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1745" windowHeight="3825" tabRatio="331" activeTab="2"/>
  </bookViews>
  <sheets>
    <sheet name="配置说明" sheetId="5" r:id="rId1"/>
    <sheet name="规划及评估" sheetId="7" r:id="rId2"/>
    <sheet name="配置清单" sheetId="19" r:id="rId3"/>
    <sheet name="事业部维度统计（全量）" sheetId="20" r:id="rId4"/>
  </sheets>
  <externalReferences>
    <externalReference r:id="rId5"/>
  </externalReferences>
  <definedNames>
    <definedName name="_xlnm._FilterDatabase" localSheetId="1" hidden="1">规划及评估!$A$6:$CD$1064</definedName>
    <definedName name="_xlnm._FilterDatabase" localSheetId="2" hidden="1">配置清单!$A$1:$AG$3602</definedName>
  </definedNames>
  <calcPr calcId="125725"/>
</workbook>
</file>

<file path=xl/calcChain.xml><?xml version="1.0" encoding="utf-8"?>
<calcChain xmlns="http://schemas.openxmlformats.org/spreadsheetml/2006/main">
  <c r="AA17" i="20"/>
  <c r="Z17"/>
  <c r="AA16"/>
  <c r="Z16"/>
  <c r="AA15"/>
  <c r="Z15"/>
  <c r="AA14"/>
  <c r="Z14"/>
  <c r="AA13"/>
  <c r="Z13"/>
  <c r="AA12"/>
  <c r="Z12"/>
  <c r="AA11"/>
  <c r="Z11"/>
  <c r="AA10"/>
  <c r="Z10"/>
  <c r="AA9"/>
  <c r="Z9"/>
  <c r="AA8"/>
  <c r="Z8"/>
  <c r="AA7"/>
  <c r="Z7"/>
  <c r="AA6"/>
  <c r="Z6"/>
  <c r="AA5"/>
  <c r="Z5"/>
  <c r="AA4"/>
  <c r="Z4"/>
  <c r="AA3"/>
  <c r="Z3"/>
  <c r="BG1064" i="7"/>
  <c r="BF1064"/>
  <c r="BE1064"/>
  <c r="CD1064" s="1"/>
  <c r="BD1064"/>
  <c r="BC1064"/>
  <c r="CC1064" s="1"/>
  <c r="BB1064"/>
  <c r="BA1064"/>
  <c r="CB1064" s="1"/>
  <c r="AZ1064"/>
  <c r="AY1064"/>
  <c r="CA1064" s="1"/>
  <c r="AX1064"/>
  <c r="AW1064"/>
  <c r="BZ1064" s="1"/>
  <c r="AV1064"/>
  <c r="AU1064"/>
  <c r="BY1064" s="1"/>
  <c r="AS1064"/>
  <c r="AQ1064"/>
  <c r="AP1064"/>
  <c r="AO1064"/>
  <c r="BV1064" s="1"/>
  <c r="AN1064"/>
  <c r="AM1064"/>
  <c r="BU1064" s="1"/>
  <c r="AL1064"/>
  <c r="AK1064"/>
  <c r="BT1064" s="1"/>
  <c r="AJ1064"/>
  <c r="AI1064"/>
  <c r="BS1064" s="1"/>
  <c r="AH1064"/>
  <c r="AG1064"/>
  <c r="BR1064" s="1"/>
  <c r="AF1064"/>
  <c r="AE1064"/>
  <c r="BQ1064" s="1"/>
  <c r="AD1064"/>
  <c r="AC1064"/>
  <c r="BP1064" s="1"/>
  <c r="AB1064"/>
  <c r="AA1064"/>
  <c r="BO1064" s="1"/>
  <c r="Y1064"/>
  <c r="W1064"/>
  <c r="BG1063"/>
  <c r="BF1063"/>
  <c r="BE1063"/>
  <c r="CD1063" s="1"/>
  <c r="BD1063"/>
  <c r="BC1063"/>
  <c r="CC1063" s="1"/>
  <c r="BB1063"/>
  <c r="BA1063"/>
  <c r="CB1063" s="1"/>
  <c r="AZ1063"/>
  <c r="AY1063"/>
  <c r="CA1063" s="1"/>
  <c r="AX1063"/>
  <c r="AW1063"/>
  <c r="BZ1063" s="1"/>
  <c r="AV1063"/>
  <c r="AU1063"/>
  <c r="BY1063" s="1"/>
  <c r="AS1063"/>
  <c r="AQ1063"/>
  <c r="AR1063" s="1"/>
  <c r="AP1063"/>
  <c r="AO1063"/>
  <c r="BV1063" s="1"/>
  <c r="AN1063"/>
  <c r="AM1063"/>
  <c r="BU1063" s="1"/>
  <c r="AK1063"/>
  <c r="AI1063"/>
  <c r="AJ1063" s="1"/>
  <c r="AH1063"/>
  <c r="AG1063"/>
  <c r="BR1063" s="1"/>
  <c r="AF1063"/>
  <c r="AE1063"/>
  <c r="BQ1063" s="1"/>
  <c r="AD1063"/>
  <c r="AC1063"/>
  <c r="BP1063" s="1"/>
  <c r="AB1063"/>
  <c r="AA1063"/>
  <c r="BO1063" s="1"/>
  <c r="Y1063"/>
  <c r="W1063"/>
  <c r="BM1063" s="1"/>
  <c r="BG1062"/>
  <c r="BF1062"/>
  <c r="BE1062"/>
  <c r="CD1062" s="1"/>
  <c r="BD1062"/>
  <c r="BC1062"/>
  <c r="CC1062" s="1"/>
  <c r="BB1062"/>
  <c r="BA1062"/>
  <c r="CB1062" s="1"/>
  <c r="AZ1062"/>
  <c r="AY1062"/>
  <c r="CA1062" s="1"/>
  <c r="AX1062"/>
  <c r="AW1062"/>
  <c r="BZ1062" s="1"/>
  <c r="AV1062"/>
  <c r="AU1062"/>
  <c r="BY1062" s="1"/>
  <c r="AS1062"/>
  <c r="AQ1062"/>
  <c r="AR1062" s="1"/>
  <c r="AP1062"/>
  <c r="AO1062"/>
  <c r="BV1062" s="1"/>
  <c r="AN1062"/>
  <c r="AM1062"/>
  <c r="BU1062" s="1"/>
  <c r="AL1062"/>
  <c r="AK1062"/>
  <c r="BT1062" s="1"/>
  <c r="AJ1062"/>
  <c r="AI1062"/>
  <c r="BS1062" s="1"/>
  <c r="AH1062"/>
  <c r="AG1062"/>
  <c r="BR1062" s="1"/>
  <c r="AF1062"/>
  <c r="AE1062"/>
  <c r="BQ1062" s="1"/>
  <c r="AD1062"/>
  <c r="AC1062"/>
  <c r="BP1062" s="1"/>
  <c r="AB1062"/>
  <c r="AA1062"/>
  <c r="BO1062" s="1"/>
  <c r="Y1062"/>
  <c r="W1062"/>
  <c r="BG1061"/>
  <c r="BF1061"/>
  <c r="BE1061"/>
  <c r="CD1061" s="1"/>
  <c r="BD1061"/>
  <c r="BC1061"/>
  <c r="CC1061" s="1"/>
  <c r="BB1061"/>
  <c r="BA1061"/>
  <c r="CB1061" s="1"/>
  <c r="AZ1061"/>
  <c r="AY1061"/>
  <c r="CA1061" s="1"/>
  <c r="AX1061"/>
  <c r="AW1061"/>
  <c r="BZ1061" s="1"/>
  <c r="AV1061"/>
  <c r="AU1061"/>
  <c r="BY1061" s="1"/>
  <c r="AS1061"/>
  <c r="AQ1061"/>
  <c r="AR1061" s="1"/>
  <c r="AP1061"/>
  <c r="AO1061"/>
  <c r="BV1061" s="1"/>
  <c r="AN1061"/>
  <c r="AM1061"/>
  <c r="BU1061" s="1"/>
  <c r="AL1061"/>
  <c r="AK1061"/>
  <c r="BT1061" s="1"/>
  <c r="AJ1061"/>
  <c r="AI1061"/>
  <c r="BS1061" s="1"/>
  <c r="AH1061"/>
  <c r="AG1061"/>
  <c r="BR1061" s="1"/>
  <c r="AF1061"/>
  <c r="AE1061"/>
  <c r="BQ1061" s="1"/>
  <c r="AC1061"/>
  <c r="AA1061"/>
  <c r="AB1061" s="1"/>
  <c r="Y1061"/>
  <c r="W1061"/>
  <c r="BG1060"/>
  <c r="BF1060"/>
  <c r="BE1060"/>
  <c r="CD1060" s="1"/>
  <c r="BD1060"/>
  <c r="BC1060"/>
  <c r="CC1060" s="1"/>
  <c r="BB1060"/>
  <c r="BA1060"/>
  <c r="CB1060" s="1"/>
  <c r="AZ1060"/>
  <c r="AY1060"/>
  <c r="CA1060" s="1"/>
  <c r="AX1060"/>
  <c r="AW1060"/>
  <c r="BZ1060" s="1"/>
  <c r="AV1060"/>
  <c r="AU1060"/>
  <c r="BY1060" s="1"/>
  <c r="AS1060"/>
  <c r="AQ1060"/>
  <c r="AR1060" s="1"/>
  <c r="AP1060"/>
  <c r="AO1060"/>
  <c r="BV1060" s="1"/>
  <c r="AN1060"/>
  <c r="AM1060"/>
  <c r="BU1060" s="1"/>
  <c r="AL1060"/>
  <c r="AK1060"/>
  <c r="BT1060" s="1"/>
  <c r="AJ1060"/>
  <c r="AI1060"/>
  <c r="BS1060" s="1"/>
  <c r="AH1060"/>
  <c r="AG1060"/>
  <c r="BR1060" s="1"/>
  <c r="AF1060"/>
  <c r="AE1060"/>
  <c r="BQ1060" s="1"/>
  <c r="AD1060"/>
  <c r="AC1060"/>
  <c r="BP1060" s="1"/>
  <c r="AB1060"/>
  <c r="AA1060"/>
  <c r="BO1060" s="1"/>
  <c r="Y1060"/>
  <c r="W1060"/>
  <c r="BG1059"/>
  <c r="BF1059"/>
  <c r="BE1059"/>
  <c r="CD1059" s="1"/>
  <c r="BD1059"/>
  <c r="BC1059"/>
  <c r="CC1059" s="1"/>
  <c r="BB1059"/>
  <c r="BA1059"/>
  <c r="CB1059" s="1"/>
  <c r="AZ1059"/>
  <c r="AY1059"/>
  <c r="CA1059" s="1"/>
  <c r="AX1059"/>
  <c r="AW1059"/>
  <c r="BZ1059" s="1"/>
  <c r="AV1059"/>
  <c r="AU1059"/>
  <c r="BY1059" s="1"/>
  <c r="AS1059"/>
  <c r="AQ1059"/>
  <c r="AR1059" s="1"/>
  <c r="AP1059"/>
  <c r="AO1059"/>
  <c r="BV1059" s="1"/>
  <c r="AN1059"/>
  <c r="AM1059"/>
  <c r="BU1059" s="1"/>
  <c r="AL1059"/>
  <c r="AK1059"/>
  <c r="BT1059" s="1"/>
  <c r="AJ1059"/>
  <c r="AI1059"/>
  <c r="BS1059" s="1"/>
  <c r="AG1059"/>
  <c r="AE1059"/>
  <c r="AC1059"/>
  <c r="AA1059"/>
  <c r="AB1059" s="1"/>
  <c r="Y1059"/>
  <c r="W1059"/>
  <c r="BG1058"/>
  <c r="BF1058"/>
  <c r="BE1058"/>
  <c r="CD1058" s="1"/>
  <c r="BD1058"/>
  <c r="BC1058"/>
  <c r="CC1058" s="1"/>
  <c r="BB1058"/>
  <c r="BA1058"/>
  <c r="CB1058" s="1"/>
  <c r="AZ1058"/>
  <c r="AY1058"/>
  <c r="CA1058" s="1"/>
  <c r="AX1058"/>
  <c r="AW1058"/>
  <c r="BZ1058" s="1"/>
  <c r="AV1058"/>
  <c r="AU1058"/>
  <c r="BY1058" s="1"/>
  <c r="AS1058"/>
  <c r="AQ1058"/>
  <c r="AR1058" s="1"/>
  <c r="AP1058"/>
  <c r="AO1058"/>
  <c r="BV1058" s="1"/>
  <c r="AN1058"/>
  <c r="AM1058"/>
  <c r="BU1058" s="1"/>
  <c r="AL1058"/>
  <c r="AK1058"/>
  <c r="BT1058" s="1"/>
  <c r="AJ1058"/>
  <c r="AI1058"/>
  <c r="BS1058" s="1"/>
  <c r="AH1058"/>
  <c r="AG1058"/>
  <c r="BR1058" s="1"/>
  <c r="AF1058"/>
  <c r="AE1058"/>
  <c r="BQ1058" s="1"/>
  <c r="AD1058"/>
  <c r="AC1058"/>
  <c r="BP1058" s="1"/>
  <c r="AB1058"/>
  <c r="AA1058"/>
  <c r="BO1058" s="1"/>
  <c r="Y1058"/>
  <c r="W1058"/>
  <c r="BG1057"/>
  <c r="BF1057"/>
  <c r="BE1057"/>
  <c r="CD1057" s="1"/>
  <c r="BD1057"/>
  <c r="BC1057"/>
  <c r="CC1057" s="1"/>
  <c r="BB1057"/>
  <c r="BA1057"/>
  <c r="CB1057" s="1"/>
  <c r="AZ1057"/>
  <c r="AY1057"/>
  <c r="CA1057" s="1"/>
  <c r="AX1057"/>
  <c r="AW1057"/>
  <c r="BZ1057" s="1"/>
  <c r="AV1057"/>
  <c r="AU1057"/>
  <c r="BY1057" s="1"/>
  <c r="AS1057"/>
  <c r="AQ1057"/>
  <c r="AR1057" s="1"/>
  <c r="AP1057"/>
  <c r="AO1057"/>
  <c r="BV1057" s="1"/>
  <c r="AN1057"/>
  <c r="AM1057"/>
  <c r="BU1057" s="1"/>
  <c r="AL1057"/>
  <c r="AK1057"/>
  <c r="BT1057" s="1"/>
  <c r="AJ1057"/>
  <c r="AI1057"/>
  <c r="BS1057" s="1"/>
  <c r="AH1057"/>
  <c r="AG1057"/>
  <c r="BR1057" s="1"/>
  <c r="AF1057"/>
  <c r="AE1057"/>
  <c r="BQ1057" s="1"/>
  <c r="AD1057"/>
  <c r="AC1057"/>
  <c r="BP1057" s="1"/>
  <c r="AB1057"/>
  <c r="AA1057"/>
  <c r="BO1057" s="1"/>
  <c r="Y1057"/>
  <c r="W1057"/>
  <c r="BG1056"/>
  <c r="BF1056"/>
  <c r="BE1056"/>
  <c r="CD1056" s="1"/>
  <c r="BD1056"/>
  <c r="BC1056"/>
  <c r="CC1056" s="1"/>
  <c r="BB1056"/>
  <c r="BA1056"/>
  <c r="CB1056" s="1"/>
  <c r="AZ1056"/>
  <c r="AY1056"/>
  <c r="CA1056" s="1"/>
  <c r="AX1056"/>
  <c r="AW1056"/>
  <c r="BZ1056" s="1"/>
  <c r="AV1056"/>
  <c r="AU1056"/>
  <c r="BY1056" s="1"/>
  <c r="AS1056"/>
  <c r="AQ1056"/>
  <c r="AR1056" s="1"/>
  <c r="AO1056"/>
  <c r="AM1056"/>
  <c r="AL1056"/>
  <c r="AK1056"/>
  <c r="BT1056" s="1"/>
  <c r="AJ1056"/>
  <c r="AI1056"/>
  <c r="BS1056" s="1"/>
  <c r="AH1056"/>
  <c r="AG1056"/>
  <c r="BR1056" s="1"/>
  <c r="AF1056"/>
  <c r="AE1056"/>
  <c r="BQ1056" s="1"/>
  <c r="AD1056"/>
  <c r="AC1056"/>
  <c r="BP1056" s="1"/>
  <c r="AB1056"/>
  <c r="AA1056"/>
  <c r="BO1056" s="1"/>
  <c r="Y1056"/>
  <c r="W1056"/>
  <c r="BG1055"/>
  <c r="BF1055"/>
  <c r="BE1055"/>
  <c r="CD1055" s="1"/>
  <c r="BD1055"/>
  <c r="BC1055"/>
  <c r="CC1055" s="1"/>
  <c r="BB1055"/>
  <c r="BA1055"/>
  <c r="CB1055" s="1"/>
  <c r="AZ1055"/>
  <c r="AY1055"/>
  <c r="CA1055" s="1"/>
  <c r="AX1055"/>
  <c r="AW1055"/>
  <c r="BZ1055" s="1"/>
  <c r="AV1055"/>
  <c r="AU1055"/>
  <c r="BY1055" s="1"/>
  <c r="AS1055"/>
  <c r="AQ1055"/>
  <c r="AR1055" s="1"/>
  <c r="AO1055"/>
  <c r="AM1055"/>
  <c r="AK1055"/>
  <c r="AI1055"/>
  <c r="AJ1055" s="1"/>
  <c r="AG1055"/>
  <c r="AE1055"/>
  <c r="AD1055"/>
  <c r="AC1055"/>
  <c r="BP1055" s="1"/>
  <c r="AB1055"/>
  <c r="AA1055"/>
  <c r="BO1055" s="1"/>
  <c r="Y1055"/>
  <c r="W1055"/>
  <c r="BG1054"/>
  <c r="BF1054"/>
  <c r="BE1054"/>
  <c r="CD1054" s="1"/>
  <c r="BD1054"/>
  <c r="BC1054"/>
  <c r="CC1054" s="1"/>
  <c r="BB1054"/>
  <c r="BA1054"/>
  <c r="CB1054" s="1"/>
  <c r="AZ1054"/>
  <c r="AY1054"/>
  <c r="CA1054" s="1"/>
  <c r="AX1054"/>
  <c r="AW1054"/>
  <c r="BZ1054" s="1"/>
  <c r="AV1054"/>
  <c r="AU1054"/>
  <c r="BY1054" s="1"/>
  <c r="AS1054"/>
  <c r="AQ1054"/>
  <c r="AR1054" s="1"/>
  <c r="AO1054"/>
  <c r="AM1054"/>
  <c r="AL1054"/>
  <c r="AK1054"/>
  <c r="BT1054" s="1"/>
  <c r="AJ1054"/>
  <c r="AI1054"/>
  <c r="BS1054" s="1"/>
  <c r="AH1054"/>
  <c r="AG1054"/>
  <c r="BR1054" s="1"/>
  <c r="AF1054"/>
  <c r="AE1054"/>
  <c r="BQ1054" s="1"/>
  <c r="AD1054"/>
  <c r="AC1054"/>
  <c r="BP1054" s="1"/>
  <c r="AB1054"/>
  <c r="AA1054"/>
  <c r="BO1054" s="1"/>
  <c r="Y1054"/>
  <c r="W1054"/>
  <c r="BG1053"/>
  <c r="BF1053"/>
  <c r="BE1053"/>
  <c r="CD1053" s="1"/>
  <c r="BD1053"/>
  <c r="BC1053"/>
  <c r="CC1053" s="1"/>
  <c r="BB1053"/>
  <c r="BA1053"/>
  <c r="CB1053" s="1"/>
  <c r="AZ1053"/>
  <c r="AY1053"/>
  <c r="CA1053" s="1"/>
  <c r="AX1053"/>
  <c r="AW1053"/>
  <c r="BZ1053" s="1"/>
  <c r="AV1053"/>
  <c r="AU1053"/>
  <c r="BY1053" s="1"/>
  <c r="AS1053"/>
  <c r="AQ1053"/>
  <c r="AR1053" s="1"/>
  <c r="AO1053"/>
  <c r="AM1053"/>
  <c r="AL1053"/>
  <c r="AK1053"/>
  <c r="BT1053" s="1"/>
  <c r="AJ1053"/>
  <c r="AI1053"/>
  <c r="BS1053" s="1"/>
  <c r="AH1053"/>
  <c r="AG1053"/>
  <c r="BR1053" s="1"/>
  <c r="AF1053"/>
  <c r="AE1053"/>
  <c r="BQ1053" s="1"/>
  <c r="AD1053"/>
  <c r="AC1053"/>
  <c r="BP1053" s="1"/>
  <c r="AB1053"/>
  <c r="AA1053"/>
  <c r="BO1053" s="1"/>
  <c r="Y1053"/>
  <c r="W1053"/>
  <c r="BG1052"/>
  <c r="BF1052"/>
  <c r="BE1052"/>
  <c r="CD1052" s="1"/>
  <c r="BD1052"/>
  <c r="BC1052"/>
  <c r="CC1052" s="1"/>
  <c r="BB1052"/>
  <c r="BA1052"/>
  <c r="CB1052" s="1"/>
  <c r="AZ1052"/>
  <c r="AY1052"/>
  <c r="CA1052" s="1"/>
  <c r="AX1052"/>
  <c r="AW1052"/>
  <c r="BZ1052" s="1"/>
  <c r="AV1052"/>
  <c r="AU1052"/>
  <c r="BY1052" s="1"/>
  <c r="AS1052"/>
  <c r="AQ1052"/>
  <c r="AR1052" s="1"/>
  <c r="AO1052"/>
  <c r="AM1052"/>
  <c r="AL1052"/>
  <c r="AK1052"/>
  <c r="BT1052" s="1"/>
  <c r="AJ1052"/>
  <c r="AI1052"/>
  <c r="BS1052" s="1"/>
  <c r="AH1052"/>
  <c r="AG1052"/>
  <c r="BR1052" s="1"/>
  <c r="AF1052"/>
  <c r="AE1052"/>
  <c r="BQ1052" s="1"/>
  <c r="AD1052"/>
  <c r="AC1052"/>
  <c r="BP1052" s="1"/>
  <c r="AB1052"/>
  <c r="AA1052"/>
  <c r="BO1052" s="1"/>
  <c r="Y1052"/>
  <c r="W1052"/>
  <c r="BG1051"/>
  <c r="BF1051"/>
  <c r="BE1051"/>
  <c r="CD1051" s="1"/>
  <c r="BD1051"/>
  <c r="BC1051"/>
  <c r="CC1051" s="1"/>
  <c r="BB1051"/>
  <c r="BA1051"/>
  <c r="CB1051" s="1"/>
  <c r="AZ1051"/>
  <c r="AY1051"/>
  <c r="CA1051" s="1"/>
  <c r="AX1051"/>
  <c r="AW1051"/>
  <c r="BZ1051" s="1"/>
  <c r="AV1051"/>
  <c r="AU1051"/>
  <c r="BY1051" s="1"/>
  <c r="AS1051"/>
  <c r="AQ1051"/>
  <c r="AR1051" s="1"/>
  <c r="AP1051"/>
  <c r="AO1051"/>
  <c r="BV1051" s="1"/>
  <c r="AN1051"/>
  <c r="AM1051"/>
  <c r="BU1051" s="1"/>
  <c r="AL1051"/>
  <c r="AK1051"/>
  <c r="BT1051" s="1"/>
  <c r="AJ1051"/>
  <c r="AI1051"/>
  <c r="BS1051" s="1"/>
  <c r="AH1051"/>
  <c r="AG1051"/>
  <c r="BR1051" s="1"/>
  <c r="AF1051"/>
  <c r="AE1051"/>
  <c r="BQ1051" s="1"/>
  <c r="AD1051"/>
  <c r="AC1051"/>
  <c r="BP1051" s="1"/>
  <c r="AB1051"/>
  <c r="AA1051"/>
  <c r="BO1051" s="1"/>
  <c r="Y1051"/>
  <c r="W1051"/>
  <c r="BG1050"/>
  <c r="BF1050"/>
  <c r="BE1050"/>
  <c r="CD1050" s="1"/>
  <c r="BD1050"/>
  <c r="BC1050"/>
  <c r="CC1050" s="1"/>
  <c r="BB1050"/>
  <c r="BA1050"/>
  <c r="CB1050" s="1"/>
  <c r="AZ1050"/>
  <c r="AY1050"/>
  <c r="CA1050" s="1"/>
  <c r="AX1050"/>
  <c r="AW1050"/>
  <c r="BZ1050" s="1"/>
  <c r="AV1050"/>
  <c r="AU1050"/>
  <c r="BY1050" s="1"/>
  <c r="AS1050"/>
  <c r="AQ1050"/>
  <c r="AR1050" s="1"/>
  <c r="AO1050"/>
  <c r="AM1050"/>
  <c r="AL1050"/>
  <c r="AK1050"/>
  <c r="BT1050" s="1"/>
  <c r="AJ1050"/>
  <c r="AI1050"/>
  <c r="BS1050" s="1"/>
  <c r="AH1050"/>
  <c r="AG1050"/>
  <c r="BR1050" s="1"/>
  <c r="AF1050"/>
  <c r="AE1050"/>
  <c r="BQ1050" s="1"/>
  <c r="AD1050"/>
  <c r="AC1050"/>
  <c r="BP1050" s="1"/>
  <c r="AB1050"/>
  <c r="AA1050"/>
  <c r="BO1050" s="1"/>
  <c r="Y1050"/>
  <c r="W1050"/>
  <c r="BG1049"/>
  <c r="BF1049"/>
  <c r="BE1049"/>
  <c r="CD1049" s="1"/>
  <c r="BD1049"/>
  <c r="BC1049"/>
  <c r="CC1049" s="1"/>
  <c r="BB1049"/>
  <c r="BA1049"/>
  <c r="CB1049" s="1"/>
  <c r="AZ1049"/>
  <c r="AY1049"/>
  <c r="CA1049" s="1"/>
  <c r="AX1049"/>
  <c r="AW1049"/>
  <c r="BZ1049" s="1"/>
  <c r="AV1049"/>
  <c r="AU1049"/>
  <c r="BY1049" s="1"/>
  <c r="AS1049"/>
  <c r="AQ1049"/>
  <c r="AR1049" s="1"/>
  <c r="AP1049"/>
  <c r="AO1049"/>
  <c r="BV1049" s="1"/>
  <c r="AN1049"/>
  <c r="AM1049"/>
  <c r="BU1049" s="1"/>
  <c r="AL1049"/>
  <c r="AK1049"/>
  <c r="BT1049" s="1"/>
  <c r="AJ1049"/>
  <c r="AI1049"/>
  <c r="BS1049" s="1"/>
  <c r="AH1049"/>
  <c r="AG1049"/>
  <c r="BR1049" s="1"/>
  <c r="AF1049"/>
  <c r="AE1049"/>
  <c r="BQ1049" s="1"/>
  <c r="AD1049"/>
  <c r="AC1049"/>
  <c r="BP1049" s="1"/>
  <c r="AB1049"/>
  <c r="AA1049"/>
  <c r="BO1049" s="1"/>
  <c r="Y1049"/>
  <c r="W1049"/>
  <c r="BG1048"/>
  <c r="BF1048"/>
  <c r="BE1048"/>
  <c r="CD1048" s="1"/>
  <c r="BD1048"/>
  <c r="BC1048"/>
  <c r="CC1048" s="1"/>
  <c r="BB1048"/>
  <c r="BA1048"/>
  <c r="CB1048" s="1"/>
  <c r="AZ1048"/>
  <c r="AY1048"/>
  <c r="CA1048" s="1"/>
  <c r="AX1048"/>
  <c r="AW1048"/>
  <c r="BZ1048" s="1"/>
  <c r="AV1048"/>
  <c r="AU1048"/>
  <c r="BY1048" s="1"/>
  <c r="AS1048"/>
  <c r="AQ1048"/>
  <c r="AR1048" s="1"/>
  <c r="AP1048"/>
  <c r="AO1048"/>
  <c r="BV1048" s="1"/>
  <c r="AN1048"/>
  <c r="AM1048"/>
  <c r="BU1048" s="1"/>
  <c r="AL1048"/>
  <c r="AK1048"/>
  <c r="BT1048" s="1"/>
  <c r="AJ1048"/>
  <c r="AI1048"/>
  <c r="BS1048" s="1"/>
  <c r="AH1048"/>
  <c r="AG1048"/>
  <c r="BR1048" s="1"/>
  <c r="AF1048"/>
  <c r="AE1048"/>
  <c r="BQ1048" s="1"/>
  <c r="AC1048"/>
  <c r="AA1048"/>
  <c r="AB1048" s="1"/>
  <c r="Y1048"/>
  <c r="W1048"/>
  <c r="BG1047"/>
  <c r="BF1047"/>
  <c r="BE1047"/>
  <c r="CD1047" s="1"/>
  <c r="BD1047"/>
  <c r="BC1047"/>
  <c r="CC1047" s="1"/>
  <c r="BB1047"/>
  <c r="BA1047"/>
  <c r="CB1047" s="1"/>
  <c r="AZ1047"/>
  <c r="AY1047"/>
  <c r="CA1047" s="1"/>
  <c r="AX1047"/>
  <c r="AW1047"/>
  <c r="BZ1047" s="1"/>
  <c r="AV1047"/>
  <c r="AU1047"/>
  <c r="BY1047" s="1"/>
  <c r="AS1047"/>
  <c r="AQ1047"/>
  <c r="AR1047" s="1"/>
  <c r="AP1047"/>
  <c r="AO1047"/>
  <c r="BV1047" s="1"/>
  <c r="AN1047"/>
  <c r="AM1047"/>
  <c r="BU1047" s="1"/>
  <c r="AL1047"/>
  <c r="AK1047"/>
  <c r="BT1047" s="1"/>
  <c r="AJ1047"/>
  <c r="AI1047"/>
  <c r="BS1047" s="1"/>
  <c r="AH1047"/>
  <c r="AG1047"/>
  <c r="BR1047" s="1"/>
  <c r="AF1047"/>
  <c r="AE1047"/>
  <c r="BQ1047" s="1"/>
  <c r="AC1047"/>
  <c r="AA1047"/>
  <c r="AB1047" s="1"/>
  <c r="Y1047"/>
  <c r="W1047"/>
  <c r="BG1046"/>
  <c r="BF1046"/>
  <c r="BE1046"/>
  <c r="CD1046" s="1"/>
  <c r="BD1046"/>
  <c r="BC1046"/>
  <c r="CC1046" s="1"/>
  <c r="BB1046"/>
  <c r="BA1046"/>
  <c r="CB1046" s="1"/>
  <c r="AZ1046"/>
  <c r="AY1046"/>
  <c r="CA1046" s="1"/>
  <c r="AX1046"/>
  <c r="AW1046"/>
  <c r="BZ1046" s="1"/>
  <c r="AV1046"/>
  <c r="AU1046"/>
  <c r="BY1046" s="1"/>
  <c r="AS1046"/>
  <c r="AQ1046"/>
  <c r="AP1046"/>
  <c r="AO1046"/>
  <c r="BV1046" s="1"/>
  <c r="AN1046"/>
  <c r="AM1046"/>
  <c r="BU1046" s="1"/>
  <c r="AL1046"/>
  <c r="AK1046"/>
  <c r="BT1046" s="1"/>
  <c r="AJ1046"/>
  <c r="AI1046"/>
  <c r="BS1046" s="1"/>
  <c r="AH1046"/>
  <c r="AG1046"/>
  <c r="BR1046" s="1"/>
  <c r="AF1046"/>
  <c r="AE1046"/>
  <c r="BQ1046" s="1"/>
  <c r="AD1046"/>
  <c r="AC1046"/>
  <c r="BP1046" s="1"/>
  <c r="AB1046"/>
  <c r="AA1046"/>
  <c r="BO1046" s="1"/>
  <c r="Y1046"/>
  <c r="W1046"/>
  <c r="BG1045"/>
  <c r="BF1045"/>
  <c r="BE1045"/>
  <c r="CD1045" s="1"/>
  <c r="BD1045"/>
  <c r="BC1045"/>
  <c r="CC1045" s="1"/>
  <c r="BB1045"/>
  <c r="BA1045"/>
  <c r="CB1045" s="1"/>
  <c r="AZ1045"/>
  <c r="AY1045"/>
  <c r="CA1045" s="1"/>
  <c r="AX1045"/>
  <c r="AW1045"/>
  <c r="BZ1045" s="1"/>
  <c r="AV1045"/>
  <c r="AU1045"/>
  <c r="BY1045" s="1"/>
  <c r="AS1045"/>
  <c r="AQ1045"/>
  <c r="AR1045" s="1"/>
  <c r="AP1045"/>
  <c r="AO1045"/>
  <c r="BV1045" s="1"/>
  <c r="AN1045"/>
  <c r="AM1045"/>
  <c r="BU1045" s="1"/>
  <c r="AL1045"/>
  <c r="AK1045"/>
  <c r="BT1045" s="1"/>
  <c r="AJ1045"/>
  <c r="AI1045"/>
  <c r="BS1045" s="1"/>
  <c r="AG1045"/>
  <c r="AE1045"/>
  <c r="AD1045"/>
  <c r="AC1045"/>
  <c r="BP1045" s="1"/>
  <c r="AB1045"/>
  <c r="AA1045"/>
  <c r="BO1045" s="1"/>
  <c r="Y1045"/>
  <c r="W1045"/>
  <c r="BG1044"/>
  <c r="BF1044"/>
  <c r="BE1044"/>
  <c r="CD1044" s="1"/>
  <c r="BD1044"/>
  <c r="BC1044"/>
  <c r="CC1044" s="1"/>
  <c r="BB1044"/>
  <c r="BA1044"/>
  <c r="CB1044" s="1"/>
  <c r="AZ1044"/>
  <c r="AY1044"/>
  <c r="CA1044" s="1"/>
  <c r="AX1044"/>
  <c r="AW1044"/>
  <c r="BZ1044" s="1"/>
  <c r="AV1044"/>
  <c r="AU1044"/>
  <c r="BY1044" s="1"/>
  <c r="AS1044"/>
  <c r="AQ1044"/>
  <c r="AR1044" s="1"/>
  <c r="AP1044"/>
  <c r="AO1044"/>
  <c r="BV1044" s="1"/>
  <c r="AN1044"/>
  <c r="AM1044"/>
  <c r="BU1044" s="1"/>
  <c r="AL1044"/>
  <c r="AK1044"/>
  <c r="BT1044" s="1"/>
  <c r="AJ1044"/>
  <c r="AI1044"/>
  <c r="BS1044" s="1"/>
  <c r="AH1044"/>
  <c r="AG1044"/>
  <c r="BR1044" s="1"/>
  <c r="AF1044"/>
  <c r="AE1044"/>
  <c r="BQ1044" s="1"/>
  <c r="AD1044"/>
  <c r="AC1044"/>
  <c r="BP1044" s="1"/>
  <c r="AB1044"/>
  <c r="AA1044"/>
  <c r="BO1044" s="1"/>
  <c r="Y1044"/>
  <c r="W1044"/>
  <c r="BG1043"/>
  <c r="BF1043"/>
  <c r="BE1043"/>
  <c r="CD1043" s="1"/>
  <c r="BD1043"/>
  <c r="BC1043"/>
  <c r="CC1043" s="1"/>
  <c r="BB1043"/>
  <c r="BA1043"/>
  <c r="CB1043" s="1"/>
  <c r="AZ1043"/>
  <c r="AY1043"/>
  <c r="CA1043" s="1"/>
  <c r="AX1043"/>
  <c r="AW1043"/>
  <c r="BZ1043" s="1"/>
  <c r="AV1043"/>
  <c r="AU1043"/>
  <c r="BY1043" s="1"/>
  <c r="AS1043"/>
  <c r="AQ1043"/>
  <c r="AR1043" s="1"/>
  <c r="AP1043"/>
  <c r="AO1043"/>
  <c r="BV1043" s="1"/>
  <c r="AN1043"/>
  <c r="AM1043"/>
  <c r="BU1043" s="1"/>
  <c r="AL1043"/>
  <c r="AK1043"/>
  <c r="BT1043" s="1"/>
  <c r="AJ1043"/>
  <c r="AI1043"/>
  <c r="BS1043" s="1"/>
  <c r="AH1043"/>
  <c r="AG1043"/>
  <c r="BR1043" s="1"/>
  <c r="AF1043"/>
  <c r="AE1043"/>
  <c r="BQ1043" s="1"/>
  <c r="AD1043"/>
  <c r="AC1043"/>
  <c r="BP1043" s="1"/>
  <c r="AB1043"/>
  <c r="AA1043"/>
  <c r="BO1043" s="1"/>
  <c r="Y1043"/>
  <c r="W1043"/>
  <c r="BG1042"/>
  <c r="BF1042"/>
  <c r="BE1042"/>
  <c r="CD1042" s="1"/>
  <c r="BD1042"/>
  <c r="BC1042"/>
  <c r="CC1042" s="1"/>
  <c r="BB1042"/>
  <c r="BA1042"/>
  <c r="CB1042" s="1"/>
  <c r="AZ1042"/>
  <c r="AY1042"/>
  <c r="CA1042" s="1"/>
  <c r="AX1042"/>
  <c r="AW1042"/>
  <c r="BZ1042" s="1"/>
  <c r="AV1042"/>
  <c r="AU1042"/>
  <c r="BY1042" s="1"/>
  <c r="AS1042"/>
  <c r="AQ1042"/>
  <c r="AR1042" s="1"/>
  <c r="AP1042"/>
  <c r="AO1042"/>
  <c r="BV1042" s="1"/>
  <c r="AN1042"/>
  <c r="AM1042"/>
  <c r="BU1042" s="1"/>
  <c r="AL1042"/>
  <c r="AK1042"/>
  <c r="BT1042" s="1"/>
  <c r="AJ1042"/>
  <c r="AI1042"/>
  <c r="BS1042" s="1"/>
  <c r="AH1042"/>
  <c r="AG1042"/>
  <c r="BR1042" s="1"/>
  <c r="AF1042"/>
  <c r="AE1042"/>
  <c r="BQ1042" s="1"/>
  <c r="AD1042"/>
  <c r="AC1042"/>
  <c r="BP1042" s="1"/>
  <c r="AB1042"/>
  <c r="AA1042"/>
  <c r="BO1042" s="1"/>
  <c r="Y1042"/>
  <c r="W1042"/>
  <c r="BG1041"/>
  <c r="BF1041"/>
  <c r="BE1041"/>
  <c r="CD1041" s="1"/>
  <c r="BD1041"/>
  <c r="BC1041"/>
  <c r="CC1041" s="1"/>
  <c r="BB1041"/>
  <c r="BA1041"/>
  <c r="CB1041" s="1"/>
  <c r="AZ1041"/>
  <c r="AY1041"/>
  <c r="CA1041" s="1"/>
  <c r="AX1041"/>
  <c r="AW1041"/>
  <c r="BZ1041" s="1"/>
  <c r="AV1041"/>
  <c r="AU1041"/>
  <c r="BY1041" s="1"/>
  <c r="AS1041"/>
  <c r="AQ1041"/>
  <c r="AR1041" s="1"/>
  <c r="AP1041"/>
  <c r="AO1041"/>
  <c r="BV1041" s="1"/>
  <c r="AN1041"/>
  <c r="AM1041"/>
  <c r="BU1041" s="1"/>
  <c r="AK1041"/>
  <c r="AI1041"/>
  <c r="AH1041"/>
  <c r="AG1041"/>
  <c r="BR1041" s="1"/>
  <c r="AF1041"/>
  <c r="AE1041"/>
  <c r="BQ1041" s="1"/>
  <c r="AD1041"/>
  <c r="AC1041"/>
  <c r="BP1041" s="1"/>
  <c r="AB1041"/>
  <c r="AA1041"/>
  <c r="BO1041" s="1"/>
  <c r="Y1041"/>
  <c r="W1041"/>
  <c r="BG1040"/>
  <c r="BF1040"/>
  <c r="BE1040"/>
  <c r="CD1040" s="1"/>
  <c r="BD1040"/>
  <c r="BC1040"/>
  <c r="CC1040" s="1"/>
  <c r="BB1040"/>
  <c r="BA1040"/>
  <c r="CB1040" s="1"/>
  <c r="AZ1040"/>
  <c r="AY1040"/>
  <c r="CA1040" s="1"/>
  <c r="AX1040"/>
  <c r="AW1040"/>
  <c r="BZ1040" s="1"/>
  <c r="AV1040"/>
  <c r="AU1040"/>
  <c r="BY1040" s="1"/>
  <c r="AS1040"/>
  <c r="AQ1040"/>
  <c r="AR1040" s="1"/>
  <c r="AP1040"/>
  <c r="AO1040"/>
  <c r="BV1040" s="1"/>
  <c r="AN1040"/>
  <c r="AM1040"/>
  <c r="BU1040" s="1"/>
  <c r="AL1040"/>
  <c r="AK1040"/>
  <c r="BT1040" s="1"/>
  <c r="AJ1040"/>
  <c r="AI1040"/>
  <c r="BS1040" s="1"/>
  <c r="AH1040"/>
  <c r="AG1040"/>
  <c r="BR1040" s="1"/>
  <c r="AF1040"/>
  <c r="AE1040"/>
  <c r="BQ1040" s="1"/>
  <c r="AD1040"/>
  <c r="AC1040"/>
  <c r="BP1040" s="1"/>
  <c r="AB1040"/>
  <c r="AA1040"/>
  <c r="BO1040" s="1"/>
  <c r="Y1040"/>
  <c r="W1040"/>
  <c r="BG1039"/>
  <c r="BF1039"/>
  <c r="BE1039"/>
  <c r="CD1039" s="1"/>
  <c r="BD1039"/>
  <c r="BC1039"/>
  <c r="CC1039" s="1"/>
  <c r="BB1039"/>
  <c r="BA1039"/>
  <c r="CB1039" s="1"/>
  <c r="AZ1039"/>
  <c r="AY1039"/>
  <c r="CA1039" s="1"/>
  <c r="AX1039"/>
  <c r="AW1039"/>
  <c r="BZ1039" s="1"/>
  <c r="AV1039"/>
  <c r="AU1039"/>
  <c r="BY1039" s="1"/>
  <c r="AS1039"/>
  <c r="AQ1039"/>
  <c r="AR1039" s="1"/>
  <c r="AP1039"/>
  <c r="AO1039"/>
  <c r="BV1039" s="1"/>
  <c r="AN1039"/>
  <c r="AM1039"/>
  <c r="BU1039" s="1"/>
  <c r="AL1039"/>
  <c r="AK1039"/>
  <c r="BT1039" s="1"/>
  <c r="AJ1039"/>
  <c r="AI1039"/>
  <c r="BS1039" s="1"/>
  <c r="AH1039"/>
  <c r="AG1039"/>
  <c r="BR1039" s="1"/>
  <c r="AF1039"/>
  <c r="AE1039"/>
  <c r="BQ1039" s="1"/>
  <c r="AD1039"/>
  <c r="AC1039"/>
  <c r="BP1039" s="1"/>
  <c r="AB1039"/>
  <c r="AA1039"/>
  <c r="BO1039" s="1"/>
  <c r="Y1039"/>
  <c r="W1039"/>
  <c r="BG1038"/>
  <c r="BF1038"/>
  <c r="BE1038"/>
  <c r="CD1038" s="1"/>
  <c r="BD1038"/>
  <c r="BC1038"/>
  <c r="CC1038" s="1"/>
  <c r="BB1038"/>
  <c r="BA1038"/>
  <c r="CB1038" s="1"/>
  <c r="AZ1038"/>
  <c r="AY1038"/>
  <c r="CA1038" s="1"/>
  <c r="AX1038"/>
  <c r="AW1038"/>
  <c r="BZ1038" s="1"/>
  <c r="AV1038"/>
  <c r="AU1038"/>
  <c r="BY1038" s="1"/>
  <c r="AS1038"/>
  <c r="AT1038" s="1"/>
  <c r="AQ1038"/>
  <c r="AR1038" s="1"/>
  <c r="AP1038"/>
  <c r="AO1038"/>
  <c r="BV1038" s="1"/>
  <c r="AN1038"/>
  <c r="AM1038"/>
  <c r="BU1038" s="1"/>
  <c r="AL1038"/>
  <c r="AK1038"/>
  <c r="BT1038" s="1"/>
  <c r="AJ1038"/>
  <c r="AI1038"/>
  <c r="BS1038" s="1"/>
  <c r="AH1038"/>
  <c r="AG1038"/>
  <c r="BR1038" s="1"/>
  <c r="AF1038"/>
  <c r="AE1038"/>
  <c r="BQ1038" s="1"/>
  <c r="AD1038"/>
  <c r="AC1038"/>
  <c r="BP1038" s="1"/>
  <c r="AB1038"/>
  <c r="AA1038"/>
  <c r="BO1038" s="1"/>
  <c r="Y1038"/>
  <c r="W1038"/>
  <c r="BH1038" s="1"/>
  <c r="BX1037"/>
  <c r="BG1037"/>
  <c r="BF1037"/>
  <c r="BE1037"/>
  <c r="CD1037" s="1"/>
  <c r="BD1037"/>
  <c r="BC1037"/>
  <c r="CC1037" s="1"/>
  <c r="BB1037"/>
  <c r="BA1037"/>
  <c r="CB1037" s="1"/>
  <c r="AZ1037"/>
  <c r="AY1037"/>
  <c r="CA1037" s="1"/>
  <c r="AX1037"/>
  <c r="AW1037"/>
  <c r="BZ1037" s="1"/>
  <c r="AV1037"/>
  <c r="AU1037"/>
  <c r="BY1037" s="1"/>
  <c r="AS1037"/>
  <c r="AT1037" s="1"/>
  <c r="AQ1037"/>
  <c r="BW1037" s="1"/>
  <c r="AP1037"/>
  <c r="AO1037"/>
  <c r="BV1037" s="1"/>
  <c r="AN1037"/>
  <c r="AM1037"/>
  <c r="BU1037" s="1"/>
  <c r="AL1037"/>
  <c r="AK1037"/>
  <c r="BT1037" s="1"/>
  <c r="AJ1037"/>
  <c r="AI1037"/>
  <c r="BS1037" s="1"/>
  <c r="AH1037"/>
  <c r="AG1037"/>
  <c r="BR1037" s="1"/>
  <c r="AF1037"/>
  <c r="AE1037"/>
  <c r="BQ1037" s="1"/>
  <c r="AD1037"/>
  <c r="AC1037"/>
  <c r="BP1037" s="1"/>
  <c r="AB1037"/>
  <c r="AA1037"/>
  <c r="BO1037" s="1"/>
  <c r="Y1037"/>
  <c r="W1037"/>
  <c r="X1037" s="1"/>
  <c r="BX1036"/>
  <c r="BG1036"/>
  <c r="BF1036"/>
  <c r="BE1036"/>
  <c r="CD1036" s="1"/>
  <c r="BD1036"/>
  <c r="BC1036"/>
  <c r="CC1036" s="1"/>
  <c r="BB1036"/>
  <c r="BA1036"/>
  <c r="CB1036" s="1"/>
  <c r="AZ1036"/>
  <c r="AY1036"/>
  <c r="CA1036" s="1"/>
  <c r="AX1036"/>
  <c r="AW1036"/>
  <c r="BZ1036" s="1"/>
  <c r="AV1036"/>
  <c r="AU1036"/>
  <c r="BY1036" s="1"/>
  <c r="AS1036"/>
  <c r="AT1036" s="1"/>
  <c r="AQ1036"/>
  <c r="AR1036" s="1"/>
  <c r="AP1036"/>
  <c r="AO1036"/>
  <c r="BV1036" s="1"/>
  <c r="AN1036"/>
  <c r="AM1036"/>
  <c r="BU1036" s="1"/>
  <c r="AK1036"/>
  <c r="AI1036"/>
  <c r="AJ1036" s="1"/>
  <c r="AH1036"/>
  <c r="AG1036"/>
  <c r="BR1036" s="1"/>
  <c r="AF1036"/>
  <c r="AE1036"/>
  <c r="BQ1036" s="1"/>
  <c r="AD1036"/>
  <c r="AC1036"/>
  <c r="BP1036" s="1"/>
  <c r="AB1036"/>
  <c r="AA1036"/>
  <c r="Y1036"/>
  <c r="X1036"/>
  <c r="W1036"/>
  <c r="BM1036" s="1"/>
  <c r="CC1035"/>
  <c r="BW1035"/>
  <c r="BH1035"/>
  <c r="BG1035"/>
  <c r="BF1035"/>
  <c r="BE1035"/>
  <c r="CD1035" s="1"/>
  <c r="BD1035"/>
  <c r="BC1035"/>
  <c r="BB1035"/>
  <c r="BA1035"/>
  <c r="CB1035" s="1"/>
  <c r="AZ1035"/>
  <c r="AY1035"/>
  <c r="CA1035" s="1"/>
  <c r="AX1035"/>
  <c r="AW1035"/>
  <c r="BZ1035" s="1"/>
  <c r="AV1035"/>
  <c r="AU1035"/>
  <c r="BY1035" s="1"/>
  <c r="AS1035"/>
  <c r="AQ1035"/>
  <c r="AR1035" s="1"/>
  <c r="AP1035"/>
  <c r="AO1035"/>
  <c r="BV1035" s="1"/>
  <c r="AN1035"/>
  <c r="AM1035"/>
  <c r="BU1035" s="1"/>
  <c r="AL1035"/>
  <c r="AK1035"/>
  <c r="BT1035" s="1"/>
  <c r="AJ1035"/>
  <c r="AI1035"/>
  <c r="BS1035" s="1"/>
  <c r="AH1035"/>
  <c r="AG1035"/>
  <c r="BR1035" s="1"/>
  <c r="AF1035"/>
  <c r="AE1035"/>
  <c r="BQ1035" s="1"/>
  <c r="AD1035"/>
  <c r="AC1035"/>
  <c r="BP1035" s="1"/>
  <c r="AB1035"/>
  <c r="AA1035"/>
  <c r="BO1035" s="1"/>
  <c r="Z1035"/>
  <c r="Y1035"/>
  <c r="W1035"/>
  <c r="BG1034"/>
  <c r="BF1034"/>
  <c r="BE1034"/>
  <c r="CD1034" s="1"/>
  <c r="BD1034"/>
  <c r="BC1034"/>
  <c r="CC1034" s="1"/>
  <c r="BB1034"/>
  <c r="BA1034"/>
  <c r="CB1034" s="1"/>
  <c r="AZ1034"/>
  <c r="AY1034"/>
  <c r="CA1034" s="1"/>
  <c r="AX1034"/>
  <c r="AW1034"/>
  <c r="BZ1034" s="1"/>
  <c r="AV1034"/>
  <c r="AU1034"/>
  <c r="BY1034" s="1"/>
  <c r="AS1034"/>
  <c r="AQ1034"/>
  <c r="AR1034" s="1"/>
  <c r="AP1034"/>
  <c r="AO1034"/>
  <c r="BV1034" s="1"/>
  <c r="AN1034"/>
  <c r="AM1034"/>
  <c r="BU1034" s="1"/>
  <c r="AK1034"/>
  <c r="BT1034" s="1"/>
  <c r="AI1034"/>
  <c r="AH1034"/>
  <c r="AG1034"/>
  <c r="BR1034" s="1"/>
  <c r="AF1034"/>
  <c r="AE1034"/>
  <c r="BQ1034" s="1"/>
  <c r="AD1034"/>
  <c r="AC1034"/>
  <c r="BP1034" s="1"/>
  <c r="AB1034"/>
  <c r="AA1034"/>
  <c r="Y1034"/>
  <c r="W1034"/>
  <c r="BM1034" s="1"/>
  <c r="BG1033"/>
  <c r="BF1033"/>
  <c r="BE1033"/>
  <c r="CD1033" s="1"/>
  <c r="BD1033"/>
  <c r="BC1033"/>
  <c r="CC1033" s="1"/>
  <c r="BB1033"/>
  <c r="BA1033"/>
  <c r="CB1033" s="1"/>
  <c r="AZ1033"/>
  <c r="AY1033"/>
  <c r="CA1033" s="1"/>
  <c r="AX1033"/>
  <c r="AW1033"/>
  <c r="BZ1033" s="1"/>
  <c r="AV1033"/>
  <c r="AU1033"/>
  <c r="BY1033" s="1"/>
  <c r="AS1033"/>
  <c r="BX1033" s="1"/>
  <c r="AQ1033"/>
  <c r="AP1033"/>
  <c r="AO1033"/>
  <c r="BV1033" s="1"/>
  <c r="AN1033"/>
  <c r="AM1033"/>
  <c r="BU1033" s="1"/>
  <c r="AL1033"/>
  <c r="AK1033"/>
  <c r="BT1033" s="1"/>
  <c r="AJ1033"/>
  <c r="AI1033"/>
  <c r="BS1033" s="1"/>
  <c r="AG1033"/>
  <c r="AE1033"/>
  <c r="AF1033" s="1"/>
  <c r="AD1033"/>
  <c r="AC1033"/>
  <c r="BP1033" s="1"/>
  <c r="AB1033"/>
  <c r="AA1033"/>
  <c r="BO1033" s="1"/>
  <c r="Y1033"/>
  <c r="BN1033" s="1"/>
  <c r="W1033"/>
  <c r="BW1032"/>
  <c r="BG1032"/>
  <c r="BF1032"/>
  <c r="BE1032"/>
  <c r="CD1032" s="1"/>
  <c r="BD1032"/>
  <c r="BC1032"/>
  <c r="CC1032" s="1"/>
  <c r="BB1032"/>
  <c r="BA1032"/>
  <c r="CB1032" s="1"/>
  <c r="AZ1032"/>
  <c r="AY1032"/>
  <c r="CA1032" s="1"/>
  <c r="AX1032"/>
  <c r="AW1032"/>
  <c r="BZ1032" s="1"/>
  <c r="AV1032"/>
  <c r="AU1032"/>
  <c r="BY1032" s="1"/>
  <c r="AS1032"/>
  <c r="AQ1032"/>
  <c r="AR1032" s="1"/>
  <c r="AP1032"/>
  <c r="AO1032"/>
  <c r="BV1032" s="1"/>
  <c r="AN1032"/>
  <c r="AM1032"/>
  <c r="BU1032" s="1"/>
  <c r="AL1032"/>
  <c r="AK1032"/>
  <c r="BT1032" s="1"/>
  <c r="AJ1032"/>
  <c r="AI1032"/>
  <c r="BS1032" s="1"/>
  <c r="AG1032"/>
  <c r="AH1032" s="1"/>
  <c r="AE1032"/>
  <c r="AD1032"/>
  <c r="AC1032"/>
  <c r="BP1032" s="1"/>
  <c r="AB1032"/>
  <c r="AA1032"/>
  <c r="BO1032" s="1"/>
  <c r="Y1032"/>
  <c r="W1032"/>
  <c r="BM1032" s="1"/>
  <c r="CD1031"/>
  <c r="BG1031"/>
  <c r="BF1031"/>
  <c r="BE1031"/>
  <c r="BD1031"/>
  <c r="BC1031"/>
  <c r="CC1031" s="1"/>
  <c r="BB1031"/>
  <c r="BA1031"/>
  <c r="CB1031" s="1"/>
  <c r="AZ1031"/>
  <c r="AY1031"/>
  <c r="CA1031" s="1"/>
  <c r="AX1031"/>
  <c r="AW1031"/>
  <c r="BZ1031" s="1"/>
  <c r="AV1031"/>
  <c r="AU1031"/>
  <c r="BY1031" s="1"/>
  <c r="AS1031"/>
  <c r="BX1031" s="1"/>
  <c r="AQ1031"/>
  <c r="AP1031"/>
  <c r="AO1031"/>
  <c r="BV1031" s="1"/>
  <c r="AN1031"/>
  <c r="AM1031"/>
  <c r="BU1031" s="1"/>
  <c r="AL1031"/>
  <c r="AK1031"/>
  <c r="BT1031" s="1"/>
  <c r="AJ1031"/>
  <c r="AI1031"/>
  <c r="BS1031" s="1"/>
  <c r="AH1031"/>
  <c r="AG1031"/>
  <c r="BR1031" s="1"/>
  <c r="AF1031"/>
  <c r="AE1031"/>
  <c r="BQ1031" s="1"/>
  <c r="AD1031"/>
  <c r="AC1031"/>
  <c r="BP1031" s="1"/>
  <c r="AB1031"/>
  <c r="AA1031"/>
  <c r="BO1031" s="1"/>
  <c r="Y1031"/>
  <c r="BN1031" s="1"/>
  <c r="W1031"/>
  <c r="BM1031" s="1"/>
  <c r="CD1030"/>
  <c r="BG1030"/>
  <c r="BF1030"/>
  <c r="BE1030"/>
  <c r="BD1030"/>
  <c r="BC1030"/>
  <c r="CC1030" s="1"/>
  <c r="BB1030"/>
  <c r="BA1030"/>
  <c r="CB1030" s="1"/>
  <c r="AZ1030"/>
  <c r="AY1030"/>
  <c r="CA1030" s="1"/>
  <c r="AX1030"/>
  <c r="AW1030"/>
  <c r="BZ1030" s="1"/>
  <c r="AV1030"/>
  <c r="AU1030"/>
  <c r="BY1030" s="1"/>
  <c r="AS1030"/>
  <c r="BX1030" s="1"/>
  <c r="AQ1030"/>
  <c r="AP1030"/>
  <c r="AO1030"/>
  <c r="BV1030" s="1"/>
  <c r="AN1030"/>
  <c r="AM1030"/>
  <c r="BU1030" s="1"/>
  <c r="AL1030"/>
  <c r="AK1030"/>
  <c r="BT1030" s="1"/>
  <c r="AJ1030"/>
  <c r="AI1030"/>
  <c r="BS1030" s="1"/>
  <c r="AG1030"/>
  <c r="AE1030"/>
  <c r="AF1030" s="1"/>
  <c r="AC1030"/>
  <c r="BP1030" s="1"/>
  <c r="AA1030"/>
  <c r="Y1030"/>
  <c r="W1030"/>
  <c r="BG1029"/>
  <c r="BF1029"/>
  <c r="BE1029"/>
  <c r="CD1029" s="1"/>
  <c r="BD1029"/>
  <c r="BC1029"/>
  <c r="CC1029" s="1"/>
  <c r="BB1029"/>
  <c r="BA1029"/>
  <c r="CB1029" s="1"/>
  <c r="AZ1029"/>
  <c r="AY1029"/>
  <c r="CA1029" s="1"/>
  <c r="AX1029"/>
  <c r="AW1029"/>
  <c r="BZ1029" s="1"/>
  <c r="AV1029"/>
  <c r="AU1029"/>
  <c r="BY1029" s="1"/>
  <c r="AS1029"/>
  <c r="BX1029" s="1"/>
  <c r="AQ1029"/>
  <c r="AP1029"/>
  <c r="AO1029"/>
  <c r="BV1029" s="1"/>
  <c r="AN1029"/>
  <c r="AM1029"/>
  <c r="BU1029" s="1"/>
  <c r="AK1029"/>
  <c r="AI1029"/>
  <c r="AJ1029" s="1"/>
  <c r="AG1029"/>
  <c r="BR1029" s="1"/>
  <c r="AE1029"/>
  <c r="AF1029" s="1"/>
  <c r="AD1029"/>
  <c r="AC1029"/>
  <c r="BP1029" s="1"/>
  <c r="AB1029"/>
  <c r="AA1029"/>
  <c r="BO1029" s="1"/>
  <c r="Y1029"/>
  <c r="W1029"/>
  <c r="BV1028"/>
  <c r="BG1028"/>
  <c r="BF1028"/>
  <c r="BE1028"/>
  <c r="CD1028" s="1"/>
  <c r="BD1028"/>
  <c r="BC1028"/>
  <c r="CC1028" s="1"/>
  <c r="BB1028"/>
  <c r="BA1028"/>
  <c r="CB1028" s="1"/>
  <c r="AZ1028"/>
  <c r="AY1028"/>
  <c r="CA1028" s="1"/>
  <c r="AX1028"/>
  <c r="AW1028"/>
  <c r="BZ1028" s="1"/>
  <c r="AV1028"/>
  <c r="AU1028"/>
  <c r="BY1028" s="1"/>
  <c r="AS1028"/>
  <c r="BX1028" s="1"/>
  <c r="AQ1028"/>
  <c r="AP1028"/>
  <c r="AO1028"/>
  <c r="AN1028"/>
  <c r="AM1028"/>
  <c r="BU1028" s="1"/>
  <c r="AK1028"/>
  <c r="AI1028"/>
  <c r="AJ1028" s="1"/>
  <c r="AG1028"/>
  <c r="BR1028" s="1"/>
  <c r="AE1028"/>
  <c r="AF1028" s="1"/>
  <c r="AD1028"/>
  <c r="AC1028"/>
  <c r="BP1028" s="1"/>
  <c r="AB1028"/>
  <c r="AA1028"/>
  <c r="BO1028" s="1"/>
  <c r="Y1028"/>
  <c r="W1028"/>
  <c r="BG1027"/>
  <c r="BF1027"/>
  <c r="BE1027"/>
  <c r="CD1027" s="1"/>
  <c r="BD1027"/>
  <c r="BC1027"/>
  <c r="CC1027" s="1"/>
  <c r="BB1027"/>
  <c r="BA1027"/>
  <c r="CB1027" s="1"/>
  <c r="AZ1027"/>
  <c r="AY1027"/>
  <c r="CA1027" s="1"/>
  <c r="AX1027"/>
  <c r="AW1027"/>
  <c r="BZ1027" s="1"/>
  <c r="AV1027"/>
  <c r="AU1027"/>
  <c r="BY1027" s="1"/>
  <c r="AS1027"/>
  <c r="BX1027" s="1"/>
  <c r="AQ1027"/>
  <c r="AP1027"/>
  <c r="AO1027"/>
  <c r="BV1027" s="1"/>
  <c r="AN1027"/>
  <c r="AM1027"/>
  <c r="BU1027" s="1"/>
  <c r="AK1027"/>
  <c r="AI1027"/>
  <c r="AJ1027" s="1"/>
  <c r="AG1027"/>
  <c r="BR1027" s="1"/>
  <c r="AE1027"/>
  <c r="AF1027" s="1"/>
  <c r="AD1027"/>
  <c r="AC1027"/>
  <c r="BP1027" s="1"/>
  <c r="AB1027"/>
  <c r="AA1027"/>
  <c r="BO1027" s="1"/>
  <c r="Y1027"/>
  <c r="W1027"/>
  <c r="BG1026"/>
  <c r="BF1026"/>
  <c r="BE1026"/>
  <c r="CD1026" s="1"/>
  <c r="BD1026"/>
  <c r="BC1026"/>
  <c r="CC1026" s="1"/>
  <c r="BB1026"/>
  <c r="BA1026"/>
  <c r="CB1026" s="1"/>
  <c r="AZ1026"/>
  <c r="AY1026"/>
  <c r="CA1026" s="1"/>
  <c r="AX1026"/>
  <c r="AW1026"/>
  <c r="BZ1026" s="1"/>
  <c r="AV1026"/>
  <c r="AU1026"/>
  <c r="BY1026" s="1"/>
  <c r="AS1026"/>
  <c r="BX1026" s="1"/>
  <c r="AQ1026"/>
  <c r="AP1026"/>
  <c r="AO1026"/>
  <c r="BV1026" s="1"/>
  <c r="AN1026"/>
  <c r="AM1026"/>
  <c r="BU1026" s="1"/>
  <c r="AK1026"/>
  <c r="AI1026"/>
  <c r="AJ1026" s="1"/>
  <c r="AH1026"/>
  <c r="AG1026"/>
  <c r="BR1026" s="1"/>
  <c r="AE1026"/>
  <c r="AF1026" s="1"/>
  <c r="AC1026"/>
  <c r="AA1026"/>
  <c r="AB1026" s="1"/>
  <c r="Y1026"/>
  <c r="Z1026" s="1"/>
  <c r="W1026"/>
  <c r="BW1025"/>
  <c r="BG1025"/>
  <c r="BF1025"/>
  <c r="BE1025"/>
  <c r="CD1025" s="1"/>
  <c r="BD1025"/>
  <c r="BC1025"/>
  <c r="CC1025" s="1"/>
  <c r="BB1025"/>
  <c r="BA1025"/>
  <c r="CB1025" s="1"/>
  <c r="AZ1025"/>
  <c r="AY1025"/>
  <c r="CA1025" s="1"/>
  <c r="AX1025"/>
  <c r="AW1025"/>
  <c r="BZ1025" s="1"/>
  <c r="AV1025"/>
  <c r="AU1025"/>
  <c r="BY1025" s="1"/>
  <c r="AS1025"/>
  <c r="AQ1025"/>
  <c r="AR1025" s="1"/>
  <c r="AP1025"/>
  <c r="AO1025"/>
  <c r="BV1025" s="1"/>
  <c r="AN1025"/>
  <c r="AM1025"/>
  <c r="BU1025" s="1"/>
  <c r="AK1025"/>
  <c r="BT1025" s="1"/>
  <c r="AI1025"/>
  <c r="AG1025"/>
  <c r="AH1025" s="1"/>
  <c r="AE1025"/>
  <c r="AF1025" s="1"/>
  <c r="AD1025"/>
  <c r="AC1025"/>
  <c r="BP1025" s="1"/>
  <c r="AB1025"/>
  <c r="AA1025"/>
  <c r="BO1025" s="1"/>
  <c r="Y1025"/>
  <c r="BN1025" s="1"/>
  <c r="W1025"/>
  <c r="BU1024"/>
  <c r="BG1024"/>
  <c r="BF1024"/>
  <c r="BE1024"/>
  <c r="CD1024" s="1"/>
  <c r="BD1024"/>
  <c r="BC1024"/>
  <c r="CC1024" s="1"/>
  <c r="BB1024"/>
  <c r="BA1024"/>
  <c r="CB1024" s="1"/>
  <c r="AZ1024"/>
  <c r="AY1024"/>
  <c r="CA1024" s="1"/>
  <c r="AX1024"/>
  <c r="AW1024"/>
  <c r="BZ1024" s="1"/>
  <c r="AV1024"/>
  <c r="AU1024"/>
  <c r="BY1024" s="1"/>
  <c r="AS1024"/>
  <c r="AQ1024"/>
  <c r="AR1024" s="1"/>
  <c r="AP1024"/>
  <c r="AO1024"/>
  <c r="BV1024" s="1"/>
  <c r="AN1024"/>
  <c r="AM1024"/>
  <c r="AL1024"/>
  <c r="AK1024"/>
  <c r="BT1024" s="1"/>
  <c r="AJ1024"/>
  <c r="AI1024"/>
  <c r="BS1024" s="1"/>
  <c r="AG1024"/>
  <c r="AH1024" s="1"/>
  <c r="AE1024"/>
  <c r="AD1024"/>
  <c r="AC1024"/>
  <c r="BP1024" s="1"/>
  <c r="AB1024"/>
  <c r="AA1024"/>
  <c r="BI1024" s="1"/>
  <c r="Y1024"/>
  <c r="W1024"/>
  <c r="BM1024" s="1"/>
  <c r="CA1023"/>
  <c r="BS1023"/>
  <c r="BN1023"/>
  <c r="BG1023"/>
  <c r="BF1023"/>
  <c r="BE1023"/>
  <c r="CD1023" s="1"/>
  <c r="BD1023"/>
  <c r="BC1023"/>
  <c r="CC1023" s="1"/>
  <c r="BB1023"/>
  <c r="BA1023"/>
  <c r="CB1023" s="1"/>
  <c r="AZ1023"/>
  <c r="AY1023"/>
  <c r="AX1023"/>
  <c r="AW1023"/>
  <c r="BZ1023" s="1"/>
  <c r="AV1023"/>
  <c r="AU1023"/>
  <c r="BY1023" s="1"/>
  <c r="AS1023"/>
  <c r="BX1023" s="1"/>
  <c r="AQ1023"/>
  <c r="AP1023"/>
  <c r="AO1023"/>
  <c r="BV1023" s="1"/>
  <c r="AN1023"/>
  <c r="AM1023"/>
  <c r="BU1023" s="1"/>
  <c r="AK1023"/>
  <c r="AI1023"/>
  <c r="AJ1023" s="1"/>
  <c r="AG1023"/>
  <c r="BR1023" s="1"/>
  <c r="AE1023"/>
  <c r="AF1023" s="1"/>
  <c r="AC1023"/>
  <c r="AA1023"/>
  <c r="AB1023" s="1"/>
  <c r="Y1023"/>
  <c r="Z1023" s="1"/>
  <c r="W1023"/>
  <c r="BG1022"/>
  <c r="BF1022"/>
  <c r="BE1022"/>
  <c r="CD1022" s="1"/>
  <c r="BD1022"/>
  <c r="BC1022"/>
  <c r="CC1022" s="1"/>
  <c r="BB1022"/>
  <c r="BA1022"/>
  <c r="CB1022" s="1"/>
  <c r="AZ1022"/>
  <c r="AY1022"/>
  <c r="CA1022" s="1"/>
  <c r="AX1022"/>
  <c r="AW1022"/>
  <c r="BZ1022" s="1"/>
  <c r="AV1022"/>
  <c r="AU1022"/>
  <c r="BY1022" s="1"/>
  <c r="AS1022"/>
  <c r="AQ1022"/>
  <c r="AR1022" s="1"/>
  <c r="AP1022"/>
  <c r="AO1022"/>
  <c r="BV1022" s="1"/>
  <c r="AN1022"/>
  <c r="AM1022"/>
  <c r="BU1022" s="1"/>
  <c r="AK1022"/>
  <c r="BT1022" s="1"/>
  <c r="AI1022"/>
  <c r="AG1022"/>
  <c r="AH1022" s="1"/>
  <c r="AE1022"/>
  <c r="AF1022" s="1"/>
  <c r="AD1022"/>
  <c r="AC1022"/>
  <c r="BP1022" s="1"/>
  <c r="AB1022"/>
  <c r="AA1022"/>
  <c r="BO1022" s="1"/>
  <c r="Y1022"/>
  <c r="BN1022" s="1"/>
  <c r="W1022"/>
  <c r="BG1021"/>
  <c r="BF1021"/>
  <c r="BE1021"/>
  <c r="CD1021" s="1"/>
  <c r="BD1021"/>
  <c r="BC1021"/>
  <c r="CC1021" s="1"/>
  <c r="BB1021"/>
  <c r="BA1021"/>
  <c r="CB1021" s="1"/>
  <c r="AZ1021"/>
  <c r="AY1021"/>
  <c r="CA1021" s="1"/>
  <c r="AX1021"/>
  <c r="AW1021"/>
  <c r="BZ1021" s="1"/>
  <c r="AV1021"/>
  <c r="AU1021"/>
  <c r="BY1021" s="1"/>
  <c r="AS1021"/>
  <c r="AQ1021"/>
  <c r="AR1021" s="1"/>
  <c r="AP1021"/>
  <c r="AO1021"/>
  <c r="BV1021" s="1"/>
  <c r="AN1021"/>
  <c r="AM1021"/>
  <c r="BU1021" s="1"/>
  <c r="AL1021"/>
  <c r="AK1021"/>
  <c r="BT1021" s="1"/>
  <c r="AJ1021"/>
  <c r="AI1021"/>
  <c r="BS1021" s="1"/>
  <c r="AH1021"/>
  <c r="AG1021"/>
  <c r="BR1021" s="1"/>
  <c r="AF1021"/>
  <c r="AE1021"/>
  <c r="BQ1021" s="1"/>
  <c r="AD1021"/>
  <c r="AC1021"/>
  <c r="BP1021" s="1"/>
  <c r="AB1021"/>
  <c r="AA1021"/>
  <c r="BO1021" s="1"/>
  <c r="Y1021"/>
  <c r="BN1021" s="1"/>
  <c r="W1021"/>
  <c r="BR1020"/>
  <c r="BG1020"/>
  <c r="BF1020"/>
  <c r="BE1020"/>
  <c r="CD1020" s="1"/>
  <c r="BD1020"/>
  <c r="BC1020"/>
  <c r="CC1020" s="1"/>
  <c r="BB1020"/>
  <c r="BA1020"/>
  <c r="CB1020" s="1"/>
  <c r="AZ1020"/>
  <c r="AY1020"/>
  <c r="CA1020" s="1"/>
  <c r="AX1020"/>
  <c r="AW1020"/>
  <c r="BZ1020" s="1"/>
  <c r="AV1020"/>
  <c r="AU1020"/>
  <c r="BY1020" s="1"/>
  <c r="AS1020"/>
  <c r="AQ1020"/>
  <c r="AR1020" s="1"/>
  <c r="AP1020"/>
  <c r="AO1020"/>
  <c r="BV1020" s="1"/>
  <c r="AN1020"/>
  <c r="AM1020"/>
  <c r="BU1020" s="1"/>
  <c r="AL1020"/>
  <c r="AK1020"/>
  <c r="BT1020" s="1"/>
  <c r="AJ1020"/>
  <c r="AI1020"/>
  <c r="BS1020" s="1"/>
  <c r="AH1020"/>
  <c r="AG1020"/>
  <c r="AF1020"/>
  <c r="AE1020"/>
  <c r="BQ1020" s="1"/>
  <c r="AD1020"/>
  <c r="AC1020"/>
  <c r="BP1020" s="1"/>
  <c r="AB1020"/>
  <c r="AA1020"/>
  <c r="BO1020" s="1"/>
  <c r="Y1020"/>
  <c r="BN1020" s="1"/>
  <c r="W1020"/>
  <c r="BM1020" s="1"/>
  <c r="BG1019"/>
  <c r="BF1019"/>
  <c r="BE1019"/>
  <c r="CD1019" s="1"/>
  <c r="BD1019"/>
  <c r="BC1019"/>
  <c r="CC1019" s="1"/>
  <c r="BB1019"/>
  <c r="BA1019"/>
  <c r="CB1019" s="1"/>
  <c r="AZ1019"/>
  <c r="AY1019"/>
  <c r="CA1019" s="1"/>
  <c r="AX1019"/>
  <c r="AW1019"/>
  <c r="BZ1019" s="1"/>
  <c r="AV1019"/>
  <c r="AU1019"/>
  <c r="BY1019" s="1"/>
  <c r="AS1019"/>
  <c r="AQ1019"/>
  <c r="AR1019" s="1"/>
  <c r="AO1019"/>
  <c r="BV1019" s="1"/>
  <c r="AM1019"/>
  <c r="AN1019" s="1"/>
  <c r="AK1019"/>
  <c r="AI1019"/>
  <c r="AJ1019" s="1"/>
  <c r="AH1019"/>
  <c r="AG1019"/>
  <c r="BR1019" s="1"/>
  <c r="AF1019"/>
  <c r="AE1019"/>
  <c r="BQ1019" s="1"/>
  <c r="AD1019"/>
  <c r="AC1019"/>
  <c r="BP1019" s="1"/>
  <c r="AB1019"/>
  <c r="AA1019"/>
  <c r="BO1019" s="1"/>
  <c r="Y1019"/>
  <c r="BN1019" s="1"/>
  <c r="W1019"/>
  <c r="BG1018"/>
  <c r="BF1018"/>
  <c r="BE1018"/>
  <c r="CD1018" s="1"/>
  <c r="BD1018"/>
  <c r="BC1018"/>
  <c r="CC1018" s="1"/>
  <c r="BB1018"/>
  <c r="BA1018"/>
  <c r="CB1018" s="1"/>
  <c r="AZ1018"/>
  <c r="AY1018"/>
  <c r="CA1018" s="1"/>
  <c r="AX1018"/>
  <c r="AW1018"/>
  <c r="BZ1018" s="1"/>
  <c r="AV1018"/>
  <c r="AU1018"/>
  <c r="BY1018" s="1"/>
  <c r="AS1018"/>
  <c r="AQ1018"/>
  <c r="BW1018" s="1"/>
  <c r="AP1018"/>
  <c r="AO1018"/>
  <c r="BV1018" s="1"/>
  <c r="AN1018"/>
  <c r="AM1018"/>
  <c r="BU1018" s="1"/>
  <c r="AL1018"/>
  <c r="AK1018"/>
  <c r="BT1018" s="1"/>
  <c r="AJ1018"/>
  <c r="AI1018"/>
  <c r="BS1018" s="1"/>
  <c r="AG1018"/>
  <c r="AH1018" s="1"/>
  <c r="AF1018"/>
  <c r="AE1018"/>
  <c r="BQ1018" s="1"/>
  <c r="AC1018"/>
  <c r="AA1018"/>
  <c r="BO1018" s="1"/>
  <c r="Y1018"/>
  <c r="Z1018" s="1"/>
  <c r="W1018"/>
  <c r="BM1018" s="1"/>
  <c r="BX1017"/>
  <c r="BG1017"/>
  <c r="BF1017"/>
  <c r="BE1017"/>
  <c r="CD1017" s="1"/>
  <c r="BD1017"/>
  <c r="BC1017"/>
  <c r="CC1017" s="1"/>
  <c r="BB1017"/>
  <c r="BA1017"/>
  <c r="CB1017" s="1"/>
  <c r="AZ1017"/>
  <c r="AY1017"/>
  <c r="CA1017" s="1"/>
  <c r="AX1017"/>
  <c r="AW1017"/>
  <c r="BZ1017" s="1"/>
  <c r="AV1017"/>
  <c r="AU1017"/>
  <c r="BY1017" s="1"/>
  <c r="AS1017"/>
  <c r="AT1017" s="1"/>
  <c r="AQ1017"/>
  <c r="BW1017" s="1"/>
  <c r="AP1017"/>
  <c r="AO1017"/>
  <c r="BV1017" s="1"/>
  <c r="AN1017"/>
  <c r="AM1017"/>
  <c r="BU1017" s="1"/>
  <c r="AL1017"/>
  <c r="AK1017"/>
  <c r="BT1017" s="1"/>
  <c r="AJ1017"/>
  <c r="AI1017"/>
  <c r="BS1017" s="1"/>
  <c r="AG1017"/>
  <c r="AF1017"/>
  <c r="AE1017"/>
  <c r="BQ1017" s="1"/>
  <c r="AC1017"/>
  <c r="AD1017" s="1"/>
  <c r="AA1017"/>
  <c r="AB1017" s="1"/>
  <c r="Y1017"/>
  <c r="W1017"/>
  <c r="BM1017" s="1"/>
  <c r="BU1016"/>
  <c r="BG1016"/>
  <c r="BF1016"/>
  <c r="BE1016"/>
  <c r="CD1016" s="1"/>
  <c r="BD1016"/>
  <c r="BC1016"/>
  <c r="CC1016" s="1"/>
  <c r="BB1016"/>
  <c r="BA1016"/>
  <c r="CB1016" s="1"/>
  <c r="AZ1016"/>
  <c r="AY1016"/>
  <c r="CA1016" s="1"/>
  <c r="AX1016"/>
  <c r="AW1016"/>
  <c r="BZ1016" s="1"/>
  <c r="AV1016"/>
  <c r="AU1016"/>
  <c r="BY1016" s="1"/>
  <c r="AS1016"/>
  <c r="AT1016" s="1"/>
  <c r="AQ1016"/>
  <c r="AR1016" s="1"/>
  <c r="AP1016"/>
  <c r="AO1016"/>
  <c r="BV1016" s="1"/>
  <c r="AN1016"/>
  <c r="AM1016"/>
  <c r="AL1016"/>
  <c r="AK1016"/>
  <c r="BT1016" s="1"/>
  <c r="AJ1016"/>
  <c r="AI1016"/>
  <c r="BS1016" s="1"/>
  <c r="AG1016"/>
  <c r="AE1016"/>
  <c r="BQ1016" s="1"/>
  <c r="AC1016"/>
  <c r="AD1016" s="1"/>
  <c r="AA1016"/>
  <c r="Y1016"/>
  <c r="X1016"/>
  <c r="W1016"/>
  <c r="BG1015"/>
  <c r="BF1015"/>
  <c r="BE1015"/>
  <c r="CD1015" s="1"/>
  <c r="BD1015"/>
  <c r="BC1015"/>
  <c r="CC1015" s="1"/>
  <c r="BB1015"/>
  <c r="BA1015"/>
  <c r="CB1015" s="1"/>
  <c r="AZ1015"/>
  <c r="AY1015"/>
  <c r="CA1015" s="1"/>
  <c r="AX1015"/>
  <c r="AW1015"/>
  <c r="BZ1015" s="1"/>
  <c r="AV1015"/>
  <c r="AU1015"/>
  <c r="BY1015" s="1"/>
  <c r="AS1015"/>
  <c r="BX1015" s="1"/>
  <c r="AQ1015"/>
  <c r="BW1015" s="1"/>
  <c r="AP1015"/>
  <c r="AO1015"/>
  <c r="BV1015" s="1"/>
  <c r="AN1015"/>
  <c r="AM1015"/>
  <c r="BU1015" s="1"/>
  <c r="AL1015"/>
  <c r="AK1015"/>
  <c r="BT1015" s="1"/>
  <c r="AJ1015"/>
  <c r="AI1015"/>
  <c r="BS1015" s="1"/>
  <c r="AH1015"/>
  <c r="AG1015"/>
  <c r="BR1015" s="1"/>
  <c r="AF1015"/>
  <c r="AE1015"/>
  <c r="BQ1015" s="1"/>
  <c r="AD1015"/>
  <c r="AC1015"/>
  <c r="BP1015" s="1"/>
  <c r="AB1015"/>
  <c r="AA1015"/>
  <c r="BO1015" s="1"/>
  <c r="Y1015"/>
  <c r="W1015"/>
  <c r="BM1015" s="1"/>
  <c r="CC1014"/>
  <c r="BG1014"/>
  <c r="BF1014"/>
  <c r="BE1014"/>
  <c r="CD1014" s="1"/>
  <c r="BD1014"/>
  <c r="BC1014"/>
  <c r="BB1014"/>
  <c r="BA1014"/>
  <c r="CB1014" s="1"/>
  <c r="AZ1014"/>
  <c r="AY1014"/>
  <c r="CA1014" s="1"/>
  <c r="AX1014"/>
  <c r="AW1014"/>
  <c r="BZ1014" s="1"/>
  <c r="AV1014"/>
  <c r="AU1014"/>
  <c r="BY1014" s="1"/>
  <c r="AS1014"/>
  <c r="BX1014" s="1"/>
  <c r="AQ1014"/>
  <c r="BW1014" s="1"/>
  <c r="AP1014"/>
  <c r="AO1014"/>
  <c r="BV1014" s="1"/>
  <c r="AN1014"/>
  <c r="AM1014"/>
  <c r="BU1014" s="1"/>
  <c r="AL1014"/>
  <c r="AK1014"/>
  <c r="BT1014" s="1"/>
  <c r="AJ1014"/>
  <c r="AI1014"/>
  <c r="BS1014" s="1"/>
  <c r="AH1014"/>
  <c r="AG1014"/>
  <c r="BR1014" s="1"/>
  <c r="AF1014"/>
  <c r="AE1014"/>
  <c r="BQ1014" s="1"/>
  <c r="AD1014"/>
  <c r="AC1014"/>
  <c r="BP1014" s="1"/>
  <c r="AB1014"/>
  <c r="AA1014"/>
  <c r="BO1014" s="1"/>
  <c r="Y1014"/>
  <c r="W1014"/>
  <c r="CC1013"/>
  <c r="CA1013"/>
  <c r="BG1013"/>
  <c r="BF1013"/>
  <c r="BE1013"/>
  <c r="CD1013" s="1"/>
  <c r="BD1013"/>
  <c r="BC1013"/>
  <c r="BB1013"/>
  <c r="BA1013"/>
  <c r="CB1013" s="1"/>
  <c r="AZ1013"/>
  <c r="AY1013"/>
  <c r="AX1013"/>
  <c r="AW1013"/>
  <c r="BZ1013" s="1"/>
  <c r="AV1013"/>
  <c r="AU1013"/>
  <c r="BY1013" s="1"/>
  <c r="AS1013"/>
  <c r="BX1013" s="1"/>
  <c r="AQ1013"/>
  <c r="BW1013" s="1"/>
  <c r="AP1013"/>
  <c r="AO1013"/>
  <c r="BV1013" s="1"/>
  <c r="AN1013"/>
  <c r="AM1013"/>
  <c r="BU1013" s="1"/>
  <c r="AL1013"/>
  <c r="AK1013"/>
  <c r="BT1013" s="1"/>
  <c r="AJ1013"/>
  <c r="AI1013"/>
  <c r="BS1013" s="1"/>
  <c r="AG1013"/>
  <c r="AE1013"/>
  <c r="BQ1013" s="1"/>
  <c r="AD1013"/>
  <c r="AC1013"/>
  <c r="BP1013" s="1"/>
  <c r="AB1013"/>
  <c r="AA1013"/>
  <c r="BO1013" s="1"/>
  <c r="Y1013"/>
  <c r="W1013"/>
  <c r="X1013" s="1"/>
  <c r="BG1012"/>
  <c r="BF1012"/>
  <c r="BE1012"/>
  <c r="CD1012" s="1"/>
  <c r="BD1012"/>
  <c r="BC1012"/>
  <c r="CC1012" s="1"/>
  <c r="BB1012"/>
  <c r="BA1012"/>
  <c r="CB1012" s="1"/>
  <c r="AZ1012"/>
  <c r="AY1012"/>
  <c r="CA1012" s="1"/>
  <c r="AX1012"/>
  <c r="AW1012"/>
  <c r="BZ1012" s="1"/>
  <c r="AV1012"/>
  <c r="AU1012"/>
  <c r="BY1012" s="1"/>
  <c r="AS1012"/>
  <c r="BX1012" s="1"/>
  <c r="AQ1012"/>
  <c r="AR1012" s="1"/>
  <c r="AO1012"/>
  <c r="AM1012"/>
  <c r="BU1012" s="1"/>
  <c r="AL1012"/>
  <c r="AK1012"/>
  <c r="BT1012" s="1"/>
  <c r="AJ1012"/>
  <c r="AI1012"/>
  <c r="BS1012" s="1"/>
  <c r="AH1012"/>
  <c r="AG1012"/>
  <c r="BR1012" s="1"/>
  <c r="AF1012"/>
  <c r="AE1012"/>
  <c r="BQ1012" s="1"/>
  <c r="AD1012"/>
  <c r="AC1012"/>
  <c r="BP1012" s="1"/>
  <c r="AB1012"/>
  <c r="AA1012"/>
  <c r="BO1012" s="1"/>
  <c r="Y1012"/>
  <c r="W1012"/>
  <c r="BM1012" s="1"/>
  <c r="CC1011"/>
  <c r="BM1011"/>
  <c r="BG1011"/>
  <c r="BF1011"/>
  <c r="BE1011"/>
  <c r="CD1011" s="1"/>
  <c r="BD1011"/>
  <c r="BC1011"/>
  <c r="BB1011"/>
  <c r="BA1011"/>
  <c r="CB1011" s="1"/>
  <c r="AZ1011"/>
  <c r="AY1011"/>
  <c r="CA1011" s="1"/>
  <c r="AX1011"/>
  <c r="AW1011"/>
  <c r="BZ1011" s="1"/>
  <c r="AV1011"/>
  <c r="AU1011"/>
  <c r="BY1011" s="1"/>
  <c r="AS1011"/>
  <c r="AQ1011"/>
  <c r="AP1011"/>
  <c r="AO1011"/>
  <c r="BV1011" s="1"/>
  <c r="AN1011"/>
  <c r="AM1011"/>
  <c r="BU1011" s="1"/>
  <c r="AL1011"/>
  <c r="AK1011"/>
  <c r="BT1011" s="1"/>
  <c r="AJ1011"/>
  <c r="AI1011"/>
  <c r="BS1011" s="1"/>
  <c r="AH1011"/>
  <c r="AG1011"/>
  <c r="BR1011" s="1"/>
  <c r="AF1011"/>
  <c r="AE1011"/>
  <c r="BQ1011" s="1"/>
  <c r="AD1011"/>
  <c r="AC1011"/>
  <c r="BP1011" s="1"/>
  <c r="AB1011"/>
  <c r="AA1011"/>
  <c r="BO1011" s="1"/>
  <c r="Y1011"/>
  <c r="W1011"/>
  <c r="X1011" s="1"/>
  <c r="CC1010"/>
  <c r="BQ1010"/>
  <c r="BG1010"/>
  <c r="BF1010"/>
  <c r="BE1010"/>
  <c r="CD1010" s="1"/>
  <c r="BD1010"/>
  <c r="BC1010"/>
  <c r="BB1010"/>
  <c r="BA1010"/>
  <c r="CB1010" s="1"/>
  <c r="AZ1010"/>
  <c r="AY1010"/>
  <c r="CA1010" s="1"/>
  <c r="AX1010"/>
  <c r="AW1010"/>
  <c r="BZ1010" s="1"/>
  <c r="AV1010"/>
  <c r="AU1010"/>
  <c r="BY1010" s="1"/>
  <c r="AS1010"/>
  <c r="AQ1010"/>
  <c r="AR1010" s="1"/>
  <c r="AP1010"/>
  <c r="AO1010"/>
  <c r="BV1010" s="1"/>
  <c r="AN1010"/>
  <c r="AM1010"/>
  <c r="BU1010" s="1"/>
  <c r="AL1010"/>
  <c r="AK1010"/>
  <c r="BT1010" s="1"/>
  <c r="AJ1010"/>
  <c r="AI1010"/>
  <c r="BS1010" s="1"/>
  <c r="AG1010"/>
  <c r="AE1010"/>
  <c r="AF1010" s="1"/>
  <c r="AD1010"/>
  <c r="AC1010"/>
  <c r="BP1010" s="1"/>
  <c r="AB1010"/>
  <c r="AA1010"/>
  <c r="BO1010" s="1"/>
  <c r="Y1010"/>
  <c r="W1010"/>
  <c r="BM1010" s="1"/>
  <c r="BG1009"/>
  <c r="BF1009"/>
  <c r="BE1009"/>
  <c r="CD1009" s="1"/>
  <c r="BD1009"/>
  <c r="BC1009"/>
  <c r="CC1009" s="1"/>
  <c r="BB1009"/>
  <c r="BA1009"/>
  <c r="CB1009" s="1"/>
  <c r="AZ1009"/>
  <c r="AY1009"/>
  <c r="CA1009" s="1"/>
  <c r="AX1009"/>
  <c r="AW1009"/>
  <c r="BZ1009" s="1"/>
  <c r="AV1009"/>
  <c r="AU1009"/>
  <c r="BY1009" s="1"/>
  <c r="AS1009"/>
  <c r="AT1009" s="1"/>
  <c r="AR1009"/>
  <c r="AQ1009"/>
  <c r="BW1009" s="1"/>
  <c r="AO1009"/>
  <c r="AM1009"/>
  <c r="AK1009"/>
  <c r="BT1009" s="1"/>
  <c r="AI1009"/>
  <c r="BS1009" s="1"/>
  <c r="AH1009"/>
  <c r="AG1009"/>
  <c r="BR1009" s="1"/>
  <c r="AF1009"/>
  <c r="AE1009"/>
  <c r="BQ1009" s="1"/>
  <c r="AD1009"/>
  <c r="AC1009"/>
  <c r="BP1009" s="1"/>
  <c r="AB1009"/>
  <c r="AA1009"/>
  <c r="BO1009" s="1"/>
  <c r="Y1009"/>
  <c r="W1009"/>
  <c r="BM1009" s="1"/>
  <c r="BX1008"/>
  <c r="BG1008"/>
  <c r="BF1008"/>
  <c r="BE1008"/>
  <c r="CD1008" s="1"/>
  <c r="BD1008"/>
  <c r="BC1008"/>
  <c r="CC1008" s="1"/>
  <c r="BB1008"/>
  <c r="BA1008"/>
  <c r="CB1008" s="1"/>
  <c r="AZ1008"/>
  <c r="AY1008"/>
  <c r="CA1008" s="1"/>
  <c r="AX1008"/>
  <c r="AW1008"/>
  <c r="BZ1008" s="1"/>
  <c r="AV1008"/>
  <c r="AU1008"/>
  <c r="BY1008" s="1"/>
  <c r="AS1008"/>
  <c r="AQ1008"/>
  <c r="BW1008" s="1"/>
  <c r="AP1008"/>
  <c r="AO1008"/>
  <c r="BV1008" s="1"/>
  <c r="AN1008"/>
  <c r="AM1008"/>
  <c r="BU1008" s="1"/>
  <c r="AL1008"/>
  <c r="AK1008"/>
  <c r="BT1008" s="1"/>
  <c r="AJ1008"/>
  <c r="AI1008"/>
  <c r="BS1008" s="1"/>
  <c r="AH1008"/>
  <c r="AG1008"/>
  <c r="BR1008" s="1"/>
  <c r="AF1008"/>
  <c r="AE1008"/>
  <c r="BQ1008" s="1"/>
  <c r="AD1008"/>
  <c r="AC1008"/>
  <c r="BP1008" s="1"/>
  <c r="AB1008"/>
  <c r="AA1008"/>
  <c r="BO1008" s="1"/>
  <c r="Y1008"/>
  <c r="W1008"/>
  <c r="BX1007"/>
  <c r="BG1007"/>
  <c r="BF1007"/>
  <c r="BE1007"/>
  <c r="CD1007" s="1"/>
  <c r="BD1007"/>
  <c r="BC1007"/>
  <c r="CC1007" s="1"/>
  <c r="BB1007"/>
  <c r="BA1007"/>
  <c r="CB1007" s="1"/>
  <c r="AZ1007"/>
  <c r="AY1007"/>
  <c r="CA1007" s="1"/>
  <c r="AX1007"/>
  <c r="AW1007"/>
  <c r="BZ1007" s="1"/>
  <c r="AV1007"/>
  <c r="AU1007"/>
  <c r="BY1007" s="1"/>
  <c r="AS1007"/>
  <c r="AQ1007"/>
  <c r="BW1007" s="1"/>
  <c r="AP1007"/>
  <c r="AO1007"/>
  <c r="BV1007" s="1"/>
  <c r="AN1007"/>
  <c r="AM1007"/>
  <c r="BU1007" s="1"/>
  <c r="AK1007"/>
  <c r="AL1007" s="1"/>
  <c r="AI1007"/>
  <c r="AJ1007" s="1"/>
  <c r="AG1007"/>
  <c r="AE1007"/>
  <c r="AF1007" s="1"/>
  <c r="AD1007"/>
  <c r="AC1007"/>
  <c r="BP1007" s="1"/>
  <c r="AB1007"/>
  <c r="AA1007"/>
  <c r="BO1007" s="1"/>
  <c r="Y1007"/>
  <c r="W1007"/>
  <c r="BG1006"/>
  <c r="BF1006"/>
  <c r="BE1006"/>
  <c r="CD1006" s="1"/>
  <c r="BD1006"/>
  <c r="BC1006"/>
  <c r="CC1006" s="1"/>
  <c r="BB1006"/>
  <c r="BA1006"/>
  <c r="CB1006" s="1"/>
  <c r="AZ1006"/>
  <c r="AY1006"/>
  <c r="CA1006" s="1"/>
  <c r="AX1006"/>
  <c r="AW1006"/>
  <c r="BZ1006" s="1"/>
  <c r="AV1006"/>
  <c r="AU1006"/>
  <c r="BY1006" s="1"/>
  <c r="AS1006"/>
  <c r="AT1006" s="1"/>
  <c r="AQ1006"/>
  <c r="BW1006" s="1"/>
  <c r="AP1006"/>
  <c r="AO1006"/>
  <c r="BV1006" s="1"/>
  <c r="AN1006"/>
  <c r="AM1006"/>
  <c r="BU1006" s="1"/>
  <c r="AL1006"/>
  <c r="AK1006"/>
  <c r="BT1006" s="1"/>
  <c r="AJ1006"/>
  <c r="AI1006"/>
  <c r="BS1006" s="1"/>
  <c r="AH1006"/>
  <c r="AG1006"/>
  <c r="BR1006" s="1"/>
  <c r="AF1006"/>
  <c r="AE1006"/>
  <c r="BQ1006" s="1"/>
  <c r="AD1006"/>
  <c r="AC1006"/>
  <c r="BP1006" s="1"/>
  <c r="AB1006"/>
  <c r="AA1006"/>
  <c r="BO1006" s="1"/>
  <c r="Y1006"/>
  <c r="W1006"/>
  <c r="BM1006" s="1"/>
  <c r="BG1005"/>
  <c r="BF1005"/>
  <c r="BE1005"/>
  <c r="CD1005" s="1"/>
  <c r="BD1005"/>
  <c r="BC1005"/>
  <c r="CC1005" s="1"/>
  <c r="BB1005"/>
  <c r="BA1005"/>
  <c r="CB1005" s="1"/>
  <c r="AZ1005"/>
  <c r="AY1005"/>
  <c r="CA1005" s="1"/>
  <c r="AX1005"/>
  <c r="AW1005"/>
  <c r="BZ1005" s="1"/>
  <c r="AV1005"/>
  <c r="AU1005"/>
  <c r="BY1005" s="1"/>
  <c r="AS1005"/>
  <c r="AT1005" s="1"/>
  <c r="AQ1005"/>
  <c r="BW1005" s="1"/>
  <c r="AP1005"/>
  <c r="AO1005"/>
  <c r="BV1005" s="1"/>
  <c r="AN1005"/>
  <c r="AM1005"/>
  <c r="BU1005" s="1"/>
  <c r="AL1005"/>
  <c r="AK1005"/>
  <c r="BT1005" s="1"/>
  <c r="AJ1005"/>
  <c r="AI1005"/>
  <c r="BS1005" s="1"/>
  <c r="AH1005"/>
  <c r="AG1005"/>
  <c r="BR1005" s="1"/>
  <c r="AF1005"/>
  <c r="AE1005"/>
  <c r="BQ1005" s="1"/>
  <c r="AD1005"/>
  <c r="AC1005"/>
  <c r="BP1005" s="1"/>
  <c r="AB1005"/>
  <c r="AA1005"/>
  <c r="BO1005" s="1"/>
  <c r="Y1005"/>
  <c r="W1005"/>
  <c r="BM1005" s="1"/>
  <c r="BG1004"/>
  <c r="BF1004"/>
  <c r="BE1004"/>
  <c r="CD1004" s="1"/>
  <c r="BD1004"/>
  <c r="BC1004"/>
  <c r="CC1004" s="1"/>
  <c r="BB1004"/>
  <c r="BA1004"/>
  <c r="CB1004" s="1"/>
  <c r="AZ1004"/>
  <c r="AY1004"/>
  <c r="CA1004" s="1"/>
  <c r="AX1004"/>
  <c r="AW1004"/>
  <c r="BZ1004" s="1"/>
  <c r="AV1004"/>
  <c r="AU1004"/>
  <c r="BY1004" s="1"/>
  <c r="AS1004"/>
  <c r="AT1004" s="1"/>
  <c r="AQ1004"/>
  <c r="BW1004" s="1"/>
  <c r="AP1004"/>
  <c r="AO1004"/>
  <c r="BV1004" s="1"/>
  <c r="AN1004"/>
  <c r="AM1004"/>
  <c r="BU1004" s="1"/>
  <c r="AL1004"/>
  <c r="AK1004"/>
  <c r="BT1004" s="1"/>
  <c r="AJ1004"/>
  <c r="AI1004"/>
  <c r="BS1004" s="1"/>
  <c r="AH1004"/>
  <c r="AG1004"/>
  <c r="BR1004" s="1"/>
  <c r="AF1004"/>
  <c r="AE1004"/>
  <c r="BQ1004" s="1"/>
  <c r="AD1004"/>
  <c r="AC1004"/>
  <c r="BP1004" s="1"/>
  <c r="AB1004"/>
  <c r="AA1004"/>
  <c r="BO1004" s="1"/>
  <c r="Y1004"/>
  <c r="W1004"/>
  <c r="BM1004" s="1"/>
  <c r="BG1003"/>
  <c r="BF1003"/>
  <c r="BE1003"/>
  <c r="CD1003" s="1"/>
  <c r="BD1003"/>
  <c r="BC1003"/>
  <c r="CC1003" s="1"/>
  <c r="BB1003"/>
  <c r="BA1003"/>
  <c r="CB1003" s="1"/>
  <c r="AZ1003"/>
  <c r="AY1003"/>
  <c r="CA1003" s="1"/>
  <c r="AX1003"/>
  <c r="AW1003"/>
  <c r="BZ1003" s="1"/>
  <c r="AV1003"/>
  <c r="AU1003"/>
  <c r="BY1003" s="1"/>
  <c r="AS1003"/>
  <c r="AQ1003"/>
  <c r="BW1003" s="1"/>
  <c r="AP1003"/>
  <c r="AO1003"/>
  <c r="BV1003" s="1"/>
  <c r="AN1003"/>
  <c r="AM1003"/>
  <c r="BU1003" s="1"/>
  <c r="AL1003"/>
  <c r="AK1003"/>
  <c r="BT1003" s="1"/>
  <c r="AJ1003"/>
  <c r="AI1003"/>
  <c r="BS1003" s="1"/>
  <c r="AH1003"/>
  <c r="AG1003"/>
  <c r="BR1003" s="1"/>
  <c r="AF1003"/>
  <c r="AE1003"/>
  <c r="BQ1003" s="1"/>
  <c r="AD1003"/>
  <c r="AC1003"/>
  <c r="BP1003" s="1"/>
  <c r="AB1003"/>
  <c r="AA1003"/>
  <c r="BO1003" s="1"/>
  <c r="Y1003"/>
  <c r="W1003"/>
  <c r="BM1003" s="1"/>
  <c r="BG1002"/>
  <c r="BF1002"/>
  <c r="BE1002"/>
  <c r="CD1002" s="1"/>
  <c r="BD1002"/>
  <c r="BC1002"/>
  <c r="CC1002" s="1"/>
  <c r="BB1002"/>
  <c r="BA1002"/>
  <c r="CB1002" s="1"/>
  <c r="AZ1002"/>
  <c r="AY1002"/>
  <c r="CA1002" s="1"/>
  <c r="AX1002"/>
  <c r="AW1002"/>
  <c r="BZ1002" s="1"/>
  <c r="AV1002"/>
  <c r="AU1002"/>
  <c r="BY1002" s="1"/>
  <c r="AS1002"/>
  <c r="AQ1002"/>
  <c r="BW1002" s="1"/>
  <c r="AP1002"/>
  <c r="AO1002"/>
  <c r="BV1002" s="1"/>
  <c r="AN1002"/>
  <c r="AM1002"/>
  <c r="BU1002" s="1"/>
  <c r="AL1002"/>
  <c r="AK1002"/>
  <c r="BT1002" s="1"/>
  <c r="AJ1002"/>
  <c r="AI1002"/>
  <c r="BS1002" s="1"/>
  <c r="AG1002"/>
  <c r="AE1002"/>
  <c r="BQ1002" s="1"/>
  <c r="AC1002"/>
  <c r="BP1002" s="1"/>
  <c r="AA1002"/>
  <c r="BO1002" s="1"/>
  <c r="Y1002"/>
  <c r="W1002"/>
  <c r="BM1002" s="1"/>
  <c r="BG1001"/>
  <c r="BF1001"/>
  <c r="BE1001"/>
  <c r="CD1001" s="1"/>
  <c r="BD1001"/>
  <c r="BC1001"/>
  <c r="CC1001" s="1"/>
  <c r="BB1001"/>
  <c r="BA1001"/>
  <c r="CB1001" s="1"/>
  <c r="AZ1001"/>
  <c r="AY1001"/>
  <c r="CA1001" s="1"/>
  <c r="AX1001"/>
  <c r="AW1001"/>
  <c r="BZ1001" s="1"/>
  <c r="AV1001"/>
  <c r="AU1001"/>
  <c r="BY1001" s="1"/>
  <c r="AS1001"/>
  <c r="BX1001" s="1"/>
  <c r="AQ1001"/>
  <c r="BW1001" s="1"/>
  <c r="AP1001"/>
  <c r="AO1001"/>
  <c r="BV1001" s="1"/>
  <c r="AN1001"/>
  <c r="AM1001"/>
  <c r="BU1001" s="1"/>
  <c r="AK1001"/>
  <c r="AL1001" s="1"/>
  <c r="AI1001"/>
  <c r="AJ1001" s="1"/>
  <c r="AG1001"/>
  <c r="AE1001"/>
  <c r="BQ1001" s="1"/>
  <c r="AC1001"/>
  <c r="AD1001" s="1"/>
  <c r="AA1001"/>
  <c r="BO1001" s="1"/>
  <c r="Y1001"/>
  <c r="W1001"/>
  <c r="BM1001" s="1"/>
  <c r="BG1000"/>
  <c r="BF1000"/>
  <c r="BE1000"/>
  <c r="CD1000" s="1"/>
  <c r="BD1000"/>
  <c r="BC1000"/>
  <c r="CC1000" s="1"/>
  <c r="BB1000"/>
  <c r="BA1000"/>
  <c r="CB1000" s="1"/>
  <c r="AZ1000"/>
  <c r="AY1000"/>
  <c r="CA1000" s="1"/>
  <c r="AX1000"/>
  <c r="AW1000"/>
  <c r="BZ1000" s="1"/>
  <c r="AV1000"/>
  <c r="AU1000"/>
  <c r="BY1000" s="1"/>
  <c r="AS1000"/>
  <c r="BX1000" s="1"/>
  <c r="AQ1000"/>
  <c r="BW1000" s="1"/>
  <c r="AP1000"/>
  <c r="AO1000"/>
  <c r="BV1000" s="1"/>
  <c r="AN1000"/>
  <c r="AM1000"/>
  <c r="BU1000" s="1"/>
  <c r="AK1000"/>
  <c r="AL1000" s="1"/>
  <c r="AI1000"/>
  <c r="BS1000" s="1"/>
  <c r="AG1000"/>
  <c r="AE1000"/>
  <c r="BQ1000" s="1"/>
  <c r="AC1000"/>
  <c r="AD1000" s="1"/>
  <c r="AA1000"/>
  <c r="BO1000" s="1"/>
  <c r="Y1000"/>
  <c r="W1000"/>
  <c r="BM1000" s="1"/>
  <c r="BY999"/>
  <c r="BG999"/>
  <c r="BF999"/>
  <c r="BE999"/>
  <c r="CD999" s="1"/>
  <c r="BD999"/>
  <c r="BC999"/>
  <c r="CC999" s="1"/>
  <c r="BB999"/>
  <c r="BA999"/>
  <c r="CB999" s="1"/>
  <c r="AZ999"/>
  <c r="AY999"/>
  <c r="CA999" s="1"/>
  <c r="AX999"/>
  <c r="AW999"/>
  <c r="BZ999" s="1"/>
  <c r="AV999"/>
  <c r="AU999"/>
  <c r="AS999"/>
  <c r="AT999" s="1"/>
  <c r="AQ999"/>
  <c r="BW999" s="1"/>
  <c r="AP999"/>
  <c r="AO999"/>
  <c r="BV999" s="1"/>
  <c r="AN999"/>
  <c r="AM999"/>
  <c r="BU999" s="1"/>
  <c r="AK999"/>
  <c r="BT999" s="1"/>
  <c r="AI999"/>
  <c r="BS999" s="1"/>
  <c r="AG999"/>
  <c r="AE999"/>
  <c r="BQ999" s="1"/>
  <c r="AC999"/>
  <c r="AD999" s="1"/>
  <c r="AA999"/>
  <c r="AB999" s="1"/>
  <c r="Y999"/>
  <c r="X999"/>
  <c r="W999"/>
  <c r="BM999" s="1"/>
  <c r="CC998"/>
  <c r="BM998"/>
  <c r="BG998"/>
  <c r="BF998"/>
  <c r="BE998"/>
  <c r="CD998" s="1"/>
  <c r="BD998"/>
  <c r="BC998"/>
  <c r="BB998"/>
  <c r="BA998"/>
  <c r="CB998" s="1"/>
  <c r="AZ998"/>
  <c r="AY998"/>
  <c r="CA998" s="1"/>
  <c r="AX998"/>
  <c r="AW998"/>
  <c r="BZ998" s="1"/>
  <c r="AV998"/>
  <c r="AU998"/>
  <c r="BY998" s="1"/>
  <c r="AS998"/>
  <c r="AT998" s="1"/>
  <c r="AQ998"/>
  <c r="AP998"/>
  <c r="AO998"/>
  <c r="BV998" s="1"/>
  <c r="AN998"/>
  <c r="AM998"/>
  <c r="BU998" s="1"/>
  <c r="AL998"/>
  <c r="AK998"/>
  <c r="BT998" s="1"/>
  <c r="AJ998"/>
  <c r="AI998"/>
  <c r="BS998" s="1"/>
  <c r="AH998"/>
  <c r="AG998"/>
  <c r="BR998" s="1"/>
  <c r="AF998"/>
  <c r="AE998"/>
  <c r="BQ998" s="1"/>
  <c r="AD998"/>
  <c r="AC998"/>
  <c r="BP998" s="1"/>
  <c r="AB998"/>
  <c r="AA998"/>
  <c r="BO998" s="1"/>
  <c r="Y998"/>
  <c r="W998"/>
  <c r="X998" s="1"/>
  <c r="CA997"/>
  <c r="BM997"/>
  <c r="BG997"/>
  <c r="BF997"/>
  <c r="BE997"/>
  <c r="CD997" s="1"/>
  <c r="BD997"/>
  <c r="BC997"/>
  <c r="CC997" s="1"/>
  <c r="BB997"/>
  <c r="BA997"/>
  <c r="CB997" s="1"/>
  <c r="AZ997"/>
  <c r="AY997"/>
  <c r="AX997"/>
  <c r="AW997"/>
  <c r="BZ997" s="1"/>
  <c r="AV997"/>
  <c r="AU997"/>
  <c r="BY997" s="1"/>
  <c r="AS997"/>
  <c r="AT997" s="1"/>
  <c r="AQ997"/>
  <c r="AR997" s="1"/>
  <c r="AP997"/>
  <c r="AO997"/>
  <c r="BV997" s="1"/>
  <c r="AN997"/>
  <c r="AM997"/>
  <c r="BU997" s="1"/>
  <c r="AK997"/>
  <c r="AL997" s="1"/>
  <c r="AI997"/>
  <c r="BS997" s="1"/>
  <c r="AH997"/>
  <c r="AG997"/>
  <c r="BR997" s="1"/>
  <c r="AF997"/>
  <c r="AE997"/>
  <c r="BQ997" s="1"/>
  <c r="AC997"/>
  <c r="AD997" s="1"/>
  <c r="AA997"/>
  <c r="BH997" s="1"/>
  <c r="Y997"/>
  <c r="W997"/>
  <c r="X997" s="1"/>
  <c r="CC996"/>
  <c r="BX996"/>
  <c r="BG996"/>
  <c r="BF996"/>
  <c r="BE996"/>
  <c r="CD996" s="1"/>
  <c r="BD996"/>
  <c r="BC996"/>
  <c r="BB996"/>
  <c r="BA996"/>
  <c r="CB996" s="1"/>
  <c r="AZ996"/>
  <c r="AY996"/>
  <c r="CA996" s="1"/>
  <c r="AX996"/>
  <c r="AW996"/>
  <c r="BZ996" s="1"/>
  <c r="AV996"/>
  <c r="AU996"/>
  <c r="BY996" s="1"/>
  <c r="AS996"/>
  <c r="AT996" s="1"/>
  <c r="AQ996"/>
  <c r="BW996" s="1"/>
  <c r="AP996"/>
  <c r="AO996"/>
  <c r="BV996" s="1"/>
  <c r="AN996"/>
  <c r="AM996"/>
  <c r="BU996" s="1"/>
  <c r="AL996"/>
  <c r="AK996"/>
  <c r="BT996" s="1"/>
  <c r="AJ996"/>
  <c r="AI996"/>
  <c r="BS996" s="1"/>
  <c r="AH996"/>
  <c r="AG996"/>
  <c r="BR996" s="1"/>
  <c r="AF996"/>
  <c r="AE996"/>
  <c r="BQ996" s="1"/>
  <c r="AD996"/>
  <c r="AC996"/>
  <c r="BP996" s="1"/>
  <c r="AB996"/>
  <c r="AA996"/>
  <c r="BO996" s="1"/>
  <c r="Y996"/>
  <c r="W996"/>
  <c r="BM996" s="1"/>
  <c r="CC995"/>
  <c r="BG995"/>
  <c r="BF995"/>
  <c r="BE995"/>
  <c r="CD995" s="1"/>
  <c r="BD995"/>
  <c r="BC995"/>
  <c r="BB995"/>
  <c r="BA995"/>
  <c r="CB995" s="1"/>
  <c r="AZ995"/>
  <c r="AY995"/>
  <c r="CA995" s="1"/>
  <c r="AX995"/>
  <c r="AW995"/>
  <c r="BZ995" s="1"/>
  <c r="AV995"/>
  <c r="AU995"/>
  <c r="BY995" s="1"/>
  <c r="AS995"/>
  <c r="AT995" s="1"/>
  <c r="AQ995"/>
  <c r="BW995" s="1"/>
  <c r="AP995"/>
  <c r="AO995"/>
  <c r="BV995" s="1"/>
  <c r="AN995"/>
  <c r="AM995"/>
  <c r="BU995" s="1"/>
  <c r="AL995"/>
  <c r="AK995"/>
  <c r="BT995" s="1"/>
  <c r="AJ995"/>
  <c r="AI995"/>
  <c r="BS995" s="1"/>
  <c r="AH995"/>
  <c r="AG995"/>
  <c r="BR995" s="1"/>
  <c r="AF995"/>
  <c r="AE995"/>
  <c r="BQ995" s="1"/>
  <c r="AD995"/>
  <c r="AC995"/>
  <c r="BP995" s="1"/>
  <c r="AB995"/>
  <c r="AA995"/>
  <c r="BO995" s="1"/>
  <c r="Y995"/>
  <c r="W995"/>
  <c r="BM995" s="1"/>
  <c r="BY994"/>
  <c r="BG994"/>
  <c r="BF994"/>
  <c r="BE994"/>
  <c r="CD994" s="1"/>
  <c r="BD994"/>
  <c r="BC994"/>
  <c r="CC994" s="1"/>
  <c r="BB994"/>
  <c r="BA994"/>
  <c r="CB994" s="1"/>
  <c r="AZ994"/>
  <c r="AY994"/>
  <c r="CA994" s="1"/>
  <c r="AX994"/>
  <c r="AW994"/>
  <c r="BZ994" s="1"/>
  <c r="AV994"/>
  <c r="AU994"/>
  <c r="AS994"/>
  <c r="AT994" s="1"/>
  <c r="AQ994"/>
  <c r="BW994" s="1"/>
  <c r="AP994"/>
  <c r="AO994"/>
  <c r="BV994" s="1"/>
  <c r="AN994"/>
  <c r="AM994"/>
  <c r="BU994" s="1"/>
  <c r="AL994"/>
  <c r="AK994"/>
  <c r="BT994" s="1"/>
  <c r="AJ994"/>
  <c r="AI994"/>
  <c r="BS994" s="1"/>
  <c r="AH994"/>
  <c r="AG994"/>
  <c r="BR994" s="1"/>
  <c r="AF994"/>
  <c r="AE994"/>
  <c r="BQ994" s="1"/>
  <c r="AD994"/>
  <c r="AC994"/>
  <c r="BP994" s="1"/>
  <c r="AB994"/>
  <c r="AA994"/>
  <c r="BO994" s="1"/>
  <c r="Y994"/>
  <c r="W994"/>
  <c r="BG993"/>
  <c r="BF993"/>
  <c r="BE993"/>
  <c r="CD993" s="1"/>
  <c r="BD993"/>
  <c r="BC993"/>
  <c r="CC993" s="1"/>
  <c r="BB993"/>
  <c r="BA993"/>
  <c r="CB993" s="1"/>
  <c r="AZ993"/>
  <c r="AY993"/>
  <c r="CA993" s="1"/>
  <c r="AX993"/>
  <c r="AW993"/>
  <c r="BZ993" s="1"/>
  <c r="AV993"/>
  <c r="AU993"/>
  <c r="BY993" s="1"/>
  <c r="AS993"/>
  <c r="AT993" s="1"/>
  <c r="AQ993"/>
  <c r="BW993" s="1"/>
  <c r="AP993"/>
  <c r="AO993"/>
  <c r="BV993" s="1"/>
  <c r="AN993"/>
  <c r="AM993"/>
  <c r="BU993" s="1"/>
  <c r="AL993"/>
  <c r="AK993"/>
  <c r="BT993" s="1"/>
  <c r="AJ993"/>
  <c r="AI993"/>
  <c r="BS993" s="1"/>
  <c r="AH993"/>
  <c r="AG993"/>
  <c r="BR993" s="1"/>
  <c r="AF993"/>
  <c r="AE993"/>
  <c r="BQ993" s="1"/>
  <c r="AC993"/>
  <c r="AD993" s="1"/>
  <c r="AB993"/>
  <c r="AA993"/>
  <c r="BO993" s="1"/>
  <c r="Y993"/>
  <c r="W993"/>
  <c r="X993" s="1"/>
  <c r="BG992"/>
  <c r="BF992"/>
  <c r="BE992"/>
  <c r="CD992" s="1"/>
  <c r="BD992"/>
  <c r="BC992"/>
  <c r="CC992" s="1"/>
  <c r="BB992"/>
  <c r="BA992"/>
  <c r="CB992" s="1"/>
  <c r="AZ992"/>
  <c r="AY992"/>
  <c r="CA992" s="1"/>
  <c r="AX992"/>
  <c r="AW992"/>
  <c r="BZ992" s="1"/>
  <c r="AV992"/>
  <c r="AU992"/>
  <c r="BY992" s="1"/>
  <c r="AS992"/>
  <c r="AT992" s="1"/>
  <c r="AQ992"/>
  <c r="AR992" s="1"/>
  <c r="AP992"/>
  <c r="AO992"/>
  <c r="BV992" s="1"/>
  <c r="AN992"/>
  <c r="AM992"/>
  <c r="BU992" s="1"/>
  <c r="AL992"/>
  <c r="AK992"/>
  <c r="BT992" s="1"/>
  <c r="AJ992"/>
  <c r="AI992"/>
  <c r="BS992" s="1"/>
  <c r="AH992"/>
  <c r="AG992"/>
  <c r="BR992" s="1"/>
  <c r="AF992"/>
  <c r="AE992"/>
  <c r="BQ992" s="1"/>
  <c r="AC992"/>
  <c r="AD992" s="1"/>
  <c r="AA992"/>
  <c r="BO992" s="1"/>
  <c r="Y992"/>
  <c r="X992"/>
  <c r="W992"/>
  <c r="BM992" s="1"/>
  <c r="BG991"/>
  <c r="BF991"/>
  <c r="BE991"/>
  <c r="CD991" s="1"/>
  <c r="BD991"/>
  <c r="BC991"/>
  <c r="CC991" s="1"/>
  <c r="BB991"/>
  <c r="BA991"/>
  <c r="CB991" s="1"/>
  <c r="AZ991"/>
  <c r="AY991"/>
  <c r="CA991" s="1"/>
  <c r="AX991"/>
  <c r="AW991"/>
  <c r="BZ991" s="1"/>
  <c r="AV991"/>
  <c r="AU991"/>
  <c r="BY991" s="1"/>
  <c r="AS991"/>
  <c r="AQ991"/>
  <c r="AP991"/>
  <c r="AO991"/>
  <c r="BV991" s="1"/>
  <c r="AN991"/>
  <c r="AM991"/>
  <c r="BU991" s="1"/>
  <c r="AL991"/>
  <c r="AK991"/>
  <c r="BT991" s="1"/>
  <c r="AJ991"/>
  <c r="AI991"/>
  <c r="BS991" s="1"/>
  <c r="AH991"/>
  <c r="AG991"/>
  <c r="BR991" s="1"/>
  <c r="AF991"/>
  <c r="AE991"/>
  <c r="BQ991" s="1"/>
  <c r="AD991"/>
  <c r="AC991"/>
  <c r="BP991" s="1"/>
  <c r="AB991"/>
  <c r="AA991"/>
  <c r="BO991" s="1"/>
  <c r="Y991"/>
  <c r="W991"/>
  <c r="BI991" s="1"/>
  <c r="BG990"/>
  <c r="BF990"/>
  <c r="BE990"/>
  <c r="CD990" s="1"/>
  <c r="BD990"/>
  <c r="BC990"/>
  <c r="CC990" s="1"/>
  <c r="BB990"/>
  <c r="BA990"/>
  <c r="CB990" s="1"/>
  <c r="AZ990"/>
  <c r="AY990"/>
  <c r="CA990" s="1"/>
  <c r="AX990"/>
  <c r="AW990"/>
  <c r="BZ990" s="1"/>
  <c r="AV990"/>
  <c r="AU990"/>
  <c r="BY990" s="1"/>
  <c r="AS990"/>
  <c r="AQ990"/>
  <c r="AP990"/>
  <c r="AO990"/>
  <c r="BV990" s="1"/>
  <c r="AN990"/>
  <c r="AM990"/>
  <c r="BU990" s="1"/>
  <c r="AL990"/>
  <c r="AK990"/>
  <c r="BT990" s="1"/>
  <c r="AJ990"/>
  <c r="AI990"/>
  <c r="BS990" s="1"/>
  <c r="AH990"/>
  <c r="AG990"/>
  <c r="BR990" s="1"/>
  <c r="AF990"/>
  <c r="AE990"/>
  <c r="BQ990" s="1"/>
  <c r="AD990"/>
  <c r="AC990"/>
  <c r="BP990" s="1"/>
  <c r="AB990"/>
  <c r="AA990"/>
  <c r="BO990" s="1"/>
  <c r="Y990"/>
  <c r="W990"/>
  <c r="X990" s="1"/>
  <c r="BM989"/>
  <c r="BG989"/>
  <c r="BF989"/>
  <c r="BE989"/>
  <c r="CD989" s="1"/>
  <c r="BD989"/>
  <c r="BC989"/>
  <c r="CC989" s="1"/>
  <c r="BB989"/>
  <c r="BA989"/>
  <c r="CB989" s="1"/>
  <c r="AZ989"/>
  <c r="AY989"/>
  <c r="CA989" s="1"/>
  <c r="AX989"/>
  <c r="AW989"/>
  <c r="BZ989" s="1"/>
  <c r="AV989"/>
  <c r="AU989"/>
  <c r="BY989" s="1"/>
  <c r="AS989"/>
  <c r="AQ989"/>
  <c r="AP989"/>
  <c r="AO989"/>
  <c r="BV989" s="1"/>
  <c r="AN989"/>
  <c r="AM989"/>
  <c r="BU989" s="1"/>
  <c r="AL989"/>
  <c r="AK989"/>
  <c r="BT989" s="1"/>
  <c r="AJ989"/>
  <c r="AI989"/>
  <c r="BS989" s="1"/>
  <c r="AH989"/>
  <c r="AG989"/>
  <c r="BR989" s="1"/>
  <c r="AF989"/>
  <c r="AE989"/>
  <c r="BQ989" s="1"/>
  <c r="AD989"/>
  <c r="AC989"/>
  <c r="BP989" s="1"/>
  <c r="AB989"/>
  <c r="AA989"/>
  <c r="BO989" s="1"/>
  <c r="Y989"/>
  <c r="X989"/>
  <c r="W989"/>
  <c r="CB988"/>
  <c r="BG988"/>
  <c r="BF988"/>
  <c r="BE988"/>
  <c r="CD988" s="1"/>
  <c r="BD988"/>
  <c r="BC988"/>
  <c r="CC988" s="1"/>
  <c r="BB988"/>
  <c r="BA988"/>
  <c r="AZ988"/>
  <c r="AY988"/>
  <c r="CA988" s="1"/>
  <c r="AX988"/>
  <c r="AW988"/>
  <c r="BZ988" s="1"/>
  <c r="AV988"/>
  <c r="AU988"/>
  <c r="BY988" s="1"/>
  <c r="AS988"/>
  <c r="AT988" s="1"/>
  <c r="AQ988"/>
  <c r="AP988"/>
  <c r="AO988"/>
  <c r="BV988" s="1"/>
  <c r="AN988"/>
  <c r="AM988"/>
  <c r="BU988" s="1"/>
  <c r="AL988"/>
  <c r="AK988"/>
  <c r="BT988" s="1"/>
  <c r="AJ988"/>
  <c r="AI988"/>
  <c r="BS988" s="1"/>
  <c r="AH988"/>
  <c r="AG988"/>
  <c r="BR988" s="1"/>
  <c r="AF988"/>
  <c r="AE988"/>
  <c r="BQ988" s="1"/>
  <c r="AD988"/>
  <c r="AC988"/>
  <c r="BP988" s="1"/>
  <c r="AB988"/>
  <c r="AA988"/>
  <c r="BO988" s="1"/>
  <c r="Y988"/>
  <c r="W988"/>
  <c r="BM988" s="1"/>
  <c r="BG987"/>
  <c r="BF987"/>
  <c r="BE987"/>
  <c r="CD987" s="1"/>
  <c r="BD987"/>
  <c r="BC987"/>
  <c r="CC987" s="1"/>
  <c r="BB987"/>
  <c r="BA987"/>
  <c r="CB987" s="1"/>
  <c r="AZ987"/>
  <c r="AY987"/>
  <c r="CA987" s="1"/>
  <c r="AX987"/>
  <c r="AW987"/>
  <c r="BZ987" s="1"/>
  <c r="AV987"/>
  <c r="AU987"/>
  <c r="BY987" s="1"/>
  <c r="AS987"/>
  <c r="AT987" s="1"/>
  <c r="AQ987"/>
  <c r="AP987"/>
  <c r="AO987"/>
  <c r="BV987" s="1"/>
  <c r="AN987"/>
  <c r="AM987"/>
  <c r="BU987" s="1"/>
  <c r="AL987"/>
  <c r="AK987"/>
  <c r="BT987" s="1"/>
  <c r="AJ987"/>
  <c r="AI987"/>
  <c r="BS987" s="1"/>
  <c r="AH987"/>
  <c r="AG987"/>
  <c r="BR987" s="1"/>
  <c r="AF987"/>
  <c r="AE987"/>
  <c r="BQ987" s="1"/>
  <c r="AD987"/>
  <c r="AC987"/>
  <c r="BP987" s="1"/>
  <c r="AB987"/>
  <c r="AA987"/>
  <c r="BO987" s="1"/>
  <c r="Y987"/>
  <c r="W987"/>
  <c r="BI987" s="1"/>
  <c r="CC986"/>
  <c r="BG986"/>
  <c r="BF986"/>
  <c r="BE986"/>
  <c r="CD986" s="1"/>
  <c r="BD986"/>
  <c r="BC986"/>
  <c r="BB986"/>
  <c r="BA986"/>
  <c r="CB986" s="1"/>
  <c r="AZ986"/>
  <c r="AY986"/>
  <c r="CA986" s="1"/>
  <c r="AX986"/>
  <c r="AW986"/>
  <c r="BZ986" s="1"/>
  <c r="AV986"/>
  <c r="AU986"/>
  <c r="BY986" s="1"/>
  <c r="AS986"/>
  <c r="AQ986"/>
  <c r="AR986" s="1"/>
  <c r="AO986"/>
  <c r="AM986"/>
  <c r="BU986" s="1"/>
  <c r="AL986"/>
  <c r="AK986"/>
  <c r="BT986" s="1"/>
  <c r="AJ986"/>
  <c r="AI986"/>
  <c r="BS986" s="1"/>
  <c r="AH986"/>
  <c r="AG986"/>
  <c r="BR986" s="1"/>
  <c r="AF986"/>
  <c r="AE986"/>
  <c r="BQ986" s="1"/>
  <c r="AD986"/>
  <c r="AC986"/>
  <c r="BP986" s="1"/>
  <c r="AB986"/>
  <c r="AA986"/>
  <c r="BO986" s="1"/>
  <c r="Y986"/>
  <c r="W986"/>
  <c r="BM986" s="1"/>
  <c r="BG985"/>
  <c r="BF985"/>
  <c r="BE985"/>
  <c r="CD985" s="1"/>
  <c r="BD985"/>
  <c r="BC985"/>
  <c r="CC985" s="1"/>
  <c r="BB985"/>
  <c r="BA985"/>
  <c r="CB985" s="1"/>
  <c r="AZ985"/>
  <c r="AY985"/>
  <c r="CA985" s="1"/>
  <c r="AX985"/>
  <c r="AW985"/>
  <c r="BZ985" s="1"/>
  <c r="AV985"/>
  <c r="AU985"/>
  <c r="BY985" s="1"/>
  <c r="AS985"/>
  <c r="AT985" s="1"/>
  <c r="AQ985"/>
  <c r="BW985" s="1"/>
  <c r="AP985"/>
  <c r="AO985"/>
  <c r="BV985" s="1"/>
  <c r="AN985"/>
  <c r="AM985"/>
  <c r="BU985" s="1"/>
  <c r="AL985"/>
  <c r="AK985"/>
  <c r="BT985" s="1"/>
  <c r="AJ985"/>
  <c r="AI985"/>
  <c r="BS985" s="1"/>
  <c r="AH985"/>
  <c r="AG985"/>
  <c r="BR985" s="1"/>
  <c r="AF985"/>
  <c r="AE985"/>
  <c r="BQ985" s="1"/>
  <c r="AD985"/>
  <c r="AC985"/>
  <c r="BP985" s="1"/>
  <c r="AB985"/>
  <c r="AA985"/>
  <c r="BO985" s="1"/>
  <c r="Y985"/>
  <c r="W985"/>
  <c r="BM985" s="1"/>
  <c r="BG984"/>
  <c r="BF984"/>
  <c r="BE984"/>
  <c r="CD984" s="1"/>
  <c r="BD984"/>
  <c r="BC984"/>
  <c r="CC984" s="1"/>
  <c r="BB984"/>
  <c r="BA984"/>
  <c r="CB984" s="1"/>
  <c r="AZ984"/>
  <c r="AY984"/>
  <c r="CA984" s="1"/>
  <c r="AX984"/>
  <c r="AW984"/>
  <c r="BZ984" s="1"/>
  <c r="AV984"/>
  <c r="AU984"/>
  <c r="BY984" s="1"/>
  <c r="AS984"/>
  <c r="AT984" s="1"/>
  <c r="AQ984"/>
  <c r="BW984" s="1"/>
  <c r="AP984"/>
  <c r="AO984"/>
  <c r="BV984" s="1"/>
  <c r="AN984"/>
  <c r="AM984"/>
  <c r="BU984" s="1"/>
  <c r="AL984"/>
  <c r="AK984"/>
  <c r="BT984" s="1"/>
  <c r="AJ984"/>
  <c r="AI984"/>
  <c r="BS984" s="1"/>
  <c r="AH984"/>
  <c r="AG984"/>
  <c r="BR984" s="1"/>
  <c r="AF984"/>
  <c r="AE984"/>
  <c r="BQ984" s="1"/>
  <c r="AD984"/>
  <c r="AC984"/>
  <c r="BP984" s="1"/>
  <c r="AB984"/>
  <c r="AA984"/>
  <c r="BO984" s="1"/>
  <c r="Y984"/>
  <c r="W984"/>
  <c r="BM984" s="1"/>
  <c r="BG983"/>
  <c r="BF983"/>
  <c r="BE983"/>
  <c r="CD983" s="1"/>
  <c r="BD983"/>
  <c r="BC983"/>
  <c r="CC983" s="1"/>
  <c r="BB983"/>
  <c r="BA983"/>
  <c r="CB983" s="1"/>
  <c r="AZ983"/>
  <c r="AY983"/>
  <c r="CA983" s="1"/>
  <c r="AX983"/>
  <c r="AW983"/>
  <c r="BZ983" s="1"/>
  <c r="AV983"/>
  <c r="AU983"/>
  <c r="BY983" s="1"/>
  <c r="AS983"/>
  <c r="AT983" s="1"/>
  <c r="AQ983"/>
  <c r="BW983" s="1"/>
  <c r="AP983"/>
  <c r="AO983"/>
  <c r="BV983" s="1"/>
  <c r="AN983"/>
  <c r="AM983"/>
  <c r="BU983" s="1"/>
  <c r="AL983"/>
  <c r="AK983"/>
  <c r="BT983" s="1"/>
  <c r="AJ983"/>
  <c r="AI983"/>
  <c r="BS983" s="1"/>
  <c r="AH983"/>
  <c r="AG983"/>
  <c r="BR983" s="1"/>
  <c r="AF983"/>
  <c r="AE983"/>
  <c r="BQ983" s="1"/>
  <c r="AD983"/>
  <c r="AC983"/>
  <c r="BP983" s="1"/>
  <c r="AB983"/>
  <c r="AA983"/>
  <c r="BO983" s="1"/>
  <c r="Y983"/>
  <c r="W983"/>
  <c r="BM983" s="1"/>
  <c r="BG982"/>
  <c r="BF982"/>
  <c r="BE982"/>
  <c r="CD982" s="1"/>
  <c r="BD982"/>
  <c r="BC982"/>
  <c r="CC982" s="1"/>
  <c r="BB982"/>
  <c r="BA982"/>
  <c r="CB982" s="1"/>
  <c r="AZ982"/>
  <c r="AY982"/>
  <c r="CA982" s="1"/>
  <c r="AX982"/>
  <c r="AW982"/>
  <c r="BZ982" s="1"/>
  <c r="AV982"/>
  <c r="AU982"/>
  <c r="BY982" s="1"/>
  <c r="AS982"/>
  <c r="AT982" s="1"/>
  <c r="AQ982"/>
  <c r="BW982" s="1"/>
  <c r="AP982"/>
  <c r="AO982"/>
  <c r="BV982" s="1"/>
  <c r="AN982"/>
  <c r="AM982"/>
  <c r="BU982" s="1"/>
  <c r="AL982"/>
  <c r="AK982"/>
  <c r="BT982" s="1"/>
  <c r="AJ982"/>
  <c r="AI982"/>
  <c r="BS982" s="1"/>
  <c r="AH982"/>
  <c r="AG982"/>
  <c r="BR982" s="1"/>
  <c r="AF982"/>
  <c r="AE982"/>
  <c r="BQ982" s="1"/>
  <c r="AD982"/>
  <c r="AC982"/>
  <c r="BP982" s="1"/>
  <c r="AB982"/>
  <c r="AA982"/>
  <c r="BO982" s="1"/>
  <c r="Y982"/>
  <c r="W982"/>
  <c r="BM982" s="1"/>
  <c r="BG981"/>
  <c r="BF981"/>
  <c r="BE981"/>
  <c r="CD981" s="1"/>
  <c r="BD981"/>
  <c r="BC981"/>
  <c r="CC981" s="1"/>
  <c r="BB981"/>
  <c r="BA981"/>
  <c r="CB981" s="1"/>
  <c r="AZ981"/>
  <c r="AY981"/>
  <c r="CA981" s="1"/>
  <c r="AX981"/>
  <c r="AW981"/>
  <c r="BZ981" s="1"/>
  <c r="AV981"/>
  <c r="AU981"/>
  <c r="BY981" s="1"/>
  <c r="AS981"/>
  <c r="AT981" s="1"/>
  <c r="AQ981"/>
  <c r="AR981" s="1"/>
  <c r="AP981"/>
  <c r="AO981"/>
  <c r="BV981" s="1"/>
  <c r="AN981"/>
  <c r="AM981"/>
  <c r="BU981" s="1"/>
  <c r="AL981"/>
  <c r="AK981"/>
  <c r="BT981" s="1"/>
  <c r="AJ981"/>
  <c r="AI981"/>
  <c r="BS981" s="1"/>
  <c r="AG981"/>
  <c r="AE981"/>
  <c r="BQ981" s="1"/>
  <c r="AD981"/>
  <c r="AC981"/>
  <c r="BP981" s="1"/>
  <c r="AB981"/>
  <c r="AA981"/>
  <c r="Y981"/>
  <c r="W981"/>
  <c r="BM981" s="1"/>
  <c r="CC980"/>
  <c r="BG980"/>
  <c r="BF980"/>
  <c r="BE980"/>
  <c r="CD980" s="1"/>
  <c r="BD980"/>
  <c r="BC980"/>
  <c r="BB980"/>
  <c r="BA980"/>
  <c r="CB980" s="1"/>
  <c r="AZ980"/>
  <c r="AY980"/>
  <c r="CA980" s="1"/>
  <c r="AX980"/>
  <c r="AW980"/>
  <c r="BZ980" s="1"/>
  <c r="AV980"/>
  <c r="AU980"/>
  <c r="BY980" s="1"/>
  <c r="AS980"/>
  <c r="AT980" s="1"/>
  <c r="AQ980"/>
  <c r="AP980"/>
  <c r="AO980"/>
  <c r="BV980" s="1"/>
  <c r="AN980"/>
  <c r="AM980"/>
  <c r="BU980" s="1"/>
  <c r="AL980"/>
  <c r="AK980"/>
  <c r="BT980" s="1"/>
  <c r="AJ980"/>
  <c r="AI980"/>
  <c r="BS980" s="1"/>
  <c r="AG980"/>
  <c r="AE980"/>
  <c r="BQ980" s="1"/>
  <c r="AD980"/>
  <c r="AC980"/>
  <c r="BP980" s="1"/>
  <c r="AB980"/>
  <c r="AA980"/>
  <c r="BO980" s="1"/>
  <c r="Y980"/>
  <c r="W980"/>
  <c r="BM980" s="1"/>
  <c r="BG979"/>
  <c r="BF979"/>
  <c r="BE979"/>
  <c r="CD979" s="1"/>
  <c r="BD979"/>
  <c r="BC979"/>
  <c r="CC979" s="1"/>
  <c r="BB979"/>
  <c r="BA979"/>
  <c r="CB979" s="1"/>
  <c r="AZ979"/>
  <c r="AY979"/>
  <c r="CA979" s="1"/>
  <c r="AX979"/>
  <c r="AW979"/>
  <c r="BZ979" s="1"/>
  <c r="AV979"/>
  <c r="AU979"/>
  <c r="BY979" s="1"/>
  <c r="AS979"/>
  <c r="AT979" s="1"/>
  <c r="AQ979"/>
  <c r="AR979" s="1"/>
  <c r="AP979"/>
  <c r="AO979"/>
  <c r="BV979" s="1"/>
  <c r="AN979"/>
  <c r="AM979"/>
  <c r="BU979" s="1"/>
  <c r="AL979"/>
  <c r="AK979"/>
  <c r="BT979" s="1"/>
  <c r="AJ979"/>
  <c r="AI979"/>
  <c r="BS979" s="1"/>
  <c r="AH979"/>
  <c r="AG979"/>
  <c r="BR979" s="1"/>
  <c r="AF979"/>
  <c r="AE979"/>
  <c r="BQ979" s="1"/>
  <c r="AC979"/>
  <c r="AA979"/>
  <c r="Y979"/>
  <c r="X979"/>
  <c r="W979"/>
  <c r="BM979" s="1"/>
  <c r="CC978"/>
  <c r="CA978"/>
  <c r="BG978"/>
  <c r="BF978"/>
  <c r="BE978"/>
  <c r="CD978" s="1"/>
  <c r="BD978"/>
  <c r="BC978"/>
  <c r="BB978"/>
  <c r="BA978"/>
  <c r="CB978" s="1"/>
  <c r="AZ978"/>
  <c r="AY978"/>
  <c r="AX978"/>
  <c r="AW978"/>
  <c r="BZ978" s="1"/>
  <c r="AV978"/>
  <c r="AU978"/>
  <c r="BY978" s="1"/>
  <c r="AS978"/>
  <c r="AT978" s="1"/>
  <c r="AQ978"/>
  <c r="AP978"/>
  <c r="AO978"/>
  <c r="BV978" s="1"/>
  <c r="AN978"/>
  <c r="AM978"/>
  <c r="BU978" s="1"/>
  <c r="AL978"/>
  <c r="AK978"/>
  <c r="BT978" s="1"/>
  <c r="AJ978"/>
  <c r="AI978"/>
  <c r="BS978" s="1"/>
  <c r="AH978"/>
  <c r="AG978"/>
  <c r="BR978" s="1"/>
  <c r="AF978"/>
  <c r="AE978"/>
  <c r="BQ978" s="1"/>
  <c r="AD978"/>
  <c r="AC978"/>
  <c r="BP978" s="1"/>
  <c r="AB978"/>
  <c r="AA978"/>
  <c r="BO978" s="1"/>
  <c r="Y978"/>
  <c r="W978"/>
  <c r="BG977"/>
  <c r="BF977"/>
  <c r="BE977"/>
  <c r="CD977" s="1"/>
  <c r="BD977"/>
  <c r="BC977"/>
  <c r="CC977" s="1"/>
  <c r="BB977"/>
  <c r="BA977"/>
  <c r="CB977" s="1"/>
  <c r="AZ977"/>
  <c r="AY977"/>
  <c r="CA977" s="1"/>
  <c r="AX977"/>
  <c r="AW977"/>
  <c r="BZ977" s="1"/>
  <c r="AV977"/>
  <c r="AU977"/>
  <c r="BY977" s="1"/>
  <c r="AS977"/>
  <c r="AT977" s="1"/>
  <c r="AQ977"/>
  <c r="AP977"/>
  <c r="AO977"/>
  <c r="BV977" s="1"/>
  <c r="AN977"/>
  <c r="AM977"/>
  <c r="BU977" s="1"/>
  <c r="AK977"/>
  <c r="AL977" s="1"/>
  <c r="AI977"/>
  <c r="AJ977" s="1"/>
  <c r="AG977"/>
  <c r="AE977"/>
  <c r="AD977"/>
  <c r="AC977"/>
  <c r="BP977" s="1"/>
  <c r="AB977"/>
  <c r="AA977"/>
  <c r="BO977" s="1"/>
  <c r="Y977"/>
  <c r="W977"/>
  <c r="BI977" s="1"/>
  <c r="BM976"/>
  <c r="BG976"/>
  <c r="BF976"/>
  <c r="BE976"/>
  <c r="CD976" s="1"/>
  <c r="BD976"/>
  <c r="BC976"/>
  <c r="CC976" s="1"/>
  <c r="BB976"/>
  <c r="BA976"/>
  <c r="CB976" s="1"/>
  <c r="AZ976"/>
  <c r="AY976"/>
  <c r="CA976" s="1"/>
  <c r="AX976"/>
  <c r="AW976"/>
  <c r="BZ976" s="1"/>
  <c r="AV976"/>
  <c r="AU976"/>
  <c r="BY976" s="1"/>
  <c r="AS976"/>
  <c r="AQ976"/>
  <c r="BW976" s="1"/>
  <c r="AP976"/>
  <c r="AO976"/>
  <c r="BV976" s="1"/>
  <c r="AN976"/>
  <c r="AM976"/>
  <c r="BU976" s="1"/>
  <c r="AL976"/>
  <c r="AK976"/>
  <c r="BT976" s="1"/>
  <c r="AJ976"/>
  <c r="AI976"/>
  <c r="BS976" s="1"/>
  <c r="AH976"/>
  <c r="AG976"/>
  <c r="BR976" s="1"/>
  <c r="AF976"/>
  <c r="AE976"/>
  <c r="BQ976" s="1"/>
  <c r="AD976"/>
  <c r="AC976"/>
  <c r="BP976" s="1"/>
  <c r="AB976"/>
  <c r="AA976"/>
  <c r="BO976" s="1"/>
  <c r="Y976"/>
  <c r="X976"/>
  <c r="W976"/>
  <c r="BG975"/>
  <c r="BF975"/>
  <c r="BE975"/>
  <c r="CD975" s="1"/>
  <c r="BD975"/>
  <c r="BC975"/>
  <c r="CC975" s="1"/>
  <c r="BB975"/>
  <c r="BA975"/>
  <c r="CB975" s="1"/>
  <c r="AZ975"/>
  <c r="AY975"/>
  <c r="CA975" s="1"/>
  <c r="AX975"/>
  <c r="AW975"/>
  <c r="BZ975" s="1"/>
  <c r="AV975"/>
  <c r="AU975"/>
  <c r="BY975" s="1"/>
  <c r="AS975"/>
  <c r="AQ975"/>
  <c r="BW975" s="1"/>
  <c r="AP975"/>
  <c r="AO975"/>
  <c r="BV975" s="1"/>
  <c r="AN975"/>
  <c r="AM975"/>
  <c r="BU975" s="1"/>
  <c r="AL975"/>
  <c r="AK975"/>
  <c r="BT975" s="1"/>
  <c r="AJ975"/>
  <c r="AI975"/>
  <c r="BS975" s="1"/>
  <c r="AH975"/>
  <c r="AG975"/>
  <c r="BR975" s="1"/>
  <c r="AF975"/>
  <c r="AE975"/>
  <c r="BQ975" s="1"/>
  <c r="AC975"/>
  <c r="BP975" s="1"/>
  <c r="AB975"/>
  <c r="AA975"/>
  <c r="BO975" s="1"/>
  <c r="Y975"/>
  <c r="W975"/>
  <c r="X975" s="1"/>
  <c r="CC974"/>
  <c r="BG974"/>
  <c r="BF974"/>
  <c r="BE974"/>
  <c r="CD974" s="1"/>
  <c r="BD974"/>
  <c r="BC974"/>
  <c r="BB974"/>
  <c r="BA974"/>
  <c r="CB974" s="1"/>
  <c r="AZ974"/>
  <c r="AY974"/>
  <c r="CA974" s="1"/>
  <c r="AX974"/>
  <c r="AW974"/>
  <c r="BZ974" s="1"/>
  <c r="AV974"/>
  <c r="AU974"/>
  <c r="BY974" s="1"/>
  <c r="AS974"/>
  <c r="BX974" s="1"/>
  <c r="AQ974"/>
  <c r="BW974" s="1"/>
  <c r="AO974"/>
  <c r="BV974" s="1"/>
  <c r="AM974"/>
  <c r="BU974" s="1"/>
  <c r="AK974"/>
  <c r="BT974" s="1"/>
  <c r="AI974"/>
  <c r="BS974" s="1"/>
  <c r="AH974"/>
  <c r="AG974"/>
  <c r="BR974" s="1"/>
  <c r="AF974"/>
  <c r="AE974"/>
  <c r="BQ974" s="1"/>
  <c r="AD974"/>
  <c r="AC974"/>
  <c r="BP974" s="1"/>
  <c r="AB974"/>
  <c r="AA974"/>
  <c r="BO974" s="1"/>
  <c r="Y974"/>
  <c r="Z974" s="1"/>
  <c r="W974"/>
  <c r="BM974" s="1"/>
  <c r="CD973"/>
  <c r="CB973"/>
  <c r="BG973"/>
  <c r="BF973"/>
  <c r="BE973"/>
  <c r="BD973"/>
  <c r="BC973"/>
  <c r="CC973" s="1"/>
  <c r="BB973"/>
  <c r="BA973"/>
  <c r="AZ973"/>
  <c r="AY973"/>
  <c r="CA973" s="1"/>
  <c r="AX973"/>
  <c r="AW973"/>
  <c r="BZ973" s="1"/>
  <c r="AV973"/>
  <c r="AU973"/>
  <c r="BY973" s="1"/>
  <c r="AS973"/>
  <c r="BX973" s="1"/>
  <c r="AQ973"/>
  <c r="BW973" s="1"/>
  <c r="AP973"/>
  <c r="AO973"/>
  <c r="BV973" s="1"/>
  <c r="AN973"/>
  <c r="AM973"/>
  <c r="BU973" s="1"/>
  <c r="AL973"/>
  <c r="AK973"/>
  <c r="BT973" s="1"/>
  <c r="AJ973"/>
  <c r="AI973"/>
  <c r="BS973" s="1"/>
  <c r="AH973"/>
  <c r="AG973"/>
  <c r="BR973" s="1"/>
  <c r="AF973"/>
  <c r="AE973"/>
  <c r="BQ973" s="1"/>
  <c r="AD973"/>
  <c r="AC973"/>
  <c r="BP973" s="1"/>
  <c r="AB973"/>
  <c r="AA973"/>
  <c r="BO973" s="1"/>
  <c r="Y973"/>
  <c r="BN973" s="1"/>
  <c r="W973"/>
  <c r="BG972"/>
  <c r="BF972"/>
  <c r="BE972"/>
  <c r="CD972" s="1"/>
  <c r="BD972"/>
  <c r="BC972"/>
  <c r="CC972" s="1"/>
  <c r="BB972"/>
  <c r="BA972"/>
  <c r="CB972" s="1"/>
  <c r="AZ972"/>
  <c r="AY972"/>
  <c r="CA972" s="1"/>
  <c r="AX972"/>
  <c r="AW972"/>
  <c r="BZ972" s="1"/>
  <c r="AV972"/>
  <c r="AU972"/>
  <c r="BY972" s="1"/>
  <c r="AS972"/>
  <c r="BX972" s="1"/>
  <c r="AQ972"/>
  <c r="AP972"/>
  <c r="AO972"/>
  <c r="BV972" s="1"/>
  <c r="AN972"/>
  <c r="AM972"/>
  <c r="BU972" s="1"/>
  <c r="AL972"/>
  <c r="AK972"/>
  <c r="BT972" s="1"/>
  <c r="AJ972"/>
  <c r="AI972"/>
  <c r="BS972" s="1"/>
  <c r="AH972"/>
  <c r="AG972"/>
  <c r="BR972" s="1"/>
  <c r="AF972"/>
  <c r="AE972"/>
  <c r="BQ972" s="1"/>
  <c r="AD972"/>
  <c r="AC972"/>
  <c r="BP972" s="1"/>
  <c r="AB972"/>
  <c r="AA972"/>
  <c r="BO972" s="1"/>
  <c r="Y972"/>
  <c r="BN972" s="1"/>
  <c r="W972"/>
  <c r="BG971"/>
  <c r="BF971"/>
  <c r="BE971"/>
  <c r="CD971" s="1"/>
  <c r="BD971"/>
  <c r="BC971"/>
  <c r="CC971" s="1"/>
  <c r="BB971"/>
  <c r="BA971"/>
  <c r="CB971" s="1"/>
  <c r="AZ971"/>
  <c r="AY971"/>
  <c r="CA971" s="1"/>
  <c r="AX971"/>
  <c r="AW971"/>
  <c r="BZ971" s="1"/>
  <c r="AV971"/>
  <c r="AU971"/>
  <c r="BY971" s="1"/>
  <c r="AS971"/>
  <c r="AQ971"/>
  <c r="BW971" s="1"/>
  <c r="AP971"/>
  <c r="AO971"/>
  <c r="BV971" s="1"/>
  <c r="AN971"/>
  <c r="AM971"/>
  <c r="BU971" s="1"/>
  <c r="AL971"/>
  <c r="AK971"/>
  <c r="BT971" s="1"/>
  <c r="AJ971"/>
  <c r="AI971"/>
  <c r="BS971" s="1"/>
  <c r="AH971"/>
  <c r="AG971"/>
  <c r="BR971" s="1"/>
  <c r="AF971"/>
  <c r="AE971"/>
  <c r="BQ971" s="1"/>
  <c r="AD971"/>
  <c r="AC971"/>
  <c r="BP971" s="1"/>
  <c r="AB971"/>
  <c r="AA971"/>
  <c r="BO971" s="1"/>
  <c r="Z971"/>
  <c r="Y971"/>
  <c r="BN971" s="1"/>
  <c r="X971"/>
  <c r="W971"/>
  <c r="BM971" s="1"/>
  <c r="BG970"/>
  <c r="BF970"/>
  <c r="BE970"/>
  <c r="CD970" s="1"/>
  <c r="BD970"/>
  <c r="BC970"/>
  <c r="CC970" s="1"/>
  <c r="BB970"/>
  <c r="BA970"/>
  <c r="CB970" s="1"/>
  <c r="AZ970"/>
  <c r="AY970"/>
  <c r="CA970" s="1"/>
  <c r="AX970"/>
  <c r="AW970"/>
  <c r="BZ970" s="1"/>
  <c r="AV970"/>
  <c r="AU970"/>
  <c r="BY970" s="1"/>
  <c r="AS970"/>
  <c r="AQ970"/>
  <c r="BW970" s="1"/>
  <c r="AP970"/>
  <c r="AO970"/>
  <c r="BV970" s="1"/>
  <c r="AN970"/>
  <c r="AM970"/>
  <c r="BU970" s="1"/>
  <c r="AL970"/>
  <c r="AK970"/>
  <c r="BT970" s="1"/>
  <c r="AJ970"/>
  <c r="AI970"/>
  <c r="BS970" s="1"/>
  <c r="AH970"/>
  <c r="AG970"/>
  <c r="BR970" s="1"/>
  <c r="AF970"/>
  <c r="AE970"/>
  <c r="BQ970" s="1"/>
  <c r="AD970"/>
  <c r="AC970"/>
  <c r="BP970" s="1"/>
  <c r="AB970"/>
  <c r="AA970"/>
  <c r="BO970" s="1"/>
  <c r="Y970"/>
  <c r="BN970" s="1"/>
  <c r="W970"/>
  <c r="BG969"/>
  <c r="BF969"/>
  <c r="BE969"/>
  <c r="CD969" s="1"/>
  <c r="BD969"/>
  <c r="BC969"/>
  <c r="CC969" s="1"/>
  <c r="BB969"/>
  <c r="BA969"/>
  <c r="CB969" s="1"/>
  <c r="AZ969"/>
  <c r="AY969"/>
  <c r="CA969" s="1"/>
  <c r="AX969"/>
  <c r="AW969"/>
  <c r="BZ969" s="1"/>
  <c r="AV969"/>
  <c r="AU969"/>
  <c r="BY969" s="1"/>
  <c r="AS969"/>
  <c r="AQ969"/>
  <c r="BW969" s="1"/>
  <c r="AP969"/>
  <c r="AO969"/>
  <c r="BV969" s="1"/>
  <c r="AN969"/>
  <c r="AM969"/>
  <c r="BU969" s="1"/>
  <c r="AL969"/>
  <c r="AK969"/>
  <c r="BT969" s="1"/>
  <c r="AJ969"/>
  <c r="AI969"/>
  <c r="BS969" s="1"/>
  <c r="AH969"/>
  <c r="AG969"/>
  <c r="BR969" s="1"/>
  <c r="AF969"/>
  <c r="AE969"/>
  <c r="BQ969" s="1"/>
  <c r="AC969"/>
  <c r="AD969" s="1"/>
  <c r="AA969"/>
  <c r="BO969" s="1"/>
  <c r="Y969"/>
  <c r="BN969" s="1"/>
  <c r="W969"/>
  <c r="BG968"/>
  <c r="BF968"/>
  <c r="BE968"/>
  <c r="CD968" s="1"/>
  <c r="BD968"/>
  <c r="BC968"/>
  <c r="CC968" s="1"/>
  <c r="BB968"/>
  <c r="BA968"/>
  <c r="CB968" s="1"/>
  <c r="AZ968"/>
  <c r="AY968"/>
  <c r="CA968" s="1"/>
  <c r="AX968"/>
  <c r="AW968"/>
  <c r="BZ968" s="1"/>
  <c r="AV968"/>
  <c r="AU968"/>
  <c r="BY968" s="1"/>
  <c r="AS968"/>
  <c r="AQ968"/>
  <c r="BW968" s="1"/>
  <c r="AP968"/>
  <c r="AO968"/>
  <c r="BV968" s="1"/>
  <c r="AN968"/>
  <c r="AM968"/>
  <c r="BU968" s="1"/>
  <c r="AL968"/>
  <c r="AK968"/>
  <c r="BT968" s="1"/>
  <c r="AJ968"/>
  <c r="AI968"/>
  <c r="BS968" s="1"/>
  <c r="AH968"/>
  <c r="AG968"/>
  <c r="BR968" s="1"/>
  <c r="AF968"/>
  <c r="AE968"/>
  <c r="BQ968" s="1"/>
  <c r="AD968"/>
  <c r="AC968"/>
  <c r="BP968" s="1"/>
  <c r="AB968"/>
  <c r="AA968"/>
  <c r="BO968" s="1"/>
  <c r="Y968"/>
  <c r="BN968" s="1"/>
  <c r="W968"/>
  <c r="BG967"/>
  <c r="BF967"/>
  <c r="BE967"/>
  <c r="CD967" s="1"/>
  <c r="BD967"/>
  <c r="BC967"/>
  <c r="CC967" s="1"/>
  <c r="BB967"/>
  <c r="BA967"/>
  <c r="CB967" s="1"/>
  <c r="AZ967"/>
  <c r="AY967"/>
  <c r="CA967" s="1"/>
  <c r="AX967"/>
  <c r="AW967"/>
  <c r="BZ967" s="1"/>
  <c r="AV967"/>
  <c r="AU967"/>
  <c r="BY967" s="1"/>
  <c r="AS967"/>
  <c r="AQ967"/>
  <c r="BW967" s="1"/>
  <c r="AP967"/>
  <c r="AO967"/>
  <c r="BV967" s="1"/>
  <c r="AN967"/>
  <c r="AM967"/>
  <c r="BU967" s="1"/>
  <c r="AL967"/>
  <c r="AK967"/>
  <c r="BT967" s="1"/>
  <c r="AJ967"/>
  <c r="AI967"/>
  <c r="BS967" s="1"/>
  <c r="AH967"/>
  <c r="AG967"/>
  <c r="BR967" s="1"/>
  <c r="AF967"/>
  <c r="AE967"/>
  <c r="BQ967" s="1"/>
  <c r="AD967"/>
  <c r="AC967"/>
  <c r="BP967" s="1"/>
  <c r="AB967"/>
  <c r="AA967"/>
  <c r="BO967" s="1"/>
  <c r="Y967"/>
  <c r="BN967" s="1"/>
  <c r="W967"/>
  <c r="BH967" s="1"/>
  <c r="BG966"/>
  <c r="BF966"/>
  <c r="BE966"/>
  <c r="CD966" s="1"/>
  <c r="BD966"/>
  <c r="BC966"/>
  <c r="CC966" s="1"/>
  <c r="BB966"/>
  <c r="BA966"/>
  <c r="CB966" s="1"/>
  <c r="AZ966"/>
  <c r="AY966"/>
  <c r="CA966" s="1"/>
  <c r="AX966"/>
  <c r="AW966"/>
  <c r="BZ966" s="1"/>
  <c r="AV966"/>
  <c r="AU966"/>
  <c r="BY966" s="1"/>
  <c r="AS966"/>
  <c r="AT966" s="1"/>
  <c r="AQ966"/>
  <c r="BW966" s="1"/>
  <c r="AP966"/>
  <c r="AO966"/>
  <c r="BV966" s="1"/>
  <c r="AN966"/>
  <c r="AM966"/>
  <c r="BU966" s="1"/>
  <c r="AL966"/>
  <c r="AK966"/>
  <c r="BT966" s="1"/>
  <c r="AJ966"/>
  <c r="AI966"/>
  <c r="BS966" s="1"/>
  <c r="AH966"/>
  <c r="AG966"/>
  <c r="BR966" s="1"/>
  <c r="AF966"/>
  <c r="AE966"/>
  <c r="BQ966" s="1"/>
  <c r="AD966"/>
  <c r="AC966"/>
  <c r="BP966" s="1"/>
  <c r="AB966"/>
  <c r="AA966"/>
  <c r="BO966" s="1"/>
  <c r="Z966"/>
  <c r="Y966"/>
  <c r="BN966" s="1"/>
  <c r="X966"/>
  <c r="W966"/>
  <c r="BM966" s="1"/>
  <c r="BG965"/>
  <c r="BF965"/>
  <c r="BE965"/>
  <c r="CD965" s="1"/>
  <c r="BD965"/>
  <c r="BC965"/>
  <c r="CC965" s="1"/>
  <c r="BB965"/>
  <c r="BA965"/>
  <c r="CB965" s="1"/>
  <c r="AZ965"/>
  <c r="AY965"/>
  <c r="CA965" s="1"/>
  <c r="AX965"/>
  <c r="AW965"/>
  <c r="BZ965" s="1"/>
  <c r="AV965"/>
  <c r="AU965"/>
  <c r="BY965" s="1"/>
  <c r="AS965"/>
  <c r="AT965" s="1"/>
  <c r="AQ965"/>
  <c r="BW965" s="1"/>
  <c r="AP965"/>
  <c r="AO965"/>
  <c r="BV965" s="1"/>
  <c r="AN965"/>
  <c r="AM965"/>
  <c r="BU965" s="1"/>
  <c r="AL965"/>
  <c r="AK965"/>
  <c r="BT965" s="1"/>
  <c r="AJ965"/>
  <c r="AI965"/>
  <c r="BS965" s="1"/>
  <c r="AH965"/>
  <c r="AG965"/>
  <c r="BR965" s="1"/>
  <c r="AF965"/>
  <c r="AE965"/>
  <c r="BQ965" s="1"/>
  <c r="AD965"/>
  <c r="AC965"/>
  <c r="BP965" s="1"/>
  <c r="AB965"/>
  <c r="AA965"/>
  <c r="BO965" s="1"/>
  <c r="Y965"/>
  <c r="BN965" s="1"/>
  <c r="W965"/>
  <c r="BH965" s="1"/>
  <c r="BG964"/>
  <c r="BF964"/>
  <c r="BE964"/>
  <c r="CD964" s="1"/>
  <c r="BD964"/>
  <c r="BC964"/>
  <c r="CC964" s="1"/>
  <c r="BB964"/>
  <c r="BA964"/>
  <c r="CB964" s="1"/>
  <c r="AZ964"/>
  <c r="AY964"/>
  <c r="CA964" s="1"/>
  <c r="AX964"/>
  <c r="AW964"/>
  <c r="BZ964" s="1"/>
  <c r="AV964"/>
  <c r="AU964"/>
  <c r="BY964" s="1"/>
  <c r="AS964"/>
  <c r="AT964" s="1"/>
  <c r="AQ964"/>
  <c r="BW964" s="1"/>
  <c r="AP964"/>
  <c r="AO964"/>
  <c r="BV964" s="1"/>
  <c r="AN964"/>
  <c r="AM964"/>
  <c r="BU964" s="1"/>
  <c r="AL964"/>
  <c r="AK964"/>
  <c r="BT964" s="1"/>
  <c r="AJ964"/>
  <c r="AI964"/>
  <c r="BS964" s="1"/>
  <c r="AH964"/>
  <c r="AG964"/>
  <c r="BR964" s="1"/>
  <c r="AF964"/>
  <c r="AE964"/>
  <c r="BQ964" s="1"/>
  <c r="AD964"/>
  <c r="AC964"/>
  <c r="BP964" s="1"/>
  <c r="AB964"/>
  <c r="AA964"/>
  <c r="BO964" s="1"/>
  <c r="Y964"/>
  <c r="BN964" s="1"/>
  <c r="W964"/>
  <c r="BG963"/>
  <c r="BF963"/>
  <c r="BE963"/>
  <c r="CD963" s="1"/>
  <c r="BD963"/>
  <c r="BC963"/>
  <c r="CC963" s="1"/>
  <c r="BB963"/>
  <c r="BA963"/>
  <c r="CB963" s="1"/>
  <c r="AZ963"/>
  <c r="AY963"/>
  <c r="CA963" s="1"/>
  <c r="AX963"/>
  <c r="AW963"/>
  <c r="BZ963" s="1"/>
  <c r="AV963"/>
  <c r="AU963"/>
  <c r="BY963" s="1"/>
  <c r="AS963"/>
  <c r="AT963" s="1"/>
  <c r="AQ963"/>
  <c r="BW963" s="1"/>
  <c r="AP963"/>
  <c r="AO963"/>
  <c r="BV963" s="1"/>
  <c r="AN963"/>
  <c r="AM963"/>
  <c r="BU963" s="1"/>
  <c r="AL963"/>
  <c r="AK963"/>
  <c r="BT963" s="1"/>
  <c r="AJ963"/>
  <c r="AI963"/>
  <c r="BS963" s="1"/>
  <c r="AH963"/>
  <c r="AG963"/>
  <c r="BR963" s="1"/>
  <c r="AF963"/>
  <c r="AE963"/>
  <c r="BQ963" s="1"/>
  <c r="AD963"/>
  <c r="AC963"/>
  <c r="BP963" s="1"/>
  <c r="AB963"/>
  <c r="AA963"/>
  <c r="BO963" s="1"/>
  <c r="Y963"/>
  <c r="BN963" s="1"/>
  <c r="W963"/>
  <c r="BG962"/>
  <c r="BF962"/>
  <c r="BE962"/>
  <c r="CD962" s="1"/>
  <c r="BD962"/>
  <c r="BC962"/>
  <c r="CC962" s="1"/>
  <c r="BB962"/>
  <c r="BA962"/>
  <c r="CB962" s="1"/>
  <c r="AZ962"/>
  <c r="AY962"/>
  <c r="CA962" s="1"/>
  <c r="AX962"/>
  <c r="AW962"/>
  <c r="BZ962" s="1"/>
  <c r="AV962"/>
  <c r="AU962"/>
  <c r="BY962" s="1"/>
  <c r="AS962"/>
  <c r="AT962" s="1"/>
  <c r="AQ962"/>
  <c r="BW962" s="1"/>
  <c r="AP962"/>
  <c r="AO962"/>
  <c r="BV962" s="1"/>
  <c r="AN962"/>
  <c r="AM962"/>
  <c r="BU962" s="1"/>
  <c r="AL962"/>
  <c r="AK962"/>
  <c r="BT962" s="1"/>
  <c r="AJ962"/>
  <c r="AI962"/>
  <c r="BS962" s="1"/>
  <c r="AH962"/>
  <c r="AG962"/>
  <c r="BR962" s="1"/>
  <c r="AF962"/>
  <c r="AE962"/>
  <c r="BQ962" s="1"/>
  <c r="AD962"/>
  <c r="AC962"/>
  <c r="BP962" s="1"/>
  <c r="AB962"/>
  <c r="AA962"/>
  <c r="BO962" s="1"/>
  <c r="Y962"/>
  <c r="BN962" s="1"/>
  <c r="W962"/>
  <c r="BG961"/>
  <c r="BF961"/>
  <c r="BE961"/>
  <c r="CD961" s="1"/>
  <c r="BD961"/>
  <c r="BC961"/>
  <c r="CC961" s="1"/>
  <c r="BB961"/>
  <c r="BA961"/>
  <c r="CB961" s="1"/>
  <c r="AZ961"/>
  <c r="AY961"/>
  <c r="CA961" s="1"/>
  <c r="AX961"/>
  <c r="AW961"/>
  <c r="BZ961" s="1"/>
  <c r="AV961"/>
  <c r="AU961"/>
  <c r="BY961" s="1"/>
  <c r="AS961"/>
  <c r="AT961" s="1"/>
  <c r="AQ961"/>
  <c r="BW961" s="1"/>
  <c r="AP961"/>
  <c r="AO961"/>
  <c r="BV961" s="1"/>
  <c r="AN961"/>
  <c r="AM961"/>
  <c r="BU961" s="1"/>
  <c r="AL961"/>
  <c r="AK961"/>
  <c r="BT961" s="1"/>
  <c r="AJ961"/>
  <c r="AI961"/>
  <c r="BS961" s="1"/>
  <c r="AH961"/>
  <c r="AG961"/>
  <c r="BR961" s="1"/>
  <c r="AF961"/>
  <c r="AE961"/>
  <c r="BQ961" s="1"/>
  <c r="AD961"/>
  <c r="AC961"/>
  <c r="BP961" s="1"/>
  <c r="AB961"/>
  <c r="AA961"/>
  <c r="BO961" s="1"/>
  <c r="Y961"/>
  <c r="BN961" s="1"/>
  <c r="W961"/>
  <c r="BH961" s="1"/>
  <c r="BG960"/>
  <c r="BF960"/>
  <c r="BE960"/>
  <c r="CD960" s="1"/>
  <c r="BD960"/>
  <c r="BC960"/>
  <c r="CC960" s="1"/>
  <c r="BB960"/>
  <c r="BA960"/>
  <c r="CB960" s="1"/>
  <c r="AZ960"/>
  <c r="AY960"/>
  <c r="CA960" s="1"/>
  <c r="AX960"/>
  <c r="AW960"/>
  <c r="BZ960" s="1"/>
  <c r="AV960"/>
  <c r="AU960"/>
  <c r="BY960" s="1"/>
  <c r="AS960"/>
  <c r="AT960" s="1"/>
  <c r="AQ960"/>
  <c r="BW960" s="1"/>
  <c r="AP960"/>
  <c r="AO960"/>
  <c r="BV960" s="1"/>
  <c r="AN960"/>
  <c r="AM960"/>
  <c r="BU960" s="1"/>
  <c r="AL960"/>
  <c r="AK960"/>
  <c r="BT960" s="1"/>
  <c r="AJ960"/>
  <c r="AI960"/>
  <c r="BS960" s="1"/>
  <c r="AH960"/>
  <c r="AG960"/>
  <c r="BR960" s="1"/>
  <c r="AF960"/>
  <c r="AE960"/>
  <c r="BQ960" s="1"/>
  <c r="AD960"/>
  <c r="AC960"/>
  <c r="BP960" s="1"/>
  <c r="AB960"/>
  <c r="AA960"/>
  <c r="BO960" s="1"/>
  <c r="Y960"/>
  <c r="BN960" s="1"/>
  <c r="W960"/>
  <c r="BG959"/>
  <c r="BF959"/>
  <c r="BE959"/>
  <c r="CD959" s="1"/>
  <c r="BD959"/>
  <c r="BC959"/>
  <c r="CC959" s="1"/>
  <c r="BB959"/>
  <c r="BA959"/>
  <c r="CB959" s="1"/>
  <c r="AZ959"/>
  <c r="AY959"/>
  <c r="CA959" s="1"/>
  <c r="AX959"/>
  <c r="AW959"/>
  <c r="BZ959" s="1"/>
  <c r="AV959"/>
  <c r="AU959"/>
  <c r="BY959" s="1"/>
  <c r="AS959"/>
  <c r="AT959" s="1"/>
  <c r="AQ959"/>
  <c r="BW959" s="1"/>
  <c r="AP959"/>
  <c r="AO959"/>
  <c r="BV959" s="1"/>
  <c r="AN959"/>
  <c r="AM959"/>
  <c r="BU959" s="1"/>
  <c r="AL959"/>
  <c r="AK959"/>
  <c r="BT959" s="1"/>
  <c r="AJ959"/>
  <c r="AI959"/>
  <c r="BS959" s="1"/>
  <c r="AH959"/>
  <c r="AG959"/>
  <c r="BR959" s="1"/>
  <c r="AF959"/>
  <c r="AE959"/>
  <c r="BQ959" s="1"/>
  <c r="AD959"/>
  <c r="AC959"/>
  <c r="BP959" s="1"/>
  <c r="AB959"/>
  <c r="AA959"/>
  <c r="BO959" s="1"/>
  <c r="Y959"/>
  <c r="BN959" s="1"/>
  <c r="W959"/>
  <c r="BG958"/>
  <c r="BF958"/>
  <c r="BE958"/>
  <c r="CD958" s="1"/>
  <c r="BD958"/>
  <c r="BC958"/>
  <c r="CC958" s="1"/>
  <c r="BB958"/>
  <c r="BA958"/>
  <c r="CB958" s="1"/>
  <c r="AZ958"/>
  <c r="AY958"/>
  <c r="CA958" s="1"/>
  <c r="AX958"/>
  <c r="AW958"/>
  <c r="BZ958" s="1"/>
  <c r="AV958"/>
  <c r="AU958"/>
  <c r="BY958" s="1"/>
  <c r="AS958"/>
  <c r="AT958" s="1"/>
  <c r="AQ958"/>
  <c r="BW958" s="1"/>
  <c r="AP958"/>
  <c r="AO958"/>
  <c r="BV958" s="1"/>
  <c r="AN958"/>
  <c r="AM958"/>
  <c r="BU958" s="1"/>
  <c r="AL958"/>
  <c r="AK958"/>
  <c r="BT958" s="1"/>
  <c r="AJ958"/>
  <c r="AI958"/>
  <c r="BS958" s="1"/>
  <c r="AH958"/>
  <c r="AG958"/>
  <c r="BR958" s="1"/>
  <c r="AF958"/>
  <c r="AE958"/>
  <c r="BQ958" s="1"/>
  <c r="AC958"/>
  <c r="AD958" s="1"/>
  <c r="AA958"/>
  <c r="BO958" s="1"/>
  <c r="Y958"/>
  <c r="BN958" s="1"/>
  <c r="W958"/>
  <c r="BG957"/>
  <c r="BF957"/>
  <c r="BE957"/>
  <c r="CD957" s="1"/>
  <c r="BD957"/>
  <c r="BC957"/>
  <c r="CC957" s="1"/>
  <c r="BB957"/>
  <c r="BA957"/>
  <c r="CB957" s="1"/>
  <c r="AZ957"/>
  <c r="AY957"/>
  <c r="CA957" s="1"/>
  <c r="AX957"/>
  <c r="AW957"/>
  <c r="BZ957" s="1"/>
  <c r="AV957"/>
  <c r="AU957"/>
  <c r="BY957" s="1"/>
  <c r="AS957"/>
  <c r="AT957" s="1"/>
  <c r="AQ957"/>
  <c r="BW957" s="1"/>
  <c r="AP957"/>
  <c r="AO957"/>
  <c r="BV957" s="1"/>
  <c r="AN957"/>
  <c r="AM957"/>
  <c r="BU957" s="1"/>
  <c r="AL957"/>
  <c r="AK957"/>
  <c r="BT957" s="1"/>
  <c r="AJ957"/>
  <c r="AI957"/>
  <c r="BS957" s="1"/>
  <c r="AH957"/>
  <c r="AG957"/>
  <c r="BR957" s="1"/>
  <c r="AF957"/>
  <c r="AE957"/>
  <c r="BQ957" s="1"/>
  <c r="AC957"/>
  <c r="AD957" s="1"/>
  <c r="AA957"/>
  <c r="BO957" s="1"/>
  <c r="Y957"/>
  <c r="BN957" s="1"/>
  <c r="W957"/>
  <c r="BH957" s="1"/>
  <c r="BG956"/>
  <c r="BF956"/>
  <c r="BE956"/>
  <c r="CD956" s="1"/>
  <c r="BD956"/>
  <c r="BC956"/>
  <c r="CC956" s="1"/>
  <c r="BB956"/>
  <c r="BA956"/>
  <c r="CB956" s="1"/>
  <c r="AZ956"/>
  <c r="AY956"/>
  <c r="CA956" s="1"/>
  <c r="AX956"/>
  <c r="AW956"/>
  <c r="BZ956" s="1"/>
  <c r="AV956"/>
  <c r="AU956"/>
  <c r="BY956" s="1"/>
  <c r="AS956"/>
  <c r="AT956" s="1"/>
  <c r="AQ956"/>
  <c r="BW956" s="1"/>
  <c r="AP956"/>
  <c r="AO956"/>
  <c r="BV956" s="1"/>
  <c r="AN956"/>
  <c r="AM956"/>
  <c r="BU956" s="1"/>
  <c r="AL956"/>
  <c r="AK956"/>
  <c r="BT956" s="1"/>
  <c r="AJ956"/>
  <c r="AI956"/>
  <c r="BS956" s="1"/>
  <c r="AH956"/>
  <c r="AG956"/>
  <c r="BR956" s="1"/>
  <c r="AF956"/>
  <c r="AE956"/>
  <c r="BQ956" s="1"/>
  <c r="AC956"/>
  <c r="AD956" s="1"/>
  <c r="AA956"/>
  <c r="BO956" s="1"/>
  <c r="Y956"/>
  <c r="BN956" s="1"/>
  <c r="W956"/>
  <c r="BG955"/>
  <c r="BF955"/>
  <c r="BE955"/>
  <c r="CD955" s="1"/>
  <c r="BD955"/>
  <c r="BC955"/>
  <c r="CC955" s="1"/>
  <c r="BB955"/>
  <c r="BA955"/>
  <c r="CB955" s="1"/>
  <c r="AZ955"/>
  <c r="AY955"/>
  <c r="CA955" s="1"/>
  <c r="AX955"/>
  <c r="AW955"/>
  <c r="BZ955" s="1"/>
  <c r="AV955"/>
  <c r="AU955"/>
  <c r="BY955" s="1"/>
  <c r="AS955"/>
  <c r="AT955" s="1"/>
  <c r="AQ955"/>
  <c r="BW955" s="1"/>
  <c r="AP955"/>
  <c r="AO955"/>
  <c r="BV955" s="1"/>
  <c r="AN955"/>
  <c r="AM955"/>
  <c r="BU955" s="1"/>
  <c r="AL955"/>
  <c r="AK955"/>
  <c r="BT955" s="1"/>
  <c r="AJ955"/>
  <c r="AI955"/>
  <c r="BS955" s="1"/>
  <c r="AH955"/>
  <c r="AG955"/>
  <c r="BR955" s="1"/>
  <c r="AF955"/>
  <c r="AE955"/>
  <c r="BQ955" s="1"/>
  <c r="AD955"/>
  <c r="AC955"/>
  <c r="BP955" s="1"/>
  <c r="AB955"/>
  <c r="AA955"/>
  <c r="BO955" s="1"/>
  <c r="Y955"/>
  <c r="BN955" s="1"/>
  <c r="W955"/>
  <c r="BH955" s="1"/>
  <c r="BH973" l="1"/>
  <c r="BS977"/>
  <c r="X981"/>
  <c r="AT986"/>
  <c r="BM990"/>
  <c r="BI994"/>
  <c r="BK994" s="1"/>
  <c r="X995"/>
  <c r="X996"/>
  <c r="AR1001"/>
  <c r="AR1002"/>
  <c r="AR1007"/>
  <c r="BW1012"/>
  <c r="BI1014"/>
  <c r="X1015"/>
  <c r="AP1019"/>
  <c r="AH1028"/>
  <c r="BX1038"/>
  <c r="AR973"/>
  <c r="BJ973"/>
  <c r="AL974"/>
  <c r="AP974"/>
  <c r="AT974"/>
  <c r="X988"/>
  <c r="BP993"/>
  <c r="AF999"/>
  <c r="BP1000"/>
  <c r="AF1001"/>
  <c r="BH1011"/>
  <c r="AF1016"/>
  <c r="BN1018"/>
  <c r="Z1019"/>
  <c r="AH1029"/>
  <c r="AL1034"/>
  <c r="AR1037"/>
  <c r="BW1021"/>
  <c r="BJ974"/>
  <c r="BN974"/>
  <c r="BH958"/>
  <c r="BH960"/>
  <c r="BH964"/>
  <c r="AT967"/>
  <c r="AT969"/>
  <c r="AT971"/>
  <c r="AT972"/>
  <c r="AT973"/>
  <c r="X974"/>
  <c r="AJ974"/>
  <c r="AN974"/>
  <c r="AR974"/>
  <c r="BH974"/>
  <c r="BI978"/>
  <c r="AT989"/>
  <c r="BH990"/>
  <c r="AT991"/>
  <c r="BX992"/>
  <c r="X994"/>
  <c r="AJ997"/>
  <c r="AT1002"/>
  <c r="BW1022"/>
  <c r="BW1024"/>
  <c r="AH1027"/>
  <c r="Z1033"/>
  <c r="BW1049"/>
  <c r="BW1050"/>
  <c r="BO1059"/>
  <c r="BW979"/>
  <c r="BM987"/>
  <c r="BH988"/>
  <c r="BI989"/>
  <c r="BM991"/>
  <c r="BW992"/>
  <c r="BX994"/>
  <c r="BI995"/>
  <c r="BI998"/>
  <c r="BK998" s="1"/>
  <c r="AT1003"/>
  <c r="BI1007"/>
  <c r="BQ1007"/>
  <c r="BI1008"/>
  <c r="BK1008" s="1"/>
  <c r="BM1013"/>
  <c r="BM1014"/>
  <c r="BI1016"/>
  <c r="BP1016"/>
  <c r="BR1022"/>
  <c r="BJ1023"/>
  <c r="BR1024"/>
  <c r="BS1026"/>
  <c r="BS1027"/>
  <c r="BS1028"/>
  <c r="AD1030"/>
  <c r="AT1033"/>
  <c r="BH959"/>
  <c r="BH963"/>
  <c r="BH969"/>
  <c r="BM977"/>
  <c r="BM978"/>
  <c r="BX980"/>
  <c r="AR982"/>
  <c r="AR983"/>
  <c r="AR984"/>
  <c r="AR985"/>
  <c r="AN986"/>
  <c r="X987"/>
  <c r="BH989"/>
  <c r="BI990"/>
  <c r="AT990"/>
  <c r="X991"/>
  <c r="BM993"/>
  <c r="BM994"/>
  <c r="BX995"/>
  <c r="BI996"/>
  <c r="BH998"/>
  <c r="AJ1000"/>
  <c r="X1001"/>
  <c r="AB1002"/>
  <c r="AR1003"/>
  <c r="AR1004"/>
  <c r="AR1005"/>
  <c r="AR1006"/>
  <c r="AR1008"/>
  <c r="AJ1009"/>
  <c r="AT1010"/>
  <c r="BI1011"/>
  <c r="BK1011" s="1"/>
  <c r="AT1011"/>
  <c r="X1012"/>
  <c r="AF1013"/>
  <c r="X1014"/>
  <c r="BH1016"/>
  <c r="BM1016"/>
  <c r="X1017"/>
  <c r="X1018"/>
  <c r="BW1019"/>
  <c r="Z1020"/>
  <c r="BJ1020"/>
  <c r="BW1020"/>
  <c r="Z1021"/>
  <c r="AL1022"/>
  <c r="AT1023"/>
  <c r="AL1025"/>
  <c r="BJ1026"/>
  <c r="BN1026"/>
  <c r="BS1029"/>
  <c r="AT1031"/>
  <c r="BQ1033"/>
  <c r="BI1036"/>
  <c r="BM1037"/>
  <c r="BW1039"/>
  <c r="BW1058"/>
  <c r="BH962"/>
  <c r="BH968"/>
  <c r="BH970"/>
  <c r="BH972"/>
  <c r="Z973"/>
  <c r="AT976"/>
  <c r="BH978"/>
  <c r="BI979"/>
  <c r="BW981"/>
  <c r="BI997"/>
  <c r="BP997"/>
  <c r="AR999"/>
  <c r="AB1000"/>
  <c r="BK1007"/>
  <c r="Z1022"/>
  <c r="AH1023"/>
  <c r="Z1025"/>
  <c r="AT1027"/>
  <c r="AT1028"/>
  <c r="BI1030"/>
  <c r="BQ1030"/>
  <c r="BJ1032"/>
  <c r="BR1032"/>
  <c r="BW1034"/>
  <c r="BW1059"/>
  <c r="BI1062"/>
  <c r="BH956"/>
  <c r="AT968"/>
  <c r="AT970"/>
  <c r="AT975"/>
  <c r="AR976"/>
  <c r="X977"/>
  <c r="X978"/>
  <c r="BO979"/>
  <c r="BX979"/>
  <c r="AF980"/>
  <c r="BH987"/>
  <c r="BI988"/>
  <c r="BH991"/>
  <c r="BX993"/>
  <c r="BO999"/>
  <c r="BI1009"/>
  <c r="BI1015"/>
  <c r="BW1060"/>
  <c r="BQ977"/>
  <c r="AF977"/>
  <c r="BO981"/>
  <c r="BI981"/>
  <c r="BK987"/>
  <c r="BK991"/>
  <c r="BK997"/>
  <c r="BK1014"/>
  <c r="BK1030"/>
  <c r="BI956"/>
  <c r="BK956" s="1"/>
  <c r="BM956"/>
  <c r="BI959"/>
  <c r="BM959"/>
  <c r="BI961"/>
  <c r="BK961" s="1"/>
  <c r="BM961"/>
  <c r="BI963"/>
  <c r="BM963"/>
  <c r="BI965"/>
  <c r="BK965" s="1"/>
  <c r="BM965"/>
  <c r="BI966"/>
  <c r="BI968"/>
  <c r="BM968"/>
  <c r="BI969"/>
  <c r="BM969"/>
  <c r="BI970"/>
  <c r="BM970"/>
  <c r="BI971"/>
  <c r="BI972"/>
  <c r="BK972" s="1"/>
  <c r="BM972"/>
  <c r="BI973"/>
  <c r="BL973" s="1"/>
  <c r="BM973"/>
  <c r="BI974"/>
  <c r="BL974" s="1"/>
  <c r="AR975"/>
  <c r="BI975"/>
  <c r="BX975"/>
  <c r="BI976"/>
  <c r="BH977"/>
  <c r="BK1009"/>
  <c r="BN975"/>
  <c r="BJ975"/>
  <c r="Z975"/>
  <c r="BK988"/>
  <c r="BK1015"/>
  <c r="BI955"/>
  <c r="BM955"/>
  <c r="BI957"/>
  <c r="BM957"/>
  <c r="BI958"/>
  <c r="BK958" s="1"/>
  <c r="BM958"/>
  <c r="BI960"/>
  <c r="BK960" s="1"/>
  <c r="BM960"/>
  <c r="BI962"/>
  <c r="BK962" s="1"/>
  <c r="BM962"/>
  <c r="BI964"/>
  <c r="BM964"/>
  <c r="BI967"/>
  <c r="BK967" s="1"/>
  <c r="BM967"/>
  <c r="X955"/>
  <c r="AR955"/>
  <c r="BX955"/>
  <c r="X956"/>
  <c r="AB956"/>
  <c r="AR956"/>
  <c r="BP956"/>
  <c r="BX956"/>
  <c r="X957"/>
  <c r="AB957"/>
  <c r="AR957"/>
  <c r="BP957"/>
  <c r="BX957"/>
  <c r="X958"/>
  <c r="AB958"/>
  <c r="AR958"/>
  <c r="BP958"/>
  <c r="BX958"/>
  <c r="X959"/>
  <c r="AR959"/>
  <c r="BX959"/>
  <c r="X960"/>
  <c r="AR960"/>
  <c r="BX960"/>
  <c r="X961"/>
  <c r="AR961"/>
  <c r="BX961"/>
  <c r="X962"/>
  <c r="AR962"/>
  <c r="BX962"/>
  <c r="X963"/>
  <c r="AR963"/>
  <c r="BX963"/>
  <c r="X964"/>
  <c r="AR964"/>
  <c r="BX964"/>
  <c r="X965"/>
  <c r="AR965"/>
  <c r="BX965"/>
  <c r="AR966"/>
  <c r="BH966"/>
  <c r="BX966"/>
  <c r="X967"/>
  <c r="AR967"/>
  <c r="BX967"/>
  <c r="X968"/>
  <c r="AR968"/>
  <c r="BX968"/>
  <c r="X969"/>
  <c r="AB969"/>
  <c r="AR969"/>
  <c r="BP969"/>
  <c r="BX969"/>
  <c r="X970"/>
  <c r="AR970"/>
  <c r="BX970"/>
  <c r="AR971"/>
  <c r="BH971"/>
  <c r="BX971"/>
  <c r="X972"/>
  <c r="AR972"/>
  <c r="X973"/>
  <c r="BH975"/>
  <c r="BH976"/>
  <c r="AD979"/>
  <c r="BP979"/>
  <c r="BN980"/>
  <c r="BJ980"/>
  <c r="Z980"/>
  <c r="BW980"/>
  <c r="AR980"/>
  <c r="BK989"/>
  <c r="BK995"/>
  <c r="BK1016"/>
  <c r="BW972"/>
  <c r="BM975"/>
  <c r="BX977"/>
  <c r="BX978"/>
  <c r="BK979"/>
  <c r="BR977"/>
  <c r="AH977"/>
  <c r="AR977"/>
  <c r="BW977"/>
  <c r="AR978"/>
  <c r="BW978"/>
  <c r="AB979"/>
  <c r="BH979"/>
  <c r="X980"/>
  <c r="BI980"/>
  <c r="BK990"/>
  <c r="BK996"/>
  <c r="Z955"/>
  <c r="BJ955"/>
  <c r="Z956"/>
  <c r="BJ956"/>
  <c r="Z957"/>
  <c r="BJ957"/>
  <c r="Z958"/>
  <c r="BJ958"/>
  <c r="Z959"/>
  <c r="BJ959"/>
  <c r="Z960"/>
  <c r="BJ960"/>
  <c r="Z961"/>
  <c r="BJ961"/>
  <c r="Z962"/>
  <c r="BJ962"/>
  <c r="Z963"/>
  <c r="BJ963"/>
  <c r="Z964"/>
  <c r="BJ964"/>
  <c r="Z965"/>
  <c r="BJ965"/>
  <c r="BJ966"/>
  <c r="Z967"/>
  <c r="BJ967"/>
  <c r="Z968"/>
  <c r="BJ968"/>
  <c r="Z969"/>
  <c r="BJ969"/>
  <c r="Z970"/>
  <c r="BJ970"/>
  <c r="BJ971"/>
  <c r="Z972"/>
  <c r="BJ972"/>
  <c r="BX976"/>
  <c r="BK977"/>
  <c r="BK978"/>
  <c r="BH980"/>
  <c r="BK981"/>
  <c r="BN978"/>
  <c r="BJ978"/>
  <c r="BL978" s="1"/>
  <c r="Z978"/>
  <c r="BN979"/>
  <c r="BJ979"/>
  <c r="BL979" s="1"/>
  <c r="Z979"/>
  <c r="BV986"/>
  <c r="AP986"/>
  <c r="BN987"/>
  <c r="BJ987"/>
  <c r="BL987" s="1"/>
  <c r="Z987"/>
  <c r="BN988"/>
  <c r="BJ988"/>
  <c r="BL988" s="1"/>
  <c r="Z988"/>
  <c r="BN989"/>
  <c r="BJ989"/>
  <c r="BL989" s="1"/>
  <c r="Z989"/>
  <c r="BN990"/>
  <c r="BJ990"/>
  <c r="BL990" s="1"/>
  <c r="Z990"/>
  <c r="BN991"/>
  <c r="BJ991"/>
  <c r="BL991" s="1"/>
  <c r="Z991"/>
  <c r="BN992"/>
  <c r="BJ992"/>
  <c r="Z992"/>
  <c r="BN998"/>
  <c r="BJ998"/>
  <c r="BL998" s="1"/>
  <c r="Z998"/>
  <c r="BN999"/>
  <c r="BJ999"/>
  <c r="Z999"/>
  <c r="BR1001"/>
  <c r="AH1001"/>
  <c r="BR1007"/>
  <c r="AH1007"/>
  <c r="BR1010"/>
  <c r="AH1010"/>
  <c r="BN1011"/>
  <c r="BJ1011"/>
  <c r="BL1011" s="1"/>
  <c r="Z1011"/>
  <c r="BN1012"/>
  <c r="BJ1012"/>
  <c r="Z1012"/>
  <c r="BR1016"/>
  <c r="AH1016"/>
  <c r="BN1017"/>
  <c r="BJ1017"/>
  <c r="Z1017"/>
  <c r="BH1023"/>
  <c r="X1023"/>
  <c r="BM1023"/>
  <c r="BP1023"/>
  <c r="AD1023"/>
  <c r="BN1024"/>
  <c r="Z1024"/>
  <c r="AJ1025"/>
  <c r="BS1025"/>
  <c r="BX1025"/>
  <c r="AT1025"/>
  <c r="AR1026"/>
  <c r="BW1026"/>
  <c r="AR1027"/>
  <c r="BW1027"/>
  <c r="AR1028"/>
  <c r="BW1028"/>
  <c r="AR1029"/>
  <c r="BW1029"/>
  <c r="AR1030"/>
  <c r="BW1030"/>
  <c r="BH1033"/>
  <c r="X1033"/>
  <c r="BM1033"/>
  <c r="BR1033"/>
  <c r="AH1033"/>
  <c r="AJ1034"/>
  <c r="BS1034"/>
  <c r="BX1034"/>
  <c r="AT1034"/>
  <c r="AJ1041"/>
  <c r="BS1041"/>
  <c r="BH1045"/>
  <c r="X1045"/>
  <c r="BI1045"/>
  <c r="BM1045"/>
  <c r="AF981"/>
  <c r="X982"/>
  <c r="X983"/>
  <c r="X984"/>
  <c r="X985"/>
  <c r="X986"/>
  <c r="BW986"/>
  <c r="BW987"/>
  <c r="BW988"/>
  <c r="BW989"/>
  <c r="BW990"/>
  <c r="BW991"/>
  <c r="BH992"/>
  <c r="AR993"/>
  <c r="BI993"/>
  <c r="AR994"/>
  <c r="AR995"/>
  <c r="AR996"/>
  <c r="AB997"/>
  <c r="BW997"/>
  <c r="BW998"/>
  <c r="AJ999"/>
  <c r="BP999"/>
  <c r="X1000"/>
  <c r="AR1000"/>
  <c r="BI1000"/>
  <c r="BT1000"/>
  <c r="AB1001"/>
  <c r="BH1001"/>
  <c r="BS1001"/>
  <c r="AF1002"/>
  <c r="X1003"/>
  <c r="X1004"/>
  <c r="X1005"/>
  <c r="X1006"/>
  <c r="X1007"/>
  <c r="BH1007"/>
  <c r="BM1007"/>
  <c r="BS1007"/>
  <c r="BH1008"/>
  <c r="BM1008"/>
  <c r="AN1009"/>
  <c r="BU1009"/>
  <c r="X1010"/>
  <c r="BW1010"/>
  <c r="BW1011"/>
  <c r="BH1012"/>
  <c r="AR1013"/>
  <c r="BI1013"/>
  <c r="AR1014"/>
  <c r="AR1015"/>
  <c r="AB1016"/>
  <c r="BW1016"/>
  <c r="AR1017"/>
  <c r="BI1017"/>
  <c r="BO1017"/>
  <c r="BH1018"/>
  <c r="AB1018"/>
  <c r="BJ1022"/>
  <c r="BI1026"/>
  <c r="BI1027"/>
  <c r="BI1028"/>
  <c r="BI1029"/>
  <c r="BI1032"/>
  <c r="BL1032" s="1"/>
  <c r="BI1034"/>
  <c r="BO1034"/>
  <c r="BH1036"/>
  <c r="BS1036"/>
  <c r="BI1037"/>
  <c r="BK1037" s="1"/>
  <c r="BW1038"/>
  <c r="BI1039"/>
  <c r="BW1043"/>
  <c r="BW1045"/>
  <c r="BN993"/>
  <c r="BJ993"/>
  <c r="Z993"/>
  <c r="BR1000"/>
  <c r="AH1000"/>
  <c r="BN1002"/>
  <c r="BJ1002"/>
  <c r="Z1002"/>
  <c r="BN1008"/>
  <c r="BJ1008"/>
  <c r="BL1008" s="1"/>
  <c r="Z1008"/>
  <c r="BN1009"/>
  <c r="BJ1009"/>
  <c r="Z1009"/>
  <c r="BV1012"/>
  <c r="AP1012"/>
  <c r="BN1013"/>
  <c r="BJ1013"/>
  <c r="Z1013"/>
  <c r="BX1018"/>
  <c r="AT1018"/>
  <c r="BX1019"/>
  <c r="AT1019"/>
  <c r="BH1021"/>
  <c r="X1021"/>
  <c r="BI1021"/>
  <c r="BX1021"/>
  <c r="AT1021"/>
  <c r="BH1025"/>
  <c r="X1025"/>
  <c r="BI1025"/>
  <c r="BT1026"/>
  <c r="AL1026"/>
  <c r="BT1027"/>
  <c r="AL1027"/>
  <c r="BT1028"/>
  <c r="AL1028"/>
  <c r="BT1029"/>
  <c r="AL1029"/>
  <c r="AB1030"/>
  <c r="BO1030"/>
  <c r="BR1030"/>
  <c r="AH1030"/>
  <c r="AR1031"/>
  <c r="BW1031"/>
  <c r="BN1034"/>
  <c r="Z1034"/>
  <c r="BN1037"/>
  <c r="BJ1037"/>
  <c r="Z1037"/>
  <c r="BH1040"/>
  <c r="X1040"/>
  <c r="BI1040"/>
  <c r="BM1040"/>
  <c r="BH1042"/>
  <c r="X1042"/>
  <c r="BM1042"/>
  <c r="BI1042"/>
  <c r="BK1042" s="1"/>
  <c r="AR1046"/>
  <c r="BW1046"/>
  <c r="BH1047"/>
  <c r="X1047"/>
  <c r="BM1047"/>
  <c r="BI1047"/>
  <c r="BI982"/>
  <c r="BI983"/>
  <c r="BI984"/>
  <c r="BI985"/>
  <c r="BH993"/>
  <c r="BH994"/>
  <c r="BH995"/>
  <c r="BH996"/>
  <c r="BI999"/>
  <c r="BL999" s="1"/>
  <c r="BH1000"/>
  <c r="BI1002"/>
  <c r="BL1002" s="1"/>
  <c r="BI1003"/>
  <c r="BI1004"/>
  <c r="BI1005"/>
  <c r="BK1005" s="1"/>
  <c r="BI1006"/>
  <c r="BK1006" s="1"/>
  <c r="BH1013"/>
  <c r="BH1014"/>
  <c r="BH1015"/>
  <c r="BH1017"/>
  <c r="BJ1024"/>
  <c r="BM1025"/>
  <c r="BQ1026"/>
  <c r="BQ1027"/>
  <c r="BQ1028"/>
  <c r="BQ1029"/>
  <c r="BI1031"/>
  <c r="BK1032"/>
  <c r="BO1036"/>
  <c r="BK1040"/>
  <c r="BW1044"/>
  <c r="BN976"/>
  <c r="BJ976"/>
  <c r="Z976"/>
  <c r="BN977"/>
  <c r="BJ977"/>
  <c r="BL977" s="1"/>
  <c r="Z977"/>
  <c r="BR980"/>
  <c r="AH980"/>
  <c r="BN981"/>
  <c r="BJ981"/>
  <c r="Z981"/>
  <c r="BN994"/>
  <c r="BJ994"/>
  <c r="Z994"/>
  <c r="BN995"/>
  <c r="BJ995"/>
  <c r="BL995" s="1"/>
  <c r="Z995"/>
  <c r="BN996"/>
  <c r="BJ996"/>
  <c r="Z996"/>
  <c r="BN997"/>
  <c r="BJ997"/>
  <c r="BL997" s="1"/>
  <c r="Z997"/>
  <c r="BR999"/>
  <c r="AH999"/>
  <c r="BN1001"/>
  <c r="BJ1001"/>
  <c r="Z1001"/>
  <c r="BR1013"/>
  <c r="AH1013"/>
  <c r="BN1014"/>
  <c r="BJ1014"/>
  <c r="BL1014" s="1"/>
  <c r="Z1014"/>
  <c r="BN1015"/>
  <c r="BJ1015"/>
  <c r="BL1015" s="1"/>
  <c r="Z1015"/>
  <c r="BN1016"/>
  <c r="BJ1016"/>
  <c r="BL1016" s="1"/>
  <c r="Z1016"/>
  <c r="BR1017"/>
  <c r="AH1017"/>
  <c r="BH1019"/>
  <c r="X1019"/>
  <c r="BI1019"/>
  <c r="BT1019"/>
  <c r="AL1019"/>
  <c r="AJ1022"/>
  <c r="BS1022"/>
  <c r="BX1022"/>
  <c r="AT1022"/>
  <c r="AR1023"/>
  <c r="BW1023"/>
  <c r="BH1026"/>
  <c r="X1026"/>
  <c r="BM1026"/>
  <c r="BP1026"/>
  <c r="AD1026"/>
  <c r="BJ1027"/>
  <c r="Z1027"/>
  <c r="BJ1028"/>
  <c r="Z1028"/>
  <c r="BJ1029"/>
  <c r="Z1029"/>
  <c r="BJ1030"/>
  <c r="BL1030" s="1"/>
  <c r="Z1030"/>
  <c r="BJ1031"/>
  <c r="Z1031"/>
  <c r="AF1032"/>
  <c r="BQ1032"/>
  <c r="BX1032"/>
  <c r="AT1032"/>
  <c r="BI1035"/>
  <c r="X1035"/>
  <c r="BM1035"/>
  <c r="AT1035"/>
  <c r="BX1035"/>
  <c r="X1038"/>
  <c r="BI1038"/>
  <c r="BM1038"/>
  <c r="BH1041"/>
  <c r="X1041"/>
  <c r="BM1041"/>
  <c r="BI1041"/>
  <c r="BK1041" s="1"/>
  <c r="BH1043"/>
  <c r="X1043"/>
  <c r="BM1043"/>
  <c r="BI1043"/>
  <c r="AF1045"/>
  <c r="BQ1045"/>
  <c r="AD975"/>
  <c r="BT977"/>
  <c r="BH981"/>
  <c r="BX981"/>
  <c r="BH982"/>
  <c r="BX982"/>
  <c r="BH983"/>
  <c r="BX983"/>
  <c r="BH984"/>
  <c r="BX984"/>
  <c r="BH985"/>
  <c r="BX985"/>
  <c r="BI986"/>
  <c r="AR987"/>
  <c r="AR988"/>
  <c r="AR989"/>
  <c r="AR990"/>
  <c r="AR991"/>
  <c r="AB992"/>
  <c r="BP992"/>
  <c r="BO997"/>
  <c r="BT997"/>
  <c r="AR998"/>
  <c r="BH999"/>
  <c r="BX999"/>
  <c r="AF1000"/>
  <c r="AT1001"/>
  <c r="BP1001"/>
  <c r="X1002"/>
  <c r="AD1002"/>
  <c r="BH1002"/>
  <c r="BX1002"/>
  <c r="BH1003"/>
  <c r="BX1003"/>
  <c r="BH1004"/>
  <c r="BX1004"/>
  <c r="BH1005"/>
  <c r="BX1005"/>
  <c r="BH1006"/>
  <c r="BX1006"/>
  <c r="AT1007"/>
  <c r="X1008"/>
  <c r="AT1008"/>
  <c r="X1009"/>
  <c r="AL1009"/>
  <c r="BH1009"/>
  <c r="BX1009"/>
  <c r="BI1010"/>
  <c r="AR1011"/>
  <c r="AN1012"/>
  <c r="AT1012"/>
  <c r="BO1016"/>
  <c r="AR1018"/>
  <c r="BJ1018"/>
  <c r="BR1018"/>
  <c r="BM1019"/>
  <c r="BM1021"/>
  <c r="BI1023"/>
  <c r="BK1024"/>
  <c r="BJ1025"/>
  <c r="AT1026"/>
  <c r="BN1027"/>
  <c r="BN1028"/>
  <c r="AT1029"/>
  <c r="BN1029"/>
  <c r="AT1030"/>
  <c r="BN1030"/>
  <c r="BJ1034"/>
  <c r="BW1041"/>
  <c r="BK1043"/>
  <c r="BK1045"/>
  <c r="BR981"/>
  <c r="AH981"/>
  <c r="BN982"/>
  <c r="BJ982"/>
  <c r="Z982"/>
  <c r="BN983"/>
  <c r="BJ983"/>
  <c r="Z983"/>
  <c r="BN984"/>
  <c r="BJ984"/>
  <c r="Z984"/>
  <c r="BN985"/>
  <c r="BJ985"/>
  <c r="Z985"/>
  <c r="BN986"/>
  <c r="BJ986"/>
  <c r="Z986"/>
  <c r="BN1000"/>
  <c r="BJ1000"/>
  <c r="Z1000"/>
  <c r="BR1002"/>
  <c r="AH1002"/>
  <c r="BN1003"/>
  <c r="BJ1003"/>
  <c r="Z1003"/>
  <c r="BN1004"/>
  <c r="BJ1004"/>
  <c r="Z1004"/>
  <c r="BN1005"/>
  <c r="BJ1005"/>
  <c r="Z1005"/>
  <c r="BN1006"/>
  <c r="BJ1006"/>
  <c r="Z1006"/>
  <c r="BN1007"/>
  <c r="BJ1007"/>
  <c r="BL1007" s="1"/>
  <c r="Z1007"/>
  <c r="BV1009"/>
  <c r="AP1009"/>
  <c r="BN1010"/>
  <c r="BJ1010"/>
  <c r="Z1010"/>
  <c r="BP1018"/>
  <c r="AD1018"/>
  <c r="BH1020"/>
  <c r="X1020"/>
  <c r="BI1020"/>
  <c r="BL1020" s="1"/>
  <c r="BX1020"/>
  <c r="AT1020"/>
  <c r="BH1022"/>
  <c r="X1022"/>
  <c r="BI1022"/>
  <c r="BL1022" s="1"/>
  <c r="BT1023"/>
  <c r="AL1023"/>
  <c r="AF1024"/>
  <c r="BQ1024"/>
  <c r="BX1024"/>
  <c r="AT1024"/>
  <c r="BN1032"/>
  <c r="Z1032"/>
  <c r="AR1033"/>
  <c r="BW1033"/>
  <c r="BN1039"/>
  <c r="BJ1039"/>
  <c r="Z1039"/>
  <c r="BH1044"/>
  <c r="X1044"/>
  <c r="BM1044"/>
  <c r="BI1044"/>
  <c r="BH1046"/>
  <c r="X1046"/>
  <c r="BI1046"/>
  <c r="BM1046"/>
  <c r="BH986"/>
  <c r="BX986"/>
  <c r="BX987"/>
  <c r="BX988"/>
  <c r="BX989"/>
  <c r="BX990"/>
  <c r="BX991"/>
  <c r="BI992"/>
  <c r="BL992" s="1"/>
  <c r="BX997"/>
  <c r="BX998"/>
  <c r="AL999"/>
  <c r="AT1000"/>
  <c r="BI1001"/>
  <c r="BL1001" s="1"/>
  <c r="BT1001"/>
  <c r="BT1007"/>
  <c r="BH1010"/>
  <c r="BX1010"/>
  <c r="BX1011"/>
  <c r="BI1012"/>
  <c r="BL1012" s="1"/>
  <c r="AT1013"/>
  <c r="AT1014"/>
  <c r="AT1015"/>
  <c r="BX1016"/>
  <c r="BP1017"/>
  <c r="BI1018"/>
  <c r="BK1018" s="1"/>
  <c r="BJ1019"/>
  <c r="BU1019"/>
  <c r="BJ1021"/>
  <c r="BM1022"/>
  <c r="BQ1023"/>
  <c r="BL1024"/>
  <c r="BO1024"/>
  <c r="BK1025"/>
  <c r="BR1025"/>
  <c r="BJ1033"/>
  <c r="BI1033"/>
  <c r="BK1034"/>
  <c r="BW1036"/>
  <c r="BK1039"/>
  <c r="BW1040"/>
  <c r="BW1042"/>
  <c r="BK1044"/>
  <c r="BK1046"/>
  <c r="BK1047"/>
  <c r="BH1024"/>
  <c r="X1024"/>
  <c r="BH1028"/>
  <c r="X1028"/>
  <c r="BH1030"/>
  <c r="X1030"/>
  <c r="BH1034"/>
  <c r="X1034"/>
  <c r="BN1035"/>
  <c r="BJ1035"/>
  <c r="BN1036"/>
  <c r="BJ1036"/>
  <c r="BL1036" s="1"/>
  <c r="Z1036"/>
  <c r="BN1038"/>
  <c r="BJ1038"/>
  <c r="Z1038"/>
  <c r="BK1062"/>
  <c r="BS1019"/>
  <c r="BQ1022"/>
  <c r="BO1023"/>
  <c r="BM1028"/>
  <c r="BM1030"/>
  <c r="BK1038"/>
  <c r="BH1050"/>
  <c r="X1050"/>
  <c r="BM1050"/>
  <c r="BI1050"/>
  <c r="BK1050" s="1"/>
  <c r="BH1051"/>
  <c r="X1051"/>
  <c r="BM1051"/>
  <c r="BI1051"/>
  <c r="BL1051" s="1"/>
  <c r="AN1052"/>
  <c r="BU1052"/>
  <c r="AN1053"/>
  <c r="BU1053"/>
  <c r="AN1054"/>
  <c r="BU1054"/>
  <c r="AF1055"/>
  <c r="BQ1055"/>
  <c r="AN1055"/>
  <c r="BU1055"/>
  <c r="AN1056"/>
  <c r="BU1056"/>
  <c r="BH1058"/>
  <c r="X1058"/>
  <c r="BI1058"/>
  <c r="BK1058" s="1"/>
  <c r="BM1058"/>
  <c r="BW1047"/>
  <c r="BW1048"/>
  <c r="BW1051"/>
  <c r="BW1052"/>
  <c r="BW1053"/>
  <c r="BW1054"/>
  <c r="BW1055"/>
  <c r="BW1056"/>
  <c r="BH1027"/>
  <c r="X1027"/>
  <c r="BH1029"/>
  <c r="X1029"/>
  <c r="BH1031"/>
  <c r="X1031"/>
  <c r="BH1032"/>
  <c r="X1032"/>
  <c r="BM1039"/>
  <c r="BH1039"/>
  <c r="X1039"/>
  <c r="BH1059"/>
  <c r="X1059"/>
  <c r="BI1059"/>
  <c r="BK1059" s="1"/>
  <c r="BM1059"/>
  <c r="AF1059"/>
  <c r="BQ1059"/>
  <c r="BQ1025"/>
  <c r="BO1026"/>
  <c r="BM1027"/>
  <c r="BM1029"/>
  <c r="AL1036"/>
  <c r="BK1036"/>
  <c r="BT1036"/>
  <c r="BH1037"/>
  <c r="BS1055"/>
  <c r="BH1048"/>
  <c r="X1048"/>
  <c r="BI1048"/>
  <c r="BM1048"/>
  <c r="BH1049"/>
  <c r="X1049"/>
  <c r="BI1049"/>
  <c r="BK1049" s="1"/>
  <c r="BM1049"/>
  <c r="AN1050"/>
  <c r="BU1050"/>
  <c r="BH1052"/>
  <c r="X1052"/>
  <c r="BI1052"/>
  <c r="BK1052" s="1"/>
  <c r="BM1052"/>
  <c r="BH1053"/>
  <c r="X1053"/>
  <c r="BM1053"/>
  <c r="BI1053"/>
  <c r="BH1054"/>
  <c r="X1054"/>
  <c r="BI1054"/>
  <c r="BK1054" s="1"/>
  <c r="BM1054"/>
  <c r="BH1055"/>
  <c r="X1055"/>
  <c r="BM1055"/>
  <c r="BI1055"/>
  <c r="BH1056"/>
  <c r="X1056"/>
  <c r="BI1056"/>
  <c r="BM1056"/>
  <c r="BH1057"/>
  <c r="X1057"/>
  <c r="BI1057"/>
  <c r="BK1057" s="1"/>
  <c r="BM1057"/>
  <c r="BH1060"/>
  <c r="X1060"/>
  <c r="BI1060"/>
  <c r="BM1060"/>
  <c r="BO1047"/>
  <c r="BO1048"/>
  <c r="BW1057"/>
  <c r="BK1060"/>
  <c r="BH1061"/>
  <c r="X1061"/>
  <c r="BH1064"/>
  <c r="X1064"/>
  <c r="BM1064"/>
  <c r="BI1064"/>
  <c r="BK1064" s="1"/>
  <c r="BW1063"/>
  <c r="BX1039"/>
  <c r="AT1039"/>
  <c r="BX1040"/>
  <c r="AT1040"/>
  <c r="BT1041"/>
  <c r="AL1041"/>
  <c r="BN1042"/>
  <c r="BJ1042"/>
  <c r="Z1042"/>
  <c r="BN1043"/>
  <c r="BJ1043"/>
  <c r="Z1043"/>
  <c r="BN1044"/>
  <c r="BJ1044"/>
  <c r="Z1044"/>
  <c r="BN1045"/>
  <c r="BJ1045"/>
  <c r="Z1045"/>
  <c r="BX1045"/>
  <c r="AT1045"/>
  <c r="BX1046"/>
  <c r="AT1046"/>
  <c r="BP1047"/>
  <c r="AD1047"/>
  <c r="BN1048"/>
  <c r="BJ1048"/>
  <c r="Z1048"/>
  <c r="BX1048"/>
  <c r="AT1048"/>
  <c r="BX1049"/>
  <c r="AT1049"/>
  <c r="BV1050"/>
  <c r="AP1050"/>
  <c r="BN1051"/>
  <c r="BJ1051"/>
  <c r="Z1051"/>
  <c r="BN1052"/>
  <c r="BJ1052"/>
  <c r="Z1052"/>
  <c r="BX1052"/>
  <c r="AT1052"/>
  <c r="BV1053"/>
  <c r="AP1053"/>
  <c r="BN1054"/>
  <c r="BJ1054"/>
  <c r="Z1054"/>
  <c r="BX1054"/>
  <c r="AT1054"/>
  <c r="BR1055"/>
  <c r="AH1055"/>
  <c r="BV1055"/>
  <c r="AP1055"/>
  <c r="BN1056"/>
  <c r="BJ1056"/>
  <c r="Z1056"/>
  <c r="BX1056"/>
  <c r="AT1056"/>
  <c r="BX1057"/>
  <c r="AT1057"/>
  <c r="BX1058"/>
  <c r="AT1058"/>
  <c r="BP1059"/>
  <c r="AD1059"/>
  <c r="BX1059"/>
  <c r="AT1059"/>
  <c r="BX1060"/>
  <c r="AT1060"/>
  <c r="BP1061"/>
  <c r="AD1061"/>
  <c r="BN1062"/>
  <c r="BJ1062"/>
  <c r="BL1062" s="1"/>
  <c r="Z1062"/>
  <c r="BN1063"/>
  <c r="BJ1063"/>
  <c r="Z1063"/>
  <c r="BX1063"/>
  <c r="AT1063"/>
  <c r="BX1064"/>
  <c r="AT1064"/>
  <c r="BI1061"/>
  <c r="BH1062"/>
  <c r="X1062"/>
  <c r="BH1063"/>
  <c r="X1063"/>
  <c r="BW1064"/>
  <c r="AR1064"/>
  <c r="BO1061"/>
  <c r="BW1061"/>
  <c r="BW1062"/>
  <c r="BS1063"/>
  <c r="BN1040"/>
  <c r="BJ1040"/>
  <c r="Z1040"/>
  <c r="BN1041"/>
  <c r="BJ1041"/>
  <c r="Z1041"/>
  <c r="BX1041"/>
  <c r="AT1041"/>
  <c r="BX1042"/>
  <c r="AT1042"/>
  <c r="BX1043"/>
  <c r="AT1043"/>
  <c r="BX1044"/>
  <c r="AT1044"/>
  <c r="BR1045"/>
  <c r="AH1045"/>
  <c r="BN1046"/>
  <c r="BJ1046"/>
  <c r="Z1046"/>
  <c r="BN1047"/>
  <c r="BJ1047"/>
  <c r="Z1047"/>
  <c r="BX1047"/>
  <c r="AT1047"/>
  <c r="BP1048"/>
  <c r="AD1048"/>
  <c r="BN1049"/>
  <c r="BJ1049"/>
  <c r="Z1049"/>
  <c r="BN1050"/>
  <c r="BJ1050"/>
  <c r="Z1050"/>
  <c r="BX1050"/>
  <c r="AT1050"/>
  <c r="BX1051"/>
  <c r="AT1051"/>
  <c r="BV1052"/>
  <c r="AP1052"/>
  <c r="BN1053"/>
  <c r="BJ1053"/>
  <c r="Z1053"/>
  <c r="BX1053"/>
  <c r="AT1053"/>
  <c r="BV1054"/>
  <c r="AP1054"/>
  <c r="BN1055"/>
  <c r="BJ1055"/>
  <c r="Z1055"/>
  <c r="BT1055"/>
  <c r="AL1055"/>
  <c r="BX1055"/>
  <c r="AT1055"/>
  <c r="BV1056"/>
  <c r="AP1056"/>
  <c r="BN1057"/>
  <c r="BJ1057"/>
  <c r="Z1057"/>
  <c r="BN1058"/>
  <c r="BJ1058"/>
  <c r="Z1058"/>
  <c r="BN1059"/>
  <c r="BJ1059"/>
  <c r="Z1059"/>
  <c r="BR1059"/>
  <c r="AH1059"/>
  <c r="BN1060"/>
  <c r="BJ1060"/>
  <c r="Z1060"/>
  <c r="BN1061"/>
  <c r="BJ1061"/>
  <c r="Z1061"/>
  <c r="BX1061"/>
  <c r="AT1061"/>
  <c r="BX1062"/>
  <c r="AT1062"/>
  <c r="BT1063"/>
  <c r="AL1063"/>
  <c r="BN1064"/>
  <c r="BJ1064"/>
  <c r="Z1064"/>
  <c r="BM1061"/>
  <c r="BM1062"/>
  <c r="BI1063"/>
  <c r="BL996" l="1"/>
  <c r="BL1009"/>
  <c r="BL994"/>
  <c r="BL1063"/>
  <c r="BL1048"/>
  <c r="BL1033"/>
  <c r="BK1033"/>
  <c r="BL1023"/>
  <c r="BK1023"/>
  <c r="BK1035"/>
  <c r="BL1035"/>
  <c r="BL1026"/>
  <c r="BK1026"/>
  <c r="BK1017"/>
  <c r="BL1017"/>
  <c r="BK993"/>
  <c r="BL993"/>
  <c r="BK980"/>
  <c r="BL980"/>
  <c r="BL1064"/>
  <c r="BL1044"/>
  <c r="BL1019"/>
  <c r="BK1022"/>
  <c r="BL1003"/>
  <c r="BL985"/>
  <c r="BL1047"/>
  <c r="BL1045"/>
  <c r="BK999"/>
  <c r="BK985"/>
  <c r="BL971"/>
  <c r="BL969"/>
  <c r="BL981"/>
  <c r="BK973"/>
  <c r="BK971"/>
  <c r="BK1010"/>
  <c r="BL1010"/>
  <c r="BL1027"/>
  <c r="BK1027"/>
  <c r="BL976"/>
  <c r="BK976"/>
  <c r="BL1060"/>
  <c r="BL1057"/>
  <c r="BL1056"/>
  <c r="BL1054"/>
  <c r="BL1052"/>
  <c r="BK1063"/>
  <c r="BL1018"/>
  <c r="BL1004"/>
  <c r="BL982"/>
  <c r="BL1040"/>
  <c r="BL1037"/>
  <c r="BL1034"/>
  <c r="BK1019"/>
  <c r="BK992"/>
  <c r="BK982"/>
  <c r="BL964"/>
  <c r="BL960"/>
  <c r="BL957"/>
  <c r="BK1012"/>
  <c r="BL972"/>
  <c r="BL966"/>
  <c r="BL963"/>
  <c r="BL959"/>
  <c r="BK957"/>
  <c r="BK974"/>
  <c r="BL1061"/>
  <c r="BK1061"/>
  <c r="BK986"/>
  <c r="BL986"/>
  <c r="BL1028"/>
  <c r="BK1028"/>
  <c r="BK1013"/>
  <c r="BL1013"/>
  <c r="BL1055"/>
  <c r="BL1053"/>
  <c r="BL1058"/>
  <c r="BK1020"/>
  <c r="BL1038"/>
  <c r="BK1051"/>
  <c r="BL1005"/>
  <c r="BL983"/>
  <c r="BL1042"/>
  <c r="BL1021"/>
  <c r="BK1021"/>
  <c r="BK1003"/>
  <c r="BK983"/>
  <c r="BL970"/>
  <c r="BL968"/>
  <c r="BK959"/>
  <c r="BK964"/>
  <c r="BK968"/>
  <c r="BL1031"/>
  <c r="BK1031"/>
  <c r="BL1029"/>
  <c r="BK1029"/>
  <c r="BK1000"/>
  <c r="BL1000"/>
  <c r="BL975"/>
  <c r="BK975"/>
  <c r="BL1049"/>
  <c r="BL1059"/>
  <c r="BL1050"/>
  <c r="BK1053"/>
  <c r="BL1046"/>
  <c r="BK1056"/>
  <c r="BL1043"/>
  <c r="BL1041"/>
  <c r="BK1055"/>
  <c r="BL1006"/>
  <c r="BL984"/>
  <c r="BL1025"/>
  <c r="BK1048"/>
  <c r="BL1039"/>
  <c r="BK1001"/>
  <c r="BK1004"/>
  <c r="BK984"/>
  <c r="BL967"/>
  <c r="BL962"/>
  <c r="BL958"/>
  <c r="BL955"/>
  <c r="BK1002"/>
  <c r="BL965"/>
  <c r="BL961"/>
  <c r="BL956"/>
  <c r="BK963"/>
  <c r="BK966"/>
  <c r="BK969"/>
  <c r="BK955"/>
  <c r="BK970"/>
  <c r="BG954" l="1"/>
  <c r="BF954"/>
  <c r="BE954"/>
  <c r="CD954" s="1"/>
  <c r="BD954"/>
  <c r="BC954"/>
  <c r="CC954" s="1"/>
  <c r="BB954"/>
  <c r="BA954"/>
  <c r="CB954" s="1"/>
  <c r="AZ954"/>
  <c r="AY954"/>
  <c r="CA954" s="1"/>
  <c r="AX954"/>
  <c r="AW954"/>
  <c r="BZ954" s="1"/>
  <c r="AV954"/>
  <c r="AU954"/>
  <c r="BY954" s="1"/>
  <c r="AS954"/>
  <c r="AQ954"/>
  <c r="AP954"/>
  <c r="AO954"/>
  <c r="BV954" s="1"/>
  <c r="AN954"/>
  <c r="AM954"/>
  <c r="BU954" s="1"/>
  <c r="AL954"/>
  <c r="AK954"/>
  <c r="BT954" s="1"/>
  <c r="AJ954"/>
  <c r="AI954"/>
  <c r="BS954" s="1"/>
  <c r="AG954"/>
  <c r="AE954"/>
  <c r="AC954"/>
  <c r="AA954"/>
  <c r="Y954"/>
  <c r="W954"/>
  <c r="BG953"/>
  <c r="BF953"/>
  <c r="BE953"/>
  <c r="CD953" s="1"/>
  <c r="BD953"/>
  <c r="BC953"/>
  <c r="CC953" s="1"/>
  <c r="BB953"/>
  <c r="BA953"/>
  <c r="CB953" s="1"/>
  <c r="AZ953"/>
  <c r="AY953"/>
  <c r="CA953" s="1"/>
  <c r="AX953"/>
  <c r="AW953"/>
  <c r="BZ953" s="1"/>
  <c r="AV953"/>
  <c r="AU953"/>
  <c r="BY953" s="1"/>
  <c r="AS953"/>
  <c r="AQ953"/>
  <c r="AR953" s="1"/>
  <c r="AP953"/>
  <c r="AO953"/>
  <c r="BV953" s="1"/>
  <c r="AN953"/>
  <c r="AM953"/>
  <c r="BU953" s="1"/>
  <c r="AL953"/>
  <c r="AK953"/>
  <c r="BT953" s="1"/>
  <c r="AJ953"/>
  <c r="AI953"/>
  <c r="BS953" s="1"/>
  <c r="AH953"/>
  <c r="AG953"/>
  <c r="BR953" s="1"/>
  <c r="AF953"/>
  <c r="AE953"/>
  <c r="BQ953" s="1"/>
  <c r="AD953"/>
  <c r="AC953"/>
  <c r="BP953" s="1"/>
  <c r="AB953"/>
  <c r="AA953"/>
  <c r="BO953" s="1"/>
  <c r="Y953"/>
  <c r="W953"/>
  <c r="BG952"/>
  <c r="BF952"/>
  <c r="BE952"/>
  <c r="CD952" s="1"/>
  <c r="BD952"/>
  <c r="BC952"/>
  <c r="CC952" s="1"/>
  <c r="BB952"/>
  <c r="BA952"/>
  <c r="CB952" s="1"/>
  <c r="AZ952"/>
  <c r="AY952"/>
  <c r="CA952" s="1"/>
  <c r="AX952"/>
  <c r="AW952"/>
  <c r="BZ952" s="1"/>
  <c r="AV952"/>
  <c r="AU952"/>
  <c r="BY952" s="1"/>
  <c r="AS952"/>
  <c r="AQ952"/>
  <c r="AR952" s="1"/>
  <c r="AO952"/>
  <c r="AM952"/>
  <c r="AN952" s="1"/>
  <c r="AL952"/>
  <c r="AK952"/>
  <c r="BT952" s="1"/>
  <c r="AJ952"/>
  <c r="AI952"/>
  <c r="BS952" s="1"/>
  <c r="AH952"/>
  <c r="AG952"/>
  <c r="BR952" s="1"/>
  <c r="AF952"/>
  <c r="AE952"/>
  <c r="BQ952" s="1"/>
  <c r="AD952"/>
  <c r="AC952"/>
  <c r="BP952" s="1"/>
  <c r="AB952"/>
  <c r="AA952"/>
  <c r="BO952" s="1"/>
  <c r="Y952"/>
  <c r="W952"/>
  <c r="BM952" s="1"/>
  <c r="BG951"/>
  <c r="BF951"/>
  <c r="BE951"/>
  <c r="CD951" s="1"/>
  <c r="BD951"/>
  <c r="BC951"/>
  <c r="CC951" s="1"/>
  <c r="BB951"/>
  <c r="BA951"/>
  <c r="CB951" s="1"/>
  <c r="AZ951"/>
  <c r="AY951"/>
  <c r="CA951" s="1"/>
  <c r="AX951"/>
  <c r="AW951"/>
  <c r="BZ951" s="1"/>
  <c r="AV951"/>
  <c r="AU951"/>
  <c r="BY951" s="1"/>
  <c r="AS951"/>
  <c r="AQ951"/>
  <c r="AR951" s="1"/>
  <c r="AP951"/>
  <c r="AO951"/>
  <c r="BV951" s="1"/>
  <c r="AN951"/>
  <c r="AM951"/>
  <c r="BU951" s="1"/>
  <c r="AL951"/>
  <c r="AK951"/>
  <c r="BT951" s="1"/>
  <c r="AJ951"/>
  <c r="AI951"/>
  <c r="BS951" s="1"/>
  <c r="AH951"/>
  <c r="AG951"/>
  <c r="BR951" s="1"/>
  <c r="AF951"/>
  <c r="AE951"/>
  <c r="BQ951" s="1"/>
  <c r="AD951"/>
  <c r="AC951"/>
  <c r="BP951" s="1"/>
  <c r="AB951"/>
  <c r="AA951"/>
  <c r="BO951" s="1"/>
  <c r="Y951"/>
  <c r="W951"/>
  <c r="BG950"/>
  <c r="BF950"/>
  <c r="BE950"/>
  <c r="CD950" s="1"/>
  <c r="BD950"/>
  <c r="BC950"/>
  <c r="CC950" s="1"/>
  <c r="BB950"/>
  <c r="BA950"/>
  <c r="CB950" s="1"/>
  <c r="AZ950"/>
  <c r="AY950"/>
  <c r="CA950" s="1"/>
  <c r="AX950"/>
  <c r="AW950"/>
  <c r="BZ950" s="1"/>
  <c r="AV950"/>
  <c r="AU950"/>
  <c r="BY950" s="1"/>
  <c r="AS950"/>
  <c r="AQ950"/>
  <c r="AR950" s="1"/>
  <c r="AP950"/>
  <c r="AO950"/>
  <c r="BV950" s="1"/>
  <c r="AN950"/>
  <c r="AM950"/>
  <c r="BU950" s="1"/>
  <c r="AL950"/>
  <c r="AK950"/>
  <c r="BT950" s="1"/>
  <c r="AJ950"/>
  <c r="AI950"/>
  <c r="BS950" s="1"/>
  <c r="AH950"/>
  <c r="AG950"/>
  <c r="BR950" s="1"/>
  <c r="AF950"/>
  <c r="AE950"/>
  <c r="BQ950" s="1"/>
  <c r="AC950"/>
  <c r="AA950"/>
  <c r="AB950" s="1"/>
  <c r="Y950"/>
  <c r="W950"/>
  <c r="BG949"/>
  <c r="BF949"/>
  <c r="BE949"/>
  <c r="CD949" s="1"/>
  <c r="BD949"/>
  <c r="BC949"/>
  <c r="CC949" s="1"/>
  <c r="BB949"/>
  <c r="BA949"/>
  <c r="CB949" s="1"/>
  <c r="AZ949"/>
  <c r="AY949"/>
  <c r="CA949" s="1"/>
  <c r="AX949"/>
  <c r="AW949"/>
  <c r="BZ949" s="1"/>
  <c r="AV949"/>
  <c r="AU949"/>
  <c r="BY949" s="1"/>
  <c r="AS949"/>
  <c r="AQ949"/>
  <c r="AR949" s="1"/>
  <c r="AP949"/>
  <c r="AO949"/>
  <c r="BV949" s="1"/>
  <c r="AN949"/>
  <c r="AM949"/>
  <c r="BU949" s="1"/>
  <c r="AL949"/>
  <c r="AK949"/>
  <c r="BT949" s="1"/>
  <c r="AJ949"/>
  <c r="AI949"/>
  <c r="BS949" s="1"/>
  <c r="AH949"/>
  <c r="AG949"/>
  <c r="BR949" s="1"/>
  <c r="AF949"/>
  <c r="AE949"/>
  <c r="BQ949" s="1"/>
  <c r="AC949"/>
  <c r="AA949"/>
  <c r="AB949" s="1"/>
  <c r="Y949"/>
  <c r="W949"/>
  <c r="BM949" s="1"/>
  <c r="BG948"/>
  <c r="BF948"/>
  <c r="BE948"/>
  <c r="CD948" s="1"/>
  <c r="BD948"/>
  <c r="BC948"/>
  <c r="CC948" s="1"/>
  <c r="BB948"/>
  <c r="BA948"/>
  <c r="CB948" s="1"/>
  <c r="AZ948"/>
  <c r="AY948"/>
  <c r="CA948" s="1"/>
  <c r="AX948"/>
  <c r="AW948"/>
  <c r="BZ948" s="1"/>
  <c r="AV948"/>
  <c r="AU948"/>
  <c r="BY948" s="1"/>
  <c r="AS948"/>
  <c r="AQ948"/>
  <c r="AR948" s="1"/>
  <c r="AP948"/>
  <c r="AO948"/>
  <c r="BV948" s="1"/>
  <c r="AN948"/>
  <c r="AM948"/>
  <c r="BU948" s="1"/>
  <c r="AL948"/>
  <c r="AK948"/>
  <c r="BT948" s="1"/>
  <c r="AJ948"/>
  <c r="AI948"/>
  <c r="BS948" s="1"/>
  <c r="AH948"/>
  <c r="AG948"/>
  <c r="BR948" s="1"/>
  <c r="AF948"/>
  <c r="AE948"/>
  <c r="BQ948" s="1"/>
  <c r="AD948"/>
  <c r="AC948"/>
  <c r="BP948" s="1"/>
  <c r="AB948"/>
  <c r="AA948"/>
  <c r="BO948" s="1"/>
  <c r="Y948"/>
  <c r="W948"/>
  <c r="BG947"/>
  <c r="BF947"/>
  <c r="BE947"/>
  <c r="CD947" s="1"/>
  <c r="BD947"/>
  <c r="BC947"/>
  <c r="CC947" s="1"/>
  <c r="BB947"/>
  <c r="BA947"/>
  <c r="CB947" s="1"/>
  <c r="AZ947"/>
  <c r="AY947"/>
  <c r="CA947" s="1"/>
  <c r="AX947"/>
  <c r="AW947"/>
  <c r="BZ947" s="1"/>
  <c r="AV947"/>
  <c r="AU947"/>
  <c r="BY947" s="1"/>
  <c r="AS947"/>
  <c r="AQ947"/>
  <c r="AP947"/>
  <c r="AO947"/>
  <c r="BV947" s="1"/>
  <c r="AN947"/>
  <c r="AM947"/>
  <c r="BU947" s="1"/>
  <c r="AL947"/>
  <c r="AK947"/>
  <c r="BT947" s="1"/>
  <c r="AJ947"/>
  <c r="AI947"/>
  <c r="BS947" s="1"/>
  <c r="AH947"/>
  <c r="AG947"/>
  <c r="BR947" s="1"/>
  <c r="AF947"/>
  <c r="AE947"/>
  <c r="BQ947" s="1"/>
  <c r="AD947"/>
  <c r="AC947"/>
  <c r="BP947" s="1"/>
  <c r="AB947"/>
  <c r="AA947"/>
  <c r="BO947" s="1"/>
  <c r="Y947"/>
  <c r="W947"/>
  <c r="BG946"/>
  <c r="BF946"/>
  <c r="BE946"/>
  <c r="CD946" s="1"/>
  <c r="BD946"/>
  <c r="BC946"/>
  <c r="CC946" s="1"/>
  <c r="BB946"/>
  <c r="BA946"/>
  <c r="CB946" s="1"/>
  <c r="AZ946"/>
  <c r="AY946"/>
  <c r="CA946" s="1"/>
  <c r="AX946"/>
  <c r="AW946"/>
  <c r="BZ946" s="1"/>
  <c r="AV946"/>
  <c r="AU946"/>
  <c r="BY946" s="1"/>
  <c r="AS946"/>
  <c r="AQ946"/>
  <c r="AP946"/>
  <c r="AO946"/>
  <c r="BV946" s="1"/>
  <c r="AN946"/>
  <c r="AM946"/>
  <c r="BU946" s="1"/>
  <c r="AL946"/>
  <c r="AK946"/>
  <c r="BT946" s="1"/>
  <c r="AJ946"/>
  <c r="AI946"/>
  <c r="BS946" s="1"/>
  <c r="AG946"/>
  <c r="AE946"/>
  <c r="AD946"/>
  <c r="AC946"/>
  <c r="BP946" s="1"/>
  <c r="AB946"/>
  <c r="AA946"/>
  <c r="BO946" s="1"/>
  <c r="Y946"/>
  <c r="W946"/>
  <c r="BG945"/>
  <c r="BF945"/>
  <c r="BE945"/>
  <c r="CD945" s="1"/>
  <c r="BD945"/>
  <c r="BC945"/>
  <c r="CC945" s="1"/>
  <c r="BB945"/>
  <c r="BA945"/>
  <c r="CB945" s="1"/>
  <c r="AZ945"/>
  <c r="AY945"/>
  <c r="CA945" s="1"/>
  <c r="AX945"/>
  <c r="AW945"/>
  <c r="BZ945" s="1"/>
  <c r="AV945"/>
  <c r="AU945"/>
  <c r="BY945" s="1"/>
  <c r="AS945"/>
  <c r="AQ945"/>
  <c r="AR945" s="1"/>
  <c r="AP945"/>
  <c r="AO945"/>
  <c r="BV945" s="1"/>
  <c r="AN945"/>
  <c r="AM945"/>
  <c r="BU945" s="1"/>
  <c r="AL945"/>
  <c r="AK945"/>
  <c r="BT945" s="1"/>
  <c r="AJ945"/>
  <c r="AI945"/>
  <c r="BS945" s="1"/>
  <c r="AH945"/>
  <c r="AG945"/>
  <c r="BR945" s="1"/>
  <c r="AF945"/>
  <c r="AE945"/>
  <c r="BQ945" s="1"/>
  <c r="AD945"/>
  <c r="AC945"/>
  <c r="BP945" s="1"/>
  <c r="AB945"/>
  <c r="AA945"/>
  <c r="BO945" s="1"/>
  <c r="Y945"/>
  <c r="W945"/>
  <c r="BG944"/>
  <c r="BF944"/>
  <c r="BE944"/>
  <c r="CD944" s="1"/>
  <c r="BD944"/>
  <c r="BC944"/>
  <c r="CC944" s="1"/>
  <c r="BB944"/>
  <c r="BA944"/>
  <c r="CB944" s="1"/>
  <c r="AZ944"/>
  <c r="AY944"/>
  <c r="CA944" s="1"/>
  <c r="AX944"/>
  <c r="AW944"/>
  <c r="BZ944" s="1"/>
  <c r="AV944"/>
  <c r="AU944"/>
  <c r="BY944" s="1"/>
  <c r="AS944"/>
  <c r="AQ944"/>
  <c r="AR944" s="1"/>
  <c r="AP944"/>
  <c r="AO944"/>
  <c r="BV944" s="1"/>
  <c r="AN944"/>
  <c r="AM944"/>
  <c r="BU944" s="1"/>
  <c r="AL944"/>
  <c r="AK944"/>
  <c r="BT944" s="1"/>
  <c r="AJ944"/>
  <c r="AI944"/>
  <c r="BS944" s="1"/>
  <c r="AH944"/>
  <c r="AG944"/>
  <c r="BR944" s="1"/>
  <c r="AF944"/>
  <c r="AE944"/>
  <c r="BQ944" s="1"/>
  <c r="AD944"/>
  <c r="AC944"/>
  <c r="BP944" s="1"/>
  <c r="AB944"/>
  <c r="AA944"/>
  <c r="BO944" s="1"/>
  <c r="Y944"/>
  <c r="W944"/>
  <c r="BG943"/>
  <c r="BF943"/>
  <c r="BE943"/>
  <c r="CD943" s="1"/>
  <c r="BD943"/>
  <c r="BC943"/>
  <c r="CC943" s="1"/>
  <c r="BB943"/>
  <c r="BA943"/>
  <c r="CB943" s="1"/>
  <c r="AZ943"/>
  <c r="AY943"/>
  <c r="CA943" s="1"/>
  <c r="AX943"/>
  <c r="AW943"/>
  <c r="BZ943" s="1"/>
  <c r="AV943"/>
  <c r="AU943"/>
  <c r="BY943" s="1"/>
  <c r="AS943"/>
  <c r="AQ943"/>
  <c r="AR943" s="1"/>
  <c r="AP943"/>
  <c r="AO943"/>
  <c r="BV943" s="1"/>
  <c r="AN943"/>
  <c r="AM943"/>
  <c r="BU943" s="1"/>
  <c r="AK943"/>
  <c r="AI943"/>
  <c r="AJ943" s="1"/>
  <c r="AG943"/>
  <c r="AE943"/>
  <c r="AC943"/>
  <c r="AA943"/>
  <c r="AB943" s="1"/>
  <c r="Y943"/>
  <c r="W943"/>
  <c r="BG942"/>
  <c r="BF942"/>
  <c r="BE942"/>
  <c r="CD942" s="1"/>
  <c r="BD942"/>
  <c r="BC942"/>
  <c r="CC942" s="1"/>
  <c r="BB942"/>
  <c r="BA942"/>
  <c r="CB942" s="1"/>
  <c r="AZ942"/>
  <c r="AY942"/>
  <c r="CA942" s="1"/>
  <c r="AX942"/>
  <c r="AW942"/>
  <c r="BZ942" s="1"/>
  <c r="AV942"/>
  <c r="AU942"/>
  <c r="BY942" s="1"/>
  <c r="AS942"/>
  <c r="AQ942"/>
  <c r="AR942" s="1"/>
  <c r="AP942"/>
  <c r="AO942"/>
  <c r="BV942" s="1"/>
  <c r="AN942"/>
  <c r="AM942"/>
  <c r="BU942" s="1"/>
  <c r="AL942"/>
  <c r="AK942"/>
  <c r="BT942" s="1"/>
  <c r="AJ942"/>
  <c r="AI942"/>
  <c r="BS942" s="1"/>
  <c r="AH942"/>
  <c r="AG942"/>
  <c r="BR942" s="1"/>
  <c r="AF942"/>
  <c r="AE942"/>
  <c r="BQ942" s="1"/>
  <c r="AD942"/>
  <c r="AC942"/>
  <c r="BP942" s="1"/>
  <c r="AB942"/>
  <c r="AA942"/>
  <c r="BO942" s="1"/>
  <c r="Y942"/>
  <c r="W942"/>
  <c r="BG941"/>
  <c r="BF941"/>
  <c r="BE941"/>
  <c r="CD941" s="1"/>
  <c r="BD941"/>
  <c r="BC941"/>
  <c r="CC941" s="1"/>
  <c r="BB941"/>
  <c r="BA941"/>
  <c r="CB941" s="1"/>
  <c r="AZ941"/>
  <c r="AY941"/>
  <c r="CA941" s="1"/>
  <c r="AX941"/>
  <c r="AW941"/>
  <c r="BZ941" s="1"/>
  <c r="AV941"/>
  <c r="AU941"/>
  <c r="BY941" s="1"/>
  <c r="AS941"/>
  <c r="AQ941"/>
  <c r="AR941" s="1"/>
  <c r="AP941"/>
  <c r="AO941"/>
  <c r="BV941" s="1"/>
  <c r="AN941"/>
  <c r="AM941"/>
  <c r="BU941" s="1"/>
  <c r="AL941"/>
  <c r="AK941"/>
  <c r="BT941" s="1"/>
  <c r="AJ941"/>
  <c r="AI941"/>
  <c r="BS941" s="1"/>
  <c r="AH941"/>
  <c r="AG941"/>
  <c r="BR941" s="1"/>
  <c r="AF941"/>
  <c r="AE941"/>
  <c r="BQ941" s="1"/>
  <c r="AD941"/>
  <c r="AC941"/>
  <c r="BP941" s="1"/>
  <c r="AB941"/>
  <c r="AA941"/>
  <c r="BO941" s="1"/>
  <c r="Y941"/>
  <c r="W941"/>
  <c r="BG940"/>
  <c r="BF940"/>
  <c r="BE940"/>
  <c r="CD940" s="1"/>
  <c r="BD940"/>
  <c r="BC940"/>
  <c r="CC940" s="1"/>
  <c r="BB940"/>
  <c r="BA940"/>
  <c r="CB940" s="1"/>
  <c r="AZ940"/>
  <c r="AY940"/>
  <c r="CA940" s="1"/>
  <c r="AX940"/>
  <c r="AW940"/>
  <c r="BZ940" s="1"/>
  <c r="AV940"/>
  <c r="AU940"/>
  <c r="BY940" s="1"/>
  <c r="AS940"/>
  <c r="AQ940"/>
  <c r="AR940" s="1"/>
  <c r="AP940"/>
  <c r="AO940"/>
  <c r="BV940" s="1"/>
  <c r="AN940"/>
  <c r="AM940"/>
  <c r="BU940" s="1"/>
  <c r="AK940"/>
  <c r="AI940"/>
  <c r="AJ940" s="1"/>
  <c r="AG940"/>
  <c r="AE940"/>
  <c r="AC940"/>
  <c r="AA940"/>
  <c r="AB940" s="1"/>
  <c r="Y940"/>
  <c r="W940"/>
  <c r="BG939"/>
  <c r="BF939"/>
  <c r="BE939"/>
  <c r="CD939" s="1"/>
  <c r="BD939"/>
  <c r="BC939"/>
  <c r="CC939" s="1"/>
  <c r="BB939"/>
  <c r="BA939"/>
  <c r="CB939" s="1"/>
  <c r="AZ939"/>
  <c r="AY939"/>
  <c r="CA939" s="1"/>
  <c r="AX939"/>
  <c r="AW939"/>
  <c r="BZ939" s="1"/>
  <c r="AV939"/>
  <c r="AU939"/>
  <c r="BY939" s="1"/>
  <c r="AS939"/>
  <c r="AQ939"/>
  <c r="AR939" s="1"/>
  <c r="AP939"/>
  <c r="AO939"/>
  <c r="BV939" s="1"/>
  <c r="AN939"/>
  <c r="AM939"/>
  <c r="BU939" s="1"/>
  <c r="AL939"/>
  <c r="AK939"/>
  <c r="BT939" s="1"/>
  <c r="AJ939"/>
  <c r="AI939"/>
  <c r="BS939" s="1"/>
  <c r="AH939"/>
  <c r="AG939"/>
  <c r="BR939" s="1"/>
  <c r="AF939"/>
  <c r="AE939"/>
  <c r="BQ939" s="1"/>
  <c r="AD939"/>
  <c r="AC939"/>
  <c r="BP939" s="1"/>
  <c r="AB939"/>
  <c r="AA939"/>
  <c r="BO939" s="1"/>
  <c r="Y939"/>
  <c r="W939"/>
  <c r="BG938"/>
  <c r="BF938"/>
  <c r="BE938"/>
  <c r="CD938" s="1"/>
  <c r="BD938"/>
  <c r="BC938"/>
  <c r="CC938" s="1"/>
  <c r="BB938"/>
  <c r="BA938"/>
  <c r="CB938" s="1"/>
  <c r="AZ938"/>
  <c r="AY938"/>
  <c r="CA938" s="1"/>
  <c r="AX938"/>
  <c r="AW938"/>
  <c r="BZ938" s="1"/>
  <c r="AV938"/>
  <c r="AU938"/>
  <c r="BY938" s="1"/>
  <c r="AS938"/>
  <c r="AQ938"/>
  <c r="AR938" s="1"/>
  <c r="AP938"/>
  <c r="AO938"/>
  <c r="BV938" s="1"/>
  <c r="AN938"/>
  <c r="AM938"/>
  <c r="BU938" s="1"/>
  <c r="AK938"/>
  <c r="AI938"/>
  <c r="AJ938" s="1"/>
  <c r="AG938"/>
  <c r="AE938"/>
  <c r="AC938"/>
  <c r="AA938"/>
  <c r="AB938" s="1"/>
  <c r="Y938"/>
  <c r="W938"/>
  <c r="BG937"/>
  <c r="BF937"/>
  <c r="BE937"/>
  <c r="CD937" s="1"/>
  <c r="BD937"/>
  <c r="BC937"/>
  <c r="CC937" s="1"/>
  <c r="BB937"/>
  <c r="BA937"/>
  <c r="CB937" s="1"/>
  <c r="AZ937"/>
  <c r="AY937"/>
  <c r="CA937" s="1"/>
  <c r="AX937"/>
  <c r="AW937"/>
  <c r="BZ937" s="1"/>
  <c r="AV937"/>
  <c r="AU937"/>
  <c r="BY937" s="1"/>
  <c r="AS937"/>
  <c r="AQ937"/>
  <c r="AR937" s="1"/>
  <c r="AP937"/>
  <c r="AO937"/>
  <c r="BV937" s="1"/>
  <c r="AN937"/>
  <c r="AM937"/>
  <c r="BU937" s="1"/>
  <c r="AL937"/>
  <c r="AK937"/>
  <c r="BT937" s="1"/>
  <c r="AJ937"/>
  <c r="AI937"/>
  <c r="BS937" s="1"/>
  <c r="AH937"/>
  <c r="AG937"/>
  <c r="BR937" s="1"/>
  <c r="AF937"/>
  <c r="AE937"/>
  <c r="BQ937" s="1"/>
  <c r="AD937"/>
  <c r="AC937"/>
  <c r="BP937" s="1"/>
  <c r="AB937"/>
  <c r="AA937"/>
  <c r="BO937" s="1"/>
  <c r="Y937"/>
  <c r="W937"/>
  <c r="BG936"/>
  <c r="BF936"/>
  <c r="BE936"/>
  <c r="CD936" s="1"/>
  <c r="BD936"/>
  <c r="BC936"/>
  <c r="CC936" s="1"/>
  <c r="BB936"/>
  <c r="BA936"/>
  <c r="CB936" s="1"/>
  <c r="AZ936"/>
  <c r="AY936"/>
  <c r="CA936" s="1"/>
  <c r="AX936"/>
  <c r="AW936"/>
  <c r="BZ936" s="1"/>
  <c r="AV936"/>
  <c r="AU936"/>
  <c r="BY936" s="1"/>
  <c r="AS936"/>
  <c r="AQ936"/>
  <c r="AR936" s="1"/>
  <c r="AP936"/>
  <c r="AO936"/>
  <c r="BV936" s="1"/>
  <c r="AN936"/>
  <c r="AM936"/>
  <c r="BU936" s="1"/>
  <c r="AL936"/>
  <c r="AK936"/>
  <c r="BT936" s="1"/>
  <c r="AJ936"/>
  <c r="AI936"/>
  <c r="BS936" s="1"/>
  <c r="AH936"/>
  <c r="AG936"/>
  <c r="BR936" s="1"/>
  <c r="AF936"/>
  <c r="AE936"/>
  <c r="BQ936" s="1"/>
  <c r="AD936"/>
  <c r="AC936"/>
  <c r="BP936" s="1"/>
  <c r="AB936"/>
  <c r="AA936"/>
  <c r="BO936" s="1"/>
  <c r="Y936"/>
  <c r="W936"/>
  <c r="BG935"/>
  <c r="BF935"/>
  <c r="BE935"/>
  <c r="CD935" s="1"/>
  <c r="BD935"/>
  <c r="BC935"/>
  <c r="CC935" s="1"/>
  <c r="BB935"/>
  <c r="BA935"/>
  <c r="CB935" s="1"/>
  <c r="AZ935"/>
  <c r="AY935"/>
  <c r="CA935" s="1"/>
  <c r="AX935"/>
  <c r="AW935"/>
  <c r="BZ935" s="1"/>
  <c r="AV935"/>
  <c r="AU935"/>
  <c r="BY935" s="1"/>
  <c r="AS935"/>
  <c r="AQ935"/>
  <c r="AR935" s="1"/>
  <c r="AP935"/>
  <c r="AO935"/>
  <c r="BV935" s="1"/>
  <c r="AN935"/>
  <c r="AM935"/>
  <c r="BU935" s="1"/>
  <c r="AL935"/>
  <c r="AK935"/>
  <c r="BT935" s="1"/>
  <c r="AJ935"/>
  <c r="AI935"/>
  <c r="BS935" s="1"/>
  <c r="AH935"/>
  <c r="AG935"/>
  <c r="BR935" s="1"/>
  <c r="AF935"/>
  <c r="AE935"/>
  <c r="BQ935" s="1"/>
  <c r="AD935"/>
  <c r="AC935"/>
  <c r="BP935" s="1"/>
  <c r="AB935"/>
  <c r="AA935"/>
  <c r="BO935" s="1"/>
  <c r="Y935"/>
  <c r="W935"/>
  <c r="X935" s="1"/>
  <c r="BG934"/>
  <c r="BF934"/>
  <c r="BE934"/>
  <c r="CD934" s="1"/>
  <c r="BD934"/>
  <c r="BC934"/>
  <c r="CC934" s="1"/>
  <c r="BB934"/>
  <c r="BA934"/>
  <c r="CB934" s="1"/>
  <c r="AZ934"/>
  <c r="AY934"/>
  <c r="CA934" s="1"/>
  <c r="AX934"/>
  <c r="AW934"/>
  <c r="BZ934" s="1"/>
  <c r="AV934"/>
  <c r="AU934"/>
  <c r="BY934" s="1"/>
  <c r="AS934"/>
  <c r="AT934" s="1"/>
  <c r="AQ934"/>
  <c r="AP934"/>
  <c r="AO934"/>
  <c r="BV934" s="1"/>
  <c r="AN934"/>
  <c r="AM934"/>
  <c r="BU934" s="1"/>
  <c r="AL934"/>
  <c r="AK934"/>
  <c r="BT934" s="1"/>
  <c r="AJ934"/>
  <c r="AI934"/>
  <c r="BS934" s="1"/>
  <c r="AG934"/>
  <c r="AF934"/>
  <c r="AE934"/>
  <c r="BQ934" s="1"/>
  <c r="AC934"/>
  <c r="AA934"/>
  <c r="Y934"/>
  <c r="W934"/>
  <c r="X934" s="1"/>
  <c r="BG933"/>
  <c r="BF933"/>
  <c r="BE933"/>
  <c r="CD933" s="1"/>
  <c r="BD933"/>
  <c r="BC933"/>
  <c r="CC933" s="1"/>
  <c r="BB933"/>
  <c r="BA933"/>
  <c r="CB933" s="1"/>
  <c r="AZ933"/>
  <c r="AY933"/>
  <c r="CA933" s="1"/>
  <c r="AX933"/>
  <c r="AW933"/>
  <c r="BZ933" s="1"/>
  <c r="AV933"/>
  <c r="AU933"/>
  <c r="BY933" s="1"/>
  <c r="AS933"/>
  <c r="AT933" s="1"/>
  <c r="AQ933"/>
  <c r="AP933"/>
  <c r="AO933"/>
  <c r="BV933" s="1"/>
  <c r="AN933"/>
  <c r="AM933"/>
  <c r="BU933" s="1"/>
  <c r="AL933"/>
  <c r="AK933"/>
  <c r="BT933" s="1"/>
  <c r="AJ933"/>
  <c r="AI933"/>
  <c r="BS933" s="1"/>
  <c r="AH933"/>
  <c r="AG933"/>
  <c r="BR933" s="1"/>
  <c r="AF933"/>
  <c r="AE933"/>
  <c r="BQ933" s="1"/>
  <c r="AD933"/>
  <c r="AC933"/>
  <c r="BP933" s="1"/>
  <c r="AB933"/>
  <c r="AA933"/>
  <c r="BO933" s="1"/>
  <c r="Y933"/>
  <c r="W933"/>
  <c r="X933" s="1"/>
  <c r="BG932"/>
  <c r="BF932"/>
  <c r="BE932"/>
  <c r="CD932" s="1"/>
  <c r="BD932"/>
  <c r="BC932"/>
  <c r="CC932" s="1"/>
  <c r="BB932"/>
  <c r="BA932"/>
  <c r="CB932" s="1"/>
  <c r="AZ932"/>
  <c r="AY932"/>
  <c r="CA932" s="1"/>
  <c r="AX932"/>
  <c r="AW932"/>
  <c r="BZ932" s="1"/>
  <c r="AV932"/>
  <c r="AU932"/>
  <c r="BY932" s="1"/>
  <c r="AS932"/>
  <c r="AT932" s="1"/>
  <c r="AQ932"/>
  <c r="AP932"/>
  <c r="AO932"/>
  <c r="BV932" s="1"/>
  <c r="AN932"/>
  <c r="AM932"/>
  <c r="BU932" s="1"/>
  <c r="AL932"/>
  <c r="AK932"/>
  <c r="BT932" s="1"/>
  <c r="AJ932"/>
  <c r="AI932"/>
  <c r="BS932" s="1"/>
  <c r="AH932"/>
  <c r="AG932"/>
  <c r="BR932" s="1"/>
  <c r="AF932"/>
  <c r="AE932"/>
  <c r="BQ932" s="1"/>
  <c r="AC932"/>
  <c r="AA932"/>
  <c r="BO932" s="1"/>
  <c r="Y932"/>
  <c r="W932"/>
  <c r="BG931"/>
  <c r="BF931"/>
  <c r="BE931"/>
  <c r="CD931" s="1"/>
  <c r="BD931"/>
  <c r="BC931"/>
  <c r="CC931" s="1"/>
  <c r="BB931"/>
  <c r="BA931"/>
  <c r="CB931" s="1"/>
  <c r="AZ931"/>
  <c r="AY931"/>
  <c r="CA931" s="1"/>
  <c r="AX931"/>
  <c r="AW931"/>
  <c r="BZ931" s="1"/>
  <c r="AV931"/>
  <c r="AU931"/>
  <c r="BY931" s="1"/>
  <c r="AS931"/>
  <c r="AT931" s="1"/>
  <c r="AQ931"/>
  <c r="BW931" s="1"/>
  <c r="AP931"/>
  <c r="AO931"/>
  <c r="BV931" s="1"/>
  <c r="AN931"/>
  <c r="AM931"/>
  <c r="BU931" s="1"/>
  <c r="AL931"/>
  <c r="AK931"/>
  <c r="BT931" s="1"/>
  <c r="AJ931"/>
  <c r="AI931"/>
  <c r="BS931" s="1"/>
  <c r="AH931"/>
  <c r="AG931"/>
  <c r="BR931" s="1"/>
  <c r="AF931"/>
  <c r="AE931"/>
  <c r="BQ931" s="1"/>
  <c r="AC931"/>
  <c r="AA931"/>
  <c r="AB931" s="1"/>
  <c r="Y931"/>
  <c r="W931"/>
  <c r="BM931" s="1"/>
  <c r="BG930"/>
  <c r="BF930"/>
  <c r="BE930"/>
  <c r="CD930" s="1"/>
  <c r="BD930"/>
  <c r="BC930"/>
  <c r="CC930" s="1"/>
  <c r="BB930"/>
  <c r="BA930"/>
  <c r="CB930" s="1"/>
  <c r="AZ930"/>
  <c r="AY930"/>
  <c r="CA930" s="1"/>
  <c r="AX930"/>
  <c r="AW930"/>
  <c r="BZ930" s="1"/>
  <c r="AV930"/>
  <c r="AU930"/>
  <c r="BY930" s="1"/>
  <c r="AS930"/>
  <c r="AT930" s="1"/>
  <c r="AQ930"/>
  <c r="AP930"/>
  <c r="AO930"/>
  <c r="BV930" s="1"/>
  <c r="AN930"/>
  <c r="AM930"/>
  <c r="BU930" s="1"/>
  <c r="AL930"/>
  <c r="AK930"/>
  <c r="BT930" s="1"/>
  <c r="AJ930"/>
  <c r="AI930"/>
  <c r="BS930" s="1"/>
  <c r="AH930"/>
  <c r="AG930"/>
  <c r="BR930" s="1"/>
  <c r="AF930"/>
  <c r="AE930"/>
  <c r="BQ930" s="1"/>
  <c r="AD930"/>
  <c r="AC930"/>
  <c r="BP930" s="1"/>
  <c r="AB930"/>
  <c r="AA930"/>
  <c r="BO930" s="1"/>
  <c r="Y930"/>
  <c r="W930"/>
  <c r="BM930" s="1"/>
  <c r="BG929"/>
  <c r="BF929"/>
  <c r="BE929"/>
  <c r="CD929" s="1"/>
  <c r="BD929"/>
  <c r="BC929"/>
  <c r="CC929" s="1"/>
  <c r="BB929"/>
  <c r="BA929"/>
  <c r="CB929" s="1"/>
  <c r="AZ929"/>
  <c r="AY929"/>
  <c r="CA929" s="1"/>
  <c r="AX929"/>
  <c r="AW929"/>
  <c r="BZ929" s="1"/>
  <c r="AV929"/>
  <c r="AU929"/>
  <c r="BY929" s="1"/>
  <c r="AS929"/>
  <c r="AT929" s="1"/>
  <c r="AQ929"/>
  <c r="AP929"/>
  <c r="AO929"/>
  <c r="BV929" s="1"/>
  <c r="AN929"/>
  <c r="AM929"/>
  <c r="BU929" s="1"/>
  <c r="AL929"/>
  <c r="AK929"/>
  <c r="BT929" s="1"/>
  <c r="AJ929"/>
  <c r="AI929"/>
  <c r="BS929" s="1"/>
  <c r="AH929"/>
  <c r="AG929"/>
  <c r="BR929" s="1"/>
  <c r="AF929"/>
  <c r="AE929"/>
  <c r="BQ929" s="1"/>
  <c r="AD929"/>
  <c r="AC929"/>
  <c r="BP929" s="1"/>
  <c r="AB929"/>
  <c r="AA929"/>
  <c r="BO929" s="1"/>
  <c r="Y929"/>
  <c r="W929"/>
  <c r="BG928"/>
  <c r="BF928"/>
  <c r="BE928"/>
  <c r="CD928" s="1"/>
  <c r="BD928"/>
  <c r="BC928"/>
  <c r="CC928" s="1"/>
  <c r="BB928"/>
  <c r="BA928"/>
  <c r="CB928" s="1"/>
  <c r="AZ928"/>
  <c r="AY928"/>
  <c r="CA928" s="1"/>
  <c r="AX928"/>
  <c r="AW928"/>
  <c r="BZ928" s="1"/>
  <c r="AV928"/>
  <c r="AU928"/>
  <c r="BY928" s="1"/>
  <c r="AS928"/>
  <c r="AT928" s="1"/>
  <c r="AQ928"/>
  <c r="AP928"/>
  <c r="AO928"/>
  <c r="BV928" s="1"/>
  <c r="AN928"/>
  <c r="AM928"/>
  <c r="BU928" s="1"/>
  <c r="AL928"/>
  <c r="AK928"/>
  <c r="BT928" s="1"/>
  <c r="AJ928"/>
  <c r="AI928"/>
  <c r="BS928" s="1"/>
  <c r="AH928"/>
  <c r="AG928"/>
  <c r="BR928" s="1"/>
  <c r="AF928"/>
  <c r="AE928"/>
  <c r="BQ928" s="1"/>
  <c r="AC928"/>
  <c r="BP928" s="1"/>
  <c r="AB928"/>
  <c r="AA928"/>
  <c r="BO928" s="1"/>
  <c r="Y928"/>
  <c r="W928"/>
  <c r="BG927"/>
  <c r="BF927"/>
  <c r="BE927"/>
  <c r="CD927" s="1"/>
  <c r="BD927"/>
  <c r="BC927"/>
  <c r="CC927" s="1"/>
  <c r="BB927"/>
  <c r="BA927"/>
  <c r="CB927" s="1"/>
  <c r="AZ927"/>
  <c r="AY927"/>
  <c r="CA927" s="1"/>
  <c r="AX927"/>
  <c r="AW927"/>
  <c r="BZ927" s="1"/>
  <c r="AV927"/>
  <c r="AU927"/>
  <c r="BY927" s="1"/>
  <c r="AS927"/>
  <c r="AT927" s="1"/>
  <c r="AQ927"/>
  <c r="AR927" s="1"/>
  <c r="AP927"/>
  <c r="AO927"/>
  <c r="BV927" s="1"/>
  <c r="AN927"/>
  <c r="AM927"/>
  <c r="BU927" s="1"/>
  <c r="AL927"/>
  <c r="AK927"/>
  <c r="BT927" s="1"/>
  <c r="AJ927"/>
  <c r="AI927"/>
  <c r="BS927" s="1"/>
  <c r="AH927"/>
  <c r="AG927"/>
  <c r="BR927" s="1"/>
  <c r="AF927"/>
  <c r="AE927"/>
  <c r="BQ927" s="1"/>
  <c r="AC927"/>
  <c r="AA927"/>
  <c r="AB927" s="1"/>
  <c r="Y927"/>
  <c r="X927"/>
  <c r="W927"/>
  <c r="BM927" s="1"/>
  <c r="BG926"/>
  <c r="BF926"/>
  <c r="BE926"/>
  <c r="CD926" s="1"/>
  <c r="BD926"/>
  <c r="BC926"/>
  <c r="CC926" s="1"/>
  <c r="BB926"/>
  <c r="BA926"/>
  <c r="CB926" s="1"/>
  <c r="AZ926"/>
  <c r="AY926"/>
  <c r="CA926" s="1"/>
  <c r="AX926"/>
  <c r="AW926"/>
  <c r="BZ926" s="1"/>
  <c r="AV926"/>
  <c r="AU926"/>
  <c r="BY926" s="1"/>
  <c r="AS926"/>
  <c r="AT926" s="1"/>
  <c r="AQ926"/>
  <c r="AO926"/>
  <c r="AM926"/>
  <c r="BU926" s="1"/>
  <c r="AK926"/>
  <c r="AI926"/>
  <c r="AJ926" s="1"/>
  <c r="AH926"/>
  <c r="AG926"/>
  <c r="BR926" s="1"/>
  <c r="AF926"/>
  <c r="AE926"/>
  <c r="BQ926" s="1"/>
  <c r="AD926"/>
  <c r="AC926"/>
  <c r="BP926" s="1"/>
  <c r="AB926"/>
  <c r="AA926"/>
  <c r="BO926" s="1"/>
  <c r="Y926"/>
  <c r="X926"/>
  <c r="W926"/>
  <c r="BM926" s="1"/>
  <c r="CB925"/>
  <c r="BG925"/>
  <c r="BF925"/>
  <c r="BE925"/>
  <c r="CD925" s="1"/>
  <c r="BD925"/>
  <c r="BC925"/>
  <c r="CC925" s="1"/>
  <c r="BB925"/>
  <c r="BA925"/>
  <c r="AZ925"/>
  <c r="AY925"/>
  <c r="CA925" s="1"/>
  <c r="AX925"/>
  <c r="AW925"/>
  <c r="BZ925" s="1"/>
  <c r="AV925"/>
  <c r="AU925"/>
  <c r="BY925" s="1"/>
  <c r="AS925"/>
  <c r="AT925" s="1"/>
  <c r="AQ925"/>
  <c r="BW925" s="1"/>
  <c r="AP925"/>
  <c r="AO925"/>
  <c r="BV925" s="1"/>
  <c r="AN925"/>
  <c r="AM925"/>
  <c r="BU925" s="1"/>
  <c r="AL925"/>
  <c r="AK925"/>
  <c r="BT925" s="1"/>
  <c r="AJ925"/>
  <c r="AI925"/>
  <c r="BS925" s="1"/>
  <c r="AH925"/>
  <c r="AG925"/>
  <c r="BR925" s="1"/>
  <c r="AF925"/>
  <c r="AE925"/>
  <c r="BQ925" s="1"/>
  <c r="AD925"/>
  <c r="AC925"/>
  <c r="BP925" s="1"/>
  <c r="AB925"/>
  <c r="AA925"/>
  <c r="BO925" s="1"/>
  <c r="Y925"/>
  <c r="W925"/>
  <c r="BM925" s="1"/>
  <c r="BX924"/>
  <c r="BT924"/>
  <c r="BG924"/>
  <c r="BF924"/>
  <c r="BE924"/>
  <c r="CD924" s="1"/>
  <c r="BD924"/>
  <c r="BC924"/>
  <c r="CC924" s="1"/>
  <c r="BB924"/>
  <c r="BA924"/>
  <c r="CB924" s="1"/>
  <c r="AZ924"/>
  <c r="AY924"/>
  <c r="CA924" s="1"/>
  <c r="AX924"/>
  <c r="AW924"/>
  <c r="BZ924" s="1"/>
  <c r="AV924"/>
  <c r="AU924"/>
  <c r="BY924" s="1"/>
  <c r="AS924"/>
  <c r="AT924" s="1"/>
  <c r="AR924"/>
  <c r="AQ924"/>
  <c r="BW924" s="1"/>
  <c r="AP924"/>
  <c r="AO924"/>
  <c r="BV924" s="1"/>
  <c r="AN924"/>
  <c r="AM924"/>
  <c r="BU924" s="1"/>
  <c r="AL924"/>
  <c r="AK924"/>
  <c r="AJ924"/>
  <c r="AI924"/>
  <c r="BS924" s="1"/>
  <c r="AH924"/>
  <c r="AG924"/>
  <c r="BR924" s="1"/>
  <c r="AF924"/>
  <c r="AE924"/>
  <c r="BQ924" s="1"/>
  <c r="AC924"/>
  <c r="AD924" s="1"/>
  <c r="AA924"/>
  <c r="BO924" s="1"/>
  <c r="Y924"/>
  <c r="W924"/>
  <c r="BM924" s="1"/>
  <c r="BG923"/>
  <c r="BF923"/>
  <c r="BE923"/>
  <c r="CD923" s="1"/>
  <c r="BD923"/>
  <c r="BC923"/>
  <c r="CC923" s="1"/>
  <c r="BB923"/>
  <c r="BA923"/>
  <c r="CB923" s="1"/>
  <c r="AZ923"/>
  <c r="AY923"/>
  <c r="CA923" s="1"/>
  <c r="AX923"/>
  <c r="AW923"/>
  <c r="BZ923" s="1"/>
  <c r="AV923"/>
  <c r="AU923"/>
  <c r="BY923" s="1"/>
  <c r="AS923"/>
  <c r="AT923" s="1"/>
  <c r="AQ923"/>
  <c r="BW923" s="1"/>
  <c r="AP923"/>
  <c r="AO923"/>
  <c r="BV923" s="1"/>
  <c r="AN923"/>
  <c r="AM923"/>
  <c r="BU923" s="1"/>
  <c r="AK923"/>
  <c r="AI923"/>
  <c r="BS923" s="1"/>
  <c r="AG923"/>
  <c r="AE923"/>
  <c r="BQ923" s="1"/>
  <c r="AC923"/>
  <c r="AD923" s="1"/>
  <c r="AA923"/>
  <c r="BO923" s="1"/>
  <c r="Y923"/>
  <c r="W923"/>
  <c r="BM923" s="1"/>
  <c r="BG922"/>
  <c r="BF922"/>
  <c r="BE922"/>
  <c r="CD922" s="1"/>
  <c r="BD922"/>
  <c r="BC922"/>
  <c r="CC922" s="1"/>
  <c r="BB922"/>
  <c r="BA922"/>
  <c r="CB922" s="1"/>
  <c r="AZ922"/>
  <c r="AY922"/>
  <c r="CA922" s="1"/>
  <c r="AX922"/>
  <c r="AW922"/>
  <c r="BZ922" s="1"/>
  <c r="AV922"/>
  <c r="AU922"/>
  <c r="BY922" s="1"/>
  <c r="AS922"/>
  <c r="AT922" s="1"/>
  <c r="AQ922"/>
  <c r="BW922" s="1"/>
  <c r="AP922"/>
  <c r="AO922"/>
  <c r="BV922" s="1"/>
  <c r="AN922"/>
  <c r="AM922"/>
  <c r="BU922" s="1"/>
  <c r="AL922"/>
  <c r="AK922"/>
  <c r="BT922" s="1"/>
  <c r="AJ922"/>
  <c r="AI922"/>
  <c r="BS922" s="1"/>
  <c r="AG922"/>
  <c r="AE922"/>
  <c r="AF922" s="1"/>
  <c r="AC922"/>
  <c r="AD922" s="1"/>
  <c r="AA922"/>
  <c r="BO922" s="1"/>
  <c r="Y922"/>
  <c r="W922"/>
  <c r="BM922" s="1"/>
  <c r="BG921"/>
  <c r="BF921"/>
  <c r="BE921"/>
  <c r="CD921" s="1"/>
  <c r="BD921"/>
  <c r="BC921"/>
  <c r="CC921" s="1"/>
  <c r="BB921"/>
  <c r="BA921"/>
  <c r="CB921" s="1"/>
  <c r="AZ921"/>
  <c r="AY921"/>
  <c r="CA921" s="1"/>
  <c r="AX921"/>
  <c r="AW921"/>
  <c r="BZ921" s="1"/>
  <c r="AV921"/>
  <c r="AU921"/>
  <c r="BY921" s="1"/>
  <c r="AS921"/>
  <c r="AT921" s="1"/>
  <c r="AQ921"/>
  <c r="BW921" s="1"/>
  <c r="AP921"/>
  <c r="AO921"/>
  <c r="BV921" s="1"/>
  <c r="AN921"/>
  <c r="AM921"/>
  <c r="BU921" s="1"/>
  <c r="AL921"/>
  <c r="AK921"/>
  <c r="BT921" s="1"/>
  <c r="AJ921"/>
  <c r="AI921"/>
  <c r="BS921" s="1"/>
  <c r="AG921"/>
  <c r="AE921"/>
  <c r="AF921" s="1"/>
  <c r="AC921"/>
  <c r="AD921" s="1"/>
  <c r="AA921"/>
  <c r="BO921" s="1"/>
  <c r="Y921"/>
  <c r="W921"/>
  <c r="BM921" s="1"/>
  <c r="BG920"/>
  <c r="BF920"/>
  <c r="BE920"/>
  <c r="CD920" s="1"/>
  <c r="BD920"/>
  <c r="BC920"/>
  <c r="CC920" s="1"/>
  <c r="BB920"/>
  <c r="BA920"/>
  <c r="CB920" s="1"/>
  <c r="AZ920"/>
  <c r="AY920"/>
  <c r="CA920" s="1"/>
  <c r="AX920"/>
  <c r="AW920"/>
  <c r="BZ920" s="1"/>
  <c r="AV920"/>
  <c r="AU920"/>
  <c r="BY920" s="1"/>
  <c r="AS920"/>
  <c r="AT920" s="1"/>
  <c r="AQ920"/>
  <c r="BW920" s="1"/>
  <c r="AP920"/>
  <c r="AO920"/>
  <c r="BV920" s="1"/>
  <c r="AN920"/>
  <c r="AM920"/>
  <c r="BU920" s="1"/>
  <c r="AK920"/>
  <c r="AI920"/>
  <c r="BS920" s="1"/>
  <c r="AH920"/>
  <c r="AG920"/>
  <c r="BR920" s="1"/>
  <c r="AF920"/>
  <c r="AE920"/>
  <c r="BQ920" s="1"/>
  <c r="AD920"/>
  <c r="AC920"/>
  <c r="BP920" s="1"/>
  <c r="AB920"/>
  <c r="AA920"/>
  <c r="BO920" s="1"/>
  <c r="Y920"/>
  <c r="W920"/>
  <c r="BM920" s="1"/>
  <c r="BP919"/>
  <c r="BG919"/>
  <c r="BF919"/>
  <c r="BE919"/>
  <c r="CD919" s="1"/>
  <c r="BD919"/>
  <c r="BC919"/>
  <c r="CC919" s="1"/>
  <c r="BB919"/>
  <c r="BA919"/>
  <c r="CB919" s="1"/>
  <c r="AZ919"/>
  <c r="AY919"/>
  <c r="CA919" s="1"/>
  <c r="AX919"/>
  <c r="AW919"/>
  <c r="BZ919" s="1"/>
  <c r="AV919"/>
  <c r="AU919"/>
  <c r="BY919" s="1"/>
  <c r="AS919"/>
  <c r="AT919" s="1"/>
  <c r="AQ919"/>
  <c r="BW919" s="1"/>
  <c r="AP919"/>
  <c r="AO919"/>
  <c r="BV919" s="1"/>
  <c r="AN919"/>
  <c r="AM919"/>
  <c r="BU919" s="1"/>
  <c r="AK919"/>
  <c r="AL919" s="1"/>
  <c r="AJ919"/>
  <c r="AI919"/>
  <c r="BS919" s="1"/>
  <c r="AG919"/>
  <c r="AE919"/>
  <c r="BQ919" s="1"/>
  <c r="AD919"/>
  <c r="AC919"/>
  <c r="AB919"/>
  <c r="AA919"/>
  <c r="BO919" s="1"/>
  <c r="Y919"/>
  <c r="W919"/>
  <c r="BX918"/>
  <c r="BM918"/>
  <c r="BG918"/>
  <c r="BF918"/>
  <c r="BE918"/>
  <c r="CD918" s="1"/>
  <c r="BD918"/>
  <c r="BC918"/>
  <c r="CC918" s="1"/>
  <c r="BB918"/>
  <c r="BA918"/>
  <c r="CB918" s="1"/>
  <c r="AZ918"/>
  <c r="AY918"/>
  <c r="CA918" s="1"/>
  <c r="AX918"/>
  <c r="AW918"/>
  <c r="BZ918" s="1"/>
  <c r="AV918"/>
  <c r="AU918"/>
  <c r="BY918" s="1"/>
  <c r="AS918"/>
  <c r="AT918" s="1"/>
  <c r="AQ918"/>
  <c r="AR918" s="1"/>
  <c r="AP918"/>
  <c r="AO918"/>
  <c r="BV918" s="1"/>
  <c r="AN918"/>
  <c r="AM918"/>
  <c r="BU918" s="1"/>
  <c r="AL918"/>
  <c r="AK918"/>
  <c r="BT918" s="1"/>
  <c r="AJ918"/>
  <c r="AI918"/>
  <c r="BS918" s="1"/>
  <c r="AH918"/>
  <c r="AG918"/>
  <c r="BR918" s="1"/>
  <c r="AF918"/>
  <c r="AE918"/>
  <c r="BQ918" s="1"/>
  <c r="AD918"/>
  <c r="AC918"/>
  <c r="BP918" s="1"/>
  <c r="AB918"/>
  <c r="AA918"/>
  <c r="BO918" s="1"/>
  <c r="Y918"/>
  <c r="X918"/>
  <c r="W918"/>
  <c r="CC917"/>
  <c r="BY917"/>
  <c r="BM917"/>
  <c r="BG917"/>
  <c r="BF917"/>
  <c r="BE917"/>
  <c r="CD917" s="1"/>
  <c r="BD917"/>
  <c r="BC917"/>
  <c r="BB917"/>
  <c r="BA917"/>
  <c r="CB917" s="1"/>
  <c r="AZ917"/>
  <c r="AY917"/>
  <c r="CA917" s="1"/>
  <c r="AX917"/>
  <c r="AW917"/>
  <c r="BZ917" s="1"/>
  <c r="AV917"/>
  <c r="AU917"/>
  <c r="AS917"/>
  <c r="AT917" s="1"/>
  <c r="AQ917"/>
  <c r="AR917" s="1"/>
  <c r="AP917"/>
  <c r="AO917"/>
  <c r="BV917" s="1"/>
  <c r="AN917"/>
  <c r="AM917"/>
  <c r="BU917" s="1"/>
  <c r="AL917"/>
  <c r="AK917"/>
  <c r="BT917" s="1"/>
  <c r="AJ917"/>
  <c r="AI917"/>
  <c r="BS917" s="1"/>
  <c r="AH917"/>
  <c r="AG917"/>
  <c r="BR917" s="1"/>
  <c r="AF917"/>
  <c r="AE917"/>
  <c r="BQ917" s="1"/>
  <c r="AD917"/>
  <c r="AC917"/>
  <c r="BP917" s="1"/>
  <c r="AB917"/>
  <c r="AA917"/>
  <c r="BO917" s="1"/>
  <c r="Y917"/>
  <c r="W917"/>
  <c r="X917" s="1"/>
  <c r="BX916"/>
  <c r="BG916"/>
  <c r="BF916"/>
  <c r="BE916"/>
  <c r="CD916" s="1"/>
  <c r="BD916"/>
  <c r="BC916"/>
  <c r="CC916" s="1"/>
  <c r="BB916"/>
  <c r="BA916"/>
  <c r="CB916" s="1"/>
  <c r="AZ916"/>
  <c r="AY916"/>
  <c r="CA916" s="1"/>
  <c r="AX916"/>
  <c r="AW916"/>
  <c r="BZ916" s="1"/>
  <c r="AV916"/>
  <c r="AU916"/>
  <c r="BY916" s="1"/>
  <c r="AS916"/>
  <c r="AT916" s="1"/>
  <c r="AQ916"/>
  <c r="AP916"/>
  <c r="AO916"/>
  <c r="BV916" s="1"/>
  <c r="AN916"/>
  <c r="AM916"/>
  <c r="BU916" s="1"/>
  <c r="AL916"/>
  <c r="AK916"/>
  <c r="BT916" s="1"/>
  <c r="AJ916"/>
  <c r="AI916"/>
  <c r="BS916" s="1"/>
  <c r="AH916"/>
  <c r="AG916"/>
  <c r="BR916" s="1"/>
  <c r="AF916"/>
  <c r="AE916"/>
  <c r="BQ916" s="1"/>
  <c r="AD916"/>
  <c r="AC916"/>
  <c r="BP916" s="1"/>
  <c r="AB916"/>
  <c r="AA916"/>
  <c r="BO916" s="1"/>
  <c r="Y916"/>
  <c r="W916"/>
  <c r="BM916" s="1"/>
  <c r="BG915"/>
  <c r="BF915"/>
  <c r="BE915"/>
  <c r="CD915" s="1"/>
  <c r="BD915"/>
  <c r="BC915"/>
  <c r="CC915" s="1"/>
  <c r="BB915"/>
  <c r="BA915"/>
  <c r="CB915" s="1"/>
  <c r="AZ915"/>
  <c r="AY915"/>
  <c r="CA915" s="1"/>
  <c r="AX915"/>
  <c r="AW915"/>
  <c r="BZ915" s="1"/>
  <c r="AV915"/>
  <c r="AU915"/>
  <c r="BY915" s="1"/>
  <c r="AS915"/>
  <c r="AT915" s="1"/>
  <c r="AQ915"/>
  <c r="BH915" s="1"/>
  <c r="AP915"/>
  <c r="AO915"/>
  <c r="BV915" s="1"/>
  <c r="AN915"/>
  <c r="AM915"/>
  <c r="BU915" s="1"/>
  <c r="AL915"/>
  <c r="AK915"/>
  <c r="BT915" s="1"/>
  <c r="AJ915"/>
  <c r="AI915"/>
  <c r="BS915" s="1"/>
  <c r="AH915"/>
  <c r="AG915"/>
  <c r="BR915" s="1"/>
  <c r="AF915"/>
  <c r="AE915"/>
  <c r="BQ915" s="1"/>
  <c r="AD915"/>
  <c r="AC915"/>
  <c r="BP915" s="1"/>
  <c r="AB915"/>
  <c r="AA915"/>
  <c r="BO915" s="1"/>
  <c r="Y915"/>
  <c r="W915"/>
  <c r="BM915" s="1"/>
  <c r="BG914"/>
  <c r="BF914"/>
  <c r="BE914"/>
  <c r="CD914" s="1"/>
  <c r="BD914"/>
  <c r="BC914"/>
  <c r="CC914" s="1"/>
  <c r="BB914"/>
  <c r="BA914"/>
  <c r="CB914" s="1"/>
  <c r="AZ914"/>
  <c r="AY914"/>
  <c r="CA914" s="1"/>
  <c r="AX914"/>
  <c r="AW914"/>
  <c r="BZ914" s="1"/>
  <c r="AV914"/>
  <c r="AU914"/>
  <c r="BY914" s="1"/>
  <c r="AS914"/>
  <c r="AT914" s="1"/>
  <c r="AQ914"/>
  <c r="AP914"/>
  <c r="AO914"/>
  <c r="BV914" s="1"/>
  <c r="AN914"/>
  <c r="AM914"/>
  <c r="BU914" s="1"/>
  <c r="AL914"/>
  <c r="AK914"/>
  <c r="BT914" s="1"/>
  <c r="AJ914"/>
  <c r="AI914"/>
  <c r="BS914" s="1"/>
  <c r="AH914"/>
  <c r="AG914"/>
  <c r="BR914" s="1"/>
  <c r="AF914"/>
  <c r="AE914"/>
  <c r="BQ914" s="1"/>
  <c r="AD914"/>
  <c r="AC914"/>
  <c r="BP914" s="1"/>
  <c r="AB914"/>
  <c r="AA914"/>
  <c r="BO914" s="1"/>
  <c r="Y914"/>
  <c r="W914"/>
  <c r="BM914" s="1"/>
  <c r="BM913"/>
  <c r="BG913"/>
  <c r="BF913"/>
  <c r="BE913"/>
  <c r="CD913" s="1"/>
  <c r="BD913"/>
  <c r="BC913"/>
  <c r="CC913" s="1"/>
  <c r="BB913"/>
  <c r="BA913"/>
  <c r="CB913" s="1"/>
  <c r="AZ913"/>
  <c r="AY913"/>
  <c r="CA913" s="1"/>
  <c r="AX913"/>
  <c r="AW913"/>
  <c r="BZ913" s="1"/>
  <c r="AV913"/>
  <c r="AU913"/>
  <c r="BY913" s="1"/>
  <c r="AS913"/>
  <c r="AT913" s="1"/>
  <c r="AQ913"/>
  <c r="AP913"/>
  <c r="AO913"/>
  <c r="BV913" s="1"/>
  <c r="AN913"/>
  <c r="AM913"/>
  <c r="BU913" s="1"/>
  <c r="AL913"/>
  <c r="AK913"/>
  <c r="BT913" s="1"/>
  <c r="AJ913"/>
  <c r="AI913"/>
  <c r="BS913" s="1"/>
  <c r="AH913"/>
  <c r="AG913"/>
  <c r="BR913" s="1"/>
  <c r="AF913"/>
  <c r="AE913"/>
  <c r="BQ913" s="1"/>
  <c r="AD913"/>
  <c r="AC913"/>
  <c r="BP913" s="1"/>
  <c r="AB913"/>
  <c r="AA913"/>
  <c r="BO913" s="1"/>
  <c r="Y913"/>
  <c r="X913"/>
  <c r="W913"/>
  <c r="CC912"/>
  <c r="BY912"/>
  <c r="BM912"/>
  <c r="BG912"/>
  <c r="BF912"/>
  <c r="BE912"/>
  <c r="CD912" s="1"/>
  <c r="BD912"/>
  <c r="BC912"/>
  <c r="BB912"/>
  <c r="BA912"/>
  <c r="CB912" s="1"/>
  <c r="AZ912"/>
  <c r="AY912"/>
  <c r="CA912" s="1"/>
  <c r="AX912"/>
  <c r="AW912"/>
  <c r="BZ912" s="1"/>
  <c r="AV912"/>
  <c r="AU912"/>
  <c r="AS912"/>
  <c r="AT912" s="1"/>
  <c r="AQ912"/>
  <c r="AO912"/>
  <c r="AM912"/>
  <c r="BU912" s="1"/>
  <c r="AL912"/>
  <c r="AK912"/>
  <c r="BT912" s="1"/>
  <c r="AJ912"/>
  <c r="AI912"/>
  <c r="BS912" s="1"/>
  <c r="AH912"/>
  <c r="AG912"/>
  <c r="BR912" s="1"/>
  <c r="AF912"/>
  <c r="AE912"/>
  <c r="BQ912" s="1"/>
  <c r="AC912"/>
  <c r="AA912"/>
  <c r="BO912" s="1"/>
  <c r="Y912"/>
  <c r="W912"/>
  <c r="X912" s="1"/>
  <c r="BP911"/>
  <c r="BG911"/>
  <c r="BF911"/>
  <c r="BE911"/>
  <c r="CD911" s="1"/>
  <c r="BD911"/>
  <c r="BC911"/>
  <c r="CC911" s="1"/>
  <c r="BB911"/>
  <c r="BA911"/>
  <c r="CB911" s="1"/>
  <c r="AZ911"/>
  <c r="AY911"/>
  <c r="CA911" s="1"/>
  <c r="AX911"/>
  <c r="AW911"/>
  <c r="BZ911" s="1"/>
  <c r="AV911"/>
  <c r="AU911"/>
  <c r="BY911" s="1"/>
  <c r="AT911"/>
  <c r="AS911"/>
  <c r="BX911" s="1"/>
  <c r="AR911"/>
  <c r="AQ911"/>
  <c r="BW911" s="1"/>
  <c r="AP911"/>
  <c r="AO911"/>
  <c r="BV911" s="1"/>
  <c r="AN911"/>
  <c r="AM911"/>
  <c r="BU911" s="1"/>
  <c r="AL911"/>
  <c r="AK911"/>
  <c r="BT911" s="1"/>
  <c r="AJ911"/>
  <c r="AI911"/>
  <c r="BS911" s="1"/>
  <c r="AH911"/>
  <c r="AG911"/>
  <c r="BR911" s="1"/>
  <c r="AF911"/>
  <c r="AE911"/>
  <c r="BQ911" s="1"/>
  <c r="AD911"/>
  <c r="AC911"/>
  <c r="AB911"/>
  <c r="AA911"/>
  <c r="BO911" s="1"/>
  <c r="Y911"/>
  <c r="W911"/>
  <c r="BM911" s="1"/>
  <c r="CB910"/>
  <c r="BG910"/>
  <c r="BF910"/>
  <c r="BE910"/>
  <c r="CD910" s="1"/>
  <c r="BD910"/>
  <c r="BC910"/>
  <c r="CC910" s="1"/>
  <c r="BB910"/>
  <c r="BA910"/>
  <c r="AZ910"/>
  <c r="AY910"/>
  <c r="CA910" s="1"/>
  <c r="AX910"/>
  <c r="AW910"/>
  <c r="BZ910" s="1"/>
  <c r="AV910"/>
  <c r="AU910"/>
  <c r="BY910" s="1"/>
  <c r="AT910"/>
  <c r="AS910"/>
  <c r="BX910" s="1"/>
  <c r="AR910"/>
  <c r="AQ910"/>
  <c r="BW910" s="1"/>
  <c r="AP910"/>
  <c r="AO910"/>
  <c r="BV910" s="1"/>
  <c r="AN910"/>
  <c r="AM910"/>
  <c r="BU910" s="1"/>
  <c r="AL910"/>
  <c r="AK910"/>
  <c r="BT910" s="1"/>
  <c r="AJ910"/>
  <c r="AI910"/>
  <c r="BS910" s="1"/>
  <c r="AH910"/>
  <c r="AG910"/>
  <c r="BR910" s="1"/>
  <c r="AF910"/>
  <c r="AE910"/>
  <c r="BQ910" s="1"/>
  <c r="AD910"/>
  <c r="AC910"/>
  <c r="BP910" s="1"/>
  <c r="AB910"/>
  <c r="AA910"/>
  <c r="Y910"/>
  <c r="W910"/>
  <c r="BM910" s="1"/>
  <c r="CA909"/>
  <c r="BP909"/>
  <c r="BG909"/>
  <c r="BF909"/>
  <c r="BE909"/>
  <c r="CD909" s="1"/>
  <c r="BD909"/>
  <c r="BC909"/>
  <c r="CC909" s="1"/>
  <c r="BB909"/>
  <c r="BA909"/>
  <c r="CB909" s="1"/>
  <c r="AZ909"/>
  <c r="AY909"/>
  <c r="AX909"/>
  <c r="AW909"/>
  <c r="BZ909" s="1"/>
  <c r="AV909"/>
  <c r="AU909"/>
  <c r="BY909" s="1"/>
  <c r="AT909"/>
  <c r="AS909"/>
  <c r="BX909" s="1"/>
  <c r="AR909"/>
  <c r="AQ909"/>
  <c r="BW909" s="1"/>
  <c r="AP909"/>
  <c r="AO909"/>
  <c r="BV909" s="1"/>
  <c r="AN909"/>
  <c r="AM909"/>
  <c r="BU909" s="1"/>
  <c r="AL909"/>
  <c r="AK909"/>
  <c r="BT909" s="1"/>
  <c r="AJ909"/>
  <c r="AI909"/>
  <c r="BS909" s="1"/>
  <c r="AH909"/>
  <c r="AG909"/>
  <c r="BR909" s="1"/>
  <c r="AF909"/>
  <c r="AE909"/>
  <c r="BQ909" s="1"/>
  <c r="AD909"/>
  <c r="AC909"/>
  <c r="AB909"/>
  <c r="AA909"/>
  <c r="BO909" s="1"/>
  <c r="Y909"/>
  <c r="W909"/>
  <c r="BG908"/>
  <c r="BF908"/>
  <c r="BE908"/>
  <c r="CD908" s="1"/>
  <c r="BD908"/>
  <c r="BC908"/>
  <c r="CC908" s="1"/>
  <c r="BB908"/>
  <c r="BA908"/>
  <c r="CB908" s="1"/>
  <c r="AZ908"/>
  <c r="AY908"/>
  <c r="CA908" s="1"/>
  <c r="AX908"/>
  <c r="AW908"/>
  <c r="BZ908" s="1"/>
  <c r="AV908"/>
  <c r="AU908"/>
  <c r="BY908" s="1"/>
  <c r="AT908"/>
  <c r="AS908"/>
  <c r="BX908" s="1"/>
  <c r="AR908"/>
  <c r="AQ908"/>
  <c r="BW908" s="1"/>
  <c r="AP908"/>
  <c r="AO908"/>
  <c r="BV908" s="1"/>
  <c r="AN908"/>
  <c r="AM908"/>
  <c r="BU908" s="1"/>
  <c r="AL908"/>
  <c r="AK908"/>
  <c r="BT908" s="1"/>
  <c r="AJ908"/>
  <c r="AI908"/>
  <c r="BS908" s="1"/>
  <c r="AH908"/>
  <c r="AG908"/>
  <c r="BR908" s="1"/>
  <c r="AF908"/>
  <c r="AE908"/>
  <c r="BQ908" s="1"/>
  <c r="AD908"/>
  <c r="AC908"/>
  <c r="BP908" s="1"/>
  <c r="AB908"/>
  <c r="AA908"/>
  <c r="BO908" s="1"/>
  <c r="Y908"/>
  <c r="W908"/>
  <c r="BM908" s="1"/>
  <c r="BX907"/>
  <c r="BP907"/>
  <c r="BG907"/>
  <c r="BF907"/>
  <c r="BE907"/>
  <c r="CD907" s="1"/>
  <c r="BD907"/>
  <c r="BC907"/>
  <c r="CC907" s="1"/>
  <c r="BB907"/>
  <c r="BA907"/>
  <c r="CB907" s="1"/>
  <c r="AZ907"/>
  <c r="AY907"/>
  <c r="CA907" s="1"/>
  <c r="AX907"/>
  <c r="AW907"/>
  <c r="BZ907" s="1"/>
  <c r="AV907"/>
  <c r="AU907"/>
  <c r="BY907" s="1"/>
  <c r="AS907"/>
  <c r="AT907" s="1"/>
  <c r="AQ907"/>
  <c r="BW907" s="1"/>
  <c r="AP907"/>
  <c r="AO907"/>
  <c r="BV907" s="1"/>
  <c r="AN907"/>
  <c r="AM907"/>
  <c r="BU907" s="1"/>
  <c r="AL907"/>
  <c r="AK907"/>
  <c r="BT907" s="1"/>
  <c r="AJ907"/>
  <c r="AI907"/>
  <c r="BS907" s="1"/>
  <c r="AH907"/>
  <c r="AG907"/>
  <c r="BR907" s="1"/>
  <c r="AF907"/>
  <c r="AE907"/>
  <c r="BQ907" s="1"/>
  <c r="AD907"/>
  <c r="AC907"/>
  <c r="AB907"/>
  <c r="AA907"/>
  <c r="BO907" s="1"/>
  <c r="Y907"/>
  <c r="BJ907" s="1"/>
  <c r="W907"/>
  <c r="BM907" s="1"/>
  <c r="BG906"/>
  <c r="BF906"/>
  <c r="BE906"/>
  <c r="CD906" s="1"/>
  <c r="BD906"/>
  <c r="BC906"/>
  <c r="CC906" s="1"/>
  <c r="BB906"/>
  <c r="BA906"/>
  <c r="CB906" s="1"/>
  <c r="AZ906"/>
  <c r="AY906"/>
  <c r="CA906" s="1"/>
  <c r="AX906"/>
  <c r="AW906"/>
  <c r="BZ906" s="1"/>
  <c r="AV906"/>
  <c r="AU906"/>
  <c r="BY906" s="1"/>
  <c r="AS906"/>
  <c r="AT906" s="1"/>
  <c r="AQ906"/>
  <c r="BW906" s="1"/>
  <c r="AP906"/>
  <c r="AO906"/>
  <c r="BV906" s="1"/>
  <c r="AN906"/>
  <c r="AM906"/>
  <c r="BU906" s="1"/>
  <c r="AL906"/>
  <c r="AK906"/>
  <c r="BT906" s="1"/>
  <c r="AJ906"/>
  <c r="AI906"/>
  <c r="BS906" s="1"/>
  <c r="AH906"/>
  <c r="AG906"/>
  <c r="BR906" s="1"/>
  <c r="AF906"/>
  <c r="AE906"/>
  <c r="BQ906" s="1"/>
  <c r="AD906"/>
  <c r="AC906"/>
  <c r="BP906" s="1"/>
  <c r="AB906"/>
  <c r="AA906"/>
  <c r="BO906" s="1"/>
  <c r="Y906"/>
  <c r="W906"/>
  <c r="BM906" s="1"/>
  <c r="BG905"/>
  <c r="BF905"/>
  <c r="BE905"/>
  <c r="CD905" s="1"/>
  <c r="BD905"/>
  <c r="BC905"/>
  <c r="CC905" s="1"/>
  <c r="BB905"/>
  <c r="BA905"/>
  <c r="CB905" s="1"/>
  <c r="AZ905"/>
  <c r="AY905"/>
  <c r="CA905" s="1"/>
  <c r="AX905"/>
  <c r="AW905"/>
  <c r="BZ905" s="1"/>
  <c r="AV905"/>
  <c r="AU905"/>
  <c r="BY905" s="1"/>
  <c r="AT905"/>
  <c r="AS905"/>
  <c r="BX905" s="1"/>
  <c r="AR905"/>
  <c r="AQ905"/>
  <c r="BW905" s="1"/>
  <c r="AP905"/>
  <c r="AO905"/>
  <c r="BV905" s="1"/>
  <c r="AN905"/>
  <c r="AM905"/>
  <c r="BU905" s="1"/>
  <c r="AL905"/>
  <c r="AK905"/>
  <c r="BT905" s="1"/>
  <c r="AJ905"/>
  <c r="AI905"/>
  <c r="BS905" s="1"/>
  <c r="AH905"/>
  <c r="AG905"/>
  <c r="BR905" s="1"/>
  <c r="AF905"/>
  <c r="AE905"/>
  <c r="BQ905" s="1"/>
  <c r="AD905"/>
  <c r="AC905"/>
  <c r="BP905" s="1"/>
  <c r="AB905"/>
  <c r="AA905"/>
  <c r="BO905" s="1"/>
  <c r="Y905"/>
  <c r="W905"/>
  <c r="BM905" s="1"/>
  <c r="BG904"/>
  <c r="BF904"/>
  <c r="BE904"/>
  <c r="CD904" s="1"/>
  <c r="BD904"/>
  <c r="BC904"/>
  <c r="CC904" s="1"/>
  <c r="BB904"/>
  <c r="BA904"/>
  <c r="CB904" s="1"/>
  <c r="AZ904"/>
  <c r="AY904"/>
  <c r="CA904" s="1"/>
  <c r="AX904"/>
  <c r="AW904"/>
  <c r="BZ904" s="1"/>
  <c r="AV904"/>
  <c r="AU904"/>
  <c r="BY904" s="1"/>
  <c r="AT904"/>
  <c r="AS904"/>
  <c r="BX904" s="1"/>
  <c r="AR904"/>
  <c r="AQ904"/>
  <c r="BW904" s="1"/>
  <c r="AP904"/>
  <c r="AO904"/>
  <c r="BV904" s="1"/>
  <c r="AN904"/>
  <c r="AM904"/>
  <c r="BU904" s="1"/>
  <c r="AL904"/>
  <c r="AK904"/>
  <c r="BT904" s="1"/>
  <c r="AJ904"/>
  <c r="AI904"/>
  <c r="BS904" s="1"/>
  <c r="AH904"/>
  <c r="AG904"/>
  <c r="BR904" s="1"/>
  <c r="AF904"/>
  <c r="AE904"/>
  <c r="BQ904" s="1"/>
  <c r="AD904"/>
  <c r="AC904"/>
  <c r="BP904" s="1"/>
  <c r="AB904"/>
  <c r="AA904"/>
  <c r="BO904" s="1"/>
  <c r="Y904"/>
  <c r="W904"/>
  <c r="BM904" s="1"/>
  <c r="BG903"/>
  <c r="BF903"/>
  <c r="BE903"/>
  <c r="CD903" s="1"/>
  <c r="BD903"/>
  <c r="BC903"/>
  <c r="CC903" s="1"/>
  <c r="BB903"/>
  <c r="BA903"/>
  <c r="CB903" s="1"/>
  <c r="AZ903"/>
  <c r="AY903"/>
  <c r="CA903" s="1"/>
  <c r="AX903"/>
  <c r="AW903"/>
  <c r="BZ903" s="1"/>
  <c r="AV903"/>
  <c r="AU903"/>
  <c r="BY903" s="1"/>
  <c r="AT903"/>
  <c r="AS903"/>
  <c r="BX903" s="1"/>
  <c r="AR903"/>
  <c r="AQ903"/>
  <c r="BW903" s="1"/>
  <c r="AP903"/>
  <c r="AO903"/>
  <c r="BV903" s="1"/>
  <c r="AN903"/>
  <c r="AM903"/>
  <c r="BU903" s="1"/>
  <c r="AL903"/>
  <c r="AK903"/>
  <c r="BT903" s="1"/>
  <c r="AJ903"/>
  <c r="AI903"/>
  <c r="BS903" s="1"/>
  <c r="AH903"/>
  <c r="AG903"/>
  <c r="BR903" s="1"/>
  <c r="AF903"/>
  <c r="AE903"/>
  <c r="BQ903" s="1"/>
  <c r="AD903"/>
  <c r="AC903"/>
  <c r="BP903" s="1"/>
  <c r="AB903"/>
  <c r="AA903"/>
  <c r="BO903" s="1"/>
  <c r="Y903"/>
  <c r="W903"/>
  <c r="BM903" s="1"/>
  <c r="BX902"/>
  <c r="BG902"/>
  <c r="BF902"/>
  <c r="BE902"/>
  <c r="CD902" s="1"/>
  <c r="BD902"/>
  <c r="BC902"/>
  <c r="CC902" s="1"/>
  <c r="BB902"/>
  <c r="BA902"/>
  <c r="CB902" s="1"/>
  <c r="AZ902"/>
  <c r="AY902"/>
  <c r="CA902" s="1"/>
  <c r="AX902"/>
  <c r="AW902"/>
  <c r="BZ902" s="1"/>
  <c r="AV902"/>
  <c r="AU902"/>
  <c r="BY902" s="1"/>
  <c r="AS902"/>
  <c r="AT902" s="1"/>
  <c r="AQ902"/>
  <c r="BW902" s="1"/>
  <c r="AP902"/>
  <c r="AO902"/>
  <c r="BV902" s="1"/>
  <c r="AN902"/>
  <c r="AM902"/>
  <c r="BU902" s="1"/>
  <c r="AL902"/>
  <c r="AK902"/>
  <c r="BT902" s="1"/>
  <c r="AJ902"/>
  <c r="AI902"/>
  <c r="BS902" s="1"/>
  <c r="AH902"/>
  <c r="AG902"/>
  <c r="BR902" s="1"/>
  <c r="AF902"/>
  <c r="AE902"/>
  <c r="BQ902" s="1"/>
  <c r="AD902"/>
  <c r="AC902"/>
  <c r="BP902" s="1"/>
  <c r="AB902"/>
  <c r="AA902"/>
  <c r="BO902" s="1"/>
  <c r="Y902"/>
  <c r="W902"/>
  <c r="BM902" s="1"/>
  <c r="BG901"/>
  <c r="BF901"/>
  <c r="BE901"/>
  <c r="CD901" s="1"/>
  <c r="BD901"/>
  <c r="BC901"/>
  <c r="CC901" s="1"/>
  <c r="BB901"/>
  <c r="BA901"/>
  <c r="CB901" s="1"/>
  <c r="AZ901"/>
  <c r="AY901"/>
  <c r="CA901" s="1"/>
  <c r="AX901"/>
  <c r="AW901"/>
  <c r="BZ901" s="1"/>
  <c r="AV901"/>
  <c r="AU901"/>
  <c r="BY901" s="1"/>
  <c r="AT901"/>
  <c r="AS901"/>
  <c r="BX901" s="1"/>
  <c r="AR901"/>
  <c r="AQ901"/>
  <c r="BW901" s="1"/>
  <c r="AP901"/>
  <c r="AO901"/>
  <c r="BV901" s="1"/>
  <c r="AN901"/>
  <c r="AM901"/>
  <c r="BU901" s="1"/>
  <c r="AL901"/>
  <c r="AK901"/>
  <c r="BT901" s="1"/>
  <c r="AJ901"/>
  <c r="AI901"/>
  <c r="BS901" s="1"/>
  <c r="AH901"/>
  <c r="AG901"/>
  <c r="BR901" s="1"/>
  <c r="AF901"/>
  <c r="AE901"/>
  <c r="BQ901" s="1"/>
  <c r="AD901"/>
  <c r="AC901"/>
  <c r="BP901" s="1"/>
  <c r="AB901"/>
  <c r="AA901"/>
  <c r="BO901" s="1"/>
  <c r="Y901"/>
  <c r="W901"/>
  <c r="BM901" s="1"/>
  <c r="BG900"/>
  <c r="BF900"/>
  <c r="BE900"/>
  <c r="CD900" s="1"/>
  <c r="BD900"/>
  <c r="BC900"/>
  <c r="CC900" s="1"/>
  <c r="BB900"/>
  <c r="BA900"/>
  <c r="CB900" s="1"/>
  <c r="AZ900"/>
  <c r="AY900"/>
  <c r="CA900" s="1"/>
  <c r="AX900"/>
  <c r="AW900"/>
  <c r="BZ900" s="1"/>
  <c r="AV900"/>
  <c r="AU900"/>
  <c r="BY900" s="1"/>
  <c r="AS900"/>
  <c r="AT900" s="1"/>
  <c r="AQ900"/>
  <c r="BW900" s="1"/>
  <c r="AP900"/>
  <c r="AO900"/>
  <c r="BV900" s="1"/>
  <c r="AN900"/>
  <c r="AM900"/>
  <c r="BU900" s="1"/>
  <c r="AL900"/>
  <c r="AK900"/>
  <c r="BT900" s="1"/>
  <c r="AJ900"/>
  <c r="AI900"/>
  <c r="BS900" s="1"/>
  <c r="AH900"/>
  <c r="AG900"/>
  <c r="BR900" s="1"/>
  <c r="AF900"/>
  <c r="AE900"/>
  <c r="BQ900" s="1"/>
  <c r="AD900"/>
  <c r="AC900"/>
  <c r="BP900" s="1"/>
  <c r="AB900"/>
  <c r="AA900"/>
  <c r="BO900" s="1"/>
  <c r="Y900"/>
  <c r="W900"/>
  <c r="BM900" s="1"/>
  <c r="BP899"/>
  <c r="BG899"/>
  <c r="BF899"/>
  <c r="BE899"/>
  <c r="CD899" s="1"/>
  <c r="BD899"/>
  <c r="BC899"/>
  <c r="CC899" s="1"/>
  <c r="BB899"/>
  <c r="BA899"/>
  <c r="CB899" s="1"/>
  <c r="AZ899"/>
  <c r="AY899"/>
  <c r="CA899" s="1"/>
  <c r="AX899"/>
  <c r="AW899"/>
  <c r="BZ899" s="1"/>
  <c r="AV899"/>
  <c r="AU899"/>
  <c r="BY899" s="1"/>
  <c r="AS899"/>
  <c r="AT899" s="1"/>
  <c r="AQ899"/>
  <c r="BW899" s="1"/>
  <c r="AP899"/>
  <c r="AO899"/>
  <c r="BV899" s="1"/>
  <c r="AN899"/>
  <c r="AM899"/>
  <c r="BU899" s="1"/>
  <c r="AL899"/>
  <c r="AK899"/>
  <c r="BT899" s="1"/>
  <c r="AJ899"/>
  <c r="AI899"/>
  <c r="BS899" s="1"/>
  <c r="AH899"/>
  <c r="AG899"/>
  <c r="BR899" s="1"/>
  <c r="AF899"/>
  <c r="AE899"/>
  <c r="BQ899" s="1"/>
  <c r="AD899"/>
  <c r="AC899"/>
  <c r="AB899"/>
  <c r="AA899"/>
  <c r="BO899" s="1"/>
  <c r="Y899"/>
  <c r="W899"/>
  <c r="BM899" s="1"/>
  <c r="BX898"/>
  <c r="BG898"/>
  <c r="BF898"/>
  <c r="BE898"/>
  <c r="CD898" s="1"/>
  <c r="BD898"/>
  <c r="BC898"/>
  <c r="CC898" s="1"/>
  <c r="BB898"/>
  <c r="BA898"/>
  <c r="CB898" s="1"/>
  <c r="AZ898"/>
  <c r="AY898"/>
  <c r="CA898" s="1"/>
  <c r="AX898"/>
  <c r="AW898"/>
  <c r="BZ898" s="1"/>
  <c r="AV898"/>
  <c r="AU898"/>
  <c r="BY898" s="1"/>
  <c r="AS898"/>
  <c r="AT898" s="1"/>
  <c r="AQ898"/>
  <c r="BW898" s="1"/>
  <c r="AP898"/>
  <c r="AO898"/>
  <c r="BV898" s="1"/>
  <c r="AN898"/>
  <c r="AM898"/>
  <c r="BU898" s="1"/>
  <c r="AL898"/>
  <c r="AK898"/>
  <c r="BT898" s="1"/>
  <c r="AJ898"/>
  <c r="AI898"/>
  <c r="BS898" s="1"/>
  <c r="AH898"/>
  <c r="AG898"/>
  <c r="BR898" s="1"/>
  <c r="AF898"/>
  <c r="AE898"/>
  <c r="BQ898" s="1"/>
  <c r="AD898"/>
  <c r="AC898"/>
  <c r="BP898" s="1"/>
  <c r="AB898"/>
  <c r="AA898"/>
  <c r="BO898" s="1"/>
  <c r="Y898"/>
  <c r="W898"/>
  <c r="BM898" s="1"/>
  <c r="BX897"/>
  <c r="BG897"/>
  <c r="BF897"/>
  <c r="BE897"/>
  <c r="CD897" s="1"/>
  <c r="BD897"/>
  <c r="BC897"/>
  <c r="CC897" s="1"/>
  <c r="BB897"/>
  <c r="BA897"/>
  <c r="CB897" s="1"/>
  <c r="AZ897"/>
  <c r="AY897"/>
  <c r="CA897" s="1"/>
  <c r="AX897"/>
  <c r="AW897"/>
  <c r="BZ897" s="1"/>
  <c r="AV897"/>
  <c r="AU897"/>
  <c r="BY897" s="1"/>
  <c r="AT897"/>
  <c r="AS897"/>
  <c r="AQ897"/>
  <c r="AP897"/>
  <c r="AO897"/>
  <c r="BV897" s="1"/>
  <c r="AN897"/>
  <c r="AM897"/>
  <c r="BU897" s="1"/>
  <c r="AL897"/>
  <c r="AK897"/>
  <c r="BT897" s="1"/>
  <c r="AJ897"/>
  <c r="AI897"/>
  <c r="BS897" s="1"/>
  <c r="AH897"/>
  <c r="AG897"/>
  <c r="BR897" s="1"/>
  <c r="AF897"/>
  <c r="AE897"/>
  <c r="BQ897" s="1"/>
  <c r="AC897"/>
  <c r="BP897" s="1"/>
  <c r="AA897"/>
  <c r="Y897"/>
  <c r="BN897" s="1"/>
  <c r="W897"/>
  <c r="BG896"/>
  <c r="BF896"/>
  <c r="BE896"/>
  <c r="CD896" s="1"/>
  <c r="BD896"/>
  <c r="BC896"/>
  <c r="CC896" s="1"/>
  <c r="BB896"/>
  <c r="BA896"/>
  <c r="CB896" s="1"/>
  <c r="AZ896"/>
  <c r="AY896"/>
  <c r="CA896" s="1"/>
  <c r="AX896"/>
  <c r="AW896"/>
  <c r="BZ896" s="1"/>
  <c r="AV896"/>
  <c r="AU896"/>
  <c r="BY896" s="1"/>
  <c r="AT896"/>
  <c r="AS896"/>
  <c r="BX896" s="1"/>
  <c r="AR896"/>
  <c r="AQ896"/>
  <c r="BW896" s="1"/>
  <c r="AP896"/>
  <c r="AO896"/>
  <c r="BV896" s="1"/>
  <c r="AN896"/>
  <c r="AM896"/>
  <c r="BU896" s="1"/>
  <c r="AL896"/>
  <c r="AK896"/>
  <c r="BT896" s="1"/>
  <c r="AJ896"/>
  <c r="AI896"/>
  <c r="BS896" s="1"/>
  <c r="AH896"/>
  <c r="AG896"/>
  <c r="BR896" s="1"/>
  <c r="AF896"/>
  <c r="AE896"/>
  <c r="BQ896" s="1"/>
  <c r="AD896"/>
  <c r="AC896"/>
  <c r="BP896" s="1"/>
  <c r="AB896"/>
  <c r="AA896"/>
  <c r="BO896" s="1"/>
  <c r="Y896"/>
  <c r="Z896" s="1"/>
  <c r="W896"/>
  <c r="BG895"/>
  <c r="BF895"/>
  <c r="BE895"/>
  <c r="CD895" s="1"/>
  <c r="BD895"/>
  <c r="BC895"/>
  <c r="CC895" s="1"/>
  <c r="BB895"/>
  <c r="BA895"/>
  <c r="CB895" s="1"/>
  <c r="AZ895"/>
  <c r="AY895"/>
  <c r="CA895" s="1"/>
  <c r="AX895"/>
  <c r="AW895"/>
  <c r="BZ895" s="1"/>
  <c r="AV895"/>
  <c r="AU895"/>
  <c r="BY895" s="1"/>
  <c r="AS895"/>
  <c r="BX895" s="1"/>
  <c r="AQ895"/>
  <c r="AR895" s="1"/>
  <c r="AP895"/>
  <c r="AO895"/>
  <c r="BV895" s="1"/>
  <c r="AN895"/>
  <c r="AM895"/>
  <c r="BU895" s="1"/>
  <c r="AL895"/>
  <c r="AK895"/>
  <c r="BT895" s="1"/>
  <c r="AJ895"/>
  <c r="AI895"/>
  <c r="BS895" s="1"/>
  <c r="AH895"/>
  <c r="AG895"/>
  <c r="BR895" s="1"/>
  <c r="AF895"/>
  <c r="AE895"/>
  <c r="BQ895" s="1"/>
  <c r="AD895"/>
  <c r="AC895"/>
  <c r="BP895" s="1"/>
  <c r="AB895"/>
  <c r="AA895"/>
  <c r="Y895"/>
  <c r="Z895" s="1"/>
  <c r="W895"/>
  <c r="BM895" s="1"/>
  <c r="BM894"/>
  <c r="BG894"/>
  <c r="BF894"/>
  <c r="BE894"/>
  <c r="CD894" s="1"/>
  <c r="BD894"/>
  <c r="BC894"/>
  <c r="CC894" s="1"/>
  <c r="BB894"/>
  <c r="BA894"/>
  <c r="CB894" s="1"/>
  <c r="AZ894"/>
  <c r="AY894"/>
  <c r="CA894" s="1"/>
  <c r="AX894"/>
  <c r="AW894"/>
  <c r="BZ894" s="1"/>
  <c r="AV894"/>
  <c r="AU894"/>
  <c r="BY894" s="1"/>
  <c r="AS894"/>
  <c r="BX894" s="1"/>
  <c r="AQ894"/>
  <c r="AR894" s="1"/>
  <c r="AP894"/>
  <c r="AO894"/>
  <c r="BV894" s="1"/>
  <c r="AN894"/>
  <c r="AM894"/>
  <c r="BU894" s="1"/>
  <c r="AL894"/>
  <c r="AK894"/>
  <c r="BT894" s="1"/>
  <c r="AJ894"/>
  <c r="AI894"/>
  <c r="BS894" s="1"/>
  <c r="AH894"/>
  <c r="AG894"/>
  <c r="BR894" s="1"/>
  <c r="AF894"/>
  <c r="AE894"/>
  <c r="BQ894" s="1"/>
  <c r="AD894"/>
  <c r="AC894"/>
  <c r="BP894" s="1"/>
  <c r="AB894"/>
  <c r="AA894"/>
  <c r="Y894"/>
  <c r="W894"/>
  <c r="BG893"/>
  <c r="BF893"/>
  <c r="BE893"/>
  <c r="CD893" s="1"/>
  <c r="BD893"/>
  <c r="BC893"/>
  <c r="CC893" s="1"/>
  <c r="BB893"/>
  <c r="BA893"/>
  <c r="CB893" s="1"/>
  <c r="AZ893"/>
  <c r="AY893"/>
  <c r="CA893" s="1"/>
  <c r="AX893"/>
  <c r="AW893"/>
  <c r="BZ893" s="1"/>
  <c r="AV893"/>
  <c r="AU893"/>
  <c r="BY893" s="1"/>
  <c r="AS893"/>
  <c r="BX893" s="1"/>
  <c r="AQ893"/>
  <c r="AR893" s="1"/>
  <c r="AP893"/>
  <c r="AO893"/>
  <c r="BV893" s="1"/>
  <c r="AN893"/>
  <c r="AM893"/>
  <c r="BU893" s="1"/>
  <c r="AL893"/>
  <c r="AK893"/>
  <c r="BT893" s="1"/>
  <c r="AJ893"/>
  <c r="AI893"/>
  <c r="BS893" s="1"/>
  <c r="AH893"/>
  <c r="AG893"/>
  <c r="BR893" s="1"/>
  <c r="AF893"/>
  <c r="AE893"/>
  <c r="BQ893" s="1"/>
  <c r="AD893"/>
  <c r="AC893"/>
  <c r="BP893" s="1"/>
  <c r="AB893"/>
  <c r="AA893"/>
  <c r="Y893"/>
  <c r="W893"/>
  <c r="BM893" s="1"/>
  <c r="BG892"/>
  <c r="BF892"/>
  <c r="BE892"/>
  <c r="CD892" s="1"/>
  <c r="BD892"/>
  <c r="BC892"/>
  <c r="CC892" s="1"/>
  <c r="BB892"/>
  <c r="BA892"/>
  <c r="CB892" s="1"/>
  <c r="AZ892"/>
  <c r="AY892"/>
  <c r="CA892" s="1"/>
  <c r="AX892"/>
  <c r="AW892"/>
  <c r="BZ892" s="1"/>
  <c r="AV892"/>
  <c r="AU892"/>
  <c r="BY892" s="1"/>
  <c r="AT892"/>
  <c r="AS892"/>
  <c r="BX892" s="1"/>
  <c r="AR892"/>
  <c r="AQ892"/>
  <c r="BW892" s="1"/>
  <c r="AP892"/>
  <c r="AO892"/>
  <c r="BV892" s="1"/>
  <c r="AN892"/>
  <c r="AM892"/>
  <c r="BU892" s="1"/>
  <c r="AL892"/>
  <c r="AK892"/>
  <c r="BT892" s="1"/>
  <c r="AJ892"/>
  <c r="AI892"/>
  <c r="BS892" s="1"/>
  <c r="AH892"/>
  <c r="AG892"/>
  <c r="BR892" s="1"/>
  <c r="AF892"/>
  <c r="AE892"/>
  <c r="BQ892" s="1"/>
  <c r="AD892"/>
  <c r="AC892"/>
  <c r="BP892" s="1"/>
  <c r="AB892"/>
  <c r="AA892"/>
  <c r="BO892" s="1"/>
  <c r="Y892"/>
  <c r="BJ892" s="1"/>
  <c r="W892"/>
  <c r="BM891"/>
  <c r="BG891"/>
  <c r="BF891"/>
  <c r="BE891"/>
  <c r="CD891" s="1"/>
  <c r="BD891"/>
  <c r="BC891"/>
  <c r="CC891" s="1"/>
  <c r="BB891"/>
  <c r="BA891"/>
  <c r="CB891" s="1"/>
  <c r="AZ891"/>
  <c r="AY891"/>
  <c r="CA891" s="1"/>
  <c r="AX891"/>
  <c r="AW891"/>
  <c r="BZ891" s="1"/>
  <c r="AV891"/>
  <c r="AU891"/>
  <c r="BY891" s="1"/>
  <c r="AS891"/>
  <c r="BX891" s="1"/>
  <c r="AQ891"/>
  <c r="AR891" s="1"/>
  <c r="AP891"/>
  <c r="AO891"/>
  <c r="BV891" s="1"/>
  <c r="AN891"/>
  <c r="AM891"/>
  <c r="BU891" s="1"/>
  <c r="AL891"/>
  <c r="AK891"/>
  <c r="BT891" s="1"/>
  <c r="AJ891"/>
  <c r="AI891"/>
  <c r="BS891" s="1"/>
  <c r="AH891"/>
  <c r="AG891"/>
  <c r="BR891" s="1"/>
  <c r="AF891"/>
  <c r="AE891"/>
  <c r="BQ891" s="1"/>
  <c r="AD891"/>
  <c r="AC891"/>
  <c r="BP891" s="1"/>
  <c r="AB891"/>
  <c r="AA891"/>
  <c r="BO891" s="1"/>
  <c r="Y891"/>
  <c r="BN891" s="1"/>
  <c r="W891"/>
  <c r="BG890"/>
  <c r="BF890"/>
  <c r="BE890"/>
  <c r="CD890" s="1"/>
  <c r="BD890"/>
  <c r="BC890"/>
  <c r="CC890" s="1"/>
  <c r="BB890"/>
  <c r="BA890"/>
  <c r="CB890" s="1"/>
  <c r="AZ890"/>
  <c r="AY890"/>
  <c r="CA890" s="1"/>
  <c r="AX890"/>
  <c r="AW890"/>
  <c r="BZ890" s="1"/>
  <c r="AV890"/>
  <c r="AU890"/>
  <c r="BY890" s="1"/>
  <c r="AS890"/>
  <c r="BX890" s="1"/>
  <c r="AQ890"/>
  <c r="AR890" s="1"/>
  <c r="AP890"/>
  <c r="AO890"/>
  <c r="BV890" s="1"/>
  <c r="AN890"/>
  <c r="AM890"/>
  <c r="BU890" s="1"/>
  <c r="AL890"/>
  <c r="AK890"/>
  <c r="BT890" s="1"/>
  <c r="AJ890"/>
  <c r="AI890"/>
  <c r="BS890" s="1"/>
  <c r="AH890"/>
  <c r="AG890"/>
  <c r="BR890" s="1"/>
  <c r="AF890"/>
  <c r="AE890"/>
  <c r="BQ890" s="1"/>
  <c r="AC890"/>
  <c r="BP890" s="1"/>
  <c r="AA890"/>
  <c r="AB890" s="1"/>
  <c r="Y890"/>
  <c r="BN890" s="1"/>
  <c r="W890"/>
  <c r="BM890" s="1"/>
  <c r="BQ889"/>
  <c r="BG889"/>
  <c r="BF889"/>
  <c r="BE889"/>
  <c r="CD889" s="1"/>
  <c r="BD889"/>
  <c r="BC889"/>
  <c r="CC889" s="1"/>
  <c r="BB889"/>
  <c r="BA889"/>
  <c r="CB889" s="1"/>
  <c r="AZ889"/>
  <c r="AY889"/>
  <c r="CA889" s="1"/>
  <c r="AX889"/>
  <c r="AW889"/>
  <c r="BZ889" s="1"/>
  <c r="AV889"/>
  <c r="AU889"/>
  <c r="BY889" s="1"/>
  <c r="AS889"/>
  <c r="BX889" s="1"/>
  <c r="AQ889"/>
  <c r="AR889" s="1"/>
  <c r="AO889"/>
  <c r="AM889"/>
  <c r="AN889" s="1"/>
  <c r="AL889"/>
  <c r="AK889"/>
  <c r="BT889" s="1"/>
  <c r="AJ889"/>
  <c r="AI889"/>
  <c r="BS889" s="1"/>
  <c r="AH889"/>
  <c r="AG889"/>
  <c r="BR889" s="1"/>
  <c r="AF889"/>
  <c r="AE889"/>
  <c r="AD889"/>
  <c r="AC889"/>
  <c r="BP889" s="1"/>
  <c r="AB889"/>
  <c r="AA889"/>
  <c r="BO889" s="1"/>
  <c r="Y889"/>
  <c r="BN889" s="1"/>
  <c r="W889"/>
  <c r="BG888"/>
  <c r="BF888"/>
  <c r="BE888"/>
  <c r="CD888" s="1"/>
  <c r="BD888"/>
  <c r="BC888"/>
  <c r="CC888" s="1"/>
  <c r="BB888"/>
  <c r="BA888"/>
  <c r="CB888" s="1"/>
  <c r="AZ888"/>
  <c r="AY888"/>
  <c r="CA888" s="1"/>
  <c r="AX888"/>
  <c r="AW888"/>
  <c r="BZ888" s="1"/>
  <c r="AV888"/>
  <c r="AU888"/>
  <c r="BY888" s="1"/>
  <c r="AS888"/>
  <c r="BX888" s="1"/>
  <c r="AQ888"/>
  <c r="AR888" s="1"/>
  <c r="AP888"/>
  <c r="AO888"/>
  <c r="BV888" s="1"/>
  <c r="AN888"/>
  <c r="AM888"/>
  <c r="BU888" s="1"/>
  <c r="AL888"/>
  <c r="AK888"/>
  <c r="BT888" s="1"/>
  <c r="AJ888"/>
  <c r="AI888"/>
  <c r="BS888" s="1"/>
  <c r="AH888"/>
  <c r="AG888"/>
  <c r="BR888" s="1"/>
  <c r="AF888"/>
  <c r="AE888"/>
  <c r="BQ888" s="1"/>
  <c r="AD888"/>
  <c r="AC888"/>
  <c r="BP888" s="1"/>
  <c r="AB888"/>
  <c r="AA888"/>
  <c r="BO888" s="1"/>
  <c r="Y888"/>
  <c r="Z888" s="1"/>
  <c r="W888"/>
  <c r="BG887"/>
  <c r="BF887"/>
  <c r="BE887"/>
  <c r="CD887" s="1"/>
  <c r="BD887"/>
  <c r="BC887"/>
  <c r="CC887" s="1"/>
  <c r="BB887"/>
  <c r="BA887"/>
  <c r="CB887" s="1"/>
  <c r="AZ887"/>
  <c r="AY887"/>
  <c r="CA887" s="1"/>
  <c r="AX887"/>
  <c r="AW887"/>
  <c r="BZ887" s="1"/>
  <c r="AV887"/>
  <c r="AU887"/>
  <c r="BY887" s="1"/>
  <c r="AT887"/>
  <c r="AS887"/>
  <c r="BX887" s="1"/>
  <c r="AR887"/>
  <c r="AQ887"/>
  <c r="BW887" s="1"/>
  <c r="AP887"/>
  <c r="AO887"/>
  <c r="BV887" s="1"/>
  <c r="AN887"/>
  <c r="AM887"/>
  <c r="BU887" s="1"/>
  <c r="AL887"/>
  <c r="AK887"/>
  <c r="BT887" s="1"/>
  <c r="AJ887"/>
  <c r="AI887"/>
  <c r="BS887" s="1"/>
  <c r="AH887"/>
  <c r="AG887"/>
  <c r="BR887" s="1"/>
  <c r="AF887"/>
  <c r="AE887"/>
  <c r="BQ887" s="1"/>
  <c r="AD887"/>
  <c r="AC887"/>
  <c r="BP887" s="1"/>
  <c r="AB887"/>
  <c r="AA887"/>
  <c r="BO887" s="1"/>
  <c r="Y887"/>
  <c r="Z887" s="1"/>
  <c r="W887"/>
  <c r="BG886"/>
  <c r="BF886"/>
  <c r="BE886"/>
  <c r="CD886" s="1"/>
  <c r="BD886"/>
  <c r="BC886"/>
  <c r="CC886" s="1"/>
  <c r="BB886"/>
  <c r="BA886"/>
  <c r="CB886" s="1"/>
  <c r="AZ886"/>
  <c r="AY886"/>
  <c r="CA886" s="1"/>
  <c r="AX886"/>
  <c r="AW886"/>
  <c r="BZ886" s="1"/>
  <c r="AV886"/>
  <c r="AU886"/>
  <c r="BY886" s="1"/>
  <c r="AS886"/>
  <c r="BX886" s="1"/>
  <c r="AQ886"/>
  <c r="AR886" s="1"/>
  <c r="AP886"/>
  <c r="AO886"/>
  <c r="BV886" s="1"/>
  <c r="AN886"/>
  <c r="AM886"/>
  <c r="BU886" s="1"/>
  <c r="AL886"/>
  <c r="AK886"/>
  <c r="BT886" s="1"/>
  <c r="AJ886"/>
  <c r="AI886"/>
  <c r="BS886" s="1"/>
  <c r="AG886"/>
  <c r="BR886" s="1"/>
  <c r="AE886"/>
  <c r="AF886" s="1"/>
  <c r="AD886"/>
  <c r="AC886"/>
  <c r="BP886" s="1"/>
  <c r="AB886"/>
  <c r="AA886"/>
  <c r="BO886" s="1"/>
  <c r="Y886"/>
  <c r="BN886" s="1"/>
  <c r="W886"/>
  <c r="BG885"/>
  <c r="BF885"/>
  <c r="BE885"/>
  <c r="CD885" s="1"/>
  <c r="BD885"/>
  <c r="BC885"/>
  <c r="CC885" s="1"/>
  <c r="BB885"/>
  <c r="BA885"/>
  <c r="CB885" s="1"/>
  <c r="AZ885"/>
  <c r="AY885"/>
  <c r="CA885" s="1"/>
  <c r="AX885"/>
  <c r="AW885"/>
  <c r="BZ885" s="1"/>
  <c r="AV885"/>
  <c r="AU885"/>
  <c r="BY885" s="1"/>
  <c r="AT885"/>
  <c r="AS885"/>
  <c r="BX885" s="1"/>
  <c r="AR885"/>
  <c r="AQ885"/>
  <c r="BW885" s="1"/>
  <c r="AP885"/>
  <c r="AO885"/>
  <c r="BV885" s="1"/>
  <c r="AN885"/>
  <c r="AM885"/>
  <c r="BU885" s="1"/>
  <c r="AL885"/>
  <c r="AK885"/>
  <c r="BT885" s="1"/>
  <c r="AJ885"/>
  <c r="AI885"/>
  <c r="BS885" s="1"/>
  <c r="AH885"/>
  <c r="AG885"/>
  <c r="BR885" s="1"/>
  <c r="AF885"/>
  <c r="AE885"/>
  <c r="BQ885" s="1"/>
  <c r="AD885"/>
  <c r="AC885"/>
  <c r="BP885" s="1"/>
  <c r="AB885"/>
  <c r="AA885"/>
  <c r="BO885" s="1"/>
  <c r="Y885"/>
  <c r="Z885" s="1"/>
  <c r="W885"/>
  <c r="CA884"/>
  <c r="BG884"/>
  <c r="BF884"/>
  <c r="BE884"/>
  <c r="CD884" s="1"/>
  <c r="BD884"/>
  <c r="BC884"/>
  <c r="CC884" s="1"/>
  <c r="BB884"/>
  <c r="BA884"/>
  <c r="CB884" s="1"/>
  <c r="AZ884"/>
  <c r="AY884"/>
  <c r="AX884"/>
  <c r="AW884"/>
  <c r="BZ884" s="1"/>
  <c r="AV884"/>
  <c r="AU884"/>
  <c r="BY884" s="1"/>
  <c r="AT884"/>
  <c r="AS884"/>
  <c r="BX884" s="1"/>
  <c r="AR884"/>
  <c r="AQ884"/>
  <c r="BW884" s="1"/>
  <c r="AP884"/>
  <c r="AO884"/>
  <c r="BV884" s="1"/>
  <c r="AN884"/>
  <c r="AM884"/>
  <c r="BU884" s="1"/>
  <c r="AL884"/>
  <c r="AK884"/>
  <c r="BT884" s="1"/>
  <c r="AJ884"/>
  <c r="AI884"/>
  <c r="BS884" s="1"/>
  <c r="AH884"/>
  <c r="AG884"/>
  <c r="BR884" s="1"/>
  <c r="AF884"/>
  <c r="AE884"/>
  <c r="BQ884" s="1"/>
  <c r="AD884"/>
  <c r="AC884"/>
  <c r="BP884" s="1"/>
  <c r="AB884"/>
  <c r="AA884"/>
  <c r="BO884" s="1"/>
  <c r="Y884"/>
  <c r="BN884" s="1"/>
  <c r="W884"/>
  <c r="BM884" s="1"/>
  <c r="BG883"/>
  <c r="BF883"/>
  <c r="BE883"/>
  <c r="CD883" s="1"/>
  <c r="BD883"/>
  <c r="BC883"/>
  <c r="CC883" s="1"/>
  <c r="BB883"/>
  <c r="BA883"/>
  <c r="CB883" s="1"/>
  <c r="AZ883"/>
  <c r="AY883"/>
  <c r="CA883" s="1"/>
  <c r="AX883"/>
  <c r="AW883"/>
  <c r="BZ883" s="1"/>
  <c r="AV883"/>
  <c r="AU883"/>
  <c r="BY883" s="1"/>
  <c r="AS883"/>
  <c r="BX883" s="1"/>
  <c r="AQ883"/>
  <c r="AR883" s="1"/>
  <c r="AP883"/>
  <c r="AO883"/>
  <c r="BV883" s="1"/>
  <c r="AN883"/>
  <c r="AM883"/>
  <c r="BU883" s="1"/>
  <c r="AL883"/>
  <c r="AK883"/>
  <c r="BT883" s="1"/>
  <c r="AJ883"/>
  <c r="AI883"/>
  <c r="BS883" s="1"/>
  <c r="AH883"/>
  <c r="AG883"/>
  <c r="BR883" s="1"/>
  <c r="AF883"/>
  <c r="AE883"/>
  <c r="BQ883" s="1"/>
  <c r="AD883"/>
  <c r="AC883"/>
  <c r="BP883" s="1"/>
  <c r="AB883"/>
  <c r="AA883"/>
  <c r="Y883"/>
  <c r="BN883" s="1"/>
  <c r="W883"/>
  <c r="BM883" s="1"/>
  <c r="BG882"/>
  <c r="BF882"/>
  <c r="BE882"/>
  <c r="CD882" s="1"/>
  <c r="BD882"/>
  <c r="BC882"/>
  <c r="CC882" s="1"/>
  <c r="BB882"/>
  <c r="BA882"/>
  <c r="CB882" s="1"/>
  <c r="AZ882"/>
  <c r="AY882"/>
  <c r="CA882" s="1"/>
  <c r="AX882"/>
  <c r="AW882"/>
  <c r="BZ882" s="1"/>
  <c r="AV882"/>
  <c r="AU882"/>
  <c r="BY882" s="1"/>
  <c r="AS882"/>
  <c r="BX882" s="1"/>
  <c r="AQ882"/>
  <c r="AR882" s="1"/>
  <c r="AP882"/>
  <c r="AO882"/>
  <c r="BV882" s="1"/>
  <c r="AN882"/>
  <c r="AM882"/>
  <c r="BU882" s="1"/>
  <c r="AL882"/>
  <c r="AK882"/>
  <c r="BT882" s="1"/>
  <c r="AJ882"/>
  <c r="AI882"/>
  <c r="BS882" s="1"/>
  <c r="AG882"/>
  <c r="BR882" s="1"/>
  <c r="AE882"/>
  <c r="AF882" s="1"/>
  <c r="AD882"/>
  <c r="AC882"/>
  <c r="BP882" s="1"/>
  <c r="AB882"/>
  <c r="AA882"/>
  <c r="BO882" s="1"/>
  <c r="Y882"/>
  <c r="BN882" s="1"/>
  <c r="W882"/>
  <c r="BM882" s="1"/>
  <c r="BG881"/>
  <c r="BF881"/>
  <c r="BE881"/>
  <c r="CD881" s="1"/>
  <c r="BD881"/>
  <c r="BC881"/>
  <c r="CC881" s="1"/>
  <c r="BB881"/>
  <c r="BA881"/>
  <c r="CB881" s="1"/>
  <c r="AZ881"/>
  <c r="AY881"/>
  <c r="CA881" s="1"/>
  <c r="AX881"/>
  <c r="AW881"/>
  <c r="BZ881" s="1"/>
  <c r="AV881"/>
  <c r="AU881"/>
  <c r="BY881" s="1"/>
  <c r="AT881"/>
  <c r="AS881"/>
  <c r="BX881" s="1"/>
  <c r="AR881"/>
  <c r="AQ881"/>
  <c r="BW881" s="1"/>
  <c r="AP881"/>
  <c r="AO881"/>
  <c r="BV881" s="1"/>
  <c r="AN881"/>
  <c r="AM881"/>
  <c r="BU881" s="1"/>
  <c r="AL881"/>
  <c r="AK881"/>
  <c r="BT881" s="1"/>
  <c r="AJ881"/>
  <c r="AI881"/>
  <c r="BS881" s="1"/>
  <c r="AH881"/>
  <c r="AG881"/>
  <c r="BR881" s="1"/>
  <c r="AF881"/>
  <c r="AE881"/>
  <c r="BQ881" s="1"/>
  <c r="AD881"/>
  <c r="AC881"/>
  <c r="BP881" s="1"/>
  <c r="AB881"/>
  <c r="AA881"/>
  <c r="BO881" s="1"/>
  <c r="Y881"/>
  <c r="BN881" s="1"/>
  <c r="W881"/>
  <c r="BM881" s="1"/>
  <c r="BR880"/>
  <c r="BG880"/>
  <c r="BF880"/>
  <c r="BE880"/>
  <c r="CD880" s="1"/>
  <c r="BD880"/>
  <c r="BC880"/>
  <c r="CC880" s="1"/>
  <c r="BB880"/>
  <c r="BA880"/>
  <c r="CB880" s="1"/>
  <c r="AZ880"/>
  <c r="AY880"/>
  <c r="CA880" s="1"/>
  <c r="AX880"/>
  <c r="AW880"/>
  <c r="BZ880" s="1"/>
  <c r="AV880"/>
  <c r="AU880"/>
  <c r="BY880" s="1"/>
  <c r="AS880"/>
  <c r="BX880" s="1"/>
  <c r="AQ880"/>
  <c r="AR880" s="1"/>
  <c r="AP880"/>
  <c r="AO880"/>
  <c r="BV880" s="1"/>
  <c r="AN880"/>
  <c r="AM880"/>
  <c r="BU880" s="1"/>
  <c r="AL880"/>
  <c r="AK880"/>
  <c r="BT880" s="1"/>
  <c r="AJ880"/>
  <c r="AI880"/>
  <c r="BS880" s="1"/>
  <c r="AH880"/>
  <c r="AG880"/>
  <c r="AF880"/>
  <c r="AE880"/>
  <c r="AC880"/>
  <c r="BP880" s="1"/>
  <c r="AA880"/>
  <c r="AB880" s="1"/>
  <c r="Y880"/>
  <c r="BN880" s="1"/>
  <c r="W880"/>
  <c r="BM880" s="1"/>
  <c r="BG879"/>
  <c r="BF879"/>
  <c r="BE879"/>
  <c r="CD879" s="1"/>
  <c r="BD879"/>
  <c r="BC879"/>
  <c r="CC879" s="1"/>
  <c r="BB879"/>
  <c r="BA879"/>
  <c r="CB879" s="1"/>
  <c r="AZ879"/>
  <c r="AY879"/>
  <c r="CA879" s="1"/>
  <c r="AX879"/>
  <c r="AW879"/>
  <c r="BZ879" s="1"/>
  <c r="AV879"/>
  <c r="AU879"/>
  <c r="BY879" s="1"/>
  <c r="AT879"/>
  <c r="AS879"/>
  <c r="BX879" s="1"/>
  <c r="AR879"/>
  <c r="AQ879"/>
  <c r="BW879" s="1"/>
  <c r="AP879"/>
  <c r="AO879"/>
  <c r="BV879" s="1"/>
  <c r="AN879"/>
  <c r="AM879"/>
  <c r="BU879" s="1"/>
  <c r="AL879"/>
  <c r="AK879"/>
  <c r="BT879" s="1"/>
  <c r="AJ879"/>
  <c r="AI879"/>
  <c r="BS879" s="1"/>
  <c r="AH879"/>
  <c r="AG879"/>
  <c r="BR879" s="1"/>
  <c r="AF879"/>
  <c r="AE879"/>
  <c r="BQ879" s="1"/>
  <c r="AD879"/>
  <c r="AC879"/>
  <c r="BP879" s="1"/>
  <c r="AB879"/>
  <c r="AA879"/>
  <c r="BO879" s="1"/>
  <c r="Y879"/>
  <c r="BN879" s="1"/>
  <c r="W879"/>
  <c r="BM879" s="1"/>
  <c r="BG878"/>
  <c r="BF878"/>
  <c r="BE878"/>
  <c r="CD878" s="1"/>
  <c r="BD878"/>
  <c r="BC878"/>
  <c r="CC878" s="1"/>
  <c r="BB878"/>
  <c r="BA878"/>
  <c r="CB878" s="1"/>
  <c r="AZ878"/>
  <c r="AY878"/>
  <c r="CA878" s="1"/>
  <c r="AX878"/>
  <c r="AW878"/>
  <c r="BZ878" s="1"/>
  <c r="AV878"/>
  <c r="AU878"/>
  <c r="BY878" s="1"/>
  <c r="AS878"/>
  <c r="BX878" s="1"/>
  <c r="AQ878"/>
  <c r="AR878" s="1"/>
  <c r="AP878"/>
  <c r="AO878"/>
  <c r="BV878" s="1"/>
  <c r="AN878"/>
  <c r="AM878"/>
  <c r="BU878" s="1"/>
  <c r="AL878"/>
  <c r="AK878"/>
  <c r="BT878" s="1"/>
  <c r="AJ878"/>
  <c r="AI878"/>
  <c r="BS878" s="1"/>
  <c r="AH878"/>
  <c r="AG878"/>
  <c r="BR878" s="1"/>
  <c r="AF878"/>
  <c r="AE878"/>
  <c r="BQ878" s="1"/>
  <c r="AD878"/>
  <c r="AC878"/>
  <c r="BP878" s="1"/>
  <c r="AB878"/>
  <c r="AA878"/>
  <c r="Y878"/>
  <c r="W878"/>
  <c r="BM878" s="1"/>
  <c r="BG877"/>
  <c r="BF877"/>
  <c r="BE877"/>
  <c r="CD877" s="1"/>
  <c r="BD877"/>
  <c r="BC877"/>
  <c r="CC877" s="1"/>
  <c r="BB877"/>
  <c r="BA877"/>
  <c r="CB877" s="1"/>
  <c r="AZ877"/>
  <c r="AY877"/>
  <c r="CA877" s="1"/>
  <c r="AX877"/>
  <c r="AW877"/>
  <c r="BZ877" s="1"/>
  <c r="AV877"/>
  <c r="AU877"/>
  <c r="BY877" s="1"/>
  <c r="AT877"/>
  <c r="AS877"/>
  <c r="BX877" s="1"/>
  <c r="AR877"/>
  <c r="AQ877"/>
  <c r="BW877" s="1"/>
  <c r="AP877"/>
  <c r="AO877"/>
  <c r="BV877" s="1"/>
  <c r="AN877"/>
  <c r="AM877"/>
  <c r="BU877" s="1"/>
  <c r="AL877"/>
  <c r="AK877"/>
  <c r="BT877" s="1"/>
  <c r="AJ877"/>
  <c r="AI877"/>
  <c r="BS877" s="1"/>
  <c r="AH877"/>
  <c r="AG877"/>
  <c r="BR877" s="1"/>
  <c r="AF877"/>
  <c r="AE877"/>
  <c r="BQ877" s="1"/>
  <c r="AD877"/>
  <c r="AC877"/>
  <c r="BP877" s="1"/>
  <c r="AB877"/>
  <c r="AA877"/>
  <c r="BO877" s="1"/>
  <c r="Y877"/>
  <c r="W877"/>
  <c r="BM877" s="1"/>
  <c r="BG876"/>
  <c r="BF876"/>
  <c r="BE876"/>
  <c r="CD876" s="1"/>
  <c r="BD876"/>
  <c r="BC876"/>
  <c r="CC876" s="1"/>
  <c r="BB876"/>
  <c r="BA876"/>
  <c r="CB876" s="1"/>
  <c r="AZ876"/>
  <c r="AY876"/>
  <c r="CA876" s="1"/>
  <c r="AX876"/>
  <c r="AW876"/>
  <c r="BZ876" s="1"/>
  <c r="AV876"/>
  <c r="AU876"/>
  <c r="BY876" s="1"/>
  <c r="AS876"/>
  <c r="BX876" s="1"/>
  <c r="AQ876"/>
  <c r="AR876" s="1"/>
  <c r="AP876"/>
  <c r="AO876"/>
  <c r="BV876" s="1"/>
  <c r="AN876"/>
  <c r="AM876"/>
  <c r="BU876" s="1"/>
  <c r="AL876"/>
  <c r="AK876"/>
  <c r="BT876" s="1"/>
  <c r="AJ876"/>
  <c r="AI876"/>
  <c r="BS876" s="1"/>
  <c r="AH876"/>
  <c r="AG876"/>
  <c r="BR876" s="1"/>
  <c r="AF876"/>
  <c r="AE876"/>
  <c r="BQ876" s="1"/>
  <c r="AD876"/>
  <c r="AC876"/>
  <c r="BP876" s="1"/>
  <c r="AB876"/>
  <c r="AA876"/>
  <c r="BO876" s="1"/>
  <c r="Y876"/>
  <c r="BN876" s="1"/>
  <c r="W876"/>
  <c r="BM876" s="1"/>
  <c r="BG875"/>
  <c r="BF875"/>
  <c r="BE875"/>
  <c r="CD875" s="1"/>
  <c r="BD875"/>
  <c r="BC875"/>
  <c r="CC875" s="1"/>
  <c r="BB875"/>
  <c r="BA875"/>
  <c r="CB875" s="1"/>
  <c r="AZ875"/>
  <c r="AY875"/>
  <c r="CA875" s="1"/>
  <c r="AX875"/>
  <c r="AW875"/>
  <c r="BZ875" s="1"/>
  <c r="AV875"/>
  <c r="AU875"/>
  <c r="BY875" s="1"/>
  <c r="AT875"/>
  <c r="AS875"/>
  <c r="BX875" s="1"/>
  <c r="AR875"/>
  <c r="AQ875"/>
  <c r="BW875" s="1"/>
  <c r="AP875"/>
  <c r="AO875"/>
  <c r="BV875" s="1"/>
  <c r="AN875"/>
  <c r="AM875"/>
  <c r="BU875" s="1"/>
  <c r="AL875"/>
  <c r="AK875"/>
  <c r="BT875" s="1"/>
  <c r="AJ875"/>
  <c r="AI875"/>
  <c r="BS875" s="1"/>
  <c r="AH875"/>
  <c r="AG875"/>
  <c r="BR875" s="1"/>
  <c r="AF875"/>
  <c r="AE875"/>
  <c r="BQ875" s="1"/>
  <c r="AD875"/>
  <c r="AC875"/>
  <c r="BP875" s="1"/>
  <c r="AB875"/>
  <c r="AA875"/>
  <c r="BO875" s="1"/>
  <c r="Y875"/>
  <c r="BN875" s="1"/>
  <c r="W875"/>
  <c r="BH875" s="1"/>
  <c r="BG874"/>
  <c r="BF874"/>
  <c r="BE874"/>
  <c r="CD874" s="1"/>
  <c r="BD874"/>
  <c r="BC874"/>
  <c r="CC874" s="1"/>
  <c r="BB874"/>
  <c r="BA874"/>
  <c r="CB874" s="1"/>
  <c r="AZ874"/>
  <c r="AY874"/>
  <c r="CA874" s="1"/>
  <c r="AX874"/>
  <c r="AW874"/>
  <c r="BZ874" s="1"/>
  <c r="AV874"/>
  <c r="AU874"/>
  <c r="BY874" s="1"/>
  <c r="AS874"/>
  <c r="BX874" s="1"/>
  <c r="AQ874"/>
  <c r="BW874" s="1"/>
  <c r="AP874"/>
  <c r="AO874"/>
  <c r="BV874" s="1"/>
  <c r="AN874"/>
  <c r="AM874"/>
  <c r="BU874" s="1"/>
  <c r="AL874"/>
  <c r="AK874"/>
  <c r="BT874" s="1"/>
  <c r="AJ874"/>
  <c r="AI874"/>
  <c r="BS874" s="1"/>
  <c r="AH874"/>
  <c r="AG874"/>
  <c r="BR874" s="1"/>
  <c r="AF874"/>
  <c r="AE874"/>
  <c r="BQ874" s="1"/>
  <c r="AD874"/>
  <c r="AC874"/>
  <c r="BP874" s="1"/>
  <c r="AB874"/>
  <c r="AA874"/>
  <c r="BO874" s="1"/>
  <c r="Y874"/>
  <c r="BN874" s="1"/>
  <c r="W874"/>
  <c r="BH874" s="1"/>
  <c r="BG873"/>
  <c r="BF873"/>
  <c r="BE873"/>
  <c r="CD873" s="1"/>
  <c r="BD873"/>
  <c r="BC873"/>
  <c r="CC873" s="1"/>
  <c r="BB873"/>
  <c r="BA873"/>
  <c r="CB873" s="1"/>
  <c r="AZ873"/>
  <c r="AY873"/>
  <c r="CA873" s="1"/>
  <c r="AX873"/>
  <c r="AW873"/>
  <c r="BZ873" s="1"/>
  <c r="AV873"/>
  <c r="AU873"/>
  <c r="BY873" s="1"/>
  <c r="AT873"/>
  <c r="AS873"/>
  <c r="BX873" s="1"/>
  <c r="AQ873"/>
  <c r="BW873" s="1"/>
  <c r="AP873"/>
  <c r="AO873"/>
  <c r="BV873" s="1"/>
  <c r="AN873"/>
  <c r="AM873"/>
  <c r="BU873" s="1"/>
  <c r="AL873"/>
  <c r="AK873"/>
  <c r="BT873" s="1"/>
  <c r="AJ873"/>
  <c r="AI873"/>
  <c r="BS873" s="1"/>
  <c r="AH873"/>
  <c r="AG873"/>
  <c r="BR873" s="1"/>
  <c r="AF873"/>
  <c r="AE873"/>
  <c r="BQ873" s="1"/>
  <c r="AD873"/>
  <c r="AC873"/>
  <c r="BP873" s="1"/>
  <c r="AB873"/>
  <c r="AA873"/>
  <c r="BO873" s="1"/>
  <c r="Y873"/>
  <c r="BN873" s="1"/>
  <c r="W873"/>
  <c r="BG872"/>
  <c r="BF872"/>
  <c r="BE872"/>
  <c r="CD872" s="1"/>
  <c r="BD872"/>
  <c r="BC872"/>
  <c r="CC872" s="1"/>
  <c r="BB872"/>
  <c r="BA872"/>
  <c r="CB872" s="1"/>
  <c r="AZ872"/>
  <c r="AY872"/>
  <c r="CA872" s="1"/>
  <c r="AX872"/>
  <c r="AW872"/>
  <c r="BZ872" s="1"/>
  <c r="AV872"/>
  <c r="AU872"/>
  <c r="BY872" s="1"/>
  <c r="AT872"/>
  <c r="AS872"/>
  <c r="BX872" s="1"/>
  <c r="AR872"/>
  <c r="AQ872"/>
  <c r="BW872" s="1"/>
  <c r="AP872"/>
  <c r="AO872"/>
  <c r="BV872" s="1"/>
  <c r="AN872"/>
  <c r="AM872"/>
  <c r="BU872" s="1"/>
  <c r="AL872"/>
  <c r="AK872"/>
  <c r="BT872" s="1"/>
  <c r="AJ872"/>
  <c r="AI872"/>
  <c r="BS872" s="1"/>
  <c r="AH872"/>
  <c r="AG872"/>
  <c r="BR872" s="1"/>
  <c r="AF872"/>
  <c r="AE872"/>
  <c r="BQ872" s="1"/>
  <c r="AD872"/>
  <c r="AC872"/>
  <c r="BP872" s="1"/>
  <c r="AB872"/>
  <c r="AA872"/>
  <c r="BO872" s="1"/>
  <c r="Y872"/>
  <c r="BN872" s="1"/>
  <c r="W872"/>
  <c r="BH872" s="1"/>
  <c r="BG871"/>
  <c r="BF871"/>
  <c r="BE871"/>
  <c r="CD871" s="1"/>
  <c r="BD871"/>
  <c r="BC871"/>
  <c r="CC871" s="1"/>
  <c r="BB871"/>
  <c r="BA871"/>
  <c r="CB871" s="1"/>
  <c r="AZ871"/>
  <c r="AY871"/>
  <c r="CA871" s="1"/>
  <c r="AX871"/>
  <c r="AW871"/>
  <c r="BZ871" s="1"/>
  <c r="AV871"/>
  <c r="AU871"/>
  <c r="BY871" s="1"/>
  <c r="AS871"/>
  <c r="BX871" s="1"/>
  <c r="AQ871"/>
  <c r="BW871" s="1"/>
  <c r="AP871"/>
  <c r="AO871"/>
  <c r="BV871" s="1"/>
  <c r="AN871"/>
  <c r="AM871"/>
  <c r="BU871" s="1"/>
  <c r="AL871"/>
  <c r="AK871"/>
  <c r="BT871" s="1"/>
  <c r="AJ871"/>
  <c r="AI871"/>
  <c r="BS871" s="1"/>
  <c r="AG871"/>
  <c r="BR871" s="1"/>
  <c r="AE871"/>
  <c r="AF871" s="1"/>
  <c r="AD871"/>
  <c r="AC871"/>
  <c r="BP871" s="1"/>
  <c r="AB871"/>
  <c r="AA871"/>
  <c r="BO871" s="1"/>
  <c r="Y871"/>
  <c r="BN871" s="1"/>
  <c r="W871"/>
  <c r="BG870"/>
  <c r="BF870"/>
  <c r="BE870"/>
  <c r="CD870" s="1"/>
  <c r="BD870"/>
  <c r="BC870"/>
  <c r="CC870" s="1"/>
  <c r="BB870"/>
  <c r="BA870"/>
  <c r="CB870" s="1"/>
  <c r="AZ870"/>
  <c r="AY870"/>
  <c r="CA870" s="1"/>
  <c r="AX870"/>
  <c r="AW870"/>
  <c r="BZ870" s="1"/>
  <c r="AV870"/>
  <c r="AU870"/>
  <c r="BY870" s="1"/>
  <c r="AS870"/>
  <c r="BX870" s="1"/>
  <c r="AQ870"/>
  <c r="BW870" s="1"/>
  <c r="AP870"/>
  <c r="AO870"/>
  <c r="BV870" s="1"/>
  <c r="AN870"/>
  <c r="AM870"/>
  <c r="BU870" s="1"/>
  <c r="AL870"/>
  <c r="AK870"/>
  <c r="BT870" s="1"/>
  <c r="AJ870"/>
  <c r="AI870"/>
  <c r="BS870" s="1"/>
  <c r="AH870"/>
  <c r="AG870"/>
  <c r="BR870" s="1"/>
  <c r="AF870"/>
  <c r="AE870"/>
  <c r="BQ870" s="1"/>
  <c r="AD870"/>
  <c r="AC870"/>
  <c r="BP870" s="1"/>
  <c r="AB870"/>
  <c r="AA870"/>
  <c r="BO870" s="1"/>
  <c r="Y870"/>
  <c r="BN870" s="1"/>
  <c r="W870"/>
  <c r="BH870" s="1"/>
  <c r="BG869"/>
  <c r="BF869"/>
  <c r="BE869"/>
  <c r="CD869" s="1"/>
  <c r="BD869"/>
  <c r="BC869"/>
  <c r="CC869" s="1"/>
  <c r="BB869"/>
  <c r="BA869"/>
  <c r="CB869" s="1"/>
  <c r="AZ869"/>
  <c r="AY869"/>
  <c r="CA869" s="1"/>
  <c r="AX869"/>
  <c r="AW869"/>
  <c r="BZ869" s="1"/>
  <c r="AV869"/>
  <c r="AU869"/>
  <c r="BY869" s="1"/>
  <c r="AS869"/>
  <c r="BX869" s="1"/>
  <c r="AQ869"/>
  <c r="BW869" s="1"/>
  <c r="AP869"/>
  <c r="AO869"/>
  <c r="BV869" s="1"/>
  <c r="AN869"/>
  <c r="AM869"/>
  <c r="BU869" s="1"/>
  <c r="AL869"/>
  <c r="AK869"/>
  <c r="BT869" s="1"/>
  <c r="AJ869"/>
  <c r="AI869"/>
  <c r="BS869" s="1"/>
  <c r="AH869"/>
  <c r="AG869"/>
  <c r="BR869" s="1"/>
  <c r="AF869"/>
  <c r="AE869"/>
  <c r="BQ869" s="1"/>
  <c r="AD869"/>
  <c r="AC869"/>
  <c r="BP869" s="1"/>
  <c r="AB869"/>
  <c r="AA869"/>
  <c r="BO869" s="1"/>
  <c r="Y869"/>
  <c r="BN869" s="1"/>
  <c r="W869"/>
  <c r="BG868"/>
  <c r="BF868"/>
  <c r="BE868"/>
  <c r="CD868" s="1"/>
  <c r="BD868"/>
  <c r="BC868"/>
  <c r="CC868" s="1"/>
  <c r="BB868"/>
  <c r="BA868"/>
  <c r="CB868" s="1"/>
  <c r="AZ868"/>
  <c r="AY868"/>
  <c r="CA868" s="1"/>
  <c r="AX868"/>
  <c r="AW868"/>
  <c r="BZ868" s="1"/>
  <c r="AV868"/>
  <c r="AU868"/>
  <c r="BY868" s="1"/>
  <c r="AS868"/>
  <c r="BX868" s="1"/>
  <c r="AQ868"/>
  <c r="BW868" s="1"/>
  <c r="AP868"/>
  <c r="AO868"/>
  <c r="BV868" s="1"/>
  <c r="AN868"/>
  <c r="AM868"/>
  <c r="BU868" s="1"/>
  <c r="AL868"/>
  <c r="AK868"/>
  <c r="BT868" s="1"/>
  <c r="AJ868"/>
  <c r="AI868"/>
  <c r="BS868" s="1"/>
  <c r="AH868"/>
  <c r="AG868"/>
  <c r="BR868" s="1"/>
  <c r="AF868"/>
  <c r="AE868"/>
  <c r="BQ868" s="1"/>
  <c r="AC868"/>
  <c r="BP868" s="1"/>
  <c r="AA868"/>
  <c r="BO868" s="1"/>
  <c r="Y868"/>
  <c r="BN868" s="1"/>
  <c r="W868"/>
  <c r="BH868" s="1"/>
  <c r="BG867"/>
  <c r="BF867"/>
  <c r="BE867"/>
  <c r="CD867" s="1"/>
  <c r="BD867"/>
  <c r="BC867"/>
  <c r="CC867" s="1"/>
  <c r="BB867"/>
  <c r="BA867"/>
  <c r="CB867" s="1"/>
  <c r="AZ867"/>
  <c r="AY867"/>
  <c r="CA867" s="1"/>
  <c r="AX867"/>
  <c r="AW867"/>
  <c r="BZ867" s="1"/>
  <c r="AV867"/>
  <c r="AU867"/>
  <c r="BY867" s="1"/>
  <c r="AS867"/>
  <c r="BX867" s="1"/>
  <c r="AQ867"/>
  <c r="BW867" s="1"/>
  <c r="AP867"/>
  <c r="AO867"/>
  <c r="BV867" s="1"/>
  <c r="AN867"/>
  <c r="AM867"/>
  <c r="BU867" s="1"/>
  <c r="AL867"/>
  <c r="AK867"/>
  <c r="BT867" s="1"/>
  <c r="AJ867"/>
  <c r="AI867"/>
  <c r="BS867" s="1"/>
  <c r="AH867"/>
  <c r="AG867"/>
  <c r="BR867" s="1"/>
  <c r="AF867"/>
  <c r="AE867"/>
  <c r="BQ867" s="1"/>
  <c r="AD867"/>
  <c r="AC867"/>
  <c r="BP867" s="1"/>
  <c r="AB867"/>
  <c r="AA867"/>
  <c r="BO867" s="1"/>
  <c r="Y867"/>
  <c r="BN867" s="1"/>
  <c r="W867"/>
  <c r="BG866"/>
  <c r="BF866"/>
  <c r="BE866"/>
  <c r="CD866" s="1"/>
  <c r="BD866"/>
  <c r="BC866"/>
  <c r="CC866" s="1"/>
  <c r="BB866"/>
  <c r="BA866"/>
  <c r="CB866" s="1"/>
  <c r="AZ866"/>
  <c r="AY866"/>
  <c r="CA866" s="1"/>
  <c r="AX866"/>
  <c r="AW866"/>
  <c r="BZ866" s="1"/>
  <c r="AV866"/>
  <c r="AU866"/>
  <c r="BY866" s="1"/>
  <c r="AS866"/>
  <c r="BX866" s="1"/>
  <c r="AQ866"/>
  <c r="BW866" s="1"/>
  <c r="AP866"/>
  <c r="AO866"/>
  <c r="BV866" s="1"/>
  <c r="AN866"/>
  <c r="AM866"/>
  <c r="BU866" s="1"/>
  <c r="AL866"/>
  <c r="AK866"/>
  <c r="BT866" s="1"/>
  <c r="AJ866"/>
  <c r="AI866"/>
  <c r="BS866" s="1"/>
  <c r="AH866"/>
  <c r="AG866"/>
  <c r="BR866" s="1"/>
  <c r="AF866"/>
  <c r="AE866"/>
  <c r="BQ866" s="1"/>
  <c r="AD866"/>
  <c r="AC866"/>
  <c r="BP866" s="1"/>
  <c r="AB866"/>
  <c r="AA866"/>
  <c r="BO866" s="1"/>
  <c r="Y866"/>
  <c r="BN866" s="1"/>
  <c r="W866"/>
  <c r="BG865"/>
  <c r="BF865"/>
  <c r="BE865"/>
  <c r="CD865" s="1"/>
  <c r="BD865"/>
  <c r="BC865"/>
  <c r="CC865" s="1"/>
  <c r="BB865"/>
  <c r="BA865"/>
  <c r="CB865" s="1"/>
  <c r="AZ865"/>
  <c r="AY865"/>
  <c r="CA865" s="1"/>
  <c r="AX865"/>
  <c r="AW865"/>
  <c r="BZ865" s="1"/>
  <c r="AV865"/>
  <c r="AU865"/>
  <c r="BY865" s="1"/>
  <c r="AS865"/>
  <c r="BX865" s="1"/>
  <c r="AQ865"/>
  <c r="BW865" s="1"/>
  <c r="AP865"/>
  <c r="AO865"/>
  <c r="BV865" s="1"/>
  <c r="AN865"/>
  <c r="AM865"/>
  <c r="BU865" s="1"/>
  <c r="AL865"/>
  <c r="AK865"/>
  <c r="BT865" s="1"/>
  <c r="AJ865"/>
  <c r="AI865"/>
  <c r="BS865" s="1"/>
  <c r="AH865"/>
  <c r="AG865"/>
  <c r="BR865" s="1"/>
  <c r="AF865"/>
  <c r="AE865"/>
  <c r="BQ865" s="1"/>
  <c r="AD865"/>
  <c r="AC865"/>
  <c r="BP865" s="1"/>
  <c r="AB865"/>
  <c r="AA865"/>
  <c r="BO865" s="1"/>
  <c r="Y865"/>
  <c r="BN865" s="1"/>
  <c r="W865"/>
  <c r="BG864"/>
  <c r="BF864"/>
  <c r="BE864"/>
  <c r="CD864" s="1"/>
  <c r="BD864"/>
  <c r="BC864"/>
  <c r="CC864" s="1"/>
  <c r="BB864"/>
  <c r="BA864"/>
  <c r="CB864" s="1"/>
  <c r="AZ864"/>
  <c r="AY864"/>
  <c r="CA864" s="1"/>
  <c r="AX864"/>
  <c r="AW864"/>
  <c r="BZ864" s="1"/>
  <c r="AV864"/>
  <c r="AU864"/>
  <c r="BY864" s="1"/>
  <c r="AS864"/>
  <c r="BX864" s="1"/>
  <c r="AQ864"/>
  <c r="BW864" s="1"/>
  <c r="AP864"/>
  <c r="AO864"/>
  <c r="BV864" s="1"/>
  <c r="AN864"/>
  <c r="AM864"/>
  <c r="BU864" s="1"/>
  <c r="AL864"/>
  <c r="AK864"/>
  <c r="BT864" s="1"/>
  <c r="AJ864"/>
  <c r="AI864"/>
  <c r="BS864" s="1"/>
  <c r="AH864"/>
  <c r="AG864"/>
  <c r="BR864" s="1"/>
  <c r="AF864"/>
  <c r="AE864"/>
  <c r="BQ864" s="1"/>
  <c r="AD864"/>
  <c r="AC864"/>
  <c r="BP864" s="1"/>
  <c r="AB864"/>
  <c r="AA864"/>
  <c r="BO864" s="1"/>
  <c r="Y864"/>
  <c r="BN864" s="1"/>
  <c r="W864"/>
  <c r="BH864" s="1"/>
  <c r="BG863"/>
  <c r="BF863"/>
  <c r="BE863"/>
  <c r="CD863" s="1"/>
  <c r="BD863"/>
  <c r="BC863"/>
  <c r="CC863" s="1"/>
  <c r="BB863"/>
  <c r="BA863"/>
  <c r="CB863" s="1"/>
  <c r="AZ863"/>
  <c r="AY863"/>
  <c r="CA863" s="1"/>
  <c r="AX863"/>
  <c r="AW863"/>
  <c r="BZ863" s="1"/>
  <c r="AV863"/>
  <c r="AU863"/>
  <c r="BY863" s="1"/>
  <c r="AS863"/>
  <c r="BX863" s="1"/>
  <c r="AQ863"/>
  <c r="BW863" s="1"/>
  <c r="AP863"/>
  <c r="AO863"/>
  <c r="BV863" s="1"/>
  <c r="AN863"/>
  <c r="AM863"/>
  <c r="BU863" s="1"/>
  <c r="AL863"/>
  <c r="AK863"/>
  <c r="BT863" s="1"/>
  <c r="AJ863"/>
  <c r="AI863"/>
  <c r="BS863" s="1"/>
  <c r="AH863"/>
  <c r="AG863"/>
  <c r="BR863" s="1"/>
  <c r="AF863"/>
  <c r="AE863"/>
  <c r="BQ863" s="1"/>
  <c r="AD863"/>
  <c r="AC863"/>
  <c r="BP863" s="1"/>
  <c r="AB863"/>
  <c r="AA863"/>
  <c r="BO863" s="1"/>
  <c r="Y863"/>
  <c r="BN863" s="1"/>
  <c r="W863"/>
  <c r="BG862"/>
  <c r="BF862"/>
  <c r="BE862"/>
  <c r="CD862" s="1"/>
  <c r="BD862"/>
  <c r="BC862"/>
  <c r="CC862" s="1"/>
  <c r="BB862"/>
  <c r="BA862"/>
  <c r="CB862" s="1"/>
  <c r="AZ862"/>
  <c r="AY862"/>
  <c r="CA862" s="1"/>
  <c r="AX862"/>
  <c r="AW862"/>
  <c r="BZ862" s="1"/>
  <c r="AV862"/>
  <c r="AU862"/>
  <c r="BY862" s="1"/>
  <c r="AS862"/>
  <c r="BX862" s="1"/>
  <c r="AQ862"/>
  <c r="BW862" s="1"/>
  <c r="AP862"/>
  <c r="AO862"/>
  <c r="BV862" s="1"/>
  <c r="AN862"/>
  <c r="AM862"/>
  <c r="BU862" s="1"/>
  <c r="AL862"/>
  <c r="AK862"/>
  <c r="BT862" s="1"/>
  <c r="AJ862"/>
  <c r="AI862"/>
  <c r="BS862" s="1"/>
  <c r="AH862"/>
  <c r="AG862"/>
  <c r="BR862" s="1"/>
  <c r="AF862"/>
  <c r="AE862"/>
  <c r="BQ862" s="1"/>
  <c r="AC862"/>
  <c r="BP862" s="1"/>
  <c r="AA862"/>
  <c r="BO862" s="1"/>
  <c r="Y862"/>
  <c r="BN862" s="1"/>
  <c r="W862"/>
  <c r="BH862" s="1"/>
  <c r="BG861"/>
  <c r="BF861"/>
  <c r="BE861"/>
  <c r="CD861" s="1"/>
  <c r="BD861"/>
  <c r="BC861"/>
  <c r="CC861" s="1"/>
  <c r="BB861"/>
  <c r="BA861"/>
  <c r="CB861" s="1"/>
  <c r="AZ861"/>
  <c r="AY861"/>
  <c r="CA861" s="1"/>
  <c r="AX861"/>
  <c r="AW861"/>
  <c r="BZ861" s="1"/>
  <c r="AV861"/>
  <c r="AU861"/>
  <c r="BY861" s="1"/>
  <c r="AS861"/>
  <c r="BX861" s="1"/>
  <c r="AQ861"/>
  <c r="BW861" s="1"/>
  <c r="AP861"/>
  <c r="AO861"/>
  <c r="BV861" s="1"/>
  <c r="AN861"/>
  <c r="AM861"/>
  <c r="BU861" s="1"/>
  <c r="AL861"/>
  <c r="AK861"/>
  <c r="BT861" s="1"/>
  <c r="AJ861"/>
  <c r="AI861"/>
  <c r="BS861" s="1"/>
  <c r="AH861"/>
  <c r="AG861"/>
  <c r="BR861" s="1"/>
  <c r="AF861"/>
  <c r="AE861"/>
  <c r="BQ861" s="1"/>
  <c r="AD861"/>
  <c r="AC861"/>
  <c r="BP861" s="1"/>
  <c r="AB861"/>
  <c r="AA861"/>
  <c r="BO861" s="1"/>
  <c r="Y861"/>
  <c r="BN861" s="1"/>
  <c r="W861"/>
  <c r="BG860"/>
  <c r="BF860"/>
  <c r="BE860"/>
  <c r="CD860" s="1"/>
  <c r="BD860"/>
  <c r="BC860"/>
  <c r="CC860" s="1"/>
  <c r="BB860"/>
  <c r="BA860"/>
  <c r="CB860" s="1"/>
  <c r="AZ860"/>
  <c r="AY860"/>
  <c r="CA860" s="1"/>
  <c r="AX860"/>
  <c r="AW860"/>
  <c r="BZ860" s="1"/>
  <c r="AV860"/>
  <c r="AU860"/>
  <c r="BY860" s="1"/>
  <c r="AS860"/>
  <c r="BX860" s="1"/>
  <c r="AQ860"/>
  <c r="BW860" s="1"/>
  <c r="AP860"/>
  <c r="AO860"/>
  <c r="BV860" s="1"/>
  <c r="AN860"/>
  <c r="AM860"/>
  <c r="BU860" s="1"/>
  <c r="AL860"/>
  <c r="AK860"/>
  <c r="BT860" s="1"/>
  <c r="AJ860"/>
  <c r="AI860"/>
  <c r="BS860" s="1"/>
  <c r="AH860"/>
  <c r="AG860"/>
  <c r="BR860" s="1"/>
  <c r="AF860"/>
  <c r="AE860"/>
  <c r="BQ860" s="1"/>
  <c r="AD860"/>
  <c r="AC860"/>
  <c r="BP860" s="1"/>
  <c r="AB860"/>
  <c r="AA860"/>
  <c r="BO860" s="1"/>
  <c r="Y860"/>
  <c r="BN860" s="1"/>
  <c r="W860"/>
  <c r="BG859"/>
  <c r="BF859"/>
  <c r="BE859"/>
  <c r="CD859" s="1"/>
  <c r="BD859"/>
  <c r="BC859"/>
  <c r="CC859" s="1"/>
  <c r="BB859"/>
  <c r="BA859"/>
  <c r="CB859" s="1"/>
  <c r="AZ859"/>
  <c r="AY859"/>
  <c r="CA859" s="1"/>
  <c r="AX859"/>
  <c r="AW859"/>
  <c r="BZ859" s="1"/>
  <c r="AV859"/>
  <c r="AU859"/>
  <c r="BY859" s="1"/>
  <c r="AS859"/>
  <c r="BX859" s="1"/>
  <c r="AQ859"/>
  <c r="BW859" s="1"/>
  <c r="AP859"/>
  <c r="AO859"/>
  <c r="BV859" s="1"/>
  <c r="AN859"/>
  <c r="AM859"/>
  <c r="BU859" s="1"/>
  <c r="AL859"/>
  <c r="AK859"/>
  <c r="BT859" s="1"/>
  <c r="AJ859"/>
  <c r="AI859"/>
  <c r="BS859" s="1"/>
  <c r="AH859"/>
  <c r="AG859"/>
  <c r="BR859" s="1"/>
  <c r="AF859"/>
  <c r="AE859"/>
  <c r="BQ859" s="1"/>
  <c r="AD859"/>
  <c r="AC859"/>
  <c r="BP859" s="1"/>
  <c r="AB859"/>
  <c r="AA859"/>
  <c r="BO859" s="1"/>
  <c r="Y859"/>
  <c r="BN859" s="1"/>
  <c r="W859"/>
  <c r="BG858"/>
  <c r="BF858"/>
  <c r="BE858"/>
  <c r="CD858" s="1"/>
  <c r="BD858"/>
  <c r="BC858"/>
  <c r="CC858" s="1"/>
  <c r="BB858"/>
  <c r="BA858"/>
  <c r="CB858" s="1"/>
  <c r="AZ858"/>
  <c r="AY858"/>
  <c r="CA858" s="1"/>
  <c r="AX858"/>
  <c r="AW858"/>
  <c r="BZ858" s="1"/>
  <c r="AV858"/>
  <c r="AU858"/>
  <c r="BY858" s="1"/>
  <c r="AS858"/>
  <c r="BX858" s="1"/>
  <c r="AQ858"/>
  <c r="BW858" s="1"/>
  <c r="AP858"/>
  <c r="AO858"/>
  <c r="BV858" s="1"/>
  <c r="AN858"/>
  <c r="AM858"/>
  <c r="BU858" s="1"/>
  <c r="AL858"/>
  <c r="AK858"/>
  <c r="BT858" s="1"/>
  <c r="AJ858"/>
  <c r="AI858"/>
  <c r="BS858" s="1"/>
  <c r="AH858"/>
  <c r="AG858"/>
  <c r="BR858" s="1"/>
  <c r="AF858"/>
  <c r="AE858"/>
  <c r="BQ858" s="1"/>
  <c r="AC858"/>
  <c r="BP858" s="1"/>
  <c r="AA858"/>
  <c r="BO858" s="1"/>
  <c r="Y858"/>
  <c r="BN858" s="1"/>
  <c r="W858"/>
  <c r="BG857"/>
  <c r="BF857"/>
  <c r="BE857"/>
  <c r="CD857" s="1"/>
  <c r="BD857"/>
  <c r="BC857"/>
  <c r="CC857" s="1"/>
  <c r="BB857"/>
  <c r="BA857"/>
  <c r="CB857" s="1"/>
  <c r="AZ857"/>
  <c r="AY857"/>
  <c r="CA857" s="1"/>
  <c r="AX857"/>
  <c r="AW857"/>
  <c r="BZ857" s="1"/>
  <c r="AV857"/>
  <c r="AU857"/>
  <c r="BY857" s="1"/>
  <c r="AS857"/>
  <c r="BX857" s="1"/>
  <c r="AQ857"/>
  <c r="BW857" s="1"/>
  <c r="AO857"/>
  <c r="BV857" s="1"/>
  <c r="AM857"/>
  <c r="AN857" s="1"/>
  <c r="AL857"/>
  <c r="AK857"/>
  <c r="BT857" s="1"/>
  <c r="AJ857"/>
  <c r="AI857"/>
  <c r="BS857" s="1"/>
  <c r="AH857"/>
  <c r="AG857"/>
  <c r="BR857" s="1"/>
  <c r="AF857"/>
  <c r="AE857"/>
  <c r="BQ857" s="1"/>
  <c r="AD857"/>
  <c r="AC857"/>
  <c r="BP857" s="1"/>
  <c r="AB857"/>
  <c r="AA857"/>
  <c r="BO857" s="1"/>
  <c r="Y857"/>
  <c r="BN857" s="1"/>
  <c r="W857"/>
  <c r="BG856"/>
  <c r="BF856"/>
  <c r="BE856"/>
  <c r="CD856" s="1"/>
  <c r="BD856"/>
  <c r="BC856"/>
  <c r="CC856" s="1"/>
  <c r="BB856"/>
  <c r="BA856"/>
  <c r="CB856" s="1"/>
  <c r="AZ856"/>
  <c r="AY856"/>
  <c r="CA856" s="1"/>
  <c r="AX856"/>
  <c r="AW856"/>
  <c r="BZ856" s="1"/>
  <c r="AV856"/>
  <c r="AU856"/>
  <c r="BY856" s="1"/>
  <c r="AS856"/>
  <c r="BX856" s="1"/>
  <c r="AQ856"/>
  <c r="BW856" s="1"/>
  <c r="AP856"/>
  <c r="AO856"/>
  <c r="BV856" s="1"/>
  <c r="AN856"/>
  <c r="AM856"/>
  <c r="BU856" s="1"/>
  <c r="AL856"/>
  <c r="AK856"/>
  <c r="BT856" s="1"/>
  <c r="AJ856"/>
  <c r="AI856"/>
  <c r="BS856" s="1"/>
  <c r="AH856"/>
  <c r="AG856"/>
  <c r="BR856" s="1"/>
  <c r="AF856"/>
  <c r="AE856"/>
  <c r="BQ856" s="1"/>
  <c r="AD856"/>
  <c r="AC856"/>
  <c r="BP856" s="1"/>
  <c r="AB856"/>
  <c r="AA856"/>
  <c r="BO856" s="1"/>
  <c r="Y856"/>
  <c r="BN856" s="1"/>
  <c r="W856"/>
  <c r="BG855"/>
  <c r="BF855"/>
  <c r="BE855"/>
  <c r="CD855" s="1"/>
  <c r="BD855"/>
  <c r="BC855"/>
  <c r="CC855" s="1"/>
  <c r="BB855"/>
  <c r="BA855"/>
  <c r="CB855" s="1"/>
  <c r="AZ855"/>
  <c r="AY855"/>
  <c r="CA855" s="1"/>
  <c r="AX855"/>
  <c r="AW855"/>
  <c r="BZ855" s="1"/>
  <c r="AV855"/>
  <c r="AU855"/>
  <c r="BY855" s="1"/>
  <c r="AS855"/>
  <c r="BX855" s="1"/>
  <c r="AQ855"/>
  <c r="BW855" s="1"/>
  <c r="AP855"/>
  <c r="AO855"/>
  <c r="BV855" s="1"/>
  <c r="AN855"/>
  <c r="AM855"/>
  <c r="BU855" s="1"/>
  <c r="AL855"/>
  <c r="AK855"/>
  <c r="BT855" s="1"/>
  <c r="AJ855"/>
  <c r="AI855"/>
  <c r="BS855" s="1"/>
  <c r="AG855"/>
  <c r="BR855" s="1"/>
  <c r="AE855"/>
  <c r="AF855" s="1"/>
  <c r="AD855"/>
  <c r="AC855"/>
  <c r="BP855" s="1"/>
  <c r="AB855"/>
  <c r="AA855"/>
  <c r="BO855" s="1"/>
  <c r="Y855"/>
  <c r="BN855" s="1"/>
  <c r="W855"/>
  <c r="BG854"/>
  <c r="BF854"/>
  <c r="BE854"/>
  <c r="CD854" s="1"/>
  <c r="BD854"/>
  <c r="BC854"/>
  <c r="CC854" s="1"/>
  <c r="BB854"/>
  <c r="BA854"/>
  <c r="CB854" s="1"/>
  <c r="AZ854"/>
  <c r="AY854"/>
  <c r="CA854" s="1"/>
  <c r="AX854"/>
  <c r="AW854"/>
  <c r="BZ854" s="1"/>
  <c r="AV854"/>
  <c r="AU854"/>
  <c r="BY854" s="1"/>
  <c r="AS854"/>
  <c r="BX854" s="1"/>
  <c r="AQ854"/>
  <c r="BW854" s="1"/>
  <c r="AP854"/>
  <c r="AO854"/>
  <c r="BV854" s="1"/>
  <c r="AN854"/>
  <c r="AM854"/>
  <c r="BU854" s="1"/>
  <c r="AL854"/>
  <c r="AK854"/>
  <c r="BT854" s="1"/>
  <c r="AJ854"/>
  <c r="AI854"/>
  <c r="BS854" s="1"/>
  <c r="AH854"/>
  <c r="AG854"/>
  <c r="BR854" s="1"/>
  <c r="AF854"/>
  <c r="AE854"/>
  <c r="BQ854" s="1"/>
  <c r="AD854"/>
  <c r="AC854"/>
  <c r="BP854" s="1"/>
  <c r="AB854"/>
  <c r="AA854"/>
  <c r="BO854" s="1"/>
  <c r="Y854"/>
  <c r="BN854" s="1"/>
  <c r="W854"/>
  <c r="BG853"/>
  <c r="BF853"/>
  <c r="BE853"/>
  <c r="CD853" s="1"/>
  <c r="BD853"/>
  <c r="BC853"/>
  <c r="CC853" s="1"/>
  <c r="BB853"/>
  <c r="BA853"/>
  <c r="CB853" s="1"/>
  <c r="AZ853"/>
  <c r="AY853"/>
  <c r="CA853" s="1"/>
  <c r="AX853"/>
  <c r="AW853"/>
  <c r="BZ853" s="1"/>
  <c r="AV853"/>
  <c r="AU853"/>
  <c r="BY853" s="1"/>
  <c r="AS853"/>
  <c r="BX853" s="1"/>
  <c r="AQ853"/>
  <c r="AP853"/>
  <c r="AO853"/>
  <c r="BV853" s="1"/>
  <c r="AN853"/>
  <c r="AM853"/>
  <c r="BU853" s="1"/>
  <c r="AL853"/>
  <c r="AK853"/>
  <c r="BT853" s="1"/>
  <c r="AJ853"/>
  <c r="AI853"/>
  <c r="BS853" s="1"/>
  <c r="AH853"/>
  <c r="AG853"/>
  <c r="BR853" s="1"/>
  <c r="AF853"/>
  <c r="AE853"/>
  <c r="BQ853" s="1"/>
  <c r="AD853"/>
  <c r="AC853"/>
  <c r="BP853" s="1"/>
  <c r="AB853"/>
  <c r="AA853"/>
  <c r="BO853" s="1"/>
  <c r="Y853"/>
  <c r="BN853" s="1"/>
  <c r="W853"/>
  <c r="BW852"/>
  <c r="BG852"/>
  <c r="BF852"/>
  <c r="BE852"/>
  <c r="CD852" s="1"/>
  <c r="BD852"/>
  <c r="BC852"/>
  <c r="CC852" s="1"/>
  <c r="BB852"/>
  <c r="BA852"/>
  <c r="CB852" s="1"/>
  <c r="AZ852"/>
  <c r="AY852"/>
  <c r="CA852" s="1"/>
  <c r="AX852"/>
  <c r="AW852"/>
  <c r="BZ852" s="1"/>
  <c r="AV852"/>
  <c r="AU852"/>
  <c r="BY852" s="1"/>
  <c r="AS852"/>
  <c r="BX852" s="1"/>
  <c r="AQ852"/>
  <c r="AR852" s="1"/>
  <c r="AP852"/>
  <c r="AO852"/>
  <c r="BV852" s="1"/>
  <c r="AN852"/>
  <c r="AM852"/>
  <c r="BU852" s="1"/>
  <c r="AL852"/>
  <c r="AK852"/>
  <c r="BT852" s="1"/>
  <c r="AJ852"/>
  <c r="AI852"/>
  <c r="BS852" s="1"/>
  <c r="AH852"/>
  <c r="AG852"/>
  <c r="BR852" s="1"/>
  <c r="AF852"/>
  <c r="AE852"/>
  <c r="BQ852" s="1"/>
  <c r="AD852"/>
  <c r="AC852"/>
  <c r="BP852" s="1"/>
  <c r="AB852"/>
  <c r="AA852"/>
  <c r="BO852" s="1"/>
  <c r="Y852"/>
  <c r="BN852" s="1"/>
  <c r="W852"/>
  <c r="BG851"/>
  <c r="BF851"/>
  <c r="BE851"/>
  <c r="CD851" s="1"/>
  <c r="BD851"/>
  <c r="BC851"/>
  <c r="CC851" s="1"/>
  <c r="BB851"/>
  <c r="BA851"/>
  <c r="CB851" s="1"/>
  <c r="AZ851"/>
  <c r="AY851"/>
  <c r="CA851" s="1"/>
  <c r="AX851"/>
  <c r="AW851"/>
  <c r="BZ851" s="1"/>
  <c r="AV851"/>
  <c r="AU851"/>
  <c r="BY851" s="1"/>
  <c r="AS851"/>
  <c r="BX851" s="1"/>
  <c r="AQ851"/>
  <c r="AR851" s="1"/>
  <c r="AO851"/>
  <c r="BV851" s="1"/>
  <c r="AM851"/>
  <c r="AL851"/>
  <c r="AK851"/>
  <c r="BT851" s="1"/>
  <c r="AJ851"/>
  <c r="AI851"/>
  <c r="BS851" s="1"/>
  <c r="AH851"/>
  <c r="AG851"/>
  <c r="BR851" s="1"/>
  <c r="AF851"/>
  <c r="AE851"/>
  <c r="BQ851" s="1"/>
  <c r="AD851"/>
  <c r="AC851"/>
  <c r="BP851" s="1"/>
  <c r="AB851"/>
  <c r="AA851"/>
  <c r="BO851" s="1"/>
  <c r="Y851"/>
  <c r="BN851" s="1"/>
  <c r="W851"/>
  <c r="BG850"/>
  <c r="BF850"/>
  <c r="BE850"/>
  <c r="CD850" s="1"/>
  <c r="BD850"/>
  <c r="BC850"/>
  <c r="CC850" s="1"/>
  <c r="BB850"/>
  <c r="BA850"/>
  <c r="CB850" s="1"/>
  <c r="AZ850"/>
  <c r="AY850"/>
  <c r="CA850" s="1"/>
  <c r="AX850"/>
  <c r="AW850"/>
  <c r="BZ850" s="1"/>
  <c r="AV850"/>
  <c r="AU850"/>
  <c r="BY850" s="1"/>
  <c r="AS850"/>
  <c r="BX850" s="1"/>
  <c r="AQ850"/>
  <c r="AR850" s="1"/>
  <c r="AO850"/>
  <c r="BV850" s="1"/>
  <c r="AM850"/>
  <c r="AL850"/>
  <c r="AK850"/>
  <c r="BT850" s="1"/>
  <c r="AJ850"/>
  <c r="AI850"/>
  <c r="BS850" s="1"/>
  <c r="AH850"/>
  <c r="AG850"/>
  <c r="BR850" s="1"/>
  <c r="AF850"/>
  <c r="AE850"/>
  <c r="BQ850" s="1"/>
  <c r="AD850"/>
  <c r="AC850"/>
  <c r="BP850" s="1"/>
  <c r="AB850"/>
  <c r="AA850"/>
  <c r="BO850" s="1"/>
  <c r="Y850"/>
  <c r="BN850" s="1"/>
  <c r="W850"/>
  <c r="BG849"/>
  <c r="BF849"/>
  <c r="BE849"/>
  <c r="CD849" s="1"/>
  <c r="BD849"/>
  <c r="BC849"/>
  <c r="CC849" s="1"/>
  <c r="BB849"/>
  <c r="BA849"/>
  <c r="CB849" s="1"/>
  <c r="AZ849"/>
  <c r="AY849"/>
  <c r="CA849" s="1"/>
  <c r="AX849"/>
  <c r="AW849"/>
  <c r="BZ849" s="1"/>
  <c r="AV849"/>
  <c r="AU849"/>
  <c r="BY849" s="1"/>
  <c r="AS849"/>
  <c r="BX849" s="1"/>
  <c r="AQ849"/>
  <c r="AR849" s="1"/>
  <c r="AP849"/>
  <c r="AO849"/>
  <c r="BV849" s="1"/>
  <c r="AN849"/>
  <c r="AM849"/>
  <c r="BU849" s="1"/>
  <c r="AL849"/>
  <c r="AK849"/>
  <c r="BT849" s="1"/>
  <c r="AJ849"/>
  <c r="AI849"/>
  <c r="BS849" s="1"/>
  <c r="AG849"/>
  <c r="BR849" s="1"/>
  <c r="AE849"/>
  <c r="AC849"/>
  <c r="BP849" s="1"/>
  <c r="AA849"/>
  <c r="AB849" s="1"/>
  <c r="Y849"/>
  <c r="BN849" s="1"/>
  <c r="W849"/>
  <c r="BG848"/>
  <c r="BF848"/>
  <c r="BE848"/>
  <c r="CD848" s="1"/>
  <c r="BD848"/>
  <c r="BC848"/>
  <c r="CC848" s="1"/>
  <c r="BB848"/>
  <c r="BA848"/>
  <c r="CB848" s="1"/>
  <c r="AZ848"/>
  <c r="AY848"/>
  <c r="CA848" s="1"/>
  <c r="AX848"/>
  <c r="AW848"/>
  <c r="BZ848" s="1"/>
  <c r="AV848"/>
  <c r="AU848"/>
  <c r="BY848" s="1"/>
  <c r="AS848"/>
  <c r="BX848" s="1"/>
  <c r="AQ848"/>
  <c r="AR848" s="1"/>
  <c r="AO848"/>
  <c r="BV848" s="1"/>
  <c r="AM848"/>
  <c r="AL848"/>
  <c r="AK848"/>
  <c r="BT848" s="1"/>
  <c r="AJ848"/>
  <c r="AI848"/>
  <c r="BS848" s="1"/>
  <c r="AH848"/>
  <c r="AG848"/>
  <c r="BR848" s="1"/>
  <c r="AF848"/>
  <c r="AE848"/>
  <c r="BQ848" s="1"/>
  <c r="AD848"/>
  <c r="AC848"/>
  <c r="BP848" s="1"/>
  <c r="AB848"/>
  <c r="AA848"/>
  <c r="BO848" s="1"/>
  <c r="Y848"/>
  <c r="BN848" s="1"/>
  <c r="W848"/>
  <c r="BG847"/>
  <c r="BF847"/>
  <c r="BE847"/>
  <c r="CD847" s="1"/>
  <c r="BD847"/>
  <c r="BC847"/>
  <c r="CC847" s="1"/>
  <c r="BB847"/>
  <c r="BA847"/>
  <c r="CB847" s="1"/>
  <c r="AZ847"/>
  <c r="AY847"/>
  <c r="CA847" s="1"/>
  <c r="AX847"/>
  <c r="AW847"/>
  <c r="BZ847" s="1"/>
  <c r="AV847"/>
  <c r="AU847"/>
  <c r="BY847" s="1"/>
  <c r="AS847"/>
  <c r="BX847" s="1"/>
  <c r="AQ847"/>
  <c r="AR847" s="1"/>
  <c r="AP847"/>
  <c r="AO847"/>
  <c r="BV847" s="1"/>
  <c r="AN847"/>
  <c r="AM847"/>
  <c r="BU847" s="1"/>
  <c r="AL847"/>
  <c r="AK847"/>
  <c r="BT847" s="1"/>
  <c r="AJ847"/>
  <c r="AI847"/>
  <c r="BS847" s="1"/>
  <c r="AH847"/>
  <c r="AG847"/>
  <c r="BR847" s="1"/>
  <c r="AF847"/>
  <c r="AE847"/>
  <c r="BQ847" s="1"/>
  <c r="AD847"/>
  <c r="AC847"/>
  <c r="BP847" s="1"/>
  <c r="AB847"/>
  <c r="AA847"/>
  <c r="BO847" s="1"/>
  <c r="Y847"/>
  <c r="BN847" s="1"/>
  <c r="W847"/>
  <c r="BG846"/>
  <c r="BF846"/>
  <c r="BE846"/>
  <c r="CD846" s="1"/>
  <c r="BD846"/>
  <c r="BC846"/>
  <c r="CC846" s="1"/>
  <c r="BB846"/>
  <c r="BA846"/>
  <c r="CB846" s="1"/>
  <c r="AZ846"/>
  <c r="AY846"/>
  <c r="CA846" s="1"/>
  <c r="AX846"/>
  <c r="AW846"/>
  <c r="BZ846" s="1"/>
  <c r="AV846"/>
  <c r="AU846"/>
  <c r="BY846" s="1"/>
  <c r="AS846"/>
  <c r="BX846" s="1"/>
  <c r="AQ846"/>
  <c r="AR846" s="1"/>
  <c r="AP846"/>
  <c r="AO846"/>
  <c r="BV846" s="1"/>
  <c r="AN846"/>
  <c r="AM846"/>
  <c r="BU846" s="1"/>
  <c r="AL846"/>
  <c r="AK846"/>
  <c r="BT846" s="1"/>
  <c r="AJ846"/>
  <c r="AI846"/>
  <c r="BS846" s="1"/>
  <c r="AH846"/>
  <c r="AG846"/>
  <c r="BR846" s="1"/>
  <c r="AF846"/>
  <c r="AE846"/>
  <c r="BQ846" s="1"/>
  <c r="AD846"/>
  <c r="AC846"/>
  <c r="BP846" s="1"/>
  <c r="AB846"/>
  <c r="AA846"/>
  <c r="BO846" s="1"/>
  <c r="Y846"/>
  <c r="BN846" s="1"/>
  <c r="W846"/>
  <c r="BG845"/>
  <c r="BF845"/>
  <c r="BE845"/>
  <c r="CD845" s="1"/>
  <c r="BD845"/>
  <c r="BC845"/>
  <c r="CC845" s="1"/>
  <c r="BB845"/>
  <c r="BA845"/>
  <c r="CB845" s="1"/>
  <c r="AZ845"/>
  <c r="AY845"/>
  <c r="CA845" s="1"/>
  <c r="AX845"/>
  <c r="AW845"/>
  <c r="BZ845" s="1"/>
  <c r="AV845"/>
  <c r="AU845"/>
  <c r="BY845" s="1"/>
  <c r="AS845"/>
  <c r="AQ845"/>
  <c r="AR845" s="1"/>
  <c r="AP845"/>
  <c r="AO845"/>
  <c r="BV845" s="1"/>
  <c r="AN845"/>
  <c r="AM845"/>
  <c r="BU845" s="1"/>
  <c r="AL845"/>
  <c r="AK845"/>
  <c r="BT845" s="1"/>
  <c r="AJ845"/>
  <c r="AI845"/>
  <c r="BS845" s="1"/>
  <c r="AH845"/>
  <c r="AG845"/>
  <c r="BR845" s="1"/>
  <c r="AF845"/>
  <c r="AE845"/>
  <c r="BQ845" s="1"/>
  <c r="AD845"/>
  <c r="AC845"/>
  <c r="BP845" s="1"/>
  <c r="AB845"/>
  <c r="AA845"/>
  <c r="BO845" s="1"/>
  <c r="Y845"/>
  <c r="W845"/>
  <c r="BM845" s="1"/>
  <c r="BG844"/>
  <c r="BF844"/>
  <c r="BE844"/>
  <c r="CD844" s="1"/>
  <c r="BD844"/>
  <c r="BC844"/>
  <c r="CC844" s="1"/>
  <c r="BB844"/>
  <c r="BA844"/>
  <c r="CB844" s="1"/>
  <c r="AZ844"/>
  <c r="AY844"/>
  <c r="CA844" s="1"/>
  <c r="AX844"/>
  <c r="AW844"/>
  <c r="BZ844" s="1"/>
  <c r="AV844"/>
  <c r="AU844"/>
  <c r="BY844" s="1"/>
  <c r="AS844"/>
  <c r="AQ844"/>
  <c r="AR844" s="1"/>
  <c r="AP844"/>
  <c r="AO844"/>
  <c r="BV844" s="1"/>
  <c r="AN844"/>
  <c r="AM844"/>
  <c r="BU844" s="1"/>
  <c r="AL844"/>
  <c r="AK844"/>
  <c r="BT844" s="1"/>
  <c r="AJ844"/>
  <c r="AI844"/>
  <c r="BS844" s="1"/>
  <c r="AH844"/>
  <c r="AG844"/>
  <c r="BR844" s="1"/>
  <c r="AF844"/>
  <c r="AE844"/>
  <c r="BQ844" s="1"/>
  <c r="AD844"/>
  <c r="AC844"/>
  <c r="BP844" s="1"/>
  <c r="AB844"/>
  <c r="AA844"/>
  <c r="BO844" s="1"/>
  <c r="Y844"/>
  <c r="W844"/>
  <c r="BG843"/>
  <c r="BF843"/>
  <c r="BE843"/>
  <c r="CD843" s="1"/>
  <c r="BD843"/>
  <c r="BC843"/>
  <c r="CC843" s="1"/>
  <c r="BB843"/>
  <c r="BA843"/>
  <c r="CB843" s="1"/>
  <c r="AZ843"/>
  <c r="AY843"/>
  <c r="CA843" s="1"/>
  <c r="AX843"/>
  <c r="AW843"/>
  <c r="BZ843" s="1"/>
  <c r="AV843"/>
  <c r="AU843"/>
  <c r="BY843" s="1"/>
  <c r="AS843"/>
  <c r="AQ843"/>
  <c r="AR843" s="1"/>
  <c r="AO843"/>
  <c r="AM843"/>
  <c r="AN843" s="1"/>
  <c r="AL843"/>
  <c r="AK843"/>
  <c r="BT843" s="1"/>
  <c r="AJ843"/>
  <c r="AI843"/>
  <c r="BS843" s="1"/>
  <c r="AH843"/>
  <c r="AG843"/>
  <c r="BR843" s="1"/>
  <c r="AF843"/>
  <c r="AE843"/>
  <c r="BQ843" s="1"/>
  <c r="AD843"/>
  <c r="AC843"/>
  <c r="BP843" s="1"/>
  <c r="AB843"/>
  <c r="AA843"/>
  <c r="BO843" s="1"/>
  <c r="Y843"/>
  <c r="W843"/>
  <c r="BM843" s="1"/>
  <c r="CC842"/>
  <c r="BM842"/>
  <c r="BG842"/>
  <c r="BF842"/>
  <c r="BE842"/>
  <c r="CD842" s="1"/>
  <c r="BD842"/>
  <c r="BC842"/>
  <c r="BB842"/>
  <c r="BA842"/>
  <c r="CB842" s="1"/>
  <c r="AZ842"/>
  <c r="AY842"/>
  <c r="CA842" s="1"/>
  <c r="AX842"/>
  <c r="AW842"/>
  <c r="BZ842" s="1"/>
  <c r="AV842"/>
  <c r="AU842"/>
  <c r="BY842" s="1"/>
  <c r="AS842"/>
  <c r="AQ842"/>
  <c r="AR842" s="1"/>
  <c r="AP842"/>
  <c r="AO842"/>
  <c r="BV842" s="1"/>
  <c r="AN842"/>
  <c r="AM842"/>
  <c r="BU842" s="1"/>
  <c r="AL842"/>
  <c r="AK842"/>
  <c r="BT842" s="1"/>
  <c r="AJ842"/>
  <c r="AI842"/>
  <c r="BS842" s="1"/>
  <c r="AH842"/>
  <c r="AG842"/>
  <c r="BR842" s="1"/>
  <c r="AF842"/>
  <c r="AE842"/>
  <c r="BQ842" s="1"/>
  <c r="AD842"/>
  <c r="AC842"/>
  <c r="BP842" s="1"/>
  <c r="AB842"/>
  <c r="AA842"/>
  <c r="BO842" s="1"/>
  <c r="Y842"/>
  <c r="W842"/>
  <c r="BG841"/>
  <c r="BF841"/>
  <c r="BE841"/>
  <c r="CD841" s="1"/>
  <c r="BD841"/>
  <c r="BC841"/>
  <c r="CC841" s="1"/>
  <c r="BB841"/>
  <c r="BA841"/>
  <c r="CB841" s="1"/>
  <c r="AZ841"/>
  <c r="AY841"/>
  <c r="CA841" s="1"/>
  <c r="AX841"/>
  <c r="AW841"/>
  <c r="BZ841" s="1"/>
  <c r="AV841"/>
  <c r="AU841"/>
  <c r="BY841" s="1"/>
  <c r="AS841"/>
  <c r="AQ841"/>
  <c r="AR841" s="1"/>
  <c r="AP841"/>
  <c r="AO841"/>
  <c r="BV841" s="1"/>
  <c r="AN841"/>
  <c r="AM841"/>
  <c r="BU841" s="1"/>
  <c r="AL841"/>
  <c r="AK841"/>
  <c r="BT841" s="1"/>
  <c r="AJ841"/>
  <c r="AI841"/>
  <c r="BS841" s="1"/>
  <c r="AH841"/>
  <c r="AG841"/>
  <c r="BR841" s="1"/>
  <c r="AF841"/>
  <c r="AE841"/>
  <c r="BQ841" s="1"/>
  <c r="AD841"/>
  <c r="AC841"/>
  <c r="BP841" s="1"/>
  <c r="AB841"/>
  <c r="AA841"/>
  <c r="BO841" s="1"/>
  <c r="Y841"/>
  <c r="W841"/>
  <c r="BG840"/>
  <c r="BF840"/>
  <c r="BE840"/>
  <c r="CD840" s="1"/>
  <c r="BD840"/>
  <c r="BC840"/>
  <c r="CC840" s="1"/>
  <c r="BB840"/>
  <c r="BA840"/>
  <c r="CB840" s="1"/>
  <c r="AZ840"/>
  <c r="AY840"/>
  <c r="CA840" s="1"/>
  <c r="AX840"/>
  <c r="AW840"/>
  <c r="BZ840" s="1"/>
  <c r="AV840"/>
  <c r="AU840"/>
  <c r="BY840" s="1"/>
  <c r="AS840"/>
  <c r="AQ840"/>
  <c r="AR840" s="1"/>
  <c r="AP840"/>
  <c r="AO840"/>
  <c r="BV840" s="1"/>
  <c r="AN840"/>
  <c r="AM840"/>
  <c r="BU840" s="1"/>
  <c r="AL840"/>
  <c r="AK840"/>
  <c r="BT840" s="1"/>
  <c r="AJ840"/>
  <c r="AI840"/>
  <c r="BS840" s="1"/>
  <c r="AH840"/>
  <c r="AG840"/>
  <c r="BR840" s="1"/>
  <c r="AF840"/>
  <c r="AE840"/>
  <c r="BQ840" s="1"/>
  <c r="AD840"/>
  <c r="AC840"/>
  <c r="BP840" s="1"/>
  <c r="AB840"/>
  <c r="AA840"/>
  <c r="BO840" s="1"/>
  <c r="Y840"/>
  <c r="W840"/>
  <c r="BG839"/>
  <c r="BF839"/>
  <c r="BE839"/>
  <c r="CD839" s="1"/>
  <c r="BD839"/>
  <c r="BC839"/>
  <c r="CC839" s="1"/>
  <c r="BB839"/>
  <c r="BA839"/>
  <c r="CB839" s="1"/>
  <c r="AZ839"/>
  <c r="AY839"/>
  <c r="CA839" s="1"/>
  <c r="AX839"/>
  <c r="AW839"/>
  <c r="BZ839" s="1"/>
  <c r="AV839"/>
  <c r="AU839"/>
  <c r="BY839" s="1"/>
  <c r="AS839"/>
  <c r="AQ839"/>
  <c r="AR839" s="1"/>
  <c r="AO839"/>
  <c r="AM839"/>
  <c r="AN839" s="1"/>
  <c r="AL839"/>
  <c r="AK839"/>
  <c r="BT839" s="1"/>
  <c r="AJ839"/>
  <c r="AI839"/>
  <c r="BS839" s="1"/>
  <c r="AH839"/>
  <c r="AG839"/>
  <c r="BR839" s="1"/>
  <c r="AF839"/>
  <c r="AE839"/>
  <c r="BQ839" s="1"/>
  <c r="AD839"/>
  <c r="AC839"/>
  <c r="BP839" s="1"/>
  <c r="AB839"/>
  <c r="AA839"/>
  <c r="BO839" s="1"/>
  <c r="Y839"/>
  <c r="W839"/>
  <c r="BG838"/>
  <c r="BF838"/>
  <c r="BE838"/>
  <c r="CD838" s="1"/>
  <c r="BD838"/>
  <c r="BC838"/>
  <c r="CC838" s="1"/>
  <c r="BB838"/>
  <c r="BA838"/>
  <c r="CB838" s="1"/>
  <c r="AZ838"/>
  <c r="AY838"/>
  <c r="CA838" s="1"/>
  <c r="AX838"/>
  <c r="AW838"/>
  <c r="BZ838" s="1"/>
  <c r="AV838"/>
  <c r="AU838"/>
  <c r="BY838" s="1"/>
  <c r="AS838"/>
  <c r="AQ838"/>
  <c r="AR838" s="1"/>
  <c r="AP838"/>
  <c r="AO838"/>
  <c r="BV838" s="1"/>
  <c r="AN838"/>
  <c r="AM838"/>
  <c r="BU838" s="1"/>
  <c r="AL838"/>
  <c r="AK838"/>
  <c r="BT838" s="1"/>
  <c r="AJ838"/>
  <c r="AI838"/>
  <c r="BS838" s="1"/>
  <c r="AH838"/>
  <c r="AG838"/>
  <c r="BR838" s="1"/>
  <c r="AF838"/>
  <c r="AE838"/>
  <c r="BQ838" s="1"/>
  <c r="AD838"/>
  <c r="AC838"/>
  <c r="BP838" s="1"/>
  <c r="AB838"/>
  <c r="AA838"/>
  <c r="BO838" s="1"/>
  <c r="Y838"/>
  <c r="W838"/>
  <c r="BS837"/>
  <c r="BG837"/>
  <c r="BF837"/>
  <c r="BE837"/>
  <c r="CD837" s="1"/>
  <c r="BD837"/>
  <c r="BC837"/>
  <c r="CC837" s="1"/>
  <c r="BB837"/>
  <c r="BA837"/>
  <c r="CB837" s="1"/>
  <c r="AZ837"/>
  <c r="AY837"/>
  <c r="CA837" s="1"/>
  <c r="AX837"/>
  <c r="AW837"/>
  <c r="BZ837" s="1"/>
  <c r="AV837"/>
  <c r="AU837"/>
  <c r="BY837" s="1"/>
  <c r="AS837"/>
  <c r="AQ837"/>
  <c r="AR837" s="1"/>
  <c r="AO837"/>
  <c r="AM837"/>
  <c r="AN837" s="1"/>
  <c r="AL837"/>
  <c r="AK837"/>
  <c r="BT837" s="1"/>
  <c r="AJ837"/>
  <c r="AI837"/>
  <c r="AH837"/>
  <c r="AG837"/>
  <c r="BR837" s="1"/>
  <c r="AF837"/>
  <c r="AE837"/>
  <c r="BQ837" s="1"/>
  <c r="AD837"/>
  <c r="AC837"/>
  <c r="BP837" s="1"/>
  <c r="AB837"/>
  <c r="AA837"/>
  <c r="BO837" s="1"/>
  <c r="Y837"/>
  <c r="W837"/>
  <c r="BM837" s="1"/>
  <c r="BG836"/>
  <c r="BF836"/>
  <c r="BE836"/>
  <c r="CD836" s="1"/>
  <c r="BD836"/>
  <c r="BC836"/>
  <c r="CC836" s="1"/>
  <c r="BB836"/>
  <c r="BA836"/>
  <c r="CB836" s="1"/>
  <c r="AZ836"/>
  <c r="AY836"/>
  <c r="CA836" s="1"/>
  <c r="AX836"/>
  <c r="AW836"/>
  <c r="BZ836" s="1"/>
  <c r="AV836"/>
  <c r="AU836"/>
  <c r="BY836" s="1"/>
  <c r="AS836"/>
  <c r="AQ836"/>
  <c r="AR836" s="1"/>
  <c r="AP836"/>
  <c r="AO836"/>
  <c r="BV836" s="1"/>
  <c r="AN836"/>
  <c r="AM836"/>
  <c r="BU836" s="1"/>
  <c r="AL836"/>
  <c r="AK836"/>
  <c r="BT836" s="1"/>
  <c r="AJ836"/>
  <c r="AI836"/>
  <c r="BS836" s="1"/>
  <c r="AH836"/>
  <c r="AG836"/>
  <c r="BR836" s="1"/>
  <c r="AF836"/>
  <c r="AE836"/>
  <c r="BQ836" s="1"/>
  <c r="AC836"/>
  <c r="AA836"/>
  <c r="AB836" s="1"/>
  <c r="Y836"/>
  <c r="W836"/>
  <c r="CA835"/>
  <c r="BG835"/>
  <c r="BF835"/>
  <c r="BE835"/>
  <c r="CD835" s="1"/>
  <c r="BD835"/>
  <c r="BC835"/>
  <c r="CC835" s="1"/>
  <c r="BB835"/>
  <c r="BA835"/>
  <c r="CB835" s="1"/>
  <c r="AZ835"/>
  <c r="AY835"/>
  <c r="AX835"/>
  <c r="AW835"/>
  <c r="BZ835" s="1"/>
  <c r="AV835"/>
  <c r="AU835"/>
  <c r="BY835" s="1"/>
  <c r="AS835"/>
  <c r="AQ835"/>
  <c r="AR835" s="1"/>
  <c r="AO835"/>
  <c r="AM835"/>
  <c r="AN835" s="1"/>
  <c r="AL835"/>
  <c r="AK835"/>
  <c r="BT835" s="1"/>
  <c r="AJ835"/>
  <c r="AI835"/>
  <c r="BS835" s="1"/>
  <c r="AH835"/>
  <c r="AG835"/>
  <c r="BR835" s="1"/>
  <c r="AF835"/>
  <c r="AE835"/>
  <c r="BQ835" s="1"/>
  <c r="AC835"/>
  <c r="AA835"/>
  <c r="AB835" s="1"/>
  <c r="Y835"/>
  <c r="W835"/>
  <c r="BG834"/>
  <c r="BF834"/>
  <c r="BE834"/>
  <c r="CD834" s="1"/>
  <c r="BD834"/>
  <c r="BC834"/>
  <c r="CC834" s="1"/>
  <c r="BB834"/>
  <c r="BA834"/>
  <c r="CB834" s="1"/>
  <c r="AZ834"/>
  <c r="AY834"/>
  <c r="CA834" s="1"/>
  <c r="AX834"/>
  <c r="AW834"/>
  <c r="BZ834" s="1"/>
  <c r="AV834"/>
  <c r="AU834"/>
  <c r="BY834" s="1"/>
  <c r="AS834"/>
  <c r="AQ834"/>
  <c r="AR834" s="1"/>
  <c r="AO834"/>
  <c r="AM834"/>
  <c r="AN834" s="1"/>
  <c r="AL834"/>
  <c r="AK834"/>
  <c r="BT834" s="1"/>
  <c r="AJ834"/>
  <c r="AI834"/>
  <c r="BS834" s="1"/>
  <c r="AH834"/>
  <c r="AG834"/>
  <c r="BR834" s="1"/>
  <c r="AF834"/>
  <c r="AE834"/>
  <c r="BQ834" s="1"/>
  <c r="AD834"/>
  <c r="AC834"/>
  <c r="BP834" s="1"/>
  <c r="AB834"/>
  <c r="AA834"/>
  <c r="BO834" s="1"/>
  <c r="Y834"/>
  <c r="W834"/>
  <c r="BM834" s="1"/>
  <c r="BG833"/>
  <c r="BF833"/>
  <c r="BE833"/>
  <c r="CD833" s="1"/>
  <c r="BD833"/>
  <c r="BC833"/>
  <c r="CC833" s="1"/>
  <c r="BB833"/>
  <c r="BA833"/>
  <c r="CB833" s="1"/>
  <c r="AZ833"/>
  <c r="AY833"/>
  <c r="CA833" s="1"/>
  <c r="AX833"/>
  <c r="AW833"/>
  <c r="BZ833" s="1"/>
  <c r="AV833"/>
  <c r="AU833"/>
  <c r="BY833" s="1"/>
  <c r="AS833"/>
  <c r="AQ833"/>
  <c r="AR833" s="1"/>
  <c r="AO833"/>
  <c r="AM833"/>
  <c r="AN833" s="1"/>
  <c r="AL833"/>
  <c r="AK833"/>
  <c r="BT833" s="1"/>
  <c r="AJ833"/>
  <c r="AI833"/>
  <c r="BS833" s="1"/>
  <c r="AH833"/>
  <c r="AG833"/>
  <c r="BR833" s="1"/>
  <c r="AF833"/>
  <c r="AE833"/>
  <c r="BQ833" s="1"/>
  <c r="AD833"/>
  <c r="AC833"/>
  <c r="BP833" s="1"/>
  <c r="AB833"/>
  <c r="AA833"/>
  <c r="BO833" s="1"/>
  <c r="Y833"/>
  <c r="W833"/>
  <c r="BG832"/>
  <c r="BF832"/>
  <c r="BE832"/>
  <c r="CD832" s="1"/>
  <c r="BD832"/>
  <c r="BC832"/>
  <c r="CC832" s="1"/>
  <c r="BB832"/>
  <c r="BA832"/>
  <c r="CB832" s="1"/>
  <c r="AZ832"/>
  <c r="AY832"/>
  <c r="CA832" s="1"/>
  <c r="AX832"/>
  <c r="AW832"/>
  <c r="BZ832" s="1"/>
  <c r="AV832"/>
  <c r="AU832"/>
  <c r="BY832" s="1"/>
  <c r="AS832"/>
  <c r="AQ832"/>
  <c r="AR832" s="1"/>
  <c r="AP832"/>
  <c r="AO832"/>
  <c r="BV832" s="1"/>
  <c r="AN832"/>
  <c r="AM832"/>
  <c r="BU832" s="1"/>
  <c r="AL832"/>
  <c r="AK832"/>
  <c r="BT832" s="1"/>
  <c r="AJ832"/>
  <c r="AI832"/>
  <c r="BS832" s="1"/>
  <c r="AH832"/>
  <c r="AG832"/>
  <c r="BR832" s="1"/>
  <c r="AF832"/>
  <c r="AE832"/>
  <c r="BQ832" s="1"/>
  <c r="AC832"/>
  <c r="AA832"/>
  <c r="AB832" s="1"/>
  <c r="Y832"/>
  <c r="W832"/>
  <c r="BM832" s="1"/>
  <c r="BG831"/>
  <c r="BF831"/>
  <c r="BE831"/>
  <c r="CD831" s="1"/>
  <c r="BD831"/>
  <c r="BC831"/>
  <c r="CC831" s="1"/>
  <c r="BB831"/>
  <c r="BA831"/>
  <c r="CB831" s="1"/>
  <c r="AZ831"/>
  <c r="AY831"/>
  <c r="CA831" s="1"/>
  <c r="AX831"/>
  <c r="AW831"/>
  <c r="BZ831" s="1"/>
  <c r="AV831"/>
  <c r="AU831"/>
  <c r="BY831" s="1"/>
  <c r="AS831"/>
  <c r="AQ831"/>
  <c r="AR831" s="1"/>
  <c r="AO831"/>
  <c r="AM831"/>
  <c r="AN831" s="1"/>
  <c r="AK831"/>
  <c r="AI831"/>
  <c r="AJ831" s="1"/>
  <c r="AH831"/>
  <c r="AG831"/>
  <c r="BR831" s="1"/>
  <c r="AF831"/>
  <c r="AE831"/>
  <c r="BQ831" s="1"/>
  <c r="AD831"/>
  <c r="AC831"/>
  <c r="BP831" s="1"/>
  <c r="AB831"/>
  <c r="AA831"/>
  <c r="BO831" s="1"/>
  <c r="Y831"/>
  <c r="W831"/>
  <c r="BI844" l="1"/>
  <c r="AT878"/>
  <c r="BI894"/>
  <c r="BX900"/>
  <c r="BJ905"/>
  <c r="BX906"/>
  <c r="AB922"/>
  <c r="BI929"/>
  <c r="BM933"/>
  <c r="BO943"/>
  <c r="BI843"/>
  <c r="Z891"/>
  <c r="BX899"/>
  <c r="X916"/>
  <c r="AL920"/>
  <c r="BW938"/>
  <c r="BW944"/>
  <c r="BW833"/>
  <c r="BM844"/>
  <c r="BW846"/>
  <c r="BH855"/>
  <c r="BH857"/>
  <c r="BH861"/>
  <c r="BH863"/>
  <c r="BH867"/>
  <c r="BH869"/>
  <c r="AD880"/>
  <c r="BW882"/>
  <c r="BJ899"/>
  <c r="BI842"/>
  <c r="BK842" s="1"/>
  <c r="BJ873"/>
  <c r="Z874"/>
  <c r="BJ877"/>
  <c r="BI878"/>
  <c r="BL878" s="1"/>
  <c r="BW883"/>
  <c r="AT889"/>
  <c r="BW891"/>
  <c r="AT894"/>
  <c r="BJ901"/>
  <c r="BJ903"/>
  <c r="BX913"/>
  <c r="X915"/>
  <c r="BI919"/>
  <c r="AR920"/>
  <c r="AB921"/>
  <c r="AJ923"/>
  <c r="BH929"/>
  <c r="X930"/>
  <c r="AR931"/>
  <c r="BH933"/>
  <c r="BI841"/>
  <c r="BJ874"/>
  <c r="BJ878"/>
  <c r="BW880"/>
  <c r="Z883"/>
  <c r="Z884"/>
  <c r="BW886"/>
  <c r="Z892"/>
  <c r="Z893"/>
  <c r="BJ898"/>
  <c r="BJ906"/>
  <c r="BH914"/>
  <c r="BW937"/>
  <c r="BW836"/>
  <c r="BI845"/>
  <c r="AT886"/>
  <c r="BN892"/>
  <c r="AT895"/>
  <c r="Z897"/>
  <c r="BJ900"/>
  <c r="BJ902"/>
  <c r="BJ904"/>
  <c r="X908"/>
  <c r="BH913"/>
  <c r="BK843"/>
  <c r="BU843"/>
  <c r="BW849"/>
  <c r="BW850"/>
  <c r="Z873"/>
  <c r="AT874"/>
  <c r="BJ875"/>
  <c r="Z876"/>
  <c r="BN877"/>
  <c r="BN878"/>
  <c r="AT880"/>
  <c r="Z881"/>
  <c r="BI883"/>
  <c r="AP889"/>
  <c r="AD890"/>
  <c r="AT893"/>
  <c r="Z894"/>
  <c r="Z898"/>
  <c r="BN898"/>
  <c r="Z899"/>
  <c r="BN899"/>
  <c r="Z900"/>
  <c r="BN900"/>
  <c r="Z901"/>
  <c r="BN901"/>
  <c r="Z902"/>
  <c r="BN902"/>
  <c r="Z903"/>
  <c r="BN903"/>
  <c r="Z904"/>
  <c r="BN904"/>
  <c r="Z905"/>
  <c r="BN905"/>
  <c r="Z906"/>
  <c r="BN906"/>
  <c r="Z907"/>
  <c r="BN907"/>
  <c r="BI908"/>
  <c r="BI912"/>
  <c r="BH912"/>
  <c r="X914"/>
  <c r="BX914"/>
  <c r="BX915"/>
  <c r="BM919"/>
  <c r="X920"/>
  <c r="AR921"/>
  <c r="AR922"/>
  <c r="BQ922"/>
  <c r="AB923"/>
  <c r="X924"/>
  <c r="AR925"/>
  <c r="BI926"/>
  <c r="BK926" s="1"/>
  <c r="X929"/>
  <c r="X931"/>
  <c r="BM934"/>
  <c r="BW941"/>
  <c r="BW949"/>
  <c r="BK841"/>
  <c r="BI840"/>
  <c r="BK844"/>
  <c r="BH854"/>
  <c r="AH882"/>
  <c r="BK883"/>
  <c r="BQ886"/>
  <c r="BI895"/>
  <c r="BJ897"/>
  <c r="BX922"/>
  <c r="BW927"/>
  <c r="AD932"/>
  <c r="BP932"/>
  <c r="BI948"/>
  <c r="BK948" s="1"/>
  <c r="BW831"/>
  <c r="BI831"/>
  <c r="BH856"/>
  <c r="BH858"/>
  <c r="BH860"/>
  <c r="BH866"/>
  <c r="BK845"/>
  <c r="BH859"/>
  <c r="BH865"/>
  <c r="BH871"/>
  <c r="BH873"/>
  <c r="Z875"/>
  <c r="Z877"/>
  <c r="Z878"/>
  <c r="BW878"/>
  <c r="Z879"/>
  <c r="BI880"/>
  <c r="AT882"/>
  <c r="BJ883"/>
  <c r="AT883"/>
  <c r="BW890"/>
  <c r="BI893"/>
  <c r="AD897"/>
  <c r="X898"/>
  <c r="AR898"/>
  <c r="BH898"/>
  <c r="X899"/>
  <c r="AR899"/>
  <c r="BH899"/>
  <c r="X900"/>
  <c r="AR900"/>
  <c r="BH900"/>
  <c r="X901"/>
  <c r="BH901"/>
  <c r="X902"/>
  <c r="AR902"/>
  <c r="BH902"/>
  <c r="X903"/>
  <c r="BH903"/>
  <c r="X904"/>
  <c r="BH904"/>
  <c r="X905"/>
  <c r="BH905"/>
  <c r="X906"/>
  <c r="AR906"/>
  <c r="BH906"/>
  <c r="X907"/>
  <c r="AR907"/>
  <c r="BH907"/>
  <c r="X910"/>
  <c r="AN912"/>
  <c r="BX912"/>
  <c r="BX917"/>
  <c r="BI918"/>
  <c r="X919"/>
  <c r="BX920"/>
  <c r="AL923"/>
  <c r="BP923"/>
  <c r="AN926"/>
  <c r="BM929"/>
  <c r="AB932"/>
  <c r="BI933"/>
  <c r="BW935"/>
  <c r="BO940"/>
  <c r="BQ882"/>
  <c r="BI951"/>
  <c r="BK831"/>
  <c r="BK840"/>
  <c r="BH838"/>
  <c r="X838"/>
  <c r="BH839"/>
  <c r="X839"/>
  <c r="BH844"/>
  <c r="X844"/>
  <c r="BH845"/>
  <c r="X845"/>
  <c r="BK895"/>
  <c r="BS831"/>
  <c r="BW834"/>
  <c r="BO835"/>
  <c r="BW835"/>
  <c r="BW837"/>
  <c r="BW838"/>
  <c r="BW843"/>
  <c r="BW844"/>
  <c r="BW845"/>
  <c r="BH833"/>
  <c r="X833"/>
  <c r="BH835"/>
  <c r="X835"/>
  <c r="BH836"/>
  <c r="X836"/>
  <c r="BN831"/>
  <c r="BJ831"/>
  <c r="BL831" s="1"/>
  <c r="Z831"/>
  <c r="BV831"/>
  <c r="AP831"/>
  <c r="BN832"/>
  <c r="BJ832"/>
  <c r="Z832"/>
  <c r="BX832"/>
  <c r="AT832"/>
  <c r="BV833"/>
  <c r="AP833"/>
  <c r="BN834"/>
  <c r="BJ834"/>
  <c r="Z834"/>
  <c r="BX834"/>
  <c r="AT834"/>
  <c r="BP835"/>
  <c r="AD835"/>
  <c r="BX835"/>
  <c r="AT835"/>
  <c r="BP836"/>
  <c r="AD836"/>
  <c r="BN837"/>
  <c r="BJ837"/>
  <c r="Z837"/>
  <c r="BX837"/>
  <c r="AT837"/>
  <c r="BX838"/>
  <c r="AT838"/>
  <c r="BV839"/>
  <c r="AP839"/>
  <c r="BN840"/>
  <c r="BJ840"/>
  <c r="BL840" s="1"/>
  <c r="Z840"/>
  <c r="BN841"/>
  <c r="BJ841"/>
  <c r="BL841" s="1"/>
  <c r="Z841"/>
  <c r="BN842"/>
  <c r="BJ842"/>
  <c r="BL842" s="1"/>
  <c r="Z842"/>
  <c r="BN843"/>
  <c r="BJ843"/>
  <c r="Z843"/>
  <c r="BX843"/>
  <c r="AT843"/>
  <c r="BX844"/>
  <c r="AT844"/>
  <c r="BX845"/>
  <c r="AT845"/>
  <c r="BH846"/>
  <c r="X846"/>
  <c r="BM846"/>
  <c r="BI846"/>
  <c r="BK846" s="1"/>
  <c r="BH848"/>
  <c r="X848"/>
  <c r="BM848"/>
  <c r="BI848"/>
  <c r="BK848" s="1"/>
  <c r="BH849"/>
  <c r="X849"/>
  <c r="BM849"/>
  <c r="BI849"/>
  <c r="BK849" s="1"/>
  <c r="AF849"/>
  <c r="BQ849"/>
  <c r="AN850"/>
  <c r="BU850"/>
  <c r="AN851"/>
  <c r="BU851"/>
  <c r="BH853"/>
  <c r="X853"/>
  <c r="BM853"/>
  <c r="BI853"/>
  <c r="BK853" s="1"/>
  <c r="BK893"/>
  <c r="BO832"/>
  <c r="BW832"/>
  <c r="BI833"/>
  <c r="BU834"/>
  <c r="BM835"/>
  <c r="BU835"/>
  <c r="BI836"/>
  <c r="BK836" s="1"/>
  <c r="BU837"/>
  <c r="BM838"/>
  <c r="BI839"/>
  <c r="BK839" s="1"/>
  <c r="BW851"/>
  <c r="BH832"/>
  <c r="X832"/>
  <c r="BH837"/>
  <c r="X837"/>
  <c r="BH840"/>
  <c r="X840"/>
  <c r="BH841"/>
  <c r="X841"/>
  <c r="BH842"/>
  <c r="X842"/>
  <c r="BH843"/>
  <c r="X843"/>
  <c r="BK894"/>
  <c r="BO836"/>
  <c r="BW839"/>
  <c r="BW840"/>
  <c r="BW841"/>
  <c r="BW842"/>
  <c r="BK880"/>
  <c r="BH831"/>
  <c r="X831"/>
  <c r="BH834"/>
  <c r="X834"/>
  <c r="BT831"/>
  <c r="AL831"/>
  <c r="BX831"/>
  <c r="AT831"/>
  <c r="BP832"/>
  <c r="AD832"/>
  <c r="BN833"/>
  <c r="BJ833"/>
  <c r="Z833"/>
  <c r="BX833"/>
  <c r="AT833"/>
  <c r="BV834"/>
  <c r="AP834"/>
  <c r="BN835"/>
  <c r="BJ835"/>
  <c r="Z835"/>
  <c r="BV835"/>
  <c r="AP835"/>
  <c r="BN836"/>
  <c r="BJ836"/>
  <c r="Z836"/>
  <c r="BX836"/>
  <c r="AT836"/>
  <c r="BV837"/>
  <c r="AP837"/>
  <c r="BN838"/>
  <c r="BJ838"/>
  <c r="Z838"/>
  <c r="BN839"/>
  <c r="BJ839"/>
  <c r="Z839"/>
  <c r="BX839"/>
  <c r="AT839"/>
  <c r="BX840"/>
  <c r="AT840"/>
  <c r="BX841"/>
  <c r="AT841"/>
  <c r="BX842"/>
  <c r="AT842"/>
  <c r="BV843"/>
  <c r="AP843"/>
  <c r="BN844"/>
  <c r="BJ844"/>
  <c r="Z844"/>
  <c r="BN845"/>
  <c r="BJ845"/>
  <c r="BL845" s="1"/>
  <c r="Z845"/>
  <c r="BH847"/>
  <c r="X847"/>
  <c r="BM847"/>
  <c r="BI847"/>
  <c r="BK847" s="1"/>
  <c r="AN848"/>
  <c r="BU848"/>
  <c r="BH850"/>
  <c r="X850"/>
  <c r="BM850"/>
  <c r="BI850"/>
  <c r="BH851"/>
  <c r="X851"/>
  <c r="BM851"/>
  <c r="BI851"/>
  <c r="BH852"/>
  <c r="X852"/>
  <c r="BM852"/>
  <c r="BI852"/>
  <c r="BW853"/>
  <c r="AR853"/>
  <c r="BM831"/>
  <c r="BU831"/>
  <c r="BI832"/>
  <c r="BM833"/>
  <c r="BU833"/>
  <c r="BI834"/>
  <c r="BI835"/>
  <c r="BM836"/>
  <c r="BI837"/>
  <c r="BI838"/>
  <c r="BL838" s="1"/>
  <c r="BM839"/>
  <c r="BU839"/>
  <c r="BM840"/>
  <c r="BM841"/>
  <c r="BL843"/>
  <c r="BL844"/>
  <c r="BW847"/>
  <c r="BW848"/>
  <c r="BO849"/>
  <c r="BL883"/>
  <c r="BH886"/>
  <c r="X886"/>
  <c r="BH888"/>
  <c r="X888"/>
  <c r="BH889"/>
  <c r="X889"/>
  <c r="BH897"/>
  <c r="X897"/>
  <c r="BM897"/>
  <c r="BI897"/>
  <c r="BL897" s="1"/>
  <c r="AR914"/>
  <c r="BW914"/>
  <c r="Z846"/>
  <c r="AT846"/>
  <c r="BJ846"/>
  <c r="Z847"/>
  <c r="AT847"/>
  <c r="BJ847"/>
  <c r="Z848"/>
  <c r="AP848"/>
  <c r="AT848"/>
  <c r="BJ848"/>
  <c r="Z849"/>
  <c r="AD849"/>
  <c r="AH849"/>
  <c r="AT849"/>
  <c r="BJ849"/>
  <c r="Z850"/>
  <c r="AP850"/>
  <c r="AT850"/>
  <c r="BJ850"/>
  <c r="Z851"/>
  <c r="AP851"/>
  <c r="AT851"/>
  <c r="BJ851"/>
  <c r="Z852"/>
  <c r="AT852"/>
  <c r="BJ852"/>
  <c r="Z853"/>
  <c r="AT853"/>
  <c r="BJ853"/>
  <c r="Z854"/>
  <c r="AT854"/>
  <c r="BJ854"/>
  <c r="Z855"/>
  <c r="AH855"/>
  <c r="AT855"/>
  <c r="BJ855"/>
  <c r="Z856"/>
  <c r="AT856"/>
  <c r="BJ856"/>
  <c r="Z857"/>
  <c r="AP857"/>
  <c r="AT857"/>
  <c r="BJ857"/>
  <c r="Z858"/>
  <c r="AD858"/>
  <c r="AT858"/>
  <c r="BJ858"/>
  <c r="Z859"/>
  <c r="AT859"/>
  <c r="BJ859"/>
  <c r="Z860"/>
  <c r="AT860"/>
  <c r="BJ860"/>
  <c r="Z861"/>
  <c r="AT861"/>
  <c r="BJ861"/>
  <c r="Z862"/>
  <c r="AD862"/>
  <c r="AT862"/>
  <c r="BJ862"/>
  <c r="Z863"/>
  <c r="AT863"/>
  <c r="BJ863"/>
  <c r="Z864"/>
  <c r="AT864"/>
  <c r="BJ864"/>
  <c r="Z865"/>
  <c r="AT865"/>
  <c r="BJ865"/>
  <c r="Z866"/>
  <c r="AT866"/>
  <c r="BJ866"/>
  <c r="Z867"/>
  <c r="AT867"/>
  <c r="BJ867"/>
  <c r="Z868"/>
  <c r="AD868"/>
  <c r="AT868"/>
  <c r="BJ868"/>
  <c r="Z869"/>
  <c r="AT869"/>
  <c r="BJ869"/>
  <c r="Z870"/>
  <c r="AT870"/>
  <c r="BJ870"/>
  <c r="Z871"/>
  <c r="AH871"/>
  <c r="AT871"/>
  <c r="BJ871"/>
  <c r="Z872"/>
  <c r="BJ872"/>
  <c r="BI876"/>
  <c r="BJ885"/>
  <c r="BJ887"/>
  <c r="BJ888"/>
  <c r="BV889"/>
  <c r="BJ896"/>
  <c r="BI913"/>
  <c r="BI917"/>
  <c r="BH880"/>
  <c r="X880"/>
  <c r="BH882"/>
  <c r="X882"/>
  <c r="BH885"/>
  <c r="X885"/>
  <c r="BH887"/>
  <c r="X887"/>
  <c r="BH890"/>
  <c r="X890"/>
  <c r="BH893"/>
  <c r="X893"/>
  <c r="BH894"/>
  <c r="X894"/>
  <c r="BH895"/>
  <c r="X895"/>
  <c r="BH896"/>
  <c r="X896"/>
  <c r="BO897"/>
  <c r="AB897"/>
  <c r="BI909"/>
  <c r="X909"/>
  <c r="BN911"/>
  <c r="BJ911"/>
  <c r="Z911"/>
  <c r="AR913"/>
  <c r="BW913"/>
  <c r="BK918"/>
  <c r="BI855"/>
  <c r="BL855" s="1"/>
  <c r="BM855"/>
  <c r="BQ855"/>
  <c r="BI857"/>
  <c r="BM857"/>
  <c r="BU857"/>
  <c r="BI858"/>
  <c r="BL858" s="1"/>
  <c r="BM858"/>
  <c r="BI859"/>
  <c r="BK859" s="1"/>
  <c r="BM859"/>
  <c r="BI860"/>
  <c r="BM860"/>
  <c r="BI861"/>
  <c r="BL861" s="1"/>
  <c r="BM861"/>
  <c r="BI862"/>
  <c r="BL862" s="1"/>
  <c r="BM862"/>
  <c r="BI863"/>
  <c r="BM863"/>
  <c r="BI864"/>
  <c r="BL864" s="1"/>
  <c r="BM864"/>
  <c r="BI865"/>
  <c r="BK865" s="1"/>
  <c r="BM865"/>
  <c r="BI866"/>
  <c r="BL866" s="1"/>
  <c r="BM866"/>
  <c r="BI867"/>
  <c r="BM867"/>
  <c r="BI868"/>
  <c r="BL868" s="1"/>
  <c r="BM868"/>
  <c r="BI869"/>
  <c r="BK869" s="1"/>
  <c r="BM869"/>
  <c r="BI870"/>
  <c r="BM870"/>
  <c r="BI871"/>
  <c r="BK871" s="1"/>
  <c r="BM871"/>
  <c r="BQ871"/>
  <c r="BI872"/>
  <c r="BM872"/>
  <c r="BI873"/>
  <c r="BL873" s="1"/>
  <c r="BM873"/>
  <c r="BI874"/>
  <c r="BL874" s="1"/>
  <c r="BM874"/>
  <c r="BI875"/>
  <c r="BL875" s="1"/>
  <c r="BM875"/>
  <c r="BW876"/>
  <c r="BJ879"/>
  <c r="BQ880"/>
  <c r="BJ881"/>
  <c r="BJ884"/>
  <c r="BI885"/>
  <c r="BN885"/>
  <c r="BJ886"/>
  <c r="BI887"/>
  <c r="BN887"/>
  <c r="BI888"/>
  <c r="BN888"/>
  <c r="BJ889"/>
  <c r="BU889"/>
  <c r="AT890"/>
  <c r="AT891"/>
  <c r="BJ893"/>
  <c r="BL893" s="1"/>
  <c r="BO893"/>
  <c r="BJ894"/>
  <c r="BL894" s="1"/>
  <c r="BO894"/>
  <c r="BJ895"/>
  <c r="BL895" s="1"/>
  <c r="BO895"/>
  <c r="BI896"/>
  <c r="BN896"/>
  <c r="BM909"/>
  <c r="BI916"/>
  <c r="BH878"/>
  <c r="X878"/>
  <c r="BH879"/>
  <c r="X879"/>
  <c r="BH881"/>
  <c r="X881"/>
  <c r="BH883"/>
  <c r="X883"/>
  <c r="BH884"/>
  <c r="X884"/>
  <c r="BH891"/>
  <c r="X891"/>
  <c r="BH892"/>
  <c r="X892"/>
  <c r="BW897"/>
  <c r="AR897"/>
  <c r="AR916"/>
  <c r="BW916"/>
  <c r="BK919"/>
  <c r="BI854"/>
  <c r="BL854" s="1"/>
  <c r="BM854"/>
  <c r="BI856"/>
  <c r="BK856" s="1"/>
  <c r="BM856"/>
  <c r="X854"/>
  <c r="AR854"/>
  <c r="X855"/>
  <c r="AR855"/>
  <c r="X856"/>
  <c r="AR856"/>
  <c r="X857"/>
  <c r="AR857"/>
  <c r="X858"/>
  <c r="AB858"/>
  <c r="AR858"/>
  <c r="X859"/>
  <c r="AR859"/>
  <c r="X860"/>
  <c r="AR860"/>
  <c r="X861"/>
  <c r="AR861"/>
  <c r="X862"/>
  <c r="AB862"/>
  <c r="AR862"/>
  <c r="X863"/>
  <c r="AR863"/>
  <c r="X864"/>
  <c r="AR864"/>
  <c r="X865"/>
  <c r="AR865"/>
  <c r="X866"/>
  <c r="AR866"/>
  <c r="X867"/>
  <c r="AR867"/>
  <c r="X868"/>
  <c r="AB868"/>
  <c r="AR868"/>
  <c r="X869"/>
  <c r="AR869"/>
  <c r="X870"/>
  <c r="AR870"/>
  <c r="X871"/>
  <c r="AR871"/>
  <c r="X872"/>
  <c r="X873"/>
  <c r="AR873"/>
  <c r="X874"/>
  <c r="AR874"/>
  <c r="X875"/>
  <c r="AT876"/>
  <c r="BO878"/>
  <c r="BI879"/>
  <c r="BJ880"/>
  <c r="BL880" s="1"/>
  <c r="BO880"/>
  <c r="BI881"/>
  <c r="BJ882"/>
  <c r="BO883"/>
  <c r="BI884"/>
  <c r="BM885"/>
  <c r="Z886"/>
  <c r="BI886"/>
  <c r="BM887"/>
  <c r="BM888"/>
  <c r="BW888"/>
  <c r="Z889"/>
  <c r="BI889"/>
  <c r="BJ890"/>
  <c r="BO890"/>
  <c r="BJ891"/>
  <c r="BI892"/>
  <c r="BN893"/>
  <c r="BN894"/>
  <c r="BN895"/>
  <c r="BM896"/>
  <c r="BK908"/>
  <c r="BH909"/>
  <c r="BI915"/>
  <c r="BH876"/>
  <c r="X876"/>
  <c r="BH877"/>
  <c r="X877"/>
  <c r="BO910"/>
  <c r="BI910"/>
  <c r="BK910" s="1"/>
  <c r="BK912"/>
  <c r="AD912"/>
  <c r="BP912"/>
  <c r="AR912"/>
  <c r="BW912"/>
  <c r="AR915"/>
  <c r="BW915"/>
  <c r="BJ876"/>
  <c r="BI877"/>
  <c r="BL877" s="1"/>
  <c r="Z880"/>
  <c r="Z882"/>
  <c r="BI882"/>
  <c r="BK882" s="1"/>
  <c r="AH886"/>
  <c r="BM886"/>
  <c r="AT888"/>
  <c r="BM889"/>
  <c r="BW889"/>
  <c r="Z890"/>
  <c r="BI890"/>
  <c r="BL890" s="1"/>
  <c r="BI891"/>
  <c r="BK891" s="1"/>
  <c r="BM892"/>
  <c r="BW893"/>
  <c r="BW894"/>
  <c r="BW895"/>
  <c r="BK897"/>
  <c r="BI914"/>
  <c r="BH916"/>
  <c r="BN921"/>
  <c r="BJ921"/>
  <c r="Z921"/>
  <c r="BR922"/>
  <c r="AH922"/>
  <c r="BN923"/>
  <c r="BJ923"/>
  <c r="Z923"/>
  <c r="BN925"/>
  <c r="BJ925"/>
  <c r="Z925"/>
  <c r="BN928"/>
  <c r="BJ928"/>
  <c r="Z928"/>
  <c r="AR928"/>
  <c r="BW928"/>
  <c r="BN932"/>
  <c r="BJ932"/>
  <c r="Z932"/>
  <c r="BW932"/>
  <c r="AR932"/>
  <c r="BH937"/>
  <c r="X937"/>
  <c r="BM937"/>
  <c r="BI937"/>
  <c r="BH940"/>
  <c r="X940"/>
  <c r="BM940"/>
  <c r="BI940"/>
  <c r="AF940"/>
  <c r="BQ940"/>
  <c r="BH941"/>
  <c r="X941"/>
  <c r="BM941"/>
  <c r="BI941"/>
  <c r="BK941" s="1"/>
  <c r="BH943"/>
  <c r="X943"/>
  <c r="BI943"/>
  <c r="BK943" s="1"/>
  <c r="BM943"/>
  <c r="AF943"/>
  <c r="BQ943"/>
  <c r="BH944"/>
  <c r="X944"/>
  <c r="BI944"/>
  <c r="BK944" s="1"/>
  <c r="BM944"/>
  <c r="BH946"/>
  <c r="X946"/>
  <c r="BM946"/>
  <c r="BI946"/>
  <c r="AR946"/>
  <c r="BW946"/>
  <c r="AR947"/>
  <c r="BW947"/>
  <c r="BH917"/>
  <c r="BH918"/>
  <c r="BI921"/>
  <c r="BX929"/>
  <c r="BX933"/>
  <c r="BX934"/>
  <c r="BN910"/>
  <c r="BJ910"/>
  <c r="Z910"/>
  <c r="BV912"/>
  <c r="AP912"/>
  <c r="BN913"/>
  <c r="BJ913"/>
  <c r="Z913"/>
  <c r="BN914"/>
  <c r="BJ914"/>
  <c r="Z914"/>
  <c r="BN915"/>
  <c r="BJ915"/>
  <c r="Z915"/>
  <c r="BN916"/>
  <c r="BJ916"/>
  <c r="Z916"/>
  <c r="BN917"/>
  <c r="BJ917"/>
  <c r="Z917"/>
  <c r="BN918"/>
  <c r="BJ918"/>
  <c r="BL918" s="1"/>
  <c r="Z918"/>
  <c r="BN919"/>
  <c r="BJ919"/>
  <c r="BL919" s="1"/>
  <c r="Z919"/>
  <c r="BI928"/>
  <c r="X928"/>
  <c r="AR929"/>
  <c r="BW929"/>
  <c r="X932"/>
  <c r="BI932"/>
  <c r="BW933"/>
  <c r="AR933"/>
  <c r="AR934"/>
  <c r="BW934"/>
  <c r="BI898"/>
  <c r="BL898" s="1"/>
  <c r="BI899"/>
  <c r="BL899" s="1"/>
  <c r="BI900"/>
  <c r="BL900" s="1"/>
  <c r="BI901"/>
  <c r="BL901" s="1"/>
  <c r="BI902"/>
  <c r="BL902" s="1"/>
  <c r="BI903"/>
  <c r="BL903" s="1"/>
  <c r="BI904"/>
  <c r="BL904" s="1"/>
  <c r="BI905"/>
  <c r="BL905" s="1"/>
  <c r="BI906"/>
  <c r="BL906" s="1"/>
  <c r="BI907"/>
  <c r="BL907" s="1"/>
  <c r="BH908"/>
  <c r="X911"/>
  <c r="BI911"/>
  <c r="AB912"/>
  <c r="BW917"/>
  <c r="BW918"/>
  <c r="AR919"/>
  <c r="BT919"/>
  <c r="AJ920"/>
  <c r="X921"/>
  <c r="BH921"/>
  <c r="BX921"/>
  <c r="BP922"/>
  <c r="X923"/>
  <c r="AR923"/>
  <c r="BI923"/>
  <c r="BT923"/>
  <c r="AB924"/>
  <c r="BP924"/>
  <c r="X925"/>
  <c r="BX926"/>
  <c r="BI927"/>
  <c r="BH928"/>
  <c r="BK929"/>
  <c r="BI930"/>
  <c r="BX930"/>
  <c r="BI931"/>
  <c r="BH932"/>
  <c r="BK933"/>
  <c r="BI934"/>
  <c r="AD934"/>
  <c r="BI935"/>
  <c r="BS938"/>
  <c r="BN909"/>
  <c r="BJ909"/>
  <c r="Z909"/>
  <c r="BR919"/>
  <c r="AH919"/>
  <c r="BR921"/>
  <c r="AH921"/>
  <c r="BN922"/>
  <c r="BJ922"/>
  <c r="Z922"/>
  <c r="BR923"/>
  <c r="AH923"/>
  <c r="AL926"/>
  <c r="BT926"/>
  <c r="BW926"/>
  <c r="AR926"/>
  <c r="AD927"/>
  <c r="BP927"/>
  <c r="AR930"/>
  <c r="BW930"/>
  <c r="AD931"/>
  <c r="BP931"/>
  <c r="BO934"/>
  <c r="AB934"/>
  <c r="BH936"/>
  <c r="X936"/>
  <c r="BM936"/>
  <c r="BI936"/>
  <c r="BK936" s="1"/>
  <c r="BH938"/>
  <c r="X938"/>
  <c r="BI938"/>
  <c r="BM938"/>
  <c r="AF938"/>
  <c r="BQ938"/>
  <c r="BH939"/>
  <c r="X939"/>
  <c r="BI939"/>
  <c r="BK939" s="1"/>
  <c r="BM939"/>
  <c r="BH942"/>
  <c r="X942"/>
  <c r="BM942"/>
  <c r="BI942"/>
  <c r="BH945"/>
  <c r="X945"/>
  <c r="BI945"/>
  <c r="BM945"/>
  <c r="AF946"/>
  <c r="BQ946"/>
  <c r="BK951"/>
  <c r="BH911"/>
  <c r="BH919"/>
  <c r="BX919"/>
  <c r="BI920"/>
  <c r="BT920"/>
  <c r="BQ921"/>
  <c r="BI922"/>
  <c r="BL922" s="1"/>
  <c r="BH923"/>
  <c r="BX923"/>
  <c r="BI924"/>
  <c r="BI925"/>
  <c r="BK927"/>
  <c r="BH934"/>
  <c r="BW936"/>
  <c r="BO938"/>
  <c r="BW939"/>
  <c r="BW940"/>
  <c r="BW942"/>
  <c r="BW943"/>
  <c r="BW945"/>
  <c r="BI947"/>
  <c r="BN908"/>
  <c r="BJ908"/>
  <c r="BL908" s="1"/>
  <c r="Z908"/>
  <c r="BN912"/>
  <c r="BJ912"/>
  <c r="BL912" s="1"/>
  <c r="Z912"/>
  <c r="BN920"/>
  <c r="BJ920"/>
  <c r="Z920"/>
  <c r="BN924"/>
  <c r="BJ924"/>
  <c r="Z924"/>
  <c r="BH910"/>
  <c r="AF919"/>
  <c r="BH920"/>
  <c r="BP921"/>
  <c r="X922"/>
  <c r="BH922"/>
  <c r="AF923"/>
  <c r="BH924"/>
  <c r="BH925"/>
  <c r="BX925"/>
  <c r="BH926"/>
  <c r="BS926"/>
  <c r="BO927"/>
  <c r="BM928"/>
  <c r="BX928"/>
  <c r="BH930"/>
  <c r="BO931"/>
  <c r="BM932"/>
  <c r="BX932"/>
  <c r="BP934"/>
  <c r="BS940"/>
  <c r="BS943"/>
  <c r="BH950"/>
  <c r="X950"/>
  <c r="BH953"/>
  <c r="X953"/>
  <c r="BH954"/>
  <c r="X954"/>
  <c r="BM954"/>
  <c r="BI954"/>
  <c r="BK954" s="1"/>
  <c r="AF954"/>
  <c r="BQ954"/>
  <c r="BO949"/>
  <c r="BW952"/>
  <c r="BW953"/>
  <c r="BN926"/>
  <c r="BJ926"/>
  <c r="BL926" s="1"/>
  <c r="Z926"/>
  <c r="BN929"/>
  <c r="BJ929"/>
  <c r="BL929" s="1"/>
  <c r="Z929"/>
  <c r="BN930"/>
  <c r="BJ930"/>
  <c r="Z930"/>
  <c r="BN931"/>
  <c r="BJ931"/>
  <c r="Z931"/>
  <c r="BR934"/>
  <c r="AH934"/>
  <c r="BN935"/>
  <c r="BJ935"/>
  <c r="Z935"/>
  <c r="BN936"/>
  <c r="BJ936"/>
  <c r="Z936"/>
  <c r="BN937"/>
  <c r="BJ937"/>
  <c r="Z937"/>
  <c r="BN938"/>
  <c r="BJ938"/>
  <c r="Z938"/>
  <c r="BR938"/>
  <c r="AH938"/>
  <c r="BX938"/>
  <c r="AT938"/>
  <c r="BX939"/>
  <c r="AT939"/>
  <c r="BP940"/>
  <c r="AD940"/>
  <c r="BT940"/>
  <c r="AL940"/>
  <c r="BN941"/>
  <c r="BJ941"/>
  <c r="Z941"/>
  <c r="BN942"/>
  <c r="BJ942"/>
  <c r="Z942"/>
  <c r="BN943"/>
  <c r="BJ943"/>
  <c r="Z943"/>
  <c r="BR943"/>
  <c r="AH943"/>
  <c r="BX943"/>
  <c r="AT943"/>
  <c r="BX944"/>
  <c r="AT944"/>
  <c r="BX945"/>
  <c r="AT945"/>
  <c r="BR946"/>
  <c r="AH946"/>
  <c r="BN947"/>
  <c r="BJ947"/>
  <c r="Z947"/>
  <c r="BN948"/>
  <c r="BJ948"/>
  <c r="Z948"/>
  <c r="BN949"/>
  <c r="BJ949"/>
  <c r="Z949"/>
  <c r="BX949"/>
  <c r="AT949"/>
  <c r="BP950"/>
  <c r="AD950"/>
  <c r="BN951"/>
  <c r="BJ951"/>
  <c r="BL951" s="1"/>
  <c r="Z951"/>
  <c r="BN952"/>
  <c r="BJ952"/>
  <c r="Z952"/>
  <c r="BX952"/>
  <c r="AT952"/>
  <c r="BX953"/>
  <c r="AT953"/>
  <c r="BP954"/>
  <c r="AD954"/>
  <c r="BX954"/>
  <c r="AT954"/>
  <c r="AD928"/>
  <c r="BH931"/>
  <c r="BX931"/>
  <c r="BI950"/>
  <c r="BU952"/>
  <c r="BM953"/>
  <c r="BH947"/>
  <c r="X947"/>
  <c r="BH948"/>
  <c r="X948"/>
  <c r="BH949"/>
  <c r="X949"/>
  <c r="BH951"/>
  <c r="X951"/>
  <c r="BH952"/>
  <c r="X952"/>
  <c r="BO954"/>
  <c r="AB954"/>
  <c r="BW954"/>
  <c r="AR954"/>
  <c r="BW948"/>
  <c r="BO950"/>
  <c r="BW950"/>
  <c r="BW951"/>
  <c r="BV926"/>
  <c r="AP926"/>
  <c r="BN927"/>
  <c r="BJ927"/>
  <c r="Z927"/>
  <c r="BN933"/>
  <c r="BJ933"/>
  <c r="BL933" s="1"/>
  <c r="Z933"/>
  <c r="BN934"/>
  <c r="BJ934"/>
  <c r="Z934"/>
  <c r="BX935"/>
  <c r="AT935"/>
  <c r="BX936"/>
  <c r="AT936"/>
  <c r="BX937"/>
  <c r="AT937"/>
  <c r="BP938"/>
  <c r="AD938"/>
  <c r="BT938"/>
  <c r="AL938"/>
  <c r="BN939"/>
  <c r="BJ939"/>
  <c r="Z939"/>
  <c r="BN940"/>
  <c r="BJ940"/>
  <c r="Z940"/>
  <c r="BR940"/>
  <c r="AH940"/>
  <c r="BX940"/>
  <c r="AT940"/>
  <c r="BX941"/>
  <c r="AT941"/>
  <c r="BX942"/>
  <c r="AT942"/>
  <c r="BP943"/>
  <c r="AD943"/>
  <c r="BT943"/>
  <c r="AL943"/>
  <c r="BN944"/>
  <c r="BJ944"/>
  <c r="Z944"/>
  <c r="BN945"/>
  <c r="BJ945"/>
  <c r="Z945"/>
  <c r="BN946"/>
  <c r="BJ946"/>
  <c r="Z946"/>
  <c r="BX946"/>
  <c r="AT946"/>
  <c r="BX947"/>
  <c r="AT947"/>
  <c r="BX948"/>
  <c r="AT948"/>
  <c r="BP949"/>
  <c r="AD949"/>
  <c r="BN950"/>
  <c r="BJ950"/>
  <c r="Z950"/>
  <c r="BX950"/>
  <c r="AT950"/>
  <c r="BX951"/>
  <c r="AT951"/>
  <c r="BV952"/>
  <c r="AP952"/>
  <c r="BN953"/>
  <c r="BJ953"/>
  <c r="Z953"/>
  <c r="BN954"/>
  <c r="BJ954"/>
  <c r="Z954"/>
  <c r="BR954"/>
  <c r="AH954"/>
  <c r="BH927"/>
  <c r="BX927"/>
  <c r="BH935"/>
  <c r="BM935"/>
  <c r="BM947"/>
  <c r="BM948"/>
  <c r="BI949"/>
  <c r="BM950"/>
  <c r="BM951"/>
  <c r="BI952"/>
  <c r="BL952" s="1"/>
  <c r="BI953"/>
  <c r="BL948" l="1"/>
  <c r="BL867"/>
  <c r="BL863"/>
  <c r="BL870"/>
  <c r="BL860"/>
  <c r="BK878"/>
  <c r="BL852"/>
  <c r="BL921"/>
  <c r="BL924"/>
  <c r="BL938"/>
  <c r="BK952"/>
  <c r="BL856"/>
  <c r="BL872"/>
  <c r="BL857"/>
  <c r="BK901"/>
  <c r="BK861"/>
  <c r="BK877"/>
  <c r="BK905"/>
  <c r="BL851"/>
  <c r="BL850"/>
  <c r="BL886"/>
  <c r="BK886"/>
  <c r="BL947"/>
  <c r="BK947"/>
  <c r="BL911"/>
  <c r="BK911"/>
  <c r="BL946"/>
  <c r="BK946"/>
  <c r="BL879"/>
  <c r="BK879"/>
  <c r="BK916"/>
  <c r="BL916"/>
  <c r="BL896"/>
  <c r="BK896"/>
  <c r="BL888"/>
  <c r="BK888"/>
  <c r="BK913"/>
  <c r="BL913"/>
  <c r="BL935"/>
  <c r="BL920"/>
  <c r="BL942"/>
  <c r="BL931"/>
  <c r="BL940"/>
  <c r="BL937"/>
  <c r="BK937"/>
  <c r="BK942"/>
  <c r="BK904"/>
  <c r="BK900"/>
  <c r="BL876"/>
  <c r="BK858"/>
  <c r="BK857"/>
  <c r="BK876"/>
  <c r="BK866"/>
  <c r="BK854"/>
  <c r="BK851"/>
  <c r="BK917"/>
  <c r="BL917"/>
  <c r="BL837"/>
  <c r="BK837"/>
  <c r="BL930"/>
  <c r="BK930"/>
  <c r="BL928"/>
  <c r="BK928"/>
  <c r="BK914"/>
  <c r="BL914"/>
  <c r="BL892"/>
  <c r="BK892"/>
  <c r="BL889"/>
  <c r="BK889"/>
  <c r="BL884"/>
  <c r="BK884"/>
  <c r="BL887"/>
  <c r="BK887"/>
  <c r="BK909"/>
  <c r="BL909"/>
  <c r="BL834"/>
  <c r="BK834"/>
  <c r="BL936"/>
  <c r="BL941"/>
  <c r="BL910"/>
  <c r="BK935"/>
  <c r="BK922"/>
  <c r="BK920"/>
  <c r="BK906"/>
  <c r="BK902"/>
  <c r="BK898"/>
  <c r="BK873"/>
  <c r="BK863"/>
  <c r="BK870"/>
  <c r="BL839"/>
  <c r="BK872"/>
  <c r="BK860"/>
  <c r="BK852"/>
  <c r="BL923"/>
  <c r="BK923"/>
  <c r="BK915"/>
  <c r="BL915"/>
  <c r="BL953"/>
  <c r="BK953"/>
  <c r="BL950"/>
  <c r="BK950"/>
  <c r="BL934"/>
  <c r="BK934"/>
  <c r="BL932"/>
  <c r="BK932"/>
  <c r="BL881"/>
  <c r="BK881"/>
  <c r="BL885"/>
  <c r="BK885"/>
  <c r="BL835"/>
  <c r="BK835"/>
  <c r="BL832"/>
  <c r="BK832"/>
  <c r="BL943"/>
  <c r="BK938"/>
  <c r="BK921"/>
  <c r="BK864"/>
  <c r="BL853"/>
  <c r="BK868"/>
  <c r="BL949"/>
  <c r="BL954"/>
  <c r="BK931"/>
  <c r="BL925"/>
  <c r="BL945"/>
  <c r="BL939"/>
  <c r="BL927"/>
  <c r="BK949"/>
  <c r="BL944"/>
  <c r="BK945"/>
  <c r="BL891"/>
  <c r="BL882"/>
  <c r="BK940"/>
  <c r="BK925"/>
  <c r="BL871"/>
  <c r="BL869"/>
  <c r="BL865"/>
  <c r="BL859"/>
  <c r="BK924"/>
  <c r="BK907"/>
  <c r="BK903"/>
  <c r="BK899"/>
  <c r="BK867"/>
  <c r="BL847"/>
  <c r="BK874"/>
  <c r="BK855"/>
  <c r="BL836"/>
  <c r="BL833"/>
  <c r="BL849"/>
  <c r="BL848"/>
  <c r="BL846"/>
  <c r="BK890"/>
  <c r="BK875"/>
  <c r="BK862"/>
  <c r="BK833"/>
  <c r="BK850"/>
  <c r="BK838"/>
  <c r="BG830" l="1"/>
  <c r="BF830"/>
  <c r="BE830"/>
  <c r="CD830" s="1"/>
  <c r="BD830"/>
  <c r="BC830"/>
  <c r="CC830" s="1"/>
  <c r="BB830"/>
  <c r="BA830"/>
  <c r="CB830" s="1"/>
  <c r="AZ830"/>
  <c r="AY830"/>
  <c r="CA830" s="1"/>
  <c r="AX830"/>
  <c r="AW830"/>
  <c r="BZ830" s="1"/>
  <c r="AV830"/>
  <c r="AU830"/>
  <c r="BY830" s="1"/>
  <c r="AS830"/>
  <c r="AQ830"/>
  <c r="AP830"/>
  <c r="AO830"/>
  <c r="BV830" s="1"/>
  <c r="AN830"/>
  <c r="AM830"/>
  <c r="BU830" s="1"/>
  <c r="AL830"/>
  <c r="AK830"/>
  <c r="BT830" s="1"/>
  <c r="AJ830"/>
  <c r="AI830"/>
  <c r="BS830" s="1"/>
  <c r="AH830"/>
  <c r="AG830"/>
  <c r="BR830" s="1"/>
  <c r="AF830"/>
  <c r="AE830"/>
  <c r="BQ830" s="1"/>
  <c r="AD830"/>
  <c r="AC830"/>
  <c r="BP830" s="1"/>
  <c r="AB830"/>
  <c r="AA830"/>
  <c r="BO830" s="1"/>
  <c r="Y830"/>
  <c r="W830"/>
  <c r="BG829"/>
  <c r="BF829"/>
  <c r="BE829"/>
  <c r="CD829" s="1"/>
  <c r="BD829"/>
  <c r="BC829"/>
  <c r="CC829" s="1"/>
  <c r="BB829"/>
  <c r="BA829"/>
  <c r="CB829" s="1"/>
  <c r="AZ829"/>
  <c r="AY829"/>
  <c r="CA829" s="1"/>
  <c r="AX829"/>
  <c r="AW829"/>
  <c r="BZ829" s="1"/>
  <c r="AV829"/>
  <c r="AU829"/>
  <c r="BY829" s="1"/>
  <c r="AS829"/>
  <c r="AQ829"/>
  <c r="AR829" s="1"/>
  <c r="AP829"/>
  <c r="AO829"/>
  <c r="BV829" s="1"/>
  <c r="AN829"/>
  <c r="AM829"/>
  <c r="BU829" s="1"/>
  <c r="AL829"/>
  <c r="AK829"/>
  <c r="BT829" s="1"/>
  <c r="AJ829"/>
  <c r="AI829"/>
  <c r="BS829" s="1"/>
  <c r="AH829"/>
  <c r="AG829"/>
  <c r="BR829" s="1"/>
  <c r="AF829"/>
  <c r="AE829"/>
  <c r="BQ829" s="1"/>
  <c r="AC829"/>
  <c r="AA829"/>
  <c r="AB829" s="1"/>
  <c r="Y829"/>
  <c r="W829"/>
  <c r="BM829" s="1"/>
  <c r="BG828"/>
  <c r="BF828"/>
  <c r="BE828"/>
  <c r="CD828" s="1"/>
  <c r="BD828"/>
  <c r="BC828"/>
  <c r="CC828" s="1"/>
  <c r="BB828"/>
  <c r="BA828"/>
  <c r="CB828" s="1"/>
  <c r="AZ828"/>
  <c r="AY828"/>
  <c r="CA828" s="1"/>
  <c r="AX828"/>
  <c r="AW828"/>
  <c r="BZ828" s="1"/>
  <c r="AV828"/>
  <c r="AU828"/>
  <c r="BY828" s="1"/>
  <c r="AS828"/>
  <c r="AQ828"/>
  <c r="AR828" s="1"/>
  <c r="AP828"/>
  <c r="AO828"/>
  <c r="BV828" s="1"/>
  <c r="AN828"/>
  <c r="AM828"/>
  <c r="BU828" s="1"/>
  <c r="AL828"/>
  <c r="AK828"/>
  <c r="BT828" s="1"/>
  <c r="AJ828"/>
  <c r="AI828"/>
  <c r="BS828" s="1"/>
  <c r="AH828"/>
  <c r="AG828"/>
  <c r="BR828" s="1"/>
  <c r="AF828"/>
  <c r="AE828"/>
  <c r="BQ828" s="1"/>
  <c r="AC828"/>
  <c r="AA828"/>
  <c r="AB828" s="1"/>
  <c r="Y828"/>
  <c r="W828"/>
  <c r="BG827"/>
  <c r="BF827"/>
  <c r="BE827"/>
  <c r="CD827" s="1"/>
  <c r="BD827"/>
  <c r="BC827"/>
  <c r="CC827" s="1"/>
  <c r="BB827"/>
  <c r="BA827"/>
  <c r="CB827" s="1"/>
  <c r="AZ827"/>
  <c r="AY827"/>
  <c r="CA827" s="1"/>
  <c r="AX827"/>
  <c r="AW827"/>
  <c r="BZ827" s="1"/>
  <c r="AV827"/>
  <c r="AU827"/>
  <c r="BY827" s="1"/>
  <c r="AS827"/>
  <c r="AQ827"/>
  <c r="AR827" s="1"/>
  <c r="AP827"/>
  <c r="AO827"/>
  <c r="BV827" s="1"/>
  <c r="AN827"/>
  <c r="AM827"/>
  <c r="BU827" s="1"/>
  <c r="AL827"/>
  <c r="AK827"/>
  <c r="BT827" s="1"/>
  <c r="AJ827"/>
  <c r="AI827"/>
  <c r="BS827" s="1"/>
  <c r="AH827"/>
  <c r="AG827"/>
  <c r="BR827" s="1"/>
  <c r="AF827"/>
  <c r="AE827"/>
  <c r="BQ827" s="1"/>
  <c r="AD827"/>
  <c r="AC827"/>
  <c r="BP827" s="1"/>
  <c r="AB827"/>
  <c r="AA827"/>
  <c r="BO827" s="1"/>
  <c r="Y827"/>
  <c r="W827"/>
  <c r="BG826"/>
  <c r="BF826"/>
  <c r="BE826"/>
  <c r="CD826" s="1"/>
  <c r="BD826"/>
  <c r="BC826"/>
  <c r="CC826" s="1"/>
  <c r="BB826"/>
  <c r="BA826"/>
  <c r="CB826" s="1"/>
  <c r="AZ826"/>
  <c r="AY826"/>
  <c r="CA826" s="1"/>
  <c r="AX826"/>
  <c r="AW826"/>
  <c r="BZ826" s="1"/>
  <c r="AV826"/>
  <c r="AU826"/>
  <c r="BY826" s="1"/>
  <c r="AS826"/>
  <c r="AQ826"/>
  <c r="AR826" s="1"/>
  <c r="AP826"/>
  <c r="AO826"/>
  <c r="BV826" s="1"/>
  <c r="AN826"/>
  <c r="AM826"/>
  <c r="BU826" s="1"/>
  <c r="AL826"/>
  <c r="AK826"/>
  <c r="BT826" s="1"/>
  <c r="AJ826"/>
  <c r="AI826"/>
  <c r="BS826" s="1"/>
  <c r="AH826"/>
  <c r="AG826"/>
  <c r="BR826" s="1"/>
  <c r="AF826"/>
  <c r="AE826"/>
  <c r="BQ826" s="1"/>
  <c r="AC826"/>
  <c r="AA826"/>
  <c r="AB826" s="1"/>
  <c r="Y826"/>
  <c r="W826"/>
  <c r="BM826" s="1"/>
  <c r="BG825"/>
  <c r="BF825"/>
  <c r="BE825"/>
  <c r="CD825" s="1"/>
  <c r="BD825"/>
  <c r="BC825"/>
  <c r="CC825" s="1"/>
  <c r="BB825"/>
  <c r="BA825"/>
  <c r="CB825" s="1"/>
  <c r="AZ825"/>
  <c r="AY825"/>
  <c r="CA825" s="1"/>
  <c r="AX825"/>
  <c r="AW825"/>
  <c r="BZ825" s="1"/>
  <c r="AV825"/>
  <c r="AU825"/>
  <c r="BY825" s="1"/>
  <c r="AS825"/>
  <c r="AQ825"/>
  <c r="AR825" s="1"/>
  <c r="AP825"/>
  <c r="AO825"/>
  <c r="BV825" s="1"/>
  <c r="AN825"/>
  <c r="AM825"/>
  <c r="BU825" s="1"/>
  <c r="AL825"/>
  <c r="AK825"/>
  <c r="BT825" s="1"/>
  <c r="AJ825"/>
  <c r="AI825"/>
  <c r="BS825" s="1"/>
  <c r="AH825"/>
  <c r="AG825"/>
  <c r="BR825" s="1"/>
  <c r="AF825"/>
  <c r="AE825"/>
  <c r="BQ825" s="1"/>
  <c r="AC825"/>
  <c r="AA825"/>
  <c r="AB825" s="1"/>
  <c r="Y825"/>
  <c r="W825"/>
  <c r="BG824"/>
  <c r="BF824"/>
  <c r="BE824"/>
  <c r="CD824" s="1"/>
  <c r="BD824"/>
  <c r="BC824"/>
  <c r="CC824" s="1"/>
  <c r="BB824"/>
  <c r="BA824"/>
  <c r="CB824" s="1"/>
  <c r="AZ824"/>
  <c r="AY824"/>
  <c r="CA824" s="1"/>
  <c r="AX824"/>
  <c r="AW824"/>
  <c r="BZ824" s="1"/>
  <c r="AV824"/>
  <c r="AU824"/>
  <c r="BY824" s="1"/>
  <c r="AS824"/>
  <c r="AQ824"/>
  <c r="AR824" s="1"/>
  <c r="AP824"/>
  <c r="AO824"/>
  <c r="BV824" s="1"/>
  <c r="AN824"/>
  <c r="AM824"/>
  <c r="BU824" s="1"/>
  <c r="AL824"/>
  <c r="AK824"/>
  <c r="BT824" s="1"/>
  <c r="AJ824"/>
  <c r="AI824"/>
  <c r="BS824" s="1"/>
  <c r="AH824"/>
  <c r="AG824"/>
  <c r="BR824" s="1"/>
  <c r="AF824"/>
  <c r="AE824"/>
  <c r="BQ824" s="1"/>
  <c r="AD824"/>
  <c r="AC824"/>
  <c r="BP824" s="1"/>
  <c r="AB824"/>
  <c r="AA824"/>
  <c r="BO824" s="1"/>
  <c r="Y824"/>
  <c r="W824"/>
  <c r="BG823"/>
  <c r="BF823"/>
  <c r="BE823"/>
  <c r="CD823" s="1"/>
  <c r="BD823"/>
  <c r="BC823"/>
  <c r="CC823" s="1"/>
  <c r="BB823"/>
  <c r="BA823"/>
  <c r="CB823" s="1"/>
  <c r="AZ823"/>
  <c r="AY823"/>
  <c r="CA823" s="1"/>
  <c r="AX823"/>
  <c r="AW823"/>
  <c r="BZ823" s="1"/>
  <c r="AV823"/>
  <c r="AU823"/>
  <c r="BY823" s="1"/>
  <c r="AS823"/>
  <c r="AQ823"/>
  <c r="AR823" s="1"/>
  <c r="AP823"/>
  <c r="AO823"/>
  <c r="BV823" s="1"/>
  <c r="AN823"/>
  <c r="AM823"/>
  <c r="BU823" s="1"/>
  <c r="AL823"/>
  <c r="AK823"/>
  <c r="BT823" s="1"/>
  <c r="AJ823"/>
  <c r="AI823"/>
  <c r="BS823" s="1"/>
  <c r="AH823"/>
  <c r="AG823"/>
  <c r="BR823" s="1"/>
  <c r="AF823"/>
  <c r="AE823"/>
  <c r="BQ823" s="1"/>
  <c r="AD823"/>
  <c r="AC823"/>
  <c r="BP823" s="1"/>
  <c r="AB823"/>
  <c r="AA823"/>
  <c r="BO823" s="1"/>
  <c r="Y823"/>
  <c r="W823"/>
  <c r="BG822"/>
  <c r="BF822"/>
  <c r="BE822"/>
  <c r="CD822" s="1"/>
  <c r="BD822"/>
  <c r="BC822"/>
  <c r="CC822" s="1"/>
  <c r="BB822"/>
  <c r="BA822"/>
  <c r="CB822" s="1"/>
  <c r="AZ822"/>
  <c r="AY822"/>
  <c r="CA822" s="1"/>
  <c r="AX822"/>
  <c r="AW822"/>
  <c r="BZ822" s="1"/>
  <c r="AV822"/>
  <c r="AU822"/>
  <c r="BY822" s="1"/>
  <c r="AS822"/>
  <c r="AQ822"/>
  <c r="AR822" s="1"/>
  <c r="AP822"/>
  <c r="AO822"/>
  <c r="BV822" s="1"/>
  <c r="AN822"/>
  <c r="AM822"/>
  <c r="BU822" s="1"/>
  <c r="AL822"/>
  <c r="AK822"/>
  <c r="BT822" s="1"/>
  <c r="AJ822"/>
  <c r="AI822"/>
  <c r="BS822" s="1"/>
  <c r="AH822"/>
  <c r="AG822"/>
  <c r="BR822" s="1"/>
  <c r="AF822"/>
  <c r="AE822"/>
  <c r="BQ822" s="1"/>
  <c r="AD822"/>
  <c r="AC822"/>
  <c r="BP822" s="1"/>
  <c r="AB822"/>
  <c r="AA822"/>
  <c r="BO822" s="1"/>
  <c r="Y822"/>
  <c r="W822"/>
  <c r="BG821"/>
  <c r="BF821"/>
  <c r="BE821"/>
  <c r="CD821" s="1"/>
  <c r="BD821"/>
  <c r="BC821"/>
  <c r="CC821" s="1"/>
  <c r="BB821"/>
  <c r="BA821"/>
  <c r="CB821" s="1"/>
  <c r="AZ821"/>
  <c r="AY821"/>
  <c r="CA821" s="1"/>
  <c r="AX821"/>
  <c r="AW821"/>
  <c r="BZ821" s="1"/>
  <c r="AV821"/>
  <c r="AU821"/>
  <c r="BY821" s="1"/>
  <c r="AS821"/>
  <c r="AQ821"/>
  <c r="AR821" s="1"/>
  <c r="AP821"/>
  <c r="AO821"/>
  <c r="BV821" s="1"/>
  <c r="AN821"/>
  <c r="AM821"/>
  <c r="BU821" s="1"/>
  <c r="AL821"/>
  <c r="AK821"/>
  <c r="BT821" s="1"/>
  <c r="AJ821"/>
  <c r="AI821"/>
  <c r="BS821" s="1"/>
  <c r="AH821"/>
  <c r="AG821"/>
  <c r="BR821" s="1"/>
  <c r="AF821"/>
  <c r="AE821"/>
  <c r="BQ821" s="1"/>
  <c r="AD821"/>
  <c r="AC821"/>
  <c r="BP821" s="1"/>
  <c r="AB821"/>
  <c r="AA821"/>
  <c r="BO821" s="1"/>
  <c r="Y821"/>
  <c r="W821"/>
  <c r="BG820"/>
  <c r="BF820"/>
  <c r="BE820"/>
  <c r="CD820" s="1"/>
  <c r="BD820"/>
  <c r="BC820"/>
  <c r="CC820" s="1"/>
  <c r="BB820"/>
  <c r="BA820"/>
  <c r="CB820" s="1"/>
  <c r="AZ820"/>
  <c r="AY820"/>
  <c r="CA820" s="1"/>
  <c r="AX820"/>
  <c r="AW820"/>
  <c r="BZ820" s="1"/>
  <c r="AV820"/>
  <c r="AU820"/>
  <c r="BY820" s="1"/>
  <c r="AS820"/>
  <c r="AQ820"/>
  <c r="AR820" s="1"/>
  <c r="AP820"/>
  <c r="AO820"/>
  <c r="BV820" s="1"/>
  <c r="AN820"/>
  <c r="AM820"/>
  <c r="BU820" s="1"/>
  <c r="AL820"/>
  <c r="AK820"/>
  <c r="BT820" s="1"/>
  <c r="AJ820"/>
  <c r="AI820"/>
  <c r="BS820" s="1"/>
  <c r="AG820"/>
  <c r="AE820"/>
  <c r="AF820" s="1"/>
  <c r="AC820"/>
  <c r="AA820"/>
  <c r="AB820" s="1"/>
  <c r="Y820"/>
  <c r="W820"/>
  <c r="BG819"/>
  <c r="BF819"/>
  <c r="BE819"/>
  <c r="CD819" s="1"/>
  <c r="BD819"/>
  <c r="BC819"/>
  <c r="CC819" s="1"/>
  <c r="BB819"/>
  <c r="BA819"/>
  <c r="CB819" s="1"/>
  <c r="AZ819"/>
  <c r="AY819"/>
  <c r="CA819" s="1"/>
  <c r="AX819"/>
  <c r="AW819"/>
  <c r="BZ819" s="1"/>
  <c r="AV819"/>
  <c r="AU819"/>
  <c r="BY819" s="1"/>
  <c r="AS819"/>
  <c r="AQ819"/>
  <c r="AR819" s="1"/>
  <c r="AP819"/>
  <c r="AO819"/>
  <c r="BV819" s="1"/>
  <c r="AN819"/>
  <c r="AM819"/>
  <c r="BU819" s="1"/>
  <c r="AL819"/>
  <c r="AK819"/>
  <c r="BT819" s="1"/>
  <c r="AJ819"/>
  <c r="AI819"/>
  <c r="BS819" s="1"/>
  <c r="AH819"/>
  <c r="AG819"/>
  <c r="BR819" s="1"/>
  <c r="AF819"/>
  <c r="AE819"/>
  <c r="BQ819" s="1"/>
  <c r="AD819"/>
  <c r="AC819"/>
  <c r="BP819" s="1"/>
  <c r="AB819"/>
  <c r="AA819"/>
  <c r="BO819" s="1"/>
  <c r="Y819"/>
  <c r="W819"/>
  <c r="BG818"/>
  <c r="BF818"/>
  <c r="BE818"/>
  <c r="CD818" s="1"/>
  <c r="BD818"/>
  <c r="BC818"/>
  <c r="CC818" s="1"/>
  <c r="BB818"/>
  <c r="BA818"/>
  <c r="CB818" s="1"/>
  <c r="AZ818"/>
  <c r="AY818"/>
  <c r="CA818" s="1"/>
  <c r="AX818"/>
  <c r="AW818"/>
  <c r="BZ818" s="1"/>
  <c r="AV818"/>
  <c r="AU818"/>
  <c r="BY818" s="1"/>
  <c r="AS818"/>
  <c r="AQ818"/>
  <c r="AR818" s="1"/>
  <c r="AP818"/>
  <c r="AO818"/>
  <c r="BV818" s="1"/>
  <c r="AN818"/>
  <c r="AM818"/>
  <c r="BU818" s="1"/>
  <c r="AL818"/>
  <c r="AK818"/>
  <c r="BT818" s="1"/>
  <c r="AJ818"/>
  <c r="AI818"/>
  <c r="BS818" s="1"/>
  <c r="AH818"/>
  <c r="AG818"/>
  <c r="BR818" s="1"/>
  <c r="AF818"/>
  <c r="AE818"/>
  <c r="BQ818" s="1"/>
  <c r="AD818"/>
  <c r="AC818"/>
  <c r="BP818" s="1"/>
  <c r="AB818"/>
  <c r="AA818"/>
  <c r="BO818" s="1"/>
  <c r="Y818"/>
  <c r="W818"/>
  <c r="BG817"/>
  <c r="BF817"/>
  <c r="BE817"/>
  <c r="CD817" s="1"/>
  <c r="BD817"/>
  <c r="BC817"/>
  <c r="CC817" s="1"/>
  <c r="BB817"/>
  <c r="BA817"/>
  <c r="CB817" s="1"/>
  <c r="AZ817"/>
  <c r="AY817"/>
  <c r="CA817" s="1"/>
  <c r="AX817"/>
  <c r="AW817"/>
  <c r="BZ817" s="1"/>
  <c r="AV817"/>
  <c r="AU817"/>
  <c r="BY817" s="1"/>
  <c r="AS817"/>
  <c r="AQ817"/>
  <c r="AR817" s="1"/>
  <c r="AP817"/>
  <c r="AO817"/>
  <c r="BV817" s="1"/>
  <c r="AN817"/>
  <c r="AM817"/>
  <c r="BU817" s="1"/>
  <c r="AL817"/>
  <c r="AK817"/>
  <c r="BT817" s="1"/>
  <c r="AJ817"/>
  <c r="AI817"/>
  <c r="BS817" s="1"/>
  <c r="AH817"/>
  <c r="AG817"/>
  <c r="BR817" s="1"/>
  <c r="AF817"/>
  <c r="AE817"/>
  <c r="BQ817" s="1"/>
  <c r="AD817"/>
  <c r="AC817"/>
  <c r="BP817" s="1"/>
  <c r="AB817"/>
  <c r="AA817"/>
  <c r="BO817" s="1"/>
  <c r="Y817"/>
  <c r="W817"/>
  <c r="BG816"/>
  <c r="BF816"/>
  <c r="BE816"/>
  <c r="CD816" s="1"/>
  <c r="BD816"/>
  <c r="BC816"/>
  <c r="CC816" s="1"/>
  <c r="BB816"/>
  <c r="BA816"/>
  <c r="CB816" s="1"/>
  <c r="AZ816"/>
  <c r="AY816"/>
  <c r="CA816" s="1"/>
  <c r="AX816"/>
  <c r="AW816"/>
  <c r="BZ816" s="1"/>
  <c r="AV816"/>
  <c r="AU816"/>
  <c r="BY816" s="1"/>
  <c r="AS816"/>
  <c r="AQ816"/>
  <c r="AR816" s="1"/>
  <c r="AP816"/>
  <c r="AO816"/>
  <c r="BV816" s="1"/>
  <c r="AN816"/>
  <c r="AM816"/>
  <c r="BU816" s="1"/>
  <c r="AL816"/>
  <c r="AK816"/>
  <c r="BT816" s="1"/>
  <c r="AJ816"/>
  <c r="AI816"/>
  <c r="BS816" s="1"/>
  <c r="AG816"/>
  <c r="AE816"/>
  <c r="AF816" s="1"/>
  <c r="AC816"/>
  <c r="AA816"/>
  <c r="AB816" s="1"/>
  <c r="Y816"/>
  <c r="W816"/>
  <c r="BG815"/>
  <c r="BF815"/>
  <c r="BE815"/>
  <c r="CD815" s="1"/>
  <c r="BD815"/>
  <c r="BC815"/>
  <c r="CC815" s="1"/>
  <c r="BB815"/>
  <c r="BA815"/>
  <c r="CB815" s="1"/>
  <c r="AZ815"/>
  <c r="AY815"/>
  <c r="CA815" s="1"/>
  <c r="AX815"/>
  <c r="AW815"/>
  <c r="BZ815" s="1"/>
  <c r="AV815"/>
  <c r="AU815"/>
  <c r="BY815" s="1"/>
  <c r="AS815"/>
  <c r="AQ815"/>
  <c r="AR815" s="1"/>
  <c r="AP815"/>
  <c r="AO815"/>
  <c r="BV815" s="1"/>
  <c r="AN815"/>
  <c r="AM815"/>
  <c r="BU815" s="1"/>
  <c r="AL815"/>
  <c r="AK815"/>
  <c r="BT815" s="1"/>
  <c r="AJ815"/>
  <c r="AI815"/>
  <c r="BS815" s="1"/>
  <c r="AG815"/>
  <c r="AE815"/>
  <c r="AF815" s="1"/>
  <c r="AC815"/>
  <c r="AA815"/>
  <c r="AB815" s="1"/>
  <c r="Y815"/>
  <c r="W815"/>
  <c r="BG814"/>
  <c r="BF814"/>
  <c r="BE814"/>
  <c r="CD814" s="1"/>
  <c r="BD814"/>
  <c r="BC814"/>
  <c r="CC814" s="1"/>
  <c r="BB814"/>
  <c r="BA814"/>
  <c r="CB814" s="1"/>
  <c r="AZ814"/>
  <c r="AY814"/>
  <c r="CA814" s="1"/>
  <c r="AX814"/>
  <c r="AW814"/>
  <c r="BZ814" s="1"/>
  <c r="AV814"/>
  <c r="AU814"/>
  <c r="BY814" s="1"/>
  <c r="AS814"/>
  <c r="AQ814"/>
  <c r="AR814" s="1"/>
  <c r="AP814"/>
  <c r="AO814"/>
  <c r="BV814" s="1"/>
  <c r="AN814"/>
  <c r="AM814"/>
  <c r="BU814" s="1"/>
  <c r="AL814"/>
  <c r="AK814"/>
  <c r="BT814" s="1"/>
  <c r="AJ814"/>
  <c r="AI814"/>
  <c r="BS814" s="1"/>
  <c r="AH814"/>
  <c r="AG814"/>
  <c r="BR814" s="1"/>
  <c r="AF814"/>
  <c r="AE814"/>
  <c r="BQ814" s="1"/>
  <c r="AD814"/>
  <c r="AC814"/>
  <c r="BP814" s="1"/>
  <c r="AB814"/>
  <c r="AA814"/>
  <c r="BO814" s="1"/>
  <c r="Y814"/>
  <c r="W814"/>
  <c r="BG813"/>
  <c r="BF813"/>
  <c r="BE813"/>
  <c r="CD813" s="1"/>
  <c r="BD813"/>
  <c r="BC813"/>
  <c r="CC813" s="1"/>
  <c r="BB813"/>
  <c r="BA813"/>
  <c r="CB813" s="1"/>
  <c r="AZ813"/>
  <c r="AY813"/>
  <c r="CA813" s="1"/>
  <c r="AX813"/>
  <c r="AW813"/>
  <c r="BZ813" s="1"/>
  <c r="AV813"/>
  <c r="AU813"/>
  <c r="BY813" s="1"/>
  <c r="AS813"/>
  <c r="AQ813"/>
  <c r="AR813" s="1"/>
  <c r="AP813"/>
  <c r="AO813"/>
  <c r="BV813" s="1"/>
  <c r="AN813"/>
  <c r="AM813"/>
  <c r="BU813" s="1"/>
  <c r="AL813"/>
  <c r="AK813"/>
  <c r="BT813" s="1"/>
  <c r="AJ813"/>
  <c r="AI813"/>
  <c r="BS813" s="1"/>
  <c r="AH813"/>
  <c r="AG813"/>
  <c r="BR813" s="1"/>
  <c r="AF813"/>
  <c r="AE813"/>
  <c r="BQ813" s="1"/>
  <c r="AD813"/>
  <c r="AC813"/>
  <c r="BP813" s="1"/>
  <c r="AB813"/>
  <c r="AA813"/>
  <c r="BO813" s="1"/>
  <c r="Y813"/>
  <c r="W813"/>
  <c r="BG812"/>
  <c r="BF812"/>
  <c r="BE812"/>
  <c r="CD812" s="1"/>
  <c r="BD812"/>
  <c r="BC812"/>
  <c r="CC812" s="1"/>
  <c r="BB812"/>
  <c r="BA812"/>
  <c r="CB812" s="1"/>
  <c r="AZ812"/>
  <c r="AY812"/>
  <c r="CA812" s="1"/>
  <c r="AX812"/>
  <c r="AW812"/>
  <c r="BZ812" s="1"/>
  <c r="AV812"/>
  <c r="AU812"/>
  <c r="BY812" s="1"/>
  <c r="AS812"/>
  <c r="AQ812"/>
  <c r="AR812" s="1"/>
  <c r="AP812"/>
  <c r="AO812"/>
  <c r="BV812" s="1"/>
  <c r="AN812"/>
  <c r="AM812"/>
  <c r="BU812" s="1"/>
  <c r="AL812"/>
  <c r="AK812"/>
  <c r="BT812" s="1"/>
  <c r="AJ812"/>
  <c r="AI812"/>
  <c r="BS812" s="1"/>
  <c r="AH812"/>
  <c r="AG812"/>
  <c r="BR812" s="1"/>
  <c r="AF812"/>
  <c r="AE812"/>
  <c r="BQ812" s="1"/>
  <c r="AD812"/>
  <c r="AC812"/>
  <c r="BP812" s="1"/>
  <c r="AB812"/>
  <c r="AA812"/>
  <c r="BO812" s="1"/>
  <c r="Y812"/>
  <c r="W812"/>
  <c r="BG811"/>
  <c r="BF811"/>
  <c r="BE811"/>
  <c r="CD811" s="1"/>
  <c r="BD811"/>
  <c r="BC811"/>
  <c r="CC811" s="1"/>
  <c r="BB811"/>
  <c r="BA811"/>
  <c r="CB811" s="1"/>
  <c r="AZ811"/>
  <c r="AY811"/>
  <c r="CA811" s="1"/>
  <c r="AX811"/>
  <c r="AW811"/>
  <c r="BZ811" s="1"/>
  <c r="AV811"/>
  <c r="AU811"/>
  <c r="BY811" s="1"/>
  <c r="AS811"/>
  <c r="AQ811"/>
  <c r="AR811" s="1"/>
  <c r="AP811"/>
  <c r="AO811"/>
  <c r="BV811" s="1"/>
  <c r="AN811"/>
  <c r="AM811"/>
  <c r="BU811" s="1"/>
  <c r="AL811"/>
  <c r="AK811"/>
  <c r="BT811" s="1"/>
  <c r="AJ811"/>
  <c r="AI811"/>
  <c r="BS811" s="1"/>
  <c r="AH811"/>
  <c r="AG811"/>
  <c r="BR811" s="1"/>
  <c r="AF811"/>
  <c r="AE811"/>
  <c r="BQ811" s="1"/>
  <c r="AD811"/>
  <c r="AC811"/>
  <c r="BP811" s="1"/>
  <c r="AB811"/>
  <c r="AA811"/>
  <c r="BO811" s="1"/>
  <c r="Y811"/>
  <c r="W811"/>
  <c r="BG810"/>
  <c r="BF810"/>
  <c r="BE810"/>
  <c r="CD810" s="1"/>
  <c r="BD810"/>
  <c r="BC810"/>
  <c r="CC810" s="1"/>
  <c r="BB810"/>
  <c r="BA810"/>
  <c r="CB810" s="1"/>
  <c r="AZ810"/>
  <c r="AY810"/>
  <c r="CA810" s="1"/>
  <c r="AX810"/>
  <c r="AW810"/>
  <c r="BZ810" s="1"/>
  <c r="AV810"/>
  <c r="AU810"/>
  <c r="BY810" s="1"/>
  <c r="AS810"/>
  <c r="AQ810"/>
  <c r="AR810" s="1"/>
  <c r="AP810"/>
  <c r="AO810"/>
  <c r="BV810" s="1"/>
  <c r="AN810"/>
  <c r="AM810"/>
  <c r="BU810" s="1"/>
  <c r="AL810"/>
  <c r="AK810"/>
  <c r="BT810" s="1"/>
  <c r="AJ810"/>
  <c r="AI810"/>
  <c r="BS810" s="1"/>
  <c r="AH810"/>
  <c r="AG810"/>
  <c r="BR810" s="1"/>
  <c r="AF810"/>
  <c r="AE810"/>
  <c r="BQ810" s="1"/>
  <c r="AD810"/>
  <c r="AC810"/>
  <c r="BP810" s="1"/>
  <c r="AB810"/>
  <c r="AA810"/>
  <c r="BO810" s="1"/>
  <c r="Y810"/>
  <c r="W810"/>
  <c r="BG809"/>
  <c r="BF809"/>
  <c r="BE809"/>
  <c r="CD809" s="1"/>
  <c r="BD809"/>
  <c r="BC809"/>
  <c r="CC809" s="1"/>
  <c r="BB809"/>
  <c r="BA809"/>
  <c r="CB809" s="1"/>
  <c r="AZ809"/>
  <c r="AY809"/>
  <c r="CA809" s="1"/>
  <c r="AX809"/>
  <c r="AW809"/>
  <c r="BZ809" s="1"/>
  <c r="AV809"/>
  <c r="AU809"/>
  <c r="BY809" s="1"/>
  <c r="AS809"/>
  <c r="AQ809"/>
  <c r="AR809" s="1"/>
  <c r="AP809"/>
  <c r="AO809"/>
  <c r="BV809" s="1"/>
  <c r="AN809"/>
  <c r="AM809"/>
  <c r="BU809" s="1"/>
  <c r="AL809"/>
  <c r="AK809"/>
  <c r="BT809" s="1"/>
  <c r="AJ809"/>
  <c r="AI809"/>
  <c r="BS809" s="1"/>
  <c r="AH809"/>
  <c r="AG809"/>
  <c r="BR809" s="1"/>
  <c r="AF809"/>
  <c r="AE809"/>
  <c r="BQ809" s="1"/>
  <c r="AD809"/>
  <c r="AC809"/>
  <c r="BP809" s="1"/>
  <c r="AB809"/>
  <c r="AA809"/>
  <c r="BO809" s="1"/>
  <c r="Y809"/>
  <c r="W809"/>
  <c r="BG808"/>
  <c r="BF808"/>
  <c r="BE808"/>
  <c r="CD808" s="1"/>
  <c r="BD808"/>
  <c r="BC808"/>
  <c r="CC808" s="1"/>
  <c r="BB808"/>
  <c r="BA808"/>
  <c r="CB808" s="1"/>
  <c r="AZ808"/>
  <c r="AY808"/>
  <c r="CA808" s="1"/>
  <c r="AX808"/>
  <c r="AW808"/>
  <c r="BZ808" s="1"/>
  <c r="AV808"/>
  <c r="AU808"/>
  <c r="BY808" s="1"/>
  <c r="AS808"/>
  <c r="AQ808"/>
  <c r="AR808" s="1"/>
  <c r="AO808"/>
  <c r="AM808"/>
  <c r="AN808" s="1"/>
  <c r="AL808"/>
  <c r="AK808"/>
  <c r="BT808" s="1"/>
  <c r="AJ808"/>
  <c r="AI808"/>
  <c r="BS808" s="1"/>
  <c r="AH808"/>
  <c r="AG808"/>
  <c r="BR808" s="1"/>
  <c r="AF808"/>
  <c r="AE808"/>
  <c r="BQ808" s="1"/>
  <c r="AD808"/>
  <c r="AC808"/>
  <c r="BP808" s="1"/>
  <c r="AB808"/>
  <c r="AA808"/>
  <c r="BO808" s="1"/>
  <c r="Y808"/>
  <c r="W808"/>
  <c r="BM808" s="1"/>
  <c r="BG807"/>
  <c r="BF807"/>
  <c r="BE807"/>
  <c r="CD807" s="1"/>
  <c r="BD807"/>
  <c r="BC807"/>
  <c r="CC807" s="1"/>
  <c r="BB807"/>
  <c r="BA807"/>
  <c r="CB807" s="1"/>
  <c r="AZ807"/>
  <c r="AY807"/>
  <c r="CA807" s="1"/>
  <c r="AX807"/>
  <c r="AW807"/>
  <c r="BZ807" s="1"/>
  <c r="AV807"/>
  <c r="AU807"/>
  <c r="BY807" s="1"/>
  <c r="AS807"/>
  <c r="AQ807"/>
  <c r="AR807" s="1"/>
  <c r="AP807"/>
  <c r="AO807"/>
  <c r="BV807" s="1"/>
  <c r="AN807"/>
  <c r="AM807"/>
  <c r="BU807" s="1"/>
  <c r="AL807"/>
  <c r="AK807"/>
  <c r="BT807" s="1"/>
  <c r="AJ807"/>
  <c r="AI807"/>
  <c r="BS807" s="1"/>
  <c r="AH807"/>
  <c r="AG807"/>
  <c r="BR807" s="1"/>
  <c r="AF807"/>
  <c r="AE807"/>
  <c r="BQ807" s="1"/>
  <c r="AD807"/>
  <c r="AC807"/>
  <c r="BP807" s="1"/>
  <c r="AB807"/>
  <c r="AA807"/>
  <c r="BO807" s="1"/>
  <c r="Y807"/>
  <c r="W807"/>
  <c r="BG806"/>
  <c r="BF806"/>
  <c r="BE806"/>
  <c r="CD806" s="1"/>
  <c r="BD806"/>
  <c r="BC806"/>
  <c r="CC806" s="1"/>
  <c r="BB806"/>
  <c r="BA806"/>
  <c r="CB806" s="1"/>
  <c r="AZ806"/>
  <c r="AY806"/>
  <c r="CA806" s="1"/>
  <c r="AX806"/>
  <c r="AW806"/>
  <c r="BZ806" s="1"/>
  <c r="AV806"/>
  <c r="AU806"/>
  <c r="BY806" s="1"/>
  <c r="AS806"/>
  <c r="AQ806"/>
  <c r="AR806" s="1"/>
  <c r="AP806"/>
  <c r="AO806"/>
  <c r="BV806" s="1"/>
  <c r="AN806"/>
  <c r="AM806"/>
  <c r="BU806" s="1"/>
  <c r="AL806"/>
  <c r="AK806"/>
  <c r="BT806" s="1"/>
  <c r="AJ806"/>
  <c r="AI806"/>
  <c r="BS806" s="1"/>
  <c r="AH806"/>
  <c r="AG806"/>
  <c r="BR806" s="1"/>
  <c r="AF806"/>
  <c r="AE806"/>
  <c r="BQ806" s="1"/>
  <c r="AD806"/>
  <c r="AC806"/>
  <c r="BP806" s="1"/>
  <c r="AB806"/>
  <c r="AA806"/>
  <c r="BO806" s="1"/>
  <c r="Y806"/>
  <c r="W806"/>
  <c r="BG805"/>
  <c r="BF805"/>
  <c r="BE805"/>
  <c r="CD805" s="1"/>
  <c r="BD805"/>
  <c r="BC805"/>
  <c r="CC805" s="1"/>
  <c r="BB805"/>
  <c r="BA805"/>
  <c r="CB805" s="1"/>
  <c r="AZ805"/>
  <c r="AY805"/>
  <c r="CA805" s="1"/>
  <c r="AX805"/>
  <c r="AW805"/>
  <c r="BZ805" s="1"/>
  <c r="AV805"/>
  <c r="AU805"/>
  <c r="BY805" s="1"/>
  <c r="AS805"/>
  <c r="AQ805"/>
  <c r="AP805"/>
  <c r="AO805"/>
  <c r="BV805" s="1"/>
  <c r="AN805"/>
  <c r="AM805"/>
  <c r="BU805" s="1"/>
  <c r="AL805"/>
  <c r="AK805"/>
  <c r="BT805" s="1"/>
  <c r="AJ805"/>
  <c r="AI805"/>
  <c r="BS805" s="1"/>
  <c r="AH805"/>
  <c r="AG805"/>
  <c r="BR805" s="1"/>
  <c r="AF805"/>
  <c r="AE805"/>
  <c r="BQ805" s="1"/>
  <c r="AD805"/>
  <c r="AC805"/>
  <c r="BP805" s="1"/>
  <c r="AB805"/>
  <c r="AA805"/>
  <c r="BO805" s="1"/>
  <c r="Z805"/>
  <c r="Y805"/>
  <c r="X805"/>
  <c r="W805"/>
  <c r="BM805" s="1"/>
  <c r="BG804"/>
  <c r="BF804"/>
  <c r="BE804"/>
  <c r="CD804" s="1"/>
  <c r="BD804"/>
  <c r="BC804"/>
  <c r="CC804" s="1"/>
  <c r="BB804"/>
  <c r="BA804"/>
  <c r="CB804" s="1"/>
  <c r="AZ804"/>
  <c r="AY804"/>
  <c r="CA804" s="1"/>
  <c r="AX804"/>
  <c r="AW804"/>
  <c r="BZ804" s="1"/>
  <c r="AV804"/>
  <c r="AU804"/>
  <c r="BY804" s="1"/>
  <c r="AS804"/>
  <c r="AQ804"/>
  <c r="AR804" s="1"/>
  <c r="AP804"/>
  <c r="AO804"/>
  <c r="BV804" s="1"/>
  <c r="AN804"/>
  <c r="AM804"/>
  <c r="BU804" s="1"/>
  <c r="AL804"/>
  <c r="AK804"/>
  <c r="BT804" s="1"/>
  <c r="AJ804"/>
  <c r="AI804"/>
  <c r="BS804" s="1"/>
  <c r="AG804"/>
  <c r="AE804"/>
  <c r="AF804" s="1"/>
  <c r="AD804"/>
  <c r="AC804"/>
  <c r="BP804" s="1"/>
  <c r="AB804"/>
  <c r="AA804"/>
  <c r="BO804" s="1"/>
  <c r="Y804"/>
  <c r="W804"/>
  <c r="BM804" s="1"/>
  <c r="BG803"/>
  <c r="BF803"/>
  <c r="BE803"/>
  <c r="CD803" s="1"/>
  <c r="BD803"/>
  <c r="BC803"/>
  <c r="CC803" s="1"/>
  <c r="BB803"/>
  <c r="BA803"/>
  <c r="CB803" s="1"/>
  <c r="AZ803"/>
  <c r="AY803"/>
  <c r="CA803" s="1"/>
  <c r="AX803"/>
  <c r="AW803"/>
  <c r="BZ803" s="1"/>
  <c r="AV803"/>
  <c r="AU803"/>
  <c r="BY803" s="1"/>
  <c r="AS803"/>
  <c r="AQ803"/>
  <c r="AR803" s="1"/>
  <c r="AO803"/>
  <c r="AM803"/>
  <c r="AN803" s="1"/>
  <c r="AL803"/>
  <c r="AK803"/>
  <c r="BT803" s="1"/>
  <c r="AJ803"/>
  <c r="AI803"/>
  <c r="BS803" s="1"/>
  <c r="AG803"/>
  <c r="AE803"/>
  <c r="AF803" s="1"/>
  <c r="AD803"/>
  <c r="AC803"/>
  <c r="BP803" s="1"/>
  <c r="AB803"/>
  <c r="AA803"/>
  <c r="BO803" s="1"/>
  <c r="Y803"/>
  <c r="W803"/>
  <c r="BG802"/>
  <c r="BF802"/>
  <c r="BE802"/>
  <c r="CD802" s="1"/>
  <c r="BD802"/>
  <c r="BC802"/>
  <c r="CC802" s="1"/>
  <c r="BB802"/>
  <c r="BA802"/>
  <c r="CB802" s="1"/>
  <c r="AZ802"/>
  <c r="AY802"/>
  <c r="CA802" s="1"/>
  <c r="AX802"/>
  <c r="AW802"/>
  <c r="BZ802" s="1"/>
  <c r="AV802"/>
  <c r="AU802"/>
  <c r="BY802" s="1"/>
  <c r="AS802"/>
  <c r="AQ802"/>
  <c r="AR802" s="1"/>
  <c r="AP802"/>
  <c r="AO802"/>
  <c r="BV802" s="1"/>
  <c r="AN802"/>
  <c r="AM802"/>
  <c r="BU802" s="1"/>
  <c r="AL802"/>
  <c r="AK802"/>
  <c r="BT802" s="1"/>
  <c r="AJ802"/>
  <c r="AI802"/>
  <c r="BS802" s="1"/>
  <c r="AG802"/>
  <c r="AE802"/>
  <c r="AF802" s="1"/>
  <c r="AD802"/>
  <c r="AC802"/>
  <c r="BP802" s="1"/>
  <c r="AB802"/>
  <c r="AA802"/>
  <c r="BO802" s="1"/>
  <c r="Y802"/>
  <c r="W802"/>
  <c r="BG801"/>
  <c r="BF801"/>
  <c r="BE801"/>
  <c r="CD801" s="1"/>
  <c r="BD801"/>
  <c r="BC801"/>
  <c r="CC801" s="1"/>
  <c r="BB801"/>
  <c r="BA801"/>
  <c r="CB801" s="1"/>
  <c r="AZ801"/>
  <c r="AY801"/>
  <c r="CA801" s="1"/>
  <c r="AX801"/>
  <c r="AW801"/>
  <c r="BZ801" s="1"/>
  <c r="AV801"/>
  <c r="AU801"/>
  <c r="BY801" s="1"/>
  <c r="AS801"/>
  <c r="AQ801"/>
  <c r="AR801" s="1"/>
  <c r="AO801"/>
  <c r="AM801"/>
  <c r="AN801" s="1"/>
  <c r="AL801"/>
  <c r="AK801"/>
  <c r="BT801" s="1"/>
  <c r="AJ801"/>
  <c r="AI801"/>
  <c r="BS801" s="1"/>
  <c r="AH801"/>
  <c r="AG801"/>
  <c r="BR801" s="1"/>
  <c r="AF801"/>
  <c r="AE801"/>
  <c r="BQ801" s="1"/>
  <c r="AD801"/>
  <c r="AC801"/>
  <c r="BP801" s="1"/>
  <c r="AB801"/>
  <c r="AA801"/>
  <c r="BO801" s="1"/>
  <c r="Y801"/>
  <c r="W801"/>
  <c r="BM801" s="1"/>
  <c r="BG800"/>
  <c r="BF800"/>
  <c r="BE800"/>
  <c r="CD800" s="1"/>
  <c r="BD800"/>
  <c r="BC800"/>
  <c r="CC800" s="1"/>
  <c r="BB800"/>
  <c r="BA800"/>
  <c r="CB800" s="1"/>
  <c r="AZ800"/>
  <c r="AY800"/>
  <c r="CA800" s="1"/>
  <c r="AX800"/>
  <c r="AW800"/>
  <c r="BZ800" s="1"/>
  <c r="AV800"/>
  <c r="AU800"/>
  <c r="BY800" s="1"/>
  <c r="AS800"/>
  <c r="AT800" s="1"/>
  <c r="AQ800"/>
  <c r="BW800" s="1"/>
  <c r="AO800"/>
  <c r="BV800" s="1"/>
  <c r="AM800"/>
  <c r="AN800" s="1"/>
  <c r="AL800"/>
  <c r="AK800"/>
  <c r="BT800" s="1"/>
  <c r="AJ800"/>
  <c r="AI800"/>
  <c r="BS800" s="1"/>
  <c r="AH800"/>
  <c r="AG800"/>
  <c r="BR800" s="1"/>
  <c r="AF800"/>
  <c r="AE800"/>
  <c r="BQ800" s="1"/>
  <c r="AD800"/>
  <c r="AC800"/>
  <c r="BP800" s="1"/>
  <c r="AB800"/>
  <c r="AA800"/>
  <c r="BO800" s="1"/>
  <c r="Y800"/>
  <c r="BN800" s="1"/>
  <c r="W800"/>
  <c r="BG799"/>
  <c r="BF799"/>
  <c r="BE799"/>
  <c r="CD799" s="1"/>
  <c r="BD799"/>
  <c r="BC799"/>
  <c r="CC799" s="1"/>
  <c r="BB799"/>
  <c r="BA799"/>
  <c r="CB799" s="1"/>
  <c r="AZ799"/>
  <c r="AY799"/>
  <c r="CA799" s="1"/>
  <c r="AX799"/>
  <c r="AW799"/>
  <c r="BZ799" s="1"/>
  <c r="AV799"/>
  <c r="AU799"/>
  <c r="BY799" s="1"/>
  <c r="AS799"/>
  <c r="AT799" s="1"/>
  <c r="AQ799"/>
  <c r="BW799" s="1"/>
  <c r="AO799"/>
  <c r="BV799" s="1"/>
  <c r="AM799"/>
  <c r="AN799" s="1"/>
  <c r="AL799"/>
  <c r="AK799"/>
  <c r="BT799" s="1"/>
  <c r="AJ799"/>
  <c r="AI799"/>
  <c r="BS799" s="1"/>
  <c r="AH799"/>
  <c r="AG799"/>
  <c r="BR799" s="1"/>
  <c r="AF799"/>
  <c r="AE799"/>
  <c r="BQ799" s="1"/>
  <c r="AD799"/>
  <c r="AC799"/>
  <c r="BP799" s="1"/>
  <c r="AB799"/>
  <c r="AA799"/>
  <c r="BO799" s="1"/>
  <c r="Y799"/>
  <c r="BN799" s="1"/>
  <c r="W799"/>
  <c r="BG798"/>
  <c r="BF798"/>
  <c r="BE798"/>
  <c r="CD798" s="1"/>
  <c r="BD798"/>
  <c r="BC798"/>
  <c r="CC798" s="1"/>
  <c r="BB798"/>
  <c r="BA798"/>
  <c r="CB798" s="1"/>
  <c r="AZ798"/>
  <c r="AY798"/>
  <c r="CA798" s="1"/>
  <c r="AX798"/>
  <c r="AW798"/>
  <c r="BZ798" s="1"/>
  <c r="AV798"/>
  <c r="AU798"/>
  <c r="BY798" s="1"/>
  <c r="AS798"/>
  <c r="AT798" s="1"/>
  <c r="AQ798"/>
  <c r="BW798" s="1"/>
  <c r="AP798"/>
  <c r="AO798"/>
  <c r="BV798" s="1"/>
  <c r="AN798"/>
  <c r="AM798"/>
  <c r="BU798" s="1"/>
  <c r="AL798"/>
  <c r="AK798"/>
  <c r="BT798" s="1"/>
  <c r="AJ798"/>
  <c r="AI798"/>
  <c r="BS798" s="1"/>
  <c r="AG798"/>
  <c r="BR798" s="1"/>
  <c r="AE798"/>
  <c r="AF798" s="1"/>
  <c r="AD798"/>
  <c r="AC798"/>
  <c r="BP798" s="1"/>
  <c r="AB798"/>
  <c r="AA798"/>
  <c r="BO798" s="1"/>
  <c r="Y798"/>
  <c r="BN798" s="1"/>
  <c r="W798"/>
  <c r="BG797"/>
  <c r="BF797"/>
  <c r="BE797"/>
  <c r="CD797" s="1"/>
  <c r="BD797"/>
  <c r="BC797"/>
  <c r="CC797" s="1"/>
  <c r="BB797"/>
  <c r="BA797"/>
  <c r="CB797" s="1"/>
  <c r="AZ797"/>
  <c r="AY797"/>
  <c r="CA797" s="1"/>
  <c r="AX797"/>
  <c r="AW797"/>
  <c r="BZ797" s="1"/>
  <c r="AV797"/>
  <c r="AU797"/>
  <c r="BY797" s="1"/>
  <c r="AS797"/>
  <c r="AT797" s="1"/>
  <c r="AQ797"/>
  <c r="BW797" s="1"/>
  <c r="AP797"/>
  <c r="AO797"/>
  <c r="BV797" s="1"/>
  <c r="AN797"/>
  <c r="AM797"/>
  <c r="BU797" s="1"/>
  <c r="AL797"/>
  <c r="AK797"/>
  <c r="BT797" s="1"/>
  <c r="AJ797"/>
  <c r="AI797"/>
  <c r="BS797" s="1"/>
  <c r="AH797"/>
  <c r="AG797"/>
  <c r="BR797" s="1"/>
  <c r="AF797"/>
  <c r="AE797"/>
  <c r="BQ797" s="1"/>
  <c r="AD797"/>
  <c r="AC797"/>
  <c r="BP797" s="1"/>
  <c r="AB797"/>
  <c r="AA797"/>
  <c r="BO797" s="1"/>
  <c r="Y797"/>
  <c r="BN797" s="1"/>
  <c r="W797"/>
  <c r="BG796"/>
  <c r="BF796"/>
  <c r="BE796"/>
  <c r="CD796" s="1"/>
  <c r="BD796"/>
  <c r="BC796"/>
  <c r="CC796" s="1"/>
  <c r="BB796"/>
  <c r="BA796"/>
  <c r="CB796" s="1"/>
  <c r="AZ796"/>
  <c r="AY796"/>
  <c r="CA796" s="1"/>
  <c r="AX796"/>
  <c r="AW796"/>
  <c r="BZ796" s="1"/>
  <c r="AV796"/>
  <c r="AU796"/>
  <c r="BY796" s="1"/>
  <c r="AS796"/>
  <c r="AT796" s="1"/>
  <c r="AQ796"/>
  <c r="BW796" s="1"/>
  <c r="AO796"/>
  <c r="BV796" s="1"/>
  <c r="AM796"/>
  <c r="AN796" s="1"/>
  <c r="AL796"/>
  <c r="AK796"/>
  <c r="BT796" s="1"/>
  <c r="AJ796"/>
  <c r="AI796"/>
  <c r="BS796" s="1"/>
  <c r="AH796"/>
  <c r="AG796"/>
  <c r="BR796" s="1"/>
  <c r="AF796"/>
  <c r="AE796"/>
  <c r="BQ796" s="1"/>
  <c r="AD796"/>
  <c r="AC796"/>
  <c r="BP796" s="1"/>
  <c r="AB796"/>
  <c r="AA796"/>
  <c r="BO796" s="1"/>
  <c r="Y796"/>
  <c r="BN796" s="1"/>
  <c r="W796"/>
  <c r="BG795"/>
  <c r="BF795"/>
  <c r="BE795"/>
  <c r="CD795" s="1"/>
  <c r="BD795"/>
  <c r="BC795"/>
  <c r="CC795" s="1"/>
  <c r="BB795"/>
  <c r="BA795"/>
  <c r="CB795" s="1"/>
  <c r="AZ795"/>
  <c r="AY795"/>
  <c r="CA795" s="1"/>
  <c r="AX795"/>
  <c r="AW795"/>
  <c r="BZ795" s="1"/>
  <c r="AV795"/>
  <c r="AU795"/>
  <c r="BY795" s="1"/>
  <c r="AS795"/>
  <c r="AT795" s="1"/>
  <c r="AQ795"/>
  <c r="BW795" s="1"/>
  <c r="AP795"/>
  <c r="AO795"/>
  <c r="BV795" s="1"/>
  <c r="AN795"/>
  <c r="AM795"/>
  <c r="BU795" s="1"/>
  <c r="AL795"/>
  <c r="AK795"/>
  <c r="BT795" s="1"/>
  <c r="AJ795"/>
  <c r="AI795"/>
  <c r="BS795" s="1"/>
  <c r="AG795"/>
  <c r="BR795" s="1"/>
  <c r="AE795"/>
  <c r="AF795" s="1"/>
  <c r="AD795"/>
  <c r="AC795"/>
  <c r="BP795" s="1"/>
  <c r="AB795"/>
  <c r="AA795"/>
  <c r="BO795" s="1"/>
  <c r="Y795"/>
  <c r="BN795" s="1"/>
  <c r="W795"/>
  <c r="BG794"/>
  <c r="BF794"/>
  <c r="BE794"/>
  <c r="CD794" s="1"/>
  <c r="BD794"/>
  <c r="BC794"/>
  <c r="CC794" s="1"/>
  <c r="BB794"/>
  <c r="BA794"/>
  <c r="CB794" s="1"/>
  <c r="AZ794"/>
  <c r="AY794"/>
  <c r="CA794" s="1"/>
  <c r="AX794"/>
  <c r="AW794"/>
  <c r="BZ794" s="1"/>
  <c r="AV794"/>
  <c r="AU794"/>
  <c r="BY794" s="1"/>
  <c r="AS794"/>
  <c r="AT794" s="1"/>
  <c r="AQ794"/>
  <c r="BW794" s="1"/>
  <c r="AP794"/>
  <c r="AO794"/>
  <c r="BV794" s="1"/>
  <c r="AN794"/>
  <c r="AM794"/>
  <c r="BU794" s="1"/>
  <c r="AL794"/>
  <c r="AK794"/>
  <c r="BT794" s="1"/>
  <c r="AJ794"/>
  <c r="AI794"/>
  <c r="BS794" s="1"/>
  <c r="AG794"/>
  <c r="BR794" s="1"/>
  <c r="AE794"/>
  <c r="AF794" s="1"/>
  <c r="AD794"/>
  <c r="AC794"/>
  <c r="BP794" s="1"/>
  <c r="AB794"/>
  <c r="AA794"/>
  <c r="BO794" s="1"/>
  <c r="Y794"/>
  <c r="BN794" s="1"/>
  <c r="W794"/>
  <c r="BG793"/>
  <c r="BF793"/>
  <c r="BE793"/>
  <c r="CD793" s="1"/>
  <c r="BD793"/>
  <c r="BC793"/>
  <c r="CC793" s="1"/>
  <c r="BB793"/>
  <c r="BA793"/>
  <c r="CB793" s="1"/>
  <c r="AZ793"/>
  <c r="AY793"/>
  <c r="CA793" s="1"/>
  <c r="AX793"/>
  <c r="AW793"/>
  <c r="BZ793" s="1"/>
  <c r="AV793"/>
  <c r="AU793"/>
  <c r="BY793" s="1"/>
  <c r="AS793"/>
  <c r="AT793" s="1"/>
  <c r="AQ793"/>
  <c r="BW793" s="1"/>
  <c r="AP793"/>
  <c r="AO793"/>
  <c r="BV793" s="1"/>
  <c r="AN793"/>
  <c r="AM793"/>
  <c r="BU793" s="1"/>
  <c r="AL793"/>
  <c r="AK793"/>
  <c r="BT793" s="1"/>
  <c r="AJ793"/>
  <c r="AI793"/>
  <c r="BS793" s="1"/>
  <c r="AG793"/>
  <c r="BR793" s="1"/>
  <c r="AE793"/>
  <c r="AF793" s="1"/>
  <c r="AD793"/>
  <c r="AC793"/>
  <c r="BP793" s="1"/>
  <c r="AB793"/>
  <c r="AA793"/>
  <c r="BO793" s="1"/>
  <c r="Y793"/>
  <c r="BN793" s="1"/>
  <c r="W793"/>
  <c r="BG792"/>
  <c r="BF792"/>
  <c r="BE792"/>
  <c r="CD792" s="1"/>
  <c r="BD792"/>
  <c r="BC792"/>
  <c r="CC792" s="1"/>
  <c r="BB792"/>
  <c r="BA792"/>
  <c r="CB792" s="1"/>
  <c r="AZ792"/>
  <c r="AY792"/>
  <c r="CA792" s="1"/>
  <c r="AX792"/>
  <c r="AW792"/>
  <c r="BZ792" s="1"/>
  <c r="AV792"/>
  <c r="AU792"/>
  <c r="BY792" s="1"/>
  <c r="AS792"/>
  <c r="AT792" s="1"/>
  <c r="AQ792"/>
  <c r="BW792" s="1"/>
  <c r="AP792"/>
  <c r="AO792"/>
  <c r="BV792" s="1"/>
  <c r="AN792"/>
  <c r="AM792"/>
  <c r="BU792" s="1"/>
  <c r="AK792"/>
  <c r="AI792"/>
  <c r="BS792" s="1"/>
  <c r="AG792"/>
  <c r="BR792" s="1"/>
  <c r="AE792"/>
  <c r="AF792" s="1"/>
  <c r="AD792"/>
  <c r="AC792"/>
  <c r="BP792" s="1"/>
  <c r="AB792"/>
  <c r="AA792"/>
  <c r="BO792" s="1"/>
  <c r="Y792"/>
  <c r="BN792" s="1"/>
  <c r="W792"/>
  <c r="BG791"/>
  <c r="BF791"/>
  <c r="BE791"/>
  <c r="CD791" s="1"/>
  <c r="BD791"/>
  <c r="BC791"/>
  <c r="CC791" s="1"/>
  <c r="BB791"/>
  <c r="BA791"/>
  <c r="CB791" s="1"/>
  <c r="AZ791"/>
  <c r="AY791"/>
  <c r="CA791" s="1"/>
  <c r="AX791"/>
  <c r="AW791"/>
  <c r="BZ791" s="1"/>
  <c r="AV791"/>
  <c r="AU791"/>
  <c r="BY791" s="1"/>
  <c r="AS791"/>
  <c r="AT791" s="1"/>
  <c r="AQ791"/>
  <c r="BW791" s="1"/>
  <c r="AP791"/>
  <c r="AO791"/>
  <c r="BV791" s="1"/>
  <c r="AN791"/>
  <c r="AM791"/>
  <c r="BU791" s="1"/>
  <c r="AK791"/>
  <c r="AI791"/>
  <c r="BS791" s="1"/>
  <c r="AG791"/>
  <c r="BR791" s="1"/>
  <c r="AE791"/>
  <c r="AF791" s="1"/>
  <c r="AD791"/>
  <c r="AC791"/>
  <c r="BP791" s="1"/>
  <c r="AB791"/>
  <c r="AA791"/>
  <c r="BO791" s="1"/>
  <c r="Y791"/>
  <c r="BN791" s="1"/>
  <c r="W791"/>
  <c r="BG790"/>
  <c r="BF790"/>
  <c r="BE790"/>
  <c r="CD790" s="1"/>
  <c r="BD790"/>
  <c r="BC790"/>
  <c r="CC790" s="1"/>
  <c r="BB790"/>
  <c r="BA790"/>
  <c r="CB790" s="1"/>
  <c r="AZ790"/>
  <c r="AY790"/>
  <c r="CA790" s="1"/>
  <c r="AX790"/>
  <c r="AW790"/>
  <c r="BZ790" s="1"/>
  <c r="AV790"/>
  <c r="AU790"/>
  <c r="BY790" s="1"/>
  <c r="AS790"/>
  <c r="AT790" s="1"/>
  <c r="AQ790"/>
  <c r="AO790"/>
  <c r="BV790" s="1"/>
  <c r="AM790"/>
  <c r="AK790"/>
  <c r="AI790"/>
  <c r="AH790"/>
  <c r="AG790"/>
  <c r="BR790" s="1"/>
  <c r="AF790"/>
  <c r="AE790"/>
  <c r="BQ790" s="1"/>
  <c r="AD790"/>
  <c r="AC790"/>
  <c r="BP790" s="1"/>
  <c r="AB790"/>
  <c r="AA790"/>
  <c r="BO790" s="1"/>
  <c r="Z790"/>
  <c r="Y790"/>
  <c r="X790"/>
  <c r="W790"/>
  <c r="BH795" l="1"/>
  <c r="BH791"/>
  <c r="BH800"/>
  <c r="BH794"/>
  <c r="AL791"/>
  <c r="X801"/>
  <c r="BH792"/>
  <c r="BH796"/>
  <c r="BI803"/>
  <c r="BK803" s="1"/>
  <c r="BI807"/>
  <c r="BK807" s="1"/>
  <c r="BH793"/>
  <c r="BH797"/>
  <c r="BH799"/>
  <c r="BH798"/>
  <c r="BI806"/>
  <c r="BK806" s="1"/>
  <c r="AL792"/>
  <c r="BH790"/>
  <c r="AJ790"/>
  <c r="AN790"/>
  <c r="BU790"/>
  <c r="AL790"/>
  <c r="BT790"/>
  <c r="BS790"/>
  <c r="BN790"/>
  <c r="BJ790"/>
  <c r="BM790"/>
  <c r="BI790"/>
  <c r="BW790"/>
  <c r="AR790"/>
  <c r="BH802"/>
  <c r="X802"/>
  <c r="BH809"/>
  <c r="X809"/>
  <c r="BH810"/>
  <c r="X810"/>
  <c r="BH811"/>
  <c r="X811"/>
  <c r="BH812"/>
  <c r="X812"/>
  <c r="BH813"/>
  <c r="X813"/>
  <c r="BH814"/>
  <c r="X814"/>
  <c r="BH816"/>
  <c r="X816"/>
  <c r="BH817"/>
  <c r="X817"/>
  <c r="BH818"/>
  <c r="X818"/>
  <c r="BH819"/>
  <c r="X819"/>
  <c r="BH821"/>
  <c r="X821"/>
  <c r="BH824"/>
  <c r="X824"/>
  <c r="BH827"/>
  <c r="X827"/>
  <c r="BH828"/>
  <c r="X828"/>
  <c r="BH830"/>
  <c r="X830"/>
  <c r="BM830"/>
  <c r="BI830"/>
  <c r="BK830" s="1"/>
  <c r="BI792"/>
  <c r="BM792"/>
  <c r="BQ792"/>
  <c r="BI795"/>
  <c r="BK795" s="1"/>
  <c r="BM795"/>
  <c r="BQ795"/>
  <c r="BI797"/>
  <c r="BK797" s="1"/>
  <c r="BM797"/>
  <c r="BI799"/>
  <c r="BM799"/>
  <c r="BU799"/>
  <c r="BW804"/>
  <c r="BW808"/>
  <c r="BW809"/>
  <c r="BW810"/>
  <c r="BW811"/>
  <c r="BW812"/>
  <c r="BW813"/>
  <c r="BW814"/>
  <c r="BO816"/>
  <c r="BW816"/>
  <c r="BW817"/>
  <c r="BW818"/>
  <c r="BW819"/>
  <c r="BO820"/>
  <c r="BW820"/>
  <c r="BW823"/>
  <c r="BW824"/>
  <c r="BO826"/>
  <c r="BW826"/>
  <c r="BW827"/>
  <c r="BO829"/>
  <c r="BW829"/>
  <c r="BH805"/>
  <c r="AR805"/>
  <c r="BH815"/>
  <c r="X815"/>
  <c r="BH820"/>
  <c r="X820"/>
  <c r="BH822"/>
  <c r="X822"/>
  <c r="BH823"/>
  <c r="X823"/>
  <c r="BH825"/>
  <c r="X825"/>
  <c r="BN801"/>
  <c r="BJ801"/>
  <c r="Z801"/>
  <c r="BX801"/>
  <c r="AT801"/>
  <c r="BR802"/>
  <c r="AH802"/>
  <c r="BN803"/>
  <c r="BJ803"/>
  <c r="Z803"/>
  <c r="BV803"/>
  <c r="AP803"/>
  <c r="BN804"/>
  <c r="BJ804"/>
  <c r="Z804"/>
  <c r="BX804"/>
  <c r="AT804"/>
  <c r="BN806"/>
  <c r="BJ806"/>
  <c r="Z806"/>
  <c r="BN807"/>
  <c r="BJ807"/>
  <c r="BL807" s="1"/>
  <c r="Z807"/>
  <c r="BN808"/>
  <c r="BJ808"/>
  <c r="Z808"/>
  <c r="BX808"/>
  <c r="AT808"/>
  <c r="BX809"/>
  <c r="AT809"/>
  <c r="BX810"/>
  <c r="AT810"/>
  <c r="BX811"/>
  <c r="AT811"/>
  <c r="BX812"/>
  <c r="AT812"/>
  <c r="BX813"/>
  <c r="AT813"/>
  <c r="BX814"/>
  <c r="AT814"/>
  <c r="BP815"/>
  <c r="AD815"/>
  <c r="BX815"/>
  <c r="AT815"/>
  <c r="BP816"/>
  <c r="AD816"/>
  <c r="BX816"/>
  <c r="AT816"/>
  <c r="BX817"/>
  <c r="AT817"/>
  <c r="BX818"/>
  <c r="AT818"/>
  <c r="BX819"/>
  <c r="AT819"/>
  <c r="BP820"/>
  <c r="AD820"/>
  <c r="BX820"/>
  <c r="AT820"/>
  <c r="BX821"/>
  <c r="AT821"/>
  <c r="BX822"/>
  <c r="AT822"/>
  <c r="BX823"/>
  <c r="AT823"/>
  <c r="BX824"/>
  <c r="AT824"/>
  <c r="BP825"/>
  <c r="AD825"/>
  <c r="BN826"/>
  <c r="BJ826"/>
  <c r="Z826"/>
  <c r="BX826"/>
  <c r="AT826"/>
  <c r="BX827"/>
  <c r="AT827"/>
  <c r="BP828"/>
  <c r="AD828"/>
  <c r="BN829"/>
  <c r="BJ829"/>
  <c r="Z829"/>
  <c r="BX829"/>
  <c r="AT829"/>
  <c r="BX830"/>
  <c r="AT830"/>
  <c r="BI791"/>
  <c r="BM791"/>
  <c r="BQ791"/>
  <c r="BI793"/>
  <c r="BM793"/>
  <c r="BQ793"/>
  <c r="BI794"/>
  <c r="BM794"/>
  <c r="BQ794"/>
  <c r="BI796"/>
  <c r="BK796" s="1"/>
  <c r="BM796"/>
  <c r="BU796"/>
  <c r="BI798"/>
  <c r="BK798" s="1"/>
  <c r="BM798"/>
  <c r="BQ798"/>
  <c r="BI800"/>
  <c r="BM800"/>
  <c r="BU800"/>
  <c r="BW801"/>
  <c r="BO815"/>
  <c r="BW815"/>
  <c r="BW821"/>
  <c r="BW822"/>
  <c r="BX790"/>
  <c r="X791"/>
  <c r="AJ791"/>
  <c r="AR791"/>
  <c r="BT791"/>
  <c r="BX791"/>
  <c r="X792"/>
  <c r="AJ792"/>
  <c r="AR792"/>
  <c r="BT792"/>
  <c r="BX792"/>
  <c r="X793"/>
  <c r="AR793"/>
  <c r="BX793"/>
  <c r="X794"/>
  <c r="AR794"/>
  <c r="BX794"/>
  <c r="X795"/>
  <c r="AR795"/>
  <c r="BX795"/>
  <c r="X796"/>
  <c r="AR796"/>
  <c r="BX796"/>
  <c r="X797"/>
  <c r="AR797"/>
  <c r="BX797"/>
  <c r="X798"/>
  <c r="AR798"/>
  <c r="BX798"/>
  <c r="X799"/>
  <c r="AR799"/>
  <c r="BX799"/>
  <c r="X800"/>
  <c r="AR800"/>
  <c r="BX800"/>
  <c r="BU801"/>
  <c r="BI802"/>
  <c r="BQ802"/>
  <c r="BQ803"/>
  <c r="BI805"/>
  <c r="BU808"/>
  <c r="BM809"/>
  <c r="BM810"/>
  <c r="BM811"/>
  <c r="BM812"/>
  <c r="BM813"/>
  <c r="BM814"/>
  <c r="BM815"/>
  <c r="BM816"/>
  <c r="BM817"/>
  <c r="BM818"/>
  <c r="BM819"/>
  <c r="BM820"/>
  <c r="BM821"/>
  <c r="BM822"/>
  <c r="BM823"/>
  <c r="BM824"/>
  <c r="BI825"/>
  <c r="BM827"/>
  <c r="BI828"/>
  <c r="BH803"/>
  <c r="X803"/>
  <c r="BN805"/>
  <c r="BJ805"/>
  <c r="BH806"/>
  <c r="X806"/>
  <c r="BH807"/>
  <c r="X807"/>
  <c r="BH808"/>
  <c r="X808"/>
  <c r="BH829"/>
  <c r="X829"/>
  <c r="BW830"/>
  <c r="AR830"/>
  <c r="BW803"/>
  <c r="BW805"/>
  <c r="BW806"/>
  <c r="BW807"/>
  <c r="BO825"/>
  <c r="BW825"/>
  <c r="BO828"/>
  <c r="BW828"/>
  <c r="BH804"/>
  <c r="X804"/>
  <c r="BH826"/>
  <c r="X826"/>
  <c r="BV801"/>
  <c r="AP801"/>
  <c r="BN802"/>
  <c r="BJ802"/>
  <c r="Z802"/>
  <c r="BX802"/>
  <c r="AT802"/>
  <c r="BR803"/>
  <c r="AH803"/>
  <c r="BX803"/>
  <c r="AT803"/>
  <c r="BR804"/>
  <c r="AH804"/>
  <c r="BX805"/>
  <c r="AT805"/>
  <c r="BX806"/>
  <c r="AT806"/>
  <c r="BX807"/>
  <c r="AT807"/>
  <c r="BV808"/>
  <c r="AP808"/>
  <c r="BN809"/>
  <c r="BJ809"/>
  <c r="Z809"/>
  <c r="BN810"/>
  <c r="BJ810"/>
  <c r="Z810"/>
  <c r="BN811"/>
  <c r="BJ811"/>
  <c r="Z811"/>
  <c r="BN812"/>
  <c r="BJ812"/>
  <c r="Z812"/>
  <c r="BN813"/>
  <c r="BJ813"/>
  <c r="Z813"/>
  <c r="BN814"/>
  <c r="BJ814"/>
  <c r="Z814"/>
  <c r="BN815"/>
  <c r="BJ815"/>
  <c r="Z815"/>
  <c r="BR815"/>
  <c r="AH815"/>
  <c r="BN816"/>
  <c r="BJ816"/>
  <c r="Z816"/>
  <c r="BR816"/>
  <c r="AH816"/>
  <c r="BN817"/>
  <c r="BJ817"/>
  <c r="Z817"/>
  <c r="BN818"/>
  <c r="BJ818"/>
  <c r="Z818"/>
  <c r="BN819"/>
  <c r="BJ819"/>
  <c r="Z819"/>
  <c r="BN820"/>
  <c r="BJ820"/>
  <c r="Z820"/>
  <c r="BR820"/>
  <c r="AH820"/>
  <c r="BN821"/>
  <c r="BJ821"/>
  <c r="Z821"/>
  <c r="BN822"/>
  <c r="BJ822"/>
  <c r="Z822"/>
  <c r="BN823"/>
  <c r="BJ823"/>
  <c r="Z823"/>
  <c r="BN824"/>
  <c r="BJ824"/>
  <c r="Z824"/>
  <c r="BN825"/>
  <c r="BJ825"/>
  <c r="Z825"/>
  <c r="BX825"/>
  <c r="AT825"/>
  <c r="BP826"/>
  <c r="AD826"/>
  <c r="BN827"/>
  <c r="BJ827"/>
  <c r="Z827"/>
  <c r="BN828"/>
  <c r="BJ828"/>
  <c r="Z828"/>
  <c r="BX828"/>
  <c r="AT828"/>
  <c r="BP829"/>
  <c r="AD829"/>
  <c r="BN830"/>
  <c r="BJ830"/>
  <c r="Z830"/>
  <c r="BW802"/>
  <c r="AP790"/>
  <c r="Z791"/>
  <c r="AH791"/>
  <c r="BJ791"/>
  <c r="Z792"/>
  <c r="AH792"/>
  <c r="BJ792"/>
  <c r="Z793"/>
  <c r="AH793"/>
  <c r="BJ793"/>
  <c r="Z794"/>
  <c r="AH794"/>
  <c r="BJ794"/>
  <c r="Z795"/>
  <c r="AH795"/>
  <c r="BJ795"/>
  <c r="Z796"/>
  <c r="AP796"/>
  <c r="BJ796"/>
  <c r="Z797"/>
  <c r="BJ797"/>
  <c r="Z798"/>
  <c r="AH798"/>
  <c r="BJ798"/>
  <c r="Z799"/>
  <c r="AP799"/>
  <c r="BJ799"/>
  <c r="Z800"/>
  <c r="AP800"/>
  <c r="BJ800"/>
  <c r="BH801"/>
  <c r="BI801"/>
  <c r="BM802"/>
  <c r="BM803"/>
  <c r="BU803"/>
  <c r="BI804"/>
  <c r="BQ804"/>
  <c r="BM806"/>
  <c r="BM807"/>
  <c r="BI808"/>
  <c r="BI809"/>
  <c r="BI810"/>
  <c r="BI811"/>
  <c r="BI812"/>
  <c r="BL812" s="1"/>
  <c r="BI813"/>
  <c r="BK813" s="1"/>
  <c r="BI814"/>
  <c r="BL814" s="1"/>
  <c r="BI815"/>
  <c r="BQ815"/>
  <c r="BI816"/>
  <c r="BQ816"/>
  <c r="BI817"/>
  <c r="BL817" s="1"/>
  <c r="BI818"/>
  <c r="BI819"/>
  <c r="BL819" s="1"/>
  <c r="BI820"/>
  <c r="BQ820"/>
  <c r="BI821"/>
  <c r="BI822"/>
  <c r="BI823"/>
  <c r="BI824"/>
  <c r="BK824" s="1"/>
  <c r="BM825"/>
  <c r="BI826"/>
  <c r="BI827"/>
  <c r="BM828"/>
  <c r="BI829"/>
  <c r="BL802" l="1"/>
  <c r="BL803"/>
  <c r="BL822"/>
  <c r="BL823"/>
  <c r="BL820"/>
  <c r="BL806"/>
  <c r="BL790"/>
  <c r="BL815"/>
  <c r="BL821"/>
  <c r="BL828"/>
  <c r="BL805"/>
  <c r="BL794"/>
  <c r="BL799"/>
  <c r="BL792"/>
  <c r="BK819"/>
  <c r="BK820"/>
  <c r="BK799"/>
  <c r="BK822"/>
  <c r="BK790"/>
  <c r="BL827"/>
  <c r="BK827"/>
  <c r="BL810"/>
  <c r="BK810"/>
  <c r="BL800"/>
  <c r="BL793"/>
  <c r="BK823"/>
  <c r="BK794"/>
  <c r="BK828"/>
  <c r="BL811"/>
  <c r="BK811"/>
  <c r="BL829"/>
  <c r="BK829"/>
  <c r="BL808"/>
  <c r="BK808"/>
  <c r="BL804"/>
  <c r="BK804"/>
  <c r="BL801"/>
  <c r="BK801"/>
  <c r="BL825"/>
  <c r="BK825"/>
  <c r="BL824"/>
  <c r="BL818"/>
  <c r="BL798"/>
  <c r="BL791"/>
  <c r="BL797"/>
  <c r="BK805"/>
  <c r="BK812"/>
  <c r="BK800"/>
  <c r="BK817"/>
  <c r="BK791"/>
  <c r="BK814"/>
  <c r="BL826"/>
  <c r="BK826"/>
  <c r="BL809"/>
  <c r="BK809"/>
  <c r="BL816"/>
  <c r="BL813"/>
  <c r="BL796"/>
  <c r="BL795"/>
  <c r="BL830"/>
  <c r="BK815"/>
  <c r="BK816"/>
  <c r="BK802"/>
  <c r="BK821"/>
  <c r="BK793"/>
  <c r="BK818"/>
  <c r="BK792"/>
  <c r="W788" l="1"/>
  <c r="BG789" l="1"/>
  <c r="BF789"/>
  <c r="BE789"/>
  <c r="CD789" s="1"/>
  <c r="BD789"/>
  <c r="BC789"/>
  <c r="CC789" s="1"/>
  <c r="BB789"/>
  <c r="BA789"/>
  <c r="CB789" s="1"/>
  <c r="AZ789"/>
  <c r="AY789"/>
  <c r="CA789" s="1"/>
  <c r="AX789"/>
  <c r="AW789"/>
  <c r="BZ789" s="1"/>
  <c r="AV789"/>
  <c r="AU789"/>
  <c r="BY789" s="1"/>
  <c r="AS789"/>
  <c r="AQ789"/>
  <c r="AP789"/>
  <c r="AO789"/>
  <c r="BV789" s="1"/>
  <c r="AN789"/>
  <c r="AM789"/>
  <c r="BU789" s="1"/>
  <c r="AL789"/>
  <c r="AK789"/>
  <c r="BT789" s="1"/>
  <c r="AJ789"/>
  <c r="AI789"/>
  <c r="BS789" s="1"/>
  <c r="AH789"/>
  <c r="AG789"/>
  <c r="BR789" s="1"/>
  <c r="AF789"/>
  <c r="AE789"/>
  <c r="BQ789" s="1"/>
  <c r="AD789"/>
  <c r="AC789"/>
  <c r="BP789" s="1"/>
  <c r="AB789"/>
  <c r="AA789"/>
  <c r="BO789" s="1"/>
  <c r="Y789"/>
  <c r="W789"/>
  <c r="BG788"/>
  <c r="BF788"/>
  <c r="BE788"/>
  <c r="CD788" s="1"/>
  <c r="BD788"/>
  <c r="BC788"/>
  <c r="CC788" s="1"/>
  <c r="BB788"/>
  <c r="BA788"/>
  <c r="CB788" s="1"/>
  <c r="AZ788"/>
  <c r="AY788"/>
  <c r="CA788" s="1"/>
  <c r="AX788"/>
  <c r="AW788"/>
  <c r="BZ788" s="1"/>
  <c r="AV788"/>
  <c r="AU788"/>
  <c r="BY788" s="1"/>
  <c r="AS788"/>
  <c r="AQ788"/>
  <c r="AR788" s="1"/>
  <c r="AP788"/>
  <c r="AO788"/>
  <c r="BV788" s="1"/>
  <c r="AN788"/>
  <c r="AM788"/>
  <c r="BU788" s="1"/>
  <c r="AL788"/>
  <c r="AK788"/>
  <c r="BT788" s="1"/>
  <c r="AJ788"/>
  <c r="AI788"/>
  <c r="BS788" s="1"/>
  <c r="AH788"/>
  <c r="AG788"/>
  <c r="BR788" s="1"/>
  <c r="AF788"/>
  <c r="AE788"/>
  <c r="BQ788" s="1"/>
  <c r="AD788"/>
  <c r="AC788"/>
  <c r="BP788" s="1"/>
  <c r="AB788"/>
  <c r="AA788"/>
  <c r="BO788" s="1"/>
  <c r="Y788"/>
  <c r="BG787"/>
  <c r="BF787"/>
  <c r="BE787"/>
  <c r="CD787" s="1"/>
  <c r="BD787"/>
  <c r="BC787"/>
  <c r="CC787" s="1"/>
  <c r="BB787"/>
  <c r="BA787"/>
  <c r="CB787" s="1"/>
  <c r="AZ787"/>
  <c r="AY787"/>
  <c r="CA787" s="1"/>
  <c r="AX787"/>
  <c r="AW787"/>
  <c r="BZ787" s="1"/>
  <c r="AV787"/>
  <c r="AU787"/>
  <c r="BY787" s="1"/>
  <c r="AS787"/>
  <c r="AQ787"/>
  <c r="AR787" s="1"/>
  <c r="AP787"/>
  <c r="AO787"/>
  <c r="BV787" s="1"/>
  <c r="AN787"/>
  <c r="AM787"/>
  <c r="BU787" s="1"/>
  <c r="AL787"/>
  <c r="AK787"/>
  <c r="BT787" s="1"/>
  <c r="AJ787"/>
  <c r="AI787"/>
  <c r="BS787" s="1"/>
  <c r="AH787"/>
  <c r="AG787"/>
  <c r="BR787" s="1"/>
  <c r="AF787"/>
  <c r="AE787"/>
  <c r="BQ787" s="1"/>
  <c r="AD787"/>
  <c r="AC787"/>
  <c r="BP787" s="1"/>
  <c r="AB787"/>
  <c r="AA787"/>
  <c r="BO787" s="1"/>
  <c r="Y787"/>
  <c r="W787"/>
  <c r="BG786"/>
  <c r="BF786"/>
  <c r="BE786"/>
  <c r="CD786" s="1"/>
  <c r="BD786"/>
  <c r="BC786"/>
  <c r="CC786" s="1"/>
  <c r="BB786"/>
  <c r="BA786"/>
  <c r="CB786" s="1"/>
  <c r="AZ786"/>
  <c r="AY786"/>
  <c r="CA786" s="1"/>
  <c r="AX786"/>
  <c r="AW786"/>
  <c r="BZ786" s="1"/>
  <c r="AV786"/>
  <c r="AU786"/>
  <c r="BY786" s="1"/>
  <c r="AS786"/>
  <c r="AQ786"/>
  <c r="AR786" s="1"/>
  <c r="AP786"/>
  <c r="AO786"/>
  <c r="BV786" s="1"/>
  <c r="AN786"/>
  <c r="AM786"/>
  <c r="BU786" s="1"/>
  <c r="AL786"/>
  <c r="AK786"/>
  <c r="BT786" s="1"/>
  <c r="AJ786"/>
  <c r="AI786"/>
  <c r="BS786" s="1"/>
  <c r="AH786"/>
  <c r="AG786"/>
  <c r="BR786" s="1"/>
  <c r="AF786"/>
  <c r="AE786"/>
  <c r="BQ786" s="1"/>
  <c r="AD786"/>
  <c r="AC786"/>
  <c r="BP786" s="1"/>
  <c r="AB786"/>
  <c r="AA786"/>
  <c r="BO786" s="1"/>
  <c r="Y786"/>
  <c r="W786"/>
  <c r="BG785"/>
  <c r="BF785"/>
  <c r="BE785"/>
  <c r="CD785" s="1"/>
  <c r="BD785"/>
  <c r="BC785"/>
  <c r="CC785" s="1"/>
  <c r="BB785"/>
  <c r="BA785"/>
  <c r="CB785" s="1"/>
  <c r="AZ785"/>
  <c r="AY785"/>
  <c r="CA785" s="1"/>
  <c r="AX785"/>
  <c r="AW785"/>
  <c r="BZ785" s="1"/>
  <c r="AV785"/>
  <c r="AU785"/>
  <c r="BY785" s="1"/>
  <c r="AS785"/>
  <c r="AQ785"/>
  <c r="AR785" s="1"/>
  <c r="AP785"/>
  <c r="AO785"/>
  <c r="BV785" s="1"/>
  <c r="AN785"/>
  <c r="AM785"/>
  <c r="BU785" s="1"/>
  <c r="AL785"/>
  <c r="AK785"/>
  <c r="BT785" s="1"/>
  <c r="AJ785"/>
  <c r="AI785"/>
  <c r="BS785" s="1"/>
  <c r="AH785"/>
  <c r="AG785"/>
  <c r="BR785" s="1"/>
  <c r="AF785"/>
  <c r="AE785"/>
  <c r="BQ785" s="1"/>
  <c r="AD785"/>
  <c r="AC785"/>
  <c r="BP785" s="1"/>
  <c r="AB785"/>
  <c r="AA785"/>
  <c r="BO785" s="1"/>
  <c r="Y785"/>
  <c r="W785"/>
  <c r="BG784"/>
  <c r="BF784"/>
  <c r="BE784"/>
  <c r="CD784" s="1"/>
  <c r="BD784"/>
  <c r="BC784"/>
  <c r="CC784" s="1"/>
  <c r="BB784"/>
  <c r="BA784"/>
  <c r="CB784" s="1"/>
  <c r="AZ784"/>
  <c r="AY784"/>
  <c r="CA784" s="1"/>
  <c r="AX784"/>
  <c r="AW784"/>
  <c r="BZ784" s="1"/>
  <c r="AV784"/>
  <c r="AU784"/>
  <c r="BY784" s="1"/>
  <c r="AS784"/>
  <c r="AQ784"/>
  <c r="AR784" s="1"/>
  <c r="AP784"/>
  <c r="AO784"/>
  <c r="BV784" s="1"/>
  <c r="AN784"/>
  <c r="AM784"/>
  <c r="BU784" s="1"/>
  <c r="AL784"/>
  <c r="AK784"/>
  <c r="BT784" s="1"/>
  <c r="AJ784"/>
  <c r="AI784"/>
  <c r="BS784" s="1"/>
  <c r="AH784"/>
  <c r="AG784"/>
  <c r="BR784" s="1"/>
  <c r="AF784"/>
  <c r="AE784"/>
  <c r="BQ784" s="1"/>
  <c r="AD784"/>
  <c r="AC784"/>
  <c r="BP784" s="1"/>
  <c r="AB784"/>
  <c r="AA784"/>
  <c r="BO784" s="1"/>
  <c r="Y784"/>
  <c r="W784"/>
  <c r="BG783"/>
  <c r="BF783"/>
  <c r="BE783"/>
  <c r="CD783" s="1"/>
  <c r="BD783"/>
  <c r="BC783"/>
  <c r="CC783" s="1"/>
  <c r="BB783"/>
  <c r="BA783"/>
  <c r="CB783" s="1"/>
  <c r="AZ783"/>
  <c r="AY783"/>
  <c r="CA783" s="1"/>
  <c r="AX783"/>
  <c r="AW783"/>
  <c r="BZ783" s="1"/>
  <c r="AV783"/>
  <c r="AU783"/>
  <c r="BY783" s="1"/>
  <c r="AS783"/>
  <c r="AQ783"/>
  <c r="AR783" s="1"/>
  <c r="AP783"/>
  <c r="AO783"/>
  <c r="BV783" s="1"/>
  <c r="AN783"/>
  <c r="AM783"/>
  <c r="BU783" s="1"/>
  <c r="AL783"/>
  <c r="AK783"/>
  <c r="BT783" s="1"/>
  <c r="AJ783"/>
  <c r="AI783"/>
  <c r="BS783" s="1"/>
  <c r="AH783"/>
  <c r="AG783"/>
  <c r="BR783" s="1"/>
  <c r="AF783"/>
  <c r="AE783"/>
  <c r="BQ783" s="1"/>
  <c r="AD783"/>
  <c r="AC783"/>
  <c r="BP783" s="1"/>
  <c r="AB783"/>
  <c r="AA783"/>
  <c r="BO783" s="1"/>
  <c r="Y783"/>
  <c r="W783"/>
  <c r="BG782"/>
  <c r="BF782"/>
  <c r="BE782"/>
  <c r="CD782" s="1"/>
  <c r="BD782"/>
  <c r="BC782"/>
  <c r="CC782" s="1"/>
  <c r="BB782"/>
  <c r="BA782"/>
  <c r="CB782" s="1"/>
  <c r="AZ782"/>
  <c r="AY782"/>
  <c r="CA782" s="1"/>
  <c r="AX782"/>
  <c r="AW782"/>
  <c r="BZ782" s="1"/>
  <c r="AV782"/>
  <c r="AU782"/>
  <c r="BY782" s="1"/>
  <c r="AS782"/>
  <c r="AQ782"/>
  <c r="AR782" s="1"/>
  <c r="AP782"/>
  <c r="AO782"/>
  <c r="BV782" s="1"/>
  <c r="AN782"/>
  <c r="AM782"/>
  <c r="BU782" s="1"/>
  <c r="AL782"/>
  <c r="AK782"/>
  <c r="BT782" s="1"/>
  <c r="AJ782"/>
  <c r="AI782"/>
  <c r="BS782" s="1"/>
  <c r="AH782"/>
  <c r="AG782"/>
  <c r="BR782" s="1"/>
  <c r="AF782"/>
  <c r="AE782"/>
  <c r="BQ782" s="1"/>
  <c r="AD782"/>
  <c r="AC782"/>
  <c r="BP782" s="1"/>
  <c r="AB782"/>
  <c r="AA782"/>
  <c r="BO782" s="1"/>
  <c r="Y782"/>
  <c r="W782"/>
  <c r="BG781"/>
  <c r="BF781"/>
  <c r="BE781"/>
  <c r="CD781" s="1"/>
  <c r="BD781"/>
  <c r="BC781"/>
  <c r="CC781" s="1"/>
  <c r="BB781"/>
  <c r="BA781"/>
  <c r="CB781" s="1"/>
  <c r="AZ781"/>
  <c r="AY781"/>
  <c r="CA781" s="1"/>
  <c r="AX781"/>
  <c r="AW781"/>
  <c r="BZ781" s="1"/>
  <c r="AV781"/>
  <c r="AU781"/>
  <c r="BY781" s="1"/>
  <c r="AS781"/>
  <c r="AQ781"/>
  <c r="AR781" s="1"/>
  <c r="AP781"/>
  <c r="AO781"/>
  <c r="BV781" s="1"/>
  <c r="AN781"/>
  <c r="AM781"/>
  <c r="BU781" s="1"/>
  <c r="AL781"/>
  <c r="AK781"/>
  <c r="BT781" s="1"/>
  <c r="AJ781"/>
  <c r="AI781"/>
  <c r="BS781" s="1"/>
  <c r="AH781"/>
  <c r="AG781"/>
  <c r="BR781" s="1"/>
  <c r="AF781"/>
  <c r="AE781"/>
  <c r="BQ781" s="1"/>
  <c r="AD781"/>
  <c r="AC781"/>
  <c r="BP781" s="1"/>
  <c r="AB781"/>
  <c r="AA781"/>
  <c r="BO781" s="1"/>
  <c r="Y781"/>
  <c r="W781"/>
  <c r="BG780"/>
  <c r="BF780"/>
  <c r="BE780"/>
  <c r="CD780" s="1"/>
  <c r="BD780"/>
  <c r="BC780"/>
  <c r="CC780" s="1"/>
  <c r="BB780"/>
  <c r="BA780"/>
  <c r="CB780" s="1"/>
  <c r="AZ780"/>
  <c r="AY780"/>
  <c r="CA780" s="1"/>
  <c r="AX780"/>
  <c r="AW780"/>
  <c r="BZ780" s="1"/>
  <c r="AV780"/>
  <c r="AU780"/>
  <c r="BY780" s="1"/>
  <c r="AS780"/>
  <c r="AQ780"/>
  <c r="AR780" s="1"/>
  <c r="AP780"/>
  <c r="AO780"/>
  <c r="BV780" s="1"/>
  <c r="AN780"/>
  <c r="AM780"/>
  <c r="BU780" s="1"/>
  <c r="AL780"/>
  <c r="AK780"/>
  <c r="BT780" s="1"/>
  <c r="AJ780"/>
  <c r="AI780"/>
  <c r="BS780" s="1"/>
  <c r="AH780"/>
  <c r="AG780"/>
  <c r="BR780" s="1"/>
  <c r="AF780"/>
  <c r="AE780"/>
  <c r="BQ780" s="1"/>
  <c r="AD780"/>
  <c r="AC780"/>
  <c r="BP780" s="1"/>
  <c r="AB780"/>
  <c r="AA780"/>
  <c r="BO780" s="1"/>
  <c r="Y780"/>
  <c r="W780"/>
  <c r="BG779"/>
  <c r="BF779"/>
  <c r="BE779"/>
  <c r="CD779" s="1"/>
  <c r="BD779"/>
  <c r="BC779"/>
  <c r="CC779" s="1"/>
  <c r="BB779"/>
  <c r="BA779"/>
  <c r="CB779" s="1"/>
  <c r="AZ779"/>
  <c r="AY779"/>
  <c r="CA779" s="1"/>
  <c r="AX779"/>
  <c r="AW779"/>
  <c r="BZ779" s="1"/>
  <c r="AV779"/>
  <c r="AU779"/>
  <c r="BY779" s="1"/>
  <c r="AS779"/>
  <c r="AQ779"/>
  <c r="AR779" s="1"/>
  <c r="AP779"/>
  <c r="AO779"/>
  <c r="BV779" s="1"/>
  <c r="AN779"/>
  <c r="AM779"/>
  <c r="BU779" s="1"/>
  <c r="AL779"/>
  <c r="AK779"/>
  <c r="BT779" s="1"/>
  <c r="AJ779"/>
  <c r="AI779"/>
  <c r="BS779" s="1"/>
  <c r="AH779"/>
  <c r="AG779"/>
  <c r="BR779" s="1"/>
  <c r="AF779"/>
  <c r="AE779"/>
  <c r="BQ779" s="1"/>
  <c r="AD779"/>
  <c r="AC779"/>
  <c r="BP779" s="1"/>
  <c r="AB779"/>
  <c r="AA779"/>
  <c r="BO779" s="1"/>
  <c r="Y779"/>
  <c r="W779"/>
  <c r="BG778"/>
  <c r="BF778"/>
  <c r="BE778"/>
  <c r="CD778" s="1"/>
  <c r="BD778"/>
  <c r="BC778"/>
  <c r="CC778" s="1"/>
  <c r="BB778"/>
  <c r="BA778"/>
  <c r="CB778" s="1"/>
  <c r="AZ778"/>
  <c r="AY778"/>
  <c r="CA778" s="1"/>
  <c r="AX778"/>
  <c r="AW778"/>
  <c r="BZ778" s="1"/>
  <c r="AV778"/>
  <c r="AU778"/>
  <c r="BY778" s="1"/>
  <c r="AS778"/>
  <c r="AQ778"/>
  <c r="AR778" s="1"/>
  <c r="AO778"/>
  <c r="AM778"/>
  <c r="AN778" s="1"/>
  <c r="AK778"/>
  <c r="AI778"/>
  <c r="AJ778" s="1"/>
  <c r="AH778"/>
  <c r="AG778"/>
  <c r="BR778" s="1"/>
  <c r="AF778"/>
  <c r="AE778"/>
  <c r="BQ778" s="1"/>
  <c r="AD778"/>
  <c r="AC778"/>
  <c r="BP778" s="1"/>
  <c r="AB778"/>
  <c r="AA778"/>
  <c r="BO778" s="1"/>
  <c r="Y778"/>
  <c r="W778"/>
  <c r="BG777"/>
  <c r="BF777"/>
  <c r="BE777"/>
  <c r="CD777" s="1"/>
  <c r="BD777"/>
  <c r="BC777"/>
  <c r="CC777" s="1"/>
  <c r="BB777"/>
  <c r="BA777"/>
  <c r="CB777" s="1"/>
  <c r="AZ777"/>
  <c r="AY777"/>
  <c r="CA777" s="1"/>
  <c r="AX777"/>
  <c r="AW777"/>
  <c r="BZ777" s="1"/>
  <c r="AV777"/>
  <c r="AU777"/>
  <c r="BY777" s="1"/>
  <c r="AS777"/>
  <c r="AQ777"/>
  <c r="AR777" s="1"/>
  <c r="AP777"/>
  <c r="AO777"/>
  <c r="BV777" s="1"/>
  <c r="AN777"/>
  <c r="AM777"/>
  <c r="BU777" s="1"/>
  <c r="AL777"/>
  <c r="AK777"/>
  <c r="BT777" s="1"/>
  <c r="AJ777"/>
  <c r="AI777"/>
  <c r="BS777" s="1"/>
  <c r="AG777"/>
  <c r="AE777"/>
  <c r="AF777" s="1"/>
  <c r="AD777"/>
  <c r="AC777"/>
  <c r="BP777" s="1"/>
  <c r="AB777"/>
  <c r="AA777"/>
  <c r="BO777" s="1"/>
  <c r="Y777"/>
  <c r="W777"/>
  <c r="BM777" s="1"/>
  <c r="BG776"/>
  <c r="BF776"/>
  <c r="BE776"/>
  <c r="CD776" s="1"/>
  <c r="BD776"/>
  <c r="BC776"/>
  <c r="CC776" s="1"/>
  <c r="BB776"/>
  <c r="BA776"/>
  <c r="CB776" s="1"/>
  <c r="AZ776"/>
  <c r="AY776"/>
  <c r="CA776" s="1"/>
  <c r="AX776"/>
  <c r="AW776"/>
  <c r="BZ776" s="1"/>
  <c r="AV776"/>
  <c r="AU776"/>
  <c r="BY776" s="1"/>
  <c r="AS776"/>
  <c r="AQ776"/>
  <c r="AR776" s="1"/>
  <c r="AP776"/>
  <c r="AO776"/>
  <c r="BV776" s="1"/>
  <c r="AN776"/>
  <c r="AM776"/>
  <c r="BU776" s="1"/>
  <c r="AL776"/>
  <c r="AK776"/>
  <c r="BT776" s="1"/>
  <c r="AJ776"/>
  <c r="AI776"/>
  <c r="BS776" s="1"/>
  <c r="AH776"/>
  <c r="AG776"/>
  <c r="BR776" s="1"/>
  <c r="AF776"/>
  <c r="AE776"/>
  <c r="BQ776" s="1"/>
  <c r="AD776"/>
  <c r="AC776"/>
  <c r="BP776" s="1"/>
  <c r="AB776"/>
  <c r="AA776"/>
  <c r="BO776" s="1"/>
  <c r="Y776"/>
  <c r="W776"/>
  <c r="BG775"/>
  <c r="BF775"/>
  <c r="BE775"/>
  <c r="CD775" s="1"/>
  <c r="BD775"/>
  <c r="BC775"/>
  <c r="CC775" s="1"/>
  <c r="BB775"/>
  <c r="BA775"/>
  <c r="CB775" s="1"/>
  <c r="AZ775"/>
  <c r="AY775"/>
  <c r="CA775" s="1"/>
  <c r="AX775"/>
  <c r="AW775"/>
  <c r="BZ775" s="1"/>
  <c r="AV775"/>
  <c r="AU775"/>
  <c r="BY775" s="1"/>
  <c r="AS775"/>
  <c r="AQ775"/>
  <c r="AR775" s="1"/>
  <c r="AO775"/>
  <c r="AM775"/>
  <c r="AN775" s="1"/>
  <c r="AL775"/>
  <c r="AK775"/>
  <c r="BT775" s="1"/>
  <c r="AJ775"/>
  <c r="AI775"/>
  <c r="BS775" s="1"/>
  <c r="AG775"/>
  <c r="AE775"/>
  <c r="AF775" s="1"/>
  <c r="AD775"/>
  <c r="AC775"/>
  <c r="BP775" s="1"/>
  <c r="AB775"/>
  <c r="AA775"/>
  <c r="BO775" s="1"/>
  <c r="Y775"/>
  <c r="W775"/>
  <c r="BG774"/>
  <c r="BF774"/>
  <c r="BE774"/>
  <c r="CD774" s="1"/>
  <c r="BD774"/>
  <c r="BC774"/>
  <c r="CC774" s="1"/>
  <c r="BB774"/>
  <c r="BA774"/>
  <c r="CB774" s="1"/>
  <c r="AZ774"/>
  <c r="AY774"/>
  <c r="CA774" s="1"/>
  <c r="AX774"/>
  <c r="AW774"/>
  <c r="BZ774" s="1"/>
  <c r="AV774"/>
  <c r="AU774"/>
  <c r="BY774" s="1"/>
  <c r="AS774"/>
  <c r="AQ774"/>
  <c r="AR774" s="1"/>
  <c r="AP774"/>
  <c r="AO774"/>
  <c r="BV774" s="1"/>
  <c r="AN774"/>
  <c r="AM774"/>
  <c r="BU774" s="1"/>
  <c r="AL774"/>
  <c r="AK774"/>
  <c r="BT774" s="1"/>
  <c r="AJ774"/>
  <c r="AI774"/>
  <c r="BS774" s="1"/>
  <c r="AH774"/>
  <c r="AG774"/>
  <c r="BR774" s="1"/>
  <c r="AF774"/>
  <c r="AE774"/>
  <c r="BQ774" s="1"/>
  <c r="AD774"/>
  <c r="AC774"/>
  <c r="BP774" s="1"/>
  <c r="AB774"/>
  <c r="AA774"/>
  <c r="BO774" s="1"/>
  <c r="Y774"/>
  <c r="W774"/>
  <c r="BG773"/>
  <c r="BF773"/>
  <c r="BE773"/>
  <c r="CD773" s="1"/>
  <c r="BD773"/>
  <c r="BC773"/>
  <c r="CC773" s="1"/>
  <c r="BB773"/>
  <c r="BA773"/>
  <c r="CB773" s="1"/>
  <c r="AZ773"/>
  <c r="AY773"/>
  <c r="CA773" s="1"/>
  <c r="AX773"/>
  <c r="AW773"/>
  <c r="BZ773" s="1"/>
  <c r="AV773"/>
  <c r="AU773"/>
  <c r="BY773" s="1"/>
  <c r="AS773"/>
  <c r="AQ773"/>
  <c r="AR773" s="1"/>
  <c r="AP773"/>
  <c r="AO773"/>
  <c r="BV773" s="1"/>
  <c r="AN773"/>
  <c r="AM773"/>
  <c r="BU773" s="1"/>
  <c r="AL773"/>
  <c r="AK773"/>
  <c r="BT773" s="1"/>
  <c r="AJ773"/>
  <c r="AI773"/>
  <c r="BS773" s="1"/>
  <c r="AH773"/>
  <c r="AG773"/>
  <c r="BR773" s="1"/>
  <c r="AF773"/>
  <c r="AE773"/>
  <c r="BQ773" s="1"/>
  <c r="AD773"/>
  <c r="AC773"/>
  <c r="BP773" s="1"/>
  <c r="AB773"/>
  <c r="AA773"/>
  <c r="BO773" s="1"/>
  <c r="Y773"/>
  <c r="W773"/>
  <c r="BG772"/>
  <c r="BF772"/>
  <c r="BE772"/>
  <c r="CD772" s="1"/>
  <c r="BD772"/>
  <c r="BC772"/>
  <c r="CC772" s="1"/>
  <c r="BB772"/>
  <c r="BA772"/>
  <c r="CB772" s="1"/>
  <c r="AZ772"/>
  <c r="AY772"/>
  <c r="CA772" s="1"/>
  <c r="AX772"/>
  <c r="AW772"/>
  <c r="BZ772" s="1"/>
  <c r="AV772"/>
  <c r="AU772"/>
  <c r="BY772" s="1"/>
  <c r="AS772"/>
  <c r="AQ772"/>
  <c r="AR772" s="1"/>
  <c r="AP772"/>
  <c r="AO772"/>
  <c r="BV772" s="1"/>
  <c r="AN772"/>
  <c r="AM772"/>
  <c r="BU772" s="1"/>
  <c r="AL772"/>
  <c r="AK772"/>
  <c r="BT772" s="1"/>
  <c r="AJ772"/>
  <c r="AI772"/>
  <c r="BS772" s="1"/>
  <c r="AH772"/>
  <c r="AG772"/>
  <c r="BR772" s="1"/>
  <c r="AF772"/>
  <c r="AE772"/>
  <c r="BQ772" s="1"/>
  <c r="AD772"/>
  <c r="AC772"/>
  <c r="BP772" s="1"/>
  <c r="AB772"/>
  <c r="AA772"/>
  <c r="BO772" s="1"/>
  <c r="Y772"/>
  <c r="W772"/>
  <c r="BG771"/>
  <c r="BF771"/>
  <c r="BE771"/>
  <c r="CD771" s="1"/>
  <c r="BD771"/>
  <c r="BC771"/>
  <c r="CC771" s="1"/>
  <c r="BB771"/>
  <c r="BA771"/>
  <c r="CB771" s="1"/>
  <c r="AZ771"/>
  <c r="AY771"/>
  <c r="CA771" s="1"/>
  <c r="AX771"/>
  <c r="AW771"/>
  <c r="BZ771" s="1"/>
  <c r="AV771"/>
  <c r="AU771"/>
  <c r="BY771" s="1"/>
  <c r="AS771"/>
  <c r="AQ771"/>
  <c r="AR771" s="1"/>
  <c r="AP771"/>
  <c r="AO771"/>
  <c r="BV771" s="1"/>
  <c r="AN771"/>
  <c r="AM771"/>
  <c r="BU771" s="1"/>
  <c r="AL771"/>
  <c r="AK771"/>
  <c r="BT771" s="1"/>
  <c r="AJ771"/>
  <c r="AI771"/>
  <c r="BS771" s="1"/>
  <c r="AH771"/>
  <c r="AG771"/>
  <c r="BR771" s="1"/>
  <c r="AF771"/>
  <c r="AE771"/>
  <c r="BQ771" s="1"/>
  <c r="AD771"/>
  <c r="AC771"/>
  <c r="BP771" s="1"/>
  <c r="AB771"/>
  <c r="AA771"/>
  <c r="BO771" s="1"/>
  <c r="Y771"/>
  <c r="W771"/>
  <c r="BG770"/>
  <c r="BF770"/>
  <c r="BE770"/>
  <c r="CD770" s="1"/>
  <c r="BD770"/>
  <c r="BC770"/>
  <c r="CC770" s="1"/>
  <c r="BB770"/>
  <c r="BA770"/>
  <c r="CB770" s="1"/>
  <c r="AZ770"/>
  <c r="AY770"/>
  <c r="CA770" s="1"/>
  <c r="AX770"/>
  <c r="AW770"/>
  <c r="BZ770" s="1"/>
  <c r="AV770"/>
  <c r="AU770"/>
  <c r="BY770" s="1"/>
  <c r="AS770"/>
  <c r="AQ770"/>
  <c r="AR770" s="1"/>
  <c r="AP770"/>
  <c r="AO770"/>
  <c r="BV770" s="1"/>
  <c r="AN770"/>
  <c r="AM770"/>
  <c r="BU770" s="1"/>
  <c r="AL770"/>
  <c r="AK770"/>
  <c r="BT770" s="1"/>
  <c r="AJ770"/>
  <c r="AI770"/>
  <c r="BS770" s="1"/>
  <c r="AH770"/>
  <c r="AG770"/>
  <c r="BR770" s="1"/>
  <c r="AF770"/>
  <c r="AE770"/>
  <c r="BQ770" s="1"/>
  <c r="AD770"/>
  <c r="AC770"/>
  <c r="BP770" s="1"/>
  <c r="AB770"/>
  <c r="AA770"/>
  <c r="BO770" s="1"/>
  <c r="Y770"/>
  <c r="W770"/>
  <c r="BG769"/>
  <c r="BF769"/>
  <c r="BE769"/>
  <c r="CD769" s="1"/>
  <c r="BD769"/>
  <c r="BC769"/>
  <c r="CC769" s="1"/>
  <c r="BB769"/>
  <c r="BA769"/>
  <c r="CB769" s="1"/>
  <c r="AZ769"/>
  <c r="AY769"/>
  <c r="CA769" s="1"/>
  <c r="AX769"/>
  <c r="AW769"/>
  <c r="BZ769" s="1"/>
  <c r="AV769"/>
  <c r="AU769"/>
  <c r="BY769" s="1"/>
  <c r="AS769"/>
  <c r="AQ769"/>
  <c r="BW769" s="1"/>
  <c r="AP769"/>
  <c r="AO769"/>
  <c r="BV769" s="1"/>
  <c r="AN769"/>
  <c r="AM769"/>
  <c r="BU769" s="1"/>
  <c r="AL769"/>
  <c r="AK769"/>
  <c r="BT769" s="1"/>
  <c r="AJ769"/>
  <c r="AI769"/>
  <c r="BS769" s="1"/>
  <c r="AH769"/>
  <c r="AG769"/>
  <c r="BR769" s="1"/>
  <c r="AF769"/>
  <c r="AE769"/>
  <c r="BQ769" s="1"/>
  <c r="AD769"/>
  <c r="AC769"/>
  <c r="BP769" s="1"/>
  <c r="AB769"/>
  <c r="AA769"/>
  <c r="BO769" s="1"/>
  <c r="Y769"/>
  <c r="W769"/>
  <c r="BG768"/>
  <c r="BF768"/>
  <c r="BE768"/>
  <c r="CD768" s="1"/>
  <c r="BD768"/>
  <c r="BC768"/>
  <c r="CC768" s="1"/>
  <c r="BB768"/>
  <c r="BA768"/>
  <c r="CB768" s="1"/>
  <c r="AZ768"/>
  <c r="AY768"/>
  <c r="CA768" s="1"/>
  <c r="AX768"/>
  <c r="AW768"/>
  <c r="BZ768" s="1"/>
  <c r="AV768"/>
  <c r="AU768"/>
  <c r="BY768" s="1"/>
  <c r="AS768"/>
  <c r="BX768" s="1"/>
  <c r="AQ768"/>
  <c r="AR768" s="1"/>
  <c r="AP768"/>
  <c r="AO768"/>
  <c r="BV768" s="1"/>
  <c r="AN768"/>
  <c r="AM768"/>
  <c r="BU768" s="1"/>
  <c r="AK768"/>
  <c r="BT768" s="1"/>
  <c r="AI768"/>
  <c r="AJ768" s="1"/>
  <c r="AH768"/>
  <c r="AG768"/>
  <c r="BR768" s="1"/>
  <c r="AF768"/>
  <c r="AE768"/>
  <c r="BQ768" s="1"/>
  <c r="AD768"/>
  <c r="AC768"/>
  <c r="BP768" s="1"/>
  <c r="AB768"/>
  <c r="AA768"/>
  <c r="BO768" s="1"/>
  <c r="Y768"/>
  <c r="W768"/>
  <c r="BM768" s="1"/>
  <c r="BG767"/>
  <c r="BF767"/>
  <c r="BE767"/>
  <c r="CD767" s="1"/>
  <c r="BD767"/>
  <c r="BC767"/>
  <c r="CC767" s="1"/>
  <c r="BB767"/>
  <c r="BA767"/>
  <c r="CB767" s="1"/>
  <c r="AZ767"/>
  <c r="AY767"/>
  <c r="CA767" s="1"/>
  <c r="AX767"/>
  <c r="AW767"/>
  <c r="BZ767" s="1"/>
  <c r="AV767"/>
  <c r="AU767"/>
  <c r="BY767" s="1"/>
  <c r="AS767"/>
  <c r="AT767" s="1"/>
  <c r="AQ767"/>
  <c r="AR767" s="1"/>
  <c r="AP767"/>
  <c r="AO767"/>
  <c r="BV767" s="1"/>
  <c r="AN767"/>
  <c r="AM767"/>
  <c r="BU767" s="1"/>
  <c r="AL767"/>
  <c r="AK767"/>
  <c r="BT767" s="1"/>
  <c r="AJ767"/>
  <c r="AI767"/>
  <c r="BS767" s="1"/>
  <c r="AH767"/>
  <c r="AG767"/>
  <c r="BR767" s="1"/>
  <c r="AF767"/>
  <c r="AE767"/>
  <c r="BQ767" s="1"/>
  <c r="AD767"/>
  <c r="AC767"/>
  <c r="BP767" s="1"/>
  <c r="AB767"/>
  <c r="AA767"/>
  <c r="BO767" s="1"/>
  <c r="Y767"/>
  <c r="W767"/>
  <c r="BM767" s="1"/>
  <c r="BG766"/>
  <c r="BF766"/>
  <c r="BE766"/>
  <c r="CD766" s="1"/>
  <c r="BD766"/>
  <c r="BC766"/>
  <c r="CC766" s="1"/>
  <c r="BB766"/>
  <c r="BA766"/>
  <c r="CB766" s="1"/>
  <c r="AZ766"/>
  <c r="AY766"/>
  <c r="CA766" s="1"/>
  <c r="AX766"/>
  <c r="AW766"/>
  <c r="BZ766" s="1"/>
  <c r="AV766"/>
  <c r="AU766"/>
  <c r="BY766" s="1"/>
  <c r="AS766"/>
  <c r="AT766" s="1"/>
  <c r="AQ766"/>
  <c r="AR766" s="1"/>
  <c r="AO766"/>
  <c r="AM766"/>
  <c r="BU766" s="1"/>
  <c r="AL766"/>
  <c r="AK766"/>
  <c r="BT766" s="1"/>
  <c r="AJ766"/>
  <c r="AI766"/>
  <c r="BS766" s="1"/>
  <c r="AH766"/>
  <c r="AG766"/>
  <c r="BR766" s="1"/>
  <c r="AF766"/>
  <c r="AE766"/>
  <c r="BQ766" s="1"/>
  <c r="AD766"/>
  <c r="AC766"/>
  <c r="BP766" s="1"/>
  <c r="AB766"/>
  <c r="AA766"/>
  <c r="BO766" s="1"/>
  <c r="Y766"/>
  <c r="W766"/>
  <c r="BG765"/>
  <c r="BF765"/>
  <c r="BE765"/>
  <c r="CD765" s="1"/>
  <c r="BD765"/>
  <c r="BC765"/>
  <c r="CC765" s="1"/>
  <c r="BB765"/>
  <c r="BA765"/>
  <c r="CB765" s="1"/>
  <c r="AZ765"/>
  <c r="AY765"/>
  <c r="CA765" s="1"/>
  <c r="AX765"/>
  <c r="AW765"/>
  <c r="BZ765" s="1"/>
  <c r="AV765"/>
  <c r="AU765"/>
  <c r="BY765" s="1"/>
  <c r="AT765"/>
  <c r="AS765"/>
  <c r="BX765" s="1"/>
  <c r="AR765"/>
  <c r="AQ765"/>
  <c r="BW765" s="1"/>
  <c r="AP765"/>
  <c r="AO765"/>
  <c r="BV765" s="1"/>
  <c r="AN765"/>
  <c r="AM765"/>
  <c r="BU765" s="1"/>
  <c r="AL765"/>
  <c r="AK765"/>
  <c r="BT765" s="1"/>
  <c r="AJ765"/>
  <c r="AI765"/>
  <c r="BS765" s="1"/>
  <c r="AH765"/>
  <c r="AG765"/>
  <c r="BR765" s="1"/>
  <c r="AF765"/>
  <c r="AE765"/>
  <c r="BQ765" s="1"/>
  <c r="AD765"/>
  <c r="AC765"/>
  <c r="BP765" s="1"/>
  <c r="AB765"/>
  <c r="AA765"/>
  <c r="BO765" s="1"/>
  <c r="Y765"/>
  <c r="W765"/>
  <c r="BM765" s="1"/>
  <c r="BG764"/>
  <c r="BF764"/>
  <c r="BE764"/>
  <c r="CD764" s="1"/>
  <c r="BD764"/>
  <c r="BC764"/>
  <c r="CC764" s="1"/>
  <c r="BB764"/>
  <c r="BA764"/>
  <c r="CB764" s="1"/>
  <c r="AZ764"/>
  <c r="AY764"/>
  <c r="CA764" s="1"/>
  <c r="AX764"/>
  <c r="AW764"/>
  <c r="BZ764" s="1"/>
  <c r="AV764"/>
  <c r="AU764"/>
  <c r="BY764" s="1"/>
  <c r="AT764"/>
  <c r="AS764"/>
  <c r="BX764" s="1"/>
  <c r="AR764"/>
  <c r="AQ764"/>
  <c r="BW764" s="1"/>
  <c r="AP764"/>
  <c r="AO764"/>
  <c r="BV764" s="1"/>
  <c r="AN764"/>
  <c r="AM764"/>
  <c r="BU764" s="1"/>
  <c r="AL764"/>
  <c r="AK764"/>
  <c r="BT764" s="1"/>
  <c r="AJ764"/>
  <c r="AI764"/>
  <c r="BS764" s="1"/>
  <c r="AH764"/>
  <c r="AG764"/>
  <c r="BR764" s="1"/>
  <c r="AF764"/>
  <c r="AE764"/>
  <c r="BQ764" s="1"/>
  <c r="AD764"/>
  <c r="AC764"/>
  <c r="BP764" s="1"/>
  <c r="AB764"/>
  <c r="AA764"/>
  <c r="BO764" s="1"/>
  <c r="Y764"/>
  <c r="W764"/>
  <c r="BG763"/>
  <c r="BF763"/>
  <c r="BE763"/>
  <c r="CD763" s="1"/>
  <c r="BD763"/>
  <c r="BC763"/>
  <c r="CC763" s="1"/>
  <c r="BB763"/>
  <c r="BA763"/>
  <c r="CB763" s="1"/>
  <c r="AZ763"/>
  <c r="AY763"/>
  <c r="CA763" s="1"/>
  <c r="AX763"/>
  <c r="AW763"/>
  <c r="BZ763" s="1"/>
  <c r="AV763"/>
  <c r="AU763"/>
  <c r="BY763" s="1"/>
  <c r="AT763"/>
  <c r="AS763"/>
  <c r="BX763" s="1"/>
  <c r="AR763"/>
  <c r="AQ763"/>
  <c r="BW763" s="1"/>
  <c r="AP763"/>
  <c r="AO763"/>
  <c r="BV763" s="1"/>
  <c r="AN763"/>
  <c r="AM763"/>
  <c r="BU763" s="1"/>
  <c r="AL763"/>
  <c r="AK763"/>
  <c r="BT763" s="1"/>
  <c r="AJ763"/>
  <c r="AI763"/>
  <c r="BS763" s="1"/>
  <c r="AH763"/>
  <c r="AG763"/>
  <c r="BR763" s="1"/>
  <c r="AF763"/>
  <c r="AE763"/>
  <c r="BQ763" s="1"/>
  <c r="AD763"/>
  <c r="AC763"/>
  <c r="BP763" s="1"/>
  <c r="AB763"/>
  <c r="AA763"/>
  <c r="BO763" s="1"/>
  <c r="Y763"/>
  <c r="W763"/>
  <c r="BM763" s="1"/>
  <c r="BG762"/>
  <c r="BF762"/>
  <c r="BE762"/>
  <c r="CD762" s="1"/>
  <c r="BD762"/>
  <c r="BC762"/>
  <c r="CC762" s="1"/>
  <c r="BB762"/>
  <c r="BA762"/>
  <c r="CB762" s="1"/>
  <c r="AZ762"/>
  <c r="AY762"/>
  <c r="CA762" s="1"/>
  <c r="AX762"/>
  <c r="AW762"/>
  <c r="BZ762" s="1"/>
  <c r="AV762"/>
  <c r="AU762"/>
  <c r="BY762" s="1"/>
  <c r="AT762"/>
  <c r="AS762"/>
  <c r="BX762" s="1"/>
  <c r="AR762"/>
  <c r="AQ762"/>
  <c r="BW762" s="1"/>
  <c r="AP762"/>
  <c r="AO762"/>
  <c r="BV762" s="1"/>
  <c r="AN762"/>
  <c r="AM762"/>
  <c r="BU762" s="1"/>
  <c r="AL762"/>
  <c r="AK762"/>
  <c r="BT762" s="1"/>
  <c r="AJ762"/>
  <c r="AI762"/>
  <c r="BS762" s="1"/>
  <c r="AH762"/>
  <c r="AG762"/>
  <c r="BR762" s="1"/>
  <c r="AF762"/>
  <c r="AE762"/>
  <c r="BQ762" s="1"/>
  <c r="AD762"/>
  <c r="AC762"/>
  <c r="BP762" s="1"/>
  <c r="AB762"/>
  <c r="AA762"/>
  <c r="BO762" s="1"/>
  <c r="Y762"/>
  <c r="W762"/>
  <c r="BM762" s="1"/>
  <c r="BG761"/>
  <c r="BF761"/>
  <c r="BE761"/>
  <c r="CD761" s="1"/>
  <c r="BD761"/>
  <c r="BC761"/>
  <c r="CC761" s="1"/>
  <c r="BB761"/>
  <c r="BA761"/>
  <c r="CB761" s="1"/>
  <c r="AZ761"/>
  <c r="AY761"/>
  <c r="CA761" s="1"/>
  <c r="AX761"/>
  <c r="AW761"/>
  <c r="BZ761" s="1"/>
  <c r="AV761"/>
  <c r="AU761"/>
  <c r="BY761" s="1"/>
  <c r="AS761"/>
  <c r="AQ761"/>
  <c r="BW761" s="1"/>
  <c r="AP761"/>
  <c r="AO761"/>
  <c r="BV761" s="1"/>
  <c r="AN761"/>
  <c r="AM761"/>
  <c r="BU761" s="1"/>
  <c r="AL761"/>
  <c r="AK761"/>
  <c r="BT761" s="1"/>
  <c r="AJ761"/>
  <c r="AI761"/>
  <c r="BS761" s="1"/>
  <c r="AH761"/>
  <c r="AG761"/>
  <c r="BR761" s="1"/>
  <c r="AF761"/>
  <c r="AE761"/>
  <c r="BQ761" s="1"/>
  <c r="AD761"/>
  <c r="AC761"/>
  <c r="BP761" s="1"/>
  <c r="AB761"/>
  <c r="AA761"/>
  <c r="BO761" s="1"/>
  <c r="Y761"/>
  <c r="W761"/>
  <c r="BM761" s="1"/>
  <c r="BG760"/>
  <c r="BF760"/>
  <c r="BE760"/>
  <c r="CD760" s="1"/>
  <c r="BD760"/>
  <c r="BC760"/>
  <c r="CC760" s="1"/>
  <c r="BB760"/>
  <c r="BA760"/>
  <c r="CB760" s="1"/>
  <c r="AZ760"/>
  <c r="AY760"/>
  <c r="CA760" s="1"/>
  <c r="AX760"/>
  <c r="AW760"/>
  <c r="BZ760" s="1"/>
  <c r="AV760"/>
  <c r="AU760"/>
  <c r="BY760" s="1"/>
  <c r="AS760"/>
  <c r="BX760" s="1"/>
  <c r="AQ760"/>
  <c r="BW760" s="1"/>
  <c r="AP760"/>
  <c r="AO760"/>
  <c r="BV760" s="1"/>
  <c r="AN760"/>
  <c r="AM760"/>
  <c r="BU760" s="1"/>
  <c r="AL760"/>
  <c r="AK760"/>
  <c r="BT760" s="1"/>
  <c r="AJ760"/>
  <c r="AI760"/>
  <c r="BS760" s="1"/>
  <c r="AH760"/>
  <c r="AG760"/>
  <c r="BR760" s="1"/>
  <c r="AF760"/>
  <c r="AE760"/>
  <c r="BQ760" s="1"/>
  <c r="AD760"/>
  <c r="AC760"/>
  <c r="BP760" s="1"/>
  <c r="AB760"/>
  <c r="AA760"/>
  <c r="BO760" s="1"/>
  <c r="Y760"/>
  <c r="W760"/>
  <c r="BM760" s="1"/>
  <c r="BG759"/>
  <c r="BF759"/>
  <c r="BE759"/>
  <c r="CD759" s="1"/>
  <c r="BD759"/>
  <c r="BC759"/>
  <c r="CC759" s="1"/>
  <c r="BB759"/>
  <c r="BA759"/>
  <c r="CB759" s="1"/>
  <c r="AZ759"/>
  <c r="AY759"/>
  <c r="CA759" s="1"/>
  <c r="AX759"/>
  <c r="AW759"/>
  <c r="BZ759" s="1"/>
  <c r="AV759"/>
  <c r="AU759"/>
  <c r="BY759" s="1"/>
  <c r="AT759"/>
  <c r="AS759"/>
  <c r="BX759" s="1"/>
  <c r="AR759"/>
  <c r="AQ759"/>
  <c r="BW759" s="1"/>
  <c r="AP759"/>
  <c r="AO759"/>
  <c r="BV759" s="1"/>
  <c r="AN759"/>
  <c r="AM759"/>
  <c r="BU759" s="1"/>
  <c r="AL759"/>
  <c r="AK759"/>
  <c r="BT759" s="1"/>
  <c r="AJ759"/>
  <c r="AI759"/>
  <c r="BS759" s="1"/>
  <c r="AH759"/>
  <c r="AG759"/>
  <c r="BR759" s="1"/>
  <c r="AF759"/>
  <c r="AE759"/>
  <c r="BQ759" s="1"/>
  <c r="AD759"/>
  <c r="AC759"/>
  <c r="BP759" s="1"/>
  <c r="AB759"/>
  <c r="AA759"/>
  <c r="BO759" s="1"/>
  <c r="Y759"/>
  <c r="W759"/>
  <c r="BM759" s="1"/>
  <c r="BG758"/>
  <c r="BF758"/>
  <c r="BE758"/>
  <c r="CD758" s="1"/>
  <c r="BD758"/>
  <c r="BC758"/>
  <c r="CC758" s="1"/>
  <c r="BB758"/>
  <c r="BA758"/>
  <c r="CB758" s="1"/>
  <c r="AZ758"/>
  <c r="AY758"/>
  <c r="CA758" s="1"/>
  <c r="AX758"/>
  <c r="AW758"/>
  <c r="BZ758" s="1"/>
  <c r="AV758"/>
  <c r="AU758"/>
  <c r="BY758" s="1"/>
  <c r="AS758"/>
  <c r="BX758" s="1"/>
  <c r="AQ758"/>
  <c r="BW758" s="1"/>
  <c r="AP758"/>
  <c r="AO758"/>
  <c r="BV758" s="1"/>
  <c r="AN758"/>
  <c r="AM758"/>
  <c r="BU758" s="1"/>
  <c r="AL758"/>
  <c r="AK758"/>
  <c r="BT758" s="1"/>
  <c r="AJ758"/>
  <c r="AI758"/>
  <c r="BS758" s="1"/>
  <c r="AH758"/>
  <c r="AG758"/>
  <c r="BR758" s="1"/>
  <c r="AF758"/>
  <c r="AE758"/>
  <c r="BQ758" s="1"/>
  <c r="AD758"/>
  <c r="AC758"/>
  <c r="BP758" s="1"/>
  <c r="AB758"/>
  <c r="AA758"/>
  <c r="BO758" s="1"/>
  <c r="Y758"/>
  <c r="Z758" s="1"/>
  <c r="W758"/>
  <c r="BG757"/>
  <c r="BF757"/>
  <c r="BE757"/>
  <c r="CD757" s="1"/>
  <c r="BD757"/>
  <c r="BC757"/>
  <c r="CC757" s="1"/>
  <c r="BB757"/>
  <c r="BA757"/>
  <c r="CB757" s="1"/>
  <c r="AZ757"/>
  <c r="AY757"/>
  <c r="CA757" s="1"/>
  <c r="AX757"/>
  <c r="AW757"/>
  <c r="BZ757" s="1"/>
  <c r="AV757"/>
  <c r="AU757"/>
  <c r="BY757" s="1"/>
  <c r="AS757"/>
  <c r="BX757" s="1"/>
  <c r="AQ757"/>
  <c r="BW757" s="1"/>
  <c r="AP757"/>
  <c r="AO757"/>
  <c r="BV757" s="1"/>
  <c r="AN757"/>
  <c r="AM757"/>
  <c r="BU757" s="1"/>
  <c r="AL757"/>
  <c r="AK757"/>
  <c r="BT757" s="1"/>
  <c r="AJ757"/>
  <c r="AI757"/>
  <c r="BS757" s="1"/>
  <c r="AH757"/>
  <c r="AG757"/>
  <c r="BR757" s="1"/>
  <c r="AF757"/>
  <c r="AE757"/>
  <c r="BQ757" s="1"/>
  <c r="AD757"/>
  <c r="AC757"/>
  <c r="BP757" s="1"/>
  <c r="AB757"/>
  <c r="AA757"/>
  <c r="BO757" s="1"/>
  <c r="Y757"/>
  <c r="W757"/>
  <c r="BM757" s="1"/>
  <c r="BG756"/>
  <c r="BF756"/>
  <c r="BE756"/>
  <c r="CD756" s="1"/>
  <c r="BD756"/>
  <c r="BC756"/>
  <c r="CC756" s="1"/>
  <c r="BB756"/>
  <c r="BA756"/>
  <c r="CB756" s="1"/>
  <c r="AZ756"/>
  <c r="AY756"/>
  <c r="CA756" s="1"/>
  <c r="AX756"/>
  <c r="AW756"/>
  <c r="BZ756" s="1"/>
  <c r="AV756"/>
  <c r="AU756"/>
  <c r="BY756" s="1"/>
  <c r="AS756"/>
  <c r="BX756" s="1"/>
  <c r="AQ756"/>
  <c r="BW756" s="1"/>
  <c r="AP756"/>
  <c r="AO756"/>
  <c r="BV756" s="1"/>
  <c r="AN756"/>
  <c r="AM756"/>
  <c r="BU756" s="1"/>
  <c r="AL756"/>
  <c r="AK756"/>
  <c r="BT756" s="1"/>
  <c r="AJ756"/>
  <c r="AI756"/>
  <c r="BS756" s="1"/>
  <c r="AH756"/>
  <c r="AG756"/>
  <c r="BR756" s="1"/>
  <c r="AF756"/>
  <c r="AE756"/>
  <c r="BQ756" s="1"/>
  <c r="AD756"/>
  <c r="AC756"/>
  <c r="BP756" s="1"/>
  <c r="AB756"/>
  <c r="AA756"/>
  <c r="BO756" s="1"/>
  <c r="Y756"/>
  <c r="W756"/>
  <c r="BM756" s="1"/>
  <c r="BG755"/>
  <c r="BF755"/>
  <c r="BE755"/>
  <c r="CD755" s="1"/>
  <c r="BD755"/>
  <c r="BC755"/>
  <c r="CC755" s="1"/>
  <c r="BB755"/>
  <c r="BA755"/>
  <c r="CB755" s="1"/>
  <c r="AZ755"/>
  <c r="AY755"/>
  <c r="CA755" s="1"/>
  <c r="AX755"/>
  <c r="AW755"/>
  <c r="BZ755" s="1"/>
  <c r="AV755"/>
  <c r="AU755"/>
  <c r="BY755" s="1"/>
  <c r="AT755"/>
  <c r="AS755"/>
  <c r="BX755" s="1"/>
  <c r="AR755"/>
  <c r="AQ755"/>
  <c r="BW755" s="1"/>
  <c r="AP755"/>
  <c r="AO755"/>
  <c r="BV755" s="1"/>
  <c r="AN755"/>
  <c r="AM755"/>
  <c r="BU755" s="1"/>
  <c r="AL755"/>
  <c r="AK755"/>
  <c r="BT755" s="1"/>
  <c r="AJ755"/>
  <c r="AI755"/>
  <c r="BS755" s="1"/>
  <c r="AH755"/>
  <c r="AG755"/>
  <c r="BR755" s="1"/>
  <c r="AF755"/>
  <c r="AE755"/>
  <c r="BQ755" s="1"/>
  <c r="AD755"/>
  <c r="AC755"/>
  <c r="BP755" s="1"/>
  <c r="AB755"/>
  <c r="AA755"/>
  <c r="BO755" s="1"/>
  <c r="Y755"/>
  <c r="W755"/>
  <c r="BM755" s="1"/>
  <c r="BG754"/>
  <c r="BF754"/>
  <c r="BE754"/>
  <c r="CD754" s="1"/>
  <c r="BD754"/>
  <c r="BC754"/>
  <c r="CC754" s="1"/>
  <c r="BB754"/>
  <c r="BA754"/>
  <c r="CB754" s="1"/>
  <c r="AZ754"/>
  <c r="AY754"/>
  <c r="CA754" s="1"/>
  <c r="AX754"/>
  <c r="AW754"/>
  <c r="BZ754" s="1"/>
  <c r="AV754"/>
  <c r="AU754"/>
  <c r="BY754" s="1"/>
  <c r="AS754"/>
  <c r="BX754" s="1"/>
  <c r="AQ754"/>
  <c r="BW754" s="1"/>
  <c r="AP754"/>
  <c r="AO754"/>
  <c r="BV754" s="1"/>
  <c r="AN754"/>
  <c r="AM754"/>
  <c r="BU754" s="1"/>
  <c r="AL754"/>
  <c r="AK754"/>
  <c r="BT754" s="1"/>
  <c r="AJ754"/>
  <c r="AI754"/>
  <c r="BS754" s="1"/>
  <c r="AH754"/>
  <c r="AG754"/>
  <c r="BR754" s="1"/>
  <c r="AF754"/>
  <c r="AE754"/>
  <c r="BQ754" s="1"/>
  <c r="AD754"/>
  <c r="AC754"/>
  <c r="BP754" s="1"/>
  <c r="AB754"/>
  <c r="AA754"/>
  <c r="BO754" s="1"/>
  <c r="Y754"/>
  <c r="W754"/>
  <c r="BM754" s="1"/>
  <c r="BG753"/>
  <c r="BF753"/>
  <c r="BE753"/>
  <c r="CD753" s="1"/>
  <c r="BD753"/>
  <c r="BC753"/>
  <c r="CC753" s="1"/>
  <c r="BB753"/>
  <c r="BA753"/>
  <c r="CB753" s="1"/>
  <c r="AZ753"/>
  <c r="AY753"/>
  <c r="CA753" s="1"/>
  <c r="AX753"/>
  <c r="AW753"/>
  <c r="BZ753" s="1"/>
  <c r="AV753"/>
  <c r="AU753"/>
  <c r="BY753" s="1"/>
  <c r="AS753"/>
  <c r="BX753" s="1"/>
  <c r="AQ753"/>
  <c r="BW753" s="1"/>
  <c r="AP753"/>
  <c r="AO753"/>
  <c r="BV753" s="1"/>
  <c r="AN753"/>
  <c r="AM753"/>
  <c r="BU753" s="1"/>
  <c r="AL753"/>
  <c r="AK753"/>
  <c r="BT753" s="1"/>
  <c r="AJ753"/>
  <c r="AI753"/>
  <c r="BS753" s="1"/>
  <c r="AH753"/>
  <c r="AG753"/>
  <c r="BR753" s="1"/>
  <c r="AF753"/>
  <c r="AE753"/>
  <c r="BQ753" s="1"/>
  <c r="AD753"/>
  <c r="AC753"/>
  <c r="BP753" s="1"/>
  <c r="AB753"/>
  <c r="AA753"/>
  <c r="BO753" s="1"/>
  <c r="Y753"/>
  <c r="W753"/>
  <c r="BM753" s="1"/>
  <c r="BG752"/>
  <c r="BF752"/>
  <c r="BE752"/>
  <c r="CD752" s="1"/>
  <c r="BD752"/>
  <c r="BC752"/>
  <c r="CC752" s="1"/>
  <c r="BB752"/>
  <c r="BA752"/>
  <c r="CB752" s="1"/>
  <c r="AZ752"/>
  <c r="AY752"/>
  <c r="CA752" s="1"/>
  <c r="AX752"/>
  <c r="AW752"/>
  <c r="BZ752" s="1"/>
  <c r="AV752"/>
  <c r="AU752"/>
  <c r="BY752" s="1"/>
  <c r="AS752"/>
  <c r="BX752" s="1"/>
  <c r="AQ752"/>
  <c r="BW752" s="1"/>
  <c r="AO752"/>
  <c r="BV752" s="1"/>
  <c r="AM752"/>
  <c r="BU752" s="1"/>
  <c r="AK752"/>
  <c r="BT752" s="1"/>
  <c r="AI752"/>
  <c r="BS752" s="1"/>
  <c r="AH752"/>
  <c r="AG752"/>
  <c r="BR752" s="1"/>
  <c r="AF752"/>
  <c r="AE752"/>
  <c r="BQ752" s="1"/>
  <c r="AD752"/>
  <c r="AC752"/>
  <c r="BP752" s="1"/>
  <c r="AB752"/>
  <c r="AA752"/>
  <c r="BO752" s="1"/>
  <c r="Y752"/>
  <c r="W752"/>
  <c r="BM752" s="1"/>
  <c r="BG751"/>
  <c r="BF751"/>
  <c r="BE751"/>
  <c r="CD751" s="1"/>
  <c r="BD751"/>
  <c r="BC751"/>
  <c r="CC751" s="1"/>
  <c r="BB751"/>
  <c r="BA751"/>
  <c r="CB751" s="1"/>
  <c r="AZ751"/>
  <c r="AY751"/>
  <c r="CA751" s="1"/>
  <c r="AX751"/>
  <c r="AW751"/>
  <c r="BZ751" s="1"/>
  <c r="AV751"/>
  <c r="AU751"/>
  <c r="BY751" s="1"/>
  <c r="AT751"/>
  <c r="AS751"/>
  <c r="BX751" s="1"/>
  <c r="AR751"/>
  <c r="AQ751"/>
  <c r="BW751" s="1"/>
  <c r="AP751"/>
  <c r="AO751"/>
  <c r="BV751" s="1"/>
  <c r="AN751"/>
  <c r="AM751"/>
  <c r="BU751" s="1"/>
  <c r="AL751"/>
  <c r="AK751"/>
  <c r="BT751" s="1"/>
  <c r="AJ751"/>
  <c r="AI751"/>
  <c r="BS751" s="1"/>
  <c r="AH751"/>
  <c r="AG751"/>
  <c r="BR751" s="1"/>
  <c r="AF751"/>
  <c r="AE751"/>
  <c r="BQ751" s="1"/>
  <c r="AD751"/>
  <c r="AC751"/>
  <c r="BP751" s="1"/>
  <c r="AB751"/>
  <c r="AA751"/>
  <c r="BO751" s="1"/>
  <c r="Y751"/>
  <c r="W751"/>
  <c r="BM751" s="1"/>
  <c r="BG750"/>
  <c r="BF750"/>
  <c r="BE750"/>
  <c r="CD750" s="1"/>
  <c r="BD750"/>
  <c r="BC750"/>
  <c r="CC750" s="1"/>
  <c r="BB750"/>
  <c r="BA750"/>
  <c r="CB750" s="1"/>
  <c r="AZ750"/>
  <c r="AY750"/>
  <c r="CA750" s="1"/>
  <c r="AX750"/>
  <c r="AW750"/>
  <c r="BZ750" s="1"/>
  <c r="AV750"/>
  <c r="AU750"/>
  <c r="BY750" s="1"/>
  <c r="AS750"/>
  <c r="BX750" s="1"/>
  <c r="AQ750"/>
  <c r="BW750" s="1"/>
  <c r="AP750"/>
  <c r="AO750"/>
  <c r="BV750" s="1"/>
  <c r="AN750"/>
  <c r="AM750"/>
  <c r="BU750" s="1"/>
  <c r="AL750"/>
  <c r="AK750"/>
  <c r="BT750" s="1"/>
  <c r="AJ750"/>
  <c r="AI750"/>
  <c r="BS750" s="1"/>
  <c r="AH750"/>
  <c r="AG750"/>
  <c r="BR750" s="1"/>
  <c r="AF750"/>
  <c r="AE750"/>
  <c r="BQ750" s="1"/>
  <c r="AD750"/>
  <c r="AC750"/>
  <c r="BP750" s="1"/>
  <c r="AB750"/>
  <c r="AA750"/>
  <c r="BO750" s="1"/>
  <c r="Y750"/>
  <c r="BN750" s="1"/>
  <c r="W750"/>
  <c r="BM750" s="1"/>
  <c r="BG749"/>
  <c r="BF749"/>
  <c r="BE749"/>
  <c r="CD749" s="1"/>
  <c r="BD749"/>
  <c r="BC749"/>
  <c r="CC749" s="1"/>
  <c r="BB749"/>
  <c r="BA749"/>
  <c r="CB749" s="1"/>
  <c r="AZ749"/>
  <c r="AY749"/>
  <c r="CA749" s="1"/>
  <c r="AX749"/>
  <c r="AW749"/>
  <c r="BZ749" s="1"/>
  <c r="AV749"/>
  <c r="AU749"/>
  <c r="BY749" s="1"/>
  <c r="AS749"/>
  <c r="AQ749"/>
  <c r="BW749" s="1"/>
  <c r="AO749"/>
  <c r="AP749" s="1"/>
  <c r="AM749"/>
  <c r="BU749" s="1"/>
  <c r="AL749"/>
  <c r="AK749"/>
  <c r="BT749" s="1"/>
  <c r="AJ749"/>
  <c r="AI749"/>
  <c r="BS749" s="1"/>
  <c r="AH749"/>
  <c r="AG749"/>
  <c r="BR749" s="1"/>
  <c r="AF749"/>
  <c r="AE749"/>
  <c r="BQ749" s="1"/>
  <c r="AD749"/>
  <c r="AC749"/>
  <c r="BP749" s="1"/>
  <c r="AB749"/>
  <c r="AA749"/>
  <c r="BO749" s="1"/>
  <c r="Y749"/>
  <c r="BN749" s="1"/>
  <c r="W749"/>
  <c r="BM749" s="1"/>
  <c r="BG748"/>
  <c r="BF748"/>
  <c r="BE748"/>
  <c r="CD748" s="1"/>
  <c r="BD748"/>
  <c r="BC748"/>
  <c r="CC748" s="1"/>
  <c r="BB748"/>
  <c r="BA748"/>
  <c r="CB748" s="1"/>
  <c r="AZ748"/>
  <c r="AY748"/>
  <c r="CA748" s="1"/>
  <c r="AX748"/>
  <c r="AW748"/>
  <c r="BZ748" s="1"/>
  <c r="AV748"/>
  <c r="AU748"/>
  <c r="BY748" s="1"/>
  <c r="AS748"/>
  <c r="AQ748"/>
  <c r="BW748" s="1"/>
  <c r="AP748"/>
  <c r="AO748"/>
  <c r="BV748" s="1"/>
  <c r="AN748"/>
  <c r="AM748"/>
  <c r="BU748" s="1"/>
  <c r="AL748"/>
  <c r="AK748"/>
  <c r="BT748" s="1"/>
  <c r="AJ748"/>
  <c r="AI748"/>
  <c r="BS748" s="1"/>
  <c r="AH748"/>
  <c r="AG748"/>
  <c r="BR748" s="1"/>
  <c r="AF748"/>
  <c r="AE748"/>
  <c r="BQ748" s="1"/>
  <c r="AD748"/>
  <c r="AC748"/>
  <c r="BP748" s="1"/>
  <c r="AB748"/>
  <c r="AA748"/>
  <c r="BO748" s="1"/>
  <c r="Y748"/>
  <c r="BN748" s="1"/>
  <c r="W748"/>
  <c r="BM748" s="1"/>
  <c r="BG747"/>
  <c r="BF747"/>
  <c r="BE747"/>
  <c r="CD747" s="1"/>
  <c r="BD747"/>
  <c r="BC747"/>
  <c r="CC747" s="1"/>
  <c r="BB747"/>
  <c r="BA747"/>
  <c r="CB747" s="1"/>
  <c r="AZ747"/>
  <c r="AY747"/>
  <c r="CA747" s="1"/>
  <c r="AX747"/>
  <c r="AW747"/>
  <c r="BZ747" s="1"/>
  <c r="AV747"/>
  <c r="AU747"/>
  <c r="BY747" s="1"/>
  <c r="AS747"/>
  <c r="AQ747"/>
  <c r="BW747" s="1"/>
  <c r="AO747"/>
  <c r="AP747" s="1"/>
  <c r="AM747"/>
  <c r="BU747" s="1"/>
  <c r="AL747"/>
  <c r="AK747"/>
  <c r="BT747" s="1"/>
  <c r="AJ747"/>
  <c r="AI747"/>
  <c r="BS747" s="1"/>
  <c r="AH747"/>
  <c r="AG747"/>
  <c r="BR747" s="1"/>
  <c r="AF747"/>
  <c r="AE747"/>
  <c r="BQ747" s="1"/>
  <c r="AD747"/>
  <c r="AC747"/>
  <c r="BP747" s="1"/>
  <c r="AB747"/>
  <c r="AA747"/>
  <c r="BO747" s="1"/>
  <c r="Y747"/>
  <c r="BN747" s="1"/>
  <c r="W747"/>
  <c r="BM747" s="1"/>
  <c r="BG746"/>
  <c r="BF746"/>
  <c r="BE746"/>
  <c r="CD746" s="1"/>
  <c r="BD746"/>
  <c r="BC746"/>
  <c r="CC746" s="1"/>
  <c r="BB746"/>
  <c r="BA746"/>
  <c r="CB746" s="1"/>
  <c r="AZ746"/>
  <c r="AY746"/>
  <c r="CA746" s="1"/>
  <c r="AX746"/>
  <c r="AW746"/>
  <c r="BZ746" s="1"/>
  <c r="AV746"/>
  <c r="AU746"/>
  <c r="BY746" s="1"/>
  <c r="AT746"/>
  <c r="AS746"/>
  <c r="BX746" s="1"/>
  <c r="AR746"/>
  <c r="AQ746"/>
  <c r="BW746" s="1"/>
  <c r="AP746"/>
  <c r="AO746"/>
  <c r="BV746" s="1"/>
  <c r="AN746"/>
  <c r="AM746"/>
  <c r="BU746" s="1"/>
  <c r="AL746"/>
  <c r="AK746"/>
  <c r="BT746" s="1"/>
  <c r="AJ746"/>
  <c r="AI746"/>
  <c r="BS746" s="1"/>
  <c r="AH746"/>
  <c r="AG746"/>
  <c r="BR746" s="1"/>
  <c r="AF746"/>
  <c r="AE746"/>
  <c r="BQ746" s="1"/>
  <c r="AD746"/>
  <c r="AC746"/>
  <c r="BP746" s="1"/>
  <c r="AB746"/>
  <c r="AA746"/>
  <c r="BO746" s="1"/>
  <c r="Y746"/>
  <c r="BN746" s="1"/>
  <c r="W746"/>
  <c r="BM746" s="1"/>
  <c r="BG745"/>
  <c r="BF745"/>
  <c r="BE745"/>
  <c r="CD745" s="1"/>
  <c r="BD745"/>
  <c r="BC745"/>
  <c r="CC745" s="1"/>
  <c r="BB745"/>
  <c r="BA745"/>
  <c r="CB745" s="1"/>
  <c r="AZ745"/>
  <c r="AY745"/>
  <c r="CA745" s="1"/>
  <c r="AX745"/>
  <c r="AW745"/>
  <c r="BZ745" s="1"/>
  <c r="AV745"/>
  <c r="AU745"/>
  <c r="BY745" s="1"/>
  <c r="AS745"/>
  <c r="AQ745"/>
  <c r="BW745" s="1"/>
  <c r="AP745"/>
  <c r="AO745"/>
  <c r="BV745" s="1"/>
  <c r="AN745"/>
  <c r="AM745"/>
  <c r="BU745" s="1"/>
  <c r="AL745"/>
  <c r="AK745"/>
  <c r="BT745" s="1"/>
  <c r="AJ745"/>
  <c r="AI745"/>
  <c r="BS745" s="1"/>
  <c r="AH745"/>
  <c r="AG745"/>
  <c r="BR745" s="1"/>
  <c r="AF745"/>
  <c r="AE745"/>
  <c r="BQ745" s="1"/>
  <c r="AD745"/>
  <c r="AC745"/>
  <c r="BP745" s="1"/>
  <c r="AB745"/>
  <c r="AA745"/>
  <c r="BO745" s="1"/>
  <c r="Y745"/>
  <c r="BN745" s="1"/>
  <c r="W745"/>
  <c r="BM745" s="1"/>
  <c r="BG744"/>
  <c r="BF744"/>
  <c r="BE744"/>
  <c r="CD744" s="1"/>
  <c r="BD744"/>
  <c r="BC744"/>
  <c r="CC744" s="1"/>
  <c r="BB744"/>
  <c r="BA744"/>
  <c r="CB744" s="1"/>
  <c r="AZ744"/>
  <c r="AY744"/>
  <c r="CA744" s="1"/>
  <c r="AX744"/>
  <c r="AW744"/>
  <c r="BZ744" s="1"/>
  <c r="AV744"/>
  <c r="AU744"/>
  <c r="BY744" s="1"/>
  <c r="AS744"/>
  <c r="AQ744"/>
  <c r="BW744" s="1"/>
  <c r="AP744"/>
  <c r="AO744"/>
  <c r="BV744" s="1"/>
  <c r="AN744"/>
  <c r="AM744"/>
  <c r="BU744" s="1"/>
  <c r="AL744"/>
  <c r="AK744"/>
  <c r="BT744" s="1"/>
  <c r="AJ744"/>
  <c r="AI744"/>
  <c r="BS744" s="1"/>
  <c r="AH744"/>
  <c r="AG744"/>
  <c r="BR744" s="1"/>
  <c r="AF744"/>
  <c r="AE744"/>
  <c r="BQ744" s="1"/>
  <c r="AD744"/>
  <c r="AC744"/>
  <c r="BP744" s="1"/>
  <c r="AB744"/>
  <c r="AA744"/>
  <c r="BO744" s="1"/>
  <c r="Y744"/>
  <c r="BN744" s="1"/>
  <c r="W744"/>
  <c r="BM744" s="1"/>
  <c r="BG743"/>
  <c r="BF743"/>
  <c r="BE743"/>
  <c r="CD743" s="1"/>
  <c r="BD743"/>
  <c r="BC743"/>
  <c r="CC743" s="1"/>
  <c r="BB743"/>
  <c r="BA743"/>
  <c r="CB743" s="1"/>
  <c r="AZ743"/>
  <c r="AY743"/>
  <c r="CA743" s="1"/>
  <c r="AX743"/>
  <c r="AW743"/>
  <c r="BZ743" s="1"/>
  <c r="AV743"/>
  <c r="AU743"/>
  <c r="BY743" s="1"/>
  <c r="AS743"/>
  <c r="AT743" s="1"/>
  <c r="AQ743"/>
  <c r="BW743" s="1"/>
  <c r="AP743"/>
  <c r="AO743"/>
  <c r="BV743" s="1"/>
  <c r="AN743"/>
  <c r="AM743"/>
  <c r="BU743" s="1"/>
  <c r="AL743"/>
  <c r="AK743"/>
  <c r="BT743" s="1"/>
  <c r="AJ743"/>
  <c r="AI743"/>
  <c r="BS743" s="1"/>
  <c r="AH743"/>
  <c r="AG743"/>
  <c r="BR743" s="1"/>
  <c r="AF743"/>
  <c r="AE743"/>
  <c r="BQ743" s="1"/>
  <c r="AD743"/>
  <c r="AC743"/>
  <c r="BP743" s="1"/>
  <c r="AB743"/>
  <c r="AA743"/>
  <c r="BO743" s="1"/>
  <c r="Y743"/>
  <c r="BN743" s="1"/>
  <c r="W743"/>
  <c r="BM743" s="1"/>
  <c r="BG742"/>
  <c r="BF742"/>
  <c r="BE742"/>
  <c r="CD742" s="1"/>
  <c r="BD742"/>
  <c r="BC742"/>
  <c r="CC742" s="1"/>
  <c r="BB742"/>
  <c r="BA742"/>
  <c r="CB742" s="1"/>
  <c r="AZ742"/>
  <c r="AY742"/>
  <c r="CA742" s="1"/>
  <c r="AX742"/>
  <c r="AW742"/>
  <c r="BZ742" s="1"/>
  <c r="AV742"/>
  <c r="AU742"/>
  <c r="BY742" s="1"/>
  <c r="AS742"/>
  <c r="AT742" s="1"/>
  <c r="AQ742"/>
  <c r="BW742" s="1"/>
  <c r="AP742"/>
  <c r="AO742"/>
  <c r="BV742" s="1"/>
  <c r="AN742"/>
  <c r="AM742"/>
  <c r="BU742" s="1"/>
  <c r="AL742"/>
  <c r="AK742"/>
  <c r="BT742" s="1"/>
  <c r="AJ742"/>
  <c r="AI742"/>
  <c r="BS742" s="1"/>
  <c r="AG742"/>
  <c r="BR742" s="1"/>
  <c r="AE742"/>
  <c r="AF742" s="1"/>
  <c r="AD742"/>
  <c r="AC742"/>
  <c r="BP742" s="1"/>
  <c r="AB742"/>
  <c r="AA742"/>
  <c r="BO742" s="1"/>
  <c r="Y742"/>
  <c r="BN742" s="1"/>
  <c r="W742"/>
  <c r="BG741"/>
  <c r="BF741"/>
  <c r="BE741"/>
  <c r="CD741" s="1"/>
  <c r="BD741"/>
  <c r="BC741"/>
  <c r="CC741" s="1"/>
  <c r="BB741"/>
  <c r="BA741"/>
  <c r="CB741" s="1"/>
  <c r="AZ741"/>
  <c r="AY741"/>
  <c r="CA741" s="1"/>
  <c r="AX741"/>
  <c r="AW741"/>
  <c r="BZ741" s="1"/>
  <c r="AV741"/>
  <c r="AU741"/>
  <c r="BY741" s="1"/>
  <c r="AS741"/>
  <c r="AT741" s="1"/>
  <c r="AQ741"/>
  <c r="BW741" s="1"/>
  <c r="AP741"/>
  <c r="AO741"/>
  <c r="BV741" s="1"/>
  <c r="AN741"/>
  <c r="AM741"/>
  <c r="BU741" s="1"/>
  <c r="AL741"/>
  <c r="AK741"/>
  <c r="BT741" s="1"/>
  <c r="AJ741"/>
  <c r="AI741"/>
  <c r="BS741" s="1"/>
  <c r="AH741"/>
  <c r="AG741"/>
  <c r="BR741" s="1"/>
  <c r="AF741"/>
  <c r="AE741"/>
  <c r="BQ741" s="1"/>
  <c r="AD741"/>
  <c r="AC741"/>
  <c r="BP741" s="1"/>
  <c r="AB741"/>
  <c r="AA741"/>
  <c r="BO741" s="1"/>
  <c r="Y741"/>
  <c r="BN741" s="1"/>
  <c r="W741"/>
  <c r="BG740"/>
  <c r="BF740"/>
  <c r="BE740"/>
  <c r="CD740" s="1"/>
  <c r="BD740"/>
  <c r="BC740"/>
  <c r="CC740" s="1"/>
  <c r="BB740"/>
  <c r="BA740"/>
  <c r="CB740" s="1"/>
  <c r="AZ740"/>
  <c r="AY740"/>
  <c r="CA740" s="1"/>
  <c r="AX740"/>
  <c r="AW740"/>
  <c r="BZ740" s="1"/>
  <c r="AV740"/>
  <c r="AU740"/>
  <c r="BY740" s="1"/>
  <c r="AS740"/>
  <c r="AT740" s="1"/>
  <c r="AQ740"/>
  <c r="BW740" s="1"/>
  <c r="AP740"/>
  <c r="AO740"/>
  <c r="BV740" s="1"/>
  <c r="AN740"/>
  <c r="AM740"/>
  <c r="BU740" s="1"/>
  <c r="AL740"/>
  <c r="AK740"/>
  <c r="BT740" s="1"/>
  <c r="AJ740"/>
  <c r="AI740"/>
  <c r="BS740" s="1"/>
  <c r="AH740"/>
  <c r="AG740"/>
  <c r="BR740" s="1"/>
  <c r="AF740"/>
  <c r="AE740"/>
  <c r="BQ740" s="1"/>
  <c r="AD740"/>
  <c r="AC740"/>
  <c r="BP740" s="1"/>
  <c r="AB740"/>
  <c r="AA740"/>
  <c r="BO740" s="1"/>
  <c r="Y740"/>
  <c r="BN740" s="1"/>
  <c r="W740"/>
  <c r="BM740" s="1"/>
  <c r="BG739"/>
  <c r="BF739"/>
  <c r="BE739"/>
  <c r="CD739" s="1"/>
  <c r="BD739"/>
  <c r="BC739"/>
  <c r="CC739" s="1"/>
  <c r="BB739"/>
  <c r="BA739"/>
  <c r="CB739" s="1"/>
  <c r="AZ739"/>
  <c r="AY739"/>
  <c r="CA739" s="1"/>
  <c r="AX739"/>
  <c r="AW739"/>
  <c r="BZ739" s="1"/>
  <c r="AV739"/>
  <c r="AU739"/>
  <c r="BY739" s="1"/>
  <c r="AS739"/>
  <c r="AT739" s="1"/>
  <c r="AQ739"/>
  <c r="BW739" s="1"/>
  <c r="AP739"/>
  <c r="AO739"/>
  <c r="BV739" s="1"/>
  <c r="AN739"/>
  <c r="AM739"/>
  <c r="BU739" s="1"/>
  <c r="AL739"/>
  <c r="AK739"/>
  <c r="BT739" s="1"/>
  <c r="AJ739"/>
  <c r="AI739"/>
  <c r="BS739" s="1"/>
  <c r="AG739"/>
  <c r="BR739" s="1"/>
  <c r="AE739"/>
  <c r="AF739" s="1"/>
  <c r="AD739"/>
  <c r="AC739"/>
  <c r="BP739" s="1"/>
  <c r="AB739"/>
  <c r="AA739"/>
  <c r="BO739" s="1"/>
  <c r="Y739"/>
  <c r="BN739" s="1"/>
  <c r="W739"/>
  <c r="BG738"/>
  <c r="BF738"/>
  <c r="BE738"/>
  <c r="CD738" s="1"/>
  <c r="BD738"/>
  <c r="BC738"/>
  <c r="CC738" s="1"/>
  <c r="BB738"/>
  <c r="BA738"/>
  <c r="CB738" s="1"/>
  <c r="AZ738"/>
  <c r="AY738"/>
  <c r="CA738" s="1"/>
  <c r="AX738"/>
  <c r="AW738"/>
  <c r="BZ738" s="1"/>
  <c r="AV738"/>
  <c r="AU738"/>
  <c r="BY738" s="1"/>
  <c r="AS738"/>
  <c r="AT738" s="1"/>
  <c r="AQ738"/>
  <c r="BW738" s="1"/>
  <c r="AO738"/>
  <c r="BV738" s="1"/>
  <c r="AM738"/>
  <c r="AN738" s="1"/>
  <c r="AL738"/>
  <c r="AK738"/>
  <c r="BT738" s="1"/>
  <c r="AJ738"/>
  <c r="AI738"/>
  <c r="BS738" s="1"/>
  <c r="AG738"/>
  <c r="BR738" s="1"/>
  <c r="AE738"/>
  <c r="AF738" s="1"/>
  <c r="AC738"/>
  <c r="AA738"/>
  <c r="BO738" s="1"/>
  <c r="Y738"/>
  <c r="BN738" s="1"/>
  <c r="W738"/>
  <c r="BG737"/>
  <c r="BF737"/>
  <c r="BE737"/>
  <c r="CD737" s="1"/>
  <c r="BD737"/>
  <c r="BC737"/>
  <c r="CC737" s="1"/>
  <c r="BB737"/>
  <c r="BA737"/>
  <c r="CB737" s="1"/>
  <c r="AZ737"/>
  <c r="AY737"/>
  <c r="CA737" s="1"/>
  <c r="AX737"/>
  <c r="AW737"/>
  <c r="BZ737" s="1"/>
  <c r="AV737"/>
  <c r="AU737"/>
  <c r="BY737" s="1"/>
  <c r="AS737"/>
  <c r="AT737" s="1"/>
  <c r="AQ737"/>
  <c r="BW737" s="1"/>
  <c r="AP737"/>
  <c r="AO737"/>
  <c r="BV737" s="1"/>
  <c r="AN737"/>
  <c r="AM737"/>
  <c r="BU737" s="1"/>
  <c r="AL737"/>
  <c r="AK737"/>
  <c r="BT737" s="1"/>
  <c r="AJ737"/>
  <c r="AI737"/>
  <c r="BS737" s="1"/>
  <c r="AH737"/>
  <c r="AG737"/>
  <c r="BR737" s="1"/>
  <c r="AF737"/>
  <c r="AE737"/>
  <c r="BQ737" s="1"/>
  <c r="AD737"/>
  <c r="AC737"/>
  <c r="BP737" s="1"/>
  <c r="AB737"/>
  <c r="AA737"/>
  <c r="BO737" s="1"/>
  <c r="Y737"/>
  <c r="BN737" s="1"/>
  <c r="W737"/>
  <c r="BG736"/>
  <c r="BF736"/>
  <c r="BE736"/>
  <c r="CD736" s="1"/>
  <c r="BD736"/>
  <c r="BC736"/>
  <c r="CC736" s="1"/>
  <c r="BB736"/>
  <c r="BA736"/>
  <c r="CB736" s="1"/>
  <c r="AZ736"/>
  <c r="AY736"/>
  <c r="CA736" s="1"/>
  <c r="AX736"/>
  <c r="AW736"/>
  <c r="BZ736" s="1"/>
  <c r="AV736"/>
  <c r="AU736"/>
  <c r="BY736" s="1"/>
  <c r="AS736"/>
  <c r="AT736" s="1"/>
  <c r="AQ736"/>
  <c r="BW736" s="1"/>
  <c r="AP736"/>
  <c r="AO736"/>
  <c r="BV736" s="1"/>
  <c r="AN736"/>
  <c r="AM736"/>
  <c r="BU736" s="1"/>
  <c r="AL736"/>
  <c r="AK736"/>
  <c r="BT736" s="1"/>
  <c r="AJ736"/>
  <c r="AI736"/>
  <c r="BS736" s="1"/>
  <c r="AG736"/>
  <c r="BR736" s="1"/>
  <c r="AE736"/>
  <c r="AF736" s="1"/>
  <c r="AD736"/>
  <c r="AC736"/>
  <c r="BP736" s="1"/>
  <c r="AB736"/>
  <c r="AA736"/>
  <c r="BO736" s="1"/>
  <c r="Y736"/>
  <c r="BN736" s="1"/>
  <c r="W736"/>
  <c r="BG735"/>
  <c r="BF735"/>
  <c r="BE735"/>
  <c r="CD735" s="1"/>
  <c r="BD735"/>
  <c r="BC735"/>
  <c r="CC735" s="1"/>
  <c r="BB735"/>
  <c r="BA735"/>
  <c r="CB735" s="1"/>
  <c r="AZ735"/>
  <c r="AY735"/>
  <c r="CA735" s="1"/>
  <c r="AX735"/>
  <c r="AW735"/>
  <c r="BZ735" s="1"/>
  <c r="AV735"/>
  <c r="AU735"/>
  <c r="BY735" s="1"/>
  <c r="AS735"/>
  <c r="AT735" s="1"/>
  <c r="AQ735"/>
  <c r="BW735" s="1"/>
  <c r="AP735"/>
  <c r="AO735"/>
  <c r="BV735" s="1"/>
  <c r="AN735"/>
  <c r="AM735"/>
  <c r="BU735" s="1"/>
  <c r="AL735"/>
  <c r="AK735"/>
  <c r="BT735" s="1"/>
  <c r="AJ735"/>
  <c r="AI735"/>
  <c r="BS735" s="1"/>
  <c r="AH735"/>
  <c r="AG735"/>
  <c r="BR735" s="1"/>
  <c r="AF735"/>
  <c r="AE735"/>
  <c r="BQ735" s="1"/>
  <c r="AD735"/>
  <c r="AC735"/>
  <c r="BP735" s="1"/>
  <c r="AB735"/>
  <c r="AA735"/>
  <c r="BO735" s="1"/>
  <c r="Y735"/>
  <c r="BN735" s="1"/>
  <c r="W735"/>
  <c r="BG734"/>
  <c r="BF734"/>
  <c r="BE734"/>
  <c r="CD734" s="1"/>
  <c r="BD734"/>
  <c r="BC734"/>
  <c r="CC734" s="1"/>
  <c r="BB734"/>
  <c r="BA734"/>
  <c r="CB734" s="1"/>
  <c r="AZ734"/>
  <c r="AY734"/>
  <c r="CA734" s="1"/>
  <c r="AX734"/>
  <c r="AW734"/>
  <c r="BZ734" s="1"/>
  <c r="AV734"/>
  <c r="AU734"/>
  <c r="BY734" s="1"/>
  <c r="AS734"/>
  <c r="AT734" s="1"/>
  <c r="AQ734"/>
  <c r="BW734" s="1"/>
  <c r="AP734"/>
  <c r="AO734"/>
  <c r="BV734" s="1"/>
  <c r="AN734"/>
  <c r="AM734"/>
  <c r="BU734" s="1"/>
  <c r="AL734"/>
  <c r="AK734"/>
  <c r="BT734" s="1"/>
  <c r="AJ734"/>
  <c r="AI734"/>
  <c r="BS734" s="1"/>
  <c r="AH734"/>
  <c r="AG734"/>
  <c r="BR734" s="1"/>
  <c r="AF734"/>
  <c r="AE734"/>
  <c r="BQ734" s="1"/>
  <c r="AD734"/>
  <c r="AC734"/>
  <c r="BP734" s="1"/>
  <c r="AB734"/>
  <c r="AA734"/>
  <c r="BO734" s="1"/>
  <c r="Y734"/>
  <c r="BN734" s="1"/>
  <c r="W734"/>
  <c r="BG733"/>
  <c r="BF733"/>
  <c r="BE733"/>
  <c r="CD733" s="1"/>
  <c r="BD733"/>
  <c r="BC733"/>
  <c r="CC733" s="1"/>
  <c r="BB733"/>
  <c r="BA733"/>
  <c r="CB733" s="1"/>
  <c r="AZ733"/>
  <c r="AY733"/>
  <c r="CA733" s="1"/>
  <c r="AX733"/>
  <c r="AW733"/>
  <c r="BZ733" s="1"/>
  <c r="AV733"/>
  <c r="AU733"/>
  <c r="BY733" s="1"/>
  <c r="AS733"/>
  <c r="AT733" s="1"/>
  <c r="AQ733"/>
  <c r="BW733" s="1"/>
  <c r="AP733"/>
  <c r="AO733"/>
  <c r="BV733" s="1"/>
  <c r="AN733"/>
  <c r="AM733"/>
  <c r="BU733" s="1"/>
  <c r="AL733"/>
  <c r="AK733"/>
  <c r="BT733" s="1"/>
  <c r="AJ733"/>
  <c r="AI733"/>
  <c r="BS733" s="1"/>
  <c r="AH733"/>
  <c r="AG733"/>
  <c r="BR733" s="1"/>
  <c r="AF733"/>
  <c r="AE733"/>
  <c r="BQ733" s="1"/>
  <c r="AD733"/>
  <c r="AC733"/>
  <c r="BP733" s="1"/>
  <c r="AB733"/>
  <c r="AA733"/>
  <c r="BO733" s="1"/>
  <c r="Y733"/>
  <c r="BN733" s="1"/>
  <c r="W733"/>
  <c r="BM733" s="1"/>
  <c r="X767" l="1"/>
  <c r="BH741"/>
  <c r="AR749"/>
  <c r="X750"/>
  <c r="BH737"/>
  <c r="AR742"/>
  <c r="BI734"/>
  <c r="BK734" s="1"/>
  <c r="BI771"/>
  <c r="BI775"/>
  <c r="BK775" s="1"/>
  <c r="BI740"/>
  <c r="BK740" s="1"/>
  <c r="BX767"/>
  <c r="BI736"/>
  <c r="BK736" s="1"/>
  <c r="BJ752"/>
  <c r="AT745"/>
  <c r="Z752"/>
  <c r="AL752"/>
  <c r="AP752"/>
  <c r="AT752"/>
  <c r="BJ753"/>
  <c r="X765"/>
  <c r="BX766"/>
  <c r="BI772"/>
  <c r="BK772" s="1"/>
  <c r="BI776"/>
  <c r="BK776" s="1"/>
  <c r="BH735"/>
  <c r="AT744"/>
  <c r="AT747"/>
  <c r="X749"/>
  <c r="BJ751"/>
  <c r="X752"/>
  <c r="AJ752"/>
  <c r="AN752"/>
  <c r="AR752"/>
  <c r="BH752"/>
  <c r="BJ755"/>
  <c r="X759"/>
  <c r="AR761"/>
  <c r="AN766"/>
  <c r="AR769"/>
  <c r="BM734"/>
  <c r="AT748"/>
  <c r="BH749"/>
  <c r="AR750"/>
  <c r="BH750"/>
  <c r="X751"/>
  <c r="BH751"/>
  <c r="Z753"/>
  <c r="AT753"/>
  <c r="X755"/>
  <c r="BH755"/>
  <c r="BJ756"/>
  <c r="BI766"/>
  <c r="BK766" s="1"/>
  <c r="BI733"/>
  <c r="BK733" s="1"/>
  <c r="BH738"/>
  <c r="BQ738"/>
  <c r="BN753"/>
  <c r="BJ757"/>
  <c r="BI758"/>
  <c r="BK758" s="1"/>
  <c r="BH736"/>
  <c r="BQ736"/>
  <c r="AD738"/>
  <c r="BI738"/>
  <c r="BK738" s="1"/>
  <c r="BH739"/>
  <c r="BH742"/>
  <c r="BM742"/>
  <c r="X743"/>
  <c r="AN749"/>
  <c r="AT749"/>
  <c r="BV749"/>
  <c r="AT750"/>
  <c r="Z751"/>
  <c r="BN752"/>
  <c r="X753"/>
  <c r="AR753"/>
  <c r="BH753"/>
  <c r="BJ754"/>
  <c r="Z755"/>
  <c r="AT756"/>
  <c r="BN751"/>
  <c r="BN755"/>
  <c r="BH743"/>
  <c r="BJ744"/>
  <c r="BX744"/>
  <c r="BJ745"/>
  <c r="BX745"/>
  <c r="BJ746"/>
  <c r="BJ747"/>
  <c r="BX747"/>
  <c r="BJ748"/>
  <c r="BX748"/>
  <c r="BJ749"/>
  <c r="BX749"/>
  <c r="BJ750"/>
  <c r="Z754"/>
  <c r="AT754"/>
  <c r="BN754"/>
  <c r="X756"/>
  <c r="AR756"/>
  <c r="BH756"/>
  <c r="Z757"/>
  <c r="AT757"/>
  <c r="BN757"/>
  <c r="X758"/>
  <c r="AR758"/>
  <c r="BH758"/>
  <c r="AR760"/>
  <c r="X768"/>
  <c r="BW768"/>
  <c r="BM739"/>
  <c r="BM736"/>
  <c r="BM738"/>
  <c r="BI739"/>
  <c r="BK739" s="1"/>
  <c r="BI742"/>
  <c r="BK742" s="1"/>
  <c r="X744"/>
  <c r="AR744"/>
  <c r="BH744"/>
  <c r="X745"/>
  <c r="AR745"/>
  <c r="BH745"/>
  <c r="X746"/>
  <c r="BH746"/>
  <c r="X747"/>
  <c r="AN747"/>
  <c r="AR747"/>
  <c r="BH747"/>
  <c r="BV747"/>
  <c r="X748"/>
  <c r="AR748"/>
  <c r="BH748"/>
  <c r="BH733"/>
  <c r="BM737"/>
  <c r="BM741"/>
  <c r="X754"/>
  <c r="AR754"/>
  <c r="BH754"/>
  <c r="Z756"/>
  <c r="BN756"/>
  <c r="X757"/>
  <c r="AR757"/>
  <c r="BH757"/>
  <c r="AT758"/>
  <c r="X763"/>
  <c r="BI770"/>
  <c r="BK770" s="1"/>
  <c r="BI774"/>
  <c r="BK774" s="1"/>
  <c r="BM735"/>
  <c r="BH734"/>
  <c r="BI735"/>
  <c r="BK735" s="1"/>
  <c r="BI737"/>
  <c r="BK737" s="1"/>
  <c r="BU738"/>
  <c r="BQ739"/>
  <c r="BH740"/>
  <c r="BI741"/>
  <c r="BK741" s="1"/>
  <c r="BQ742"/>
  <c r="AR743"/>
  <c r="Z744"/>
  <c r="Z745"/>
  <c r="Z746"/>
  <c r="Z747"/>
  <c r="Z748"/>
  <c r="Z749"/>
  <c r="Z750"/>
  <c r="BM758"/>
  <c r="BI764"/>
  <c r="BK764" s="1"/>
  <c r="BI767"/>
  <c r="BK767" s="1"/>
  <c r="BH769"/>
  <c r="BI773"/>
  <c r="BK773" s="1"/>
  <c r="BK771"/>
  <c r="BN760"/>
  <c r="BJ760"/>
  <c r="Z760"/>
  <c r="BN761"/>
  <c r="BJ761"/>
  <c r="Z761"/>
  <c r="BN762"/>
  <c r="BJ762"/>
  <c r="Z762"/>
  <c r="BN766"/>
  <c r="BJ766"/>
  <c r="Z766"/>
  <c r="BH778"/>
  <c r="X778"/>
  <c r="BH779"/>
  <c r="X779"/>
  <c r="BH780"/>
  <c r="X780"/>
  <c r="BH781"/>
  <c r="X781"/>
  <c r="BH782"/>
  <c r="X782"/>
  <c r="BH783"/>
  <c r="X783"/>
  <c r="BH784"/>
  <c r="X784"/>
  <c r="BH785"/>
  <c r="X785"/>
  <c r="BH786"/>
  <c r="X786"/>
  <c r="BH787"/>
  <c r="X787"/>
  <c r="BH788"/>
  <c r="X788"/>
  <c r="BH789"/>
  <c r="X789"/>
  <c r="BM789"/>
  <c r="BI789"/>
  <c r="X733"/>
  <c r="AR733"/>
  <c r="BX733"/>
  <c r="X734"/>
  <c r="AR734"/>
  <c r="BX734"/>
  <c r="X735"/>
  <c r="AR735"/>
  <c r="BX735"/>
  <c r="X736"/>
  <c r="AR736"/>
  <c r="BX736"/>
  <c r="X737"/>
  <c r="AR737"/>
  <c r="BX737"/>
  <c r="X738"/>
  <c r="AB738"/>
  <c r="AR738"/>
  <c r="BP738"/>
  <c r="BX738"/>
  <c r="X739"/>
  <c r="AR739"/>
  <c r="BX739"/>
  <c r="X740"/>
  <c r="AR740"/>
  <c r="BX740"/>
  <c r="X741"/>
  <c r="AR741"/>
  <c r="BX741"/>
  <c r="X742"/>
  <c r="BX742"/>
  <c r="BX743"/>
  <c r="BI763"/>
  <c r="BH764"/>
  <c r="BM764"/>
  <c r="BH766"/>
  <c r="BM766"/>
  <c r="BH767"/>
  <c r="BI768"/>
  <c r="BK768" s="1"/>
  <c r="BW777"/>
  <c r="BW778"/>
  <c r="BW779"/>
  <c r="BW780"/>
  <c r="BW781"/>
  <c r="BW782"/>
  <c r="BW783"/>
  <c r="BW784"/>
  <c r="BW785"/>
  <c r="BW786"/>
  <c r="BW787"/>
  <c r="BW788"/>
  <c r="BK789"/>
  <c r="BN759"/>
  <c r="BJ759"/>
  <c r="Z759"/>
  <c r="BN765"/>
  <c r="BJ765"/>
  <c r="Z765"/>
  <c r="BV766"/>
  <c r="AP766"/>
  <c r="BN767"/>
  <c r="BJ767"/>
  <c r="Z767"/>
  <c r="BN768"/>
  <c r="BJ768"/>
  <c r="Z768"/>
  <c r="BN770"/>
  <c r="BJ770"/>
  <c r="Z770"/>
  <c r="BN771"/>
  <c r="BJ771"/>
  <c r="Z771"/>
  <c r="BN772"/>
  <c r="BJ772"/>
  <c r="Z772"/>
  <c r="BN773"/>
  <c r="BJ773"/>
  <c r="Z773"/>
  <c r="BN774"/>
  <c r="BJ774"/>
  <c r="Z774"/>
  <c r="BN775"/>
  <c r="BJ775"/>
  <c r="Z775"/>
  <c r="BV775"/>
  <c r="AP775"/>
  <c r="BN776"/>
  <c r="BJ776"/>
  <c r="Z776"/>
  <c r="BN777"/>
  <c r="BJ777"/>
  <c r="Z777"/>
  <c r="BX777"/>
  <c r="AT777"/>
  <c r="BT778"/>
  <c r="AL778"/>
  <c r="BX778"/>
  <c r="AT778"/>
  <c r="BX779"/>
  <c r="AT779"/>
  <c r="BX780"/>
  <c r="AT780"/>
  <c r="BX781"/>
  <c r="AT781"/>
  <c r="BX782"/>
  <c r="AT782"/>
  <c r="BX783"/>
  <c r="AT783"/>
  <c r="BX784"/>
  <c r="AT784"/>
  <c r="BX785"/>
  <c r="AT785"/>
  <c r="BX786"/>
  <c r="AT786"/>
  <c r="BX787"/>
  <c r="AT787"/>
  <c r="BX788"/>
  <c r="AT788"/>
  <c r="BX789"/>
  <c r="AT789"/>
  <c r="X760"/>
  <c r="AT760"/>
  <c r="X761"/>
  <c r="AT761"/>
  <c r="X762"/>
  <c r="BI762"/>
  <c r="BH763"/>
  <c r="X766"/>
  <c r="BW766"/>
  <c r="BW767"/>
  <c r="BH768"/>
  <c r="BS768"/>
  <c r="BI769"/>
  <c r="BQ775"/>
  <c r="BM778"/>
  <c r="BU778"/>
  <c r="BM779"/>
  <c r="BM780"/>
  <c r="BM781"/>
  <c r="BM782"/>
  <c r="BM783"/>
  <c r="BM784"/>
  <c r="BM785"/>
  <c r="BM786"/>
  <c r="BM787"/>
  <c r="BM788"/>
  <c r="BN764"/>
  <c r="BJ764"/>
  <c r="Z764"/>
  <c r="BN769"/>
  <c r="BJ769"/>
  <c r="Z769"/>
  <c r="BH770"/>
  <c r="X770"/>
  <c r="BH771"/>
  <c r="X771"/>
  <c r="BH772"/>
  <c r="X772"/>
  <c r="BH773"/>
  <c r="X773"/>
  <c r="BH774"/>
  <c r="X774"/>
  <c r="BH775"/>
  <c r="X775"/>
  <c r="BH776"/>
  <c r="X776"/>
  <c r="BH777"/>
  <c r="X777"/>
  <c r="BW789"/>
  <c r="AR789"/>
  <c r="Z733"/>
  <c r="BJ733"/>
  <c r="Z734"/>
  <c r="BJ734"/>
  <c r="Z735"/>
  <c r="BJ735"/>
  <c r="Z736"/>
  <c r="AH736"/>
  <c r="BJ736"/>
  <c r="Z737"/>
  <c r="BJ737"/>
  <c r="Z738"/>
  <c r="AH738"/>
  <c r="AP738"/>
  <c r="BJ738"/>
  <c r="BL738" s="1"/>
  <c r="Z739"/>
  <c r="AH739"/>
  <c r="BJ739"/>
  <c r="Z740"/>
  <c r="BJ740"/>
  <c r="Z741"/>
  <c r="BJ741"/>
  <c r="Z742"/>
  <c r="AH742"/>
  <c r="BJ742"/>
  <c r="Z743"/>
  <c r="BJ743"/>
  <c r="BI759"/>
  <c r="BL759" s="1"/>
  <c r="BI760"/>
  <c r="BL760" s="1"/>
  <c r="BI761"/>
  <c r="BH762"/>
  <c r="BI765"/>
  <c r="AL768"/>
  <c r="BW770"/>
  <c r="BW771"/>
  <c r="BW772"/>
  <c r="BW773"/>
  <c r="BW774"/>
  <c r="BW775"/>
  <c r="BW776"/>
  <c r="BS778"/>
  <c r="BN758"/>
  <c r="BJ758"/>
  <c r="BL758" s="1"/>
  <c r="BN763"/>
  <c r="BJ763"/>
  <c r="Z763"/>
  <c r="BX769"/>
  <c r="AT769"/>
  <c r="BX770"/>
  <c r="AT770"/>
  <c r="BX771"/>
  <c r="AT771"/>
  <c r="BX772"/>
  <c r="AT772"/>
  <c r="BX773"/>
  <c r="AT773"/>
  <c r="BX774"/>
  <c r="AT774"/>
  <c r="BR775"/>
  <c r="AH775"/>
  <c r="BX775"/>
  <c r="AT775"/>
  <c r="BX776"/>
  <c r="AT776"/>
  <c r="BR777"/>
  <c r="AH777"/>
  <c r="BN778"/>
  <c r="BJ778"/>
  <c r="Z778"/>
  <c r="BV778"/>
  <c r="AP778"/>
  <c r="BN779"/>
  <c r="BJ779"/>
  <c r="Z779"/>
  <c r="BN780"/>
  <c r="BJ780"/>
  <c r="Z780"/>
  <c r="BN781"/>
  <c r="BJ781"/>
  <c r="Z781"/>
  <c r="BN782"/>
  <c r="BJ782"/>
  <c r="Z782"/>
  <c r="BN783"/>
  <c r="BJ783"/>
  <c r="Z783"/>
  <c r="BN784"/>
  <c r="BJ784"/>
  <c r="Z784"/>
  <c r="BN785"/>
  <c r="BJ785"/>
  <c r="Z785"/>
  <c r="BN786"/>
  <c r="BJ786"/>
  <c r="Z786"/>
  <c r="BN787"/>
  <c r="BJ787"/>
  <c r="Z787"/>
  <c r="BN788"/>
  <c r="BJ788"/>
  <c r="Z788"/>
  <c r="BN789"/>
  <c r="BJ789"/>
  <c r="Z789"/>
  <c r="BI743"/>
  <c r="BK743" s="1"/>
  <c r="BI744"/>
  <c r="BI745"/>
  <c r="BI746"/>
  <c r="BI747"/>
  <c r="BI748"/>
  <c r="BI749"/>
  <c r="BI750"/>
  <c r="BL750" s="1"/>
  <c r="BI751"/>
  <c r="BI752"/>
  <c r="BI753"/>
  <c r="BI754"/>
  <c r="BI755"/>
  <c r="BI756"/>
  <c r="BI757"/>
  <c r="BH759"/>
  <c r="BH760"/>
  <c r="BH761"/>
  <c r="BX761"/>
  <c r="X764"/>
  <c r="BH765"/>
  <c r="AT768"/>
  <c r="X769"/>
  <c r="BM769"/>
  <c r="BM770"/>
  <c r="BM771"/>
  <c r="BM772"/>
  <c r="BM773"/>
  <c r="BM774"/>
  <c r="BM775"/>
  <c r="BU775"/>
  <c r="BM776"/>
  <c r="BI777"/>
  <c r="BQ777"/>
  <c r="BI778"/>
  <c r="BI779"/>
  <c r="BI780"/>
  <c r="BI781"/>
  <c r="BK781" s="1"/>
  <c r="BI782"/>
  <c r="BI783"/>
  <c r="BI784"/>
  <c r="BI785"/>
  <c r="BI786"/>
  <c r="BI787"/>
  <c r="BI788"/>
  <c r="BL753" l="1"/>
  <c r="BL749"/>
  <c r="BL756"/>
  <c r="BL740"/>
  <c r="BL772"/>
  <c r="BL755"/>
  <c r="BL747"/>
  <c r="BL751"/>
  <c r="BL742"/>
  <c r="BL736"/>
  <c r="BL771"/>
  <c r="BL764"/>
  <c r="BL757"/>
  <c r="BL746"/>
  <c r="BL775"/>
  <c r="BL752"/>
  <c r="BL744"/>
  <c r="BL741"/>
  <c r="BL776"/>
  <c r="BL754"/>
  <c r="BL734"/>
  <c r="BL786"/>
  <c r="BL782"/>
  <c r="BL767"/>
  <c r="BL787"/>
  <c r="BL783"/>
  <c r="BL788"/>
  <c r="BL780"/>
  <c r="BL748"/>
  <c r="BL761"/>
  <c r="BL739"/>
  <c r="BL733"/>
  <c r="BL774"/>
  <c r="BL770"/>
  <c r="BL784"/>
  <c r="BL745"/>
  <c r="BL737"/>
  <c r="BL773"/>
  <c r="BL766"/>
  <c r="BL763"/>
  <c r="BL735"/>
  <c r="BK756"/>
  <c r="BK755"/>
  <c r="BK746"/>
  <c r="BK750"/>
  <c r="BK760"/>
  <c r="BL769"/>
  <c r="BK769"/>
  <c r="BL779"/>
  <c r="BK779"/>
  <c r="BL762"/>
  <c r="BK762"/>
  <c r="BK782"/>
  <c r="BK757"/>
  <c r="BK788"/>
  <c r="BL765"/>
  <c r="BK786"/>
  <c r="BK765"/>
  <c r="BK761"/>
  <c r="BK751"/>
  <c r="BK747"/>
  <c r="BK759"/>
  <c r="BK763"/>
  <c r="BL777"/>
  <c r="BK777"/>
  <c r="BL743"/>
  <c r="BL768"/>
  <c r="BK783"/>
  <c r="BK752"/>
  <c r="BK748"/>
  <c r="BK744"/>
  <c r="BK780"/>
  <c r="BL778"/>
  <c r="BK778"/>
  <c r="BL785"/>
  <c r="BL781"/>
  <c r="BL789"/>
  <c r="BK754"/>
  <c r="BK787"/>
  <c r="BK753"/>
  <c r="BK749"/>
  <c r="BK745"/>
  <c r="BK784"/>
  <c r="BK785"/>
  <c r="W8" l="1"/>
  <c r="X8" s="1"/>
  <c r="Y8"/>
  <c r="Z8" s="1"/>
  <c r="AA8"/>
  <c r="BO8" s="1"/>
  <c r="AB8"/>
  <c r="AC8"/>
  <c r="BP8" s="1"/>
  <c r="AD8"/>
  <c r="AE8"/>
  <c r="BQ8" s="1"/>
  <c r="AF8"/>
  <c r="AG8"/>
  <c r="BR8" s="1"/>
  <c r="AH8"/>
  <c r="AI8"/>
  <c r="BS8" s="1"/>
  <c r="AJ8"/>
  <c r="AK8"/>
  <c r="BT8" s="1"/>
  <c r="AL8"/>
  <c r="AM8"/>
  <c r="BU8" s="1"/>
  <c r="AN8"/>
  <c r="AO8"/>
  <c r="BV8" s="1"/>
  <c r="AP8"/>
  <c r="AQ8"/>
  <c r="AR8" s="1"/>
  <c r="AS8"/>
  <c r="AU8"/>
  <c r="BY8" s="1"/>
  <c r="AV8"/>
  <c r="AW8"/>
  <c r="BZ8" s="1"/>
  <c r="AX8"/>
  <c r="AY8"/>
  <c r="CA8" s="1"/>
  <c r="AZ8"/>
  <c r="BA8"/>
  <c r="CB8" s="1"/>
  <c r="BB8"/>
  <c r="BC8"/>
  <c r="CC8" s="1"/>
  <c r="BD8"/>
  <c r="BE8"/>
  <c r="CD8" s="1"/>
  <c r="BF8"/>
  <c r="BG8"/>
  <c r="W9"/>
  <c r="Y9"/>
  <c r="AA9"/>
  <c r="BO9" s="1"/>
  <c r="AB9"/>
  <c r="AC9"/>
  <c r="BP9" s="1"/>
  <c r="AD9"/>
  <c r="AE9"/>
  <c r="BQ9" s="1"/>
  <c r="AF9"/>
  <c r="AG9"/>
  <c r="BR9" s="1"/>
  <c r="AH9"/>
  <c r="AI9"/>
  <c r="AJ9" s="1"/>
  <c r="AK9"/>
  <c r="AM9"/>
  <c r="BU9" s="1"/>
  <c r="AN9"/>
  <c r="AO9"/>
  <c r="BV9" s="1"/>
  <c r="AP9"/>
  <c r="AQ9"/>
  <c r="AR9" s="1"/>
  <c r="AS9"/>
  <c r="AU9"/>
  <c r="BY9" s="1"/>
  <c r="AV9"/>
  <c r="AW9"/>
  <c r="BZ9" s="1"/>
  <c r="AX9"/>
  <c r="AY9"/>
  <c r="CA9" s="1"/>
  <c r="AZ9"/>
  <c r="BA9"/>
  <c r="CB9" s="1"/>
  <c r="BB9"/>
  <c r="BC9"/>
  <c r="CC9" s="1"/>
  <c r="BD9"/>
  <c r="BE9"/>
  <c r="CD9" s="1"/>
  <c r="BF9"/>
  <c r="BG9"/>
  <c r="W10"/>
  <c r="Y10"/>
  <c r="AA10"/>
  <c r="AB10" s="1"/>
  <c r="AC10"/>
  <c r="AE10"/>
  <c r="AF10" s="1"/>
  <c r="AG10"/>
  <c r="AI10"/>
  <c r="AJ10" s="1"/>
  <c r="AK10"/>
  <c r="AM10"/>
  <c r="BU10" s="1"/>
  <c r="AN10"/>
  <c r="AO10"/>
  <c r="BV10" s="1"/>
  <c r="AP10"/>
  <c r="AQ10"/>
  <c r="AR10" s="1"/>
  <c r="AS10"/>
  <c r="AU10"/>
  <c r="BY10" s="1"/>
  <c r="AV10"/>
  <c r="AW10"/>
  <c r="BZ10" s="1"/>
  <c r="AX10"/>
  <c r="AY10"/>
  <c r="CA10" s="1"/>
  <c r="AZ10"/>
  <c r="BA10"/>
  <c r="CB10" s="1"/>
  <c r="BB10"/>
  <c r="BC10"/>
  <c r="CC10" s="1"/>
  <c r="BD10"/>
  <c r="BE10"/>
  <c r="CD10" s="1"/>
  <c r="BF10"/>
  <c r="BG10"/>
  <c r="W11"/>
  <c r="Y11"/>
  <c r="AA11"/>
  <c r="BO11" s="1"/>
  <c r="AB11"/>
  <c r="AC11"/>
  <c r="BP11" s="1"/>
  <c r="AD11"/>
  <c r="AE11"/>
  <c r="BQ11" s="1"/>
  <c r="AF11"/>
  <c r="AG11"/>
  <c r="BR11" s="1"/>
  <c r="AH11"/>
  <c r="AI11"/>
  <c r="BS11" s="1"/>
  <c r="AJ11"/>
  <c r="AK11"/>
  <c r="BT11" s="1"/>
  <c r="AL11"/>
  <c r="AM11"/>
  <c r="BU11" s="1"/>
  <c r="AN11"/>
  <c r="AO11"/>
  <c r="BV11" s="1"/>
  <c r="AP11"/>
  <c r="AQ11"/>
  <c r="AR11" s="1"/>
  <c r="AS11"/>
  <c r="AU11"/>
  <c r="BY11" s="1"/>
  <c r="AV11"/>
  <c r="AW11"/>
  <c r="BZ11" s="1"/>
  <c r="AX11"/>
  <c r="AY11"/>
  <c r="CA11" s="1"/>
  <c r="AZ11"/>
  <c r="BA11"/>
  <c r="CB11" s="1"/>
  <c r="BB11"/>
  <c r="BC11"/>
  <c r="CC11" s="1"/>
  <c r="BD11"/>
  <c r="BE11"/>
  <c r="CD11" s="1"/>
  <c r="BF11"/>
  <c r="BG11"/>
  <c r="W12"/>
  <c r="Y12"/>
  <c r="AA12"/>
  <c r="BO12" s="1"/>
  <c r="AB12"/>
  <c r="AC12"/>
  <c r="BP12" s="1"/>
  <c r="AD12"/>
  <c r="AE12"/>
  <c r="BQ12" s="1"/>
  <c r="AF12"/>
  <c r="AG12"/>
  <c r="BR12" s="1"/>
  <c r="AH12"/>
  <c r="AI12"/>
  <c r="BS12" s="1"/>
  <c r="AJ12"/>
  <c r="AK12"/>
  <c r="BT12" s="1"/>
  <c r="AL12"/>
  <c r="AM12"/>
  <c r="BU12" s="1"/>
  <c r="AN12"/>
  <c r="AO12"/>
  <c r="BV12" s="1"/>
  <c r="AP12"/>
  <c r="AQ12"/>
  <c r="AR12" s="1"/>
  <c r="AS12"/>
  <c r="AU12"/>
  <c r="BY12" s="1"/>
  <c r="AV12"/>
  <c r="AW12"/>
  <c r="BZ12" s="1"/>
  <c r="AX12"/>
  <c r="AY12"/>
  <c r="CA12" s="1"/>
  <c r="AZ12"/>
  <c r="BA12"/>
  <c r="CB12" s="1"/>
  <c r="BB12"/>
  <c r="BC12"/>
  <c r="CC12" s="1"/>
  <c r="BD12"/>
  <c r="BE12"/>
  <c r="CD12" s="1"/>
  <c r="BF12"/>
  <c r="BG12"/>
  <c r="W13"/>
  <c r="Y13"/>
  <c r="AA13"/>
  <c r="AB13" s="1"/>
  <c r="AC13"/>
  <c r="AE13"/>
  <c r="AF13" s="1"/>
  <c r="AG13"/>
  <c r="AI13"/>
  <c r="AJ13" s="1"/>
  <c r="AK13"/>
  <c r="AM13"/>
  <c r="BU13" s="1"/>
  <c r="AN13"/>
  <c r="AO13"/>
  <c r="BV13" s="1"/>
  <c r="AP13"/>
  <c r="AQ13"/>
  <c r="AR13" s="1"/>
  <c r="AS13"/>
  <c r="AU13"/>
  <c r="BY13" s="1"/>
  <c r="AV13"/>
  <c r="AW13"/>
  <c r="BZ13" s="1"/>
  <c r="AX13"/>
  <c r="AY13"/>
  <c r="CA13" s="1"/>
  <c r="AZ13"/>
  <c r="BA13"/>
  <c r="CB13" s="1"/>
  <c r="BB13"/>
  <c r="BC13"/>
  <c r="CC13" s="1"/>
  <c r="BD13"/>
  <c r="BE13"/>
  <c r="CD13" s="1"/>
  <c r="BF13"/>
  <c r="BG13"/>
  <c r="W14"/>
  <c r="Y14"/>
  <c r="AA14"/>
  <c r="AB14" s="1"/>
  <c r="AC14"/>
  <c r="AE14"/>
  <c r="AF14" s="1"/>
  <c r="AG14"/>
  <c r="AI14"/>
  <c r="AJ14" s="1"/>
  <c r="AK14"/>
  <c r="AM14"/>
  <c r="BU14" s="1"/>
  <c r="AN14"/>
  <c r="AO14"/>
  <c r="BV14" s="1"/>
  <c r="AP14"/>
  <c r="AQ14"/>
  <c r="AR14" s="1"/>
  <c r="AS14"/>
  <c r="AU14"/>
  <c r="BY14" s="1"/>
  <c r="AV14"/>
  <c r="AW14"/>
  <c r="BZ14" s="1"/>
  <c r="AX14"/>
  <c r="AY14"/>
  <c r="CA14" s="1"/>
  <c r="AZ14"/>
  <c r="BA14"/>
  <c r="CB14" s="1"/>
  <c r="BB14"/>
  <c r="BC14"/>
  <c r="CC14" s="1"/>
  <c r="BD14"/>
  <c r="BE14"/>
  <c r="CD14" s="1"/>
  <c r="BF14"/>
  <c r="BG14"/>
  <c r="W15"/>
  <c r="Y15"/>
  <c r="AA15"/>
  <c r="AB15" s="1"/>
  <c r="AC15"/>
  <c r="AE15"/>
  <c r="AF15" s="1"/>
  <c r="AG15"/>
  <c r="AI15"/>
  <c r="AJ15" s="1"/>
  <c r="AK15"/>
  <c r="AM15"/>
  <c r="BU15" s="1"/>
  <c r="AN15"/>
  <c r="AO15"/>
  <c r="BV15" s="1"/>
  <c r="AP15"/>
  <c r="AQ15"/>
  <c r="AR15" s="1"/>
  <c r="AS15"/>
  <c r="AU15"/>
  <c r="BY15" s="1"/>
  <c r="AV15"/>
  <c r="AW15"/>
  <c r="BZ15" s="1"/>
  <c r="AX15"/>
  <c r="AY15"/>
  <c r="CA15" s="1"/>
  <c r="AZ15"/>
  <c r="BA15"/>
  <c r="CB15" s="1"/>
  <c r="BB15"/>
  <c r="BC15"/>
  <c r="CC15" s="1"/>
  <c r="BD15"/>
  <c r="BE15"/>
  <c r="CD15" s="1"/>
  <c r="BF15"/>
  <c r="BG15"/>
  <c r="W16"/>
  <c r="BM16" s="1"/>
  <c r="Y16"/>
  <c r="AA16"/>
  <c r="AB16" s="1"/>
  <c r="AC16"/>
  <c r="AE16"/>
  <c r="AG16"/>
  <c r="AI16"/>
  <c r="BS16" s="1"/>
  <c r="AJ16"/>
  <c r="AK16"/>
  <c r="BT16" s="1"/>
  <c r="AL16"/>
  <c r="AM16"/>
  <c r="BU16" s="1"/>
  <c r="AN16"/>
  <c r="AO16"/>
  <c r="BV16" s="1"/>
  <c r="AP16"/>
  <c r="AQ16"/>
  <c r="AR16" s="1"/>
  <c r="AS16"/>
  <c r="AU16"/>
  <c r="BY16" s="1"/>
  <c r="AV16"/>
  <c r="AW16"/>
  <c r="BZ16" s="1"/>
  <c r="AX16"/>
  <c r="AY16"/>
  <c r="CA16" s="1"/>
  <c r="AZ16"/>
  <c r="BA16"/>
  <c r="CB16" s="1"/>
  <c r="BB16"/>
  <c r="BC16"/>
  <c r="CC16" s="1"/>
  <c r="BD16"/>
  <c r="BE16"/>
  <c r="CD16" s="1"/>
  <c r="BF16"/>
  <c r="BG16"/>
  <c r="W17"/>
  <c r="Y17"/>
  <c r="AA17"/>
  <c r="AB17" s="1"/>
  <c r="AC17"/>
  <c r="AE17"/>
  <c r="AG17"/>
  <c r="AI17"/>
  <c r="AJ17" s="1"/>
  <c r="AK17"/>
  <c r="AM17"/>
  <c r="BU17" s="1"/>
  <c r="AN17"/>
  <c r="AO17"/>
  <c r="BV17" s="1"/>
  <c r="AP17"/>
  <c r="AQ17"/>
  <c r="AR17" s="1"/>
  <c r="AS17"/>
  <c r="AU17"/>
  <c r="BY17" s="1"/>
  <c r="AV17"/>
  <c r="AW17"/>
  <c r="BZ17" s="1"/>
  <c r="AX17"/>
  <c r="AY17"/>
  <c r="CA17" s="1"/>
  <c r="AZ17"/>
  <c r="BA17"/>
  <c r="CB17" s="1"/>
  <c r="BB17"/>
  <c r="BC17"/>
  <c r="CC17" s="1"/>
  <c r="BD17"/>
  <c r="BE17"/>
  <c r="CD17" s="1"/>
  <c r="BF17"/>
  <c r="BG17"/>
  <c r="W18"/>
  <c r="Y18"/>
  <c r="AA18"/>
  <c r="AB18" s="1"/>
  <c r="AC18"/>
  <c r="AE18"/>
  <c r="AG18"/>
  <c r="AI18"/>
  <c r="AJ18" s="1"/>
  <c r="AK18"/>
  <c r="AM18"/>
  <c r="BU18" s="1"/>
  <c r="AN18"/>
  <c r="AO18"/>
  <c r="BV18" s="1"/>
  <c r="AP18"/>
  <c r="AQ18"/>
  <c r="AR18" s="1"/>
  <c r="AS18"/>
  <c r="AU18"/>
  <c r="BY18" s="1"/>
  <c r="AV18"/>
  <c r="AW18"/>
  <c r="BZ18" s="1"/>
  <c r="AX18"/>
  <c r="AY18"/>
  <c r="CA18" s="1"/>
  <c r="AZ18"/>
  <c r="BA18"/>
  <c r="CB18" s="1"/>
  <c r="BB18"/>
  <c r="BC18"/>
  <c r="CC18" s="1"/>
  <c r="BD18"/>
  <c r="BE18"/>
  <c r="CD18" s="1"/>
  <c r="BF18"/>
  <c r="BG18"/>
  <c r="W19"/>
  <c r="Y19"/>
  <c r="AA19"/>
  <c r="AB19" s="1"/>
  <c r="AC19"/>
  <c r="AE19"/>
  <c r="AG19"/>
  <c r="AI19"/>
  <c r="AJ19" s="1"/>
  <c r="AK19"/>
  <c r="AM19"/>
  <c r="BU19" s="1"/>
  <c r="AN19"/>
  <c r="AO19"/>
  <c r="BV19" s="1"/>
  <c r="AP19"/>
  <c r="AQ19"/>
  <c r="AR19" s="1"/>
  <c r="AS19"/>
  <c r="AU19"/>
  <c r="BY19" s="1"/>
  <c r="AV19"/>
  <c r="AW19"/>
  <c r="BZ19" s="1"/>
  <c r="AX19"/>
  <c r="AY19"/>
  <c r="CA19" s="1"/>
  <c r="AZ19"/>
  <c r="BA19"/>
  <c r="CB19" s="1"/>
  <c r="BB19"/>
  <c r="BC19"/>
  <c r="CC19" s="1"/>
  <c r="BD19"/>
  <c r="BE19"/>
  <c r="CD19" s="1"/>
  <c r="BF19"/>
  <c r="BG19"/>
  <c r="W20"/>
  <c r="Y20"/>
  <c r="AA20"/>
  <c r="AB20" s="1"/>
  <c r="AC20"/>
  <c r="AE20"/>
  <c r="AG20"/>
  <c r="AI20"/>
  <c r="AJ20" s="1"/>
  <c r="AK20"/>
  <c r="AM20"/>
  <c r="BU20" s="1"/>
  <c r="AN20"/>
  <c r="AO20"/>
  <c r="BV20" s="1"/>
  <c r="AP20"/>
  <c r="AQ20"/>
  <c r="AR20" s="1"/>
  <c r="AS20"/>
  <c r="AU20"/>
  <c r="BY20" s="1"/>
  <c r="AV20"/>
  <c r="AW20"/>
  <c r="BZ20" s="1"/>
  <c r="AX20"/>
  <c r="AY20"/>
  <c r="CA20" s="1"/>
  <c r="AZ20"/>
  <c r="BA20"/>
  <c r="CB20" s="1"/>
  <c r="BB20"/>
  <c r="BC20"/>
  <c r="CC20" s="1"/>
  <c r="BD20"/>
  <c r="BE20"/>
  <c r="CD20" s="1"/>
  <c r="BF20"/>
  <c r="BG20"/>
  <c r="W21"/>
  <c r="Y21"/>
  <c r="AA21"/>
  <c r="AB21" s="1"/>
  <c r="AC21"/>
  <c r="AE21"/>
  <c r="BQ21" s="1"/>
  <c r="AF21"/>
  <c r="AG21"/>
  <c r="BR21" s="1"/>
  <c r="AH21"/>
  <c r="AI21"/>
  <c r="BS21" s="1"/>
  <c r="AJ21"/>
  <c r="AK21"/>
  <c r="BT21" s="1"/>
  <c r="AL21"/>
  <c r="AM21"/>
  <c r="BU21" s="1"/>
  <c r="AN21"/>
  <c r="AO21"/>
  <c r="BV21" s="1"/>
  <c r="AP21"/>
  <c r="AQ21"/>
  <c r="AR21" s="1"/>
  <c r="AS21"/>
  <c r="AU21"/>
  <c r="BY21" s="1"/>
  <c r="AV21"/>
  <c r="AW21"/>
  <c r="BZ21" s="1"/>
  <c r="AX21"/>
  <c r="AY21"/>
  <c r="CA21" s="1"/>
  <c r="AZ21"/>
  <c r="BA21"/>
  <c r="CB21" s="1"/>
  <c r="BB21"/>
  <c r="BC21"/>
  <c r="CC21" s="1"/>
  <c r="BD21"/>
  <c r="BE21"/>
  <c r="CD21" s="1"/>
  <c r="BF21"/>
  <c r="BG21"/>
  <c r="W22"/>
  <c r="Y22"/>
  <c r="AA22"/>
  <c r="AB22" s="1"/>
  <c r="AC22"/>
  <c r="AE22"/>
  <c r="AG22"/>
  <c r="AI22"/>
  <c r="AJ22" s="1"/>
  <c r="AK22"/>
  <c r="AM22"/>
  <c r="BU22" s="1"/>
  <c r="AN22"/>
  <c r="AO22"/>
  <c r="BV22" s="1"/>
  <c r="AP22"/>
  <c r="AQ22"/>
  <c r="AR22" s="1"/>
  <c r="AS22"/>
  <c r="AU22"/>
  <c r="BY22" s="1"/>
  <c r="AV22"/>
  <c r="AW22"/>
  <c r="BZ22" s="1"/>
  <c r="AX22"/>
  <c r="AY22"/>
  <c r="CA22" s="1"/>
  <c r="AZ22"/>
  <c r="BA22"/>
  <c r="CB22" s="1"/>
  <c r="BB22"/>
  <c r="BC22"/>
  <c r="CC22" s="1"/>
  <c r="BD22"/>
  <c r="BE22"/>
  <c r="CD22" s="1"/>
  <c r="BF22"/>
  <c r="BG22"/>
  <c r="W23"/>
  <c r="Y23"/>
  <c r="AA23"/>
  <c r="BO23" s="1"/>
  <c r="AB23"/>
  <c r="AC23"/>
  <c r="BP23" s="1"/>
  <c r="AD23"/>
  <c r="AE23"/>
  <c r="BQ23" s="1"/>
  <c r="AF23"/>
  <c r="AG23"/>
  <c r="BR23" s="1"/>
  <c r="AH23"/>
  <c r="AI23"/>
  <c r="AJ23" s="1"/>
  <c r="AK23"/>
  <c r="AM23"/>
  <c r="BU23" s="1"/>
  <c r="AN23"/>
  <c r="AO23"/>
  <c r="BV23" s="1"/>
  <c r="AP23"/>
  <c r="AQ23"/>
  <c r="AR23" s="1"/>
  <c r="AS23"/>
  <c r="AU23"/>
  <c r="BY23" s="1"/>
  <c r="AV23"/>
  <c r="AW23"/>
  <c r="BZ23" s="1"/>
  <c r="AX23"/>
  <c r="AY23"/>
  <c r="CA23" s="1"/>
  <c r="AZ23"/>
  <c r="BA23"/>
  <c r="CB23" s="1"/>
  <c r="BB23"/>
  <c r="BC23"/>
  <c r="CC23" s="1"/>
  <c r="BD23"/>
  <c r="BE23"/>
  <c r="CD23" s="1"/>
  <c r="BF23"/>
  <c r="BG23"/>
  <c r="W24"/>
  <c r="Y24"/>
  <c r="AA24"/>
  <c r="AB24" s="1"/>
  <c r="AC24"/>
  <c r="AE24"/>
  <c r="AG24"/>
  <c r="AI24"/>
  <c r="AJ24" s="1"/>
  <c r="AK24"/>
  <c r="AM24"/>
  <c r="BU24" s="1"/>
  <c r="AN24"/>
  <c r="AO24"/>
  <c r="BV24" s="1"/>
  <c r="AP24"/>
  <c r="AQ24"/>
  <c r="AR24" s="1"/>
  <c r="AS24"/>
  <c r="AU24"/>
  <c r="BY24" s="1"/>
  <c r="AV24"/>
  <c r="AW24"/>
  <c r="BZ24" s="1"/>
  <c r="AX24"/>
  <c r="AY24"/>
  <c r="CA24" s="1"/>
  <c r="AZ24"/>
  <c r="BA24"/>
  <c r="CB24" s="1"/>
  <c r="BB24"/>
  <c r="BC24"/>
  <c r="CC24" s="1"/>
  <c r="BD24"/>
  <c r="BE24"/>
  <c r="CD24" s="1"/>
  <c r="BF24"/>
  <c r="BG24"/>
  <c r="W25"/>
  <c r="Y25"/>
  <c r="AA25"/>
  <c r="AB25" s="1"/>
  <c r="AC25"/>
  <c r="AE25"/>
  <c r="AG25"/>
  <c r="AI25"/>
  <c r="AJ25" s="1"/>
  <c r="AK25"/>
  <c r="AM25"/>
  <c r="BU25" s="1"/>
  <c r="AN25"/>
  <c r="AO25"/>
  <c r="BV25" s="1"/>
  <c r="AP25"/>
  <c r="AQ25"/>
  <c r="AR25" s="1"/>
  <c r="AS25"/>
  <c r="AU25"/>
  <c r="BY25" s="1"/>
  <c r="AV25"/>
  <c r="AW25"/>
  <c r="BZ25" s="1"/>
  <c r="AX25"/>
  <c r="AY25"/>
  <c r="CA25" s="1"/>
  <c r="AZ25"/>
  <c r="BA25"/>
  <c r="CB25" s="1"/>
  <c r="BB25"/>
  <c r="BC25"/>
  <c r="CC25" s="1"/>
  <c r="BD25"/>
  <c r="BE25"/>
  <c r="CD25" s="1"/>
  <c r="BF25"/>
  <c r="BG25"/>
  <c r="W26"/>
  <c r="Y26"/>
  <c r="AA26"/>
  <c r="AB26" s="1"/>
  <c r="AC26"/>
  <c r="AE26"/>
  <c r="AG26"/>
  <c r="AI26"/>
  <c r="AJ26" s="1"/>
  <c r="AK26"/>
  <c r="AM26"/>
  <c r="BU26" s="1"/>
  <c r="AN26"/>
  <c r="AO26"/>
  <c r="BV26" s="1"/>
  <c r="AP26"/>
  <c r="AQ26"/>
  <c r="AR26" s="1"/>
  <c r="AS26"/>
  <c r="AU26"/>
  <c r="BY26" s="1"/>
  <c r="AV26"/>
  <c r="AW26"/>
  <c r="BZ26" s="1"/>
  <c r="AX26"/>
  <c r="AY26"/>
  <c r="CA26" s="1"/>
  <c r="AZ26"/>
  <c r="BA26"/>
  <c r="CB26" s="1"/>
  <c r="BB26"/>
  <c r="BC26"/>
  <c r="CC26" s="1"/>
  <c r="BD26"/>
  <c r="BE26"/>
  <c r="CD26" s="1"/>
  <c r="BF26"/>
  <c r="BG26"/>
  <c r="W27"/>
  <c r="Y27"/>
  <c r="AA27"/>
  <c r="BO27" s="1"/>
  <c r="AB27"/>
  <c r="AC27"/>
  <c r="BP27" s="1"/>
  <c r="AD27"/>
  <c r="AE27"/>
  <c r="BQ27" s="1"/>
  <c r="AF27"/>
  <c r="AG27"/>
  <c r="BR27" s="1"/>
  <c r="AH27"/>
  <c r="AI27"/>
  <c r="BS27" s="1"/>
  <c r="AJ27"/>
  <c r="AK27"/>
  <c r="BT27" s="1"/>
  <c r="AL27"/>
  <c r="AM27"/>
  <c r="BU27" s="1"/>
  <c r="AN27"/>
  <c r="AO27"/>
  <c r="BV27" s="1"/>
  <c r="AP27"/>
  <c r="AQ27"/>
  <c r="AR27" s="1"/>
  <c r="AS27"/>
  <c r="AU27"/>
  <c r="BY27" s="1"/>
  <c r="AV27"/>
  <c r="AW27"/>
  <c r="BZ27" s="1"/>
  <c r="AX27"/>
  <c r="AY27"/>
  <c r="CA27" s="1"/>
  <c r="AZ27"/>
  <c r="BA27"/>
  <c r="CB27" s="1"/>
  <c r="BB27"/>
  <c r="BC27"/>
  <c r="CC27" s="1"/>
  <c r="BD27"/>
  <c r="BE27"/>
  <c r="CD27" s="1"/>
  <c r="BF27"/>
  <c r="BG27"/>
  <c r="W28"/>
  <c r="Y28"/>
  <c r="AA28"/>
  <c r="AB28" s="1"/>
  <c r="AC28"/>
  <c r="AE28"/>
  <c r="AG28"/>
  <c r="AI28"/>
  <c r="AJ28" s="1"/>
  <c r="AK28"/>
  <c r="AM28"/>
  <c r="BU28" s="1"/>
  <c r="AN28"/>
  <c r="AO28"/>
  <c r="BV28" s="1"/>
  <c r="AP28"/>
  <c r="AQ28"/>
  <c r="AR28" s="1"/>
  <c r="AS28"/>
  <c r="AU28"/>
  <c r="BY28" s="1"/>
  <c r="AV28"/>
  <c r="AW28"/>
  <c r="BZ28" s="1"/>
  <c r="AX28"/>
  <c r="AY28"/>
  <c r="CA28" s="1"/>
  <c r="AZ28"/>
  <c r="BA28"/>
  <c r="CB28" s="1"/>
  <c r="BB28"/>
  <c r="BC28"/>
  <c r="CC28" s="1"/>
  <c r="BD28"/>
  <c r="BE28"/>
  <c r="CD28" s="1"/>
  <c r="BF28"/>
  <c r="BG28"/>
  <c r="W29"/>
  <c r="Y29"/>
  <c r="AA29"/>
  <c r="BO29" s="1"/>
  <c r="AB29"/>
  <c r="AC29"/>
  <c r="BP29" s="1"/>
  <c r="AD29"/>
  <c r="AE29"/>
  <c r="AG29"/>
  <c r="AI29"/>
  <c r="AJ29" s="1"/>
  <c r="AK29"/>
  <c r="AM29"/>
  <c r="BU29" s="1"/>
  <c r="AN29"/>
  <c r="AO29"/>
  <c r="BV29" s="1"/>
  <c r="AP29"/>
  <c r="AQ29"/>
  <c r="BW29" s="1"/>
  <c r="AR29"/>
  <c r="AS29"/>
  <c r="BX29" s="1"/>
  <c r="AT29"/>
  <c r="AU29"/>
  <c r="BY29" s="1"/>
  <c r="AV29"/>
  <c r="AW29"/>
  <c r="BZ29" s="1"/>
  <c r="AX29"/>
  <c r="AY29"/>
  <c r="CA29" s="1"/>
  <c r="AZ29"/>
  <c r="BA29"/>
  <c r="CB29" s="1"/>
  <c r="BB29"/>
  <c r="BC29"/>
  <c r="CC29" s="1"/>
  <c r="BD29"/>
  <c r="BE29"/>
  <c r="CD29" s="1"/>
  <c r="BF29"/>
  <c r="BG29"/>
  <c r="W30"/>
  <c r="Y30"/>
  <c r="AA30"/>
  <c r="BO30" s="1"/>
  <c r="AB30"/>
  <c r="AC30"/>
  <c r="BP30" s="1"/>
  <c r="AD30"/>
  <c r="AE30"/>
  <c r="AG30"/>
  <c r="AI30"/>
  <c r="AJ30" s="1"/>
  <c r="AK30"/>
  <c r="AM30"/>
  <c r="AO30"/>
  <c r="AQ30"/>
  <c r="BW30" s="1"/>
  <c r="AR30"/>
  <c r="AS30"/>
  <c r="BX30" s="1"/>
  <c r="AT30"/>
  <c r="AU30"/>
  <c r="BY30" s="1"/>
  <c r="AV30"/>
  <c r="AW30"/>
  <c r="BZ30" s="1"/>
  <c r="AX30"/>
  <c r="AY30"/>
  <c r="CA30" s="1"/>
  <c r="AZ30"/>
  <c r="BA30"/>
  <c r="CB30" s="1"/>
  <c r="BB30"/>
  <c r="BC30"/>
  <c r="CC30" s="1"/>
  <c r="BD30"/>
  <c r="BE30"/>
  <c r="CD30" s="1"/>
  <c r="BF30"/>
  <c r="BG30"/>
  <c r="W31"/>
  <c r="Y31"/>
  <c r="AA31"/>
  <c r="BO31" s="1"/>
  <c r="AB31"/>
  <c r="AC31"/>
  <c r="BP31" s="1"/>
  <c r="AD31"/>
  <c r="AE31"/>
  <c r="BQ31" s="1"/>
  <c r="AF31"/>
  <c r="AG31"/>
  <c r="BR31" s="1"/>
  <c r="AH31"/>
  <c r="AI31"/>
  <c r="AJ31" s="1"/>
  <c r="AK31"/>
  <c r="AM31"/>
  <c r="BU31" s="1"/>
  <c r="AN31"/>
  <c r="AO31"/>
  <c r="BV31" s="1"/>
  <c r="AP31"/>
  <c r="AQ31"/>
  <c r="AR31" s="1"/>
  <c r="AS31"/>
  <c r="AU31"/>
  <c r="BY31" s="1"/>
  <c r="AV31"/>
  <c r="AW31"/>
  <c r="BZ31" s="1"/>
  <c r="AX31"/>
  <c r="AY31"/>
  <c r="CA31" s="1"/>
  <c r="AZ31"/>
  <c r="BA31"/>
  <c r="CB31" s="1"/>
  <c r="BB31"/>
  <c r="BC31"/>
  <c r="CC31" s="1"/>
  <c r="BD31"/>
  <c r="BE31"/>
  <c r="CD31" s="1"/>
  <c r="BF31"/>
  <c r="BG31"/>
  <c r="W32"/>
  <c r="Y32"/>
  <c r="AA32"/>
  <c r="BO32" s="1"/>
  <c r="AB32"/>
  <c r="AC32"/>
  <c r="BP32" s="1"/>
  <c r="AD32"/>
  <c r="AE32"/>
  <c r="AF32" s="1"/>
  <c r="AG32"/>
  <c r="AI32"/>
  <c r="AJ32" s="1"/>
  <c r="AK32"/>
  <c r="AM32"/>
  <c r="BU32" s="1"/>
  <c r="AN32"/>
  <c r="AO32"/>
  <c r="BV32" s="1"/>
  <c r="AP32"/>
  <c r="AQ32"/>
  <c r="AR32" s="1"/>
  <c r="AS32"/>
  <c r="AU32"/>
  <c r="BY32" s="1"/>
  <c r="AV32"/>
  <c r="AW32"/>
  <c r="BZ32" s="1"/>
  <c r="AX32"/>
  <c r="AY32"/>
  <c r="CA32" s="1"/>
  <c r="AZ32"/>
  <c r="BA32"/>
  <c r="CB32" s="1"/>
  <c r="BB32"/>
  <c r="BC32"/>
  <c r="CC32" s="1"/>
  <c r="BD32"/>
  <c r="BE32"/>
  <c r="CD32" s="1"/>
  <c r="BF32"/>
  <c r="BG32"/>
  <c r="W33"/>
  <c r="Y33"/>
  <c r="AA33"/>
  <c r="BO33" s="1"/>
  <c r="AB33"/>
  <c r="AC33"/>
  <c r="BP33" s="1"/>
  <c r="AD33"/>
  <c r="AE33"/>
  <c r="BQ33" s="1"/>
  <c r="AF33"/>
  <c r="AG33"/>
  <c r="BR33" s="1"/>
  <c r="AH33"/>
  <c r="AI33"/>
  <c r="AK33"/>
  <c r="AL33" s="1"/>
  <c r="AM33"/>
  <c r="BU33" s="1"/>
  <c r="AN33"/>
  <c r="AO33"/>
  <c r="BV33" s="1"/>
  <c r="AP33"/>
  <c r="AQ33"/>
  <c r="BW33" s="1"/>
  <c r="AR33"/>
  <c r="AS33"/>
  <c r="BX33" s="1"/>
  <c r="AT33"/>
  <c r="AU33"/>
  <c r="BY33" s="1"/>
  <c r="AV33"/>
  <c r="AW33"/>
  <c r="BZ33" s="1"/>
  <c r="AX33"/>
  <c r="AY33"/>
  <c r="CA33" s="1"/>
  <c r="AZ33"/>
  <c r="BA33"/>
  <c r="CB33" s="1"/>
  <c r="BB33"/>
  <c r="BC33"/>
  <c r="CC33" s="1"/>
  <c r="BD33"/>
  <c r="BE33"/>
  <c r="CD33" s="1"/>
  <c r="BF33"/>
  <c r="BG33"/>
  <c r="W34"/>
  <c r="Y34"/>
  <c r="Z34" s="1"/>
  <c r="AA34"/>
  <c r="BO34" s="1"/>
  <c r="AB34"/>
  <c r="AC34"/>
  <c r="BP34" s="1"/>
  <c r="AD34"/>
  <c r="AE34"/>
  <c r="AF34" s="1"/>
  <c r="AG34"/>
  <c r="BR34" s="1"/>
  <c r="AI34"/>
  <c r="AJ34" s="1"/>
  <c r="AK34"/>
  <c r="BT34" s="1"/>
  <c r="AM34"/>
  <c r="AN34" s="1"/>
  <c r="AO34"/>
  <c r="AP34" s="1"/>
  <c r="AQ34"/>
  <c r="BW34" s="1"/>
  <c r="AR34"/>
  <c r="AS34"/>
  <c r="BX34" s="1"/>
  <c r="AT34"/>
  <c r="AU34"/>
  <c r="BY34" s="1"/>
  <c r="AV34"/>
  <c r="AW34"/>
  <c r="BZ34" s="1"/>
  <c r="AX34"/>
  <c r="AY34"/>
  <c r="CA34" s="1"/>
  <c r="AZ34"/>
  <c r="BA34"/>
  <c r="CB34" s="1"/>
  <c r="BB34"/>
  <c r="BC34"/>
  <c r="CC34" s="1"/>
  <c r="BD34"/>
  <c r="BE34"/>
  <c r="CD34" s="1"/>
  <c r="BF34"/>
  <c r="BG34"/>
  <c r="BN34"/>
  <c r="W35"/>
  <c r="BM35" s="1"/>
  <c r="Y35"/>
  <c r="Z35" s="1"/>
  <c r="AA35"/>
  <c r="AB35" s="1"/>
  <c r="AC35"/>
  <c r="BP35" s="1"/>
  <c r="AE35"/>
  <c r="AF35" s="1"/>
  <c r="AG35"/>
  <c r="AH35" s="1"/>
  <c r="AI35"/>
  <c r="BS35" s="1"/>
  <c r="AJ35"/>
  <c r="AK35"/>
  <c r="BT35" s="1"/>
  <c r="AL35"/>
  <c r="AM35"/>
  <c r="BU35" s="1"/>
  <c r="AN35"/>
  <c r="AO35"/>
  <c r="BV35" s="1"/>
  <c r="AP35"/>
  <c r="AQ35"/>
  <c r="AR35" s="1"/>
  <c r="AS35"/>
  <c r="BX35" s="1"/>
  <c r="AU35"/>
  <c r="BY35" s="1"/>
  <c r="AV35"/>
  <c r="AW35"/>
  <c r="BZ35" s="1"/>
  <c r="AX35"/>
  <c r="AY35"/>
  <c r="CA35" s="1"/>
  <c r="AZ35"/>
  <c r="BA35"/>
  <c r="CB35" s="1"/>
  <c r="BB35"/>
  <c r="BC35"/>
  <c r="CC35" s="1"/>
  <c r="BD35"/>
  <c r="BE35"/>
  <c r="CD35" s="1"/>
  <c r="BF35"/>
  <c r="BG35"/>
  <c r="W36"/>
  <c r="BM36" s="1"/>
  <c r="Y36"/>
  <c r="BN36" s="1"/>
  <c r="AA36"/>
  <c r="BO36" s="1"/>
  <c r="AB36"/>
  <c r="AC36"/>
  <c r="BP36" s="1"/>
  <c r="AD36"/>
  <c r="AE36"/>
  <c r="BQ36" s="1"/>
  <c r="AF36"/>
  <c r="AG36"/>
  <c r="BR36" s="1"/>
  <c r="AH36"/>
  <c r="AI36"/>
  <c r="BS36" s="1"/>
  <c r="AJ36"/>
  <c r="AK36"/>
  <c r="BT36" s="1"/>
  <c r="AL36"/>
  <c r="AM36"/>
  <c r="BU36" s="1"/>
  <c r="AN36"/>
  <c r="AO36"/>
  <c r="BV36" s="1"/>
  <c r="AP36"/>
  <c r="AQ36"/>
  <c r="BW36" s="1"/>
  <c r="AR36"/>
  <c r="AS36"/>
  <c r="BX36" s="1"/>
  <c r="AT36"/>
  <c r="AU36"/>
  <c r="BY36" s="1"/>
  <c r="AV36"/>
  <c r="AW36"/>
  <c r="BZ36" s="1"/>
  <c r="AX36"/>
  <c r="AY36"/>
  <c r="CA36" s="1"/>
  <c r="AZ36"/>
  <c r="BA36"/>
  <c r="CB36" s="1"/>
  <c r="BB36"/>
  <c r="BC36"/>
  <c r="CC36" s="1"/>
  <c r="BD36"/>
  <c r="BE36"/>
  <c r="CD36" s="1"/>
  <c r="BF36"/>
  <c r="BG36"/>
  <c r="W37"/>
  <c r="BM37" s="1"/>
  <c r="Y37"/>
  <c r="Z37" s="1"/>
  <c r="AA37"/>
  <c r="BO37" s="1"/>
  <c r="AB37"/>
  <c r="AC37"/>
  <c r="BP37" s="1"/>
  <c r="AD37"/>
  <c r="AE37"/>
  <c r="BQ37" s="1"/>
  <c r="AF37"/>
  <c r="AG37"/>
  <c r="BR37" s="1"/>
  <c r="AH37"/>
  <c r="AI37"/>
  <c r="BS37" s="1"/>
  <c r="AJ37"/>
  <c r="AK37"/>
  <c r="BT37" s="1"/>
  <c r="AL37"/>
  <c r="AM37"/>
  <c r="BU37" s="1"/>
  <c r="AN37"/>
  <c r="AO37"/>
  <c r="BV37" s="1"/>
  <c r="AP37"/>
  <c r="AQ37"/>
  <c r="BW37" s="1"/>
  <c r="AR37"/>
  <c r="AS37"/>
  <c r="BX37" s="1"/>
  <c r="AT37"/>
  <c r="AU37"/>
  <c r="BY37" s="1"/>
  <c r="AV37"/>
  <c r="AW37"/>
  <c r="BZ37" s="1"/>
  <c r="AX37"/>
  <c r="AY37"/>
  <c r="CA37" s="1"/>
  <c r="AZ37"/>
  <c r="BA37"/>
  <c r="CB37" s="1"/>
  <c r="BB37"/>
  <c r="BC37"/>
  <c r="CC37" s="1"/>
  <c r="BD37"/>
  <c r="BE37"/>
  <c r="CD37" s="1"/>
  <c r="BF37"/>
  <c r="BG37"/>
  <c r="W38"/>
  <c r="BM38" s="1"/>
  <c r="Y38"/>
  <c r="Z38" s="1"/>
  <c r="AA38"/>
  <c r="AB38" s="1"/>
  <c r="AC38"/>
  <c r="BP38" s="1"/>
  <c r="AE38"/>
  <c r="BQ38" s="1"/>
  <c r="AF38"/>
  <c r="AG38"/>
  <c r="BR38" s="1"/>
  <c r="AH38"/>
  <c r="AI38"/>
  <c r="BS38" s="1"/>
  <c r="AJ38"/>
  <c r="AK38"/>
  <c r="BT38" s="1"/>
  <c r="AL38"/>
  <c r="AM38"/>
  <c r="BU38" s="1"/>
  <c r="AN38"/>
  <c r="AO38"/>
  <c r="BV38" s="1"/>
  <c r="AP38"/>
  <c r="AQ38"/>
  <c r="AR38" s="1"/>
  <c r="AS38"/>
  <c r="BX38" s="1"/>
  <c r="AU38"/>
  <c r="BY38" s="1"/>
  <c r="AV38"/>
  <c r="AW38"/>
  <c r="BZ38" s="1"/>
  <c r="AX38"/>
  <c r="AY38"/>
  <c r="CA38" s="1"/>
  <c r="AZ38"/>
  <c r="BA38"/>
  <c r="CB38" s="1"/>
  <c r="BB38"/>
  <c r="BC38"/>
  <c r="CC38" s="1"/>
  <c r="BD38"/>
  <c r="BE38"/>
  <c r="CD38" s="1"/>
  <c r="BF38"/>
  <c r="BG38"/>
  <c r="W39"/>
  <c r="Y39"/>
  <c r="BN39" s="1"/>
  <c r="AA39"/>
  <c r="BO39" s="1"/>
  <c r="AB39"/>
  <c r="AC39"/>
  <c r="BP39" s="1"/>
  <c r="AD39"/>
  <c r="AE39"/>
  <c r="BQ39" s="1"/>
  <c r="AF39"/>
  <c r="AG39"/>
  <c r="BR39" s="1"/>
  <c r="AH39"/>
  <c r="AI39"/>
  <c r="BS39" s="1"/>
  <c r="AJ39"/>
  <c r="AK39"/>
  <c r="BT39" s="1"/>
  <c r="AL39"/>
  <c r="AM39"/>
  <c r="BU39" s="1"/>
  <c r="AN39"/>
  <c r="AO39"/>
  <c r="BV39" s="1"/>
  <c r="AP39"/>
  <c r="AQ39"/>
  <c r="AR39" s="1"/>
  <c r="AS39"/>
  <c r="BX39" s="1"/>
  <c r="AU39"/>
  <c r="BY39" s="1"/>
  <c r="AV39"/>
  <c r="AW39"/>
  <c r="BZ39" s="1"/>
  <c r="AX39"/>
  <c r="AY39"/>
  <c r="CA39" s="1"/>
  <c r="AZ39"/>
  <c r="BA39"/>
  <c r="CB39" s="1"/>
  <c r="BB39"/>
  <c r="BC39"/>
  <c r="CC39" s="1"/>
  <c r="BD39"/>
  <c r="BE39"/>
  <c r="CD39" s="1"/>
  <c r="BF39"/>
  <c r="BG39"/>
  <c r="W40"/>
  <c r="BM40" s="1"/>
  <c r="Y40"/>
  <c r="Z40" s="1"/>
  <c r="AA40"/>
  <c r="BO40" s="1"/>
  <c r="AB40"/>
  <c r="AC40"/>
  <c r="BP40" s="1"/>
  <c r="AD40"/>
  <c r="AE40"/>
  <c r="BQ40" s="1"/>
  <c r="AF40"/>
  <c r="AG40"/>
  <c r="BR40" s="1"/>
  <c r="AH40"/>
  <c r="AI40"/>
  <c r="BS40" s="1"/>
  <c r="AJ40"/>
  <c r="AK40"/>
  <c r="BT40" s="1"/>
  <c r="AL40"/>
  <c r="AM40"/>
  <c r="BU40" s="1"/>
  <c r="AN40"/>
  <c r="AO40"/>
  <c r="BV40" s="1"/>
  <c r="AP40"/>
  <c r="AQ40"/>
  <c r="BW40" s="1"/>
  <c r="AR40"/>
  <c r="AS40"/>
  <c r="BX40" s="1"/>
  <c r="AT40"/>
  <c r="AU40"/>
  <c r="BY40" s="1"/>
  <c r="AV40"/>
  <c r="AW40"/>
  <c r="BZ40" s="1"/>
  <c r="AX40"/>
  <c r="AY40"/>
  <c r="CA40" s="1"/>
  <c r="AZ40"/>
  <c r="BA40"/>
  <c r="CB40" s="1"/>
  <c r="BB40"/>
  <c r="BC40"/>
  <c r="CC40" s="1"/>
  <c r="BD40"/>
  <c r="BE40"/>
  <c r="CD40" s="1"/>
  <c r="BF40"/>
  <c r="BG40"/>
  <c r="W41"/>
  <c r="Y41"/>
  <c r="AA41"/>
  <c r="BO41" s="1"/>
  <c r="AB41"/>
  <c r="AC41"/>
  <c r="BP41" s="1"/>
  <c r="AD41"/>
  <c r="AE41"/>
  <c r="BQ41" s="1"/>
  <c r="AF41"/>
  <c r="AG41"/>
  <c r="BR41" s="1"/>
  <c r="AH41"/>
  <c r="AI41"/>
  <c r="BS41" s="1"/>
  <c r="AJ41"/>
  <c r="AK41"/>
  <c r="BT41" s="1"/>
  <c r="AL41"/>
  <c r="AM41"/>
  <c r="BU41" s="1"/>
  <c r="AN41"/>
  <c r="AO41"/>
  <c r="BV41" s="1"/>
  <c r="AP41"/>
  <c r="AQ41"/>
  <c r="AR41" s="1"/>
  <c r="AS41"/>
  <c r="BX41" s="1"/>
  <c r="AU41"/>
  <c r="BY41" s="1"/>
  <c r="AV41"/>
  <c r="AW41"/>
  <c r="BZ41" s="1"/>
  <c r="AX41"/>
  <c r="AY41"/>
  <c r="CA41" s="1"/>
  <c r="AZ41"/>
  <c r="BA41"/>
  <c r="CB41" s="1"/>
  <c r="BB41"/>
  <c r="BC41"/>
  <c r="CC41" s="1"/>
  <c r="BD41"/>
  <c r="BE41"/>
  <c r="CD41" s="1"/>
  <c r="BF41"/>
  <c r="BG41"/>
  <c r="BN41"/>
  <c r="W42"/>
  <c r="BM42" s="1"/>
  <c r="Y42"/>
  <c r="Z42" s="1"/>
  <c r="AA42"/>
  <c r="BO42" s="1"/>
  <c r="AB42"/>
  <c r="AC42"/>
  <c r="BP42" s="1"/>
  <c r="AD42"/>
  <c r="AE42"/>
  <c r="BQ42" s="1"/>
  <c r="AF42"/>
  <c r="AG42"/>
  <c r="BR42" s="1"/>
  <c r="AH42"/>
  <c r="AI42"/>
  <c r="BS42" s="1"/>
  <c r="AJ42"/>
  <c r="AK42"/>
  <c r="BT42" s="1"/>
  <c r="AL42"/>
  <c r="AM42"/>
  <c r="BU42" s="1"/>
  <c r="AN42"/>
  <c r="AO42"/>
  <c r="BV42" s="1"/>
  <c r="AP42"/>
  <c r="AQ42"/>
  <c r="BW42" s="1"/>
  <c r="AR42"/>
  <c r="AS42"/>
  <c r="BX42" s="1"/>
  <c r="AT42"/>
  <c r="AU42"/>
  <c r="BY42" s="1"/>
  <c r="AV42"/>
  <c r="AW42"/>
  <c r="BZ42" s="1"/>
  <c r="AX42"/>
  <c r="AY42"/>
  <c r="CA42" s="1"/>
  <c r="AZ42"/>
  <c r="BA42"/>
  <c r="CB42" s="1"/>
  <c r="BB42"/>
  <c r="BC42"/>
  <c r="CC42" s="1"/>
  <c r="BD42"/>
  <c r="BE42"/>
  <c r="CD42" s="1"/>
  <c r="BF42"/>
  <c r="BG42"/>
  <c r="W43"/>
  <c r="BM43" s="1"/>
  <c r="Y43"/>
  <c r="Z43" s="1"/>
  <c r="AA43"/>
  <c r="AB43"/>
  <c r="AC43"/>
  <c r="BP43" s="1"/>
  <c r="AD43"/>
  <c r="AE43"/>
  <c r="BQ43" s="1"/>
  <c r="AF43"/>
  <c r="AG43"/>
  <c r="BR43" s="1"/>
  <c r="AH43"/>
  <c r="AI43"/>
  <c r="BS43" s="1"/>
  <c r="AJ43"/>
  <c r="AK43"/>
  <c r="BT43" s="1"/>
  <c r="AL43"/>
  <c r="AM43"/>
  <c r="BU43" s="1"/>
  <c r="AN43"/>
  <c r="AO43"/>
  <c r="BV43" s="1"/>
  <c r="AP43"/>
  <c r="AQ43"/>
  <c r="BW43" s="1"/>
  <c r="AR43"/>
  <c r="AS43"/>
  <c r="BX43" s="1"/>
  <c r="AT43"/>
  <c r="AU43"/>
  <c r="BY43" s="1"/>
  <c r="AV43"/>
  <c r="AW43"/>
  <c r="BZ43" s="1"/>
  <c r="AX43"/>
  <c r="AY43"/>
  <c r="CA43" s="1"/>
  <c r="AZ43"/>
  <c r="BA43"/>
  <c r="CB43" s="1"/>
  <c r="BB43"/>
  <c r="BC43"/>
  <c r="CC43" s="1"/>
  <c r="BD43"/>
  <c r="BE43"/>
  <c r="CD43" s="1"/>
  <c r="BF43"/>
  <c r="BG43"/>
  <c r="W44"/>
  <c r="BM44" s="1"/>
  <c r="Y44"/>
  <c r="Z44" s="1"/>
  <c r="AA44"/>
  <c r="BO44" s="1"/>
  <c r="AB44"/>
  <c r="AC44"/>
  <c r="BP44" s="1"/>
  <c r="AD44"/>
  <c r="AE44"/>
  <c r="BQ44" s="1"/>
  <c r="AF44"/>
  <c r="AG44"/>
  <c r="BR44" s="1"/>
  <c r="AH44"/>
  <c r="AI44"/>
  <c r="AJ44" s="1"/>
  <c r="AK44"/>
  <c r="BT44" s="1"/>
  <c r="AM44"/>
  <c r="BU44" s="1"/>
  <c r="AN44"/>
  <c r="AO44"/>
  <c r="BV44" s="1"/>
  <c r="AP44"/>
  <c r="AQ44"/>
  <c r="AR44" s="1"/>
  <c r="AS44"/>
  <c r="BX44" s="1"/>
  <c r="AU44"/>
  <c r="BY44" s="1"/>
  <c r="AV44"/>
  <c r="AW44"/>
  <c r="BZ44" s="1"/>
  <c r="AX44"/>
  <c r="AY44"/>
  <c r="CA44" s="1"/>
  <c r="AZ44"/>
  <c r="BA44"/>
  <c r="CB44" s="1"/>
  <c r="BB44"/>
  <c r="BC44"/>
  <c r="CC44" s="1"/>
  <c r="BD44"/>
  <c r="BE44"/>
  <c r="CD44" s="1"/>
  <c r="BF44"/>
  <c r="BG44"/>
  <c r="W45"/>
  <c r="Y45"/>
  <c r="Z45" s="1"/>
  <c r="AA45"/>
  <c r="BO45" s="1"/>
  <c r="AB45"/>
  <c r="AC45"/>
  <c r="BP45" s="1"/>
  <c r="AD45"/>
  <c r="AE45"/>
  <c r="AF45"/>
  <c r="AG45"/>
  <c r="BR45" s="1"/>
  <c r="AH45"/>
  <c r="AI45"/>
  <c r="AJ45" s="1"/>
  <c r="AK45"/>
  <c r="BT45" s="1"/>
  <c r="AM45"/>
  <c r="BU45" s="1"/>
  <c r="AN45"/>
  <c r="AO45"/>
  <c r="BV45" s="1"/>
  <c r="AP45"/>
  <c r="AQ45"/>
  <c r="AR45" s="1"/>
  <c r="AS45"/>
  <c r="BX45" s="1"/>
  <c r="AU45"/>
  <c r="BY45" s="1"/>
  <c r="AV45"/>
  <c r="AW45"/>
  <c r="BZ45" s="1"/>
  <c r="AX45"/>
  <c r="AY45"/>
  <c r="CA45" s="1"/>
  <c r="AZ45"/>
  <c r="BA45"/>
  <c r="CB45" s="1"/>
  <c r="BB45"/>
  <c r="BC45"/>
  <c r="CC45" s="1"/>
  <c r="BD45"/>
  <c r="BE45"/>
  <c r="CD45" s="1"/>
  <c r="BF45"/>
  <c r="BG45"/>
  <c r="W46"/>
  <c r="Y46"/>
  <c r="Z46" s="1"/>
  <c r="AA46"/>
  <c r="BO46" s="1"/>
  <c r="AB46"/>
  <c r="AC46"/>
  <c r="BP46" s="1"/>
  <c r="AD46"/>
  <c r="AE46"/>
  <c r="BQ46" s="1"/>
  <c r="AF46"/>
  <c r="AG46"/>
  <c r="BR46" s="1"/>
  <c r="AH46"/>
  <c r="AI46"/>
  <c r="BS46" s="1"/>
  <c r="AJ46"/>
  <c r="AK46"/>
  <c r="BT46" s="1"/>
  <c r="AL46"/>
  <c r="AM46"/>
  <c r="BU46" s="1"/>
  <c r="AN46"/>
  <c r="AO46"/>
  <c r="BV46" s="1"/>
  <c r="AP46"/>
  <c r="AQ46"/>
  <c r="AR46" s="1"/>
  <c r="AS46"/>
  <c r="BX46" s="1"/>
  <c r="AU46"/>
  <c r="BY46" s="1"/>
  <c r="AV46"/>
  <c r="AW46"/>
  <c r="BZ46" s="1"/>
  <c r="AX46"/>
  <c r="AY46"/>
  <c r="CA46" s="1"/>
  <c r="AZ46"/>
  <c r="BA46"/>
  <c r="CB46" s="1"/>
  <c r="BB46"/>
  <c r="BC46"/>
  <c r="CC46" s="1"/>
  <c r="BD46"/>
  <c r="BE46"/>
  <c r="CD46" s="1"/>
  <c r="BF46"/>
  <c r="BG46"/>
  <c r="W47"/>
  <c r="Y47"/>
  <c r="Z47" s="1"/>
  <c r="AA47"/>
  <c r="BO47" s="1"/>
  <c r="AB47"/>
  <c r="AC47"/>
  <c r="BP47" s="1"/>
  <c r="AD47"/>
  <c r="AE47"/>
  <c r="BQ47" s="1"/>
  <c r="AF47"/>
  <c r="AG47"/>
  <c r="BR47" s="1"/>
  <c r="AH47"/>
  <c r="AI47"/>
  <c r="BS47" s="1"/>
  <c r="AJ47"/>
  <c r="AK47"/>
  <c r="BT47" s="1"/>
  <c r="AL47"/>
  <c r="AM47"/>
  <c r="BU47" s="1"/>
  <c r="AN47"/>
  <c r="AO47"/>
  <c r="BV47" s="1"/>
  <c r="AP47"/>
  <c r="AQ47"/>
  <c r="AR47" s="1"/>
  <c r="AS47"/>
  <c r="BX47" s="1"/>
  <c r="AU47"/>
  <c r="BY47" s="1"/>
  <c r="AV47"/>
  <c r="AW47"/>
  <c r="BZ47" s="1"/>
  <c r="AX47"/>
  <c r="AY47"/>
  <c r="CA47" s="1"/>
  <c r="AZ47"/>
  <c r="BA47"/>
  <c r="CB47" s="1"/>
  <c r="BB47"/>
  <c r="BC47"/>
  <c r="CC47" s="1"/>
  <c r="BD47"/>
  <c r="BE47"/>
  <c r="CD47" s="1"/>
  <c r="BF47"/>
  <c r="BG47"/>
  <c r="BN47"/>
  <c r="W48"/>
  <c r="BM48" s="1"/>
  <c r="Y48"/>
  <c r="Z48" s="1"/>
  <c r="AA48"/>
  <c r="BO48" s="1"/>
  <c r="AB48"/>
  <c r="AC48"/>
  <c r="BP48" s="1"/>
  <c r="AD48"/>
  <c r="AE48"/>
  <c r="AF48" s="1"/>
  <c r="AG48"/>
  <c r="AH48" s="1"/>
  <c r="AI48"/>
  <c r="AJ48" s="1"/>
  <c r="AK48"/>
  <c r="BT48" s="1"/>
  <c r="AM48"/>
  <c r="BU48" s="1"/>
  <c r="AN48"/>
  <c r="AO48"/>
  <c r="BV48" s="1"/>
  <c r="AP48"/>
  <c r="AQ48"/>
  <c r="AR48" s="1"/>
  <c r="AS48"/>
  <c r="BX48" s="1"/>
  <c r="AU48"/>
  <c r="BY48" s="1"/>
  <c r="AV48"/>
  <c r="AW48"/>
  <c r="BZ48" s="1"/>
  <c r="AX48"/>
  <c r="AY48"/>
  <c r="CA48" s="1"/>
  <c r="AZ48"/>
  <c r="BA48"/>
  <c r="CB48" s="1"/>
  <c r="BB48"/>
  <c r="BC48"/>
  <c r="CC48" s="1"/>
  <c r="BD48"/>
  <c r="BE48"/>
  <c r="CD48" s="1"/>
  <c r="BF48"/>
  <c r="BG48"/>
  <c r="W49"/>
  <c r="BM49" s="1"/>
  <c r="Y49"/>
  <c r="BN49" s="1"/>
  <c r="AA49"/>
  <c r="BO49" s="1"/>
  <c r="AB49"/>
  <c r="AC49"/>
  <c r="BP49" s="1"/>
  <c r="AD49"/>
  <c r="AE49"/>
  <c r="BQ49" s="1"/>
  <c r="AF49"/>
  <c r="AG49"/>
  <c r="BR49" s="1"/>
  <c r="AH49"/>
  <c r="AI49"/>
  <c r="BS49" s="1"/>
  <c r="AJ49"/>
  <c r="AK49"/>
  <c r="BT49" s="1"/>
  <c r="AL49"/>
  <c r="AM49"/>
  <c r="BU49" s="1"/>
  <c r="AN49"/>
  <c r="AO49"/>
  <c r="BV49" s="1"/>
  <c r="AP49"/>
  <c r="AQ49"/>
  <c r="BW49" s="1"/>
  <c r="AR49"/>
  <c r="AS49"/>
  <c r="BX49" s="1"/>
  <c r="AT49"/>
  <c r="AU49"/>
  <c r="BY49" s="1"/>
  <c r="AV49"/>
  <c r="AW49"/>
  <c r="BZ49" s="1"/>
  <c r="AX49"/>
  <c r="AY49"/>
  <c r="CA49" s="1"/>
  <c r="AZ49"/>
  <c r="BA49"/>
  <c r="CB49" s="1"/>
  <c r="BB49"/>
  <c r="BC49"/>
  <c r="CC49" s="1"/>
  <c r="BD49"/>
  <c r="BE49"/>
  <c r="CD49" s="1"/>
  <c r="BF49"/>
  <c r="BG49"/>
  <c r="W50"/>
  <c r="BM50" s="1"/>
  <c r="Y50"/>
  <c r="BN50" s="1"/>
  <c r="AA50"/>
  <c r="BO50" s="1"/>
  <c r="AB50"/>
  <c r="AC50"/>
  <c r="BP50" s="1"/>
  <c r="AD50"/>
  <c r="AE50"/>
  <c r="BQ50" s="1"/>
  <c r="AF50"/>
  <c r="AG50"/>
  <c r="BR50" s="1"/>
  <c r="AH50"/>
  <c r="AI50"/>
  <c r="BS50" s="1"/>
  <c r="AJ50"/>
  <c r="AK50"/>
  <c r="BT50" s="1"/>
  <c r="AL50"/>
  <c r="AM50"/>
  <c r="BU50" s="1"/>
  <c r="AN50"/>
  <c r="AO50"/>
  <c r="BV50" s="1"/>
  <c r="AP50"/>
  <c r="AQ50"/>
  <c r="AR50" s="1"/>
  <c r="AS50"/>
  <c r="BX50" s="1"/>
  <c r="AU50"/>
  <c r="BY50" s="1"/>
  <c r="AV50"/>
  <c r="AW50"/>
  <c r="BZ50" s="1"/>
  <c r="AX50"/>
  <c r="AY50"/>
  <c r="CA50" s="1"/>
  <c r="AZ50"/>
  <c r="BA50"/>
  <c r="CB50" s="1"/>
  <c r="BB50"/>
  <c r="BC50"/>
  <c r="CC50" s="1"/>
  <c r="BD50"/>
  <c r="BE50"/>
  <c r="CD50" s="1"/>
  <c r="BF50"/>
  <c r="BG50"/>
  <c r="W51"/>
  <c r="Y51"/>
  <c r="Z51" s="1"/>
  <c r="AA51"/>
  <c r="BO51" s="1"/>
  <c r="AB51"/>
  <c r="AC51"/>
  <c r="BP51" s="1"/>
  <c r="AD51"/>
  <c r="AE51"/>
  <c r="BQ51" s="1"/>
  <c r="AF51"/>
  <c r="AG51"/>
  <c r="BR51" s="1"/>
  <c r="AH51"/>
  <c r="AI51"/>
  <c r="AJ51" s="1"/>
  <c r="AK51"/>
  <c r="BT51" s="1"/>
  <c r="AM51"/>
  <c r="BU51" s="1"/>
  <c r="AN51"/>
  <c r="AO51"/>
  <c r="BV51" s="1"/>
  <c r="AP51"/>
  <c r="AQ51"/>
  <c r="AR51" s="1"/>
  <c r="AS51"/>
  <c r="BX51" s="1"/>
  <c r="AU51"/>
  <c r="BY51" s="1"/>
  <c r="AV51"/>
  <c r="AW51"/>
  <c r="BZ51" s="1"/>
  <c r="AX51"/>
  <c r="AY51"/>
  <c r="CA51" s="1"/>
  <c r="AZ51"/>
  <c r="BA51"/>
  <c r="CB51" s="1"/>
  <c r="BB51"/>
  <c r="BC51"/>
  <c r="CC51" s="1"/>
  <c r="BD51"/>
  <c r="BE51"/>
  <c r="CD51" s="1"/>
  <c r="BF51"/>
  <c r="BG51"/>
  <c r="W52"/>
  <c r="BM52" s="1"/>
  <c r="Y52"/>
  <c r="BN52" s="1"/>
  <c r="AA52"/>
  <c r="AB52" s="1"/>
  <c r="AC52"/>
  <c r="BP52" s="1"/>
  <c r="AE52"/>
  <c r="AF52" s="1"/>
  <c r="AG52"/>
  <c r="AH52" s="1"/>
  <c r="AI52"/>
  <c r="BS52" s="1"/>
  <c r="AJ52"/>
  <c r="AK52"/>
  <c r="BT52" s="1"/>
  <c r="AL52"/>
  <c r="AM52"/>
  <c r="AN52" s="1"/>
  <c r="AO52"/>
  <c r="BV52" s="1"/>
  <c r="AQ52"/>
  <c r="AR52" s="1"/>
  <c r="AS52"/>
  <c r="BX52" s="1"/>
  <c r="AU52"/>
  <c r="BY52" s="1"/>
  <c r="AV52"/>
  <c r="AW52"/>
  <c r="BZ52" s="1"/>
  <c r="AX52"/>
  <c r="AY52"/>
  <c r="CA52" s="1"/>
  <c r="AZ52"/>
  <c r="BA52"/>
  <c r="CB52" s="1"/>
  <c r="BB52"/>
  <c r="BC52"/>
  <c r="CC52" s="1"/>
  <c r="BD52"/>
  <c r="BE52"/>
  <c r="CD52" s="1"/>
  <c r="BF52"/>
  <c r="BG52"/>
  <c r="W53"/>
  <c r="BM53" s="1"/>
  <c r="Y53"/>
  <c r="BN53" s="1"/>
  <c r="AA53"/>
  <c r="AB53" s="1"/>
  <c r="AC53"/>
  <c r="BP53" s="1"/>
  <c r="AE53"/>
  <c r="AF53" s="1"/>
  <c r="AG53"/>
  <c r="AH53" s="1"/>
  <c r="AI53"/>
  <c r="BS53" s="1"/>
  <c r="AJ53"/>
  <c r="AK53"/>
  <c r="BT53" s="1"/>
  <c r="AL53"/>
  <c r="AM53"/>
  <c r="AN53" s="1"/>
  <c r="AO53"/>
  <c r="AP53" s="1"/>
  <c r="AQ53"/>
  <c r="AR53" s="1"/>
  <c r="AS53"/>
  <c r="BX53" s="1"/>
  <c r="AU53"/>
  <c r="BY53" s="1"/>
  <c r="AV53"/>
  <c r="AW53"/>
  <c r="BZ53" s="1"/>
  <c r="AX53"/>
  <c r="AY53"/>
  <c r="CA53" s="1"/>
  <c r="AZ53"/>
  <c r="BA53"/>
  <c r="CB53" s="1"/>
  <c r="BB53"/>
  <c r="BC53"/>
  <c r="CC53" s="1"/>
  <c r="BD53"/>
  <c r="BE53"/>
  <c r="CD53" s="1"/>
  <c r="BF53"/>
  <c r="BG53"/>
  <c r="W54"/>
  <c r="X54"/>
  <c r="Y54"/>
  <c r="BN54" s="1"/>
  <c r="Z54"/>
  <c r="AA54"/>
  <c r="BO54" s="1"/>
  <c r="AB54"/>
  <c r="AC54"/>
  <c r="BP54" s="1"/>
  <c r="AD54"/>
  <c r="AE54"/>
  <c r="BQ54" s="1"/>
  <c r="AF54"/>
  <c r="AG54"/>
  <c r="BR54" s="1"/>
  <c r="AH54"/>
  <c r="AI54"/>
  <c r="AK54"/>
  <c r="BT54" s="1"/>
  <c r="AM54"/>
  <c r="AN54" s="1"/>
  <c r="AO54"/>
  <c r="BV54" s="1"/>
  <c r="AQ54"/>
  <c r="AR54" s="1"/>
  <c r="AS54"/>
  <c r="BX54" s="1"/>
  <c r="AU54"/>
  <c r="BY54" s="1"/>
  <c r="AV54"/>
  <c r="AW54"/>
  <c r="BZ54" s="1"/>
  <c r="AX54"/>
  <c r="AY54"/>
  <c r="CA54" s="1"/>
  <c r="AZ54"/>
  <c r="BA54"/>
  <c r="CB54" s="1"/>
  <c r="BB54"/>
  <c r="BC54"/>
  <c r="CC54" s="1"/>
  <c r="BD54"/>
  <c r="BE54"/>
  <c r="CD54" s="1"/>
  <c r="BF54"/>
  <c r="BG54"/>
  <c r="W55"/>
  <c r="Y55"/>
  <c r="BN55" s="1"/>
  <c r="AA55"/>
  <c r="BO55" s="1"/>
  <c r="AB55"/>
  <c r="AC55"/>
  <c r="BP55" s="1"/>
  <c r="AD55"/>
  <c r="AE55"/>
  <c r="BQ55" s="1"/>
  <c r="AF55"/>
  <c r="AG55"/>
  <c r="BR55" s="1"/>
  <c r="AH55"/>
  <c r="AI55"/>
  <c r="BS55" s="1"/>
  <c r="AJ55"/>
  <c r="AK55"/>
  <c r="BT55" s="1"/>
  <c r="AL55"/>
  <c r="AM55"/>
  <c r="BU55" s="1"/>
  <c r="AN55"/>
  <c r="AO55"/>
  <c r="BV55" s="1"/>
  <c r="AP55"/>
  <c r="AQ55"/>
  <c r="AR55" s="1"/>
  <c r="AS55"/>
  <c r="BX55" s="1"/>
  <c r="AU55"/>
  <c r="BY55" s="1"/>
  <c r="AV55"/>
  <c r="AW55"/>
  <c r="BZ55" s="1"/>
  <c r="AX55"/>
  <c r="AY55"/>
  <c r="CA55" s="1"/>
  <c r="AZ55"/>
  <c r="BA55"/>
  <c r="CB55" s="1"/>
  <c r="BB55"/>
  <c r="BC55"/>
  <c r="CC55" s="1"/>
  <c r="BD55"/>
  <c r="BE55"/>
  <c r="CD55" s="1"/>
  <c r="BF55"/>
  <c r="BG55"/>
  <c r="W56"/>
  <c r="Y56"/>
  <c r="BN56" s="1"/>
  <c r="AA56"/>
  <c r="BO56" s="1"/>
  <c r="AB56"/>
  <c r="AC56"/>
  <c r="BP56" s="1"/>
  <c r="AD56"/>
  <c r="AE56"/>
  <c r="BQ56" s="1"/>
  <c r="AF56"/>
  <c r="AG56"/>
  <c r="BR56" s="1"/>
  <c r="AH56"/>
  <c r="AI56"/>
  <c r="BS56" s="1"/>
  <c r="AJ56"/>
  <c r="AK56"/>
  <c r="BT56" s="1"/>
  <c r="AL56"/>
  <c r="AM56"/>
  <c r="BU56" s="1"/>
  <c r="AN56"/>
  <c r="AO56"/>
  <c r="BV56" s="1"/>
  <c r="AP56"/>
  <c r="AQ56"/>
  <c r="AR56" s="1"/>
  <c r="AS56"/>
  <c r="BX56" s="1"/>
  <c r="AU56"/>
  <c r="BY56" s="1"/>
  <c r="AV56"/>
  <c r="AW56"/>
  <c r="BZ56" s="1"/>
  <c r="AX56"/>
  <c r="AY56"/>
  <c r="CA56" s="1"/>
  <c r="AZ56"/>
  <c r="BA56"/>
  <c r="CB56" s="1"/>
  <c r="BB56"/>
  <c r="BC56"/>
  <c r="CC56" s="1"/>
  <c r="BD56"/>
  <c r="BE56"/>
  <c r="CD56" s="1"/>
  <c r="BF56"/>
  <c r="BG56"/>
  <c r="W57"/>
  <c r="BM57" s="1"/>
  <c r="Y57"/>
  <c r="Z57" s="1"/>
  <c r="AA57"/>
  <c r="BO57" s="1"/>
  <c r="AB57"/>
  <c r="AC57"/>
  <c r="BP57" s="1"/>
  <c r="AD57"/>
  <c r="AE57"/>
  <c r="BQ57" s="1"/>
  <c r="AF57"/>
  <c r="AG57"/>
  <c r="BR57" s="1"/>
  <c r="AH57"/>
  <c r="AI57"/>
  <c r="BS57" s="1"/>
  <c r="AJ57"/>
  <c r="AK57"/>
  <c r="BT57" s="1"/>
  <c r="AL57"/>
  <c r="AM57"/>
  <c r="BU57" s="1"/>
  <c r="AN57"/>
  <c r="AO57"/>
  <c r="BV57" s="1"/>
  <c r="AP57"/>
  <c r="AQ57"/>
  <c r="BW57" s="1"/>
  <c r="AR57"/>
  <c r="AS57"/>
  <c r="BX57" s="1"/>
  <c r="AT57"/>
  <c r="AU57"/>
  <c r="BY57" s="1"/>
  <c r="AV57"/>
  <c r="AW57"/>
  <c r="BZ57" s="1"/>
  <c r="AX57"/>
  <c r="AY57"/>
  <c r="CA57" s="1"/>
  <c r="AZ57"/>
  <c r="BA57"/>
  <c r="CB57" s="1"/>
  <c r="BB57"/>
  <c r="BC57"/>
  <c r="CC57" s="1"/>
  <c r="BD57"/>
  <c r="BE57"/>
  <c r="CD57" s="1"/>
  <c r="BF57"/>
  <c r="BG57"/>
  <c r="W58"/>
  <c r="Y58"/>
  <c r="Z58" s="1"/>
  <c r="AA58"/>
  <c r="BO58" s="1"/>
  <c r="AB58"/>
  <c r="AC58"/>
  <c r="BP58" s="1"/>
  <c r="AD58"/>
  <c r="AE58"/>
  <c r="BQ58" s="1"/>
  <c r="AF58"/>
  <c r="AG58"/>
  <c r="BR58" s="1"/>
  <c r="AH58"/>
  <c r="AI58"/>
  <c r="BS58" s="1"/>
  <c r="AJ58"/>
  <c r="AK58"/>
  <c r="BT58" s="1"/>
  <c r="AL58"/>
  <c r="AM58"/>
  <c r="BU58" s="1"/>
  <c r="AN58"/>
  <c r="AO58"/>
  <c r="BV58" s="1"/>
  <c r="AP58"/>
  <c r="AQ58"/>
  <c r="AR58" s="1"/>
  <c r="AS58"/>
  <c r="BX58" s="1"/>
  <c r="AU58"/>
  <c r="AV58"/>
  <c r="AW58"/>
  <c r="BZ58" s="1"/>
  <c r="AX58"/>
  <c r="AY58"/>
  <c r="CA58" s="1"/>
  <c r="AZ58"/>
  <c r="BA58"/>
  <c r="CB58" s="1"/>
  <c r="BB58"/>
  <c r="BC58"/>
  <c r="CC58" s="1"/>
  <c r="BD58"/>
  <c r="BE58"/>
  <c r="CD58" s="1"/>
  <c r="BF58"/>
  <c r="BG58"/>
  <c r="W59"/>
  <c r="BM59" s="1"/>
  <c r="Y59"/>
  <c r="Z59" s="1"/>
  <c r="AA59"/>
  <c r="BO59" s="1"/>
  <c r="AB59"/>
  <c r="AC59"/>
  <c r="BP59" s="1"/>
  <c r="AD59"/>
  <c r="AE59"/>
  <c r="BQ59" s="1"/>
  <c r="AF59"/>
  <c r="AG59"/>
  <c r="BR59" s="1"/>
  <c r="AH59"/>
  <c r="AI59"/>
  <c r="BS59" s="1"/>
  <c r="AJ59"/>
  <c r="AK59"/>
  <c r="BT59" s="1"/>
  <c r="AL59"/>
  <c r="AM59"/>
  <c r="BU59" s="1"/>
  <c r="AN59"/>
  <c r="AO59"/>
  <c r="BV59" s="1"/>
  <c r="AP59"/>
  <c r="AQ59"/>
  <c r="BW59" s="1"/>
  <c r="AR59"/>
  <c r="AS59"/>
  <c r="BX59" s="1"/>
  <c r="AT59"/>
  <c r="AU59"/>
  <c r="BY59" s="1"/>
  <c r="AV59"/>
  <c r="AW59"/>
  <c r="BZ59" s="1"/>
  <c r="AX59"/>
  <c r="AY59"/>
  <c r="CA59" s="1"/>
  <c r="AZ59"/>
  <c r="BA59"/>
  <c r="CB59" s="1"/>
  <c r="BB59"/>
  <c r="BC59"/>
  <c r="CC59" s="1"/>
  <c r="BD59"/>
  <c r="BE59"/>
  <c r="CD59" s="1"/>
  <c r="BF59"/>
  <c r="BG59"/>
  <c r="W60"/>
  <c r="BM60" s="1"/>
  <c r="Y60"/>
  <c r="Z60" s="1"/>
  <c r="AA60"/>
  <c r="BO60" s="1"/>
  <c r="AB60"/>
  <c r="AC60"/>
  <c r="BP60" s="1"/>
  <c r="AD60"/>
  <c r="AE60"/>
  <c r="BQ60" s="1"/>
  <c r="AF60"/>
  <c r="AG60"/>
  <c r="BR60" s="1"/>
  <c r="AH60"/>
  <c r="AI60"/>
  <c r="BS60" s="1"/>
  <c r="AJ60"/>
  <c r="AK60"/>
  <c r="BT60" s="1"/>
  <c r="AL60"/>
  <c r="AM60"/>
  <c r="BU60" s="1"/>
  <c r="AN60"/>
  <c r="AO60"/>
  <c r="BV60" s="1"/>
  <c r="AP60"/>
  <c r="AQ60"/>
  <c r="BW60" s="1"/>
  <c r="AR60"/>
  <c r="AS60"/>
  <c r="BX60" s="1"/>
  <c r="AT60"/>
  <c r="AU60"/>
  <c r="BY60" s="1"/>
  <c r="AV60"/>
  <c r="AW60"/>
  <c r="BZ60" s="1"/>
  <c r="AX60"/>
  <c r="AY60"/>
  <c r="CA60" s="1"/>
  <c r="AZ60"/>
  <c r="BA60"/>
  <c r="CB60" s="1"/>
  <c r="BB60"/>
  <c r="BC60"/>
  <c r="CC60" s="1"/>
  <c r="BD60"/>
  <c r="BE60"/>
  <c r="CD60" s="1"/>
  <c r="BF60"/>
  <c r="BG60"/>
  <c r="W61"/>
  <c r="BM61" s="1"/>
  <c r="Y61"/>
  <c r="AA61"/>
  <c r="BO61" s="1"/>
  <c r="AB61"/>
  <c r="AC61"/>
  <c r="BP61" s="1"/>
  <c r="AD61"/>
  <c r="AE61"/>
  <c r="BQ61" s="1"/>
  <c r="AF61"/>
  <c r="AG61"/>
  <c r="BR61" s="1"/>
  <c r="AH61"/>
  <c r="AI61"/>
  <c r="BS61" s="1"/>
  <c r="AJ61"/>
  <c r="AK61"/>
  <c r="BT61" s="1"/>
  <c r="AL61"/>
  <c r="AM61"/>
  <c r="BU61" s="1"/>
  <c r="AN61"/>
  <c r="AO61"/>
  <c r="BV61" s="1"/>
  <c r="AP61"/>
  <c r="AQ61"/>
  <c r="AR61" s="1"/>
  <c r="AS61"/>
  <c r="BX61" s="1"/>
  <c r="AU61"/>
  <c r="AV61"/>
  <c r="AW61"/>
  <c r="BZ61" s="1"/>
  <c r="AX61"/>
  <c r="AY61"/>
  <c r="CA61" s="1"/>
  <c r="AZ61"/>
  <c r="BA61"/>
  <c r="CB61" s="1"/>
  <c r="BB61"/>
  <c r="BC61"/>
  <c r="CC61" s="1"/>
  <c r="BD61"/>
  <c r="BE61"/>
  <c r="CD61" s="1"/>
  <c r="BF61"/>
  <c r="BG61"/>
  <c r="W62"/>
  <c r="BM62" s="1"/>
  <c r="Y62"/>
  <c r="AA62"/>
  <c r="BO62" s="1"/>
  <c r="AB62"/>
  <c r="AC62"/>
  <c r="BP62" s="1"/>
  <c r="AD62"/>
  <c r="AE62"/>
  <c r="BQ62" s="1"/>
  <c r="AF62"/>
  <c r="AG62"/>
  <c r="BR62" s="1"/>
  <c r="AH62"/>
  <c r="AI62"/>
  <c r="BS62" s="1"/>
  <c r="AJ62"/>
  <c r="AK62"/>
  <c r="BT62" s="1"/>
  <c r="AL62"/>
  <c r="AM62"/>
  <c r="BU62" s="1"/>
  <c r="AN62"/>
  <c r="AO62"/>
  <c r="BV62" s="1"/>
  <c r="AP62"/>
  <c r="AQ62"/>
  <c r="AR62" s="1"/>
  <c r="AS62"/>
  <c r="BX62" s="1"/>
  <c r="AU62"/>
  <c r="BY62" s="1"/>
  <c r="AV62"/>
  <c r="AW62"/>
  <c r="BZ62" s="1"/>
  <c r="AX62"/>
  <c r="AY62"/>
  <c r="CA62" s="1"/>
  <c r="AZ62"/>
  <c r="BA62"/>
  <c r="CB62" s="1"/>
  <c r="BB62"/>
  <c r="BC62"/>
  <c r="CC62" s="1"/>
  <c r="BD62"/>
  <c r="BE62"/>
  <c r="CD62" s="1"/>
  <c r="BF62"/>
  <c r="BG62"/>
  <c r="W63"/>
  <c r="BM63" s="1"/>
  <c r="Y63"/>
  <c r="AA63"/>
  <c r="BO63" s="1"/>
  <c r="AB63"/>
  <c r="AC63"/>
  <c r="BP63" s="1"/>
  <c r="AD63"/>
  <c r="AE63"/>
  <c r="BQ63" s="1"/>
  <c r="AF63"/>
  <c r="AG63"/>
  <c r="BR63" s="1"/>
  <c r="AH63"/>
  <c r="AI63"/>
  <c r="AJ63" s="1"/>
  <c r="AK63"/>
  <c r="BT63" s="1"/>
  <c r="AM63"/>
  <c r="BU63" s="1"/>
  <c r="AN63"/>
  <c r="AO63"/>
  <c r="BV63" s="1"/>
  <c r="AP63"/>
  <c r="AQ63"/>
  <c r="BW63" s="1"/>
  <c r="AR63"/>
  <c r="AS63"/>
  <c r="BX63" s="1"/>
  <c r="AT63"/>
  <c r="AU63"/>
  <c r="BY63" s="1"/>
  <c r="AV63"/>
  <c r="AW63"/>
  <c r="BZ63" s="1"/>
  <c r="AX63"/>
  <c r="AY63"/>
  <c r="CA63" s="1"/>
  <c r="AZ63"/>
  <c r="BA63"/>
  <c r="CB63" s="1"/>
  <c r="BB63"/>
  <c r="BC63"/>
  <c r="CC63" s="1"/>
  <c r="BD63"/>
  <c r="BE63"/>
  <c r="CD63" s="1"/>
  <c r="BF63"/>
  <c r="BG63"/>
  <c r="W64"/>
  <c r="BM64" s="1"/>
  <c r="Y64"/>
  <c r="AA64"/>
  <c r="BO64" s="1"/>
  <c r="AB64"/>
  <c r="AC64"/>
  <c r="BP64" s="1"/>
  <c r="AD64"/>
  <c r="AE64"/>
  <c r="BQ64" s="1"/>
  <c r="AF64"/>
  <c r="AG64"/>
  <c r="BR64" s="1"/>
  <c r="AH64"/>
  <c r="AI64"/>
  <c r="BS64" s="1"/>
  <c r="AJ64"/>
  <c r="AK64"/>
  <c r="BT64" s="1"/>
  <c r="AL64"/>
  <c r="AM64"/>
  <c r="BU64" s="1"/>
  <c r="AN64"/>
  <c r="AO64"/>
  <c r="BV64" s="1"/>
  <c r="AP64"/>
  <c r="AQ64"/>
  <c r="AR64" s="1"/>
  <c r="AS64"/>
  <c r="BX64" s="1"/>
  <c r="AU64"/>
  <c r="AV64"/>
  <c r="AW64"/>
  <c r="BZ64" s="1"/>
  <c r="AX64"/>
  <c r="AY64"/>
  <c r="CA64" s="1"/>
  <c r="AZ64"/>
  <c r="BA64"/>
  <c r="CB64" s="1"/>
  <c r="BB64"/>
  <c r="BC64"/>
  <c r="CC64" s="1"/>
  <c r="BD64"/>
  <c r="BE64"/>
  <c r="CD64" s="1"/>
  <c r="BF64"/>
  <c r="BG64"/>
  <c r="W65"/>
  <c r="BM65" s="1"/>
  <c r="Y65"/>
  <c r="AA65"/>
  <c r="BO65" s="1"/>
  <c r="AB65"/>
  <c r="AC65"/>
  <c r="BP65" s="1"/>
  <c r="AD65"/>
  <c r="AE65"/>
  <c r="BQ65" s="1"/>
  <c r="AF65"/>
  <c r="AG65"/>
  <c r="BR65" s="1"/>
  <c r="AH65"/>
  <c r="AI65"/>
  <c r="BS65" s="1"/>
  <c r="AJ65"/>
  <c r="AK65"/>
  <c r="BT65" s="1"/>
  <c r="AL65"/>
  <c r="AM65"/>
  <c r="BU65" s="1"/>
  <c r="AN65"/>
  <c r="AO65"/>
  <c r="BV65" s="1"/>
  <c r="AP65"/>
  <c r="AQ65"/>
  <c r="AR65" s="1"/>
  <c r="AS65"/>
  <c r="BX65" s="1"/>
  <c r="AU65"/>
  <c r="BY65" s="1"/>
  <c r="AV65"/>
  <c r="AW65"/>
  <c r="BZ65" s="1"/>
  <c r="AX65"/>
  <c r="AY65"/>
  <c r="CA65" s="1"/>
  <c r="AZ65"/>
  <c r="BA65"/>
  <c r="CB65" s="1"/>
  <c r="BB65"/>
  <c r="BC65"/>
  <c r="CC65" s="1"/>
  <c r="BD65"/>
  <c r="BE65"/>
  <c r="CD65" s="1"/>
  <c r="BF65"/>
  <c r="BG65"/>
  <c r="W66"/>
  <c r="BM66" s="1"/>
  <c r="Y66"/>
  <c r="AA66"/>
  <c r="BO66" s="1"/>
  <c r="AB66"/>
  <c r="AC66"/>
  <c r="BP66" s="1"/>
  <c r="AD66"/>
  <c r="AE66"/>
  <c r="BQ66" s="1"/>
  <c r="AF66"/>
  <c r="AG66"/>
  <c r="BR66" s="1"/>
  <c r="AH66"/>
  <c r="AI66"/>
  <c r="AJ66" s="1"/>
  <c r="AK66"/>
  <c r="BT66" s="1"/>
  <c r="AM66"/>
  <c r="BU66" s="1"/>
  <c r="AN66"/>
  <c r="AO66"/>
  <c r="BV66" s="1"/>
  <c r="AP66"/>
  <c r="AQ66"/>
  <c r="AR66" s="1"/>
  <c r="AS66"/>
  <c r="BX66" s="1"/>
  <c r="AU66"/>
  <c r="BY66" s="1"/>
  <c r="AV66"/>
  <c r="AW66"/>
  <c r="BZ66" s="1"/>
  <c r="AX66"/>
  <c r="AY66"/>
  <c r="CA66" s="1"/>
  <c r="AZ66"/>
  <c r="BA66"/>
  <c r="CB66" s="1"/>
  <c r="BB66"/>
  <c r="BC66"/>
  <c r="CC66" s="1"/>
  <c r="BD66"/>
  <c r="BE66"/>
  <c r="CD66" s="1"/>
  <c r="BF66"/>
  <c r="BG66"/>
  <c r="W67"/>
  <c r="Y67"/>
  <c r="BN67" s="1"/>
  <c r="AA67"/>
  <c r="BO67" s="1"/>
  <c r="AB67"/>
  <c r="AC67"/>
  <c r="BP67" s="1"/>
  <c r="AD67"/>
  <c r="AE67"/>
  <c r="BQ67" s="1"/>
  <c r="AF67"/>
  <c r="AG67"/>
  <c r="BR67" s="1"/>
  <c r="AH67"/>
  <c r="AI67"/>
  <c r="AJ67" s="1"/>
  <c r="AK67"/>
  <c r="BT67" s="1"/>
  <c r="AM67"/>
  <c r="BU67" s="1"/>
  <c r="AN67"/>
  <c r="AO67"/>
  <c r="BV67" s="1"/>
  <c r="AP67"/>
  <c r="AQ67"/>
  <c r="AR67" s="1"/>
  <c r="AS67"/>
  <c r="BX67" s="1"/>
  <c r="AU67"/>
  <c r="BY67" s="1"/>
  <c r="AV67"/>
  <c r="AW67"/>
  <c r="BZ67" s="1"/>
  <c r="AX67"/>
  <c r="AY67"/>
  <c r="CA67" s="1"/>
  <c r="AZ67"/>
  <c r="BA67"/>
  <c r="CB67" s="1"/>
  <c r="BB67"/>
  <c r="BC67"/>
  <c r="CC67" s="1"/>
  <c r="BD67"/>
  <c r="BE67"/>
  <c r="CD67" s="1"/>
  <c r="BF67"/>
  <c r="BG67"/>
  <c r="W68"/>
  <c r="BM68" s="1"/>
  <c r="Y68"/>
  <c r="AA68"/>
  <c r="AB68" s="1"/>
  <c r="AC68"/>
  <c r="BP68" s="1"/>
  <c r="AE68"/>
  <c r="AF68" s="1"/>
  <c r="AG68"/>
  <c r="AH68" s="1"/>
  <c r="AI68"/>
  <c r="BS68" s="1"/>
  <c r="AJ68"/>
  <c r="AK68"/>
  <c r="BT68" s="1"/>
  <c r="AL68"/>
  <c r="AM68"/>
  <c r="BU68" s="1"/>
  <c r="AN68"/>
  <c r="AO68"/>
  <c r="BV68" s="1"/>
  <c r="AP68"/>
  <c r="AQ68"/>
  <c r="AR68" s="1"/>
  <c r="AS68"/>
  <c r="BX68" s="1"/>
  <c r="AU68"/>
  <c r="BY68" s="1"/>
  <c r="AV68"/>
  <c r="AW68"/>
  <c r="BZ68" s="1"/>
  <c r="AX68"/>
  <c r="AY68"/>
  <c r="CA68" s="1"/>
  <c r="AZ68"/>
  <c r="BA68"/>
  <c r="CB68" s="1"/>
  <c r="BB68"/>
  <c r="BC68"/>
  <c r="CC68" s="1"/>
  <c r="BD68"/>
  <c r="BE68"/>
  <c r="CD68" s="1"/>
  <c r="BF68"/>
  <c r="BG68"/>
  <c r="W69"/>
  <c r="BM69" s="1"/>
  <c r="Y69"/>
  <c r="AA69"/>
  <c r="BO69" s="1"/>
  <c r="AB69"/>
  <c r="AC69"/>
  <c r="BP69" s="1"/>
  <c r="AD69"/>
  <c r="AE69"/>
  <c r="BQ69" s="1"/>
  <c r="AF69"/>
  <c r="AG69"/>
  <c r="BR69" s="1"/>
  <c r="AH69"/>
  <c r="AI69"/>
  <c r="AJ69" s="1"/>
  <c r="AK69"/>
  <c r="BT69" s="1"/>
  <c r="AM69"/>
  <c r="BU69" s="1"/>
  <c r="AN69"/>
  <c r="AO69"/>
  <c r="BV69" s="1"/>
  <c r="AP69"/>
  <c r="AQ69"/>
  <c r="BW69" s="1"/>
  <c r="AR69"/>
  <c r="AS69"/>
  <c r="BX69" s="1"/>
  <c r="AT69"/>
  <c r="AU69"/>
  <c r="BY69" s="1"/>
  <c r="AV69"/>
  <c r="AW69"/>
  <c r="BZ69" s="1"/>
  <c r="AX69"/>
  <c r="AY69"/>
  <c r="CA69" s="1"/>
  <c r="AZ69"/>
  <c r="BA69"/>
  <c r="CB69" s="1"/>
  <c r="BB69"/>
  <c r="BC69"/>
  <c r="CC69" s="1"/>
  <c r="BD69"/>
  <c r="BE69"/>
  <c r="CD69" s="1"/>
  <c r="BF69"/>
  <c r="BG69"/>
  <c r="W70"/>
  <c r="BM70" s="1"/>
  <c r="Y70"/>
  <c r="BN70" s="1"/>
  <c r="AA70"/>
  <c r="BO70" s="1"/>
  <c r="AB70"/>
  <c r="AC70"/>
  <c r="BP70" s="1"/>
  <c r="AD70"/>
  <c r="AE70"/>
  <c r="BQ70" s="1"/>
  <c r="AF70"/>
  <c r="AG70"/>
  <c r="BR70" s="1"/>
  <c r="AH70"/>
  <c r="AI70"/>
  <c r="BS70" s="1"/>
  <c r="AJ70"/>
  <c r="AK70"/>
  <c r="BT70" s="1"/>
  <c r="AL70"/>
  <c r="AM70"/>
  <c r="BU70" s="1"/>
  <c r="AN70"/>
  <c r="AO70"/>
  <c r="BV70" s="1"/>
  <c r="AP70"/>
  <c r="AQ70"/>
  <c r="BW70" s="1"/>
  <c r="AR70"/>
  <c r="AS70"/>
  <c r="BX70" s="1"/>
  <c r="AT70"/>
  <c r="AU70"/>
  <c r="BY70" s="1"/>
  <c r="AV70"/>
  <c r="AW70"/>
  <c r="BZ70" s="1"/>
  <c r="AX70"/>
  <c r="AY70"/>
  <c r="CA70" s="1"/>
  <c r="AZ70"/>
  <c r="BA70"/>
  <c r="CB70" s="1"/>
  <c r="BB70"/>
  <c r="BC70"/>
  <c r="CC70" s="1"/>
  <c r="BD70"/>
  <c r="BE70"/>
  <c r="CD70" s="1"/>
  <c r="BF70"/>
  <c r="BG70"/>
  <c r="W71"/>
  <c r="BM71" s="1"/>
  <c r="Y71"/>
  <c r="BN71" s="1"/>
  <c r="AA71"/>
  <c r="BO71" s="1"/>
  <c r="AB71"/>
  <c r="AC71"/>
  <c r="BP71" s="1"/>
  <c r="AD71"/>
  <c r="AE71"/>
  <c r="BQ71" s="1"/>
  <c r="AF71"/>
  <c r="AG71"/>
  <c r="BR71" s="1"/>
  <c r="AH71"/>
  <c r="AI71"/>
  <c r="BS71" s="1"/>
  <c r="AJ71"/>
  <c r="AK71"/>
  <c r="BT71" s="1"/>
  <c r="AL71"/>
  <c r="AM71"/>
  <c r="BU71" s="1"/>
  <c r="AN71"/>
  <c r="AO71"/>
  <c r="BV71" s="1"/>
  <c r="AP71"/>
  <c r="AQ71"/>
  <c r="BW71" s="1"/>
  <c r="AR71"/>
  <c r="AS71"/>
  <c r="BX71" s="1"/>
  <c r="AT71"/>
  <c r="AU71"/>
  <c r="BY71" s="1"/>
  <c r="AV71"/>
  <c r="AW71"/>
  <c r="BZ71" s="1"/>
  <c r="AX71"/>
  <c r="AY71"/>
  <c r="CA71" s="1"/>
  <c r="AZ71"/>
  <c r="BA71"/>
  <c r="CB71" s="1"/>
  <c r="BB71"/>
  <c r="BC71"/>
  <c r="CC71" s="1"/>
  <c r="BD71"/>
  <c r="BE71"/>
  <c r="CD71" s="1"/>
  <c r="BF71"/>
  <c r="BG71"/>
  <c r="W72"/>
  <c r="BM72" s="1"/>
  <c r="Y72"/>
  <c r="Z72" s="1"/>
  <c r="AA72"/>
  <c r="BO72" s="1"/>
  <c r="AB72"/>
  <c r="AC72"/>
  <c r="BP72" s="1"/>
  <c r="AD72"/>
  <c r="AE72"/>
  <c r="BQ72" s="1"/>
  <c r="AF72"/>
  <c r="AG72"/>
  <c r="BR72" s="1"/>
  <c r="AH72"/>
  <c r="AI72"/>
  <c r="AJ72" s="1"/>
  <c r="AK72"/>
  <c r="BT72" s="1"/>
  <c r="AM72"/>
  <c r="BU72" s="1"/>
  <c r="AN72"/>
  <c r="AO72"/>
  <c r="BV72" s="1"/>
  <c r="AP72"/>
  <c r="AQ72"/>
  <c r="BW72" s="1"/>
  <c r="AR72"/>
  <c r="AS72"/>
  <c r="BX72" s="1"/>
  <c r="AT72"/>
  <c r="AU72"/>
  <c r="BY72" s="1"/>
  <c r="AV72"/>
  <c r="AW72"/>
  <c r="BZ72" s="1"/>
  <c r="AX72"/>
  <c r="AY72"/>
  <c r="CA72" s="1"/>
  <c r="AZ72"/>
  <c r="BA72"/>
  <c r="CB72" s="1"/>
  <c r="BB72"/>
  <c r="BC72"/>
  <c r="CC72" s="1"/>
  <c r="BD72"/>
  <c r="BE72"/>
  <c r="CD72" s="1"/>
  <c r="BF72"/>
  <c r="BG72"/>
  <c r="W73"/>
  <c r="BM73" s="1"/>
  <c r="Y73"/>
  <c r="Z73" s="1"/>
  <c r="AA73"/>
  <c r="BO73" s="1"/>
  <c r="AB73"/>
  <c r="AC73"/>
  <c r="BP73" s="1"/>
  <c r="AD73"/>
  <c r="AE73"/>
  <c r="AF73" s="1"/>
  <c r="AG73"/>
  <c r="AH73" s="1"/>
  <c r="AI73"/>
  <c r="AJ73" s="1"/>
  <c r="AK73"/>
  <c r="BT73" s="1"/>
  <c r="AM73"/>
  <c r="BU73" s="1"/>
  <c r="AN73"/>
  <c r="AO73"/>
  <c r="BV73" s="1"/>
  <c r="AP73"/>
  <c r="AQ73"/>
  <c r="AR73" s="1"/>
  <c r="AS73"/>
  <c r="BX73" s="1"/>
  <c r="AU73"/>
  <c r="BY73" s="1"/>
  <c r="AV73"/>
  <c r="AW73"/>
  <c r="BZ73" s="1"/>
  <c r="AX73"/>
  <c r="AY73"/>
  <c r="CA73" s="1"/>
  <c r="AZ73"/>
  <c r="BA73"/>
  <c r="CB73" s="1"/>
  <c r="BB73"/>
  <c r="BC73"/>
  <c r="CC73" s="1"/>
  <c r="BD73"/>
  <c r="BE73"/>
  <c r="CD73" s="1"/>
  <c r="BF73"/>
  <c r="BG73"/>
  <c r="W74"/>
  <c r="BM74" s="1"/>
  <c r="Y74"/>
  <c r="BN74" s="1"/>
  <c r="AA74"/>
  <c r="BO74" s="1"/>
  <c r="AB74"/>
  <c r="AC74"/>
  <c r="BP74" s="1"/>
  <c r="AD74"/>
  <c r="AE74"/>
  <c r="BQ74" s="1"/>
  <c r="AF74"/>
  <c r="AG74"/>
  <c r="BR74" s="1"/>
  <c r="AH74"/>
  <c r="AI74"/>
  <c r="BS74" s="1"/>
  <c r="AJ74"/>
  <c r="AK74"/>
  <c r="BT74" s="1"/>
  <c r="AL74"/>
  <c r="AM74"/>
  <c r="BU74" s="1"/>
  <c r="AN74"/>
  <c r="AO74"/>
  <c r="BV74" s="1"/>
  <c r="AP74"/>
  <c r="AQ74"/>
  <c r="BW74" s="1"/>
  <c r="AR74"/>
  <c r="AS74"/>
  <c r="BX74" s="1"/>
  <c r="AT74"/>
  <c r="AU74"/>
  <c r="BY74" s="1"/>
  <c r="AV74"/>
  <c r="AW74"/>
  <c r="BZ74" s="1"/>
  <c r="AX74"/>
  <c r="AY74"/>
  <c r="CA74" s="1"/>
  <c r="AZ74"/>
  <c r="BA74"/>
  <c r="CB74" s="1"/>
  <c r="BB74"/>
  <c r="BC74"/>
  <c r="CC74" s="1"/>
  <c r="BD74"/>
  <c r="BE74"/>
  <c r="CD74" s="1"/>
  <c r="BF74"/>
  <c r="BG74"/>
  <c r="W75"/>
  <c r="BM75" s="1"/>
  <c r="Y75"/>
  <c r="AA75"/>
  <c r="BO75" s="1"/>
  <c r="AB75"/>
  <c r="AC75"/>
  <c r="BP75" s="1"/>
  <c r="AD75"/>
  <c r="AE75"/>
  <c r="BQ75" s="1"/>
  <c r="AF75"/>
  <c r="AG75"/>
  <c r="BR75" s="1"/>
  <c r="AH75"/>
  <c r="AI75"/>
  <c r="BS75" s="1"/>
  <c r="AJ75"/>
  <c r="AK75"/>
  <c r="BT75" s="1"/>
  <c r="AL75"/>
  <c r="AM75"/>
  <c r="BU75" s="1"/>
  <c r="AN75"/>
  <c r="AO75"/>
  <c r="BV75" s="1"/>
  <c r="AP75"/>
  <c r="AQ75"/>
  <c r="BW75" s="1"/>
  <c r="AR75"/>
  <c r="AS75"/>
  <c r="BX75" s="1"/>
  <c r="AT75"/>
  <c r="AU75"/>
  <c r="BY75" s="1"/>
  <c r="AV75"/>
  <c r="AW75"/>
  <c r="BZ75" s="1"/>
  <c r="AX75"/>
  <c r="AY75"/>
  <c r="CA75" s="1"/>
  <c r="AZ75"/>
  <c r="BA75"/>
  <c r="CB75" s="1"/>
  <c r="BB75"/>
  <c r="BC75"/>
  <c r="CC75" s="1"/>
  <c r="BD75"/>
  <c r="BE75"/>
  <c r="CD75" s="1"/>
  <c r="BF75"/>
  <c r="BG75"/>
  <c r="W76"/>
  <c r="BM76" s="1"/>
  <c r="Y76"/>
  <c r="Z76" s="1"/>
  <c r="AA76"/>
  <c r="BO76" s="1"/>
  <c r="AB76"/>
  <c r="AC76"/>
  <c r="BP76" s="1"/>
  <c r="AD76"/>
  <c r="AE76"/>
  <c r="BQ76" s="1"/>
  <c r="AF76"/>
  <c r="AG76"/>
  <c r="BR76" s="1"/>
  <c r="AH76"/>
  <c r="AI76"/>
  <c r="BS76" s="1"/>
  <c r="AJ76"/>
  <c r="AK76"/>
  <c r="BT76" s="1"/>
  <c r="AL76"/>
  <c r="AM76"/>
  <c r="BU76" s="1"/>
  <c r="AN76"/>
  <c r="AO76"/>
  <c r="BV76" s="1"/>
  <c r="AP76"/>
  <c r="AQ76"/>
  <c r="AR76" s="1"/>
  <c r="AS76"/>
  <c r="BX76" s="1"/>
  <c r="AU76"/>
  <c r="BY76" s="1"/>
  <c r="AV76"/>
  <c r="AW76"/>
  <c r="BZ76" s="1"/>
  <c r="AX76"/>
  <c r="AY76"/>
  <c r="CA76" s="1"/>
  <c r="AZ76"/>
  <c r="BA76"/>
  <c r="CB76" s="1"/>
  <c r="BB76"/>
  <c r="BC76"/>
  <c r="CC76" s="1"/>
  <c r="BD76"/>
  <c r="BE76"/>
  <c r="CD76" s="1"/>
  <c r="BF76"/>
  <c r="BG76"/>
  <c r="BN76"/>
  <c r="W77"/>
  <c r="BM77" s="1"/>
  <c r="Y77"/>
  <c r="Z77" s="1"/>
  <c r="AA77"/>
  <c r="BO77" s="1"/>
  <c r="AB77"/>
  <c r="AC77"/>
  <c r="BP77" s="1"/>
  <c r="AD77"/>
  <c r="AE77"/>
  <c r="BQ77" s="1"/>
  <c r="AF77"/>
  <c r="AG77"/>
  <c r="BR77" s="1"/>
  <c r="AH77"/>
  <c r="AI77"/>
  <c r="AJ77" s="1"/>
  <c r="AK77"/>
  <c r="BT77" s="1"/>
  <c r="AM77"/>
  <c r="BU77" s="1"/>
  <c r="AN77"/>
  <c r="AO77"/>
  <c r="BV77" s="1"/>
  <c r="AP77"/>
  <c r="AQ77"/>
  <c r="BW77" s="1"/>
  <c r="AR77"/>
  <c r="AS77"/>
  <c r="BX77" s="1"/>
  <c r="AT77"/>
  <c r="AU77"/>
  <c r="BY77" s="1"/>
  <c r="AV77"/>
  <c r="AW77"/>
  <c r="BZ77" s="1"/>
  <c r="AX77"/>
  <c r="AY77"/>
  <c r="CA77" s="1"/>
  <c r="AZ77"/>
  <c r="BA77"/>
  <c r="CB77" s="1"/>
  <c r="BB77"/>
  <c r="BC77"/>
  <c r="CC77" s="1"/>
  <c r="BD77"/>
  <c r="BE77"/>
  <c r="CD77" s="1"/>
  <c r="BF77"/>
  <c r="BG77"/>
  <c r="W78"/>
  <c r="BM78" s="1"/>
  <c r="Y78"/>
  <c r="AA78"/>
  <c r="BO78" s="1"/>
  <c r="AB78"/>
  <c r="AC78"/>
  <c r="BP78" s="1"/>
  <c r="AD78"/>
  <c r="AE78"/>
  <c r="BQ78" s="1"/>
  <c r="AF78"/>
  <c r="AG78"/>
  <c r="BR78" s="1"/>
  <c r="AH78"/>
  <c r="AI78"/>
  <c r="BS78" s="1"/>
  <c r="AJ78"/>
  <c r="AK78"/>
  <c r="BT78" s="1"/>
  <c r="AL78"/>
  <c r="AM78"/>
  <c r="BU78" s="1"/>
  <c r="AN78"/>
  <c r="AO78"/>
  <c r="BV78" s="1"/>
  <c r="AP78"/>
  <c r="AQ78"/>
  <c r="BW78" s="1"/>
  <c r="AR78"/>
  <c r="AS78"/>
  <c r="BX78" s="1"/>
  <c r="AT78"/>
  <c r="AU78"/>
  <c r="BY78" s="1"/>
  <c r="AV78"/>
  <c r="AW78"/>
  <c r="BZ78" s="1"/>
  <c r="AX78"/>
  <c r="AY78"/>
  <c r="CA78" s="1"/>
  <c r="AZ78"/>
  <c r="BA78"/>
  <c r="CB78" s="1"/>
  <c r="BB78"/>
  <c r="BC78"/>
  <c r="CC78" s="1"/>
  <c r="BD78"/>
  <c r="BE78"/>
  <c r="CD78" s="1"/>
  <c r="BF78"/>
  <c r="BG78"/>
  <c r="W79"/>
  <c r="Y79"/>
  <c r="Z79" s="1"/>
  <c r="AA79"/>
  <c r="BO79" s="1"/>
  <c r="AB79"/>
  <c r="AC79"/>
  <c r="BP79" s="1"/>
  <c r="AD79"/>
  <c r="AE79"/>
  <c r="BQ79" s="1"/>
  <c r="AF79"/>
  <c r="AG79"/>
  <c r="BR79" s="1"/>
  <c r="AH79"/>
  <c r="AI79"/>
  <c r="AJ79" s="1"/>
  <c r="AK79"/>
  <c r="BT79" s="1"/>
  <c r="AM79"/>
  <c r="BU79" s="1"/>
  <c r="AN79"/>
  <c r="AO79"/>
  <c r="BV79" s="1"/>
  <c r="AP79"/>
  <c r="AQ79"/>
  <c r="AS79"/>
  <c r="BX79" s="1"/>
  <c r="AU79"/>
  <c r="BY79" s="1"/>
  <c r="AV79"/>
  <c r="AW79"/>
  <c r="BZ79" s="1"/>
  <c r="AX79"/>
  <c r="AY79"/>
  <c r="CA79" s="1"/>
  <c r="AZ79"/>
  <c r="BA79"/>
  <c r="CB79" s="1"/>
  <c r="BB79"/>
  <c r="BC79"/>
  <c r="CC79" s="1"/>
  <c r="BD79"/>
  <c r="BE79"/>
  <c r="CD79" s="1"/>
  <c r="BF79"/>
  <c r="BG79"/>
  <c r="W80"/>
  <c r="BM80" s="1"/>
  <c r="Y80"/>
  <c r="AA80"/>
  <c r="BO80" s="1"/>
  <c r="AB80"/>
  <c r="AC80"/>
  <c r="BP80" s="1"/>
  <c r="AD80"/>
  <c r="AE80"/>
  <c r="BQ80" s="1"/>
  <c r="AF80"/>
  <c r="AG80"/>
  <c r="BR80" s="1"/>
  <c r="AH80"/>
  <c r="AI80"/>
  <c r="BS80" s="1"/>
  <c r="AJ80"/>
  <c r="AK80"/>
  <c r="BT80" s="1"/>
  <c r="AL80"/>
  <c r="AM80"/>
  <c r="BU80" s="1"/>
  <c r="AN80"/>
  <c r="AO80"/>
  <c r="BV80" s="1"/>
  <c r="AP80"/>
  <c r="AQ80"/>
  <c r="BW80" s="1"/>
  <c r="AR80"/>
  <c r="AS80"/>
  <c r="BX80" s="1"/>
  <c r="AT80"/>
  <c r="AU80"/>
  <c r="BY80" s="1"/>
  <c r="AV80"/>
  <c r="AW80"/>
  <c r="BZ80" s="1"/>
  <c r="AX80"/>
  <c r="AY80"/>
  <c r="CA80" s="1"/>
  <c r="AZ80"/>
  <c r="BA80"/>
  <c r="CB80" s="1"/>
  <c r="BB80"/>
  <c r="BC80"/>
  <c r="CC80" s="1"/>
  <c r="BD80"/>
  <c r="BE80"/>
  <c r="CD80" s="1"/>
  <c r="BF80"/>
  <c r="BG80"/>
  <c r="W81"/>
  <c r="BM81" s="1"/>
  <c r="Y81"/>
  <c r="Z81" s="1"/>
  <c r="AA81"/>
  <c r="BO81" s="1"/>
  <c r="AB81"/>
  <c r="AC81"/>
  <c r="BP81" s="1"/>
  <c r="AD81"/>
  <c r="AE81"/>
  <c r="BQ81" s="1"/>
  <c r="AF81"/>
  <c r="AG81"/>
  <c r="BR81" s="1"/>
  <c r="AH81"/>
  <c r="AI81"/>
  <c r="BS81" s="1"/>
  <c r="AJ81"/>
  <c r="AK81"/>
  <c r="BT81" s="1"/>
  <c r="AL81"/>
  <c r="AM81"/>
  <c r="AN81"/>
  <c r="AO81"/>
  <c r="BV81" s="1"/>
  <c r="AP81"/>
  <c r="AQ81"/>
  <c r="AR81" s="1"/>
  <c r="AS81"/>
  <c r="AU81"/>
  <c r="BY81" s="1"/>
  <c r="AV81"/>
  <c r="AW81"/>
  <c r="BZ81" s="1"/>
  <c r="AX81"/>
  <c r="AY81"/>
  <c r="CA81" s="1"/>
  <c r="AZ81"/>
  <c r="BA81"/>
  <c r="CB81" s="1"/>
  <c r="BB81"/>
  <c r="BC81"/>
  <c r="CC81" s="1"/>
  <c r="BD81"/>
  <c r="BE81"/>
  <c r="CD81" s="1"/>
  <c r="BF81"/>
  <c r="BG81"/>
  <c r="BN81"/>
  <c r="BU81"/>
  <c r="W82"/>
  <c r="Y82"/>
  <c r="Z82" s="1"/>
  <c r="AA82"/>
  <c r="BO82" s="1"/>
  <c r="AB82"/>
  <c r="AC82"/>
  <c r="BP82" s="1"/>
  <c r="AD82"/>
  <c r="AE82"/>
  <c r="BQ82" s="1"/>
  <c r="AF82"/>
  <c r="AG82"/>
  <c r="BR82" s="1"/>
  <c r="AH82"/>
  <c r="AI82"/>
  <c r="AJ82" s="1"/>
  <c r="AK82"/>
  <c r="AM82"/>
  <c r="AO82"/>
  <c r="AP82" s="1"/>
  <c r="AQ82"/>
  <c r="BW82" s="1"/>
  <c r="AR82"/>
  <c r="AS82"/>
  <c r="BX82" s="1"/>
  <c r="AT82"/>
  <c r="AU82"/>
  <c r="BY82" s="1"/>
  <c r="AV82"/>
  <c r="AW82"/>
  <c r="BZ82" s="1"/>
  <c r="AX82"/>
  <c r="AY82"/>
  <c r="CA82" s="1"/>
  <c r="AZ82"/>
  <c r="BA82"/>
  <c r="CB82" s="1"/>
  <c r="BB82"/>
  <c r="BC82"/>
  <c r="CC82" s="1"/>
  <c r="BD82"/>
  <c r="BE82"/>
  <c r="CD82" s="1"/>
  <c r="BF82"/>
  <c r="BG82"/>
  <c r="W83"/>
  <c r="Y83"/>
  <c r="BN83" s="1"/>
  <c r="AA83"/>
  <c r="BO83" s="1"/>
  <c r="AB83"/>
  <c r="AC83"/>
  <c r="BP83" s="1"/>
  <c r="AD83"/>
  <c r="AE83"/>
  <c r="AF83" s="1"/>
  <c r="AG83"/>
  <c r="BR83" s="1"/>
  <c r="AI83"/>
  <c r="BS83" s="1"/>
  <c r="AJ83"/>
  <c r="AK83"/>
  <c r="BT83" s="1"/>
  <c r="AL83"/>
  <c r="AM83"/>
  <c r="BU83" s="1"/>
  <c r="AN83"/>
  <c r="AO83"/>
  <c r="BV83" s="1"/>
  <c r="AP83"/>
  <c r="AQ83"/>
  <c r="BW83" s="1"/>
  <c r="AR83"/>
  <c r="AS83"/>
  <c r="BX83" s="1"/>
  <c r="AT83"/>
  <c r="AU83"/>
  <c r="BY83" s="1"/>
  <c r="AV83"/>
  <c r="AW83"/>
  <c r="BZ83" s="1"/>
  <c r="AX83"/>
  <c r="AY83"/>
  <c r="CA83" s="1"/>
  <c r="AZ83"/>
  <c r="BA83"/>
  <c r="CB83" s="1"/>
  <c r="BB83"/>
  <c r="BC83"/>
  <c r="CC83" s="1"/>
  <c r="BD83"/>
  <c r="BE83"/>
  <c r="CD83" s="1"/>
  <c r="BF83"/>
  <c r="BG83"/>
  <c r="W84"/>
  <c r="BM84" s="1"/>
  <c r="Y84"/>
  <c r="BN84" s="1"/>
  <c r="AA84"/>
  <c r="AC84"/>
  <c r="BP84" s="1"/>
  <c r="AE84"/>
  <c r="AF84" s="1"/>
  <c r="AG84"/>
  <c r="AI84"/>
  <c r="AJ84" s="1"/>
  <c r="AK84"/>
  <c r="BT84" s="1"/>
  <c r="AM84"/>
  <c r="BU84" s="1"/>
  <c r="AN84"/>
  <c r="AO84"/>
  <c r="BV84" s="1"/>
  <c r="AP84"/>
  <c r="AQ84"/>
  <c r="BW84" s="1"/>
  <c r="AR84"/>
  <c r="AS84"/>
  <c r="BX84" s="1"/>
  <c r="AT84"/>
  <c r="AU84"/>
  <c r="BY84" s="1"/>
  <c r="AV84"/>
  <c r="AW84"/>
  <c r="BZ84" s="1"/>
  <c r="AX84"/>
  <c r="AY84"/>
  <c r="CA84" s="1"/>
  <c r="AZ84"/>
  <c r="BA84"/>
  <c r="CB84" s="1"/>
  <c r="BB84"/>
  <c r="BC84"/>
  <c r="CC84" s="1"/>
  <c r="BD84"/>
  <c r="BE84"/>
  <c r="CD84" s="1"/>
  <c r="BF84"/>
  <c r="BG84"/>
  <c r="W85"/>
  <c r="BM85" s="1"/>
  <c r="Y85"/>
  <c r="BN85" s="1"/>
  <c r="AA85"/>
  <c r="AB85"/>
  <c r="AC85"/>
  <c r="BP85" s="1"/>
  <c r="AD85"/>
  <c r="AE85"/>
  <c r="BQ85" s="1"/>
  <c r="AF85"/>
  <c r="AG85"/>
  <c r="BR85" s="1"/>
  <c r="AH85"/>
  <c r="AI85"/>
  <c r="AJ85" s="1"/>
  <c r="AK85"/>
  <c r="BT85" s="1"/>
  <c r="AM85"/>
  <c r="AN85" s="1"/>
  <c r="AO85"/>
  <c r="AP85" s="1"/>
  <c r="AQ85"/>
  <c r="AS85"/>
  <c r="BX85" s="1"/>
  <c r="AU85"/>
  <c r="BY85" s="1"/>
  <c r="AV85"/>
  <c r="AW85"/>
  <c r="BZ85" s="1"/>
  <c r="AX85"/>
  <c r="AY85"/>
  <c r="CA85" s="1"/>
  <c r="AZ85"/>
  <c r="BA85"/>
  <c r="CB85" s="1"/>
  <c r="BB85"/>
  <c r="BC85"/>
  <c r="CC85" s="1"/>
  <c r="BD85"/>
  <c r="BE85"/>
  <c r="CD85" s="1"/>
  <c r="BF85"/>
  <c r="BG85"/>
  <c r="W86"/>
  <c r="BM86" s="1"/>
  <c r="Y86"/>
  <c r="AA86"/>
  <c r="BO86" s="1"/>
  <c r="AB86"/>
  <c r="AC86"/>
  <c r="BP86" s="1"/>
  <c r="AD86"/>
  <c r="AE86"/>
  <c r="BQ86" s="1"/>
  <c r="AF86"/>
  <c r="AG86"/>
  <c r="BR86" s="1"/>
  <c r="AH86"/>
  <c r="AI86"/>
  <c r="BS86" s="1"/>
  <c r="AJ86"/>
  <c r="AK86"/>
  <c r="BT86" s="1"/>
  <c r="AL86"/>
  <c r="AM86"/>
  <c r="BU86" s="1"/>
  <c r="AN86"/>
  <c r="AO86"/>
  <c r="BV86" s="1"/>
  <c r="AP86"/>
  <c r="AQ86"/>
  <c r="BW86" s="1"/>
  <c r="AR86"/>
  <c r="AS86"/>
  <c r="BX86" s="1"/>
  <c r="AT86"/>
  <c r="AU86"/>
  <c r="BY86" s="1"/>
  <c r="AV86"/>
  <c r="AW86"/>
  <c r="BZ86" s="1"/>
  <c r="AX86"/>
  <c r="AY86"/>
  <c r="CA86" s="1"/>
  <c r="AZ86"/>
  <c r="BA86"/>
  <c r="CB86" s="1"/>
  <c r="BB86"/>
  <c r="BC86"/>
  <c r="CC86" s="1"/>
  <c r="BD86"/>
  <c r="BE86"/>
  <c r="CD86" s="1"/>
  <c r="BF86"/>
  <c r="BG86"/>
  <c r="W87"/>
  <c r="X87" s="1"/>
  <c r="Y87"/>
  <c r="Z87" s="1"/>
  <c r="AA87"/>
  <c r="BO87" s="1"/>
  <c r="AB87"/>
  <c r="AC87"/>
  <c r="BP87" s="1"/>
  <c r="AD87"/>
  <c r="AE87"/>
  <c r="BQ87" s="1"/>
  <c r="AF87"/>
  <c r="AG87"/>
  <c r="BR87" s="1"/>
  <c r="AH87"/>
  <c r="AI87"/>
  <c r="BS87" s="1"/>
  <c r="AJ87"/>
  <c r="AK87"/>
  <c r="BT87" s="1"/>
  <c r="AL87"/>
  <c r="AM87"/>
  <c r="BU87" s="1"/>
  <c r="AO87"/>
  <c r="AP87" s="1"/>
  <c r="AQ87"/>
  <c r="BW87" s="1"/>
  <c r="AS87"/>
  <c r="AT87" s="1"/>
  <c r="AU87"/>
  <c r="BY87" s="1"/>
  <c r="AV87"/>
  <c r="AW87"/>
  <c r="AX87"/>
  <c r="AY87"/>
  <c r="CA87" s="1"/>
  <c r="AZ87"/>
  <c r="BA87"/>
  <c r="CB87" s="1"/>
  <c r="BB87"/>
  <c r="BC87"/>
  <c r="CC87" s="1"/>
  <c r="BD87"/>
  <c r="BE87"/>
  <c r="CD87" s="1"/>
  <c r="BF87"/>
  <c r="BG87"/>
  <c r="W88"/>
  <c r="X88" s="1"/>
  <c r="Y88"/>
  <c r="Z88" s="1"/>
  <c r="AA88"/>
  <c r="BO88" s="1"/>
  <c r="AB88"/>
  <c r="AC88"/>
  <c r="BP88" s="1"/>
  <c r="AD88"/>
  <c r="AE88"/>
  <c r="BQ88" s="1"/>
  <c r="AF88"/>
  <c r="AG88"/>
  <c r="BR88" s="1"/>
  <c r="AH88"/>
  <c r="AI88"/>
  <c r="BS88" s="1"/>
  <c r="AJ88"/>
  <c r="AK88"/>
  <c r="BT88" s="1"/>
  <c r="AL88"/>
  <c r="AM88"/>
  <c r="BU88" s="1"/>
  <c r="AN88"/>
  <c r="AO88"/>
  <c r="BV88" s="1"/>
  <c r="AP88"/>
  <c r="AQ88"/>
  <c r="BW88" s="1"/>
  <c r="AR88"/>
  <c r="AS88"/>
  <c r="BX88" s="1"/>
  <c r="AT88"/>
  <c r="AU88"/>
  <c r="BY88" s="1"/>
  <c r="AV88"/>
  <c r="AW88"/>
  <c r="BZ88" s="1"/>
  <c r="AX88"/>
  <c r="AY88"/>
  <c r="CA88" s="1"/>
  <c r="AZ88"/>
  <c r="BA88"/>
  <c r="CB88" s="1"/>
  <c r="BB88"/>
  <c r="BC88"/>
  <c r="CC88" s="1"/>
  <c r="BD88"/>
  <c r="BE88"/>
  <c r="CD88" s="1"/>
  <c r="BF88"/>
  <c r="BG88"/>
  <c r="W89"/>
  <c r="X89" s="1"/>
  <c r="Y89"/>
  <c r="BN89" s="1"/>
  <c r="AA89"/>
  <c r="BO89" s="1"/>
  <c r="AB89"/>
  <c r="AC89"/>
  <c r="BP89" s="1"/>
  <c r="AD89"/>
  <c r="AE89"/>
  <c r="BQ89" s="1"/>
  <c r="AF89"/>
  <c r="AG89"/>
  <c r="BR89" s="1"/>
  <c r="AH89"/>
  <c r="AI89"/>
  <c r="BS89" s="1"/>
  <c r="AJ89"/>
  <c r="AK89"/>
  <c r="BT89" s="1"/>
  <c r="AL89"/>
  <c r="AM89"/>
  <c r="BU89" s="1"/>
  <c r="AN89"/>
  <c r="AO89"/>
  <c r="BV89" s="1"/>
  <c r="AP89"/>
  <c r="AQ89"/>
  <c r="BW89" s="1"/>
  <c r="AR89"/>
  <c r="AS89"/>
  <c r="BX89" s="1"/>
  <c r="AT89"/>
  <c r="AU89"/>
  <c r="BY89" s="1"/>
  <c r="AV89"/>
  <c r="AW89"/>
  <c r="BZ89" s="1"/>
  <c r="AX89"/>
  <c r="AY89"/>
  <c r="CA89" s="1"/>
  <c r="AZ89"/>
  <c r="BA89"/>
  <c r="CB89" s="1"/>
  <c r="BB89"/>
  <c r="BC89"/>
  <c r="CC89" s="1"/>
  <c r="BD89"/>
  <c r="BE89"/>
  <c r="CD89" s="1"/>
  <c r="BF89"/>
  <c r="BG89"/>
  <c r="W90"/>
  <c r="X90" s="1"/>
  <c r="Y90"/>
  <c r="BN90" s="1"/>
  <c r="AA90"/>
  <c r="BO90" s="1"/>
  <c r="AB90"/>
  <c r="AC90"/>
  <c r="BP90" s="1"/>
  <c r="AD90"/>
  <c r="AE90"/>
  <c r="BQ90" s="1"/>
  <c r="AF90"/>
  <c r="AG90"/>
  <c r="BR90" s="1"/>
  <c r="AH90"/>
  <c r="AI90"/>
  <c r="BS90" s="1"/>
  <c r="AJ90"/>
  <c r="AK90"/>
  <c r="BT90" s="1"/>
  <c r="AL90"/>
  <c r="AM90"/>
  <c r="BU90" s="1"/>
  <c r="AN90"/>
  <c r="AO90"/>
  <c r="BV90" s="1"/>
  <c r="AP90"/>
  <c r="AQ90"/>
  <c r="BW90" s="1"/>
  <c r="AR90"/>
  <c r="AS90"/>
  <c r="BX90" s="1"/>
  <c r="AT90"/>
  <c r="AU90"/>
  <c r="BY90" s="1"/>
  <c r="AV90"/>
  <c r="AW90"/>
  <c r="BZ90" s="1"/>
  <c r="AX90"/>
  <c r="AY90"/>
  <c r="CA90" s="1"/>
  <c r="AZ90"/>
  <c r="BA90"/>
  <c r="CB90" s="1"/>
  <c r="BB90"/>
  <c r="BC90"/>
  <c r="CC90" s="1"/>
  <c r="BD90"/>
  <c r="BE90"/>
  <c r="CD90" s="1"/>
  <c r="BF90"/>
  <c r="BG90"/>
  <c r="W91"/>
  <c r="X91" s="1"/>
  <c r="Y91"/>
  <c r="Z91" s="1"/>
  <c r="AA91"/>
  <c r="BO91" s="1"/>
  <c r="AB91"/>
  <c r="AC91"/>
  <c r="BP91" s="1"/>
  <c r="AD91"/>
  <c r="AE91"/>
  <c r="BQ91" s="1"/>
  <c r="AF91"/>
  <c r="AG91"/>
  <c r="BR91" s="1"/>
  <c r="AH91"/>
  <c r="AI91"/>
  <c r="BS91" s="1"/>
  <c r="AJ91"/>
  <c r="AK91"/>
  <c r="BT91" s="1"/>
  <c r="AL91"/>
  <c r="AM91"/>
  <c r="BU91" s="1"/>
  <c r="AN91"/>
  <c r="AO91"/>
  <c r="BV91" s="1"/>
  <c r="AP91"/>
  <c r="AQ91"/>
  <c r="BW91" s="1"/>
  <c r="AR91"/>
  <c r="AS91"/>
  <c r="BX91" s="1"/>
  <c r="AT91"/>
  <c r="AU91"/>
  <c r="BY91" s="1"/>
  <c r="AV91"/>
  <c r="AW91"/>
  <c r="BZ91" s="1"/>
  <c r="AX91"/>
  <c r="AY91"/>
  <c r="CA91" s="1"/>
  <c r="AZ91"/>
  <c r="BA91"/>
  <c r="CB91" s="1"/>
  <c r="BB91"/>
  <c r="BC91"/>
  <c r="CC91" s="1"/>
  <c r="BD91"/>
  <c r="BE91"/>
  <c r="CD91" s="1"/>
  <c r="BF91"/>
  <c r="BG91"/>
  <c r="W92"/>
  <c r="Y92"/>
  <c r="Z92" s="1"/>
  <c r="AA92"/>
  <c r="BO92" s="1"/>
  <c r="AB92"/>
  <c r="AC92"/>
  <c r="BP92" s="1"/>
  <c r="AD92"/>
  <c r="AE92"/>
  <c r="BQ92" s="1"/>
  <c r="AG92"/>
  <c r="AH92" s="1"/>
  <c r="AI92"/>
  <c r="AJ92" s="1"/>
  <c r="AK92"/>
  <c r="BT92" s="1"/>
  <c r="AM92"/>
  <c r="BU92" s="1"/>
  <c r="AO92"/>
  <c r="BV92" s="1"/>
  <c r="AQ92"/>
  <c r="AR92" s="1"/>
  <c r="AS92"/>
  <c r="AT92" s="1"/>
  <c r="AU92"/>
  <c r="BY92" s="1"/>
  <c r="AV92"/>
  <c r="AW92"/>
  <c r="BZ92" s="1"/>
  <c r="AX92"/>
  <c r="AY92"/>
  <c r="CA92" s="1"/>
  <c r="AZ92"/>
  <c r="BA92"/>
  <c r="CB92" s="1"/>
  <c r="BB92"/>
  <c r="BC92"/>
  <c r="CC92" s="1"/>
  <c r="BD92"/>
  <c r="BE92"/>
  <c r="CD92" s="1"/>
  <c r="BF92"/>
  <c r="BG92"/>
  <c r="W93"/>
  <c r="X93" s="1"/>
  <c r="Y93"/>
  <c r="AA93"/>
  <c r="BO93" s="1"/>
  <c r="AB93"/>
  <c r="AC93"/>
  <c r="BP93" s="1"/>
  <c r="AD93"/>
  <c r="AE93"/>
  <c r="AF93" s="1"/>
  <c r="AG93"/>
  <c r="AI93"/>
  <c r="AJ93" s="1"/>
  <c r="AK93"/>
  <c r="BT93" s="1"/>
  <c r="AM93"/>
  <c r="BU93" s="1"/>
  <c r="AN93"/>
  <c r="AO93"/>
  <c r="BV93" s="1"/>
  <c r="AP93"/>
  <c r="AQ93"/>
  <c r="BW93" s="1"/>
  <c r="AS93"/>
  <c r="AT93" s="1"/>
  <c r="AU93"/>
  <c r="BY93" s="1"/>
  <c r="AV93"/>
  <c r="AW93"/>
  <c r="BZ93" s="1"/>
  <c r="AX93"/>
  <c r="AY93"/>
  <c r="CA93" s="1"/>
  <c r="AZ93"/>
  <c r="BA93"/>
  <c r="CB93" s="1"/>
  <c r="BB93"/>
  <c r="BC93"/>
  <c r="CC93" s="1"/>
  <c r="BD93"/>
  <c r="BE93"/>
  <c r="CD93" s="1"/>
  <c r="BF93"/>
  <c r="BG93"/>
  <c r="W94"/>
  <c r="X94" s="1"/>
  <c r="Y94"/>
  <c r="AA94"/>
  <c r="AB94" s="1"/>
  <c r="AC94"/>
  <c r="AD94" s="1"/>
  <c r="AE94"/>
  <c r="AF94" s="1"/>
  <c r="AG94"/>
  <c r="AI94"/>
  <c r="BS94" s="1"/>
  <c r="AK94"/>
  <c r="BT94" s="1"/>
  <c r="AM94"/>
  <c r="BU94" s="1"/>
  <c r="AN94"/>
  <c r="AO94"/>
  <c r="BV94" s="1"/>
  <c r="AP94"/>
  <c r="AQ94"/>
  <c r="AR94" s="1"/>
  <c r="AS94"/>
  <c r="AT94" s="1"/>
  <c r="AU94"/>
  <c r="BY94" s="1"/>
  <c r="AV94"/>
  <c r="AW94"/>
  <c r="BZ94" s="1"/>
  <c r="AX94"/>
  <c r="AY94"/>
  <c r="CA94" s="1"/>
  <c r="AZ94"/>
  <c r="BA94"/>
  <c r="CB94" s="1"/>
  <c r="BB94"/>
  <c r="BC94"/>
  <c r="CC94" s="1"/>
  <c r="BD94"/>
  <c r="BE94"/>
  <c r="CD94" s="1"/>
  <c r="BF94"/>
  <c r="BG94"/>
  <c r="W95"/>
  <c r="X95" s="1"/>
  <c r="Y95"/>
  <c r="AA95"/>
  <c r="AB95"/>
  <c r="AC95"/>
  <c r="BP95" s="1"/>
  <c r="AD95"/>
  <c r="AE95"/>
  <c r="BQ95" s="1"/>
  <c r="AF95"/>
  <c r="AG95"/>
  <c r="BR95" s="1"/>
  <c r="AH95"/>
  <c r="AI95"/>
  <c r="BS95" s="1"/>
  <c r="AJ95"/>
  <c r="AK95"/>
  <c r="BT95" s="1"/>
  <c r="AL95"/>
  <c r="AM95"/>
  <c r="BU95" s="1"/>
  <c r="AN95"/>
  <c r="AO95"/>
  <c r="BV95" s="1"/>
  <c r="AP95"/>
  <c r="AQ95"/>
  <c r="AR95" s="1"/>
  <c r="AS95"/>
  <c r="AT95" s="1"/>
  <c r="AU95"/>
  <c r="BY95" s="1"/>
  <c r="AV95"/>
  <c r="AW95"/>
  <c r="BZ95" s="1"/>
  <c r="AX95"/>
  <c r="AY95"/>
  <c r="CA95" s="1"/>
  <c r="AZ95"/>
  <c r="BA95"/>
  <c r="CB95" s="1"/>
  <c r="BB95"/>
  <c r="BC95"/>
  <c r="CC95" s="1"/>
  <c r="BD95"/>
  <c r="BE95"/>
  <c r="CD95" s="1"/>
  <c r="BF95"/>
  <c r="BG95"/>
  <c r="W96"/>
  <c r="BM96" s="1"/>
  <c r="Y96"/>
  <c r="AA96"/>
  <c r="AB96"/>
  <c r="AC96"/>
  <c r="BP96" s="1"/>
  <c r="AD96"/>
  <c r="AE96"/>
  <c r="AF96" s="1"/>
  <c r="AG96"/>
  <c r="AI96"/>
  <c r="AJ96" s="1"/>
  <c r="AK96"/>
  <c r="AM96"/>
  <c r="BU96" s="1"/>
  <c r="AN96"/>
  <c r="AO96"/>
  <c r="BV96" s="1"/>
  <c r="AP96"/>
  <c r="AQ96"/>
  <c r="BW96" s="1"/>
  <c r="AS96"/>
  <c r="AT96" s="1"/>
  <c r="AU96"/>
  <c r="BY96" s="1"/>
  <c r="AV96"/>
  <c r="AW96"/>
  <c r="BZ96" s="1"/>
  <c r="AX96"/>
  <c r="AY96"/>
  <c r="CA96" s="1"/>
  <c r="AZ96"/>
  <c r="BA96"/>
  <c r="CB96" s="1"/>
  <c r="BB96"/>
  <c r="BC96"/>
  <c r="CC96" s="1"/>
  <c r="BD96"/>
  <c r="BE96"/>
  <c r="CD96" s="1"/>
  <c r="BF96"/>
  <c r="BG96"/>
  <c r="W97"/>
  <c r="X97" s="1"/>
  <c r="Y97"/>
  <c r="AA97"/>
  <c r="BO97" s="1"/>
  <c r="AB97"/>
  <c r="AC97"/>
  <c r="BP97" s="1"/>
  <c r="AD97"/>
  <c r="AE97"/>
  <c r="BQ97" s="1"/>
  <c r="AF97"/>
  <c r="AG97"/>
  <c r="BR97" s="1"/>
  <c r="AH97"/>
  <c r="AI97"/>
  <c r="AK97"/>
  <c r="AM97"/>
  <c r="BU97" s="1"/>
  <c r="AN97"/>
  <c r="AO97"/>
  <c r="BV97" s="1"/>
  <c r="AP97"/>
  <c r="AQ97"/>
  <c r="AR97" s="1"/>
  <c r="AS97"/>
  <c r="AT97" s="1"/>
  <c r="AU97"/>
  <c r="AV97"/>
  <c r="AW97"/>
  <c r="BZ97" s="1"/>
  <c r="AX97"/>
  <c r="AY97"/>
  <c r="CA97" s="1"/>
  <c r="AZ97"/>
  <c r="BA97"/>
  <c r="CB97" s="1"/>
  <c r="BB97"/>
  <c r="BC97"/>
  <c r="CC97" s="1"/>
  <c r="BD97"/>
  <c r="BE97"/>
  <c r="CD97" s="1"/>
  <c r="BF97"/>
  <c r="BG97"/>
  <c r="W98"/>
  <c r="Y98"/>
  <c r="AA98"/>
  <c r="BO98" s="1"/>
  <c r="AB98"/>
  <c r="AC98"/>
  <c r="BP98" s="1"/>
  <c r="AD98"/>
  <c r="AE98"/>
  <c r="BQ98" s="1"/>
  <c r="AF98"/>
  <c r="AG98"/>
  <c r="BR98" s="1"/>
  <c r="AH98"/>
  <c r="AI98"/>
  <c r="BS98" s="1"/>
  <c r="AJ98"/>
  <c r="AK98"/>
  <c r="BT98" s="1"/>
  <c r="AL98"/>
  <c r="AM98"/>
  <c r="BU98" s="1"/>
  <c r="AN98"/>
  <c r="AO98"/>
  <c r="BV98" s="1"/>
  <c r="AP98"/>
  <c r="AQ98"/>
  <c r="AR98" s="1"/>
  <c r="AS98"/>
  <c r="AT98" s="1"/>
  <c r="AU98"/>
  <c r="AV98"/>
  <c r="AW98"/>
  <c r="BZ98" s="1"/>
  <c r="AX98"/>
  <c r="AY98"/>
  <c r="CA98" s="1"/>
  <c r="AZ98"/>
  <c r="BA98"/>
  <c r="CB98" s="1"/>
  <c r="BB98"/>
  <c r="BC98"/>
  <c r="CC98" s="1"/>
  <c r="BD98"/>
  <c r="BE98"/>
  <c r="CD98" s="1"/>
  <c r="BF98"/>
  <c r="BG98"/>
  <c r="W99"/>
  <c r="Y99"/>
  <c r="AA99"/>
  <c r="BO99" s="1"/>
  <c r="AB99"/>
  <c r="AC99"/>
  <c r="BP99" s="1"/>
  <c r="AD99"/>
  <c r="AE99"/>
  <c r="BQ99" s="1"/>
  <c r="AF99"/>
  <c r="AG99"/>
  <c r="BR99" s="1"/>
  <c r="AH99"/>
  <c r="AI99"/>
  <c r="BS99" s="1"/>
  <c r="AJ99"/>
  <c r="AK99"/>
  <c r="BT99" s="1"/>
  <c r="AL99"/>
  <c r="AM99"/>
  <c r="BU99" s="1"/>
  <c r="AN99"/>
  <c r="AO99"/>
  <c r="BV99" s="1"/>
  <c r="AP99"/>
  <c r="AQ99"/>
  <c r="AR99" s="1"/>
  <c r="AS99"/>
  <c r="AT99" s="1"/>
  <c r="AU99"/>
  <c r="AV99"/>
  <c r="AW99"/>
  <c r="BZ99" s="1"/>
  <c r="AX99"/>
  <c r="AY99"/>
  <c r="CA99" s="1"/>
  <c r="AZ99"/>
  <c r="BA99"/>
  <c r="CB99" s="1"/>
  <c r="BB99"/>
  <c r="BC99"/>
  <c r="CC99" s="1"/>
  <c r="BD99"/>
  <c r="BE99"/>
  <c r="CD99" s="1"/>
  <c r="BF99"/>
  <c r="BG99"/>
  <c r="W100"/>
  <c r="X100" s="1"/>
  <c r="Y100"/>
  <c r="AA100"/>
  <c r="BO100" s="1"/>
  <c r="AB100"/>
  <c r="AC100"/>
  <c r="BP100" s="1"/>
  <c r="AD100"/>
  <c r="AE100"/>
  <c r="BQ100" s="1"/>
  <c r="AF100"/>
  <c r="AG100"/>
  <c r="BR100" s="1"/>
  <c r="AH100"/>
  <c r="AI100"/>
  <c r="AJ100" s="1"/>
  <c r="AK100"/>
  <c r="BT100" s="1"/>
  <c r="AM100"/>
  <c r="AN100"/>
  <c r="AO100"/>
  <c r="BV100" s="1"/>
  <c r="AP100"/>
  <c r="AQ100"/>
  <c r="AS100"/>
  <c r="AT100" s="1"/>
  <c r="AU100"/>
  <c r="BY100" s="1"/>
  <c r="AV100"/>
  <c r="AW100"/>
  <c r="BZ100" s="1"/>
  <c r="AX100"/>
  <c r="AY100"/>
  <c r="CA100" s="1"/>
  <c r="AZ100"/>
  <c r="BA100"/>
  <c r="CB100" s="1"/>
  <c r="BB100"/>
  <c r="BC100"/>
  <c r="CC100" s="1"/>
  <c r="BD100"/>
  <c r="BE100"/>
  <c r="CD100" s="1"/>
  <c r="BF100"/>
  <c r="BG100"/>
  <c r="W101"/>
  <c r="X101" s="1"/>
  <c r="Y101"/>
  <c r="AA101"/>
  <c r="BO101" s="1"/>
  <c r="AB101"/>
  <c r="AC101"/>
  <c r="BP101" s="1"/>
  <c r="AD101"/>
  <c r="AE101"/>
  <c r="BQ101" s="1"/>
  <c r="AF101"/>
  <c r="AG101"/>
  <c r="BR101" s="1"/>
  <c r="AH101"/>
  <c r="AI101"/>
  <c r="BS101" s="1"/>
  <c r="AJ101"/>
  <c r="AK101"/>
  <c r="BT101" s="1"/>
  <c r="AL101"/>
  <c r="AM101"/>
  <c r="BU101" s="1"/>
  <c r="AN101"/>
  <c r="AO101"/>
  <c r="BV101" s="1"/>
  <c r="AP101"/>
  <c r="AQ101"/>
  <c r="BW101" s="1"/>
  <c r="AR101"/>
  <c r="AS101"/>
  <c r="BX101" s="1"/>
  <c r="AT101"/>
  <c r="AU101"/>
  <c r="BY101" s="1"/>
  <c r="AV101"/>
  <c r="AW101"/>
  <c r="BZ101" s="1"/>
  <c r="AX101"/>
  <c r="AY101"/>
  <c r="CA101" s="1"/>
  <c r="AZ101"/>
  <c r="BA101"/>
  <c r="CB101" s="1"/>
  <c r="BB101"/>
  <c r="BC101"/>
  <c r="CC101" s="1"/>
  <c r="BD101"/>
  <c r="BE101"/>
  <c r="CD101" s="1"/>
  <c r="BF101"/>
  <c r="BG101"/>
  <c r="W102"/>
  <c r="X102" s="1"/>
  <c r="Y102"/>
  <c r="AA102"/>
  <c r="BO102" s="1"/>
  <c r="AB102"/>
  <c r="AC102"/>
  <c r="BP102" s="1"/>
  <c r="AD102"/>
  <c r="AE102"/>
  <c r="BQ102" s="1"/>
  <c r="AF102"/>
  <c r="AG102"/>
  <c r="BR102" s="1"/>
  <c r="AH102"/>
  <c r="AI102"/>
  <c r="BS102" s="1"/>
  <c r="AJ102"/>
  <c r="AK102"/>
  <c r="BT102" s="1"/>
  <c r="AL102"/>
  <c r="AM102"/>
  <c r="BU102" s="1"/>
  <c r="AN102"/>
  <c r="AO102"/>
  <c r="BV102" s="1"/>
  <c r="AP102"/>
  <c r="AQ102"/>
  <c r="AR102"/>
  <c r="AS102"/>
  <c r="BX102" s="1"/>
  <c r="AT102"/>
  <c r="AU102"/>
  <c r="BY102" s="1"/>
  <c r="AV102"/>
  <c r="AW102"/>
  <c r="BZ102" s="1"/>
  <c r="AX102"/>
  <c r="AY102"/>
  <c r="CA102" s="1"/>
  <c r="AZ102"/>
  <c r="BA102"/>
  <c r="CB102" s="1"/>
  <c r="BB102"/>
  <c r="BC102"/>
  <c r="CC102" s="1"/>
  <c r="BD102"/>
  <c r="BE102"/>
  <c r="CD102" s="1"/>
  <c r="BF102"/>
  <c r="BG102"/>
  <c r="W103"/>
  <c r="X103" s="1"/>
  <c r="Y103"/>
  <c r="AA103"/>
  <c r="BO103" s="1"/>
  <c r="AB103"/>
  <c r="AC103"/>
  <c r="BP103" s="1"/>
  <c r="AD103"/>
  <c r="AE103"/>
  <c r="BQ103" s="1"/>
  <c r="AF103"/>
  <c r="AG103"/>
  <c r="BR103" s="1"/>
  <c r="AH103"/>
  <c r="AI103"/>
  <c r="BS103" s="1"/>
  <c r="AJ103"/>
  <c r="AK103"/>
  <c r="BT103" s="1"/>
  <c r="AL103"/>
  <c r="AM103"/>
  <c r="BU103" s="1"/>
  <c r="AN103"/>
  <c r="AO103"/>
  <c r="BV103" s="1"/>
  <c r="AP103"/>
  <c r="AQ103"/>
  <c r="BW103" s="1"/>
  <c r="AR103"/>
  <c r="AS103"/>
  <c r="BX103" s="1"/>
  <c r="AT103"/>
  <c r="AU103"/>
  <c r="BY103" s="1"/>
  <c r="AV103"/>
  <c r="AW103"/>
  <c r="BZ103" s="1"/>
  <c r="AX103"/>
  <c r="AY103"/>
  <c r="CA103" s="1"/>
  <c r="AZ103"/>
  <c r="BA103"/>
  <c r="CB103" s="1"/>
  <c r="BB103"/>
  <c r="BC103"/>
  <c r="CC103" s="1"/>
  <c r="BD103"/>
  <c r="BE103"/>
  <c r="CD103" s="1"/>
  <c r="BF103"/>
  <c r="BG103"/>
  <c r="W104"/>
  <c r="X104" s="1"/>
  <c r="Y104"/>
  <c r="AA104"/>
  <c r="AB104"/>
  <c r="AC104"/>
  <c r="BP104" s="1"/>
  <c r="AD104"/>
  <c r="AE104"/>
  <c r="BQ104" s="1"/>
  <c r="AF104"/>
  <c r="AG104"/>
  <c r="BR104" s="1"/>
  <c r="AH104"/>
  <c r="AI104"/>
  <c r="AJ104" s="1"/>
  <c r="AK104"/>
  <c r="AL104" s="1"/>
  <c r="AM104"/>
  <c r="AN104" s="1"/>
  <c r="AO104"/>
  <c r="AQ104"/>
  <c r="BW104" s="1"/>
  <c r="AS104"/>
  <c r="AT104" s="1"/>
  <c r="AU104"/>
  <c r="BY104" s="1"/>
  <c r="AV104"/>
  <c r="AW104"/>
  <c r="BZ104" s="1"/>
  <c r="AX104"/>
  <c r="AY104"/>
  <c r="CA104" s="1"/>
  <c r="AZ104"/>
  <c r="BA104"/>
  <c r="CB104" s="1"/>
  <c r="BB104"/>
  <c r="BC104"/>
  <c r="CC104" s="1"/>
  <c r="BD104"/>
  <c r="BE104"/>
  <c r="CD104" s="1"/>
  <c r="BF104"/>
  <c r="BG104"/>
  <c r="W105"/>
  <c r="X105" s="1"/>
  <c r="Y105"/>
  <c r="AA105"/>
  <c r="AB105"/>
  <c r="AC105"/>
  <c r="BP105" s="1"/>
  <c r="AD105"/>
  <c r="AE105"/>
  <c r="BQ105" s="1"/>
  <c r="AF105"/>
  <c r="AG105"/>
  <c r="BR105" s="1"/>
  <c r="AH105"/>
  <c r="AI105"/>
  <c r="AK105"/>
  <c r="AL105" s="1"/>
  <c r="AM105"/>
  <c r="AN105" s="1"/>
  <c r="AO105"/>
  <c r="AQ105"/>
  <c r="AR105" s="1"/>
  <c r="AS105"/>
  <c r="AT105" s="1"/>
  <c r="AU105"/>
  <c r="BY105" s="1"/>
  <c r="AV105"/>
  <c r="AW105"/>
  <c r="BZ105" s="1"/>
  <c r="AX105"/>
  <c r="AY105"/>
  <c r="CA105" s="1"/>
  <c r="AZ105"/>
  <c r="BA105"/>
  <c r="CB105" s="1"/>
  <c r="BB105"/>
  <c r="BC105"/>
  <c r="CC105" s="1"/>
  <c r="BD105"/>
  <c r="BE105"/>
  <c r="CD105" s="1"/>
  <c r="BF105"/>
  <c r="BG105"/>
  <c r="W106"/>
  <c r="X106" s="1"/>
  <c r="Y106"/>
  <c r="AA106"/>
  <c r="AB106" s="1"/>
  <c r="AC106"/>
  <c r="AE106"/>
  <c r="BQ106" s="1"/>
  <c r="AF106"/>
  <c r="AG106"/>
  <c r="BR106" s="1"/>
  <c r="AH106"/>
  <c r="AI106"/>
  <c r="BS106" s="1"/>
  <c r="AJ106"/>
  <c r="AK106"/>
  <c r="BT106" s="1"/>
  <c r="AL106"/>
  <c r="AM106"/>
  <c r="BU106" s="1"/>
  <c r="AN106"/>
  <c r="AO106"/>
  <c r="BV106" s="1"/>
  <c r="AP106"/>
  <c r="AQ106"/>
  <c r="AR106" s="1"/>
  <c r="AS106"/>
  <c r="AT106" s="1"/>
  <c r="AU106"/>
  <c r="AV106"/>
  <c r="AW106"/>
  <c r="BZ106" s="1"/>
  <c r="AX106"/>
  <c r="AY106"/>
  <c r="CA106" s="1"/>
  <c r="AZ106"/>
  <c r="BA106"/>
  <c r="CB106" s="1"/>
  <c r="BB106"/>
  <c r="BC106"/>
  <c r="CC106" s="1"/>
  <c r="BD106"/>
  <c r="BE106"/>
  <c r="CD106" s="1"/>
  <c r="BF106"/>
  <c r="BG106"/>
  <c r="W107"/>
  <c r="X107" s="1"/>
  <c r="Y107"/>
  <c r="AA107"/>
  <c r="BO107" s="1"/>
  <c r="AC107"/>
  <c r="AD107" s="1"/>
  <c r="AE107"/>
  <c r="BQ107" s="1"/>
  <c r="AG107"/>
  <c r="AI107"/>
  <c r="BS107" s="1"/>
  <c r="AJ107"/>
  <c r="AK107"/>
  <c r="BT107" s="1"/>
  <c r="AL107"/>
  <c r="AM107"/>
  <c r="BU107" s="1"/>
  <c r="AN107"/>
  <c r="AO107"/>
  <c r="BV107" s="1"/>
  <c r="AP107"/>
  <c r="AQ107"/>
  <c r="AR107" s="1"/>
  <c r="AS107"/>
  <c r="AT107" s="1"/>
  <c r="AU107"/>
  <c r="BY107" s="1"/>
  <c r="AV107"/>
  <c r="AW107"/>
  <c r="BZ107" s="1"/>
  <c r="AX107"/>
  <c r="AY107"/>
  <c r="CA107" s="1"/>
  <c r="AZ107"/>
  <c r="BA107"/>
  <c r="CB107" s="1"/>
  <c r="BB107"/>
  <c r="BC107"/>
  <c r="CC107" s="1"/>
  <c r="BD107"/>
  <c r="BE107"/>
  <c r="CD107" s="1"/>
  <c r="BF107"/>
  <c r="BG107"/>
  <c r="W108"/>
  <c r="Y108"/>
  <c r="AA108"/>
  <c r="BO108" s="1"/>
  <c r="AB108"/>
  <c r="AC108"/>
  <c r="BP108" s="1"/>
  <c r="AD108"/>
  <c r="AE108"/>
  <c r="BQ108" s="1"/>
  <c r="AF108"/>
  <c r="AG108"/>
  <c r="BR108" s="1"/>
  <c r="AH108"/>
  <c r="AI108"/>
  <c r="BS108" s="1"/>
  <c r="AJ108"/>
  <c r="AK108"/>
  <c r="BT108" s="1"/>
  <c r="AL108"/>
  <c r="AM108"/>
  <c r="BU108" s="1"/>
  <c r="AN108"/>
  <c r="AO108"/>
  <c r="BV108" s="1"/>
  <c r="AP108"/>
  <c r="AQ108"/>
  <c r="BW108" s="1"/>
  <c r="AS108"/>
  <c r="AT108" s="1"/>
  <c r="AU108"/>
  <c r="BY108" s="1"/>
  <c r="AV108"/>
  <c r="AW108"/>
  <c r="BZ108" s="1"/>
  <c r="AX108"/>
  <c r="AY108"/>
  <c r="CA108" s="1"/>
  <c r="AZ108"/>
  <c r="BA108"/>
  <c r="CB108" s="1"/>
  <c r="BB108"/>
  <c r="BC108"/>
  <c r="CC108" s="1"/>
  <c r="BD108"/>
  <c r="BE108"/>
  <c r="CD108" s="1"/>
  <c r="BF108"/>
  <c r="BG108"/>
  <c r="W109"/>
  <c r="Y109"/>
  <c r="AA109"/>
  <c r="BO109" s="1"/>
  <c r="AB109"/>
  <c r="AC109"/>
  <c r="BP109" s="1"/>
  <c r="AD109"/>
  <c r="AE109"/>
  <c r="BQ109" s="1"/>
  <c r="AF109"/>
  <c r="AG109"/>
  <c r="BR109" s="1"/>
  <c r="AH109"/>
  <c r="AI109"/>
  <c r="BS109" s="1"/>
  <c r="AJ109"/>
  <c r="AK109"/>
  <c r="BT109" s="1"/>
  <c r="AL109"/>
  <c r="AM109"/>
  <c r="BU109" s="1"/>
  <c r="AN109"/>
  <c r="AO109"/>
  <c r="BV109" s="1"/>
  <c r="AP109"/>
  <c r="AQ109"/>
  <c r="BW109" s="1"/>
  <c r="AS109"/>
  <c r="AT109" s="1"/>
  <c r="AU109"/>
  <c r="BY109" s="1"/>
  <c r="AV109"/>
  <c r="AW109"/>
  <c r="BZ109" s="1"/>
  <c r="AX109"/>
  <c r="AY109"/>
  <c r="CA109" s="1"/>
  <c r="AZ109"/>
  <c r="BA109"/>
  <c r="CB109" s="1"/>
  <c r="BB109"/>
  <c r="BC109"/>
  <c r="CC109" s="1"/>
  <c r="BD109"/>
  <c r="BE109"/>
  <c r="CD109" s="1"/>
  <c r="BF109"/>
  <c r="BG109"/>
  <c r="W110"/>
  <c r="X110" s="1"/>
  <c r="Y110"/>
  <c r="AA110"/>
  <c r="BO110" s="1"/>
  <c r="AB110"/>
  <c r="AC110"/>
  <c r="BP110" s="1"/>
  <c r="AD110"/>
  <c r="AE110"/>
  <c r="BQ110" s="1"/>
  <c r="AF110"/>
  <c r="AG110"/>
  <c r="BR110" s="1"/>
  <c r="AH110"/>
  <c r="AI110"/>
  <c r="BS110" s="1"/>
  <c r="AJ110"/>
  <c r="AK110"/>
  <c r="BT110" s="1"/>
  <c r="AL110"/>
  <c r="AM110"/>
  <c r="BU110" s="1"/>
  <c r="AN110"/>
  <c r="AO110"/>
  <c r="BV110" s="1"/>
  <c r="AP110"/>
  <c r="AQ110"/>
  <c r="AR110" s="1"/>
  <c r="AS110"/>
  <c r="AT110" s="1"/>
  <c r="AU110"/>
  <c r="BY110" s="1"/>
  <c r="AV110"/>
  <c r="AW110"/>
  <c r="BZ110" s="1"/>
  <c r="AX110"/>
  <c r="AY110"/>
  <c r="CA110" s="1"/>
  <c r="AZ110"/>
  <c r="BA110"/>
  <c r="CB110" s="1"/>
  <c r="BB110"/>
  <c r="BC110"/>
  <c r="CC110" s="1"/>
  <c r="BD110"/>
  <c r="BE110"/>
  <c r="CD110" s="1"/>
  <c r="BF110"/>
  <c r="BG110"/>
  <c r="W111"/>
  <c r="BM111" s="1"/>
  <c r="Y111"/>
  <c r="AA111"/>
  <c r="BO111" s="1"/>
  <c r="AB111"/>
  <c r="AC111"/>
  <c r="BP111" s="1"/>
  <c r="AD111"/>
  <c r="AE111"/>
  <c r="AF111" s="1"/>
  <c r="AG111"/>
  <c r="AI111"/>
  <c r="AJ111" s="1"/>
  <c r="AK111"/>
  <c r="AL111" s="1"/>
  <c r="AM111"/>
  <c r="BU111" s="1"/>
  <c r="AN111"/>
  <c r="AO111"/>
  <c r="BV111" s="1"/>
  <c r="AP111"/>
  <c r="AQ111"/>
  <c r="AR111" s="1"/>
  <c r="AS111"/>
  <c r="AT111" s="1"/>
  <c r="AU111"/>
  <c r="BY111" s="1"/>
  <c r="AV111"/>
  <c r="AW111"/>
  <c r="BZ111" s="1"/>
  <c r="AX111"/>
  <c r="AY111"/>
  <c r="CA111" s="1"/>
  <c r="AZ111"/>
  <c r="BA111"/>
  <c r="CB111" s="1"/>
  <c r="BB111"/>
  <c r="BC111"/>
  <c r="CC111" s="1"/>
  <c r="BD111"/>
  <c r="BE111"/>
  <c r="CD111" s="1"/>
  <c r="BF111"/>
  <c r="BG111"/>
  <c r="W112"/>
  <c r="X112" s="1"/>
  <c r="Y112"/>
  <c r="AA112"/>
  <c r="AB112"/>
  <c r="AC112"/>
  <c r="BP112" s="1"/>
  <c r="AD112"/>
  <c r="AE112"/>
  <c r="BQ112" s="1"/>
  <c r="AF112"/>
  <c r="AG112"/>
  <c r="BR112" s="1"/>
  <c r="AH112"/>
  <c r="AI112"/>
  <c r="BS112" s="1"/>
  <c r="AJ112"/>
  <c r="AK112"/>
  <c r="BT112" s="1"/>
  <c r="AL112"/>
  <c r="AM112"/>
  <c r="BU112" s="1"/>
  <c r="AN112"/>
  <c r="AO112"/>
  <c r="BV112" s="1"/>
  <c r="AP112"/>
  <c r="AQ112"/>
  <c r="AR112" s="1"/>
  <c r="AS112"/>
  <c r="AT112" s="1"/>
  <c r="AU112"/>
  <c r="BY112" s="1"/>
  <c r="AV112"/>
  <c r="AW112"/>
  <c r="BZ112" s="1"/>
  <c r="AX112"/>
  <c r="AY112"/>
  <c r="CA112" s="1"/>
  <c r="AZ112"/>
  <c r="BA112"/>
  <c r="CB112" s="1"/>
  <c r="BB112"/>
  <c r="BC112"/>
  <c r="CC112" s="1"/>
  <c r="BD112"/>
  <c r="BE112"/>
  <c r="CD112" s="1"/>
  <c r="BF112"/>
  <c r="BG112"/>
  <c r="W113"/>
  <c r="BM113" s="1"/>
  <c r="Y113"/>
  <c r="AA113"/>
  <c r="AB113"/>
  <c r="AC113"/>
  <c r="BP113" s="1"/>
  <c r="AD113"/>
  <c r="AE113"/>
  <c r="BQ113" s="1"/>
  <c r="AF113"/>
  <c r="AG113"/>
  <c r="BR113" s="1"/>
  <c r="AH113"/>
  <c r="AI113"/>
  <c r="BS113" s="1"/>
  <c r="AJ113"/>
  <c r="AK113"/>
  <c r="BT113" s="1"/>
  <c r="AL113"/>
  <c r="AM113"/>
  <c r="BU113" s="1"/>
  <c r="AN113"/>
  <c r="AO113"/>
  <c r="BV113" s="1"/>
  <c r="AP113"/>
  <c r="AQ113"/>
  <c r="BW113" s="1"/>
  <c r="AS113"/>
  <c r="AT113" s="1"/>
  <c r="AU113"/>
  <c r="BY113" s="1"/>
  <c r="AV113"/>
  <c r="AW113"/>
  <c r="BZ113" s="1"/>
  <c r="AX113"/>
  <c r="AY113"/>
  <c r="CA113" s="1"/>
  <c r="AZ113"/>
  <c r="BA113"/>
  <c r="CB113" s="1"/>
  <c r="BB113"/>
  <c r="BC113"/>
  <c r="CC113" s="1"/>
  <c r="BD113"/>
  <c r="BE113"/>
  <c r="CD113" s="1"/>
  <c r="BF113"/>
  <c r="BG113"/>
  <c r="W114"/>
  <c r="BM114" s="1"/>
  <c r="Y114"/>
  <c r="AA114"/>
  <c r="AB114"/>
  <c r="AC114"/>
  <c r="BP114" s="1"/>
  <c r="AD114"/>
  <c r="AE114"/>
  <c r="BQ114" s="1"/>
  <c r="AF114"/>
  <c r="AG114"/>
  <c r="BR114" s="1"/>
  <c r="AH114"/>
  <c r="AI114"/>
  <c r="BS114" s="1"/>
  <c r="AJ114"/>
  <c r="AK114"/>
  <c r="BT114" s="1"/>
  <c r="AL114"/>
  <c r="AM114"/>
  <c r="BU114" s="1"/>
  <c r="AN114"/>
  <c r="AO114"/>
  <c r="BV114" s="1"/>
  <c r="AP114"/>
  <c r="AQ114"/>
  <c r="BW114" s="1"/>
  <c r="AS114"/>
  <c r="AT114" s="1"/>
  <c r="AU114"/>
  <c r="BY114" s="1"/>
  <c r="AV114"/>
  <c r="AW114"/>
  <c r="BZ114" s="1"/>
  <c r="AX114"/>
  <c r="AY114"/>
  <c r="CA114" s="1"/>
  <c r="AZ114"/>
  <c r="BA114"/>
  <c r="CB114" s="1"/>
  <c r="BB114"/>
  <c r="BC114"/>
  <c r="CC114" s="1"/>
  <c r="BD114"/>
  <c r="BE114"/>
  <c r="CD114" s="1"/>
  <c r="BF114"/>
  <c r="BG114"/>
  <c r="W115"/>
  <c r="BM115" s="1"/>
  <c r="Y115"/>
  <c r="AA115"/>
  <c r="AB115"/>
  <c r="AC115"/>
  <c r="BP115" s="1"/>
  <c r="AD115"/>
  <c r="AE115"/>
  <c r="BQ115" s="1"/>
  <c r="AF115"/>
  <c r="AG115"/>
  <c r="BR115" s="1"/>
  <c r="AH115"/>
  <c r="AI115"/>
  <c r="BS115" s="1"/>
  <c r="AJ115"/>
  <c r="AK115"/>
  <c r="BT115" s="1"/>
  <c r="AL115"/>
  <c r="AM115"/>
  <c r="BU115" s="1"/>
  <c r="AN115"/>
  <c r="AO115"/>
  <c r="BV115" s="1"/>
  <c r="AP115"/>
  <c r="AQ115"/>
  <c r="BW115" s="1"/>
  <c r="AS115"/>
  <c r="AT115" s="1"/>
  <c r="AU115"/>
  <c r="BY115" s="1"/>
  <c r="AV115"/>
  <c r="AW115"/>
  <c r="BZ115" s="1"/>
  <c r="AX115"/>
  <c r="AY115"/>
  <c r="CA115" s="1"/>
  <c r="AZ115"/>
  <c r="BA115"/>
  <c r="CB115" s="1"/>
  <c r="BB115"/>
  <c r="BC115"/>
  <c r="CC115" s="1"/>
  <c r="BD115"/>
  <c r="BE115"/>
  <c r="CD115" s="1"/>
  <c r="BF115"/>
  <c r="BG115"/>
  <c r="W116"/>
  <c r="X116" s="1"/>
  <c r="Y116"/>
  <c r="AA116"/>
  <c r="AC116"/>
  <c r="AD116" s="1"/>
  <c r="AE116"/>
  <c r="BQ116" s="1"/>
  <c r="AF116"/>
  <c r="AG116"/>
  <c r="BR116" s="1"/>
  <c r="AH116"/>
  <c r="AI116"/>
  <c r="BS116" s="1"/>
  <c r="AJ116"/>
  <c r="AK116"/>
  <c r="BT116" s="1"/>
  <c r="AL116"/>
  <c r="AM116"/>
  <c r="BU116" s="1"/>
  <c r="AN116"/>
  <c r="AO116"/>
  <c r="BV116" s="1"/>
  <c r="AP116"/>
  <c r="AQ116"/>
  <c r="BW116" s="1"/>
  <c r="AS116"/>
  <c r="AT116" s="1"/>
  <c r="AU116"/>
  <c r="BY116" s="1"/>
  <c r="AV116"/>
  <c r="AW116"/>
  <c r="BZ116" s="1"/>
  <c r="AX116"/>
  <c r="AY116"/>
  <c r="CA116" s="1"/>
  <c r="AZ116"/>
  <c r="BA116"/>
  <c r="CB116" s="1"/>
  <c r="BB116"/>
  <c r="BC116"/>
  <c r="CC116" s="1"/>
  <c r="BD116"/>
  <c r="BE116"/>
  <c r="CD116" s="1"/>
  <c r="BF116"/>
  <c r="BG116"/>
  <c r="W117"/>
  <c r="Y117"/>
  <c r="AA117"/>
  <c r="BO117" s="1"/>
  <c r="AB117"/>
  <c r="AC117"/>
  <c r="BP117" s="1"/>
  <c r="AD117"/>
  <c r="AE117"/>
  <c r="BQ117" s="1"/>
  <c r="AG117"/>
  <c r="AI117"/>
  <c r="BS117" s="1"/>
  <c r="AJ117"/>
  <c r="AK117"/>
  <c r="BT117" s="1"/>
  <c r="AL117"/>
  <c r="AM117"/>
  <c r="BU117" s="1"/>
  <c r="AN117"/>
  <c r="AO117"/>
  <c r="BV117" s="1"/>
  <c r="AP117"/>
  <c r="AQ117"/>
  <c r="AR117" s="1"/>
  <c r="AS117"/>
  <c r="AT117" s="1"/>
  <c r="AU117"/>
  <c r="BY117" s="1"/>
  <c r="AV117"/>
  <c r="AW117"/>
  <c r="BZ117" s="1"/>
  <c r="AX117"/>
  <c r="AY117"/>
  <c r="CA117" s="1"/>
  <c r="AZ117"/>
  <c r="BA117"/>
  <c r="CB117" s="1"/>
  <c r="BB117"/>
  <c r="BC117"/>
  <c r="CC117" s="1"/>
  <c r="BD117"/>
  <c r="BE117"/>
  <c r="CD117" s="1"/>
  <c r="BF117"/>
  <c r="BG117"/>
  <c r="W118"/>
  <c r="X118" s="1"/>
  <c r="Y118"/>
  <c r="AA118"/>
  <c r="AB118" s="1"/>
  <c r="AC118"/>
  <c r="AD118" s="1"/>
  <c r="AE118"/>
  <c r="AG118"/>
  <c r="AI118"/>
  <c r="BS118" s="1"/>
  <c r="AJ118"/>
  <c r="AK118"/>
  <c r="BT118" s="1"/>
  <c r="AL118"/>
  <c r="AM118"/>
  <c r="BU118" s="1"/>
  <c r="AN118"/>
  <c r="AO118"/>
  <c r="BV118" s="1"/>
  <c r="AP118"/>
  <c r="AQ118"/>
  <c r="BW118" s="1"/>
  <c r="AS118"/>
  <c r="AT118" s="1"/>
  <c r="AU118"/>
  <c r="BY118" s="1"/>
  <c r="AV118"/>
  <c r="AW118"/>
  <c r="BZ118" s="1"/>
  <c r="AX118"/>
  <c r="AY118"/>
  <c r="CA118" s="1"/>
  <c r="AZ118"/>
  <c r="BA118"/>
  <c r="CB118" s="1"/>
  <c r="BB118"/>
  <c r="BC118"/>
  <c r="CC118" s="1"/>
  <c r="BD118"/>
  <c r="BE118"/>
  <c r="CD118" s="1"/>
  <c r="BF118"/>
  <c r="BG118"/>
  <c r="W119"/>
  <c r="BM119" s="1"/>
  <c r="Y119"/>
  <c r="AA119"/>
  <c r="AB119"/>
  <c r="AC119"/>
  <c r="BP119" s="1"/>
  <c r="AD119"/>
  <c r="AE119"/>
  <c r="BQ119" s="1"/>
  <c r="AF119"/>
  <c r="AG119"/>
  <c r="BR119" s="1"/>
  <c r="AH119"/>
  <c r="AI119"/>
  <c r="BS119" s="1"/>
  <c r="AJ119"/>
  <c r="AK119"/>
  <c r="BT119" s="1"/>
  <c r="AL119"/>
  <c r="AM119"/>
  <c r="BU119" s="1"/>
  <c r="AN119"/>
  <c r="AO119"/>
  <c r="BV119" s="1"/>
  <c r="AP119"/>
  <c r="AQ119"/>
  <c r="BW119" s="1"/>
  <c r="AS119"/>
  <c r="AT119" s="1"/>
  <c r="AU119"/>
  <c r="BY119" s="1"/>
  <c r="AV119"/>
  <c r="AW119"/>
  <c r="BZ119" s="1"/>
  <c r="AX119"/>
  <c r="AY119"/>
  <c r="CA119" s="1"/>
  <c r="AZ119"/>
  <c r="BA119"/>
  <c r="CB119" s="1"/>
  <c r="BB119"/>
  <c r="BC119"/>
  <c r="CC119" s="1"/>
  <c r="BD119"/>
  <c r="BE119"/>
  <c r="CD119" s="1"/>
  <c r="BF119"/>
  <c r="BG119"/>
  <c r="W120"/>
  <c r="X120" s="1"/>
  <c r="Y120"/>
  <c r="AA120"/>
  <c r="AB120"/>
  <c r="AC120"/>
  <c r="BP120" s="1"/>
  <c r="AD120"/>
  <c r="AE120"/>
  <c r="BQ120" s="1"/>
  <c r="AF120"/>
  <c r="AG120"/>
  <c r="BR120" s="1"/>
  <c r="AH120"/>
  <c r="AI120"/>
  <c r="BS120" s="1"/>
  <c r="AJ120"/>
  <c r="AK120"/>
  <c r="BT120" s="1"/>
  <c r="AL120"/>
  <c r="AM120"/>
  <c r="BU120" s="1"/>
  <c r="AN120"/>
  <c r="AO120"/>
  <c r="BV120" s="1"/>
  <c r="AP120"/>
  <c r="AQ120"/>
  <c r="BW120" s="1"/>
  <c r="AS120"/>
  <c r="AT120" s="1"/>
  <c r="AU120"/>
  <c r="BY120" s="1"/>
  <c r="AV120"/>
  <c r="AW120"/>
  <c r="BZ120" s="1"/>
  <c r="AX120"/>
  <c r="AY120"/>
  <c r="CA120" s="1"/>
  <c r="AZ120"/>
  <c r="BA120"/>
  <c r="CB120" s="1"/>
  <c r="BB120"/>
  <c r="BC120"/>
  <c r="CC120" s="1"/>
  <c r="BD120"/>
  <c r="BE120"/>
  <c r="CD120" s="1"/>
  <c r="BF120"/>
  <c r="BG120"/>
  <c r="W121"/>
  <c r="Y121"/>
  <c r="AA121"/>
  <c r="AB121"/>
  <c r="AC121"/>
  <c r="BP121" s="1"/>
  <c r="AD121"/>
  <c r="AE121"/>
  <c r="AF121" s="1"/>
  <c r="AG121"/>
  <c r="AI121"/>
  <c r="BS121" s="1"/>
  <c r="AK121"/>
  <c r="AL121" s="1"/>
  <c r="AM121"/>
  <c r="AN121"/>
  <c r="AO121"/>
  <c r="BV121" s="1"/>
  <c r="AP121"/>
  <c r="AQ121"/>
  <c r="AR121" s="1"/>
  <c r="AS121"/>
  <c r="AT121" s="1"/>
  <c r="AU121"/>
  <c r="BY121" s="1"/>
  <c r="AV121"/>
  <c r="AW121"/>
  <c r="BZ121" s="1"/>
  <c r="AX121"/>
  <c r="AY121"/>
  <c r="CA121" s="1"/>
  <c r="AZ121"/>
  <c r="BA121"/>
  <c r="CB121" s="1"/>
  <c r="BB121"/>
  <c r="BC121"/>
  <c r="CC121" s="1"/>
  <c r="BD121"/>
  <c r="BE121"/>
  <c r="CD121" s="1"/>
  <c r="BF121"/>
  <c r="BG121"/>
  <c r="BT121"/>
  <c r="BU121"/>
  <c r="W122"/>
  <c r="Y122"/>
  <c r="AA122"/>
  <c r="BO122" s="1"/>
  <c r="AB122"/>
  <c r="AC122"/>
  <c r="BP122" s="1"/>
  <c r="AD122"/>
  <c r="AE122"/>
  <c r="AF122" s="1"/>
  <c r="AG122"/>
  <c r="AI122"/>
  <c r="BS122" s="1"/>
  <c r="AJ122"/>
  <c r="AK122"/>
  <c r="BT122" s="1"/>
  <c r="AL122"/>
  <c r="AM122"/>
  <c r="BU122" s="1"/>
  <c r="AN122"/>
  <c r="AO122"/>
  <c r="BV122" s="1"/>
  <c r="AP122"/>
  <c r="AQ122"/>
  <c r="AR122" s="1"/>
  <c r="AS122"/>
  <c r="AT122" s="1"/>
  <c r="AU122"/>
  <c r="BY122" s="1"/>
  <c r="AV122"/>
  <c r="AW122"/>
  <c r="BZ122" s="1"/>
  <c r="AX122"/>
  <c r="AY122"/>
  <c r="CA122" s="1"/>
  <c r="AZ122"/>
  <c r="BA122"/>
  <c r="CB122" s="1"/>
  <c r="BB122"/>
  <c r="BC122"/>
  <c r="BD122"/>
  <c r="BE122"/>
  <c r="CD122" s="1"/>
  <c r="BF122"/>
  <c r="BG122"/>
  <c r="W123"/>
  <c r="X123" s="1"/>
  <c r="Y123"/>
  <c r="AA123"/>
  <c r="BO123" s="1"/>
  <c r="AB123"/>
  <c r="AC123"/>
  <c r="BP123" s="1"/>
  <c r="AD123"/>
  <c r="AE123"/>
  <c r="AF123" s="1"/>
  <c r="AG123"/>
  <c r="AI123"/>
  <c r="BS123" s="1"/>
  <c r="AJ123"/>
  <c r="AK123"/>
  <c r="BT123" s="1"/>
  <c r="AL123"/>
  <c r="AM123"/>
  <c r="BU123" s="1"/>
  <c r="AN123"/>
  <c r="AO123"/>
  <c r="BV123" s="1"/>
  <c r="AP123"/>
  <c r="AQ123"/>
  <c r="AS123"/>
  <c r="AT123" s="1"/>
  <c r="AU123"/>
  <c r="BY123" s="1"/>
  <c r="AV123"/>
  <c r="AW123"/>
  <c r="BZ123" s="1"/>
  <c r="AX123"/>
  <c r="AY123"/>
  <c r="CA123" s="1"/>
  <c r="AZ123"/>
  <c r="BA123"/>
  <c r="CB123" s="1"/>
  <c r="BB123"/>
  <c r="BC123"/>
  <c r="CC123" s="1"/>
  <c r="BD123"/>
  <c r="BE123"/>
  <c r="CD123" s="1"/>
  <c r="BF123"/>
  <c r="BG123"/>
  <c r="W124"/>
  <c r="BM124" s="1"/>
  <c r="Y124"/>
  <c r="AA124"/>
  <c r="AC124"/>
  <c r="AD124" s="1"/>
  <c r="AE124"/>
  <c r="AG124"/>
  <c r="AI124"/>
  <c r="BS124" s="1"/>
  <c r="AJ124"/>
  <c r="AK124"/>
  <c r="BT124" s="1"/>
  <c r="AL124"/>
  <c r="AM124"/>
  <c r="BU124" s="1"/>
  <c r="AN124"/>
  <c r="AO124"/>
  <c r="BV124" s="1"/>
  <c r="AP124"/>
  <c r="AQ124"/>
  <c r="AR124" s="1"/>
  <c r="AS124"/>
  <c r="AT124" s="1"/>
  <c r="AU124"/>
  <c r="BY124" s="1"/>
  <c r="AV124"/>
  <c r="AW124"/>
  <c r="BZ124" s="1"/>
  <c r="AX124"/>
  <c r="AY124"/>
  <c r="CA124" s="1"/>
  <c r="AZ124"/>
  <c r="BA124"/>
  <c r="CB124" s="1"/>
  <c r="BB124"/>
  <c r="BC124"/>
  <c r="CC124" s="1"/>
  <c r="BD124"/>
  <c r="BE124"/>
  <c r="CD124" s="1"/>
  <c r="BF124"/>
  <c r="BG124"/>
  <c r="W125"/>
  <c r="Y125"/>
  <c r="AA125"/>
  <c r="BO125" s="1"/>
  <c r="AB125"/>
  <c r="AC125"/>
  <c r="BP125" s="1"/>
  <c r="AD125"/>
  <c r="AE125"/>
  <c r="AF125" s="1"/>
  <c r="AG125"/>
  <c r="AI125"/>
  <c r="BS125" s="1"/>
  <c r="AJ125"/>
  <c r="AK125"/>
  <c r="BT125" s="1"/>
  <c r="AL125"/>
  <c r="AM125"/>
  <c r="BU125" s="1"/>
  <c r="AN125"/>
  <c r="AO125"/>
  <c r="BV125" s="1"/>
  <c r="AP125"/>
  <c r="AQ125"/>
  <c r="AR125" s="1"/>
  <c r="AS125"/>
  <c r="AT125" s="1"/>
  <c r="AU125"/>
  <c r="BY125" s="1"/>
  <c r="AV125"/>
  <c r="AW125"/>
  <c r="BZ125" s="1"/>
  <c r="AX125"/>
  <c r="AY125"/>
  <c r="CA125" s="1"/>
  <c r="AZ125"/>
  <c r="BA125"/>
  <c r="CB125" s="1"/>
  <c r="BB125"/>
  <c r="BC125"/>
  <c r="BD125"/>
  <c r="BE125"/>
  <c r="CD125" s="1"/>
  <c r="BF125"/>
  <c r="BG125"/>
  <c r="W126"/>
  <c r="X126" s="1"/>
  <c r="Y126"/>
  <c r="AA126"/>
  <c r="BO126" s="1"/>
  <c r="AB126"/>
  <c r="AC126"/>
  <c r="BP126" s="1"/>
  <c r="AD126"/>
  <c r="AE126"/>
  <c r="BQ126" s="1"/>
  <c r="AF126"/>
  <c r="AG126"/>
  <c r="BR126" s="1"/>
  <c r="AH126"/>
  <c r="AI126"/>
  <c r="BS126" s="1"/>
  <c r="AJ126"/>
  <c r="AK126"/>
  <c r="BT126" s="1"/>
  <c r="AL126"/>
  <c r="AM126"/>
  <c r="BU126" s="1"/>
  <c r="AN126"/>
  <c r="AO126"/>
  <c r="BV126" s="1"/>
  <c r="AP126"/>
  <c r="AQ126"/>
  <c r="BW126" s="1"/>
  <c r="AR126"/>
  <c r="AS126"/>
  <c r="BX126" s="1"/>
  <c r="AT126"/>
  <c r="AU126"/>
  <c r="BY126" s="1"/>
  <c r="AV126"/>
  <c r="AW126"/>
  <c r="BZ126" s="1"/>
  <c r="AX126"/>
  <c r="AY126"/>
  <c r="CA126" s="1"/>
  <c r="AZ126"/>
  <c r="BA126"/>
  <c r="CB126" s="1"/>
  <c r="BB126"/>
  <c r="BC126"/>
  <c r="CC126" s="1"/>
  <c r="BD126"/>
  <c r="BE126"/>
  <c r="CD126" s="1"/>
  <c r="BF126"/>
  <c r="BG126"/>
  <c r="W127"/>
  <c r="X127" s="1"/>
  <c r="Y127"/>
  <c r="AA127"/>
  <c r="BO127" s="1"/>
  <c r="AB127"/>
  <c r="AC127"/>
  <c r="BP127" s="1"/>
  <c r="AD127"/>
  <c r="AE127"/>
  <c r="AF127" s="1"/>
  <c r="AG127"/>
  <c r="AI127"/>
  <c r="BS127" s="1"/>
  <c r="AJ127"/>
  <c r="AK127"/>
  <c r="BT127" s="1"/>
  <c r="AL127"/>
  <c r="AM127"/>
  <c r="BU127" s="1"/>
  <c r="AN127"/>
  <c r="AO127"/>
  <c r="BV127" s="1"/>
  <c r="AP127"/>
  <c r="AQ127"/>
  <c r="AR127" s="1"/>
  <c r="AS127"/>
  <c r="AT127" s="1"/>
  <c r="AU127"/>
  <c r="BY127" s="1"/>
  <c r="AV127"/>
  <c r="AW127"/>
  <c r="BZ127" s="1"/>
  <c r="AX127"/>
  <c r="AY127"/>
  <c r="CA127" s="1"/>
  <c r="AZ127"/>
  <c r="BA127"/>
  <c r="CB127" s="1"/>
  <c r="BB127"/>
  <c r="BC127"/>
  <c r="CC127" s="1"/>
  <c r="BD127"/>
  <c r="BE127"/>
  <c r="CD127" s="1"/>
  <c r="BF127"/>
  <c r="BG127"/>
  <c r="W128"/>
  <c r="X128" s="1"/>
  <c r="Y128"/>
  <c r="AA128"/>
  <c r="BO128" s="1"/>
  <c r="AB128"/>
  <c r="AC128"/>
  <c r="BP128" s="1"/>
  <c r="AD128"/>
  <c r="AE128"/>
  <c r="BQ128" s="1"/>
  <c r="AF128"/>
  <c r="AG128"/>
  <c r="BR128" s="1"/>
  <c r="AH128"/>
  <c r="AI128"/>
  <c r="BS128" s="1"/>
  <c r="AJ128"/>
  <c r="AK128"/>
  <c r="BT128" s="1"/>
  <c r="AL128"/>
  <c r="AM128"/>
  <c r="AN128" s="1"/>
  <c r="AO128"/>
  <c r="AQ128"/>
  <c r="BW128" s="1"/>
  <c r="AS128"/>
  <c r="AU128"/>
  <c r="BY128" s="1"/>
  <c r="AV128"/>
  <c r="AW128"/>
  <c r="BZ128" s="1"/>
  <c r="AX128"/>
  <c r="AY128"/>
  <c r="CA128" s="1"/>
  <c r="AZ128"/>
  <c r="BA128"/>
  <c r="CB128" s="1"/>
  <c r="BB128"/>
  <c r="BC128"/>
  <c r="CC128" s="1"/>
  <c r="BD128"/>
  <c r="BE128"/>
  <c r="CD128" s="1"/>
  <c r="BF128"/>
  <c r="BG128"/>
  <c r="W129"/>
  <c r="X129" s="1"/>
  <c r="Y129"/>
  <c r="AA129"/>
  <c r="AB129"/>
  <c r="AC129"/>
  <c r="BP129" s="1"/>
  <c r="AD129"/>
  <c r="AE129"/>
  <c r="BQ129" s="1"/>
  <c r="AF129"/>
  <c r="AG129"/>
  <c r="BR129" s="1"/>
  <c r="AH129"/>
  <c r="AI129"/>
  <c r="BS129" s="1"/>
  <c r="AJ129"/>
  <c r="AK129"/>
  <c r="BT129" s="1"/>
  <c r="AL129"/>
  <c r="AM129"/>
  <c r="BU129" s="1"/>
  <c r="AN129"/>
  <c r="AO129"/>
  <c r="BV129" s="1"/>
  <c r="AP129"/>
  <c r="AQ129"/>
  <c r="BW129" s="1"/>
  <c r="AS129"/>
  <c r="AT129" s="1"/>
  <c r="AU129"/>
  <c r="BY129" s="1"/>
  <c r="AV129"/>
  <c r="AW129"/>
  <c r="BZ129" s="1"/>
  <c r="AX129"/>
  <c r="AY129"/>
  <c r="CA129" s="1"/>
  <c r="AZ129"/>
  <c r="BA129"/>
  <c r="CB129" s="1"/>
  <c r="BB129"/>
  <c r="BC129"/>
  <c r="CC129" s="1"/>
  <c r="BD129"/>
  <c r="BE129"/>
  <c r="CD129" s="1"/>
  <c r="BF129"/>
  <c r="BG129"/>
  <c r="W130"/>
  <c r="BM130" s="1"/>
  <c r="Y130"/>
  <c r="AA130"/>
  <c r="AB130"/>
  <c r="AC130"/>
  <c r="BP130" s="1"/>
  <c r="AD130"/>
  <c r="AE130"/>
  <c r="BQ130" s="1"/>
  <c r="AF130"/>
  <c r="AG130"/>
  <c r="BR130" s="1"/>
  <c r="AH130"/>
  <c r="AI130"/>
  <c r="BS130" s="1"/>
  <c r="AJ130"/>
  <c r="AK130"/>
  <c r="BT130" s="1"/>
  <c r="AL130"/>
  <c r="AM130"/>
  <c r="BU130" s="1"/>
  <c r="AN130"/>
  <c r="AO130"/>
  <c r="BV130" s="1"/>
  <c r="AP130"/>
  <c r="AQ130"/>
  <c r="BW130" s="1"/>
  <c r="AS130"/>
  <c r="AT130" s="1"/>
  <c r="AU130"/>
  <c r="BY130" s="1"/>
  <c r="AV130"/>
  <c r="AW130"/>
  <c r="BZ130" s="1"/>
  <c r="AX130"/>
  <c r="AY130"/>
  <c r="CA130" s="1"/>
  <c r="AZ130"/>
  <c r="BA130"/>
  <c r="CB130" s="1"/>
  <c r="BB130"/>
  <c r="BC130"/>
  <c r="CC130" s="1"/>
  <c r="BD130"/>
  <c r="BE130"/>
  <c r="CD130" s="1"/>
  <c r="BF130"/>
  <c r="BG130"/>
  <c r="W131"/>
  <c r="BM131" s="1"/>
  <c r="Y131"/>
  <c r="AA131"/>
  <c r="AB131"/>
  <c r="AC131"/>
  <c r="BP131" s="1"/>
  <c r="AD131"/>
  <c r="AE131"/>
  <c r="BQ131" s="1"/>
  <c r="AF131"/>
  <c r="AG131"/>
  <c r="BR131" s="1"/>
  <c r="AH131"/>
  <c r="AI131"/>
  <c r="BS131" s="1"/>
  <c r="AJ131"/>
  <c r="AK131"/>
  <c r="BT131" s="1"/>
  <c r="AL131"/>
  <c r="AM131"/>
  <c r="BU131" s="1"/>
  <c r="AN131"/>
  <c r="AO131"/>
  <c r="BV131" s="1"/>
  <c r="AP131"/>
  <c r="AQ131"/>
  <c r="BW131" s="1"/>
  <c r="AS131"/>
  <c r="AT131" s="1"/>
  <c r="AU131"/>
  <c r="BY131" s="1"/>
  <c r="AV131"/>
  <c r="AW131"/>
  <c r="BZ131" s="1"/>
  <c r="AX131"/>
  <c r="AY131"/>
  <c r="CA131" s="1"/>
  <c r="AZ131"/>
  <c r="BA131"/>
  <c r="CB131" s="1"/>
  <c r="BB131"/>
  <c r="BC131"/>
  <c r="CC131" s="1"/>
  <c r="BD131"/>
  <c r="BE131"/>
  <c r="CD131" s="1"/>
  <c r="BF131"/>
  <c r="BG131"/>
  <c r="W132"/>
  <c r="BM132" s="1"/>
  <c r="Y132"/>
  <c r="AA132"/>
  <c r="AB132"/>
  <c r="AC132"/>
  <c r="BP132" s="1"/>
  <c r="AD132"/>
  <c r="AE132"/>
  <c r="BQ132" s="1"/>
  <c r="AF132"/>
  <c r="AG132"/>
  <c r="BR132" s="1"/>
  <c r="AH132"/>
  <c r="AI132"/>
  <c r="BS132" s="1"/>
  <c r="AJ132"/>
  <c r="AK132"/>
  <c r="BT132" s="1"/>
  <c r="AL132"/>
  <c r="AM132"/>
  <c r="BU132" s="1"/>
  <c r="AN132"/>
  <c r="AO132"/>
  <c r="BV132" s="1"/>
  <c r="AP132"/>
  <c r="AQ132"/>
  <c r="BW132" s="1"/>
  <c r="AS132"/>
  <c r="AT132" s="1"/>
  <c r="AU132"/>
  <c r="BY132" s="1"/>
  <c r="AV132"/>
  <c r="AW132"/>
  <c r="BZ132" s="1"/>
  <c r="AX132"/>
  <c r="AY132"/>
  <c r="CA132" s="1"/>
  <c r="AZ132"/>
  <c r="BA132"/>
  <c r="CB132" s="1"/>
  <c r="BB132"/>
  <c r="BC132"/>
  <c r="CC132" s="1"/>
  <c r="BD132"/>
  <c r="BE132"/>
  <c r="CD132" s="1"/>
  <c r="BF132"/>
  <c r="BG132"/>
  <c r="W133"/>
  <c r="X133" s="1"/>
  <c r="Y133"/>
  <c r="AA133"/>
  <c r="BO133" s="1"/>
  <c r="AB133"/>
  <c r="AC133"/>
  <c r="BP133" s="1"/>
  <c r="AD133"/>
  <c r="AE133"/>
  <c r="BQ133" s="1"/>
  <c r="AF133"/>
  <c r="AG133"/>
  <c r="BR133" s="1"/>
  <c r="AH133"/>
  <c r="AI133"/>
  <c r="AK133"/>
  <c r="AL133" s="1"/>
  <c r="AM133"/>
  <c r="BU133" s="1"/>
  <c r="AN133"/>
  <c r="AO133"/>
  <c r="BV133" s="1"/>
  <c r="AP133"/>
  <c r="AQ133"/>
  <c r="AR133" s="1"/>
  <c r="AS133"/>
  <c r="AT133" s="1"/>
  <c r="AU133"/>
  <c r="BY133" s="1"/>
  <c r="AV133"/>
  <c r="AW133"/>
  <c r="BZ133" s="1"/>
  <c r="AX133"/>
  <c r="AY133"/>
  <c r="CA133" s="1"/>
  <c r="AZ133"/>
  <c r="BA133"/>
  <c r="CB133" s="1"/>
  <c r="BB133"/>
  <c r="BC133"/>
  <c r="CC133" s="1"/>
  <c r="BD133"/>
  <c r="BE133"/>
  <c r="CD133" s="1"/>
  <c r="BF133"/>
  <c r="BG133"/>
  <c r="W134"/>
  <c r="X134" s="1"/>
  <c r="Y134"/>
  <c r="AA134"/>
  <c r="BO134" s="1"/>
  <c r="AB134"/>
  <c r="AC134"/>
  <c r="BP134" s="1"/>
  <c r="AD134"/>
  <c r="AE134"/>
  <c r="AF134" s="1"/>
  <c r="AG134"/>
  <c r="AI134"/>
  <c r="AJ134" s="1"/>
  <c r="AK134"/>
  <c r="AL134" s="1"/>
  <c r="AM134"/>
  <c r="BU134" s="1"/>
  <c r="AN134"/>
  <c r="AO134"/>
  <c r="BV134" s="1"/>
  <c r="AP134"/>
  <c r="AQ134"/>
  <c r="AR134" s="1"/>
  <c r="AS134"/>
  <c r="AT134" s="1"/>
  <c r="AU134"/>
  <c r="AV134"/>
  <c r="AW134"/>
  <c r="BZ134" s="1"/>
  <c r="AX134"/>
  <c r="AY134"/>
  <c r="CA134" s="1"/>
  <c r="AZ134"/>
  <c r="BA134"/>
  <c r="CB134" s="1"/>
  <c r="BB134"/>
  <c r="BC134"/>
  <c r="CC134" s="1"/>
  <c r="BD134"/>
  <c r="BE134"/>
  <c r="CD134" s="1"/>
  <c r="BF134"/>
  <c r="BG134"/>
  <c r="W135"/>
  <c r="X135" s="1"/>
  <c r="Y135"/>
  <c r="AA135"/>
  <c r="AB135" s="1"/>
  <c r="AC135"/>
  <c r="AD135" s="1"/>
  <c r="AE135"/>
  <c r="AG135"/>
  <c r="AI135"/>
  <c r="AJ135" s="1"/>
  <c r="AK135"/>
  <c r="AL135" s="1"/>
  <c r="AM135"/>
  <c r="BU135" s="1"/>
  <c r="AN135"/>
  <c r="AO135"/>
  <c r="BV135" s="1"/>
  <c r="AP135"/>
  <c r="AQ135"/>
  <c r="AR135" s="1"/>
  <c r="AS135"/>
  <c r="AT135" s="1"/>
  <c r="AU135"/>
  <c r="BY135" s="1"/>
  <c r="AV135"/>
  <c r="AW135"/>
  <c r="BZ135" s="1"/>
  <c r="AX135"/>
  <c r="AY135"/>
  <c r="CA135" s="1"/>
  <c r="AZ135"/>
  <c r="BA135"/>
  <c r="CB135" s="1"/>
  <c r="BB135"/>
  <c r="BC135"/>
  <c r="CC135" s="1"/>
  <c r="BD135"/>
  <c r="BE135"/>
  <c r="CD135" s="1"/>
  <c r="BF135"/>
  <c r="BG135"/>
  <c r="W136"/>
  <c r="X136" s="1"/>
  <c r="Y136"/>
  <c r="AA136"/>
  <c r="AB136" s="1"/>
  <c r="AC136"/>
  <c r="AD136" s="1"/>
  <c r="AE136"/>
  <c r="BQ136" s="1"/>
  <c r="AF136"/>
  <c r="AG136"/>
  <c r="BR136" s="1"/>
  <c r="AH136"/>
  <c r="AI136"/>
  <c r="BS136" s="1"/>
  <c r="AK136"/>
  <c r="AL136" s="1"/>
  <c r="AM136"/>
  <c r="BU136" s="1"/>
  <c r="AN136"/>
  <c r="AO136"/>
  <c r="BV136" s="1"/>
  <c r="AP136"/>
  <c r="AQ136"/>
  <c r="BW136" s="1"/>
  <c r="AR136"/>
  <c r="AS136"/>
  <c r="BX136" s="1"/>
  <c r="AT136"/>
  <c r="AU136"/>
  <c r="BY136" s="1"/>
  <c r="AV136"/>
  <c r="AW136"/>
  <c r="BZ136" s="1"/>
  <c r="AX136"/>
  <c r="AY136"/>
  <c r="CA136" s="1"/>
  <c r="AZ136"/>
  <c r="BA136"/>
  <c r="CB136" s="1"/>
  <c r="BB136"/>
  <c r="BC136"/>
  <c r="CC136" s="1"/>
  <c r="BD136"/>
  <c r="BE136"/>
  <c r="CD136" s="1"/>
  <c r="BF136"/>
  <c r="BG136"/>
  <c r="W137"/>
  <c r="X137" s="1"/>
  <c r="Y137"/>
  <c r="AA137"/>
  <c r="BO137" s="1"/>
  <c r="AB137"/>
  <c r="AC137"/>
  <c r="BP137" s="1"/>
  <c r="AD137"/>
  <c r="AE137"/>
  <c r="BQ137" s="1"/>
  <c r="AG137"/>
  <c r="AI137"/>
  <c r="BS137" s="1"/>
  <c r="AK137"/>
  <c r="BT137" s="1"/>
  <c r="AM137"/>
  <c r="BU137" s="1"/>
  <c r="AN137"/>
  <c r="AO137"/>
  <c r="BV137" s="1"/>
  <c r="AP137"/>
  <c r="AQ137"/>
  <c r="BW137" s="1"/>
  <c r="AS137"/>
  <c r="AT137" s="1"/>
  <c r="AU137"/>
  <c r="BY137" s="1"/>
  <c r="AV137"/>
  <c r="AW137"/>
  <c r="BZ137" s="1"/>
  <c r="AX137"/>
  <c r="AY137"/>
  <c r="CA137" s="1"/>
  <c r="AZ137"/>
  <c r="BA137"/>
  <c r="CB137" s="1"/>
  <c r="BB137"/>
  <c r="BC137"/>
  <c r="CC137" s="1"/>
  <c r="BD137"/>
  <c r="BE137"/>
  <c r="CD137" s="1"/>
  <c r="BF137"/>
  <c r="BG137"/>
  <c r="W138"/>
  <c r="Y138"/>
  <c r="AA138"/>
  <c r="BO138" s="1"/>
  <c r="AB138"/>
  <c r="AC138"/>
  <c r="BP138" s="1"/>
  <c r="AD138"/>
  <c r="AE138"/>
  <c r="AF138" s="1"/>
  <c r="AG138"/>
  <c r="AI138"/>
  <c r="AJ138" s="1"/>
  <c r="AK138"/>
  <c r="AM138"/>
  <c r="BU138" s="1"/>
  <c r="AN138"/>
  <c r="AO138"/>
  <c r="BV138" s="1"/>
  <c r="AP138"/>
  <c r="AQ138"/>
  <c r="AR138" s="1"/>
  <c r="AS138"/>
  <c r="AT138" s="1"/>
  <c r="AU138"/>
  <c r="BY138" s="1"/>
  <c r="AV138"/>
  <c r="AW138"/>
  <c r="BZ138" s="1"/>
  <c r="AX138"/>
  <c r="AY138"/>
  <c r="CA138" s="1"/>
  <c r="AZ138"/>
  <c r="BA138"/>
  <c r="CB138" s="1"/>
  <c r="BB138"/>
  <c r="BC138"/>
  <c r="CC138" s="1"/>
  <c r="BD138"/>
  <c r="BE138"/>
  <c r="CD138" s="1"/>
  <c r="BF138"/>
  <c r="BG138"/>
  <c r="W139"/>
  <c r="X139" s="1"/>
  <c r="Y139"/>
  <c r="AA139"/>
  <c r="BO139" s="1"/>
  <c r="AB139"/>
  <c r="AC139"/>
  <c r="BP139" s="1"/>
  <c r="AD139"/>
  <c r="AE139"/>
  <c r="BQ139" s="1"/>
  <c r="AG139"/>
  <c r="AI139"/>
  <c r="BS139" s="1"/>
  <c r="AK139"/>
  <c r="AL139" s="1"/>
  <c r="AM139"/>
  <c r="BU139" s="1"/>
  <c r="AN139"/>
  <c r="AO139"/>
  <c r="BV139" s="1"/>
  <c r="AP139"/>
  <c r="AQ139"/>
  <c r="AR139" s="1"/>
  <c r="AS139"/>
  <c r="AT139" s="1"/>
  <c r="AU139"/>
  <c r="BY139" s="1"/>
  <c r="AV139"/>
  <c r="AW139"/>
  <c r="BZ139" s="1"/>
  <c r="AX139"/>
  <c r="AY139"/>
  <c r="CA139" s="1"/>
  <c r="AZ139"/>
  <c r="BA139"/>
  <c r="CB139" s="1"/>
  <c r="BB139"/>
  <c r="BC139"/>
  <c r="CC139" s="1"/>
  <c r="BD139"/>
  <c r="BE139"/>
  <c r="CD139" s="1"/>
  <c r="BF139"/>
  <c r="BG139"/>
  <c r="W140"/>
  <c r="X140" s="1"/>
  <c r="Y140"/>
  <c r="AA140"/>
  <c r="BO140" s="1"/>
  <c r="AB140"/>
  <c r="AC140"/>
  <c r="BP140" s="1"/>
  <c r="AD140"/>
  <c r="AE140"/>
  <c r="BQ140" s="1"/>
  <c r="AG140"/>
  <c r="AI140"/>
  <c r="AJ140" s="1"/>
  <c r="AK140"/>
  <c r="AL140" s="1"/>
  <c r="AM140"/>
  <c r="AN140" s="1"/>
  <c r="AO140"/>
  <c r="AQ140"/>
  <c r="BW140" s="1"/>
  <c r="AS140"/>
  <c r="AT140" s="1"/>
  <c r="AU140"/>
  <c r="BY140" s="1"/>
  <c r="AV140"/>
  <c r="AW140"/>
  <c r="BZ140" s="1"/>
  <c r="AX140"/>
  <c r="AY140"/>
  <c r="CA140" s="1"/>
  <c r="AZ140"/>
  <c r="BA140"/>
  <c r="CB140" s="1"/>
  <c r="BB140"/>
  <c r="BC140"/>
  <c r="CC140" s="1"/>
  <c r="BD140"/>
  <c r="BE140"/>
  <c r="CD140" s="1"/>
  <c r="BF140"/>
  <c r="BG140"/>
  <c r="W141"/>
  <c r="X141" s="1"/>
  <c r="Y141"/>
  <c r="AA141"/>
  <c r="BO141" s="1"/>
  <c r="AB141"/>
  <c r="AC141"/>
  <c r="BP141" s="1"/>
  <c r="AD141"/>
  <c r="AE141"/>
  <c r="AG141"/>
  <c r="AI141"/>
  <c r="BS141" s="1"/>
  <c r="AJ141"/>
  <c r="AK141"/>
  <c r="BT141" s="1"/>
  <c r="AL141"/>
  <c r="AM141"/>
  <c r="BU141" s="1"/>
  <c r="AN141"/>
  <c r="AO141"/>
  <c r="BV141" s="1"/>
  <c r="AP141"/>
  <c r="AQ141"/>
  <c r="BW141" s="1"/>
  <c r="AS141"/>
  <c r="AT141" s="1"/>
  <c r="AU141"/>
  <c r="BY141" s="1"/>
  <c r="AV141"/>
  <c r="AW141"/>
  <c r="BZ141" s="1"/>
  <c r="AX141"/>
  <c r="AY141"/>
  <c r="CA141" s="1"/>
  <c r="AZ141"/>
  <c r="BA141"/>
  <c r="CB141" s="1"/>
  <c r="BB141"/>
  <c r="BC141"/>
  <c r="CC141" s="1"/>
  <c r="BD141"/>
  <c r="BE141"/>
  <c r="CD141" s="1"/>
  <c r="BF141"/>
  <c r="BG141"/>
  <c r="W142"/>
  <c r="Y142"/>
  <c r="AA142"/>
  <c r="BO142" s="1"/>
  <c r="AB142"/>
  <c r="AC142"/>
  <c r="BP142" s="1"/>
  <c r="AD142"/>
  <c r="AE142"/>
  <c r="BQ142" s="1"/>
  <c r="AF142"/>
  <c r="AG142"/>
  <c r="BR142" s="1"/>
  <c r="AH142"/>
  <c r="AI142"/>
  <c r="BS142" s="1"/>
  <c r="AJ142"/>
  <c r="AK142"/>
  <c r="BT142" s="1"/>
  <c r="AL142"/>
  <c r="AM142"/>
  <c r="BU142" s="1"/>
  <c r="AN142"/>
  <c r="AO142"/>
  <c r="BV142" s="1"/>
  <c r="AP142"/>
  <c r="AQ142"/>
  <c r="BW142" s="1"/>
  <c r="AS142"/>
  <c r="AT142" s="1"/>
  <c r="AU142"/>
  <c r="BY142" s="1"/>
  <c r="AV142"/>
  <c r="AW142"/>
  <c r="BZ142" s="1"/>
  <c r="AX142"/>
  <c r="AY142"/>
  <c r="CA142" s="1"/>
  <c r="AZ142"/>
  <c r="BA142"/>
  <c r="CB142" s="1"/>
  <c r="BB142"/>
  <c r="BC142"/>
  <c r="CC142" s="1"/>
  <c r="BD142"/>
  <c r="BE142"/>
  <c r="CD142" s="1"/>
  <c r="BF142"/>
  <c r="BG142"/>
  <c r="W143"/>
  <c r="Y143"/>
  <c r="AA143"/>
  <c r="BO143" s="1"/>
  <c r="AB143"/>
  <c r="AC143"/>
  <c r="BP143" s="1"/>
  <c r="AD143"/>
  <c r="AE143"/>
  <c r="BQ143" s="1"/>
  <c r="AF143"/>
  <c r="AG143"/>
  <c r="BR143" s="1"/>
  <c r="AH143"/>
  <c r="AI143"/>
  <c r="BS143" s="1"/>
  <c r="AJ143"/>
  <c r="AK143"/>
  <c r="BT143" s="1"/>
  <c r="AL143"/>
  <c r="AM143"/>
  <c r="BU143" s="1"/>
  <c r="AN143"/>
  <c r="AO143"/>
  <c r="BV143" s="1"/>
  <c r="AP143"/>
  <c r="AQ143"/>
  <c r="AR143" s="1"/>
  <c r="AS143"/>
  <c r="AT143" s="1"/>
  <c r="AU143"/>
  <c r="BY143" s="1"/>
  <c r="AV143"/>
  <c r="AW143"/>
  <c r="BZ143" s="1"/>
  <c r="AX143"/>
  <c r="AY143"/>
  <c r="CA143" s="1"/>
  <c r="AZ143"/>
  <c r="BA143"/>
  <c r="CB143" s="1"/>
  <c r="BB143"/>
  <c r="BC143"/>
  <c r="CC143" s="1"/>
  <c r="BD143"/>
  <c r="BE143"/>
  <c r="CD143" s="1"/>
  <c r="BF143"/>
  <c r="BG143"/>
  <c r="W144"/>
  <c r="Y144"/>
  <c r="AA144"/>
  <c r="BO144" s="1"/>
  <c r="AC144"/>
  <c r="AE144"/>
  <c r="BQ144" s="1"/>
  <c r="AF144"/>
  <c r="AG144"/>
  <c r="BR144" s="1"/>
  <c r="AH144"/>
  <c r="AI144"/>
  <c r="BS144" s="1"/>
  <c r="AJ144"/>
  <c r="AK144"/>
  <c r="BT144" s="1"/>
  <c r="AL144"/>
  <c r="AM144"/>
  <c r="BU144" s="1"/>
  <c r="AN144"/>
  <c r="AO144"/>
  <c r="BV144" s="1"/>
  <c r="AP144"/>
  <c r="AQ144"/>
  <c r="AR144" s="1"/>
  <c r="AS144"/>
  <c r="AT144" s="1"/>
  <c r="AU144"/>
  <c r="BY144" s="1"/>
  <c r="AV144"/>
  <c r="AW144"/>
  <c r="BZ144" s="1"/>
  <c r="AX144"/>
  <c r="AY144"/>
  <c r="CA144" s="1"/>
  <c r="AZ144"/>
  <c r="BA144"/>
  <c r="CB144" s="1"/>
  <c r="BB144"/>
  <c r="BC144"/>
  <c r="CC144" s="1"/>
  <c r="BD144"/>
  <c r="BE144"/>
  <c r="CD144" s="1"/>
  <c r="BF144"/>
  <c r="BG144"/>
  <c r="BP144"/>
  <c r="W145"/>
  <c r="BM145" s="1"/>
  <c r="Y145"/>
  <c r="AA145"/>
  <c r="AB145"/>
  <c r="AC145"/>
  <c r="BP145" s="1"/>
  <c r="AD145"/>
  <c r="AE145"/>
  <c r="BQ145" s="1"/>
  <c r="AF145"/>
  <c r="AG145"/>
  <c r="BR145" s="1"/>
  <c r="AH145"/>
  <c r="AI145"/>
  <c r="BS145" s="1"/>
  <c r="AJ145"/>
  <c r="AK145"/>
  <c r="BT145" s="1"/>
  <c r="AL145"/>
  <c r="AM145"/>
  <c r="BU145" s="1"/>
  <c r="AN145"/>
  <c r="AO145"/>
  <c r="BV145" s="1"/>
  <c r="AP145"/>
  <c r="AQ145"/>
  <c r="AR145" s="1"/>
  <c r="AS145"/>
  <c r="AT145" s="1"/>
  <c r="AU145"/>
  <c r="BY145" s="1"/>
  <c r="AV145"/>
  <c r="AW145"/>
  <c r="BZ145" s="1"/>
  <c r="AX145"/>
  <c r="AY145"/>
  <c r="CA145" s="1"/>
  <c r="AZ145"/>
  <c r="BA145"/>
  <c r="CB145" s="1"/>
  <c r="BB145"/>
  <c r="BC145"/>
  <c r="CC145" s="1"/>
  <c r="BD145"/>
  <c r="BE145"/>
  <c r="CD145" s="1"/>
  <c r="BF145"/>
  <c r="BG145"/>
  <c r="W146"/>
  <c r="X146" s="1"/>
  <c r="Y146"/>
  <c r="AA146"/>
  <c r="AB146" s="1"/>
  <c r="AC146"/>
  <c r="AD146" s="1"/>
  <c r="AE146"/>
  <c r="AF146" s="1"/>
  <c r="AG146"/>
  <c r="AI146"/>
  <c r="BS146" s="1"/>
  <c r="AJ146"/>
  <c r="AK146"/>
  <c r="BT146" s="1"/>
  <c r="AL146"/>
  <c r="AM146"/>
  <c r="AN146" s="1"/>
  <c r="AO146"/>
  <c r="AQ146"/>
  <c r="AR146" s="1"/>
  <c r="AS146"/>
  <c r="AT146" s="1"/>
  <c r="AU146"/>
  <c r="BY146" s="1"/>
  <c r="AV146"/>
  <c r="AW146"/>
  <c r="BZ146" s="1"/>
  <c r="AX146"/>
  <c r="AY146"/>
  <c r="CA146" s="1"/>
  <c r="AZ146"/>
  <c r="BA146"/>
  <c r="CB146" s="1"/>
  <c r="BB146"/>
  <c r="BC146"/>
  <c r="CC146" s="1"/>
  <c r="BD146"/>
  <c r="BE146"/>
  <c r="CD146" s="1"/>
  <c r="BF146"/>
  <c r="BG146"/>
  <c r="W147"/>
  <c r="Y147"/>
  <c r="AA147"/>
  <c r="BO147" s="1"/>
  <c r="AB147"/>
  <c r="AC147"/>
  <c r="BP147" s="1"/>
  <c r="AD147"/>
  <c r="AE147"/>
  <c r="BQ147" s="1"/>
  <c r="AF147"/>
  <c r="AG147"/>
  <c r="BR147" s="1"/>
  <c r="AH147"/>
  <c r="AI147"/>
  <c r="BS147" s="1"/>
  <c r="AJ147"/>
  <c r="AK147"/>
  <c r="BT147" s="1"/>
  <c r="AL147"/>
  <c r="AM147"/>
  <c r="AN147" s="1"/>
  <c r="AO147"/>
  <c r="AQ147"/>
  <c r="AR147" s="1"/>
  <c r="AS147"/>
  <c r="AT147" s="1"/>
  <c r="AU147"/>
  <c r="BY147" s="1"/>
  <c r="AV147"/>
  <c r="AW147"/>
  <c r="BZ147" s="1"/>
  <c r="AX147"/>
  <c r="AY147"/>
  <c r="CA147" s="1"/>
  <c r="AZ147"/>
  <c r="BA147"/>
  <c r="CB147" s="1"/>
  <c r="BB147"/>
  <c r="BC147"/>
  <c r="CC147" s="1"/>
  <c r="BD147"/>
  <c r="BE147"/>
  <c r="CD147" s="1"/>
  <c r="BF147"/>
  <c r="BG147"/>
  <c r="W148"/>
  <c r="BM148" s="1"/>
  <c r="Y148"/>
  <c r="AA148"/>
  <c r="AB148"/>
  <c r="AC148"/>
  <c r="BP148" s="1"/>
  <c r="AD148"/>
  <c r="AE148"/>
  <c r="BQ148" s="1"/>
  <c r="AF148"/>
  <c r="AG148"/>
  <c r="BR148" s="1"/>
  <c r="AH148"/>
  <c r="AI148"/>
  <c r="BS148" s="1"/>
  <c r="AJ148"/>
  <c r="AK148"/>
  <c r="BT148" s="1"/>
  <c r="AL148"/>
  <c r="AM148"/>
  <c r="BU148" s="1"/>
  <c r="AN148"/>
  <c r="AO148"/>
  <c r="BV148" s="1"/>
  <c r="AP148"/>
  <c r="AQ148"/>
  <c r="AR148" s="1"/>
  <c r="AS148"/>
  <c r="AT148" s="1"/>
  <c r="AU148"/>
  <c r="BY148" s="1"/>
  <c r="AV148"/>
  <c r="AW148"/>
  <c r="BZ148" s="1"/>
  <c r="AX148"/>
  <c r="AY148"/>
  <c r="CA148" s="1"/>
  <c r="AZ148"/>
  <c r="BA148"/>
  <c r="CB148" s="1"/>
  <c r="BB148"/>
  <c r="BC148"/>
  <c r="CC148" s="1"/>
  <c r="BD148"/>
  <c r="BE148"/>
  <c r="CD148" s="1"/>
  <c r="BF148"/>
  <c r="BG148"/>
  <c r="W149"/>
  <c r="BM149" s="1"/>
  <c r="Y149"/>
  <c r="AA149"/>
  <c r="AB149" s="1"/>
  <c r="AC149"/>
  <c r="AE149"/>
  <c r="AF149" s="1"/>
  <c r="AG149"/>
  <c r="AI149"/>
  <c r="BS149" s="1"/>
  <c r="AJ149"/>
  <c r="AK149"/>
  <c r="BT149" s="1"/>
  <c r="AL149"/>
  <c r="AM149"/>
  <c r="BU149" s="1"/>
  <c r="AN149"/>
  <c r="AO149"/>
  <c r="BV149" s="1"/>
  <c r="AP149"/>
  <c r="AQ149"/>
  <c r="BW149" s="1"/>
  <c r="AS149"/>
  <c r="AT149" s="1"/>
  <c r="AU149"/>
  <c r="BY149" s="1"/>
  <c r="AV149"/>
  <c r="AW149"/>
  <c r="BZ149" s="1"/>
  <c r="AX149"/>
  <c r="AY149"/>
  <c r="CA149" s="1"/>
  <c r="AZ149"/>
  <c r="BA149"/>
  <c r="CB149" s="1"/>
  <c r="BB149"/>
  <c r="BC149"/>
  <c r="CC149" s="1"/>
  <c r="BD149"/>
  <c r="BE149"/>
  <c r="CD149" s="1"/>
  <c r="BF149"/>
  <c r="BG149"/>
  <c r="W150"/>
  <c r="X150" s="1"/>
  <c r="Y150"/>
  <c r="AA150"/>
  <c r="BO150" s="1"/>
  <c r="AB150"/>
  <c r="AC150"/>
  <c r="BP150" s="1"/>
  <c r="AD150"/>
  <c r="AE150"/>
  <c r="BQ150" s="1"/>
  <c r="AF150"/>
  <c r="AG150"/>
  <c r="BR150" s="1"/>
  <c r="AH150"/>
  <c r="AI150"/>
  <c r="BS150" s="1"/>
  <c r="AJ150"/>
  <c r="AK150"/>
  <c r="BT150" s="1"/>
  <c r="AL150"/>
  <c r="AM150"/>
  <c r="BU150" s="1"/>
  <c r="AN150"/>
  <c r="AO150"/>
  <c r="BV150" s="1"/>
  <c r="AP150"/>
  <c r="AQ150"/>
  <c r="AR150"/>
  <c r="AS150"/>
  <c r="BX150" s="1"/>
  <c r="AT150"/>
  <c r="AU150"/>
  <c r="BY150" s="1"/>
  <c r="AV150"/>
  <c r="AW150"/>
  <c r="BZ150" s="1"/>
  <c r="AX150"/>
  <c r="AY150"/>
  <c r="CA150" s="1"/>
  <c r="AZ150"/>
  <c r="BA150"/>
  <c r="CB150" s="1"/>
  <c r="BB150"/>
  <c r="BC150"/>
  <c r="CC150" s="1"/>
  <c r="BD150"/>
  <c r="BE150"/>
  <c r="CD150" s="1"/>
  <c r="BF150"/>
  <c r="BG150"/>
  <c r="W151"/>
  <c r="X151" s="1"/>
  <c r="Y151"/>
  <c r="AA151"/>
  <c r="BO151" s="1"/>
  <c r="AB151"/>
  <c r="AC151"/>
  <c r="BP151" s="1"/>
  <c r="AD151"/>
  <c r="AE151"/>
  <c r="BQ151" s="1"/>
  <c r="AF151"/>
  <c r="AG151"/>
  <c r="BR151" s="1"/>
  <c r="AH151"/>
  <c r="AI151"/>
  <c r="BS151" s="1"/>
  <c r="AJ151"/>
  <c r="AK151"/>
  <c r="BT151" s="1"/>
  <c r="AL151"/>
  <c r="AM151"/>
  <c r="BU151" s="1"/>
  <c r="AN151"/>
  <c r="AO151"/>
  <c r="BV151" s="1"/>
  <c r="AP151"/>
  <c r="AQ151"/>
  <c r="BW151" s="1"/>
  <c r="AR151"/>
  <c r="AS151"/>
  <c r="BX151" s="1"/>
  <c r="AT151"/>
  <c r="AU151"/>
  <c r="BY151" s="1"/>
  <c r="AV151"/>
  <c r="AW151"/>
  <c r="BZ151" s="1"/>
  <c r="AX151"/>
  <c r="AY151"/>
  <c r="CA151" s="1"/>
  <c r="AZ151"/>
  <c r="BA151"/>
  <c r="CB151" s="1"/>
  <c r="BB151"/>
  <c r="BC151"/>
  <c r="CC151" s="1"/>
  <c r="BD151"/>
  <c r="BE151"/>
  <c r="CD151" s="1"/>
  <c r="BF151"/>
  <c r="BG151"/>
  <c r="W152"/>
  <c r="BM152" s="1"/>
  <c r="Y152"/>
  <c r="AA152"/>
  <c r="AB152"/>
  <c r="AC152"/>
  <c r="BP152" s="1"/>
  <c r="AD152"/>
  <c r="AE152"/>
  <c r="BQ152" s="1"/>
  <c r="AF152"/>
  <c r="AG152"/>
  <c r="BR152" s="1"/>
  <c r="AH152"/>
  <c r="AI152"/>
  <c r="BS152" s="1"/>
  <c r="AJ152"/>
  <c r="AK152"/>
  <c r="BT152" s="1"/>
  <c r="AL152"/>
  <c r="AM152"/>
  <c r="BU152" s="1"/>
  <c r="AN152"/>
  <c r="AO152"/>
  <c r="BV152" s="1"/>
  <c r="AP152"/>
  <c r="AQ152"/>
  <c r="AS152"/>
  <c r="AT152" s="1"/>
  <c r="AU152"/>
  <c r="BY152" s="1"/>
  <c r="AV152"/>
  <c r="AW152"/>
  <c r="BZ152" s="1"/>
  <c r="AX152"/>
  <c r="AY152"/>
  <c r="CA152" s="1"/>
  <c r="AZ152"/>
  <c r="BA152"/>
  <c r="CB152" s="1"/>
  <c r="BB152"/>
  <c r="BC152"/>
  <c r="CC152" s="1"/>
  <c r="BD152"/>
  <c r="BE152"/>
  <c r="CD152" s="1"/>
  <c r="BF152"/>
  <c r="BG152"/>
  <c r="W153"/>
  <c r="X153" s="1"/>
  <c r="Y153"/>
  <c r="AA153"/>
  <c r="BO153" s="1"/>
  <c r="AC153"/>
  <c r="AE153"/>
  <c r="BQ153" s="1"/>
  <c r="AF153"/>
  <c r="AG153"/>
  <c r="BR153" s="1"/>
  <c r="AH153"/>
  <c r="AI153"/>
  <c r="BS153" s="1"/>
  <c r="AJ153"/>
  <c r="AK153"/>
  <c r="BT153" s="1"/>
  <c r="AL153"/>
  <c r="AM153"/>
  <c r="BU153" s="1"/>
  <c r="AN153"/>
  <c r="AO153"/>
  <c r="BV153" s="1"/>
  <c r="AP153"/>
  <c r="AQ153"/>
  <c r="AR153" s="1"/>
  <c r="AS153"/>
  <c r="AT153" s="1"/>
  <c r="AU153"/>
  <c r="BY153" s="1"/>
  <c r="AV153"/>
  <c r="AW153"/>
  <c r="BZ153" s="1"/>
  <c r="AX153"/>
  <c r="AY153"/>
  <c r="CA153" s="1"/>
  <c r="AZ153"/>
  <c r="BA153"/>
  <c r="CB153" s="1"/>
  <c r="BB153"/>
  <c r="BC153"/>
  <c r="CC153" s="1"/>
  <c r="BD153"/>
  <c r="BE153"/>
  <c r="CD153" s="1"/>
  <c r="BF153"/>
  <c r="BG153"/>
  <c r="W154"/>
  <c r="BM154" s="1"/>
  <c r="Y154"/>
  <c r="AA154"/>
  <c r="AB154" s="1"/>
  <c r="AC154"/>
  <c r="AD154" s="1"/>
  <c r="AE154"/>
  <c r="AG154"/>
  <c r="AI154"/>
  <c r="AJ154" s="1"/>
  <c r="AK154"/>
  <c r="AL154" s="1"/>
  <c r="AM154"/>
  <c r="BU154" s="1"/>
  <c r="AN154"/>
  <c r="AO154"/>
  <c r="BV154" s="1"/>
  <c r="AP154"/>
  <c r="AQ154"/>
  <c r="AS154"/>
  <c r="AT154" s="1"/>
  <c r="AU154"/>
  <c r="BY154" s="1"/>
  <c r="AV154"/>
  <c r="AW154"/>
  <c r="BZ154" s="1"/>
  <c r="AX154"/>
  <c r="AY154"/>
  <c r="CA154" s="1"/>
  <c r="AZ154"/>
  <c r="BA154"/>
  <c r="CB154" s="1"/>
  <c r="BB154"/>
  <c r="BC154"/>
  <c r="CC154" s="1"/>
  <c r="BD154"/>
  <c r="BE154"/>
  <c r="CD154" s="1"/>
  <c r="BF154"/>
  <c r="BG154"/>
  <c r="W155"/>
  <c r="X155" s="1"/>
  <c r="Y155"/>
  <c r="AA155"/>
  <c r="AB155"/>
  <c r="AC155"/>
  <c r="BP155" s="1"/>
  <c r="AD155"/>
  <c r="AE155"/>
  <c r="AF155" s="1"/>
  <c r="AG155"/>
  <c r="AI155"/>
  <c r="BS155" s="1"/>
  <c r="AJ155"/>
  <c r="AK155"/>
  <c r="BT155" s="1"/>
  <c r="AL155"/>
  <c r="AM155"/>
  <c r="BU155" s="1"/>
  <c r="AN155"/>
  <c r="AO155"/>
  <c r="BV155" s="1"/>
  <c r="AP155"/>
  <c r="AQ155"/>
  <c r="AR155" s="1"/>
  <c r="AS155"/>
  <c r="AT155" s="1"/>
  <c r="AU155"/>
  <c r="BY155" s="1"/>
  <c r="AV155"/>
  <c r="AW155"/>
  <c r="BZ155" s="1"/>
  <c r="AX155"/>
  <c r="AY155"/>
  <c r="CA155" s="1"/>
  <c r="AZ155"/>
  <c r="BA155"/>
  <c r="CB155" s="1"/>
  <c r="BB155"/>
  <c r="BC155"/>
  <c r="CC155" s="1"/>
  <c r="BD155"/>
  <c r="BE155"/>
  <c r="CD155" s="1"/>
  <c r="BF155"/>
  <c r="BG155"/>
  <c r="W156"/>
  <c r="X156" s="1"/>
  <c r="Y156"/>
  <c r="AA156"/>
  <c r="BO156" s="1"/>
  <c r="AB156"/>
  <c r="AC156"/>
  <c r="BP156" s="1"/>
  <c r="AD156"/>
  <c r="AE156"/>
  <c r="BQ156" s="1"/>
  <c r="AF156"/>
  <c r="AG156"/>
  <c r="BR156" s="1"/>
  <c r="AH156"/>
  <c r="AI156"/>
  <c r="BS156" s="1"/>
  <c r="AJ156"/>
  <c r="AK156"/>
  <c r="BT156" s="1"/>
  <c r="AL156"/>
  <c r="AM156"/>
  <c r="BU156" s="1"/>
  <c r="AN156"/>
  <c r="AO156"/>
  <c r="BV156" s="1"/>
  <c r="AP156"/>
  <c r="AQ156"/>
  <c r="AR156" s="1"/>
  <c r="AS156"/>
  <c r="AT156" s="1"/>
  <c r="AU156"/>
  <c r="BY156" s="1"/>
  <c r="AV156"/>
  <c r="AW156"/>
  <c r="BZ156" s="1"/>
  <c r="AX156"/>
  <c r="AY156"/>
  <c r="CA156" s="1"/>
  <c r="AZ156"/>
  <c r="BA156"/>
  <c r="CB156" s="1"/>
  <c r="BB156"/>
  <c r="BC156"/>
  <c r="CC156" s="1"/>
  <c r="BD156"/>
  <c r="BE156"/>
  <c r="CD156" s="1"/>
  <c r="BF156"/>
  <c r="BG156"/>
  <c r="W157"/>
  <c r="X157" s="1"/>
  <c r="Y157"/>
  <c r="AA157"/>
  <c r="BO157" s="1"/>
  <c r="AB157"/>
  <c r="AC157"/>
  <c r="BP157" s="1"/>
  <c r="AD157"/>
  <c r="AE157"/>
  <c r="BQ157" s="1"/>
  <c r="AF157"/>
  <c r="AG157"/>
  <c r="BR157" s="1"/>
  <c r="AH157"/>
  <c r="AI157"/>
  <c r="BS157" s="1"/>
  <c r="AJ157"/>
  <c r="AK157"/>
  <c r="BT157" s="1"/>
  <c r="AL157"/>
  <c r="AM157"/>
  <c r="BU157" s="1"/>
  <c r="AN157"/>
  <c r="AO157"/>
  <c r="BV157" s="1"/>
  <c r="AP157"/>
  <c r="AQ157"/>
  <c r="BW157" s="1"/>
  <c r="AR157"/>
  <c r="AS157"/>
  <c r="BX157" s="1"/>
  <c r="AT157"/>
  <c r="AU157"/>
  <c r="BY157" s="1"/>
  <c r="AV157"/>
  <c r="AW157"/>
  <c r="BZ157" s="1"/>
  <c r="AX157"/>
  <c r="AY157"/>
  <c r="CA157" s="1"/>
  <c r="AZ157"/>
  <c r="BA157"/>
  <c r="CB157" s="1"/>
  <c r="BB157"/>
  <c r="BC157"/>
  <c r="CC157" s="1"/>
  <c r="BD157"/>
  <c r="BE157"/>
  <c r="CD157" s="1"/>
  <c r="BF157"/>
  <c r="BG157"/>
  <c r="W158"/>
  <c r="BM158" s="1"/>
  <c r="X158"/>
  <c r="Y158"/>
  <c r="Z158"/>
  <c r="AA158"/>
  <c r="BO158" s="1"/>
  <c r="AB158"/>
  <c r="AC158"/>
  <c r="BP158" s="1"/>
  <c r="AD158"/>
  <c r="AE158"/>
  <c r="BQ158" s="1"/>
  <c r="AF158"/>
  <c r="AG158"/>
  <c r="BR158" s="1"/>
  <c r="AH158"/>
  <c r="AI158"/>
  <c r="AJ158" s="1"/>
  <c r="AK158"/>
  <c r="AL158" s="1"/>
  <c r="AM158"/>
  <c r="BU158" s="1"/>
  <c r="AN158"/>
  <c r="AO158"/>
  <c r="BV158" s="1"/>
  <c r="AP158"/>
  <c r="AQ158"/>
  <c r="BW158" s="1"/>
  <c r="AS158"/>
  <c r="AT158" s="1"/>
  <c r="AU158"/>
  <c r="AV158"/>
  <c r="AW158"/>
  <c r="BZ158" s="1"/>
  <c r="AX158"/>
  <c r="AY158"/>
  <c r="CA158" s="1"/>
  <c r="AZ158"/>
  <c r="BA158"/>
  <c r="CB158" s="1"/>
  <c r="BB158"/>
  <c r="BC158"/>
  <c r="CC158" s="1"/>
  <c r="BD158"/>
  <c r="BE158"/>
  <c r="CD158" s="1"/>
  <c r="BF158"/>
  <c r="BG158"/>
  <c r="W159"/>
  <c r="X159" s="1"/>
  <c r="Y159"/>
  <c r="AA159"/>
  <c r="BO159" s="1"/>
  <c r="AB159"/>
  <c r="AC159"/>
  <c r="BP159" s="1"/>
  <c r="AD159"/>
  <c r="AE159"/>
  <c r="BQ159" s="1"/>
  <c r="AF159"/>
  <c r="AG159"/>
  <c r="BR159" s="1"/>
  <c r="AH159"/>
  <c r="AI159"/>
  <c r="BS159" s="1"/>
  <c r="AJ159"/>
  <c r="AK159"/>
  <c r="BT159" s="1"/>
  <c r="AL159"/>
  <c r="AM159"/>
  <c r="BU159" s="1"/>
  <c r="AN159"/>
  <c r="AO159"/>
  <c r="BV159" s="1"/>
  <c r="AP159"/>
  <c r="AQ159"/>
  <c r="AR159" s="1"/>
  <c r="AS159"/>
  <c r="AT159" s="1"/>
  <c r="AU159"/>
  <c r="AV159"/>
  <c r="AW159"/>
  <c r="BZ159" s="1"/>
  <c r="AX159"/>
  <c r="AY159"/>
  <c r="CA159" s="1"/>
  <c r="AZ159"/>
  <c r="BA159"/>
  <c r="CB159" s="1"/>
  <c r="BB159"/>
  <c r="BC159"/>
  <c r="CC159" s="1"/>
  <c r="BD159"/>
  <c r="BE159"/>
  <c r="CD159" s="1"/>
  <c r="BF159"/>
  <c r="BG159"/>
  <c r="W160"/>
  <c r="X160" s="1"/>
  <c r="Y160"/>
  <c r="AA160"/>
  <c r="BO160" s="1"/>
  <c r="AB160"/>
  <c r="AC160"/>
  <c r="BP160" s="1"/>
  <c r="AD160"/>
  <c r="AE160"/>
  <c r="BQ160" s="1"/>
  <c r="AF160"/>
  <c r="AG160"/>
  <c r="BR160" s="1"/>
  <c r="AH160"/>
  <c r="AI160"/>
  <c r="BS160" s="1"/>
  <c r="AJ160"/>
  <c r="AK160"/>
  <c r="BT160" s="1"/>
  <c r="AL160"/>
  <c r="AM160"/>
  <c r="BU160" s="1"/>
  <c r="AN160"/>
  <c r="AO160"/>
  <c r="BV160" s="1"/>
  <c r="AP160"/>
  <c r="AQ160"/>
  <c r="BW160" s="1"/>
  <c r="AS160"/>
  <c r="AT160" s="1"/>
  <c r="AU160"/>
  <c r="AV160"/>
  <c r="AW160"/>
  <c r="BZ160" s="1"/>
  <c r="AX160"/>
  <c r="AY160"/>
  <c r="CA160" s="1"/>
  <c r="AZ160"/>
  <c r="BA160"/>
  <c r="CB160" s="1"/>
  <c r="BB160"/>
  <c r="BC160"/>
  <c r="CC160" s="1"/>
  <c r="BD160"/>
  <c r="BE160"/>
  <c r="CD160" s="1"/>
  <c r="BF160"/>
  <c r="BG160"/>
  <c r="W161"/>
  <c r="X161" s="1"/>
  <c r="Y161"/>
  <c r="AA161"/>
  <c r="BO161" s="1"/>
  <c r="AB161"/>
  <c r="AC161"/>
  <c r="BP161" s="1"/>
  <c r="AD161"/>
  <c r="AE161"/>
  <c r="BQ161" s="1"/>
  <c r="AF161"/>
  <c r="AG161"/>
  <c r="BR161" s="1"/>
  <c r="AH161"/>
  <c r="AI161"/>
  <c r="BS161" s="1"/>
  <c r="AJ161"/>
  <c r="AK161"/>
  <c r="BT161" s="1"/>
  <c r="AL161"/>
  <c r="AM161"/>
  <c r="BU161" s="1"/>
  <c r="AN161"/>
  <c r="AO161"/>
  <c r="BV161" s="1"/>
  <c r="AP161"/>
  <c r="AQ161"/>
  <c r="AR161" s="1"/>
  <c r="AS161"/>
  <c r="AT161" s="1"/>
  <c r="AU161"/>
  <c r="AV161"/>
  <c r="AW161"/>
  <c r="BZ161" s="1"/>
  <c r="AX161"/>
  <c r="AY161"/>
  <c r="CA161" s="1"/>
  <c r="AZ161"/>
  <c r="BA161"/>
  <c r="CB161" s="1"/>
  <c r="BB161"/>
  <c r="BC161"/>
  <c r="CC161" s="1"/>
  <c r="BD161"/>
  <c r="BE161"/>
  <c r="CD161" s="1"/>
  <c r="BF161"/>
  <c r="BG161"/>
  <c r="W162"/>
  <c r="BM162" s="1"/>
  <c r="X162"/>
  <c r="Y162"/>
  <c r="Z162"/>
  <c r="AA162"/>
  <c r="BO162" s="1"/>
  <c r="AB162"/>
  <c r="AC162"/>
  <c r="BP162" s="1"/>
  <c r="AD162"/>
  <c r="AE162"/>
  <c r="BQ162" s="1"/>
  <c r="AF162"/>
  <c r="AG162"/>
  <c r="BR162" s="1"/>
  <c r="AH162"/>
  <c r="AI162"/>
  <c r="AJ162" s="1"/>
  <c r="AK162"/>
  <c r="AM162"/>
  <c r="BU162" s="1"/>
  <c r="AN162"/>
  <c r="AO162"/>
  <c r="BV162" s="1"/>
  <c r="AP162"/>
  <c r="AQ162"/>
  <c r="AR162" s="1"/>
  <c r="AS162"/>
  <c r="AT162" s="1"/>
  <c r="AU162"/>
  <c r="AV162"/>
  <c r="AW162"/>
  <c r="BZ162" s="1"/>
  <c r="AX162"/>
  <c r="AY162"/>
  <c r="CA162" s="1"/>
  <c r="AZ162"/>
  <c r="BA162"/>
  <c r="CB162" s="1"/>
  <c r="BB162"/>
  <c r="BC162"/>
  <c r="CC162" s="1"/>
  <c r="BD162"/>
  <c r="BE162"/>
  <c r="CD162" s="1"/>
  <c r="BF162"/>
  <c r="BG162"/>
  <c r="W163"/>
  <c r="X163" s="1"/>
  <c r="Y163"/>
  <c r="AA163"/>
  <c r="BO163" s="1"/>
  <c r="AB163"/>
  <c r="AC163"/>
  <c r="BP163" s="1"/>
  <c r="AD163"/>
  <c r="AE163"/>
  <c r="BQ163" s="1"/>
  <c r="AF163"/>
  <c r="AG163"/>
  <c r="BR163" s="1"/>
  <c r="AH163"/>
  <c r="AI163"/>
  <c r="BS163" s="1"/>
  <c r="AJ163"/>
  <c r="AK163"/>
  <c r="BT163" s="1"/>
  <c r="AL163"/>
  <c r="AM163"/>
  <c r="BU163" s="1"/>
  <c r="AN163"/>
  <c r="AO163"/>
  <c r="BV163" s="1"/>
  <c r="AP163"/>
  <c r="AQ163"/>
  <c r="BW163" s="1"/>
  <c r="AS163"/>
  <c r="AT163" s="1"/>
  <c r="AU163"/>
  <c r="AV163"/>
  <c r="AW163"/>
  <c r="BZ163" s="1"/>
  <c r="AX163"/>
  <c r="AY163"/>
  <c r="CA163" s="1"/>
  <c r="AZ163"/>
  <c r="BA163"/>
  <c r="CB163" s="1"/>
  <c r="BB163"/>
  <c r="BC163"/>
  <c r="CC163" s="1"/>
  <c r="BD163"/>
  <c r="BE163"/>
  <c r="CD163" s="1"/>
  <c r="BF163"/>
  <c r="BG163"/>
  <c r="W164"/>
  <c r="X164" s="1"/>
  <c r="Y164"/>
  <c r="AA164"/>
  <c r="BO164" s="1"/>
  <c r="AB164"/>
  <c r="AC164"/>
  <c r="BP164" s="1"/>
  <c r="AD164"/>
  <c r="AE164"/>
  <c r="BQ164" s="1"/>
  <c r="AF164"/>
  <c r="AG164"/>
  <c r="BR164" s="1"/>
  <c r="AH164"/>
  <c r="AI164"/>
  <c r="BS164" s="1"/>
  <c r="AJ164"/>
  <c r="AK164"/>
  <c r="BT164" s="1"/>
  <c r="AL164"/>
  <c r="AM164"/>
  <c r="BU164" s="1"/>
  <c r="AN164"/>
  <c r="AO164"/>
  <c r="BV164" s="1"/>
  <c r="AP164"/>
  <c r="AQ164"/>
  <c r="AR164" s="1"/>
  <c r="AS164"/>
  <c r="AT164" s="1"/>
  <c r="AU164"/>
  <c r="AV164"/>
  <c r="AW164"/>
  <c r="BZ164" s="1"/>
  <c r="AX164"/>
  <c r="AY164"/>
  <c r="CA164" s="1"/>
  <c r="AZ164"/>
  <c r="BA164"/>
  <c r="CB164" s="1"/>
  <c r="BB164"/>
  <c r="BC164"/>
  <c r="CC164" s="1"/>
  <c r="BD164"/>
  <c r="BE164"/>
  <c r="CD164" s="1"/>
  <c r="BF164"/>
  <c r="BG164"/>
  <c r="W165"/>
  <c r="X165" s="1"/>
  <c r="Y165"/>
  <c r="AA165"/>
  <c r="AB165" s="1"/>
  <c r="AC165"/>
  <c r="BP165" s="1"/>
  <c r="AE165"/>
  <c r="AG165"/>
  <c r="AI165"/>
  <c r="BS165" s="1"/>
  <c r="AK165"/>
  <c r="AL165" s="1"/>
  <c r="AM165"/>
  <c r="AN165"/>
  <c r="AO165"/>
  <c r="BV165" s="1"/>
  <c r="AP165"/>
  <c r="AQ165"/>
  <c r="AR165" s="1"/>
  <c r="AS165"/>
  <c r="AT165" s="1"/>
  <c r="AU165"/>
  <c r="BY165" s="1"/>
  <c r="AV165"/>
  <c r="AW165"/>
  <c r="BZ165" s="1"/>
  <c r="AX165"/>
  <c r="AY165"/>
  <c r="CA165" s="1"/>
  <c r="AZ165"/>
  <c r="BA165"/>
  <c r="CB165" s="1"/>
  <c r="BB165"/>
  <c r="BC165"/>
  <c r="CC165" s="1"/>
  <c r="BD165"/>
  <c r="BE165"/>
  <c r="CD165" s="1"/>
  <c r="BF165"/>
  <c r="BG165"/>
  <c r="BT165"/>
  <c r="BU165"/>
  <c r="W166"/>
  <c r="X166" s="1"/>
  <c r="Y166"/>
  <c r="AA166"/>
  <c r="BO166" s="1"/>
  <c r="AB166"/>
  <c r="AC166"/>
  <c r="BP166" s="1"/>
  <c r="AD166"/>
  <c r="AE166"/>
  <c r="BQ166" s="1"/>
  <c r="AF166"/>
  <c r="AG166"/>
  <c r="BR166" s="1"/>
  <c r="AH166"/>
  <c r="AI166"/>
  <c r="BS166" s="1"/>
  <c r="AJ166"/>
  <c r="AK166"/>
  <c r="BT166" s="1"/>
  <c r="AL166"/>
  <c r="AM166"/>
  <c r="AN166" s="1"/>
  <c r="AO166"/>
  <c r="AQ166"/>
  <c r="AR166" s="1"/>
  <c r="AS166"/>
  <c r="AT166" s="1"/>
  <c r="AU166"/>
  <c r="AV166"/>
  <c r="AW166"/>
  <c r="BZ166" s="1"/>
  <c r="AX166"/>
  <c r="AY166"/>
  <c r="CA166" s="1"/>
  <c r="AZ166"/>
  <c r="BA166"/>
  <c r="CB166" s="1"/>
  <c r="BB166"/>
  <c r="BC166"/>
  <c r="CC166" s="1"/>
  <c r="BD166"/>
  <c r="BE166"/>
  <c r="CD166" s="1"/>
  <c r="BF166"/>
  <c r="BG166"/>
  <c r="W167"/>
  <c r="X167" s="1"/>
  <c r="Y167"/>
  <c r="AA167"/>
  <c r="BO167" s="1"/>
  <c r="AC167"/>
  <c r="AD167" s="1"/>
  <c r="AE167"/>
  <c r="BQ167" s="1"/>
  <c r="AF167"/>
  <c r="AG167"/>
  <c r="BR167" s="1"/>
  <c r="AH167"/>
  <c r="AI167"/>
  <c r="BS167" s="1"/>
  <c r="AJ167"/>
  <c r="AK167"/>
  <c r="BT167" s="1"/>
  <c r="AL167"/>
  <c r="AM167"/>
  <c r="BU167" s="1"/>
  <c r="AN167"/>
  <c r="AO167"/>
  <c r="BV167" s="1"/>
  <c r="AP167"/>
  <c r="AQ167"/>
  <c r="BW167" s="1"/>
  <c r="AS167"/>
  <c r="AT167" s="1"/>
  <c r="AU167"/>
  <c r="BY167" s="1"/>
  <c r="AV167"/>
  <c r="AW167"/>
  <c r="BZ167" s="1"/>
  <c r="AX167"/>
  <c r="AY167"/>
  <c r="CA167" s="1"/>
  <c r="AZ167"/>
  <c r="BA167"/>
  <c r="CB167" s="1"/>
  <c r="BB167"/>
  <c r="BC167"/>
  <c r="CC167" s="1"/>
  <c r="BD167"/>
  <c r="BE167"/>
  <c r="CD167" s="1"/>
  <c r="BF167"/>
  <c r="BG167"/>
  <c r="W168"/>
  <c r="X168" s="1"/>
  <c r="Y168"/>
  <c r="AA168"/>
  <c r="AB168"/>
  <c r="AC168"/>
  <c r="BP168" s="1"/>
  <c r="AD168"/>
  <c r="AE168"/>
  <c r="AG168"/>
  <c r="AI168"/>
  <c r="AJ168" s="1"/>
  <c r="AK168"/>
  <c r="AL168" s="1"/>
  <c r="AM168"/>
  <c r="BU168" s="1"/>
  <c r="AN168"/>
  <c r="AO168"/>
  <c r="BV168" s="1"/>
  <c r="AP168"/>
  <c r="AQ168"/>
  <c r="AR168" s="1"/>
  <c r="AS168"/>
  <c r="AT168" s="1"/>
  <c r="AU168"/>
  <c r="BY168" s="1"/>
  <c r="AV168"/>
  <c r="AW168"/>
  <c r="BZ168" s="1"/>
  <c r="AX168"/>
  <c r="AY168"/>
  <c r="CA168" s="1"/>
  <c r="AZ168"/>
  <c r="BA168"/>
  <c r="CB168" s="1"/>
  <c r="BB168"/>
  <c r="BC168"/>
  <c r="CC168" s="1"/>
  <c r="BD168"/>
  <c r="BE168"/>
  <c r="CD168" s="1"/>
  <c r="BF168"/>
  <c r="BG168"/>
  <c r="W169"/>
  <c r="BM169" s="1"/>
  <c r="Y169"/>
  <c r="AA169"/>
  <c r="AB169" s="1"/>
  <c r="AC169"/>
  <c r="AD169" s="1"/>
  <c r="AE169"/>
  <c r="AF169" s="1"/>
  <c r="AG169"/>
  <c r="AI169"/>
  <c r="BS169" s="1"/>
  <c r="AJ169"/>
  <c r="AK169"/>
  <c r="BT169" s="1"/>
  <c r="AL169"/>
  <c r="AM169"/>
  <c r="BU169" s="1"/>
  <c r="AN169"/>
  <c r="AO169"/>
  <c r="BV169" s="1"/>
  <c r="AP169"/>
  <c r="AQ169"/>
  <c r="BW169" s="1"/>
  <c r="AS169"/>
  <c r="AT169" s="1"/>
  <c r="AU169"/>
  <c r="BY169" s="1"/>
  <c r="AV169"/>
  <c r="AW169"/>
  <c r="BZ169" s="1"/>
  <c r="AX169"/>
  <c r="AY169"/>
  <c r="CA169" s="1"/>
  <c r="AZ169"/>
  <c r="BA169"/>
  <c r="CB169" s="1"/>
  <c r="BB169"/>
  <c r="BC169"/>
  <c r="CC169" s="1"/>
  <c r="BD169"/>
  <c r="BE169"/>
  <c r="CD169" s="1"/>
  <c r="BF169"/>
  <c r="BG169"/>
  <c r="W170"/>
  <c r="X170" s="1"/>
  <c r="Y170"/>
  <c r="AA170"/>
  <c r="BO170" s="1"/>
  <c r="AB170"/>
  <c r="AC170"/>
  <c r="BP170" s="1"/>
  <c r="AD170"/>
  <c r="AE170"/>
  <c r="BQ170" s="1"/>
  <c r="AF170"/>
  <c r="AG170"/>
  <c r="BR170" s="1"/>
  <c r="AH170"/>
  <c r="AI170"/>
  <c r="BS170" s="1"/>
  <c r="AJ170"/>
  <c r="AK170"/>
  <c r="BT170" s="1"/>
  <c r="AL170"/>
  <c r="AM170"/>
  <c r="BU170" s="1"/>
  <c r="AN170"/>
  <c r="AO170"/>
  <c r="BV170" s="1"/>
  <c r="AP170"/>
  <c r="AQ170"/>
  <c r="BW170" s="1"/>
  <c r="AR170"/>
  <c r="AS170"/>
  <c r="BX170" s="1"/>
  <c r="AT170"/>
  <c r="AU170"/>
  <c r="AV170"/>
  <c r="AW170"/>
  <c r="BZ170" s="1"/>
  <c r="AX170"/>
  <c r="AY170"/>
  <c r="CA170" s="1"/>
  <c r="AZ170"/>
  <c r="BA170"/>
  <c r="CB170" s="1"/>
  <c r="BB170"/>
  <c r="BC170"/>
  <c r="CC170" s="1"/>
  <c r="BD170"/>
  <c r="BE170"/>
  <c r="CD170" s="1"/>
  <c r="BF170"/>
  <c r="BG170"/>
  <c r="W171"/>
  <c r="X171" s="1"/>
  <c r="Y171"/>
  <c r="AA171"/>
  <c r="BO171" s="1"/>
  <c r="AB171"/>
  <c r="AC171"/>
  <c r="BP171" s="1"/>
  <c r="AD171"/>
  <c r="AE171"/>
  <c r="AF171" s="1"/>
  <c r="AG171"/>
  <c r="AI171"/>
  <c r="BS171" s="1"/>
  <c r="AJ171"/>
  <c r="AK171"/>
  <c r="BT171" s="1"/>
  <c r="AL171"/>
  <c r="AM171"/>
  <c r="BU171" s="1"/>
  <c r="AN171"/>
  <c r="AO171"/>
  <c r="BV171" s="1"/>
  <c r="AP171"/>
  <c r="AQ171"/>
  <c r="BW171" s="1"/>
  <c r="AR171"/>
  <c r="AS171"/>
  <c r="BX171" s="1"/>
  <c r="AT171"/>
  <c r="AU171"/>
  <c r="AV171"/>
  <c r="AW171"/>
  <c r="BZ171" s="1"/>
  <c r="AX171"/>
  <c r="AY171"/>
  <c r="CA171" s="1"/>
  <c r="AZ171"/>
  <c r="BA171"/>
  <c r="CB171" s="1"/>
  <c r="BB171"/>
  <c r="BC171"/>
  <c r="CC171" s="1"/>
  <c r="BD171"/>
  <c r="BE171"/>
  <c r="CD171" s="1"/>
  <c r="BF171"/>
  <c r="BG171"/>
  <c r="W172"/>
  <c r="X172" s="1"/>
  <c r="Y172"/>
  <c r="AA172"/>
  <c r="BO172" s="1"/>
  <c r="AB172"/>
  <c r="AC172"/>
  <c r="BP172" s="1"/>
  <c r="AD172"/>
  <c r="AE172"/>
  <c r="BQ172" s="1"/>
  <c r="AF172"/>
  <c r="AG172"/>
  <c r="BR172" s="1"/>
  <c r="AH172"/>
  <c r="AI172"/>
  <c r="BS172" s="1"/>
  <c r="AJ172"/>
  <c r="AK172"/>
  <c r="BT172" s="1"/>
  <c r="AL172"/>
  <c r="AM172"/>
  <c r="BU172" s="1"/>
  <c r="AN172"/>
  <c r="AO172"/>
  <c r="BV172" s="1"/>
  <c r="AP172"/>
  <c r="AQ172"/>
  <c r="BW172" s="1"/>
  <c r="AR172"/>
  <c r="AS172"/>
  <c r="BX172" s="1"/>
  <c r="AT172"/>
  <c r="AU172"/>
  <c r="BY172" s="1"/>
  <c r="AV172"/>
  <c r="AW172"/>
  <c r="BZ172" s="1"/>
  <c r="AX172"/>
  <c r="AY172"/>
  <c r="CA172" s="1"/>
  <c r="AZ172"/>
  <c r="BA172"/>
  <c r="CB172" s="1"/>
  <c r="BB172"/>
  <c r="BC172"/>
  <c r="CC172" s="1"/>
  <c r="BD172"/>
  <c r="BE172"/>
  <c r="CD172" s="1"/>
  <c r="BF172"/>
  <c r="BG172"/>
  <c r="W173"/>
  <c r="Y173"/>
  <c r="AA173"/>
  <c r="AB173"/>
  <c r="AC173"/>
  <c r="BP173" s="1"/>
  <c r="AD173"/>
  <c r="AE173"/>
  <c r="AF173" s="1"/>
  <c r="AG173"/>
  <c r="AI173"/>
  <c r="BS173" s="1"/>
  <c r="AJ173"/>
  <c r="AK173"/>
  <c r="BT173" s="1"/>
  <c r="AL173"/>
  <c r="AM173"/>
  <c r="BU173" s="1"/>
  <c r="AN173"/>
  <c r="AO173"/>
  <c r="BV173" s="1"/>
  <c r="AP173"/>
  <c r="AQ173"/>
  <c r="BW173" s="1"/>
  <c r="AR173"/>
  <c r="AS173"/>
  <c r="BX173" s="1"/>
  <c r="AT173"/>
  <c r="AU173"/>
  <c r="BY173" s="1"/>
  <c r="AV173"/>
  <c r="AW173"/>
  <c r="BZ173" s="1"/>
  <c r="AX173"/>
  <c r="AY173"/>
  <c r="CA173" s="1"/>
  <c r="AZ173"/>
  <c r="BA173"/>
  <c r="CB173" s="1"/>
  <c r="BB173"/>
  <c r="BC173"/>
  <c r="CC173" s="1"/>
  <c r="BD173"/>
  <c r="BE173"/>
  <c r="CD173" s="1"/>
  <c r="BF173"/>
  <c r="BG173"/>
  <c r="W174"/>
  <c r="BM174" s="1"/>
  <c r="X174"/>
  <c r="Y174"/>
  <c r="Z174"/>
  <c r="AA174"/>
  <c r="BO174" s="1"/>
  <c r="AB174"/>
  <c r="AC174"/>
  <c r="BP174" s="1"/>
  <c r="AD174"/>
  <c r="AE174"/>
  <c r="BQ174" s="1"/>
  <c r="AF174"/>
  <c r="AG174"/>
  <c r="BR174" s="1"/>
  <c r="AH174"/>
  <c r="AI174"/>
  <c r="AJ174" s="1"/>
  <c r="AK174"/>
  <c r="AL174" s="1"/>
  <c r="AM174"/>
  <c r="AN174" s="1"/>
  <c r="AO174"/>
  <c r="AQ174"/>
  <c r="BW174" s="1"/>
  <c r="AR174"/>
  <c r="AS174"/>
  <c r="BX174" s="1"/>
  <c r="AT174"/>
  <c r="AU174"/>
  <c r="BY174" s="1"/>
  <c r="AV174"/>
  <c r="AW174"/>
  <c r="BZ174" s="1"/>
  <c r="AX174"/>
  <c r="AY174"/>
  <c r="CA174" s="1"/>
  <c r="AZ174"/>
  <c r="BA174"/>
  <c r="CB174" s="1"/>
  <c r="BB174"/>
  <c r="BC174"/>
  <c r="CC174" s="1"/>
  <c r="BD174"/>
  <c r="BE174"/>
  <c r="CD174" s="1"/>
  <c r="BF174"/>
  <c r="BG174"/>
  <c r="W175"/>
  <c r="BM175" s="1"/>
  <c r="X175"/>
  <c r="Y175"/>
  <c r="Z175"/>
  <c r="AA175"/>
  <c r="BO175" s="1"/>
  <c r="AB175"/>
  <c r="AC175"/>
  <c r="BP175" s="1"/>
  <c r="AD175"/>
  <c r="AE175"/>
  <c r="BQ175" s="1"/>
  <c r="AF175"/>
  <c r="AG175"/>
  <c r="BR175" s="1"/>
  <c r="AH175"/>
  <c r="AI175"/>
  <c r="AJ175" s="1"/>
  <c r="AK175"/>
  <c r="AL175" s="1"/>
  <c r="AM175"/>
  <c r="BU175" s="1"/>
  <c r="AN175"/>
  <c r="AO175"/>
  <c r="BV175" s="1"/>
  <c r="AP175"/>
  <c r="AQ175"/>
  <c r="BW175" s="1"/>
  <c r="AR175"/>
  <c r="AS175"/>
  <c r="BX175" s="1"/>
  <c r="AT175"/>
  <c r="AU175"/>
  <c r="BY175" s="1"/>
  <c r="AV175"/>
  <c r="AW175"/>
  <c r="BZ175" s="1"/>
  <c r="AX175"/>
  <c r="AY175"/>
  <c r="CA175" s="1"/>
  <c r="AZ175"/>
  <c r="BA175"/>
  <c r="CB175" s="1"/>
  <c r="BB175"/>
  <c r="BC175"/>
  <c r="CC175" s="1"/>
  <c r="BD175"/>
  <c r="BE175"/>
  <c r="CD175" s="1"/>
  <c r="BF175"/>
  <c r="BG175"/>
  <c r="W176"/>
  <c r="BM176" s="1"/>
  <c r="X176"/>
  <c r="Y176"/>
  <c r="Z176"/>
  <c r="AA176"/>
  <c r="BO176" s="1"/>
  <c r="AB176"/>
  <c r="AC176"/>
  <c r="BP176" s="1"/>
  <c r="AD176"/>
  <c r="AE176"/>
  <c r="BQ176" s="1"/>
  <c r="AF176"/>
  <c r="AG176"/>
  <c r="BR176" s="1"/>
  <c r="AH176"/>
  <c r="AI176"/>
  <c r="AK176"/>
  <c r="BT176" s="1"/>
  <c r="AM176"/>
  <c r="BU176" s="1"/>
  <c r="AO176"/>
  <c r="AQ176"/>
  <c r="BW176" s="1"/>
  <c r="AR176"/>
  <c r="AS176"/>
  <c r="BX176" s="1"/>
  <c r="AT176"/>
  <c r="AU176"/>
  <c r="BY176" s="1"/>
  <c r="AV176"/>
  <c r="AW176"/>
  <c r="BZ176" s="1"/>
  <c r="AX176"/>
  <c r="AY176"/>
  <c r="CA176" s="1"/>
  <c r="AZ176"/>
  <c r="BA176"/>
  <c r="CB176" s="1"/>
  <c r="BB176"/>
  <c r="BC176"/>
  <c r="CC176" s="1"/>
  <c r="BD176"/>
  <c r="BE176"/>
  <c r="CD176" s="1"/>
  <c r="BF176"/>
  <c r="BG176"/>
  <c r="W177"/>
  <c r="BM177" s="1"/>
  <c r="X177"/>
  <c r="Y177"/>
  <c r="Z177"/>
  <c r="AA177"/>
  <c r="BO177" s="1"/>
  <c r="AB177"/>
  <c r="AC177"/>
  <c r="BP177" s="1"/>
  <c r="AD177"/>
  <c r="AE177"/>
  <c r="BQ177" s="1"/>
  <c r="AF177"/>
  <c r="AG177"/>
  <c r="BR177" s="1"/>
  <c r="AH177"/>
  <c r="AI177"/>
  <c r="AK177"/>
  <c r="BT177" s="1"/>
  <c r="AM177"/>
  <c r="BU177" s="1"/>
  <c r="AN177"/>
  <c r="AO177"/>
  <c r="BV177" s="1"/>
  <c r="AP177"/>
  <c r="AQ177"/>
  <c r="AR177" s="1"/>
  <c r="AS177"/>
  <c r="AT177" s="1"/>
  <c r="AU177"/>
  <c r="BY177" s="1"/>
  <c r="AV177"/>
  <c r="AW177"/>
  <c r="BZ177" s="1"/>
  <c r="AX177"/>
  <c r="AY177"/>
  <c r="CA177" s="1"/>
  <c r="AZ177"/>
  <c r="BA177"/>
  <c r="CB177" s="1"/>
  <c r="BB177"/>
  <c r="BC177"/>
  <c r="CC177" s="1"/>
  <c r="BD177"/>
  <c r="BE177"/>
  <c r="CD177" s="1"/>
  <c r="BF177"/>
  <c r="BG177"/>
  <c r="W178"/>
  <c r="Y178"/>
  <c r="AA178"/>
  <c r="BO178" s="1"/>
  <c r="AB178"/>
  <c r="AC178"/>
  <c r="BP178" s="1"/>
  <c r="AD178"/>
  <c r="AE178"/>
  <c r="AF178" s="1"/>
  <c r="AG178"/>
  <c r="AI178"/>
  <c r="BS178" s="1"/>
  <c r="AJ178"/>
  <c r="AK178"/>
  <c r="BT178" s="1"/>
  <c r="AL178"/>
  <c r="AM178"/>
  <c r="BU178" s="1"/>
  <c r="AN178"/>
  <c r="AO178"/>
  <c r="BV178" s="1"/>
  <c r="AP178"/>
  <c r="AQ178"/>
  <c r="AR178" s="1"/>
  <c r="AS178"/>
  <c r="AT178" s="1"/>
  <c r="AU178"/>
  <c r="BY178" s="1"/>
  <c r="AV178"/>
  <c r="AW178"/>
  <c r="BZ178" s="1"/>
  <c r="AX178"/>
  <c r="AY178"/>
  <c r="CA178" s="1"/>
  <c r="AZ178"/>
  <c r="BA178"/>
  <c r="CB178" s="1"/>
  <c r="BB178"/>
  <c r="BC178"/>
  <c r="CC178" s="1"/>
  <c r="BD178"/>
  <c r="BE178"/>
  <c r="CD178" s="1"/>
  <c r="BF178"/>
  <c r="BG178"/>
  <c r="W179"/>
  <c r="X179" s="1"/>
  <c r="Y179"/>
  <c r="AA179"/>
  <c r="AB179"/>
  <c r="AC179"/>
  <c r="BP179" s="1"/>
  <c r="AD179"/>
  <c r="AE179"/>
  <c r="BQ179" s="1"/>
  <c r="AF179"/>
  <c r="AG179"/>
  <c r="BR179" s="1"/>
  <c r="AH179"/>
  <c r="AI179"/>
  <c r="BS179" s="1"/>
  <c r="AJ179"/>
  <c r="AK179"/>
  <c r="BT179" s="1"/>
  <c r="AL179"/>
  <c r="AM179"/>
  <c r="BU179" s="1"/>
  <c r="AN179"/>
  <c r="AO179"/>
  <c r="BV179" s="1"/>
  <c r="AP179"/>
  <c r="AQ179"/>
  <c r="AR179" s="1"/>
  <c r="AS179"/>
  <c r="AT179" s="1"/>
  <c r="AU179"/>
  <c r="BY179" s="1"/>
  <c r="AV179"/>
  <c r="AW179"/>
  <c r="BZ179" s="1"/>
  <c r="AX179"/>
  <c r="AY179"/>
  <c r="CA179" s="1"/>
  <c r="AZ179"/>
  <c r="BA179"/>
  <c r="CB179" s="1"/>
  <c r="BB179"/>
  <c r="BC179"/>
  <c r="CC179" s="1"/>
  <c r="BD179"/>
  <c r="BE179"/>
  <c r="CD179" s="1"/>
  <c r="BF179"/>
  <c r="BG179"/>
  <c r="W180"/>
  <c r="BM180" s="1"/>
  <c r="Y180"/>
  <c r="AA180"/>
  <c r="AB180" s="1"/>
  <c r="AC180"/>
  <c r="AD180" s="1"/>
  <c r="AE180"/>
  <c r="AF180" s="1"/>
  <c r="AG180"/>
  <c r="AI180"/>
  <c r="BS180" s="1"/>
  <c r="AK180"/>
  <c r="AL180" s="1"/>
  <c r="AM180"/>
  <c r="BU180" s="1"/>
  <c r="AN180"/>
  <c r="AO180"/>
  <c r="BV180" s="1"/>
  <c r="AP180"/>
  <c r="AQ180"/>
  <c r="AR180" s="1"/>
  <c r="AS180"/>
  <c r="AT180" s="1"/>
  <c r="AU180"/>
  <c r="BY180" s="1"/>
  <c r="AV180"/>
  <c r="AW180"/>
  <c r="BZ180" s="1"/>
  <c r="AX180"/>
  <c r="AY180"/>
  <c r="CA180" s="1"/>
  <c r="AZ180"/>
  <c r="BA180"/>
  <c r="CB180" s="1"/>
  <c r="BB180"/>
  <c r="BC180"/>
  <c r="CC180" s="1"/>
  <c r="BD180"/>
  <c r="BE180"/>
  <c r="CD180" s="1"/>
  <c r="BF180"/>
  <c r="BG180"/>
  <c r="W181"/>
  <c r="BM181" s="1"/>
  <c r="Y181"/>
  <c r="AA181"/>
  <c r="AB181" s="1"/>
  <c r="AC181"/>
  <c r="AD181" s="1"/>
  <c r="AE181"/>
  <c r="AF181" s="1"/>
  <c r="AG181"/>
  <c r="AI181"/>
  <c r="BS181" s="1"/>
  <c r="AK181"/>
  <c r="AL181" s="1"/>
  <c r="AM181"/>
  <c r="AO181"/>
  <c r="AQ181"/>
  <c r="AR181" s="1"/>
  <c r="AS181"/>
  <c r="AT181" s="1"/>
  <c r="AU181"/>
  <c r="BY181" s="1"/>
  <c r="AV181"/>
  <c r="AW181"/>
  <c r="BZ181" s="1"/>
  <c r="AX181"/>
  <c r="AY181"/>
  <c r="CA181" s="1"/>
  <c r="AZ181"/>
  <c r="BA181"/>
  <c r="CB181" s="1"/>
  <c r="BB181"/>
  <c r="BC181"/>
  <c r="BD181" s="1"/>
  <c r="BE181"/>
  <c r="BG181"/>
  <c r="W182"/>
  <c r="X182" s="1"/>
  <c r="Y182"/>
  <c r="AA182"/>
  <c r="AB182"/>
  <c r="AC182"/>
  <c r="BP182" s="1"/>
  <c r="AD182"/>
  <c r="AE182"/>
  <c r="AF182" s="1"/>
  <c r="AG182"/>
  <c r="AI182"/>
  <c r="BS182" s="1"/>
  <c r="AK182"/>
  <c r="AL182" s="1"/>
  <c r="AM182"/>
  <c r="BU182" s="1"/>
  <c r="AN182"/>
  <c r="AO182"/>
  <c r="BV182" s="1"/>
  <c r="AP182"/>
  <c r="AQ182"/>
  <c r="AS182"/>
  <c r="AT182" s="1"/>
  <c r="AU182"/>
  <c r="BY182" s="1"/>
  <c r="AV182"/>
  <c r="AW182"/>
  <c r="BZ182" s="1"/>
  <c r="AX182"/>
  <c r="AY182"/>
  <c r="CA182" s="1"/>
  <c r="AZ182"/>
  <c r="BA182"/>
  <c r="CB182" s="1"/>
  <c r="BB182"/>
  <c r="BC182"/>
  <c r="CC182" s="1"/>
  <c r="BD182"/>
  <c r="BE182"/>
  <c r="CD182" s="1"/>
  <c r="BF182"/>
  <c r="BG182"/>
  <c r="W183"/>
  <c r="BM183" s="1"/>
  <c r="Y183"/>
  <c r="AA183"/>
  <c r="AB183"/>
  <c r="AC183"/>
  <c r="BP183" s="1"/>
  <c r="AD183"/>
  <c r="AE183"/>
  <c r="AG183"/>
  <c r="AI183"/>
  <c r="AJ183" s="1"/>
  <c r="AK183"/>
  <c r="AL183" s="1"/>
  <c r="AM183"/>
  <c r="BU183" s="1"/>
  <c r="AN183"/>
  <c r="AO183"/>
  <c r="BV183" s="1"/>
  <c r="AP183"/>
  <c r="AQ183"/>
  <c r="AS183"/>
  <c r="AT183" s="1"/>
  <c r="AU183"/>
  <c r="BY183" s="1"/>
  <c r="AV183"/>
  <c r="AW183"/>
  <c r="BZ183" s="1"/>
  <c r="AX183"/>
  <c r="AY183"/>
  <c r="CA183" s="1"/>
  <c r="AZ183"/>
  <c r="BA183"/>
  <c r="CB183" s="1"/>
  <c r="BB183"/>
  <c r="BC183"/>
  <c r="CC183" s="1"/>
  <c r="BD183"/>
  <c r="BE183"/>
  <c r="CD183" s="1"/>
  <c r="BF183"/>
  <c r="BG183"/>
  <c r="W184"/>
  <c r="X184" s="1"/>
  <c r="Y184"/>
  <c r="AA184"/>
  <c r="AB184"/>
  <c r="AC184"/>
  <c r="BP184" s="1"/>
  <c r="AD184"/>
  <c r="AE184"/>
  <c r="AG184"/>
  <c r="AI184"/>
  <c r="AJ184" s="1"/>
  <c r="AK184"/>
  <c r="AL184" s="1"/>
  <c r="AM184"/>
  <c r="AN184" s="1"/>
  <c r="AO184"/>
  <c r="AQ184"/>
  <c r="BW184" s="1"/>
  <c r="AS184"/>
  <c r="AT184" s="1"/>
  <c r="AU184"/>
  <c r="BY184" s="1"/>
  <c r="AV184"/>
  <c r="AW184"/>
  <c r="BZ184" s="1"/>
  <c r="AX184"/>
  <c r="AY184"/>
  <c r="CA184" s="1"/>
  <c r="AZ184"/>
  <c r="BA184"/>
  <c r="CB184" s="1"/>
  <c r="BB184"/>
  <c r="BC184"/>
  <c r="BD184" s="1"/>
  <c r="BE184"/>
  <c r="BG184"/>
  <c r="W185"/>
  <c r="X185" s="1"/>
  <c r="Y185"/>
  <c r="AA185"/>
  <c r="BO185" s="1"/>
  <c r="AB185"/>
  <c r="AC185"/>
  <c r="BP185" s="1"/>
  <c r="AD185"/>
  <c r="AE185"/>
  <c r="BQ185" s="1"/>
  <c r="AF185"/>
  <c r="AG185"/>
  <c r="BR185" s="1"/>
  <c r="AH185"/>
  <c r="AI185"/>
  <c r="AK185"/>
  <c r="AL185" s="1"/>
  <c r="AM185"/>
  <c r="BU185" s="1"/>
  <c r="AN185"/>
  <c r="AO185"/>
  <c r="BV185" s="1"/>
  <c r="AP185"/>
  <c r="AQ185"/>
  <c r="AR185" s="1"/>
  <c r="AS185"/>
  <c r="AT185" s="1"/>
  <c r="AU185"/>
  <c r="BY185" s="1"/>
  <c r="AV185"/>
  <c r="AW185"/>
  <c r="BZ185" s="1"/>
  <c r="AX185"/>
  <c r="AY185"/>
  <c r="CA185" s="1"/>
  <c r="AZ185"/>
  <c r="BA185"/>
  <c r="CB185" s="1"/>
  <c r="BB185"/>
  <c r="BC185"/>
  <c r="CC185" s="1"/>
  <c r="BD185"/>
  <c r="BE185"/>
  <c r="CD185" s="1"/>
  <c r="BF185"/>
  <c r="BG185"/>
  <c r="W186"/>
  <c r="X186" s="1"/>
  <c r="Y186"/>
  <c r="AA186"/>
  <c r="BO186" s="1"/>
  <c r="AC186"/>
  <c r="AD186" s="1"/>
  <c r="AE186"/>
  <c r="AF186" s="1"/>
  <c r="AG186"/>
  <c r="AI186"/>
  <c r="AJ186" s="1"/>
  <c r="AK186"/>
  <c r="AL186" s="1"/>
  <c r="AM186"/>
  <c r="BU186" s="1"/>
  <c r="AN186"/>
  <c r="AO186"/>
  <c r="BV186" s="1"/>
  <c r="AP186"/>
  <c r="AQ186"/>
  <c r="AR186" s="1"/>
  <c r="AS186"/>
  <c r="AT186" s="1"/>
  <c r="AU186"/>
  <c r="BY186" s="1"/>
  <c r="AV186"/>
  <c r="AW186"/>
  <c r="BZ186" s="1"/>
  <c r="AX186"/>
  <c r="AY186"/>
  <c r="CA186" s="1"/>
  <c r="AZ186"/>
  <c r="BA186"/>
  <c r="CB186" s="1"/>
  <c r="BB186"/>
  <c r="BC186"/>
  <c r="BD186" s="1"/>
  <c r="BE186"/>
  <c r="BG186"/>
  <c r="W187"/>
  <c r="X187" s="1"/>
  <c r="Y187"/>
  <c r="AA187"/>
  <c r="AB187" s="1"/>
  <c r="AC187"/>
  <c r="AD187" s="1"/>
  <c r="AE187"/>
  <c r="AF187" s="1"/>
  <c r="AG187"/>
  <c r="AI187"/>
  <c r="BS187" s="1"/>
  <c r="AK187"/>
  <c r="AL187" s="1"/>
  <c r="AM187"/>
  <c r="AN187" s="1"/>
  <c r="AO187"/>
  <c r="AQ187"/>
  <c r="AR187" s="1"/>
  <c r="AS187"/>
  <c r="AT187" s="1"/>
  <c r="AU187"/>
  <c r="BY187" s="1"/>
  <c r="AV187"/>
  <c r="AW187"/>
  <c r="BZ187" s="1"/>
  <c r="AX187"/>
  <c r="AY187"/>
  <c r="CA187" s="1"/>
  <c r="AZ187"/>
  <c r="BA187"/>
  <c r="CB187" s="1"/>
  <c r="BB187"/>
  <c r="BC187"/>
  <c r="BD187"/>
  <c r="BE187"/>
  <c r="CD187" s="1"/>
  <c r="BF187"/>
  <c r="BG187"/>
  <c r="W188"/>
  <c r="X188" s="1"/>
  <c r="Y188"/>
  <c r="AA188"/>
  <c r="BO188" s="1"/>
  <c r="AB188"/>
  <c r="AC188"/>
  <c r="BP188" s="1"/>
  <c r="AD188"/>
  <c r="AE188"/>
  <c r="AF188" s="1"/>
  <c r="AG188"/>
  <c r="AI188"/>
  <c r="AJ188" s="1"/>
  <c r="AK188"/>
  <c r="AL188" s="1"/>
  <c r="AM188"/>
  <c r="BU188" s="1"/>
  <c r="AN188"/>
  <c r="AO188"/>
  <c r="BV188" s="1"/>
  <c r="AP188"/>
  <c r="AQ188"/>
  <c r="BW188" s="1"/>
  <c r="AR188"/>
  <c r="AS188"/>
  <c r="BX188" s="1"/>
  <c r="AT188"/>
  <c r="AU188"/>
  <c r="BY188" s="1"/>
  <c r="AV188"/>
  <c r="AW188"/>
  <c r="BZ188" s="1"/>
  <c r="AX188"/>
  <c r="AY188"/>
  <c r="CA188" s="1"/>
  <c r="AZ188"/>
  <c r="BA188"/>
  <c r="CB188" s="1"/>
  <c r="BB188"/>
  <c r="BC188"/>
  <c r="CC188" s="1"/>
  <c r="BD188"/>
  <c r="BE188"/>
  <c r="CD188" s="1"/>
  <c r="BF188"/>
  <c r="BG188"/>
  <c r="W189"/>
  <c r="X189" s="1"/>
  <c r="Y189"/>
  <c r="AA189"/>
  <c r="AB189" s="1"/>
  <c r="AC189"/>
  <c r="AD189" s="1"/>
  <c r="AE189"/>
  <c r="AF189" s="1"/>
  <c r="AG189"/>
  <c r="AI189"/>
  <c r="AJ189" s="1"/>
  <c r="AK189"/>
  <c r="AL189" s="1"/>
  <c r="AM189"/>
  <c r="BU189" s="1"/>
  <c r="AO189"/>
  <c r="AQ189"/>
  <c r="BW189" s="1"/>
  <c r="AS189"/>
  <c r="AT189" s="1"/>
  <c r="AU189"/>
  <c r="BY189" s="1"/>
  <c r="AV189"/>
  <c r="AW189"/>
  <c r="BZ189" s="1"/>
  <c r="AX189"/>
  <c r="AY189"/>
  <c r="AZ189"/>
  <c r="BA189"/>
  <c r="CB189" s="1"/>
  <c r="BB189"/>
  <c r="BC189"/>
  <c r="BD189" s="1"/>
  <c r="BE189"/>
  <c r="BG189"/>
  <c r="BP189"/>
  <c r="CA189"/>
  <c r="W190"/>
  <c r="X190" s="1"/>
  <c r="Y190"/>
  <c r="AA190"/>
  <c r="AB190" s="1"/>
  <c r="AC190"/>
  <c r="AD190" s="1"/>
  <c r="AE190"/>
  <c r="AF190" s="1"/>
  <c r="AG190"/>
  <c r="AI190"/>
  <c r="AK190"/>
  <c r="AL190" s="1"/>
  <c r="AM190"/>
  <c r="BU190" s="1"/>
  <c r="AN190"/>
  <c r="AO190"/>
  <c r="BV190" s="1"/>
  <c r="AP190"/>
  <c r="AQ190"/>
  <c r="BW190" s="1"/>
  <c r="AS190"/>
  <c r="AT190" s="1"/>
  <c r="AU190"/>
  <c r="BY190" s="1"/>
  <c r="AV190"/>
  <c r="AW190"/>
  <c r="BZ190" s="1"/>
  <c r="AX190"/>
  <c r="AY190"/>
  <c r="CA190" s="1"/>
  <c r="AZ190"/>
  <c r="BA190"/>
  <c r="CB190" s="1"/>
  <c r="BB190"/>
  <c r="BC190"/>
  <c r="CC190" s="1"/>
  <c r="BD190"/>
  <c r="BE190"/>
  <c r="CD190" s="1"/>
  <c r="BF190"/>
  <c r="BG190"/>
  <c r="W191"/>
  <c r="Y191"/>
  <c r="AA191"/>
  <c r="AB191" s="1"/>
  <c r="AC191"/>
  <c r="AD191" s="1"/>
  <c r="AE191"/>
  <c r="AF191" s="1"/>
  <c r="AG191"/>
  <c r="AI191"/>
  <c r="AJ191" s="1"/>
  <c r="AK191"/>
  <c r="AL191" s="1"/>
  <c r="AM191"/>
  <c r="AN191" s="1"/>
  <c r="AO191"/>
  <c r="AQ191"/>
  <c r="BW191" s="1"/>
  <c r="AS191"/>
  <c r="AT191" s="1"/>
  <c r="AU191"/>
  <c r="BY191" s="1"/>
  <c r="AV191"/>
  <c r="AW191"/>
  <c r="BZ191" s="1"/>
  <c r="AX191"/>
  <c r="AY191"/>
  <c r="CA191" s="1"/>
  <c r="AZ191"/>
  <c r="BA191"/>
  <c r="CB191" s="1"/>
  <c r="BB191"/>
  <c r="BC191"/>
  <c r="CC191" s="1"/>
  <c r="BD191"/>
  <c r="BE191"/>
  <c r="CD191" s="1"/>
  <c r="BF191"/>
  <c r="BG191"/>
  <c r="W192"/>
  <c r="X192" s="1"/>
  <c r="Y192"/>
  <c r="AA192"/>
  <c r="BO192" s="1"/>
  <c r="AC192"/>
  <c r="AD192" s="1"/>
  <c r="AE192"/>
  <c r="AF192" s="1"/>
  <c r="AG192"/>
  <c r="AI192"/>
  <c r="BS192" s="1"/>
  <c r="AK192"/>
  <c r="AL192" s="1"/>
  <c r="AM192"/>
  <c r="BU192" s="1"/>
  <c r="AN192"/>
  <c r="AO192"/>
  <c r="BV192" s="1"/>
  <c r="AP192"/>
  <c r="AQ192"/>
  <c r="BW192" s="1"/>
  <c r="AS192"/>
  <c r="AT192" s="1"/>
  <c r="AU192"/>
  <c r="BY192" s="1"/>
  <c r="AV192"/>
  <c r="AW192"/>
  <c r="BZ192" s="1"/>
  <c r="AX192"/>
  <c r="AY192"/>
  <c r="CA192" s="1"/>
  <c r="AZ192"/>
  <c r="BA192"/>
  <c r="CB192" s="1"/>
  <c r="BB192"/>
  <c r="BC192"/>
  <c r="CC192" s="1"/>
  <c r="BD192"/>
  <c r="BE192"/>
  <c r="CD192" s="1"/>
  <c r="BF192"/>
  <c r="BG192"/>
  <c r="BP192"/>
  <c r="BQ192"/>
  <c r="W193"/>
  <c r="X193" s="1"/>
  <c r="Y193"/>
  <c r="AA193"/>
  <c r="AB193"/>
  <c r="AC193"/>
  <c r="BP193" s="1"/>
  <c r="AD193"/>
  <c r="AE193"/>
  <c r="AG193"/>
  <c r="AI193"/>
  <c r="AJ193" s="1"/>
  <c r="AK193"/>
  <c r="AL193" s="1"/>
  <c r="AM193"/>
  <c r="BU193" s="1"/>
  <c r="AN193"/>
  <c r="AO193"/>
  <c r="BV193" s="1"/>
  <c r="AP193"/>
  <c r="AQ193"/>
  <c r="AR193" s="1"/>
  <c r="AS193"/>
  <c r="AT193" s="1"/>
  <c r="AU193"/>
  <c r="BY193" s="1"/>
  <c r="AV193"/>
  <c r="AW193"/>
  <c r="BZ193" s="1"/>
  <c r="AX193"/>
  <c r="AY193"/>
  <c r="CA193" s="1"/>
  <c r="AZ193"/>
  <c r="BA193"/>
  <c r="CB193" s="1"/>
  <c r="BB193"/>
  <c r="BC193"/>
  <c r="CC193" s="1"/>
  <c r="BD193"/>
  <c r="BE193"/>
  <c r="CD193" s="1"/>
  <c r="BF193"/>
  <c r="BG193"/>
  <c r="W194"/>
  <c r="Y194"/>
  <c r="AA194"/>
  <c r="BO194" s="1"/>
  <c r="AB194"/>
  <c r="AC194"/>
  <c r="BP194" s="1"/>
  <c r="AD194"/>
  <c r="AE194"/>
  <c r="BQ194" s="1"/>
  <c r="AF194"/>
  <c r="AG194"/>
  <c r="BR194" s="1"/>
  <c r="AH194"/>
  <c r="AI194"/>
  <c r="BS194" s="1"/>
  <c r="AJ194"/>
  <c r="AK194"/>
  <c r="BT194" s="1"/>
  <c r="AL194"/>
  <c r="AM194"/>
  <c r="BU194" s="1"/>
  <c r="AN194"/>
  <c r="AO194"/>
  <c r="BV194" s="1"/>
  <c r="AP194"/>
  <c r="AQ194"/>
  <c r="AR194" s="1"/>
  <c r="AS194"/>
  <c r="AT194" s="1"/>
  <c r="AU194"/>
  <c r="BY194" s="1"/>
  <c r="AV194"/>
  <c r="AW194"/>
  <c r="BZ194" s="1"/>
  <c r="AX194"/>
  <c r="AY194"/>
  <c r="CA194" s="1"/>
  <c r="AZ194"/>
  <c r="BA194"/>
  <c r="CB194" s="1"/>
  <c r="BB194"/>
  <c r="BC194"/>
  <c r="CC194" s="1"/>
  <c r="BD194"/>
  <c r="BE194"/>
  <c r="CD194" s="1"/>
  <c r="BF194"/>
  <c r="BG194"/>
  <c r="W195"/>
  <c r="X195" s="1"/>
  <c r="Y195"/>
  <c r="AA195"/>
  <c r="BO195" s="1"/>
  <c r="AB195"/>
  <c r="AC195"/>
  <c r="BP195" s="1"/>
  <c r="AD195"/>
  <c r="AE195"/>
  <c r="AF195" s="1"/>
  <c r="AG195"/>
  <c r="AI195"/>
  <c r="BS195" s="1"/>
  <c r="AK195"/>
  <c r="AL195" s="1"/>
  <c r="AM195"/>
  <c r="AN195" s="1"/>
  <c r="AO195"/>
  <c r="AQ195"/>
  <c r="BW195" s="1"/>
  <c r="AS195"/>
  <c r="AT195" s="1"/>
  <c r="AU195"/>
  <c r="BY195" s="1"/>
  <c r="AV195"/>
  <c r="AW195"/>
  <c r="BZ195" s="1"/>
  <c r="AX195"/>
  <c r="AY195"/>
  <c r="CA195" s="1"/>
  <c r="AZ195"/>
  <c r="BA195"/>
  <c r="CB195" s="1"/>
  <c r="BB195"/>
  <c r="BC195"/>
  <c r="CC195" s="1"/>
  <c r="BD195"/>
  <c r="BE195"/>
  <c r="CD195" s="1"/>
  <c r="BF195"/>
  <c r="BG195"/>
  <c r="W196"/>
  <c r="Y196"/>
  <c r="AA196"/>
  <c r="AB196" s="1"/>
  <c r="AC196"/>
  <c r="AD196" s="1"/>
  <c r="AE196"/>
  <c r="AF196" s="1"/>
  <c r="AG196"/>
  <c r="AI196"/>
  <c r="AJ196" s="1"/>
  <c r="AK196"/>
  <c r="AL196" s="1"/>
  <c r="AM196"/>
  <c r="AN196" s="1"/>
  <c r="AO196"/>
  <c r="AQ196"/>
  <c r="BW196" s="1"/>
  <c r="AS196"/>
  <c r="AT196" s="1"/>
  <c r="AU196"/>
  <c r="BY196" s="1"/>
  <c r="AV196"/>
  <c r="AW196"/>
  <c r="BZ196" s="1"/>
  <c r="AX196"/>
  <c r="AY196"/>
  <c r="CA196" s="1"/>
  <c r="AZ196"/>
  <c r="BA196"/>
  <c r="CB196" s="1"/>
  <c r="BB196"/>
  <c r="BC196"/>
  <c r="CC196" s="1"/>
  <c r="BD196"/>
  <c r="BE196"/>
  <c r="CD196" s="1"/>
  <c r="BF196"/>
  <c r="BG196"/>
  <c r="W197"/>
  <c r="Y197"/>
  <c r="AA197"/>
  <c r="BO197" s="1"/>
  <c r="AC197"/>
  <c r="AD197" s="1"/>
  <c r="AE197"/>
  <c r="AF197" s="1"/>
  <c r="AG197"/>
  <c r="AI197"/>
  <c r="AJ197" s="1"/>
  <c r="AK197"/>
  <c r="AL197" s="1"/>
  <c r="AM197"/>
  <c r="AN197" s="1"/>
  <c r="AO197"/>
  <c r="AQ197"/>
  <c r="AR197" s="1"/>
  <c r="AS197"/>
  <c r="AT197" s="1"/>
  <c r="AU197"/>
  <c r="BY197" s="1"/>
  <c r="AV197"/>
  <c r="AW197"/>
  <c r="BZ197" s="1"/>
  <c r="AX197"/>
  <c r="AY197"/>
  <c r="CA197" s="1"/>
  <c r="AZ197"/>
  <c r="BA197"/>
  <c r="CB197" s="1"/>
  <c r="BB197"/>
  <c r="BC197"/>
  <c r="CC197" s="1"/>
  <c r="BD197"/>
  <c r="BE197"/>
  <c r="CD197" s="1"/>
  <c r="BF197"/>
  <c r="BG197"/>
  <c r="W198"/>
  <c r="X198" s="1"/>
  <c r="Y198"/>
  <c r="AA198"/>
  <c r="BO198" s="1"/>
  <c r="AB198"/>
  <c r="AC198"/>
  <c r="BP198" s="1"/>
  <c r="AD198"/>
  <c r="AE198"/>
  <c r="AF198" s="1"/>
  <c r="AG198"/>
  <c r="AI198"/>
  <c r="AJ198" s="1"/>
  <c r="AK198"/>
  <c r="AL198" s="1"/>
  <c r="AM198"/>
  <c r="BU198" s="1"/>
  <c r="AN198"/>
  <c r="AO198"/>
  <c r="BV198" s="1"/>
  <c r="AP198"/>
  <c r="AQ198"/>
  <c r="AR198" s="1"/>
  <c r="AS198"/>
  <c r="AT198" s="1"/>
  <c r="AU198"/>
  <c r="AV198"/>
  <c r="AW198"/>
  <c r="BZ198" s="1"/>
  <c r="AX198"/>
  <c r="AY198"/>
  <c r="CA198" s="1"/>
  <c r="AZ198"/>
  <c r="BA198"/>
  <c r="CB198" s="1"/>
  <c r="BB198"/>
  <c r="BC198"/>
  <c r="CC198" s="1"/>
  <c r="BD198"/>
  <c r="BE198"/>
  <c r="CD198" s="1"/>
  <c r="BF198"/>
  <c r="BG198"/>
  <c r="W199"/>
  <c r="X199" s="1"/>
  <c r="Y199"/>
  <c r="AA199"/>
  <c r="BO199" s="1"/>
  <c r="AB199"/>
  <c r="AC199"/>
  <c r="BP199" s="1"/>
  <c r="AD199"/>
  <c r="AE199"/>
  <c r="AF199" s="1"/>
  <c r="AG199"/>
  <c r="AI199"/>
  <c r="BS199" s="1"/>
  <c r="AK199"/>
  <c r="AL199" s="1"/>
  <c r="AM199"/>
  <c r="BU199" s="1"/>
  <c r="AN199"/>
  <c r="AO199"/>
  <c r="BV199" s="1"/>
  <c r="AP199"/>
  <c r="AQ199"/>
  <c r="AR199" s="1"/>
  <c r="AS199"/>
  <c r="AT199" s="1"/>
  <c r="AU199"/>
  <c r="BY199" s="1"/>
  <c r="AV199"/>
  <c r="AW199"/>
  <c r="BZ199" s="1"/>
  <c r="AX199"/>
  <c r="AY199"/>
  <c r="CA199" s="1"/>
  <c r="AZ199"/>
  <c r="BA199"/>
  <c r="CB199" s="1"/>
  <c r="BB199"/>
  <c r="BC199"/>
  <c r="CC199" s="1"/>
  <c r="BD199"/>
  <c r="BE199"/>
  <c r="CD199" s="1"/>
  <c r="BF199"/>
  <c r="BG199"/>
  <c r="W200"/>
  <c r="X200" s="1"/>
  <c r="Y200"/>
  <c r="AA200"/>
  <c r="BO200" s="1"/>
  <c r="AB200"/>
  <c r="AC200"/>
  <c r="BP200" s="1"/>
  <c r="AD200"/>
  <c r="AE200"/>
  <c r="AF200" s="1"/>
  <c r="AG200"/>
  <c r="AI200"/>
  <c r="AJ200" s="1"/>
  <c r="AK200"/>
  <c r="AL200" s="1"/>
  <c r="AM200"/>
  <c r="AN200" s="1"/>
  <c r="AO200"/>
  <c r="AQ200"/>
  <c r="BW200" s="1"/>
  <c r="AS200"/>
  <c r="AT200" s="1"/>
  <c r="AU200"/>
  <c r="BY200" s="1"/>
  <c r="AV200"/>
  <c r="AW200"/>
  <c r="BZ200" s="1"/>
  <c r="AX200"/>
  <c r="AY200"/>
  <c r="CA200" s="1"/>
  <c r="AZ200"/>
  <c r="BA200"/>
  <c r="CB200" s="1"/>
  <c r="BB200"/>
  <c r="BC200"/>
  <c r="CC200" s="1"/>
  <c r="BD200"/>
  <c r="BE200"/>
  <c r="CD200" s="1"/>
  <c r="BF200"/>
  <c r="BG200"/>
  <c r="W201"/>
  <c r="BM201" s="1"/>
  <c r="Y201"/>
  <c r="AA201"/>
  <c r="AB201" s="1"/>
  <c r="AC201"/>
  <c r="AD201" s="1"/>
  <c r="AE201"/>
  <c r="AF201" s="1"/>
  <c r="AG201"/>
  <c r="AI201"/>
  <c r="AJ201" s="1"/>
  <c r="AK201"/>
  <c r="AL201" s="1"/>
  <c r="AM201"/>
  <c r="BU201" s="1"/>
  <c r="AN201"/>
  <c r="AO201"/>
  <c r="BV201" s="1"/>
  <c r="AP201"/>
  <c r="AQ201"/>
  <c r="BW201" s="1"/>
  <c r="AS201"/>
  <c r="AT201" s="1"/>
  <c r="AU201"/>
  <c r="AV201"/>
  <c r="AW201"/>
  <c r="BZ201" s="1"/>
  <c r="AX201"/>
  <c r="AY201"/>
  <c r="CA201" s="1"/>
  <c r="AZ201"/>
  <c r="BA201"/>
  <c r="CB201" s="1"/>
  <c r="BB201"/>
  <c r="BC201"/>
  <c r="CC201" s="1"/>
  <c r="BD201"/>
  <c r="BE201"/>
  <c r="CD201" s="1"/>
  <c r="BF201"/>
  <c r="BG201"/>
  <c r="W202"/>
  <c r="X202" s="1"/>
  <c r="Y202"/>
  <c r="AA202"/>
  <c r="BO202" s="1"/>
  <c r="AB202"/>
  <c r="AC202"/>
  <c r="BP202" s="1"/>
  <c r="AD202"/>
  <c r="AE202"/>
  <c r="AF202" s="1"/>
  <c r="AG202"/>
  <c r="AI202"/>
  <c r="AK202"/>
  <c r="AL202" s="1"/>
  <c r="AM202"/>
  <c r="BU202" s="1"/>
  <c r="AO202"/>
  <c r="AQ202"/>
  <c r="AR202" s="1"/>
  <c r="AS202"/>
  <c r="AT202" s="1"/>
  <c r="AU202"/>
  <c r="BY202" s="1"/>
  <c r="AV202"/>
  <c r="AW202"/>
  <c r="BZ202" s="1"/>
  <c r="AX202"/>
  <c r="AY202"/>
  <c r="CA202" s="1"/>
  <c r="AZ202"/>
  <c r="BA202"/>
  <c r="CB202" s="1"/>
  <c r="BB202"/>
  <c r="BC202"/>
  <c r="CC202" s="1"/>
  <c r="BD202"/>
  <c r="BE202"/>
  <c r="CD202" s="1"/>
  <c r="BF202"/>
  <c r="BG202"/>
  <c r="W203"/>
  <c r="X203" s="1"/>
  <c r="Y203"/>
  <c r="AA203"/>
  <c r="BO203" s="1"/>
  <c r="AB203"/>
  <c r="AC203"/>
  <c r="BP203" s="1"/>
  <c r="AD203"/>
  <c r="AE203"/>
  <c r="AF203" s="1"/>
  <c r="AG203"/>
  <c r="AI203"/>
  <c r="AJ203" s="1"/>
  <c r="AK203"/>
  <c r="AL203" s="1"/>
  <c r="AM203"/>
  <c r="AN203" s="1"/>
  <c r="AO203"/>
  <c r="AQ203"/>
  <c r="BW203" s="1"/>
  <c r="AS203"/>
  <c r="AT203" s="1"/>
  <c r="AU203"/>
  <c r="BY203" s="1"/>
  <c r="AV203"/>
  <c r="AW203"/>
  <c r="BZ203" s="1"/>
  <c r="AX203"/>
  <c r="AY203"/>
  <c r="CA203" s="1"/>
  <c r="AZ203"/>
  <c r="BA203"/>
  <c r="CB203" s="1"/>
  <c r="BB203"/>
  <c r="BC203"/>
  <c r="CC203" s="1"/>
  <c r="BD203"/>
  <c r="BE203"/>
  <c r="CD203" s="1"/>
  <c r="BF203"/>
  <c r="BG203"/>
  <c r="W204"/>
  <c r="X204" s="1"/>
  <c r="Y204"/>
  <c r="AA204"/>
  <c r="AB204" s="1"/>
  <c r="AC204"/>
  <c r="AD204" s="1"/>
  <c r="AE204"/>
  <c r="AF204" s="1"/>
  <c r="AG204"/>
  <c r="AI204"/>
  <c r="BS204" s="1"/>
  <c r="AK204"/>
  <c r="AL204" s="1"/>
  <c r="AM204"/>
  <c r="BU204" s="1"/>
  <c r="AN204"/>
  <c r="AO204"/>
  <c r="BV204" s="1"/>
  <c r="AP204"/>
  <c r="AQ204"/>
  <c r="BW204" s="1"/>
  <c r="AS204"/>
  <c r="AT204" s="1"/>
  <c r="AU204"/>
  <c r="BY204" s="1"/>
  <c r="AV204"/>
  <c r="AW204"/>
  <c r="BZ204" s="1"/>
  <c r="AX204"/>
  <c r="AY204"/>
  <c r="CA204" s="1"/>
  <c r="AZ204"/>
  <c r="BA204"/>
  <c r="CB204" s="1"/>
  <c r="BB204"/>
  <c r="BC204"/>
  <c r="CC204" s="1"/>
  <c r="BD204"/>
  <c r="BE204"/>
  <c r="CD204" s="1"/>
  <c r="BF204"/>
  <c r="BG204"/>
  <c r="W205"/>
  <c r="X205" s="1"/>
  <c r="Y205"/>
  <c r="AA205"/>
  <c r="BO205" s="1"/>
  <c r="AB205"/>
  <c r="AC205"/>
  <c r="BP205" s="1"/>
  <c r="AD205"/>
  <c r="AE205"/>
  <c r="BQ205" s="1"/>
  <c r="AF205"/>
  <c r="AG205"/>
  <c r="BR205" s="1"/>
  <c r="AH205"/>
  <c r="AI205"/>
  <c r="BS205" s="1"/>
  <c r="AJ205"/>
  <c r="AK205"/>
  <c r="BT205" s="1"/>
  <c r="AL205"/>
  <c r="AM205"/>
  <c r="BU205" s="1"/>
  <c r="AN205"/>
  <c r="AO205"/>
  <c r="BV205" s="1"/>
  <c r="AP205"/>
  <c r="AQ205"/>
  <c r="BW205" s="1"/>
  <c r="AR205"/>
  <c r="AS205"/>
  <c r="BX205" s="1"/>
  <c r="AT205"/>
  <c r="AU205"/>
  <c r="BY205" s="1"/>
  <c r="AV205"/>
  <c r="AW205"/>
  <c r="BZ205" s="1"/>
  <c r="AX205"/>
  <c r="AY205"/>
  <c r="CA205" s="1"/>
  <c r="AZ205"/>
  <c r="BA205"/>
  <c r="CB205" s="1"/>
  <c r="BB205"/>
  <c r="BC205"/>
  <c r="CC205" s="1"/>
  <c r="BD205"/>
  <c r="BE205"/>
  <c r="CD205" s="1"/>
  <c r="BF205"/>
  <c r="BG205"/>
  <c r="W206"/>
  <c r="X206" s="1"/>
  <c r="Y206"/>
  <c r="AA206"/>
  <c r="BO206" s="1"/>
  <c r="AB206"/>
  <c r="AC206"/>
  <c r="BP206" s="1"/>
  <c r="AD206"/>
  <c r="AE206"/>
  <c r="BQ206" s="1"/>
  <c r="AF206"/>
  <c r="AG206"/>
  <c r="BR206" s="1"/>
  <c r="AH206"/>
  <c r="AI206"/>
  <c r="AJ206" s="1"/>
  <c r="AK206"/>
  <c r="AL206" s="1"/>
  <c r="AM206"/>
  <c r="AN206" s="1"/>
  <c r="AO206"/>
  <c r="AQ206"/>
  <c r="BW206" s="1"/>
  <c r="AS206"/>
  <c r="BX206" s="1"/>
  <c r="AU206"/>
  <c r="BY206" s="1"/>
  <c r="AV206"/>
  <c r="AW206"/>
  <c r="BZ206" s="1"/>
  <c r="AX206"/>
  <c r="AY206"/>
  <c r="CA206" s="1"/>
  <c r="AZ206"/>
  <c r="BA206"/>
  <c r="CB206" s="1"/>
  <c r="BB206"/>
  <c r="BC206"/>
  <c r="CC206" s="1"/>
  <c r="BD206"/>
  <c r="BE206"/>
  <c r="CD206" s="1"/>
  <c r="BF206"/>
  <c r="BG206"/>
  <c r="W207"/>
  <c r="X207" s="1"/>
  <c r="Y207"/>
  <c r="AA207"/>
  <c r="BO207" s="1"/>
  <c r="AB207"/>
  <c r="AC207"/>
  <c r="BP207" s="1"/>
  <c r="AD207"/>
  <c r="AE207"/>
  <c r="BQ207" s="1"/>
  <c r="AF207"/>
  <c r="AG207"/>
  <c r="BR207" s="1"/>
  <c r="AH207"/>
  <c r="AI207"/>
  <c r="AJ207" s="1"/>
  <c r="AK207"/>
  <c r="AL207" s="1"/>
  <c r="AM207"/>
  <c r="AN207" s="1"/>
  <c r="AO207"/>
  <c r="AQ207"/>
  <c r="AR207" s="1"/>
  <c r="AS207"/>
  <c r="AU207"/>
  <c r="AV207"/>
  <c r="AW207"/>
  <c r="BZ207" s="1"/>
  <c r="AX207"/>
  <c r="AY207"/>
  <c r="CA207" s="1"/>
  <c r="AZ207"/>
  <c r="BA207"/>
  <c r="CB207" s="1"/>
  <c r="BB207"/>
  <c r="BC207"/>
  <c r="CC207" s="1"/>
  <c r="BD207"/>
  <c r="BE207"/>
  <c r="CD207" s="1"/>
  <c r="BF207"/>
  <c r="BG207"/>
  <c r="W208"/>
  <c r="X208" s="1"/>
  <c r="Y208"/>
  <c r="AA208"/>
  <c r="BO208" s="1"/>
  <c r="AB208"/>
  <c r="AC208"/>
  <c r="BP208" s="1"/>
  <c r="AD208"/>
  <c r="AE208"/>
  <c r="BQ208" s="1"/>
  <c r="AF208"/>
  <c r="AG208"/>
  <c r="BR208" s="1"/>
  <c r="AH208"/>
  <c r="AI208"/>
  <c r="BS208" s="1"/>
  <c r="AK208"/>
  <c r="AL208" s="1"/>
  <c r="AM208"/>
  <c r="AN208" s="1"/>
  <c r="AO208"/>
  <c r="AQ208"/>
  <c r="AR208" s="1"/>
  <c r="AS208"/>
  <c r="AU208"/>
  <c r="BY208" s="1"/>
  <c r="AV208"/>
  <c r="AW208"/>
  <c r="BZ208" s="1"/>
  <c r="AX208"/>
  <c r="AY208"/>
  <c r="CA208" s="1"/>
  <c r="AZ208"/>
  <c r="BA208"/>
  <c r="CB208" s="1"/>
  <c r="BB208"/>
  <c r="BC208"/>
  <c r="CC208" s="1"/>
  <c r="BD208"/>
  <c r="BE208"/>
  <c r="CD208" s="1"/>
  <c r="BF208"/>
  <c r="BG208"/>
  <c r="W209"/>
  <c r="X209" s="1"/>
  <c r="Y209"/>
  <c r="AA209"/>
  <c r="BO209" s="1"/>
  <c r="AB209"/>
  <c r="AC209"/>
  <c r="BP209" s="1"/>
  <c r="AD209"/>
  <c r="AE209"/>
  <c r="BQ209" s="1"/>
  <c r="AF209"/>
  <c r="AG209"/>
  <c r="BR209" s="1"/>
  <c r="AH209"/>
  <c r="AI209"/>
  <c r="AJ209" s="1"/>
  <c r="AK209"/>
  <c r="AL209" s="1"/>
  <c r="AM209"/>
  <c r="AN209" s="1"/>
  <c r="AO209"/>
  <c r="AQ209"/>
  <c r="BW209" s="1"/>
  <c r="AS209"/>
  <c r="BX209" s="1"/>
  <c r="AU209"/>
  <c r="BY209" s="1"/>
  <c r="AV209"/>
  <c r="AW209"/>
  <c r="BZ209" s="1"/>
  <c r="AX209"/>
  <c r="AY209"/>
  <c r="CA209" s="1"/>
  <c r="AZ209"/>
  <c r="BA209"/>
  <c r="CB209" s="1"/>
  <c r="BB209"/>
  <c r="BC209"/>
  <c r="CC209" s="1"/>
  <c r="BD209"/>
  <c r="BE209"/>
  <c r="CD209" s="1"/>
  <c r="BF209"/>
  <c r="BG209"/>
  <c r="W210"/>
  <c r="X210" s="1"/>
  <c r="Y210"/>
  <c r="AA210"/>
  <c r="BO210" s="1"/>
  <c r="AC210"/>
  <c r="AD210" s="1"/>
  <c r="AE210"/>
  <c r="AF210" s="1"/>
  <c r="AG210"/>
  <c r="AI210"/>
  <c r="BS210" s="1"/>
  <c r="AJ210"/>
  <c r="AK210"/>
  <c r="BT210" s="1"/>
  <c r="AL210"/>
  <c r="AM210"/>
  <c r="BU210" s="1"/>
  <c r="AN210"/>
  <c r="AO210"/>
  <c r="BV210" s="1"/>
  <c r="AP210"/>
  <c r="AQ210"/>
  <c r="BW210" s="1"/>
  <c r="AS210"/>
  <c r="AT210" s="1"/>
  <c r="AU210"/>
  <c r="BY210" s="1"/>
  <c r="AV210"/>
  <c r="AW210"/>
  <c r="BZ210" s="1"/>
  <c r="AX210"/>
  <c r="AY210"/>
  <c r="CA210" s="1"/>
  <c r="AZ210"/>
  <c r="BA210"/>
  <c r="CB210" s="1"/>
  <c r="BB210"/>
  <c r="BC210"/>
  <c r="CC210" s="1"/>
  <c r="BD210"/>
  <c r="BE210"/>
  <c r="CD210" s="1"/>
  <c r="BF210"/>
  <c r="BG210"/>
  <c r="W211"/>
  <c r="Y211"/>
  <c r="AA211"/>
  <c r="BO211" s="1"/>
  <c r="AC211"/>
  <c r="AD211" s="1"/>
  <c r="AE211"/>
  <c r="AF211" s="1"/>
  <c r="AG211"/>
  <c r="AI211"/>
  <c r="AJ211" s="1"/>
  <c r="AK211"/>
  <c r="AL211" s="1"/>
  <c r="AM211"/>
  <c r="AN211" s="1"/>
  <c r="AO211"/>
  <c r="AQ211"/>
  <c r="AR211" s="1"/>
  <c r="AS211"/>
  <c r="AU211"/>
  <c r="BY211" s="1"/>
  <c r="AV211"/>
  <c r="AW211"/>
  <c r="BZ211" s="1"/>
  <c r="AX211"/>
  <c r="AY211"/>
  <c r="CA211" s="1"/>
  <c r="AZ211"/>
  <c r="BA211"/>
  <c r="CB211" s="1"/>
  <c r="BB211"/>
  <c r="BC211"/>
  <c r="CC211" s="1"/>
  <c r="BD211"/>
  <c r="BE211"/>
  <c r="CD211" s="1"/>
  <c r="BF211"/>
  <c r="BG211"/>
  <c r="W212"/>
  <c r="X212" s="1"/>
  <c r="Y212"/>
  <c r="AA212"/>
  <c r="BO212" s="1"/>
  <c r="AB212"/>
  <c r="AC212"/>
  <c r="BP212" s="1"/>
  <c r="AD212"/>
  <c r="AE212"/>
  <c r="BQ212" s="1"/>
  <c r="AF212"/>
  <c r="AG212"/>
  <c r="BR212" s="1"/>
  <c r="AH212"/>
  <c r="AI212"/>
  <c r="AJ212" s="1"/>
  <c r="AK212"/>
  <c r="AL212" s="1"/>
  <c r="AM212"/>
  <c r="AN212" s="1"/>
  <c r="AO212"/>
  <c r="AQ212"/>
  <c r="AR212" s="1"/>
  <c r="AS212"/>
  <c r="BX212" s="1"/>
  <c r="AU212"/>
  <c r="AV212"/>
  <c r="AW212"/>
  <c r="BZ212" s="1"/>
  <c r="AX212"/>
  <c r="AY212"/>
  <c r="CA212" s="1"/>
  <c r="AZ212"/>
  <c r="BA212"/>
  <c r="CB212" s="1"/>
  <c r="BB212"/>
  <c r="BC212"/>
  <c r="CC212" s="1"/>
  <c r="BD212"/>
  <c r="BE212"/>
  <c r="CD212" s="1"/>
  <c r="BF212"/>
  <c r="BG212"/>
  <c r="W213"/>
  <c r="X213" s="1"/>
  <c r="Y213"/>
  <c r="AA213"/>
  <c r="BO213" s="1"/>
  <c r="AB213"/>
  <c r="AC213"/>
  <c r="BP213" s="1"/>
  <c r="AD213"/>
  <c r="AE213"/>
  <c r="BQ213" s="1"/>
  <c r="AF213"/>
  <c r="AG213"/>
  <c r="BR213" s="1"/>
  <c r="AH213"/>
  <c r="AI213"/>
  <c r="BS213" s="1"/>
  <c r="AK213"/>
  <c r="BT213" s="1"/>
  <c r="AM213"/>
  <c r="BU213" s="1"/>
  <c r="AO213"/>
  <c r="AQ213"/>
  <c r="BW213" s="1"/>
  <c r="AR213"/>
  <c r="AS213"/>
  <c r="BX213" s="1"/>
  <c r="AT213"/>
  <c r="AU213"/>
  <c r="BY213" s="1"/>
  <c r="AV213"/>
  <c r="AW213"/>
  <c r="BZ213" s="1"/>
  <c r="AX213"/>
  <c r="AY213"/>
  <c r="CA213" s="1"/>
  <c r="AZ213"/>
  <c r="BA213"/>
  <c r="CB213" s="1"/>
  <c r="BB213"/>
  <c r="BC213"/>
  <c r="CC213" s="1"/>
  <c r="BD213"/>
  <c r="BE213"/>
  <c r="CD213" s="1"/>
  <c r="BF213"/>
  <c r="BG213"/>
  <c r="W214"/>
  <c r="X214" s="1"/>
  <c r="Y214"/>
  <c r="AA214"/>
  <c r="AB214"/>
  <c r="AC214"/>
  <c r="BP214" s="1"/>
  <c r="AD214"/>
  <c r="AE214"/>
  <c r="BQ214" s="1"/>
  <c r="AF214"/>
  <c r="AG214"/>
  <c r="BR214" s="1"/>
  <c r="AH214"/>
  <c r="AI214"/>
  <c r="BS214" s="1"/>
  <c r="AJ214"/>
  <c r="AK214"/>
  <c r="BT214" s="1"/>
  <c r="AL214"/>
  <c r="AM214"/>
  <c r="BU214" s="1"/>
  <c r="AN214"/>
  <c r="AO214"/>
  <c r="BV214" s="1"/>
  <c r="AP214"/>
  <c r="AQ214"/>
  <c r="BW214" s="1"/>
  <c r="AS214"/>
  <c r="BX214" s="1"/>
  <c r="AU214"/>
  <c r="BY214" s="1"/>
  <c r="AV214"/>
  <c r="AW214"/>
  <c r="BZ214" s="1"/>
  <c r="AX214"/>
  <c r="AY214"/>
  <c r="CA214" s="1"/>
  <c r="AZ214"/>
  <c r="BA214"/>
  <c r="CB214" s="1"/>
  <c r="BB214"/>
  <c r="BC214"/>
  <c r="CC214" s="1"/>
  <c r="BD214"/>
  <c r="BE214"/>
  <c r="CD214" s="1"/>
  <c r="BF214"/>
  <c r="BG214"/>
  <c r="W215"/>
  <c r="Y215"/>
  <c r="AA215"/>
  <c r="AB215"/>
  <c r="AC215"/>
  <c r="BP215" s="1"/>
  <c r="AD215"/>
  <c r="AE215"/>
  <c r="BQ215" s="1"/>
  <c r="AF215"/>
  <c r="AG215"/>
  <c r="BR215" s="1"/>
  <c r="AH215"/>
  <c r="AI215"/>
  <c r="BS215" s="1"/>
  <c r="AJ215"/>
  <c r="AK215"/>
  <c r="BT215" s="1"/>
  <c r="AL215"/>
  <c r="AM215"/>
  <c r="BU215" s="1"/>
  <c r="AN215"/>
  <c r="AO215"/>
  <c r="BV215" s="1"/>
  <c r="AP215"/>
  <c r="AQ215"/>
  <c r="BW215" s="1"/>
  <c r="AS215"/>
  <c r="AT215" s="1"/>
  <c r="AU215"/>
  <c r="BY215" s="1"/>
  <c r="AV215"/>
  <c r="AW215"/>
  <c r="BZ215" s="1"/>
  <c r="AX215"/>
  <c r="AY215"/>
  <c r="CA215" s="1"/>
  <c r="AZ215"/>
  <c r="BA215"/>
  <c r="CB215" s="1"/>
  <c r="BB215"/>
  <c r="BC215"/>
  <c r="CC215" s="1"/>
  <c r="BD215"/>
  <c r="BE215"/>
  <c r="CD215" s="1"/>
  <c r="BF215"/>
  <c r="BG215"/>
  <c r="W216"/>
  <c r="BM216" s="1"/>
  <c r="Y216"/>
  <c r="AA216"/>
  <c r="AB216"/>
  <c r="AC216"/>
  <c r="BP216" s="1"/>
  <c r="AD216"/>
  <c r="AE216"/>
  <c r="BQ216" s="1"/>
  <c r="AF216"/>
  <c r="AG216"/>
  <c r="BR216" s="1"/>
  <c r="AH216"/>
  <c r="AI216"/>
  <c r="BS216" s="1"/>
  <c r="AJ216"/>
  <c r="AK216"/>
  <c r="BT216" s="1"/>
  <c r="AL216"/>
  <c r="AM216"/>
  <c r="BU216" s="1"/>
  <c r="AN216"/>
  <c r="AO216"/>
  <c r="BV216" s="1"/>
  <c r="AP216"/>
  <c r="AQ216"/>
  <c r="BW216" s="1"/>
  <c r="AS216"/>
  <c r="AT216" s="1"/>
  <c r="AU216"/>
  <c r="BY216" s="1"/>
  <c r="AV216"/>
  <c r="AW216"/>
  <c r="BZ216" s="1"/>
  <c r="AX216"/>
  <c r="AY216"/>
  <c r="CA216" s="1"/>
  <c r="AZ216"/>
  <c r="BA216"/>
  <c r="CB216" s="1"/>
  <c r="BB216"/>
  <c r="BC216"/>
  <c r="CC216" s="1"/>
  <c r="BD216"/>
  <c r="BE216"/>
  <c r="CD216" s="1"/>
  <c r="BF216"/>
  <c r="BG216"/>
  <c r="W217"/>
  <c r="X217" s="1"/>
  <c r="Y217"/>
  <c r="AA217"/>
  <c r="AB217"/>
  <c r="AC217"/>
  <c r="BP217" s="1"/>
  <c r="AD217"/>
  <c r="AE217"/>
  <c r="BQ217" s="1"/>
  <c r="AF217"/>
  <c r="AG217"/>
  <c r="BR217" s="1"/>
  <c r="AH217"/>
  <c r="AI217"/>
  <c r="BS217" s="1"/>
  <c r="AJ217"/>
  <c r="AK217"/>
  <c r="BT217" s="1"/>
  <c r="AL217"/>
  <c r="AM217"/>
  <c r="BU217" s="1"/>
  <c r="AN217"/>
  <c r="AO217"/>
  <c r="BV217" s="1"/>
  <c r="AP217"/>
  <c r="AQ217"/>
  <c r="BW217" s="1"/>
  <c r="AS217"/>
  <c r="AT217" s="1"/>
  <c r="AU217"/>
  <c r="BY217" s="1"/>
  <c r="AV217"/>
  <c r="AW217"/>
  <c r="BZ217" s="1"/>
  <c r="AX217"/>
  <c r="AY217"/>
  <c r="CA217" s="1"/>
  <c r="AZ217"/>
  <c r="BA217"/>
  <c r="CB217" s="1"/>
  <c r="BB217"/>
  <c r="BC217"/>
  <c r="CC217" s="1"/>
  <c r="BD217"/>
  <c r="BE217"/>
  <c r="CD217" s="1"/>
  <c r="BF217"/>
  <c r="BG217"/>
  <c r="W218"/>
  <c r="X218" s="1"/>
  <c r="Y218"/>
  <c r="AA218"/>
  <c r="AB218"/>
  <c r="AC218"/>
  <c r="BP218" s="1"/>
  <c r="AD218"/>
  <c r="AE218"/>
  <c r="BQ218" s="1"/>
  <c r="AF218"/>
  <c r="AG218"/>
  <c r="BR218" s="1"/>
  <c r="AH218"/>
  <c r="AI218"/>
  <c r="BS218" s="1"/>
  <c r="AJ218"/>
  <c r="AK218"/>
  <c r="BT218" s="1"/>
  <c r="AL218"/>
  <c r="AM218"/>
  <c r="BU218" s="1"/>
  <c r="AN218"/>
  <c r="AO218"/>
  <c r="BV218" s="1"/>
  <c r="AP218"/>
  <c r="AQ218"/>
  <c r="BW218" s="1"/>
  <c r="AS218"/>
  <c r="AT218" s="1"/>
  <c r="AU218"/>
  <c r="BY218" s="1"/>
  <c r="AV218"/>
  <c r="AW218"/>
  <c r="BZ218" s="1"/>
  <c r="AX218"/>
  <c r="AY218"/>
  <c r="CA218" s="1"/>
  <c r="AZ218"/>
  <c r="BA218"/>
  <c r="CB218" s="1"/>
  <c r="BB218"/>
  <c r="BC218"/>
  <c r="CC218" s="1"/>
  <c r="BD218"/>
  <c r="BE218"/>
  <c r="CD218" s="1"/>
  <c r="BF218"/>
  <c r="BG218"/>
  <c r="W219"/>
  <c r="Y219"/>
  <c r="AA219"/>
  <c r="AB219"/>
  <c r="AC219"/>
  <c r="BP219" s="1"/>
  <c r="AD219"/>
  <c r="AE219"/>
  <c r="BQ219" s="1"/>
  <c r="AF219"/>
  <c r="AG219"/>
  <c r="BR219" s="1"/>
  <c r="AH219"/>
  <c r="AI219"/>
  <c r="BS219" s="1"/>
  <c r="AJ219"/>
  <c r="AK219"/>
  <c r="BT219" s="1"/>
  <c r="AL219"/>
  <c r="AM219"/>
  <c r="BU219" s="1"/>
  <c r="AN219"/>
  <c r="AO219"/>
  <c r="BV219" s="1"/>
  <c r="AP219"/>
  <c r="AQ219"/>
  <c r="BW219" s="1"/>
  <c r="AS219"/>
  <c r="AT219" s="1"/>
  <c r="AU219"/>
  <c r="BY219" s="1"/>
  <c r="AV219"/>
  <c r="AW219"/>
  <c r="BZ219" s="1"/>
  <c r="AX219"/>
  <c r="AY219"/>
  <c r="CA219" s="1"/>
  <c r="AZ219"/>
  <c r="BA219"/>
  <c r="CB219" s="1"/>
  <c r="BB219"/>
  <c r="BC219"/>
  <c r="CC219" s="1"/>
  <c r="BD219"/>
  <c r="BE219"/>
  <c r="CD219" s="1"/>
  <c r="BF219"/>
  <c r="BG219"/>
  <c r="W220"/>
  <c r="BM220" s="1"/>
  <c r="Y220"/>
  <c r="AA220"/>
  <c r="AB220"/>
  <c r="AC220"/>
  <c r="BP220" s="1"/>
  <c r="AD220"/>
  <c r="AE220"/>
  <c r="BQ220" s="1"/>
  <c r="AF220"/>
  <c r="AG220"/>
  <c r="BR220" s="1"/>
  <c r="AH220"/>
  <c r="AI220"/>
  <c r="BS220" s="1"/>
  <c r="AJ220"/>
  <c r="AK220"/>
  <c r="BT220" s="1"/>
  <c r="AL220"/>
  <c r="AM220"/>
  <c r="BU220" s="1"/>
  <c r="AN220"/>
  <c r="AO220"/>
  <c r="BV220" s="1"/>
  <c r="AP220"/>
  <c r="AQ220"/>
  <c r="BW220" s="1"/>
  <c r="AS220"/>
  <c r="AT220" s="1"/>
  <c r="AU220"/>
  <c r="BY220" s="1"/>
  <c r="AV220"/>
  <c r="AW220"/>
  <c r="BZ220" s="1"/>
  <c r="AX220"/>
  <c r="AY220"/>
  <c r="CA220" s="1"/>
  <c r="AZ220"/>
  <c r="BA220"/>
  <c r="CB220" s="1"/>
  <c r="BB220"/>
  <c r="BC220"/>
  <c r="CC220" s="1"/>
  <c r="BD220"/>
  <c r="BE220"/>
  <c r="CD220" s="1"/>
  <c r="BF220"/>
  <c r="BG220"/>
  <c r="W221"/>
  <c r="X221" s="1"/>
  <c r="Y221"/>
  <c r="AA221"/>
  <c r="AB221"/>
  <c r="AC221"/>
  <c r="BP221" s="1"/>
  <c r="AD221"/>
  <c r="AE221"/>
  <c r="BQ221" s="1"/>
  <c r="AF221"/>
  <c r="AG221"/>
  <c r="BR221" s="1"/>
  <c r="AH221"/>
  <c r="AI221"/>
  <c r="BS221" s="1"/>
  <c r="AJ221"/>
  <c r="AK221"/>
  <c r="BT221" s="1"/>
  <c r="AL221"/>
  <c r="AM221"/>
  <c r="BU221" s="1"/>
  <c r="AN221"/>
  <c r="AO221"/>
  <c r="BV221" s="1"/>
  <c r="AP221"/>
  <c r="AQ221"/>
  <c r="BW221" s="1"/>
  <c r="AS221"/>
  <c r="AT221" s="1"/>
  <c r="AU221"/>
  <c r="BY221" s="1"/>
  <c r="AV221"/>
  <c r="AW221"/>
  <c r="BZ221" s="1"/>
  <c r="AX221"/>
  <c r="AY221"/>
  <c r="CA221" s="1"/>
  <c r="AZ221"/>
  <c r="BA221"/>
  <c r="CB221" s="1"/>
  <c r="BB221"/>
  <c r="BC221"/>
  <c r="CC221" s="1"/>
  <c r="BD221"/>
  <c r="BE221"/>
  <c r="CD221" s="1"/>
  <c r="BF221"/>
  <c r="BG221"/>
  <c r="W222"/>
  <c r="Y222"/>
  <c r="AA222"/>
  <c r="AB222"/>
  <c r="AC222"/>
  <c r="BP222" s="1"/>
  <c r="AD222"/>
  <c r="AE222"/>
  <c r="BQ222" s="1"/>
  <c r="AF222"/>
  <c r="AG222"/>
  <c r="BR222" s="1"/>
  <c r="AH222"/>
  <c r="AI222"/>
  <c r="BS222" s="1"/>
  <c r="AJ222"/>
  <c r="AK222"/>
  <c r="BT222" s="1"/>
  <c r="AL222"/>
  <c r="AM222"/>
  <c r="BU222" s="1"/>
  <c r="AN222"/>
  <c r="AO222"/>
  <c r="BV222" s="1"/>
  <c r="AP222"/>
  <c r="AQ222"/>
  <c r="BW222" s="1"/>
  <c r="AS222"/>
  <c r="AT222" s="1"/>
  <c r="AU222"/>
  <c r="BY222" s="1"/>
  <c r="AV222"/>
  <c r="AW222"/>
  <c r="BZ222" s="1"/>
  <c r="AX222"/>
  <c r="AY222"/>
  <c r="CA222" s="1"/>
  <c r="AZ222"/>
  <c r="BA222"/>
  <c r="CB222" s="1"/>
  <c r="BB222"/>
  <c r="BC222"/>
  <c r="CC222" s="1"/>
  <c r="BD222"/>
  <c r="BE222"/>
  <c r="CD222" s="1"/>
  <c r="BF222"/>
  <c r="BG222"/>
  <c r="W223"/>
  <c r="Y223"/>
  <c r="AA223"/>
  <c r="BO223" s="1"/>
  <c r="AB223"/>
  <c r="AC223"/>
  <c r="BP223" s="1"/>
  <c r="AD223"/>
  <c r="AE223"/>
  <c r="BQ223" s="1"/>
  <c r="AF223"/>
  <c r="AG223"/>
  <c r="BR223" s="1"/>
  <c r="AH223"/>
  <c r="AI223"/>
  <c r="BS223" s="1"/>
  <c r="AJ223"/>
  <c r="AK223"/>
  <c r="BT223" s="1"/>
  <c r="AL223"/>
  <c r="AM223"/>
  <c r="AN223" s="1"/>
  <c r="AO223"/>
  <c r="AQ223"/>
  <c r="BW223" s="1"/>
  <c r="AS223"/>
  <c r="AT223" s="1"/>
  <c r="AU223"/>
  <c r="BY223" s="1"/>
  <c r="AV223"/>
  <c r="AW223"/>
  <c r="BZ223" s="1"/>
  <c r="AX223"/>
  <c r="AY223"/>
  <c r="CA223" s="1"/>
  <c r="AZ223"/>
  <c r="BA223"/>
  <c r="CB223" s="1"/>
  <c r="BB223"/>
  <c r="BC223"/>
  <c r="CC223" s="1"/>
  <c r="BD223"/>
  <c r="BE223"/>
  <c r="CD223" s="1"/>
  <c r="BF223"/>
  <c r="BG223"/>
  <c r="W224"/>
  <c r="Y224"/>
  <c r="AA224"/>
  <c r="BO224" s="1"/>
  <c r="AB224"/>
  <c r="AC224"/>
  <c r="BP224" s="1"/>
  <c r="AD224"/>
  <c r="AE224"/>
  <c r="BQ224" s="1"/>
  <c r="AF224"/>
  <c r="AG224"/>
  <c r="BR224" s="1"/>
  <c r="AH224"/>
  <c r="AI224"/>
  <c r="BS224" s="1"/>
  <c r="AJ224"/>
  <c r="AK224"/>
  <c r="BT224" s="1"/>
  <c r="AL224"/>
  <c r="AM224"/>
  <c r="BU224" s="1"/>
  <c r="AN224"/>
  <c r="AO224"/>
  <c r="BV224" s="1"/>
  <c r="AP224"/>
  <c r="AQ224"/>
  <c r="AR224" s="1"/>
  <c r="AS224"/>
  <c r="AT224" s="1"/>
  <c r="AU224"/>
  <c r="AV224"/>
  <c r="AW224"/>
  <c r="BZ224" s="1"/>
  <c r="AX224"/>
  <c r="AY224"/>
  <c r="CA224" s="1"/>
  <c r="AZ224"/>
  <c r="BA224"/>
  <c r="CB224" s="1"/>
  <c r="BB224"/>
  <c r="BC224"/>
  <c r="CC224" s="1"/>
  <c r="BD224"/>
  <c r="BE224"/>
  <c r="CD224" s="1"/>
  <c r="BF224"/>
  <c r="BG224"/>
  <c r="W225"/>
  <c r="Y225"/>
  <c r="AA225"/>
  <c r="BO225" s="1"/>
  <c r="AB225"/>
  <c r="AC225"/>
  <c r="BP225" s="1"/>
  <c r="AD225"/>
  <c r="AE225"/>
  <c r="BQ225" s="1"/>
  <c r="AF225"/>
  <c r="AG225"/>
  <c r="BR225" s="1"/>
  <c r="AH225"/>
  <c r="AI225"/>
  <c r="BS225" s="1"/>
  <c r="AJ225"/>
  <c r="AK225"/>
  <c r="BT225" s="1"/>
  <c r="AL225"/>
  <c r="AM225"/>
  <c r="BU225" s="1"/>
  <c r="AN225"/>
  <c r="AO225"/>
  <c r="BV225" s="1"/>
  <c r="AP225"/>
  <c r="AQ225"/>
  <c r="BW225" s="1"/>
  <c r="AS225"/>
  <c r="AT225" s="1"/>
  <c r="AU225"/>
  <c r="BY225" s="1"/>
  <c r="AV225"/>
  <c r="AW225"/>
  <c r="BZ225" s="1"/>
  <c r="AX225"/>
  <c r="AY225"/>
  <c r="CA225" s="1"/>
  <c r="AZ225"/>
  <c r="BA225"/>
  <c r="CB225" s="1"/>
  <c r="BB225"/>
  <c r="BC225"/>
  <c r="CC225" s="1"/>
  <c r="BD225"/>
  <c r="BE225"/>
  <c r="CD225" s="1"/>
  <c r="BF225"/>
  <c r="BG225"/>
  <c r="W226"/>
  <c r="X226" s="1"/>
  <c r="Y226"/>
  <c r="AA226"/>
  <c r="BO226" s="1"/>
  <c r="AB226"/>
  <c r="AC226"/>
  <c r="BP226" s="1"/>
  <c r="AD226"/>
  <c r="AE226"/>
  <c r="BQ226" s="1"/>
  <c r="AF226"/>
  <c r="AG226"/>
  <c r="BR226" s="1"/>
  <c r="AH226"/>
  <c r="AI226"/>
  <c r="BS226" s="1"/>
  <c r="AK226"/>
  <c r="AM226"/>
  <c r="AN226" s="1"/>
  <c r="AO226"/>
  <c r="AQ226"/>
  <c r="AR226" s="1"/>
  <c r="AS226"/>
  <c r="AT226" s="1"/>
  <c r="AU226"/>
  <c r="AV226"/>
  <c r="AW226"/>
  <c r="BZ226" s="1"/>
  <c r="AX226"/>
  <c r="AY226"/>
  <c r="CA226" s="1"/>
  <c r="AZ226"/>
  <c r="BA226"/>
  <c r="CB226" s="1"/>
  <c r="BB226"/>
  <c r="BC226"/>
  <c r="CC226" s="1"/>
  <c r="BD226"/>
  <c r="BE226"/>
  <c r="CD226" s="1"/>
  <c r="BF226"/>
  <c r="BG226"/>
  <c r="W227"/>
  <c r="X227" s="1"/>
  <c r="Y227"/>
  <c r="AA227"/>
  <c r="BO227" s="1"/>
  <c r="AB227"/>
  <c r="AC227"/>
  <c r="BP227" s="1"/>
  <c r="AD227"/>
  <c r="AE227"/>
  <c r="BQ227" s="1"/>
  <c r="AF227"/>
  <c r="AG227"/>
  <c r="BR227" s="1"/>
  <c r="AH227"/>
  <c r="AI227"/>
  <c r="BS227" s="1"/>
  <c r="AJ227"/>
  <c r="AK227"/>
  <c r="BT227" s="1"/>
  <c r="AL227"/>
  <c r="AM227"/>
  <c r="BU227" s="1"/>
  <c r="AN227"/>
  <c r="AO227"/>
  <c r="BV227" s="1"/>
  <c r="AP227"/>
  <c r="AQ227"/>
  <c r="AR227" s="1"/>
  <c r="AS227"/>
  <c r="AT227" s="1"/>
  <c r="AU227"/>
  <c r="AV227"/>
  <c r="AW227"/>
  <c r="BZ227" s="1"/>
  <c r="AX227"/>
  <c r="AY227"/>
  <c r="CA227" s="1"/>
  <c r="AZ227"/>
  <c r="BA227"/>
  <c r="CB227" s="1"/>
  <c r="BB227"/>
  <c r="BC227"/>
  <c r="CC227" s="1"/>
  <c r="BD227"/>
  <c r="BE227"/>
  <c r="CD227" s="1"/>
  <c r="BF227"/>
  <c r="BG227"/>
  <c r="W228"/>
  <c r="X228" s="1"/>
  <c r="Y228"/>
  <c r="AA228"/>
  <c r="BO228" s="1"/>
  <c r="AB228"/>
  <c r="AC228"/>
  <c r="BP228" s="1"/>
  <c r="AD228"/>
  <c r="AE228"/>
  <c r="BQ228" s="1"/>
  <c r="AF228"/>
  <c r="AG228"/>
  <c r="BR228" s="1"/>
  <c r="AH228"/>
  <c r="AI228"/>
  <c r="BS228" s="1"/>
  <c r="AJ228"/>
  <c r="AK228"/>
  <c r="BT228" s="1"/>
  <c r="AL228"/>
  <c r="AM228"/>
  <c r="BU228" s="1"/>
  <c r="AN228"/>
  <c r="AO228"/>
  <c r="BV228" s="1"/>
  <c r="AP228"/>
  <c r="AQ228"/>
  <c r="AR228" s="1"/>
  <c r="AS228"/>
  <c r="AT228" s="1"/>
  <c r="AU228"/>
  <c r="AV228"/>
  <c r="AW228"/>
  <c r="BZ228" s="1"/>
  <c r="AX228"/>
  <c r="AY228"/>
  <c r="CA228" s="1"/>
  <c r="AZ228"/>
  <c r="BA228"/>
  <c r="CB228" s="1"/>
  <c r="BB228"/>
  <c r="BC228"/>
  <c r="CC228" s="1"/>
  <c r="BD228"/>
  <c r="BE228"/>
  <c r="CD228" s="1"/>
  <c r="BF228"/>
  <c r="BG228"/>
  <c r="W229"/>
  <c r="X229" s="1"/>
  <c r="Y229"/>
  <c r="AA229"/>
  <c r="BO229" s="1"/>
  <c r="AB229"/>
  <c r="AC229"/>
  <c r="BP229" s="1"/>
  <c r="AD229"/>
  <c r="AE229"/>
  <c r="BQ229" s="1"/>
  <c r="AF229"/>
  <c r="AG229"/>
  <c r="BR229" s="1"/>
  <c r="AH229"/>
  <c r="AI229"/>
  <c r="BS229" s="1"/>
  <c r="AJ229"/>
  <c r="AK229"/>
  <c r="BT229" s="1"/>
  <c r="AL229"/>
  <c r="AM229"/>
  <c r="BU229" s="1"/>
  <c r="AN229"/>
  <c r="AO229"/>
  <c r="BV229" s="1"/>
  <c r="AP229"/>
  <c r="AQ229"/>
  <c r="AR229" s="1"/>
  <c r="AS229"/>
  <c r="AT229" s="1"/>
  <c r="AU229"/>
  <c r="AV229"/>
  <c r="AW229"/>
  <c r="BZ229" s="1"/>
  <c r="AX229"/>
  <c r="AY229"/>
  <c r="CA229" s="1"/>
  <c r="AZ229"/>
  <c r="BA229"/>
  <c r="CB229" s="1"/>
  <c r="BB229"/>
  <c r="BC229"/>
  <c r="CC229" s="1"/>
  <c r="BD229"/>
  <c r="BE229"/>
  <c r="CD229" s="1"/>
  <c r="BF229"/>
  <c r="BG229"/>
  <c r="W230"/>
  <c r="X230" s="1"/>
  <c r="Y230"/>
  <c r="AA230"/>
  <c r="BO230" s="1"/>
  <c r="AB230"/>
  <c r="AC230"/>
  <c r="BP230" s="1"/>
  <c r="AD230"/>
  <c r="AE230"/>
  <c r="BQ230" s="1"/>
  <c r="AF230"/>
  <c r="AG230"/>
  <c r="BR230" s="1"/>
  <c r="AH230"/>
  <c r="AI230"/>
  <c r="BS230" s="1"/>
  <c r="AJ230"/>
  <c r="AK230"/>
  <c r="BT230" s="1"/>
  <c r="AL230"/>
  <c r="AM230"/>
  <c r="BU230" s="1"/>
  <c r="AN230"/>
  <c r="AO230"/>
  <c r="BV230" s="1"/>
  <c r="AP230"/>
  <c r="AQ230"/>
  <c r="AR230" s="1"/>
  <c r="AS230"/>
  <c r="AT230" s="1"/>
  <c r="AU230"/>
  <c r="AV230"/>
  <c r="AW230"/>
  <c r="BZ230" s="1"/>
  <c r="AX230"/>
  <c r="AY230"/>
  <c r="CA230" s="1"/>
  <c r="AZ230"/>
  <c r="BA230"/>
  <c r="CB230" s="1"/>
  <c r="BB230"/>
  <c r="BC230"/>
  <c r="CC230" s="1"/>
  <c r="BD230"/>
  <c r="BE230"/>
  <c r="CD230" s="1"/>
  <c r="BF230"/>
  <c r="BG230"/>
  <c r="W231"/>
  <c r="X231" s="1"/>
  <c r="Y231"/>
  <c r="AA231"/>
  <c r="BO231" s="1"/>
  <c r="AB231"/>
  <c r="AC231"/>
  <c r="BP231" s="1"/>
  <c r="AD231"/>
  <c r="AE231"/>
  <c r="BQ231" s="1"/>
  <c r="AF231"/>
  <c r="AG231"/>
  <c r="BR231" s="1"/>
  <c r="AH231"/>
  <c r="AI231"/>
  <c r="BS231" s="1"/>
  <c r="AJ231"/>
  <c r="AK231"/>
  <c r="BT231" s="1"/>
  <c r="AL231"/>
  <c r="AM231"/>
  <c r="BU231" s="1"/>
  <c r="AN231"/>
  <c r="AO231"/>
  <c r="BV231" s="1"/>
  <c r="AP231"/>
  <c r="AQ231"/>
  <c r="AR231" s="1"/>
  <c r="AS231"/>
  <c r="AT231" s="1"/>
  <c r="AU231"/>
  <c r="AV231"/>
  <c r="AW231"/>
  <c r="BZ231" s="1"/>
  <c r="AX231"/>
  <c r="AY231"/>
  <c r="CA231" s="1"/>
  <c r="AZ231"/>
  <c r="BA231"/>
  <c r="CB231" s="1"/>
  <c r="BB231"/>
  <c r="BC231"/>
  <c r="CC231" s="1"/>
  <c r="BD231"/>
  <c r="BE231"/>
  <c r="CD231" s="1"/>
  <c r="BF231"/>
  <c r="BG231"/>
  <c r="W232"/>
  <c r="X232" s="1"/>
  <c r="Y232"/>
  <c r="AA232"/>
  <c r="BO232" s="1"/>
  <c r="AB232"/>
  <c r="AC232"/>
  <c r="BP232" s="1"/>
  <c r="AD232"/>
  <c r="AE232"/>
  <c r="BQ232" s="1"/>
  <c r="AF232"/>
  <c r="AG232"/>
  <c r="BR232" s="1"/>
  <c r="AH232"/>
  <c r="AI232"/>
  <c r="BS232" s="1"/>
  <c r="AJ232"/>
  <c r="AK232"/>
  <c r="BT232" s="1"/>
  <c r="AL232"/>
  <c r="AM232"/>
  <c r="BU232" s="1"/>
  <c r="AN232"/>
  <c r="AO232"/>
  <c r="BV232" s="1"/>
  <c r="AP232"/>
  <c r="AQ232"/>
  <c r="AR232" s="1"/>
  <c r="AS232"/>
  <c r="AT232" s="1"/>
  <c r="AU232"/>
  <c r="BY232" s="1"/>
  <c r="AV232"/>
  <c r="AW232"/>
  <c r="BZ232" s="1"/>
  <c r="AX232"/>
  <c r="AY232"/>
  <c r="CA232" s="1"/>
  <c r="AZ232"/>
  <c r="BA232"/>
  <c r="CB232" s="1"/>
  <c r="BB232"/>
  <c r="BC232"/>
  <c r="CC232" s="1"/>
  <c r="BD232"/>
  <c r="BE232"/>
  <c r="CD232" s="1"/>
  <c r="BF232"/>
  <c r="BG232"/>
  <c r="W233"/>
  <c r="X233" s="1"/>
  <c r="Y233"/>
  <c r="AA233"/>
  <c r="BO233" s="1"/>
  <c r="AB233"/>
  <c r="AC233"/>
  <c r="BP233" s="1"/>
  <c r="AD233"/>
  <c r="AE233"/>
  <c r="BQ233" s="1"/>
  <c r="AF233"/>
  <c r="AG233"/>
  <c r="BR233" s="1"/>
  <c r="AH233"/>
  <c r="AI233"/>
  <c r="BS233" s="1"/>
  <c r="AK233"/>
  <c r="BT233" s="1"/>
  <c r="AM233"/>
  <c r="BU233" s="1"/>
  <c r="AN233"/>
  <c r="AO233"/>
  <c r="BV233" s="1"/>
  <c r="AP233"/>
  <c r="AQ233"/>
  <c r="BW233" s="1"/>
  <c r="AS233"/>
  <c r="AT233" s="1"/>
  <c r="AU233"/>
  <c r="BY233" s="1"/>
  <c r="AV233"/>
  <c r="AW233"/>
  <c r="BZ233" s="1"/>
  <c r="AX233"/>
  <c r="AY233"/>
  <c r="CA233" s="1"/>
  <c r="AZ233"/>
  <c r="BA233"/>
  <c r="CB233" s="1"/>
  <c r="BB233"/>
  <c r="BC233"/>
  <c r="CC233" s="1"/>
  <c r="BD233"/>
  <c r="BE233"/>
  <c r="CD233" s="1"/>
  <c r="BF233"/>
  <c r="BG233"/>
  <c r="W234"/>
  <c r="BM234" s="1"/>
  <c r="Y234"/>
  <c r="AA234"/>
  <c r="AB234"/>
  <c r="AC234"/>
  <c r="BP234" s="1"/>
  <c r="AD234"/>
  <c r="AE234"/>
  <c r="BQ234" s="1"/>
  <c r="AF234"/>
  <c r="AG234"/>
  <c r="BR234" s="1"/>
  <c r="AH234"/>
  <c r="AI234"/>
  <c r="BS234" s="1"/>
  <c r="AJ234"/>
  <c r="AK234"/>
  <c r="BT234" s="1"/>
  <c r="AL234"/>
  <c r="AM234"/>
  <c r="BU234" s="1"/>
  <c r="AN234"/>
  <c r="AO234"/>
  <c r="BV234" s="1"/>
  <c r="AP234"/>
  <c r="AQ234"/>
  <c r="BW234" s="1"/>
  <c r="AS234"/>
  <c r="AT234" s="1"/>
  <c r="AU234"/>
  <c r="BY234" s="1"/>
  <c r="AV234"/>
  <c r="AW234"/>
  <c r="BZ234" s="1"/>
  <c r="AX234"/>
  <c r="AY234"/>
  <c r="CA234" s="1"/>
  <c r="AZ234"/>
  <c r="BA234"/>
  <c r="CB234" s="1"/>
  <c r="BB234"/>
  <c r="BC234"/>
  <c r="CC234" s="1"/>
  <c r="BD234"/>
  <c r="BE234"/>
  <c r="CD234" s="1"/>
  <c r="BF234"/>
  <c r="BG234"/>
  <c r="W235"/>
  <c r="BM235" s="1"/>
  <c r="Y235"/>
  <c r="AA235"/>
  <c r="AB235"/>
  <c r="AC235"/>
  <c r="BP235" s="1"/>
  <c r="AD235"/>
  <c r="AE235"/>
  <c r="BQ235" s="1"/>
  <c r="AF235"/>
  <c r="AG235"/>
  <c r="BR235" s="1"/>
  <c r="AH235"/>
  <c r="AI235"/>
  <c r="BS235" s="1"/>
  <c r="AJ235"/>
  <c r="AK235"/>
  <c r="BT235" s="1"/>
  <c r="AL235"/>
  <c r="AM235"/>
  <c r="BU235" s="1"/>
  <c r="AN235"/>
  <c r="AO235"/>
  <c r="BV235" s="1"/>
  <c r="AP235"/>
  <c r="AQ235"/>
  <c r="BW235" s="1"/>
  <c r="AS235"/>
  <c r="AT235" s="1"/>
  <c r="AU235"/>
  <c r="BY235" s="1"/>
  <c r="AV235"/>
  <c r="AW235"/>
  <c r="BZ235" s="1"/>
  <c r="AX235"/>
  <c r="AY235"/>
  <c r="CA235" s="1"/>
  <c r="AZ235"/>
  <c r="BA235"/>
  <c r="CB235" s="1"/>
  <c r="BB235"/>
  <c r="BC235"/>
  <c r="CC235" s="1"/>
  <c r="BD235"/>
  <c r="BE235"/>
  <c r="CD235" s="1"/>
  <c r="BF235"/>
  <c r="BG235"/>
  <c r="W236"/>
  <c r="X236" s="1"/>
  <c r="Y236"/>
  <c r="AA236"/>
  <c r="AB236"/>
  <c r="AC236"/>
  <c r="BP236" s="1"/>
  <c r="AD236"/>
  <c r="AE236"/>
  <c r="BQ236" s="1"/>
  <c r="AF236"/>
  <c r="AG236"/>
  <c r="BR236" s="1"/>
  <c r="AH236"/>
  <c r="AI236"/>
  <c r="BS236" s="1"/>
  <c r="AJ236"/>
  <c r="AK236"/>
  <c r="BT236" s="1"/>
  <c r="AL236"/>
  <c r="AM236"/>
  <c r="BU236" s="1"/>
  <c r="AN236"/>
  <c r="AO236"/>
  <c r="BV236" s="1"/>
  <c r="AP236"/>
  <c r="AQ236"/>
  <c r="BW236" s="1"/>
  <c r="AS236"/>
  <c r="AT236" s="1"/>
  <c r="AU236"/>
  <c r="BY236" s="1"/>
  <c r="AV236"/>
  <c r="AW236"/>
  <c r="BZ236" s="1"/>
  <c r="AX236"/>
  <c r="AY236"/>
  <c r="CA236" s="1"/>
  <c r="AZ236"/>
  <c r="BA236"/>
  <c r="CB236" s="1"/>
  <c r="BB236"/>
  <c r="BC236"/>
  <c r="CC236" s="1"/>
  <c r="BD236"/>
  <c r="BE236"/>
  <c r="CD236" s="1"/>
  <c r="BF236"/>
  <c r="BG236"/>
  <c r="W237"/>
  <c r="BM237" s="1"/>
  <c r="Y237"/>
  <c r="AA237"/>
  <c r="AB237"/>
  <c r="AC237"/>
  <c r="BP237" s="1"/>
  <c r="AD237"/>
  <c r="AE237"/>
  <c r="BQ237" s="1"/>
  <c r="AF237"/>
  <c r="AG237"/>
  <c r="BR237" s="1"/>
  <c r="AH237"/>
  <c r="AI237"/>
  <c r="BS237" s="1"/>
  <c r="AJ237"/>
  <c r="AK237"/>
  <c r="BT237" s="1"/>
  <c r="AL237"/>
  <c r="AM237"/>
  <c r="BU237" s="1"/>
  <c r="AN237"/>
  <c r="AO237"/>
  <c r="BV237" s="1"/>
  <c r="AP237"/>
  <c r="AQ237"/>
  <c r="BW237" s="1"/>
  <c r="AS237"/>
  <c r="AT237" s="1"/>
  <c r="AU237"/>
  <c r="BY237" s="1"/>
  <c r="AV237"/>
  <c r="AW237"/>
  <c r="BZ237" s="1"/>
  <c r="AX237"/>
  <c r="AY237"/>
  <c r="CA237" s="1"/>
  <c r="AZ237"/>
  <c r="BA237"/>
  <c r="CB237" s="1"/>
  <c r="BB237"/>
  <c r="BC237"/>
  <c r="CC237" s="1"/>
  <c r="BD237"/>
  <c r="BE237"/>
  <c r="CD237" s="1"/>
  <c r="BF237"/>
  <c r="BG237"/>
  <c r="W238"/>
  <c r="Y238"/>
  <c r="AA238"/>
  <c r="AB238"/>
  <c r="AC238"/>
  <c r="BP238" s="1"/>
  <c r="AD238"/>
  <c r="AE238"/>
  <c r="BQ238" s="1"/>
  <c r="AF238"/>
  <c r="AG238"/>
  <c r="BR238" s="1"/>
  <c r="AH238"/>
  <c r="AI238"/>
  <c r="BS238" s="1"/>
  <c r="AJ238"/>
  <c r="AK238"/>
  <c r="BT238" s="1"/>
  <c r="AL238"/>
  <c r="AM238"/>
  <c r="BU238" s="1"/>
  <c r="AN238"/>
  <c r="AO238"/>
  <c r="BV238" s="1"/>
  <c r="AP238"/>
  <c r="AQ238"/>
  <c r="BW238" s="1"/>
  <c r="AS238"/>
  <c r="AU238"/>
  <c r="BY238" s="1"/>
  <c r="AV238"/>
  <c r="AW238"/>
  <c r="BZ238" s="1"/>
  <c r="AX238"/>
  <c r="AY238"/>
  <c r="CA238" s="1"/>
  <c r="AZ238"/>
  <c r="BA238"/>
  <c r="CB238" s="1"/>
  <c r="BB238"/>
  <c r="BC238"/>
  <c r="CC238" s="1"/>
  <c r="BD238"/>
  <c r="BE238"/>
  <c r="CD238" s="1"/>
  <c r="BF238"/>
  <c r="BG238"/>
  <c r="W239"/>
  <c r="X239" s="1"/>
  <c r="Y239"/>
  <c r="AA239"/>
  <c r="AB239"/>
  <c r="AC239"/>
  <c r="BP239" s="1"/>
  <c r="AD239"/>
  <c r="AE239"/>
  <c r="BQ239" s="1"/>
  <c r="AF239"/>
  <c r="AG239"/>
  <c r="BR239" s="1"/>
  <c r="AH239"/>
  <c r="AI239"/>
  <c r="BS239" s="1"/>
  <c r="AJ239"/>
  <c r="AK239"/>
  <c r="BT239" s="1"/>
  <c r="AL239"/>
  <c r="AM239"/>
  <c r="BU239" s="1"/>
  <c r="AN239"/>
  <c r="AO239"/>
  <c r="BV239" s="1"/>
  <c r="AP239"/>
  <c r="AQ239"/>
  <c r="BW239" s="1"/>
  <c r="AS239"/>
  <c r="AT239" s="1"/>
  <c r="AU239"/>
  <c r="BY239" s="1"/>
  <c r="AV239"/>
  <c r="AW239"/>
  <c r="BZ239" s="1"/>
  <c r="AX239"/>
  <c r="AY239"/>
  <c r="CA239" s="1"/>
  <c r="AZ239"/>
  <c r="BA239"/>
  <c r="CB239" s="1"/>
  <c r="BB239"/>
  <c r="BC239"/>
  <c r="CC239" s="1"/>
  <c r="BD239"/>
  <c r="BE239"/>
  <c r="CD239" s="1"/>
  <c r="BF239"/>
  <c r="BG239"/>
  <c r="W240"/>
  <c r="X240" s="1"/>
  <c r="Y240"/>
  <c r="AA240"/>
  <c r="AB240"/>
  <c r="AC240"/>
  <c r="BP240" s="1"/>
  <c r="AD240"/>
  <c r="AE240"/>
  <c r="BQ240" s="1"/>
  <c r="AF240"/>
  <c r="AG240"/>
  <c r="BR240" s="1"/>
  <c r="AH240"/>
  <c r="AI240"/>
  <c r="BS240" s="1"/>
  <c r="AJ240"/>
  <c r="AK240"/>
  <c r="BT240" s="1"/>
  <c r="AL240"/>
  <c r="AM240"/>
  <c r="BU240" s="1"/>
  <c r="AN240"/>
  <c r="AO240"/>
  <c r="BV240" s="1"/>
  <c r="AP240"/>
  <c r="AQ240"/>
  <c r="BW240" s="1"/>
  <c r="AS240"/>
  <c r="AT240" s="1"/>
  <c r="AU240"/>
  <c r="BY240" s="1"/>
  <c r="AV240"/>
  <c r="AW240"/>
  <c r="BZ240" s="1"/>
  <c r="AX240"/>
  <c r="AY240"/>
  <c r="CA240" s="1"/>
  <c r="AZ240"/>
  <c r="BA240"/>
  <c r="CB240" s="1"/>
  <c r="BB240"/>
  <c r="BC240"/>
  <c r="CC240" s="1"/>
  <c r="BD240"/>
  <c r="BE240"/>
  <c r="CD240" s="1"/>
  <c r="BF240"/>
  <c r="BG240"/>
  <c r="W241"/>
  <c r="X241" s="1"/>
  <c r="Y241"/>
  <c r="AA241"/>
  <c r="AB241"/>
  <c r="AC241"/>
  <c r="BP241" s="1"/>
  <c r="AD241"/>
  <c r="AE241"/>
  <c r="BQ241" s="1"/>
  <c r="AF241"/>
  <c r="AG241"/>
  <c r="BR241" s="1"/>
  <c r="AH241"/>
  <c r="AI241"/>
  <c r="BS241" s="1"/>
  <c r="AJ241"/>
  <c r="AK241"/>
  <c r="BT241" s="1"/>
  <c r="AL241"/>
  <c r="AM241"/>
  <c r="BU241" s="1"/>
  <c r="AN241"/>
  <c r="AO241"/>
  <c r="BV241" s="1"/>
  <c r="AP241"/>
  <c r="AQ241"/>
  <c r="BW241" s="1"/>
  <c r="AS241"/>
  <c r="AT241" s="1"/>
  <c r="AU241"/>
  <c r="BY241" s="1"/>
  <c r="AV241"/>
  <c r="AW241"/>
  <c r="BZ241" s="1"/>
  <c r="AX241"/>
  <c r="AY241"/>
  <c r="CA241" s="1"/>
  <c r="AZ241"/>
  <c r="BA241"/>
  <c r="CB241" s="1"/>
  <c r="BB241"/>
  <c r="BC241"/>
  <c r="CC241" s="1"/>
  <c r="BD241"/>
  <c r="BE241"/>
  <c r="CD241" s="1"/>
  <c r="BF241"/>
  <c r="BG241"/>
  <c r="W242"/>
  <c r="Y242"/>
  <c r="AA242"/>
  <c r="AB242"/>
  <c r="AC242"/>
  <c r="BP242" s="1"/>
  <c r="AD242"/>
  <c r="AE242"/>
  <c r="BQ242" s="1"/>
  <c r="AF242"/>
  <c r="AG242"/>
  <c r="BR242" s="1"/>
  <c r="AH242"/>
  <c r="AI242"/>
  <c r="BS242" s="1"/>
  <c r="AJ242"/>
  <c r="AK242"/>
  <c r="BT242" s="1"/>
  <c r="AL242"/>
  <c r="AM242"/>
  <c r="BU242" s="1"/>
  <c r="AN242"/>
  <c r="AO242"/>
  <c r="BV242" s="1"/>
  <c r="AP242"/>
  <c r="AQ242"/>
  <c r="BW242" s="1"/>
  <c r="AS242"/>
  <c r="AU242"/>
  <c r="BY242" s="1"/>
  <c r="AV242"/>
  <c r="AW242"/>
  <c r="BZ242" s="1"/>
  <c r="AX242"/>
  <c r="AY242"/>
  <c r="CA242" s="1"/>
  <c r="AZ242"/>
  <c r="BA242"/>
  <c r="CB242" s="1"/>
  <c r="BB242"/>
  <c r="BC242"/>
  <c r="CC242" s="1"/>
  <c r="BD242"/>
  <c r="BE242"/>
  <c r="CD242" s="1"/>
  <c r="BF242"/>
  <c r="BG242"/>
  <c r="W243"/>
  <c r="X243" s="1"/>
  <c r="Y243"/>
  <c r="AA243"/>
  <c r="BO243" s="1"/>
  <c r="AB243"/>
  <c r="AC243"/>
  <c r="BP243" s="1"/>
  <c r="AD243"/>
  <c r="AE243"/>
  <c r="BQ243" s="1"/>
  <c r="AF243"/>
  <c r="AG243"/>
  <c r="BR243" s="1"/>
  <c r="AH243"/>
  <c r="AI243"/>
  <c r="BS243" s="1"/>
  <c r="AJ243"/>
  <c r="AK243"/>
  <c r="BT243" s="1"/>
  <c r="AL243"/>
  <c r="AM243"/>
  <c r="AO243"/>
  <c r="AQ243"/>
  <c r="AS243"/>
  <c r="AT243" s="1"/>
  <c r="AU243"/>
  <c r="BY243" s="1"/>
  <c r="AV243"/>
  <c r="AW243"/>
  <c r="BZ243" s="1"/>
  <c r="AX243"/>
  <c r="AY243"/>
  <c r="CA243" s="1"/>
  <c r="AZ243"/>
  <c r="BA243"/>
  <c r="CB243" s="1"/>
  <c r="BB243"/>
  <c r="BC243"/>
  <c r="CC243" s="1"/>
  <c r="BD243"/>
  <c r="BE243"/>
  <c r="CD243" s="1"/>
  <c r="BF243"/>
  <c r="BG243"/>
  <c r="W244"/>
  <c r="Y244"/>
  <c r="AA244"/>
  <c r="BO244" s="1"/>
  <c r="AB244"/>
  <c r="AC244"/>
  <c r="BP244" s="1"/>
  <c r="AD244"/>
  <c r="AE244"/>
  <c r="BQ244" s="1"/>
  <c r="AF244"/>
  <c r="AG244"/>
  <c r="BR244" s="1"/>
  <c r="AH244"/>
  <c r="AI244"/>
  <c r="BS244" s="1"/>
  <c r="AJ244"/>
  <c r="AK244"/>
  <c r="BT244" s="1"/>
  <c r="AL244"/>
  <c r="AM244"/>
  <c r="BU244" s="1"/>
  <c r="AN244"/>
  <c r="AO244"/>
  <c r="BV244" s="1"/>
  <c r="AP244"/>
  <c r="AQ244"/>
  <c r="AR244" s="1"/>
  <c r="AS244"/>
  <c r="AT244" s="1"/>
  <c r="AU244"/>
  <c r="BY244" s="1"/>
  <c r="AV244"/>
  <c r="AW244"/>
  <c r="BZ244" s="1"/>
  <c r="AX244"/>
  <c r="AY244"/>
  <c r="CA244" s="1"/>
  <c r="AZ244"/>
  <c r="BA244"/>
  <c r="CB244" s="1"/>
  <c r="BB244"/>
  <c r="BC244"/>
  <c r="CC244" s="1"/>
  <c r="BD244"/>
  <c r="BE244"/>
  <c r="CD244" s="1"/>
  <c r="BF244"/>
  <c r="BG244"/>
  <c r="W245"/>
  <c r="Y245"/>
  <c r="AA245"/>
  <c r="BO245" s="1"/>
  <c r="AB245"/>
  <c r="AC245"/>
  <c r="BP245" s="1"/>
  <c r="AD245"/>
  <c r="AE245"/>
  <c r="BQ245" s="1"/>
  <c r="AF245"/>
  <c r="AG245"/>
  <c r="BR245" s="1"/>
  <c r="AH245"/>
  <c r="AI245"/>
  <c r="BS245" s="1"/>
  <c r="AJ245"/>
  <c r="AK245"/>
  <c r="BT245" s="1"/>
  <c r="AL245"/>
  <c r="AM245"/>
  <c r="BU245" s="1"/>
  <c r="AN245"/>
  <c r="AO245"/>
  <c r="BV245" s="1"/>
  <c r="AP245"/>
  <c r="AQ245"/>
  <c r="BW245" s="1"/>
  <c r="AS245"/>
  <c r="AT245" s="1"/>
  <c r="AU245"/>
  <c r="BY245" s="1"/>
  <c r="AV245"/>
  <c r="AW245"/>
  <c r="BZ245" s="1"/>
  <c r="AX245"/>
  <c r="AY245"/>
  <c r="CA245" s="1"/>
  <c r="AZ245"/>
  <c r="BA245"/>
  <c r="CB245" s="1"/>
  <c r="BB245"/>
  <c r="BC245"/>
  <c r="CC245" s="1"/>
  <c r="BD245"/>
  <c r="BE245"/>
  <c r="CD245" s="1"/>
  <c r="BF245"/>
  <c r="BG245"/>
  <c r="W246"/>
  <c r="Y246"/>
  <c r="AA246"/>
  <c r="BO246" s="1"/>
  <c r="AB246"/>
  <c r="AC246"/>
  <c r="BP246" s="1"/>
  <c r="AD246"/>
  <c r="AE246"/>
  <c r="BQ246" s="1"/>
  <c r="AF246"/>
  <c r="AG246"/>
  <c r="BR246" s="1"/>
  <c r="AH246"/>
  <c r="AI246"/>
  <c r="BS246" s="1"/>
  <c r="AJ246"/>
  <c r="AK246"/>
  <c r="BT246" s="1"/>
  <c r="AL246"/>
  <c r="AM246"/>
  <c r="BU246" s="1"/>
  <c r="AN246"/>
  <c r="AO246"/>
  <c r="BV246" s="1"/>
  <c r="AP246"/>
  <c r="AQ246"/>
  <c r="BW246" s="1"/>
  <c r="AS246"/>
  <c r="AU246"/>
  <c r="BY246" s="1"/>
  <c r="AV246"/>
  <c r="AW246"/>
  <c r="BZ246" s="1"/>
  <c r="AX246"/>
  <c r="AY246"/>
  <c r="CA246" s="1"/>
  <c r="AZ246"/>
  <c r="BA246"/>
  <c r="CB246" s="1"/>
  <c r="BB246"/>
  <c r="BC246"/>
  <c r="CC246" s="1"/>
  <c r="BD246"/>
  <c r="BE246"/>
  <c r="CD246" s="1"/>
  <c r="BF246"/>
  <c r="BG246"/>
  <c r="W247"/>
  <c r="Y247"/>
  <c r="AA247"/>
  <c r="BO247" s="1"/>
  <c r="AB247"/>
  <c r="AC247"/>
  <c r="BP247" s="1"/>
  <c r="AD247"/>
  <c r="AE247"/>
  <c r="BQ247" s="1"/>
  <c r="AF247"/>
  <c r="AG247"/>
  <c r="BR247" s="1"/>
  <c r="AH247"/>
  <c r="AI247"/>
  <c r="BS247" s="1"/>
  <c r="AJ247"/>
  <c r="AK247"/>
  <c r="BT247" s="1"/>
  <c r="AL247"/>
  <c r="AM247"/>
  <c r="BU247" s="1"/>
  <c r="AN247"/>
  <c r="AO247"/>
  <c r="BV247" s="1"/>
  <c r="AP247"/>
  <c r="AQ247"/>
  <c r="AR247" s="1"/>
  <c r="AS247"/>
  <c r="AU247"/>
  <c r="BY247" s="1"/>
  <c r="AV247"/>
  <c r="AW247"/>
  <c r="BZ247" s="1"/>
  <c r="AX247"/>
  <c r="AY247"/>
  <c r="CA247" s="1"/>
  <c r="AZ247"/>
  <c r="BA247"/>
  <c r="CB247" s="1"/>
  <c r="BB247"/>
  <c r="BC247"/>
  <c r="CC247" s="1"/>
  <c r="BD247"/>
  <c r="BE247"/>
  <c r="CD247" s="1"/>
  <c r="BF247"/>
  <c r="BG247"/>
  <c r="W248"/>
  <c r="Y248"/>
  <c r="AA248"/>
  <c r="BO248" s="1"/>
  <c r="AB248"/>
  <c r="AC248"/>
  <c r="BP248" s="1"/>
  <c r="AD248"/>
  <c r="AE248"/>
  <c r="BQ248" s="1"/>
  <c r="AF248"/>
  <c r="AG248"/>
  <c r="BR248" s="1"/>
  <c r="AH248"/>
  <c r="AI248"/>
  <c r="BS248" s="1"/>
  <c r="AJ248"/>
  <c r="AK248"/>
  <c r="BT248" s="1"/>
  <c r="AL248"/>
  <c r="AM248"/>
  <c r="BU248" s="1"/>
  <c r="AN248"/>
  <c r="AO248"/>
  <c r="BV248" s="1"/>
  <c r="AP248"/>
  <c r="AQ248"/>
  <c r="BW248" s="1"/>
  <c r="AS248"/>
  <c r="AU248"/>
  <c r="BY248" s="1"/>
  <c r="AV248"/>
  <c r="AW248"/>
  <c r="BZ248" s="1"/>
  <c r="AX248"/>
  <c r="AY248"/>
  <c r="CA248" s="1"/>
  <c r="AZ248"/>
  <c r="BA248"/>
  <c r="CB248" s="1"/>
  <c r="BB248"/>
  <c r="BC248"/>
  <c r="CC248" s="1"/>
  <c r="BD248"/>
  <c r="BE248"/>
  <c r="CD248" s="1"/>
  <c r="BF248"/>
  <c r="BG248"/>
  <c r="W249"/>
  <c r="Y249"/>
  <c r="AA249"/>
  <c r="BO249" s="1"/>
  <c r="AB249"/>
  <c r="AC249"/>
  <c r="BP249" s="1"/>
  <c r="AD249"/>
  <c r="AE249"/>
  <c r="BQ249" s="1"/>
  <c r="AF249"/>
  <c r="AG249"/>
  <c r="BR249" s="1"/>
  <c r="AH249"/>
  <c r="AI249"/>
  <c r="BS249" s="1"/>
  <c r="AJ249"/>
  <c r="AK249"/>
  <c r="BT249" s="1"/>
  <c r="AL249"/>
  <c r="AM249"/>
  <c r="BU249" s="1"/>
  <c r="AN249"/>
  <c r="AO249"/>
  <c r="BV249" s="1"/>
  <c r="AP249"/>
  <c r="AQ249"/>
  <c r="BW249" s="1"/>
  <c r="AS249"/>
  <c r="AT249" s="1"/>
  <c r="AU249"/>
  <c r="BY249" s="1"/>
  <c r="AV249"/>
  <c r="AW249"/>
  <c r="BZ249" s="1"/>
  <c r="AX249"/>
  <c r="AY249"/>
  <c r="CA249" s="1"/>
  <c r="AZ249"/>
  <c r="BA249"/>
  <c r="CB249" s="1"/>
  <c r="BB249"/>
  <c r="BC249"/>
  <c r="CC249" s="1"/>
  <c r="BD249"/>
  <c r="BE249"/>
  <c r="CD249" s="1"/>
  <c r="BF249"/>
  <c r="BG249"/>
  <c r="W250"/>
  <c r="Y250"/>
  <c r="AA250"/>
  <c r="BO250" s="1"/>
  <c r="AB250"/>
  <c r="AC250"/>
  <c r="BP250" s="1"/>
  <c r="AD250"/>
  <c r="AE250"/>
  <c r="BQ250" s="1"/>
  <c r="AF250"/>
  <c r="AG250"/>
  <c r="BR250" s="1"/>
  <c r="AH250"/>
  <c r="AI250"/>
  <c r="BS250" s="1"/>
  <c r="AJ250"/>
  <c r="AK250"/>
  <c r="BT250" s="1"/>
  <c r="AL250"/>
  <c r="AM250"/>
  <c r="BU250" s="1"/>
  <c r="AN250"/>
  <c r="AO250"/>
  <c r="BV250" s="1"/>
  <c r="AP250"/>
  <c r="AQ250"/>
  <c r="BW250" s="1"/>
  <c r="AS250"/>
  <c r="AT250" s="1"/>
  <c r="AU250"/>
  <c r="BY250" s="1"/>
  <c r="AV250"/>
  <c r="AW250"/>
  <c r="BZ250" s="1"/>
  <c r="AX250"/>
  <c r="AY250"/>
  <c r="CA250" s="1"/>
  <c r="AZ250"/>
  <c r="BA250"/>
  <c r="CB250" s="1"/>
  <c r="BB250"/>
  <c r="BC250"/>
  <c r="CC250" s="1"/>
  <c r="BD250"/>
  <c r="BE250"/>
  <c r="CD250" s="1"/>
  <c r="BF250"/>
  <c r="BG250"/>
  <c r="W251"/>
  <c r="Y251"/>
  <c r="AA251"/>
  <c r="BO251" s="1"/>
  <c r="AB251"/>
  <c r="AC251"/>
  <c r="BP251" s="1"/>
  <c r="AD251"/>
  <c r="AE251"/>
  <c r="BQ251" s="1"/>
  <c r="AF251"/>
  <c r="AG251"/>
  <c r="BR251" s="1"/>
  <c r="AH251"/>
  <c r="AI251"/>
  <c r="BS251" s="1"/>
  <c r="AJ251"/>
  <c r="AK251"/>
  <c r="BT251" s="1"/>
  <c r="AL251"/>
  <c r="AM251"/>
  <c r="BU251" s="1"/>
  <c r="AN251"/>
  <c r="AO251"/>
  <c r="BV251" s="1"/>
  <c r="AP251"/>
  <c r="AQ251"/>
  <c r="BW251" s="1"/>
  <c r="AS251"/>
  <c r="AT251" s="1"/>
  <c r="AU251"/>
  <c r="BY251" s="1"/>
  <c r="AV251"/>
  <c r="AW251"/>
  <c r="BZ251" s="1"/>
  <c r="AX251"/>
  <c r="AY251"/>
  <c r="CA251" s="1"/>
  <c r="AZ251"/>
  <c r="BA251"/>
  <c r="CB251" s="1"/>
  <c r="BB251"/>
  <c r="BC251"/>
  <c r="CC251" s="1"/>
  <c r="BD251"/>
  <c r="BE251"/>
  <c r="CD251" s="1"/>
  <c r="BF251"/>
  <c r="BG251"/>
  <c r="W252"/>
  <c r="Y252"/>
  <c r="AA252"/>
  <c r="BO252" s="1"/>
  <c r="AB252"/>
  <c r="AC252"/>
  <c r="BP252" s="1"/>
  <c r="AD252"/>
  <c r="AE252"/>
  <c r="BQ252" s="1"/>
  <c r="AF252"/>
  <c r="AG252"/>
  <c r="BR252" s="1"/>
  <c r="AH252"/>
  <c r="AI252"/>
  <c r="BS252" s="1"/>
  <c r="AJ252"/>
  <c r="AK252"/>
  <c r="BT252" s="1"/>
  <c r="AL252"/>
  <c r="AM252"/>
  <c r="BU252" s="1"/>
  <c r="AN252"/>
  <c r="AO252"/>
  <c r="BV252" s="1"/>
  <c r="AP252"/>
  <c r="AQ252"/>
  <c r="AR252" s="1"/>
  <c r="AS252"/>
  <c r="AT252" s="1"/>
  <c r="AU252"/>
  <c r="BY252" s="1"/>
  <c r="AV252"/>
  <c r="AW252"/>
  <c r="BZ252" s="1"/>
  <c r="AX252"/>
  <c r="AY252"/>
  <c r="CA252" s="1"/>
  <c r="AZ252"/>
  <c r="BA252"/>
  <c r="CB252" s="1"/>
  <c r="BB252"/>
  <c r="BC252"/>
  <c r="CC252" s="1"/>
  <c r="BD252"/>
  <c r="BE252"/>
  <c r="CD252" s="1"/>
  <c r="BF252"/>
  <c r="BG252"/>
  <c r="W253"/>
  <c r="Y253"/>
  <c r="AA253"/>
  <c r="BO253" s="1"/>
  <c r="AB253"/>
  <c r="AC253"/>
  <c r="BP253" s="1"/>
  <c r="AD253"/>
  <c r="AE253"/>
  <c r="BQ253" s="1"/>
  <c r="AF253"/>
  <c r="AG253"/>
  <c r="BR253" s="1"/>
  <c r="AH253"/>
  <c r="AI253"/>
  <c r="BS253" s="1"/>
  <c r="AJ253"/>
  <c r="AK253"/>
  <c r="BT253" s="1"/>
  <c r="AL253"/>
  <c r="AM253"/>
  <c r="BU253" s="1"/>
  <c r="AN253"/>
  <c r="AO253"/>
  <c r="BV253" s="1"/>
  <c r="AP253"/>
  <c r="AQ253"/>
  <c r="AR253" s="1"/>
  <c r="AS253"/>
  <c r="AT253" s="1"/>
  <c r="AU253"/>
  <c r="BY253" s="1"/>
  <c r="AV253"/>
  <c r="AW253"/>
  <c r="BZ253" s="1"/>
  <c r="AX253"/>
  <c r="AY253"/>
  <c r="CA253" s="1"/>
  <c r="AZ253"/>
  <c r="BA253"/>
  <c r="CB253" s="1"/>
  <c r="BB253"/>
  <c r="BC253"/>
  <c r="CC253" s="1"/>
  <c r="BD253"/>
  <c r="BE253"/>
  <c r="CD253" s="1"/>
  <c r="BF253"/>
  <c r="BG253"/>
  <c r="W254"/>
  <c r="Y254"/>
  <c r="AA254"/>
  <c r="BO254" s="1"/>
  <c r="AB254"/>
  <c r="AC254"/>
  <c r="BP254" s="1"/>
  <c r="AD254"/>
  <c r="AE254"/>
  <c r="BQ254" s="1"/>
  <c r="AF254"/>
  <c r="AG254"/>
  <c r="BR254" s="1"/>
  <c r="AH254"/>
  <c r="AI254"/>
  <c r="BS254" s="1"/>
  <c r="AJ254"/>
  <c r="AK254"/>
  <c r="BT254" s="1"/>
  <c r="AL254"/>
  <c r="AM254"/>
  <c r="BU254" s="1"/>
  <c r="AN254"/>
  <c r="AO254"/>
  <c r="BV254" s="1"/>
  <c r="AP254"/>
  <c r="AQ254"/>
  <c r="AR254" s="1"/>
  <c r="AS254"/>
  <c r="AT254" s="1"/>
  <c r="AU254"/>
  <c r="BY254" s="1"/>
  <c r="AV254"/>
  <c r="AW254"/>
  <c r="BZ254" s="1"/>
  <c r="AX254"/>
  <c r="AY254"/>
  <c r="CA254" s="1"/>
  <c r="AZ254"/>
  <c r="BA254"/>
  <c r="CB254" s="1"/>
  <c r="BB254"/>
  <c r="BC254"/>
  <c r="CC254" s="1"/>
  <c r="BD254"/>
  <c r="BE254"/>
  <c r="CD254" s="1"/>
  <c r="BF254"/>
  <c r="BG254"/>
  <c r="W255"/>
  <c r="Y255"/>
  <c r="AA255"/>
  <c r="BO255" s="1"/>
  <c r="AB255"/>
  <c r="AC255"/>
  <c r="BP255" s="1"/>
  <c r="AD255"/>
  <c r="AE255"/>
  <c r="BQ255" s="1"/>
  <c r="AF255"/>
  <c r="AG255"/>
  <c r="BR255" s="1"/>
  <c r="AH255"/>
  <c r="AI255"/>
  <c r="BS255" s="1"/>
  <c r="AJ255"/>
  <c r="AK255"/>
  <c r="BT255" s="1"/>
  <c r="AL255"/>
  <c r="AM255"/>
  <c r="BU255" s="1"/>
  <c r="AN255"/>
  <c r="AO255"/>
  <c r="BV255" s="1"/>
  <c r="AP255"/>
  <c r="AQ255"/>
  <c r="AR255" s="1"/>
  <c r="AS255"/>
  <c r="AT255" s="1"/>
  <c r="AU255"/>
  <c r="BY255" s="1"/>
  <c r="AV255"/>
  <c r="AW255"/>
  <c r="BZ255" s="1"/>
  <c r="AX255"/>
  <c r="AY255"/>
  <c r="CA255" s="1"/>
  <c r="AZ255"/>
  <c r="BA255"/>
  <c r="CB255" s="1"/>
  <c r="BB255"/>
  <c r="BC255"/>
  <c r="CC255" s="1"/>
  <c r="BD255"/>
  <c r="BE255"/>
  <c r="CD255" s="1"/>
  <c r="BF255"/>
  <c r="BG255"/>
  <c r="W256"/>
  <c r="X256" s="1"/>
  <c r="Y256"/>
  <c r="AA256"/>
  <c r="BO256" s="1"/>
  <c r="AB256"/>
  <c r="AC256"/>
  <c r="BP256" s="1"/>
  <c r="AD256"/>
  <c r="AE256"/>
  <c r="BQ256" s="1"/>
  <c r="AF256"/>
  <c r="AG256"/>
  <c r="BR256" s="1"/>
  <c r="AH256"/>
  <c r="AI256"/>
  <c r="BS256" s="1"/>
  <c r="AJ256"/>
  <c r="AK256"/>
  <c r="BT256" s="1"/>
  <c r="AL256"/>
  <c r="AM256"/>
  <c r="BU256" s="1"/>
  <c r="AN256"/>
  <c r="AO256"/>
  <c r="BV256" s="1"/>
  <c r="AP256"/>
  <c r="AQ256"/>
  <c r="AR256" s="1"/>
  <c r="AS256"/>
  <c r="AT256" s="1"/>
  <c r="AU256"/>
  <c r="BY256" s="1"/>
  <c r="AV256"/>
  <c r="AW256"/>
  <c r="BZ256" s="1"/>
  <c r="AX256"/>
  <c r="AY256"/>
  <c r="CA256" s="1"/>
  <c r="AZ256"/>
  <c r="BA256"/>
  <c r="CB256" s="1"/>
  <c r="BB256"/>
  <c r="BC256"/>
  <c r="CC256" s="1"/>
  <c r="BD256"/>
  <c r="BE256"/>
  <c r="CD256" s="1"/>
  <c r="BF256"/>
  <c r="BG256"/>
  <c r="W257"/>
  <c r="X257" s="1"/>
  <c r="Y257"/>
  <c r="AA257"/>
  <c r="BO257" s="1"/>
  <c r="AB257"/>
  <c r="AC257"/>
  <c r="BP257" s="1"/>
  <c r="AD257"/>
  <c r="AE257"/>
  <c r="BQ257" s="1"/>
  <c r="AF257"/>
  <c r="AG257"/>
  <c r="BR257" s="1"/>
  <c r="AH257"/>
  <c r="AI257"/>
  <c r="BS257" s="1"/>
  <c r="AJ257"/>
  <c r="AK257"/>
  <c r="BT257" s="1"/>
  <c r="AL257"/>
  <c r="AM257"/>
  <c r="BU257" s="1"/>
  <c r="AN257"/>
  <c r="AO257"/>
  <c r="BV257" s="1"/>
  <c r="AP257"/>
  <c r="AQ257"/>
  <c r="BW257" s="1"/>
  <c r="AS257"/>
  <c r="AT257" s="1"/>
  <c r="AU257"/>
  <c r="BY257" s="1"/>
  <c r="AV257"/>
  <c r="AW257"/>
  <c r="BZ257" s="1"/>
  <c r="AX257"/>
  <c r="AY257"/>
  <c r="CA257" s="1"/>
  <c r="AZ257"/>
  <c r="BA257"/>
  <c r="CB257" s="1"/>
  <c r="BB257"/>
  <c r="BC257"/>
  <c r="CC257" s="1"/>
  <c r="BD257"/>
  <c r="BE257"/>
  <c r="CD257" s="1"/>
  <c r="BF257"/>
  <c r="BG257"/>
  <c r="W258"/>
  <c r="X258" s="1"/>
  <c r="Y258"/>
  <c r="AA258"/>
  <c r="BO258" s="1"/>
  <c r="AB258"/>
  <c r="AC258"/>
  <c r="BP258" s="1"/>
  <c r="AD258"/>
  <c r="AE258"/>
  <c r="BQ258" s="1"/>
  <c r="AF258"/>
  <c r="AG258"/>
  <c r="BR258" s="1"/>
  <c r="AH258"/>
  <c r="AI258"/>
  <c r="BS258" s="1"/>
  <c r="AJ258"/>
  <c r="AK258"/>
  <c r="BT258" s="1"/>
  <c r="AL258"/>
  <c r="AM258"/>
  <c r="BU258" s="1"/>
  <c r="AN258"/>
  <c r="AO258"/>
  <c r="BV258" s="1"/>
  <c r="AP258"/>
  <c r="AQ258"/>
  <c r="BW258" s="1"/>
  <c r="AS258"/>
  <c r="AT258" s="1"/>
  <c r="AU258"/>
  <c r="BY258" s="1"/>
  <c r="AV258"/>
  <c r="AW258"/>
  <c r="BZ258" s="1"/>
  <c r="AX258"/>
  <c r="AY258"/>
  <c r="CA258" s="1"/>
  <c r="AZ258"/>
  <c r="BA258"/>
  <c r="CB258" s="1"/>
  <c r="BB258"/>
  <c r="BC258"/>
  <c r="CC258" s="1"/>
  <c r="BD258"/>
  <c r="BE258"/>
  <c r="CD258" s="1"/>
  <c r="BF258"/>
  <c r="BG258"/>
  <c r="W259"/>
  <c r="X259" s="1"/>
  <c r="Y259"/>
  <c r="AA259"/>
  <c r="AB259"/>
  <c r="AC259"/>
  <c r="BP259" s="1"/>
  <c r="AD259"/>
  <c r="AE259"/>
  <c r="BQ259" s="1"/>
  <c r="AF259"/>
  <c r="AG259"/>
  <c r="BR259" s="1"/>
  <c r="AH259"/>
  <c r="AI259"/>
  <c r="BS259" s="1"/>
  <c r="AJ259"/>
  <c r="AK259"/>
  <c r="BT259" s="1"/>
  <c r="AL259"/>
  <c r="AM259"/>
  <c r="BU259" s="1"/>
  <c r="AN259"/>
  <c r="AO259"/>
  <c r="BV259" s="1"/>
  <c r="AP259"/>
  <c r="AQ259"/>
  <c r="BW259" s="1"/>
  <c r="AS259"/>
  <c r="AT259" s="1"/>
  <c r="AU259"/>
  <c r="BY259" s="1"/>
  <c r="AV259"/>
  <c r="AW259"/>
  <c r="BZ259" s="1"/>
  <c r="AX259"/>
  <c r="AY259"/>
  <c r="CA259" s="1"/>
  <c r="AZ259"/>
  <c r="BA259"/>
  <c r="CB259" s="1"/>
  <c r="BB259"/>
  <c r="BC259"/>
  <c r="CC259" s="1"/>
  <c r="BD259"/>
  <c r="BE259"/>
  <c r="CD259" s="1"/>
  <c r="BF259"/>
  <c r="BG259"/>
  <c r="W260"/>
  <c r="BM260" s="1"/>
  <c r="Y260"/>
  <c r="AA260"/>
  <c r="AB260"/>
  <c r="AC260"/>
  <c r="BP260" s="1"/>
  <c r="AD260"/>
  <c r="AE260"/>
  <c r="BQ260" s="1"/>
  <c r="AF260"/>
  <c r="AG260"/>
  <c r="BR260" s="1"/>
  <c r="AH260"/>
  <c r="AI260"/>
  <c r="BS260" s="1"/>
  <c r="AJ260"/>
  <c r="AK260"/>
  <c r="BT260" s="1"/>
  <c r="AL260"/>
  <c r="AM260"/>
  <c r="BU260" s="1"/>
  <c r="AN260"/>
  <c r="AO260"/>
  <c r="BV260" s="1"/>
  <c r="AP260"/>
  <c r="AQ260"/>
  <c r="BW260" s="1"/>
  <c r="AS260"/>
  <c r="AT260" s="1"/>
  <c r="AU260"/>
  <c r="BY260" s="1"/>
  <c r="AV260"/>
  <c r="AW260"/>
  <c r="BZ260" s="1"/>
  <c r="AX260"/>
  <c r="AY260"/>
  <c r="CA260" s="1"/>
  <c r="AZ260"/>
  <c r="BA260"/>
  <c r="CB260" s="1"/>
  <c r="BB260"/>
  <c r="BC260"/>
  <c r="CC260" s="1"/>
  <c r="BD260"/>
  <c r="BE260"/>
  <c r="CD260" s="1"/>
  <c r="BF260"/>
  <c r="BG260"/>
  <c r="W261"/>
  <c r="BM261" s="1"/>
  <c r="Y261"/>
  <c r="AA261"/>
  <c r="AB261" s="1"/>
  <c r="AC261"/>
  <c r="AE261"/>
  <c r="BQ261" s="1"/>
  <c r="AG261"/>
  <c r="AI261"/>
  <c r="BS261" s="1"/>
  <c r="AJ261"/>
  <c r="AK261"/>
  <c r="BT261" s="1"/>
  <c r="AL261"/>
  <c r="AM261"/>
  <c r="AN261" s="1"/>
  <c r="AO261"/>
  <c r="AQ261"/>
  <c r="AR261" s="1"/>
  <c r="AS261"/>
  <c r="AU261"/>
  <c r="AV261"/>
  <c r="AW261"/>
  <c r="BZ261" s="1"/>
  <c r="AX261"/>
  <c r="AY261"/>
  <c r="CA261" s="1"/>
  <c r="AZ261"/>
  <c r="BA261"/>
  <c r="CB261" s="1"/>
  <c r="BB261"/>
  <c r="BC261"/>
  <c r="CC261" s="1"/>
  <c r="BD261"/>
  <c r="BE261"/>
  <c r="CD261" s="1"/>
  <c r="BF261"/>
  <c r="BG261"/>
  <c r="W262"/>
  <c r="X262" s="1"/>
  <c r="Y262"/>
  <c r="AA262"/>
  <c r="BO262" s="1"/>
  <c r="AB262"/>
  <c r="AC262"/>
  <c r="BP262" s="1"/>
  <c r="AD262"/>
  <c r="AE262"/>
  <c r="AF262" s="1"/>
  <c r="AG262"/>
  <c r="AI262"/>
  <c r="BS262" s="1"/>
  <c r="AJ262"/>
  <c r="AK262"/>
  <c r="BT262" s="1"/>
  <c r="AL262"/>
  <c r="AM262"/>
  <c r="AN262" s="1"/>
  <c r="AO262"/>
  <c r="AQ262"/>
  <c r="AR262" s="1"/>
  <c r="AS262"/>
  <c r="AU262"/>
  <c r="BY262" s="1"/>
  <c r="AV262"/>
  <c r="AW262"/>
  <c r="BZ262" s="1"/>
  <c r="AX262"/>
  <c r="AY262"/>
  <c r="CA262" s="1"/>
  <c r="AZ262"/>
  <c r="BA262"/>
  <c r="CB262" s="1"/>
  <c r="BB262"/>
  <c r="BC262"/>
  <c r="CC262" s="1"/>
  <c r="BD262"/>
  <c r="BE262"/>
  <c r="CD262" s="1"/>
  <c r="BF262"/>
  <c r="BG262"/>
  <c r="W263"/>
  <c r="X263" s="1"/>
  <c r="Y263"/>
  <c r="AA263"/>
  <c r="BO263" s="1"/>
  <c r="AB263"/>
  <c r="AC263"/>
  <c r="BP263" s="1"/>
  <c r="AD263"/>
  <c r="AE263"/>
  <c r="AF263" s="1"/>
  <c r="AG263"/>
  <c r="AI263"/>
  <c r="BS263" s="1"/>
  <c r="AJ263"/>
  <c r="AK263"/>
  <c r="BT263" s="1"/>
  <c r="AL263"/>
  <c r="AM263"/>
  <c r="AN263" s="1"/>
  <c r="AO263"/>
  <c r="AQ263"/>
  <c r="BW263" s="1"/>
  <c r="AS263"/>
  <c r="BX263" s="1"/>
  <c r="AU263"/>
  <c r="AV263"/>
  <c r="AW263"/>
  <c r="BZ263" s="1"/>
  <c r="AX263"/>
  <c r="AY263"/>
  <c r="CA263" s="1"/>
  <c r="AZ263"/>
  <c r="BA263"/>
  <c r="CB263" s="1"/>
  <c r="BB263"/>
  <c r="BC263"/>
  <c r="CC263" s="1"/>
  <c r="BD263"/>
  <c r="BE263"/>
  <c r="CD263" s="1"/>
  <c r="BF263"/>
  <c r="BG263"/>
  <c r="W264"/>
  <c r="X264" s="1"/>
  <c r="Y264"/>
  <c r="AA264"/>
  <c r="BO264" s="1"/>
  <c r="AB264"/>
  <c r="AC264"/>
  <c r="BP264" s="1"/>
  <c r="AD264"/>
  <c r="AE264"/>
  <c r="BQ264" s="1"/>
  <c r="AF264"/>
  <c r="AG264"/>
  <c r="BR264" s="1"/>
  <c r="AH264"/>
  <c r="AI264"/>
  <c r="BS264" s="1"/>
  <c r="AJ264"/>
  <c r="AK264"/>
  <c r="BT264" s="1"/>
  <c r="AL264"/>
  <c r="AM264"/>
  <c r="BU264" s="1"/>
  <c r="AN264"/>
  <c r="AO264"/>
  <c r="BV264" s="1"/>
  <c r="AP264"/>
  <c r="AQ264"/>
  <c r="BW264" s="1"/>
  <c r="AR264"/>
  <c r="AS264"/>
  <c r="BX264" s="1"/>
  <c r="AT264"/>
  <c r="AU264"/>
  <c r="BY264" s="1"/>
  <c r="AV264"/>
  <c r="AW264"/>
  <c r="BZ264" s="1"/>
  <c r="AX264"/>
  <c r="AY264"/>
  <c r="CA264" s="1"/>
  <c r="AZ264"/>
  <c r="BA264"/>
  <c r="CB264" s="1"/>
  <c r="BB264"/>
  <c r="BC264"/>
  <c r="CC264" s="1"/>
  <c r="BD264"/>
  <c r="BE264"/>
  <c r="CD264" s="1"/>
  <c r="BF264"/>
  <c r="BG264"/>
  <c r="W265"/>
  <c r="BM265" s="1"/>
  <c r="Y265"/>
  <c r="AA265"/>
  <c r="AB265" s="1"/>
  <c r="AC265"/>
  <c r="AE265"/>
  <c r="BQ265" s="1"/>
  <c r="AG265"/>
  <c r="AI265"/>
  <c r="BS265" s="1"/>
  <c r="AJ265"/>
  <c r="AK265"/>
  <c r="BT265" s="1"/>
  <c r="AL265"/>
  <c r="AM265"/>
  <c r="AN265" s="1"/>
  <c r="AO265"/>
  <c r="AQ265"/>
  <c r="AR265" s="1"/>
  <c r="AS265"/>
  <c r="AU265"/>
  <c r="BY265" s="1"/>
  <c r="AV265"/>
  <c r="AW265"/>
  <c r="BZ265" s="1"/>
  <c r="AX265"/>
  <c r="AY265"/>
  <c r="CA265" s="1"/>
  <c r="AZ265"/>
  <c r="BA265"/>
  <c r="CB265" s="1"/>
  <c r="BB265"/>
  <c r="BC265"/>
  <c r="CC265" s="1"/>
  <c r="BD265"/>
  <c r="BE265"/>
  <c r="CD265" s="1"/>
  <c r="BF265"/>
  <c r="BG265"/>
  <c r="W266"/>
  <c r="Y266"/>
  <c r="AA266"/>
  <c r="BO266" s="1"/>
  <c r="AB266"/>
  <c r="AC266"/>
  <c r="BP266" s="1"/>
  <c r="AD266"/>
  <c r="AE266"/>
  <c r="BQ266" s="1"/>
  <c r="AF266"/>
  <c r="AG266"/>
  <c r="BR266" s="1"/>
  <c r="AH266"/>
  <c r="AI266"/>
  <c r="BS266" s="1"/>
  <c r="AJ266"/>
  <c r="AK266"/>
  <c r="BT266" s="1"/>
  <c r="AL266"/>
  <c r="AM266"/>
  <c r="AN266" s="1"/>
  <c r="AO266"/>
  <c r="AQ266"/>
  <c r="AR266" s="1"/>
  <c r="AS266"/>
  <c r="AU266"/>
  <c r="BY266" s="1"/>
  <c r="AV266"/>
  <c r="AW266"/>
  <c r="BZ266" s="1"/>
  <c r="AX266"/>
  <c r="AY266"/>
  <c r="CA266" s="1"/>
  <c r="AZ266"/>
  <c r="BA266"/>
  <c r="CB266" s="1"/>
  <c r="BB266"/>
  <c r="BC266"/>
  <c r="CC266" s="1"/>
  <c r="BD266"/>
  <c r="BE266"/>
  <c r="CD266" s="1"/>
  <c r="BF266"/>
  <c r="BG266"/>
  <c r="W267"/>
  <c r="X267" s="1"/>
  <c r="Y267"/>
  <c r="AA267"/>
  <c r="BO267" s="1"/>
  <c r="AB267"/>
  <c r="AC267"/>
  <c r="BP267" s="1"/>
  <c r="AD267"/>
  <c r="AE267"/>
  <c r="BQ267" s="1"/>
  <c r="AF267"/>
  <c r="AG267"/>
  <c r="BR267" s="1"/>
  <c r="AH267"/>
  <c r="AI267"/>
  <c r="BS267" s="1"/>
  <c r="AJ267"/>
  <c r="AK267"/>
  <c r="BT267" s="1"/>
  <c r="AL267"/>
  <c r="AM267"/>
  <c r="AN267" s="1"/>
  <c r="AO267"/>
  <c r="AQ267"/>
  <c r="BW267" s="1"/>
  <c r="AS267"/>
  <c r="AU267"/>
  <c r="AV267"/>
  <c r="AW267"/>
  <c r="BZ267" s="1"/>
  <c r="AX267"/>
  <c r="AY267"/>
  <c r="CA267" s="1"/>
  <c r="AZ267"/>
  <c r="BA267"/>
  <c r="CB267" s="1"/>
  <c r="BB267"/>
  <c r="BC267"/>
  <c r="CC267" s="1"/>
  <c r="BD267"/>
  <c r="BE267"/>
  <c r="CD267" s="1"/>
  <c r="BF267"/>
  <c r="BG267"/>
  <c r="W268"/>
  <c r="X268" s="1"/>
  <c r="Y268"/>
  <c r="AA268"/>
  <c r="BO268" s="1"/>
  <c r="AB268"/>
  <c r="AC268"/>
  <c r="BP268" s="1"/>
  <c r="AD268"/>
  <c r="AE268"/>
  <c r="BQ268" s="1"/>
  <c r="AF268"/>
  <c r="AG268"/>
  <c r="BR268" s="1"/>
  <c r="AH268"/>
  <c r="AI268"/>
  <c r="BS268" s="1"/>
  <c r="AJ268"/>
  <c r="AK268"/>
  <c r="BT268" s="1"/>
  <c r="AL268"/>
  <c r="AM268"/>
  <c r="BU268" s="1"/>
  <c r="AO268"/>
  <c r="AQ268"/>
  <c r="BW268" s="1"/>
  <c r="AS268"/>
  <c r="BX268" s="1"/>
  <c r="AU268"/>
  <c r="BY268" s="1"/>
  <c r="AV268"/>
  <c r="AW268"/>
  <c r="BZ268" s="1"/>
  <c r="AX268"/>
  <c r="AY268"/>
  <c r="CA268" s="1"/>
  <c r="AZ268"/>
  <c r="BA268"/>
  <c r="CB268" s="1"/>
  <c r="BB268"/>
  <c r="BC268"/>
  <c r="CC268" s="1"/>
  <c r="BD268"/>
  <c r="BE268"/>
  <c r="CD268" s="1"/>
  <c r="BF268"/>
  <c r="BG268"/>
  <c r="W269"/>
  <c r="BM269" s="1"/>
  <c r="Y269"/>
  <c r="AA269"/>
  <c r="BO269" s="1"/>
  <c r="AB269"/>
  <c r="AC269"/>
  <c r="BP269" s="1"/>
  <c r="AD269"/>
  <c r="AE269"/>
  <c r="AG269"/>
  <c r="AI269"/>
  <c r="BS269" s="1"/>
  <c r="AJ269"/>
  <c r="AK269"/>
  <c r="BT269" s="1"/>
  <c r="AL269"/>
  <c r="AM269"/>
  <c r="BU269" s="1"/>
  <c r="AN269"/>
  <c r="AO269"/>
  <c r="BV269" s="1"/>
  <c r="AP269"/>
  <c r="AQ269"/>
  <c r="AR269" s="1"/>
  <c r="AS269"/>
  <c r="AU269"/>
  <c r="BY269" s="1"/>
  <c r="AV269"/>
  <c r="AW269"/>
  <c r="BZ269" s="1"/>
  <c r="AX269"/>
  <c r="AY269"/>
  <c r="CA269" s="1"/>
  <c r="AZ269"/>
  <c r="BA269"/>
  <c r="CB269" s="1"/>
  <c r="BB269"/>
  <c r="BC269"/>
  <c r="CC269" s="1"/>
  <c r="BD269"/>
  <c r="BE269"/>
  <c r="CD269" s="1"/>
  <c r="BF269"/>
  <c r="BG269"/>
  <c r="W270"/>
  <c r="Y270"/>
  <c r="AA270"/>
  <c r="BO270" s="1"/>
  <c r="AB270"/>
  <c r="AC270"/>
  <c r="BP270" s="1"/>
  <c r="AD270"/>
  <c r="AE270"/>
  <c r="AF270" s="1"/>
  <c r="AG270"/>
  <c r="AI270"/>
  <c r="BS270" s="1"/>
  <c r="AJ270"/>
  <c r="AK270"/>
  <c r="BT270" s="1"/>
  <c r="AL270"/>
  <c r="AM270"/>
  <c r="BU270" s="1"/>
  <c r="AN270"/>
  <c r="AO270"/>
  <c r="BV270" s="1"/>
  <c r="AP270"/>
  <c r="AQ270"/>
  <c r="AR270" s="1"/>
  <c r="AS270"/>
  <c r="AU270"/>
  <c r="BY270" s="1"/>
  <c r="AV270"/>
  <c r="AW270"/>
  <c r="BZ270" s="1"/>
  <c r="AX270"/>
  <c r="AY270"/>
  <c r="CA270" s="1"/>
  <c r="AZ270"/>
  <c r="BA270"/>
  <c r="CB270" s="1"/>
  <c r="BB270"/>
  <c r="BC270"/>
  <c r="CC270" s="1"/>
  <c r="BD270"/>
  <c r="BE270"/>
  <c r="CD270" s="1"/>
  <c r="BF270"/>
  <c r="BG270"/>
  <c r="W271"/>
  <c r="BM271" s="1"/>
  <c r="Y271"/>
  <c r="AA271"/>
  <c r="BO271" s="1"/>
  <c r="AB271"/>
  <c r="AC271"/>
  <c r="BP271" s="1"/>
  <c r="AD271"/>
  <c r="AE271"/>
  <c r="BQ271" s="1"/>
  <c r="AF271"/>
  <c r="AG271"/>
  <c r="BR271" s="1"/>
  <c r="AH271"/>
  <c r="AI271"/>
  <c r="BS271" s="1"/>
  <c r="AJ271"/>
  <c r="AK271"/>
  <c r="BT271" s="1"/>
  <c r="AL271"/>
  <c r="AM271"/>
  <c r="BU271" s="1"/>
  <c r="AN271"/>
  <c r="AO271"/>
  <c r="BV271" s="1"/>
  <c r="AP271"/>
  <c r="AQ271"/>
  <c r="BW271" s="1"/>
  <c r="AR271"/>
  <c r="AS271"/>
  <c r="BX271" s="1"/>
  <c r="AT271"/>
  <c r="AU271"/>
  <c r="BY271" s="1"/>
  <c r="AV271"/>
  <c r="AW271"/>
  <c r="BZ271" s="1"/>
  <c r="AX271"/>
  <c r="AY271"/>
  <c r="CA271" s="1"/>
  <c r="AZ271"/>
  <c r="BA271"/>
  <c r="CB271" s="1"/>
  <c r="BB271"/>
  <c r="BC271"/>
  <c r="CC271" s="1"/>
  <c r="BD271"/>
  <c r="BE271"/>
  <c r="CD271" s="1"/>
  <c r="BF271"/>
  <c r="BG271"/>
  <c r="W272"/>
  <c r="Y272"/>
  <c r="AA272"/>
  <c r="BO272" s="1"/>
  <c r="AB272"/>
  <c r="AC272"/>
  <c r="BP272" s="1"/>
  <c r="AD272"/>
  <c r="AE272"/>
  <c r="BQ272" s="1"/>
  <c r="AF272"/>
  <c r="AG272"/>
  <c r="BR272" s="1"/>
  <c r="AH272"/>
  <c r="AI272"/>
  <c r="BS272" s="1"/>
  <c r="AJ272"/>
  <c r="AK272"/>
  <c r="BT272" s="1"/>
  <c r="AL272"/>
  <c r="AM272"/>
  <c r="BU272" s="1"/>
  <c r="AN272"/>
  <c r="AO272"/>
  <c r="BV272" s="1"/>
  <c r="AP272"/>
  <c r="AQ272"/>
  <c r="BW272" s="1"/>
  <c r="AS272"/>
  <c r="BX272" s="1"/>
  <c r="AU272"/>
  <c r="BY272" s="1"/>
  <c r="AV272"/>
  <c r="AW272"/>
  <c r="BZ272" s="1"/>
  <c r="AX272"/>
  <c r="AY272"/>
  <c r="CA272" s="1"/>
  <c r="AZ272"/>
  <c r="BA272"/>
  <c r="CB272" s="1"/>
  <c r="BB272"/>
  <c r="BC272"/>
  <c r="CC272" s="1"/>
  <c r="BD272"/>
  <c r="BE272"/>
  <c r="CD272" s="1"/>
  <c r="BF272"/>
  <c r="BG272"/>
  <c r="W273"/>
  <c r="X273" s="1"/>
  <c r="Y273"/>
  <c r="AA273"/>
  <c r="BO273" s="1"/>
  <c r="AB273"/>
  <c r="AC273"/>
  <c r="BP273" s="1"/>
  <c r="AD273"/>
  <c r="AE273"/>
  <c r="BQ273" s="1"/>
  <c r="AG273"/>
  <c r="AI273"/>
  <c r="BS273" s="1"/>
  <c r="AJ273"/>
  <c r="AK273"/>
  <c r="BT273" s="1"/>
  <c r="AL273"/>
  <c r="AM273"/>
  <c r="AN273" s="1"/>
  <c r="AO273"/>
  <c r="AQ273"/>
  <c r="AR273" s="1"/>
  <c r="AS273"/>
  <c r="AT273" s="1"/>
  <c r="AU273"/>
  <c r="AV273"/>
  <c r="AW273"/>
  <c r="BZ273" s="1"/>
  <c r="AX273"/>
  <c r="AY273"/>
  <c r="CA273" s="1"/>
  <c r="AZ273"/>
  <c r="BA273"/>
  <c r="CB273" s="1"/>
  <c r="BB273"/>
  <c r="BC273"/>
  <c r="CC273" s="1"/>
  <c r="BD273"/>
  <c r="BE273"/>
  <c r="CD273" s="1"/>
  <c r="BF273"/>
  <c r="BG273"/>
  <c r="W274"/>
  <c r="Y274"/>
  <c r="AA274"/>
  <c r="BO274" s="1"/>
  <c r="AB274"/>
  <c r="AC274"/>
  <c r="BP274" s="1"/>
  <c r="AD274"/>
  <c r="AE274"/>
  <c r="BQ274" s="1"/>
  <c r="AF274"/>
  <c r="AG274"/>
  <c r="BR274" s="1"/>
  <c r="AH274"/>
  <c r="AI274"/>
  <c r="BS274" s="1"/>
  <c r="AJ274"/>
  <c r="AK274"/>
  <c r="BT274" s="1"/>
  <c r="AL274"/>
  <c r="AM274"/>
  <c r="AO274"/>
  <c r="AQ274"/>
  <c r="BW274" s="1"/>
  <c r="AS274"/>
  <c r="AT274" s="1"/>
  <c r="AU274"/>
  <c r="BY274" s="1"/>
  <c r="AV274"/>
  <c r="AW274"/>
  <c r="BZ274" s="1"/>
  <c r="AX274"/>
  <c r="AY274"/>
  <c r="CA274" s="1"/>
  <c r="AZ274"/>
  <c r="BA274"/>
  <c r="CB274" s="1"/>
  <c r="BB274"/>
  <c r="BC274"/>
  <c r="CC274" s="1"/>
  <c r="BD274"/>
  <c r="BE274"/>
  <c r="CD274" s="1"/>
  <c r="BF274"/>
  <c r="BG274"/>
  <c r="W275"/>
  <c r="BM275" s="1"/>
  <c r="Y275"/>
  <c r="AA275"/>
  <c r="AB275"/>
  <c r="AC275"/>
  <c r="BP275" s="1"/>
  <c r="AD275"/>
  <c r="AE275"/>
  <c r="BQ275" s="1"/>
  <c r="AF275"/>
  <c r="AG275"/>
  <c r="BR275" s="1"/>
  <c r="AH275"/>
  <c r="AI275"/>
  <c r="BS275" s="1"/>
  <c r="AJ275"/>
  <c r="AK275"/>
  <c r="BT275" s="1"/>
  <c r="AL275"/>
  <c r="AM275"/>
  <c r="AO275"/>
  <c r="AQ275"/>
  <c r="AR275" s="1"/>
  <c r="AS275"/>
  <c r="AT275" s="1"/>
  <c r="AU275"/>
  <c r="BY275" s="1"/>
  <c r="AV275"/>
  <c r="AW275"/>
  <c r="BZ275" s="1"/>
  <c r="AX275"/>
  <c r="AY275"/>
  <c r="CA275" s="1"/>
  <c r="AZ275"/>
  <c r="BA275"/>
  <c r="CB275" s="1"/>
  <c r="BB275"/>
  <c r="BC275"/>
  <c r="CC275" s="1"/>
  <c r="BD275"/>
  <c r="BE275"/>
  <c r="CD275" s="1"/>
  <c r="BF275"/>
  <c r="BG275"/>
  <c r="W276"/>
  <c r="Y276"/>
  <c r="AA276"/>
  <c r="BO276" s="1"/>
  <c r="AB276"/>
  <c r="AC276"/>
  <c r="BP276" s="1"/>
  <c r="AD276"/>
  <c r="AE276"/>
  <c r="BQ276" s="1"/>
  <c r="AG276"/>
  <c r="AI276"/>
  <c r="BS276" s="1"/>
  <c r="AJ276"/>
  <c r="AK276"/>
  <c r="BT276" s="1"/>
  <c r="AL276"/>
  <c r="AM276"/>
  <c r="BU276" s="1"/>
  <c r="AN276"/>
  <c r="AO276"/>
  <c r="BV276" s="1"/>
  <c r="AP276"/>
  <c r="AQ276"/>
  <c r="AR276" s="1"/>
  <c r="AS276"/>
  <c r="AT276" s="1"/>
  <c r="AU276"/>
  <c r="BY276" s="1"/>
  <c r="AV276"/>
  <c r="AW276"/>
  <c r="BZ276" s="1"/>
  <c r="AX276"/>
  <c r="AY276"/>
  <c r="CA276" s="1"/>
  <c r="AZ276"/>
  <c r="BA276"/>
  <c r="CB276" s="1"/>
  <c r="BB276"/>
  <c r="BC276"/>
  <c r="CC276" s="1"/>
  <c r="BD276"/>
  <c r="BE276"/>
  <c r="CD276" s="1"/>
  <c r="BF276"/>
  <c r="BG276"/>
  <c r="W277"/>
  <c r="X277" s="1"/>
  <c r="Y277"/>
  <c r="AA277"/>
  <c r="BO277" s="1"/>
  <c r="AB277"/>
  <c r="AC277"/>
  <c r="BP277" s="1"/>
  <c r="AD277"/>
  <c r="AE277"/>
  <c r="AF277" s="1"/>
  <c r="AG277"/>
  <c r="AI277"/>
  <c r="BS277" s="1"/>
  <c r="AJ277"/>
  <c r="AK277"/>
  <c r="BT277" s="1"/>
  <c r="AL277"/>
  <c r="AM277"/>
  <c r="BU277" s="1"/>
  <c r="AN277"/>
  <c r="AO277"/>
  <c r="BV277" s="1"/>
  <c r="AP277"/>
  <c r="AQ277"/>
  <c r="AS277"/>
  <c r="AT277" s="1"/>
  <c r="AU277"/>
  <c r="AV277"/>
  <c r="AW277"/>
  <c r="BZ277" s="1"/>
  <c r="AX277"/>
  <c r="AY277"/>
  <c r="CA277" s="1"/>
  <c r="AZ277"/>
  <c r="BA277"/>
  <c r="CB277" s="1"/>
  <c r="BB277"/>
  <c r="BC277"/>
  <c r="CC277" s="1"/>
  <c r="BD277"/>
  <c r="BE277"/>
  <c r="CD277" s="1"/>
  <c r="BF277"/>
  <c r="BG277"/>
  <c r="W278"/>
  <c r="X278" s="1"/>
  <c r="Y278"/>
  <c r="AA278"/>
  <c r="BO278" s="1"/>
  <c r="AB278"/>
  <c r="AC278"/>
  <c r="BP278" s="1"/>
  <c r="AD278"/>
  <c r="AE278"/>
  <c r="AF278" s="1"/>
  <c r="AG278"/>
  <c r="AI278"/>
  <c r="BS278" s="1"/>
  <c r="AJ278"/>
  <c r="AK278"/>
  <c r="BT278" s="1"/>
  <c r="AL278"/>
  <c r="AM278"/>
  <c r="BU278" s="1"/>
  <c r="AN278"/>
  <c r="AO278"/>
  <c r="BV278" s="1"/>
  <c r="AP278"/>
  <c r="AQ278"/>
  <c r="BW278" s="1"/>
  <c r="AS278"/>
  <c r="BX278" s="1"/>
  <c r="AU278"/>
  <c r="BY278" s="1"/>
  <c r="AV278"/>
  <c r="AW278"/>
  <c r="BZ278" s="1"/>
  <c r="AX278"/>
  <c r="AY278"/>
  <c r="CA278" s="1"/>
  <c r="AZ278"/>
  <c r="BA278"/>
  <c r="CB278" s="1"/>
  <c r="BB278"/>
  <c r="BC278"/>
  <c r="CC278" s="1"/>
  <c r="BD278"/>
  <c r="BE278"/>
  <c r="CD278" s="1"/>
  <c r="BF278"/>
  <c r="BG278"/>
  <c r="W279"/>
  <c r="BM279" s="1"/>
  <c r="Y279"/>
  <c r="AA279"/>
  <c r="AC279"/>
  <c r="BP279" s="1"/>
  <c r="AE279"/>
  <c r="AF279" s="1"/>
  <c r="AG279"/>
  <c r="AI279"/>
  <c r="BS279" s="1"/>
  <c r="AJ279"/>
  <c r="AK279"/>
  <c r="BT279" s="1"/>
  <c r="AL279"/>
  <c r="AM279"/>
  <c r="BU279" s="1"/>
  <c r="AN279"/>
  <c r="AO279"/>
  <c r="BV279" s="1"/>
  <c r="AP279"/>
  <c r="AQ279"/>
  <c r="AR279" s="1"/>
  <c r="AS279"/>
  <c r="AU279"/>
  <c r="BY279" s="1"/>
  <c r="AV279"/>
  <c r="AW279"/>
  <c r="BZ279" s="1"/>
  <c r="AX279"/>
  <c r="AY279"/>
  <c r="CA279" s="1"/>
  <c r="AZ279"/>
  <c r="BA279"/>
  <c r="CB279" s="1"/>
  <c r="BB279"/>
  <c r="BC279"/>
  <c r="CC279" s="1"/>
  <c r="BD279"/>
  <c r="BE279"/>
  <c r="CD279" s="1"/>
  <c r="BF279"/>
  <c r="BG279"/>
  <c r="W280"/>
  <c r="BM280" s="1"/>
  <c r="Y280"/>
  <c r="AA280"/>
  <c r="BO280" s="1"/>
  <c r="AB280"/>
  <c r="AC280"/>
  <c r="BP280" s="1"/>
  <c r="AD280"/>
  <c r="AE280"/>
  <c r="BQ280" s="1"/>
  <c r="AF280"/>
  <c r="AG280"/>
  <c r="BR280" s="1"/>
  <c r="AH280"/>
  <c r="AI280"/>
  <c r="BS280" s="1"/>
  <c r="AJ280"/>
  <c r="AK280"/>
  <c r="BT280" s="1"/>
  <c r="AL280"/>
  <c r="AM280"/>
  <c r="BU280" s="1"/>
  <c r="AN280"/>
  <c r="AO280"/>
  <c r="BV280" s="1"/>
  <c r="AP280"/>
  <c r="AQ280"/>
  <c r="BW280" s="1"/>
  <c r="AR280"/>
  <c r="AS280"/>
  <c r="BX280" s="1"/>
  <c r="AT280"/>
  <c r="AU280"/>
  <c r="BY280" s="1"/>
  <c r="AV280"/>
  <c r="AW280"/>
  <c r="BZ280" s="1"/>
  <c r="AX280"/>
  <c r="AY280"/>
  <c r="CA280" s="1"/>
  <c r="AZ280"/>
  <c r="BA280"/>
  <c r="CB280" s="1"/>
  <c r="BB280"/>
  <c r="BC280"/>
  <c r="CC280" s="1"/>
  <c r="BD280"/>
  <c r="BE280"/>
  <c r="CD280" s="1"/>
  <c r="BF280"/>
  <c r="BG280"/>
  <c r="W281"/>
  <c r="Y281"/>
  <c r="AA281"/>
  <c r="BO281" s="1"/>
  <c r="AB281"/>
  <c r="AC281"/>
  <c r="BP281" s="1"/>
  <c r="AD281"/>
  <c r="AE281"/>
  <c r="BQ281" s="1"/>
  <c r="AG281"/>
  <c r="AI281"/>
  <c r="BS281" s="1"/>
  <c r="AJ281"/>
  <c r="AK281"/>
  <c r="BT281" s="1"/>
  <c r="AL281"/>
  <c r="AM281"/>
  <c r="AN281" s="1"/>
  <c r="AO281"/>
  <c r="AQ281"/>
  <c r="AR281" s="1"/>
  <c r="AS281"/>
  <c r="AT281" s="1"/>
  <c r="AU281"/>
  <c r="BY281" s="1"/>
  <c r="AV281"/>
  <c r="AW281"/>
  <c r="BZ281" s="1"/>
  <c r="AX281"/>
  <c r="AY281"/>
  <c r="CA281" s="1"/>
  <c r="AZ281"/>
  <c r="BA281"/>
  <c r="CB281" s="1"/>
  <c r="BB281"/>
  <c r="BC281"/>
  <c r="CC281" s="1"/>
  <c r="BD281"/>
  <c r="BE281"/>
  <c r="CD281" s="1"/>
  <c r="BF281"/>
  <c r="BG281"/>
  <c r="W282"/>
  <c r="X282" s="1"/>
  <c r="Y282"/>
  <c r="AA282"/>
  <c r="BO282" s="1"/>
  <c r="AB282"/>
  <c r="AC282"/>
  <c r="BP282" s="1"/>
  <c r="AD282"/>
  <c r="AE282"/>
  <c r="BQ282" s="1"/>
  <c r="AG282"/>
  <c r="AI282"/>
  <c r="AJ282"/>
  <c r="AK282"/>
  <c r="BT282" s="1"/>
  <c r="AL282"/>
  <c r="AM282"/>
  <c r="BU282" s="1"/>
  <c r="AN282"/>
  <c r="AO282"/>
  <c r="BV282" s="1"/>
  <c r="AP282"/>
  <c r="AQ282"/>
  <c r="BW282" s="1"/>
  <c r="AR282"/>
  <c r="AS282"/>
  <c r="BX282" s="1"/>
  <c r="AT282"/>
  <c r="AU282"/>
  <c r="BY282" s="1"/>
  <c r="AV282"/>
  <c r="AW282"/>
  <c r="BZ282" s="1"/>
  <c r="AX282"/>
  <c r="AY282"/>
  <c r="CA282" s="1"/>
  <c r="AZ282"/>
  <c r="BA282"/>
  <c r="CB282" s="1"/>
  <c r="BB282"/>
  <c r="BC282"/>
  <c r="CC282" s="1"/>
  <c r="BD282"/>
  <c r="BE282"/>
  <c r="CD282" s="1"/>
  <c r="BF282"/>
  <c r="BG282"/>
  <c r="W283"/>
  <c r="X283" s="1"/>
  <c r="Y283"/>
  <c r="AA283"/>
  <c r="BO283" s="1"/>
  <c r="AB283"/>
  <c r="AC283"/>
  <c r="BP283" s="1"/>
  <c r="AD283"/>
  <c r="AE283"/>
  <c r="BQ283" s="1"/>
  <c r="AG283"/>
  <c r="AI283"/>
  <c r="AJ283"/>
  <c r="AK283"/>
  <c r="BT283" s="1"/>
  <c r="AL283"/>
  <c r="AM283"/>
  <c r="BU283" s="1"/>
  <c r="AN283"/>
  <c r="AO283"/>
  <c r="BV283" s="1"/>
  <c r="AP283"/>
  <c r="AQ283"/>
  <c r="BW283" s="1"/>
  <c r="AR283"/>
  <c r="AS283"/>
  <c r="BX283" s="1"/>
  <c r="AT283"/>
  <c r="AU283"/>
  <c r="BY283" s="1"/>
  <c r="AV283"/>
  <c r="AW283"/>
  <c r="BZ283" s="1"/>
  <c r="AX283"/>
  <c r="AY283"/>
  <c r="CA283" s="1"/>
  <c r="AZ283"/>
  <c r="BA283"/>
  <c r="CB283" s="1"/>
  <c r="BB283"/>
  <c r="BC283"/>
  <c r="CC283" s="1"/>
  <c r="BD283"/>
  <c r="BE283"/>
  <c r="CD283" s="1"/>
  <c r="BF283"/>
  <c r="BG283"/>
  <c r="W284"/>
  <c r="X284" s="1"/>
  <c r="Y284"/>
  <c r="AA284"/>
  <c r="BO284" s="1"/>
  <c r="AB284"/>
  <c r="AC284"/>
  <c r="BP284" s="1"/>
  <c r="AD284"/>
  <c r="AE284"/>
  <c r="BQ284" s="1"/>
  <c r="AF284"/>
  <c r="AG284"/>
  <c r="BR284" s="1"/>
  <c r="AH284"/>
  <c r="AI284"/>
  <c r="BS284" s="1"/>
  <c r="AJ284"/>
  <c r="AK284"/>
  <c r="BT284" s="1"/>
  <c r="AL284"/>
  <c r="AM284"/>
  <c r="BU284" s="1"/>
  <c r="AN284"/>
  <c r="AO284"/>
  <c r="BV284" s="1"/>
  <c r="AP284"/>
  <c r="AQ284"/>
  <c r="BW284" s="1"/>
  <c r="AR284"/>
  <c r="AS284"/>
  <c r="BX284" s="1"/>
  <c r="AT284"/>
  <c r="AU284"/>
  <c r="BY284" s="1"/>
  <c r="AV284"/>
  <c r="AW284"/>
  <c r="BZ284" s="1"/>
  <c r="AX284"/>
  <c r="AY284"/>
  <c r="CA284" s="1"/>
  <c r="AZ284"/>
  <c r="BA284"/>
  <c r="CB284" s="1"/>
  <c r="BB284"/>
  <c r="BC284"/>
  <c r="CC284" s="1"/>
  <c r="BD284"/>
  <c r="BE284"/>
  <c r="CD284" s="1"/>
  <c r="BF284"/>
  <c r="BG284"/>
  <c r="W285"/>
  <c r="BM285" s="1"/>
  <c r="Y285"/>
  <c r="AA285"/>
  <c r="BO285" s="1"/>
  <c r="AB285"/>
  <c r="AC285"/>
  <c r="BP285" s="1"/>
  <c r="AD285"/>
  <c r="AE285"/>
  <c r="BQ285" s="1"/>
  <c r="AF285"/>
  <c r="AG285"/>
  <c r="BR285" s="1"/>
  <c r="AH285"/>
  <c r="AI285"/>
  <c r="BS285" s="1"/>
  <c r="AJ285"/>
  <c r="AK285"/>
  <c r="BT285" s="1"/>
  <c r="AL285"/>
  <c r="AM285"/>
  <c r="BU285" s="1"/>
  <c r="AN285"/>
  <c r="AO285"/>
  <c r="BV285" s="1"/>
  <c r="AP285"/>
  <c r="AQ285"/>
  <c r="BW285" s="1"/>
  <c r="AR285"/>
  <c r="AS285"/>
  <c r="BX285" s="1"/>
  <c r="AT285"/>
  <c r="AU285"/>
  <c r="BY285" s="1"/>
  <c r="AV285"/>
  <c r="AW285"/>
  <c r="BZ285" s="1"/>
  <c r="AX285"/>
  <c r="AY285"/>
  <c r="CA285" s="1"/>
  <c r="AZ285"/>
  <c r="BA285"/>
  <c r="CB285" s="1"/>
  <c r="BB285"/>
  <c r="BC285"/>
  <c r="CC285" s="1"/>
  <c r="BD285"/>
  <c r="BE285"/>
  <c r="CD285" s="1"/>
  <c r="BF285"/>
  <c r="BG285"/>
  <c r="W286"/>
  <c r="Y286"/>
  <c r="AA286"/>
  <c r="BO286" s="1"/>
  <c r="AB286"/>
  <c r="AC286"/>
  <c r="BP286" s="1"/>
  <c r="AD286"/>
  <c r="AE286"/>
  <c r="BQ286" s="1"/>
  <c r="AG286"/>
  <c r="AI286"/>
  <c r="AJ286" s="1"/>
  <c r="AK286"/>
  <c r="AM286"/>
  <c r="BU286" s="1"/>
  <c r="AN286"/>
  <c r="AO286"/>
  <c r="BV286" s="1"/>
  <c r="AP286"/>
  <c r="AQ286"/>
  <c r="BW286" s="1"/>
  <c r="AS286"/>
  <c r="AT286" s="1"/>
  <c r="AU286"/>
  <c r="BY286" s="1"/>
  <c r="AV286"/>
  <c r="AW286"/>
  <c r="BZ286" s="1"/>
  <c r="AX286"/>
  <c r="AY286"/>
  <c r="CA286" s="1"/>
  <c r="AZ286"/>
  <c r="BA286"/>
  <c r="CB286" s="1"/>
  <c r="BB286"/>
  <c r="BC286"/>
  <c r="CC286" s="1"/>
  <c r="BD286"/>
  <c r="BE286"/>
  <c r="CD286" s="1"/>
  <c r="BF286"/>
  <c r="BG286"/>
  <c r="W287"/>
  <c r="X287" s="1"/>
  <c r="Y287"/>
  <c r="AA287"/>
  <c r="BO287" s="1"/>
  <c r="AB287"/>
  <c r="AC287"/>
  <c r="BP287" s="1"/>
  <c r="AD287"/>
  <c r="AE287"/>
  <c r="BQ287" s="1"/>
  <c r="AF287"/>
  <c r="AG287"/>
  <c r="BR287" s="1"/>
  <c r="AH287"/>
  <c r="AI287"/>
  <c r="BS287" s="1"/>
  <c r="AJ287"/>
  <c r="AK287"/>
  <c r="BT287" s="1"/>
  <c r="AL287"/>
  <c r="AM287"/>
  <c r="BU287" s="1"/>
  <c r="AN287"/>
  <c r="AO287"/>
  <c r="BV287" s="1"/>
  <c r="AP287"/>
  <c r="AQ287"/>
  <c r="BW287" s="1"/>
  <c r="AR287"/>
  <c r="AS287"/>
  <c r="BX287" s="1"/>
  <c r="AT287"/>
  <c r="AU287"/>
  <c r="BY287" s="1"/>
  <c r="AV287"/>
  <c r="AW287"/>
  <c r="BZ287" s="1"/>
  <c r="AX287"/>
  <c r="AY287"/>
  <c r="CA287" s="1"/>
  <c r="AZ287"/>
  <c r="BA287"/>
  <c r="CB287" s="1"/>
  <c r="BB287"/>
  <c r="BC287"/>
  <c r="CC287" s="1"/>
  <c r="BD287"/>
  <c r="BE287"/>
  <c r="CD287" s="1"/>
  <c r="BF287"/>
  <c r="BG287"/>
  <c r="W288"/>
  <c r="BM288" s="1"/>
  <c r="Y288"/>
  <c r="AA288"/>
  <c r="BO288" s="1"/>
  <c r="AB288"/>
  <c r="AC288"/>
  <c r="BP288" s="1"/>
  <c r="AD288"/>
  <c r="AE288"/>
  <c r="BQ288" s="1"/>
  <c r="AF288"/>
  <c r="AG288"/>
  <c r="BR288" s="1"/>
  <c r="AH288"/>
  <c r="AI288"/>
  <c r="BS288" s="1"/>
  <c r="AJ288"/>
  <c r="AK288"/>
  <c r="BT288" s="1"/>
  <c r="AL288"/>
  <c r="AM288"/>
  <c r="BU288" s="1"/>
  <c r="AN288"/>
  <c r="AO288"/>
  <c r="BV288" s="1"/>
  <c r="AP288"/>
  <c r="AQ288"/>
  <c r="BW288" s="1"/>
  <c r="AR288"/>
  <c r="AS288"/>
  <c r="BX288" s="1"/>
  <c r="AT288"/>
  <c r="AU288"/>
  <c r="BY288" s="1"/>
  <c r="AV288"/>
  <c r="AW288"/>
  <c r="BZ288" s="1"/>
  <c r="AX288"/>
  <c r="AY288"/>
  <c r="CA288" s="1"/>
  <c r="AZ288"/>
  <c r="BA288"/>
  <c r="CB288" s="1"/>
  <c r="BB288"/>
  <c r="BC288"/>
  <c r="CC288" s="1"/>
  <c r="BD288"/>
  <c r="BE288"/>
  <c r="CD288" s="1"/>
  <c r="BF288"/>
  <c r="BG288"/>
  <c r="W289"/>
  <c r="Y289"/>
  <c r="AA289"/>
  <c r="AB289" s="1"/>
  <c r="AC289"/>
  <c r="BP289" s="1"/>
  <c r="AE289"/>
  <c r="BQ289" s="1"/>
  <c r="AF289"/>
  <c r="AG289"/>
  <c r="BR289" s="1"/>
  <c r="AH289"/>
  <c r="AI289"/>
  <c r="BS289" s="1"/>
  <c r="AJ289"/>
  <c r="AK289"/>
  <c r="BT289" s="1"/>
  <c r="AL289"/>
  <c r="AM289"/>
  <c r="BU289" s="1"/>
  <c r="AN289"/>
  <c r="AO289"/>
  <c r="BV289" s="1"/>
  <c r="AP289"/>
  <c r="AQ289"/>
  <c r="AR289" s="1"/>
  <c r="AS289"/>
  <c r="AU289"/>
  <c r="BY289" s="1"/>
  <c r="AV289"/>
  <c r="AW289"/>
  <c r="BZ289" s="1"/>
  <c r="AX289"/>
  <c r="AY289"/>
  <c r="CA289" s="1"/>
  <c r="AZ289"/>
  <c r="BA289"/>
  <c r="CB289" s="1"/>
  <c r="BB289"/>
  <c r="BC289"/>
  <c r="CC289" s="1"/>
  <c r="BD289"/>
  <c r="BE289"/>
  <c r="CD289" s="1"/>
  <c r="BF289"/>
  <c r="BG289"/>
  <c r="W290"/>
  <c r="X290" s="1"/>
  <c r="Y290"/>
  <c r="AA290"/>
  <c r="AB290" s="1"/>
  <c r="AC290"/>
  <c r="AE290"/>
  <c r="BQ290" s="1"/>
  <c r="AF290"/>
  <c r="AG290"/>
  <c r="BR290" s="1"/>
  <c r="AH290"/>
  <c r="AI290"/>
  <c r="BS290" s="1"/>
  <c r="AJ290"/>
  <c r="AK290"/>
  <c r="BT290" s="1"/>
  <c r="AL290"/>
  <c r="AM290"/>
  <c r="BU290" s="1"/>
  <c r="AN290"/>
  <c r="AO290"/>
  <c r="BV290" s="1"/>
  <c r="AP290"/>
  <c r="AQ290"/>
  <c r="BW290" s="1"/>
  <c r="AS290"/>
  <c r="AU290"/>
  <c r="AV290"/>
  <c r="AW290"/>
  <c r="BZ290" s="1"/>
  <c r="AX290"/>
  <c r="AY290"/>
  <c r="CA290" s="1"/>
  <c r="AZ290"/>
  <c r="BA290"/>
  <c r="CB290" s="1"/>
  <c r="BB290"/>
  <c r="BC290"/>
  <c r="CC290" s="1"/>
  <c r="BD290"/>
  <c r="BE290"/>
  <c r="CD290" s="1"/>
  <c r="BF290"/>
  <c r="BG290"/>
  <c r="W291"/>
  <c r="X291" s="1"/>
  <c r="Y291"/>
  <c r="AA291"/>
  <c r="BO291" s="1"/>
  <c r="AB291"/>
  <c r="AC291"/>
  <c r="BP291" s="1"/>
  <c r="AD291"/>
  <c r="AE291"/>
  <c r="BQ291" s="1"/>
  <c r="AF291"/>
  <c r="AG291"/>
  <c r="BR291" s="1"/>
  <c r="AH291"/>
  <c r="AI291"/>
  <c r="BS291" s="1"/>
  <c r="AJ291"/>
  <c r="AK291"/>
  <c r="BT291" s="1"/>
  <c r="AL291"/>
  <c r="AM291"/>
  <c r="BU291" s="1"/>
  <c r="AN291"/>
  <c r="AO291"/>
  <c r="BV291" s="1"/>
  <c r="AP291"/>
  <c r="AQ291"/>
  <c r="AR291" s="1"/>
  <c r="AS291"/>
  <c r="AU291"/>
  <c r="AV291"/>
  <c r="AW291"/>
  <c r="BZ291" s="1"/>
  <c r="AX291"/>
  <c r="AY291"/>
  <c r="CA291" s="1"/>
  <c r="AZ291"/>
  <c r="BA291"/>
  <c r="CB291" s="1"/>
  <c r="BB291"/>
  <c r="BC291"/>
  <c r="CC291" s="1"/>
  <c r="BD291"/>
  <c r="BE291"/>
  <c r="CD291" s="1"/>
  <c r="BF291"/>
  <c r="BG291"/>
  <c r="W292"/>
  <c r="X292" s="1"/>
  <c r="Y292"/>
  <c r="AA292"/>
  <c r="BO292" s="1"/>
  <c r="AB292"/>
  <c r="AC292"/>
  <c r="BP292" s="1"/>
  <c r="AD292"/>
  <c r="AE292"/>
  <c r="BQ292" s="1"/>
  <c r="AF292"/>
  <c r="AG292"/>
  <c r="BR292" s="1"/>
  <c r="AH292"/>
  <c r="AI292"/>
  <c r="BS292" s="1"/>
  <c r="AJ292"/>
  <c r="AK292"/>
  <c r="BT292" s="1"/>
  <c r="AL292"/>
  <c r="AM292"/>
  <c r="BU292" s="1"/>
  <c r="AO292"/>
  <c r="AQ292"/>
  <c r="BW292" s="1"/>
  <c r="AS292"/>
  <c r="BX292" s="1"/>
  <c r="AU292"/>
  <c r="BY292" s="1"/>
  <c r="AV292"/>
  <c r="AW292"/>
  <c r="BZ292" s="1"/>
  <c r="AX292"/>
  <c r="AY292"/>
  <c r="CA292" s="1"/>
  <c r="AZ292"/>
  <c r="BA292"/>
  <c r="CB292" s="1"/>
  <c r="BB292"/>
  <c r="BC292"/>
  <c r="CC292" s="1"/>
  <c r="BD292"/>
  <c r="BE292"/>
  <c r="CD292" s="1"/>
  <c r="BF292"/>
  <c r="BG292"/>
  <c r="W293"/>
  <c r="X293" s="1"/>
  <c r="Y293"/>
  <c r="AA293"/>
  <c r="AB293"/>
  <c r="AC293"/>
  <c r="BP293" s="1"/>
  <c r="AD293"/>
  <c r="AE293"/>
  <c r="BQ293" s="1"/>
  <c r="AF293"/>
  <c r="AG293"/>
  <c r="BR293" s="1"/>
  <c r="AH293"/>
  <c r="AI293"/>
  <c r="BS293" s="1"/>
  <c r="AJ293"/>
  <c r="AK293"/>
  <c r="BT293" s="1"/>
  <c r="AL293"/>
  <c r="AM293"/>
  <c r="BU293" s="1"/>
  <c r="AN293"/>
  <c r="AO293"/>
  <c r="BV293" s="1"/>
  <c r="AP293"/>
  <c r="AQ293"/>
  <c r="BW293" s="1"/>
  <c r="AS293"/>
  <c r="BX293" s="1"/>
  <c r="AU293"/>
  <c r="BY293" s="1"/>
  <c r="AV293"/>
  <c r="AW293"/>
  <c r="BZ293" s="1"/>
  <c r="AX293"/>
  <c r="AY293"/>
  <c r="CA293" s="1"/>
  <c r="AZ293"/>
  <c r="BA293"/>
  <c r="CB293" s="1"/>
  <c r="BB293"/>
  <c r="BC293"/>
  <c r="CC293" s="1"/>
  <c r="BD293"/>
  <c r="BE293"/>
  <c r="CD293" s="1"/>
  <c r="BF293"/>
  <c r="BG293"/>
  <c r="W294"/>
  <c r="Y294"/>
  <c r="AA294"/>
  <c r="AB294"/>
  <c r="AC294"/>
  <c r="BP294" s="1"/>
  <c r="AD294"/>
  <c r="AE294"/>
  <c r="BQ294" s="1"/>
  <c r="AF294"/>
  <c r="AG294"/>
  <c r="BR294" s="1"/>
  <c r="AH294"/>
  <c r="AI294"/>
  <c r="BS294" s="1"/>
  <c r="AJ294"/>
  <c r="AK294"/>
  <c r="BT294" s="1"/>
  <c r="AL294"/>
  <c r="AM294"/>
  <c r="BU294" s="1"/>
  <c r="AN294"/>
  <c r="AO294"/>
  <c r="BV294" s="1"/>
  <c r="AP294"/>
  <c r="AQ294"/>
  <c r="BW294" s="1"/>
  <c r="AS294"/>
  <c r="BX294" s="1"/>
  <c r="AU294"/>
  <c r="BY294" s="1"/>
  <c r="AV294"/>
  <c r="AW294"/>
  <c r="BZ294" s="1"/>
  <c r="AX294"/>
  <c r="AY294"/>
  <c r="CA294" s="1"/>
  <c r="AZ294"/>
  <c r="BA294"/>
  <c r="CB294" s="1"/>
  <c r="BB294"/>
  <c r="BC294"/>
  <c r="CC294" s="1"/>
  <c r="BD294"/>
  <c r="BE294"/>
  <c r="CD294" s="1"/>
  <c r="BF294"/>
  <c r="BG294"/>
  <c r="W295"/>
  <c r="X295" s="1"/>
  <c r="Y295"/>
  <c r="AA295"/>
  <c r="BO295" s="1"/>
  <c r="AB295"/>
  <c r="AC295"/>
  <c r="BP295" s="1"/>
  <c r="AD295"/>
  <c r="AE295"/>
  <c r="BQ295" s="1"/>
  <c r="AF295"/>
  <c r="AG295"/>
  <c r="BR295" s="1"/>
  <c r="AH295"/>
  <c r="AI295"/>
  <c r="BS295" s="1"/>
  <c r="AJ295"/>
  <c r="AK295"/>
  <c r="BT295" s="1"/>
  <c r="AL295"/>
  <c r="AM295"/>
  <c r="BU295" s="1"/>
  <c r="AN295"/>
  <c r="AO295"/>
  <c r="BV295" s="1"/>
  <c r="AP295"/>
  <c r="AQ295"/>
  <c r="BW295" s="1"/>
  <c r="AR295"/>
  <c r="AS295"/>
  <c r="BX295" s="1"/>
  <c r="AT295"/>
  <c r="AU295"/>
  <c r="BY295" s="1"/>
  <c r="AV295"/>
  <c r="AW295"/>
  <c r="BZ295" s="1"/>
  <c r="AX295"/>
  <c r="AY295"/>
  <c r="CA295" s="1"/>
  <c r="AZ295"/>
  <c r="BA295"/>
  <c r="CB295" s="1"/>
  <c r="BB295"/>
  <c r="BC295"/>
  <c r="CC295" s="1"/>
  <c r="BD295"/>
  <c r="BE295"/>
  <c r="CD295" s="1"/>
  <c r="BF295"/>
  <c r="BG295"/>
  <c r="W296"/>
  <c r="X296" s="1"/>
  <c r="Y296"/>
  <c r="AA296"/>
  <c r="BO296" s="1"/>
  <c r="AB296"/>
  <c r="AC296"/>
  <c r="BP296" s="1"/>
  <c r="AD296"/>
  <c r="AE296"/>
  <c r="AF296" s="1"/>
  <c r="AG296"/>
  <c r="AI296"/>
  <c r="BS296" s="1"/>
  <c r="AJ296"/>
  <c r="AK296"/>
  <c r="BT296" s="1"/>
  <c r="AL296"/>
  <c r="AM296"/>
  <c r="BU296" s="1"/>
  <c r="AN296"/>
  <c r="AO296"/>
  <c r="BV296" s="1"/>
  <c r="AP296"/>
  <c r="AQ296"/>
  <c r="BW296" s="1"/>
  <c r="AS296"/>
  <c r="AT296" s="1"/>
  <c r="AU296"/>
  <c r="BY296" s="1"/>
  <c r="AV296"/>
  <c r="AW296"/>
  <c r="BZ296" s="1"/>
  <c r="AX296"/>
  <c r="AY296"/>
  <c r="CA296" s="1"/>
  <c r="AZ296"/>
  <c r="BA296"/>
  <c r="CB296" s="1"/>
  <c r="BB296"/>
  <c r="BC296"/>
  <c r="CC296" s="1"/>
  <c r="BD296"/>
  <c r="BE296"/>
  <c r="CD296" s="1"/>
  <c r="BF296"/>
  <c r="BG296"/>
  <c r="W297"/>
  <c r="X297" s="1"/>
  <c r="Y297"/>
  <c r="AA297"/>
  <c r="AB297"/>
  <c r="AC297"/>
  <c r="BP297" s="1"/>
  <c r="AD297"/>
  <c r="AE297"/>
  <c r="AG297"/>
  <c r="AI297"/>
  <c r="AJ297" s="1"/>
  <c r="AK297"/>
  <c r="BT297" s="1"/>
  <c r="AM297"/>
  <c r="BU297" s="1"/>
  <c r="AN297"/>
  <c r="AO297"/>
  <c r="BV297" s="1"/>
  <c r="AP297"/>
  <c r="AQ297"/>
  <c r="AR297" s="1"/>
  <c r="AS297"/>
  <c r="AT297" s="1"/>
  <c r="AU297"/>
  <c r="BY297" s="1"/>
  <c r="AV297"/>
  <c r="AW297"/>
  <c r="BZ297" s="1"/>
  <c r="AX297"/>
  <c r="AY297"/>
  <c r="CA297" s="1"/>
  <c r="AZ297"/>
  <c r="BA297"/>
  <c r="CB297" s="1"/>
  <c r="BB297"/>
  <c r="BC297"/>
  <c r="CC297" s="1"/>
  <c r="BD297"/>
  <c r="BE297"/>
  <c r="CD297" s="1"/>
  <c r="BF297"/>
  <c r="BG297"/>
  <c r="W298"/>
  <c r="BM298" s="1"/>
  <c r="Y298"/>
  <c r="AA298"/>
  <c r="AB298"/>
  <c r="AC298"/>
  <c r="BP298" s="1"/>
  <c r="AD298"/>
  <c r="AE298"/>
  <c r="BQ298" s="1"/>
  <c r="AF298"/>
  <c r="AG298"/>
  <c r="BR298" s="1"/>
  <c r="AH298"/>
  <c r="AI298"/>
  <c r="BS298" s="1"/>
  <c r="AJ298"/>
  <c r="AK298"/>
  <c r="BT298" s="1"/>
  <c r="AL298"/>
  <c r="AM298"/>
  <c r="BU298" s="1"/>
  <c r="AN298"/>
  <c r="AO298"/>
  <c r="BV298" s="1"/>
  <c r="AP298"/>
  <c r="AQ298"/>
  <c r="AR298" s="1"/>
  <c r="AS298"/>
  <c r="AU298"/>
  <c r="BY298" s="1"/>
  <c r="AV298"/>
  <c r="AW298"/>
  <c r="BZ298" s="1"/>
  <c r="AX298"/>
  <c r="AY298"/>
  <c r="CA298" s="1"/>
  <c r="AZ298"/>
  <c r="BA298"/>
  <c r="CB298" s="1"/>
  <c r="BB298"/>
  <c r="BC298"/>
  <c r="CC298" s="1"/>
  <c r="BD298"/>
  <c r="BE298"/>
  <c r="CD298" s="1"/>
  <c r="BF298"/>
  <c r="BG298"/>
  <c r="W299"/>
  <c r="Y299"/>
  <c r="AA299"/>
  <c r="AB299"/>
  <c r="AC299"/>
  <c r="BP299" s="1"/>
  <c r="AD299"/>
  <c r="AE299"/>
  <c r="BQ299" s="1"/>
  <c r="AF299"/>
  <c r="AG299"/>
  <c r="BR299" s="1"/>
  <c r="AH299"/>
  <c r="AI299"/>
  <c r="BS299" s="1"/>
  <c r="AJ299"/>
  <c r="AK299"/>
  <c r="BT299" s="1"/>
  <c r="AL299"/>
  <c r="AM299"/>
  <c r="BU299" s="1"/>
  <c r="AN299"/>
  <c r="AO299"/>
  <c r="BV299" s="1"/>
  <c r="AP299"/>
  <c r="AQ299"/>
  <c r="AR299" s="1"/>
  <c r="AS299"/>
  <c r="AU299"/>
  <c r="BY299" s="1"/>
  <c r="AV299"/>
  <c r="AW299"/>
  <c r="BZ299" s="1"/>
  <c r="AX299"/>
  <c r="AY299"/>
  <c r="CA299" s="1"/>
  <c r="AZ299"/>
  <c r="BA299"/>
  <c r="CB299" s="1"/>
  <c r="BB299"/>
  <c r="BC299"/>
  <c r="CC299" s="1"/>
  <c r="BD299"/>
  <c r="BE299"/>
  <c r="CD299" s="1"/>
  <c r="BF299"/>
  <c r="BG299"/>
  <c r="W300"/>
  <c r="X300" s="1"/>
  <c r="Y300"/>
  <c r="AA300"/>
  <c r="BO300" s="1"/>
  <c r="AB300"/>
  <c r="AC300"/>
  <c r="BP300" s="1"/>
  <c r="AD300"/>
  <c r="AE300"/>
  <c r="BQ300" s="1"/>
  <c r="AF300"/>
  <c r="AG300"/>
  <c r="BR300" s="1"/>
  <c r="AH300"/>
  <c r="AI300"/>
  <c r="AJ300" s="1"/>
  <c r="AK300"/>
  <c r="AM300"/>
  <c r="AN300" s="1"/>
  <c r="AO300"/>
  <c r="AQ300"/>
  <c r="BW300" s="1"/>
  <c r="AS300"/>
  <c r="AT300" s="1"/>
  <c r="AU300"/>
  <c r="BY300" s="1"/>
  <c r="AV300"/>
  <c r="AW300"/>
  <c r="BZ300" s="1"/>
  <c r="AX300"/>
  <c r="AY300"/>
  <c r="CA300" s="1"/>
  <c r="AZ300"/>
  <c r="BA300"/>
  <c r="CB300" s="1"/>
  <c r="BB300"/>
  <c r="BC300"/>
  <c r="CC300" s="1"/>
  <c r="BD300"/>
  <c r="BE300"/>
  <c r="CD300" s="1"/>
  <c r="BF300"/>
  <c r="BG300"/>
  <c r="W301"/>
  <c r="BM301" s="1"/>
  <c r="Y301"/>
  <c r="AA301"/>
  <c r="AC301"/>
  <c r="BP301" s="1"/>
  <c r="AE301"/>
  <c r="BQ301" s="1"/>
  <c r="AG301"/>
  <c r="AI301"/>
  <c r="BS301" s="1"/>
  <c r="AJ301"/>
  <c r="AK301"/>
  <c r="BT301" s="1"/>
  <c r="AL301"/>
  <c r="AM301"/>
  <c r="BU301" s="1"/>
  <c r="AN301"/>
  <c r="AO301"/>
  <c r="BV301" s="1"/>
  <c r="AP301"/>
  <c r="AQ301"/>
  <c r="AR301" s="1"/>
  <c r="AS301"/>
  <c r="AU301"/>
  <c r="BY301" s="1"/>
  <c r="AV301"/>
  <c r="AW301"/>
  <c r="BZ301" s="1"/>
  <c r="AX301"/>
  <c r="AY301"/>
  <c r="CA301" s="1"/>
  <c r="AZ301"/>
  <c r="BA301"/>
  <c r="CB301" s="1"/>
  <c r="BB301"/>
  <c r="BC301"/>
  <c r="CC301" s="1"/>
  <c r="BD301"/>
  <c r="BE301"/>
  <c r="CD301" s="1"/>
  <c r="BF301"/>
  <c r="BG301"/>
  <c r="W302"/>
  <c r="Y302"/>
  <c r="AA302"/>
  <c r="AB302" s="1"/>
  <c r="AC302"/>
  <c r="AE302"/>
  <c r="BQ302" s="1"/>
  <c r="AF302"/>
  <c r="AG302"/>
  <c r="BR302" s="1"/>
  <c r="AH302"/>
  <c r="AI302"/>
  <c r="BS302" s="1"/>
  <c r="AJ302"/>
  <c r="AK302"/>
  <c r="BT302" s="1"/>
  <c r="AL302"/>
  <c r="AM302"/>
  <c r="BU302" s="1"/>
  <c r="AN302"/>
  <c r="AO302"/>
  <c r="BV302" s="1"/>
  <c r="AP302"/>
  <c r="AQ302"/>
  <c r="AR302" s="1"/>
  <c r="AS302"/>
  <c r="AU302"/>
  <c r="AV302"/>
  <c r="AW302"/>
  <c r="BZ302" s="1"/>
  <c r="AX302"/>
  <c r="AY302"/>
  <c r="CA302" s="1"/>
  <c r="AZ302"/>
  <c r="BA302"/>
  <c r="CB302" s="1"/>
  <c r="BB302"/>
  <c r="BC302"/>
  <c r="CC302" s="1"/>
  <c r="BD302"/>
  <c r="BE302"/>
  <c r="CD302" s="1"/>
  <c r="BF302"/>
  <c r="BG302"/>
  <c r="W303"/>
  <c r="Y303"/>
  <c r="AA303"/>
  <c r="BO303" s="1"/>
  <c r="AC303"/>
  <c r="AE303"/>
  <c r="BQ303" s="1"/>
  <c r="AF303"/>
  <c r="AG303"/>
  <c r="BR303" s="1"/>
  <c r="AH303"/>
  <c r="AI303"/>
  <c r="BS303" s="1"/>
  <c r="AJ303"/>
  <c r="AK303"/>
  <c r="BT303" s="1"/>
  <c r="AL303"/>
  <c r="AM303"/>
  <c r="BU303" s="1"/>
  <c r="AN303"/>
  <c r="AO303"/>
  <c r="BV303" s="1"/>
  <c r="AP303"/>
  <c r="AQ303"/>
  <c r="AS303"/>
  <c r="BX303" s="1"/>
  <c r="AU303"/>
  <c r="BY303" s="1"/>
  <c r="AV303"/>
  <c r="AW303"/>
  <c r="BZ303" s="1"/>
  <c r="AX303"/>
  <c r="AY303"/>
  <c r="CA303" s="1"/>
  <c r="AZ303"/>
  <c r="BA303"/>
  <c r="CB303" s="1"/>
  <c r="BB303"/>
  <c r="BC303"/>
  <c r="CC303" s="1"/>
  <c r="BD303"/>
  <c r="BE303"/>
  <c r="CD303" s="1"/>
  <c r="BF303"/>
  <c r="BG303"/>
  <c r="W304"/>
  <c r="BM304" s="1"/>
  <c r="Y304"/>
  <c r="AA304"/>
  <c r="AB304"/>
  <c r="AC304"/>
  <c r="BP304" s="1"/>
  <c r="AD304"/>
  <c r="AE304"/>
  <c r="AG304"/>
  <c r="AI304"/>
  <c r="AJ304" s="1"/>
  <c r="AK304"/>
  <c r="BT304" s="1"/>
  <c r="AM304"/>
  <c r="BU304" s="1"/>
  <c r="AN304"/>
  <c r="AO304"/>
  <c r="BV304" s="1"/>
  <c r="AP304"/>
  <c r="AQ304"/>
  <c r="AS304"/>
  <c r="BX304" s="1"/>
  <c r="AU304"/>
  <c r="BY304" s="1"/>
  <c r="AV304"/>
  <c r="AW304"/>
  <c r="BZ304" s="1"/>
  <c r="AX304"/>
  <c r="AY304"/>
  <c r="CA304" s="1"/>
  <c r="AZ304"/>
  <c r="BA304"/>
  <c r="CB304" s="1"/>
  <c r="BB304"/>
  <c r="BC304"/>
  <c r="CC304" s="1"/>
  <c r="BD304"/>
  <c r="BE304"/>
  <c r="CD304" s="1"/>
  <c r="BF304"/>
  <c r="BG304"/>
  <c r="W305"/>
  <c r="BM305" s="1"/>
  <c r="Y305"/>
  <c r="AA305"/>
  <c r="BO305" s="1"/>
  <c r="AB305"/>
  <c r="AC305"/>
  <c r="BP305" s="1"/>
  <c r="AD305"/>
  <c r="AE305"/>
  <c r="AG305"/>
  <c r="AI305"/>
  <c r="BS305" s="1"/>
  <c r="AK305"/>
  <c r="AM305"/>
  <c r="BU305" s="1"/>
  <c r="AN305"/>
  <c r="AO305"/>
  <c r="BV305" s="1"/>
  <c r="AP305"/>
  <c r="AQ305"/>
  <c r="AS305"/>
  <c r="BX305" s="1"/>
  <c r="AU305"/>
  <c r="BY305" s="1"/>
  <c r="AV305"/>
  <c r="AW305"/>
  <c r="BZ305" s="1"/>
  <c r="AX305"/>
  <c r="AY305"/>
  <c r="CA305" s="1"/>
  <c r="AZ305"/>
  <c r="BA305"/>
  <c r="CB305" s="1"/>
  <c r="BB305"/>
  <c r="BC305"/>
  <c r="CC305" s="1"/>
  <c r="BD305"/>
  <c r="BE305"/>
  <c r="CD305" s="1"/>
  <c r="BF305"/>
  <c r="BG305"/>
  <c r="W306"/>
  <c r="BM306" s="1"/>
  <c r="Y306"/>
  <c r="AA306"/>
  <c r="AB306"/>
  <c r="AC306"/>
  <c r="BP306" s="1"/>
  <c r="AD306"/>
  <c r="AE306"/>
  <c r="BQ306" s="1"/>
  <c r="AF306"/>
  <c r="AG306"/>
  <c r="BR306" s="1"/>
  <c r="AH306"/>
  <c r="AI306"/>
  <c r="BS306" s="1"/>
  <c r="AJ306"/>
  <c r="AK306"/>
  <c r="BT306" s="1"/>
  <c r="AL306"/>
  <c r="AM306"/>
  <c r="BU306" s="1"/>
  <c r="AN306"/>
  <c r="AO306"/>
  <c r="BV306" s="1"/>
  <c r="AP306"/>
  <c r="AQ306"/>
  <c r="AS306"/>
  <c r="AT306" s="1"/>
  <c r="AU306"/>
  <c r="BY306" s="1"/>
  <c r="AV306"/>
  <c r="AW306"/>
  <c r="BZ306" s="1"/>
  <c r="AX306"/>
  <c r="AY306"/>
  <c r="CA306" s="1"/>
  <c r="AZ306"/>
  <c r="BA306"/>
  <c r="CB306" s="1"/>
  <c r="BB306"/>
  <c r="BC306"/>
  <c r="CC306" s="1"/>
  <c r="BD306"/>
  <c r="BE306"/>
  <c r="CD306" s="1"/>
  <c r="BF306"/>
  <c r="BG306"/>
  <c r="W307"/>
  <c r="BM307" s="1"/>
  <c r="Y307"/>
  <c r="AA307"/>
  <c r="AB307"/>
  <c r="AC307"/>
  <c r="BP307" s="1"/>
  <c r="AD307"/>
  <c r="AE307"/>
  <c r="BQ307" s="1"/>
  <c r="AF307"/>
  <c r="AG307"/>
  <c r="BR307" s="1"/>
  <c r="AH307"/>
  <c r="AI307"/>
  <c r="BS307" s="1"/>
  <c r="AJ307"/>
  <c r="AK307"/>
  <c r="BT307" s="1"/>
  <c r="AL307"/>
  <c r="AM307"/>
  <c r="BU307" s="1"/>
  <c r="AN307"/>
  <c r="AO307"/>
  <c r="BV307" s="1"/>
  <c r="AP307"/>
  <c r="AQ307"/>
  <c r="AS307"/>
  <c r="AT307" s="1"/>
  <c r="AU307"/>
  <c r="BY307" s="1"/>
  <c r="AV307"/>
  <c r="AW307"/>
  <c r="BZ307" s="1"/>
  <c r="AX307"/>
  <c r="AY307"/>
  <c r="CA307" s="1"/>
  <c r="AZ307"/>
  <c r="BA307"/>
  <c r="CB307" s="1"/>
  <c r="BB307"/>
  <c r="BC307"/>
  <c r="CC307" s="1"/>
  <c r="BD307"/>
  <c r="BE307"/>
  <c r="CD307" s="1"/>
  <c r="BF307"/>
  <c r="BG307"/>
  <c r="W308"/>
  <c r="BM308" s="1"/>
  <c r="Y308"/>
  <c r="AA308"/>
  <c r="AB308"/>
  <c r="AC308"/>
  <c r="BP308" s="1"/>
  <c r="AD308"/>
  <c r="AE308"/>
  <c r="BQ308" s="1"/>
  <c r="AF308"/>
  <c r="AG308"/>
  <c r="BR308" s="1"/>
  <c r="AH308"/>
  <c r="AI308"/>
  <c r="BS308" s="1"/>
  <c r="AJ308"/>
  <c r="AK308"/>
  <c r="BT308" s="1"/>
  <c r="AL308"/>
  <c r="AM308"/>
  <c r="BU308" s="1"/>
  <c r="AN308"/>
  <c r="AO308"/>
  <c r="BV308" s="1"/>
  <c r="AP308"/>
  <c r="AQ308"/>
  <c r="AS308"/>
  <c r="AT308" s="1"/>
  <c r="AU308"/>
  <c r="BY308" s="1"/>
  <c r="AV308"/>
  <c r="AW308"/>
  <c r="BZ308" s="1"/>
  <c r="AX308"/>
  <c r="AY308"/>
  <c r="CA308" s="1"/>
  <c r="AZ308"/>
  <c r="BA308"/>
  <c r="CB308" s="1"/>
  <c r="BB308"/>
  <c r="BC308"/>
  <c r="CC308" s="1"/>
  <c r="BD308"/>
  <c r="BE308"/>
  <c r="CD308" s="1"/>
  <c r="BF308"/>
  <c r="BG308"/>
  <c r="W309"/>
  <c r="X309" s="1"/>
  <c r="Y309"/>
  <c r="AA309"/>
  <c r="AC309"/>
  <c r="AE309"/>
  <c r="BQ309" s="1"/>
  <c r="AF309"/>
  <c r="AG309"/>
  <c r="BR309" s="1"/>
  <c r="AH309"/>
  <c r="AI309"/>
  <c r="BS309" s="1"/>
  <c r="AJ309"/>
  <c r="AK309"/>
  <c r="BT309" s="1"/>
  <c r="AL309"/>
  <c r="AM309"/>
  <c r="BU309" s="1"/>
  <c r="AN309"/>
  <c r="AO309"/>
  <c r="BV309" s="1"/>
  <c r="AP309"/>
  <c r="AQ309"/>
  <c r="BW309" s="1"/>
  <c r="AS309"/>
  <c r="AT309" s="1"/>
  <c r="AU309"/>
  <c r="BY309" s="1"/>
  <c r="AV309"/>
  <c r="AW309"/>
  <c r="BZ309" s="1"/>
  <c r="AX309"/>
  <c r="AY309"/>
  <c r="CA309" s="1"/>
  <c r="AZ309"/>
  <c r="BA309"/>
  <c r="CB309" s="1"/>
  <c r="BB309"/>
  <c r="BC309"/>
  <c r="CC309" s="1"/>
  <c r="BD309"/>
  <c r="BE309"/>
  <c r="CD309" s="1"/>
  <c r="BF309"/>
  <c r="BG309"/>
  <c r="W310"/>
  <c r="X310" s="1"/>
  <c r="Y310"/>
  <c r="AA310"/>
  <c r="BO310" s="1"/>
  <c r="AB310"/>
  <c r="AC310"/>
  <c r="BP310" s="1"/>
  <c r="AD310"/>
  <c r="AE310"/>
  <c r="BQ310" s="1"/>
  <c r="AF310"/>
  <c r="AG310"/>
  <c r="BR310" s="1"/>
  <c r="AH310"/>
  <c r="AI310"/>
  <c r="BS310" s="1"/>
  <c r="AJ310"/>
  <c r="AK310"/>
  <c r="BT310" s="1"/>
  <c r="AL310"/>
  <c r="AM310"/>
  <c r="BU310" s="1"/>
  <c r="AN310"/>
  <c r="AO310"/>
  <c r="BV310" s="1"/>
  <c r="AP310"/>
  <c r="AQ310"/>
  <c r="BW310" s="1"/>
  <c r="AS310"/>
  <c r="AT310" s="1"/>
  <c r="AU310"/>
  <c r="BY310" s="1"/>
  <c r="AV310"/>
  <c r="AW310"/>
  <c r="BZ310" s="1"/>
  <c r="AX310"/>
  <c r="AY310"/>
  <c r="CA310" s="1"/>
  <c r="AZ310"/>
  <c r="BA310"/>
  <c r="CB310" s="1"/>
  <c r="BB310"/>
  <c r="BC310"/>
  <c r="CC310" s="1"/>
  <c r="BD310"/>
  <c r="BE310"/>
  <c r="CD310" s="1"/>
  <c r="BF310"/>
  <c r="BG310"/>
  <c r="W311"/>
  <c r="X311" s="1"/>
  <c r="Y311"/>
  <c r="AA311"/>
  <c r="AB311" s="1"/>
  <c r="AC311"/>
  <c r="BP311" s="1"/>
  <c r="AE311"/>
  <c r="BQ311" s="1"/>
  <c r="AF311"/>
  <c r="AG311"/>
  <c r="BR311" s="1"/>
  <c r="AH311"/>
  <c r="AI311"/>
  <c r="BS311" s="1"/>
  <c r="AJ311"/>
  <c r="AK311"/>
  <c r="BT311" s="1"/>
  <c r="AL311"/>
  <c r="AM311"/>
  <c r="BU311" s="1"/>
  <c r="AN311"/>
  <c r="AO311"/>
  <c r="BV311" s="1"/>
  <c r="AP311"/>
  <c r="AQ311"/>
  <c r="AR311" s="1"/>
  <c r="AS311"/>
  <c r="AT311" s="1"/>
  <c r="AU311"/>
  <c r="BY311" s="1"/>
  <c r="AV311"/>
  <c r="AW311"/>
  <c r="BZ311" s="1"/>
  <c r="AX311"/>
  <c r="AY311"/>
  <c r="CA311" s="1"/>
  <c r="AZ311"/>
  <c r="BA311"/>
  <c r="CB311" s="1"/>
  <c r="BB311"/>
  <c r="BC311"/>
  <c r="CC311" s="1"/>
  <c r="BD311"/>
  <c r="BE311"/>
  <c r="CD311" s="1"/>
  <c r="BF311"/>
  <c r="BG311"/>
  <c r="W312"/>
  <c r="X312" s="1"/>
  <c r="Y312"/>
  <c r="AA312"/>
  <c r="BO312" s="1"/>
  <c r="AB312"/>
  <c r="AC312"/>
  <c r="BP312" s="1"/>
  <c r="AD312"/>
  <c r="AE312"/>
  <c r="BQ312" s="1"/>
  <c r="AF312"/>
  <c r="AG312"/>
  <c r="BR312" s="1"/>
  <c r="AH312"/>
  <c r="AI312"/>
  <c r="BS312" s="1"/>
  <c r="AJ312"/>
  <c r="AK312"/>
  <c r="BT312" s="1"/>
  <c r="AL312"/>
  <c r="AM312"/>
  <c r="AN312" s="1"/>
  <c r="AO312"/>
  <c r="AQ312"/>
  <c r="BW312" s="1"/>
  <c r="AS312"/>
  <c r="AT312" s="1"/>
  <c r="AU312"/>
  <c r="BY312" s="1"/>
  <c r="AV312"/>
  <c r="AW312"/>
  <c r="BZ312" s="1"/>
  <c r="AX312"/>
  <c r="AY312"/>
  <c r="CA312" s="1"/>
  <c r="AZ312"/>
  <c r="BA312"/>
  <c r="CB312" s="1"/>
  <c r="BB312"/>
  <c r="BC312"/>
  <c r="CC312" s="1"/>
  <c r="BD312"/>
  <c r="BE312"/>
  <c r="CD312" s="1"/>
  <c r="BF312"/>
  <c r="BG312"/>
  <c r="W313"/>
  <c r="X313" s="1"/>
  <c r="Y313"/>
  <c r="AA313"/>
  <c r="BO313" s="1"/>
  <c r="AC313"/>
  <c r="AD313" s="1"/>
  <c r="AE313"/>
  <c r="BQ313" s="1"/>
  <c r="AF313"/>
  <c r="AG313"/>
  <c r="BR313" s="1"/>
  <c r="AH313"/>
  <c r="AI313"/>
  <c r="BS313" s="1"/>
  <c r="AJ313"/>
  <c r="AK313"/>
  <c r="BT313" s="1"/>
  <c r="AL313"/>
  <c r="AM313"/>
  <c r="BU313" s="1"/>
  <c r="AN313"/>
  <c r="AO313"/>
  <c r="BV313" s="1"/>
  <c r="AP313"/>
  <c r="AQ313"/>
  <c r="BW313" s="1"/>
  <c r="AS313"/>
  <c r="AT313" s="1"/>
  <c r="AU313"/>
  <c r="BY313" s="1"/>
  <c r="AV313"/>
  <c r="AW313"/>
  <c r="BZ313" s="1"/>
  <c r="AX313"/>
  <c r="AY313"/>
  <c r="CA313" s="1"/>
  <c r="AZ313"/>
  <c r="BA313"/>
  <c r="CB313" s="1"/>
  <c r="BB313"/>
  <c r="BC313"/>
  <c r="CC313" s="1"/>
  <c r="BD313"/>
  <c r="BE313"/>
  <c r="CD313" s="1"/>
  <c r="BF313"/>
  <c r="BG313"/>
  <c r="W314"/>
  <c r="X314" s="1"/>
  <c r="Y314"/>
  <c r="AA314"/>
  <c r="AB314"/>
  <c r="AC314"/>
  <c r="BP314" s="1"/>
  <c r="AD314"/>
  <c r="AE314"/>
  <c r="BQ314" s="1"/>
  <c r="AF314"/>
  <c r="AG314"/>
  <c r="BR314" s="1"/>
  <c r="AH314"/>
  <c r="AI314"/>
  <c r="BS314" s="1"/>
  <c r="AJ314"/>
  <c r="AK314"/>
  <c r="BT314" s="1"/>
  <c r="AL314"/>
  <c r="AM314"/>
  <c r="BU314" s="1"/>
  <c r="AN314"/>
  <c r="AO314"/>
  <c r="BV314" s="1"/>
  <c r="AP314"/>
  <c r="AQ314"/>
  <c r="BW314" s="1"/>
  <c r="AS314"/>
  <c r="AT314" s="1"/>
  <c r="AU314"/>
  <c r="BY314" s="1"/>
  <c r="AV314"/>
  <c r="AW314"/>
  <c r="BZ314" s="1"/>
  <c r="AX314"/>
  <c r="AY314"/>
  <c r="CA314" s="1"/>
  <c r="AZ314"/>
  <c r="BA314"/>
  <c r="CB314" s="1"/>
  <c r="BB314"/>
  <c r="BC314"/>
  <c r="CC314" s="1"/>
  <c r="BD314"/>
  <c r="BE314"/>
  <c r="CD314" s="1"/>
  <c r="BF314"/>
  <c r="BG314"/>
  <c r="W315"/>
  <c r="X315" s="1"/>
  <c r="Y315"/>
  <c r="AA315"/>
  <c r="AC315"/>
  <c r="AD315" s="1"/>
  <c r="AE315"/>
  <c r="BQ315" s="1"/>
  <c r="AF315"/>
  <c r="AG315"/>
  <c r="BR315" s="1"/>
  <c r="AH315"/>
  <c r="AI315"/>
  <c r="BS315" s="1"/>
  <c r="AJ315"/>
  <c r="AK315"/>
  <c r="BT315" s="1"/>
  <c r="AL315"/>
  <c r="AM315"/>
  <c r="BU315" s="1"/>
  <c r="AN315"/>
  <c r="AO315"/>
  <c r="BV315" s="1"/>
  <c r="AP315"/>
  <c r="AQ315"/>
  <c r="AR315" s="1"/>
  <c r="AS315"/>
  <c r="AT315" s="1"/>
  <c r="AU315"/>
  <c r="AV315"/>
  <c r="AW315"/>
  <c r="BZ315" s="1"/>
  <c r="AX315"/>
  <c r="AY315"/>
  <c r="CA315" s="1"/>
  <c r="AZ315"/>
  <c r="BA315"/>
  <c r="CB315" s="1"/>
  <c r="BB315"/>
  <c r="BC315"/>
  <c r="CC315" s="1"/>
  <c r="BD315"/>
  <c r="BE315"/>
  <c r="CD315" s="1"/>
  <c r="BF315"/>
  <c r="BG315"/>
  <c r="W316"/>
  <c r="Y316"/>
  <c r="AA316"/>
  <c r="BO316" s="1"/>
  <c r="AB316"/>
  <c r="AC316"/>
  <c r="BP316" s="1"/>
  <c r="AD316"/>
  <c r="AE316"/>
  <c r="BQ316" s="1"/>
  <c r="AF316"/>
  <c r="AG316"/>
  <c r="BR316" s="1"/>
  <c r="AH316"/>
  <c r="AI316"/>
  <c r="BS316" s="1"/>
  <c r="AJ316"/>
  <c r="AK316"/>
  <c r="BT316" s="1"/>
  <c r="AL316"/>
  <c r="AM316"/>
  <c r="BU316" s="1"/>
  <c r="AN316"/>
  <c r="AO316"/>
  <c r="BV316" s="1"/>
  <c r="AP316"/>
  <c r="AQ316"/>
  <c r="BW316" s="1"/>
  <c r="AS316"/>
  <c r="AT316" s="1"/>
  <c r="AU316"/>
  <c r="AV316"/>
  <c r="AW316"/>
  <c r="BZ316" s="1"/>
  <c r="AX316"/>
  <c r="AY316"/>
  <c r="CA316" s="1"/>
  <c r="AZ316"/>
  <c r="BA316"/>
  <c r="CB316" s="1"/>
  <c r="BB316"/>
  <c r="BC316"/>
  <c r="CC316" s="1"/>
  <c r="BD316"/>
  <c r="BE316"/>
  <c r="CD316" s="1"/>
  <c r="BF316"/>
  <c r="BG316"/>
  <c r="W317"/>
  <c r="Y317"/>
  <c r="AA317"/>
  <c r="BO317" s="1"/>
  <c r="AB317"/>
  <c r="AC317"/>
  <c r="BP317" s="1"/>
  <c r="AD317"/>
  <c r="AE317"/>
  <c r="BQ317" s="1"/>
  <c r="AF317"/>
  <c r="AG317"/>
  <c r="BR317" s="1"/>
  <c r="AH317"/>
  <c r="AI317"/>
  <c r="BS317" s="1"/>
  <c r="AJ317"/>
  <c r="AK317"/>
  <c r="BT317" s="1"/>
  <c r="AL317"/>
  <c r="AM317"/>
  <c r="BU317" s="1"/>
  <c r="AN317"/>
  <c r="AO317"/>
  <c r="BV317" s="1"/>
  <c r="AP317"/>
  <c r="AQ317"/>
  <c r="AR317" s="1"/>
  <c r="AS317"/>
  <c r="AT317" s="1"/>
  <c r="AU317"/>
  <c r="AV317"/>
  <c r="AW317"/>
  <c r="BZ317" s="1"/>
  <c r="AX317"/>
  <c r="AY317"/>
  <c r="CA317" s="1"/>
  <c r="AZ317"/>
  <c r="BA317"/>
  <c r="CB317" s="1"/>
  <c r="BB317"/>
  <c r="BC317"/>
  <c r="CC317" s="1"/>
  <c r="BD317"/>
  <c r="BE317"/>
  <c r="CD317" s="1"/>
  <c r="BF317"/>
  <c r="BG317"/>
  <c r="W318"/>
  <c r="Y318"/>
  <c r="AA318"/>
  <c r="BO318" s="1"/>
  <c r="AB318"/>
  <c r="AC318"/>
  <c r="BP318" s="1"/>
  <c r="AD318"/>
  <c r="AE318"/>
  <c r="BQ318" s="1"/>
  <c r="AF318"/>
  <c r="AG318"/>
  <c r="BR318" s="1"/>
  <c r="AH318"/>
  <c r="AI318"/>
  <c r="BS318" s="1"/>
  <c r="AJ318"/>
  <c r="AK318"/>
  <c r="BT318" s="1"/>
  <c r="AL318"/>
  <c r="AM318"/>
  <c r="BU318" s="1"/>
  <c r="AN318"/>
  <c r="AO318"/>
  <c r="BV318" s="1"/>
  <c r="AP318"/>
  <c r="AQ318"/>
  <c r="BW318" s="1"/>
  <c r="AS318"/>
  <c r="AT318" s="1"/>
  <c r="AU318"/>
  <c r="AV318"/>
  <c r="AW318"/>
  <c r="BZ318" s="1"/>
  <c r="AX318"/>
  <c r="AY318"/>
  <c r="CA318" s="1"/>
  <c r="AZ318"/>
  <c r="BA318"/>
  <c r="CB318" s="1"/>
  <c r="BB318"/>
  <c r="BC318"/>
  <c r="CC318" s="1"/>
  <c r="BD318"/>
  <c r="BE318"/>
  <c r="CD318" s="1"/>
  <c r="BF318"/>
  <c r="BG318"/>
  <c r="W319"/>
  <c r="Y319"/>
  <c r="AA319"/>
  <c r="BO319" s="1"/>
  <c r="AB319"/>
  <c r="AC319"/>
  <c r="BP319" s="1"/>
  <c r="AD319"/>
  <c r="AE319"/>
  <c r="BQ319" s="1"/>
  <c r="AF319"/>
  <c r="AG319"/>
  <c r="BR319" s="1"/>
  <c r="AH319"/>
  <c r="AI319"/>
  <c r="BS319" s="1"/>
  <c r="AJ319"/>
  <c r="AK319"/>
  <c r="BT319" s="1"/>
  <c r="AL319"/>
  <c r="AM319"/>
  <c r="BU319" s="1"/>
  <c r="AN319"/>
  <c r="AO319"/>
  <c r="BV319" s="1"/>
  <c r="AP319"/>
  <c r="AQ319"/>
  <c r="AR319" s="1"/>
  <c r="AS319"/>
  <c r="AT319" s="1"/>
  <c r="AU319"/>
  <c r="AV319"/>
  <c r="AW319"/>
  <c r="BZ319" s="1"/>
  <c r="AX319"/>
  <c r="AY319"/>
  <c r="CA319" s="1"/>
  <c r="AZ319"/>
  <c r="BA319"/>
  <c r="CB319" s="1"/>
  <c r="BB319"/>
  <c r="BC319"/>
  <c r="CC319" s="1"/>
  <c r="BD319"/>
  <c r="BE319"/>
  <c r="CD319" s="1"/>
  <c r="BF319"/>
  <c r="BG319"/>
  <c r="W320"/>
  <c r="Y320"/>
  <c r="AA320"/>
  <c r="BO320" s="1"/>
  <c r="AB320"/>
  <c r="AC320"/>
  <c r="BP320" s="1"/>
  <c r="AD320"/>
  <c r="AE320"/>
  <c r="BQ320" s="1"/>
  <c r="AF320"/>
  <c r="AG320"/>
  <c r="BR320" s="1"/>
  <c r="AH320"/>
  <c r="AI320"/>
  <c r="BS320" s="1"/>
  <c r="AJ320"/>
  <c r="AK320"/>
  <c r="BT320" s="1"/>
  <c r="AL320"/>
  <c r="AM320"/>
  <c r="BU320" s="1"/>
  <c r="AN320"/>
  <c r="AO320"/>
  <c r="BV320" s="1"/>
  <c r="AP320"/>
  <c r="AQ320"/>
  <c r="BW320" s="1"/>
  <c r="AS320"/>
  <c r="AT320" s="1"/>
  <c r="AU320"/>
  <c r="AV320"/>
  <c r="AW320"/>
  <c r="BZ320" s="1"/>
  <c r="AX320"/>
  <c r="AY320"/>
  <c r="CA320" s="1"/>
  <c r="AZ320"/>
  <c r="BA320"/>
  <c r="CB320" s="1"/>
  <c r="BB320"/>
  <c r="BC320"/>
  <c r="CC320" s="1"/>
  <c r="BD320"/>
  <c r="BE320"/>
  <c r="CD320" s="1"/>
  <c r="BF320"/>
  <c r="BG320"/>
  <c r="W321"/>
  <c r="Y321"/>
  <c r="AA321"/>
  <c r="BO321" s="1"/>
  <c r="AB321"/>
  <c r="AC321"/>
  <c r="BP321" s="1"/>
  <c r="AD321"/>
  <c r="AE321"/>
  <c r="BQ321" s="1"/>
  <c r="AF321"/>
  <c r="AG321"/>
  <c r="BR321" s="1"/>
  <c r="AH321"/>
  <c r="AI321"/>
  <c r="AJ321" s="1"/>
  <c r="AK321"/>
  <c r="AL321" s="1"/>
  <c r="AM321"/>
  <c r="BU321" s="1"/>
  <c r="AN321"/>
  <c r="AO321"/>
  <c r="BV321" s="1"/>
  <c r="AP321"/>
  <c r="AQ321"/>
  <c r="AR321" s="1"/>
  <c r="AS321"/>
  <c r="AT321" s="1"/>
  <c r="AU321"/>
  <c r="BY321" s="1"/>
  <c r="AV321"/>
  <c r="AW321"/>
  <c r="BZ321" s="1"/>
  <c r="AX321"/>
  <c r="AY321"/>
  <c r="CA321" s="1"/>
  <c r="AZ321"/>
  <c r="BA321"/>
  <c r="CB321" s="1"/>
  <c r="BB321"/>
  <c r="BC321"/>
  <c r="CC321" s="1"/>
  <c r="BD321"/>
  <c r="BE321"/>
  <c r="CD321" s="1"/>
  <c r="BF321"/>
  <c r="BG321"/>
  <c r="W322"/>
  <c r="BM322" s="1"/>
  <c r="Y322"/>
  <c r="AA322"/>
  <c r="BO322" s="1"/>
  <c r="AB322"/>
  <c r="AC322"/>
  <c r="BP322" s="1"/>
  <c r="AD322"/>
  <c r="AE322"/>
  <c r="BQ322" s="1"/>
  <c r="AF322"/>
  <c r="AG322"/>
  <c r="BR322" s="1"/>
  <c r="AH322"/>
  <c r="AI322"/>
  <c r="BS322" s="1"/>
  <c r="AJ322"/>
  <c r="AK322"/>
  <c r="BT322" s="1"/>
  <c r="AL322"/>
  <c r="AM322"/>
  <c r="AN322" s="1"/>
  <c r="AO322"/>
  <c r="AQ322"/>
  <c r="BW322" s="1"/>
  <c r="AS322"/>
  <c r="AT322" s="1"/>
  <c r="AU322"/>
  <c r="BY322" s="1"/>
  <c r="AV322"/>
  <c r="AW322"/>
  <c r="BZ322" s="1"/>
  <c r="AX322"/>
  <c r="AY322"/>
  <c r="CA322" s="1"/>
  <c r="AZ322"/>
  <c r="BA322"/>
  <c r="CB322" s="1"/>
  <c r="BB322"/>
  <c r="BC322"/>
  <c r="CC322" s="1"/>
  <c r="BD322"/>
  <c r="BE322"/>
  <c r="CD322" s="1"/>
  <c r="BF322"/>
  <c r="BG322"/>
  <c r="W323"/>
  <c r="X323" s="1"/>
  <c r="Y323"/>
  <c r="AA323"/>
  <c r="BO323" s="1"/>
  <c r="AB323"/>
  <c r="AC323"/>
  <c r="BP323" s="1"/>
  <c r="AD323"/>
  <c r="AE323"/>
  <c r="BQ323" s="1"/>
  <c r="AF323"/>
  <c r="AG323"/>
  <c r="BR323" s="1"/>
  <c r="AH323"/>
  <c r="AI323"/>
  <c r="BS323" s="1"/>
  <c r="AJ323"/>
  <c r="AK323"/>
  <c r="BT323" s="1"/>
  <c r="AL323"/>
  <c r="AM323"/>
  <c r="BU323" s="1"/>
  <c r="AN323"/>
  <c r="AO323"/>
  <c r="BV323" s="1"/>
  <c r="AP323"/>
  <c r="AQ323"/>
  <c r="AR323" s="1"/>
  <c r="AS323"/>
  <c r="AT323" s="1"/>
  <c r="AU323"/>
  <c r="BY323" s="1"/>
  <c r="AV323"/>
  <c r="AW323"/>
  <c r="BZ323" s="1"/>
  <c r="AX323"/>
  <c r="AY323"/>
  <c r="CA323" s="1"/>
  <c r="AZ323"/>
  <c r="BA323"/>
  <c r="CB323" s="1"/>
  <c r="BB323"/>
  <c r="BC323"/>
  <c r="CC323" s="1"/>
  <c r="BD323"/>
  <c r="BE323"/>
  <c r="CD323" s="1"/>
  <c r="BF323"/>
  <c r="BG323"/>
  <c r="W324"/>
  <c r="X324" s="1"/>
  <c r="Y324"/>
  <c r="AA324"/>
  <c r="BO324" s="1"/>
  <c r="AB324"/>
  <c r="AC324"/>
  <c r="BP324" s="1"/>
  <c r="AD324"/>
  <c r="AE324"/>
  <c r="BQ324" s="1"/>
  <c r="AF324"/>
  <c r="AG324"/>
  <c r="BR324" s="1"/>
  <c r="AH324"/>
  <c r="AI324"/>
  <c r="BS324" s="1"/>
  <c r="AJ324"/>
  <c r="AK324"/>
  <c r="BT324" s="1"/>
  <c r="AL324"/>
  <c r="AM324"/>
  <c r="AN324" s="1"/>
  <c r="AO324"/>
  <c r="AQ324"/>
  <c r="BW324" s="1"/>
  <c r="AS324"/>
  <c r="AT324" s="1"/>
  <c r="AU324"/>
  <c r="BY324" s="1"/>
  <c r="AV324"/>
  <c r="AW324"/>
  <c r="BZ324" s="1"/>
  <c r="AX324"/>
  <c r="AY324"/>
  <c r="CA324" s="1"/>
  <c r="AZ324"/>
  <c r="BA324"/>
  <c r="CB324" s="1"/>
  <c r="BB324"/>
  <c r="BC324"/>
  <c r="CC324" s="1"/>
  <c r="BD324"/>
  <c r="BE324"/>
  <c r="CD324" s="1"/>
  <c r="BF324"/>
  <c r="BG324"/>
  <c r="W325"/>
  <c r="X325" s="1"/>
  <c r="Y325"/>
  <c r="AA325"/>
  <c r="AB325"/>
  <c r="AC325"/>
  <c r="BP325" s="1"/>
  <c r="AD325"/>
  <c r="AE325"/>
  <c r="BQ325" s="1"/>
  <c r="AF325"/>
  <c r="AG325"/>
  <c r="BR325" s="1"/>
  <c r="AH325"/>
  <c r="AI325"/>
  <c r="BS325" s="1"/>
  <c r="AJ325"/>
  <c r="AK325"/>
  <c r="BT325" s="1"/>
  <c r="AL325"/>
  <c r="AM325"/>
  <c r="BU325" s="1"/>
  <c r="AN325"/>
  <c r="AO325"/>
  <c r="BV325" s="1"/>
  <c r="AP325"/>
  <c r="AQ325"/>
  <c r="BW325" s="1"/>
  <c r="AS325"/>
  <c r="AT325" s="1"/>
  <c r="AU325"/>
  <c r="BY325" s="1"/>
  <c r="AV325"/>
  <c r="AW325"/>
  <c r="BZ325" s="1"/>
  <c r="AX325"/>
  <c r="AY325"/>
  <c r="CA325" s="1"/>
  <c r="AZ325"/>
  <c r="BA325"/>
  <c r="CB325" s="1"/>
  <c r="BB325"/>
  <c r="BC325"/>
  <c r="CC325" s="1"/>
  <c r="BD325"/>
  <c r="BE325"/>
  <c r="CD325" s="1"/>
  <c r="BF325"/>
  <c r="BG325"/>
  <c r="W326"/>
  <c r="BM326" s="1"/>
  <c r="Y326"/>
  <c r="AA326"/>
  <c r="AB326"/>
  <c r="AC326"/>
  <c r="BP326" s="1"/>
  <c r="AD326"/>
  <c r="AE326"/>
  <c r="BQ326" s="1"/>
  <c r="AF326"/>
  <c r="AG326"/>
  <c r="BR326" s="1"/>
  <c r="AH326"/>
  <c r="AI326"/>
  <c r="BS326" s="1"/>
  <c r="AJ326"/>
  <c r="AK326"/>
  <c r="BT326" s="1"/>
  <c r="AL326"/>
  <c r="AM326"/>
  <c r="BU326" s="1"/>
  <c r="AN326"/>
  <c r="AO326"/>
  <c r="BV326" s="1"/>
  <c r="AP326"/>
  <c r="AQ326"/>
  <c r="BW326" s="1"/>
  <c r="AS326"/>
  <c r="AT326" s="1"/>
  <c r="AU326"/>
  <c r="BY326" s="1"/>
  <c r="AV326"/>
  <c r="AW326"/>
  <c r="BZ326" s="1"/>
  <c r="AX326"/>
  <c r="AY326"/>
  <c r="CA326" s="1"/>
  <c r="AZ326"/>
  <c r="BA326"/>
  <c r="CB326" s="1"/>
  <c r="BB326"/>
  <c r="BC326"/>
  <c r="CC326" s="1"/>
  <c r="BD326"/>
  <c r="BE326"/>
  <c r="CD326" s="1"/>
  <c r="BF326"/>
  <c r="BG326"/>
  <c r="W327"/>
  <c r="X327" s="1"/>
  <c r="Y327"/>
  <c r="AA327"/>
  <c r="AB327"/>
  <c r="AC327"/>
  <c r="BP327" s="1"/>
  <c r="AD327"/>
  <c r="AE327"/>
  <c r="BQ327" s="1"/>
  <c r="AF327"/>
  <c r="AG327"/>
  <c r="BR327" s="1"/>
  <c r="AH327"/>
  <c r="AI327"/>
  <c r="BS327" s="1"/>
  <c r="AJ327"/>
  <c r="AK327"/>
  <c r="BT327" s="1"/>
  <c r="AL327"/>
  <c r="AM327"/>
  <c r="BU327" s="1"/>
  <c r="AN327"/>
  <c r="AO327"/>
  <c r="BV327" s="1"/>
  <c r="AP327"/>
  <c r="AQ327"/>
  <c r="BW327" s="1"/>
  <c r="AS327"/>
  <c r="AT327" s="1"/>
  <c r="AU327"/>
  <c r="BY327" s="1"/>
  <c r="AV327"/>
  <c r="AW327"/>
  <c r="BZ327" s="1"/>
  <c r="AX327"/>
  <c r="AY327"/>
  <c r="CA327" s="1"/>
  <c r="AZ327"/>
  <c r="BA327"/>
  <c r="CB327" s="1"/>
  <c r="BB327"/>
  <c r="BC327"/>
  <c r="CC327" s="1"/>
  <c r="BD327"/>
  <c r="BE327"/>
  <c r="CD327" s="1"/>
  <c r="BF327"/>
  <c r="BG327"/>
  <c r="W328"/>
  <c r="X328" s="1"/>
  <c r="Y328"/>
  <c r="AA328"/>
  <c r="AB328"/>
  <c r="AC328"/>
  <c r="BP328" s="1"/>
  <c r="AD328"/>
  <c r="AE328"/>
  <c r="BQ328" s="1"/>
  <c r="AF328"/>
  <c r="AG328"/>
  <c r="BR328" s="1"/>
  <c r="AH328"/>
  <c r="AI328"/>
  <c r="BS328" s="1"/>
  <c r="AJ328"/>
  <c r="AK328"/>
  <c r="BT328" s="1"/>
  <c r="AL328"/>
  <c r="AM328"/>
  <c r="BU328" s="1"/>
  <c r="AN328"/>
  <c r="AO328"/>
  <c r="BV328" s="1"/>
  <c r="AP328"/>
  <c r="AQ328"/>
  <c r="BW328" s="1"/>
  <c r="AS328"/>
  <c r="AT328" s="1"/>
  <c r="AU328"/>
  <c r="BY328" s="1"/>
  <c r="AV328"/>
  <c r="AW328"/>
  <c r="BZ328" s="1"/>
  <c r="AX328"/>
  <c r="AY328"/>
  <c r="CA328" s="1"/>
  <c r="AZ328"/>
  <c r="BA328"/>
  <c r="CB328" s="1"/>
  <c r="BB328"/>
  <c r="BC328"/>
  <c r="CC328" s="1"/>
  <c r="BD328"/>
  <c r="BE328"/>
  <c r="CD328" s="1"/>
  <c r="BF328"/>
  <c r="BG328"/>
  <c r="W329"/>
  <c r="BM329" s="1"/>
  <c r="Y329"/>
  <c r="AA329"/>
  <c r="AB329"/>
  <c r="AC329"/>
  <c r="BP329" s="1"/>
  <c r="AD329"/>
  <c r="AE329"/>
  <c r="BQ329" s="1"/>
  <c r="AF329"/>
  <c r="AG329"/>
  <c r="BR329" s="1"/>
  <c r="AH329"/>
  <c r="AI329"/>
  <c r="BS329" s="1"/>
  <c r="AJ329"/>
  <c r="AK329"/>
  <c r="BT329" s="1"/>
  <c r="AL329"/>
  <c r="AM329"/>
  <c r="BU329" s="1"/>
  <c r="AN329"/>
  <c r="AO329"/>
  <c r="BV329" s="1"/>
  <c r="AP329"/>
  <c r="AQ329"/>
  <c r="BW329" s="1"/>
  <c r="AS329"/>
  <c r="AT329" s="1"/>
  <c r="AU329"/>
  <c r="BY329" s="1"/>
  <c r="AV329"/>
  <c r="AW329"/>
  <c r="BZ329" s="1"/>
  <c r="AX329"/>
  <c r="AY329"/>
  <c r="CA329" s="1"/>
  <c r="AZ329"/>
  <c r="BA329"/>
  <c r="CB329" s="1"/>
  <c r="BB329"/>
  <c r="BC329"/>
  <c r="CC329" s="1"/>
  <c r="BD329"/>
  <c r="BE329"/>
  <c r="CD329" s="1"/>
  <c r="BF329"/>
  <c r="BG329"/>
  <c r="W330"/>
  <c r="X330" s="1"/>
  <c r="Y330"/>
  <c r="AA330"/>
  <c r="AB330"/>
  <c r="AC330"/>
  <c r="BP330" s="1"/>
  <c r="AD330"/>
  <c r="AE330"/>
  <c r="BQ330" s="1"/>
  <c r="AF330"/>
  <c r="AG330"/>
  <c r="BR330" s="1"/>
  <c r="AH330"/>
  <c r="AI330"/>
  <c r="BS330" s="1"/>
  <c r="AJ330"/>
  <c r="AK330"/>
  <c r="BT330" s="1"/>
  <c r="AL330"/>
  <c r="AM330"/>
  <c r="BU330" s="1"/>
  <c r="AN330"/>
  <c r="AO330"/>
  <c r="BV330" s="1"/>
  <c r="AP330"/>
  <c r="AQ330"/>
  <c r="BW330" s="1"/>
  <c r="AS330"/>
  <c r="AT330" s="1"/>
  <c r="AU330"/>
  <c r="BY330" s="1"/>
  <c r="AV330"/>
  <c r="AW330"/>
  <c r="BZ330" s="1"/>
  <c r="AX330"/>
  <c r="AY330"/>
  <c r="CA330" s="1"/>
  <c r="AZ330"/>
  <c r="BA330"/>
  <c r="CB330" s="1"/>
  <c r="BB330"/>
  <c r="BC330"/>
  <c r="CC330" s="1"/>
  <c r="BD330"/>
  <c r="BE330"/>
  <c r="CD330" s="1"/>
  <c r="BF330"/>
  <c r="BG330"/>
  <c r="W331"/>
  <c r="BM331" s="1"/>
  <c r="Y331"/>
  <c r="AA331"/>
  <c r="AB331"/>
  <c r="AC331"/>
  <c r="BP331" s="1"/>
  <c r="AD331"/>
  <c r="AE331"/>
  <c r="BQ331" s="1"/>
  <c r="AF331"/>
  <c r="AG331"/>
  <c r="BR331" s="1"/>
  <c r="AH331"/>
  <c r="AI331"/>
  <c r="BS331" s="1"/>
  <c r="AJ331"/>
  <c r="AK331"/>
  <c r="BT331" s="1"/>
  <c r="AL331"/>
  <c r="AM331"/>
  <c r="BU331" s="1"/>
  <c r="AN331"/>
  <c r="AO331"/>
  <c r="BV331" s="1"/>
  <c r="AP331"/>
  <c r="AQ331"/>
  <c r="BW331" s="1"/>
  <c r="AS331"/>
  <c r="AT331" s="1"/>
  <c r="AU331"/>
  <c r="BY331" s="1"/>
  <c r="AV331"/>
  <c r="AW331"/>
  <c r="BZ331" s="1"/>
  <c r="AX331"/>
  <c r="AY331"/>
  <c r="CA331" s="1"/>
  <c r="AZ331"/>
  <c r="BA331"/>
  <c r="CB331" s="1"/>
  <c r="BB331"/>
  <c r="BC331"/>
  <c r="CC331" s="1"/>
  <c r="BD331"/>
  <c r="BE331"/>
  <c r="CD331" s="1"/>
  <c r="BF331"/>
  <c r="BG331"/>
  <c r="W332"/>
  <c r="X332" s="1"/>
  <c r="Y332"/>
  <c r="AA332"/>
  <c r="AB332"/>
  <c r="AC332"/>
  <c r="BP332" s="1"/>
  <c r="AD332"/>
  <c r="AE332"/>
  <c r="BQ332" s="1"/>
  <c r="AF332"/>
  <c r="AG332"/>
  <c r="BR332" s="1"/>
  <c r="AH332"/>
  <c r="AI332"/>
  <c r="BS332" s="1"/>
  <c r="AJ332"/>
  <c r="AK332"/>
  <c r="BT332" s="1"/>
  <c r="AL332"/>
  <c r="AM332"/>
  <c r="BU332" s="1"/>
  <c r="AN332"/>
  <c r="AO332"/>
  <c r="BV332" s="1"/>
  <c r="AP332"/>
  <c r="AQ332"/>
  <c r="BW332" s="1"/>
  <c r="AS332"/>
  <c r="AT332" s="1"/>
  <c r="AU332"/>
  <c r="BY332" s="1"/>
  <c r="AV332"/>
  <c r="AW332"/>
  <c r="BZ332" s="1"/>
  <c r="AX332"/>
  <c r="AY332"/>
  <c r="CA332" s="1"/>
  <c r="AZ332"/>
  <c r="BA332"/>
  <c r="CB332" s="1"/>
  <c r="BB332"/>
  <c r="BC332"/>
  <c r="CC332" s="1"/>
  <c r="BD332"/>
  <c r="BE332"/>
  <c r="CD332" s="1"/>
  <c r="BF332"/>
  <c r="BG332"/>
  <c r="W333"/>
  <c r="BM333" s="1"/>
  <c r="Y333"/>
  <c r="AA333"/>
  <c r="AB333"/>
  <c r="AC333"/>
  <c r="BP333" s="1"/>
  <c r="AD333"/>
  <c r="AE333"/>
  <c r="BQ333" s="1"/>
  <c r="AF333"/>
  <c r="AG333"/>
  <c r="BR333" s="1"/>
  <c r="AH333"/>
  <c r="AI333"/>
  <c r="BS333" s="1"/>
  <c r="AJ333"/>
  <c r="AK333"/>
  <c r="BT333" s="1"/>
  <c r="AL333"/>
  <c r="AM333"/>
  <c r="BU333" s="1"/>
  <c r="AN333"/>
  <c r="AO333"/>
  <c r="BV333" s="1"/>
  <c r="AP333"/>
  <c r="AQ333"/>
  <c r="BW333" s="1"/>
  <c r="AS333"/>
  <c r="AT333" s="1"/>
  <c r="AU333"/>
  <c r="BY333" s="1"/>
  <c r="AV333"/>
  <c r="AW333"/>
  <c r="BZ333" s="1"/>
  <c r="AX333"/>
  <c r="AY333"/>
  <c r="CA333" s="1"/>
  <c r="AZ333"/>
  <c r="BA333"/>
  <c r="CB333" s="1"/>
  <c r="BB333"/>
  <c r="BC333"/>
  <c r="CC333" s="1"/>
  <c r="BD333"/>
  <c r="BE333"/>
  <c r="CD333" s="1"/>
  <c r="BF333"/>
  <c r="BG333"/>
  <c r="W334"/>
  <c r="X334" s="1"/>
  <c r="Y334"/>
  <c r="AA334"/>
  <c r="AB334"/>
  <c r="AC334"/>
  <c r="BP334" s="1"/>
  <c r="AD334"/>
  <c r="AE334"/>
  <c r="BQ334" s="1"/>
  <c r="AF334"/>
  <c r="AG334"/>
  <c r="BR334" s="1"/>
  <c r="AH334"/>
  <c r="AI334"/>
  <c r="BS334" s="1"/>
  <c r="AJ334"/>
  <c r="AK334"/>
  <c r="BT334" s="1"/>
  <c r="AL334"/>
  <c r="AM334"/>
  <c r="BU334" s="1"/>
  <c r="AN334"/>
  <c r="AO334"/>
  <c r="BV334" s="1"/>
  <c r="AP334"/>
  <c r="AQ334"/>
  <c r="BW334" s="1"/>
  <c r="AS334"/>
  <c r="AT334" s="1"/>
  <c r="AU334"/>
  <c r="BY334" s="1"/>
  <c r="AV334"/>
  <c r="AW334"/>
  <c r="BZ334" s="1"/>
  <c r="AX334"/>
  <c r="AY334"/>
  <c r="CA334" s="1"/>
  <c r="AZ334"/>
  <c r="BA334"/>
  <c r="CB334" s="1"/>
  <c r="BB334"/>
  <c r="BC334"/>
  <c r="CC334" s="1"/>
  <c r="BD334"/>
  <c r="BE334"/>
  <c r="CD334" s="1"/>
  <c r="BF334"/>
  <c r="BG334"/>
  <c r="W335"/>
  <c r="X335" s="1"/>
  <c r="Y335"/>
  <c r="AA335"/>
  <c r="BO335" s="1"/>
  <c r="AB335"/>
  <c r="AC335"/>
  <c r="BP335" s="1"/>
  <c r="AD335"/>
  <c r="AE335"/>
  <c r="BQ335" s="1"/>
  <c r="AG335"/>
  <c r="AI335"/>
  <c r="BS335" s="1"/>
  <c r="AJ335"/>
  <c r="AK335"/>
  <c r="BT335" s="1"/>
  <c r="AL335"/>
  <c r="AM335"/>
  <c r="BU335" s="1"/>
  <c r="AN335"/>
  <c r="AO335"/>
  <c r="BV335" s="1"/>
  <c r="AP335"/>
  <c r="AQ335"/>
  <c r="AR335" s="1"/>
  <c r="AS335"/>
  <c r="AT335" s="1"/>
  <c r="AU335"/>
  <c r="AV335"/>
  <c r="AW335"/>
  <c r="BZ335" s="1"/>
  <c r="AX335"/>
  <c r="AY335"/>
  <c r="CA335" s="1"/>
  <c r="AZ335"/>
  <c r="BA335"/>
  <c r="CB335" s="1"/>
  <c r="BB335"/>
  <c r="BC335"/>
  <c r="CC335" s="1"/>
  <c r="BD335"/>
  <c r="BE335"/>
  <c r="CD335" s="1"/>
  <c r="BF335"/>
  <c r="BG335"/>
  <c r="W336"/>
  <c r="BM336" s="1"/>
  <c r="Y336"/>
  <c r="AA336"/>
  <c r="BO336" s="1"/>
  <c r="AB336"/>
  <c r="AC336"/>
  <c r="BP336" s="1"/>
  <c r="AD336"/>
  <c r="AE336"/>
  <c r="AF336" s="1"/>
  <c r="AG336"/>
  <c r="AI336"/>
  <c r="BS336" s="1"/>
  <c r="AJ336"/>
  <c r="AK336"/>
  <c r="BT336" s="1"/>
  <c r="AL336"/>
  <c r="AM336"/>
  <c r="BU336" s="1"/>
  <c r="AN336"/>
  <c r="AO336"/>
  <c r="BV336" s="1"/>
  <c r="AP336"/>
  <c r="AQ336"/>
  <c r="AR336" s="1"/>
  <c r="AS336"/>
  <c r="AT336" s="1"/>
  <c r="AU336"/>
  <c r="BY336" s="1"/>
  <c r="AV336"/>
  <c r="AW336"/>
  <c r="BZ336" s="1"/>
  <c r="AX336"/>
  <c r="AY336"/>
  <c r="CA336" s="1"/>
  <c r="AZ336"/>
  <c r="BA336"/>
  <c r="CB336" s="1"/>
  <c r="BB336"/>
  <c r="BC336"/>
  <c r="CC336" s="1"/>
  <c r="BD336"/>
  <c r="BE336"/>
  <c r="CD336" s="1"/>
  <c r="BF336"/>
  <c r="BG336"/>
  <c r="W337"/>
  <c r="Y337"/>
  <c r="AA337"/>
  <c r="BO337" s="1"/>
  <c r="AB337"/>
  <c r="AC337"/>
  <c r="BP337" s="1"/>
  <c r="AD337"/>
  <c r="AE337"/>
  <c r="AF337" s="1"/>
  <c r="AG337"/>
  <c r="AI337"/>
  <c r="BS337" s="1"/>
  <c r="AJ337"/>
  <c r="AK337"/>
  <c r="BT337" s="1"/>
  <c r="AL337"/>
  <c r="AM337"/>
  <c r="BU337" s="1"/>
  <c r="AN337"/>
  <c r="AO337"/>
  <c r="BV337" s="1"/>
  <c r="AP337"/>
  <c r="AQ337"/>
  <c r="AR337" s="1"/>
  <c r="AS337"/>
  <c r="AT337" s="1"/>
  <c r="AU337"/>
  <c r="BY337" s="1"/>
  <c r="AV337"/>
  <c r="AW337"/>
  <c r="BZ337" s="1"/>
  <c r="AX337"/>
  <c r="AY337"/>
  <c r="CA337" s="1"/>
  <c r="AZ337"/>
  <c r="BA337"/>
  <c r="CB337" s="1"/>
  <c r="BB337"/>
  <c r="BC337"/>
  <c r="CC337" s="1"/>
  <c r="BD337"/>
  <c r="BE337"/>
  <c r="CD337" s="1"/>
  <c r="BF337"/>
  <c r="BG337"/>
  <c r="W338"/>
  <c r="X338" s="1"/>
  <c r="Y338"/>
  <c r="AA338"/>
  <c r="BO338" s="1"/>
  <c r="AB338"/>
  <c r="AC338"/>
  <c r="BP338" s="1"/>
  <c r="AD338"/>
  <c r="AE338"/>
  <c r="BQ338" s="1"/>
  <c r="AG338"/>
  <c r="AI338"/>
  <c r="BS338" s="1"/>
  <c r="AJ338"/>
  <c r="AK338"/>
  <c r="BT338" s="1"/>
  <c r="AL338"/>
  <c r="AM338"/>
  <c r="BU338" s="1"/>
  <c r="AN338"/>
  <c r="AO338"/>
  <c r="BV338" s="1"/>
  <c r="AP338"/>
  <c r="AQ338"/>
  <c r="BW338" s="1"/>
  <c r="AS338"/>
  <c r="AT338" s="1"/>
  <c r="AU338"/>
  <c r="BY338" s="1"/>
  <c r="AV338"/>
  <c r="AW338"/>
  <c r="BZ338" s="1"/>
  <c r="AX338"/>
  <c r="AY338"/>
  <c r="CA338" s="1"/>
  <c r="AZ338"/>
  <c r="BA338"/>
  <c r="CB338" s="1"/>
  <c r="BB338"/>
  <c r="BC338"/>
  <c r="CC338" s="1"/>
  <c r="BD338"/>
  <c r="BE338"/>
  <c r="CD338" s="1"/>
  <c r="BF338"/>
  <c r="BG338"/>
  <c r="W339"/>
  <c r="Y339"/>
  <c r="AA339"/>
  <c r="AB339"/>
  <c r="AC339"/>
  <c r="BP339" s="1"/>
  <c r="AD339"/>
  <c r="AE339"/>
  <c r="BQ339" s="1"/>
  <c r="AF339"/>
  <c r="AG339"/>
  <c r="BR339" s="1"/>
  <c r="AH339"/>
  <c r="AI339"/>
  <c r="BS339" s="1"/>
  <c r="AJ339"/>
  <c r="AK339"/>
  <c r="BT339" s="1"/>
  <c r="AL339"/>
  <c r="AM339"/>
  <c r="BU339" s="1"/>
  <c r="AN339"/>
  <c r="AO339"/>
  <c r="BV339" s="1"/>
  <c r="AP339"/>
  <c r="AQ339"/>
  <c r="BW339" s="1"/>
  <c r="AS339"/>
  <c r="AT339" s="1"/>
  <c r="AU339"/>
  <c r="BY339" s="1"/>
  <c r="AV339"/>
  <c r="AW339"/>
  <c r="BZ339" s="1"/>
  <c r="AX339"/>
  <c r="AY339"/>
  <c r="CA339" s="1"/>
  <c r="AZ339"/>
  <c r="BA339"/>
  <c r="CB339" s="1"/>
  <c r="BB339"/>
  <c r="BC339"/>
  <c r="CC339" s="1"/>
  <c r="BD339"/>
  <c r="BE339"/>
  <c r="CD339" s="1"/>
  <c r="BF339"/>
  <c r="BG339"/>
  <c r="W340"/>
  <c r="X340" s="1"/>
  <c r="Y340"/>
  <c r="AA340"/>
  <c r="BO340" s="1"/>
  <c r="AB340"/>
  <c r="AC340"/>
  <c r="BP340" s="1"/>
  <c r="AD340"/>
  <c r="AE340"/>
  <c r="BQ340" s="1"/>
  <c r="AG340"/>
  <c r="AI340"/>
  <c r="BS340" s="1"/>
  <c r="AJ340"/>
  <c r="AK340"/>
  <c r="BT340" s="1"/>
  <c r="AL340"/>
  <c r="AM340"/>
  <c r="BU340" s="1"/>
  <c r="AN340"/>
  <c r="AO340"/>
  <c r="BV340" s="1"/>
  <c r="AP340"/>
  <c r="AQ340"/>
  <c r="AR340" s="1"/>
  <c r="AS340"/>
  <c r="AU340"/>
  <c r="AV340"/>
  <c r="AW340"/>
  <c r="BZ340" s="1"/>
  <c r="AX340"/>
  <c r="AY340"/>
  <c r="CA340" s="1"/>
  <c r="AZ340"/>
  <c r="BA340"/>
  <c r="CB340" s="1"/>
  <c r="BB340"/>
  <c r="BC340"/>
  <c r="CC340" s="1"/>
  <c r="BD340"/>
  <c r="BE340"/>
  <c r="CD340" s="1"/>
  <c r="BF340"/>
  <c r="BG340"/>
  <c r="W341"/>
  <c r="BM341" s="1"/>
  <c r="Y341"/>
  <c r="AA341"/>
  <c r="BO341" s="1"/>
  <c r="AB341"/>
  <c r="AC341"/>
  <c r="BP341" s="1"/>
  <c r="AD341"/>
  <c r="AE341"/>
  <c r="AF341" s="1"/>
  <c r="AG341"/>
  <c r="AI341"/>
  <c r="BS341" s="1"/>
  <c r="AJ341"/>
  <c r="AK341"/>
  <c r="BT341" s="1"/>
  <c r="AL341"/>
  <c r="AM341"/>
  <c r="BU341" s="1"/>
  <c r="AN341"/>
  <c r="AO341"/>
  <c r="BV341" s="1"/>
  <c r="AP341"/>
  <c r="AQ341"/>
  <c r="AS341"/>
  <c r="AT341" s="1"/>
  <c r="AU341"/>
  <c r="BY341" s="1"/>
  <c r="AV341"/>
  <c r="AW341"/>
  <c r="BZ341" s="1"/>
  <c r="AX341"/>
  <c r="AY341"/>
  <c r="CA341" s="1"/>
  <c r="AZ341"/>
  <c r="BA341"/>
  <c r="CB341" s="1"/>
  <c r="BB341"/>
  <c r="BC341"/>
  <c r="CC341" s="1"/>
  <c r="BD341"/>
  <c r="BE341"/>
  <c r="CD341" s="1"/>
  <c r="BF341"/>
  <c r="BG341"/>
  <c r="W342"/>
  <c r="BM342" s="1"/>
  <c r="Y342"/>
  <c r="AA342"/>
  <c r="BO342" s="1"/>
  <c r="AB342"/>
  <c r="AC342"/>
  <c r="BP342" s="1"/>
  <c r="AD342"/>
  <c r="AE342"/>
  <c r="AF342" s="1"/>
  <c r="AG342"/>
  <c r="AI342"/>
  <c r="BS342" s="1"/>
  <c r="AJ342"/>
  <c r="AK342"/>
  <c r="BT342" s="1"/>
  <c r="AL342"/>
  <c r="AM342"/>
  <c r="BU342" s="1"/>
  <c r="AN342"/>
  <c r="AO342"/>
  <c r="BV342" s="1"/>
  <c r="AP342"/>
  <c r="AQ342"/>
  <c r="BW342" s="1"/>
  <c r="AS342"/>
  <c r="AT342" s="1"/>
  <c r="AU342"/>
  <c r="BY342" s="1"/>
  <c r="AV342"/>
  <c r="AW342"/>
  <c r="BZ342" s="1"/>
  <c r="AX342"/>
  <c r="AY342"/>
  <c r="CA342" s="1"/>
  <c r="AZ342"/>
  <c r="BA342"/>
  <c r="CB342" s="1"/>
  <c r="BB342"/>
  <c r="BC342"/>
  <c r="CC342" s="1"/>
  <c r="BD342"/>
  <c r="BE342"/>
  <c r="CD342" s="1"/>
  <c r="BF342"/>
  <c r="BG342"/>
  <c r="W343"/>
  <c r="X343" s="1"/>
  <c r="Y343"/>
  <c r="AA343"/>
  <c r="BO343" s="1"/>
  <c r="AB343"/>
  <c r="AC343"/>
  <c r="BP343" s="1"/>
  <c r="AD343"/>
  <c r="AE343"/>
  <c r="AF343" s="1"/>
  <c r="AG343"/>
  <c r="AI343"/>
  <c r="BS343" s="1"/>
  <c r="AJ343"/>
  <c r="AK343"/>
  <c r="BT343" s="1"/>
  <c r="AL343"/>
  <c r="AM343"/>
  <c r="BU343" s="1"/>
  <c r="AN343"/>
  <c r="AO343"/>
  <c r="BV343" s="1"/>
  <c r="AP343"/>
  <c r="AQ343"/>
  <c r="BW343" s="1"/>
  <c r="AS343"/>
  <c r="AT343" s="1"/>
  <c r="AU343"/>
  <c r="BY343" s="1"/>
  <c r="AV343"/>
  <c r="AW343"/>
  <c r="BZ343" s="1"/>
  <c r="AX343"/>
  <c r="AY343"/>
  <c r="CA343" s="1"/>
  <c r="AZ343"/>
  <c r="BA343"/>
  <c r="CB343" s="1"/>
  <c r="BB343"/>
  <c r="BC343"/>
  <c r="CC343" s="1"/>
  <c r="BD343"/>
  <c r="BE343"/>
  <c r="CD343" s="1"/>
  <c r="BF343"/>
  <c r="BG343"/>
  <c r="W344"/>
  <c r="Y344"/>
  <c r="AA344"/>
  <c r="AB344"/>
  <c r="AC344"/>
  <c r="BP344" s="1"/>
  <c r="AD344"/>
  <c r="AE344"/>
  <c r="BQ344" s="1"/>
  <c r="AG344"/>
  <c r="AI344"/>
  <c r="BS344" s="1"/>
  <c r="AJ344"/>
  <c r="AK344"/>
  <c r="BT344" s="1"/>
  <c r="AL344"/>
  <c r="AM344"/>
  <c r="BU344" s="1"/>
  <c r="AN344"/>
  <c r="AO344"/>
  <c r="BV344" s="1"/>
  <c r="AP344"/>
  <c r="AQ344"/>
  <c r="BW344" s="1"/>
  <c r="AR344"/>
  <c r="AS344"/>
  <c r="BX344" s="1"/>
  <c r="AT344"/>
  <c r="AU344"/>
  <c r="BY344" s="1"/>
  <c r="AV344"/>
  <c r="AW344"/>
  <c r="BZ344" s="1"/>
  <c r="AX344"/>
  <c r="AY344"/>
  <c r="CA344" s="1"/>
  <c r="AZ344"/>
  <c r="BA344"/>
  <c r="CB344" s="1"/>
  <c r="BB344"/>
  <c r="BC344"/>
  <c r="CC344" s="1"/>
  <c r="BD344"/>
  <c r="BE344"/>
  <c r="CD344" s="1"/>
  <c r="BF344"/>
  <c r="BG344"/>
  <c r="W345"/>
  <c r="Y345"/>
  <c r="AA345"/>
  <c r="BO345" s="1"/>
  <c r="AB345"/>
  <c r="AC345"/>
  <c r="BP345" s="1"/>
  <c r="AD345"/>
  <c r="AE345"/>
  <c r="BQ345" s="1"/>
  <c r="AG345"/>
  <c r="AI345"/>
  <c r="BS345" s="1"/>
  <c r="AJ345"/>
  <c r="AK345"/>
  <c r="BT345" s="1"/>
  <c r="AL345"/>
  <c r="AM345"/>
  <c r="BU345" s="1"/>
  <c r="AN345"/>
  <c r="AO345"/>
  <c r="BV345" s="1"/>
  <c r="AP345"/>
  <c r="AQ345"/>
  <c r="BW345" s="1"/>
  <c r="AS345"/>
  <c r="AU345"/>
  <c r="AV345"/>
  <c r="AW345"/>
  <c r="BZ345" s="1"/>
  <c r="AX345"/>
  <c r="AY345"/>
  <c r="CA345" s="1"/>
  <c r="AZ345"/>
  <c r="BA345"/>
  <c r="CB345" s="1"/>
  <c r="BB345"/>
  <c r="BC345"/>
  <c r="CC345" s="1"/>
  <c r="BD345"/>
  <c r="BE345"/>
  <c r="CD345" s="1"/>
  <c r="BF345"/>
  <c r="BG345"/>
  <c r="W346"/>
  <c r="BM346" s="1"/>
  <c r="Y346"/>
  <c r="AA346"/>
  <c r="BO346" s="1"/>
  <c r="AB346"/>
  <c r="AC346"/>
  <c r="BP346" s="1"/>
  <c r="AD346"/>
  <c r="AE346"/>
  <c r="AF346" s="1"/>
  <c r="AG346"/>
  <c r="AI346"/>
  <c r="BS346" s="1"/>
  <c r="AJ346"/>
  <c r="AK346"/>
  <c r="BT346" s="1"/>
  <c r="AL346"/>
  <c r="AM346"/>
  <c r="BU346" s="1"/>
  <c r="AN346"/>
  <c r="AO346"/>
  <c r="BV346" s="1"/>
  <c r="AP346"/>
  <c r="AQ346"/>
  <c r="AR346" s="1"/>
  <c r="AS346"/>
  <c r="BX346" s="1"/>
  <c r="AU346"/>
  <c r="BY346" s="1"/>
  <c r="AV346"/>
  <c r="AW346"/>
  <c r="BZ346" s="1"/>
  <c r="AX346"/>
  <c r="AY346"/>
  <c r="CA346" s="1"/>
  <c r="AZ346"/>
  <c r="BA346"/>
  <c r="CB346" s="1"/>
  <c r="BB346"/>
  <c r="BC346"/>
  <c r="CC346" s="1"/>
  <c r="BD346"/>
  <c r="BE346"/>
  <c r="CD346" s="1"/>
  <c r="BF346"/>
  <c r="BG346"/>
  <c r="W347"/>
  <c r="X347" s="1"/>
  <c r="Y347"/>
  <c r="AA347"/>
  <c r="BO347" s="1"/>
  <c r="AB347"/>
  <c r="AC347"/>
  <c r="BP347" s="1"/>
  <c r="AD347"/>
  <c r="AE347"/>
  <c r="AF347" s="1"/>
  <c r="AG347"/>
  <c r="AI347"/>
  <c r="BS347" s="1"/>
  <c r="AJ347"/>
  <c r="AK347"/>
  <c r="BT347" s="1"/>
  <c r="AL347"/>
  <c r="AM347"/>
  <c r="BU347" s="1"/>
  <c r="AN347"/>
  <c r="AO347"/>
  <c r="BV347" s="1"/>
  <c r="AP347"/>
  <c r="AQ347"/>
  <c r="BW347" s="1"/>
  <c r="AS347"/>
  <c r="AU347"/>
  <c r="BY347" s="1"/>
  <c r="AV347"/>
  <c r="AW347"/>
  <c r="BZ347" s="1"/>
  <c r="AX347"/>
  <c r="AY347"/>
  <c r="CA347" s="1"/>
  <c r="AZ347"/>
  <c r="BA347"/>
  <c r="CB347" s="1"/>
  <c r="BB347"/>
  <c r="BC347"/>
  <c r="CC347" s="1"/>
  <c r="BD347"/>
  <c r="BE347"/>
  <c r="CD347" s="1"/>
  <c r="BF347"/>
  <c r="BG347"/>
  <c r="W348"/>
  <c r="X348" s="1"/>
  <c r="Y348"/>
  <c r="AA348"/>
  <c r="BO348" s="1"/>
  <c r="AB348"/>
  <c r="AC348"/>
  <c r="BP348" s="1"/>
  <c r="AD348"/>
  <c r="AE348"/>
  <c r="AF348" s="1"/>
  <c r="AG348"/>
  <c r="AI348"/>
  <c r="BS348" s="1"/>
  <c r="AK348"/>
  <c r="AM348"/>
  <c r="BU348" s="1"/>
  <c r="AN348"/>
  <c r="AO348"/>
  <c r="BV348" s="1"/>
  <c r="AP348"/>
  <c r="AQ348"/>
  <c r="AR348" s="1"/>
  <c r="AS348"/>
  <c r="AU348"/>
  <c r="BY348" s="1"/>
  <c r="AV348"/>
  <c r="AW348"/>
  <c r="BZ348" s="1"/>
  <c r="AX348"/>
  <c r="AY348"/>
  <c r="CA348" s="1"/>
  <c r="AZ348"/>
  <c r="BA348"/>
  <c r="CB348" s="1"/>
  <c r="BB348"/>
  <c r="BC348"/>
  <c r="CC348" s="1"/>
  <c r="BD348"/>
  <c r="BE348"/>
  <c r="CD348" s="1"/>
  <c r="BF348"/>
  <c r="BG348"/>
  <c r="W349"/>
  <c r="Y349"/>
  <c r="AA349"/>
  <c r="BO349" s="1"/>
  <c r="AB349"/>
  <c r="AC349"/>
  <c r="BP349" s="1"/>
  <c r="AD349"/>
  <c r="AE349"/>
  <c r="BQ349" s="1"/>
  <c r="AF349"/>
  <c r="AG349"/>
  <c r="BR349" s="1"/>
  <c r="AH349"/>
  <c r="AI349"/>
  <c r="BS349" s="1"/>
  <c r="AK349"/>
  <c r="BT349" s="1"/>
  <c r="AM349"/>
  <c r="BU349" s="1"/>
  <c r="AN349"/>
  <c r="AO349"/>
  <c r="BV349" s="1"/>
  <c r="AP349"/>
  <c r="AQ349"/>
  <c r="AR349" s="1"/>
  <c r="AS349"/>
  <c r="AT349" s="1"/>
  <c r="AU349"/>
  <c r="BY349" s="1"/>
  <c r="AV349"/>
  <c r="AW349"/>
  <c r="BZ349" s="1"/>
  <c r="AX349"/>
  <c r="AY349"/>
  <c r="CA349" s="1"/>
  <c r="AZ349"/>
  <c r="BA349"/>
  <c r="CB349" s="1"/>
  <c r="BB349"/>
  <c r="BC349"/>
  <c r="CC349" s="1"/>
  <c r="BD349"/>
  <c r="BE349"/>
  <c r="CD349" s="1"/>
  <c r="BF349"/>
  <c r="BG349"/>
  <c r="W350"/>
  <c r="X350" s="1"/>
  <c r="Y350"/>
  <c r="AA350"/>
  <c r="AB350"/>
  <c r="AC350"/>
  <c r="BP350" s="1"/>
  <c r="AD350"/>
  <c r="AE350"/>
  <c r="AF350" s="1"/>
  <c r="AG350"/>
  <c r="AI350"/>
  <c r="AJ350" s="1"/>
  <c r="AK350"/>
  <c r="AM350"/>
  <c r="BU350" s="1"/>
  <c r="AN350"/>
  <c r="AO350"/>
  <c r="BV350" s="1"/>
  <c r="AP350"/>
  <c r="AQ350"/>
  <c r="BW350" s="1"/>
  <c r="AS350"/>
  <c r="AU350"/>
  <c r="BY350" s="1"/>
  <c r="AV350"/>
  <c r="AW350"/>
  <c r="BZ350" s="1"/>
  <c r="AX350"/>
  <c r="AY350"/>
  <c r="CA350" s="1"/>
  <c r="AZ350"/>
  <c r="BA350"/>
  <c r="CB350" s="1"/>
  <c r="BB350"/>
  <c r="BC350"/>
  <c r="CC350" s="1"/>
  <c r="BD350"/>
  <c r="BE350"/>
  <c r="CD350" s="1"/>
  <c r="BF350"/>
  <c r="BG350"/>
  <c r="W351"/>
  <c r="X351" s="1"/>
  <c r="Y351"/>
  <c r="AA351"/>
  <c r="AB351"/>
  <c r="AC351"/>
  <c r="BP351" s="1"/>
  <c r="AD351"/>
  <c r="AE351"/>
  <c r="AF351" s="1"/>
  <c r="AG351"/>
  <c r="AI351"/>
  <c r="AJ351" s="1"/>
  <c r="AK351"/>
  <c r="BT351" s="1"/>
  <c r="AM351"/>
  <c r="BU351" s="1"/>
  <c r="AN351"/>
  <c r="AO351"/>
  <c r="BV351" s="1"/>
  <c r="AP351"/>
  <c r="AQ351"/>
  <c r="AR351" s="1"/>
  <c r="AS351"/>
  <c r="BX351" s="1"/>
  <c r="AU351"/>
  <c r="BY351" s="1"/>
  <c r="AV351"/>
  <c r="AW351"/>
  <c r="BZ351" s="1"/>
  <c r="AX351"/>
  <c r="AY351"/>
  <c r="CA351" s="1"/>
  <c r="AZ351"/>
  <c r="BA351"/>
  <c r="CB351" s="1"/>
  <c r="BB351"/>
  <c r="BC351"/>
  <c r="CC351" s="1"/>
  <c r="BD351"/>
  <c r="BE351"/>
  <c r="CD351" s="1"/>
  <c r="BF351"/>
  <c r="BG351"/>
  <c r="W352"/>
  <c r="X352" s="1"/>
  <c r="Y352"/>
  <c r="AA352"/>
  <c r="AB352"/>
  <c r="AC352"/>
  <c r="BP352" s="1"/>
  <c r="AD352"/>
  <c r="AE352"/>
  <c r="BQ352" s="1"/>
  <c r="AF352"/>
  <c r="AG352"/>
  <c r="BR352" s="1"/>
  <c r="AH352"/>
  <c r="AI352"/>
  <c r="BS352" s="1"/>
  <c r="AJ352"/>
  <c r="AK352"/>
  <c r="BT352" s="1"/>
  <c r="AL352"/>
  <c r="AM352"/>
  <c r="BU352" s="1"/>
  <c r="AN352"/>
  <c r="AO352"/>
  <c r="BV352" s="1"/>
  <c r="AP352"/>
  <c r="AQ352"/>
  <c r="BW352" s="1"/>
  <c r="AR352"/>
  <c r="AS352"/>
  <c r="BX352" s="1"/>
  <c r="AT352"/>
  <c r="AU352"/>
  <c r="BY352" s="1"/>
  <c r="AV352"/>
  <c r="AW352"/>
  <c r="BZ352" s="1"/>
  <c r="AX352"/>
  <c r="AY352"/>
  <c r="CA352" s="1"/>
  <c r="AZ352"/>
  <c r="BA352"/>
  <c r="CB352" s="1"/>
  <c r="BB352"/>
  <c r="BC352"/>
  <c r="CC352" s="1"/>
  <c r="BD352"/>
  <c r="BE352"/>
  <c r="CD352" s="1"/>
  <c r="BF352"/>
  <c r="BG352"/>
  <c r="W353"/>
  <c r="BM353" s="1"/>
  <c r="Y353"/>
  <c r="AA353"/>
  <c r="AB353" s="1"/>
  <c r="AC353"/>
  <c r="BP353" s="1"/>
  <c r="AE353"/>
  <c r="BQ353" s="1"/>
  <c r="AF353"/>
  <c r="AG353"/>
  <c r="BR353" s="1"/>
  <c r="AH353"/>
  <c r="AI353"/>
  <c r="BS353" s="1"/>
  <c r="AJ353"/>
  <c r="AK353"/>
  <c r="BT353" s="1"/>
  <c r="AL353"/>
  <c r="AM353"/>
  <c r="BU353" s="1"/>
  <c r="AN353"/>
  <c r="AO353"/>
  <c r="BV353" s="1"/>
  <c r="AP353"/>
  <c r="AQ353"/>
  <c r="AR353" s="1"/>
  <c r="AS353"/>
  <c r="BX353" s="1"/>
  <c r="AU353"/>
  <c r="BY353" s="1"/>
  <c r="AV353"/>
  <c r="AW353"/>
  <c r="BZ353" s="1"/>
  <c r="AX353"/>
  <c r="AY353"/>
  <c r="CA353" s="1"/>
  <c r="AZ353"/>
  <c r="BA353"/>
  <c r="CB353" s="1"/>
  <c r="BB353"/>
  <c r="BC353"/>
  <c r="CC353" s="1"/>
  <c r="BD353"/>
  <c r="BE353"/>
  <c r="CD353" s="1"/>
  <c r="BF353"/>
  <c r="BG353"/>
  <c r="W354"/>
  <c r="X354" s="1"/>
  <c r="Y354"/>
  <c r="AA354"/>
  <c r="AB354" s="1"/>
  <c r="AC354"/>
  <c r="BP354" s="1"/>
  <c r="AE354"/>
  <c r="AF354" s="1"/>
  <c r="AG354"/>
  <c r="AI354"/>
  <c r="BS354" s="1"/>
  <c r="AJ354"/>
  <c r="AK354"/>
  <c r="BT354" s="1"/>
  <c r="AL354"/>
  <c r="AM354"/>
  <c r="BU354" s="1"/>
  <c r="AN354"/>
  <c r="AO354"/>
  <c r="BV354" s="1"/>
  <c r="AP354"/>
  <c r="AQ354"/>
  <c r="BW354" s="1"/>
  <c r="AS354"/>
  <c r="AU354"/>
  <c r="BY354" s="1"/>
  <c r="AV354"/>
  <c r="AW354"/>
  <c r="BZ354" s="1"/>
  <c r="AX354"/>
  <c r="AY354"/>
  <c r="CA354" s="1"/>
  <c r="AZ354"/>
  <c r="BA354"/>
  <c r="CB354" s="1"/>
  <c r="BB354"/>
  <c r="BC354"/>
  <c r="CC354" s="1"/>
  <c r="BD354"/>
  <c r="BE354"/>
  <c r="CD354" s="1"/>
  <c r="BF354"/>
  <c r="BG354"/>
  <c r="W355"/>
  <c r="X355" s="1"/>
  <c r="Y355"/>
  <c r="AA355"/>
  <c r="BO355" s="1"/>
  <c r="AC355"/>
  <c r="AE355"/>
  <c r="BQ355" s="1"/>
  <c r="AF355"/>
  <c r="AG355"/>
  <c r="BR355" s="1"/>
  <c r="AH355"/>
  <c r="AI355"/>
  <c r="BS355" s="1"/>
  <c r="AJ355"/>
  <c r="AK355"/>
  <c r="BT355" s="1"/>
  <c r="AL355"/>
  <c r="AM355"/>
  <c r="BU355" s="1"/>
  <c r="AN355"/>
  <c r="AO355"/>
  <c r="BV355" s="1"/>
  <c r="AP355"/>
  <c r="AQ355"/>
  <c r="AR355" s="1"/>
  <c r="AS355"/>
  <c r="BX355" s="1"/>
  <c r="AU355"/>
  <c r="AV355"/>
  <c r="AW355"/>
  <c r="BZ355" s="1"/>
  <c r="AX355"/>
  <c r="AY355"/>
  <c r="CA355" s="1"/>
  <c r="AZ355"/>
  <c r="BA355"/>
  <c r="CB355" s="1"/>
  <c r="BB355"/>
  <c r="BC355"/>
  <c r="CC355" s="1"/>
  <c r="BD355"/>
  <c r="BE355"/>
  <c r="CD355" s="1"/>
  <c r="BF355"/>
  <c r="BG355"/>
  <c r="W356"/>
  <c r="Y356"/>
  <c r="AA356"/>
  <c r="AC356"/>
  <c r="BP356" s="1"/>
  <c r="AE356"/>
  <c r="BQ356" s="1"/>
  <c r="AF356"/>
  <c r="AG356"/>
  <c r="BR356" s="1"/>
  <c r="AH356"/>
  <c r="AI356"/>
  <c r="BS356" s="1"/>
  <c r="AJ356"/>
  <c r="AK356"/>
  <c r="BT356" s="1"/>
  <c r="AL356"/>
  <c r="AM356"/>
  <c r="BU356" s="1"/>
  <c r="AN356"/>
  <c r="AO356"/>
  <c r="BV356" s="1"/>
  <c r="AP356"/>
  <c r="AQ356"/>
  <c r="AR356" s="1"/>
  <c r="AS356"/>
  <c r="BX356" s="1"/>
  <c r="AU356"/>
  <c r="BY356" s="1"/>
  <c r="AV356"/>
  <c r="AW356"/>
  <c r="BZ356" s="1"/>
  <c r="AX356"/>
  <c r="AY356"/>
  <c r="CA356" s="1"/>
  <c r="AZ356"/>
  <c r="BA356"/>
  <c r="CB356" s="1"/>
  <c r="BB356"/>
  <c r="BC356"/>
  <c r="CC356" s="1"/>
  <c r="BD356"/>
  <c r="BE356"/>
  <c r="CD356" s="1"/>
  <c r="BF356"/>
  <c r="BG356"/>
  <c r="W357"/>
  <c r="X357" s="1"/>
  <c r="Y357"/>
  <c r="AA357"/>
  <c r="AB357" s="1"/>
  <c r="AC357"/>
  <c r="AE357"/>
  <c r="BQ357" s="1"/>
  <c r="AF357"/>
  <c r="AG357"/>
  <c r="BR357" s="1"/>
  <c r="AH357"/>
  <c r="AI357"/>
  <c r="BS357" s="1"/>
  <c r="AJ357"/>
  <c r="AK357"/>
  <c r="BT357" s="1"/>
  <c r="AL357"/>
  <c r="AM357"/>
  <c r="BU357" s="1"/>
  <c r="AN357"/>
  <c r="AO357"/>
  <c r="BV357" s="1"/>
  <c r="AP357"/>
  <c r="AQ357"/>
  <c r="BW357" s="1"/>
  <c r="AS357"/>
  <c r="AU357"/>
  <c r="BY357" s="1"/>
  <c r="AV357"/>
  <c r="AW357"/>
  <c r="BZ357" s="1"/>
  <c r="AX357"/>
  <c r="AY357"/>
  <c r="CA357" s="1"/>
  <c r="AZ357"/>
  <c r="BA357"/>
  <c r="CB357" s="1"/>
  <c r="BB357"/>
  <c r="BC357"/>
  <c r="CC357" s="1"/>
  <c r="BD357"/>
  <c r="BE357"/>
  <c r="CD357" s="1"/>
  <c r="BF357"/>
  <c r="BG357"/>
  <c r="W358"/>
  <c r="X358" s="1"/>
  <c r="Y358"/>
  <c r="AA358"/>
  <c r="BO358" s="1"/>
  <c r="AC358"/>
  <c r="AE358"/>
  <c r="BQ358" s="1"/>
  <c r="AF358"/>
  <c r="AG358"/>
  <c r="BR358" s="1"/>
  <c r="AH358"/>
  <c r="AI358"/>
  <c r="BS358" s="1"/>
  <c r="AJ358"/>
  <c r="AK358"/>
  <c r="BT358" s="1"/>
  <c r="AL358"/>
  <c r="AM358"/>
  <c r="BU358" s="1"/>
  <c r="AN358"/>
  <c r="AO358"/>
  <c r="BV358" s="1"/>
  <c r="AP358"/>
  <c r="AQ358"/>
  <c r="BW358" s="1"/>
  <c r="AS358"/>
  <c r="AU358"/>
  <c r="BY358" s="1"/>
  <c r="AV358"/>
  <c r="AW358"/>
  <c r="BZ358" s="1"/>
  <c r="AX358"/>
  <c r="AY358"/>
  <c r="CA358" s="1"/>
  <c r="AZ358"/>
  <c r="BA358"/>
  <c r="CB358" s="1"/>
  <c r="BB358"/>
  <c r="BC358"/>
  <c r="CC358" s="1"/>
  <c r="BD358"/>
  <c r="BE358"/>
  <c r="CD358" s="1"/>
  <c r="BF358"/>
  <c r="BG358"/>
  <c r="BP358"/>
  <c r="W359"/>
  <c r="X359" s="1"/>
  <c r="Y359"/>
  <c r="AA359"/>
  <c r="AB359" s="1"/>
  <c r="AC359"/>
  <c r="BP359" s="1"/>
  <c r="AE359"/>
  <c r="AF359" s="1"/>
  <c r="AG359"/>
  <c r="AI359"/>
  <c r="AJ359" s="1"/>
  <c r="AK359"/>
  <c r="AM359"/>
  <c r="AN359" s="1"/>
  <c r="AO359"/>
  <c r="AQ359"/>
  <c r="BW359" s="1"/>
  <c r="AS359"/>
  <c r="AU359"/>
  <c r="BY359" s="1"/>
  <c r="AV359"/>
  <c r="AW359"/>
  <c r="BZ359" s="1"/>
  <c r="AX359"/>
  <c r="AY359"/>
  <c r="CA359" s="1"/>
  <c r="AZ359"/>
  <c r="BA359"/>
  <c r="CB359" s="1"/>
  <c r="BB359"/>
  <c r="BC359"/>
  <c r="CC359" s="1"/>
  <c r="BD359"/>
  <c r="BE359"/>
  <c r="CD359" s="1"/>
  <c r="BF359"/>
  <c r="BG359"/>
  <c r="W360"/>
  <c r="BM360" s="1"/>
  <c r="Y360"/>
  <c r="AA360"/>
  <c r="AB360"/>
  <c r="AC360"/>
  <c r="BP360" s="1"/>
  <c r="AD360"/>
  <c r="AE360"/>
  <c r="BQ360" s="1"/>
  <c r="AF360"/>
  <c r="AG360"/>
  <c r="BR360" s="1"/>
  <c r="AH360"/>
  <c r="AI360"/>
  <c r="BS360" s="1"/>
  <c r="AJ360"/>
  <c r="AK360"/>
  <c r="BT360" s="1"/>
  <c r="AL360"/>
  <c r="AM360"/>
  <c r="BU360" s="1"/>
  <c r="AN360"/>
  <c r="AO360"/>
  <c r="BV360" s="1"/>
  <c r="AP360"/>
  <c r="AQ360"/>
  <c r="BW360" s="1"/>
  <c r="AS360"/>
  <c r="AU360"/>
  <c r="BY360" s="1"/>
  <c r="AV360"/>
  <c r="AW360"/>
  <c r="BZ360" s="1"/>
  <c r="AX360"/>
  <c r="AY360"/>
  <c r="CA360" s="1"/>
  <c r="AZ360"/>
  <c r="BA360"/>
  <c r="CB360" s="1"/>
  <c r="BB360"/>
  <c r="BC360"/>
  <c r="CC360" s="1"/>
  <c r="BD360"/>
  <c r="BE360"/>
  <c r="CD360" s="1"/>
  <c r="BF360"/>
  <c r="BG360"/>
  <c r="W361"/>
  <c r="BM361" s="1"/>
  <c r="Y361"/>
  <c r="AA361"/>
  <c r="AB361"/>
  <c r="AC361"/>
  <c r="BP361" s="1"/>
  <c r="AD361"/>
  <c r="AE361"/>
  <c r="BQ361" s="1"/>
  <c r="AF361"/>
  <c r="AG361"/>
  <c r="BR361" s="1"/>
  <c r="AH361"/>
  <c r="AI361"/>
  <c r="BS361" s="1"/>
  <c r="AJ361"/>
  <c r="AK361"/>
  <c r="BT361" s="1"/>
  <c r="AL361"/>
  <c r="AM361"/>
  <c r="BU361" s="1"/>
  <c r="AN361"/>
  <c r="AO361"/>
  <c r="BV361" s="1"/>
  <c r="AP361"/>
  <c r="AQ361"/>
  <c r="BW361" s="1"/>
  <c r="AS361"/>
  <c r="AU361"/>
  <c r="BY361" s="1"/>
  <c r="AV361"/>
  <c r="AW361"/>
  <c r="BZ361" s="1"/>
  <c r="AX361"/>
  <c r="AY361"/>
  <c r="CA361" s="1"/>
  <c r="AZ361"/>
  <c r="BA361"/>
  <c r="CB361" s="1"/>
  <c r="BB361"/>
  <c r="BC361"/>
  <c r="CC361" s="1"/>
  <c r="BD361"/>
  <c r="BE361"/>
  <c r="CD361" s="1"/>
  <c r="BF361"/>
  <c r="BG361"/>
  <c r="W362"/>
  <c r="X362" s="1"/>
  <c r="Y362"/>
  <c r="AA362"/>
  <c r="AB362"/>
  <c r="AC362"/>
  <c r="BP362" s="1"/>
  <c r="AD362"/>
  <c r="AE362"/>
  <c r="BQ362" s="1"/>
  <c r="AF362"/>
  <c r="AG362"/>
  <c r="BR362" s="1"/>
  <c r="AH362"/>
  <c r="AI362"/>
  <c r="BS362" s="1"/>
  <c r="AJ362"/>
  <c r="AK362"/>
  <c r="BT362" s="1"/>
  <c r="AL362"/>
  <c r="AM362"/>
  <c r="BU362" s="1"/>
  <c r="AN362"/>
  <c r="AO362"/>
  <c r="BV362" s="1"/>
  <c r="AP362"/>
  <c r="AQ362"/>
  <c r="BW362" s="1"/>
  <c r="AS362"/>
  <c r="AU362"/>
  <c r="BY362" s="1"/>
  <c r="AV362"/>
  <c r="AW362"/>
  <c r="BZ362" s="1"/>
  <c r="AX362"/>
  <c r="AY362"/>
  <c r="CA362" s="1"/>
  <c r="AZ362"/>
  <c r="BA362"/>
  <c r="CB362" s="1"/>
  <c r="BB362"/>
  <c r="BC362"/>
  <c r="CC362" s="1"/>
  <c r="BD362"/>
  <c r="BE362"/>
  <c r="CD362" s="1"/>
  <c r="BF362"/>
  <c r="BG362"/>
  <c r="W363"/>
  <c r="BM363" s="1"/>
  <c r="Y363"/>
  <c r="AA363"/>
  <c r="AB363"/>
  <c r="AC363"/>
  <c r="BP363" s="1"/>
  <c r="AD363"/>
  <c r="AE363"/>
  <c r="BQ363" s="1"/>
  <c r="AF363"/>
  <c r="AG363"/>
  <c r="BR363" s="1"/>
  <c r="AH363"/>
  <c r="AI363"/>
  <c r="BS363" s="1"/>
  <c r="AJ363"/>
  <c r="AK363"/>
  <c r="BT363" s="1"/>
  <c r="AL363"/>
  <c r="AM363"/>
  <c r="BU363" s="1"/>
  <c r="AN363"/>
  <c r="AO363"/>
  <c r="BV363" s="1"/>
  <c r="AP363"/>
  <c r="AQ363"/>
  <c r="BW363" s="1"/>
  <c r="AS363"/>
  <c r="AU363"/>
  <c r="BY363" s="1"/>
  <c r="AV363"/>
  <c r="AW363"/>
  <c r="BZ363" s="1"/>
  <c r="AX363"/>
  <c r="AY363"/>
  <c r="CA363" s="1"/>
  <c r="AZ363"/>
  <c r="BA363"/>
  <c r="CB363" s="1"/>
  <c r="BB363"/>
  <c r="BC363"/>
  <c r="CC363" s="1"/>
  <c r="BD363"/>
  <c r="BE363"/>
  <c r="CD363" s="1"/>
  <c r="BF363"/>
  <c r="BG363"/>
  <c r="W364"/>
  <c r="X364" s="1"/>
  <c r="Y364"/>
  <c r="AA364"/>
  <c r="AB364" s="1"/>
  <c r="AC364"/>
  <c r="AE364"/>
  <c r="AF364" s="1"/>
  <c r="AG364"/>
  <c r="AI364"/>
  <c r="BS364" s="1"/>
  <c r="AJ364"/>
  <c r="AK364"/>
  <c r="BT364" s="1"/>
  <c r="AL364"/>
  <c r="AM364"/>
  <c r="AN364" s="1"/>
  <c r="AO364"/>
  <c r="AQ364"/>
  <c r="BW364" s="1"/>
  <c r="AS364"/>
  <c r="AT364" s="1"/>
  <c r="AU364"/>
  <c r="BY364" s="1"/>
  <c r="AV364"/>
  <c r="AW364"/>
  <c r="BZ364" s="1"/>
  <c r="AX364"/>
  <c r="AY364"/>
  <c r="CA364" s="1"/>
  <c r="AZ364"/>
  <c r="BA364"/>
  <c r="CB364" s="1"/>
  <c r="BB364"/>
  <c r="BC364"/>
  <c r="CC364" s="1"/>
  <c r="BD364"/>
  <c r="BE364"/>
  <c r="CD364" s="1"/>
  <c r="BF364"/>
  <c r="BG364"/>
  <c r="W365"/>
  <c r="X365" s="1"/>
  <c r="Y365"/>
  <c r="AA365"/>
  <c r="AB365" s="1"/>
  <c r="AC365"/>
  <c r="AE365"/>
  <c r="AF365" s="1"/>
  <c r="AG365"/>
  <c r="AI365"/>
  <c r="BS365" s="1"/>
  <c r="AJ365"/>
  <c r="AK365"/>
  <c r="BT365" s="1"/>
  <c r="AL365"/>
  <c r="AM365"/>
  <c r="AN365" s="1"/>
  <c r="AO365"/>
  <c r="AQ365"/>
  <c r="AR365" s="1"/>
  <c r="AS365"/>
  <c r="AT365" s="1"/>
  <c r="AU365"/>
  <c r="BY365" s="1"/>
  <c r="AV365"/>
  <c r="AW365"/>
  <c r="BZ365" s="1"/>
  <c r="AX365"/>
  <c r="AY365"/>
  <c r="CA365" s="1"/>
  <c r="AZ365"/>
  <c r="BA365"/>
  <c r="CB365" s="1"/>
  <c r="BB365"/>
  <c r="BC365"/>
  <c r="CC365" s="1"/>
  <c r="BD365"/>
  <c r="BE365"/>
  <c r="CD365" s="1"/>
  <c r="BF365"/>
  <c r="BG365"/>
  <c r="BP365"/>
  <c r="W366"/>
  <c r="BM366" s="1"/>
  <c r="Y366"/>
  <c r="AA366"/>
  <c r="AB366" s="1"/>
  <c r="AC366"/>
  <c r="AD366" s="1"/>
  <c r="AE366"/>
  <c r="AF366" s="1"/>
  <c r="AG366"/>
  <c r="AI366"/>
  <c r="BS366" s="1"/>
  <c r="AJ366"/>
  <c r="AK366"/>
  <c r="BT366" s="1"/>
  <c r="AL366"/>
  <c r="AM366"/>
  <c r="AN366" s="1"/>
  <c r="AO366"/>
  <c r="AQ366"/>
  <c r="AR366" s="1"/>
  <c r="AS366"/>
  <c r="AT366" s="1"/>
  <c r="AU366"/>
  <c r="BY366" s="1"/>
  <c r="AV366"/>
  <c r="AW366"/>
  <c r="BZ366" s="1"/>
  <c r="AX366"/>
  <c r="AY366"/>
  <c r="CA366" s="1"/>
  <c r="AZ366"/>
  <c r="BA366"/>
  <c r="CB366" s="1"/>
  <c r="BB366"/>
  <c r="BC366"/>
  <c r="CC366" s="1"/>
  <c r="BD366"/>
  <c r="BE366"/>
  <c r="CD366" s="1"/>
  <c r="BF366"/>
  <c r="BG366"/>
  <c r="W367"/>
  <c r="X367" s="1"/>
  <c r="Y367"/>
  <c r="AA367"/>
  <c r="AB367" s="1"/>
  <c r="AC367"/>
  <c r="AD367" s="1"/>
  <c r="AE367"/>
  <c r="AF367" s="1"/>
  <c r="AG367"/>
  <c r="AI367"/>
  <c r="BS367" s="1"/>
  <c r="AJ367"/>
  <c r="AK367"/>
  <c r="BT367" s="1"/>
  <c r="AL367"/>
  <c r="AM367"/>
  <c r="AN367" s="1"/>
  <c r="AO367"/>
  <c r="AQ367"/>
  <c r="BW367" s="1"/>
  <c r="AS367"/>
  <c r="AT367" s="1"/>
  <c r="AU367"/>
  <c r="BY367" s="1"/>
  <c r="AV367"/>
  <c r="AW367"/>
  <c r="BZ367" s="1"/>
  <c r="AX367"/>
  <c r="AY367"/>
  <c r="CA367" s="1"/>
  <c r="AZ367"/>
  <c r="BA367"/>
  <c r="CB367" s="1"/>
  <c r="BB367"/>
  <c r="BC367"/>
  <c r="CC367" s="1"/>
  <c r="BD367"/>
  <c r="BE367"/>
  <c r="CD367" s="1"/>
  <c r="BF367"/>
  <c r="BG367"/>
  <c r="W368"/>
  <c r="X368" s="1"/>
  <c r="Y368"/>
  <c r="AA368"/>
  <c r="AB368" s="1"/>
  <c r="AC368"/>
  <c r="AE368"/>
  <c r="AF368" s="1"/>
  <c r="AG368"/>
  <c r="AI368"/>
  <c r="BS368" s="1"/>
  <c r="AJ368"/>
  <c r="AK368"/>
  <c r="BT368" s="1"/>
  <c r="AL368"/>
  <c r="AM368"/>
  <c r="AN368" s="1"/>
  <c r="AO368"/>
  <c r="AQ368"/>
  <c r="AR368" s="1"/>
  <c r="AS368"/>
  <c r="AT368" s="1"/>
  <c r="AU368"/>
  <c r="BY368" s="1"/>
  <c r="AV368"/>
  <c r="AW368"/>
  <c r="BZ368" s="1"/>
  <c r="AX368"/>
  <c r="AY368"/>
  <c r="CA368" s="1"/>
  <c r="AZ368"/>
  <c r="BA368"/>
  <c r="CB368" s="1"/>
  <c r="BB368"/>
  <c r="BC368"/>
  <c r="CC368" s="1"/>
  <c r="BD368"/>
  <c r="BE368"/>
  <c r="CD368" s="1"/>
  <c r="BF368"/>
  <c r="BG368"/>
  <c r="W369"/>
  <c r="X369" s="1"/>
  <c r="Y369"/>
  <c r="AA369"/>
  <c r="AC369"/>
  <c r="BP369" s="1"/>
  <c r="AE369"/>
  <c r="AF369" s="1"/>
  <c r="AG369"/>
  <c r="AI369"/>
  <c r="AJ369" s="1"/>
  <c r="AK369"/>
  <c r="BT369" s="1"/>
  <c r="AM369"/>
  <c r="AN369" s="1"/>
  <c r="AO369"/>
  <c r="AQ369"/>
  <c r="AR369" s="1"/>
  <c r="AS369"/>
  <c r="AT369" s="1"/>
  <c r="AU369"/>
  <c r="BY369" s="1"/>
  <c r="AV369"/>
  <c r="AW369"/>
  <c r="BZ369" s="1"/>
  <c r="AX369"/>
  <c r="AY369"/>
  <c r="CA369" s="1"/>
  <c r="AZ369"/>
  <c r="BA369"/>
  <c r="CB369" s="1"/>
  <c r="BB369"/>
  <c r="BC369"/>
  <c r="CC369" s="1"/>
  <c r="BD369"/>
  <c r="BE369"/>
  <c r="CD369" s="1"/>
  <c r="BF369"/>
  <c r="BG369"/>
  <c r="W370"/>
  <c r="X370" s="1"/>
  <c r="Y370"/>
  <c r="AA370"/>
  <c r="BO370" s="1"/>
  <c r="AB370"/>
  <c r="AC370"/>
  <c r="BP370" s="1"/>
  <c r="AD370"/>
  <c r="AE370"/>
  <c r="BQ370" s="1"/>
  <c r="AF370"/>
  <c r="AG370"/>
  <c r="BR370" s="1"/>
  <c r="AH370"/>
  <c r="AI370"/>
  <c r="AJ370" s="1"/>
  <c r="AK370"/>
  <c r="BT370" s="1"/>
  <c r="AM370"/>
  <c r="BU370" s="1"/>
  <c r="AN370"/>
  <c r="AO370"/>
  <c r="BV370" s="1"/>
  <c r="AP370"/>
  <c r="AQ370"/>
  <c r="BW370" s="1"/>
  <c r="AR370"/>
  <c r="AS370"/>
  <c r="BX370" s="1"/>
  <c r="AT370"/>
  <c r="AU370"/>
  <c r="BY370" s="1"/>
  <c r="AV370"/>
  <c r="AW370"/>
  <c r="BZ370" s="1"/>
  <c r="AX370"/>
  <c r="AY370"/>
  <c r="CA370" s="1"/>
  <c r="AZ370"/>
  <c r="BA370"/>
  <c r="CB370" s="1"/>
  <c r="BB370"/>
  <c r="BC370"/>
  <c r="CC370" s="1"/>
  <c r="BD370"/>
  <c r="BE370"/>
  <c r="CD370" s="1"/>
  <c r="BF370"/>
  <c r="BG370"/>
  <c r="W371"/>
  <c r="X371" s="1"/>
  <c r="Y371"/>
  <c r="AA371"/>
  <c r="BO371" s="1"/>
  <c r="AB371"/>
  <c r="AC371"/>
  <c r="BP371" s="1"/>
  <c r="AD371"/>
  <c r="AE371"/>
  <c r="BQ371" s="1"/>
  <c r="AF371"/>
  <c r="AG371"/>
  <c r="BR371" s="1"/>
  <c r="AH371"/>
  <c r="AI371"/>
  <c r="AJ371" s="1"/>
  <c r="AK371"/>
  <c r="AM371"/>
  <c r="BU371" s="1"/>
  <c r="AN371"/>
  <c r="AO371"/>
  <c r="BV371" s="1"/>
  <c r="AP371"/>
  <c r="AQ371"/>
  <c r="BW371" s="1"/>
  <c r="AR371"/>
  <c r="AS371"/>
  <c r="BX371" s="1"/>
  <c r="AT371"/>
  <c r="AU371"/>
  <c r="BY371" s="1"/>
  <c r="AV371"/>
  <c r="AW371"/>
  <c r="BZ371" s="1"/>
  <c r="AX371"/>
  <c r="AY371"/>
  <c r="CA371" s="1"/>
  <c r="AZ371"/>
  <c r="BA371"/>
  <c r="CB371" s="1"/>
  <c r="BB371"/>
  <c r="BC371"/>
  <c r="CC371" s="1"/>
  <c r="BD371"/>
  <c r="BE371"/>
  <c r="CD371" s="1"/>
  <c r="BF371"/>
  <c r="BG371"/>
  <c r="W372"/>
  <c r="X372" s="1"/>
  <c r="Y372"/>
  <c r="AA372"/>
  <c r="BO372" s="1"/>
  <c r="AB372"/>
  <c r="AC372"/>
  <c r="BP372" s="1"/>
  <c r="AD372"/>
  <c r="AE372"/>
  <c r="BQ372" s="1"/>
  <c r="AF372"/>
  <c r="AG372"/>
  <c r="BR372" s="1"/>
  <c r="AH372"/>
  <c r="AI372"/>
  <c r="AJ372" s="1"/>
  <c r="AK372"/>
  <c r="BT372" s="1"/>
  <c r="AM372"/>
  <c r="BU372" s="1"/>
  <c r="AN372"/>
  <c r="AO372"/>
  <c r="BV372" s="1"/>
  <c r="AP372"/>
  <c r="AQ372"/>
  <c r="BW372" s="1"/>
  <c r="AR372"/>
  <c r="AS372"/>
  <c r="BX372" s="1"/>
  <c r="AT372"/>
  <c r="AU372"/>
  <c r="BY372" s="1"/>
  <c r="AV372"/>
  <c r="AW372"/>
  <c r="BZ372" s="1"/>
  <c r="AX372"/>
  <c r="AY372"/>
  <c r="CA372" s="1"/>
  <c r="AZ372"/>
  <c r="BA372"/>
  <c r="CB372" s="1"/>
  <c r="BB372"/>
  <c r="BC372"/>
  <c r="CC372" s="1"/>
  <c r="BD372"/>
  <c r="BE372"/>
  <c r="CD372" s="1"/>
  <c r="BF372"/>
  <c r="BG372"/>
  <c r="W373"/>
  <c r="X373" s="1"/>
  <c r="Y373"/>
  <c r="AA373"/>
  <c r="BO373" s="1"/>
  <c r="AB373"/>
  <c r="AC373"/>
  <c r="BP373" s="1"/>
  <c r="AD373"/>
  <c r="AE373"/>
  <c r="BQ373" s="1"/>
  <c r="AF373"/>
  <c r="AG373"/>
  <c r="BR373" s="1"/>
  <c r="AH373"/>
  <c r="AI373"/>
  <c r="AJ373" s="1"/>
  <c r="AK373"/>
  <c r="BT373" s="1"/>
  <c r="AM373"/>
  <c r="BU373" s="1"/>
  <c r="AN373"/>
  <c r="AO373"/>
  <c r="BV373" s="1"/>
  <c r="AP373"/>
  <c r="AQ373"/>
  <c r="BW373" s="1"/>
  <c r="AR373"/>
  <c r="AS373"/>
  <c r="BX373" s="1"/>
  <c r="AT373"/>
  <c r="AU373"/>
  <c r="BY373" s="1"/>
  <c r="AV373"/>
  <c r="AW373"/>
  <c r="BZ373" s="1"/>
  <c r="AX373"/>
  <c r="AY373"/>
  <c r="CA373" s="1"/>
  <c r="AZ373"/>
  <c r="BA373"/>
  <c r="CB373" s="1"/>
  <c r="BB373"/>
  <c r="BC373"/>
  <c r="CC373" s="1"/>
  <c r="BD373"/>
  <c r="BE373"/>
  <c r="CD373" s="1"/>
  <c r="BF373"/>
  <c r="BG373"/>
  <c r="W374"/>
  <c r="X374" s="1"/>
  <c r="Y374"/>
  <c r="AA374"/>
  <c r="BO374" s="1"/>
  <c r="AB374"/>
  <c r="AC374"/>
  <c r="BP374" s="1"/>
  <c r="AD374"/>
  <c r="AE374"/>
  <c r="AF374" s="1"/>
  <c r="AG374"/>
  <c r="AI374"/>
  <c r="BS374" s="1"/>
  <c r="AJ374"/>
  <c r="AK374"/>
  <c r="BT374" s="1"/>
  <c r="AL374"/>
  <c r="AM374"/>
  <c r="BU374" s="1"/>
  <c r="AN374"/>
  <c r="AO374"/>
  <c r="BV374" s="1"/>
  <c r="AP374"/>
  <c r="AQ374"/>
  <c r="BW374" s="1"/>
  <c r="AR374"/>
  <c r="AS374"/>
  <c r="BX374" s="1"/>
  <c r="AT374"/>
  <c r="AU374"/>
  <c r="BY374" s="1"/>
  <c r="AV374"/>
  <c r="AW374"/>
  <c r="BZ374" s="1"/>
  <c r="AX374"/>
  <c r="AY374"/>
  <c r="CA374" s="1"/>
  <c r="AZ374"/>
  <c r="BA374"/>
  <c r="CB374" s="1"/>
  <c r="BB374"/>
  <c r="BC374"/>
  <c r="CC374" s="1"/>
  <c r="BD374"/>
  <c r="BE374"/>
  <c r="CD374" s="1"/>
  <c r="BF374"/>
  <c r="BG374"/>
  <c r="W375"/>
  <c r="X375" s="1"/>
  <c r="Y375"/>
  <c r="AA375"/>
  <c r="BO375" s="1"/>
  <c r="AB375"/>
  <c r="AC375"/>
  <c r="BP375" s="1"/>
  <c r="AD375"/>
  <c r="AE375"/>
  <c r="BQ375" s="1"/>
  <c r="AG375"/>
  <c r="AI375"/>
  <c r="BS375" s="1"/>
  <c r="AK375"/>
  <c r="AM375"/>
  <c r="BU375" s="1"/>
  <c r="AN375"/>
  <c r="AO375"/>
  <c r="BV375" s="1"/>
  <c r="AP375"/>
  <c r="AQ375"/>
  <c r="AR375" s="1"/>
  <c r="AS375"/>
  <c r="AT375" s="1"/>
  <c r="AU375"/>
  <c r="BY375" s="1"/>
  <c r="AV375"/>
  <c r="AW375"/>
  <c r="BZ375" s="1"/>
  <c r="AX375"/>
  <c r="AY375"/>
  <c r="CA375" s="1"/>
  <c r="AZ375"/>
  <c r="BA375"/>
  <c r="CB375" s="1"/>
  <c r="BB375"/>
  <c r="BC375"/>
  <c r="CC375" s="1"/>
  <c r="BD375"/>
  <c r="BE375"/>
  <c r="CD375" s="1"/>
  <c r="BF375"/>
  <c r="BG375"/>
  <c r="W376"/>
  <c r="Y376"/>
  <c r="AA376"/>
  <c r="BO376" s="1"/>
  <c r="AB376"/>
  <c r="AC376"/>
  <c r="BP376" s="1"/>
  <c r="AD376"/>
  <c r="AE376"/>
  <c r="BQ376" s="1"/>
  <c r="AF376"/>
  <c r="AG376"/>
  <c r="BR376" s="1"/>
  <c r="AH376"/>
  <c r="AI376"/>
  <c r="BS376" s="1"/>
  <c r="AK376"/>
  <c r="AM376"/>
  <c r="BU376" s="1"/>
  <c r="AN376"/>
  <c r="AO376"/>
  <c r="BV376" s="1"/>
  <c r="AP376"/>
  <c r="AQ376"/>
  <c r="AR376" s="1"/>
  <c r="AS376"/>
  <c r="AT376" s="1"/>
  <c r="AU376"/>
  <c r="BY376" s="1"/>
  <c r="AV376"/>
  <c r="AW376"/>
  <c r="BZ376" s="1"/>
  <c r="AX376"/>
  <c r="AY376"/>
  <c r="CA376" s="1"/>
  <c r="AZ376"/>
  <c r="BA376"/>
  <c r="CB376" s="1"/>
  <c r="BB376"/>
  <c r="BC376"/>
  <c r="CC376" s="1"/>
  <c r="BD376"/>
  <c r="BE376"/>
  <c r="CD376" s="1"/>
  <c r="BF376"/>
  <c r="BG376"/>
  <c r="W377"/>
  <c r="BM377" s="1"/>
  <c r="Y377"/>
  <c r="AA377"/>
  <c r="BO377" s="1"/>
  <c r="AB377"/>
  <c r="AC377"/>
  <c r="BP377" s="1"/>
  <c r="AD377"/>
  <c r="AE377"/>
  <c r="BQ377" s="1"/>
  <c r="AF377"/>
  <c r="AG377"/>
  <c r="BR377" s="1"/>
  <c r="AH377"/>
  <c r="AI377"/>
  <c r="BS377" s="1"/>
  <c r="AJ377"/>
  <c r="AK377"/>
  <c r="BT377" s="1"/>
  <c r="AL377"/>
  <c r="AM377"/>
  <c r="BU377" s="1"/>
  <c r="AN377"/>
  <c r="AO377"/>
  <c r="BV377" s="1"/>
  <c r="AP377"/>
  <c r="AQ377"/>
  <c r="AR377" s="1"/>
  <c r="AS377"/>
  <c r="AT377" s="1"/>
  <c r="AU377"/>
  <c r="BY377" s="1"/>
  <c r="AV377"/>
  <c r="AW377"/>
  <c r="BZ377" s="1"/>
  <c r="AX377"/>
  <c r="AY377"/>
  <c r="CA377" s="1"/>
  <c r="BA377"/>
  <c r="BC377"/>
  <c r="CC377" s="1"/>
  <c r="BD377"/>
  <c r="BE377"/>
  <c r="CD377" s="1"/>
  <c r="BF377"/>
  <c r="BG377"/>
  <c r="W378"/>
  <c r="X378" s="1"/>
  <c r="Y378"/>
  <c r="AA378"/>
  <c r="AB378" s="1"/>
  <c r="AC378"/>
  <c r="AE378"/>
  <c r="AF378" s="1"/>
  <c r="AG378"/>
  <c r="AI378"/>
  <c r="BS378" s="1"/>
  <c r="AJ378"/>
  <c r="AK378"/>
  <c r="BT378" s="1"/>
  <c r="AL378"/>
  <c r="AM378"/>
  <c r="AN378" s="1"/>
  <c r="AO378"/>
  <c r="AQ378"/>
  <c r="AR378" s="1"/>
  <c r="AS378"/>
  <c r="AT378" s="1"/>
  <c r="AU378"/>
  <c r="BY378" s="1"/>
  <c r="AV378"/>
  <c r="AW378"/>
  <c r="BZ378" s="1"/>
  <c r="AX378"/>
  <c r="AY378"/>
  <c r="CA378" s="1"/>
  <c r="AZ378"/>
  <c r="BA378"/>
  <c r="CB378" s="1"/>
  <c r="BB378"/>
  <c r="BC378"/>
  <c r="CC378" s="1"/>
  <c r="BD378"/>
  <c r="BE378"/>
  <c r="CD378" s="1"/>
  <c r="BF378"/>
  <c r="BG378"/>
  <c r="BP378"/>
  <c r="W379"/>
  <c r="X379" s="1"/>
  <c r="Y379"/>
  <c r="AA379"/>
  <c r="AB379" s="1"/>
  <c r="AC379"/>
  <c r="BP379" s="1"/>
  <c r="AE379"/>
  <c r="BQ379" s="1"/>
  <c r="AG379"/>
  <c r="AI379"/>
  <c r="BS379" s="1"/>
  <c r="AJ379"/>
  <c r="AK379"/>
  <c r="BT379" s="1"/>
  <c r="AL379"/>
  <c r="AM379"/>
  <c r="AN379" s="1"/>
  <c r="AO379"/>
  <c r="AQ379"/>
  <c r="BW379" s="1"/>
  <c r="AR379"/>
  <c r="AS379"/>
  <c r="BX379" s="1"/>
  <c r="AT379"/>
  <c r="AU379"/>
  <c r="BY379" s="1"/>
  <c r="AV379"/>
  <c r="AW379"/>
  <c r="BZ379" s="1"/>
  <c r="AX379"/>
  <c r="AY379"/>
  <c r="CA379" s="1"/>
  <c r="AZ379"/>
  <c r="BA379"/>
  <c r="CB379" s="1"/>
  <c r="BB379"/>
  <c r="BC379"/>
  <c r="CC379" s="1"/>
  <c r="BD379"/>
  <c r="BE379"/>
  <c r="CD379" s="1"/>
  <c r="BF379"/>
  <c r="BG379"/>
  <c r="W380"/>
  <c r="X380" s="1"/>
  <c r="Y380"/>
  <c r="AA380"/>
  <c r="BO380" s="1"/>
  <c r="AB380"/>
  <c r="AC380"/>
  <c r="BP380" s="1"/>
  <c r="AD380"/>
  <c r="AE380"/>
  <c r="BQ380" s="1"/>
  <c r="AF380"/>
  <c r="AG380"/>
  <c r="BR380" s="1"/>
  <c r="AH380"/>
  <c r="AI380"/>
  <c r="BS380" s="1"/>
  <c r="AJ380"/>
  <c r="AK380"/>
  <c r="BT380" s="1"/>
  <c r="AL380"/>
  <c r="AM380"/>
  <c r="BU380" s="1"/>
  <c r="AN380"/>
  <c r="AO380"/>
  <c r="BV380" s="1"/>
  <c r="AP380"/>
  <c r="AQ380"/>
  <c r="BW380" s="1"/>
  <c r="AR380"/>
  <c r="AS380"/>
  <c r="BX380" s="1"/>
  <c r="AT380"/>
  <c r="AU380"/>
  <c r="BY380" s="1"/>
  <c r="AV380"/>
  <c r="AW380"/>
  <c r="BZ380" s="1"/>
  <c r="AX380"/>
  <c r="AY380"/>
  <c r="CA380" s="1"/>
  <c r="AZ380"/>
  <c r="BA380"/>
  <c r="CB380" s="1"/>
  <c r="BB380"/>
  <c r="BC380"/>
  <c r="CC380" s="1"/>
  <c r="BD380"/>
  <c r="BE380"/>
  <c r="CD380" s="1"/>
  <c r="BF380"/>
  <c r="BG380"/>
  <c r="W381"/>
  <c r="X381" s="1"/>
  <c r="Y381"/>
  <c r="AA381"/>
  <c r="BO381" s="1"/>
  <c r="AB381"/>
  <c r="AC381"/>
  <c r="BP381" s="1"/>
  <c r="AD381"/>
  <c r="AE381"/>
  <c r="BQ381" s="1"/>
  <c r="AF381"/>
  <c r="AG381"/>
  <c r="BR381" s="1"/>
  <c r="AH381"/>
  <c r="AI381"/>
  <c r="BS381" s="1"/>
  <c r="AJ381"/>
  <c r="AK381"/>
  <c r="BT381" s="1"/>
  <c r="AL381"/>
  <c r="AM381"/>
  <c r="AN381" s="1"/>
  <c r="AO381"/>
  <c r="AQ381"/>
  <c r="BW381" s="1"/>
  <c r="AS381"/>
  <c r="AU381"/>
  <c r="BY381" s="1"/>
  <c r="AV381"/>
  <c r="AW381"/>
  <c r="BZ381" s="1"/>
  <c r="AX381"/>
  <c r="AY381"/>
  <c r="CA381" s="1"/>
  <c r="AZ381"/>
  <c r="BA381"/>
  <c r="CB381" s="1"/>
  <c r="BB381"/>
  <c r="BC381"/>
  <c r="CC381" s="1"/>
  <c r="BD381"/>
  <c r="BE381"/>
  <c r="CD381" s="1"/>
  <c r="BF381"/>
  <c r="BG381"/>
  <c r="W382"/>
  <c r="BM382" s="1"/>
  <c r="Y382"/>
  <c r="AA382"/>
  <c r="AB382"/>
  <c r="AC382"/>
  <c r="BP382" s="1"/>
  <c r="AD382"/>
  <c r="AE382"/>
  <c r="BQ382" s="1"/>
  <c r="AF382"/>
  <c r="AG382"/>
  <c r="BR382" s="1"/>
  <c r="AH382"/>
  <c r="AI382"/>
  <c r="BS382" s="1"/>
  <c r="AJ382"/>
  <c r="AK382"/>
  <c r="BT382" s="1"/>
  <c r="AL382"/>
  <c r="AM382"/>
  <c r="BU382" s="1"/>
  <c r="AN382"/>
  <c r="AO382"/>
  <c r="BV382" s="1"/>
  <c r="AP382"/>
  <c r="AQ382"/>
  <c r="BW382" s="1"/>
  <c r="AS382"/>
  <c r="AU382"/>
  <c r="BY382" s="1"/>
  <c r="AV382"/>
  <c r="AW382"/>
  <c r="BZ382" s="1"/>
  <c r="AX382"/>
  <c r="AY382"/>
  <c r="CA382" s="1"/>
  <c r="AZ382"/>
  <c r="BA382"/>
  <c r="CB382" s="1"/>
  <c r="BB382"/>
  <c r="BC382"/>
  <c r="CC382" s="1"/>
  <c r="BD382"/>
  <c r="BE382"/>
  <c r="CD382" s="1"/>
  <c r="BF382"/>
  <c r="BG382"/>
  <c r="W383"/>
  <c r="Y383"/>
  <c r="AA383"/>
  <c r="AB383"/>
  <c r="AC383"/>
  <c r="BP383" s="1"/>
  <c r="AD383"/>
  <c r="AE383"/>
  <c r="BQ383" s="1"/>
  <c r="AF383"/>
  <c r="AG383"/>
  <c r="BR383" s="1"/>
  <c r="AH383"/>
  <c r="AI383"/>
  <c r="BS383" s="1"/>
  <c r="AJ383"/>
  <c r="AK383"/>
  <c r="BT383" s="1"/>
  <c r="AL383"/>
  <c r="AM383"/>
  <c r="BU383" s="1"/>
  <c r="AN383"/>
  <c r="AO383"/>
  <c r="BV383" s="1"/>
  <c r="AP383"/>
  <c r="AQ383"/>
  <c r="BW383" s="1"/>
  <c r="AS383"/>
  <c r="AU383"/>
  <c r="BY383" s="1"/>
  <c r="AV383"/>
  <c r="AW383"/>
  <c r="BZ383" s="1"/>
  <c r="AX383"/>
  <c r="AY383"/>
  <c r="CA383" s="1"/>
  <c r="AZ383"/>
  <c r="BA383"/>
  <c r="CB383" s="1"/>
  <c r="BB383"/>
  <c r="BC383"/>
  <c r="CC383" s="1"/>
  <c r="BD383"/>
  <c r="BE383"/>
  <c r="CD383" s="1"/>
  <c r="BF383"/>
  <c r="BG383"/>
  <c r="W384"/>
  <c r="BM384" s="1"/>
  <c r="Y384"/>
  <c r="AA384"/>
  <c r="AB384"/>
  <c r="AC384"/>
  <c r="BP384" s="1"/>
  <c r="AD384"/>
  <c r="AE384"/>
  <c r="BQ384" s="1"/>
  <c r="AF384"/>
  <c r="AG384"/>
  <c r="BR384" s="1"/>
  <c r="AH384"/>
  <c r="AI384"/>
  <c r="BS384" s="1"/>
  <c r="AJ384"/>
  <c r="AK384"/>
  <c r="BT384" s="1"/>
  <c r="AL384"/>
  <c r="AM384"/>
  <c r="BU384" s="1"/>
  <c r="AN384"/>
  <c r="AO384"/>
  <c r="BV384" s="1"/>
  <c r="AP384"/>
  <c r="AQ384"/>
  <c r="BW384" s="1"/>
  <c r="AS384"/>
  <c r="AU384"/>
  <c r="BY384" s="1"/>
  <c r="AV384"/>
  <c r="AW384"/>
  <c r="BZ384" s="1"/>
  <c r="AX384"/>
  <c r="AY384"/>
  <c r="CA384" s="1"/>
  <c r="AZ384"/>
  <c r="BA384"/>
  <c r="CB384" s="1"/>
  <c r="BB384"/>
  <c r="BC384"/>
  <c r="CC384" s="1"/>
  <c r="BD384"/>
  <c r="BE384"/>
  <c r="CD384" s="1"/>
  <c r="BF384"/>
  <c r="BG384"/>
  <c r="W385"/>
  <c r="X385" s="1"/>
  <c r="Y385"/>
  <c r="AA385"/>
  <c r="BO385" s="1"/>
  <c r="AB385"/>
  <c r="AC385"/>
  <c r="BP385" s="1"/>
  <c r="AD385"/>
  <c r="AE385"/>
  <c r="BQ385" s="1"/>
  <c r="AF385"/>
  <c r="AG385"/>
  <c r="BR385" s="1"/>
  <c r="AH385"/>
  <c r="AI385"/>
  <c r="BS385" s="1"/>
  <c r="AJ385"/>
  <c r="AK385"/>
  <c r="BT385" s="1"/>
  <c r="AL385"/>
  <c r="AM385"/>
  <c r="AO385"/>
  <c r="AQ385"/>
  <c r="AS385"/>
  <c r="BX385" s="1"/>
  <c r="AU385"/>
  <c r="AV385"/>
  <c r="AW385"/>
  <c r="BZ385" s="1"/>
  <c r="AX385"/>
  <c r="AY385"/>
  <c r="CA385" s="1"/>
  <c r="AZ385"/>
  <c r="BA385"/>
  <c r="CB385" s="1"/>
  <c r="BB385"/>
  <c r="BC385"/>
  <c r="CC385" s="1"/>
  <c r="BD385"/>
  <c r="BE385"/>
  <c r="CD385" s="1"/>
  <c r="BF385"/>
  <c r="BG385"/>
  <c r="W386"/>
  <c r="BM386" s="1"/>
  <c r="Y386"/>
  <c r="AA386"/>
  <c r="BO386" s="1"/>
  <c r="AB386"/>
  <c r="AC386"/>
  <c r="BP386" s="1"/>
  <c r="AD386"/>
  <c r="AE386"/>
  <c r="BQ386" s="1"/>
  <c r="AF386"/>
  <c r="AG386"/>
  <c r="BR386" s="1"/>
  <c r="AH386"/>
  <c r="AI386"/>
  <c r="BS386" s="1"/>
  <c r="AJ386"/>
  <c r="AK386"/>
  <c r="BT386" s="1"/>
  <c r="AL386"/>
  <c r="AM386"/>
  <c r="BU386" s="1"/>
  <c r="AO386"/>
  <c r="AQ386"/>
  <c r="AR386" s="1"/>
  <c r="AS386"/>
  <c r="BX386" s="1"/>
  <c r="AU386"/>
  <c r="BY386" s="1"/>
  <c r="AV386"/>
  <c r="AW386"/>
  <c r="BZ386" s="1"/>
  <c r="AX386"/>
  <c r="AY386"/>
  <c r="CA386" s="1"/>
  <c r="AZ386"/>
  <c r="BA386"/>
  <c r="CB386" s="1"/>
  <c r="BB386"/>
  <c r="BC386"/>
  <c r="CC386" s="1"/>
  <c r="BD386"/>
  <c r="BE386"/>
  <c r="CD386" s="1"/>
  <c r="BF386"/>
  <c r="BG386"/>
  <c r="W387"/>
  <c r="X387" s="1"/>
  <c r="Y387"/>
  <c r="AA387"/>
  <c r="BO387" s="1"/>
  <c r="AB387"/>
  <c r="AC387"/>
  <c r="BP387" s="1"/>
  <c r="AD387"/>
  <c r="AE387"/>
  <c r="BQ387" s="1"/>
  <c r="AF387"/>
  <c r="AG387"/>
  <c r="BR387" s="1"/>
  <c r="AH387"/>
  <c r="AI387"/>
  <c r="BS387" s="1"/>
  <c r="AJ387"/>
  <c r="AK387"/>
  <c r="BT387" s="1"/>
  <c r="AL387"/>
  <c r="AM387"/>
  <c r="AN387" s="1"/>
  <c r="AO387"/>
  <c r="AQ387"/>
  <c r="AR387" s="1"/>
  <c r="AS387"/>
  <c r="AU387"/>
  <c r="BY387" s="1"/>
  <c r="AV387"/>
  <c r="AW387"/>
  <c r="BZ387" s="1"/>
  <c r="AX387"/>
  <c r="AY387"/>
  <c r="CA387" s="1"/>
  <c r="AZ387"/>
  <c r="BA387"/>
  <c r="CB387" s="1"/>
  <c r="BB387"/>
  <c r="BC387"/>
  <c r="CC387" s="1"/>
  <c r="BD387"/>
  <c r="BE387"/>
  <c r="CD387" s="1"/>
  <c r="BF387"/>
  <c r="BG387"/>
  <c r="W388"/>
  <c r="Y388"/>
  <c r="AA388"/>
  <c r="BO388" s="1"/>
  <c r="AB388"/>
  <c r="AC388"/>
  <c r="BP388" s="1"/>
  <c r="AD388"/>
  <c r="AE388"/>
  <c r="BQ388" s="1"/>
  <c r="AF388"/>
  <c r="AG388"/>
  <c r="BR388" s="1"/>
  <c r="AH388"/>
  <c r="AI388"/>
  <c r="BS388" s="1"/>
  <c r="AJ388"/>
  <c r="AK388"/>
  <c r="BT388" s="1"/>
  <c r="AL388"/>
  <c r="AM388"/>
  <c r="BU388" s="1"/>
  <c r="AN388"/>
  <c r="AO388"/>
  <c r="BV388" s="1"/>
  <c r="AP388"/>
  <c r="AQ388"/>
  <c r="AS388"/>
  <c r="AU388"/>
  <c r="BY388" s="1"/>
  <c r="AV388"/>
  <c r="AW388"/>
  <c r="BZ388" s="1"/>
  <c r="AX388"/>
  <c r="AY388"/>
  <c r="CA388" s="1"/>
  <c r="AZ388"/>
  <c r="BA388"/>
  <c r="CB388" s="1"/>
  <c r="BB388"/>
  <c r="BC388"/>
  <c r="CC388" s="1"/>
  <c r="BD388"/>
  <c r="BE388"/>
  <c r="CD388" s="1"/>
  <c r="BF388"/>
  <c r="BG388"/>
  <c r="W389"/>
  <c r="Y389"/>
  <c r="AA389"/>
  <c r="BO389" s="1"/>
  <c r="AB389"/>
  <c r="AC389"/>
  <c r="BP389" s="1"/>
  <c r="AD389"/>
  <c r="AE389"/>
  <c r="AF389" s="1"/>
  <c r="AG389"/>
  <c r="AI389"/>
  <c r="BS389" s="1"/>
  <c r="AJ389"/>
  <c r="AK389"/>
  <c r="BT389" s="1"/>
  <c r="AL389"/>
  <c r="AM389"/>
  <c r="BU389" s="1"/>
  <c r="AN389"/>
  <c r="AO389"/>
  <c r="BV389" s="1"/>
  <c r="AP389"/>
  <c r="AQ389"/>
  <c r="AS389"/>
  <c r="BX389" s="1"/>
  <c r="AU389"/>
  <c r="BY389" s="1"/>
  <c r="AV389"/>
  <c r="AW389"/>
  <c r="BZ389" s="1"/>
  <c r="AX389"/>
  <c r="AY389"/>
  <c r="CA389" s="1"/>
  <c r="AZ389"/>
  <c r="BA389"/>
  <c r="CB389" s="1"/>
  <c r="BB389"/>
  <c r="BC389"/>
  <c r="CC389" s="1"/>
  <c r="BD389"/>
  <c r="BE389"/>
  <c r="CD389" s="1"/>
  <c r="BF389"/>
  <c r="BG389"/>
  <c r="W390"/>
  <c r="X390" s="1"/>
  <c r="Y390"/>
  <c r="AA390"/>
  <c r="BO390" s="1"/>
  <c r="AB390"/>
  <c r="AC390"/>
  <c r="BP390" s="1"/>
  <c r="AD390"/>
  <c r="AE390"/>
  <c r="BQ390" s="1"/>
  <c r="AG390"/>
  <c r="AI390"/>
  <c r="BS390" s="1"/>
  <c r="AJ390"/>
  <c r="AK390"/>
  <c r="BT390" s="1"/>
  <c r="AL390"/>
  <c r="AM390"/>
  <c r="BU390" s="1"/>
  <c r="AN390"/>
  <c r="AO390"/>
  <c r="BV390" s="1"/>
  <c r="AP390"/>
  <c r="AQ390"/>
  <c r="AR390" s="1"/>
  <c r="AS390"/>
  <c r="BX390" s="1"/>
  <c r="AU390"/>
  <c r="BY390" s="1"/>
  <c r="AV390"/>
  <c r="AW390"/>
  <c r="BZ390" s="1"/>
  <c r="AX390"/>
  <c r="AY390"/>
  <c r="CA390" s="1"/>
  <c r="AZ390"/>
  <c r="BA390"/>
  <c r="CB390" s="1"/>
  <c r="BB390"/>
  <c r="BC390"/>
  <c r="CC390" s="1"/>
  <c r="BD390"/>
  <c r="BE390"/>
  <c r="CD390" s="1"/>
  <c r="BF390"/>
  <c r="BG390"/>
  <c r="W391"/>
  <c r="Y391"/>
  <c r="AA391"/>
  <c r="AB391" s="1"/>
  <c r="AC391"/>
  <c r="BP391" s="1"/>
  <c r="AE391"/>
  <c r="AF391" s="1"/>
  <c r="AG391"/>
  <c r="AI391"/>
  <c r="BS391" s="1"/>
  <c r="AJ391"/>
  <c r="AK391"/>
  <c r="BT391" s="1"/>
  <c r="AL391"/>
  <c r="AM391"/>
  <c r="BU391" s="1"/>
  <c r="AN391"/>
  <c r="AO391"/>
  <c r="BV391" s="1"/>
  <c r="AP391"/>
  <c r="AQ391"/>
  <c r="AR391" s="1"/>
  <c r="AS391"/>
  <c r="AU391"/>
  <c r="BY391" s="1"/>
  <c r="AV391"/>
  <c r="AW391"/>
  <c r="BZ391" s="1"/>
  <c r="AX391"/>
  <c r="AY391"/>
  <c r="CA391" s="1"/>
  <c r="AZ391"/>
  <c r="BA391"/>
  <c r="CB391" s="1"/>
  <c r="BB391"/>
  <c r="BC391"/>
  <c r="CC391" s="1"/>
  <c r="BD391"/>
  <c r="BE391"/>
  <c r="CD391" s="1"/>
  <c r="BF391"/>
  <c r="BG391"/>
  <c r="W392"/>
  <c r="Y392"/>
  <c r="AA392"/>
  <c r="AB392" s="1"/>
  <c r="AC392"/>
  <c r="AE392"/>
  <c r="AF392" s="1"/>
  <c r="AG392"/>
  <c r="AI392"/>
  <c r="BS392" s="1"/>
  <c r="AJ392"/>
  <c r="AK392"/>
  <c r="BT392" s="1"/>
  <c r="AL392"/>
  <c r="AM392"/>
  <c r="BU392" s="1"/>
  <c r="AN392"/>
  <c r="AO392"/>
  <c r="BV392" s="1"/>
  <c r="AP392"/>
  <c r="AQ392"/>
  <c r="AR392" s="1"/>
  <c r="AS392"/>
  <c r="BX392" s="1"/>
  <c r="AU392"/>
  <c r="BY392" s="1"/>
  <c r="AV392"/>
  <c r="AW392"/>
  <c r="BZ392" s="1"/>
  <c r="AX392"/>
  <c r="AY392"/>
  <c r="CA392" s="1"/>
  <c r="AZ392"/>
  <c r="BA392"/>
  <c r="CB392" s="1"/>
  <c r="BB392"/>
  <c r="BC392"/>
  <c r="CC392" s="1"/>
  <c r="BD392"/>
  <c r="BE392"/>
  <c r="CD392" s="1"/>
  <c r="BF392"/>
  <c r="BG392"/>
  <c r="W393"/>
  <c r="BM393" s="1"/>
  <c r="Y393"/>
  <c r="AA393"/>
  <c r="BO393" s="1"/>
  <c r="AB393"/>
  <c r="AC393"/>
  <c r="BP393" s="1"/>
  <c r="AD393"/>
  <c r="AE393"/>
  <c r="BQ393" s="1"/>
  <c r="AF393"/>
  <c r="AG393"/>
  <c r="BR393" s="1"/>
  <c r="AH393"/>
  <c r="AI393"/>
  <c r="BS393" s="1"/>
  <c r="AJ393"/>
  <c r="AK393"/>
  <c r="BT393" s="1"/>
  <c r="AL393"/>
  <c r="AM393"/>
  <c r="AN393" s="1"/>
  <c r="AO393"/>
  <c r="AQ393"/>
  <c r="AS393"/>
  <c r="AU393"/>
  <c r="BY393" s="1"/>
  <c r="AV393"/>
  <c r="AW393"/>
  <c r="BZ393" s="1"/>
  <c r="AX393"/>
  <c r="AY393"/>
  <c r="CA393" s="1"/>
  <c r="AZ393"/>
  <c r="BA393"/>
  <c r="CB393" s="1"/>
  <c r="BB393"/>
  <c r="BC393"/>
  <c r="CC393" s="1"/>
  <c r="BD393"/>
  <c r="BE393"/>
  <c r="CD393" s="1"/>
  <c r="BF393"/>
  <c r="BG393"/>
  <c r="W394"/>
  <c r="X394" s="1"/>
  <c r="Y394"/>
  <c r="AA394"/>
  <c r="AB394" s="1"/>
  <c r="AC394"/>
  <c r="AE394"/>
  <c r="BQ394" s="1"/>
  <c r="AF394"/>
  <c r="AG394"/>
  <c r="BR394" s="1"/>
  <c r="AH394"/>
  <c r="AI394"/>
  <c r="BS394" s="1"/>
  <c r="AJ394"/>
  <c r="AK394"/>
  <c r="BT394" s="1"/>
  <c r="AL394"/>
  <c r="AM394"/>
  <c r="BU394" s="1"/>
  <c r="AN394"/>
  <c r="AO394"/>
  <c r="BV394" s="1"/>
  <c r="AP394"/>
  <c r="AQ394"/>
  <c r="BW394" s="1"/>
  <c r="AS394"/>
  <c r="AU394"/>
  <c r="BY394" s="1"/>
  <c r="AV394"/>
  <c r="AW394"/>
  <c r="BZ394" s="1"/>
  <c r="AX394"/>
  <c r="AY394"/>
  <c r="CA394" s="1"/>
  <c r="AZ394"/>
  <c r="BA394"/>
  <c r="CB394" s="1"/>
  <c r="BB394"/>
  <c r="BC394"/>
  <c r="CC394" s="1"/>
  <c r="BD394"/>
  <c r="BE394"/>
  <c r="CD394" s="1"/>
  <c r="BF394"/>
  <c r="BG394"/>
  <c r="W395"/>
  <c r="BM395" s="1"/>
  <c r="Y395"/>
  <c r="AA395"/>
  <c r="BO395" s="1"/>
  <c r="AB395"/>
  <c r="AC395"/>
  <c r="BP395" s="1"/>
  <c r="AD395"/>
  <c r="AE395"/>
  <c r="BQ395" s="1"/>
  <c r="AF395"/>
  <c r="AG395"/>
  <c r="BR395" s="1"/>
  <c r="AH395"/>
  <c r="AI395"/>
  <c r="BS395" s="1"/>
  <c r="AJ395"/>
  <c r="AK395"/>
  <c r="BT395" s="1"/>
  <c r="AL395"/>
  <c r="AM395"/>
  <c r="BU395" s="1"/>
  <c r="AO395"/>
  <c r="AQ395"/>
  <c r="AS395"/>
  <c r="AU395"/>
  <c r="BY395" s="1"/>
  <c r="AV395"/>
  <c r="AW395"/>
  <c r="BZ395" s="1"/>
  <c r="AX395"/>
  <c r="AY395"/>
  <c r="CA395" s="1"/>
  <c r="AZ395"/>
  <c r="BA395"/>
  <c r="CB395" s="1"/>
  <c r="BB395"/>
  <c r="BC395"/>
  <c r="CC395" s="1"/>
  <c r="BD395"/>
  <c r="BE395"/>
  <c r="CD395" s="1"/>
  <c r="BF395"/>
  <c r="BG395"/>
  <c r="W396"/>
  <c r="X396" s="1"/>
  <c r="Y396"/>
  <c r="AA396"/>
  <c r="BO396" s="1"/>
  <c r="AB396"/>
  <c r="AC396"/>
  <c r="BP396" s="1"/>
  <c r="AD396"/>
  <c r="AE396"/>
  <c r="BQ396" s="1"/>
  <c r="AF396"/>
  <c r="AG396"/>
  <c r="BR396" s="1"/>
  <c r="AH396"/>
  <c r="AI396"/>
  <c r="BS396" s="1"/>
  <c r="AJ396"/>
  <c r="AK396"/>
  <c r="BT396" s="1"/>
  <c r="AL396"/>
  <c r="AM396"/>
  <c r="AO396"/>
  <c r="AQ396"/>
  <c r="AR396" s="1"/>
  <c r="AS396"/>
  <c r="BX396" s="1"/>
  <c r="AU396"/>
  <c r="BY396" s="1"/>
  <c r="AV396"/>
  <c r="AW396"/>
  <c r="BZ396" s="1"/>
  <c r="AX396"/>
  <c r="AY396"/>
  <c r="CA396" s="1"/>
  <c r="AZ396"/>
  <c r="BA396"/>
  <c r="CB396" s="1"/>
  <c r="BB396"/>
  <c r="BC396"/>
  <c r="CC396" s="1"/>
  <c r="BD396"/>
  <c r="BE396"/>
  <c r="CD396" s="1"/>
  <c r="BF396"/>
  <c r="BG396"/>
  <c r="W397"/>
  <c r="BM397" s="1"/>
  <c r="Y397"/>
  <c r="AA397"/>
  <c r="BO397" s="1"/>
  <c r="AB397"/>
  <c r="AC397"/>
  <c r="BP397" s="1"/>
  <c r="AD397"/>
  <c r="AE397"/>
  <c r="BQ397" s="1"/>
  <c r="AF397"/>
  <c r="AG397"/>
  <c r="BR397" s="1"/>
  <c r="AH397"/>
  <c r="AI397"/>
  <c r="BS397" s="1"/>
  <c r="AJ397"/>
  <c r="AK397"/>
  <c r="BT397" s="1"/>
  <c r="AL397"/>
  <c r="AM397"/>
  <c r="AO397"/>
  <c r="AQ397"/>
  <c r="AS397"/>
  <c r="AU397"/>
  <c r="BY397" s="1"/>
  <c r="AV397"/>
  <c r="AW397"/>
  <c r="BZ397" s="1"/>
  <c r="AX397"/>
  <c r="AY397"/>
  <c r="CA397" s="1"/>
  <c r="AZ397"/>
  <c r="BA397"/>
  <c r="CB397" s="1"/>
  <c r="BB397"/>
  <c r="BC397"/>
  <c r="CC397" s="1"/>
  <c r="BD397"/>
  <c r="BE397"/>
  <c r="CD397" s="1"/>
  <c r="BF397"/>
  <c r="BG397"/>
  <c r="W398"/>
  <c r="X398" s="1"/>
  <c r="Y398"/>
  <c r="AA398"/>
  <c r="AB398"/>
  <c r="AC398"/>
  <c r="BP398" s="1"/>
  <c r="AD398"/>
  <c r="AE398"/>
  <c r="AF398" s="1"/>
  <c r="AG398"/>
  <c r="AI398"/>
  <c r="BS398" s="1"/>
  <c r="AJ398"/>
  <c r="AK398"/>
  <c r="BT398" s="1"/>
  <c r="AL398"/>
  <c r="AM398"/>
  <c r="BU398" s="1"/>
  <c r="AN398"/>
  <c r="AO398"/>
  <c r="BV398" s="1"/>
  <c r="AP398"/>
  <c r="AQ398"/>
  <c r="AR398" s="1"/>
  <c r="AS398"/>
  <c r="AU398"/>
  <c r="BY398" s="1"/>
  <c r="AV398"/>
  <c r="AW398"/>
  <c r="BZ398" s="1"/>
  <c r="AX398"/>
  <c r="AY398"/>
  <c r="CA398" s="1"/>
  <c r="AZ398"/>
  <c r="BA398"/>
  <c r="CB398" s="1"/>
  <c r="BB398"/>
  <c r="BC398"/>
  <c r="CC398" s="1"/>
  <c r="BD398"/>
  <c r="BE398"/>
  <c r="CD398" s="1"/>
  <c r="BF398"/>
  <c r="BG398"/>
  <c r="W399"/>
  <c r="Y399"/>
  <c r="AA399"/>
  <c r="BO399" s="1"/>
  <c r="AB399"/>
  <c r="AC399"/>
  <c r="BP399" s="1"/>
  <c r="AD399"/>
  <c r="AE399"/>
  <c r="AF399" s="1"/>
  <c r="AG399"/>
  <c r="AI399"/>
  <c r="AK399"/>
  <c r="AM399"/>
  <c r="BU399" s="1"/>
  <c r="AN399"/>
  <c r="AO399"/>
  <c r="BV399" s="1"/>
  <c r="AP399"/>
  <c r="AQ399"/>
  <c r="BW399" s="1"/>
  <c r="AS399"/>
  <c r="AT399" s="1"/>
  <c r="AU399"/>
  <c r="BY399" s="1"/>
  <c r="AV399"/>
  <c r="AW399"/>
  <c r="BZ399" s="1"/>
  <c r="AX399"/>
  <c r="AY399"/>
  <c r="CA399" s="1"/>
  <c r="AZ399"/>
  <c r="BA399"/>
  <c r="CB399" s="1"/>
  <c r="BB399"/>
  <c r="BC399"/>
  <c r="CC399" s="1"/>
  <c r="BD399"/>
  <c r="BE399"/>
  <c r="CD399" s="1"/>
  <c r="BF399"/>
  <c r="BG399"/>
  <c r="W400"/>
  <c r="Y400"/>
  <c r="AA400"/>
  <c r="BO400" s="1"/>
  <c r="AB400"/>
  <c r="AC400"/>
  <c r="BP400" s="1"/>
  <c r="AD400"/>
  <c r="AE400"/>
  <c r="BQ400" s="1"/>
  <c r="AG400"/>
  <c r="AI400"/>
  <c r="AK400"/>
  <c r="AL400" s="1"/>
  <c r="AM400"/>
  <c r="BU400" s="1"/>
  <c r="AN400"/>
  <c r="AO400"/>
  <c r="BV400" s="1"/>
  <c r="AP400"/>
  <c r="AQ400"/>
  <c r="AS400"/>
  <c r="AT400" s="1"/>
  <c r="AU400"/>
  <c r="BY400" s="1"/>
  <c r="AV400"/>
  <c r="AW400"/>
  <c r="BZ400" s="1"/>
  <c r="AX400"/>
  <c r="AY400"/>
  <c r="CA400" s="1"/>
  <c r="AZ400"/>
  <c r="BA400"/>
  <c r="CB400" s="1"/>
  <c r="BB400"/>
  <c r="BC400"/>
  <c r="CC400" s="1"/>
  <c r="BD400"/>
  <c r="BE400"/>
  <c r="CD400" s="1"/>
  <c r="BF400"/>
  <c r="BG400"/>
  <c r="W401"/>
  <c r="BM401" s="1"/>
  <c r="Y401"/>
  <c r="AA401"/>
  <c r="BO401" s="1"/>
  <c r="AB401"/>
  <c r="AC401"/>
  <c r="BP401" s="1"/>
  <c r="AD401"/>
  <c r="AE401"/>
  <c r="BQ401" s="1"/>
  <c r="AF401"/>
  <c r="AG401"/>
  <c r="BR401" s="1"/>
  <c r="AH401"/>
  <c r="AI401"/>
  <c r="BS401" s="1"/>
  <c r="AJ401"/>
  <c r="AK401"/>
  <c r="BT401" s="1"/>
  <c r="AL401"/>
  <c r="AM401"/>
  <c r="AN401" s="1"/>
  <c r="AO401"/>
  <c r="AQ401"/>
  <c r="AR401" s="1"/>
  <c r="AS401"/>
  <c r="AT401" s="1"/>
  <c r="AU401"/>
  <c r="BY401" s="1"/>
  <c r="AV401"/>
  <c r="AW401"/>
  <c r="BZ401" s="1"/>
  <c r="AX401"/>
  <c r="AY401"/>
  <c r="CA401" s="1"/>
  <c r="AZ401"/>
  <c r="BA401"/>
  <c r="CB401" s="1"/>
  <c r="BB401"/>
  <c r="BC401"/>
  <c r="CC401" s="1"/>
  <c r="BD401"/>
  <c r="BE401"/>
  <c r="CD401" s="1"/>
  <c r="BF401"/>
  <c r="BG401"/>
  <c r="W402"/>
  <c r="X402" s="1"/>
  <c r="Y402"/>
  <c r="AA402"/>
  <c r="BO402" s="1"/>
  <c r="AB402"/>
  <c r="AC402"/>
  <c r="BP402" s="1"/>
  <c r="AD402"/>
  <c r="AE402"/>
  <c r="AG402"/>
  <c r="AI402"/>
  <c r="AJ402" s="1"/>
  <c r="AK402"/>
  <c r="BT402" s="1"/>
  <c r="AM402"/>
  <c r="BU402" s="1"/>
  <c r="AN402"/>
  <c r="AO402"/>
  <c r="BV402" s="1"/>
  <c r="AP402"/>
  <c r="AQ402"/>
  <c r="BW402" s="1"/>
  <c r="AS402"/>
  <c r="AT402" s="1"/>
  <c r="AU402"/>
  <c r="BY402" s="1"/>
  <c r="AV402"/>
  <c r="AW402"/>
  <c r="BZ402" s="1"/>
  <c r="AX402"/>
  <c r="AY402"/>
  <c r="CA402" s="1"/>
  <c r="AZ402"/>
  <c r="BA402"/>
  <c r="CB402" s="1"/>
  <c r="BB402"/>
  <c r="BC402"/>
  <c r="CC402" s="1"/>
  <c r="BD402"/>
  <c r="BE402"/>
  <c r="CD402" s="1"/>
  <c r="BF402"/>
  <c r="BG402"/>
  <c r="W403"/>
  <c r="BM403" s="1"/>
  <c r="Y403"/>
  <c r="AA403"/>
  <c r="BO403" s="1"/>
  <c r="AB403"/>
  <c r="AC403"/>
  <c r="BP403" s="1"/>
  <c r="AD403"/>
  <c r="AE403"/>
  <c r="BQ403" s="1"/>
  <c r="AF403"/>
  <c r="AG403"/>
  <c r="BR403" s="1"/>
  <c r="AH403"/>
  <c r="AI403"/>
  <c r="BS403" s="1"/>
  <c r="AJ403"/>
  <c r="AK403"/>
  <c r="BT403" s="1"/>
  <c r="AL403"/>
  <c r="AM403"/>
  <c r="BU403" s="1"/>
  <c r="AN403"/>
  <c r="AO403"/>
  <c r="BV403" s="1"/>
  <c r="AP403"/>
  <c r="AQ403"/>
  <c r="BW403" s="1"/>
  <c r="AR403"/>
  <c r="AS403"/>
  <c r="BX403" s="1"/>
  <c r="AT403"/>
  <c r="AU403"/>
  <c r="BY403" s="1"/>
  <c r="AV403"/>
  <c r="AW403"/>
  <c r="BZ403" s="1"/>
  <c r="AX403"/>
  <c r="AY403"/>
  <c r="CA403" s="1"/>
  <c r="AZ403"/>
  <c r="BA403"/>
  <c r="CB403" s="1"/>
  <c r="BB403"/>
  <c r="BC403"/>
  <c r="CC403" s="1"/>
  <c r="BD403"/>
  <c r="BE403"/>
  <c r="CD403" s="1"/>
  <c r="BF403"/>
  <c r="BG403"/>
  <c r="W404"/>
  <c r="Y404"/>
  <c r="BN404" s="1"/>
  <c r="AA404"/>
  <c r="BO404" s="1"/>
  <c r="AB404"/>
  <c r="AC404"/>
  <c r="BP404" s="1"/>
  <c r="AD404"/>
  <c r="AE404"/>
  <c r="BQ404" s="1"/>
  <c r="AF404"/>
  <c r="AG404"/>
  <c r="BR404" s="1"/>
  <c r="AH404"/>
  <c r="AI404"/>
  <c r="AJ404" s="1"/>
  <c r="AK404"/>
  <c r="BT404" s="1"/>
  <c r="AM404"/>
  <c r="BU404" s="1"/>
  <c r="AN404"/>
  <c r="AO404"/>
  <c r="BV404" s="1"/>
  <c r="AP404"/>
  <c r="AQ404"/>
  <c r="BW404" s="1"/>
  <c r="AR404"/>
  <c r="AS404"/>
  <c r="BX404" s="1"/>
  <c r="AT404"/>
  <c r="AU404"/>
  <c r="BY404" s="1"/>
  <c r="AV404"/>
  <c r="AW404"/>
  <c r="BZ404" s="1"/>
  <c r="AX404"/>
  <c r="AY404"/>
  <c r="CA404" s="1"/>
  <c r="AZ404"/>
  <c r="BA404"/>
  <c r="CB404" s="1"/>
  <c r="BB404"/>
  <c r="BC404"/>
  <c r="CC404" s="1"/>
  <c r="BD404"/>
  <c r="BE404"/>
  <c r="CD404" s="1"/>
  <c r="BF404"/>
  <c r="BG404"/>
  <c r="W405"/>
  <c r="BM405" s="1"/>
  <c r="Y405"/>
  <c r="BN405" s="1"/>
  <c r="AA405"/>
  <c r="BO405" s="1"/>
  <c r="AB405"/>
  <c r="AC405"/>
  <c r="BP405" s="1"/>
  <c r="AD405"/>
  <c r="AE405"/>
  <c r="BQ405" s="1"/>
  <c r="AF405"/>
  <c r="AG405"/>
  <c r="BR405" s="1"/>
  <c r="AH405"/>
  <c r="AI405"/>
  <c r="BS405" s="1"/>
  <c r="AJ405"/>
  <c r="AK405"/>
  <c r="BT405" s="1"/>
  <c r="AL405"/>
  <c r="AM405"/>
  <c r="BU405" s="1"/>
  <c r="AN405"/>
  <c r="AO405"/>
  <c r="BV405" s="1"/>
  <c r="AP405"/>
  <c r="AQ405"/>
  <c r="BW405" s="1"/>
  <c r="AR405"/>
  <c r="AS405"/>
  <c r="BX405" s="1"/>
  <c r="AT405"/>
  <c r="AU405"/>
  <c r="BY405" s="1"/>
  <c r="AV405"/>
  <c r="AW405"/>
  <c r="BZ405" s="1"/>
  <c r="AX405"/>
  <c r="AY405"/>
  <c r="CA405" s="1"/>
  <c r="AZ405"/>
  <c r="BA405"/>
  <c r="CB405" s="1"/>
  <c r="BB405"/>
  <c r="BC405"/>
  <c r="CC405" s="1"/>
  <c r="BD405"/>
  <c r="BE405"/>
  <c r="CD405" s="1"/>
  <c r="BF405"/>
  <c r="BG405"/>
  <c r="W406"/>
  <c r="BM406" s="1"/>
  <c r="Y406"/>
  <c r="BN406" s="1"/>
  <c r="AA406"/>
  <c r="BO406" s="1"/>
  <c r="AB406"/>
  <c r="AC406"/>
  <c r="BP406" s="1"/>
  <c r="AD406"/>
  <c r="AE406"/>
  <c r="BQ406" s="1"/>
  <c r="AF406"/>
  <c r="AG406"/>
  <c r="BR406" s="1"/>
  <c r="AH406"/>
  <c r="AI406"/>
  <c r="BS406" s="1"/>
  <c r="AJ406"/>
  <c r="AK406"/>
  <c r="BT406" s="1"/>
  <c r="AL406"/>
  <c r="AM406"/>
  <c r="BU406" s="1"/>
  <c r="AN406"/>
  <c r="AO406"/>
  <c r="BV406" s="1"/>
  <c r="AP406"/>
  <c r="AQ406"/>
  <c r="BW406" s="1"/>
  <c r="AR406"/>
  <c r="AS406"/>
  <c r="BX406" s="1"/>
  <c r="AT406"/>
  <c r="AU406"/>
  <c r="BY406" s="1"/>
  <c r="AV406"/>
  <c r="AW406"/>
  <c r="BZ406" s="1"/>
  <c r="AX406"/>
  <c r="AY406"/>
  <c r="CA406" s="1"/>
  <c r="AZ406"/>
  <c r="BA406"/>
  <c r="CB406" s="1"/>
  <c r="BB406"/>
  <c r="BC406"/>
  <c r="CC406" s="1"/>
  <c r="BD406"/>
  <c r="BE406"/>
  <c r="CD406" s="1"/>
  <c r="BF406"/>
  <c r="BG406"/>
  <c r="W407"/>
  <c r="BM407" s="1"/>
  <c r="Y407"/>
  <c r="Z407" s="1"/>
  <c r="AA407"/>
  <c r="BO407" s="1"/>
  <c r="AB407"/>
  <c r="AC407"/>
  <c r="BP407" s="1"/>
  <c r="AD407"/>
  <c r="AE407"/>
  <c r="BQ407" s="1"/>
  <c r="AF407"/>
  <c r="AG407"/>
  <c r="BR407" s="1"/>
  <c r="AH407"/>
  <c r="AI407"/>
  <c r="BS407" s="1"/>
  <c r="AJ407"/>
  <c r="AK407"/>
  <c r="BT407" s="1"/>
  <c r="AL407"/>
  <c r="AM407"/>
  <c r="BU407" s="1"/>
  <c r="AN407"/>
  <c r="AO407"/>
  <c r="BV407" s="1"/>
  <c r="AP407"/>
  <c r="AQ407"/>
  <c r="BW407" s="1"/>
  <c r="AR407"/>
  <c r="AS407"/>
  <c r="BX407" s="1"/>
  <c r="AT407"/>
  <c r="AU407"/>
  <c r="BY407" s="1"/>
  <c r="AV407"/>
  <c r="AW407"/>
  <c r="BZ407" s="1"/>
  <c r="AX407"/>
  <c r="AY407"/>
  <c r="CA407" s="1"/>
  <c r="AZ407"/>
  <c r="BA407"/>
  <c r="CB407" s="1"/>
  <c r="BB407"/>
  <c r="BC407"/>
  <c r="CC407" s="1"/>
  <c r="BD407"/>
  <c r="BE407"/>
  <c r="CD407" s="1"/>
  <c r="BF407"/>
  <c r="BG407"/>
  <c r="W408"/>
  <c r="BM408" s="1"/>
  <c r="Y408"/>
  <c r="Z408" s="1"/>
  <c r="AA408"/>
  <c r="BO408" s="1"/>
  <c r="AB408"/>
  <c r="AC408"/>
  <c r="BP408" s="1"/>
  <c r="AD408"/>
  <c r="AE408"/>
  <c r="BQ408" s="1"/>
  <c r="AF408"/>
  <c r="AG408"/>
  <c r="BR408" s="1"/>
  <c r="AH408"/>
  <c r="AI408"/>
  <c r="BS408" s="1"/>
  <c r="AJ408"/>
  <c r="AK408"/>
  <c r="BT408" s="1"/>
  <c r="AL408"/>
  <c r="AM408"/>
  <c r="BU408" s="1"/>
  <c r="AN408"/>
  <c r="AO408"/>
  <c r="BV408" s="1"/>
  <c r="AP408"/>
  <c r="AQ408"/>
  <c r="BW408" s="1"/>
  <c r="AR408"/>
  <c r="AS408"/>
  <c r="BX408" s="1"/>
  <c r="AT408"/>
  <c r="AU408"/>
  <c r="BY408" s="1"/>
  <c r="AV408"/>
  <c r="AW408"/>
  <c r="BZ408" s="1"/>
  <c r="AX408"/>
  <c r="AY408"/>
  <c r="CA408" s="1"/>
  <c r="AZ408"/>
  <c r="BA408"/>
  <c r="CB408" s="1"/>
  <c r="BB408"/>
  <c r="BC408"/>
  <c r="CC408" s="1"/>
  <c r="BD408"/>
  <c r="BE408"/>
  <c r="CD408" s="1"/>
  <c r="BF408"/>
  <c r="BG408"/>
  <c r="W409"/>
  <c r="BM409" s="1"/>
  <c r="Y409"/>
  <c r="AA409"/>
  <c r="BO409" s="1"/>
  <c r="AB409"/>
  <c r="AC409"/>
  <c r="BP409" s="1"/>
  <c r="AD409"/>
  <c r="AE409"/>
  <c r="BQ409" s="1"/>
  <c r="AF409"/>
  <c r="AG409"/>
  <c r="BR409" s="1"/>
  <c r="AH409"/>
  <c r="AI409"/>
  <c r="BS409" s="1"/>
  <c r="AJ409"/>
  <c r="AK409"/>
  <c r="BT409" s="1"/>
  <c r="AL409"/>
  <c r="AM409"/>
  <c r="BU409" s="1"/>
  <c r="AN409"/>
  <c r="AO409"/>
  <c r="BV409" s="1"/>
  <c r="AP409"/>
  <c r="AQ409"/>
  <c r="BW409" s="1"/>
  <c r="AR409"/>
  <c r="AS409"/>
  <c r="BX409" s="1"/>
  <c r="AT409"/>
  <c r="AU409"/>
  <c r="BY409" s="1"/>
  <c r="AV409"/>
  <c r="AW409"/>
  <c r="BZ409" s="1"/>
  <c r="AX409"/>
  <c r="AY409"/>
  <c r="CA409" s="1"/>
  <c r="AZ409"/>
  <c r="BA409"/>
  <c r="CB409" s="1"/>
  <c r="BB409"/>
  <c r="BC409"/>
  <c r="CC409" s="1"/>
  <c r="BD409"/>
  <c r="BE409"/>
  <c r="CD409" s="1"/>
  <c r="BF409"/>
  <c r="BG409"/>
  <c r="W410"/>
  <c r="BM410" s="1"/>
  <c r="Y410"/>
  <c r="BN410" s="1"/>
  <c r="AA410"/>
  <c r="BO410" s="1"/>
  <c r="AB410"/>
  <c r="AC410"/>
  <c r="BP410" s="1"/>
  <c r="AD410"/>
  <c r="AE410"/>
  <c r="BQ410" s="1"/>
  <c r="AF410"/>
  <c r="AG410"/>
  <c r="BR410" s="1"/>
  <c r="AH410"/>
  <c r="AI410"/>
  <c r="BS410" s="1"/>
  <c r="AJ410"/>
  <c r="AK410"/>
  <c r="BT410" s="1"/>
  <c r="AL410"/>
  <c r="AM410"/>
  <c r="BU410" s="1"/>
  <c r="AN410"/>
  <c r="AO410"/>
  <c r="BV410" s="1"/>
  <c r="AP410"/>
  <c r="AQ410"/>
  <c r="BW410" s="1"/>
  <c r="AR410"/>
  <c r="AS410"/>
  <c r="BX410" s="1"/>
  <c r="AT410"/>
  <c r="AU410"/>
  <c r="BY410" s="1"/>
  <c r="AV410"/>
  <c r="AW410"/>
  <c r="BZ410" s="1"/>
  <c r="AX410"/>
  <c r="AY410"/>
  <c r="CA410" s="1"/>
  <c r="AZ410"/>
  <c r="BA410"/>
  <c r="CB410" s="1"/>
  <c r="BB410"/>
  <c r="BC410"/>
  <c r="CC410" s="1"/>
  <c r="BD410"/>
  <c r="BE410"/>
  <c r="CD410" s="1"/>
  <c r="BF410"/>
  <c r="BG410"/>
  <c r="W411"/>
  <c r="BM411" s="1"/>
  <c r="Y411"/>
  <c r="Z411" s="1"/>
  <c r="AA411"/>
  <c r="BO411" s="1"/>
  <c r="AB411"/>
  <c r="AC411"/>
  <c r="BP411" s="1"/>
  <c r="AD411"/>
  <c r="AE411"/>
  <c r="BQ411" s="1"/>
  <c r="AF411"/>
  <c r="AG411"/>
  <c r="BR411" s="1"/>
  <c r="AH411"/>
  <c r="AI411"/>
  <c r="BS411" s="1"/>
  <c r="AJ411"/>
  <c r="AK411"/>
  <c r="BT411" s="1"/>
  <c r="AL411"/>
  <c r="AM411"/>
  <c r="BU411" s="1"/>
  <c r="AN411"/>
  <c r="AO411"/>
  <c r="BV411" s="1"/>
  <c r="AP411"/>
  <c r="AQ411"/>
  <c r="BW411" s="1"/>
  <c r="AR411"/>
  <c r="AS411"/>
  <c r="BX411" s="1"/>
  <c r="AT411"/>
  <c r="AU411"/>
  <c r="BY411" s="1"/>
  <c r="AV411"/>
  <c r="AW411"/>
  <c r="BZ411" s="1"/>
  <c r="AX411"/>
  <c r="AY411"/>
  <c r="CA411" s="1"/>
  <c r="AZ411"/>
  <c r="BA411"/>
  <c r="CB411" s="1"/>
  <c r="BB411"/>
  <c r="BC411"/>
  <c r="CC411" s="1"/>
  <c r="BD411"/>
  <c r="BE411"/>
  <c r="CD411" s="1"/>
  <c r="BF411"/>
  <c r="BG411"/>
  <c r="W412"/>
  <c r="BM412" s="1"/>
  <c r="Y412"/>
  <c r="BN412" s="1"/>
  <c r="AA412"/>
  <c r="BO412" s="1"/>
  <c r="AB412"/>
  <c r="AC412"/>
  <c r="BP412" s="1"/>
  <c r="AD412"/>
  <c r="AE412"/>
  <c r="BQ412" s="1"/>
  <c r="AF412"/>
  <c r="AG412"/>
  <c r="BR412" s="1"/>
  <c r="AH412"/>
  <c r="AI412"/>
  <c r="BS412" s="1"/>
  <c r="AJ412"/>
  <c r="AK412"/>
  <c r="BT412" s="1"/>
  <c r="AL412"/>
  <c r="AM412"/>
  <c r="AN412" s="1"/>
  <c r="AO412"/>
  <c r="AQ412"/>
  <c r="BW412" s="1"/>
  <c r="AR412"/>
  <c r="AS412"/>
  <c r="BX412" s="1"/>
  <c r="AT412"/>
  <c r="AU412"/>
  <c r="BY412" s="1"/>
  <c r="AV412"/>
  <c r="AW412"/>
  <c r="BZ412" s="1"/>
  <c r="AX412"/>
  <c r="AY412"/>
  <c r="CA412" s="1"/>
  <c r="AZ412"/>
  <c r="BA412"/>
  <c r="CB412" s="1"/>
  <c r="BB412"/>
  <c r="BC412"/>
  <c r="CC412" s="1"/>
  <c r="BD412"/>
  <c r="BE412"/>
  <c r="CD412" s="1"/>
  <c r="BF412"/>
  <c r="BG412"/>
  <c r="W413"/>
  <c r="Y413"/>
  <c r="BN413" s="1"/>
  <c r="AA413"/>
  <c r="BO413" s="1"/>
  <c r="AB413"/>
  <c r="AC413"/>
  <c r="BP413" s="1"/>
  <c r="AD413"/>
  <c r="AE413"/>
  <c r="BQ413" s="1"/>
  <c r="AF413"/>
  <c r="AG413"/>
  <c r="BR413" s="1"/>
  <c r="AH413"/>
  <c r="AI413"/>
  <c r="BS413" s="1"/>
  <c r="AJ413"/>
  <c r="AK413"/>
  <c r="BT413" s="1"/>
  <c r="AL413"/>
  <c r="AM413"/>
  <c r="BU413" s="1"/>
  <c r="AN413"/>
  <c r="AO413"/>
  <c r="BV413" s="1"/>
  <c r="AP413"/>
  <c r="AQ413"/>
  <c r="AR413" s="1"/>
  <c r="AS413"/>
  <c r="BX413" s="1"/>
  <c r="AU413"/>
  <c r="BY413" s="1"/>
  <c r="AV413"/>
  <c r="AW413"/>
  <c r="BZ413" s="1"/>
  <c r="AX413"/>
  <c r="AY413"/>
  <c r="CA413" s="1"/>
  <c r="AZ413"/>
  <c r="BA413"/>
  <c r="CB413" s="1"/>
  <c r="BB413"/>
  <c r="BC413"/>
  <c r="CC413" s="1"/>
  <c r="BD413"/>
  <c r="BE413"/>
  <c r="CD413" s="1"/>
  <c r="BF413"/>
  <c r="BG413"/>
  <c r="W414"/>
  <c r="BM414" s="1"/>
  <c r="Y414"/>
  <c r="Z414" s="1"/>
  <c r="AA414"/>
  <c r="BO414" s="1"/>
  <c r="AB414"/>
  <c r="AC414"/>
  <c r="BP414" s="1"/>
  <c r="AD414"/>
  <c r="AE414"/>
  <c r="BQ414" s="1"/>
  <c r="AF414"/>
  <c r="AG414"/>
  <c r="BR414" s="1"/>
  <c r="AH414"/>
  <c r="AI414"/>
  <c r="BS414" s="1"/>
  <c r="AJ414"/>
  <c r="AK414"/>
  <c r="BT414" s="1"/>
  <c r="AL414"/>
  <c r="AM414"/>
  <c r="BU414" s="1"/>
  <c r="AN414"/>
  <c r="AO414"/>
  <c r="BV414" s="1"/>
  <c r="AP414"/>
  <c r="AQ414"/>
  <c r="BW414" s="1"/>
  <c r="AR414"/>
  <c r="AS414"/>
  <c r="BX414" s="1"/>
  <c r="AT414"/>
  <c r="AU414"/>
  <c r="BY414" s="1"/>
  <c r="AV414"/>
  <c r="AW414"/>
  <c r="BZ414" s="1"/>
  <c r="AX414"/>
  <c r="AY414"/>
  <c r="CA414" s="1"/>
  <c r="AZ414"/>
  <c r="BA414"/>
  <c r="CB414" s="1"/>
  <c r="BB414"/>
  <c r="BC414"/>
  <c r="CC414" s="1"/>
  <c r="BD414"/>
  <c r="BE414"/>
  <c r="CD414" s="1"/>
  <c r="BF414"/>
  <c r="BG414"/>
  <c r="W415"/>
  <c r="Y415"/>
  <c r="Z415" s="1"/>
  <c r="AA415"/>
  <c r="AB415" s="1"/>
  <c r="AC415"/>
  <c r="BP415" s="1"/>
  <c r="AE415"/>
  <c r="BQ415" s="1"/>
  <c r="AF415"/>
  <c r="AG415"/>
  <c r="BR415" s="1"/>
  <c r="AH415"/>
  <c r="AI415"/>
  <c r="BS415" s="1"/>
  <c r="AJ415"/>
  <c r="AK415"/>
  <c r="BT415" s="1"/>
  <c r="AL415"/>
  <c r="AM415"/>
  <c r="BU415" s="1"/>
  <c r="AN415"/>
  <c r="AO415"/>
  <c r="BV415" s="1"/>
  <c r="AP415"/>
  <c r="AQ415"/>
  <c r="AR415" s="1"/>
  <c r="AS415"/>
  <c r="BX415" s="1"/>
  <c r="AU415"/>
  <c r="BY415" s="1"/>
  <c r="AV415"/>
  <c r="AW415"/>
  <c r="BZ415" s="1"/>
  <c r="AX415"/>
  <c r="AY415"/>
  <c r="CA415" s="1"/>
  <c r="AZ415"/>
  <c r="BA415"/>
  <c r="CB415" s="1"/>
  <c r="BB415"/>
  <c r="BC415"/>
  <c r="CC415" s="1"/>
  <c r="BD415"/>
  <c r="BE415"/>
  <c r="CD415" s="1"/>
  <c r="BF415"/>
  <c r="BG415"/>
  <c r="W416"/>
  <c r="BM416" s="1"/>
  <c r="Y416"/>
  <c r="AA416"/>
  <c r="AC416"/>
  <c r="BP416" s="1"/>
  <c r="AE416"/>
  <c r="BQ416" s="1"/>
  <c r="AF416"/>
  <c r="AG416"/>
  <c r="BR416" s="1"/>
  <c r="AH416"/>
  <c r="AI416"/>
  <c r="BS416" s="1"/>
  <c r="AJ416"/>
  <c r="AK416"/>
  <c r="BT416" s="1"/>
  <c r="AL416"/>
  <c r="AM416"/>
  <c r="BU416" s="1"/>
  <c r="AN416"/>
  <c r="AO416"/>
  <c r="BV416" s="1"/>
  <c r="AP416"/>
  <c r="AQ416"/>
  <c r="BW416" s="1"/>
  <c r="AR416"/>
  <c r="AS416"/>
  <c r="BX416" s="1"/>
  <c r="AT416"/>
  <c r="AU416"/>
  <c r="BY416" s="1"/>
  <c r="AV416"/>
  <c r="AW416"/>
  <c r="BZ416" s="1"/>
  <c r="AX416"/>
  <c r="AY416"/>
  <c r="CA416" s="1"/>
  <c r="AZ416"/>
  <c r="BA416"/>
  <c r="CB416" s="1"/>
  <c r="BB416"/>
  <c r="BC416"/>
  <c r="CC416" s="1"/>
  <c r="BD416"/>
  <c r="BE416"/>
  <c r="CD416" s="1"/>
  <c r="BF416"/>
  <c r="BG416"/>
  <c r="W417"/>
  <c r="BM417" s="1"/>
  <c r="Y417"/>
  <c r="BN417" s="1"/>
  <c r="AA417"/>
  <c r="BO417" s="1"/>
  <c r="AB417"/>
  <c r="AC417"/>
  <c r="BP417" s="1"/>
  <c r="AD417"/>
  <c r="AE417"/>
  <c r="BQ417" s="1"/>
  <c r="AF417"/>
  <c r="AG417"/>
  <c r="BR417" s="1"/>
  <c r="AH417"/>
  <c r="AI417"/>
  <c r="BS417" s="1"/>
  <c r="AJ417"/>
  <c r="AK417"/>
  <c r="BT417" s="1"/>
  <c r="AL417"/>
  <c r="AM417"/>
  <c r="BU417" s="1"/>
  <c r="AN417"/>
  <c r="AO417"/>
  <c r="BV417" s="1"/>
  <c r="AP417"/>
  <c r="AQ417"/>
  <c r="BW417" s="1"/>
  <c r="AR417"/>
  <c r="AS417"/>
  <c r="BX417" s="1"/>
  <c r="AT417"/>
  <c r="AU417"/>
  <c r="BY417" s="1"/>
  <c r="AV417"/>
  <c r="AW417"/>
  <c r="BZ417" s="1"/>
  <c r="AX417"/>
  <c r="AY417"/>
  <c r="CA417" s="1"/>
  <c r="AZ417"/>
  <c r="BA417"/>
  <c r="CB417" s="1"/>
  <c r="BB417"/>
  <c r="BC417"/>
  <c r="CC417" s="1"/>
  <c r="BD417"/>
  <c r="BE417"/>
  <c r="CD417" s="1"/>
  <c r="BF417"/>
  <c r="BG417"/>
  <c r="W418"/>
  <c r="Y418"/>
  <c r="BN418" s="1"/>
  <c r="AA418"/>
  <c r="AB418" s="1"/>
  <c r="AC418"/>
  <c r="BP418" s="1"/>
  <c r="AE418"/>
  <c r="BQ418" s="1"/>
  <c r="AF418"/>
  <c r="AG418"/>
  <c r="BR418" s="1"/>
  <c r="AH418"/>
  <c r="AI418"/>
  <c r="BS418" s="1"/>
  <c r="AJ418"/>
  <c r="AK418"/>
  <c r="BT418" s="1"/>
  <c r="AL418"/>
  <c r="AM418"/>
  <c r="BU418" s="1"/>
  <c r="AN418"/>
  <c r="AO418"/>
  <c r="BV418" s="1"/>
  <c r="AP418"/>
  <c r="AQ418"/>
  <c r="AR418" s="1"/>
  <c r="AS418"/>
  <c r="BX418" s="1"/>
  <c r="AU418"/>
  <c r="BY418" s="1"/>
  <c r="AV418"/>
  <c r="AW418"/>
  <c r="BZ418" s="1"/>
  <c r="AX418"/>
  <c r="AY418"/>
  <c r="CA418" s="1"/>
  <c r="AZ418"/>
  <c r="BA418"/>
  <c r="CB418" s="1"/>
  <c r="BB418"/>
  <c r="BC418"/>
  <c r="CC418" s="1"/>
  <c r="BD418"/>
  <c r="BE418"/>
  <c r="CD418" s="1"/>
  <c r="BF418"/>
  <c r="BG418"/>
  <c r="W419"/>
  <c r="BM419" s="1"/>
  <c r="Y419"/>
  <c r="Z419" s="1"/>
  <c r="AA419"/>
  <c r="BO419" s="1"/>
  <c r="AB419"/>
  <c r="AC419"/>
  <c r="BP419" s="1"/>
  <c r="AD419"/>
  <c r="AE419"/>
  <c r="AF419" s="1"/>
  <c r="AG419"/>
  <c r="AI419"/>
  <c r="AJ419" s="1"/>
  <c r="AK419"/>
  <c r="BT419" s="1"/>
  <c r="AM419"/>
  <c r="BU419" s="1"/>
  <c r="AN419"/>
  <c r="AO419"/>
  <c r="BV419" s="1"/>
  <c r="AP419"/>
  <c r="AQ419"/>
  <c r="AR419" s="1"/>
  <c r="AS419"/>
  <c r="BX419" s="1"/>
  <c r="AU419"/>
  <c r="BY419" s="1"/>
  <c r="AV419"/>
  <c r="AW419"/>
  <c r="BZ419" s="1"/>
  <c r="AX419"/>
  <c r="AY419"/>
  <c r="CA419" s="1"/>
  <c r="AZ419"/>
  <c r="BA419"/>
  <c r="CB419" s="1"/>
  <c r="BB419"/>
  <c r="BC419"/>
  <c r="CC419" s="1"/>
  <c r="BD419"/>
  <c r="BE419"/>
  <c r="CD419" s="1"/>
  <c r="BF419"/>
  <c r="BG419"/>
  <c r="W420"/>
  <c r="BM420" s="1"/>
  <c r="Y420"/>
  <c r="BN420" s="1"/>
  <c r="AA420"/>
  <c r="BO420" s="1"/>
  <c r="AB420"/>
  <c r="AC420"/>
  <c r="BP420" s="1"/>
  <c r="AD420"/>
  <c r="AE420"/>
  <c r="AF420" s="1"/>
  <c r="AG420"/>
  <c r="AH420" s="1"/>
  <c r="AI420"/>
  <c r="BS420" s="1"/>
  <c r="AJ420"/>
  <c r="AK420"/>
  <c r="BT420" s="1"/>
  <c r="AL420"/>
  <c r="AM420"/>
  <c r="BU420" s="1"/>
  <c r="AN420"/>
  <c r="AO420"/>
  <c r="BV420" s="1"/>
  <c r="AP420"/>
  <c r="AQ420"/>
  <c r="BW420" s="1"/>
  <c r="AR420"/>
  <c r="AS420"/>
  <c r="BX420" s="1"/>
  <c r="AT420"/>
  <c r="AU420"/>
  <c r="BY420" s="1"/>
  <c r="AV420"/>
  <c r="AW420"/>
  <c r="BZ420" s="1"/>
  <c r="AX420"/>
  <c r="AY420"/>
  <c r="CA420" s="1"/>
  <c r="AZ420"/>
  <c r="BA420"/>
  <c r="CB420" s="1"/>
  <c r="BB420"/>
  <c r="BC420"/>
  <c r="CC420" s="1"/>
  <c r="BD420"/>
  <c r="BE420"/>
  <c r="CD420" s="1"/>
  <c r="BF420"/>
  <c r="BG420"/>
  <c r="W421"/>
  <c r="BM421" s="1"/>
  <c r="Y421"/>
  <c r="BN421" s="1"/>
  <c r="AA421"/>
  <c r="BO421" s="1"/>
  <c r="AB421"/>
  <c r="AC421"/>
  <c r="BP421" s="1"/>
  <c r="AD421"/>
  <c r="AE421"/>
  <c r="BQ421" s="1"/>
  <c r="AF421"/>
  <c r="AG421"/>
  <c r="BR421" s="1"/>
  <c r="AH421"/>
  <c r="AI421"/>
  <c r="BS421" s="1"/>
  <c r="AJ421"/>
  <c r="AK421"/>
  <c r="BT421" s="1"/>
  <c r="AL421"/>
  <c r="AM421"/>
  <c r="AN421" s="1"/>
  <c r="AO421"/>
  <c r="BV421" s="1"/>
  <c r="AQ421"/>
  <c r="AS421"/>
  <c r="BX421" s="1"/>
  <c r="AU421"/>
  <c r="BY421" s="1"/>
  <c r="AV421"/>
  <c r="AW421"/>
  <c r="BZ421" s="1"/>
  <c r="AX421"/>
  <c r="AY421"/>
  <c r="CA421" s="1"/>
  <c r="AZ421"/>
  <c r="BA421"/>
  <c r="CB421" s="1"/>
  <c r="BB421"/>
  <c r="BC421"/>
  <c r="CC421" s="1"/>
  <c r="BD421"/>
  <c r="BE421"/>
  <c r="CD421" s="1"/>
  <c r="BF421"/>
  <c r="BG421"/>
  <c r="W422"/>
  <c r="BM422" s="1"/>
  <c r="Y422"/>
  <c r="AA422"/>
  <c r="BO422" s="1"/>
  <c r="AB422"/>
  <c r="AC422"/>
  <c r="BP422" s="1"/>
  <c r="AD422"/>
  <c r="AE422"/>
  <c r="AF422" s="1"/>
  <c r="AG422"/>
  <c r="BR422" s="1"/>
  <c r="AI422"/>
  <c r="AJ422" s="1"/>
  <c r="AK422"/>
  <c r="BT422" s="1"/>
  <c r="AM422"/>
  <c r="BU422" s="1"/>
  <c r="AN422"/>
  <c r="AO422"/>
  <c r="BV422" s="1"/>
  <c r="AP422"/>
  <c r="AQ422"/>
  <c r="BW422" s="1"/>
  <c r="AR422"/>
  <c r="AS422"/>
  <c r="BX422" s="1"/>
  <c r="AT422"/>
  <c r="AU422"/>
  <c r="BY422" s="1"/>
  <c r="AV422"/>
  <c r="AW422"/>
  <c r="BZ422" s="1"/>
  <c r="AX422"/>
  <c r="AY422"/>
  <c r="AZ422" s="1"/>
  <c r="BA422"/>
  <c r="CB422" s="1"/>
  <c r="BC422"/>
  <c r="CC422" s="1"/>
  <c r="BD422"/>
  <c r="BE422"/>
  <c r="CD422" s="1"/>
  <c r="BF422"/>
  <c r="BG422"/>
  <c r="W423"/>
  <c r="BM423" s="1"/>
  <c r="Y423"/>
  <c r="BN423" s="1"/>
  <c r="AA423"/>
  <c r="BO423" s="1"/>
  <c r="AB423"/>
  <c r="AC423"/>
  <c r="BP423" s="1"/>
  <c r="AD423"/>
  <c r="AE423"/>
  <c r="BQ423" s="1"/>
  <c r="AF423"/>
  <c r="AG423"/>
  <c r="BR423" s="1"/>
  <c r="AH423"/>
  <c r="AI423"/>
  <c r="BS423" s="1"/>
  <c r="AJ423"/>
  <c r="AK423"/>
  <c r="BT423" s="1"/>
  <c r="AL423"/>
  <c r="AM423"/>
  <c r="BU423" s="1"/>
  <c r="AN423"/>
  <c r="AO423"/>
  <c r="BV423" s="1"/>
  <c r="AP423"/>
  <c r="AQ423"/>
  <c r="BW423" s="1"/>
  <c r="AR423"/>
  <c r="AS423"/>
  <c r="BX423" s="1"/>
  <c r="AT423"/>
  <c r="AU423"/>
  <c r="BY423" s="1"/>
  <c r="AV423"/>
  <c r="AW423"/>
  <c r="BZ423" s="1"/>
  <c r="AX423"/>
  <c r="AY423"/>
  <c r="CA423" s="1"/>
  <c r="AZ423"/>
  <c r="BA423"/>
  <c r="CB423" s="1"/>
  <c r="BB423"/>
  <c r="BC423"/>
  <c r="CC423" s="1"/>
  <c r="BD423"/>
  <c r="BE423"/>
  <c r="CD423" s="1"/>
  <c r="BF423"/>
  <c r="BG423"/>
  <c r="W424"/>
  <c r="BM424" s="1"/>
  <c r="Y424"/>
  <c r="Z424" s="1"/>
  <c r="AA424"/>
  <c r="BO424" s="1"/>
  <c r="AB424"/>
  <c r="AC424"/>
  <c r="BP424" s="1"/>
  <c r="AD424"/>
  <c r="AE424"/>
  <c r="BQ424" s="1"/>
  <c r="AF424"/>
  <c r="AG424"/>
  <c r="BR424" s="1"/>
  <c r="AH424"/>
  <c r="AI424"/>
  <c r="BS424" s="1"/>
  <c r="AJ424"/>
  <c r="AK424"/>
  <c r="BT424" s="1"/>
  <c r="AL424"/>
  <c r="AM424"/>
  <c r="BU424" s="1"/>
  <c r="AN424"/>
  <c r="AO424"/>
  <c r="BV424" s="1"/>
  <c r="AP424"/>
  <c r="AQ424"/>
  <c r="BW424" s="1"/>
  <c r="AR424"/>
  <c r="AS424"/>
  <c r="BX424" s="1"/>
  <c r="AT424"/>
  <c r="AU424"/>
  <c r="BY424" s="1"/>
  <c r="AV424"/>
  <c r="AW424"/>
  <c r="BZ424" s="1"/>
  <c r="AX424"/>
  <c r="AY424"/>
  <c r="CA424" s="1"/>
  <c r="AZ424"/>
  <c r="BA424"/>
  <c r="CB424" s="1"/>
  <c r="BB424"/>
  <c r="BC424"/>
  <c r="CC424" s="1"/>
  <c r="BD424"/>
  <c r="BE424"/>
  <c r="CD424" s="1"/>
  <c r="BF424"/>
  <c r="BG424"/>
  <c r="W425"/>
  <c r="Y425"/>
  <c r="Z425" s="1"/>
  <c r="AA425"/>
  <c r="BO425" s="1"/>
  <c r="AB425"/>
  <c r="AC425"/>
  <c r="BP425" s="1"/>
  <c r="AD425"/>
  <c r="AE425"/>
  <c r="BQ425" s="1"/>
  <c r="AF425"/>
  <c r="AG425"/>
  <c r="BR425" s="1"/>
  <c r="AH425"/>
  <c r="AI425"/>
  <c r="BS425" s="1"/>
  <c r="AJ425"/>
  <c r="AK425"/>
  <c r="BT425" s="1"/>
  <c r="AL425"/>
  <c r="AM425"/>
  <c r="BU425" s="1"/>
  <c r="AN425"/>
  <c r="AO425"/>
  <c r="BV425" s="1"/>
  <c r="AP425"/>
  <c r="AQ425"/>
  <c r="BW425" s="1"/>
  <c r="AR425"/>
  <c r="AS425"/>
  <c r="BX425" s="1"/>
  <c r="AT425"/>
  <c r="AU425"/>
  <c r="BY425" s="1"/>
  <c r="AV425"/>
  <c r="AW425"/>
  <c r="BZ425" s="1"/>
  <c r="AX425"/>
  <c r="AY425"/>
  <c r="CA425" s="1"/>
  <c r="AZ425"/>
  <c r="BA425"/>
  <c r="CB425" s="1"/>
  <c r="BB425"/>
  <c r="BC425"/>
  <c r="CC425" s="1"/>
  <c r="BD425"/>
  <c r="BE425"/>
  <c r="CD425" s="1"/>
  <c r="BF425"/>
  <c r="BG425"/>
  <c r="W426"/>
  <c r="BM426" s="1"/>
  <c r="Y426"/>
  <c r="AA426"/>
  <c r="BO426" s="1"/>
  <c r="AB426"/>
  <c r="AC426"/>
  <c r="BP426" s="1"/>
  <c r="AD426"/>
  <c r="AE426"/>
  <c r="BQ426" s="1"/>
  <c r="AF426"/>
  <c r="AG426"/>
  <c r="BR426" s="1"/>
  <c r="AH426"/>
  <c r="AI426"/>
  <c r="BS426" s="1"/>
  <c r="AJ426"/>
  <c r="AK426"/>
  <c r="BT426" s="1"/>
  <c r="AL426"/>
  <c r="AM426"/>
  <c r="BU426" s="1"/>
  <c r="AN426"/>
  <c r="AO426"/>
  <c r="BV426" s="1"/>
  <c r="AP426"/>
  <c r="AQ426"/>
  <c r="BW426" s="1"/>
  <c r="AR426"/>
  <c r="AS426"/>
  <c r="BX426" s="1"/>
  <c r="AT426"/>
  <c r="AU426"/>
  <c r="BY426" s="1"/>
  <c r="AV426"/>
  <c r="AW426"/>
  <c r="BZ426" s="1"/>
  <c r="AX426"/>
  <c r="AY426"/>
  <c r="CA426" s="1"/>
  <c r="AZ426"/>
  <c r="BA426"/>
  <c r="CB426" s="1"/>
  <c r="BB426"/>
  <c r="BC426"/>
  <c r="CC426" s="1"/>
  <c r="BD426"/>
  <c r="BE426"/>
  <c r="CD426" s="1"/>
  <c r="BF426"/>
  <c r="BG426"/>
  <c r="W427"/>
  <c r="BM427" s="1"/>
  <c r="Y427"/>
  <c r="BN427" s="1"/>
  <c r="AA427"/>
  <c r="BO427" s="1"/>
  <c r="AB427"/>
  <c r="AC427"/>
  <c r="BP427" s="1"/>
  <c r="AD427"/>
  <c r="AE427"/>
  <c r="BQ427" s="1"/>
  <c r="AF427"/>
  <c r="AG427"/>
  <c r="BR427" s="1"/>
  <c r="AH427"/>
  <c r="AI427"/>
  <c r="AJ427"/>
  <c r="AK427"/>
  <c r="BT427" s="1"/>
  <c r="AL427"/>
  <c r="AM427"/>
  <c r="BU427" s="1"/>
  <c r="AN427"/>
  <c r="AO427"/>
  <c r="BV427" s="1"/>
  <c r="AP427"/>
  <c r="AQ427"/>
  <c r="BW427" s="1"/>
  <c r="AR427"/>
  <c r="AS427"/>
  <c r="BX427" s="1"/>
  <c r="AT427"/>
  <c r="AU427"/>
  <c r="BY427" s="1"/>
  <c r="AV427"/>
  <c r="AW427"/>
  <c r="BZ427" s="1"/>
  <c r="AX427"/>
  <c r="AY427"/>
  <c r="CA427" s="1"/>
  <c r="AZ427"/>
  <c r="BA427"/>
  <c r="CB427" s="1"/>
  <c r="BB427"/>
  <c r="BC427"/>
  <c r="CC427" s="1"/>
  <c r="BD427"/>
  <c r="BE427"/>
  <c r="CD427" s="1"/>
  <c r="BF427"/>
  <c r="BG427"/>
  <c r="W428"/>
  <c r="BM428" s="1"/>
  <c r="Y428"/>
  <c r="BN428" s="1"/>
  <c r="AA428"/>
  <c r="BO428" s="1"/>
  <c r="AB428"/>
  <c r="AC428"/>
  <c r="BP428" s="1"/>
  <c r="AD428"/>
  <c r="AE428"/>
  <c r="BQ428" s="1"/>
  <c r="AF428"/>
  <c r="AG428"/>
  <c r="BR428" s="1"/>
  <c r="AH428"/>
  <c r="AI428"/>
  <c r="BS428" s="1"/>
  <c r="AJ428"/>
  <c r="AK428"/>
  <c r="BT428" s="1"/>
  <c r="AL428"/>
  <c r="AM428"/>
  <c r="BU428" s="1"/>
  <c r="AN428"/>
  <c r="AO428"/>
  <c r="BV428" s="1"/>
  <c r="AP428"/>
  <c r="AQ428"/>
  <c r="BW428" s="1"/>
  <c r="AR428"/>
  <c r="AS428"/>
  <c r="BX428" s="1"/>
  <c r="AT428"/>
  <c r="AU428"/>
  <c r="BY428" s="1"/>
  <c r="AV428"/>
  <c r="AW428"/>
  <c r="BZ428" s="1"/>
  <c r="AX428"/>
  <c r="AY428"/>
  <c r="CA428" s="1"/>
  <c r="AZ428"/>
  <c r="BA428"/>
  <c r="CB428" s="1"/>
  <c r="BB428"/>
  <c r="BC428"/>
  <c r="CC428" s="1"/>
  <c r="BD428"/>
  <c r="BE428"/>
  <c r="CD428" s="1"/>
  <c r="BF428"/>
  <c r="BG428"/>
  <c r="W429"/>
  <c r="Y429"/>
  <c r="BN429" s="1"/>
  <c r="AA429"/>
  <c r="BO429" s="1"/>
  <c r="AB429"/>
  <c r="AC429"/>
  <c r="BP429" s="1"/>
  <c r="AD429"/>
  <c r="AE429"/>
  <c r="BQ429" s="1"/>
  <c r="AF429"/>
  <c r="AG429"/>
  <c r="BR429" s="1"/>
  <c r="AH429"/>
  <c r="AI429"/>
  <c r="BS429" s="1"/>
  <c r="AJ429"/>
  <c r="AK429"/>
  <c r="BT429" s="1"/>
  <c r="AL429"/>
  <c r="AM429"/>
  <c r="BU429" s="1"/>
  <c r="AN429"/>
  <c r="AO429"/>
  <c r="BV429" s="1"/>
  <c r="AP429"/>
  <c r="AQ429"/>
  <c r="AR429" s="1"/>
  <c r="AS429"/>
  <c r="BX429" s="1"/>
  <c r="AU429"/>
  <c r="BY429" s="1"/>
  <c r="AV429"/>
  <c r="AW429"/>
  <c r="BZ429" s="1"/>
  <c r="AX429"/>
  <c r="AY429"/>
  <c r="CA429" s="1"/>
  <c r="AZ429"/>
  <c r="BA429"/>
  <c r="CB429" s="1"/>
  <c r="BB429"/>
  <c r="BC429"/>
  <c r="CC429" s="1"/>
  <c r="BD429"/>
  <c r="BE429"/>
  <c r="CD429" s="1"/>
  <c r="BF429"/>
  <c r="BG429"/>
  <c r="W430"/>
  <c r="BM430" s="1"/>
  <c r="Y430"/>
  <c r="Z430" s="1"/>
  <c r="AA430"/>
  <c r="BO430" s="1"/>
  <c r="AB430"/>
  <c r="AC430"/>
  <c r="BP430" s="1"/>
  <c r="AD430"/>
  <c r="AE430"/>
  <c r="BQ430" s="1"/>
  <c r="AF430"/>
  <c r="AG430"/>
  <c r="BR430" s="1"/>
  <c r="AH430"/>
  <c r="AI430"/>
  <c r="BS430" s="1"/>
  <c r="AJ430"/>
  <c r="AK430"/>
  <c r="BT430" s="1"/>
  <c r="AL430"/>
  <c r="AM430"/>
  <c r="BU430" s="1"/>
  <c r="AN430"/>
  <c r="AO430"/>
  <c r="BV430" s="1"/>
  <c r="AP430"/>
  <c r="AQ430"/>
  <c r="BW430" s="1"/>
  <c r="AR430"/>
  <c r="AS430"/>
  <c r="BX430" s="1"/>
  <c r="AT430"/>
  <c r="AU430"/>
  <c r="AV430"/>
  <c r="AW430"/>
  <c r="BZ430" s="1"/>
  <c r="AX430"/>
  <c r="AY430"/>
  <c r="CA430" s="1"/>
  <c r="AZ430"/>
  <c r="BA430"/>
  <c r="CB430" s="1"/>
  <c r="BB430"/>
  <c r="BC430"/>
  <c r="CC430" s="1"/>
  <c r="BD430"/>
  <c r="BE430"/>
  <c r="CD430" s="1"/>
  <c r="BF430"/>
  <c r="BG430"/>
  <c r="W431"/>
  <c r="Y431"/>
  <c r="BN431" s="1"/>
  <c r="AA431"/>
  <c r="BO431" s="1"/>
  <c r="AB431"/>
  <c r="AC431"/>
  <c r="BP431" s="1"/>
  <c r="AD431"/>
  <c r="AE431"/>
  <c r="BQ431" s="1"/>
  <c r="AF431"/>
  <c r="AG431"/>
  <c r="BR431" s="1"/>
  <c r="AH431"/>
  <c r="AI431"/>
  <c r="BS431" s="1"/>
  <c r="AJ431"/>
  <c r="AK431"/>
  <c r="BT431" s="1"/>
  <c r="AL431"/>
  <c r="AM431"/>
  <c r="BU431" s="1"/>
  <c r="AN431"/>
  <c r="AO431"/>
  <c r="BV431" s="1"/>
  <c r="AP431"/>
  <c r="AQ431"/>
  <c r="BW431" s="1"/>
  <c r="AR431"/>
  <c r="AS431"/>
  <c r="BX431" s="1"/>
  <c r="AT431"/>
  <c r="AU431"/>
  <c r="BY431" s="1"/>
  <c r="AV431"/>
  <c r="AW431"/>
  <c r="BZ431" s="1"/>
  <c r="AX431"/>
  <c r="AY431"/>
  <c r="CA431" s="1"/>
  <c r="AZ431"/>
  <c r="BA431"/>
  <c r="CB431" s="1"/>
  <c r="BB431"/>
  <c r="BC431"/>
  <c r="CC431" s="1"/>
  <c r="BD431"/>
  <c r="BE431"/>
  <c r="CD431" s="1"/>
  <c r="BF431"/>
  <c r="BG431"/>
  <c r="W432"/>
  <c r="BM432" s="1"/>
  <c r="Y432"/>
  <c r="Z432" s="1"/>
  <c r="AA432"/>
  <c r="AB432"/>
  <c r="AC432"/>
  <c r="BP432" s="1"/>
  <c r="AD432"/>
  <c r="AE432"/>
  <c r="BQ432" s="1"/>
  <c r="AF432"/>
  <c r="AG432"/>
  <c r="BR432" s="1"/>
  <c r="AH432"/>
  <c r="AI432"/>
  <c r="AJ432" s="1"/>
  <c r="AK432"/>
  <c r="BT432" s="1"/>
  <c r="AM432"/>
  <c r="BU432" s="1"/>
  <c r="AN432"/>
  <c r="AO432"/>
  <c r="BV432" s="1"/>
  <c r="AP432"/>
  <c r="AQ432"/>
  <c r="AR432" s="1"/>
  <c r="AS432"/>
  <c r="BX432" s="1"/>
  <c r="AU432"/>
  <c r="BY432" s="1"/>
  <c r="AV432"/>
  <c r="AW432"/>
  <c r="BZ432" s="1"/>
  <c r="AX432"/>
  <c r="AY432"/>
  <c r="CA432" s="1"/>
  <c r="AZ432"/>
  <c r="BA432"/>
  <c r="CB432" s="1"/>
  <c r="BB432"/>
  <c r="BC432"/>
  <c r="CC432" s="1"/>
  <c r="BD432"/>
  <c r="BE432"/>
  <c r="CD432" s="1"/>
  <c r="BF432"/>
  <c r="BG432"/>
  <c r="W433"/>
  <c r="BM433" s="1"/>
  <c r="Y433"/>
  <c r="Z433" s="1"/>
  <c r="AA433"/>
  <c r="BO433" s="1"/>
  <c r="AB433"/>
  <c r="AC433"/>
  <c r="BP433" s="1"/>
  <c r="AD433"/>
  <c r="AE433"/>
  <c r="BQ433" s="1"/>
  <c r="AF433"/>
  <c r="AG433"/>
  <c r="BR433" s="1"/>
  <c r="AH433"/>
  <c r="AI433"/>
  <c r="BS433" s="1"/>
  <c r="AJ433"/>
  <c r="AK433"/>
  <c r="BT433" s="1"/>
  <c r="AL433"/>
  <c r="AM433"/>
  <c r="BU433" s="1"/>
  <c r="AN433"/>
  <c r="AO433"/>
  <c r="BV433" s="1"/>
  <c r="AP433"/>
  <c r="AQ433"/>
  <c r="AR433" s="1"/>
  <c r="AS433"/>
  <c r="BX433" s="1"/>
  <c r="AU433"/>
  <c r="BY433" s="1"/>
  <c r="AV433"/>
  <c r="AW433"/>
  <c r="BZ433" s="1"/>
  <c r="AX433"/>
  <c r="AY433"/>
  <c r="CA433" s="1"/>
  <c r="AZ433"/>
  <c r="BA433"/>
  <c r="CB433" s="1"/>
  <c r="BB433"/>
  <c r="BC433"/>
  <c r="CC433" s="1"/>
  <c r="BD433"/>
  <c r="BE433"/>
  <c r="CD433" s="1"/>
  <c r="BF433"/>
  <c r="BG433"/>
  <c r="W434"/>
  <c r="BM434" s="1"/>
  <c r="Y434"/>
  <c r="AA434"/>
  <c r="BO434" s="1"/>
  <c r="AB434"/>
  <c r="AC434"/>
  <c r="BP434" s="1"/>
  <c r="AD434"/>
  <c r="AE434"/>
  <c r="BQ434" s="1"/>
  <c r="AF434"/>
  <c r="AG434"/>
  <c r="BR434" s="1"/>
  <c r="AH434"/>
  <c r="AI434"/>
  <c r="BS434" s="1"/>
  <c r="AJ434"/>
  <c r="AK434"/>
  <c r="BT434" s="1"/>
  <c r="AL434"/>
  <c r="AM434"/>
  <c r="BU434" s="1"/>
  <c r="AN434"/>
  <c r="AO434"/>
  <c r="BV434" s="1"/>
  <c r="AP434"/>
  <c r="AQ434"/>
  <c r="BW434" s="1"/>
  <c r="AR434"/>
  <c r="AS434"/>
  <c r="BX434" s="1"/>
  <c r="AT434"/>
  <c r="AU434"/>
  <c r="BY434" s="1"/>
  <c r="AV434"/>
  <c r="AW434"/>
  <c r="BZ434" s="1"/>
  <c r="AX434"/>
  <c r="AY434"/>
  <c r="CA434" s="1"/>
  <c r="AZ434"/>
  <c r="BA434"/>
  <c r="CB434" s="1"/>
  <c r="BB434"/>
  <c r="BC434"/>
  <c r="CC434" s="1"/>
  <c r="BD434"/>
  <c r="BE434"/>
  <c r="CD434" s="1"/>
  <c r="BF434"/>
  <c r="BG434"/>
  <c r="W435"/>
  <c r="BM435" s="1"/>
  <c r="Y435"/>
  <c r="AA435"/>
  <c r="BO435" s="1"/>
  <c r="AB435"/>
  <c r="AC435"/>
  <c r="BP435" s="1"/>
  <c r="AD435"/>
  <c r="AE435"/>
  <c r="BQ435" s="1"/>
  <c r="AF435"/>
  <c r="AG435"/>
  <c r="BR435" s="1"/>
  <c r="AH435"/>
  <c r="AI435"/>
  <c r="BS435" s="1"/>
  <c r="AJ435"/>
  <c r="AK435"/>
  <c r="BT435" s="1"/>
  <c r="AL435"/>
  <c r="AM435"/>
  <c r="BU435" s="1"/>
  <c r="AN435"/>
  <c r="AO435"/>
  <c r="BV435" s="1"/>
  <c r="AP435"/>
  <c r="AQ435"/>
  <c r="BW435" s="1"/>
  <c r="AR435"/>
  <c r="AS435"/>
  <c r="BX435" s="1"/>
  <c r="AT435"/>
  <c r="AU435"/>
  <c r="AV435"/>
  <c r="AW435"/>
  <c r="BZ435" s="1"/>
  <c r="AX435"/>
  <c r="AY435"/>
  <c r="CA435" s="1"/>
  <c r="AZ435"/>
  <c r="BA435"/>
  <c r="CB435" s="1"/>
  <c r="BB435"/>
  <c r="BC435"/>
  <c r="CC435" s="1"/>
  <c r="BD435"/>
  <c r="BE435"/>
  <c r="CD435" s="1"/>
  <c r="BF435"/>
  <c r="BG435"/>
  <c r="W436"/>
  <c r="BM436" s="1"/>
  <c r="Y436"/>
  <c r="BN436" s="1"/>
  <c r="AA436"/>
  <c r="BO436" s="1"/>
  <c r="AB436"/>
  <c r="AC436"/>
  <c r="BP436" s="1"/>
  <c r="AD436"/>
  <c r="AE436"/>
  <c r="BQ436" s="1"/>
  <c r="AF436"/>
  <c r="AG436"/>
  <c r="BR436" s="1"/>
  <c r="AH436"/>
  <c r="AI436"/>
  <c r="AJ436"/>
  <c r="AK436"/>
  <c r="BT436" s="1"/>
  <c r="AL436"/>
  <c r="AM436"/>
  <c r="BU436" s="1"/>
  <c r="AN436"/>
  <c r="AO436"/>
  <c r="BV436" s="1"/>
  <c r="AP436"/>
  <c r="AQ436"/>
  <c r="BW436" s="1"/>
  <c r="AR436"/>
  <c r="AS436"/>
  <c r="BX436" s="1"/>
  <c r="AT436"/>
  <c r="AU436"/>
  <c r="BY436" s="1"/>
  <c r="AV436"/>
  <c r="AW436"/>
  <c r="BZ436" s="1"/>
  <c r="AX436"/>
  <c r="AY436"/>
  <c r="CA436" s="1"/>
  <c r="AZ436"/>
  <c r="BA436"/>
  <c r="CB436" s="1"/>
  <c r="BB436"/>
  <c r="BC436"/>
  <c r="CC436" s="1"/>
  <c r="BD436"/>
  <c r="BE436"/>
  <c r="CD436" s="1"/>
  <c r="BF436"/>
  <c r="BG436"/>
  <c r="W437"/>
  <c r="Y437"/>
  <c r="BN437" s="1"/>
  <c r="AA437"/>
  <c r="BO437" s="1"/>
  <c r="AB437"/>
  <c r="AC437"/>
  <c r="BP437" s="1"/>
  <c r="AD437"/>
  <c r="AE437"/>
  <c r="BQ437" s="1"/>
  <c r="AF437"/>
  <c r="AG437"/>
  <c r="BR437" s="1"/>
  <c r="AH437"/>
  <c r="AI437"/>
  <c r="BS437" s="1"/>
  <c r="AJ437"/>
  <c r="AK437"/>
  <c r="BT437" s="1"/>
  <c r="AL437"/>
  <c r="AM437"/>
  <c r="BU437" s="1"/>
  <c r="AN437"/>
  <c r="AO437"/>
  <c r="BV437" s="1"/>
  <c r="AP437"/>
  <c r="AQ437"/>
  <c r="AR437" s="1"/>
  <c r="AS437"/>
  <c r="BX437" s="1"/>
  <c r="AU437"/>
  <c r="BY437" s="1"/>
  <c r="AV437"/>
  <c r="AW437"/>
  <c r="BZ437" s="1"/>
  <c r="AX437"/>
  <c r="AY437"/>
  <c r="CA437" s="1"/>
  <c r="AZ437"/>
  <c r="BA437"/>
  <c r="CB437" s="1"/>
  <c r="BB437"/>
  <c r="BC437"/>
  <c r="CC437" s="1"/>
  <c r="BD437"/>
  <c r="BE437"/>
  <c r="CD437" s="1"/>
  <c r="BF437"/>
  <c r="BG437"/>
  <c r="W438"/>
  <c r="Y438"/>
  <c r="Z438" s="1"/>
  <c r="AA438"/>
  <c r="BO438" s="1"/>
  <c r="AB438"/>
  <c r="AC438"/>
  <c r="BP438" s="1"/>
  <c r="AD438"/>
  <c r="AE438"/>
  <c r="BQ438" s="1"/>
  <c r="AF438"/>
  <c r="AG438"/>
  <c r="BR438" s="1"/>
  <c r="AH438"/>
  <c r="AI438"/>
  <c r="AJ438" s="1"/>
  <c r="AK438"/>
  <c r="BT438" s="1"/>
  <c r="AM438"/>
  <c r="BU438" s="1"/>
  <c r="AN438"/>
  <c r="AO438"/>
  <c r="BV438" s="1"/>
  <c r="AP438"/>
  <c r="AQ438"/>
  <c r="BW438" s="1"/>
  <c r="AR438"/>
  <c r="AS438"/>
  <c r="BX438" s="1"/>
  <c r="AT438"/>
  <c r="AU438"/>
  <c r="BY438" s="1"/>
  <c r="AV438"/>
  <c r="AW438"/>
  <c r="BZ438" s="1"/>
  <c r="AX438"/>
  <c r="AY438"/>
  <c r="CA438" s="1"/>
  <c r="AZ438"/>
  <c r="BA438"/>
  <c r="CB438" s="1"/>
  <c r="BB438"/>
  <c r="BC438"/>
  <c r="CC438" s="1"/>
  <c r="BD438"/>
  <c r="BE438"/>
  <c r="CD438" s="1"/>
  <c r="BF438"/>
  <c r="BG438"/>
  <c r="BN438"/>
  <c r="W439"/>
  <c r="Y439"/>
  <c r="BN439" s="1"/>
  <c r="AA439"/>
  <c r="BO439" s="1"/>
  <c r="AB439"/>
  <c r="AC439"/>
  <c r="BP439" s="1"/>
  <c r="AD439"/>
  <c r="AE439"/>
  <c r="BQ439" s="1"/>
  <c r="AF439"/>
  <c r="AG439"/>
  <c r="BR439" s="1"/>
  <c r="AH439"/>
  <c r="AI439"/>
  <c r="BS439" s="1"/>
  <c r="AJ439"/>
  <c r="AK439"/>
  <c r="BT439" s="1"/>
  <c r="AL439"/>
  <c r="AM439"/>
  <c r="BU439" s="1"/>
  <c r="AN439"/>
  <c r="AO439"/>
  <c r="BV439" s="1"/>
  <c r="AP439"/>
  <c r="AQ439"/>
  <c r="AR439" s="1"/>
  <c r="AS439"/>
  <c r="BX439" s="1"/>
  <c r="AU439"/>
  <c r="BY439" s="1"/>
  <c r="AV439"/>
  <c r="AW439"/>
  <c r="BZ439" s="1"/>
  <c r="AX439"/>
  <c r="AY439"/>
  <c r="CA439" s="1"/>
  <c r="AZ439"/>
  <c r="BA439"/>
  <c r="CB439" s="1"/>
  <c r="BB439"/>
  <c r="BC439"/>
  <c r="CC439" s="1"/>
  <c r="BD439"/>
  <c r="BE439"/>
  <c r="CD439" s="1"/>
  <c r="BF439"/>
  <c r="BG439"/>
  <c r="W440"/>
  <c r="BM440" s="1"/>
  <c r="Y440"/>
  <c r="Z440" s="1"/>
  <c r="AA440"/>
  <c r="BO440" s="1"/>
  <c r="AB440"/>
  <c r="AC440"/>
  <c r="BP440" s="1"/>
  <c r="AD440"/>
  <c r="AE440"/>
  <c r="AF440" s="1"/>
  <c r="AG440"/>
  <c r="BR440" s="1"/>
  <c r="AI440"/>
  <c r="BS440" s="1"/>
  <c r="AJ440"/>
  <c r="AK440"/>
  <c r="BT440" s="1"/>
  <c r="AL440"/>
  <c r="AM440"/>
  <c r="AN440" s="1"/>
  <c r="AO440"/>
  <c r="AP440" s="1"/>
  <c r="AQ440"/>
  <c r="AR440" s="1"/>
  <c r="AS440"/>
  <c r="BX440" s="1"/>
  <c r="AU440"/>
  <c r="BY440" s="1"/>
  <c r="AV440"/>
  <c r="AW440"/>
  <c r="BZ440" s="1"/>
  <c r="AX440"/>
  <c r="AY440"/>
  <c r="CA440" s="1"/>
  <c r="AZ440"/>
  <c r="BA440"/>
  <c r="CB440" s="1"/>
  <c r="BB440"/>
  <c r="BC440"/>
  <c r="CC440" s="1"/>
  <c r="BD440"/>
  <c r="BE440"/>
  <c r="CD440" s="1"/>
  <c r="BF440"/>
  <c r="BG440"/>
  <c r="W441"/>
  <c r="BM441" s="1"/>
  <c r="Y441"/>
  <c r="AA441"/>
  <c r="BO441" s="1"/>
  <c r="AB441"/>
  <c r="AC441"/>
  <c r="BP441" s="1"/>
  <c r="AD441"/>
  <c r="AE441"/>
  <c r="AF441" s="1"/>
  <c r="AG441"/>
  <c r="AH441" s="1"/>
  <c r="AI441"/>
  <c r="AJ441"/>
  <c r="AK441"/>
  <c r="BT441" s="1"/>
  <c r="AL441"/>
  <c r="AM441"/>
  <c r="AN441" s="1"/>
  <c r="AO441"/>
  <c r="AP441" s="1"/>
  <c r="AQ441"/>
  <c r="AR441" s="1"/>
  <c r="AS441"/>
  <c r="BX441" s="1"/>
  <c r="AU441"/>
  <c r="BY441" s="1"/>
  <c r="AV441"/>
  <c r="AW441"/>
  <c r="BZ441" s="1"/>
  <c r="AX441"/>
  <c r="AY441"/>
  <c r="CA441" s="1"/>
  <c r="AZ441"/>
  <c r="BA441"/>
  <c r="CB441" s="1"/>
  <c r="BB441"/>
  <c r="BC441"/>
  <c r="CC441" s="1"/>
  <c r="BD441"/>
  <c r="BE441"/>
  <c r="CD441" s="1"/>
  <c r="BF441"/>
  <c r="BG441"/>
  <c r="BN441"/>
  <c r="BQ441"/>
  <c r="W442"/>
  <c r="BM442" s="1"/>
  <c r="Y442"/>
  <c r="Z442" s="1"/>
  <c r="AA442"/>
  <c r="BO442" s="1"/>
  <c r="AB442"/>
  <c r="AC442"/>
  <c r="BP442" s="1"/>
  <c r="AD442"/>
  <c r="AE442"/>
  <c r="BQ442" s="1"/>
  <c r="AF442"/>
  <c r="AG442"/>
  <c r="BR442" s="1"/>
  <c r="AH442"/>
  <c r="AI442"/>
  <c r="AJ442" s="1"/>
  <c r="AK442"/>
  <c r="BT442" s="1"/>
  <c r="AM442"/>
  <c r="AN442" s="1"/>
  <c r="AO442"/>
  <c r="AP442" s="1"/>
  <c r="AQ442"/>
  <c r="AR442" s="1"/>
  <c r="AS442"/>
  <c r="BX442" s="1"/>
  <c r="AU442"/>
  <c r="BY442" s="1"/>
  <c r="AV442"/>
  <c r="AW442"/>
  <c r="AX442"/>
  <c r="AY442"/>
  <c r="CA442" s="1"/>
  <c r="AZ442"/>
  <c r="BA442"/>
  <c r="CB442" s="1"/>
  <c r="BB442"/>
  <c r="BC442"/>
  <c r="CC442" s="1"/>
  <c r="BD442"/>
  <c r="BE442"/>
  <c r="CD442" s="1"/>
  <c r="BF442"/>
  <c r="BG442"/>
  <c r="BV442"/>
  <c r="BZ442"/>
  <c r="W443"/>
  <c r="BM443" s="1"/>
  <c r="Y443"/>
  <c r="BN443" s="1"/>
  <c r="AA443"/>
  <c r="BO443" s="1"/>
  <c r="AB443"/>
  <c r="AC443"/>
  <c r="BP443" s="1"/>
  <c r="AD443"/>
  <c r="AE443"/>
  <c r="BQ443" s="1"/>
  <c r="AF443"/>
  <c r="AG443"/>
  <c r="BR443" s="1"/>
  <c r="AH443"/>
  <c r="AI443"/>
  <c r="AJ443" s="1"/>
  <c r="AK443"/>
  <c r="BT443" s="1"/>
  <c r="AM443"/>
  <c r="AN443" s="1"/>
  <c r="AO443"/>
  <c r="AP443" s="1"/>
  <c r="AQ443"/>
  <c r="AR443" s="1"/>
  <c r="AS443"/>
  <c r="BX443" s="1"/>
  <c r="AU443"/>
  <c r="BY443" s="1"/>
  <c r="AV443"/>
  <c r="AW443"/>
  <c r="BZ443" s="1"/>
  <c r="AX443"/>
  <c r="AY443"/>
  <c r="CA443" s="1"/>
  <c r="AZ443"/>
  <c r="BA443"/>
  <c r="CB443" s="1"/>
  <c r="BB443"/>
  <c r="BC443"/>
  <c r="CC443" s="1"/>
  <c r="BD443"/>
  <c r="BE443"/>
  <c r="CD443" s="1"/>
  <c r="BF443"/>
  <c r="BG443"/>
  <c r="W444"/>
  <c r="Y444"/>
  <c r="Z444" s="1"/>
  <c r="AA444"/>
  <c r="AB444" s="1"/>
  <c r="AC444"/>
  <c r="BP444" s="1"/>
  <c r="AE444"/>
  <c r="BQ444" s="1"/>
  <c r="AF444"/>
  <c r="AG444"/>
  <c r="BR444" s="1"/>
  <c r="AH444"/>
  <c r="AI444"/>
  <c r="BS444" s="1"/>
  <c r="AJ444"/>
  <c r="AK444"/>
  <c r="BT444" s="1"/>
  <c r="AL444"/>
  <c r="AM444"/>
  <c r="BU444" s="1"/>
  <c r="AN444"/>
  <c r="AO444"/>
  <c r="BV444" s="1"/>
  <c r="AP444"/>
  <c r="AQ444"/>
  <c r="AR444" s="1"/>
  <c r="AS444"/>
  <c r="BX444" s="1"/>
  <c r="AU444"/>
  <c r="BY444" s="1"/>
  <c r="AV444"/>
  <c r="AW444"/>
  <c r="BZ444" s="1"/>
  <c r="AX444"/>
  <c r="AY444"/>
  <c r="CA444" s="1"/>
  <c r="AZ444"/>
  <c r="BA444"/>
  <c r="CB444" s="1"/>
  <c r="BB444"/>
  <c r="BC444"/>
  <c r="CC444" s="1"/>
  <c r="BD444"/>
  <c r="BE444"/>
  <c r="CD444" s="1"/>
  <c r="BF444"/>
  <c r="BG444"/>
  <c r="W445"/>
  <c r="BM445" s="1"/>
  <c r="Y445"/>
  <c r="BN445" s="1"/>
  <c r="AA445"/>
  <c r="AB445" s="1"/>
  <c r="AC445"/>
  <c r="BP445" s="1"/>
  <c r="AE445"/>
  <c r="AF445" s="1"/>
  <c r="AG445"/>
  <c r="BR445" s="1"/>
  <c r="AI445"/>
  <c r="AJ445" s="1"/>
  <c r="AK445"/>
  <c r="BT445" s="1"/>
  <c r="AM445"/>
  <c r="BU445" s="1"/>
  <c r="AN445"/>
  <c r="AO445"/>
  <c r="BV445" s="1"/>
  <c r="AP445"/>
  <c r="AQ445"/>
  <c r="AR445" s="1"/>
  <c r="AS445"/>
  <c r="BX445" s="1"/>
  <c r="AU445"/>
  <c r="BY445" s="1"/>
  <c r="AV445"/>
  <c r="AW445"/>
  <c r="BZ445" s="1"/>
  <c r="AX445"/>
  <c r="AY445"/>
  <c r="CA445" s="1"/>
  <c r="AZ445"/>
  <c r="BA445"/>
  <c r="CB445" s="1"/>
  <c r="BB445"/>
  <c r="BC445"/>
  <c r="CC445" s="1"/>
  <c r="BD445"/>
  <c r="BE445"/>
  <c r="CD445" s="1"/>
  <c r="BF445"/>
  <c r="BG445"/>
  <c r="W446"/>
  <c r="Y446"/>
  <c r="BN446" s="1"/>
  <c r="AA446"/>
  <c r="BO446" s="1"/>
  <c r="AB446"/>
  <c r="AC446"/>
  <c r="BP446" s="1"/>
  <c r="AD446"/>
  <c r="AE446"/>
  <c r="AF446" s="1"/>
  <c r="AG446"/>
  <c r="AI446"/>
  <c r="BS446" s="1"/>
  <c r="AJ446"/>
  <c r="AK446"/>
  <c r="BT446" s="1"/>
  <c r="AL446"/>
  <c r="AM446"/>
  <c r="BU446" s="1"/>
  <c r="AN446"/>
  <c r="AO446"/>
  <c r="BV446" s="1"/>
  <c r="AP446"/>
  <c r="AQ446"/>
  <c r="AR446" s="1"/>
  <c r="AS446"/>
  <c r="BX446" s="1"/>
  <c r="AU446"/>
  <c r="BY446" s="1"/>
  <c r="AV446"/>
  <c r="AW446"/>
  <c r="BZ446" s="1"/>
  <c r="AX446"/>
  <c r="AY446"/>
  <c r="CA446" s="1"/>
  <c r="AZ446"/>
  <c r="BA446"/>
  <c r="CB446" s="1"/>
  <c r="BB446"/>
  <c r="BC446"/>
  <c r="CC446" s="1"/>
  <c r="BD446"/>
  <c r="BE446"/>
  <c r="CD446" s="1"/>
  <c r="BF446"/>
  <c r="BG446"/>
  <c r="W447"/>
  <c r="BM447" s="1"/>
  <c r="Y447"/>
  <c r="BN447" s="1"/>
  <c r="AA447"/>
  <c r="BO447" s="1"/>
  <c r="AB447"/>
  <c r="AC447"/>
  <c r="BP447" s="1"/>
  <c r="AD447"/>
  <c r="AE447"/>
  <c r="BQ447" s="1"/>
  <c r="AF447"/>
  <c r="AG447"/>
  <c r="BR447" s="1"/>
  <c r="AH447"/>
  <c r="AI447"/>
  <c r="BS447" s="1"/>
  <c r="AJ447"/>
  <c r="AK447"/>
  <c r="BT447" s="1"/>
  <c r="AL447"/>
  <c r="AM447"/>
  <c r="BU447" s="1"/>
  <c r="AN447"/>
  <c r="AO447"/>
  <c r="BV447" s="1"/>
  <c r="AP447"/>
  <c r="AQ447"/>
  <c r="BW447" s="1"/>
  <c r="AR447"/>
  <c r="AS447"/>
  <c r="BX447" s="1"/>
  <c r="AT447"/>
  <c r="AU447"/>
  <c r="BY447" s="1"/>
  <c r="AV447"/>
  <c r="AW447"/>
  <c r="BZ447" s="1"/>
  <c r="AX447"/>
  <c r="AY447"/>
  <c r="CA447" s="1"/>
  <c r="AZ447"/>
  <c r="BA447"/>
  <c r="CB447" s="1"/>
  <c r="BB447"/>
  <c r="BC447"/>
  <c r="CC447" s="1"/>
  <c r="BD447"/>
  <c r="BE447"/>
  <c r="CD447" s="1"/>
  <c r="BF447"/>
  <c r="BG447"/>
  <c r="W448"/>
  <c r="Y448"/>
  <c r="Z448" s="1"/>
  <c r="AA448"/>
  <c r="BO448" s="1"/>
  <c r="AB448"/>
  <c r="AC448"/>
  <c r="BP448" s="1"/>
  <c r="AD448"/>
  <c r="AE448"/>
  <c r="BQ448" s="1"/>
  <c r="AF448"/>
  <c r="AG448"/>
  <c r="BR448" s="1"/>
  <c r="AH448"/>
  <c r="AI448"/>
  <c r="BS448" s="1"/>
  <c r="AJ448"/>
  <c r="AK448"/>
  <c r="BT448" s="1"/>
  <c r="AL448"/>
  <c r="AM448"/>
  <c r="BU448" s="1"/>
  <c r="AN448"/>
  <c r="AO448"/>
  <c r="BV448" s="1"/>
  <c r="AP448"/>
  <c r="AQ448"/>
  <c r="AR448" s="1"/>
  <c r="AS448"/>
  <c r="BX448" s="1"/>
  <c r="AU448"/>
  <c r="BY448" s="1"/>
  <c r="AV448"/>
  <c r="AW448"/>
  <c r="BZ448" s="1"/>
  <c r="AX448"/>
  <c r="AY448"/>
  <c r="CA448" s="1"/>
  <c r="AZ448"/>
  <c r="BA448"/>
  <c r="CB448" s="1"/>
  <c r="BB448"/>
  <c r="BC448"/>
  <c r="CC448" s="1"/>
  <c r="BD448"/>
  <c r="BE448"/>
  <c r="CD448" s="1"/>
  <c r="BF448"/>
  <c r="BG448"/>
  <c r="W449"/>
  <c r="BM449" s="1"/>
  <c r="Y449"/>
  <c r="Z449" s="1"/>
  <c r="AA449"/>
  <c r="AB449" s="1"/>
  <c r="AC449"/>
  <c r="BP449" s="1"/>
  <c r="AE449"/>
  <c r="AF449" s="1"/>
  <c r="AG449"/>
  <c r="AI449"/>
  <c r="BS449" s="1"/>
  <c r="AJ449"/>
  <c r="AK449"/>
  <c r="BT449" s="1"/>
  <c r="AL449"/>
  <c r="AM449"/>
  <c r="BU449" s="1"/>
  <c r="AN449"/>
  <c r="AO449"/>
  <c r="BV449" s="1"/>
  <c r="AP449"/>
  <c r="AQ449"/>
  <c r="AR449" s="1"/>
  <c r="AS449"/>
  <c r="BX449" s="1"/>
  <c r="AU449"/>
  <c r="BY449" s="1"/>
  <c r="AV449"/>
  <c r="AW449"/>
  <c r="BZ449" s="1"/>
  <c r="AX449"/>
  <c r="AY449"/>
  <c r="CA449" s="1"/>
  <c r="AZ449"/>
  <c r="BA449"/>
  <c r="CB449" s="1"/>
  <c r="BB449"/>
  <c r="BC449"/>
  <c r="CC449" s="1"/>
  <c r="BD449"/>
  <c r="BE449"/>
  <c r="CD449" s="1"/>
  <c r="BF449"/>
  <c r="BG449"/>
  <c r="BR449"/>
  <c r="W450"/>
  <c r="BM450" s="1"/>
  <c r="Y450"/>
  <c r="Z450" s="1"/>
  <c r="AA450"/>
  <c r="AB450"/>
  <c r="AC450"/>
  <c r="BP450" s="1"/>
  <c r="AD450"/>
  <c r="AE450"/>
  <c r="BQ450" s="1"/>
  <c r="AF450"/>
  <c r="AG450"/>
  <c r="BR450" s="1"/>
  <c r="AH450"/>
  <c r="AI450"/>
  <c r="BS450" s="1"/>
  <c r="AJ450"/>
  <c r="AK450"/>
  <c r="BT450" s="1"/>
  <c r="AL450"/>
  <c r="AM450"/>
  <c r="BU450" s="1"/>
  <c r="AN450"/>
  <c r="AO450"/>
  <c r="BV450" s="1"/>
  <c r="AP450"/>
  <c r="AQ450"/>
  <c r="BW450" s="1"/>
  <c r="AR450"/>
  <c r="AS450"/>
  <c r="BX450" s="1"/>
  <c r="AT450"/>
  <c r="AU450"/>
  <c r="BY450" s="1"/>
  <c r="AV450"/>
  <c r="AW450"/>
  <c r="BZ450" s="1"/>
  <c r="AX450"/>
  <c r="AY450"/>
  <c r="CA450" s="1"/>
  <c r="AZ450"/>
  <c r="BA450"/>
  <c r="CB450" s="1"/>
  <c r="BB450"/>
  <c r="BC450"/>
  <c r="CC450" s="1"/>
  <c r="BD450"/>
  <c r="BE450"/>
  <c r="CD450" s="1"/>
  <c r="BF450"/>
  <c r="BG450"/>
  <c r="W451"/>
  <c r="Y451"/>
  <c r="AA451"/>
  <c r="BO451" s="1"/>
  <c r="AB451"/>
  <c r="AC451"/>
  <c r="BP451" s="1"/>
  <c r="AD451"/>
  <c r="AE451"/>
  <c r="BQ451" s="1"/>
  <c r="AF451"/>
  <c r="AG451"/>
  <c r="BR451" s="1"/>
  <c r="AH451"/>
  <c r="AI451"/>
  <c r="AJ451" s="1"/>
  <c r="AK451"/>
  <c r="BT451" s="1"/>
  <c r="AM451"/>
  <c r="BU451" s="1"/>
  <c r="AN451"/>
  <c r="AO451"/>
  <c r="BV451" s="1"/>
  <c r="AP451"/>
  <c r="AQ451"/>
  <c r="BW451" s="1"/>
  <c r="AR451"/>
  <c r="AS451"/>
  <c r="BX451" s="1"/>
  <c r="AT451"/>
  <c r="AU451"/>
  <c r="BY451" s="1"/>
  <c r="AV451"/>
  <c r="AW451"/>
  <c r="BZ451" s="1"/>
  <c r="AX451"/>
  <c r="AY451"/>
  <c r="CA451" s="1"/>
  <c r="AZ451"/>
  <c r="BA451"/>
  <c r="CB451" s="1"/>
  <c r="BB451"/>
  <c r="BC451"/>
  <c r="CC451" s="1"/>
  <c r="BD451"/>
  <c r="BE451"/>
  <c r="CD451" s="1"/>
  <c r="BF451"/>
  <c r="BG451"/>
  <c r="W452"/>
  <c r="Y452"/>
  <c r="AA452"/>
  <c r="BO452" s="1"/>
  <c r="AB452"/>
  <c r="AC452"/>
  <c r="BP452" s="1"/>
  <c r="AD452"/>
  <c r="AE452"/>
  <c r="BQ452" s="1"/>
  <c r="AF452"/>
  <c r="AG452"/>
  <c r="BR452" s="1"/>
  <c r="AH452"/>
  <c r="AI452"/>
  <c r="BS452" s="1"/>
  <c r="AJ452"/>
  <c r="AK452"/>
  <c r="BT452" s="1"/>
  <c r="AL452"/>
  <c r="AM452"/>
  <c r="BU452" s="1"/>
  <c r="AN452"/>
  <c r="AO452"/>
  <c r="BV452" s="1"/>
  <c r="AP452"/>
  <c r="AQ452"/>
  <c r="AR452" s="1"/>
  <c r="AS452"/>
  <c r="BX452" s="1"/>
  <c r="AU452"/>
  <c r="BY452" s="1"/>
  <c r="AV452"/>
  <c r="AW452"/>
  <c r="BZ452" s="1"/>
  <c r="AX452"/>
  <c r="AY452"/>
  <c r="CA452" s="1"/>
  <c r="AZ452"/>
  <c r="BA452"/>
  <c r="CB452" s="1"/>
  <c r="BB452"/>
  <c r="BC452"/>
  <c r="CC452" s="1"/>
  <c r="BD452"/>
  <c r="BE452"/>
  <c r="CD452" s="1"/>
  <c r="BF452"/>
  <c r="BG452"/>
  <c r="W453"/>
  <c r="BM453" s="1"/>
  <c r="Y453"/>
  <c r="AA453"/>
  <c r="BO453" s="1"/>
  <c r="AB453"/>
  <c r="AC453"/>
  <c r="BP453" s="1"/>
  <c r="AD453"/>
  <c r="AE453"/>
  <c r="BQ453" s="1"/>
  <c r="AF453"/>
  <c r="AG453"/>
  <c r="BR453" s="1"/>
  <c r="AH453"/>
  <c r="AI453"/>
  <c r="BS453" s="1"/>
  <c r="AJ453"/>
  <c r="AK453"/>
  <c r="BT453" s="1"/>
  <c r="AL453"/>
  <c r="AM453"/>
  <c r="AN453" s="1"/>
  <c r="AO453"/>
  <c r="AP453" s="1"/>
  <c r="AQ453"/>
  <c r="AR453" s="1"/>
  <c r="AS453"/>
  <c r="BX453" s="1"/>
  <c r="AU453"/>
  <c r="BY453" s="1"/>
  <c r="AV453"/>
  <c r="AW453"/>
  <c r="BZ453" s="1"/>
  <c r="AX453"/>
  <c r="AY453"/>
  <c r="CA453" s="1"/>
  <c r="AZ453"/>
  <c r="BA453"/>
  <c r="CB453" s="1"/>
  <c r="BB453"/>
  <c r="BC453"/>
  <c r="CC453" s="1"/>
  <c r="BD453"/>
  <c r="BE453"/>
  <c r="CD453" s="1"/>
  <c r="BF453"/>
  <c r="BG453"/>
  <c r="W454"/>
  <c r="BM454" s="1"/>
  <c r="Y454"/>
  <c r="BN454" s="1"/>
  <c r="AA454"/>
  <c r="BO454" s="1"/>
  <c r="AB454"/>
  <c r="AC454"/>
  <c r="BP454" s="1"/>
  <c r="AD454"/>
  <c r="AE454"/>
  <c r="BQ454" s="1"/>
  <c r="AF454"/>
  <c r="AG454"/>
  <c r="BR454" s="1"/>
  <c r="AH454"/>
  <c r="AI454"/>
  <c r="BS454" s="1"/>
  <c r="AJ454"/>
  <c r="AK454"/>
  <c r="BT454" s="1"/>
  <c r="AL454"/>
  <c r="AM454"/>
  <c r="AN454" s="1"/>
  <c r="AO454"/>
  <c r="AP454" s="1"/>
  <c r="AQ454"/>
  <c r="AR454" s="1"/>
  <c r="AS454"/>
  <c r="BX454" s="1"/>
  <c r="AU454"/>
  <c r="BY454" s="1"/>
  <c r="AV454"/>
  <c r="AW454"/>
  <c r="BZ454" s="1"/>
  <c r="AX454"/>
  <c r="AY454"/>
  <c r="CA454" s="1"/>
  <c r="AZ454"/>
  <c r="BA454"/>
  <c r="CB454" s="1"/>
  <c r="BB454"/>
  <c r="BC454"/>
  <c r="CC454" s="1"/>
  <c r="BD454"/>
  <c r="BE454"/>
  <c r="CD454" s="1"/>
  <c r="BF454"/>
  <c r="BG454"/>
  <c r="W455"/>
  <c r="BM455" s="1"/>
  <c r="Y455"/>
  <c r="BN455" s="1"/>
  <c r="AA455"/>
  <c r="BO455" s="1"/>
  <c r="AB455"/>
  <c r="AC455"/>
  <c r="BP455" s="1"/>
  <c r="AD455"/>
  <c r="AE455"/>
  <c r="BQ455" s="1"/>
  <c r="AF455"/>
  <c r="AG455"/>
  <c r="BR455" s="1"/>
  <c r="AH455"/>
  <c r="AI455"/>
  <c r="BS455" s="1"/>
  <c r="AJ455"/>
  <c r="AK455"/>
  <c r="BT455" s="1"/>
  <c r="AL455"/>
  <c r="AM455"/>
  <c r="BU455" s="1"/>
  <c r="AN455"/>
  <c r="AO455"/>
  <c r="BV455" s="1"/>
  <c r="AP455"/>
  <c r="AQ455"/>
  <c r="AR455" s="1"/>
  <c r="AS455"/>
  <c r="BX455" s="1"/>
  <c r="AU455"/>
  <c r="BY455" s="1"/>
  <c r="AV455"/>
  <c r="AW455"/>
  <c r="BZ455" s="1"/>
  <c r="AX455"/>
  <c r="AY455"/>
  <c r="CA455" s="1"/>
  <c r="AZ455"/>
  <c r="BA455"/>
  <c r="CB455" s="1"/>
  <c r="BB455"/>
  <c r="BC455"/>
  <c r="CC455" s="1"/>
  <c r="BD455"/>
  <c r="BE455"/>
  <c r="CD455" s="1"/>
  <c r="BF455"/>
  <c r="BG455"/>
  <c r="W456"/>
  <c r="BM456" s="1"/>
  <c r="Y456"/>
  <c r="AA456"/>
  <c r="BO456" s="1"/>
  <c r="AB456"/>
  <c r="AC456"/>
  <c r="BP456" s="1"/>
  <c r="AD456"/>
  <c r="AE456"/>
  <c r="AF456" s="1"/>
  <c r="AG456"/>
  <c r="BR456" s="1"/>
  <c r="AI456"/>
  <c r="AJ456" s="1"/>
  <c r="AK456"/>
  <c r="BT456" s="1"/>
  <c r="AM456"/>
  <c r="BU456" s="1"/>
  <c r="AN456"/>
  <c r="AO456"/>
  <c r="BV456" s="1"/>
  <c r="AP456"/>
  <c r="AQ456"/>
  <c r="AR456" s="1"/>
  <c r="AS456"/>
  <c r="BX456" s="1"/>
  <c r="AU456"/>
  <c r="BY456" s="1"/>
  <c r="AV456"/>
  <c r="AW456"/>
  <c r="BZ456" s="1"/>
  <c r="AX456"/>
  <c r="AY456"/>
  <c r="CA456" s="1"/>
  <c r="AZ456"/>
  <c r="BA456"/>
  <c r="CB456" s="1"/>
  <c r="BB456"/>
  <c r="BC456"/>
  <c r="CC456" s="1"/>
  <c r="BD456"/>
  <c r="BE456"/>
  <c r="CD456" s="1"/>
  <c r="BF456"/>
  <c r="BG456"/>
  <c r="W457"/>
  <c r="BM457" s="1"/>
  <c r="Y457"/>
  <c r="BN457" s="1"/>
  <c r="AA457"/>
  <c r="BO457" s="1"/>
  <c r="AB457"/>
  <c r="AC457"/>
  <c r="BP457" s="1"/>
  <c r="AD457"/>
  <c r="AE457"/>
  <c r="BQ457" s="1"/>
  <c r="AF457"/>
  <c r="AG457"/>
  <c r="BR457" s="1"/>
  <c r="AH457"/>
  <c r="AI457"/>
  <c r="BS457" s="1"/>
  <c r="AJ457"/>
  <c r="AK457"/>
  <c r="BT457" s="1"/>
  <c r="AL457"/>
  <c r="AM457"/>
  <c r="BU457" s="1"/>
  <c r="AN457"/>
  <c r="AO457"/>
  <c r="BV457" s="1"/>
  <c r="AP457"/>
  <c r="AQ457"/>
  <c r="BW457" s="1"/>
  <c r="AR457"/>
  <c r="AS457"/>
  <c r="BX457" s="1"/>
  <c r="AT457"/>
  <c r="AU457"/>
  <c r="BY457" s="1"/>
  <c r="AV457"/>
  <c r="AW457"/>
  <c r="BZ457" s="1"/>
  <c r="AX457"/>
  <c r="AY457"/>
  <c r="CA457" s="1"/>
  <c r="AZ457"/>
  <c r="BA457"/>
  <c r="CB457" s="1"/>
  <c r="BB457"/>
  <c r="BC457"/>
  <c r="CC457" s="1"/>
  <c r="BD457"/>
  <c r="BE457"/>
  <c r="CD457" s="1"/>
  <c r="BF457"/>
  <c r="BG457"/>
  <c r="W458"/>
  <c r="Y458"/>
  <c r="Z458" s="1"/>
  <c r="AA458"/>
  <c r="BO458" s="1"/>
  <c r="AB458"/>
  <c r="AC458"/>
  <c r="BP458" s="1"/>
  <c r="AD458"/>
  <c r="AE458"/>
  <c r="BQ458" s="1"/>
  <c r="AF458"/>
  <c r="AG458"/>
  <c r="BR458" s="1"/>
  <c r="AH458"/>
  <c r="AI458"/>
  <c r="BS458" s="1"/>
  <c r="AJ458"/>
  <c r="AK458"/>
  <c r="BT458" s="1"/>
  <c r="AL458"/>
  <c r="AM458"/>
  <c r="AN458" s="1"/>
  <c r="AO458"/>
  <c r="BV458" s="1"/>
  <c r="AQ458"/>
  <c r="AR458" s="1"/>
  <c r="AS458"/>
  <c r="BX458" s="1"/>
  <c r="AU458"/>
  <c r="BY458" s="1"/>
  <c r="AV458"/>
  <c r="AW458"/>
  <c r="BZ458" s="1"/>
  <c r="AX458"/>
  <c r="AY458"/>
  <c r="CA458" s="1"/>
  <c r="AZ458"/>
  <c r="BA458"/>
  <c r="CB458" s="1"/>
  <c r="BB458"/>
  <c r="BC458"/>
  <c r="CC458" s="1"/>
  <c r="BD458"/>
  <c r="BE458"/>
  <c r="CD458" s="1"/>
  <c r="BF458"/>
  <c r="BG458"/>
  <c r="W459"/>
  <c r="BM459" s="1"/>
  <c r="Y459"/>
  <c r="AA459"/>
  <c r="AB459" s="1"/>
  <c r="AC459"/>
  <c r="BP459" s="1"/>
  <c r="AE459"/>
  <c r="AF459" s="1"/>
  <c r="AG459"/>
  <c r="AI459"/>
  <c r="BS459" s="1"/>
  <c r="AJ459"/>
  <c r="AK459"/>
  <c r="BT459" s="1"/>
  <c r="AL459"/>
  <c r="AM459"/>
  <c r="BU459" s="1"/>
  <c r="AN459"/>
  <c r="AO459"/>
  <c r="BV459" s="1"/>
  <c r="AP459"/>
  <c r="AQ459"/>
  <c r="BW459" s="1"/>
  <c r="AR459"/>
  <c r="AS459"/>
  <c r="BX459" s="1"/>
  <c r="AT459"/>
  <c r="AU459"/>
  <c r="BY459" s="1"/>
  <c r="AV459"/>
  <c r="AW459"/>
  <c r="BZ459" s="1"/>
  <c r="AX459"/>
  <c r="AY459"/>
  <c r="CA459" s="1"/>
  <c r="AZ459"/>
  <c r="BA459"/>
  <c r="CB459" s="1"/>
  <c r="BB459"/>
  <c r="BC459"/>
  <c r="CC459" s="1"/>
  <c r="BD459"/>
  <c r="BE459"/>
  <c r="CD459" s="1"/>
  <c r="BF459"/>
  <c r="BG459"/>
  <c r="W460"/>
  <c r="BM460" s="1"/>
  <c r="Y460"/>
  <c r="BN460" s="1"/>
  <c r="AA460"/>
  <c r="BO460" s="1"/>
  <c r="AB460"/>
  <c r="AC460"/>
  <c r="BP460" s="1"/>
  <c r="AD460"/>
  <c r="AE460"/>
  <c r="AF460" s="1"/>
  <c r="AG460"/>
  <c r="AI460"/>
  <c r="BS460" s="1"/>
  <c r="AJ460"/>
  <c r="AK460"/>
  <c r="BT460" s="1"/>
  <c r="AL460"/>
  <c r="AM460"/>
  <c r="BU460" s="1"/>
  <c r="AN460"/>
  <c r="AO460"/>
  <c r="BV460" s="1"/>
  <c r="AP460"/>
  <c r="AQ460"/>
  <c r="BW460" s="1"/>
  <c r="AR460"/>
  <c r="AS460"/>
  <c r="BX460" s="1"/>
  <c r="AT460"/>
  <c r="AU460"/>
  <c r="BY460" s="1"/>
  <c r="AV460"/>
  <c r="AW460"/>
  <c r="BZ460" s="1"/>
  <c r="AX460"/>
  <c r="AY460"/>
  <c r="CA460" s="1"/>
  <c r="AZ460"/>
  <c r="BA460"/>
  <c r="CB460" s="1"/>
  <c r="BB460"/>
  <c r="BC460"/>
  <c r="CC460" s="1"/>
  <c r="BD460"/>
  <c r="BE460"/>
  <c r="CD460" s="1"/>
  <c r="BF460"/>
  <c r="BG460"/>
  <c r="W461"/>
  <c r="BM461" s="1"/>
  <c r="Y461"/>
  <c r="BN461" s="1"/>
  <c r="AA461"/>
  <c r="AB461" s="1"/>
  <c r="AC461"/>
  <c r="BP461" s="1"/>
  <c r="AE461"/>
  <c r="AF461" s="1"/>
  <c r="AG461"/>
  <c r="BR461" s="1"/>
  <c r="AI461"/>
  <c r="AJ461" s="1"/>
  <c r="AK461"/>
  <c r="BT461" s="1"/>
  <c r="AM461"/>
  <c r="AN461" s="1"/>
  <c r="AO461"/>
  <c r="AQ461"/>
  <c r="AR461" s="1"/>
  <c r="AS461"/>
  <c r="BX461" s="1"/>
  <c r="AU461"/>
  <c r="BY461" s="1"/>
  <c r="AV461"/>
  <c r="AW461"/>
  <c r="BZ461" s="1"/>
  <c r="AX461"/>
  <c r="AY461"/>
  <c r="CA461" s="1"/>
  <c r="AZ461"/>
  <c r="BA461"/>
  <c r="CB461" s="1"/>
  <c r="BB461"/>
  <c r="BC461"/>
  <c r="CC461" s="1"/>
  <c r="BD461"/>
  <c r="BE461"/>
  <c r="CD461" s="1"/>
  <c r="BF461"/>
  <c r="BG461"/>
  <c r="W462"/>
  <c r="BM462" s="1"/>
  <c r="Y462"/>
  <c r="Z462" s="1"/>
  <c r="AA462"/>
  <c r="AB462" s="1"/>
  <c r="AC462"/>
  <c r="BP462" s="1"/>
  <c r="AE462"/>
  <c r="AF462" s="1"/>
  <c r="AG462"/>
  <c r="BR462" s="1"/>
  <c r="AI462"/>
  <c r="BS462" s="1"/>
  <c r="AJ462"/>
  <c r="AK462"/>
  <c r="BT462" s="1"/>
  <c r="AL462"/>
  <c r="AM462"/>
  <c r="AN462" s="1"/>
  <c r="AO462"/>
  <c r="AQ462"/>
  <c r="AR462" s="1"/>
  <c r="AS462"/>
  <c r="BX462" s="1"/>
  <c r="AU462"/>
  <c r="BY462" s="1"/>
  <c r="AV462"/>
  <c r="AW462"/>
  <c r="BZ462" s="1"/>
  <c r="AX462"/>
  <c r="AY462"/>
  <c r="CA462" s="1"/>
  <c r="AZ462"/>
  <c r="BA462"/>
  <c r="CB462" s="1"/>
  <c r="BB462"/>
  <c r="BC462"/>
  <c r="CC462" s="1"/>
  <c r="BD462"/>
  <c r="BE462"/>
  <c r="CD462" s="1"/>
  <c r="BF462"/>
  <c r="BG462"/>
  <c r="W463"/>
  <c r="BM463" s="1"/>
  <c r="Y463"/>
  <c r="AA463"/>
  <c r="AB463" s="1"/>
  <c r="AC463"/>
  <c r="BP463" s="1"/>
  <c r="AE463"/>
  <c r="AF463" s="1"/>
  <c r="AG463"/>
  <c r="AI463"/>
  <c r="AJ463" s="1"/>
  <c r="AK463"/>
  <c r="BT463" s="1"/>
  <c r="AM463"/>
  <c r="AN463" s="1"/>
  <c r="AO463"/>
  <c r="AP463" s="1"/>
  <c r="AQ463"/>
  <c r="AR463" s="1"/>
  <c r="AS463"/>
  <c r="BX463" s="1"/>
  <c r="AU463"/>
  <c r="BY463" s="1"/>
  <c r="AV463"/>
  <c r="AW463"/>
  <c r="BZ463" s="1"/>
  <c r="AX463"/>
  <c r="AY463"/>
  <c r="CA463" s="1"/>
  <c r="AZ463"/>
  <c r="BA463"/>
  <c r="CB463" s="1"/>
  <c r="BB463"/>
  <c r="BC463"/>
  <c r="CC463" s="1"/>
  <c r="BD463"/>
  <c r="BE463"/>
  <c r="CD463" s="1"/>
  <c r="BF463"/>
  <c r="BG463"/>
  <c r="W464"/>
  <c r="BM464" s="1"/>
  <c r="Y464"/>
  <c r="BN464" s="1"/>
  <c r="AA464"/>
  <c r="BO464" s="1"/>
  <c r="AB464"/>
  <c r="AC464"/>
  <c r="BP464" s="1"/>
  <c r="AD464"/>
  <c r="AE464"/>
  <c r="BQ464" s="1"/>
  <c r="AF464"/>
  <c r="AG464"/>
  <c r="BR464" s="1"/>
  <c r="AH464"/>
  <c r="AI464"/>
  <c r="BS464" s="1"/>
  <c r="AJ464"/>
  <c r="AK464"/>
  <c r="BT464" s="1"/>
  <c r="AL464"/>
  <c r="AM464"/>
  <c r="BU464" s="1"/>
  <c r="AN464"/>
  <c r="AO464"/>
  <c r="BV464" s="1"/>
  <c r="AP464"/>
  <c r="AQ464"/>
  <c r="BW464" s="1"/>
  <c r="AR464"/>
  <c r="AS464"/>
  <c r="BX464" s="1"/>
  <c r="AT464"/>
  <c r="AU464"/>
  <c r="BY464" s="1"/>
  <c r="AV464"/>
  <c r="AW464"/>
  <c r="BZ464" s="1"/>
  <c r="AX464"/>
  <c r="AY464"/>
  <c r="CA464" s="1"/>
  <c r="AZ464"/>
  <c r="BA464"/>
  <c r="CB464" s="1"/>
  <c r="BB464"/>
  <c r="BC464"/>
  <c r="CC464" s="1"/>
  <c r="BD464"/>
  <c r="BE464"/>
  <c r="CD464" s="1"/>
  <c r="BF464"/>
  <c r="BG464"/>
  <c r="W465"/>
  <c r="Y465"/>
  <c r="Z465" s="1"/>
  <c r="AA465"/>
  <c r="BO465" s="1"/>
  <c r="AB465"/>
  <c r="AC465"/>
  <c r="BP465" s="1"/>
  <c r="AD465"/>
  <c r="AE465"/>
  <c r="BQ465" s="1"/>
  <c r="AF465"/>
  <c r="AG465"/>
  <c r="BR465" s="1"/>
  <c r="AH465"/>
  <c r="AI465"/>
  <c r="BS465" s="1"/>
  <c r="AJ465"/>
  <c r="AK465"/>
  <c r="BT465" s="1"/>
  <c r="AL465"/>
  <c r="AM465"/>
  <c r="AN465" s="1"/>
  <c r="AO465"/>
  <c r="BV465" s="1"/>
  <c r="AQ465"/>
  <c r="AR465" s="1"/>
  <c r="AS465"/>
  <c r="BX465" s="1"/>
  <c r="AU465"/>
  <c r="BY465" s="1"/>
  <c r="AV465"/>
  <c r="AW465"/>
  <c r="BZ465" s="1"/>
  <c r="AX465"/>
  <c r="AY465"/>
  <c r="CA465" s="1"/>
  <c r="AZ465"/>
  <c r="BA465"/>
  <c r="CB465" s="1"/>
  <c r="BB465"/>
  <c r="BC465"/>
  <c r="CC465" s="1"/>
  <c r="BD465"/>
  <c r="BE465"/>
  <c r="CD465" s="1"/>
  <c r="BF465"/>
  <c r="BG465"/>
  <c r="W466"/>
  <c r="BM466" s="1"/>
  <c r="Y466"/>
  <c r="AA466"/>
  <c r="BO466" s="1"/>
  <c r="AB466"/>
  <c r="AC466"/>
  <c r="BP466" s="1"/>
  <c r="AD466"/>
  <c r="AE466"/>
  <c r="BQ466" s="1"/>
  <c r="AF466"/>
  <c r="AG466"/>
  <c r="BR466" s="1"/>
  <c r="AH466"/>
  <c r="AI466"/>
  <c r="AJ466" s="1"/>
  <c r="AK466"/>
  <c r="BT466" s="1"/>
  <c r="AM466"/>
  <c r="BU466" s="1"/>
  <c r="AN466"/>
  <c r="AO466"/>
  <c r="BV466" s="1"/>
  <c r="AP466"/>
  <c r="AQ466"/>
  <c r="BW466" s="1"/>
  <c r="AR466"/>
  <c r="AS466"/>
  <c r="BX466" s="1"/>
  <c r="AT466"/>
  <c r="AU466"/>
  <c r="BY466" s="1"/>
  <c r="AV466"/>
  <c r="AW466"/>
  <c r="BZ466" s="1"/>
  <c r="AX466"/>
  <c r="AY466"/>
  <c r="CA466" s="1"/>
  <c r="AZ466"/>
  <c r="BA466"/>
  <c r="CB466" s="1"/>
  <c r="BB466"/>
  <c r="BC466"/>
  <c r="CC466" s="1"/>
  <c r="BD466"/>
  <c r="BE466"/>
  <c r="CD466" s="1"/>
  <c r="BF466"/>
  <c r="BG466"/>
  <c r="W467"/>
  <c r="BM467" s="1"/>
  <c r="Y467"/>
  <c r="AA467"/>
  <c r="BO467" s="1"/>
  <c r="AB467"/>
  <c r="AC467"/>
  <c r="BP467" s="1"/>
  <c r="AD467"/>
  <c r="AE467"/>
  <c r="BQ467" s="1"/>
  <c r="AF467"/>
  <c r="AG467"/>
  <c r="BR467" s="1"/>
  <c r="AH467"/>
  <c r="AI467"/>
  <c r="AJ467" s="1"/>
  <c r="AK467"/>
  <c r="BT467" s="1"/>
  <c r="AM467"/>
  <c r="BU467" s="1"/>
  <c r="AN467"/>
  <c r="AO467"/>
  <c r="BV467" s="1"/>
  <c r="AP467"/>
  <c r="AQ467"/>
  <c r="BW467" s="1"/>
  <c r="AR467"/>
  <c r="AS467"/>
  <c r="BX467" s="1"/>
  <c r="AT467"/>
  <c r="AU467"/>
  <c r="BY467" s="1"/>
  <c r="AV467"/>
  <c r="AW467"/>
  <c r="BZ467" s="1"/>
  <c r="AX467"/>
  <c r="AY467"/>
  <c r="CA467" s="1"/>
  <c r="AZ467"/>
  <c r="BA467"/>
  <c r="CB467" s="1"/>
  <c r="BB467"/>
  <c r="BC467"/>
  <c r="CC467" s="1"/>
  <c r="BD467"/>
  <c r="BE467"/>
  <c r="CD467" s="1"/>
  <c r="BF467"/>
  <c r="BG467"/>
  <c r="W468"/>
  <c r="BM468" s="1"/>
  <c r="Y468"/>
  <c r="BN468" s="1"/>
  <c r="AA468"/>
  <c r="BO468" s="1"/>
  <c r="AB468"/>
  <c r="AC468"/>
  <c r="BP468" s="1"/>
  <c r="AD468"/>
  <c r="AE468"/>
  <c r="BQ468" s="1"/>
  <c r="AF468"/>
  <c r="AG468"/>
  <c r="BR468" s="1"/>
  <c r="AH468"/>
  <c r="AI468"/>
  <c r="BS468" s="1"/>
  <c r="AJ468"/>
  <c r="AK468"/>
  <c r="BT468" s="1"/>
  <c r="AL468"/>
  <c r="AM468"/>
  <c r="BU468" s="1"/>
  <c r="AN468"/>
  <c r="AO468"/>
  <c r="BV468" s="1"/>
  <c r="AP468"/>
  <c r="AQ468"/>
  <c r="BW468" s="1"/>
  <c r="AR468"/>
  <c r="AS468"/>
  <c r="BX468" s="1"/>
  <c r="AT468"/>
  <c r="AU468"/>
  <c r="BY468" s="1"/>
  <c r="AV468"/>
  <c r="AW468"/>
  <c r="BZ468" s="1"/>
  <c r="AX468"/>
  <c r="AY468"/>
  <c r="CA468" s="1"/>
  <c r="AZ468"/>
  <c r="BA468"/>
  <c r="CB468" s="1"/>
  <c r="BB468"/>
  <c r="BC468"/>
  <c r="CC468" s="1"/>
  <c r="BD468"/>
  <c r="BE468"/>
  <c r="CD468" s="1"/>
  <c r="BF468"/>
  <c r="BG468"/>
  <c r="W469"/>
  <c r="Y469"/>
  <c r="Z469" s="1"/>
  <c r="AA469"/>
  <c r="AB469" s="1"/>
  <c r="AC469"/>
  <c r="BP469" s="1"/>
  <c r="AE469"/>
  <c r="BQ469" s="1"/>
  <c r="AF469"/>
  <c r="AG469"/>
  <c r="BR469" s="1"/>
  <c r="AH469"/>
  <c r="AI469"/>
  <c r="BS469" s="1"/>
  <c r="AJ469"/>
  <c r="AK469"/>
  <c r="BT469" s="1"/>
  <c r="AL469"/>
  <c r="AM469"/>
  <c r="BU469" s="1"/>
  <c r="AN469"/>
  <c r="AO469"/>
  <c r="BV469" s="1"/>
  <c r="AP469"/>
  <c r="AQ469"/>
  <c r="AR469" s="1"/>
  <c r="AS469"/>
  <c r="BX469" s="1"/>
  <c r="AU469"/>
  <c r="BY469" s="1"/>
  <c r="AV469"/>
  <c r="AW469"/>
  <c r="BZ469" s="1"/>
  <c r="AX469"/>
  <c r="AY469"/>
  <c r="CA469" s="1"/>
  <c r="AZ469"/>
  <c r="BA469"/>
  <c r="CB469" s="1"/>
  <c r="BB469"/>
  <c r="BC469"/>
  <c r="CC469" s="1"/>
  <c r="BD469"/>
  <c r="BE469"/>
  <c r="CD469" s="1"/>
  <c r="BF469"/>
  <c r="BG469"/>
  <c r="W470"/>
  <c r="BM470" s="1"/>
  <c r="Y470"/>
  <c r="BN470" s="1"/>
  <c r="AA470"/>
  <c r="BO470" s="1"/>
  <c r="AB470"/>
  <c r="AC470"/>
  <c r="BP470" s="1"/>
  <c r="AD470"/>
  <c r="AE470"/>
  <c r="BQ470" s="1"/>
  <c r="AF470"/>
  <c r="AG470"/>
  <c r="BR470" s="1"/>
  <c r="AH470"/>
  <c r="AI470"/>
  <c r="BS470" s="1"/>
  <c r="AJ470"/>
  <c r="AK470"/>
  <c r="BT470" s="1"/>
  <c r="AL470"/>
  <c r="AM470"/>
  <c r="BU470" s="1"/>
  <c r="AN470"/>
  <c r="AO470"/>
  <c r="BV470" s="1"/>
  <c r="AP470"/>
  <c r="AQ470"/>
  <c r="BW470" s="1"/>
  <c r="AR470"/>
  <c r="AS470"/>
  <c r="BX470" s="1"/>
  <c r="AT470"/>
  <c r="AU470"/>
  <c r="BY470" s="1"/>
  <c r="AV470"/>
  <c r="AW470"/>
  <c r="BZ470" s="1"/>
  <c r="AX470"/>
  <c r="AY470"/>
  <c r="CA470" s="1"/>
  <c r="AZ470"/>
  <c r="BA470"/>
  <c r="CB470" s="1"/>
  <c r="BB470"/>
  <c r="BC470"/>
  <c r="CC470" s="1"/>
  <c r="BD470"/>
  <c r="BE470"/>
  <c r="CD470" s="1"/>
  <c r="BF470"/>
  <c r="BG470"/>
  <c r="W471"/>
  <c r="Y471"/>
  <c r="Z471" s="1"/>
  <c r="AA471"/>
  <c r="BO471" s="1"/>
  <c r="AB471"/>
  <c r="AC471"/>
  <c r="BP471" s="1"/>
  <c r="AD471"/>
  <c r="AE471"/>
  <c r="BQ471" s="1"/>
  <c r="AF471"/>
  <c r="AG471"/>
  <c r="BR471" s="1"/>
  <c r="AH471"/>
  <c r="AI471"/>
  <c r="BS471" s="1"/>
  <c r="AJ471"/>
  <c r="AK471"/>
  <c r="BT471" s="1"/>
  <c r="AL471"/>
  <c r="AM471"/>
  <c r="BU471" s="1"/>
  <c r="AN471"/>
  <c r="AO471"/>
  <c r="BV471" s="1"/>
  <c r="AP471"/>
  <c r="AQ471"/>
  <c r="BW471" s="1"/>
  <c r="AR471"/>
  <c r="AS471"/>
  <c r="BX471" s="1"/>
  <c r="AT471"/>
  <c r="AU471"/>
  <c r="BY471" s="1"/>
  <c r="AV471"/>
  <c r="AW471"/>
  <c r="BZ471" s="1"/>
  <c r="AX471"/>
  <c r="AY471"/>
  <c r="CA471" s="1"/>
  <c r="AZ471"/>
  <c r="BA471"/>
  <c r="CB471" s="1"/>
  <c r="BB471"/>
  <c r="BC471"/>
  <c r="CC471" s="1"/>
  <c r="BD471"/>
  <c r="BE471"/>
  <c r="CD471" s="1"/>
  <c r="BF471"/>
  <c r="BG471"/>
  <c r="W472"/>
  <c r="BM472" s="1"/>
  <c r="Y472"/>
  <c r="AA472"/>
  <c r="BO472" s="1"/>
  <c r="AC472"/>
  <c r="BP472" s="1"/>
  <c r="AE472"/>
  <c r="BQ472" s="1"/>
  <c r="AF472"/>
  <c r="AG472"/>
  <c r="BR472" s="1"/>
  <c r="AH472"/>
  <c r="AI472"/>
  <c r="BS472" s="1"/>
  <c r="AJ472"/>
  <c r="AK472"/>
  <c r="BT472" s="1"/>
  <c r="AL472"/>
  <c r="AM472"/>
  <c r="BU472" s="1"/>
  <c r="AN472"/>
  <c r="AO472"/>
  <c r="BV472" s="1"/>
  <c r="AP472"/>
  <c r="AQ472"/>
  <c r="AR472" s="1"/>
  <c r="AS472"/>
  <c r="AU472"/>
  <c r="BY472" s="1"/>
  <c r="AV472"/>
  <c r="AW472"/>
  <c r="BZ472" s="1"/>
  <c r="AX472"/>
  <c r="AY472"/>
  <c r="CA472" s="1"/>
  <c r="AZ472"/>
  <c r="BA472"/>
  <c r="CB472" s="1"/>
  <c r="BB472"/>
  <c r="BC472"/>
  <c r="CC472" s="1"/>
  <c r="BD472"/>
  <c r="BE472"/>
  <c r="CD472" s="1"/>
  <c r="BF472"/>
  <c r="BG472"/>
  <c r="W473"/>
  <c r="Y473"/>
  <c r="Z473" s="1"/>
  <c r="AA473"/>
  <c r="BO473" s="1"/>
  <c r="AB473"/>
  <c r="AC473"/>
  <c r="BP473" s="1"/>
  <c r="AD473"/>
  <c r="AE473"/>
  <c r="BQ473" s="1"/>
  <c r="AF473"/>
  <c r="AG473"/>
  <c r="BR473" s="1"/>
  <c r="AH473"/>
  <c r="AI473"/>
  <c r="BS473" s="1"/>
  <c r="AJ473"/>
  <c r="AK473"/>
  <c r="BT473" s="1"/>
  <c r="AL473"/>
  <c r="AM473"/>
  <c r="BU473" s="1"/>
  <c r="AN473"/>
  <c r="AO473"/>
  <c r="BV473" s="1"/>
  <c r="AP473"/>
  <c r="AQ473"/>
  <c r="BW473" s="1"/>
  <c r="AR473"/>
  <c r="AS473"/>
  <c r="BX473" s="1"/>
  <c r="AT473"/>
  <c r="AU473"/>
  <c r="BY473" s="1"/>
  <c r="AV473"/>
  <c r="AW473"/>
  <c r="BZ473" s="1"/>
  <c r="AX473"/>
  <c r="AY473"/>
  <c r="CA473" s="1"/>
  <c r="AZ473"/>
  <c r="BA473"/>
  <c r="CB473" s="1"/>
  <c r="BB473"/>
  <c r="BC473"/>
  <c r="CC473" s="1"/>
  <c r="BD473"/>
  <c r="BE473"/>
  <c r="BF473"/>
  <c r="BG473"/>
  <c r="W474"/>
  <c r="BM474" s="1"/>
  <c r="Y474"/>
  <c r="AA474"/>
  <c r="AC474"/>
  <c r="BP474" s="1"/>
  <c r="AE474"/>
  <c r="BQ474" s="1"/>
  <c r="AF474"/>
  <c r="AG474"/>
  <c r="BR474" s="1"/>
  <c r="AH474"/>
  <c r="AI474"/>
  <c r="BS474" s="1"/>
  <c r="AJ474"/>
  <c r="AK474"/>
  <c r="BT474" s="1"/>
  <c r="AL474"/>
  <c r="AM474"/>
  <c r="BU474" s="1"/>
  <c r="AN474"/>
  <c r="AO474"/>
  <c r="BV474" s="1"/>
  <c r="AP474"/>
  <c r="AQ474"/>
  <c r="BW474" s="1"/>
  <c r="AR474"/>
  <c r="AS474"/>
  <c r="BX474" s="1"/>
  <c r="AT474"/>
  <c r="AU474"/>
  <c r="BY474" s="1"/>
  <c r="AV474"/>
  <c r="AW474"/>
  <c r="BZ474" s="1"/>
  <c r="AX474"/>
  <c r="AY474"/>
  <c r="CA474" s="1"/>
  <c r="AZ474"/>
  <c r="BA474"/>
  <c r="CB474" s="1"/>
  <c r="BB474"/>
  <c r="BC474"/>
  <c r="CC474" s="1"/>
  <c r="BD474"/>
  <c r="BE474"/>
  <c r="CD474" s="1"/>
  <c r="BF474"/>
  <c r="BG474"/>
  <c r="W475"/>
  <c r="BM475" s="1"/>
  <c r="Y475"/>
  <c r="Z475" s="1"/>
  <c r="AA475"/>
  <c r="AC475"/>
  <c r="BP475" s="1"/>
  <c r="AE475"/>
  <c r="BQ475" s="1"/>
  <c r="AF475"/>
  <c r="AG475"/>
  <c r="BR475" s="1"/>
  <c r="AH475"/>
  <c r="AI475"/>
  <c r="BS475" s="1"/>
  <c r="AJ475"/>
  <c r="AK475"/>
  <c r="BT475" s="1"/>
  <c r="AL475"/>
  <c r="AM475"/>
  <c r="BU475" s="1"/>
  <c r="AN475"/>
  <c r="AO475"/>
  <c r="BV475" s="1"/>
  <c r="AP475"/>
  <c r="AQ475"/>
  <c r="BW475" s="1"/>
  <c r="AR475"/>
  <c r="AS475"/>
  <c r="BX475" s="1"/>
  <c r="AT475"/>
  <c r="AU475"/>
  <c r="BY475" s="1"/>
  <c r="AV475"/>
  <c r="AW475"/>
  <c r="BZ475" s="1"/>
  <c r="AX475"/>
  <c r="AY475"/>
  <c r="CA475" s="1"/>
  <c r="AZ475"/>
  <c r="BA475"/>
  <c r="CB475" s="1"/>
  <c r="BB475"/>
  <c r="BC475"/>
  <c r="CC475" s="1"/>
  <c r="BD475"/>
  <c r="BE475"/>
  <c r="CD475" s="1"/>
  <c r="BF475"/>
  <c r="BG475"/>
  <c r="W476"/>
  <c r="Y476"/>
  <c r="Z476" s="1"/>
  <c r="AA476"/>
  <c r="BO476" s="1"/>
  <c r="AB476"/>
  <c r="AC476"/>
  <c r="BP476" s="1"/>
  <c r="AD476"/>
  <c r="AE476"/>
  <c r="BQ476" s="1"/>
  <c r="AF476"/>
  <c r="AG476"/>
  <c r="BR476" s="1"/>
  <c r="AH476"/>
  <c r="AI476"/>
  <c r="BS476" s="1"/>
  <c r="AJ476"/>
  <c r="AK476"/>
  <c r="BT476" s="1"/>
  <c r="AL476"/>
  <c r="AM476"/>
  <c r="AO476"/>
  <c r="AP476" s="1"/>
  <c r="AQ476"/>
  <c r="BW476" s="1"/>
  <c r="AR476"/>
  <c r="AS476"/>
  <c r="BX476" s="1"/>
  <c r="AT476"/>
  <c r="AU476"/>
  <c r="BY476" s="1"/>
  <c r="AV476"/>
  <c r="AW476"/>
  <c r="BZ476" s="1"/>
  <c r="AX476"/>
  <c r="AY476"/>
  <c r="CA476" s="1"/>
  <c r="AZ476"/>
  <c r="BA476"/>
  <c r="CB476" s="1"/>
  <c r="BB476"/>
  <c r="BC476"/>
  <c r="CC476" s="1"/>
  <c r="BD476"/>
  <c r="BE476"/>
  <c r="CD476" s="1"/>
  <c r="BF476"/>
  <c r="BG476"/>
  <c r="W477"/>
  <c r="BM477" s="1"/>
  <c r="Y477"/>
  <c r="BN477" s="1"/>
  <c r="AA477"/>
  <c r="AB477"/>
  <c r="AC477"/>
  <c r="BP477" s="1"/>
  <c r="AD477"/>
  <c r="AE477"/>
  <c r="AG477"/>
  <c r="BR477" s="1"/>
  <c r="AI477"/>
  <c r="BS477" s="1"/>
  <c r="AJ477"/>
  <c r="AK477"/>
  <c r="BT477" s="1"/>
  <c r="AL477"/>
  <c r="AM477"/>
  <c r="BU477" s="1"/>
  <c r="AN477"/>
  <c r="AO477"/>
  <c r="BV477" s="1"/>
  <c r="AP477"/>
  <c r="AQ477"/>
  <c r="AR477" s="1"/>
  <c r="AS477"/>
  <c r="AU477"/>
  <c r="BY477" s="1"/>
  <c r="AV477"/>
  <c r="AW477"/>
  <c r="BZ477" s="1"/>
  <c r="AX477"/>
  <c r="AY477"/>
  <c r="CA477" s="1"/>
  <c r="AZ477"/>
  <c r="BA477"/>
  <c r="CB477" s="1"/>
  <c r="BB477"/>
  <c r="BC477"/>
  <c r="CC477" s="1"/>
  <c r="BD477"/>
  <c r="BE477"/>
  <c r="CD477" s="1"/>
  <c r="BF477"/>
  <c r="BG477"/>
  <c r="W478"/>
  <c r="Y478"/>
  <c r="Z478" s="1"/>
  <c r="AA478"/>
  <c r="AB478" s="1"/>
  <c r="AC478"/>
  <c r="AE478"/>
  <c r="BQ478" s="1"/>
  <c r="AF478"/>
  <c r="AG478"/>
  <c r="BR478" s="1"/>
  <c r="AH478"/>
  <c r="AI478"/>
  <c r="BS478" s="1"/>
  <c r="AJ478"/>
  <c r="AK478"/>
  <c r="BT478" s="1"/>
  <c r="AL478"/>
  <c r="AM478"/>
  <c r="AN478" s="1"/>
  <c r="AO478"/>
  <c r="AP478" s="1"/>
  <c r="AQ478"/>
  <c r="AR478" s="1"/>
  <c r="AS478"/>
  <c r="BX478" s="1"/>
  <c r="AU478"/>
  <c r="BY478" s="1"/>
  <c r="AV478"/>
  <c r="AW478"/>
  <c r="BZ478" s="1"/>
  <c r="AX478"/>
  <c r="AY478"/>
  <c r="CA478" s="1"/>
  <c r="AZ478"/>
  <c r="BA478"/>
  <c r="CB478" s="1"/>
  <c r="BB478"/>
  <c r="BC478"/>
  <c r="CC478" s="1"/>
  <c r="BD478"/>
  <c r="BE478"/>
  <c r="CD478" s="1"/>
  <c r="BF478"/>
  <c r="BG478"/>
  <c r="W479"/>
  <c r="Y479"/>
  <c r="BN479" s="1"/>
  <c r="AA479"/>
  <c r="BO479" s="1"/>
  <c r="AB479"/>
  <c r="AC479"/>
  <c r="BP479" s="1"/>
  <c r="AD479"/>
  <c r="AE479"/>
  <c r="BQ479" s="1"/>
  <c r="AF479"/>
  <c r="AG479"/>
  <c r="BR479" s="1"/>
  <c r="AH479"/>
  <c r="AI479"/>
  <c r="AJ479" s="1"/>
  <c r="AK479"/>
  <c r="BT479" s="1"/>
  <c r="AM479"/>
  <c r="BU479" s="1"/>
  <c r="AN479"/>
  <c r="AO479"/>
  <c r="BV479" s="1"/>
  <c r="AP479"/>
  <c r="AQ479"/>
  <c r="BW479" s="1"/>
  <c r="AR479"/>
  <c r="AS479"/>
  <c r="BX479" s="1"/>
  <c r="AT479"/>
  <c r="AU479"/>
  <c r="BY479" s="1"/>
  <c r="AV479"/>
  <c r="AW479"/>
  <c r="BZ479" s="1"/>
  <c r="AX479"/>
  <c r="AY479"/>
  <c r="CA479" s="1"/>
  <c r="AZ479"/>
  <c r="BA479"/>
  <c r="CB479" s="1"/>
  <c r="BB479"/>
  <c r="BC479"/>
  <c r="CC479" s="1"/>
  <c r="BD479"/>
  <c r="BE479"/>
  <c r="CD479" s="1"/>
  <c r="BF479"/>
  <c r="BG479"/>
  <c r="W480"/>
  <c r="BM480" s="1"/>
  <c r="Y480"/>
  <c r="Z480" s="1"/>
  <c r="AA480"/>
  <c r="BO480" s="1"/>
  <c r="AB480"/>
  <c r="AC480"/>
  <c r="BP480" s="1"/>
  <c r="AD480"/>
  <c r="AE480"/>
  <c r="BQ480" s="1"/>
  <c r="AF480"/>
  <c r="AG480"/>
  <c r="BR480" s="1"/>
  <c r="AH480"/>
  <c r="AI480"/>
  <c r="BS480" s="1"/>
  <c r="AJ480"/>
  <c r="AK480"/>
  <c r="BT480" s="1"/>
  <c r="AL480"/>
  <c r="AM480"/>
  <c r="BU480" s="1"/>
  <c r="AN480"/>
  <c r="AO480"/>
  <c r="BV480" s="1"/>
  <c r="AP480"/>
  <c r="AQ480"/>
  <c r="AR480" s="1"/>
  <c r="AS480"/>
  <c r="BX480" s="1"/>
  <c r="AU480"/>
  <c r="BY480" s="1"/>
  <c r="AV480"/>
  <c r="AW480"/>
  <c r="BZ480" s="1"/>
  <c r="AX480"/>
  <c r="AY480"/>
  <c r="CA480" s="1"/>
  <c r="AZ480"/>
  <c r="BA480"/>
  <c r="CB480" s="1"/>
  <c r="BB480"/>
  <c r="BC480"/>
  <c r="CC480" s="1"/>
  <c r="BD480"/>
  <c r="BE480"/>
  <c r="CD480" s="1"/>
  <c r="BF480"/>
  <c r="BG480"/>
  <c r="W481"/>
  <c r="Y481"/>
  <c r="AA481"/>
  <c r="BO481" s="1"/>
  <c r="AB481"/>
  <c r="AC481"/>
  <c r="BP481" s="1"/>
  <c r="AD481"/>
  <c r="AE481"/>
  <c r="BQ481" s="1"/>
  <c r="AF481"/>
  <c r="AG481"/>
  <c r="BR481" s="1"/>
  <c r="AH481"/>
  <c r="AI481"/>
  <c r="BS481" s="1"/>
  <c r="AJ481"/>
  <c r="AK481"/>
  <c r="BT481" s="1"/>
  <c r="AL481"/>
  <c r="AM481"/>
  <c r="BU481" s="1"/>
  <c r="AN481"/>
  <c r="AO481"/>
  <c r="BV481" s="1"/>
  <c r="AP481"/>
  <c r="AQ481"/>
  <c r="BW481" s="1"/>
  <c r="AR481"/>
  <c r="AS481"/>
  <c r="BX481" s="1"/>
  <c r="AT481"/>
  <c r="AU481"/>
  <c r="BY481" s="1"/>
  <c r="AV481"/>
  <c r="AW481"/>
  <c r="BZ481" s="1"/>
  <c r="AX481"/>
  <c r="AY481"/>
  <c r="CA481" s="1"/>
  <c r="AZ481"/>
  <c r="BA481"/>
  <c r="CB481" s="1"/>
  <c r="BB481"/>
  <c r="BC481"/>
  <c r="CC481" s="1"/>
  <c r="BD481"/>
  <c r="BE481"/>
  <c r="CD481" s="1"/>
  <c r="BF481"/>
  <c r="BG481"/>
  <c r="W482"/>
  <c r="BM482" s="1"/>
  <c r="Y482"/>
  <c r="AA482"/>
  <c r="BO482" s="1"/>
  <c r="AB482"/>
  <c r="AC482"/>
  <c r="BP482" s="1"/>
  <c r="AD482"/>
  <c r="AE482"/>
  <c r="BQ482" s="1"/>
  <c r="AF482"/>
  <c r="AG482"/>
  <c r="BR482" s="1"/>
  <c r="AH482"/>
  <c r="AI482"/>
  <c r="BS482" s="1"/>
  <c r="AJ482"/>
  <c r="AK482"/>
  <c r="BT482" s="1"/>
  <c r="AL482"/>
  <c r="AM482"/>
  <c r="BU482" s="1"/>
  <c r="AN482"/>
  <c r="AO482"/>
  <c r="BV482" s="1"/>
  <c r="AP482"/>
  <c r="AQ482"/>
  <c r="BW482" s="1"/>
  <c r="AR482"/>
  <c r="AS482"/>
  <c r="BX482" s="1"/>
  <c r="AT482"/>
  <c r="AU482"/>
  <c r="BY482" s="1"/>
  <c r="AV482"/>
  <c r="AW482"/>
  <c r="BZ482" s="1"/>
  <c r="AX482"/>
  <c r="AY482"/>
  <c r="CA482" s="1"/>
  <c r="AZ482"/>
  <c r="BA482"/>
  <c r="CB482" s="1"/>
  <c r="BB482"/>
  <c r="BC482"/>
  <c r="CC482" s="1"/>
  <c r="BD482"/>
  <c r="BE482"/>
  <c r="CD482" s="1"/>
  <c r="BF482"/>
  <c r="BG482"/>
  <c r="W483"/>
  <c r="BM483" s="1"/>
  <c r="Y483"/>
  <c r="AA483"/>
  <c r="BO483" s="1"/>
  <c r="AB483"/>
  <c r="AC483"/>
  <c r="BP483" s="1"/>
  <c r="AD483"/>
  <c r="AE483"/>
  <c r="BQ483" s="1"/>
  <c r="AF483"/>
  <c r="AG483"/>
  <c r="BR483" s="1"/>
  <c r="AH483"/>
  <c r="AI483"/>
  <c r="BS483" s="1"/>
  <c r="AJ483"/>
  <c r="AK483"/>
  <c r="BT483" s="1"/>
  <c r="AL483"/>
  <c r="AM483"/>
  <c r="BU483" s="1"/>
  <c r="AN483"/>
  <c r="AO483"/>
  <c r="BV483" s="1"/>
  <c r="AP483"/>
  <c r="AQ483"/>
  <c r="AR483" s="1"/>
  <c r="AS483"/>
  <c r="BX483" s="1"/>
  <c r="AU483"/>
  <c r="BY483" s="1"/>
  <c r="AV483"/>
  <c r="AW483"/>
  <c r="BZ483" s="1"/>
  <c r="AX483"/>
  <c r="AY483"/>
  <c r="CA483" s="1"/>
  <c r="AZ483"/>
  <c r="BA483"/>
  <c r="CB483" s="1"/>
  <c r="BB483"/>
  <c r="BC483"/>
  <c r="CC483" s="1"/>
  <c r="BD483"/>
  <c r="BE483"/>
  <c r="CD483" s="1"/>
  <c r="BF483"/>
  <c r="BG483"/>
  <c r="W484"/>
  <c r="BM484" s="1"/>
  <c r="Y484"/>
  <c r="BN484" s="1"/>
  <c r="AA484"/>
  <c r="BO484" s="1"/>
  <c r="AB484"/>
  <c r="AC484"/>
  <c r="BP484" s="1"/>
  <c r="AD484"/>
  <c r="AE484"/>
  <c r="BQ484" s="1"/>
  <c r="AF484"/>
  <c r="AG484"/>
  <c r="BR484" s="1"/>
  <c r="AH484"/>
  <c r="AI484"/>
  <c r="BS484" s="1"/>
  <c r="AJ484"/>
  <c r="AK484"/>
  <c r="BT484" s="1"/>
  <c r="AL484"/>
  <c r="AM484"/>
  <c r="BU484" s="1"/>
  <c r="AN484"/>
  <c r="AO484"/>
  <c r="BV484" s="1"/>
  <c r="AP484"/>
  <c r="AQ484"/>
  <c r="AR484" s="1"/>
  <c r="AS484"/>
  <c r="BX484" s="1"/>
  <c r="AU484"/>
  <c r="BY484" s="1"/>
  <c r="AV484"/>
  <c r="AW484"/>
  <c r="BZ484" s="1"/>
  <c r="AX484"/>
  <c r="AY484"/>
  <c r="CA484" s="1"/>
  <c r="AZ484"/>
  <c r="BA484"/>
  <c r="CB484" s="1"/>
  <c r="BB484"/>
  <c r="BC484"/>
  <c r="CC484" s="1"/>
  <c r="BD484"/>
  <c r="BE484"/>
  <c r="CD484" s="1"/>
  <c r="BF484"/>
  <c r="BG484"/>
  <c r="W485"/>
  <c r="BM485" s="1"/>
  <c r="Y485"/>
  <c r="Z485" s="1"/>
  <c r="AA485"/>
  <c r="AB485" s="1"/>
  <c r="AC485"/>
  <c r="BP485" s="1"/>
  <c r="AE485"/>
  <c r="AF485" s="1"/>
  <c r="AG485"/>
  <c r="AH485" s="1"/>
  <c r="AI485"/>
  <c r="AJ485" s="1"/>
  <c r="AK485"/>
  <c r="BT485" s="1"/>
  <c r="AM485"/>
  <c r="BU485" s="1"/>
  <c r="AN485"/>
  <c r="AO485"/>
  <c r="BV485" s="1"/>
  <c r="AP485"/>
  <c r="AQ485"/>
  <c r="AR485" s="1"/>
  <c r="AS485"/>
  <c r="BX485" s="1"/>
  <c r="AU485"/>
  <c r="BY485" s="1"/>
  <c r="AV485"/>
  <c r="AW485"/>
  <c r="BZ485" s="1"/>
  <c r="AX485"/>
  <c r="AY485"/>
  <c r="CA485" s="1"/>
  <c r="AZ485"/>
  <c r="BA485"/>
  <c r="CB485" s="1"/>
  <c r="BB485"/>
  <c r="BC485"/>
  <c r="CC485" s="1"/>
  <c r="BD485"/>
  <c r="BE485"/>
  <c r="CD485" s="1"/>
  <c r="BF485"/>
  <c r="BG485"/>
  <c r="W486"/>
  <c r="BM486" s="1"/>
  <c r="Y486"/>
  <c r="Z486" s="1"/>
  <c r="AA486"/>
  <c r="BO486" s="1"/>
  <c r="AB486"/>
  <c r="AC486"/>
  <c r="BP486" s="1"/>
  <c r="AD486"/>
  <c r="AE486"/>
  <c r="BQ486" s="1"/>
  <c r="AF486"/>
  <c r="AG486"/>
  <c r="BR486" s="1"/>
  <c r="AH486"/>
  <c r="AI486"/>
  <c r="AJ486" s="1"/>
  <c r="AK486"/>
  <c r="BT486" s="1"/>
  <c r="AM486"/>
  <c r="AN486" s="1"/>
  <c r="AO486"/>
  <c r="AP486" s="1"/>
  <c r="AQ486"/>
  <c r="AR486" s="1"/>
  <c r="AS486"/>
  <c r="BX486" s="1"/>
  <c r="AU486"/>
  <c r="BY486" s="1"/>
  <c r="AV486"/>
  <c r="AW486"/>
  <c r="BZ486" s="1"/>
  <c r="AX486"/>
  <c r="AY486"/>
  <c r="CA486" s="1"/>
  <c r="AZ486"/>
  <c r="BA486"/>
  <c r="CB486" s="1"/>
  <c r="BB486"/>
  <c r="BC486"/>
  <c r="CC486" s="1"/>
  <c r="BD486"/>
  <c r="BE486"/>
  <c r="CD486" s="1"/>
  <c r="BF486"/>
  <c r="BG486"/>
  <c r="W487"/>
  <c r="BM487" s="1"/>
  <c r="Y487"/>
  <c r="Z487" s="1"/>
  <c r="AA487"/>
  <c r="AB487" s="1"/>
  <c r="AC487"/>
  <c r="BP487" s="1"/>
  <c r="AE487"/>
  <c r="AF487" s="1"/>
  <c r="AG487"/>
  <c r="AI487"/>
  <c r="AJ487" s="1"/>
  <c r="AK487"/>
  <c r="BT487" s="1"/>
  <c r="AM487"/>
  <c r="AN487" s="1"/>
  <c r="AO487"/>
  <c r="AP487" s="1"/>
  <c r="AQ487"/>
  <c r="AR487" s="1"/>
  <c r="AS487"/>
  <c r="BX487" s="1"/>
  <c r="AU487"/>
  <c r="BY487" s="1"/>
  <c r="AV487"/>
  <c r="AW487"/>
  <c r="BZ487" s="1"/>
  <c r="AX487"/>
  <c r="AY487"/>
  <c r="CA487" s="1"/>
  <c r="AZ487"/>
  <c r="BA487"/>
  <c r="CB487" s="1"/>
  <c r="BB487"/>
  <c r="BC487"/>
  <c r="CC487" s="1"/>
  <c r="BD487"/>
  <c r="BE487"/>
  <c r="CD487" s="1"/>
  <c r="BF487"/>
  <c r="BG487"/>
  <c r="BR487"/>
  <c r="W488"/>
  <c r="BM488" s="1"/>
  <c r="Y488"/>
  <c r="Z488" s="1"/>
  <c r="AA488"/>
  <c r="AB488" s="1"/>
  <c r="AC488"/>
  <c r="BP488" s="1"/>
  <c r="AE488"/>
  <c r="BQ488" s="1"/>
  <c r="AF488"/>
  <c r="AG488"/>
  <c r="BR488" s="1"/>
  <c r="AH488"/>
  <c r="AI488"/>
  <c r="AJ488" s="1"/>
  <c r="AK488"/>
  <c r="BT488" s="1"/>
  <c r="AM488"/>
  <c r="BU488" s="1"/>
  <c r="AN488"/>
  <c r="AO488"/>
  <c r="BV488" s="1"/>
  <c r="AP488"/>
  <c r="AQ488"/>
  <c r="AR488" s="1"/>
  <c r="AS488"/>
  <c r="BX488" s="1"/>
  <c r="AU488"/>
  <c r="AV488"/>
  <c r="AW488"/>
  <c r="BZ488" s="1"/>
  <c r="AX488"/>
  <c r="AY488"/>
  <c r="CA488" s="1"/>
  <c r="AZ488"/>
  <c r="BA488"/>
  <c r="CB488" s="1"/>
  <c r="BB488"/>
  <c r="BC488"/>
  <c r="CC488" s="1"/>
  <c r="BD488"/>
  <c r="BE488"/>
  <c r="CD488" s="1"/>
  <c r="BF488"/>
  <c r="BG488"/>
  <c r="W489"/>
  <c r="BM489" s="1"/>
  <c r="Y489"/>
  <c r="Z489" s="1"/>
  <c r="AA489"/>
  <c r="AB489" s="1"/>
  <c r="AC489"/>
  <c r="BP489" s="1"/>
  <c r="AE489"/>
  <c r="BQ489" s="1"/>
  <c r="AF489"/>
  <c r="AG489"/>
  <c r="BR489" s="1"/>
  <c r="AH489"/>
  <c r="AI489"/>
  <c r="AJ489" s="1"/>
  <c r="AK489"/>
  <c r="BT489" s="1"/>
  <c r="AM489"/>
  <c r="BU489" s="1"/>
  <c r="AN489"/>
  <c r="AO489"/>
  <c r="BV489" s="1"/>
  <c r="AP489"/>
  <c r="AQ489"/>
  <c r="AR489" s="1"/>
  <c r="AS489"/>
  <c r="BX489" s="1"/>
  <c r="AU489"/>
  <c r="BY489" s="1"/>
  <c r="AV489"/>
  <c r="AW489"/>
  <c r="BZ489" s="1"/>
  <c r="AX489"/>
  <c r="AY489"/>
  <c r="CA489" s="1"/>
  <c r="AZ489"/>
  <c r="BA489"/>
  <c r="CB489" s="1"/>
  <c r="BB489"/>
  <c r="BC489"/>
  <c r="CC489" s="1"/>
  <c r="BD489"/>
  <c r="BE489"/>
  <c r="CD489" s="1"/>
  <c r="BF489"/>
  <c r="BG489"/>
  <c r="BN489"/>
  <c r="BO489"/>
  <c r="W490"/>
  <c r="Y490"/>
  <c r="Z490" s="1"/>
  <c r="AA490"/>
  <c r="AB490" s="1"/>
  <c r="AC490"/>
  <c r="BP490" s="1"/>
  <c r="AE490"/>
  <c r="AF490" s="1"/>
  <c r="AG490"/>
  <c r="BR490" s="1"/>
  <c r="AI490"/>
  <c r="AJ490" s="1"/>
  <c r="AK490"/>
  <c r="BT490" s="1"/>
  <c r="AM490"/>
  <c r="AN490" s="1"/>
  <c r="AO490"/>
  <c r="BV490" s="1"/>
  <c r="AQ490"/>
  <c r="AR490" s="1"/>
  <c r="AS490"/>
  <c r="BX490" s="1"/>
  <c r="AU490"/>
  <c r="BY490" s="1"/>
  <c r="AV490"/>
  <c r="AW490"/>
  <c r="BZ490" s="1"/>
  <c r="AX490"/>
  <c r="AY490"/>
  <c r="CA490" s="1"/>
  <c r="AZ490"/>
  <c r="BA490"/>
  <c r="CB490" s="1"/>
  <c r="BB490"/>
  <c r="BC490"/>
  <c r="CC490" s="1"/>
  <c r="BD490"/>
  <c r="BE490"/>
  <c r="CD490" s="1"/>
  <c r="BF490"/>
  <c r="BG490"/>
  <c r="W491"/>
  <c r="BM491" s="1"/>
  <c r="Y491"/>
  <c r="Z491" s="1"/>
  <c r="AA491"/>
  <c r="AB491" s="1"/>
  <c r="AC491"/>
  <c r="BP491" s="1"/>
  <c r="AE491"/>
  <c r="AF491" s="1"/>
  <c r="AG491"/>
  <c r="AH491" s="1"/>
  <c r="AI491"/>
  <c r="BS491" s="1"/>
  <c r="AJ491"/>
  <c r="AK491"/>
  <c r="BT491" s="1"/>
  <c r="AL491"/>
  <c r="AM491"/>
  <c r="AN491" s="1"/>
  <c r="AO491"/>
  <c r="AP491" s="1"/>
  <c r="AQ491"/>
  <c r="AR491" s="1"/>
  <c r="AS491"/>
  <c r="BX491" s="1"/>
  <c r="AU491"/>
  <c r="BY491" s="1"/>
  <c r="AV491"/>
  <c r="AW491"/>
  <c r="BZ491" s="1"/>
  <c r="AX491"/>
  <c r="AY491"/>
  <c r="CA491" s="1"/>
  <c r="AZ491"/>
  <c r="BA491"/>
  <c r="CB491" s="1"/>
  <c r="BB491"/>
  <c r="BC491"/>
  <c r="CC491" s="1"/>
  <c r="BD491"/>
  <c r="BE491"/>
  <c r="CD491" s="1"/>
  <c r="BF491"/>
  <c r="BG491"/>
  <c r="W492"/>
  <c r="BM492" s="1"/>
  <c r="Y492"/>
  <c r="BN492" s="1"/>
  <c r="AA492"/>
  <c r="AB492" s="1"/>
  <c r="AC492"/>
  <c r="BP492" s="1"/>
  <c r="AE492"/>
  <c r="AF492" s="1"/>
  <c r="AG492"/>
  <c r="AI492"/>
  <c r="BS492" s="1"/>
  <c r="AJ492"/>
  <c r="AK492"/>
  <c r="BT492" s="1"/>
  <c r="AL492"/>
  <c r="AM492"/>
  <c r="BU492" s="1"/>
  <c r="AN492"/>
  <c r="AO492"/>
  <c r="BV492" s="1"/>
  <c r="AP492"/>
  <c r="AQ492"/>
  <c r="AR492" s="1"/>
  <c r="AS492"/>
  <c r="BX492" s="1"/>
  <c r="AU492"/>
  <c r="BY492" s="1"/>
  <c r="AV492"/>
  <c r="AW492"/>
  <c r="BZ492" s="1"/>
  <c r="AX492"/>
  <c r="AY492"/>
  <c r="CA492" s="1"/>
  <c r="AZ492"/>
  <c r="BA492"/>
  <c r="CB492" s="1"/>
  <c r="BB492"/>
  <c r="BC492"/>
  <c r="CC492" s="1"/>
  <c r="BD492"/>
  <c r="BE492"/>
  <c r="CD492" s="1"/>
  <c r="BF492"/>
  <c r="BG492"/>
  <c r="W493"/>
  <c r="BM493" s="1"/>
  <c r="Y493"/>
  <c r="BN493" s="1"/>
  <c r="AA493"/>
  <c r="AB493" s="1"/>
  <c r="AC493"/>
  <c r="BP493" s="1"/>
  <c r="AE493"/>
  <c r="AF493" s="1"/>
  <c r="AG493"/>
  <c r="AI493"/>
  <c r="AJ493"/>
  <c r="AK493"/>
  <c r="BT493" s="1"/>
  <c r="AL493"/>
  <c r="AM493"/>
  <c r="AN493" s="1"/>
  <c r="AO493"/>
  <c r="BV493" s="1"/>
  <c r="AQ493"/>
  <c r="AR493" s="1"/>
  <c r="AS493"/>
  <c r="BX493" s="1"/>
  <c r="AU493"/>
  <c r="BY493" s="1"/>
  <c r="AV493"/>
  <c r="AW493"/>
  <c r="BZ493" s="1"/>
  <c r="AX493"/>
  <c r="AY493"/>
  <c r="CA493" s="1"/>
  <c r="AZ493"/>
  <c r="BA493"/>
  <c r="CB493" s="1"/>
  <c r="BB493"/>
  <c r="BC493"/>
  <c r="CC493" s="1"/>
  <c r="BD493"/>
  <c r="BE493"/>
  <c r="CD493" s="1"/>
  <c r="BF493"/>
  <c r="BG493"/>
  <c r="W494"/>
  <c r="BM494" s="1"/>
  <c r="Y494"/>
  <c r="Z494" s="1"/>
  <c r="AA494"/>
  <c r="AB494" s="1"/>
  <c r="AC494"/>
  <c r="BP494" s="1"/>
  <c r="AE494"/>
  <c r="AF494" s="1"/>
  <c r="AG494"/>
  <c r="BR494" s="1"/>
  <c r="AI494"/>
  <c r="BS494" s="1"/>
  <c r="AJ494"/>
  <c r="AK494"/>
  <c r="BT494" s="1"/>
  <c r="AL494"/>
  <c r="AM494"/>
  <c r="AN494" s="1"/>
  <c r="AO494"/>
  <c r="BV494" s="1"/>
  <c r="AQ494"/>
  <c r="AR494" s="1"/>
  <c r="AS494"/>
  <c r="BX494" s="1"/>
  <c r="AU494"/>
  <c r="BY494" s="1"/>
  <c r="AV494"/>
  <c r="AW494"/>
  <c r="BZ494" s="1"/>
  <c r="AX494"/>
  <c r="AY494"/>
  <c r="CA494" s="1"/>
  <c r="AZ494"/>
  <c r="BA494"/>
  <c r="CB494" s="1"/>
  <c r="BB494"/>
  <c r="BC494"/>
  <c r="CC494" s="1"/>
  <c r="BD494"/>
  <c r="BE494"/>
  <c r="CD494" s="1"/>
  <c r="BF494"/>
  <c r="BG494"/>
  <c r="W495"/>
  <c r="BM495" s="1"/>
  <c r="Y495"/>
  <c r="Z495" s="1"/>
  <c r="AA495"/>
  <c r="BO495" s="1"/>
  <c r="AB495"/>
  <c r="AC495"/>
  <c r="BP495" s="1"/>
  <c r="AD495"/>
  <c r="AE495"/>
  <c r="AF495" s="1"/>
  <c r="AG495"/>
  <c r="BR495" s="1"/>
  <c r="AI495"/>
  <c r="AJ495" s="1"/>
  <c r="AK495"/>
  <c r="BT495" s="1"/>
  <c r="AM495"/>
  <c r="BU495" s="1"/>
  <c r="AN495"/>
  <c r="AO495"/>
  <c r="BV495" s="1"/>
  <c r="AP495"/>
  <c r="AQ495"/>
  <c r="AR495" s="1"/>
  <c r="AS495"/>
  <c r="BX495" s="1"/>
  <c r="AU495"/>
  <c r="BY495" s="1"/>
  <c r="AV495"/>
  <c r="AW495"/>
  <c r="BZ495" s="1"/>
  <c r="AX495"/>
  <c r="AY495"/>
  <c r="CA495" s="1"/>
  <c r="AZ495"/>
  <c r="BA495"/>
  <c r="CB495" s="1"/>
  <c r="BB495"/>
  <c r="BC495"/>
  <c r="CC495" s="1"/>
  <c r="BD495"/>
  <c r="BE495"/>
  <c r="CD495" s="1"/>
  <c r="BF495"/>
  <c r="BG495"/>
  <c r="W496"/>
  <c r="BM496" s="1"/>
  <c r="Y496"/>
  <c r="BN496" s="1"/>
  <c r="AA496"/>
  <c r="AB496" s="1"/>
  <c r="AC496"/>
  <c r="BP496" s="1"/>
  <c r="AE496"/>
  <c r="AF496" s="1"/>
  <c r="AG496"/>
  <c r="BR496" s="1"/>
  <c r="AI496"/>
  <c r="AJ496" s="1"/>
  <c r="AK496"/>
  <c r="BT496" s="1"/>
  <c r="AM496"/>
  <c r="BU496" s="1"/>
  <c r="AN496"/>
  <c r="AO496"/>
  <c r="BV496" s="1"/>
  <c r="AP496"/>
  <c r="AQ496"/>
  <c r="AR496" s="1"/>
  <c r="AS496"/>
  <c r="BX496" s="1"/>
  <c r="AU496"/>
  <c r="BY496" s="1"/>
  <c r="AV496"/>
  <c r="AW496"/>
  <c r="BZ496" s="1"/>
  <c r="AX496"/>
  <c r="AY496"/>
  <c r="CA496" s="1"/>
  <c r="AZ496"/>
  <c r="BA496"/>
  <c r="CB496" s="1"/>
  <c r="BB496"/>
  <c r="BC496"/>
  <c r="CC496" s="1"/>
  <c r="BD496"/>
  <c r="BE496"/>
  <c r="CD496" s="1"/>
  <c r="BF496"/>
  <c r="BG496"/>
  <c r="W497"/>
  <c r="BM497" s="1"/>
  <c r="Y497"/>
  <c r="Z497" s="1"/>
  <c r="AA497"/>
  <c r="AB497" s="1"/>
  <c r="AC497"/>
  <c r="BP497" s="1"/>
  <c r="AE497"/>
  <c r="AF497" s="1"/>
  <c r="AG497"/>
  <c r="BR497" s="1"/>
  <c r="AI497"/>
  <c r="BS497" s="1"/>
  <c r="AJ497"/>
  <c r="AK497"/>
  <c r="BT497" s="1"/>
  <c r="AL497"/>
  <c r="AM497"/>
  <c r="AN497" s="1"/>
  <c r="AO497"/>
  <c r="AP497" s="1"/>
  <c r="AQ497"/>
  <c r="AR497" s="1"/>
  <c r="AS497"/>
  <c r="BX497" s="1"/>
  <c r="AU497"/>
  <c r="BY497" s="1"/>
  <c r="AV497"/>
  <c r="AW497"/>
  <c r="BZ497" s="1"/>
  <c r="AX497"/>
  <c r="AY497"/>
  <c r="CA497" s="1"/>
  <c r="AZ497"/>
  <c r="BA497"/>
  <c r="CB497" s="1"/>
  <c r="BB497"/>
  <c r="BC497"/>
  <c r="CC497" s="1"/>
  <c r="BD497"/>
  <c r="BE497"/>
  <c r="CD497" s="1"/>
  <c r="BF497"/>
  <c r="BG497"/>
  <c r="W498"/>
  <c r="BM498" s="1"/>
  <c r="Y498"/>
  <c r="BN498" s="1"/>
  <c r="AA498"/>
  <c r="AB498" s="1"/>
  <c r="AC498"/>
  <c r="BP498" s="1"/>
  <c r="AE498"/>
  <c r="AF498" s="1"/>
  <c r="AG498"/>
  <c r="BR498" s="1"/>
  <c r="AI498"/>
  <c r="AJ498" s="1"/>
  <c r="AK498"/>
  <c r="BT498" s="1"/>
  <c r="AM498"/>
  <c r="BU498" s="1"/>
  <c r="AN498"/>
  <c r="AO498"/>
  <c r="BV498" s="1"/>
  <c r="AP498"/>
  <c r="AQ498"/>
  <c r="AR498" s="1"/>
  <c r="AS498"/>
  <c r="BX498" s="1"/>
  <c r="AU498"/>
  <c r="BY498" s="1"/>
  <c r="AV498"/>
  <c r="AW498"/>
  <c r="BZ498" s="1"/>
  <c r="AX498"/>
  <c r="AY498"/>
  <c r="CA498" s="1"/>
  <c r="AZ498"/>
  <c r="BA498"/>
  <c r="CB498" s="1"/>
  <c r="BB498"/>
  <c r="BC498"/>
  <c r="CC498" s="1"/>
  <c r="BD498"/>
  <c r="BE498"/>
  <c r="CD498" s="1"/>
  <c r="BF498"/>
  <c r="BG498"/>
  <c r="W499"/>
  <c r="BM499" s="1"/>
  <c r="Y499"/>
  <c r="Z499" s="1"/>
  <c r="AA499"/>
  <c r="BO499" s="1"/>
  <c r="AB499"/>
  <c r="AC499"/>
  <c r="BP499" s="1"/>
  <c r="AD499"/>
  <c r="AE499"/>
  <c r="BQ499" s="1"/>
  <c r="AF499"/>
  <c r="AG499"/>
  <c r="BR499" s="1"/>
  <c r="AH499"/>
  <c r="AI499"/>
  <c r="BS499" s="1"/>
  <c r="AJ499"/>
  <c r="AK499"/>
  <c r="BT499" s="1"/>
  <c r="AL499"/>
  <c r="AM499"/>
  <c r="AN499" s="1"/>
  <c r="AO499"/>
  <c r="AP499" s="1"/>
  <c r="AQ499"/>
  <c r="AR499" s="1"/>
  <c r="AS499"/>
  <c r="BX499" s="1"/>
  <c r="AU499"/>
  <c r="BY499" s="1"/>
  <c r="AV499"/>
  <c r="AW499"/>
  <c r="BZ499" s="1"/>
  <c r="AX499"/>
  <c r="AY499"/>
  <c r="CA499" s="1"/>
  <c r="AZ499"/>
  <c r="BA499"/>
  <c r="CB499" s="1"/>
  <c r="BB499"/>
  <c r="BC499"/>
  <c r="CC499" s="1"/>
  <c r="BD499"/>
  <c r="BE499"/>
  <c r="CD499" s="1"/>
  <c r="BF499"/>
  <c r="BG499"/>
  <c r="W500"/>
  <c r="BM500" s="1"/>
  <c r="Y500"/>
  <c r="Z500" s="1"/>
  <c r="AA500"/>
  <c r="AB500" s="1"/>
  <c r="AC500"/>
  <c r="BP500" s="1"/>
  <c r="AE500"/>
  <c r="BQ500" s="1"/>
  <c r="AF500"/>
  <c r="AG500"/>
  <c r="BR500" s="1"/>
  <c r="AH500"/>
  <c r="AI500"/>
  <c r="AJ500" s="1"/>
  <c r="AK500"/>
  <c r="BT500" s="1"/>
  <c r="AM500"/>
  <c r="BU500" s="1"/>
  <c r="AN500"/>
  <c r="AO500"/>
  <c r="BV500" s="1"/>
  <c r="AP500"/>
  <c r="AQ500"/>
  <c r="AR500" s="1"/>
  <c r="AS500"/>
  <c r="BX500" s="1"/>
  <c r="AU500"/>
  <c r="BY500" s="1"/>
  <c r="AV500"/>
  <c r="AW500"/>
  <c r="BZ500" s="1"/>
  <c r="AX500"/>
  <c r="AY500"/>
  <c r="CA500" s="1"/>
  <c r="AZ500"/>
  <c r="BA500"/>
  <c r="CB500" s="1"/>
  <c r="BB500"/>
  <c r="BC500"/>
  <c r="CC500" s="1"/>
  <c r="BD500"/>
  <c r="BE500"/>
  <c r="CD500" s="1"/>
  <c r="BF500"/>
  <c r="BG500"/>
  <c r="W501"/>
  <c r="BM501" s="1"/>
  <c r="Y501"/>
  <c r="Z501" s="1"/>
  <c r="AA501"/>
  <c r="AB501" s="1"/>
  <c r="AC501"/>
  <c r="BP501" s="1"/>
  <c r="AE501"/>
  <c r="BQ501" s="1"/>
  <c r="AF501"/>
  <c r="AG501"/>
  <c r="BR501" s="1"/>
  <c r="AH501"/>
  <c r="AI501"/>
  <c r="AJ501" s="1"/>
  <c r="AK501"/>
  <c r="BT501" s="1"/>
  <c r="AM501"/>
  <c r="BU501" s="1"/>
  <c r="AN501"/>
  <c r="AO501"/>
  <c r="BV501" s="1"/>
  <c r="AP501"/>
  <c r="AQ501"/>
  <c r="AR501" s="1"/>
  <c r="AS501"/>
  <c r="BX501" s="1"/>
  <c r="AU501"/>
  <c r="BY501" s="1"/>
  <c r="AV501"/>
  <c r="AW501"/>
  <c r="BZ501" s="1"/>
  <c r="AX501"/>
  <c r="AY501"/>
  <c r="AZ501"/>
  <c r="BA501"/>
  <c r="CB501" s="1"/>
  <c r="BB501"/>
  <c r="BC501"/>
  <c r="CC501" s="1"/>
  <c r="BD501"/>
  <c r="BE501"/>
  <c r="CD501" s="1"/>
  <c r="BF501"/>
  <c r="BG501"/>
  <c r="W502"/>
  <c r="Y502"/>
  <c r="AA502"/>
  <c r="BO502" s="1"/>
  <c r="AB502"/>
  <c r="AC502"/>
  <c r="BP502" s="1"/>
  <c r="AD502"/>
  <c r="AE502"/>
  <c r="BQ502" s="1"/>
  <c r="AF502"/>
  <c r="AG502"/>
  <c r="BR502" s="1"/>
  <c r="AH502"/>
  <c r="AI502"/>
  <c r="BS502" s="1"/>
  <c r="AJ502"/>
  <c r="AK502"/>
  <c r="BT502" s="1"/>
  <c r="AL502"/>
  <c r="AM502"/>
  <c r="BU502" s="1"/>
  <c r="AN502"/>
  <c r="AO502"/>
  <c r="BV502" s="1"/>
  <c r="AP502"/>
  <c r="AQ502"/>
  <c r="AR502" s="1"/>
  <c r="AS502"/>
  <c r="BX502" s="1"/>
  <c r="AU502"/>
  <c r="BY502" s="1"/>
  <c r="AV502"/>
  <c r="AW502"/>
  <c r="BZ502" s="1"/>
  <c r="AX502"/>
  <c r="AY502"/>
  <c r="CA502" s="1"/>
  <c r="AZ502"/>
  <c r="BA502"/>
  <c r="CB502" s="1"/>
  <c r="BB502"/>
  <c r="BC502"/>
  <c r="CC502" s="1"/>
  <c r="BD502"/>
  <c r="BE502"/>
  <c r="CD502" s="1"/>
  <c r="BF502"/>
  <c r="BG502"/>
  <c r="BN502"/>
  <c r="W503"/>
  <c r="BM503" s="1"/>
  <c r="Y503"/>
  <c r="AA503"/>
  <c r="BO503" s="1"/>
  <c r="AB503"/>
  <c r="AC503"/>
  <c r="BP503" s="1"/>
  <c r="AD503"/>
  <c r="AE503"/>
  <c r="BQ503" s="1"/>
  <c r="AF503"/>
  <c r="AG503"/>
  <c r="BR503" s="1"/>
  <c r="AH503"/>
  <c r="AI503"/>
  <c r="BS503" s="1"/>
  <c r="AJ503"/>
  <c r="AK503"/>
  <c r="BT503" s="1"/>
  <c r="AL503"/>
  <c r="AM503"/>
  <c r="AN503" s="1"/>
  <c r="AO503"/>
  <c r="BV503" s="1"/>
  <c r="AQ503"/>
  <c r="AR503" s="1"/>
  <c r="AS503"/>
  <c r="BX503" s="1"/>
  <c r="AU503"/>
  <c r="BY503" s="1"/>
  <c r="AV503"/>
  <c r="AW503"/>
  <c r="BZ503" s="1"/>
  <c r="AX503"/>
  <c r="AY503"/>
  <c r="CA503" s="1"/>
  <c r="AZ503"/>
  <c r="BA503"/>
  <c r="CB503" s="1"/>
  <c r="BB503"/>
  <c r="BC503"/>
  <c r="CC503" s="1"/>
  <c r="BD503"/>
  <c r="BE503"/>
  <c r="CD503" s="1"/>
  <c r="BF503"/>
  <c r="BG503"/>
  <c r="W504"/>
  <c r="BM504" s="1"/>
  <c r="Y504"/>
  <c r="BN504" s="1"/>
  <c r="AA504"/>
  <c r="BO504" s="1"/>
  <c r="AB504"/>
  <c r="AC504"/>
  <c r="BP504" s="1"/>
  <c r="AD504"/>
  <c r="AE504"/>
  <c r="AF504" s="1"/>
  <c r="AG504"/>
  <c r="BR504" s="1"/>
  <c r="AI504"/>
  <c r="BS504" s="1"/>
  <c r="AJ504"/>
  <c r="AK504"/>
  <c r="BT504" s="1"/>
  <c r="AL504"/>
  <c r="AM504"/>
  <c r="AN504" s="1"/>
  <c r="AO504"/>
  <c r="BV504" s="1"/>
  <c r="AQ504"/>
  <c r="AR504" s="1"/>
  <c r="AS504"/>
  <c r="BX504" s="1"/>
  <c r="AU504"/>
  <c r="BY504" s="1"/>
  <c r="AV504"/>
  <c r="AW504"/>
  <c r="BZ504" s="1"/>
  <c r="AX504"/>
  <c r="AY504"/>
  <c r="CA504" s="1"/>
  <c r="AZ504"/>
  <c r="BA504"/>
  <c r="CB504" s="1"/>
  <c r="BB504"/>
  <c r="BC504"/>
  <c r="CC504" s="1"/>
  <c r="BD504"/>
  <c r="BE504"/>
  <c r="CD504" s="1"/>
  <c r="BF504"/>
  <c r="BG504"/>
  <c r="W505"/>
  <c r="BM505" s="1"/>
  <c r="Y505"/>
  <c r="BN505" s="1"/>
  <c r="AA505"/>
  <c r="AB505" s="1"/>
  <c r="AC505"/>
  <c r="BP505" s="1"/>
  <c r="AE505"/>
  <c r="AF505" s="1"/>
  <c r="AG505"/>
  <c r="BR505" s="1"/>
  <c r="AI505"/>
  <c r="AJ505" s="1"/>
  <c r="AK505"/>
  <c r="BT505" s="1"/>
  <c r="AM505"/>
  <c r="AN505" s="1"/>
  <c r="AO505"/>
  <c r="BV505" s="1"/>
  <c r="AQ505"/>
  <c r="AR505" s="1"/>
  <c r="AS505"/>
  <c r="BX505" s="1"/>
  <c r="AU505"/>
  <c r="BY505" s="1"/>
  <c r="AV505"/>
  <c r="AW505"/>
  <c r="BZ505" s="1"/>
  <c r="AX505"/>
  <c r="AY505"/>
  <c r="CA505" s="1"/>
  <c r="AZ505"/>
  <c r="BA505"/>
  <c r="CB505" s="1"/>
  <c r="BB505"/>
  <c r="BC505"/>
  <c r="CC505" s="1"/>
  <c r="BD505"/>
  <c r="BE505"/>
  <c r="CD505" s="1"/>
  <c r="BF505"/>
  <c r="BG505"/>
  <c r="W506"/>
  <c r="Y506"/>
  <c r="BN506" s="1"/>
  <c r="AA506"/>
  <c r="BO506" s="1"/>
  <c r="AB506"/>
  <c r="AC506"/>
  <c r="BP506" s="1"/>
  <c r="AD506"/>
  <c r="AE506"/>
  <c r="BQ506" s="1"/>
  <c r="AF506"/>
  <c r="AG506"/>
  <c r="BR506" s="1"/>
  <c r="AH506"/>
  <c r="AI506"/>
  <c r="BS506" s="1"/>
  <c r="AJ506"/>
  <c r="AK506"/>
  <c r="BT506" s="1"/>
  <c r="AL506"/>
  <c r="AM506"/>
  <c r="BU506" s="1"/>
  <c r="AN506"/>
  <c r="AO506"/>
  <c r="BV506" s="1"/>
  <c r="AP506"/>
  <c r="AQ506"/>
  <c r="AR506" s="1"/>
  <c r="AS506"/>
  <c r="BX506" s="1"/>
  <c r="AU506"/>
  <c r="BY506" s="1"/>
  <c r="AV506"/>
  <c r="AW506"/>
  <c r="BZ506" s="1"/>
  <c r="AX506"/>
  <c r="AY506"/>
  <c r="CA506" s="1"/>
  <c r="AZ506"/>
  <c r="BA506"/>
  <c r="CB506" s="1"/>
  <c r="BB506"/>
  <c r="BC506"/>
  <c r="CC506" s="1"/>
  <c r="BD506"/>
  <c r="BE506"/>
  <c r="CD506" s="1"/>
  <c r="BF506"/>
  <c r="BG506"/>
  <c r="W507"/>
  <c r="BM507" s="1"/>
  <c r="Y507"/>
  <c r="Z507" s="1"/>
  <c r="AA507"/>
  <c r="AB507" s="1"/>
  <c r="AC507"/>
  <c r="BP507" s="1"/>
  <c r="AE507"/>
  <c r="AF507" s="1"/>
  <c r="AG507"/>
  <c r="AI507"/>
  <c r="AJ507"/>
  <c r="AK507"/>
  <c r="BT507" s="1"/>
  <c r="AL507"/>
  <c r="AM507"/>
  <c r="BU507" s="1"/>
  <c r="AN507"/>
  <c r="AO507"/>
  <c r="BV507" s="1"/>
  <c r="AP507"/>
  <c r="AQ507"/>
  <c r="AR507" s="1"/>
  <c r="AS507"/>
  <c r="BX507" s="1"/>
  <c r="AU507"/>
  <c r="BY507" s="1"/>
  <c r="AV507"/>
  <c r="AW507"/>
  <c r="BZ507" s="1"/>
  <c r="AX507"/>
  <c r="AY507"/>
  <c r="CA507" s="1"/>
  <c r="AZ507"/>
  <c r="BA507"/>
  <c r="CB507" s="1"/>
  <c r="BB507"/>
  <c r="BC507"/>
  <c r="CC507" s="1"/>
  <c r="BD507"/>
  <c r="BE507"/>
  <c r="CD507" s="1"/>
  <c r="BF507"/>
  <c r="BG507"/>
  <c r="BR507"/>
  <c r="BS507"/>
  <c r="W508"/>
  <c r="Y508"/>
  <c r="BN508" s="1"/>
  <c r="AA508"/>
  <c r="BO508" s="1"/>
  <c r="AB508"/>
  <c r="AC508"/>
  <c r="BP508" s="1"/>
  <c r="AD508"/>
  <c r="AE508"/>
  <c r="AF508" s="1"/>
  <c r="AG508"/>
  <c r="AI508"/>
  <c r="BS508" s="1"/>
  <c r="AJ508"/>
  <c r="AK508"/>
  <c r="BT508" s="1"/>
  <c r="AL508"/>
  <c r="AM508"/>
  <c r="BU508" s="1"/>
  <c r="AN508"/>
  <c r="AO508"/>
  <c r="BV508" s="1"/>
  <c r="AP508"/>
  <c r="AQ508"/>
  <c r="AR508" s="1"/>
  <c r="AS508"/>
  <c r="BX508" s="1"/>
  <c r="AU508"/>
  <c r="BY508" s="1"/>
  <c r="AV508"/>
  <c r="AW508"/>
  <c r="BZ508" s="1"/>
  <c r="AX508"/>
  <c r="AY508"/>
  <c r="CA508" s="1"/>
  <c r="AZ508"/>
  <c r="BA508"/>
  <c r="CB508" s="1"/>
  <c r="BB508"/>
  <c r="BC508"/>
  <c r="CC508" s="1"/>
  <c r="BD508"/>
  <c r="BE508"/>
  <c r="CD508" s="1"/>
  <c r="BF508"/>
  <c r="BG508"/>
  <c r="W509"/>
  <c r="BM509" s="1"/>
  <c r="Y509"/>
  <c r="AA509"/>
  <c r="BO509" s="1"/>
  <c r="AB509"/>
  <c r="AC509"/>
  <c r="BP509" s="1"/>
  <c r="AD509"/>
  <c r="AE509"/>
  <c r="BQ509" s="1"/>
  <c r="AF509"/>
  <c r="AG509"/>
  <c r="BR509" s="1"/>
  <c r="AH509"/>
  <c r="AI509"/>
  <c r="BS509" s="1"/>
  <c r="AJ509"/>
  <c r="AK509"/>
  <c r="BT509" s="1"/>
  <c r="AL509"/>
  <c r="AM509"/>
  <c r="AN509" s="1"/>
  <c r="AO509"/>
  <c r="BV509" s="1"/>
  <c r="AQ509"/>
  <c r="AR509" s="1"/>
  <c r="AS509"/>
  <c r="BX509" s="1"/>
  <c r="AU509"/>
  <c r="BY509" s="1"/>
  <c r="AV509"/>
  <c r="AW509"/>
  <c r="BZ509" s="1"/>
  <c r="AX509"/>
  <c r="AY509"/>
  <c r="CA509" s="1"/>
  <c r="AZ509"/>
  <c r="BA509"/>
  <c r="CB509" s="1"/>
  <c r="BB509"/>
  <c r="BC509"/>
  <c r="CC509" s="1"/>
  <c r="BD509"/>
  <c r="BE509"/>
  <c r="CD509" s="1"/>
  <c r="BF509"/>
  <c r="BG509"/>
  <c r="W510"/>
  <c r="BM510" s="1"/>
  <c r="Y510"/>
  <c r="AA510"/>
  <c r="BO510" s="1"/>
  <c r="AB510"/>
  <c r="AC510"/>
  <c r="BP510" s="1"/>
  <c r="AD510"/>
  <c r="AE510"/>
  <c r="AF510" s="1"/>
  <c r="AG510"/>
  <c r="BR510" s="1"/>
  <c r="AI510"/>
  <c r="AJ510" s="1"/>
  <c r="AK510"/>
  <c r="BT510" s="1"/>
  <c r="AM510"/>
  <c r="BU510" s="1"/>
  <c r="AN510"/>
  <c r="AO510"/>
  <c r="BV510" s="1"/>
  <c r="AP510"/>
  <c r="AQ510"/>
  <c r="AR510" s="1"/>
  <c r="AS510"/>
  <c r="BX510" s="1"/>
  <c r="AU510"/>
  <c r="BY510" s="1"/>
  <c r="AV510"/>
  <c r="AW510"/>
  <c r="BZ510" s="1"/>
  <c r="AX510"/>
  <c r="AY510"/>
  <c r="CA510" s="1"/>
  <c r="AZ510"/>
  <c r="BA510"/>
  <c r="CB510" s="1"/>
  <c r="BB510"/>
  <c r="BC510"/>
  <c r="CC510" s="1"/>
  <c r="BD510"/>
  <c r="BE510"/>
  <c r="CD510" s="1"/>
  <c r="BF510"/>
  <c r="BG510"/>
  <c r="W511"/>
  <c r="Y511"/>
  <c r="Z511" s="1"/>
  <c r="AA511"/>
  <c r="BO511" s="1"/>
  <c r="AB511"/>
  <c r="AC511"/>
  <c r="BP511" s="1"/>
  <c r="AD511"/>
  <c r="AE511"/>
  <c r="AF511" s="1"/>
  <c r="AG511"/>
  <c r="AI511"/>
  <c r="BS511" s="1"/>
  <c r="AJ511"/>
  <c r="AK511"/>
  <c r="BT511" s="1"/>
  <c r="AL511"/>
  <c r="AM511"/>
  <c r="BU511" s="1"/>
  <c r="AN511"/>
  <c r="AO511"/>
  <c r="BV511" s="1"/>
  <c r="AP511"/>
  <c r="AQ511"/>
  <c r="AR511" s="1"/>
  <c r="AS511"/>
  <c r="BX511" s="1"/>
  <c r="AU511"/>
  <c r="BY511" s="1"/>
  <c r="AV511"/>
  <c r="AW511"/>
  <c r="BZ511" s="1"/>
  <c r="AX511"/>
  <c r="AY511"/>
  <c r="CA511" s="1"/>
  <c r="AZ511"/>
  <c r="BA511"/>
  <c r="CB511" s="1"/>
  <c r="BB511"/>
  <c r="BC511"/>
  <c r="CC511" s="1"/>
  <c r="BD511"/>
  <c r="BE511"/>
  <c r="CD511" s="1"/>
  <c r="BF511"/>
  <c r="BG511"/>
  <c r="W512"/>
  <c r="BM512" s="1"/>
  <c r="Y512"/>
  <c r="BN512" s="1"/>
  <c r="AA512"/>
  <c r="AB512" s="1"/>
  <c r="AC512"/>
  <c r="BP512" s="1"/>
  <c r="AE512"/>
  <c r="AF512" s="1"/>
  <c r="AG512"/>
  <c r="BR512" s="1"/>
  <c r="AI512"/>
  <c r="AJ512" s="1"/>
  <c r="AK512"/>
  <c r="BT512" s="1"/>
  <c r="AM512"/>
  <c r="BU512" s="1"/>
  <c r="AN512"/>
  <c r="AO512"/>
  <c r="BV512" s="1"/>
  <c r="AP512"/>
  <c r="AQ512"/>
  <c r="AR512" s="1"/>
  <c r="AS512"/>
  <c r="AU512"/>
  <c r="BY512" s="1"/>
  <c r="AV512"/>
  <c r="AW512"/>
  <c r="BZ512" s="1"/>
  <c r="AX512"/>
  <c r="AY512"/>
  <c r="CA512" s="1"/>
  <c r="AZ512"/>
  <c r="BA512"/>
  <c r="CB512" s="1"/>
  <c r="BB512"/>
  <c r="BC512"/>
  <c r="CC512" s="1"/>
  <c r="BD512"/>
  <c r="BE512"/>
  <c r="CD512" s="1"/>
  <c r="BF512"/>
  <c r="BG512"/>
  <c r="W513"/>
  <c r="Y513"/>
  <c r="AA513"/>
  <c r="AB513"/>
  <c r="AC513"/>
  <c r="BP513" s="1"/>
  <c r="AD513"/>
  <c r="AE513"/>
  <c r="BQ513" s="1"/>
  <c r="AF513"/>
  <c r="AG513"/>
  <c r="BR513" s="1"/>
  <c r="AH513"/>
  <c r="AI513"/>
  <c r="BS513" s="1"/>
  <c r="AJ513"/>
  <c r="AK513"/>
  <c r="BT513" s="1"/>
  <c r="AL513"/>
  <c r="AM513"/>
  <c r="BU513" s="1"/>
  <c r="AN513"/>
  <c r="AO513"/>
  <c r="BV513" s="1"/>
  <c r="AP513"/>
  <c r="AQ513"/>
  <c r="AR513" s="1"/>
  <c r="AS513"/>
  <c r="AU513"/>
  <c r="BY513" s="1"/>
  <c r="AV513"/>
  <c r="AW513"/>
  <c r="BZ513" s="1"/>
  <c r="AX513"/>
  <c r="AY513"/>
  <c r="CA513" s="1"/>
  <c r="AZ513"/>
  <c r="BA513"/>
  <c r="CB513" s="1"/>
  <c r="BB513"/>
  <c r="BC513"/>
  <c r="CC513" s="1"/>
  <c r="BD513"/>
  <c r="BE513"/>
  <c r="CD513" s="1"/>
  <c r="BF513"/>
  <c r="BG513"/>
  <c r="BN513"/>
  <c r="BO513"/>
  <c r="W514"/>
  <c r="BM514" s="1"/>
  <c r="Y514"/>
  <c r="Z514" s="1"/>
  <c r="AA514"/>
  <c r="AB514" s="1"/>
  <c r="AC514"/>
  <c r="AE514"/>
  <c r="AF514" s="1"/>
  <c r="AG514"/>
  <c r="AH514" s="1"/>
  <c r="AI514"/>
  <c r="AJ514"/>
  <c r="AK514"/>
  <c r="BT514" s="1"/>
  <c r="AL514"/>
  <c r="AM514"/>
  <c r="BU514" s="1"/>
  <c r="AN514"/>
  <c r="AO514"/>
  <c r="BV514" s="1"/>
  <c r="AP514"/>
  <c r="AQ514"/>
  <c r="AR514" s="1"/>
  <c r="AS514"/>
  <c r="BX514" s="1"/>
  <c r="AU514"/>
  <c r="BY514" s="1"/>
  <c r="AV514"/>
  <c r="AW514"/>
  <c r="BZ514" s="1"/>
  <c r="AX514"/>
  <c r="AY514"/>
  <c r="CA514" s="1"/>
  <c r="AZ514"/>
  <c r="BA514"/>
  <c r="CB514" s="1"/>
  <c r="BB514"/>
  <c r="BC514"/>
  <c r="CC514" s="1"/>
  <c r="BD514"/>
  <c r="BE514"/>
  <c r="CD514" s="1"/>
  <c r="BF514"/>
  <c r="BG514"/>
  <c r="BN514"/>
  <c r="BS514"/>
  <c r="W515"/>
  <c r="BM515" s="1"/>
  <c r="Y515"/>
  <c r="Z515" s="1"/>
  <c r="AA515"/>
  <c r="AB515"/>
  <c r="AC515"/>
  <c r="BP515" s="1"/>
  <c r="AD515"/>
  <c r="AE515"/>
  <c r="AF515" s="1"/>
  <c r="AG515"/>
  <c r="BR515" s="1"/>
  <c r="AI515"/>
  <c r="BS515" s="1"/>
  <c r="AJ515"/>
  <c r="AK515"/>
  <c r="BT515" s="1"/>
  <c r="AL515"/>
  <c r="AM515"/>
  <c r="BU515" s="1"/>
  <c r="AN515"/>
  <c r="AO515"/>
  <c r="BV515" s="1"/>
  <c r="AP515"/>
  <c r="AQ515"/>
  <c r="AS515"/>
  <c r="BX515" s="1"/>
  <c r="AU515"/>
  <c r="BY515" s="1"/>
  <c r="AV515"/>
  <c r="AW515"/>
  <c r="BZ515" s="1"/>
  <c r="AX515"/>
  <c r="AY515"/>
  <c r="CA515" s="1"/>
  <c r="AZ515"/>
  <c r="BA515"/>
  <c r="CB515" s="1"/>
  <c r="BB515"/>
  <c r="BC515"/>
  <c r="CC515" s="1"/>
  <c r="BD515"/>
  <c r="BE515"/>
  <c r="CD515" s="1"/>
  <c r="BF515"/>
  <c r="BG515"/>
  <c r="W516"/>
  <c r="BM516" s="1"/>
  <c r="Y516"/>
  <c r="Z516" s="1"/>
  <c r="AA516"/>
  <c r="BO516" s="1"/>
  <c r="AB516"/>
  <c r="AC516"/>
  <c r="BP516" s="1"/>
  <c r="AD516"/>
  <c r="AE516"/>
  <c r="AG516"/>
  <c r="BR516" s="1"/>
  <c r="AI516"/>
  <c r="BS516" s="1"/>
  <c r="AJ516"/>
  <c r="AK516"/>
  <c r="BT516" s="1"/>
  <c r="AL516"/>
  <c r="AM516"/>
  <c r="BU516" s="1"/>
  <c r="AN516"/>
  <c r="AO516"/>
  <c r="BV516" s="1"/>
  <c r="AP516"/>
  <c r="AQ516"/>
  <c r="AS516"/>
  <c r="AU516"/>
  <c r="BY516" s="1"/>
  <c r="AV516"/>
  <c r="AW516"/>
  <c r="BZ516" s="1"/>
  <c r="AX516"/>
  <c r="AY516"/>
  <c r="CA516" s="1"/>
  <c r="AZ516"/>
  <c r="BA516"/>
  <c r="CB516" s="1"/>
  <c r="BB516"/>
  <c r="BC516"/>
  <c r="CC516" s="1"/>
  <c r="BD516"/>
  <c r="BE516"/>
  <c r="CD516" s="1"/>
  <c r="BF516"/>
  <c r="BG516"/>
  <c r="W517"/>
  <c r="BM517" s="1"/>
  <c r="Y517"/>
  <c r="Z517" s="1"/>
  <c r="AA517"/>
  <c r="AB517" s="1"/>
  <c r="AC517"/>
  <c r="AE517"/>
  <c r="BQ517" s="1"/>
  <c r="AF517"/>
  <c r="AG517"/>
  <c r="AH517"/>
  <c r="AI517"/>
  <c r="BS517" s="1"/>
  <c r="AJ517"/>
  <c r="AK517"/>
  <c r="BT517" s="1"/>
  <c r="AL517"/>
  <c r="AM517"/>
  <c r="AN517" s="1"/>
  <c r="AO517"/>
  <c r="BV517" s="1"/>
  <c r="AQ517"/>
  <c r="AR517" s="1"/>
  <c r="AS517"/>
  <c r="BX517" s="1"/>
  <c r="AU517"/>
  <c r="BY517" s="1"/>
  <c r="AV517"/>
  <c r="AW517"/>
  <c r="BZ517" s="1"/>
  <c r="AX517"/>
  <c r="AY517"/>
  <c r="CA517" s="1"/>
  <c r="AZ517"/>
  <c r="BA517"/>
  <c r="CB517" s="1"/>
  <c r="BB517"/>
  <c r="BC517"/>
  <c r="CC517" s="1"/>
  <c r="BD517"/>
  <c r="BE517"/>
  <c r="CD517" s="1"/>
  <c r="BF517"/>
  <c r="BG517"/>
  <c r="BN517"/>
  <c r="W518"/>
  <c r="BM518" s="1"/>
  <c r="Y518"/>
  <c r="Z518" s="1"/>
  <c r="AA518"/>
  <c r="AB518" s="1"/>
  <c r="AC518"/>
  <c r="BP518" s="1"/>
  <c r="AE518"/>
  <c r="BQ518" s="1"/>
  <c r="AF518"/>
  <c r="AG518"/>
  <c r="BR518" s="1"/>
  <c r="AH518"/>
  <c r="AI518"/>
  <c r="BS518" s="1"/>
  <c r="AJ518"/>
  <c r="AK518"/>
  <c r="BT518" s="1"/>
  <c r="AL518"/>
  <c r="AM518"/>
  <c r="BU518" s="1"/>
  <c r="AN518"/>
  <c r="AO518"/>
  <c r="BV518" s="1"/>
  <c r="AP518"/>
  <c r="AQ518"/>
  <c r="AR518" s="1"/>
  <c r="AS518"/>
  <c r="BX518" s="1"/>
  <c r="AU518"/>
  <c r="BY518" s="1"/>
  <c r="AV518"/>
  <c r="AW518"/>
  <c r="BZ518" s="1"/>
  <c r="AX518"/>
  <c r="AY518"/>
  <c r="CA518" s="1"/>
  <c r="AZ518"/>
  <c r="BA518"/>
  <c r="CB518" s="1"/>
  <c r="BB518"/>
  <c r="BC518"/>
  <c r="CC518" s="1"/>
  <c r="BD518"/>
  <c r="BE518"/>
  <c r="CD518" s="1"/>
  <c r="BF518"/>
  <c r="BG518"/>
  <c r="W519"/>
  <c r="BM519" s="1"/>
  <c r="Y519"/>
  <c r="Z519" s="1"/>
  <c r="AA519"/>
  <c r="BO519" s="1"/>
  <c r="AB519"/>
  <c r="AC519"/>
  <c r="BP519" s="1"/>
  <c r="AD519"/>
  <c r="AE519"/>
  <c r="BQ519" s="1"/>
  <c r="AF519"/>
  <c r="AG519"/>
  <c r="BR519" s="1"/>
  <c r="AH519"/>
  <c r="AI519"/>
  <c r="BS519" s="1"/>
  <c r="AJ519"/>
  <c r="AK519"/>
  <c r="BT519" s="1"/>
  <c r="AL519"/>
  <c r="AM519"/>
  <c r="AN519" s="1"/>
  <c r="AO519"/>
  <c r="AP519" s="1"/>
  <c r="AQ519"/>
  <c r="AR519" s="1"/>
  <c r="AS519"/>
  <c r="AU519"/>
  <c r="BY519" s="1"/>
  <c r="AV519"/>
  <c r="AW519"/>
  <c r="BZ519" s="1"/>
  <c r="AX519"/>
  <c r="AY519"/>
  <c r="CA519" s="1"/>
  <c r="AZ519"/>
  <c r="BA519"/>
  <c r="CB519" s="1"/>
  <c r="BB519"/>
  <c r="BC519"/>
  <c r="CC519" s="1"/>
  <c r="BD519"/>
  <c r="BE519"/>
  <c r="CD519" s="1"/>
  <c r="BF519"/>
  <c r="BG519"/>
  <c r="W520"/>
  <c r="Y520"/>
  <c r="BN520" s="1"/>
  <c r="AA520"/>
  <c r="BO520" s="1"/>
  <c r="AB520"/>
  <c r="AC520"/>
  <c r="BP520" s="1"/>
  <c r="AD520"/>
  <c r="AE520"/>
  <c r="BQ520" s="1"/>
  <c r="AF520"/>
  <c r="AG520"/>
  <c r="BR520" s="1"/>
  <c r="AH520"/>
  <c r="AI520"/>
  <c r="BS520" s="1"/>
  <c r="AJ520"/>
  <c r="AK520"/>
  <c r="BT520" s="1"/>
  <c r="AL520"/>
  <c r="AM520"/>
  <c r="AN520" s="1"/>
  <c r="AO520"/>
  <c r="AP520" s="1"/>
  <c r="AQ520"/>
  <c r="AS520"/>
  <c r="BX520" s="1"/>
  <c r="AU520"/>
  <c r="BY520" s="1"/>
  <c r="AV520"/>
  <c r="AW520"/>
  <c r="BZ520" s="1"/>
  <c r="AX520"/>
  <c r="AY520"/>
  <c r="CA520" s="1"/>
  <c r="AZ520"/>
  <c r="BA520"/>
  <c r="CB520" s="1"/>
  <c r="BB520"/>
  <c r="BC520"/>
  <c r="CC520" s="1"/>
  <c r="BD520"/>
  <c r="BE520"/>
  <c r="CD520" s="1"/>
  <c r="BF520"/>
  <c r="BG520"/>
  <c r="W521"/>
  <c r="BM521" s="1"/>
  <c r="Y521"/>
  <c r="Z521" s="1"/>
  <c r="AA521"/>
  <c r="AB521" s="1"/>
  <c r="AC521"/>
  <c r="BP521" s="1"/>
  <c r="AE521"/>
  <c r="BQ521" s="1"/>
  <c r="AF521"/>
  <c r="AG521"/>
  <c r="BR521" s="1"/>
  <c r="AH521"/>
  <c r="AI521"/>
  <c r="AJ521" s="1"/>
  <c r="AK521"/>
  <c r="BT521" s="1"/>
  <c r="AM521"/>
  <c r="AN521" s="1"/>
  <c r="AO521"/>
  <c r="BV521" s="1"/>
  <c r="AQ521"/>
  <c r="AR521" s="1"/>
  <c r="AS521"/>
  <c r="AU521"/>
  <c r="BY521" s="1"/>
  <c r="AV521"/>
  <c r="AW521"/>
  <c r="BZ521" s="1"/>
  <c r="AX521"/>
  <c r="AY521"/>
  <c r="CA521" s="1"/>
  <c r="AZ521"/>
  <c r="BA521"/>
  <c r="CB521" s="1"/>
  <c r="BB521"/>
  <c r="BC521"/>
  <c r="CC521" s="1"/>
  <c r="BD521"/>
  <c r="BE521"/>
  <c r="CD521" s="1"/>
  <c r="BF521"/>
  <c r="BG521"/>
  <c r="W522"/>
  <c r="BM522" s="1"/>
  <c r="Y522"/>
  <c r="Z522" s="1"/>
  <c r="AA522"/>
  <c r="AB522" s="1"/>
  <c r="AC522"/>
  <c r="BP522" s="1"/>
  <c r="AE522"/>
  <c r="AF522" s="1"/>
  <c r="AG522"/>
  <c r="AH522" s="1"/>
  <c r="AI522"/>
  <c r="AJ522" s="1"/>
  <c r="AK522"/>
  <c r="BT522" s="1"/>
  <c r="AM522"/>
  <c r="BU522" s="1"/>
  <c r="AN522"/>
  <c r="AO522"/>
  <c r="BV522" s="1"/>
  <c r="AP522"/>
  <c r="AQ522"/>
  <c r="AR522" s="1"/>
  <c r="AS522"/>
  <c r="BX522" s="1"/>
  <c r="AU522"/>
  <c r="BY522" s="1"/>
  <c r="AV522"/>
  <c r="AW522"/>
  <c r="BZ522" s="1"/>
  <c r="AX522"/>
  <c r="AY522"/>
  <c r="CA522" s="1"/>
  <c r="AZ522"/>
  <c r="BA522"/>
  <c r="CB522" s="1"/>
  <c r="BB522"/>
  <c r="BC522"/>
  <c r="CC522" s="1"/>
  <c r="BD522"/>
  <c r="BE522"/>
  <c r="CD522" s="1"/>
  <c r="BF522"/>
  <c r="BG522"/>
  <c r="W523"/>
  <c r="BM523" s="1"/>
  <c r="Y523"/>
  <c r="Z523" s="1"/>
  <c r="AA523"/>
  <c r="AB523" s="1"/>
  <c r="AC523"/>
  <c r="BP523" s="1"/>
  <c r="AE523"/>
  <c r="AF523" s="1"/>
  <c r="AG523"/>
  <c r="AH523" s="1"/>
  <c r="AI523"/>
  <c r="AJ523" s="1"/>
  <c r="AK523"/>
  <c r="BT523" s="1"/>
  <c r="AM523"/>
  <c r="BU523" s="1"/>
  <c r="AN523"/>
  <c r="AO523"/>
  <c r="BV523" s="1"/>
  <c r="AP523"/>
  <c r="AQ523"/>
  <c r="AR523" s="1"/>
  <c r="AS523"/>
  <c r="BX523" s="1"/>
  <c r="AU523"/>
  <c r="BY523" s="1"/>
  <c r="AV523"/>
  <c r="AW523"/>
  <c r="BZ523" s="1"/>
  <c r="AX523"/>
  <c r="AY523"/>
  <c r="CA523" s="1"/>
  <c r="AZ523"/>
  <c r="BA523"/>
  <c r="CB523" s="1"/>
  <c r="BB523"/>
  <c r="BC523"/>
  <c r="CC523" s="1"/>
  <c r="BD523"/>
  <c r="BE523"/>
  <c r="CD523" s="1"/>
  <c r="BF523"/>
  <c r="BG523"/>
  <c r="W524"/>
  <c r="BM524" s="1"/>
  <c r="Y524"/>
  <c r="Z524" s="1"/>
  <c r="AA524"/>
  <c r="AB524"/>
  <c r="AC524"/>
  <c r="BP524" s="1"/>
  <c r="AD524"/>
  <c r="AE524"/>
  <c r="AF524" s="1"/>
  <c r="AG524"/>
  <c r="AH524" s="1"/>
  <c r="AI524"/>
  <c r="AJ524" s="1"/>
  <c r="AK524"/>
  <c r="BT524" s="1"/>
  <c r="AM524"/>
  <c r="AN524" s="1"/>
  <c r="AO524"/>
  <c r="AP524" s="1"/>
  <c r="AQ524"/>
  <c r="AR524" s="1"/>
  <c r="AS524"/>
  <c r="BX524" s="1"/>
  <c r="AU524"/>
  <c r="BY524" s="1"/>
  <c r="AV524"/>
  <c r="AW524"/>
  <c r="BZ524" s="1"/>
  <c r="AX524"/>
  <c r="AY524"/>
  <c r="CA524" s="1"/>
  <c r="AZ524"/>
  <c r="BA524"/>
  <c r="CB524" s="1"/>
  <c r="BB524"/>
  <c r="BC524"/>
  <c r="CC524" s="1"/>
  <c r="BD524"/>
  <c r="BE524"/>
  <c r="CD524" s="1"/>
  <c r="BF524"/>
  <c r="BG524"/>
  <c r="W525"/>
  <c r="BM525" s="1"/>
  <c r="Y525"/>
  <c r="Z525" s="1"/>
  <c r="AA525"/>
  <c r="AB525" s="1"/>
  <c r="AC525"/>
  <c r="BP525" s="1"/>
  <c r="AE525"/>
  <c r="AF525" s="1"/>
  <c r="AG525"/>
  <c r="AI525"/>
  <c r="AJ525" s="1"/>
  <c r="AK525"/>
  <c r="BT525" s="1"/>
  <c r="AM525"/>
  <c r="BU525" s="1"/>
  <c r="AN525"/>
  <c r="AO525"/>
  <c r="BV525" s="1"/>
  <c r="AP525"/>
  <c r="AQ525"/>
  <c r="AR525" s="1"/>
  <c r="AS525"/>
  <c r="BX525" s="1"/>
  <c r="AU525"/>
  <c r="BY525" s="1"/>
  <c r="AV525"/>
  <c r="AW525"/>
  <c r="BZ525" s="1"/>
  <c r="AX525"/>
  <c r="AY525"/>
  <c r="CA525" s="1"/>
  <c r="AZ525"/>
  <c r="BA525"/>
  <c r="CB525" s="1"/>
  <c r="BB525"/>
  <c r="BC525"/>
  <c r="CC525" s="1"/>
  <c r="BD525"/>
  <c r="BE525"/>
  <c r="CD525" s="1"/>
  <c r="BF525"/>
  <c r="BG525"/>
  <c r="W526"/>
  <c r="Y526"/>
  <c r="Z526" s="1"/>
  <c r="AA526"/>
  <c r="AB526" s="1"/>
  <c r="AC526"/>
  <c r="BP526" s="1"/>
  <c r="AE526"/>
  <c r="AF526" s="1"/>
  <c r="AG526"/>
  <c r="AH526" s="1"/>
  <c r="AI526"/>
  <c r="AJ526" s="1"/>
  <c r="AK526"/>
  <c r="BT526" s="1"/>
  <c r="AM526"/>
  <c r="AN526" s="1"/>
  <c r="AO526"/>
  <c r="AP526" s="1"/>
  <c r="AQ526"/>
  <c r="AR526" s="1"/>
  <c r="AS526"/>
  <c r="BX526" s="1"/>
  <c r="AU526"/>
  <c r="BY526" s="1"/>
  <c r="AV526"/>
  <c r="AW526"/>
  <c r="BZ526" s="1"/>
  <c r="AX526"/>
  <c r="AY526"/>
  <c r="CA526" s="1"/>
  <c r="AZ526"/>
  <c r="BA526"/>
  <c r="CB526" s="1"/>
  <c r="BB526"/>
  <c r="BC526"/>
  <c r="CC526" s="1"/>
  <c r="BD526"/>
  <c r="BE526"/>
  <c r="CD526" s="1"/>
  <c r="BF526"/>
  <c r="BG526"/>
  <c r="BR526"/>
  <c r="W527"/>
  <c r="BM527" s="1"/>
  <c r="Y527"/>
  <c r="Z527" s="1"/>
  <c r="AA527"/>
  <c r="BO527" s="1"/>
  <c r="AB527"/>
  <c r="AC527"/>
  <c r="BP527" s="1"/>
  <c r="AD527"/>
  <c r="AE527"/>
  <c r="AF527" s="1"/>
  <c r="AG527"/>
  <c r="AH527" s="1"/>
  <c r="AI527"/>
  <c r="AJ527" s="1"/>
  <c r="AK527"/>
  <c r="BT527" s="1"/>
  <c r="AM527"/>
  <c r="BU527" s="1"/>
  <c r="AN527"/>
  <c r="AO527"/>
  <c r="BV527" s="1"/>
  <c r="AP527"/>
  <c r="AQ527"/>
  <c r="AR527" s="1"/>
  <c r="AS527"/>
  <c r="BX527" s="1"/>
  <c r="AU527"/>
  <c r="BY527" s="1"/>
  <c r="AV527"/>
  <c r="AW527"/>
  <c r="BZ527" s="1"/>
  <c r="AX527"/>
  <c r="AY527"/>
  <c r="CA527" s="1"/>
  <c r="AZ527"/>
  <c r="BA527"/>
  <c r="CB527" s="1"/>
  <c r="BB527"/>
  <c r="BC527"/>
  <c r="CC527" s="1"/>
  <c r="BD527"/>
  <c r="BE527"/>
  <c r="CD527" s="1"/>
  <c r="BF527"/>
  <c r="BG527"/>
  <c r="W528"/>
  <c r="BM528" s="1"/>
  <c r="Y528"/>
  <c r="Z528" s="1"/>
  <c r="AA528"/>
  <c r="BO528" s="1"/>
  <c r="AB528"/>
  <c r="AC528"/>
  <c r="BP528" s="1"/>
  <c r="AD528"/>
  <c r="AE528"/>
  <c r="AF528" s="1"/>
  <c r="AG528"/>
  <c r="AH528" s="1"/>
  <c r="AI528"/>
  <c r="AJ528" s="1"/>
  <c r="AK528"/>
  <c r="BT528" s="1"/>
  <c r="AM528"/>
  <c r="AN528" s="1"/>
  <c r="AO528"/>
  <c r="AP528" s="1"/>
  <c r="AQ528"/>
  <c r="AR528" s="1"/>
  <c r="AS528"/>
  <c r="BX528" s="1"/>
  <c r="AU528"/>
  <c r="BY528" s="1"/>
  <c r="AV528"/>
  <c r="AW528"/>
  <c r="BZ528" s="1"/>
  <c r="AX528"/>
  <c r="AY528"/>
  <c r="CA528" s="1"/>
  <c r="AZ528"/>
  <c r="BA528"/>
  <c r="CB528" s="1"/>
  <c r="BB528"/>
  <c r="BC528"/>
  <c r="CC528" s="1"/>
  <c r="BD528"/>
  <c r="BE528"/>
  <c r="CD528" s="1"/>
  <c r="BF528"/>
  <c r="BG528"/>
  <c r="W529"/>
  <c r="BM529" s="1"/>
  <c r="Y529"/>
  <c r="AA529"/>
  <c r="AB529" s="1"/>
  <c r="AC529"/>
  <c r="BP529" s="1"/>
  <c r="AE529"/>
  <c r="BQ529" s="1"/>
  <c r="AF529"/>
  <c r="AG529"/>
  <c r="BR529" s="1"/>
  <c r="AH529"/>
  <c r="AI529"/>
  <c r="BS529" s="1"/>
  <c r="AJ529"/>
  <c r="AK529"/>
  <c r="BT529" s="1"/>
  <c r="AL529"/>
  <c r="AM529"/>
  <c r="BU529" s="1"/>
  <c r="AN529"/>
  <c r="AO529"/>
  <c r="BV529" s="1"/>
  <c r="AP529"/>
  <c r="AQ529"/>
  <c r="AR529" s="1"/>
  <c r="AS529"/>
  <c r="BX529" s="1"/>
  <c r="AU529"/>
  <c r="AV529"/>
  <c r="AW529"/>
  <c r="BZ529" s="1"/>
  <c r="AX529"/>
  <c r="AY529"/>
  <c r="CA529" s="1"/>
  <c r="AZ529"/>
  <c r="BA529"/>
  <c r="CB529" s="1"/>
  <c r="BB529"/>
  <c r="BC529"/>
  <c r="CC529" s="1"/>
  <c r="BD529"/>
  <c r="BE529"/>
  <c r="CD529" s="1"/>
  <c r="BF529"/>
  <c r="BG529"/>
  <c r="W530"/>
  <c r="BM530" s="1"/>
  <c r="Y530"/>
  <c r="BN530" s="1"/>
  <c r="AA530"/>
  <c r="AB530" s="1"/>
  <c r="AC530"/>
  <c r="BP530" s="1"/>
  <c r="AE530"/>
  <c r="AF530" s="1"/>
  <c r="AG530"/>
  <c r="AH530" s="1"/>
  <c r="AI530"/>
  <c r="AJ530" s="1"/>
  <c r="AK530"/>
  <c r="BT530" s="1"/>
  <c r="AM530"/>
  <c r="BU530" s="1"/>
  <c r="AN530"/>
  <c r="AO530"/>
  <c r="BV530" s="1"/>
  <c r="AP530"/>
  <c r="AQ530"/>
  <c r="AR530" s="1"/>
  <c r="AS530"/>
  <c r="BX530" s="1"/>
  <c r="AU530"/>
  <c r="BY530" s="1"/>
  <c r="AV530"/>
  <c r="AW530"/>
  <c r="BZ530" s="1"/>
  <c r="AX530"/>
  <c r="AY530"/>
  <c r="CA530" s="1"/>
  <c r="AZ530"/>
  <c r="BA530"/>
  <c r="CB530" s="1"/>
  <c r="BB530"/>
  <c r="BC530"/>
  <c r="CC530" s="1"/>
  <c r="BD530"/>
  <c r="BE530"/>
  <c r="CD530" s="1"/>
  <c r="BF530"/>
  <c r="BG530"/>
  <c r="W531"/>
  <c r="Y531"/>
  <c r="Z531" s="1"/>
  <c r="AA531"/>
  <c r="AB531" s="1"/>
  <c r="AC531"/>
  <c r="BP531" s="1"/>
  <c r="AE531"/>
  <c r="AF531" s="1"/>
  <c r="AG531"/>
  <c r="AH531" s="1"/>
  <c r="AI531"/>
  <c r="AJ531" s="1"/>
  <c r="AK531"/>
  <c r="BT531" s="1"/>
  <c r="AM531"/>
  <c r="BU531" s="1"/>
  <c r="AN531"/>
  <c r="AO531"/>
  <c r="BV531" s="1"/>
  <c r="AP531"/>
  <c r="AQ531"/>
  <c r="AR531" s="1"/>
  <c r="AS531"/>
  <c r="BX531" s="1"/>
  <c r="AU531"/>
  <c r="BY531" s="1"/>
  <c r="AV531"/>
  <c r="AW531"/>
  <c r="BZ531" s="1"/>
  <c r="AX531"/>
  <c r="AY531"/>
  <c r="CA531" s="1"/>
  <c r="AZ531"/>
  <c r="BA531"/>
  <c r="CB531" s="1"/>
  <c r="BB531"/>
  <c r="BC531"/>
  <c r="CC531" s="1"/>
  <c r="BD531"/>
  <c r="BE531"/>
  <c r="CD531" s="1"/>
  <c r="BF531"/>
  <c r="BG531"/>
  <c r="W532"/>
  <c r="BM532" s="1"/>
  <c r="Y532"/>
  <c r="Z532" s="1"/>
  <c r="AA532"/>
  <c r="AB532" s="1"/>
  <c r="AC532"/>
  <c r="BP532" s="1"/>
  <c r="AE532"/>
  <c r="AF532" s="1"/>
  <c r="AG532"/>
  <c r="AH532" s="1"/>
  <c r="AI532"/>
  <c r="AJ532" s="1"/>
  <c r="AK532"/>
  <c r="BT532" s="1"/>
  <c r="AM532"/>
  <c r="BU532" s="1"/>
  <c r="AN532"/>
  <c r="AO532"/>
  <c r="BV532" s="1"/>
  <c r="AP532"/>
  <c r="AQ532"/>
  <c r="AR532" s="1"/>
  <c r="AS532"/>
  <c r="BX532" s="1"/>
  <c r="AU532"/>
  <c r="BY532" s="1"/>
  <c r="AV532"/>
  <c r="AW532"/>
  <c r="BZ532" s="1"/>
  <c r="AX532"/>
  <c r="AY532"/>
  <c r="CA532" s="1"/>
  <c r="AZ532"/>
  <c r="BA532"/>
  <c r="CB532" s="1"/>
  <c r="BB532"/>
  <c r="BC532"/>
  <c r="CC532" s="1"/>
  <c r="BD532"/>
  <c r="BE532"/>
  <c r="CD532" s="1"/>
  <c r="BF532"/>
  <c r="BG532"/>
  <c r="W533"/>
  <c r="BM533" s="1"/>
  <c r="Y533"/>
  <c r="BN533" s="1"/>
  <c r="AA533"/>
  <c r="AB533" s="1"/>
  <c r="AC533"/>
  <c r="BP533" s="1"/>
  <c r="AE533"/>
  <c r="AF533" s="1"/>
  <c r="AG533"/>
  <c r="AH533" s="1"/>
  <c r="AI533"/>
  <c r="AJ533" s="1"/>
  <c r="AK533"/>
  <c r="BT533" s="1"/>
  <c r="AM533"/>
  <c r="BU533" s="1"/>
  <c r="AN533"/>
  <c r="AO533"/>
  <c r="BV533" s="1"/>
  <c r="AP533"/>
  <c r="AQ533"/>
  <c r="AR533" s="1"/>
  <c r="AS533"/>
  <c r="BX533" s="1"/>
  <c r="AU533"/>
  <c r="BY533" s="1"/>
  <c r="AV533"/>
  <c r="AW533"/>
  <c r="BZ533" s="1"/>
  <c r="AX533"/>
  <c r="AY533"/>
  <c r="CA533" s="1"/>
  <c r="AZ533"/>
  <c r="BA533"/>
  <c r="CB533" s="1"/>
  <c r="BB533"/>
  <c r="BC533"/>
  <c r="CC533" s="1"/>
  <c r="BD533"/>
  <c r="BE533"/>
  <c r="CD533" s="1"/>
  <c r="BF533"/>
  <c r="BG533"/>
  <c r="W534"/>
  <c r="BM534" s="1"/>
  <c r="Y534"/>
  <c r="AA534"/>
  <c r="BO534" s="1"/>
  <c r="AB534"/>
  <c r="AC534"/>
  <c r="BP534" s="1"/>
  <c r="AD534"/>
  <c r="AE534"/>
  <c r="AF534" s="1"/>
  <c r="AG534"/>
  <c r="AH534" s="1"/>
  <c r="AI534"/>
  <c r="AJ534" s="1"/>
  <c r="AK534"/>
  <c r="BT534" s="1"/>
  <c r="AM534"/>
  <c r="BU534" s="1"/>
  <c r="AN534"/>
  <c r="AO534"/>
  <c r="BV534" s="1"/>
  <c r="AP534"/>
  <c r="AQ534"/>
  <c r="AR534" s="1"/>
  <c r="AS534"/>
  <c r="BX534" s="1"/>
  <c r="AU534"/>
  <c r="BY534" s="1"/>
  <c r="AV534"/>
  <c r="AW534"/>
  <c r="BZ534" s="1"/>
  <c r="AX534"/>
  <c r="AY534"/>
  <c r="CA534" s="1"/>
  <c r="AZ534"/>
  <c r="BA534"/>
  <c r="CB534" s="1"/>
  <c r="BB534"/>
  <c r="BC534"/>
  <c r="CC534" s="1"/>
  <c r="BD534"/>
  <c r="BE534"/>
  <c r="CD534" s="1"/>
  <c r="BF534"/>
  <c r="BG534"/>
  <c r="W535"/>
  <c r="Y535"/>
  <c r="AA535"/>
  <c r="BO535" s="1"/>
  <c r="AB535"/>
  <c r="AC535"/>
  <c r="BP535" s="1"/>
  <c r="AD535"/>
  <c r="AE535"/>
  <c r="AF535" s="1"/>
  <c r="AG535"/>
  <c r="AH535" s="1"/>
  <c r="AI535"/>
  <c r="BS535" s="1"/>
  <c r="AJ535"/>
  <c r="AK535"/>
  <c r="BT535" s="1"/>
  <c r="AL535"/>
  <c r="AM535"/>
  <c r="BU535" s="1"/>
  <c r="AN535"/>
  <c r="AO535"/>
  <c r="BV535" s="1"/>
  <c r="AP535"/>
  <c r="AQ535"/>
  <c r="AR535" s="1"/>
  <c r="AS535"/>
  <c r="BX535" s="1"/>
  <c r="AU535"/>
  <c r="BY535" s="1"/>
  <c r="AV535"/>
  <c r="AW535"/>
  <c r="BZ535" s="1"/>
  <c r="AX535"/>
  <c r="AY535"/>
  <c r="CA535" s="1"/>
  <c r="AZ535"/>
  <c r="BA535"/>
  <c r="CB535" s="1"/>
  <c r="BB535"/>
  <c r="BC535"/>
  <c r="CC535" s="1"/>
  <c r="BD535"/>
  <c r="BE535"/>
  <c r="CD535" s="1"/>
  <c r="BF535"/>
  <c r="BG535"/>
  <c r="W536"/>
  <c r="BM536" s="1"/>
  <c r="Y536"/>
  <c r="AA536"/>
  <c r="AB536" s="1"/>
  <c r="AC536"/>
  <c r="BP536" s="1"/>
  <c r="AE536"/>
  <c r="AF536" s="1"/>
  <c r="AG536"/>
  <c r="BR536" s="1"/>
  <c r="AI536"/>
  <c r="BS536" s="1"/>
  <c r="AJ536"/>
  <c r="AK536"/>
  <c r="BT536" s="1"/>
  <c r="AL536"/>
  <c r="AM536"/>
  <c r="AN536" s="1"/>
  <c r="AO536"/>
  <c r="AP536" s="1"/>
  <c r="AQ536"/>
  <c r="AR536" s="1"/>
  <c r="AS536"/>
  <c r="BX536" s="1"/>
  <c r="AU536"/>
  <c r="BY536" s="1"/>
  <c r="AV536"/>
  <c r="AW536"/>
  <c r="BZ536" s="1"/>
  <c r="AX536"/>
  <c r="AY536"/>
  <c r="CA536" s="1"/>
  <c r="AZ536"/>
  <c r="BA536"/>
  <c r="CB536" s="1"/>
  <c r="BB536"/>
  <c r="BC536"/>
  <c r="CC536" s="1"/>
  <c r="BD536"/>
  <c r="BE536"/>
  <c r="CD536" s="1"/>
  <c r="BF536"/>
  <c r="BG536"/>
  <c r="W537"/>
  <c r="Y537"/>
  <c r="Z537" s="1"/>
  <c r="AA537"/>
  <c r="BO537" s="1"/>
  <c r="AB537"/>
  <c r="AC537"/>
  <c r="BP537" s="1"/>
  <c r="AD537"/>
  <c r="AE537"/>
  <c r="BQ537" s="1"/>
  <c r="AF537"/>
  <c r="AG537"/>
  <c r="BR537" s="1"/>
  <c r="AH537"/>
  <c r="AI537"/>
  <c r="BS537" s="1"/>
  <c r="AJ537"/>
  <c r="AK537"/>
  <c r="BT537" s="1"/>
  <c r="AL537"/>
  <c r="AM537"/>
  <c r="AN537"/>
  <c r="AO537"/>
  <c r="BV537" s="1"/>
  <c r="AP537"/>
  <c r="AQ537"/>
  <c r="AR537" s="1"/>
  <c r="AS537"/>
  <c r="BX537" s="1"/>
  <c r="AU537"/>
  <c r="BY537" s="1"/>
  <c r="AV537"/>
  <c r="AW537"/>
  <c r="BZ537" s="1"/>
  <c r="AX537"/>
  <c r="AY537"/>
  <c r="CA537" s="1"/>
  <c r="AZ537"/>
  <c r="BA537"/>
  <c r="CB537" s="1"/>
  <c r="BB537"/>
  <c r="BC537"/>
  <c r="CC537" s="1"/>
  <c r="BD537"/>
  <c r="BE537"/>
  <c r="CD537" s="1"/>
  <c r="BF537"/>
  <c r="BG537"/>
  <c r="BN537"/>
  <c r="BU537"/>
  <c r="W538"/>
  <c r="Y538"/>
  <c r="Z538" s="1"/>
  <c r="AA538"/>
  <c r="BO538" s="1"/>
  <c r="AB538"/>
  <c r="AC538"/>
  <c r="BP538" s="1"/>
  <c r="AD538"/>
  <c r="AE538"/>
  <c r="BQ538" s="1"/>
  <c r="AF538"/>
  <c r="AG538"/>
  <c r="BR538" s="1"/>
  <c r="AH538"/>
  <c r="AI538"/>
  <c r="BS538" s="1"/>
  <c r="AJ538"/>
  <c r="AK538"/>
  <c r="BT538" s="1"/>
  <c r="AL538"/>
  <c r="AM538"/>
  <c r="BU538" s="1"/>
  <c r="AN538"/>
  <c r="AO538"/>
  <c r="BV538" s="1"/>
  <c r="AP538"/>
  <c r="AQ538"/>
  <c r="AR538" s="1"/>
  <c r="AS538"/>
  <c r="BX538" s="1"/>
  <c r="AU538"/>
  <c r="BY538" s="1"/>
  <c r="AV538"/>
  <c r="AW538"/>
  <c r="BZ538" s="1"/>
  <c r="AX538"/>
  <c r="AY538"/>
  <c r="CA538" s="1"/>
  <c r="AZ538"/>
  <c r="BA538"/>
  <c r="CB538" s="1"/>
  <c r="BB538"/>
  <c r="BC538"/>
  <c r="CC538" s="1"/>
  <c r="BD538"/>
  <c r="BE538"/>
  <c r="CD538" s="1"/>
  <c r="BF538"/>
  <c r="BG538"/>
  <c r="W539"/>
  <c r="BM539" s="1"/>
  <c r="Y539"/>
  <c r="Z539" s="1"/>
  <c r="AA539"/>
  <c r="BO539" s="1"/>
  <c r="AB539"/>
  <c r="AC539"/>
  <c r="BP539" s="1"/>
  <c r="AD539"/>
  <c r="AE539"/>
  <c r="AF539" s="1"/>
  <c r="AG539"/>
  <c r="AH539" s="1"/>
  <c r="AI539"/>
  <c r="BS539" s="1"/>
  <c r="AJ539"/>
  <c r="AK539"/>
  <c r="BT539" s="1"/>
  <c r="AL539"/>
  <c r="AM539"/>
  <c r="AN539" s="1"/>
  <c r="AO539"/>
  <c r="AP539" s="1"/>
  <c r="AQ539"/>
  <c r="AR539" s="1"/>
  <c r="AS539"/>
  <c r="BX539" s="1"/>
  <c r="AU539"/>
  <c r="BY539" s="1"/>
  <c r="AV539"/>
  <c r="AW539"/>
  <c r="BZ539" s="1"/>
  <c r="AX539"/>
  <c r="AY539"/>
  <c r="CA539" s="1"/>
  <c r="AZ539"/>
  <c r="BA539"/>
  <c r="CB539" s="1"/>
  <c r="BB539"/>
  <c r="BC539"/>
  <c r="CC539" s="1"/>
  <c r="BD539"/>
  <c r="BE539"/>
  <c r="CD539" s="1"/>
  <c r="BF539"/>
  <c r="BG539"/>
  <c r="BV539"/>
  <c r="W540"/>
  <c r="BM540" s="1"/>
  <c r="Y540"/>
  <c r="Z540" s="1"/>
  <c r="AA540"/>
  <c r="BO540" s="1"/>
  <c r="AB540"/>
  <c r="AC540"/>
  <c r="BP540" s="1"/>
  <c r="AD540"/>
  <c r="AE540"/>
  <c r="BQ540" s="1"/>
  <c r="AF540"/>
  <c r="AG540"/>
  <c r="BR540" s="1"/>
  <c r="AH540"/>
  <c r="AI540"/>
  <c r="BS540" s="1"/>
  <c r="AJ540"/>
  <c r="AK540"/>
  <c r="BT540" s="1"/>
  <c r="AL540"/>
  <c r="AM540"/>
  <c r="BU540" s="1"/>
  <c r="AN540"/>
  <c r="AO540"/>
  <c r="BV540" s="1"/>
  <c r="AP540"/>
  <c r="AQ540"/>
  <c r="AR540" s="1"/>
  <c r="AS540"/>
  <c r="BX540" s="1"/>
  <c r="AU540"/>
  <c r="AV540"/>
  <c r="AW540"/>
  <c r="BZ540" s="1"/>
  <c r="AX540"/>
  <c r="AY540"/>
  <c r="CA540" s="1"/>
  <c r="AZ540"/>
  <c r="BA540"/>
  <c r="CB540" s="1"/>
  <c r="BB540"/>
  <c r="BC540"/>
  <c r="CC540" s="1"/>
  <c r="BD540"/>
  <c r="BE540"/>
  <c r="CD540" s="1"/>
  <c r="BF540"/>
  <c r="BG540"/>
  <c r="W541"/>
  <c r="BM541" s="1"/>
  <c r="Y541"/>
  <c r="BN541" s="1"/>
  <c r="AA541"/>
  <c r="BO541" s="1"/>
  <c r="AB541"/>
  <c r="AC541"/>
  <c r="BP541" s="1"/>
  <c r="AD541"/>
  <c r="AE541"/>
  <c r="BQ541" s="1"/>
  <c r="AF541"/>
  <c r="AG541"/>
  <c r="BR541" s="1"/>
  <c r="AH541"/>
  <c r="AI541"/>
  <c r="BS541" s="1"/>
  <c r="AJ541"/>
  <c r="AK541"/>
  <c r="BT541" s="1"/>
  <c r="AL541"/>
  <c r="AM541"/>
  <c r="BU541" s="1"/>
  <c r="AN541"/>
  <c r="AO541"/>
  <c r="BV541" s="1"/>
  <c r="AP541"/>
  <c r="AQ541"/>
  <c r="AR541" s="1"/>
  <c r="AS541"/>
  <c r="BX541" s="1"/>
  <c r="AU541"/>
  <c r="AV541"/>
  <c r="AW541"/>
  <c r="BZ541" s="1"/>
  <c r="AX541"/>
  <c r="AY541"/>
  <c r="CA541" s="1"/>
  <c r="AZ541"/>
  <c r="BA541"/>
  <c r="CB541" s="1"/>
  <c r="BB541"/>
  <c r="BC541"/>
  <c r="CC541" s="1"/>
  <c r="BD541"/>
  <c r="BE541"/>
  <c r="CD541" s="1"/>
  <c r="BF541"/>
  <c r="BG541"/>
  <c r="W542"/>
  <c r="BM542" s="1"/>
  <c r="Y542"/>
  <c r="BN542" s="1"/>
  <c r="AA542"/>
  <c r="BO542" s="1"/>
  <c r="AB542"/>
  <c r="AC542"/>
  <c r="BP542" s="1"/>
  <c r="AD542"/>
  <c r="AE542"/>
  <c r="BQ542" s="1"/>
  <c r="AF542"/>
  <c r="AG542"/>
  <c r="BR542" s="1"/>
  <c r="AH542"/>
  <c r="AI542"/>
  <c r="BS542" s="1"/>
  <c r="AJ542"/>
  <c r="AK542"/>
  <c r="BT542" s="1"/>
  <c r="AL542"/>
  <c r="AM542"/>
  <c r="BU542" s="1"/>
  <c r="AN542"/>
  <c r="AO542"/>
  <c r="BV542" s="1"/>
  <c r="AP542"/>
  <c r="AQ542"/>
  <c r="AR542" s="1"/>
  <c r="AS542"/>
  <c r="BX542" s="1"/>
  <c r="AU542"/>
  <c r="BY542" s="1"/>
  <c r="AV542"/>
  <c r="AW542"/>
  <c r="BZ542" s="1"/>
  <c r="AX542"/>
  <c r="AY542"/>
  <c r="CA542" s="1"/>
  <c r="AZ542"/>
  <c r="BA542"/>
  <c r="CB542" s="1"/>
  <c r="BB542"/>
  <c r="BC542"/>
  <c r="CC542" s="1"/>
  <c r="BD542"/>
  <c r="BE542"/>
  <c r="CD542" s="1"/>
  <c r="BF542"/>
  <c r="BG542"/>
  <c r="W543"/>
  <c r="BM543" s="1"/>
  <c r="Y543"/>
  <c r="BN543" s="1"/>
  <c r="AA543"/>
  <c r="BO543" s="1"/>
  <c r="AB543"/>
  <c r="AC543"/>
  <c r="BP543" s="1"/>
  <c r="AD543"/>
  <c r="AE543"/>
  <c r="BQ543" s="1"/>
  <c r="AF543"/>
  <c r="AG543"/>
  <c r="BR543" s="1"/>
  <c r="AH543"/>
  <c r="AI543"/>
  <c r="BS543" s="1"/>
  <c r="AJ543"/>
  <c r="AK543"/>
  <c r="BT543" s="1"/>
  <c r="AL543"/>
  <c r="AM543"/>
  <c r="BU543" s="1"/>
  <c r="AN543"/>
  <c r="AO543"/>
  <c r="BV543" s="1"/>
  <c r="AP543"/>
  <c r="AQ543"/>
  <c r="AR543" s="1"/>
  <c r="AS543"/>
  <c r="BX543" s="1"/>
  <c r="AU543"/>
  <c r="BY543" s="1"/>
  <c r="AV543"/>
  <c r="AW543"/>
  <c r="BZ543" s="1"/>
  <c r="AX543"/>
  <c r="AY543"/>
  <c r="CA543" s="1"/>
  <c r="AZ543"/>
  <c r="BA543"/>
  <c r="CB543" s="1"/>
  <c r="BB543"/>
  <c r="BC543"/>
  <c r="CC543" s="1"/>
  <c r="BD543"/>
  <c r="BE543"/>
  <c r="CD543" s="1"/>
  <c r="BF543"/>
  <c r="BG543"/>
  <c r="W544"/>
  <c r="BM544" s="1"/>
  <c r="Y544"/>
  <c r="Z544" s="1"/>
  <c r="AA544"/>
  <c r="BO544" s="1"/>
  <c r="AB544"/>
  <c r="AC544"/>
  <c r="BP544" s="1"/>
  <c r="AD544"/>
  <c r="AE544"/>
  <c r="AF544" s="1"/>
  <c r="AG544"/>
  <c r="AH544" s="1"/>
  <c r="AI544"/>
  <c r="BS544" s="1"/>
  <c r="AJ544"/>
  <c r="AK544"/>
  <c r="BT544" s="1"/>
  <c r="AL544"/>
  <c r="AM544"/>
  <c r="BU544" s="1"/>
  <c r="AN544"/>
  <c r="AO544"/>
  <c r="BV544" s="1"/>
  <c r="AP544"/>
  <c r="AQ544"/>
  <c r="AR544" s="1"/>
  <c r="AS544"/>
  <c r="BX544" s="1"/>
  <c r="AU544"/>
  <c r="BY544" s="1"/>
  <c r="AV544"/>
  <c r="AW544"/>
  <c r="BZ544" s="1"/>
  <c r="AX544"/>
  <c r="AY544"/>
  <c r="CA544" s="1"/>
  <c r="AZ544"/>
  <c r="BA544"/>
  <c r="CB544" s="1"/>
  <c r="BB544"/>
  <c r="BC544"/>
  <c r="CC544" s="1"/>
  <c r="BD544"/>
  <c r="BE544"/>
  <c r="CD544" s="1"/>
  <c r="BF544"/>
  <c r="BG544"/>
  <c r="W545"/>
  <c r="BM545" s="1"/>
  <c r="Y545"/>
  <c r="Z545" s="1"/>
  <c r="AA545"/>
  <c r="AB545" s="1"/>
  <c r="AC545"/>
  <c r="BP545" s="1"/>
  <c r="AE545"/>
  <c r="AF545" s="1"/>
  <c r="AG545"/>
  <c r="BR545" s="1"/>
  <c r="AI545"/>
  <c r="BS545" s="1"/>
  <c r="AJ545"/>
  <c r="AK545"/>
  <c r="BT545" s="1"/>
  <c r="AL545"/>
  <c r="AM545"/>
  <c r="BU545" s="1"/>
  <c r="AN545"/>
  <c r="AO545"/>
  <c r="BV545" s="1"/>
  <c r="AP545"/>
  <c r="AQ545"/>
  <c r="AR545" s="1"/>
  <c r="AS545"/>
  <c r="BX545" s="1"/>
  <c r="AU545"/>
  <c r="BY545" s="1"/>
  <c r="AV545"/>
  <c r="AW545"/>
  <c r="BZ545" s="1"/>
  <c r="AX545"/>
  <c r="AY545"/>
  <c r="CA545" s="1"/>
  <c r="AZ545"/>
  <c r="BA545"/>
  <c r="CB545" s="1"/>
  <c r="BB545"/>
  <c r="BC545"/>
  <c r="CC545" s="1"/>
  <c r="BD545"/>
  <c r="BE545"/>
  <c r="CD545" s="1"/>
  <c r="BF545"/>
  <c r="BG545"/>
  <c r="W546"/>
  <c r="BM546" s="1"/>
  <c r="Y546"/>
  <c r="BN546" s="1"/>
  <c r="AA546"/>
  <c r="BO546" s="1"/>
  <c r="AB546"/>
  <c r="AC546"/>
  <c r="BP546" s="1"/>
  <c r="AD546"/>
  <c r="AE546"/>
  <c r="BQ546" s="1"/>
  <c r="AF546"/>
  <c r="AG546"/>
  <c r="BR546" s="1"/>
  <c r="AH546"/>
  <c r="AI546"/>
  <c r="BS546" s="1"/>
  <c r="AJ546"/>
  <c r="AK546"/>
  <c r="BT546" s="1"/>
  <c r="AL546"/>
  <c r="AM546"/>
  <c r="BU546" s="1"/>
  <c r="AN546"/>
  <c r="AO546"/>
  <c r="BV546" s="1"/>
  <c r="AP546"/>
  <c r="AQ546"/>
  <c r="AR546" s="1"/>
  <c r="AS546"/>
  <c r="BX546" s="1"/>
  <c r="AU546"/>
  <c r="BY546" s="1"/>
  <c r="AV546"/>
  <c r="AW546"/>
  <c r="BZ546" s="1"/>
  <c r="AX546"/>
  <c r="AY546"/>
  <c r="CA546" s="1"/>
  <c r="AZ546"/>
  <c r="BA546"/>
  <c r="CB546" s="1"/>
  <c r="BB546"/>
  <c r="BC546"/>
  <c r="CC546" s="1"/>
  <c r="BD546"/>
  <c r="BE546"/>
  <c r="CD546" s="1"/>
  <c r="BF546"/>
  <c r="BG546"/>
  <c r="W547"/>
  <c r="BM547" s="1"/>
  <c r="Y547"/>
  <c r="BN547" s="1"/>
  <c r="AA547"/>
  <c r="BO547" s="1"/>
  <c r="AB547"/>
  <c r="AC547"/>
  <c r="BP547" s="1"/>
  <c r="AD547"/>
  <c r="AE547"/>
  <c r="BQ547" s="1"/>
  <c r="AF547"/>
  <c r="AG547"/>
  <c r="BR547" s="1"/>
  <c r="AH547"/>
  <c r="AI547"/>
  <c r="BS547" s="1"/>
  <c r="AJ547"/>
  <c r="AK547"/>
  <c r="BT547" s="1"/>
  <c r="AL547"/>
  <c r="AM547"/>
  <c r="BU547" s="1"/>
  <c r="AN547"/>
  <c r="AO547"/>
  <c r="BV547" s="1"/>
  <c r="AP547"/>
  <c r="AQ547"/>
  <c r="AR547" s="1"/>
  <c r="AS547"/>
  <c r="BX547" s="1"/>
  <c r="AU547"/>
  <c r="BY547" s="1"/>
  <c r="AV547"/>
  <c r="AW547"/>
  <c r="BZ547" s="1"/>
  <c r="AX547"/>
  <c r="AY547"/>
  <c r="CA547" s="1"/>
  <c r="AZ547"/>
  <c r="BA547"/>
  <c r="CB547" s="1"/>
  <c r="BB547"/>
  <c r="BC547"/>
  <c r="CC547" s="1"/>
  <c r="BD547"/>
  <c r="BE547"/>
  <c r="CD547" s="1"/>
  <c r="BF547"/>
  <c r="BG547"/>
  <c r="W548"/>
  <c r="BM548" s="1"/>
  <c r="Y548"/>
  <c r="BN548" s="1"/>
  <c r="AA548"/>
  <c r="BO548" s="1"/>
  <c r="AB548"/>
  <c r="AC548"/>
  <c r="BP548" s="1"/>
  <c r="AD548"/>
  <c r="AE548"/>
  <c r="AF548" s="1"/>
  <c r="AG548"/>
  <c r="AH548" s="1"/>
  <c r="AI548"/>
  <c r="BS548" s="1"/>
  <c r="AJ548"/>
  <c r="AK548"/>
  <c r="BT548" s="1"/>
  <c r="AL548"/>
  <c r="AM548"/>
  <c r="AN548" s="1"/>
  <c r="AO548"/>
  <c r="BV548" s="1"/>
  <c r="AQ548"/>
  <c r="AR548" s="1"/>
  <c r="AS548"/>
  <c r="BX548" s="1"/>
  <c r="AU548"/>
  <c r="BY548" s="1"/>
  <c r="AV548"/>
  <c r="AW548"/>
  <c r="BZ548" s="1"/>
  <c r="AX548"/>
  <c r="AY548"/>
  <c r="CA548" s="1"/>
  <c r="AZ548"/>
  <c r="BA548"/>
  <c r="CB548" s="1"/>
  <c r="BB548"/>
  <c r="BC548"/>
  <c r="CC548" s="1"/>
  <c r="BD548"/>
  <c r="BE548"/>
  <c r="CD548" s="1"/>
  <c r="BF548"/>
  <c r="BG548"/>
  <c r="W549"/>
  <c r="BM549" s="1"/>
  <c r="Y549"/>
  <c r="BN549" s="1"/>
  <c r="AA549"/>
  <c r="AB549" s="1"/>
  <c r="AC549"/>
  <c r="BP549" s="1"/>
  <c r="AE549"/>
  <c r="AF549" s="1"/>
  <c r="AG549"/>
  <c r="BR549" s="1"/>
  <c r="AI549"/>
  <c r="BS549" s="1"/>
  <c r="AJ549"/>
  <c r="AK549"/>
  <c r="BT549" s="1"/>
  <c r="AL549"/>
  <c r="AM549"/>
  <c r="BU549" s="1"/>
  <c r="AN549"/>
  <c r="AO549"/>
  <c r="BV549" s="1"/>
  <c r="AP549"/>
  <c r="AQ549"/>
  <c r="AR549" s="1"/>
  <c r="AS549"/>
  <c r="BX549" s="1"/>
  <c r="AU549"/>
  <c r="BY549" s="1"/>
  <c r="AV549"/>
  <c r="AW549"/>
  <c r="BZ549" s="1"/>
  <c r="AX549"/>
  <c r="AY549"/>
  <c r="CA549" s="1"/>
  <c r="AZ549"/>
  <c r="BA549"/>
  <c r="CB549" s="1"/>
  <c r="BB549"/>
  <c r="BC549"/>
  <c r="CC549" s="1"/>
  <c r="BD549"/>
  <c r="BE549"/>
  <c r="CD549" s="1"/>
  <c r="BF549"/>
  <c r="BG549"/>
  <c r="W550"/>
  <c r="BM550" s="1"/>
  <c r="Y550"/>
  <c r="BN550" s="1"/>
  <c r="AA550"/>
  <c r="BO550" s="1"/>
  <c r="AB550"/>
  <c r="AC550"/>
  <c r="BP550" s="1"/>
  <c r="AD550"/>
  <c r="AE550"/>
  <c r="BQ550" s="1"/>
  <c r="AF550"/>
  <c r="AG550"/>
  <c r="BR550" s="1"/>
  <c r="AH550"/>
  <c r="AI550"/>
  <c r="BS550" s="1"/>
  <c r="AJ550"/>
  <c r="AK550"/>
  <c r="BT550" s="1"/>
  <c r="AL550"/>
  <c r="AM550"/>
  <c r="AN550" s="1"/>
  <c r="AO550"/>
  <c r="AP550" s="1"/>
  <c r="AQ550"/>
  <c r="AR550" s="1"/>
  <c r="AS550"/>
  <c r="BX550" s="1"/>
  <c r="AU550"/>
  <c r="AV550"/>
  <c r="AW550"/>
  <c r="BZ550" s="1"/>
  <c r="AX550"/>
  <c r="AY550"/>
  <c r="CA550" s="1"/>
  <c r="AZ550"/>
  <c r="BA550"/>
  <c r="CB550" s="1"/>
  <c r="BB550"/>
  <c r="BC550"/>
  <c r="CC550" s="1"/>
  <c r="BD550"/>
  <c r="BE550"/>
  <c r="CD550" s="1"/>
  <c r="BF550"/>
  <c r="BG550"/>
  <c r="W551"/>
  <c r="BM551" s="1"/>
  <c r="Y551"/>
  <c r="BN551" s="1"/>
  <c r="AA551"/>
  <c r="BO551" s="1"/>
  <c r="AB551"/>
  <c r="AC551"/>
  <c r="BP551" s="1"/>
  <c r="AD551"/>
  <c r="AE551"/>
  <c r="BQ551" s="1"/>
  <c r="AF551"/>
  <c r="AG551"/>
  <c r="BR551" s="1"/>
  <c r="AH551"/>
  <c r="AI551"/>
  <c r="AJ551"/>
  <c r="AK551"/>
  <c r="BT551" s="1"/>
  <c r="AL551"/>
  <c r="AM551"/>
  <c r="AN551" s="1"/>
  <c r="AO551"/>
  <c r="BV551" s="1"/>
  <c r="AQ551"/>
  <c r="AR551" s="1"/>
  <c r="AS551"/>
  <c r="BX551" s="1"/>
  <c r="AU551"/>
  <c r="BY551" s="1"/>
  <c r="AV551"/>
  <c r="AW551"/>
  <c r="BZ551" s="1"/>
  <c r="AX551"/>
  <c r="AY551"/>
  <c r="CA551" s="1"/>
  <c r="AZ551"/>
  <c r="BA551"/>
  <c r="CB551" s="1"/>
  <c r="BB551"/>
  <c r="BC551"/>
  <c r="CC551" s="1"/>
  <c r="BD551"/>
  <c r="BE551"/>
  <c r="CD551" s="1"/>
  <c r="BF551"/>
  <c r="BG551"/>
  <c r="W552"/>
  <c r="Y552"/>
  <c r="BN552" s="1"/>
  <c r="AA552"/>
  <c r="BO552" s="1"/>
  <c r="AB552"/>
  <c r="AC552"/>
  <c r="BP552" s="1"/>
  <c r="AD552"/>
  <c r="AE552"/>
  <c r="BQ552" s="1"/>
  <c r="AF552"/>
  <c r="AG552"/>
  <c r="BR552" s="1"/>
  <c r="AH552"/>
  <c r="AI552"/>
  <c r="BS552" s="1"/>
  <c r="AJ552"/>
  <c r="AK552"/>
  <c r="BT552" s="1"/>
  <c r="AL552"/>
  <c r="AM552"/>
  <c r="AN552" s="1"/>
  <c r="AO552"/>
  <c r="AP552" s="1"/>
  <c r="AQ552"/>
  <c r="AR552" s="1"/>
  <c r="AS552"/>
  <c r="BX552" s="1"/>
  <c r="AU552"/>
  <c r="BY552" s="1"/>
  <c r="AV552"/>
  <c r="AW552"/>
  <c r="BZ552" s="1"/>
  <c r="AX552"/>
  <c r="AY552"/>
  <c r="CA552" s="1"/>
  <c r="AZ552"/>
  <c r="BA552"/>
  <c r="CB552" s="1"/>
  <c r="BB552"/>
  <c r="BC552"/>
  <c r="CC552" s="1"/>
  <c r="BD552"/>
  <c r="BE552"/>
  <c r="CD552" s="1"/>
  <c r="BF552"/>
  <c r="BG552"/>
  <c r="W553"/>
  <c r="BM553" s="1"/>
  <c r="Y553"/>
  <c r="Z553" s="1"/>
  <c r="AA553"/>
  <c r="BO553" s="1"/>
  <c r="AB553"/>
  <c r="AC553"/>
  <c r="BP553" s="1"/>
  <c r="AD553"/>
  <c r="AE553"/>
  <c r="BQ553" s="1"/>
  <c r="AF553"/>
  <c r="AG553"/>
  <c r="BR553" s="1"/>
  <c r="AH553"/>
  <c r="AI553"/>
  <c r="BS553" s="1"/>
  <c r="AJ553"/>
  <c r="AK553"/>
  <c r="BT553" s="1"/>
  <c r="AL553"/>
  <c r="AM553"/>
  <c r="BU553" s="1"/>
  <c r="AN553"/>
  <c r="AO553"/>
  <c r="BV553" s="1"/>
  <c r="AP553"/>
  <c r="AQ553"/>
  <c r="BW553" s="1"/>
  <c r="AR553"/>
  <c r="AS553"/>
  <c r="BX553" s="1"/>
  <c r="AT553"/>
  <c r="AU553"/>
  <c r="BY553" s="1"/>
  <c r="AV553"/>
  <c r="AW553"/>
  <c r="BZ553" s="1"/>
  <c r="AX553"/>
  <c r="AY553"/>
  <c r="CA553" s="1"/>
  <c r="AZ553"/>
  <c r="BA553"/>
  <c r="CB553" s="1"/>
  <c r="BB553"/>
  <c r="BC553"/>
  <c r="CC553" s="1"/>
  <c r="BD553"/>
  <c r="BE553"/>
  <c r="CD553" s="1"/>
  <c r="BF553"/>
  <c r="BG553"/>
  <c r="W554"/>
  <c r="BM554" s="1"/>
  <c r="Y554"/>
  <c r="AA554"/>
  <c r="BO554" s="1"/>
  <c r="AB554"/>
  <c r="AC554"/>
  <c r="BP554" s="1"/>
  <c r="AD554"/>
  <c r="AE554"/>
  <c r="BQ554" s="1"/>
  <c r="AF554"/>
  <c r="AG554"/>
  <c r="BR554" s="1"/>
  <c r="AH554"/>
  <c r="AI554"/>
  <c r="BS554" s="1"/>
  <c r="AJ554"/>
  <c r="AK554"/>
  <c r="BT554" s="1"/>
  <c r="AL554"/>
  <c r="AM554"/>
  <c r="BU554" s="1"/>
  <c r="AN554"/>
  <c r="AO554"/>
  <c r="BV554" s="1"/>
  <c r="AP554"/>
  <c r="AQ554"/>
  <c r="BW554" s="1"/>
  <c r="AR554"/>
  <c r="AS554"/>
  <c r="BX554" s="1"/>
  <c r="AT554"/>
  <c r="AU554"/>
  <c r="BY554" s="1"/>
  <c r="AV554"/>
  <c r="AW554"/>
  <c r="BZ554" s="1"/>
  <c r="AX554"/>
  <c r="AY554"/>
  <c r="CA554" s="1"/>
  <c r="AZ554"/>
  <c r="BA554"/>
  <c r="CB554" s="1"/>
  <c r="BB554"/>
  <c r="BC554"/>
  <c r="CC554" s="1"/>
  <c r="BD554"/>
  <c r="BE554"/>
  <c r="CD554" s="1"/>
  <c r="BF554"/>
  <c r="BG554"/>
  <c r="W555"/>
  <c r="BM555" s="1"/>
  <c r="Y555"/>
  <c r="BN555" s="1"/>
  <c r="AA555"/>
  <c r="AB555" s="1"/>
  <c r="AC555"/>
  <c r="BP555" s="1"/>
  <c r="AE555"/>
  <c r="BQ555" s="1"/>
  <c r="AG555"/>
  <c r="BR555" s="1"/>
  <c r="AI555"/>
  <c r="BS555" s="1"/>
  <c r="AJ555"/>
  <c r="AK555"/>
  <c r="BT555" s="1"/>
  <c r="AL555"/>
  <c r="AM555"/>
  <c r="BU555" s="1"/>
  <c r="AN555"/>
  <c r="AO555"/>
  <c r="BV555" s="1"/>
  <c r="AP555"/>
  <c r="AQ555"/>
  <c r="AR555" s="1"/>
  <c r="AS555"/>
  <c r="BX555" s="1"/>
  <c r="AU555"/>
  <c r="BY555" s="1"/>
  <c r="AV555"/>
  <c r="AW555"/>
  <c r="BZ555" s="1"/>
  <c r="AX555"/>
  <c r="AY555"/>
  <c r="CA555" s="1"/>
  <c r="AZ555"/>
  <c r="BA555"/>
  <c r="CB555" s="1"/>
  <c r="BB555"/>
  <c r="BC555"/>
  <c r="CC555" s="1"/>
  <c r="BD555"/>
  <c r="BE555"/>
  <c r="CD555" s="1"/>
  <c r="BF555"/>
  <c r="BG555"/>
  <c r="W556"/>
  <c r="BM556" s="1"/>
  <c r="Y556"/>
  <c r="AA556"/>
  <c r="BO556" s="1"/>
  <c r="AB556"/>
  <c r="AC556"/>
  <c r="BP556" s="1"/>
  <c r="AD556"/>
  <c r="AE556"/>
  <c r="BQ556" s="1"/>
  <c r="AF556"/>
  <c r="AG556"/>
  <c r="BR556" s="1"/>
  <c r="AH556"/>
  <c r="AI556"/>
  <c r="BS556" s="1"/>
  <c r="AJ556"/>
  <c r="AK556"/>
  <c r="BT556" s="1"/>
  <c r="AL556"/>
  <c r="AM556"/>
  <c r="BU556" s="1"/>
  <c r="AN556"/>
  <c r="AO556"/>
  <c r="BV556" s="1"/>
  <c r="AP556"/>
  <c r="AQ556"/>
  <c r="BW556" s="1"/>
  <c r="AR556"/>
  <c r="AS556"/>
  <c r="BX556" s="1"/>
  <c r="AT556"/>
  <c r="AU556"/>
  <c r="BY556" s="1"/>
  <c r="AV556"/>
  <c r="AW556"/>
  <c r="BZ556" s="1"/>
  <c r="AX556"/>
  <c r="AY556"/>
  <c r="CA556" s="1"/>
  <c r="AZ556"/>
  <c r="BA556"/>
  <c r="CB556" s="1"/>
  <c r="BB556"/>
  <c r="BC556"/>
  <c r="CC556" s="1"/>
  <c r="BD556"/>
  <c r="BE556"/>
  <c r="CD556" s="1"/>
  <c r="BF556"/>
  <c r="BG556"/>
  <c r="W557"/>
  <c r="BM557" s="1"/>
  <c r="Y557"/>
  <c r="BN557" s="1"/>
  <c r="AA557"/>
  <c r="AB557"/>
  <c r="AC557"/>
  <c r="BP557" s="1"/>
  <c r="AD557"/>
  <c r="AE557"/>
  <c r="BQ557" s="1"/>
  <c r="AF557"/>
  <c r="AG557"/>
  <c r="BR557" s="1"/>
  <c r="AH557"/>
  <c r="AI557"/>
  <c r="BS557" s="1"/>
  <c r="AJ557"/>
  <c r="AK557"/>
  <c r="BT557" s="1"/>
  <c r="AL557"/>
  <c r="AM557"/>
  <c r="BU557" s="1"/>
  <c r="AN557"/>
  <c r="AO557"/>
  <c r="BV557" s="1"/>
  <c r="AP557"/>
  <c r="AQ557"/>
  <c r="BW557" s="1"/>
  <c r="AR557"/>
  <c r="AS557"/>
  <c r="BX557" s="1"/>
  <c r="AT557"/>
  <c r="AU557"/>
  <c r="BY557" s="1"/>
  <c r="AV557"/>
  <c r="AW557"/>
  <c r="BZ557" s="1"/>
  <c r="AX557"/>
  <c r="AY557"/>
  <c r="CA557" s="1"/>
  <c r="AZ557"/>
  <c r="BA557"/>
  <c r="CB557" s="1"/>
  <c r="BB557"/>
  <c r="BC557"/>
  <c r="CC557" s="1"/>
  <c r="BD557"/>
  <c r="BE557"/>
  <c r="CD557" s="1"/>
  <c r="BF557"/>
  <c r="BG557"/>
  <c r="W558"/>
  <c r="BM558" s="1"/>
  <c r="Y558"/>
  <c r="Z558" s="1"/>
  <c r="AA558"/>
  <c r="BO558" s="1"/>
  <c r="AB558"/>
  <c r="AC558"/>
  <c r="BP558" s="1"/>
  <c r="AD558"/>
  <c r="AE558"/>
  <c r="BQ558" s="1"/>
  <c r="AF558"/>
  <c r="AG558"/>
  <c r="BR558" s="1"/>
  <c r="AH558"/>
  <c r="AI558"/>
  <c r="AJ558"/>
  <c r="AK558"/>
  <c r="BT558" s="1"/>
  <c r="AL558"/>
  <c r="AM558"/>
  <c r="BU558" s="1"/>
  <c r="AN558"/>
  <c r="AO558"/>
  <c r="BV558" s="1"/>
  <c r="AP558"/>
  <c r="AQ558"/>
  <c r="BW558" s="1"/>
  <c r="AR558"/>
  <c r="AS558"/>
  <c r="BX558" s="1"/>
  <c r="AT558"/>
  <c r="AU558"/>
  <c r="BY558" s="1"/>
  <c r="AV558"/>
  <c r="AW558"/>
  <c r="BZ558" s="1"/>
  <c r="AX558"/>
  <c r="AY558"/>
  <c r="CA558" s="1"/>
  <c r="AZ558"/>
  <c r="BA558"/>
  <c r="CB558" s="1"/>
  <c r="BB558"/>
  <c r="BC558"/>
  <c r="CC558" s="1"/>
  <c r="BD558"/>
  <c r="BE558"/>
  <c r="CD558" s="1"/>
  <c r="BF558"/>
  <c r="BG558"/>
  <c r="W559"/>
  <c r="Y559"/>
  <c r="Z559" s="1"/>
  <c r="AA559"/>
  <c r="BO559" s="1"/>
  <c r="AB559"/>
  <c r="AC559"/>
  <c r="BP559" s="1"/>
  <c r="AD559"/>
  <c r="AE559"/>
  <c r="BQ559" s="1"/>
  <c r="AF559"/>
  <c r="AG559"/>
  <c r="BR559" s="1"/>
  <c r="AH559"/>
  <c r="AI559"/>
  <c r="BS559" s="1"/>
  <c r="AJ559"/>
  <c r="AK559"/>
  <c r="BT559" s="1"/>
  <c r="AL559"/>
  <c r="AM559"/>
  <c r="BU559" s="1"/>
  <c r="AN559"/>
  <c r="AO559"/>
  <c r="BV559" s="1"/>
  <c r="AP559"/>
  <c r="AQ559"/>
  <c r="BW559" s="1"/>
  <c r="AR559"/>
  <c r="AS559"/>
  <c r="BX559" s="1"/>
  <c r="AT559"/>
  <c r="AU559"/>
  <c r="BY559" s="1"/>
  <c r="AV559"/>
  <c r="AW559"/>
  <c r="BZ559" s="1"/>
  <c r="AX559"/>
  <c r="AY559"/>
  <c r="CA559" s="1"/>
  <c r="AZ559"/>
  <c r="BA559"/>
  <c r="CB559" s="1"/>
  <c r="BB559"/>
  <c r="BC559"/>
  <c r="CC559" s="1"/>
  <c r="BD559"/>
  <c r="BE559"/>
  <c r="CD559" s="1"/>
  <c r="BF559"/>
  <c r="BG559"/>
  <c r="W560"/>
  <c r="BM560" s="1"/>
  <c r="Y560"/>
  <c r="BN560" s="1"/>
  <c r="AA560"/>
  <c r="AC560"/>
  <c r="AE560"/>
  <c r="BQ560" s="1"/>
  <c r="AG560"/>
  <c r="BR560" s="1"/>
  <c r="AI560"/>
  <c r="BS560" s="1"/>
  <c r="AJ560"/>
  <c r="AK560"/>
  <c r="BT560" s="1"/>
  <c r="AL560"/>
  <c r="AM560"/>
  <c r="BU560" s="1"/>
  <c r="AN560"/>
  <c r="AO560"/>
  <c r="BV560" s="1"/>
  <c r="AP560"/>
  <c r="AQ560"/>
  <c r="AR560" s="1"/>
  <c r="AS560"/>
  <c r="BX560" s="1"/>
  <c r="AU560"/>
  <c r="BY560" s="1"/>
  <c r="AV560"/>
  <c r="AW560"/>
  <c r="BZ560" s="1"/>
  <c r="AX560"/>
  <c r="AY560"/>
  <c r="CA560" s="1"/>
  <c r="AZ560"/>
  <c r="BA560"/>
  <c r="CB560" s="1"/>
  <c r="BB560"/>
  <c r="BC560"/>
  <c r="CC560" s="1"/>
  <c r="BD560"/>
  <c r="BE560"/>
  <c r="CD560" s="1"/>
  <c r="BF560"/>
  <c r="BG560"/>
  <c r="W561"/>
  <c r="BM561" s="1"/>
  <c r="Y561"/>
  <c r="Z561" s="1"/>
  <c r="AA561"/>
  <c r="BO561" s="1"/>
  <c r="AB561"/>
  <c r="AC561"/>
  <c r="BP561" s="1"/>
  <c r="AD561"/>
  <c r="AE561"/>
  <c r="BQ561" s="1"/>
  <c r="AF561"/>
  <c r="AG561"/>
  <c r="BR561" s="1"/>
  <c r="AH561"/>
  <c r="AI561"/>
  <c r="BS561" s="1"/>
  <c r="AJ561"/>
  <c r="AK561"/>
  <c r="BT561" s="1"/>
  <c r="AL561"/>
  <c r="AM561"/>
  <c r="AN561"/>
  <c r="AO561"/>
  <c r="BV561" s="1"/>
  <c r="AP561"/>
  <c r="AQ561"/>
  <c r="BW561" s="1"/>
  <c r="AS561"/>
  <c r="BX561" s="1"/>
  <c r="AU561"/>
  <c r="AV561"/>
  <c r="AW561"/>
  <c r="BZ561" s="1"/>
  <c r="AX561"/>
  <c r="AY561"/>
  <c r="CA561" s="1"/>
  <c r="AZ561"/>
  <c r="BA561"/>
  <c r="CB561" s="1"/>
  <c r="BB561"/>
  <c r="BC561"/>
  <c r="CC561" s="1"/>
  <c r="BD561"/>
  <c r="BE561"/>
  <c r="CD561" s="1"/>
  <c r="BF561"/>
  <c r="BG561"/>
  <c r="BN561"/>
  <c r="BU561"/>
  <c r="W562"/>
  <c r="BM562" s="1"/>
  <c r="Y562"/>
  <c r="BN562" s="1"/>
  <c r="AA562"/>
  <c r="BO562" s="1"/>
  <c r="AB562"/>
  <c r="AC562"/>
  <c r="BP562" s="1"/>
  <c r="AD562"/>
  <c r="AE562"/>
  <c r="BQ562" s="1"/>
  <c r="AF562"/>
  <c r="AG562"/>
  <c r="BR562" s="1"/>
  <c r="AH562"/>
  <c r="AI562"/>
  <c r="BS562" s="1"/>
  <c r="AJ562"/>
  <c r="AK562"/>
  <c r="BT562" s="1"/>
  <c r="AL562"/>
  <c r="AM562"/>
  <c r="BU562" s="1"/>
  <c r="AN562"/>
  <c r="AO562"/>
  <c r="BV562" s="1"/>
  <c r="AP562"/>
  <c r="AQ562"/>
  <c r="AR562" s="1"/>
  <c r="AS562"/>
  <c r="BX562" s="1"/>
  <c r="AU562"/>
  <c r="AV562"/>
  <c r="AW562"/>
  <c r="BZ562" s="1"/>
  <c r="AX562"/>
  <c r="AY562"/>
  <c r="CA562" s="1"/>
  <c r="AZ562"/>
  <c r="BA562"/>
  <c r="CB562" s="1"/>
  <c r="BB562"/>
  <c r="BC562"/>
  <c r="CC562" s="1"/>
  <c r="BD562"/>
  <c r="BE562"/>
  <c r="CD562" s="1"/>
  <c r="BF562"/>
  <c r="BG562"/>
  <c r="W563"/>
  <c r="BM563" s="1"/>
  <c r="Y563"/>
  <c r="Z563" s="1"/>
  <c r="AA563"/>
  <c r="BO563" s="1"/>
  <c r="AB563"/>
  <c r="AC563"/>
  <c r="BP563" s="1"/>
  <c r="AD563"/>
  <c r="AE563"/>
  <c r="BQ563" s="1"/>
  <c r="AF563"/>
  <c r="AG563"/>
  <c r="BR563" s="1"/>
  <c r="AH563"/>
  <c r="AI563"/>
  <c r="BS563" s="1"/>
  <c r="AJ563"/>
  <c r="AK563"/>
  <c r="BT563" s="1"/>
  <c r="AL563"/>
  <c r="AM563"/>
  <c r="BU563" s="1"/>
  <c r="AN563"/>
  <c r="AO563"/>
  <c r="BV563" s="1"/>
  <c r="AP563"/>
  <c r="AQ563"/>
  <c r="AR563" s="1"/>
  <c r="AS563"/>
  <c r="BX563" s="1"/>
  <c r="AU563"/>
  <c r="AV563"/>
  <c r="AW563"/>
  <c r="BZ563" s="1"/>
  <c r="AX563"/>
  <c r="AY563"/>
  <c r="CA563" s="1"/>
  <c r="AZ563"/>
  <c r="BA563"/>
  <c r="CB563" s="1"/>
  <c r="BB563"/>
  <c r="BC563"/>
  <c r="CC563" s="1"/>
  <c r="BD563"/>
  <c r="BE563"/>
  <c r="CD563" s="1"/>
  <c r="BF563"/>
  <c r="BG563"/>
  <c r="W564"/>
  <c r="Y564"/>
  <c r="BN564" s="1"/>
  <c r="AA564"/>
  <c r="BO564" s="1"/>
  <c r="AB564"/>
  <c r="AC564"/>
  <c r="BP564" s="1"/>
  <c r="AD564"/>
  <c r="AE564"/>
  <c r="BQ564" s="1"/>
  <c r="AF564"/>
  <c r="AG564"/>
  <c r="BR564" s="1"/>
  <c r="AH564"/>
  <c r="AI564"/>
  <c r="BS564" s="1"/>
  <c r="AJ564"/>
  <c r="AK564"/>
  <c r="BT564" s="1"/>
  <c r="AL564"/>
  <c r="AM564"/>
  <c r="BU564" s="1"/>
  <c r="AN564"/>
  <c r="AO564"/>
  <c r="BV564" s="1"/>
  <c r="AP564"/>
  <c r="AQ564"/>
  <c r="AR564" s="1"/>
  <c r="AS564"/>
  <c r="BX564" s="1"/>
  <c r="AU564"/>
  <c r="BY564" s="1"/>
  <c r="AV564"/>
  <c r="AW564"/>
  <c r="BZ564" s="1"/>
  <c r="AX564"/>
  <c r="AY564"/>
  <c r="CA564" s="1"/>
  <c r="AZ564"/>
  <c r="BA564"/>
  <c r="CB564" s="1"/>
  <c r="BB564"/>
  <c r="BC564"/>
  <c r="CC564" s="1"/>
  <c r="BD564"/>
  <c r="BE564"/>
  <c r="CD564" s="1"/>
  <c r="BF564"/>
  <c r="BG564"/>
  <c r="W565"/>
  <c r="BM565" s="1"/>
  <c r="Y565"/>
  <c r="BN565" s="1"/>
  <c r="AA565"/>
  <c r="BO565" s="1"/>
  <c r="AB565"/>
  <c r="AC565"/>
  <c r="BP565" s="1"/>
  <c r="AD565"/>
  <c r="AE565"/>
  <c r="BQ565" s="1"/>
  <c r="AF565"/>
  <c r="AG565"/>
  <c r="BR565" s="1"/>
  <c r="AH565"/>
  <c r="AI565"/>
  <c r="BS565" s="1"/>
  <c r="AJ565"/>
  <c r="AK565"/>
  <c r="BT565" s="1"/>
  <c r="AL565"/>
  <c r="AM565"/>
  <c r="BU565" s="1"/>
  <c r="AN565"/>
  <c r="AO565"/>
  <c r="BV565" s="1"/>
  <c r="AP565"/>
  <c r="AQ565"/>
  <c r="AR565" s="1"/>
  <c r="AS565"/>
  <c r="BX565" s="1"/>
  <c r="AU565"/>
  <c r="BY565" s="1"/>
  <c r="AV565"/>
  <c r="AW565"/>
  <c r="BZ565" s="1"/>
  <c r="AX565"/>
  <c r="AY565"/>
  <c r="CA565" s="1"/>
  <c r="AZ565"/>
  <c r="BA565"/>
  <c r="CB565" s="1"/>
  <c r="BB565"/>
  <c r="BC565"/>
  <c r="CC565" s="1"/>
  <c r="BD565"/>
  <c r="BE565"/>
  <c r="CD565" s="1"/>
  <c r="BF565"/>
  <c r="BG565"/>
  <c r="W566"/>
  <c r="Y566"/>
  <c r="AA566"/>
  <c r="BO566" s="1"/>
  <c r="AB566"/>
  <c r="AC566"/>
  <c r="BP566" s="1"/>
  <c r="AD566"/>
  <c r="AE566"/>
  <c r="BQ566" s="1"/>
  <c r="AF566"/>
  <c r="AG566"/>
  <c r="BR566" s="1"/>
  <c r="AH566"/>
  <c r="AI566"/>
  <c r="BS566" s="1"/>
  <c r="AJ566"/>
  <c r="AK566"/>
  <c r="BT566" s="1"/>
  <c r="AL566"/>
  <c r="AM566"/>
  <c r="BU566" s="1"/>
  <c r="AN566"/>
  <c r="AO566"/>
  <c r="BV566" s="1"/>
  <c r="AP566"/>
  <c r="AQ566"/>
  <c r="AR566" s="1"/>
  <c r="AS566"/>
  <c r="BX566" s="1"/>
  <c r="AU566"/>
  <c r="BY566" s="1"/>
  <c r="AV566"/>
  <c r="AW566"/>
  <c r="BZ566" s="1"/>
  <c r="AX566"/>
  <c r="AY566"/>
  <c r="CA566" s="1"/>
  <c r="AZ566"/>
  <c r="BA566"/>
  <c r="CB566" s="1"/>
  <c r="BB566"/>
  <c r="BC566"/>
  <c r="CC566" s="1"/>
  <c r="BD566"/>
  <c r="BE566"/>
  <c r="CD566" s="1"/>
  <c r="BF566"/>
  <c r="BG566"/>
  <c r="BN566"/>
  <c r="W567"/>
  <c r="BM567" s="1"/>
  <c r="Y567"/>
  <c r="BN567" s="1"/>
  <c r="AA567"/>
  <c r="BO567" s="1"/>
  <c r="AB567"/>
  <c r="AC567"/>
  <c r="BP567" s="1"/>
  <c r="AD567"/>
  <c r="AE567"/>
  <c r="BQ567" s="1"/>
  <c r="AF567"/>
  <c r="AG567"/>
  <c r="BR567" s="1"/>
  <c r="AH567"/>
  <c r="AI567"/>
  <c r="BS567" s="1"/>
  <c r="AJ567"/>
  <c r="AK567"/>
  <c r="BT567" s="1"/>
  <c r="AL567"/>
  <c r="AM567"/>
  <c r="BU567" s="1"/>
  <c r="AN567"/>
  <c r="AO567"/>
  <c r="BV567" s="1"/>
  <c r="AP567"/>
  <c r="AQ567"/>
  <c r="AR567" s="1"/>
  <c r="AS567"/>
  <c r="BX567" s="1"/>
  <c r="AU567"/>
  <c r="BY567" s="1"/>
  <c r="AV567"/>
  <c r="AW567"/>
  <c r="BZ567" s="1"/>
  <c r="AX567"/>
  <c r="AY567"/>
  <c r="CA567" s="1"/>
  <c r="AZ567"/>
  <c r="BA567"/>
  <c r="CB567" s="1"/>
  <c r="BB567"/>
  <c r="BC567"/>
  <c r="CC567" s="1"/>
  <c r="BD567"/>
  <c r="BE567"/>
  <c r="CD567" s="1"/>
  <c r="BF567"/>
  <c r="BG567"/>
  <c r="W568"/>
  <c r="BM568" s="1"/>
  <c r="Y568"/>
  <c r="AA568"/>
  <c r="BO568" s="1"/>
  <c r="AB568"/>
  <c r="AC568"/>
  <c r="BP568" s="1"/>
  <c r="AD568"/>
  <c r="AE568"/>
  <c r="BQ568" s="1"/>
  <c r="AF568"/>
  <c r="AG568"/>
  <c r="BR568" s="1"/>
  <c r="AH568"/>
  <c r="AI568"/>
  <c r="BS568" s="1"/>
  <c r="AJ568"/>
  <c r="AK568"/>
  <c r="BT568" s="1"/>
  <c r="AL568"/>
  <c r="AM568"/>
  <c r="BU568" s="1"/>
  <c r="AN568"/>
  <c r="AO568"/>
  <c r="BV568" s="1"/>
  <c r="AP568"/>
  <c r="AQ568"/>
  <c r="AR568" s="1"/>
  <c r="AS568"/>
  <c r="BX568" s="1"/>
  <c r="AU568"/>
  <c r="BY568" s="1"/>
  <c r="AV568"/>
  <c r="AW568"/>
  <c r="BZ568" s="1"/>
  <c r="AX568"/>
  <c r="AY568"/>
  <c r="CA568" s="1"/>
  <c r="AZ568"/>
  <c r="BA568"/>
  <c r="CB568" s="1"/>
  <c r="BB568"/>
  <c r="BC568"/>
  <c r="CC568" s="1"/>
  <c r="BD568"/>
  <c r="BE568"/>
  <c r="CD568" s="1"/>
  <c r="BF568"/>
  <c r="BG568"/>
  <c r="W569"/>
  <c r="BM569" s="1"/>
  <c r="Y569"/>
  <c r="AA569"/>
  <c r="BO569" s="1"/>
  <c r="AB569"/>
  <c r="AC569"/>
  <c r="BP569" s="1"/>
  <c r="AD569"/>
  <c r="AE569"/>
  <c r="BQ569" s="1"/>
  <c r="AF569"/>
  <c r="AG569"/>
  <c r="BR569" s="1"/>
  <c r="AH569"/>
  <c r="AI569"/>
  <c r="BS569" s="1"/>
  <c r="AJ569"/>
  <c r="AK569"/>
  <c r="BT569" s="1"/>
  <c r="AL569"/>
  <c r="AM569"/>
  <c r="BU569" s="1"/>
  <c r="AN569"/>
  <c r="AO569"/>
  <c r="BV569" s="1"/>
  <c r="AP569"/>
  <c r="AQ569"/>
  <c r="AR569" s="1"/>
  <c r="AS569"/>
  <c r="BX569" s="1"/>
  <c r="AU569"/>
  <c r="BY569" s="1"/>
  <c r="AV569"/>
  <c r="AW569"/>
  <c r="BZ569" s="1"/>
  <c r="AX569"/>
  <c r="AY569"/>
  <c r="CA569" s="1"/>
  <c r="AZ569"/>
  <c r="BA569"/>
  <c r="CB569" s="1"/>
  <c r="BB569"/>
  <c r="BC569"/>
  <c r="CC569" s="1"/>
  <c r="BD569"/>
  <c r="BE569"/>
  <c r="CD569" s="1"/>
  <c r="BF569"/>
  <c r="BG569"/>
  <c r="W570"/>
  <c r="BM570" s="1"/>
  <c r="Y570"/>
  <c r="AA570"/>
  <c r="BO570" s="1"/>
  <c r="AB570"/>
  <c r="AC570"/>
  <c r="BP570" s="1"/>
  <c r="AD570"/>
  <c r="AE570"/>
  <c r="BQ570" s="1"/>
  <c r="AF570"/>
  <c r="AG570"/>
  <c r="BR570" s="1"/>
  <c r="AH570"/>
  <c r="AI570"/>
  <c r="BS570" s="1"/>
  <c r="AJ570"/>
  <c r="AK570"/>
  <c r="BT570" s="1"/>
  <c r="AL570"/>
  <c r="AM570"/>
  <c r="BU570" s="1"/>
  <c r="AN570"/>
  <c r="AO570"/>
  <c r="BV570" s="1"/>
  <c r="AP570"/>
  <c r="AQ570"/>
  <c r="AR570" s="1"/>
  <c r="AS570"/>
  <c r="BX570" s="1"/>
  <c r="AU570"/>
  <c r="BY570" s="1"/>
  <c r="AV570"/>
  <c r="AW570"/>
  <c r="BZ570" s="1"/>
  <c r="AX570"/>
  <c r="AY570"/>
  <c r="CA570" s="1"/>
  <c r="AZ570"/>
  <c r="BA570"/>
  <c r="CB570" s="1"/>
  <c r="BB570"/>
  <c r="BC570"/>
  <c r="CC570" s="1"/>
  <c r="BD570"/>
  <c r="BE570"/>
  <c r="CD570" s="1"/>
  <c r="BF570"/>
  <c r="BG570"/>
  <c r="W571"/>
  <c r="BM571" s="1"/>
  <c r="Y571"/>
  <c r="Z571" s="1"/>
  <c r="AA571"/>
  <c r="AB571" s="1"/>
  <c r="AC571"/>
  <c r="BP571" s="1"/>
  <c r="AE571"/>
  <c r="AF571" s="1"/>
  <c r="AG571"/>
  <c r="AH571" s="1"/>
  <c r="AI571"/>
  <c r="BS571" s="1"/>
  <c r="AJ571"/>
  <c r="AK571"/>
  <c r="BT571" s="1"/>
  <c r="AL571"/>
  <c r="AM571"/>
  <c r="BU571" s="1"/>
  <c r="AN571"/>
  <c r="AO571"/>
  <c r="BV571" s="1"/>
  <c r="AP571"/>
  <c r="AQ571"/>
  <c r="AR571" s="1"/>
  <c r="AS571"/>
  <c r="BX571" s="1"/>
  <c r="AU571"/>
  <c r="BY571" s="1"/>
  <c r="AV571"/>
  <c r="AW571"/>
  <c r="BZ571" s="1"/>
  <c r="AX571"/>
  <c r="AY571"/>
  <c r="CA571" s="1"/>
  <c r="AZ571"/>
  <c r="BA571"/>
  <c r="CB571" s="1"/>
  <c r="BB571"/>
  <c r="BC571"/>
  <c r="CC571" s="1"/>
  <c r="BD571"/>
  <c r="BE571"/>
  <c r="CD571" s="1"/>
  <c r="BF571"/>
  <c r="BG571"/>
  <c r="W572"/>
  <c r="BM572" s="1"/>
  <c r="Y572"/>
  <c r="Z572" s="1"/>
  <c r="AA572"/>
  <c r="AB572" s="1"/>
  <c r="AC572"/>
  <c r="BP572" s="1"/>
  <c r="AE572"/>
  <c r="AF572" s="1"/>
  <c r="AG572"/>
  <c r="AH572" s="1"/>
  <c r="AI572"/>
  <c r="BS572" s="1"/>
  <c r="AJ572"/>
  <c r="AK572"/>
  <c r="BT572" s="1"/>
  <c r="AL572"/>
  <c r="AM572"/>
  <c r="BU572" s="1"/>
  <c r="AN572"/>
  <c r="AO572"/>
  <c r="BV572" s="1"/>
  <c r="AP572"/>
  <c r="AQ572"/>
  <c r="AR572" s="1"/>
  <c r="AS572"/>
  <c r="BX572" s="1"/>
  <c r="AU572"/>
  <c r="BY572" s="1"/>
  <c r="AV572"/>
  <c r="AW572"/>
  <c r="BZ572" s="1"/>
  <c r="AX572"/>
  <c r="AY572"/>
  <c r="CA572" s="1"/>
  <c r="AZ572"/>
  <c r="BA572"/>
  <c r="CB572" s="1"/>
  <c r="BB572"/>
  <c r="BC572"/>
  <c r="CC572" s="1"/>
  <c r="BD572"/>
  <c r="BE572"/>
  <c r="CD572" s="1"/>
  <c r="BF572"/>
  <c r="BG572"/>
  <c r="W573"/>
  <c r="BM573" s="1"/>
  <c r="Y573"/>
  <c r="Z573" s="1"/>
  <c r="AA573"/>
  <c r="AB573" s="1"/>
  <c r="AC573"/>
  <c r="BP573" s="1"/>
  <c r="AE573"/>
  <c r="AF573" s="1"/>
  <c r="AG573"/>
  <c r="AH573" s="1"/>
  <c r="AI573"/>
  <c r="BS573" s="1"/>
  <c r="AJ573"/>
  <c r="AK573"/>
  <c r="BT573" s="1"/>
  <c r="AL573"/>
  <c r="AM573"/>
  <c r="BU573" s="1"/>
  <c r="AN573"/>
  <c r="AO573"/>
  <c r="BV573" s="1"/>
  <c r="AP573"/>
  <c r="AQ573"/>
  <c r="AR573" s="1"/>
  <c r="AS573"/>
  <c r="BX573" s="1"/>
  <c r="AU573"/>
  <c r="BY573" s="1"/>
  <c r="AV573"/>
  <c r="AW573"/>
  <c r="BZ573" s="1"/>
  <c r="AX573"/>
  <c r="AY573"/>
  <c r="CA573" s="1"/>
  <c r="AZ573"/>
  <c r="BA573"/>
  <c r="CB573" s="1"/>
  <c r="BB573"/>
  <c r="BC573"/>
  <c r="CC573" s="1"/>
  <c r="BD573"/>
  <c r="BE573"/>
  <c r="CD573" s="1"/>
  <c r="BF573"/>
  <c r="BG573"/>
  <c r="W574"/>
  <c r="BM574" s="1"/>
  <c r="Y574"/>
  <c r="Z574" s="1"/>
  <c r="AA574"/>
  <c r="AB574" s="1"/>
  <c r="AC574"/>
  <c r="BP574" s="1"/>
  <c r="AE574"/>
  <c r="BQ574" s="1"/>
  <c r="AF574"/>
  <c r="AG574"/>
  <c r="BR574" s="1"/>
  <c r="AH574"/>
  <c r="AI574"/>
  <c r="BS574" s="1"/>
  <c r="AJ574"/>
  <c r="AK574"/>
  <c r="BT574" s="1"/>
  <c r="AL574"/>
  <c r="AM574"/>
  <c r="BU574" s="1"/>
  <c r="AN574"/>
  <c r="AO574"/>
  <c r="BV574" s="1"/>
  <c r="AP574"/>
  <c r="AQ574"/>
  <c r="AR574" s="1"/>
  <c r="AS574"/>
  <c r="BX574" s="1"/>
  <c r="AU574"/>
  <c r="BY574" s="1"/>
  <c r="AV574"/>
  <c r="AW574"/>
  <c r="BZ574" s="1"/>
  <c r="AX574"/>
  <c r="AY574"/>
  <c r="CA574" s="1"/>
  <c r="AZ574"/>
  <c r="BA574"/>
  <c r="CB574" s="1"/>
  <c r="BB574"/>
  <c r="BC574"/>
  <c r="CC574" s="1"/>
  <c r="BD574"/>
  <c r="BE574"/>
  <c r="CD574" s="1"/>
  <c r="BF574"/>
  <c r="BG574"/>
  <c r="W575"/>
  <c r="Y575"/>
  <c r="BN575" s="1"/>
  <c r="AA575"/>
  <c r="BO575" s="1"/>
  <c r="AB575"/>
  <c r="AC575"/>
  <c r="BP575" s="1"/>
  <c r="AD575"/>
  <c r="AE575"/>
  <c r="BQ575" s="1"/>
  <c r="AF575"/>
  <c r="AG575"/>
  <c r="BR575" s="1"/>
  <c r="AH575"/>
  <c r="AI575"/>
  <c r="BS575" s="1"/>
  <c r="AJ575"/>
  <c r="AK575"/>
  <c r="BT575" s="1"/>
  <c r="AL575"/>
  <c r="AM575"/>
  <c r="BU575" s="1"/>
  <c r="AN575"/>
  <c r="AO575"/>
  <c r="BV575" s="1"/>
  <c r="AP575"/>
  <c r="AQ575"/>
  <c r="AR575" s="1"/>
  <c r="AS575"/>
  <c r="BX575" s="1"/>
  <c r="AU575"/>
  <c r="BY575" s="1"/>
  <c r="AV575"/>
  <c r="AW575"/>
  <c r="BZ575" s="1"/>
  <c r="AX575"/>
  <c r="AY575"/>
  <c r="CA575" s="1"/>
  <c r="AZ575"/>
  <c r="BA575"/>
  <c r="CB575" s="1"/>
  <c r="BB575"/>
  <c r="BC575"/>
  <c r="CC575" s="1"/>
  <c r="BD575"/>
  <c r="BE575"/>
  <c r="CD575" s="1"/>
  <c r="BF575"/>
  <c r="BG575"/>
  <c r="W576"/>
  <c r="Y576"/>
  <c r="Z576" s="1"/>
  <c r="AA576"/>
  <c r="BO576" s="1"/>
  <c r="AB576"/>
  <c r="AC576"/>
  <c r="BP576" s="1"/>
  <c r="AD576"/>
  <c r="AE576"/>
  <c r="BQ576" s="1"/>
  <c r="AF576"/>
  <c r="AG576"/>
  <c r="BR576" s="1"/>
  <c r="AH576"/>
  <c r="AI576"/>
  <c r="BS576" s="1"/>
  <c r="AJ576"/>
  <c r="AK576"/>
  <c r="BT576" s="1"/>
  <c r="AL576"/>
  <c r="AM576"/>
  <c r="AN576" s="1"/>
  <c r="AO576"/>
  <c r="BV576" s="1"/>
  <c r="AQ576"/>
  <c r="AR576" s="1"/>
  <c r="AS576"/>
  <c r="BX576" s="1"/>
  <c r="AU576"/>
  <c r="BY576" s="1"/>
  <c r="AV576"/>
  <c r="AW576"/>
  <c r="BZ576" s="1"/>
  <c r="AX576"/>
  <c r="AY576"/>
  <c r="CA576" s="1"/>
  <c r="AZ576"/>
  <c r="BA576"/>
  <c r="CB576" s="1"/>
  <c r="BB576"/>
  <c r="BC576"/>
  <c r="CC576" s="1"/>
  <c r="BD576"/>
  <c r="BE576"/>
  <c r="CD576" s="1"/>
  <c r="BF576"/>
  <c r="BG576"/>
  <c r="W577"/>
  <c r="Y577"/>
  <c r="AA577"/>
  <c r="AB577" s="1"/>
  <c r="AC577"/>
  <c r="BP577" s="1"/>
  <c r="AE577"/>
  <c r="BQ577" s="1"/>
  <c r="AF577"/>
  <c r="AG577"/>
  <c r="BR577" s="1"/>
  <c r="AH577"/>
  <c r="AI577"/>
  <c r="BS577" s="1"/>
  <c r="AJ577"/>
  <c r="AK577"/>
  <c r="BT577" s="1"/>
  <c r="AL577"/>
  <c r="AM577"/>
  <c r="BU577" s="1"/>
  <c r="AN577"/>
  <c r="AO577"/>
  <c r="BV577" s="1"/>
  <c r="AP577"/>
  <c r="AQ577"/>
  <c r="AR577" s="1"/>
  <c r="AS577"/>
  <c r="BX577" s="1"/>
  <c r="AU577"/>
  <c r="BY577" s="1"/>
  <c r="AV577"/>
  <c r="AW577"/>
  <c r="BZ577" s="1"/>
  <c r="AX577"/>
  <c r="AY577"/>
  <c r="CA577" s="1"/>
  <c r="AZ577"/>
  <c r="BA577"/>
  <c r="CB577" s="1"/>
  <c r="BB577"/>
  <c r="BC577"/>
  <c r="CC577" s="1"/>
  <c r="BD577"/>
  <c r="BE577"/>
  <c r="CD577" s="1"/>
  <c r="BF577"/>
  <c r="BG577"/>
  <c r="W578"/>
  <c r="BM578" s="1"/>
  <c r="Y578"/>
  <c r="AA578"/>
  <c r="BO578" s="1"/>
  <c r="AB578"/>
  <c r="AC578"/>
  <c r="BP578" s="1"/>
  <c r="AD578"/>
  <c r="AE578"/>
  <c r="BQ578" s="1"/>
  <c r="AF578"/>
  <c r="AG578"/>
  <c r="BR578" s="1"/>
  <c r="AH578"/>
  <c r="AI578"/>
  <c r="BS578" s="1"/>
  <c r="AJ578"/>
  <c r="AK578"/>
  <c r="BT578" s="1"/>
  <c r="AL578"/>
  <c r="AM578"/>
  <c r="BU578" s="1"/>
  <c r="AN578"/>
  <c r="AO578"/>
  <c r="BV578" s="1"/>
  <c r="AP578"/>
  <c r="AQ578"/>
  <c r="AR578" s="1"/>
  <c r="AS578"/>
  <c r="BX578" s="1"/>
  <c r="AU578"/>
  <c r="BY578" s="1"/>
  <c r="AV578"/>
  <c r="AW578"/>
  <c r="BZ578" s="1"/>
  <c r="AX578"/>
  <c r="AY578"/>
  <c r="CA578" s="1"/>
  <c r="AZ578"/>
  <c r="BA578"/>
  <c r="CB578" s="1"/>
  <c r="BB578"/>
  <c r="BC578"/>
  <c r="CC578" s="1"/>
  <c r="BD578"/>
  <c r="BE578"/>
  <c r="CD578" s="1"/>
  <c r="BF578"/>
  <c r="BG578"/>
  <c r="W579"/>
  <c r="BM579" s="1"/>
  <c r="Y579"/>
  <c r="AA579"/>
  <c r="AB579" s="1"/>
  <c r="AC579"/>
  <c r="BP579" s="1"/>
  <c r="AE579"/>
  <c r="BQ579" s="1"/>
  <c r="AF579"/>
  <c r="AG579"/>
  <c r="BR579" s="1"/>
  <c r="AH579"/>
  <c r="AI579"/>
  <c r="BS579" s="1"/>
  <c r="AJ579"/>
  <c r="AK579"/>
  <c r="BT579" s="1"/>
  <c r="AL579"/>
  <c r="AM579"/>
  <c r="BU579" s="1"/>
  <c r="AN579"/>
  <c r="AO579"/>
  <c r="BV579" s="1"/>
  <c r="AP579"/>
  <c r="AQ579"/>
  <c r="AR579" s="1"/>
  <c r="AS579"/>
  <c r="BX579" s="1"/>
  <c r="AU579"/>
  <c r="BY579" s="1"/>
  <c r="AV579"/>
  <c r="AW579"/>
  <c r="BZ579" s="1"/>
  <c r="AX579"/>
  <c r="AY579"/>
  <c r="CA579" s="1"/>
  <c r="AZ579"/>
  <c r="BA579"/>
  <c r="CB579" s="1"/>
  <c r="BB579"/>
  <c r="BC579"/>
  <c r="CC579" s="1"/>
  <c r="BD579"/>
  <c r="BE579"/>
  <c r="CD579" s="1"/>
  <c r="BF579"/>
  <c r="BG579"/>
  <c r="W580"/>
  <c r="Y580"/>
  <c r="BN580" s="1"/>
  <c r="AA580"/>
  <c r="BO580" s="1"/>
  <c r="AB580"/>
  <c r="AC580"/>
  <c r="BP580" s="1"/>
  <c r="AD580"/>
  <c r="AE580"/>
  <c r="BQ580" s="1"/>
  <c r="AF580"/>
  <c r="AG580"/>
  <c r="BR580" s="1"/>
  <c r="AH580"/>
  <c r="AI580"/>
  <c r="BS580" s="1"/>
  <c r="AJ580"/>
  <c r="AK580"/>
  <c r="BT580" s="1"/>
  <c r="AL580"/>
  <c r="AM580"/>
  <c r="BU580" s="1"/>
  <c r="AN580"/>
  <c r="AO580"/>
  <c r="BV580" s="1"/>
  <c r="AP580"/>
  <c r="AQ580"/>
  <c r="AR580" s="1"/>
  <c r="AS580"/>
  <c r="BX580" s="1"/>
  <c r="AU580"/>
  <c r="BY580" s="1"/>
  <c r="AV580"/>
  <c r="AW580"/>
  <c r="BZ580" s="1"/>
  <c r="AX580"/>
  <c r="AY580"/>
  <c r="CA580" s="1"/>
  <c r="AZ580"/>
  <c r="BA580"/>
  <c r="CB580" s="1"/>
  <c r="BB580"/>
  <c r="BC580"/>
  <c r="CC580" s="1"/>
  <c r="BD580"/>
  <c r="BE580"/>
  <c r="CD580" s="1"/>
  <c r="BF580"/>
  <c r="BG580"/>
  <c r="W581"/>
  <c r="Y581"/>
  <c r="Z581" s="1"/>
  <c r="AA581"/>
  <c r="BO581" s="1"/>
  <c r="AB581"/>
  <c r="AC581"/>
  <c r="BP581" s="1"/>
  <c r="AD581"/>
  <c r="AE581"/>
  <c r="BQ581" s="1"/>
  <c r="AF581"/>
  <c r="AG581"/>
  <c r="BR581" s="1"/>
  <c r="AH581"/>
  <c r="AI581"/>
  <c r="BS581" s="1"/>
  <c r="AJ581"/>
  <c r="AK581"/>
  <c r="BT581" s="1"/>
  <c r="AL581"/>
  <c r="AM581"/>
  <c r="BU581" s="1"/>
  <c r="AN581"/>
  <c r="AO581"/>
  <c r="BV581" s="1"/>
  <c r="AP581"/>
  <c r="AQ581"/>
  <c r="AR581" s="1"/>
  <c r="AS581"/>
  <c r="BX581" s="1"/>
  <c r="AU581"/>
  <c r="BY581" s="1"/>
  <c r="AV581"/>
  <c r="AW581"/>
  <c r="BZ581" s="1"/>
  <c r="AX581"/>
  <c r="AY581"/>
  <c r="CA581" s="1"/>
  <c r="AZ581"/>
  <c r="BA581"/>
  <c r="CB581" s="1"/>
  <c r="BB581"/>
  <c r="BC581"/>
  <c r="CC581" s="1"/>
  <c r="BD581"/>
  <c r="BE581"/>
  <c r="CD581" s="1"/>
  <c r="BF581"/>
  <c r="BG581"/>
  <c r="W582"/>
  <c r="BM582" s="1"/>
  <c r="Y582"/>
  <c r="Z582" s="1"/>
  <c r="AA582"/>
  <c r="BO582" s="1"/>
  <c r="AB582"/>
  <c r="AC582"/>
  <c r="BP582" s="1"/>
  <c r="AD582"/>
  <c r="AE582"/>
  <c r="BQ582" s="1"/>
  <c r="AF582"/>
  <c r="AG582"/>
  <c r="BR582" s="1"/>
  <c r="AH582"/>
  <c r="AI582"/>
  <c r="BS582" s="1"/>
  <c r="AJ582"/>
  <c r="AK582"/>
  <c r="BT582" s="1"/>
  <c r="AL582"/>
  <c r="AM582"/>
  <c r="BU582" s="1"/>
  <c r="AN582"/>
  <c r="AO582"/>
  <c r="BV582" s="1"/>
  <c r="AP582"/>
  <c r="AQ582"/>
  <c r="AR582" s="1"/>
  <c r="AS582"/>
  <c r="BX582" s="1"/>
  <c r="AU582"/>
  <c r="BY582" s="1"/>
  <c r="AV582"/>
  <c r="AW582"/>
  <c r="BZ582" s="1"/>
  <c r="AX582"/>
  <c r="AY582"/>
  <c r="CA582" s="1"/>
  <c r="AZ582"/>
  <c r="BA582"/>
  <c r="CB582" s="1"/>
  <c r="BB582"/>
  <c r="BC582"/>
  <c r="CC582" s="1"/>
  <c r="BD582"/>
  <c r="BE582"/>
  <c r="CD582" s="1"/>
  <c r="BF582"/>
  <c r="BG582"/>
  <c r="BN582"/>
  <c r="W583"/>
  <c r="BM583" s="1"/>
  <c r="Y583"/>
  <c r="Z583" s="1"/>
  <c r="AA583"/>
  <c r="BO583" s="1"/>
  <c r="AB583"/>
  <c r="AC583"/>
  <c r="BP583" s="1"/>
  <c r="AD583"/>
  <c r="AE583"/>
  <c r="BQ583" s="1"/>
  <c r="AF583"/>
  <c r="AG583"/>
  <c r="BR583" s="1"/>
  <c r="AH583"/>
  <c r="AI583"/>
  <c r="BS583" s="1"/>
  <c r="AJ583"/>
  <c r="AK583"/>
  <c r="BT583" s="1"/>
  <c r="AL583"/>
  <c r="AM583"/>
  <c r="BU583" s="1"/>
  <c r="AN583"/>
  <c r="AO583"/>
  <c r="BV583" s="1"/>
  <c r="AP583"/>
  <c r="AQ583"/>
  <c r="AR583" s="1"/>
  <c r="AS583"/>
  <c r="BX583" s="1"/>
  <c r="AU583"/>
  <c r="BY583" s="1"/>
  <c r="AV583"/>
  <c r="AW583"/>
  <c r="BZ583" s="1"/>
  <c r="AX583"/>
  <c r="AY583"/>
  <c r="CA583" s="1"/>
  <c r="AZ583"/>
  <c r="BA583"/>
  <c r="CB583" s="1"/>
  <c r="BB583"/>
  <c r="BC583"/>
  <c r="CC583" s="1"/>
  <c r="BD583"/>
  <c r="BE583"/>
  <c r="CD583" s="1"/>
  <c r="BF583"/>
  <c r="BG583"/>
  <c r="W584"/>
  <c r="BM584" s="1"/>
  <c r="Y584"/>
  <c r="Z584" s="1"/>
  <c r="AA584"/>
  <c r="BO584" s="1"/>
  <c r="AB584"/>
  <c r="AC584"/>
  <c r="BP584" s="1"/>
  <c r="AD584"/>
  <c r="AE584"/>
  <c r="BQ584" s="1"/>
  <c r="AF584"/>
  <c r="AG584"/>
  <c r="BR584" s="1"/>
  <c r="AH584"/>
  <c r="AI584"/>
  <c r="BS584" s="1"/>
  <c r="AJ584"/>
  <c r="AK584"/>
  <c r="BT584" s="1"/>
  <c r="AL584"/>
  <c r="AM584"/>
  <c r="BU584" s="1"/>
  <c r="AN584"/>
  <c r="AO584"/>
  <c r="BV584" s="1"/>
  <c r="AP584"/>
  <c r="AQ584"/>
  <c r="AR584" s="1"/>
  <c r="AS584"/>
  <c r="BX584" s="1"/>
  <c r="AU584"/>
  <c r="BY584" s="1"/>
  <c r="AV584"/>
  <c r="AW584"/>
  <c r="BZ584" s="1"/>
  <c r="AX584"/>
  <c r="AY584"/>
  <c r="CA584" s="1"/>
  <c r="AZ584"/>
  <c r="BA584"/>
  <c r="CB584" s="1"/>
  <c r="BB584"/>
  <c r="BC584"/>
  <c r="CC584" s="1"/>
  <c r="BD584"/>
  <c r="BE584"/>
  <c r="CD584" s="1"/>
  <c r="BF584"/>
  <c r="BG584"/>
  <c r="W585"/>
  <c r="BM585" s="1"/>
  <c r="Y585"/>
  <c r="AA585"/>
  <c r="BO585" s="1"/>
  <c r="AB585"/>
  <c r="AC585"/>
  <c r="BP585" s="1"/>
  <c r="AD585"/>
  <c r="AE585"/>
  <c r="BQ585" s="1"/>
  <c r="AF585"/>
  <c r="AG585"/>
  <c r="BR585" s="1"/>
  <c r="AH585"/>
  <c r="AI585"/>
  <c r="BS585" s="1"/>
  <c r="AJ585"/>
  <c r="AK585"/>
  <c r="BT585" s="1"/>
  <c r="AL585"/>
  <c r="AM585"/>
  <c r="BU585" s="1"/>
  <c r="AN585"/>
  <c r="AO585"/>
  <c r="BV585" s="1"/>
  <c r="AP585"/>
  <c r="AQ585"/>
  <c r="BW585" s="1"/>
  <c r="AR585"/>
  <c r="AS585"/>
  <c r="BX585" s="1"/>
  <c r="AT585"/>
  <c r="AU585"/>
  <c r="BY585" s="1"/>
  <c r="AV585"/>
  <c r="AW585"/>
  <c r="BZ585" s="1"/>
  <c r="AX585"/>
  <c r="AY585"/>
  <c r="CA585" s="1"/>
  <c r="AZ585"/>
  <c r="BA585"/>
  <c r="CB585" s="1"/>
  <c r="BB585"/>
  <c r="BC585"/>
  <c r="CC585" s="1"/>
  <c r="BD585"/>
  <c r="BE585"/>
  <c r="CD585" s="1"/>
  <c r="BF585"/>
  <c r="BG585"/>
  <c r="W586"/>
  <c r="BM586" s="1"/>
  <c r="Y586"/>
  <c r="BN586" s="1"/>
  <c r="AA586"/>
  <c r="BO586" s="1"/>
  <c r="AB586"/>
  <c r="AC586"/>
  <c r="BP586" s="1"/>
  <c r="AD586"/>
  <c r="AE586"/>
  <c r="BQ586" s="1"/>
  <c r="AF586"/>
  <c r="AG586"/>
  <c r="BR586" s="1"/>
  <c r="AH586"/>
  <c r="AI586"/>
  <c r="BS586" s="1"/>
  <c r="AJ586"/>
  <c r="AK586"/>
  <c r="BT586" s="1"/>
  <c r="AL586"/>
  <c r="AM586"/>
  <c r="BU586" s="1"/>
  <c r="AN586"/>
  <c r="AO586"/>
  <c r="BV586" s="1"/>
  <c r="AP586"/>
  <c r="AQ586"/>
  <c r="BW586" s="1"/>
  <c r="AR586"/>
  <c r="AS586"/>
  <c r="BX586" s="1"/>
  <c r="AT586"/>
  <c r="AU586"/>
  <c r="BY586" s="1"/>
  <c r="AV586"/>
  <c r="AW586"/>
  <c r="BZ586" s="1"/>
  <c r="AX586"/>
  <c r="AY586"/>
  <c r="CA586" s="1"/>
  <c r="AZ586"/>
  <c r="BA586"/>
  <c r="CB586" s="1"/>
  <c r="BB586"/>
  <c r="BC586"/>
  <c r="CC586" s="1"/>
  <c r="BD586"/>
  <c r="BE586"/>
  <c r="CD586" s="1"/>
  <c r="BF586"/>
  <c r="BG586"/>
  <c r="W587"/>
  <c r="Y587"/>
  <c r="BN587" s="1"/>
  <c r="AA587"/>
  <c r="BO587" s="1"/>
  <c r="AB587"/>
  <c r="AC587"/>
  <c r="BP587" s="1"/>
  <c r="AD587"/>
  <c r="AE587"/>
  <c r="BQ587" s="1"/>
  <c r="AF587"/>
  <c r="AG587"/>
  <c r="BR587" s="1"/>
  <c r="AH587"/>
  <c r="AI587"/>
  <c r="BS587" s="1"/>
  <c r="AJ587"/>
  <c r="AK587"/>
  <c r="BT587" s="1"/>
  <c r="AL587"/>
  <c r="AM587"/>
  <c r="BU587" s="1"/>
  <c r="AN587"/>
  <c r="AO587"/>
  <c r="BV587" s="1"/>
  <c r="AP587"/>
  <c r="AQ587"/>
  <c r="BW587" s="1"/>
  <c r="AR587"/>
  <c r="AS587"/>
  <c r="BX587" s="1"/>
  <c r="AT587"/>
  <c r="AU587"/>
  <c r="BY587" s="1"/>
  <c r="AV587"/>
  <c r="AW587"/>
  <c r="BZ587" s="1"/>
  <c r="AX587"/>
  <c r="AY587"/>
  <c r="CA587" s="1"/>
  <c r="AZ587"/>
  <c r="BA587"/>
  <c r="CB587" s="1"/>
  <c r="BB587"/>
  <c r="BC587"/>
  <c r="CC587" s="1"/>
  <c r="BD587"/>
  <c r="BE587"/>
  <c r="CD587" s="1"/>
  <c r="BF587"/>
  <c r="BG587"/>
  <c r="W588"/>
  <c r="BM588" s="1"/>
  <c r="Y588"/>
  <c r="AA588"/>
  <c r="BO588" s="1"/>
  <c r="AB588"/>
  <c r="AC588"/>
  <c r="BP588" s="1"/>
  <c r="AD588"/>
  <c r="AE588"/>
  <c r="BQ588" s="1"/>
  <c r="AF588"/>
  <c r="AG588"/>
  <c r="BR588" s="1"/>
  <c r="AH588"/>
  <c r="AI588"/>
  <c r="BS588" s="1"/>
  <c r="AJ588"/>
  <c r="AK588"/>
  <c r="BT588" s="1"/>
  <c r="AL588"/>
  <c r="AM588"/>
  <c r="BU588" s="1"/>
  <c r="AN588"/>
  <c r="AO588"/>
  <c r="BV588" s="1"/>
  <c r="AP588"/>
  <c r="AQ588"/>
  <c r="BW588" s="1"/>
  <c r="AR588"/>
  <c r="AS588"/>
  <c r="BX588" s="1"/>
  <c r="AT588"/>
  <c r="AU588"/>
  <c r="BY588" s="1"/>
  <c r="AV588"/>
  <c r="AW588"/>
  <c r="BZ588" s="1"/>
  <c r="AX588"/>
  <c r="AY588"/>
  <c r="CA588" s="1"/>
  <c r="AZ588"/>
  <c r="BA588"/>
  <c r="CB588" s="1"/>
  <c r="BB588"/>
  <c r="BC588"/>
  <c r="CC588" s="1"/>
  <c r="BD588"/>
  <c r="BE588"/>
  <c r="CD588" s="1"/>
  <c r="BF588"/>
  <c r="BG588"/>
  <c r="W589"/>
  <c r="BM589" s="1"/>
  <c r="Y589"/>
  <c r="AA589"/>
  <c r="BO589" s="1"/>
  <c r="AB589"/>
  <c r="AC589"/>
  <c r="BP589" s="1"/>
  <c r="AD589"/>
  <c r="AE589"/>
  <c r="BQ589" s="1"/>
  <c r="AF589"/>
  <c r="AG589"/>
  <c r="BR589" s="1"/>
  <c r="AH589"/>
  <c r="AI589"/>
  <c r="BS589" s="1"/>
  <c r="AJ589"/>
  <c r="AK589"/>
  <c r="BT589" s="1"/>
  <c r="AL589"/>
  <c r="AM589"/>
  <c r="BU589" s="1"/>
  <c r="AN589"/>
  <c r="AO589"/>
  <c r="BV589" s="1"/>
  <c r="AP589"/>
  <c r="AQ589"/>
  <c r="BW589" s="1"/>
  <c r="AR589"/>
  <c r="AS589"/>
  <c r="BX589" s="1"/>
  <c r="AT589"/>
  <c r="AU589"/>
  <c r="BY589" s="1"/>
  <c r="AV589"/>
  <c r="AW589"/>
  <c r="BZ589" s="1"/>
  <c r="AX589"/>
  <c r="AY589"/>
  <c r="CA589" s="1"/>
  <c r="AZ589"/>
  <c r="BA589"/>
  <c r="CB589" s="1"/>
  <c r="BB589"/>
  <c r="BC589"/>
  <c r="CC589" s="1"/>
  <c r="BD589"/>
  <c r="BE589"/>
  <c r="CD589" s="1"/>
  <c r="BF589"/>
  <c r="BG589"/>
  <c r="W590"/>
  <c r="BM590" s="1"/>
  <c r="Y590"/>
  <c r="BN590" s="1"/>
  <c r="AA590"/>
  <c r="BO590" s="1"/>
  <c r="AB590"/>
  <c r="AC590"/>
  <c r="BP590" s="1"/>
  <c r="AD590"/>
  <c r="AE590"/>
  <c r="BQ590" s="1"/>
  <c r="AF590"/>
  <c r="AG590"/>
  <c r="BR590" s="1"/>
  <c r="AH590"/>
  <c r="AI590"/>
  <c r="BS590" s="1"/>
  <c r="AJ590"/>
  <c r="AK590"/>
  <c r="BT590" s="1"/>
  <c r="AL590"/>
  <c r="AM590"/>
  <c r="BU590" s="1"/>
  <c r="AN590"/>
  <c r="AO590"/>
  <c r="BV590" s="1"/>
  <c r="AP590"/>
  <c r="AQ590"/>
  <c r="BW590" s="1"/>
  <c r="AR590"/>
  <c r="AS590"/>
  <c r="BX590" s="1"/>
  <c r="AT590"/>
  <c r="AU590"/>
  <c r="BY590" s="1"/>
  <c r="AV590"/>
  <c r="AW590"/>
  <c r="BZ590" s="1"/>
  <c r="AX590"/>
  <c r="AY590"/>
  <c r="CA590" s="1"/>
  <c r="AZ590"/>
  <c r="BA590"/>
  <c r="CB590" s="1"/>
  <c r="BB590"/>
  <c r="BC590"/>
  <c r="CC590" s="1"/>
  <c r="BD590"/>
  <c r="BE590"/>
  <c r="CD590" s="1"/>
  <c r="BF590"/>
  <c r="BG590"/>
  <c r="W591"/>
  <c r="BM591" s="1"/>
  <c r="Y591"/>
  <c r="BN591" s="1"/>
  <c r="AA591"/>
  <c r="BO591" s="1"/>
  <c r="AB591"/>
  <c r="AC591"/>
  <c r="BP591" s="1"/>
  <c r="AD591"/>
  <c r="AE591"/>
  <c r="BQ591" s="1"/>
  <c r="AF591"/>
  <c r="AG591"/>
  <c r="BR591" s="1"/>
  <c r="AH591"/>
  <c r="AI591"/>
  <c r="AJ591"/>
  <c r="AK591"/>
  <c r="BT591" s="1"/>
  <c r="AL591"/>
  <c r="AM591"/>
  <c r="BU591" s="1"/>
  <c r="AN591"/>
  <c r="AO591"/>
  <c r="BV591" s="1"/>
  <c r="AP591"/>
  <c r="AQ591"/>
  <c r="BW591" s="1"/>
  <c r="AR591"/>
  <c r="AS591"/>
  <c r="BX591" s="1"/>
  <c r="AT591"/>
  <c r="AU591"/>
  <c r="BY591" s="1"/>
  <c r="AV591"/>
  <c r="AW591"/>
  <c r="BZ591" s="1"/>
  <c r="AX591"/>
  <c r="AY591"/>
  <c r="CA591" s="1"/>
  <c r="AZ591"/>
  <c r="BA591"/>
  <c r="CB591" s="1"/>
  <c r="BB591"/>
  <c r="BC591"/>
  <c r="CC591" s="1"/>
  <c r="BD591"/>
  <c r="BE591"/>
  <c r="CD591" s="1"/>
  <c r="BF591"/>
  <c r="BG591"/>
  <c r="W592"/>
  <c r="BM592" s="1"/>
  <c r="Y592"/>
  <c r="AA592"/>
  <c r="BO592" s="1"/>
  <c r="AB592"/>
  <c r="AC592"/>
  <c r="BP592" s="1"/>
  <c r="AD592"/>
  <c r="AE592"/>
  <c r="BQ592" s="1"/>
  <c r="AF592"/>
  <c r="AG592"/>
  <c r="BR592" s="1"/>
  <c r="AH592"/>
  <c r="AI592"/>
  <c r="BS592" s="1"/>
  <c r="AJ592"/>
  <c r="AK592"/>
  <c r="BT592" s="1"/>
  <c r="AL592"/>
  <c r="AM592"/>
  <c r="BU592" s="1"/>
  <c r="AN592"/>
  <c r="AO592"/>
  <c r="BV592" s="1"/>
  <c r="AP592"/>
  <c r="AQ592"/>
  <c r="BW592" s="1"/>
  <c r="AR592"/>
  <c r="AS592"/>
  <c r="BX592" s="1"/>
  <c r="AT592"/>
  <c r="AU592"/>
  <c r="BY592" s="1"/>
  <c r="AV592"/>
  <c r="AW592"/>
  <c r="BZ592" s="1"/>
  <c r="AX592"/>
  <c r="AY592"/>
  <c r="CA592" s="1"/>
  <c r="AZ592"/>
  <c r="BA592"/>
  <c r="CB592" s="1"/>
  <c r="BB592"/>
  <c r="BC592"/>
  <c r="CC592" s="1"/>
  <c r="BD592"/>
  <c r="BE592"/>
  <c r="CD592" s="1"/>
  <c r="BF592"/>
  <c r="BG592"/>
  <c r="W593"/>
  <c r="BM593" s="1"/>
  <c r="Y593"/>
  <c r="BN593" s="1"/>
  <c r="AA593"/>
  <c r="BO593" s="1"/>
  <c r="AB593"/>
  <c r="AC593"/>
  <c r="BP593" s="1"/>
  <c r="AD593"/>
  <c r="AE593"/>
  <c r="BQ593" s="1"/>
  <c r="AF593"/>
  <c r="AG593"/>
  <c r="BR593" s="1"/>
  <c r="AH593"/>
  <c r="AI593"/>
  <c r="BS593" s="1"/>
  <c r="AJ593"/>
  <c r="AK593"/>
  <c r="BT593" s="1"/>
  <c r="AL593"/>
  <c r="AM593"/>
  <c r="BU593" s="1"/>
  <c r="AN593"/>
  <c r="AO593"/>
  <c r="BV593" s="1"/>
  <c r="AP593"/>
  <c r="AQ593"/>
  <c r="BW593" s="1"/>
  <c r="AR593"/>
  <c r="AS593"/>
  <c r="BX593" s="1"/>
  <c r="AT593"/>
  <c r="AU593"/>
  <c r="BY593" s="1"/>
  <c r="AV593"/>
  <c r="AW593"/>
  <c r="BZ593" s="1"/>
  <c r="AX593"/>
  <c r="AY593"/>
  <c r="CA593" s="1"/>
  <c r="AZ593"/>
  <c r="BA593"/>
  <c r="CB593" s="1"/>
  <c r="BB593"/>
  <c r="BC593"/>
  <c r="CC593" s="1"/>
  <c r="BD593"/>
  <c r="BE593"/>
  <c r="CD593" s="1"/>
  <c r="BF593"/>
  <c r="BG593"/>
  <c r="W594"/>
  <c r="BM594" s="1"/>
  <c r="Y594"/>
  <c r="BN594" s="1"/>
  <c r="AA594"/>
  <c r="AB594"/>
  <c r="AC594"/>
  <c r="BP594" s="1"/>
  <c r="AD594"/>
  <c r="AE594"/>
  <c r="BQ594" s="1"/>
  <c r="AF594"/>
  <c r="AG594"/>
  <c r="BR594" s="1"/>
  <c r="AH594"/>
  <c r="AI594"/>
  <c r="BS594" s="1"/>
  <c r="AJ594"/>
  <c r="AK594"/>
  <c r="BT594" s="1"/>
  <c r="AL594"/>
  <c r="AM594"/>
  <c r="BU594" s="1"/>
  <c r="AN594"/>
  <c r="AO594"/>
  <c r="BV594" s="1"/>
  <c r="AP594"/>
  <c r="AQ594"/>
  <c r="BW594" s="1"/>
  <c r="AR594"/>
  <c r="AS594"/>
  <c r="BX594" s="1"/>
  <c r="AT594"/>
  <c r="AU594"/>
  <c r="BY594" s="1"/>
  <c r="AV594"/>
  <c r="AW594"/>
  <c r="BZ594" s="1"/>
  <c r="AX594"/>
  <c r="AY594"/>
  <c r="CA594" s="1"/>
  <c r="AZ594"/>
  <c r="BA594"/>
  <c r="CB594" s="1"/>
  <c r="BB594"/>
  <c r="BC594"/>
  <c r="CC594" s="1"/>
  <c r="BD594"/>
  <c r="BE594"/>
  <c r="CD594" s="1"/>
  <c r="BF594"/>
  <c r="BG594"/>
  <c r="W595"/>
  <c r="BM595" s="1"/>
  <c r="Y595"/>
  <c r="BN595" s="1"/>
  <c r="AA595"/>
  <c r="BO595" s="1"/>
  <c r="AB595"/>
  <c r="AC595"/>
  <c r="BP595" s="1"/>
  <c r="AD595"/>
  <c r="AE595"/>
  <c r="BQ595" s="1"/>
  <c r="AF595"/>
  <c r="AG595"/>
  <c r="BR595" s="1"/>
  <c r="AH595"/>
  <c r="AI595"/>
  <c r="BS595" s="1"/>
  <c r="AJ595"/>
  <c r="AK595"/>
  <c r="BT595" s="1"/>
  <c r="AL595"/>
  <c r="AM595"/>
  <c r="BU595" s="1"/>
  <c r="AN595"/>
  <c r="AO595"/>
  <c r="BV595" s="1"/>
  <c r="AP595"/>
  <c r="AQ595"/>
  <c r="BW595" s="1"/>
  <c r="AR595"/>
  <c r="AS595"/>
  <c r="BX595" s="1"/>
  <c r="AT595"/>
  <c r="AU595"/>
  <c r="BY595" s="1"/>
  <c r="AV595"/>
  <c r="AW595"/>
  <c r="BZ595" s="1"/>
  <c r="AX595"/>
  <c r="AY595"/>
  <c r="CA595" s="1"/>
  <c r="AZ595"/>
  <c r="BA595"/>
  <c r="CB595" s="1"/>
  <c r="BB595"/>
  <c r="BC595"/>
  <c r="CC595" s="1"/>
  <c r="BD595"/>
  <c r="BE595"/>
  <c r="CD595" s="1"/>
  <c r="BF595"/>
  <c r="BG595"/>
  <c r="W596"/>
  <c r="Y596"/>
  <c r="AA596"/>
  <c r="BO596" s="1"/>
  <c r="AB596"/>
  <c r="AC596"/>
  <c r="BP596" s="1"/>
  <c r="AD596"/>
  <c r="AE596"/>
  <c r="BQ596" s="1"/>
  <c r="AF596"/>
  <c r="AG596"/>
  <c r="BR596" s="1"/>
  <c r="AH596"/>
  <c r="AI596"/>
  <c r="BS596" s="1"/>
  <c r="AJ596"/>
  <c r="AK596"/>
  <c r="BT596" s="1"/>
  <c r="AL596"/>
  <c r="AM596"/>
  <c r="BU596" s="1"/>
  <c r="AN596"/>
  <c r="AO596"/>
  <c r="BV596" s="1"/>
  <c r="AP596"/>
  <c r="AQ596"/>
  <c r="BW596" s="1"/>
  <c r="AR596"/>
  <c r="AS596"/>
  <c r="BX596" s="1"/>
  <c r="AT596"/>
  <c r="AU596"/>
  <c r="BY596" s="1"/>
  <c r="AV596"/>
  <c r="AW596"/>
  <c r="BZ596" s="1"/>
  <c r="AX596"/>
  <c r="AY596"/>
  <c r="CA596" s="1"/>
  <c r="AZ596"/>
  <c r="BA596"/>
  <c r="CB596" s="1"/>
  <c r="BB596"/>
  <c r="BC596"/>
  <c r="CC596" s="1"/>
  <c r="BD596"/>
  <c r="BE596"/>
  <c r="CD596" s="1"/>
  <c r="BF596"/>
  <c r="BG596"/>
  <c r="W597"/>
  <c r="BM597" s="1"/>
  <c r="Y597"/>
  <c r="BN597" s="1"/>
  <c r="AA597"/>
  <c r="BO597" s="1"/>
  <c r="AB597"/>
  <c r="AC597"/>
  <c r="BP597" s="1"/>
  <c r="AD597"/>
  <c r="AE597"/>
  <c r="BQ597" s="1"/>
  <c r="AF597"/>
  <c r="AG597"/>
  <c r="BR597" s="1"/>
  <c r="AH597"/>
  <c r="AI597"/>
  <c r="BS597" s="1"/>
  <c r="AJ597"/>
  <c r="AK597"/>
  <c r="BT597" s="1"/>
  <c r="AL597"/>
  <c r="AM597"/>
  <c r="BU597" s="1"/>
  <c r="AN597"/>
  <c r="AO597"/>
  <c r="BV597" s="1"/>
  <c r="AP597"/>
  <c r="AQ597"/>
  <c r="BW597" s="1"/>
  <c r="AR597"/>
  <c r="AS597"/>
  <c r="BX597" s="1"/>
  <c r="AT597"/>
  <c r="AU597"/>
  <c r="BY597" s="1"/>
  <c r="AV597"/>
  <c r="AW597"/>
  <c r="AX597"/>
  <c r="AY597"/>
  <c r="CA597" s="1"/>
  <c r="AZ597"/>
  <c r="BA597"/>
  <c r="CB597" s="1"/>
  <c r="BB597"/>
  <c r="BC597"/>
  <c r="CC597" s="1"/>
  <c r="BD597"/>
  <c r="BE597"/>
  <c r="CD597" s="1"/>
  <c r="BF597"/>
  <c r="BG597"/>
  <c r="W598"/>
  <c r="BM598" s="1"/>
  <c r="Y598"/>
  <c r="BN598" s="1"/>
  <c r="AA598"/>
  <c r="BO598" s="1"/>
  <c r="AB598"/>
  <c r="AC598"/>
  <c r="BP598" s="1"/>
  <c r="AD598"/>
  <c r="AE598"/>
  <c r="BQ598" s="1"/>
  <c r="AF598"/>
  <c r="AG598"/>
  <c r="BR598" s="1"/>
  <c r="AH598"/>
  <c r="AI598"/>
  <c r="BS598" s="1"/>
  <c r="AJ598"/>
  <c r="AK598"/>
  <c r="BT598" s="1"/>
  <c r="AL598"/>
  <c r="AM598"/>
  <c r="BU598" s="1"/>
  <c r="AN598"/>
  <c r="AO598"/>
  <c r="BV598" s="1"/>
  <c r="AP598"/>
  <c r="AQ598"/>
  <c r="BW598" s="1"/>
  <c r="AR598"/>
  <c r="AS598"/>
  <c r="BX598" s="1"/>
  <c r="AT598"/>
  <c r="AU598"/>
  <c r="BY598" s="1"/>
  <c r="AV598"/>
  <c r="AW598"/>
  <c r="BZ598" s="1"/>
  <c r="AX598"/>
  <c r="AY598"/>
  <c r="CA598" s="1"/>
  <c r="AZ598"/>
  <c r="BA598"/>
  <c r="CB598" s="1"/>
  <c r="BB598"/>
  <c r="BC598"/>
  <c r="CC598" s="1"/>
  <c r="BD598"/>
  <c r="BE598"/>
  <c r="CD598" s="1"/>
  <c r="BF598"/>
  <c r="BG598"/>
  <c r="W599"/>
  <c r="BM599" s="1"/>
  <c r="Y599"/>
  <c r="BN599" s="1"/>
  <c r="AA599"/>
  <c r="BO599" s="1"/>
  <c r="AB599"/>
  <c r="AC599"/>
  <c r="BP599" s="1"/>
  <c r="AD599"/>
  <c r="AE599"/>
  <c r="BQ599" s="1"/>
  <c r="AF599"/>
  <c r="AG599"/>
  <c r="BR599" s="1"/>
  <c r="AH599"/>
  <c r="AI599"/>
  <c r="BS599" s="1"/>
  <c r="AJ599"/>
  <c r="AK599"/>
  <c r="BT599" s="1"/>
  <c r="AL599"/>
  <c r="AM599"/>
  <c r="BU599" s="1"/>
  <c r="AN599"/>
  <c r="AO599"/>
  <c r="BV599" s="1"/>
  <c r="AP599"/>
  <c r="AQ599"/>
  <c r="BW599" s="1"/>
  <c r="AR599"/>
  <c r="AS599"/>
  <c r="BX599" s="1"/>
  <c r="AT599"/>
  <c r="AU599"/>
  <c r="BY599" s="1"/>
  <c r="AV599"/>
  <c r="AW599"/>
  <c r="BZ599" s="1"/>
  <c r="AX599"/>
  <c r="AY599"/>
  <c r="CA599" s="1"/>
  <c r="AZ599"/>
  <c r="BA599"/>
  <c r="CB599" s="1"/>
  <c r="BB599"/>
  <c r="BC599"/>
  <c r="CC599" s="1"/>
  <c r="BD599"/>
  <c r="BE599"/>
  <c r="CD599" s="1"/>
  <c r="BF599"/>
  <c r="BG599"/>
  <c r="W600"/>
  <c r="BM600" s="1"/>
  <c r="Y600"/>
  <c r="AA600"/>
  <c r="BO600" s="1"/>
  <c r="AB600"/>
  <c r="AC600"/>
  <c r="BP600" s="1"/>
  <c r="AD600"/>
  <c r="AE600"/>
  <c r="BQ600" s="1"/>
  <c r="AF600"/>
  <c r="AG600"/>
  <c r="BR600" s="1"/>
  <c r="AH600"/>
  <c r="AI600"/>
  <c r="BS600" s="1"/>
  <c r="AJ600"/>
  <c r="AK600"/>
  <c r="BT600" s="1"/>
  <c r="AL600"/>
  <c r="AM600"/>
  <c r="BU600" s="1"/>
  <c r="AN600"/>
  <c r="AO600"/>
  <c r="BV600" s="1"/>
  <c r="AP600"/>
  <c r="AQ600"/>
  <c r="BW600" s="1"/>
  <c r="AR600"/>
  <c r="AS600"/>
  <c r="BX600" s="1"/>
  <c r="AT600"/>
  <c r="AU600"/>
  <c r="BY600" s="1"/>
  <c r="AV600"/>
  <c r="AW600"/>
  <c r="BZ600" s="1"/>
  <c r="AX600"/>
  <c r="AY600"/>
  <c r="CA600" s="1"/>
  <c r="AZ600"/>
  <c r="BA600"/>
  <c r="CB600" s="1"/>
  <c r="BB600"/>
  <c r="BC600"/>
  <c r="CC600" s="1"/>
  <c r="BD600"/>
  <c r="BE600"/>
  <c r="CD600" s="1"/>
  <c r="BF600"/>
  <c r="BG600"/>
  <c r="W601"/>
  <c r="BM601" s="1"/>
  <c r="Y601"/>
  <c r="Z601" s="1"/>
  <c r="AA601"/>
  <c r="BO601" s="1"/>
  <c r="AB601"/>
  <c r="AC601"/>
  <c r="BP601" s="1"/>
  <c r="AD601"/>
  <c r="AE601"/>
  <c r="BQ601" s="1"/>
  <c r="AF601"/>
  <c r="AG601"/>
  <c r="BR601" s="1"/>
  <c r="AH601"/>
  <c r="AI601"/>
  <c r="BS601" s="1"/>
  <c r="AJ601"/>
  <c r="AK601"/>
  <c r="BT601" s="1"/>
  <c r="AL601"/>
  <c r="AM601"/>
  <c r="BU601" s="1"/>
  <c r="AN601"/>
  <c r="AO601"/>
  <c r="BV601" s="1"/>
  <c r="AP601"/>
  <c r="AQ601"/>
  <c r="BW601" s="1"/>
  <c r="AR601"/>
  <c r="AS601"/>
  <c r="BX601" s="1"/>
  <c r="AT601"/>
  <c r="AU601"/>
  <c r="BY601" s="1"/>
  <c r="AV601"/>
  <c r="AW601"/>
  <c r="BZ601" s="1"/>
  <c r="AX601"/>
  <c r="AY601"/>
  <c r="CA601" s="1"/>
  <c r="AZ601"/>
  <c r="BA601"/>
  <c r="CB601" s="1"/>
  <c r="BB601"/>
  <c r="BC601"/>
  <c r="CC601" s="1"/>
  <c r="BD601"/>
  <c r="BE601"/>
  <c r="CD601" s="1"/>
  <c r="BF601"/>
  <c r="BG601"/>
  <c r="W602"/>
  <c r="Y602"/>
  <c r="BN602" s="1"/>
  <c r="AA602"/>
  <c r="AB602" s="1"/>
  <c r="AC602"/>
  <c r="BP602" s="1"/>
  <c r="AE602"/>
  <c r="AF602" s="1"/>
  <c r="AG602"/>
  <c r="BR602" s="1"/>
  <c r="AI602"/>
  <c r="BS602" s="1"/>
  <c r="AJ602"/>
  <c r="AK602"/>
  <c r="BT602" s="1"/>
  <c r="AL602"/>
  <c r="AM602"/>
  <c r="BU602" s="1"/>
  <c r="AN602"/>
  <c r="AO602"/>
  <c r="BV602" s="1"/>
  <c r="AP602"/>
  <c r="AQ602"/>
  <c r="BW602" s="1"/>
  <c r="AR602"/>
  <c r="AS602"/>
  <c r="BX602" s="1"/>
  <c r="AT602"/>
  <c r="AU602"/>
  <c r="BY602" s="1"/>
  <c r="AV602"/>
  <c r="AW602"/>
  <c r="BZ602" s="1"/>
  <c r="AX602"/>
  <c r="AY602"/>
  <c r="CA602" s="1"/>
  <c r="AZ602"/>
  <c r="BA602"/>
  <c r="CB602" s="1"/>
  <c r="BB602"/>
  <c r="BC602"/>
  <c r="CC602" s="1"/>
  <c r="BD602"/>
  <c r="BE602"/>
  <c r="CD602" s="1"/>
  <c r="BF602"/>
  <c r="BG602"/>
  <c r="W603"/>
  <c r="BM603" s="1"/>
  <c r="Y603"/>
  <c r="AA603"/>
  <c r="BO603" s="1"/>
  <c r="AB603"/>
  <c r="AC603"/>
  <c r="BP603" s="1"/>
  <c r="AD603"/>
  <c r="AE603"/>
  <c r="BQ603" s="1"/>
  <c r="AF603"/>
  <c r="AG603"/>
  <c r="BR603" s="1"/>
  <c r="AH603"/>
  <c r="AI603"/>
  <c r="BS603" s="1"/>
  <c r="AJ603"/>
  <c r="AK603"/>
  <c r="BT603" s="1"/>
  <c r="AL603"/>
  <c r="AM603"/>
  <c r="BU603" s="1"/>
  <c r="AN603"/>
  <c r="AO603"/>
  <c r="BV603" s="1"/>
  <c r="AP603"/>
  <c r="AQ603"/>
  <c r="BW603" s="1"/>
  <c r="AR603"/>
  <c r="AS603"/>
  <c r="BX603" s="1"/>
  <c r="AT603"/>
  <c r="AU603"/>
  <c r="BY603" s="1"/>
  <c r="AV603"/>
  <c r="AW603"/>
  <c r="BZ603" s="1"/>
  <c r="AX603"/>
  <c r="AY603"/>
  <c r="CA603" s="1"/>
  <c r="AZ603"/>
  <c r="BA603"/>
  <c r="CB603" s="1"/>
  <c r="BB603"/>
  <c r="BC603"/>
  <c r="CC603" s="1"/>
  <c r="BD603"/>
  <c r="BE603"/>
  <c r="CD603" s="1"/>
  <c r="BF603"/>
  <c r="BG603"/>
  <c r="W604"/>
  <c r="BM604" s="1"/>
  <c r="Y604"/>
  <c r="BN604" s="1"/>
  <c r="AA604"/>
  <c r="BO604" s="1"/>
  <c r="AB604"/>
  <c r="AC604"/>
  <c r="BP604" s="1"/>
  <c r="AD604"/>
  <c r="AE604"/>
  <c r="BQ604" s="1"/>
  <c r="AF604"/>
  <c r="AG604"/>
  <c r="BR604" s="1"/>
  <c r="AH604"/>
  <c r="AI604"/>
  <c r="BS604" s="1"/>
  <c r="AJ604"/>
  <c r="AK604"/>
  <c r="BT604" s="1"/>
  <c r="AL604"/>
  <c r="AM604"/>
  <c r="BU604" s="1"/>
  <c r="AN604"/>
  <c r="AO604"/>
  <c r="BV604" s="1"/>
  <c r="AP604"/>
  <c r="AQ604"/>
  <c r="BW604" s="1"/>
  <c r="AR604"/>
  <c r="AS604"/>
  <c r="BX604" s="1"/>
  <c r="AT604"/>
  <c r="AU604"/>
  <c r="BY604" s="1"/>
  <c r="AV604"/>
  <c r="AW604"/>
  <c r="BZ604" s="1"/>
  <c r="AX604"/>
  <c r="AY604"/>
  <c r="CA604" s="1"/>
  <c r="AZ604"/>
  <c r="BA604"/>
  <c r="CB604" s="1"/>
  <c r="BB604"/>
  <c r="BC604"/>
  <c r="CC604" s="1"/>
  <c r="BD604"/>
  <c r="BE604"/>
  <c r="CD604" s="1"/>
  <c r="BF604"/>
  <c r="BG604"/>
  <c r="W605"/>
  <c r="BM605" s="1"/>
  <c r="Y605"/>
  <c r="BN605" s="1"/>
  <c r="AA605"/>
  <c r="BO605" s="1"/>
  <c r="AB605"/>
  <c r="AC605"/>
  <c r="BP605" s="1"/>
  <c r="AD605"/>
  <c r="AE605"/>
  <c r="BQ605" s="1"/>
  <c r="AF605"/>
  <c r="AG605"/>
  <c r="BR605" s="1"/>
  <c r="AH605"/>
  <c r="AI605"/>
  <c r="BS605" s="1"/>
  <c r="AJ605"/>
  <c r="AK605"/>
  <c r="BT605" s="1"/>
  <c r="AL605"/>
  <c r="AM605"/>
  <c r="BU605" s="1"/>
  <c r="AN605"/>
  <c r="AO605"/>
  <c r="BV605" s="1"/>
  <c r="AP605"/>
  <c r="AQ605"/>
  <c r="BW605" s="1"/>
  <c r="AR605"/>
  <c r="AS605"/>
  <c r="BX605" s="1"/>
  <c r="AT605"/>
  <c r="AU605"/>
  <c r="BY605" s="1"/>
  <c r="AV605"/>
  <c r="AW605"/>
  <c r="BZ605" s="1"/>
  <c r="AX605"/>
  <c r="AY605"/>
  <c r="CA605" s="1"/>
  <c r="AZ605"/>
  <c r="BA605"/>
  <c r="CB605" s="1"/>
  <c r="BB605"/>
  <c r="BC605"/>
  <c r="CC605" s="1"/>
  <c r="BD605"/>
  <c r="BE605"/>
  <c r="CD605" s="1"/>
  <c r="BF605"/>
  <c r="BG605"/>
  <c r="W606"/>
  <c r="X606"/>
  <c r="Y606"/>
  <c r="Z606"/>
  <c r="AA606"/>
  <c r="BO606" s="1"/>
  <c r="AB606"/>
  <c r="AC606"/>
  <c r="BP606" s="1"/>
  <c r="AD606"/>
  <c r="AE606"/>
  <c r="BQ606" s="1"/>
  <c r="AF606"/>
  <c r="AG606"/>
  <c r="BR606" s="1"/>
  <c r="AH606"/>
  <c r="AI606"/>
  <c r="BS606" s="1"/>
  <c r="AJ606"/>
  <c r="AK606"/>
  <c r="BT606" s="1"/>
  <c r="AL606"/>
  <c r="AM606"/>
  <c r="BU606" s="1"/>
  <c r="AN606"/>
  <c r="AO606"/>
  <c r="BV606" s="1"/>
  <c r="AP606"/>
  <c r="AQ606"/>
  <c r="BW606" s="1"/>
  <c r="AR606"/>
  <c r="AS606"/>
  <c r="BX606" s="1"/>
  <c r="AT606"/>
  <c r="AU606"/>
  <c r="BY606" s="1"/>
  <c r="AV606"/>
  <c r="AW606"/>
  <c r="BZ606" s="1"/>
  <c r="AX606"/>
  <c r="AY606"/>
  <c r="CA606" s="1"/>
  <c r="AZ606"/>
  <c r="BA606"/>
  <c r="CB606" s="1"/>
  <c r="BB606"/>
  <c r="BC606"/>
  <c r="CC606" s="1"/>
  <c r="BD606"/>
  <c r="BE606"/>
  <c r="CD606" s="1"/>
  <c r="BF606"/>
  <c r="BG606"/>
  <c r="BK606" s="1"/>
  <c r="BH606"/>
  <c r="BN606"/>
  <c r="W607"/>
  <c r="BM607" s="1"/>
  <c r="X607"/>
  <c r="Y607"/>
  <c r="BN607" s="1"/>
  <c r="Z607"/>
  <c r="AA607"/>
  <c r="BO607" s="1"/>
  <c r="AB607"/>
  <c r="AC607"/>
  <c r="BP607" s="1"/>
  <c r="AD607"/>
  <c r="AE607"/>
  <c r="BQ607" s="1"/>
  <c r="AF607"/>
  <c r="AG607"/>
  <c r="BR607" s="1"/>
  <c r="AH607"/>
  <c r="AI607"/>
  <c r="BS607" s="1"/>
  <c r="AJ607"/>
  <c r="AK607"/>
  <c r="BT607" s="1"/>
  <c r="AL607"/>
  <c r="AM607"/>
  <c r="BU607" s="1"/>
  <c r="AN607"/>
  <c r="AO607"/>
  <c r="BV607" s="1"/>
  <c r="AP607"/>
  <c r="AQ607"/>
  <c r="BW607" s="1"/>
  <c r="AR607"/>
  <c r="AS607"/>
  <c r="BX607" s="1"/>
  <c r="AT607"/>
  <c r="AU607"/>
  <c r="BY607" s="1"/>
  <c r="AV607"/>
  <c r="AW607"/>
  <c r="BZ607" s="1"/>
  <c r="AX607"/>
  <c r="AY607"/>
  <c r="CA607" s="1"/>
  <c r="AZ607"/>
  <c r="BA607"/>
  <c r="CB607" s="1"/>
  <c r="BB607"/>
  <c r="BC607"/>
  <c r="CC607" s="1"/>
  <c r="BD607"/>
  <c r="BE607"/>
  <c r="CD607" s="1"/>
  <c r="BF607"/>
  <c r="BG607"/>
  <c r="BK607" s="1"/>
  <c r="BH607"/>
  <c r="BJ607"/>
  <c r="W608"/>
  <c r="BM608" s="1"/>
  <c r="Y608"/>
  <c r="BN608" s="1"/>
  <c r="AA608"/>
  <c r="BO608" s="1"/>
  <c r="AB608"/>
  <c r="AC608"/>
  <c r="BP608" s="1"/>
  <c r="AD608"/>
  <c r="AE608"/>
  <c r="BQ608" s="1"/>
  <c r="AF608"/>
  <c r="AG608"/>
  <c r="BR608" s="1"/>
  <c r="AH608"/>
  <c r="AI608"/>
  <c r="BS608" s="1"/>
  <c r="AJ608"/>
  <c r="AK608"/>
  <c r="BT608" s="1"/>
  <c r="AL608"/>
  <c r="AM608"/>
  <c r="BU608" s="1"/>
  <c r="AN608"/>
  <c r="AO608"/>
  <c r="BV608" s="1"/>
  <c r="AP608"/>
  <c r="AQ608"/>
  <c r="BW608" s="1"/>
  <c r="AR608"/>
  <c r="AS608"/>
  <c r="BX608" s="1"/>
  <c r="AT608"/>
  <c r="AU608"/>
  <c r="BY608" s="1"/>
  <c r="AV608"/>
  <c r="AW608"/>
  <c r="BZ608" s="1"/>
  <c r="AX608"/>
  <c r="AY608"/>
  <c r="CA608" s="1"/>
  <c r="AZ608"/>
  <c r="BA608"/>
  <c r="CB608" s="1"/>
  <c r="BB608"/>
  <c r="BC608"/>
  <c r="CC608" s="1"/>
  <c r="BD608"/>
  <c r="BE608"/>
  <c r="CD608" s="1"/>
  <c r="BF608"/>
  <c r="BG608"/>
  <c r="W609"/>
  <c r="Y609"/>
  <c r="BN609" s="1"/>
  <c r="AA609"/>
  <c r="BO609" s="1"/>
  <c r="AB609"/>
  <c r="AC609"/>
  <c r="BP609" s="1"/>
  <c r="AD609"/>
  <c r="AE609"/>
  <c r="BQ609" s="1"/>
  <c r="AF609"/>
  <c r="AG609"/>
  <c r="BR609" s="1"/>
  <c r="AH609"/>
  <c r="AI609"/>
  <c r="BS609" s="1"/>
  <c r="AJ609"/>
  <c r="AK609"/>
  <c r="BT609" s="1"/>
  <c r="AL609"/>
  <c r="AM609"/>
  <c r="BU609" s="1"/>
  <c r="AN609"/>
  <c r="AO609"/>
  <c r="BV609" s="1"/>
  <c r="AP609"/>
  <c r="AQ609"/>
  <c r="AR609" s="1"/>
  <c r="AS609"/>
  <c r="BX609" s="1"/>
  <c r="AU609"/>
  <c r="BY609" s="1"/>
  <c r="AV609"/>
  <c r="AW609"/>
  <c r="BZ609" s="1"/>
  <c r="AX609"/>
  <c r="AY609"/>
  <c r="CA609" s="1"/>
  <c r="AZ609"/>
  <c r="BA609"/>
  <c r="CB609" s="1"/>
  <c r="BB609"/>
  <c r="BC609"/>
  <c r="CC609" s="1"/>
  <c r="BD609"/>
  <c r="BE609"/>
  <c r="CD609" s="1"/>
  <c r="BF609"/>
  <c r="BG609"/>
  <c r="W610"/>
  <c r="Y610"/>
  <c r="AA610"/>
  <c r="BO610" s="1"/>
  <c r="AB610"/>
  <c r="AC610"/>
  <c r="BP610" s="1"/>
  <c r="AD610"/>
  <c r="AE610"/>
  <c r="BQ610" s="1"/>
  <c r="AF610"/>
  <c r="AG610"/>
  <c r="BR610" s="1"/>
  <c r="AH610"/>
  <c r="AI610"/>
  <c r="BS610" s="1"/>
  <c r="AJ610"/>
  <c r="AK610"/>
  <c r="BT610" s="1"/>
  <c r="AL610"/>
  <c r="AM610"/>
  <c r="BU610" s="1"/>
  <c r="AN610"/>
  <c r="AO610"/>
  <c r="BV610" s="1"/>
  <c r="AP610"/>
  <c r="AQ610"/>
  <c r="AR610" s="1"/>
  <c r="AS610"/>
  <c r="BX610" s="1"/>
  <c r="AU610"/>
  <c r="BY610" s="1"/>
  <c r="AV610"/>
  <c r="AW610"/>
  <c r="BZ610" s="1"/>
  <c r="AX610"/>
  <c r="AY610"/>
  <c r="CA610" s="1"/>
  <c r="AZ610"/>
  <c r="BA610"/>
  <c r="CB610" s="1"/>
  <c r="BB610"/>
  <c r="BC610"/>
  <c r="CC610" s="1"/>
  <c r="BD610"/>
  <c r="BE610"/>
  <c r="CD610" s="1"/>
  <c r="BF610"/>
  <c r="BG610"/>
  <c r="W611"/>
  <c r="Y611"/>
  <c r="AA611"/>
  <c r="BO611" s="1"/>
  <c r="AB611"/>
  <c r="AC611"/>
  <c r="BP611" s="1"/>
  <c r="AD611"/>
  <c r="AE611"/>
  <c r="BQ611" s="1"/>
  <c r="AF611"/>
  <c r="AG611"/>
  <c r="BR611" s="1"/>
  <c r="AH611"/>
  <c r="AI611"/>
  <c r="AJ611" s="1"/>
  <c r="AK611"/>
  <c r="BT611" s="1"/>
  <c r="AM611"/>
  <c r="BU611" s="1"/>
  <c r="AN611"/>
  <c r="AO611"/>
  <c r="BV611" s="1"/>
  <c r="AP611"/>
  <c r="AQ611"/>
  <c r="AR611" s="1"/>
  <c r="AS611"/>
  <c r="BX611" s="1"/>
  <c r="AU611"/>
  <c r="BY611" s="1"/>
  <c r="AV611"/>
  <c r="AW611"/>
  <c r="BZ611" s="1"/>
  <c r="AX611"/>
  <c r="AY611"/>
  <c r="CA611" s="1"/>
  <c r="AZ611"/>
  <c r="BA611"/>
  <c r="CB611" s="1"/>
  <c r="BB611"/>
  <c r="BC611"/>
  <c r="CC611" s="1"/>
  <c r="BD611"/>
  <c r="BE611"/>
  <c r="CD611" s="1"/>
  <c r="BF611"/>
  <c r="BG611"/>
  <c r="W612"/>
  <c r="Y612"/>
  <c r="BN612" s="1"/>
  <c r="AA612"/>
  <c r="BO612" s="1"/>
  <c r="AB612"/>
  <c r="AC612"/>
  <c r="BP612" s="1"/>
  <c r="AD612"/>
  <c r="AE612"/>
  <c r="AF612" s="1"/>
  <c r="AG612"/>
  <c r="BR612" s="1"/>
  <c r="AI612"/>
  <c r="BS612" s="1"/>
  <c r="AJ612"/>
  <c r="AK612"/>
  <c r="BT612" s="1"/>
  <c r="AL612"/>
  <c r="AM612"/>
  <c r="BU612" s="1"/>
  <c r="AN612"/>
  <c r="AO612"/>
  <c r="BV612" s="1"/>
  <c r="AP612"/>
  <c r="AQ612"/>
  <c r="AR612" s="1"/>
  <c r="AS612"/>
  <c r="BX612" s="1"/>
  <c r="AU612"/>
  <c r="BY612" s="1"/>
  <c r="AV612"/>
  <c r="AW612"/>
  <c r="BZ612" s="1"/>
  <c r="AX612"/>
  <c r="AY612"/>
  <c r="CA612" s="1"/>
  <c r="AZ612"/>
  <c r="BA612"/>
  <c r="CB612" s="1"/>
  <c r="BB612"/>
  <c r="BC612"/>
  <c r="CC612" s="1"/>
  <c r="BD612"/>
  <c r="BE612"/>
  <c r="CD612" s="1"/>
  <c r="BF612"/>
  <c r="BG612"/>
  <c r="W613"/>
  <c r="BM613" s="1"/>
  <c r="Y613"/>
  <c r="AA613"/>
  <c r="BO613" s="1"/>
  <c r="AB613"/>
  <c r="AC613"/>
  <c r="BP613" s="1"/>
  <c r="AD613"/>
  <c r="AE613"/>
  <c r="AF613" s="1"/>
  <c r="AG613"/>
  <c r="BR613" s="1"/>
  <c r="AI613"/>
  <c r="BS613" s="1"/>
  <c r="AJ613"/>
  <c r="AK613"/>
  <c r="BT613" s="1"/>
  <c r="AL613"/>
  <c r="AM613"/>
  <c r="BU613" s="1"/>
  <c r="AN613"/>
  <c r="AO613"/>
  <c r="BV613" s="1"/>
  <c r="AP613"/>
  <c r="AQ613"/>
  <c r="AR613" s="1"/>
  <c r="AS613"/>
  <c r="BX613" s="1"/>
  <c r="AU613"/>
  <c r="BY613" s="1"/>
  <c r="AV613"/>
  <c r="AW613"/>
  <c r="BZ613" s="1"/>
  <c r="AX613"/>
  <c r="AY613"/>
  <c r="CA613" s="1"/>
  <c r="AZ613"/>
  <c r="BA613"/>
  <c r="CB613" s="1"/>
  <c r="BB613"/>
  <c r="BC613"/>
  <c r="CC613" s="1"/>
  <c r="BD613"/>
  <c r="BE613"/>
  <c r="CD613" s="1"/>
  <c r="BF613"/>
  <c r="BG613"/>
  <c r="W614"/>
  <c r="Y614"/>
  <c r="AA614"/>
  <c r="BO614" s="1"/>
  <c r="AB614"/>
  <c r="AC614"/>
  <c r="BP614" s="1"/>
  <c r="AD614"/>
  <c r="AE614"/>
  <c r="BQ614" s="1"/>
  <c r="AF614"/>
  <c r="AG614"/>
  <c r="BR614" s="1"/>
  <c r="AH614"/>
  <c r="AI614"/>
  <c r="AJ614" s="1"/>
  <c r="AK614"/>
  <c r="BT614" s="1"/>
  <c r="AM614"/>
  <c r="BU614" s="1"/>
  <c r="AN614"/>
  <c r="AO614"/>
  <c r="BV614" s="1"/>
  <c r="AP614"/>
  <c r="AQ614"/>
  <c r="AR614" s="1"/>
  <c r="AS614"/>
  <c r="BX614" s="1"/>
  <c r="AU614"/>
  <c r="BY614" s="1"/>
  <c r="AV614"/>
  <c r="AW614"/>
  <c r="BZ614" s="1"/>
  <c r="AX614"/>
  <c r="AY614"/>
  <c r="CA614" s="1"/>
  <c r="AZ614"/>
  <c r="BA614"/>
  <c r="CB614" s="1"/>
  <c r="BB614"/>
  <c r="BC614"/>
  <c r="CC614" s="1"/>
  <c r="BD614"/>
  <c r="BE614"/>
  <c r="CD614" s="1"/>
  <c r="BF614"/>
  <c r="BG614"/>
  <c r="W615"/>
  <c r="BM615" s="1"/>
  <c r="Y615"/>
  <c r="Z615" s="1"/>
  <c r="AA615"/>
  <c r="AB615" s="1"/>
  <c r="AC615"/>
  <c r="BP615" s="1"/>
  <c r="AE615"/>
  <c r="AF615"/>
  <c r="AG615"/>
  <c r="BR615" s="1"/>
  <c r="AH615"/>
  <c r="AI615"/>
  <c r="AJ615" s="1"/>
  <c r="AK615"/>
  <c r="BT615" s="1"/>
  <c r="AM615"/>
  <c r="BU615" s="1"/>
  <c r="AN615"/>
  <c r="AO615"/>
  <c r="BV615" s="1"/>
  <c r="AP615"/>
  <c r="AQ615"/>
  <c r="AR615" s="1"/>
  <c r="AS615"/>
  <c r="BX615" s="1"/>
  <c r="AU615"/>
  <c r="BY615" s="1"/>
  <c r="AV615"/>
  <c r="AW615"/>
  <c r="BZ615" s="1"/>
  <c r="AX615"/>
  <c r="AY615"/>
  <c r="CA615" s="1"/>
  <c r="AZ615"/>
  <c r="BA615"/>
  <c r="CB615" s="1"/>
  <c r="BB615"/>
  <c r="BC615"/>
  <c r="CC615" s="1"/>
  <c r="BD615"/>
  <c r="BE615"/>
  <c r="CD615" s="1"/>
  <c r="BF615"/>
  <c r="BG615"/>
  <c r="W616"/>
  <c r="BM616" s="1"/>
  <c r="Y616"/>
  <c r="AA616"/>
  <c r="BO616" s="1"/>
  <c r="AB616"/>
  <c r="AC616"/>
  <c r="BP616" s="1"/>
  <c r="AD616"/>
  <c r="AE616"/>
  <c r="BQ616" s="1"/>
  <c r="AF616"/>
  <c r="AG616"/>
  <c r="BR616" s="1"/>
  <c r="AH616"/>
  <c r="AI616"/>
  <c r="BS616" s="1"/>
  <c r="AJ616"/>
  <c r="AK616"/>
  <c r="BT616" s="1"/>
  <c r="AL616"/>
  <c r="AM616"/>
  <c r="BU616" s="1"/>
  <c r="AN616"/>
  <c r="AO616"/>
  <c r="BV616" s="1"/>
  <c r="AP616"/>
  <c r="AQ616"/>
  <c r="AR616" s="1"/>
  <c r="AS616"/>
  <c r="BX616" s="1"/>
  <c r="AU616"/>
  <c r="BY616" s="1"/>
  <c r="AV616"/>
  <c r="AW616"/>
  <c r="BZ616" s="1"/>
  <c r="AX616"/>
  <c r="AY616"/>
  <c r="CA616" s="1"/>
  <c r="AZ616"/>
  <c r="BA616"/>
  <c r="CB616" s="1"/>
  <c r="BB616"/>
  <c r="BC616"/>
  <c r="CC616" s="1"/>
  <c r="BD616"/>
  <c r="BE616"/>
  <c r="CD616" s="1"/>
  <c r="BF616"/>
  <c r="BG616"/>
  <c r="W617"/>
  <c r="BM617" s="1"/>
  <c r="Y617"/>
  <c r="BN617" s="1"/>
  <c r="AA617"/>
  <c r="BO617" s="1"/>
  <c r="AB617"/>
  <c r="AC617"/>
  <c r="BP617" s="1"/>
  <c r="AD617"/>
  <c r="AE617"/>
  <c r="BQ617" s="1"/>
  <c r="AF617"/>
  <c r="AG617"/>
  <c r="BR617" s="1"/>
  <c r="AH617"/>
  <c r="AI617"/>
  <c r="BS617" s="1"/>
  <c r="AJ617"/>
  <c r="AK617"/>
  <c r="BT617" s="1"/>
  <c r="AL617"/>
  <c r="AM617"/>
  <c r="BU617" s="1"/>
  <c r="AN617"/>
  <c r="AO617"/>
  <c r="BV617" s="1"/>
  <c r="AP617"/>
  <c r="AQ617"/>
  <c r="BW617" s="1"/>
  <c r="AR617"/>
  <c r="AS617"/>
  <c r="BX617" s="1"/>
  <c r="AT617"/>
  <c r="AU617"/>
  <c r="BY617" s="1"/>
  <c r="AV617"/>
  <c r="AW617"/>
  <c r="BZ617" s="1"/>
  <c r="AX617"/>
  <c r="AY617"/>
  <c r="CA617" s="1"/>
  <c r="AZ617"/>
  <c r="BA617"/>
  <c r="CB617" s="1"/>
  <c r="BB617"/>
  <c r="BC617"/>
  <c r="CC617" s="1"/>
  <c r="BD617"/>
  <c r="BE617"/>
  <c r="CD617" s="1"/>
  <c r="BF617"/>
  <c r="BG617"/>
  <c r="W618"/>
  <c r="BM618" s="1"/>
  <c r="Y618"/>
  <c r="BN618" s="1"/>
  <c r="AA618"/>
  <c r="BO618" s="1"/>
  <c r="AB618"/>
  <c r="AC618"/>
  <c r="BP618" s="1"/>
  <c r="AD618"/>
  <c r="AE618"/>
  <c r="AF618" s="1"/>
  <c r="AG618"/>
  <c r="BR618" s="1"/>
  <c r="AI618"/>
  <c r="BS618" s="1"/>
  <c r="AJ618"/>
  <c r="AK618"/>
  <c r="BT618" s="1"/>
  <c r="AL618"/>
  <c r="AM618"/>
  <c r="BU618" s="1"/>
  <c r="AN618"/>
  <c r="AO618"/>
  <c r="BV618" s="1"/>
  <c r="AP618"/>
  <c r="AQ618"/>
  <c r="BW618" s="1"/>
  <c r="AR618"/>
  <c r="AS618"/>
  <c r="BX618" s="1"/>
  <c r="AT618"/>
  <c r="AU618"/>
  <c r="BY618" s="1"/>
  <c r="AV618"/>
  <c r="AW618"/>
  <c r="BZ618" s="1"/>
  <c r="AX618"/>
  <c r="AY618"/>
  <c r="CA618" s="1"/>
  <c r="AZ618"/>
  <c r="BA618"/>
  <c r="CB618" s="1"/>
  <c r="BB618"/>
  <c r="BC618"/>
  <c r="CC618" s="1"/>
  <c r="BD618"/>
  <c r="BE618"/>
  <c r="CD618" s="1"/>
  <c r="BF618"/>
  <c r="BG618"/>
  <c r="W619"/>
  <c r="Y619"/>
  <c r="AA619"/>
  <c r="BO619" s="1"/>
  <c r="AB619"/>
  <c r="AC619"/>
  <c r="BP619" s="1"/>
  <c r="AD619"/>
  <c r="AE619"/>
  <c r="AF619" s="1"/>
  <c r="AG619"/>
  <c r="AI619"/>
  <c r="BS619" s="1"/>
  <c r="AJ619"/>
  <c r="AK619"/>
  <c r="BT619" s="1"/>
  <c r="AL619"/>
  <c r="AM619"/>
  <c r="BU619" s="1"/>
  <c r="AN619"/>
  <c r="AO619"/>
  <c r="BV619" s="1"/>
  <c r="AP619"/>
  <c r="AQ619"/>
  <c r="AR619" s="1"/>
  <c r="AS619"/>
  <c r="BX619" s="1"/>
  <c r="AU619"/>
  <c r="BY619" s="1"/>
  <c r="AV619"/>
  <c r="AW619"/>
  <c r="BZ619" s="1"/>
  <c r="AX619"/>
  <c r="AY619"/>
  <c r="CA619" s="1"/>
  <c r="AZ619"/>
  <c r="BA619"/>
  <c r="CB619" s="1"/>
  <c r="BB619"/>
  <c r="BC619"/>
  <c r="CC619" s="1"/>
  <c r="BD619"/>
  <c r="BE619"/>
  <c r="CD619" s="1"/>
  <c r="BF619"/>
  <c r="BG619"/>
  <c r="W620"/>
  <c r="BM620" s="1"/>
  <c r="Y620"/>
  <c r="AA620"/>
  <c r="BO620" s="1"/>
  <c r="AB620"/>
  <c r="AC620"/>
  <c r="BP620" s="1"/>
  <c r="AD620"/>
  <c r="AE620"/>
  <c r="AF620" s="1"/>
  <c r="AG620"/>
  <c r="BR620" s="1"/>
  <c r="AI620"/>
  <c r="BS620" s="1"/>
  <c r="AJ620"/>
  <c r="AK620"/>
  <c r="BT620" s="1"/>
  <c r="AL620"/>
  <c r="AM620"/>
  <c r="BU620" s="1"/>
  <c r="AN620"/>
  <c r="AO620"/>
  <c r="BV620" s="1"/>
  <c r="AP620"/>
  <c r="AQ620"/>
  <c r="AR620" s="1"/>
  <c r="AS620"/>
  <c r="BX620" s="1"/>
  <c r="AU620"/>
  <c r="BY620" s="1"/>
  <c r="AV620"/>
  <c r="AW620"/>
  <c r="BZ620" s="1"/>
  <c r="AX620"/>
  <c r="AY620"/>
  <c r="CA620" s="1"/>
  <c r="AZ620"/>
  <c r="BA620"/>
  <c r="CB620" s="1"/>
  <c r="BB620"/>
  <c r="BC620"/>
  <c r="CC620" s="1"/>
  <c r="BD620"/>
  <c r="BE620"/>
  <c r="CD620" s="1"/>
  <c r="BF620"/>
  <c r="BG620"/>
  <c r="W621"/>
  <c r="Y621"/>
  <c r="BN621" s="1"/>
  <c r="AA621"/>
  <c r="BO621" s="1"/>
  <c r="AB621"/>
  <c r="AC621"/>
  <c r="BP621" s="1"/>
  <c r="AD621"/>
  <c r="AE621"/>
  <c r="AF621" s="1"/>
  <c r="AG621"/>
  <c r="AI621"/>
  <c r="BS621" s="1"/>
  <c r="AJ621"/>
  <c r="AK621"/>
  <c r="BT621" s="1"/>
  <c r="AL621"/>
  <c r="AM621"/>
  <c r="BU621" s="1"/>
  <c r="AN621"/>
  <c r="AO621"/>
  <c r="BV621" s="1"/>
  <c r="AP621"/>
  <c r="AQ621"/>
  <c r="AR621" s="1"/>
  <c r="AS621"/>
  <c r="BX621" s="1"/>
  <c r="AU621"/>
  <c r="BY621" s="1"/>
  <c r="AV621"/>
  <c r="AW621"/>
  <c r="BZ621" s="1"/>
  <c r="AX621"/>
  <c r="AY621"/>
  <c r="CA621" s="1"/>
  <c r="AZ621"/>
  <c r="BA621"/>
  <c r="CB621" s="1"/>
  <c r="BB621"/>
  <c r="BC621"/>
  <c r="CC621" s="1"/>
  <c r="BD621"/>
  <c r="BE621"/>
  <c r="CD621" s="1"/>
  <c r="BF621"/>
  <c r="BG621"/>
  <c r="W622"/>
  <c r="BM622" s="1"/>
  <c r="Y622"/>
  <c r="AA622"/>
  <c r="BO622" s="1"/>
  <c r="AB622"/>
  <c r="AC622"/>
  <c r="BP622" s="1"/>
  <c r="AD622"/>
  <c r="AE622"/>
  <c r="AF622" s="1"/>
  <c r="AG622"/>
  <c r="BR622" s="1"/>
  <c r="AI622"/>
  <c r="BS622" s="1"/>
  <c r="AJ622"/>
  <c r="AK622"/>
  <c r="BT622" s="1"/>
  <c r="AL622"/>
  <c r="AM622"/>
  <c r="BU622" s="1"/>
  <c r="AN622"/>
  <c r="AO622"/>
  <c r="BV622" s="1"/>
  <c r="AP622"/>
  <c r="AQ622"/>
  <c r="AR622" s="1"/>
  <c r="AS622"/>
  <c r="BX622" s="1"/>
  <c r="AU622"/>
  <c r="BY622" s="1"/>
  <c r="AV622"/>
  <c r="AW622"/>
  <c r="BZ622" s="1"/>
  <c r="AX622"/>
  <c r="AY622"/>
  <c r="CA622" s="1"/>
  <c r="AZ622"/>
  <c r="BA622"/>
  <c r="CB622" s="1"/>
  <c r="BB622"/>
  <c r="BC622"/>
  <c r="CC622" s="1"/>
  <c r="BD622"/>
  <c r="BE622"/>
  <c r="CD622" s="1"/>
  <c r="BF622"/>
  <c r="BG622"/>
  <c r="W623"/>
  <c r="Y623"/>
  <c r="Z623" s="1"/>
  <c r="AA623"/>
  <c r="BO623" s="1"/>
  <c r="AB623"/>
  <c r="AC623"/>
  <c r="BP623" s="1"/>
  <c r="AD623"/>
  <c r="AE623"/>
  <c r="AF623" s="1"/>
  <c r="AG623"/>
  <c r="AI623"/>
  <c r="BS623" s="1"/>
  <c r="AJ623"/>
  <c r="AK623"/>
  <c r="BT623" s="1"/>
  <c r="AL623"/>
  <c r="AM623"/>
  <c r="BU623" s="1"/>
  <c r="AN623"/>
  <c r="AO623"/>
  <c r="BV623" s="1"/>
  <c r="AP623"/>
  <c r="AQ623"/>
  <c r="AR623" s="1"/>
  <c r="AS623"/>
  <c r="BX623" s="1"/>
  <c r="AU623"/>
  <c r="BY623" s="1"/>
  <c r="AV623"/>
  <c r="AW623"/>
  <c r="BZ623" s="1"/>
  <c r="AX623"/>
  <c r="AY623"/>
  <c r="CA623" s="1"/>
  <c r="AZ623"/>
  <c r="BA623"/>
  <c r="CB623" s="1"/>
  <c r="BB623"/>
  <c r="BC623"/>
  <c r="CC623" s="1"/>
  <c r="BD623"/>
  <c r="BE623"/>
  <c r="CD623" s="1"/>
  <c r="BF623"/>
  <c r="BG623"/>
  <c r="W624"/>
  <c r="BM624" s="1"/>
  <c r="Y624"/>
  <c r="AA624"/>
  <c r="AB624"/>
  <c r="AC624"/>
  <c r="BP624" s="1"/>
  <c r="AD624"/>
  <c r="AE624"/>
  <c r="AF624" s="1"/>
  <c r="AG624"/>
  <c r="BR624" s="1"/>
  <c r="AI624"/>
  <c r="BS624" s="1"/>
  <c r="AJ624"/>
  <c r="AK624"/>
  <c r="BT624" s="1"/>
  <c r="AL624"/>
  <c r="AM624"/>
  <c r="BU624" s="1"/>
  <c r="AN624"/>
  <c r="AO624"/>
  <c r="BV624" s="1"/>
  <c r="AP624"/>
  <c r="AQ624"/>
  <c r="AR624" s="1"/>
  <c r="AS624"/>
  <c r="BX624" s="1"/>
  <c r="AU624"/>
  <c r="BY624" s="1"/>
  <c r="AV624"/>
  <c r="AW624"/>
  <c r="BZ624" s="1"/>
  <c r="AX624"/>
  <c r="AY624"/>
  <c r="CA624" s="1"/>
  <c r="AZ624"/>
  <c r="BA624"/>
  <c r="CB624" s="1"/>
  <c r="BB624"/>
  <c r="BC624"/>
  <c r="CC624" s="1"/>
  <c r="BD624"/>
  <c r="BE624"/>
  <c r="CD624" s="1"/>
  <c r="BF624"/>
  <c r="BG624"/>
  <c r="W625"/>
  <c r="Y625"/>
  <c r="Z625" s="1"/>
  <c r="AA625"/>
  <c r="BO625" s="1"/>
  <c r="AB625"/>
  <c r="AC625"/>
  <c r="BP625" s="1"/>
  <c r="AD625"/>
  <c r="AE625"/>
  <c r="AF625" s="1"/>
  <c r="AG625"/>
  <c r="AI625"/>
  <c r="BS625" s="1"/>
  <c r="AJ625"/>
  <c r="AK625"/>
  <c r="BT625" s="1"/>
  <c r="AL625"/>
  <c r="AM625"/>
  <c r="BU625" s="1"/>
  <c r="AN625"/>
  <c r="AO625"/>
  <c r="BV625" s="1"/>
  <c r="AP625"/>
  <c r="AQ625"/>
  <c r="AR625" s="1"/>
  <c r="AS625"/>
  <c r="BX625" s="1"/>
  <c r="AU625"/>
  <c r="BY625" s="1"/>
  <c r="AV625"/>
  <c r="AW625"/>
  <c r="BZ625" s="1"/>
  <c r="AX625"/>
  <c r="AY625"/>
  <c r="CA625" s="1"/>
  <c r="AZ625"/>
  <c r="BA625"/>
  <c r="CB625" s="1"/>
  <c r="BB625"/>
  <c r="BC625"/>
  <c r="CC625" s="1"/>
  <c r="BD625"/>
  <c r="BE625"/>
  <c r="CD625" s="1"/>
  <c r="BF625"/>
  <c r="BG625"/>
  <c r="W626"/>
  <c r="BM626" s="1"/>
  <c r="Y626"/>
  <c r="AA626"/>
  <c r="BO626" s="1"/>
  <c r="AB626"/>
  <c r="AC626"/>
  <c r="BP626" s="1"/>
  <c r="AD626"/>
  <c r="AE626"/>
  <c r="BQ626" s="1"/>
  <c r="AF626"/>
  <c r="AG626"/>
  <c r="BR626" s="1"/>
  <c r="AH626"/>
  <c r="AI626"/>
  <c r="BS626" s="1"/>
  <c r="AJ626"/>
  <c r="AK626"/>
  <c r="BT626" s="1"/>
  <c r="AL626"/>
  <c r="AM626"/>
  <c r="BU626" s="1"/>
  <c r="AN626"/>
  <c r="AO626"/>
  <c r="BV626" s="1"/>
  <c r="AP626"/>
  <c r="AQ626"/>
  <c r="AR626" s="1"/>
  <c r="AS626"/>
  <c r="BX626" s="1"/>
  <c r="AU626"/>
  <c r="BY626" s="1"/>
  <c r="AV626"/>
  <c r="AW626"/>
  <c r="BZ626" s="1"/>
  <c r="AX626"/>
  <c r="AY626"/>
  <c r="CA626" s="1"/>
  <c r="AZ626"/>
  <c r="BA626"/>
  <c r="CB626" s="1"/>
  <c r="BB626"/>
  <c r="BC626"/>
  <c r="CC626" s="1"/>
  <c r="BD626"/>
  <c r="BE626"/>
  <c r="CD626" s="1"/>
  <c r="BF626"/>
  <c r="BG626"/>
  <c r="W627"/>
  <c r="BM627" s="1"/>
  <c r="Y627"/>
  <c r="AA627"/>
  <c r="BO627" s="1"/>
  <c r="AB627"/>
  <c r="AC627"/>
  <c r="BP627" s="1"/>
  <c r="AD627"/>
  <c r="AE627"/>
  <c r="BQ627" s="1"/>
  <c r="AF627"/>
  <c r="AG627"/>
  <c r="BR627" s="1"/>
  <c r="AH627"/>
  <c r="AI627"/>
  <c r="BS627" s="1"/>
  <c r="AJ627"/>
  <c r="AK627"/>
  <c r="BT627" s="1"/>
  <c r="AL627"/>
  <c r="AM627"/>
  <c r="BU627" s="1"/>
  <c r="AN627"/>
  <c r="AO627"/>
  <c r="BV627" s="1"/>
  <c r="AP627"/>
  <c r="AQ627"/>
  <c r="AR627" s="1"/>
  <c r="AS627"/>
  <c r="BX627" s="1"/>
  <c r="AU627"/>
  <c r="BY627" s="1"/>
  <c r="AV627"/>
  <c r="AW627"/>
  <c r="BZ627" s="1"/>
  <c r="AX627"/>
  <c r="AY627"/>
  <c r="CA627" s="1"/>
  <c r="AZ627"/>
  <c r="BA627"/>
  <c r="CB627" s="1"/>
  <c r="BB627"/>
  <c r="BC627"/>
  <c r="CC627" s="1"/>
  <c r="BD627"/>
  <c r="BE627"/>
  <c r="CD627" s="1"/>
  <c r="BF627"/>
  <c r="BG627"/>
  <c r="W628"/>
  <c r="BM628" s="1"/>
  <c r="Y628"/>
  <c r="BN628" s="1"/>
  <c r="AA628"/>
  <c r="AB628" s="1"/>
  <c r="AC628"/>
  <c r="BP628" s="1"/>
  <c r="AE628"/>
  <c r="AF628" s="1"/>
  <c r="AG628"/>
  <c r="AI628"/>
  <c r="AJ628" s="1"/>
  <c r="AK628"/>
  <c r="BT628" s="1"/>
  <c r="AM628"/>
  <c r="BU628" s="1"/>
  <c r="AN628"/>
  <c r="AO628"/>
  <c r="BV628" s="1"/>
  <c r="AP628"/>
  <c r="AQ628"/>
  <c r="AR628" s="1"/>
  <c r="AS628"/>
  <c r="BX628" s="1"/>
  <c r="AU628"/>
  <c r="BY628" s="1"/>
  <c r="AV628"/>
  <c r="AW628"/>
  <c r="BZ628" s="1"/>
  <c r="AX628"/>
  <c r="AY628"/>
  <c r="CA628" s="1"/>
  <c r="AZ628"/>
  <c r="BA628"/>
  <c r="CB628" s="1"/>
  <c r="BB628"/>
  <c r="BC628"/>
  <c r="CC628" s="1"/>
  <c r="BD628"/>
  <c r="BE628"/>
  <c r="BF628"/>
  <c r="BG628"/>
  <c r="W629"/>
  <c r="BM629" s="1"/>
  <c r="Y629"/>
  <c r="Z629" s="1"/>
  <c r="AA629"/>
  <c r="AB629" s="1"/>
  <c r="AC629"/>
  <c r="BP629" s="1"/>
  <c r="AE629"/>
  <c r="AF629" s="1"/>
  <c r="AG629"/>
  <c r="AH629" s="1"/>
  <c r="AI629"/>
  <c r="AJ629" s="1"/>
  <c r="AK629"/>
  <c r="BT629" s="1"/>
  <c r="AM629"/>
  <c r="BU629" s="1"/>
  <c r="AN629"/>
  <c r="AO629"/>
  <c r="BV629" s="1"/>
  <c r="AP629"/>
  <c r="AQ629"/>
  <c r="AR629" s="1"/>
  <c r="AS629"/>
  <c r="BX629" s="1"/>
  <c r="AU629"/>
  <c r="BY629" s="1"/>
  <c r="AV629"/>
  <c r="AW629"/>
  <c r="BZ629" s="1"/>
  <c r="AX629"/>
  <c r="AY629"/>
  <c r="CA629" s="1"/>
  <c r="AZ629"/>
  <c r="BA629"/>
  <c r="CB629" s="1"/>
  <c r="BB629"/>
  <c r="BC629"/>
  <c r="CC629" s="1"/>
  <c r="BD629"/>
  <c r="BE629"/>
  <c r="CD629" s="1"/>
  <c r="BF629"/>
  <c r="BG629"/>
  <c r="W630"/>
  <c r="BM630" s="1"/>
  <c r="Y630"/>
  <c r="BN630" s="1"/>
  <c r="AA630"/>
  <c r="AB630" s="1"/>
  <c r="AC630"/>
  <c r="BP630" s="1"/>
  <c r="AE630"/>
  <c r="BQ630" s="1"/>
  <c r="AF630"/>
  <c r="AG630"/>
  <c r="BR630" s="1"/>
  <c r="AH630"/>
  <c r="AI630"/>
  <c r="BS630" s="1"/>
  <c r="AJ630"/>
  <c r="AK630"/>
  <c r="BT630" s="1"/>
  <c r="AL630"/>
  <c r="AM630"/>
  <c r="AN630" s="1"/>
  <c r="AO630"/>
  <c r="AQ630"/>
  <c r="AR630" s="1"/>
  <c r="AS630"/>
  <c r="BX630" s="1"/>
  <c r="AU630"/>
  <c r="BY630" s="1"/>
  <c r="AV630"/>
  <c r="AW630"/>
  <c r="BZ630" s="1"/>
  <c r="AX630"/>
  <c r="AY630"/>
  <c r="CA630" s="1"/>
  <c r="AZ630"/>
  <c r="BA630"/>
  <c r="CB630" s="1"/>
  <c r="BB630"/>
  <c r="BC630"/>
  <c r="CC630" s="1"/>
  <c r="BD630"/>
  <c r="BE630"/>
  <c r="CD630" s="1"/>
  <c r="BF630"/>
  <c r="BG630"/>
  <c r="W631"/>
  <c r="BM631" s="1"/>
  <c r="Y631"/>
  <c r="AA631"/>
  <c r="AB631" s="1"/>
  <c r="AC631"/>
  <c r="BP631" s="1"/>
  <c r="AE631"/>
  <c r="BQ631" s="1"/>
  <c r="AF631"/>
  <c r="AG631"/>
  <c r="AH631"/>
  <c r="AI631"/>
  <c r="AJ631" s="1"/>
  <c r="AK631"/>
  <c r="BT631" s="1"/>
  <c r="AM631"/>
  <c r="BU631" s="1"/>
  <c r="AN631"/>
  <c r="AO631"/>
  <c r="BV631" s="1"/>
  <c r="AP631"/>
  <c r="AQ631"/>
  <c r="AR631" s="1"/>
  <c r="AS631"/>
  <c r="BX631" s="1"/>
  <c r="AU631"/>
  <c r="BY631" s="1"/>
  <c r="AV631"/>
  <c r="AW631"/>
  <c r="BZ631" s="1"/>
  <c r="AX631"/>
  <c r="AY631"/>
  <c r="CA631" s="1"/>
  <c r="AZ631"/>
  <c r="BA631"/>
  <c r="CB631" s="1"/>
  <c r="BB631"/>
  <c r="BC631"/>
  <c r="CC631" s="1"/>
  <c r="BD631"/>
  <c r="BE631"/>
  <c r="CD631" s="1"/>
  <c r="BF631"/>
  <c r="BG631"/>
  <c r="BN631"/>
  <c r="BR631"/>
  <c r="W632"/>
  <c r="BM632" s="1"/>
  <c r="Y632"/>
  <c r="AA632"/>
  <c r="BO632" s="1"/>
  <c r="AB632"/>
  <c r="AC632"/>
  <c r="BP632" s="1"/>
  <c r="AD632"/>
  <c r="AE632"/>
  <c r="BQ632" s="1"/>
  <c r="AF632"/>
  <c r="AG632"/>
  <c r="BR632" s="1"/>
  <c r="AH632"/>
  <c r="AI632"/>
  <c r="AJ632" s="1"/>
  <c r="AK632"/>
  <c r="BT632" s="1"/>
  <c r="AM632"/>
  <c r="BU632" s="1"/>
  <c r="AN632"/>
  <c r="AO632"/>
  <c r="BV632" s="1"/>
  <c r="AP632"/>
  <c r="AQ632"/>
  <c r="AR632" s="1"/>
  <c r="AS632"/>
  <c r="BX632" s="1"/>
  <c r="AU632"/>
  <c r="BY632" s="1"/>
  <c r="AV632"/>
  <c r="AW632"/>
  <c r="AX632"/>
  <c r="AY632"/>
  <c r="CA632" s="1"/>
  <c r="AZ632"/>
  <c r="BA632"/>
  <c r="CB632" s="1"/>
  <c r="BB632"/>
  <c r="BC632"/>
  <c r="CC632" s="1"/>
  <c r="BD632"/>
  <c r="BE632"/>
  <c r="CD632" s="1"/>
  <c r="BF632"/>
  <c r="BG632"/>
  <c r="W633"/>
  <c r="BM633" s="1"/>
  <c r="Y633"/>
  <c r="AA633"/>
  <c r="AB633" s="1"/>
  <c r="AC633"/>
  <c r="AE633"/>
  <c r="AF633" s="1"/>
  <c r="AG633"/>
  <c r="BR633" s="1"/>
  <c r="AI633"/>
  <c r="BS633" s="1"/>
  <c r="AJ633"/>
  <c r="AK633"/>
  <c r="BT633" s="1"/>
  <c r="AL633"/>
  <c r="AM633"/>
  <c r="AN633"/>
  <c r="AO633"/>
  <c r="BV633" s="1"/>
  <c r="AP633"/>
  <c r="AQ633"/>
  <c r="AR633" s="1"/>
  <c r="AS633"/>
  <c r="BX633" s="1"/>
  <c r="AU633"/>
  <c r="BY633" s="1"/>
  <c r="AV633"/>
  <c r="AW633"/>
  <c r="BZ633" s="1"/>
  <c r="AX633"/>
  <c r="AY633"/>
  <c r="CA633" s="1"/>
  <c r="AZ633"/>
  <c r="BA633"/>
  <c r="CB633" s="1"/>
  <c r="BB633"/>
  <c r="BC633"/>
  <c r="CC633" s="1"/>
  <c r="BD633"/>
  <c r="BE633"/>
  <c r="CD633" s="1"/>
  <c r="BF633"/>
  <c r="BG633"/>
  <c r="BN633"/>
  <c r="BU633"/>
  <c r="W634"/>
  <c r="BM634" s="1"/>
  <c r="Y634"/>
  <c r="AA634"/>
  <c r="AB634" s="1"/>
  <c r="AC634"/>
  <c r="AE634"/>
  <c r="BQ634" s="1"/>
  <c r="AF634"/>
  <c r="AG634"/>
  <c r="BR634" s="1"/>
  <c r="AH634"/>
  <c r="AI634"/>
  <c r="BS634" s="1"/>
  <c r="AJ634"/>
  <c r="AK634"/>
  <c r="BT634" s="1"/>
  <c r="AL634"/>
  <c r="AM634"/>
  <c r="AN634" s="1"/>
  <c r="AO634"/>
  <c r="BV634" s="1"/>
  <c r="AQ634"/>
  <c r="AR634" s="1"/>
  <c r="AS634"/>
  <c r="AU634"/>
  <c r="BY634" s="1"/>
  <c r="AV634"/>
  <c r="AW634"/>
  <c r="BZ634" s="1"/>
  <c r="AX634"/>
  <c r="AY634"/>
  <c r="CA634" s="1"/>
  <c r="AZ634"/>
  <c r="BA634"/>
  <c r="CB634" s="1"/>
  <c r="BB634"/>
  <c r="BC634"/>
  <c r="CC634" s="1"/>
  <c r="BD634"/>
  <c r="BE634"/>
  <c r="CD634" s="1"/>
  <c r="BF634"/>
  <c r="BG634"/>
  <c r="W635"/>
  <c r="BM635" s="1"/>
  <c r="Y635"/>
  <c r="BN635" s="1"/>
  <c r="AA635"/>
  <c r="AB635" s="1"/>
  <c r="AC635"/>
  <c r="AE635"/>
  <c r="BQ635" s="1"/>
  <c r="AF635"/>
  <c r="AG635"/>
  <c r="BR635" s="1"/>
  <c r="AH635"/>
  <c r="AI635"/>
  <c r="BS635" s="1"/>
  <c r="AJ635"/>
  <c r="AK635"/>
  <c r="BT635" s="1"/>
  <c r="AL635"/>
  <c r="AM635"/>
  <c r="AN635" s="1"/>
  <c r="AO635"/>
  <c r="BV635" s="1"/>
  <c r="AQ635"/>
  <c r="AR635" s="1"/>
  <c r="AS635"/>
  <c r="AU635"/>
  <c r="BY635" s="1"/>
  <c r="AV635"/>
  <c r="AW635"/>
  <c r="BZ635" s="1"/>
  <c r="AX635"/>
  <c r="AY635"/>
  <c r="CA635" s="1"/>
  <c r="AZ635"/>
  <c r="BA635"/>
  <c r="CB635" s="1"/>
  <c r="BB635"/>
  <c r="BC635"/>
  <c r="CC635" s="1"/>
  <c r="BD635"/>
  <c r="BE635"/>
  <c r="CD635" s="1"/>
  <c r="BF635"/>
  <c r="BG635"/>
  <c r="W636"/>
  <c r="BM636" s="1"/>
  <c r="Y636"/>
  <c r="AA636"/>
  <c r="BO636" s="1"/>
  <c r="AB636"/>
  <c r="AC636"/>
  <c r="BP636" s="1"/>
  <c r="AD636"/>
  <c r="AE636"/>
  <c r="BQ636" s="1"/>
  <c r="AF636"/>
  <c r="AG636"/>
  <c r="BR636" s="1"/>
  <c r="AH636"/>
  <c r="AI636"/>
  <c r="BS636" s="1"/>
  <c r="AJ636"/>
  <c r="AK636"/>
  <c r="BT636" s="1"/>
  <c r="AL636"/>
  <c r="AM636"/>
  <c r="BU636" s="1"/>
  <c r="AN636"/>
  <c r="AO636"/>
  <c r="BV636" s="1"/>
  <c r="AP636"/>
  <c r="AQ636"/>
  <c r="AR636" s="1"/>
  <c r="AS636"/>
  <c r="AU636"/>
  <c r="BY636" s="1"/>
  <c r="AV636"/>
  <c r="AW636"/>
  <c r="BZ636" s="1"/>
  <c r="AX636"/>
  <c r="AY636"/>
  <c r="CA636" s="1"/>
  <c r="AZ636"/>
  <c r="BA636"/>
  <c r="CB636" s="1"/>
  <c r="BB636"/>
  <c r="BC636"/>
  <c r="CC636" s="1"/>
  <c r="BD636"/>
  <c r="BE636"/>
  <c r="CD636" s="1"/>
  <c r="BF636"/>
  <c r="BG636"/>
  <c r="W637"/>
  <c r="Y637"/>
  <c r="AA637"/>
  <c r="BO637" s="1"/>
  <c r="AB637"/>
  <c r="AC637"/>
  <c r="BP637" s="1"/>
  <c r="AD637"/>
  <c r="AE637"/>
  <c r="BQ637" s="1"/>
  <c r="AF637"/>
  <c r="AG637"/>
  <c r="BR637" s="1"/>
  <c r="AH637"/>
  <c r="AI637"/>
  <c r="BS637" s="1"/>
  <c r="AJ637"/>
  <c r="AK637"/>
  <c r="BT637" s="1"/>
  <c r="AL637"/>
  <c r="AM637"/>
  <c r="BU637" s="1"/>
  <c r="AN637"/>
  <c r="AO637"/>
  <c r="BV637" s="1"/>
  <c r="AP637"/>
  <c r="AQ637"/>
  <c r="BW637" s="1"/>
  <c r="AR637"/>
  <c r="AS637"/>
  <c r="BX637" s="1"/>
  <c r="AT637"/>
  <c r="AU637"/>
  <c r="BY637" s="1"/>
  <c r="AV637"/>
  <c r="AW637"/>
  <c r="BZ637" s="1"/>
  <c r="AX637"/>
  <c r="AY637"/>
  <c r="CA637" s="1"/>
  <c r="AZ637"/>
  <c r="BA637"/>
  <c r="CB637" s="1"/>
  <c r="BB637"/>
  <c r="BC637"/>
  <c r="CC637" s="1"/>
  <c r="BD637"/>
  <c r="BE637"/>
  <c r="CD637" s="1"/>
  <c r="BF637"/>
  <c r="BG637"/>
  <c r="W638"/>
  <c r="Y638"/>
  <c r="AA638"/>
  <c r="BO638" s="1"/>
  <c r="AB638"/>
  <c r="AC638"/>
  <c r="BP638" s="1"/>
  <c r="AD638"/>
  <c r="AE638"/>
  <c r="BQ638" s="1"/>
  <c r="AF638"/>
  <c r="AG638"/>
  <c r="BR638" s="1"/>
  <c r="AH638"/>
  <c r="AI638"/>
  <c r="AJ638" s="1"/>
  <c r="AK638"/>
  <c r="AM638"/>
  <c r="BU638" s="1"/>
  <c r="AN638"/>
  <c r="AO638"/>
  <c r="BV638" s="1"/>
  <c r="AP638"/>
  <c r="AQ638"/>
  <c r="BW638" s="1"/>
  <c r="AR638"/>
  <c r="AS638"/>
  <c r="BX638" s="1"/>
  <c r="AT638"/>
  <c r="AU638"/>
  <c r="BY638" s="1"/>
  <c r="AV638"/>
  <c r="AW638"/>
  <c r="BZ638" s="1"/>
  <c r="AX638"/>
  <c r="AY638"/>
  <c r="CA638" s="1"/>
  <c r="AZ638"/>
  <c r="BA638"/>
  <c r="CB638" s="1"/>
  <c r="BB638"/>
  <c r="BC638"/>
  <c r="CC638" s="1"/>
  <c r="BD638"/>
  <c r="BE638"/>
  <c r="CD638" s="1"/>
  <c r="BF638"/>
  <c r="BG638"/>
  <c r="W639"/>
  <c r="Y639"/>
  <c r="AA639"/>
  <c r="BO639" s="1"/>
  <c r="AB639"/>
  <c r="AC639"/>
  <c r="BP639" s="1"/>
  <c r="AD639"/>
  <c r="AE639"/>
  <c r="BQ639" s="1"/>
  <c r="AF639"/>
  <c r="AG639"/>
  <c r="BR639" s="1"/>
  <c r="AH639"/>
  <c r="AI639"/>
  <c r="BS639" s="1"/>
  <c r="AJ639"/>
  <c r="AK639"/>
  <c r="BT639" s="1"/>
  <c r="AL639"/>
  <c r="AM639"/>
  <c r="BU639" s="1"/>
  <c r="AN639"/>
  <c r="AO639"/>
  <c r="BV639" s="1"/>
  <c r="AP639"/>
  <c r="AQ639"/>
  <c r="BW639" s="1"/>
  <c r="AR639"/>
  <c r="AS639"/>
  <c r="BX639" s="1"/>
  <c r="AT639"/>
  <c r="AU639"/>
  <c r="BY639" s="1"/>
  <c r="AV639"/>
  <c r="AW639"/>
  <c r="BZ639" s="1"/>
  <c r="AX639"/>
  <c r="AY639"/>
  <c r="CA639" s="1"/>
  <c r="AZ639"/>
  <c r="BA639"/>
  <c r="CB639" s="1"/>
  <c r="BB639"/>
  <c r="BC639"/>
  <c r="CC639" s="1"/>
  <c r="BD639"/>
  <c r="BE639"/>
  <c r="CD639" s="1"/>
  <c r="BF639"/>
  <c r="BG639"/>
  <c r="W640"/>
  <c r="Y640"/>
  <c r="AA640"/>
  <c r="BO640" s="1"/>
  <c r="AB640"/>
  <c r="AC640"/>
  <c r="BP640" s="1"/>
  <c r="AD640"/>
  <c r="AE640"/>
  <c r="BQ640" s="1"/>
  <c r="AF640"/>
  <c r="AG640"/>
  <c r="BR640" s="1"/>
  <c r="AH640"/>
  <c r="AI640"/>
  <c r="BS640" s="1"/>
  <c r="AJ640"/>
  <c r="AK640"/>
  <c r="BT640" s="1"/>
  <c r="AL640"/>
  <c r="AM640"/>
  <c r="BU640" s="1"/>
  <c r="AN640"/>
  <c r="AO640"/>
  <c r="BV640" s="1"/>
  <c r="AP640"/>
  <c r="AQ640"/>
  <c r="BW640" s="1"/>
  <c r="AR640"/>
  <c r="AS640"/>
  <c r="BX640" s="1"/>
  <c r="AT640"/>
  <c r="AU640"/>
  <c r="BY640" s="1"/>
  <c r="AV640"/>
  <c r="AW640"/>
  <c r="BZ640" s="1"/>
  <c r="AX640"/>
  <c r="AY640"/>
  <c r="CA640" s="1"/>
  <c r="AZ640"/>
  <c r="BA640"/>
  <c r="CB640" s="1"/>
  <c r="BB640"/>
  <c r="BC640"/>
  <c r="CC640" s="1"/>
  <c r="BD640"/>
  <c r="BE640"/>
  <c r="CD640" s="1"/>
  <c r="BF640"/>
  <c r="BG640"/>
  <c r="W641"/>
  <c r="Y641"/>
  <c r="AA641"/>
  <c r="AB641" s="1"/>
  <c r="AC641"/>
  <c r="AE641"/>
  <c r="BQ641" s="1"/>
  <c r="AF641"/>
  <c r="AG641"/>
  <c r="BR641" s="1"/>
  <c r="AH641"/>
  <c r="AI641"/>
  <c r="BS641" s="1"/>
  <c r="AJ641"/>
  <c r="AK641"/>
  <c r="BT641" s="1"/>
  <c r="AL641"/>
  <c r="AM641"/>
  <c r="BU641" s="1"/>
  <c r="AN641"/>
  <c r="AO641"/>
  <c r="BV641" s="1"/>
  <c r="AP641"/>
  <c r="AQ641"/>
  <c r="AR641" s="1"/>
  <c r="AS641"/>
  <c r="AU641"/>
  <c r="BY641" s="1"/>
  <c r="AV641"/>
  <c r="AW641"/>
  <c r="BZ641" s="1"/>
  <c r="AX641"/>
  <c r="AY641"/>
  <c r="CA641" s="1"/>
  <c r="AZ641"/>
  <c r="BA641"/>
  <c r="CB641" s="1"/>
  <c r="BB641"/>
  <c r="BC641"/>
  <c r="CC641" s="1"/>
  <c r="BD641"/>
  <c r="BE641"/>
  <c r="CD641" s="1"/>
  <c r="BF641"/>
  <c r="BG641"/>
  <c r="W642"/>
  <c r="Y642"/>
  <c r="AA642"/>
  <c r="BO642" s="1"/>
  <c r="AB642"/>
  <c r="AC642"/>
  <c r="BP642" s="1"/>
  <c r="AD642"/>
  <c r="AE642"/>
  <c r="BQ642" s="1"/>
  <c r="AF642"/>
  <c r="AG642"/>
  <c r="BR642" s="1"/>
  <c r="AH642"/>
  <c r="AI642"/>
  <c r="BS642" s="1"/>
  <c r="AJ642"/>
  <c r="AK642"/>
  <c r="BT642" s="1"/>
  <c r="AL642"/>
  <c r="AM642"/>
  <c r="BU642" s="1"/>
  <c r="AN642"/>
  <c r="AO642"/>
  <c r="BV642" s="1"/>
  <c r="AP642"/>
  <c r="AQ642"/>
  <c r="BW642" s="1"/>
  <c r="AR642"/>
  <c r="AS642"/>
  <c r="BX642" s="1"/>
  <c r="AT642"/>
  <c r="AU642"/>
  <c r="BY642" s="1"/>
  <c r="AV642"/>
  <c r="AW642"/>
  <c r="BZ642" s="1"/>
  <c r="AX642"/>
  <c r="AY642"/>
  <c r="CA642" s="1"/>
  <c r="AZ642"/>
  <c r="BA642"/>
  <c r="CB642" s="1"/>
  <c r="BB642"/>
  <c r="BC642"/>
  <c r="CC642" s="1"/>
  <c r="BD642"/>
  <c r="BE642"/>
  <c r="CD642" s="1"/>
  <c r="BF642"/>
  <c r="BG642"/>
  <c r="W643"/>
  <c r="Y643"/>
  <c r="AA643"/>
  <c r="BO643" s="1"/>
  <c r="AB643"/>
  <c r="AC643"/>
  <c r="BP643" s="1"/>
  <c r="AD643"/>
  <c r="AE643"/>
  <c r="BQ643" s="1"/>
  <c r="AF643"/>
  <c r="AG643"/>
  <c r="BR643" s="1"/>
  <c r="AH643"/>
  <c r="AI643"/>
  <c r="BS643" s="1"/>
  <c r="AJ643"/>
  <c r="AK643"/>
  <c r="BT643" s="1"/>
  <c r="AL643"/>
  <c r="AM643"/>
  <c r="BU643" s="1"/>
  <c r="AN643"/>
  <c r="AO643"/>
  <c r="BV643" s="1"/>
  <c r="AP643"/>
  <c r="AQ643"/>
  <c r="BW643" s="1"/>
  <c r="AR643"/>
  <c r="AS643"/>
  <c r="BX643" s="1"/>
  <c r="AT643"/>
  <c r="AU643"/>
  <c r="BY643" s="1"/>
  <c r="AV643"/>
  <c r="AW643"/>
  <c r="BZ643" s="1"/>
  <c r="AX643"/>
  <c r="AY643"/>
  <c r="CA643" s="1"/>
  <c r="AZ643"/>
  <c r="BA643"/>
  <c r="CB643" s="1"/>
  <c r="BB643"/>
  <c r="BC643"/>
  <c r="CC643" s="1"/>
  <c r="BD643"/>
  <c r="BE643"/>
  <c r="CD643" s="1"/>
  <c r="BF643"/>
  <c r="BG643"/>
  <c r="W644"/>
  <c r="BM644" s="1"/>
  <c r="Y644"/>
  <c r="AA644"/>
  <c r="AB644" s="1"/>
  <c r="AC644"/>
  <c r="AE644"/>
  <c r="AF644" s="1"/>
  <c r="AG644"/>
  <c r="AI644"/>
  <c r="AJ644" s="1"/>
  <c r="AK644"/>
  <c r="AM644"/>
  <c r="AN644" s="1"/>
  <c r="AO644"/>
  <c r="AQ644"/>
  <c r="AR644" s="1"/>
  <c r="AS644"/>
  <c r="AU644"/>
  <c r="BY644" s="1"/>
  <c r="AV644"/>
  <c r="AW644"/>
  <c r="BZ644" s="1"/>
  <c r="AX644"/>
  <c r="AY644"/>
  <c r="CA644" s="1"/>
  <c r="AZ644"/>
  <c r="BA644"/>
  <c r="CB644" s="1"/>
  <c r="BB644"/>
  <c r="BC644"/>
  <c r="CC644" s="1"/>
  <c r="BD644"/>
  <c r="BE644"/>
  <c r="CD644" s="1"/>
  <c r="BF644"/>
  <c r="BG644"/>
  <c r="W645"/>
  <c r="Y645"/>
  <c r="AA645"/>
  <c r="AB645" s="1"/>
  <c r="AC645"/>
  <c r="AE645"/>
  <c r="BQ645" s="1"/>
  <c r="AF645"/>
  <c r="AG645"/>
  <c r="BR645" s="1"/>
  <c r="AH645"/>
  <c r="AI645"/>
  <c r="BS645" s="1"/>
  <c r="AJ645"/>
  <c r="AK645"/>
  <c r="BT645" s="1"/>
  <c r="AL645"/>
  <c r="AM645"/>
  <c r="BU645" s="1"/>
  <c r="AN645"/>
  <c r="AO645"/>
  <c r="BV645" s="1"/>
  <c r="AP645"/>
  <c r="AQ645"/>
  <c r="AS645"/>
  <c r="AU645"/>
  <c r="BY645" s="1"/>
  <c r="AV645"/>
  <c r="AW645"/>
  <c r="BZ645" s="1"/>
  <c r="AX645"/>
  <c r="AY645"/>
  <c r="CA645" s="1"/>
  <c r="AZ645"/>
  <c r="BA645"/>
  <c r="CB645" s="1"/>
  <c r="BB645"/>
  <c r="BC645"/>
  <c r="CC645" s="1"/>
  <c r="BD645"/>
  <c r="BE645"/>
  <c r="CD645" s="1"/>
  <c r="BF645"/>
  <c r="BG645"/>
  <c r="W646"/>
  <c r="Y646"/>
  <c r="AA646"/>
  <c r="AB646" s="1"/>
  <c r="AC646"/>
  <c r="AE646"/>
  <c r="AF646" s="1"/>
  <c r="AG646"/>
  <c r="AI646"/>
  <c r="BS646" s="1"/>
  <c r="AJ646"/>
  <c r="AK646"/>
  <c r="BT646" s="1"/>
  <c r="AL646"/>
  <c r="AM646"/>
  <c r="AN646" s="1"/>
  <c r="AO646"/>
  <c r="AQ646"/>
  <c r="AR646" s="1"/>
  <c r="AS646"/>
  <c r="AU646"/>
  <c r="BY646" s="1"/>
  <c r="AV646"/>
  <c r="AW646"/>
  <c r="BZ646" s="1"/>
  <c r="AX646"/>
  <c r="AY646"/>
  <c r="CA646" s="1"/>
  <c r="AZ646"/>
  <c r="BA646"/>
  <c r="CB646" s="1"/>
  <c r="BB646"/>
  <c r="BC646"/>
  <c r="CC646" s="1"/>
  <c r="BD646"/>
  <c r="BE646"/>
  <c r="CD646" s="1"/>
  <c r="BF646"/>
  <c r="BG646"/>
  <c r="W647"/>
  <c r="BM647" s="1"/>
  <c r="Y647"/>
  <c r="AA647"/>
  <c r="AC647"/>
  <c r="AE647"/>
  <c r="BQ647" s="1"/>
  <c r="AF647"/>
  <c r="AG647"/>
  <c r="BR647" s="1"/>
  <c r="AH647"/>
  <c r="AI647"/>
  <c r="BS647" s="1"/>
  <c r="AJ647"/>
  <c r="AK647"/>
  <c r="BT647" s="1"/>
  <c r="AL647"/>
  <c r="AM647"/>
  <c r="AN647" s="1"/>
  <c r="AO647"/>
  <c r="AQ647"/>
  <c r="AS647"/>
  <c r="AU647"/>
  <c r="BY647" s="1"/>
  <c r="AV647"/>
  <c r="AW647"/>
  <c r="BZ647" s="1"/>
  <c r="AX647"/>
  <c r="AY647"/>
  <c r="CA647" s="1"/>
  <c r="AZ647"/>
  <c r="BA647"/>
  <c r="CB647" s="1"/>
  <c r="BB647"/>
  <c r="BC647"/>
  <c r="CC647" s="1"/>
  <c r="BD647"/>
  <c r="BE647"/>
  <c r="CD647" s="1"/>
  <c r="BF647"/>
  <c r="BG647"/>
  <c r="W648"/>
  <c r="Y648"/>
  <c r="AA648"/>
  <c r="AB648" s="1"/>
  <c r="AC648"/>
  <c r="AE648"/>
  <c r="BQ648" s="1"/>
  <c r="AF648"/>
  <c r="AG648"/>
  <c r="BR648" s="1"/>
  <c r="AH648"/>
  <c r="AI648"/>
  <c r="BS648" s="1"/>
  <c r="AJ648"/>
  <c r="AK648"/>
  <c r="BT648" s="1"/>
  <c r="AL648"/>
  <c r="AM648"/>
  <c r="BU648" s="1"/>
  <c r="AN648"/>
  <c r="AO648"/>
  <c r="BV648" s="1"/>
  <c r="AP648"/>
  <c r="AQ648"/>
  <c r="AR648" s="1"/>
  <c r="AS648"/>
  <c r="AU648"/>
  <c r="BY648" s="1"/>
  <c r="AV648"/>
  <c r="AW648"/>
  <c r="BZ648" s="1"/>
  <c r="AX648"/>
  <c r="AY648"/>
  <c r="CA648" s="1"/>
  <c r="AZ648"/>
  <c r="BA648"/>
  <c r="CB648" s="1"/>
  <c r="BB648"/>
  <c r="BC648"/>
  <c r="CC648" s="1"/>
  <c r="BD648"/>
  <c r="BE648"/>
  <c r="CD648" s="1"/>
  <c r="BF648"/>
  <c r="BG648"/>
  <c r="W649"/>
  <c r="Y649"/>
  <c r="AA649"/>
  <c r="BO649" s="1"/>
  <c r="AB649"/>
  <c r="AC649"/>
  <c r="BP649" s="1"/>
  <c r="AD649"/>
  <c r="AE649"/>
  <c r="BQ649" s="1"/>
  <c r="AF649"/>
  <c r="AG649"/>
  <c r="BR649" s="1"/>
  <c r="AH649"/>
  <c r="AI649"/>
  <c r="AJ649" s="1"/>
  <c r="AK649"/>
  <c r="AM649"/>
  <c r="AN649" s="1"/>
  <c r="AO649"/>
  <c r="AQ649"/>
  <c r="AR649" s="1"/>
  <c r="AS649"/>
  <c r="AU649"/>
  <c r="BY649" s="1"/>
  <c r="AV649"/>
  <c r="AW649"/>
  <c r="BZ649" s="1"/>
  <c r="AX649"/>
  <c r="AY649"/>
  <c r="CA649" s="1"/>
  <c r="AZ649"/>
  <c r="BA649"/>
  <c r="CB649" s="1"/>
  <c r="BB649"/>
  <c r="BC649"/>
  <c r="CC649" s="1"/>
  <c r="BD649"/>
  <c r="BE649"/>
  <c r="CD649" s="1"/>
  <c r="BF649"/>
  <c r="BG649"/>
  <c r="W650"/>
  <c r="Y650"/>
  <c r="AA650"/>
  <c r="AC650"/>
  <c r="AE650"/>
  <c r="BQ650" s="1"/>
  <c r="AF650"/>
  <c r="AG650"/>
  <c r="BR650" s="1"/>
  <c r="AH650"/>
  <c r="AI650"/>
  <c r="BS650" s="1"/>
  <c r="AJ650"/>
  <c r="AK650"/>
  <c r="BT650" s="1"/>
  <c r="AL650"/>
  <c r="AM650"/>
  <c r="BU650" s="1"/>
  <c r="AN650"/>
  <c r="AO650"/>
  <c r="BV650" s="1"/>
  <c r="AP650"/>
  <c r="AQ650"/>
  <c r="AR650" s="1"/>
  <c r="AS650"/>
  <c r="AU650"/>
  <c r="BY650" s="1"/>
  <c r="AV650"/>
  <c r="AW650"/>
  <c r="BZ650" s="1"/>
  <c r="AX650"/>
  <c r="AY650"/>
  <c r="CA650" s="1"/>
  <c r="AZ650"/>
  <c r="BA650"/>
  <c r="CB650" s="1"/>
  <c r="BB650"/>
  <c r="BC650"/>
  <c r="CC650" s="1"/>
  <c r="BD650"/>
  <c r="BE650"/>
  <c r="CD650" s="1"/>
  <c r="BF650"/>
  <c r="BG650"/>
  <c r="W651"/>
  <c r="Y651"/>
  <c r="AA651"/>
  <c r="BO651" s="1"/>
  <c r="AB651"/>
  <c r="AC651"/>
  <c r="BP651" s="1"/>
  <c r="AD651"/>
  <c r="AE651"/>
  <c r="BQ651" s="1"/>
  <c r="AF651"/>
  <c r="AG651"/>
  <c r="BR651" s="1"/>
  <c r="AH651"/>
  <c r="AI651"/>
  <c r="BS651" s="1"/>
  <c r="AJ651"/>
  <c r="AK651"/>
  <c r="BT651" s="1"/>
  <c r="AL651"/>
  <c r="AM651"/>
  <c r="AN651" s="1"/>
  <c r="AO651"/>
  <c r="AQ651"/>
  <c r="AR651" s="1"/>
  <c r="AS651"/>
  <c r="AU651"/>
  <c r="BY651" s="1"/>
  <c r="AV651"/>
  <c r="AW651"/>
  <c r="BZ651" s="1"/>
  <c r="AX651"/>
  <c r="AY651"/>
  <c r="CA651" s="1"/>
  <c r="AZ651"/>
  <c r="BA651"/>
  <c r="CB651" s="1"/>
  <c r="BB651"/>
  <c r="BC651"/>
  <c r="CC651" s="1"/>
  <c r="BD651"/>
  <c r="BE651"/>
  <c r="CD651" s="1"/>
  <c r="BF651"/>
  <c r="BG651"/>
  <c r="W652"/>
  <c r="Y652"/>
  <c r="AA652"/>
  <c r="BO652" s="1"/>
  <c r="AB652"/>
  <c r="AC652"/>
  <c r="BP652" s="1"/>
  <c r="AD652"/>
  <c r="AE652"/>
  <c r="BQ652" s="1"/>
  <c r="AF652"/>
  <c r="AG652"/>
  <c r="BR652" s="1"/>
  <c r="AH652"/>
  <c r="AI652"/>
  <c r="BS652" s="1"/>
  <c r="AJ652"/>
  <c r="AK652"/>
  <c r="BT652" s="1"/>
  <c r="AL652"/>
  <c r="AM652"/>
  <c r="BU652" s="1"/>
  <c r="AN652"/>
  <c r="AO652"/>
  <c r="BV652" s="1"/>
  <c r="AP652"/>
  <c r="AQ652"/>
  <c r="AR652" s="1"/>
  <c r="AS652"/>
  <c r="AU652"/>
  <c r="BY652" s="1"/>
  <c r="AV652"/>
  <c r="AW652"/>
  <c r="BZ652" s="1"/>
  <c r="AX652"/>
  <c r="AY652"/>
  <c r="CA652" s="1"/>
  <c r="AZ652"/>
  <c r="BA652"/>
  <c r="CB652" s="1"/>
  <c r="BB652"/>
  <c r="BC652"/>
  <c r="CC652" s="1"/>
  <c r="BD652"/>
  <c r="BE652"/>
  <c r="CD652" s="1"/>
  <c r="BF652"/>
  <c r="BG652"/>
  <c r="W653"/>
  <c r="Y653"/>
  <c r="AA653"/>
  <c r="BO653" s="1"/>
  <c r="AB653"/>
  <c r="AC653"/>
  <c r="BP653" s="1"/>
  <c r="AD653"/>
  <c r="AE653"/>
  <c r="BQ653" s="1"/>
  <c r="AF653"/>
  <c r="AG653"/>
  <c r="BR653" s="1"/>
  <c r="AH653"/>
  <c r="AI653"/>
  <c r="BS653" s="1"/>
  <c r="AJ653"/>
  <c r="AK653"/>
  <c r="BT653" s="1"/>
  <c r="AL653"/>
  <c r="AM653"/>
  <c r="BU653" s="1"/>
  <c r="AN653"/>
  <c r="AO653"/>
  <c r="BV653" s="1"/>
  <c r="AP653"/>
  <c r="AQ653"/>
  <c r="AR653" s="1"/>
  <c r="AS653"/>
  <c r="AU653"/>
  <c r="BY653" s="1"/>
  <c r="AV653"/>
  <c r="AW653"/>
  <c r="BZ653" s="1"/>
  <c r="AX653"/>
  <c r="AY653"/>
  <c r="CA653" s="1"/>
  <c r="AZ653"/>
  <c r="BA653"/>
  <c r="CB653" s="1"/>
  <c r="BB653"/>
  <c r="BC653"/>
  <c r="CC653" s="1"/>
  <c r="BD653"/>
  <c r="BE653"/>
  <c r="CD653" s="1"/>
  <c r="BF653"/>
  <c r="BG653"/>
  <c r="W654"/>
  <c r="Y654"/>
  <c r="AA654"/>
  <c r="BO654" s="1"/>
  <c r="AB654"/>
  <c r="AC654"/>
  <c r="BP654" s="1"/>
  <c r="AD654"/>
  <c r="AE654"/>
  <c r="BQ654" s="1"/>
  <c r="AF654"/>
  <c r="AG654"/>
  <c r="BR654" s="1"/>
  <c r="AH654"/>
  <c r="AI654"/>
  <c r="BS654" s="1"/>
  <c r="AJ654"/>
  <c r="AK654"/>
  <c r="BT654" s="1"/>
  <c r="AL654"/>
  <c r="AM654"/>
  <c r="BU654" s="1"/>
  <c r="AN654"/>
  <c r="AO654"/>
  <c r="BV654" s="1"/>
  <c r="AP654"/>
  <c r="AQ654"/>
  <c r="AS654"/>
  <c r="AU654"/>
  <c r="BY654" s="1"/>
  <c r="AV654"/>
  <c r="AW654"/>
  <c r="BZ654" s="1"/>
  <c r="AX654"/>
  <c r="AY654"/>
  <c r="CA654" s="1"/>
  <c r="AZ654"/>
  <c r="BA654"/>
  <c r="CB654" s="1"/>
  <c r="BB654"/>
  <c r="BC654"/>
  <c r="CC654" s="1"/>
  <c r="BD654"/>
  <c r="BE654"/>
  <c r="CD654" s="1"/>
  <c r="BF654"/>
  <c r="BG654"/>
  <c r="W655"/>
  <c r="Y655"/>
  <c r="AA655"/>
  <c r="BO655" s="1"/>
  <c r="AB655"/>
  <c r="AC655"/>
  <c r="BP655" s="1"/>
  <c r="AD655"/>
  <c r="AE655"/>
  <c r="BQ655" s="1"/>
  <c r="AF655"/>
  <c r="AG655"/>
  <c r="BR655" s="1"/>
  <c r="AH655"/>
  <c r="AI655"/>
  <c r="BS655" s="1"/>
  <c r="AJ655"/>
  <c r="AK655"/>
  <c r="BT655" s="1"/>
  <c r="AL655"/>
  <c r="AM655"/>
  <c r="BU655" s="1"/>
  <c r="AN655"/>
  <c r="AO655"/>
  <c r="BV655" s="1"/>
  <c r="AP655"/>
  <c r="AQ655"/>
  <c r="AR655" s="1"/>
  <c r="AS655"/>
  <c r="AU655"/>
  <c r="BY655" s="1"/>
  <c r="AV655"/>
  <c r="AW655"/>
  <c r="BZ655" s="1"/>
  <c r="AX655"/>
  <c r="AY655"/>
  <c r="CA655" s="1"/>
  <c r="AZ655"/>
  <c r="BA655"/>
  <c r="CB655" s="1"/>
  <c r="BB655"/>
  <c r="BC655"/>
  <c r="CC655" s="1"/>
  <c r="BD655"/>
  <c r="BE655"/>
  <c r="CD655" s="1"/>
  <c r="BF655"/>
  <c r="BG655"/>
  <c r="W656"/>
  <c r="Y656"/>
  <c r="AA656"/>
  <c r="BO656" s="1"/>
  <c r="AB656"/>
  <c r="AC656"/>
  <c r="BP656" s="1"/>
  <c r="AD656"/>
  <c r="AE656"/>
  <c r="BQ656" s="1"/>
  <c r="AF656"/>
  <c r="AG656"/>
  <c r="BR656" s="1"/>
  <c r="AH656"/>
  <c r="AI656"/>
  <c r="BS656" s="1"/>
  <c r="AJ656"/>
  <c r="AK656"/>
  <c r="BT656" s="1"/>
  <c r="AL656"/>
  <c r="AM656"/>
  <c r="BU656" s="1"/>
  <c r="AN656"/>
  <c r="AO656"/>
  <c r="BV656" s="1"/>
  <c r="AP656"/>
  <c r="AQ656"/>
  <c r="AR656" s="1"/>
  <c r="AS656"/>
  <c r="AU656"/>
  <c r="BY656" s="1"/>
  <c r="AV656"/>
  <c r="AW656"/>
  <c r="BZ656" s="1"/>
  <c r="AX656"/>
  <c r="AY656"/>
  <c r="CA656" s="1"/>
  <c r="AZ656"/>
  <c r="BA656"/>
  <c r="CB656" s="1"/>
  <c r="BB656"/>
  <c r="BC656"/>
  <c r="CC656" s="1"/>
  <c r="BD656"/>
  <c r="BE656"/>
  <c r="CD656" s="1"/>
  <c r="BF656"/>
  <c r="BG656"/>
  <c r="W657"/>
  <c r="Y657"/>
  <c r="AA657"/>
  <c r="BO657" s="1"/>
  <c r="AB657"/>
  <c r="AC657"/>
  <c r="BP657" s="1"/>
  <c r="AD657"/>
  <c r="AE657"/>
  <c r="BQ657" s="1"/>
  <c r="AF657"/>
  <c r="AG657"/>
  <c r="BR657" s="1"/>
  <c r="AH657"/>
  <c r="AI657"/>
  <c r="BS657" s="1"/>
  <c r="AJ657"/>
  <c r="AK657"/>
  <c r="BT657" s="1"/>
  <c r="AL657"/>
  <c r="AM657"/>
  <c r="BU657" s="1"/>
  <c r="AN657"/>
  <c r="AO657"/>
  <c r="BV657" s="1"/>
  <c r="AP657"/>
  <c r="AQ657"/>
  <c r="AR657" s="1"/>
  <c r="AS657"/>
  <c r="AU657"/>
  <c r="BY657" s="1"/>
  <c r="AV657"/>
  <c r="AW657"/>
  <c r="BZ657" s="1"/>
  <c r="AX657"/>
  <c r="AY657"/>
  <c r="CA657" s="1"/>
  <c r="AZ657"/>
  <c r="BA657"/>
  <c r="CB657" s="1"/>
  <c r="BB657"/>
  <c r="BC657"/>
  <c r="CC657" s="1"/>
  <c r="BD657"/>
  <c r="BE657"/>
  <c r="CD657" s="1"/>
  <c r="BF657"/>
  <c r="BG657"/>
  <c r="W658"/>
  <c r="Y658"/>
  <c r="AA658"/>
  <c r="BO658" s="1"/>
  <c r="AB658"/>
  <c r="AC658"/>
  <c r="BP658" s="1"/>
  <c r="AD658"/>
  <c r="AE658"/>
  <c r="BQ658" s="1"/>
  <c r="AF658"/>
  <c r="AG658"/>
  <c r="BR658" s="1"/>
  <c r="AH658"/>
  <c r="AI658"/>
  <c r="BS658" s="1"/>
  <c r="AJ658"/>
  <c r="AK658"/>
  <c r="BT658" s="1"/>
  <c r="AL658"/>
  <c r="AM658"/>
  <c r="BU658" s="1"/>
  <c r="AN658"/>
  <c r="AO658"/>
  <c r="BV658" s="1"/>
  <c r="AP658"/>
  <c r="AQ658"/>
  <c r="AS658"/>
  <c r="AU658"/>
  <c r="BY658" s="1"/>
  <c r="AV658"/>
  <c r="AW658"/>
  <c r="BZ658" s="1"/>
  <c r="AX658"/>
  <c r="AY658"/>
  <c r="CA658" s="1"/>
  <c r="AZ658"/>
  <c r="BA658"/>
  <c r="CB658" s="1"/>
  <c r="BB658"/>
  <c r="BC658"/>
  <c r="CC658" s="1"/>
  <c r="BD658"/>
  <c r="BE658"/>
  <c r="CD658" s="1"/>
  <c r="BF658"/>
  <c r="BG658"/>
  <c r="W659"/>
  <c r="Y659"/>
  <c r="AA659"/>
  <c r="BO659" s="1"/>
  <c r="AB659"/>
  <c r="AC659"/>
  <c r="BP659" s="1"/>
  <c r="AD659"/>
  <c r="AE659"/>
  <c r="BQ659" s="1"/>
  <c r="AF659"/>
  <c r="AG659"/>
  <c r="BR659" s="1"/>
  <c r="AH659"/>
  <c r="AI659"/>
  <c r="BS659" s="1"/>
  <c r="AJ659"/>
  <c r="AK659"/>
  <c r="BT659" s="1"/>
  <c r="AL659"/>
  <c r="AM659"/>
  <c r="BU659" s="1"/>
  <c r="AN659"/>
  <c r="AO659"/>
  <c r="BV659" s="1"/>
  <c r="AP659"/>
  <c r="AQ659"/>
  <c r="AR659" s="1"/>
  <c r="AS659"/>
  <c r="AU659"/>
  <c r="BY659" s="1"/>
  <c r="AV659"/>
  <c r="AW659"/>
  <c r="BZ659" s="1"/>
  <c r="AX659"/>
  <c r="AY659"/>
  <c r="CA659" s="1"/>
  <c r="AZ659"/>
  <c r="BA659"/>
  <c r="CB659" s="1"/>
  <c r="BB659"/>
  <c r="BC659"/>
  <c r="CC659" s="1"/>
  <c r="BD659"/>
  <c r="BE659"/>
  <c r="CD659" s="1"/>
  <c r="BF659"/>
  <c r="BG659"/>
  <c r="W660"/>
  <c r="Y660"/>
  <c r="AA660"/>
  <c r="BO660" s="1"/>
  <c r="AB660"/>
  <c r="AC660"/>
  <c r="BP660" s="1"/>
  <c r="AD660"/>
  <c r="AE660"/>
  <c r="BQ660" s="1"/>
  <c r="AF660"/>
  <c r="AG660"/>
  <c r="BR660" s="1"/>
  <c r="AH660"/>
  <c r="AI660"/>
  <c r="BS660" s="1"/>
  <c r="AJ660"/>
  <c r="AK660"/>
  <c r="BT660" s="1"/>
  <c r="AL660"/>
  <c r="AM660"/>
  <c r="BU660" s="1"/>
  <c r="AN660"/>
  <c r="AO660"/>
  <c r="BV660" s="1"/>
  <c r="AP660"/>
  <c r="AQ660"/>
  <c r="AR660" s="1"/>
  <c r="AS660"/>
  <c r="AU660"/>
  <c r="BY660" s="1"/>
  <c r="AV660"/>
  <c r="AW660"/>
  <c r="BZ660" s="1"/>
  <c r="AX660"/>
  <c r="AY660"/>
  <c r="CA660" s="1"/>
  <c r="AZ660"/>
  <c r="BA660"/>
  <c r="CB660" s="1"/>
  <c r="BB660"/>
  <c r="BC660"/>
  <c r="CC660" s="1"/>
  <c r="BD660"/>
  <c r="BE660"/>
  <c r="CD660" s="1"/>
  <c r="BF660"/>
  <c r="BG660"/>
  <c r="W661"/>
  <c r="Y661"/>
  <c r="AA661"/>
  <c r="BO661" s="1"/>
  <c r="AB661"/>
  <c r="AC661"/>
  <c r="BP661" s="1"/>
  <c r="AD661"/>
  <c r="AE661"/>
  <c r="BQ661" s="1"/>
  <c r="AF661"/>
  <c r="AG661"/>
  <c r="BR661" s="1"/>
  <c r="AH661"/>
  <c r="AI661"/>
  <c r="AK661"/>
  <c r="AM661"/>
  <c r="BU661" s="1"/>
  <c r="AN661"/>
  <c r="AO661"/>
  <c r="BV661" s="1"/>
  <c r="AP661"/>
  <c r="AQ661"/>
  <c r="AR661" s="1"/>
  <c r="AS661"/>
  <c r="AU661"/>
  <c r="BY661" s="1"/>
  <c r="AV661"/>
  <c r="AW661"/>
  <c r="BZ661" s="1"/>
  <c r="AX661"/>
  <c r="AY661"/>
  <c r="CA661" s="1"/>
  <c r="AZ661"/>
  <c r="BA661"/>
  <c r="CB661" s="1"/>
  <c r="BB661"/>
  <c r="BC661"/>
  <c r="CC661" s="1"/>
  <c r="BD661"/>
  <c r="BE661"/>
  <c r="CD661" s="1"/>
  <c r="BF661"/>
  <c r="BG661"/>
  <c r="W662"/>
  <c r="Y662"/>
  <c r="AA662"/>
  <c r="BO662" s="1"/>
  <c r="AB662"/>
  <c r="AC662"/>
  <c r="BP662" s="1"/>
  <c r="AD662"/>
  <c r="AE662"/>
  <c r="BQ662" s="1"/>
  <c r="AF662"/>
  <c r="AG662"/>
  <c r="BR662" s="1"/>
  <c r="AH662"/>
  <c r="AI662"/>
  <c r="AJ662" s="1"/>
  <c r="AK662"/>
  <c r="AM662"/>
  <c r="BU662" s="1"/>
  <c r="AN662"/>
  <c r="AO662"/>
  <c r="BV662" s="1"/>
  <c r="AP662"/>
  <c r="AQ662"/>
  <c r="AR662" s="1"/>
  <c r="AS662"/>
  <c r="AU662"/>
  <c r="BY662" s="1"/>
  <c r="AV662"/>
  <c r="AW662"/>
  <c r="BZ662" s="1"/>
  <c r="AX662"/>
  <c r="AY662"/>
  <c r="CA662" s="1"/>
  <c r="AZ662"/>
  <c r="BA662"/>
  <c r="CB662" s="1"/>
  <c r="BB662"/>
  <c r="BC662"/>
  <c r="CC662" s="1"/>
  <c r="BD662"/>
  <c r="BE662"/>
  <c r="CD662" s="1"/>
  <c r="BF662"/>
  <c r="BG662"/>
  <c r="W663"/>
  <c r="Y663"/>
  <c r="AA663"/>
  <c r="BO663" s="1"/>
  <c r="AB663"/>
  <c r="AC663"/>
  <c r="BP663" s="1"/>
  <c r="AD663"/>
  <c r="AE663"/>
  <c r="BQ663" s="1"/>
  <c r="AF663"/>
  <c r="AG663"/>
  <c r="BR663" s="1"/>
  <c r="AH663"/>
  <c r="AI663"/>
  <c r="BS663" s="1"/>
  <c r="AJ663"/>
  <c r="AK663"/>
  <c r="BT663" s="1"/>
  <c r="AL663"/>
  <c r="AM663"/>
  <c r="BU663" s="1"/>
  <c r="AN663"/>
  <c r="AO663"/>
  <c r="BV663" s="1"/>
  <c r="AP663"/>
  <c r="AQ663"/>
  <c r="AS663"/>
  <c r="AU663"/>
  <c r="BY663" s="1"/>
  <c r="AV663"/>
  <c r="AW663"/>
  <c r="BZ663" s="1"/>
  <c r="AX663"/>
  <c r="AY663"/>
  <c r="CA663" s="1"/>
  <c r="AZ663"/>
  <c r="BA663"/>
  <c r="CB663" s="1"/>
  <c r="BB663"/>
  <c r="BC663"/>
  <c r="CC663" s="1"/>
  <c r="BD663"/>
  <c r="BE663"/>
  <c r="CD663" s="1"/>
  <c r="BF663"/>
  <c r="BG663"/>
  <c r="W664"/>
  <c r="Y664"/>
  <c r="AA664"/>
  <c r="BO664" s="1"/>
  <c r="AB664"/>
  <c r="AC664"/>
  <c r="BP664" s="1"/>
  <c r="AD664"/>
  <c r="AE664"/>
  <c r="BQ664" s="1"/>
  <c r="AF664"/>
  <c r="AG664"/>
  <c r="BR664" s="1"/>
  <c r="AH664"/>
  <c r="AI664"/>
  <c r="BS664" s="1"/>
  <c r="AJ664"/>
  <c r="AK664"/>
  <c r="BT664" s="1"/>
  <c r="AL664"/>
  <c r="AM664"/>
  <c r="BU664" s="1"/>
  <c r="AN664"/>
  <c r="AO664"/>
  <c r="BV664" s="1"/>
  <c r="AP664"/>
  <c r="AQ664"/>
  <c r="AR664" s="1"/>
  <c r="AS664"/>
  <c r="AU664"/>
  <c r="BY664" s="1"/>
  <c r="AV664"/>
  <c r="AW664"/>
  <c r="BZ664" s="1"/>
  <c r="AX664"/>
  <c r="AY664"/>
  <c r="CA664" s="1"/>
  <c r="AZ664"/>
  <c r="BA664"/>
  <c r="CB664" s="1"/>
  <c r="BB664"/>
  <c r="BC664"/>
  <c r="CC664" s="1"/>
  <c r="BD664"/>
  <c r="BE664"/>
  <c r="CD664" s="1"/>
  <c r="BF664"/>
  <c r="BG664"/>
  <c r="W665"/>
  <c r="Y665"/>
  <c r="AA665"/>
  <c r="AC665"/>
  <c r="AE665"/>
  <c r="AF665" s="1"/>
  <c r="AG665"/>
  <c r="AI665"/>
  <c r="BS665" s="1"/>
  <c r="AJ665"/>
  <c r="AK665"/>
  <c r="BT665" s="1"/>
  <c r="AL665"/>
  <c r="AM665"/>
  <c r="BU665" s="1"/>
  <c r="AN665"/>
  <c r="AO665"/>
  <c r="BV665" s="1"/>
  <c r="AP665"/>
  <c r="AQ665"/>
  <c r="AR665" s="1"/>
  <c r="AS665"/>
  <c r="AU665"/>
  <c r="BY665" s="1"/>
  <c r="AV665"/>
  <c r="AW665"/>
  <c r="BZ665" s="1"/>
  <c r="AX665"/>
  <c r="AY665"/>
  <c r="CA665" s="1"/>
  <c r="AZ665"/>
  <c r="BA665"/>
  <c r="CB665" s="1"/>
  <c r="BB665"/>
  <c r="BC665"/>
  <c r="CC665" s="1"/>
  <c r="BD665"/>
  <c r="BE665"/>
  <c r="CD665" s="1"/>
  <c r="BF665"/>
  <c r="BG665"/>
  <c r="W666"/>
  <c r="Y666"/>
  <c r="AA666"/>
  <c r="BO666" s="1"/>
  <c r="AB666"/>
  <c r="AC666"/>
  <c r="BP666" s="1"/>
  <c r="AD666"/>
  <c r="AE666"/>
  <c r="AF666" s="1"/>
  <c r="AG666"/>
  <c r="AI666"/>
  <c r="BS666" s="1"/>
  <c r="AJ666"/>
  <c r="AK666"/>
  <c r="BT666" s="1"/>
  <c r="AL666"/>
  <c r="AM666"/>
  <c r="BU666" s="1"/>
  <c r="AN666"/>
  <c r="AO666"/>
  <c r="BV666" s="1"/>
  <c r="AP666"/>
  <c r="AQ666"/>
  <c r="AS666"/>
  <c r="AU666"/>
  <c r="BY666" s="1"/>
  <c r="AV666"/>
  <c r="AW666"/>
  <c r="BZ666" s="1"/>
  <c r="AX666"/>
  <c r="AY666"/>
  <c r="CA666" s="1"/>
  <c r="AZ666"/>
  <c r="BA666"/>
  <c r="CB666" s="1"/>
  <c r="BB666"/>
  <c r="BC666"/>
  <c r="CC666" s="1"/>
  <c r="BD666"/>
  <c r="BE666"/>
  <c r="CD666" s="1"/>
  <c r="BF666"/>
  <c r="BG666"/>
  <c r="W667"/>
  <c r="Y667"/>
  <c r="AA667"/>
  <c r="BO667" s="1"/>
  <c r="AB667"/>
  <c r="AC667"/>
  <c r="BP667" s="1"/>
  <c r="AD667"/>
  <c r="AE667"/>
  <c r="AF667" s="1"/>
  <c r="AG667"/>
  <c r="AI667"/>
  <c r="BS667" s="1"/>
  <c r="AJ667"/>
  <c r="AK667"/>
  <c r="BT667" s="1"/>
  <c r="AL667"/>
  <c r="AM667"/>
  <c r="BU667" s="1"/>
  <c r="AN667"/>
  <c r="AO667"/>
  <c r="BV667" s="1"/>
  <c r="AP667"/>
  <c r="AQ667"/>
  <c r="AR667" s="1"/>
  <c r="AS667"/>
  <c r="AU667"/>
  <c r="BY667" s="1"/>
  <c r="AV667"/>
  <c r="AW667"/>
  <c r="BZ667" s="1"/>
  <c r="AX667"/>
  <c r="AY667"/>
  <c r="CA667" s="1"/>
  <c r="AZ667"/>
  <c r="BA667"/>
  <c r="CB667" s="1"/>
  <c r="BB667"/>
  <c r="BC667"/>
  <c r="CC667" s="1"/>
  <c r="BD667"/>
  <c r="BE667"/>
  <c r="CD667" s="1"/>
  <c r="BF667"/>
  <c r="BG667"/>
  <c r="W668"/>
  <c r="Y668"/>
  <c r="AA668"/>
  <c r="BO668" s="1"/>
  <c r="AB668"/>
  <c r="AC668"/>
  <c r="BP668" s="1"/>
  <c r="AD668"/>
  <c r="AE668"/>
  <c r="BQ668" s="1"/>
  <c r="AF668"/>
  <c r="AG668"/>
  <c r="BR668" s="1"/>
  <c r="AH668"/>
  <c r="AI668"/>
  <c r="BS668" s="1"/>
  <c r="AJ668"/>
  <c r="AK668"/>
  <c r="BT668" s="1"/>
  <c r="AL668"/>
  <c r="AM668"/>
  <c r="BU668" s="1"/>
  <c r="AN668"/>
  <c r="AO668"/>
  <c r="BV668" s="1"/>
  <c r="AP668"/>
  <c r="AQ668"/>
  <c r="AR668" s="1"/>
  <c r="AS668"/>
  <c r="AU668"/>
  <c r="BY668" s="1"/>
  <c r="AV668"/>
  <c r="AW668"/>
  <c r="BZ668" s="1"/>
  <c r="AX668"/>
  <c r="AY668"/>
  <c r="CA668" s="1"/>
  <c r="AZ668"/>
  <c r="BA668"/>
  <c r="CB668" s="1"/>
  <c r="BB668"/>
  <c r="BC668"/>
  <c r="CC668" s="1"/>
  <c r="BD668"/>
  <c r="BE668"/>
  <c r="CD668" s="1"/>
  <c r="BF668"/>
  <c r="BG668"/>
  <c r="W669"/>
  <c r="Y669"/>
  <c r="AA669"/>
  <c r="AB669" s="1"/>
  <c r="AC669"/>
  <c r="AE669"/>
  <c r="AF669" s="1"/>
  <c r="AG669"/>
  <c r="AI669"/>
  <c r="AJ669" s="1"/>
  <c r="AK669"/>
  <c r="AM669"/>
  <c r="BU669" s="1"/>
  <c r="AN669"/>
  <c r="AO669"/>
  <c r="BV669" s="1"/>
  <c r="AP669"/>
  <c r="AQ669"/>
  <c r="AR669" s="1"/>
  <c r="AS669"/>
  <c r="AU669"/>
  <c r="BY669" s="1"/>
  <c r="AV669"/>
  <c r="AW669"/>
  <c r="BZ669" s="1"/>
  <c r="AX669"/>
  <c r="AY669"/>
  <c r="CA669" s="1"/>
  <c r="AZ669"/>
  <c r="BA669"/>
  <c r="CB669" s="1"/>
  <c r="BB669"/>
  <c r="BC669"/>
  <c r="CC669" s="1"/>
  <c r="BD669"/>
  <c r="BE669"/>
  <c r="CD669" s="1"/>
  <c r="BF669"/>
  <c r="BG669"/>
  <c r="W670"/>
  <c r="Y670"/>
  <c r="AA670"/>
  <c r="BO670" s="1"/>
  <c r="AB670"/>
  <c r="AC670"/>
  <c r="BP670" s="1"/>
  <c r="AD670"/>
  <c r="AE670"/>
  <c r="BQ670" s="1"/>
  <c r="AF670"/>
  <c r="AG670"/>
  <c r="BR670" s="1"/>
  <c r="AH670"/>
  <c r="AI670"/>
  <c r="BS670" s="1"/>
  <c r="AJ670"/>
  <c r="AK670"/>
  <c r="BT670" s="1"/>
  <c r="AL670"/>
  <c r="AM670"/>
  <c r="AN670" s="1"/>
  <c r="AO670"/>
  <c r="AQ670"/>
  <c r="AR670" s="1"/>
  <c r="AS670"/>
  <c r="AU670"/>
  <c r="BY670" s="1"/>
  <c r="AV670"/>
  <c r="AW670"/>
  <c r="BZ670" s="1"/>
  <c r="AX670"/>
  <c r="AY670"/>
  <c r="CA670" s="1"/>
  <c r="AZ670"/>
  <c r="BA670"/>
  <c r="CB670" s="1"/>
  <c r="BB670"/>
  <c r="BC670"/>
  <c r="CC670" s="1"/>
  <c r="BD670"/>
  <c r="BE670"/>
  <c r="CD670" s="1"/>
  <c r="BF670"/>
  <c r="BG670"/>
  <c r="W671"/>
  <c r="Y671"/>
  <c r="AA671"/>
  <c r="BO671" s="1"/>
  <c r="AB671"/>
  <c r="AC671"/>
  <c r="BP671" s="1"/>
  <c r="AD671"/>
  <c r="AE671"/>
  <c r="AF671" s="1"/>
  <c r="AG671"/>
  <c r="AI671"/>
  <c r="BS671" s="1"/>
  <c r="AJ671"/>
  <c r="AK671"/>
  <c r="BT671" s="1"/>
  <c r="AL671"/>
  <c r="AM671"/>
  <c r="BU671" s="1"/>
  <c r="AN671"/>
  <c r="AO671"/>
  <c r="BV671" s="1"/>
  <c r="AP671"/>
  <c r="AQ671"/>
  <c r="BW671" s="1"/>
  <c r="AR671"/>
  <c r="AS671"/>
  <c r="BX671" s="1"/>
  <c r="AT671"/>
  <c r="AU671"/>
  <c r="BY671" s="1"/>
  <c r="AV671"/>
  <c r="AW671"/>
  <c r="BZ671" s="1"/>
  <c r="AX671"/>
  <c r="AY671"/>
  <c r="CA671" s="1"/>
  <c r="AZ671"/>
  <c r="BA671"/>
  <c r="CB671" s="1"/>
  <c r="BB671"/>
  <c r="BC671"/>
  <c r="CC671" s="1"/>
  <c r="BD671"/>
  <c r="BE671"/>
  <c r="CD671" s="1"/>
  <c r="BF671"/>
  <c r="BG671"/>
  <c r="W672"/>
  <c r="Y672"/>
  <c r="AA672"/>
  <c r="BO672" s="1"/>
  <c r="AB672"/>
  <c r="AC672"/>
  <c r="BP672" s="1"/>
  <c r="AD672"/>
  <c r="AE672"/>
  <c r="BQ672" s="1"/>
  <c r="AF672"/>
  <c r="AG672"/>
  <c r="BR672" s="1"/>
  <c r="AH672"/>
  <c r="AI672"/>
  <c r="BS672" s="1"/>
  <c r="AJ672"/>
  <c r="AK672"/>
  <c r="BT672" s="1"/>
  <c r="AL672"/>
  <c r="AM672"/>
  <c r="BU672" s="1"/>
  <c r="AN672"/>
  <c r="AO672"/>
  <c r="BV672" s="1"/>
  <c r="AP672"/>
  <c r="AQ672"/>
  <c r="BW672" s="1"/>
  <c r="AR672"/>
  <c r="AS672"/>
  <c r="BX672" s="1"/>
  <c r="AT672"/>
  <c r="AU672"/>
  <c r="BY672" s="1"/>
  <c r="AV672"/>
  <c r="AW672"/>
  <c r="BZ672" s="1"/>
  <c r="AX672"/>
  <c r="AY672"/>
  <c r="CA672" s="1"/>
  <c r="AZ672"/>
  <c r="BA672"/>
  <c r="CB672" s="1"/>
  <c r="BB672"/>
  <c r="BC672"/>
  <c r="CC672" s="1"/>
  <c r="BD672"/>
  <c r="BE672"/>
  <c r="CD672" s="1"/>
  <c r="BF672"/>
  <c r="BG672"/>
  <c r="W673"/>
  <c r="BM673" s="1"/>
  <c r="Y673"/>
  <c r="AA673"/>
  <c r="BO673" s="1"/>
  <c r="AB673"/>
  <c r="AC673"/>
  <c r="BP673" s="1"/>
  <c r="AD673"/>
  <c r="AE673"/>
  <c r="AF673" s="1"/>
  <c r="AG673"/>
  <c r="BR673" s="1"/>
  <c r="AI673"/>
  <c r="BS673" s="1"/>
  <c r="AJ673"/>
  <c r="AK673"/>
  <c r="BT673" s="1"/>
  <c r="AL673"/>
  <c r="AM673"/>
  <c r="BU673" s="1"/>
  <c r="AN673"/>
  <c r="AO673"/>
  <c r="BV673" s="1"/>
  <c r="AP673"/>
  <c r="AQ673"/>
  <c r="BW673" s="1"/>
  <c r="AR673"/>
  <c r="AS673"/>
  <c r="BX673" s="1"/>
  <c r="AT673"/>
  <c r="AU673"/>
  <c r="BY673" s="1"/>
  <c r="AV673"/>
  <c r="AW673"/>
  <c r="BZ673" s="1"/>
  <c r="AX673"/>
  <c r="AY673"/>
  <c r="CA673" s="1"/>
  <c r="AZ673"/>
  <c r="BA673"/>
  <c r="CB673" s="1"/>
  <c r="BB673"/>
  <c r="BC673"/>
  <c r="CC673" s="1"/>
  <c r="BD673"/>
  <c r="BE673"/>
  <c r="CD673" s="1"/>
  <c r="BF673"/>
  <c r="BG673"/>
  <c r="W674"/>
  <c r="Y674"/>
  <c r="Z674" s="1"/>
  <c r="AA674"/>
  <c r="BO674" s="1"/>
  <c r="AB674"/>
  <c r="AC674"/>
  <c r="BP674" s="1"/>
  <c r="AD674"/>
  <c r="AE674"/>
  <c r="AF674" s="1"/>
  <c r="AG674"/>
  <c r="BR674" s="1"/>
  <c r="AI674"/>
  <c r="BS674" s="1"/>
  <c r="AJ674"/>
  <c r="AK674"/>
  <c r="BT674" s="1"/>
  <c r="AL674"/>
  <c r="AM674"/>
  <c r="BU674" s="1"/>
  <c r="AN674"/>
  <c r="AO674"/>
  <c r="BV674" s="1"/>
  <c r="AP674"/>
  <c r="AQ674"/>
  <c r="AR674" s="1"/>
  <c r="AS674"/>
  <c r="BX674" s="1"/>
  <c r="AU674"/>
  <c r="BY674" s="1"/>
  <c r="AV674"/>
  <c r="AW674"/>
  <c r="BZ674" s="1"/>
  <c r="AX674"/>
  <c r="AY674"/>
  <c r="CA674" s="1"/>
  <c r="AZ674"/>
  <c r="BA674"/>
  <c r="CB674" s="1"/>
  <c r="BB674"/>
  <c r="BC674"/>
  <c r="CC674" s="1"/>
  <c r="BD674"/>
  <c r="BE674"/>
  <c r="CD674" s="1"/>
  <c r="BF674"/>
  <c r="BG674"/>
  <c r="W675"/>
  <c r="Y675"/>
  <c r="Z675" s="1"/>
  <c r="AA675"/>
  <c r="BO675" s="1"/>
  <c r="AB675"/>
  <c r="AC675"/>
  <c r="BP675" s="1"/>
  <c r="AD675"/>
  <c r="AE675"/>
  <c r="BQ675" s="1"/>
  <c r="AF675"/>
  <c r="AG675"/>
  <c r="BR675" s="1"/>
  <c r="AH675"/>
  <c r="AI675"/>
  <c r="BS675" s="1"/>
  <c r="AJ675"/>
  <c r="AK675"/>
  <c r="BT675" s="1"/>
  <c r="AL675"/>
  <c r="AM675"/>
  <c r="BU675" s="1"/>
  <c r="AN675"/>
  <c r="AO675"/>
  <c r="BV675" s="1"/>
  <c r="AP675"/>
  <c r="AQ675"/>
  <c r="AR675" s="1"/>
  <c r="AS675"/>
  <c r="BX675" s="1"/>
  <c r="AU675"/>
  <c r="BY675" s="1"/>
  <c r="AV675"/>
  <c r="AW675"/>
  <c r="BZ675" s="1"/>
  <c r="AX675"/>
  <c r="AY675"/>
  <c r="CA675" s="1"/>
  <c r="AZ675"/>
  <c r="BA675"/>
  <c r="CB675" s="1"/>
  <c r="BB675"/>
  <c r="BC675"/>
  <c r="CC675" s="1"/>
  <c r="BD675"/>
  <c r="BE675"/>
  <c r="CD675" s="1"/>
  <c r="BF675"/>
  <c r="BG675"/>
  <c r="W676"/>
  <c r="BM676" s="1"/>
  <c r="Y676"/>
  <c r="Z676" s="1"/>
  <c r="AA676"/>
  <c r="BO676" s="1"/>
  <c r="AB676"/>
  <c r="AC676"/>
  <c r="BP676" s="1"/>
  <c r="AD676"/>
  <c r="AE676"/>
  <c r="AF676" s="1"/>
  <c r="AG676"/>
  <c r="AH676" s="1"/>
  <c r="AI676"/>
  <c r="AJ676" s="1"/>
  <c r="AK676"/>
  <c r="BT676" s="1"/>
  <c r="AM676"/>
  <c r="BU676" s="1"/>
  <c r="AN676"/>
  <c r="AO676"/>
  <c r="BV676" s="1"/>
  <c r="AP676"/>
  <c r="AQ676"/>
  <c r="AR676" s="1"/>
  <c r="AS676"/>
  <c r="BX676" s="1"/>
  <c r="AU676"/>
  <c r="BY676" s="1"/>
  <c r="AV676"/>
  <c r="AW676"/>
  <c r="BZ676" s="1"/>
  <c r="AX676"/>
  <c r="AY676"/>
  <c r="CA676" s="1"/>
  <c r="AZ676"/>
  <c r="BA676"/>
  <c r="CB676" s="1"/>
  <c r="BB676"/>
  <c r="BC676"/>
  <c r="CC676" s="1"/>
  <c r="BD676"/>
  <c r="BE676"/>
  <c r="CD676" s="1"/>
  <c r="BF676"/>
  <c r="BG676"/>
  <c r="W677"/>
  <c r="BM677" s="1"/>
  <c r="Y677"/>
  <c r="BN677" s="1"/>
  <c r="AA677"/>
  <c r="BO677" s="1"/>
  <c r="AB677"/>
  <c r="AC677"/>
  <c r="BP677" s="1"/>
  <c r="AD677"/>
  <c r="AE677"/>
  <c r="BQ677" s="1"/>
  <c r="AF677"/>
  <c r="AG677"/>
  <c r="BR677" s="1"/>
  <c r="AH677"/>
  <c r="AI677"/>
  <c r="BS677" s="1"/>
  <c r="AJ677"/>
  <c r="AK677"/>
  <c r="BT677" s="1"/>
  <c r="AL677"/>
  <c r="AM677"/>
  <c r="BU677" s="1"/>
  <c r="AN677"/>
  <c r="AO677"/>
  <c r="BV677" s="1"/>
  <c r="AP677"/>
  <c r="AQ677"/>
  <c r="AR677" s="1"/>
  <c r="AS677"/>
  <c r="BX677" s="1"/>
  <c r="AU677"/>
  <c r="BY677" s="1"/>
  <c r="AV677"/>
  <c r="AW677"/>
  <c r="BZ677" s="1"/>
  <c r="AX677"/>
  <c r="AY677"/>
  <c r="CA677" s="1"/>
  <c r="AZ677"/>
  <c r="BA677"/>
  <c r="CB677" s="1"/>
  <c r="BB677"/>
  <c r="BC677"/>
  <c r="CC677" s="1"/>
  <c r="BD677"/>
  <c r="BE677"/>
  <c r="CD677" s="1"/>
  <c r="BF677"/>
  <c r="BG677"/>
  <c r="W678"/>
  <c r="Y678"/>
  <c r="BN678" s="1"/>
  <c r="AA678"/>
  <c r="AB678"/>
  <c r="AC678"/>
  <c r="BP678" s="1"/>
  <c r="AD678"/>
  <c r="AE678"/>
  <c r="BQ678" s="1"/>
  <c r="AF678"/>
  <c r="AG678"/>
  <c r="BR678" s="1"/>
  <c r="AH678"/>
  <c r="AI678"/>
  <c r="BS678" s="1"/>
  <c r="AJ678"/>
  <c r="AK678"/>
  <c r="BT678" s="1"/>
  <c r="AL678"/>
  <c r="AM678"/>
  <c r="BU678" s="1"/>
  <c r="AN678"/>
  <c r="AO678"/>
  <c r="BV678" s="1"/>
  <c r="AP678"/>
  <c r="AQ678"/>
  <c r="BW678" s="1"/>
  <c r="AR678"/>
  <c r="AS678"/>
  <c r="BX678" s="1"/>
  <c r="AT678"/>
  <c r="AU678"/>
  <c r="BY678" s="1"/>
  <c r="AV678"/>
  <c r="AW678"/>
  <c r="BZ678" s="1"/>
  <c r="AX678"/>
  <c r="AY678"/>
  <c r="CA678" s="1"/>
  <c r="AZ678"/>
  <c r="BA678"/>
  <c r="CB678" s="1"/>
  <c r="BB678"/>
  <c r="BC678"/>
  <c r="CC678" s="1"/>
  <c r="BD678"/>
  <c r="BE678"/>
  <c r="CD678" s="1"/>
  <c r="BF678"/>
  <c r="BG678"/>
  <c r="W679"/>
  <c r="BM679" s="1"/>
  <c r="Y679"/>
  <c r="Z679" s="1"/>
  <c r="AA679"/>
  <c r="AB679"/>
  <c r="AC679"/>
  <c r="BP679" s="1"/>
  <c r="AD679"/>
  <c r="AE679"/>
  <c r="BQ679" s="1"/>
  <c r="AF679"/>
  <c r="AG679"/>
  <c r="BR679" s="1"/>
  <c r="AH679"/>
  <c r="AI679"/>
  <c r="BS679" s="1"/>
  <c r="AJ679"/>
  <c r="AK679"/>
  <c r="BT679" s="1"/>
  <c r="AL679"/>
  <c r="AM679"/>
  <c r="BU679" s="1"/>
  <c r="AN679"/>
  <c r="AO679"/>
  <c r="BV679" s="1"/>
  <c r="AP679"/>
  <c r="AQ679"/>
  <c r="BW679" s="1"/>
  <c r="AR679"/>
  <c r="AS679"/>
  <c r="BX679" s="1"/>
  <c r="AT679"/>
  <c r="AU679"/>
  <c r="BY679" s="1"/>
  <c r="AV679"/>
  <c r="AW679"/>
  <c r="BZ679" s="1"/>
  <c r="AX679"/>
  <c r="AY679"/>
  <c r="CA679" s="1"/>
  <c r="AZ679"/>
  <c r="BA679"/>
  <c r="CB679" s="1"/>
  <c r="BB679"/>
  <c r="BC679"/>
  <c r="CC679" s="1"/>
  <c r="BD679"/>
  <c r="BE679"/>
  <c r="CD679" s="1"/>
  <c r="BF679"/>
  <c r="BG679"/>
  <c r="W680"/>
  <c r="Y680"/>
  <c r="Z680" s="1"/>
  <c r="AA680"/>
  <c r="BO680" s="1"/>
  <c r="AB680"/>
  <c r="AC680"/>
  <c r="BP680" s="1"/>
  <c r="AD680"/>
  <c r="AE680"/>
  <c r="BQ680" s="1"/>
  <c r="AF680"/>
  <c r="AG680"/>
  <c r="BR680" s="1"/>
  <c r="AH680"/>
  <c r="AI680"/>
  <c r="BS680" s="1"/>
  <c r="AJ680"/>
  <c r="AK680"/>
  <c r="BT680" s="1"/>
  <c r="AL680"/>
  <c r="AM680"/>
  <c r="BU680" s="1"/>
  <c r="AN680"/>
  <c r="AO680"/>
  <c r="BV680" s="1"/>
  <c r="AP680"/>
  <c r="AQ680"/>
  <c r="AR680" s="1"/>
  <c r="AS680"/>
  <c r="BX680" s="1"/>
  <c r="AU680"/>
  <c r="BY680" s="1"/>
  <c r="AV680"/>
  <c r="AW680"/>
  <c r="BZ680" s="1"/>
  <c r="AX680"/>
  <c r="AY680"/>
  <c r="CA680" s="1"/>
  <c r="AZ680"/>
  <c r="BA680"/>
  <c r="CB680" s="1"/>
  <c r="BB680"/>
  <c r="BC680"/>
  <c r="CC680" s="1"/>
  <c r="BD680"/>
  <c r="BE680"/>
  <c r="CD680" s="1"/>
  <c r="BF680"/>
  <c r="BG680"/>
  <c r="W681"/>
  <c r="Y681"/>
  <c r="Z681" s="1"/>
  <c r="AA681"/>
  <c r="BO681" s="1"/>
  <c r="AB681"/>
  <c r="AC681"/>
  <c r="BP681" s="1"/>
  <c r="AD681"/>
  <c r="AE681"/>
  <c r="BQ681" s="1"/>
  <c r="AF681"/>
  <c r="AG681"/>
  <c r="BR681" s="1"/>
  <c r="AH681"/>
  <c r="AI681"/>
  <c r="BS681" s="1"/>
  <c r="AJ681"/>
  <c r="AK681"/>
  <c r="BT681" s="1"/>
  <c r="AL681"/>
  <c r="AM681"/>
  <c r="BU681" s="1"/>
  <c r="AN681"/>
  <c r="AO681"/>
  <c r="BV681" s="1"/>
  <c r="AP681"/>
  <c r="AQ681"/>
  <c r="AR681" s="1"/>
  <c r="AS681"/>
  <c r="BX681" s="1"/>
  <c r="AU681"/>
  <c r="BY681" s="1"/>
  <c r="AV681"/>
  <c r="AW681"/>
  <c r="BZ681" s="1"/>
  <c r="AX681"/>
  <c r="AY681"/>
  <c r="CA681" s="1"/>
  <c r="AZ681"/>
  <c r="BA681"/>
  <c r="CB681" s="1"/>
  <c r="BB681"/>
  <c r="BC681"/>
  <c r="CC681" s="1"/>
  <c r="BD681"/>
  <c r="BE681"/>
  <c r="CD681" s="1"/>
  <c r="BF681"/>
  <c r="BG681"/>
  <c r="W682"/>
  <c r="Y682"/>
  <c r="Z682" s="1"/>
  <c r="AA682"/>
  <c r="BO682" s="1"/>
  <c r="AB682"/>
  <c r="AC682"/>
  <c r="BP682" s="1"/>
  <c r="AD682"/>
  <c r="AE682"/>
  <c r="AF682" s="1"/>
  <c r="AG682"/>
  <c r="AH682" s="1"/>
  <c r="AI682"/>
  <c r="BS682" s="1"/>
  <c r="AJ682"/>
  <c r="AK682"/>
  <c r="BT682" s="1"/>
  <c r="AL682"/>
  <c r="AM682"/>
  <c r="BU682" s="1"/>
  <c r="AN682"/>
  <c r="AO682"/>
  <c r="BV682" s="1"/>
  <c r="AP682"/>
  <c r="AQ682"/>
  <c r="AR682" s="1"/>
  <c r="AS682"/>
  <c r="BX682" s="1"/>
  <c r="AU682"/>
  <c r="BY682" s="1"/>
  <c r="AV682"/>
  <c r="AW682"/>
  <c r="BZ682" s="1"/>
  <c r="AX682"/>
  <c r="AY682"/>
  <c r="CA682" s="1"/>
  <c r="AZ682"/>
  <c r="BA682"/>
  <c r="CB682" s="1"/>
  <c r="BB682"/>
  <c r="BC682"/>
  <c r="CC682" s="1"/>
  <c r="BD682"/>
  <c r="BE682"/>
  <c r="CD682" s="1"/>
  <c r="BF682"/>
  <c r="BG682"/>
  <c r="W683"/>
  <c r="BM683" s="1"/>
  <c r="Y683"/>
  <c r="Z683" s="1"/>
  <c r="AA683"/>
  <c r="AB683"/>
  <c r="AC683"/>
  <c r="BP683" s="1"/>
  <c r="AD683"/>
  <c r="AE683"/>
  <c r="BQ683" s="1"/>
  <c r="AF683"/>
  <c r="AG683"/>
  <c r="BR683" s="1"/>
  <c r="AH683"/>
  <c r="AI683"/>
  <c r="BS683" s="1"/>
  <c r="AJ683"/>
  <c r="AK683"/>
  <c r="BT683" s="1"/>
  <c r="AL683"/>
  <c r="AM683"/>
  <c r="BU683" s="1"/>
  <c r="AN683"/>
  <c r="AO683"/>
  <c r="BV683" s="1"/>
  <c r="AP683"/>
  <c r="AQ683"/>
  <c r="BW683" s="1"/>
  <c r="AR683"/>
  <c r="AS683"/>
  <c r="BX683" s="1"/>
  <c r="AT683"/>
  <c r="AU683"/>
  <c r="BY683" s="1"/>
  <c r="AV683"/>
  <c r="AW683"/>
  <c r="BZ683" s="1"/>
  <c r="AX683"/>
  <c r="AY683"/>
  <c r="CA683" s="1"/>
  <c r="AZ683"/>
  <c r="BA683"/>
  <c r="CB683" s="1"/>
  <c r="BB683"/>
  <c r="BC683"/>
  <c r="CC683" s="1"/>
  <c r="BD683"/>
  <c r="BE683"/>
  <c r="CD683" s="1"/>
  <c r="BF683"/>
  <c r="BG683"/>
  <c r="W684"/>
  <c r="BM684" s="1"/>
  <c r="Y684"/>
  <c r="BN684" s="1"/>
  <c r="AA684"/>
  <c r="BO684" s="1"/>
  <c r="AB684"/>
  <c r="AC684"/>
  <c r="BP684" s="1"/>
  <c r="AD684"/>
  <c r="AE684"/>
  <c r="BQ684" s="1"/>
  <c r="AF684"/>
  <c r="AG684"/>
  <c r="BR684" s="1"/>
  <c r="AH684"/>
  <c r="AI684"/>
  <c r="BS684" s="1"/>
  <c r="AJ684"/>
  <c r="AK684"/>
  <c r="BT684" s="1"/>
  <c r="AL684"/>
  <c r="AM684"/>
  <c r="BU684" s="1"/>
  <c r="AN684"/>
  <c r="AO684"/>
  <c r="BV684" s="1"/>
  <c r="AP684"/>
  <c r="AQ684"/>
  <c r="BW684" s="1"/>
  <c r="AR684"/>
  <c r="AS684"/>
  <c r="BX684" s="1"/>
  <c r="AT684"/>
  <c r="AU684"/>
  <c r="BY684" s="1"/>
  <c r="AV684"/>
  <c r="AW684"/>
  <c r="BZ684" s="1"/>
  <c r="AX684"/>
  <c r="AY684"/>
  <c r="CA684" s="1"/>
  <c r="AZ684"/>
  <c r="BA684"/>
  <c r="CB684" s="1"/>
  <c r="BB684"/>
  <c r="BC684"/>
  <c r="CC684" s="1"/>
  <c r="BD684"/>
  <c r="BE684"/>
  <c r="CD684" s="1"/>
  <c r="BF684"/>
  <c r="BG684"/>
  <c r="W685"/>
  <c r="BM685" s="1"/>
  <c r="Y685"/>
  <c r="Z685" s="1"/>
  <c r="AA685"/>
  <c r="AB685" s="1"/>
  <c r="AC685"/>
  <c r="BP685" s="1"/>
  <c r="AE685"/>
  <c r="BQ685" s="1"/>
  <c r="AF685"/>
  <c r="AG685"/>
  <c r="BR685" s="1"/>
  <c r="AH685"/>
  <c r="AI685"/>
  <c r="BS685" s="1"/>
  <c r="AJ685"/>
  <c r="AK685"/>
  <c r="BT685" s="1"/>
  <c r="AL685"/>
  <c r="AM685"/>
  <c r="BU685" s="1"/>
  <c r="AN685"/>
  <c r="AO685"/>
  <c r="BV685" s="1"/>
  <c r="AP685"/>
  <c r="AQ685"/>
  <c r="AR685" s="1"/>
  <c r="AS685"/>
  <c r="BX685" s="1"/>
  <c r="AU685"/>
  <c r="BY685" s="1"/>
  <c r="AV685"/>
  <c r="AW685"/>
  <c r="BZ685" s="1"/>
  <c r="AX685"/>
  <c r="AY685"/>
  <c r="CA685" s="1"/>
  <c r="AZ685"/>
  <c r="BA685"/>
  <c r="CB685" s="1"/>
  <c r="BB685"/>
  <c r="BC685"/>
  <c r="CC685" s="1"/>
  <c r="BD685"/>
  <c r="BE685"/>
  <c r="CD685" s="1"/>
  <c r="BF685"/>
  <c r="BG685"/>
  <c r="W686"/>
  <c r="Y686"/>
  <c r="Z686" s="1"/>
  <c r="AA686"/>
  <c r="BO686" s="1"/>
  <c r="AB686"/>
  <c r="AC686"/>
  <c r="BP686" s="1"/>
  <c r="AD686"/>
  <c r="AE686"/>
  <c r="AF686" s="1"/>
  <c r="AG686"/>
  <c r="AH686" s="1"/>
  <c r="AI686"/>
  <c r="BS686" s="1"/>
  <c r="AJ686"/>
  <c r="AK686"/>
  <c r="BT686" s="1"/>
  <c r="AL686"/>
  <c r="AM686"/>
  <c r="BU686" s="1"/>
  <c r="AN686"/>
  <c r="AO686"/>
  <c r="BV686" s="1"/>
  <c r="AP686"/>
  <c r="AQ686"/>
  <c r="AR686" s="1"/>
  <c r="AS686"/>
  <c r="BX686" s="1"/>
  <c r="AU686"/>
  <c r="BY686" s="1"/>
  <c r="AV686"/>
  <c r="AW686"/>
  <c r="BZ686" s="1"/>
  <c r="AX686"/>
  <c r="AY686"/>
  <c r="CA686" s="1"/>
  <c r="AZ686"/>
  <c r="BA686"/>
  <c r="CB686" s="1"/>
  <c r="BB686"/>
  <c r="BC686"/>
  <c r="CC686" s="1"/>
  <c r="BD686"/>
  <c r="BE686"/>
  <c r="CD686" s="1"/>
  <c r="BF686"/>
  <c r="BG686"/>
  <c r="W687"/>
  <c r="BM687" s="1"/>
  <c r="Y687"/>
  <c r="Z687" s="1"/>
  <c r="AA687"/>
  <c r="BO687" s="1"/>
  <c r="AB687"/>
  <c r="AC687"/>
  <c r="BP687" s="1"/>
  <c r="AD687"/>
  <c r="AE687"/>
  <c r="BQ687" s="1"/>
  <c r="AF687"/>
  <c r="AG687"/>
  <c r="BR687" s="1"/>
  <c r="AH687"/>
  <c r="AI687"/>
  <c r="BS687" s="1"/>
  <c r="AJ687"/>
  <c r="AK687"/>
  <c r="BT687" s="1"/>
  <c r="AL687"/>
  <c r="AM687"/>
  <c r="BU687" s="1"/>
  <c r="AN687"/>
  <c r="AO687"/>
  <c r="BV687" s="1"/>
  <c r="AP687"/>
  <c r="AQ687"/>
  <c r="AR687" s="1"/>
  <c r="AS687"/>
  <c r="BX687" s="1"/>
  <c r="AU687"/>
  <c r="BY687" s="1"/>
  <c r="AV687"/>
  <c r="AW687"/>
  <c r="BZ687" s="1"/>
  <c r="AX687"/>
  <c r="AY687"/>
  <c r="CA687" s="1"/>
  <c r="AZ687"/>
  <c r="BA687"/>
  <c r="CB687" s="1"/>
  <c r="BB687"/>
  <c r="BC687"/>
  <c r="CC687" s="1"/>
  <c r="BD687"/>
  <c r="BE687"/>
  <c r="CD687" s="1"/>
  <c r="BF687"/>
  <c r="BG687"/>
  <c r="W688"/>
  <c r="BM688" s="1"/>
  <c r="Y688"/>
  <c r="AA688"/>
  <c r="BO688" s="1"/>
  <c r="AB688"/>
  <c r="AC688"/>
  <c r="BP688" s="1"/>
  <c r="AD688"/>
  <c r="AE688"/>
  <c r="BQ688" s="1"/>
  <c r="AF688"/>
  <c r="AG688"/>
  <c r="BR688" s="1"/>
  <c r="AH688"/>
  <c r="AI688"/>
  <c r="BS688" s="1"/>
  <c r="AJ688"/>
  <c r="AK688"/>
  <c r="BT688" s="1"/>
  <c r="AL688"/>
  <c r="AM688"/>
  <c r="BU688" s="1"/>
  <c r="AN688"/>
  <c r="AO688"/>
  <c r="BV688" s="1"/>
  <c r="AP688"/>
  <c r="AQ688"/>
  <c r="AR688" s="1"/>
  <c r="AS688"/>
  <c r="BX688" s="1"/>
  <c r="AU688"/>
  <c r="AV688"/>
  <c r="AW688"/>
  <c r="BZ688" s="1"/>
  <c r="AX688"/>
  <c r="AY688"/>
  <c r="CA688" s="1"/>
  <c r="AZ688"/>
  <c r="BA688"/>
  <c r="CB688" s="1"/>
  <c r="BB688"/>
  <c r="BC688"/>
  <c r="CC688" s="1"/>
  <c r="BD688"/>
  <c r="BE688"/>
  <c r="CD688" s="1"/>
  <c r="BF688"/>
  <c r="BG688"/>
  <c r="W689"/>
  <c r="BM689" s="1"/>
  <c r="Y689"/>
  <c r="AA689"/>
  <c r="AB689"/>
  <c r="AC689"/>
  <c r="BP689" s="1"/>
  <c r="AD689"/>
  <c r="AE689"/>
  <c r="BQ689" s="1"/>
  <c r="AF689"/>
  <c r="AG689"/>
  <c r="BR689" s="1"/>
  <c r="AH689"/>
  <c r="AI689"/>
  <c r="BS689" s="1"/>
  <c r="AJ689"/>
  <c r="AK689"/>
  <c r="BT689" s="1"/>
  <c r="AL689"/>
  <c r="AM689"/>
  <c r="BU689" s="1"/>
  <c r="AN689"/>
  <c r="AO689"/>
  <c r="BV689" s="1"/>
  <c r="AP689"/>
  <c r="AQ689"/>
  <c r="BW689" s="1"/>
  <c r="AR689"/>
  <c r="AS689"/>
  <c r="BX689" s="1"/>
  <c r="AT689"/>
  <c r="AU689"/>
  <c r="BY689" s="1"/>
  <c r="AV689"/>
  <c r="AW689"/>
  <c r="BZ689" s="1"/>
  <c r="AX689"/>
  <c r="AY689"/>
  <c r="CA689" s="1"/>
  <c r="AZ689"/>
  <c r="BA689"/>
  <c r="CB689" s="1"/>
  <c r="BB689"/>
  <c r="BC689"/>
  <c r="CC689" s="1"/>
  <c r="BD689"/>
  <c r="BE689"/>
  <c r="CD689" s="1"/>
  <c r="BF689"/>
  <c r="BG689"/>
  <c r="W690"/>
  <c r="Y690"/>
  <c r="BN690" s="1"/>
  <c r="AA690"/>
  <c r="BO690" s="1"/>
  <c r="AB690"/>
  <c r="AC690"/>
  <c r="BP690" s="1"/>
  <c r="AD690"/>
  <c r="AE690"/>
  <c r="AF690" s="1"/>
  <c r="AG690"/>
  <c r="AI690"/>
  <c r="BS690" s="1"/>
  <c r="AJ690"/>
  <c r="AK690"/>
  <c r="BT690" s="1"/>
  <c r="AL690"/>
  <c r="AM690"/>
  <c r="BU690" s="1"/>
  <c r="AN690"/>
  <c r="AO690"/>
  <c r="BV690" s="1"/>
  <c r="AP690"/>
  <c r="AQ690"/>
  <c r="AR690" s="1"/>
  <c r="AS690"/>
  <c r="BX690" s="1"/>
  <c r="AU690"/>
  <c r="BY690" s="1"/>
  <c r="AV690"/>
  <c r="AW690"/>
  <c r="BZ690" s="1"/>
  <c r="AX690"/>
  <c r="AY690"/>
  <c r="CA690" s="1"/>
  <c r="AZ690"/>
  <c r="BA690"/>
  <c r="CB690" s="1"/>
  <c r="BB690"/>
  <c r="BC690"/>
  <c r="CC690" s="1"/>
  <c r="BD690"/>
  <c r="BE690"/>
  <c r="CD690" s="1"/>
  <c r="BF690"/>
  <c r="BG690"/>
  <c r="W691"/>
  <c r="BM691" s="1"/>
  <c r="Y691"/>
  <c r="Z691" s="1"/>
  <c r="AA691"/>
  <c r="BO691" s="1"/>
  <c r="AB691"/>
  <c r="AC691"/>
  <c r="BP691" s="1"/>
  <c r="AD691"/>
  <c r="AE691"/>
  <c r="AF691" s="1"/>
  <c r="AG691"/>
  <c r="AH691" s="1"/>
  <c r="AI691"/>
  <c r="BS691" s="1"/>
  <c r="AJ691"/>
  <c r="AK691"/>
  <c r="BT691" s="1"/>
  <c r="AL691"/>
  <c r="AM691"/>
  <c r="BU691" s="1"/>
  <c r="AN691"/>
  <c r="AO691"/>
  <c r="BV691" s="1"/>
  <c r="AP691"/>
  <c r="AQ691"/>
  <c r="AR691" s="1"/>
  <c r="AS691"/>
  <c r="BX691" s="1"/>
  <c r="AU691"/>
  <c r="BY691" s="1"/>
  <c r="AV691"/>
  <c r="AW691"/>
  <c r="BZ691" s="1"/>
  <c r="AX691"/>
  <c r="AY691"/>
  <c r="CA691" s="1"/>
  <c r="AZ691"/>
  <c r="BA691"/>
  <c r="CB691" s="1"/>
  <c r="BB691"/>
  <c r="BC691"/>
  <c r="CC691" s="1"/>
  <c r="BD691"/>
  <c r="BE691"/>
  <c r="CD691" s="1"/>
  <c r="BF691"/>
  <c r="BG691"/>
  <c r="W692"/>
  <c r="BM692" s="1"/>
  <c r="Y692"/>
  <c r="BN692" s="1"/>
  <c r="AA692"/>
  <c r="BO692" s="1"/>
  <c r="AB692"/>
  <c r="AC692"/>
  <c r="BP692" s="1"/>
  <c r="AD692"/>
  <c r="AE692"/>
  <c r="BQ692" s="1"/>
  <c r="AF692"/>
  <c r="AG692"/>
  <c r="BR692" s="1"/>
  <c r="AH692"/>
  <c r="AI692"/>
  <c r="BS692" s="1"/>
  <c r="AJ692"/>
  <c r="AK692"/>
  <c r="BT692" s="1"/>
  <c r="AL692"/>
  <c r="AM692"/>
  <c r="BU692" s="1"/>
  <c r="AN692"/>
  <c r="AO692"/>
  <c r="BV692" s="1"/>
  <c r="AP692"/>
  <c r="AQ692"/>
  <c r="AR692" s="1"/>
  <c r="AS692"/>
  <c r="BX692" s="1"/>
  <c r="AU692"/>
  <c r="BY692" s="1"/>
  <c r="AV692"/>
  <c r="AW692"/>
  <c r="BZ692" s="1"/>
  <c r="AX692"/>
  <c r="AY692"/>
  <c r="CA692" s="1"/>
  <c r="AZ692"/>
  <c r="BA692"/>
  <c r="CB692" s="1"/>
  <c r="BB692"/>
  <c r="BC692"/>
  <c r="CC692" s="1"/>
  <c r="BD692"/>
  <c r="BE692"/>
  <c r="CD692" s="1"/>
  <c r="BF692"/>
  <c r="BG692"/>
  <c r="W693"/>
  <c r="BM693" s="1"/>
  <c r="Y693"/>
  <c r="AA693"/>
  <c r="BO693" s="1"/>
  <c r="AB693"/>
  <c r="AC693"/>
  <c r="BP693" s="1"/>
  <c r="AD693"/>
  <c r="AE693"/>
  <c r="BQ693" s="1"/>
  <c r="AF693"/>
  <c r="AG693"/>
  <c r="BR693" s="1"/>
  <c r="AH693"/>
  <c r="AI693"/>
  <c r="AJ693"/>
  <c r="AK693"/>
  <c r="BT693" s="1"/>
  <c r="AL693"/>
  <c r="AM693"/>
  <c r="BU693" s="1"/>
  <c r="AN693"/>
  <c r="AO693"/>
  <c r="BV693" s="1"/>
  <c r="AP693"/>
  <c r="AQ693"/>
  <c r="AR693" s="1"/>
  <c r="AS693"/>
  <c r="BX693" s="1"/>
  <c r="AU693"/>
  <c r="BY693" s="1"/>
  <c r="AV693"/>
  <c r="AW693"/>
  <c r="BZ693" s="1"/>
  <c r="AX693"/>
  <c r="AY693"/>
  <c r="CA693" s="1"/>
  <c r="AZ693"/>
  <c r="BA693"/>
  <c r="CB693" s="1"/>
  <c r="BB693"/>
  <c r="BC693"/>
  <c r="CC693" s="1"/>
  <c r="BD693"/>
  <c r="BE693"/>
  <c r="CD693" s="1"/>
  <c r="BF693"/>
  <c r="BG693"/>
  <c r="BN693"/>
  <c r="BS693"/>
  <c r="W694"/>
  <c r="Y694"/>
  <c r="BN694" s="1"/>
  <c r="AA694"/>
  <c r="AB694" s="1"/>
  <c r="AC694"/>
  <c r="BP694" s="1"/>
  <c r="AE694"/>
  <c r="BQ694" s="1"/>
  <c r="AF694"/>
  <c r="AG694"/>
  <c r="BR694" s="1"/>
  <c r="AH694"/>
  <c r="AI694"/>
  <c r="BS694" s="1"/>
  <c r="AJ694"/>
  <c r="AK694"/>
  <c r="BT694" s="1"/>
  <c r="AL694"/>
  <c r="AM694"/>
  <c r="BU694" s="1"/>
  <c r="AN694"/>
  <c r="AO694"/>
  <c r="BV694" s="1"/>
  <c r="AP694"/>
  <c r="AQ694"/>
  <c r="AR694" s="1"/>
  <c r="AS694"/>
  <c r="BX694" s="1"/>
  <c r="AU694"/>
  <c r="BY694" s="1"/>
  <c r="AV694"/>
  <c r="AW694"/>
  <c r="BZ694" s="1"/>
  <c r="AX694"/>
  <c r="AY694"/>
  <c r="CA694" s="1"/>
  <c r="AZ694"/>
  <c r="BA694"/>
  <c r="CB694" s="1"/>
  <c r="BB694"/>
  <c r="BC694"/>
  <c r="CC694" s="1"/>
  <c r="BD694"/>
  <c r="BE694"/>
  <c r="CD694" s="1"/>
  <c r="BF694"/>
  <c r="BG694"/>
  <c r="W695"/>
  <c r="BM695" s="1"/>
  <c r="Y695"/>
  <c r="Z695" s="1"/>
  <c r="AA695"/>
  <c r="BO695" s="1"/>
  <c r="AB695"/>
  <c r="AC695"/>
  <c r="BP695" s="1"/>
  <c r="AD695"/>
  <c r="AE695"/>
  <c r="AF695" s="1"/>
  <c r="AG695"/>
  <c r="AH695" s="1"/>
  <c r="AI695"/>
  <c r="BS695" s="1"/>
  <c r="AJ695"/>
  <c r="AK695"/>
  <c r="BT695" s="1"/>
  <c r="AL695"/>
  <c r="AM695"/>
  <c r="BU695" s="1"/>
  <c r="AN695"/>
  <c r="AO695"/>
  <c r="BV695" s="1"/>
  <c r="AP695"/>
  <c r="AQ695"/>
  <c r="AR695" s="1"/>
  <c r="AS695"/>
  <c r="BX695" s="1"/>
  <c r="AU695"/>
  <c r="BY695" s="1"/>
  <c r="AV695"/>
  <c r="AW695"/>
  <c r="BZ695" s="1"/>
  <c r="AX695"/>
  <c r="AY695"/>
  <c r="CA695" s="1"/>
  <c r="AZ695"/>
  <c r="BA695"/>
  <c r="CB695" s="1"/>
  <c r="BB695"/>
  <c r="BC695"/>
  <c r="CC695" s="1"/>
  <c r="BD695"/>
  <c r="BE695"/>
  <c r="CD695" s="1"/>
  <c r="BF695"/>
  <c r="BG695"/>
  <c r="W696"/>
  <c r="BM696" s="1"/>
  <c r="Y696"/>
  <c r="AA696"/>
  <c r="BO696" s="1"/>
  <c r="AB696"/>
  <c r="AC696"/>
  <c r="BP696" s="1"/>
  <c r="AD696"/>
  <c r="AE696"/>
  <c r="BQ696" s="1"/>
  <c r="AF696"/>
  <c r="AG696"/>
  <c r="BR696" s="1"/>
  <c r="AH696"/>
  <c r="AI696"/>
  <c r="BS696" s="1"/>
  <c r="AJ696"/>
  <c r="AK696"/>
  <c r="BT696" s="1"/>
  <c r="AL696"/>
  <c r="AM696"/>
  <c r="BU696" s="1"/>
  <c r="AN696"/>
  <c r="AO696"/>
  <c r="BV696" s="1"/>
  <c r="AP696"/>
  <c r="AQ696"/>
  <c r="BW696" s="1"/>
  <c r="AR696"/>
  <c r="AS696"/>
  <c r="BX696" s="1"/>
  <c r="AT696"/>
  <c r="AU696"/>
  <c r="BY696" s="1"/>
  <c r="AV696"/>
  <c r="AW696"/>
  <c r="BZ696" s="1"/>
  <c r="AX696"/>
  <c r="AY696"/>
  <c r="CA696" s="1"/>
  <c r="AZ696"/>
  <c r="BA696"/>
  <c r="CB696" s="1"/>
  <c r="BB696"/>
  <c r="BC696"/>
  <c r="CC696" s="1"/>
  <c r="BD696"/>
  <c r="BE696"/>
  <c r="CD696" s="1"/>
  <c r="BF696"/>
  <c r="BG696"/>
  <c r="W697"/>
  <c r="BM697" s="1"/>
  <c r="Y697"/>
  <c r="Z697" s="1"/>
  <c r="AA697"/>
  <c r="AB697" s="1"/>
  <c r="AC697"/>
  <c r="BP697" s="1"/>
  <c r="AE697"/>
  <c r="BQ697" s="1"/>
  <c r="AF697"/>
  <c r="AG697"/>
  <c r="BR697" s="1"/>
  <c r="AH697"/>
  <c r="AI697"/>
  <c r="BS697" s="1"/>
  <c r="AJ697"/>
  <c r="AK697"/>
  <c r="BT697" s="1"/>
  <c r="AL697"/>
  <c r="AM697"/>
  <c r="BU697" s="1"/>
  <c r="AN697"/>
  <c r="AO697"/>
  <c r="BV697" s="1"/>
  <c r="AP697"/>
  <c r="AQ697"/>
  <c r="AR697" s="1"/>
  <c r="AS697"/>
  <c r="BX697" s="1"/>
  <c r="AU697"/>
  <c r="BY697" s="1"/>
  <c r="AV697"/>
  <c r="AW697"/>
  <c r="BZ697" s="1"/>
  <c r="AX697"/>
  <c r="AY697"/>
  <c r="CA697" s="1"/>
  <c r="AZ697"/>
  <c r="BA697"/>
  <c r="CB697" s="1"/>
  <c r="BB697"/>
  <c r="BC697"/>
  <c r="CC697" s="1"/>
  <c r="BD697"/>
  <c r="BE697"/>
  <c r="CD697" s="1"/>
  <c r="BF697"/>
  <c r="BG697"/>
  <c r="W698"/>
  <c r="BM698" s="1"/>
  <c r="Y698"/>
  <c r="Z698" s="1"/>
  <c r="AA698"/>
  <c r="AB698" s="1"/>
  <c r="AC698"/>
  <c r="BP698" s="1"/>
  <c r="AE698"/>
  <c r="BQ698" s="1"/>
  <c r="AF698"/>
  <c r="AG698"/>
  <c r="BR698" s="1"/>
  <c r="AH698"/>
  <c r="AI698"/>
  <c r="AJ698" s="1"/>
  <c r="AK698"/>
  <c r="BT698" s="1"/>
  <c r="AM698"/>
  <c r="BU698" s="1"/>
  <c r="AN698"/>
  <c r="AO698"/>
  <c r="BV698" s="1"/>
  <c r="AP698"/>
  <c r="AQ698"/>
  <c r="AR698" s="1"/>
  <c r="AS698"/>
  <c r="BX698" s="1"/>
  <c r="AU698"/>
  <c r="BY698" s="1"/>
  <c r="AV698"/>
  <c r="AW698"/>
  <c r="BZ698" s="1"/>
  <c r="AX698"/>
  <c r="AY698"/>
  <c r="CA698" s="1"/>
  <c r="AZ698"/>
  <c r="BA698"/>
  <c r="CB698" s="1"/>
  <c r="BB698"/>
  <c r="BC698"/>
  <c r="CC698" s="1"/>
  <c r="BD698"/>
  <c r="BE698"/>
  <c r="CD698" s="1"/>
  <c r="BF698"/>
  <c r="BG698"/>
  <c r="W699"/>
  <c r="Y699"/>
  <c r="Z699" s="1"/>
  <c r="AA699"/>
  <c r="AB699" s="1"/>
  <c r="AC699"/>
  <c r="BP699" s="1"/>
  <c r="AE699"/>
  <c r="BQ699" s="1"/>
  <c r="AF699"/>
  <c r="AG699"/>
  <c r="BR699" s="1"/>
  <c r="AH699"/>
  <c r="AI699"/>
  <c r="BS699" s="1"/>
  <c r="AJ699"/>
  <c r="AK699"/>
  <c r="BT699" s="1"/>
  <c r="AL699"/>
  <c r="AM699"/>
  <c r="BU699" s="1"/>
  <c r="AN699"/>
  <c r="AO699"/>
  <c r="BV699" s="1"/>
  <c r="AP699"/>
  <c r="AQ699"/>
  <c r="AR699" s="1"/>
  <c r="AS699"/>
  <c r="BX699" s="1"/>
  <c r="AU699"/>
  <c r="BY699" s="1"/>
  <c r="AV699"/>
  <c r="AW699"/>
  <c r="BZ699" s="1"/>
  <c r="AX699"/>
  <c r="AY699"/>
  <c r="CA699" s="1"/>
  <c r="AZ699"/>
  <c r="BA699"/>
  <c r="CB699" s="1"/>
  <c r="BB699"/>
  <c r="BC699"/>
  <c r="CC699" s="1"/>
  <c r="BD699"/>
  <c r="BE699"/>
  <c r="CD699" s="1"/>
  <c r="BF699"/>
  <c r="BG699"/>
  <c r="W700"/>
  <c r="BM700" s="1"/>
  <c r="Y700"/>
  <c r="Z700" s="1"/>
  <c r="AA700"/>
  <c r="AB700" s="1"/>
  <c r="AC700"/>
  <c r="BP700" s="1"/>
  <c r="AE700"/>
  <c r="BQ700" s="1"/>
  <c r="AF700"/>
  <c r="AG700"/>
  <c r="AH700"/>
  <c r="AI700"/>
  <c r="BS700" s="1"/>
  <c r="AJ700"/>
  <c r="AK700"/>
  <c r="BT700" s="1"/>
  <c r="AL700"/>
  <c r="AM700"/>
  <c r="BU700" s="1"/>
  <c r="AN700"/>
  <c r="AO700"/>
  <c r="BV700" s="1"/>
  <c r="AP700"/>
  <c r="AQ700"/>
  <c r="AR700" s="1"/>
  <c r="AS700"/>
  <c r="BX700" s="1"/>
  <c r="AU700"/>
  <c r="BY700" s="1"/>
  <c r="AV700"/>
  <c r="AW700"/>
  <c r="BZ700" s="1"/>
  <c r="AX700"/>
  <c r="AY700"/>
  <c r="CA700" s="1"/>
  <c r="AZ700"/>
  <c r="BA700"/>
  <c r="CB700" s="1"/>
  <c r="BB700"/>
  <c r="BC700"/>
  <c r="CC700" s="1"/>
  <c r="BD700"/>
  <c r="BE700"/>
  <c r="CD700" s="1"/>
  <c r="BF700"/>
  <c r="BG700"/>
  <c r="W701"/>
  <c r="Y701"/>
  <c r="Z701" s="1"/>
  <c r="AA701"/>
  <c r="BO701" s="1"/>
  <c r="AB701"/>
  <c r="AC701"/>
  <c r="BP701" s="1"/>
  <c r="AD701"/>
  <c r="AE701"/>
  <c r="AF701" s="1"/>
  <c r="AG701"/>
  <c r="AI701"/>
  <c r="BS701" s="1"/>
  <c r="AJ701"/>
  <c r="AK701"/>
  <c r="BT701" s="1"/>
  <c r="AL701"/>
  <c r="AM701"/>
  <c r="BU701" s="1"/>
  <c r="AN701"/>
  <c r="AO701"/>
  <c r="BV701" s="1"/>
  <c r="AP701"/>
  <c r="AQ701"/>
  <c r="AR701" s="1"/>
  <c r="AS701"/>
  <c r="BX701" s="1"/>
  <c r="AU701"/>
  <c r="BY701" s="1"/>
  <c r="AV701"/>
  <c r="AW701"/>
  <c r="BZ701" s="1"/>
  <c r="AX701"/>
  <c r="AY701"/>
  <c r="CA701" s="1"/>
  <c r="AZ701"/>
  <c r="BA701"/>
  <c r="CB701" s="1"/>
  <c r="BB701"/>
  <c r="BC701"/>
  <c r="CC701" s="1"/>
  <c r="BD701"/>
  <c r="BE701"/>
  <c r="CD701" s="1"/>
  <c r="BF701"/>
  <c r="BG701"/>
  <c r="W702"/>
  <c r="BM702" s="1"/>
  <c r="Y702"/>
  <c r="AA702"/>
  <c r="AB702"/>
  <c r="AC702"/>
  <c r="BP702" s="1"/>
  <c r="AD702"/>
  <c r="AE702"/>
  <c r="AF702" s="1"/>
  <c r="AG702"/>
  <c r="BR702" s="1"/>
  <c r="AI702"/>
  <c r="BS702" s="1"/>
  <c r="AJ702"/>
  <c r="AK702"/>
  <c r="BT702" s="1"/>
  <c r="AL702"/>
  <c r="AM702"/>
  <c r="BU702" s="1"/>
  <c r="AN702"/>
  <c r="AO702"/>
  <c r="BV702" s="1"/>
  <c r="AP702"/>
  <c r="AQ702"/>
  <c r="AR702" s="1"/>
  <c r="AS702"/>
  <c r="BX702" s="1"/>
  <c r="AU702"/>
  <c r="BY702" s="1"/>
  <c r="AV702"/>
  <c r="AW702"/>
  <c r="BZ702" s="1"/>
  <c r="AX702"/>
  <c r="AY702"/>
  <c r="CA702" s="1"/>
  <c r="AZ702"/>
  <c r="BA702"/>
  <c r="CB702" s="1"/>
  <c r="BB702"/>
  <c r="BC702"/>
  <c r="CC702" s="1"/>
  <c r="BD702"/>
  <c r="BE702"/>
  <c r="CD702" s="1"/>
  <c r="BF702"/>
  <c r="BG702"/>
  <c r="W703"/>
  <c r="BM703" s="1"/>
  <c r="X703"/>
  <c r="Y703"/>
  <c r="BN703" s="1"/>
  <c r="Z703"/>
  <c r="AA703"/>
  <c r="BO703" s="1"/>
  <c r="AB703"/>
  <c r="AC703"/>
  <c r="BP703" s="1"/>
  <c r="AD703"/>
  <c r="AE703"/>
  <c r="BQ703" s="1"/>
  <c r="AF703"/>
  <c r="AG703"/>
  <c r="BR703" s="1"/>
  <c r="AH703"/>
  <c r="AI703"/>
  <c r="BS703" s="1"/>
  <c r="AK703"/>
  <c r="BT703" s="1"/>
  <c r="AM703"/>
  <c r="AN703" s="1"/>
  <c r="AO703"/>
  <c r="BV703" s="1"/>
  <c r="AQ703"/>
  <c r="AR703" s="1"/>
  <c r="AS703"/>
  <c r="BX703" s="1"/>
  <c r="AU703"/>
  <c r="BY703" s="1"/>
  <c r="AV703"/>
  <c r="AW703"/>
  <c r="BZ703" s="1"/>
  <c r="AX703"/>
  <c r="AY703"/>
  <c r="CA703" s="1"/>
  <c r="AZ703"/>
  <c r="BA703"/>
  <c r="CB703" s="1"/>
  <c r="BB703"/>
  <c r="BC703"/>
  <c r="CC703" s="1"/>
  <c r="BD703"/>
  <c r="BE703"/>
  <c r="CD703" s="1"/>
  <c r="BF703"/>
  <c r="BG703"/>
  <c r="W704"/>
  <c r="BM704" s="1"/>
  <c r="X704"/>
  <c r="Y704"/>
  <c r="BN704" s="1"/>
  <c r="Z704"/>
  <c r="AA704"/>
  <c r="BO704" s="1"/>
  <c r="AB704"/>
  <c r="AC704"/>
  <c r="BP704" s="1"/>
  <c r="AD704"/>
  <c r="AE704"/>
  <c r="BQ704" s="1"/>
  <c r="AF704"/>
  <c r="AG704"/>
  <c r="BR704" s="1"/>
  <c r="AH704"/>
  <c r="AI704"/>
  <c r="BS704" s="1"/>
  <c r="AK704"/>
  <c r="BT704" s="1"/>
  <c r="AM704"/>
  <c r="AN704" s="1"/>
  <c r="AO704"/>
  <c r="BV704" s="1"/>
  <c r="AQ704"/>
  <c r="AR704" s="1"/>
  <c r="AS704"/>
  <c r="BX704" s="1"/>
  <c r="AU704"/>
  <c r="BY704" s="1"/>
  <c r="AV704"/>
  <c r="AW704"/>
  <c r="BZ704" s="1"/>
  <c r="AX704"/>
  <c r="AY704"/>
  <c r="CA704" s="1"/>
  <c r="AZ704"/>
  <c r="BA704"/>
  <c r="CB704" s="1"/>
  <c r="BB704"/>
  <c r="BC704"/>
  <c r="CC704" s="1"/>
  <c r="BD704"/>
  <c r="BE704"/>
  <c r="CD704" s="1"/>
  <c r="BF704"/>
  <c r="BG704"/>
  <c r="W705"/>
  <c r="Y705"/>
  <c r="BN705" s="1"/>
  <c r="AA705"/>
  <c r="BO705" s="1"/>
  <c r="AB705"/>
  <c r="AC705"/>
  <c r="BP705" s="1"/>
  <c r="AD705"/>
  <c r="AE705"/>
  <c r="BQ705" s="1"/>
  <c r="AF705"/>
  <c r="AG705"/>
  <c r="BR705" s="1"/>
  <c r="AH705"/>
  <c r="AI705"/>
  <c r="BS705" s="1"/>
  <c r="AJ705"/>
  <c r="AK705"/>
  <c r="BT705" s="1"/>
  <c r="AL705"/>
  <c r="AM705"/>
  <c r="BU705" s="1"/>
  <c r="AN705"/>
  <c r="AO705"/>
  <c r="BV705" s="1"/>
  <c r="AP705"/>
  <c r="AQ705"/>
  <c r="AR705" s="1"/>
  <c r="AS705"/>
  <c r="BX705" s="1"/>
  <c r="AU705"/>
  <c r="BY705" s="1"/>
  <c r="AV705"/>
  <c r="AW705"/>
  <c r="BZ705" s="1"/>
  <c r="AX705"/>
  <c r="AY705"/>
  <c r="CA705" s="1"/>
  <c r="AZ705"/>
  <c r="BA705"/>
  <c r="CB705" s="1"/>
  <c r="BB705"/>
  <c r="BC705"/>
  <c r="CC705" s="1"/>
  <c r="BD705"/>
  <c r="BE705"/>
  <c r="CD705" s="1"/>
  <c r="BF705"/>
  <c r="BG705"/>
  <c r="W706"/>
  <c r="Y706"/>
  <c r="BN706" s="1"/>
  <c r="AA706"/>
  <c r="BO706" s="1"/>
  <c r="AB706"/>
  <c r="AC706"/>
  <c r="BP706" s="1"/>
  <c r="AD706"/>
  <c r="AE706"/>
  <c r="BQ706" s="1"/>
  <c r="AF706"/>
  <c r="AG706"/>
  <c r="BR706" s="1"/>
  <c r="AH706"/>
  <c r="AI706"/>
  <c r="BS706" s="1"/>
  <c r="AJ706"/>
  <c r="AK706"/>
  <c r="BT706" s="1"/>
  <c r="AL706"/>
  <c r="AM706"/>
  <c r="BU706" s="1"/>
  <c r="AN706"/>
  <c r="AO706"/>
  <c r="BV706" s="1"/>
  <c r="AP706"/>
  <c r="AQ706"/>
  <c r="AR706" s="1"/>
  <c r="AS706"/>
  <c r="BX706" s="1"/>
  <c r="AU706"/>
  <c r="BY706" s="1"/>
  <c r="AV706"/>
  <c r="AW706"/>
  <c r="BZ706" s="1"/>
  <c r="AX706"/>
  <c r="AY706"/>
  <c r="CA706" s="1"/>
  <c r="AZ706"/>
  <c r="BA706"/>
  <c r="CB706" s="1"/>
  <c r="BB706"/>
  <c r="BC706"/>
  <c r="CC706" s="1"/>
  <c r="BD706"/>
  <c r="BE706"/>
  <c r="CD706" s="1"/>
  <c r="BF706"/>
  <c r="BG706"/>
  <c r="W707"/>
  <c r="Y707"/>
  <c r="BN707" s="1"/>
  <c r="AA707"/>
  <c r="BO707" s="1"/>
  <c r="AB707"/>
  <c r="AC707"/>
  <c r="BP707" s="1"/>
  <c r="AD707"/>
  <c r="AE707"/>
  <c r="BQ707" s="1"/>
  <c r="AF707"/>
  <c r="AG707"/>
  <c r="BR707" s="1"/>
  <c r="AH707"/>
  <c r="AI707"/>
  <c r="BS707" s="1"/>
  <c r="AJ707"/>
  <c r="AK707"/>
  <c r="BT707" s="1"/>
  <c r="AL707"/>
  <c r="AM707"/>
  <c r="BU707" s="1"/>
  <c r="AN707"/>
  <c r="AO707"/>
  <c r="BV707" s="1"/>
  <c r="AP707"/>
  <c r="AQ707"/>
  <c r="AR707" s="1"/>
  <c r="AS707"/>
  <c r="BX707" s="1"/>
  <c r="AU707"/>
  <c r="BY707" s="1"/>
  <c r="AV707"/>
  <c r="AW707"/>
  <c r="BZ707" s="1"/>
  <c r="AX707"/>
  <c r="AY707"/>
  <c r="CA707" s="1"/>
  <c r="AZ707"/>
  <c r="BA707"/>
  <c r="CB707" s="1"/>
  <c r="BB707"/>
  <c r="BC707"/>
  <c r="CC707" s="1"/>
  <c r="BD707"/>
  <c r="BE707"/>
  <c r="CD707" s="1"/>
  <c r="BF707"/>
  <c r="BG707"/>
  <c r="W708"/>
  <c r="Y708"/>
  <c r="BN708" s="1"/>
  <c r="AA708"/>
  <c r="BO708" s="1"/>
  <c r="AB708"/>
  <c r="AC708"/>
  <c r="BP708" s="1"/>
  <c r="AD708"/>
  <c r="AE708"/>
  <c r="BQ708" s="1"/>
  <c r="AF708"/>
  <c r="AG708"/>
  <c r="BR708" s="1"/>
  <c r="AH708"/>
  <c r="AI708"/>
  <c r="BS708" s="1"/>
  <c r="AJ708"/>
  <c r="AK708"/>
  <c r="BT708" s="1"/>
  <c r="AL708"/>
  <c r="AM708"/>
  <c r="BU708" s="1"/>
  <c r="AN708"/>
  <c r="AO708"/>
  <c r="BV708" s="1"/>
  <c r="AP708"/>
  <c r="AQ708"/>
  <c r="AR708" s="1"/>
  <c r="AS708"/>
  <c r="BX708" s="1"/>
  <c r="AU708"/>
  <c r="BY708" s="1"/>
  <c r="AV708"/>
  <c r="AW708"/>
  <c r="BZ708" s="1"/>
  <c r="AX708"/>
  <c r="AY708"/>
  <c r="CA708" s="1"/>
  <c r="AZ708"/>
  <c r="BA708"/>
  <c r="CB708" s="1"/>
  <c r="BB708"/>
  <c r="BC708"/>
  <c r="CC708" s="1"/>
  <c r="BD708"/>
  <c r="BE708"/>
  <c r="CD708" s="1"/>
  <c r="BF708"/>
  <c r="BG708"/>
  <c r="W709"/>
  <c r="Y709"/>
  <c r="BN709" s="1"/>
  <c r="AA709"/>
  <c r="AB709"/>
  <c r="AC709"/>
  <c r="BP709" s="1"/>
  <c r="AD709"/>
  <c r="AE709"/>
  <c r="BQ709" s="1"/>
  <c r="AF709"/>
  <c r="AG709"/>
  <c r="BR709" s="1"/>
  <c r="AH709"/>
  <c r="AI709"/>
  <c r="BS709" s="1"/>
  <c r="AJ709"/>
  <c r="AK709"/>
  <c r="BT709" s="1"/>
  <c r="AL709"/>
  <c r="AM709"/>
  <c r="BU709" s="1"/>
  <c r="AN709"/>
  <c r="AO709"/>
  <c r="BV709" s="1"/>
  <c r="AP709"/>
  <c r="AQ709"/>
  <c r="AR709" s="1"/>
  <c r="AS709"/>
  <c r="BX709" s="1"/>
  <c r="AU709"/>
  <c r="BY709" s="1"/>
  <c r="AV709"/>
  <c r="AW709"/>
  <c r="BZ709" s="1"/>
  <c r="AX709"/>
  <c r="AY709"/>
  <c r="CA709" s="1"/>
  <c r="AZ709"/>
  <c r="BA709"/>
  <c r="CB709" s="1"/>
  <c r="BB709"/>
  <c r="BC709"/>
  <c r="CC709" s="1"/>
  <c r="BD709"/>
  <c r="BE709"/>
  <c r="CD709" s="1"/>
  <c r="BF709"/>
  <c r="BG709"/>
  <c r="BO709"/>
  <c r="W710"/>
  <c r="Y710"/>
  <c r="BN710" s="1"/>
  <c r="AA710"/>
  <c r="BO710" s="1"/>
  <c r="AB710"/>
  <c r="AC710"/>
  <c r="BP710" s="1"/>
  <c r="AD710"/>
  <c r="AE710"/>
  <c r="BQ710" s="1"/>
  <c r="AF710"/>
  <c r="AG710"/>
  <c r="BR710" s="1"/>
  <c r="AH710"/>
  <c r="AI710"/>
  <c r="BS710" s="1"/>
  <c r="AJ710"/>
  <c r="AK710"/>
  <c r="BT710" s="1"/>
  <c r="AL710"/>
  <c r="AM710"/>
  <c r="BU710" s="1"/>
  <c r="AN710"/>
  <c r="AO710"/>
  <c r="BV710" s="1"/>
  <c r="AP710"/>
  <c r="AQ710"/>
  <c r="AR710" s="1"/>
  <c r="AS710"/>
  <c r="BX710" s="1"/>
  <c r="AU710"/>
  <c r="BY710" s="1"/>
  <c r="AV710"/>
  <c r="AW710"/>
  <c r="BZ710" s="1"/>
  <c r="AX710"/>
  <c r="AY710"/>
  <c r="CA710" s="1"/>
  <c r="AZ710"/>
  <c r="BA710"/>
  <c r="CB710" s="1"/>
  <c r="BB710"/>
  <c r="BC710"/>
  <c r="CC710" s="1"/>
  <c r="BD710"/>
  <c r="BE710"/>
  <c r="CD710" s="1"/>
  <c r="BF710"/>
  <c r="BG710"/>
  <c r="W711"/>
  <c r="Y711"/>
  <c r="BN711" s="1"/>
  <c r="AA711"/>
  <c r="BO711" s="1"/>
  <c r="AB711"/>
  <c r="AC711"/>
  <c r="BP711" s="1"/>
  <c r="AD711"/>
  <c r="AE711"/>
  <c r="BQ711" s="1"/>
  <c r="AF711"/>
  <c r="AG711"/>
  <c r="BR711" s="1"/>
  <c r="AH711"/>
  <c r="AI711"/>
  <c r="BS711" s="1"/>
  <c r="AJ711"/>
  <c r="AK711"/>
  <c r="BT711" s="1"/>
  <c r="AL711"/>
  <c r="AM711"/>
  <c r="BU711" s="1"/>
  <c r="AN711"/>
  <c r="AO711"/>
  <c r="BV711" s="1"/>
  <c r="AP711"/>
  <c r="AQ711"/>
  <c r="AR711" s="1"/>
  <c r="AS711"/>
  <c r="BX711" s="1"/>
  <c r="AU711"/>
  <c r="BY711" s="1"/>
  <c r="AV711"/>
  <c r="AW711"/>
  <c r="BZ711" s="1"/>
  <c r="AX711"/>
  <c r="AY711"/>
  <c r="CA711" s="1"/>
  <c r="AZ711"/>
  <c r="BA711"/>
  <c r="CB711" s="1"/>
  <c r="BB711"/>
  <c r="BC711"/>
  <c r="CC711" s="1"/>
  <c r="BD711"/>
  <c r="BE711"/>
  <c r="CD711" s="1"/>
  <c r="BF711"/>
  <c r="BG711"/>
  <c r="W712"/>
  <c r="Y712"/>
  <c r="BN712" s="1"/>
  <c r="AA712"/>
  <c r="BO712" s="1"/>
  <c r="AB712"/>
  <c r="AC712"/>
  <c r="BP712" s="1"/>
  <c r="AD712"/>
  <c r="AE712"/>
  <c r="BQ712" s="1"/>
  <c r="AF712"/>
  <c r="AG712"/>
  <c r="BR712" s="1"/>
  <c r="AH712"/>
  <c r="AI712"/>
  <c r="BS712" s="1"/>
  <c r="AJ712"/>
  <c r="AK712"/>
  <c r="BT712" s="1"/>
  <c r="AL712"/>
  <c r="AM712"/>
  <c r="BU712" s="1"/>
  <c r="AN712"/>
  <c r="AO712"/>
  <c r="BV712" s="1"/>
  <c r="AP712"/>
  <c r="AQ712"/>
  <c r="AR712" s="1"/>
  <c r="AS712"/>
  <c r="BX712" s="1"/>
  <c r="AU712"/>
  <c r="BY712" s="1"/>
  <c r="AV712"/>
  <c r="AW712"/>
  <c r="BZ712" s="1"/>
  <c r="AX712"/>
  <c r="AY712"/>
  <c r="CA712" s="1"/>
  <c r="AZ712"/>
  <c r="BA712"/>
  <c r="CB712" s="1"/>
  <c r="BB712"/>
  <c r="BC712"/>
  <c r="CC712" s="1"/>
  <c r="BD712"/>
  <c r="BE712"/>
  <c r="CD712" s="1"/>
  <c r="BF712"/>
  <c r="BG712"/>
  <c r="W713"/>
  <c r="Y713"/>
  <c r="BN713" s="1"/>
  <c r="AA713"/>
  <c r="BO713" s="1"/>
  <c r="AB713"/>
  <c r="AC713"/>
  <c r="BP713" s="1"/>
  <c r="AD713"/>
  <c r="AE713"/>
  <c r="BQ713" s="1"/>
  <c r="AF713"/>
  <c r="AG713"/>
  <c r="BR713" s="1"/>
  <c r="AH713"/>
  <c r="AI713"/>
  <c r="BS713" s="1"/>
  <c r="AJ713"/>
  <c r="AK713"/>
  <c r="BT713" s="1"/>
  <c r="AL713"/>
  <c r="AM713"/>
  <c r="BU713" s="1"/>
  <c r="AN713"/>
  <c r="AO713"/>
  <c r="BV713" s="1"/>
  <c r="AP713"/>
  <c r="AQ713"/>
  <c r="AR713" s="1"/>
  <c r="AS713"/>
  <c r="BX713" s="1"/>
  <c r="AU713"/>
  <c r="BY713" s="1"/>
  <c r="AV713"/>
  <c r="AW713"/>
  <c r="BZ713" s="1"/>
  <c r="AX713"/>
  <c r="AY713"/>
  <c r="CA713" s="1"/>
  <c r="AZ713"/>
  <c r="BA713"/>
  <c r="CB713" s="1"/>
  <c r="BB713"/>
  <c r="BC713"/>
  <c r="CC713" s="1"/>
  <c r="BD713"/>
  <c r="BE713"/>
  <c r="CD713" s="1"/>
  <c r="BF713"/>
  <c r="BG713"/>
  <c r="W714"/>
  <c r="Y714"/>
  <c r="BN714" s="1"/>
  <c r="AA714"/>
  <c r="BO714" s="1"/>
  <c r="AB714"/>
  <c r="AC714"/>
  <c r="BP714" s="1"/>
  <c r="AD714"/>
  <c r="AE714"/>
  <c r="BQ714" s="1"/>
  <c r="AF714"/>
  <c r="AG714"/>
  <c r="BR714" s="1"/>
  <c r="AH714"/>
  <c r="AI714"/>
  <c r="BS714" s="1"/>
  <c r="AJ714"/>
  <c r="AK714"/>
  <c r="BT714" s="1"/>
  <c r="AL714"/>
  <c r="AM714"/>
  <c r="BU714" s="1"/>
  <c r="AN714"/>
  <c r="AO714"/>
  <c r="BV714" s="1"/>
  <c r="AP714"/>
  <c r="AQ714"/>
  <c r="AR714" s="1"/>
  <c r="AS714"/>
  <c r="BX714" s="1"/>
  <c r="AU714"/>
  <c r="BY714" s="1"/>
  <c r="AV714"/>
  <c r="AW714"/>
  <c r="BZ714" s="1"/>
  <c r="AX714"/>
  <c r="AY714"/>
  <c r="CA714" s="1"/>
  <c r="AZ714"/>
  <c r="BA714"/>
  <c r="CB714" s="1"/>
  <c r="BB714"/>
  <c r="BC714"/>
  <c r="CC714" s="1"/>
  <c r="BD714"/>
  <c r="BE714"/>
  <c r="CD714" s="1"/>
  <c r="BF714"/>
  <c r="BG714"/>
  <c r="W715"/>
  <c r="Y715"/>
  <c r="BN715" s="1"/>
  <c r="AA715"/>
  <c r="BO715" s="1"/>
  <c r="AB715"/>
  <c r="AC715"/>
  <c r="BP715" s="1"/>
  <c r="AD715"/>
  <c r="AE715"/>
  <c r="BQ715" s="1"/>
  <c r="AF715"/>
  <c r="AG715"/>
  <c r="BR715" s="1"/>
  <c r="AH715"/>
  <c r="AI715"/>
  <c r="BS715" s="1"/>
  <c r="AJ715"/>
  <c r="AK715"/>
  <c r="BT715" s="1"/>
  <c r="AL715"/>
  <c r="AM715"/>
  <c r="BU715" s="1"/>
  <c r="AN715"/>
  <c r="AO715"/>
  <c r="BV715" s="1"/>
  <c r="AP715"/>
  <c r="AQ715"/>
  <c r="AR715" s="1"/>
  <c r="AS715"/>
  <c r="BX715" s="1"/>
  <c r="AU715"/>
  <c r="BY715" s="1"/>
  <c r="AV715"/>
  <c r="AW715"/>
  <c r="BZ715" s="1"/>
  <c r="AX715"/>
  <c r="AY715"/>
  <c r="CA715" s="1"/>
  <c r="AZ715"/>
  <c r="BA715"/>
  <c r="CB715" s="1"/>
  <c r="BB715"/>
  <c r="BC715"/>
  <c r="CC715" s="1"/>
  <c r="BD715"/>
  <c r="BE715"/>
  <c r="CD715" s="1"/>
  <c r="BF715"/>
  <c r="BG715"/>
  <c r="W716"/>
  <c r="Y716"/>
  <c r="BN716" s="1"/>
  <c r="AA716"/>
  <c r="BO716" s="1"/>
  <c r="AB716"/>
  <c r="AC716"/>
  <c r="BP716" s="1"/>
  <c r="AD716"/>
  <c r="AE716"/>
  <c r="BQ716" s="1"/>
  <c r="AF716"/>
  <c r="AG716"/>
  <c r="BR716" s="1"/>
  <c r="AH716"/>
  <c r="AI716"/>
  <c r="BS716" s="1"/>
  <c r="AJ716"/>
  <c r="AK716"/>
  <c r="BT716" s="1"/>
  <c r="AL716"/>
  <c r="AM716"/>
  <c r="BU716" s="1"/>
  <c r="AN716"/>
  <c r="AO716"/>
  <c r="BV716" s="1"/>
  <c r="AP716"/>
  <c r="AQ716"/>
  <c r="AR716" s="1"/>
  <c r="AS716"/>
  <c r="BX716" s="1"/>
  <c r="AU716"/>
  <c r="BY716" s="1"/>
  <c r="AV716"/>
  <c r="AW716"/>
  <c r="BZ716" s="1"/>
  <c r="AX716"/>
  <c r="AY716"/>
  <c r="CA716" s="1"/>
  <c r="AZ716"/>
  <c r="BA716"/>
  <c r="CB716" s="1"/>
  <c r="BB716"/>
  <c r="BC716"/>
  <c r="CC716" s="1"/>
  <c r="BD716"/>
  <c r="BE716"/>
  <c r="CD716" s="1"/>
  <c r="BF716"/>
  <c r="BG716"/>
  <c r="W717"/>
  <c r="Y717"/>
  <c r="BN717" s="1"/>
  <c r="AA717"/>
  <c r="BO717" s="1"/>
  <c r="AB717"/>
  <c r="AC717"/>
  <c r="BP717" s="1"/>
  <c r="AD717"/>
  <c r="AE717"/>
  <c r="BQ717" s="1"/>
  <c r="AF717"/>
  <c r="AG717"/>
  <c r="BR717" s="1"/>
  <c r="AH717"/>
  <c r="AI717"/>
  <c r="BS717" s="1"/>
  <c r="AJ717"/>
  <c r="AK717"/>
  <c r="BT717" s="1"/>
  <c r="AL717"/>
  <c r="AM717"/>
  <c r="BU717" s="1"/>
  <c r="AN717"/>
  <c r="AO717"/>
  <c r="BV717" s="1"/>
  <c r="AP717"/>
  <c r="AQ717"/>
  <c r="AR717" s="1"/>
  <c r="AS717"/>
  <c r="BX717" s="1"/>
  <c r="AU717"/>
  <c r="BY717" s="1"/>
  <c r="AV717"/>
  <c r="AW717"/>
  <c r="BZ717" s="1"/>
  <c r="AX717"/>
  <c r="AY717"/>
  <c r="CA717" s="1"/>
  <c r="AZ717"/>
  <c r="BA717"/>
  <c r="CB717" s="1"/>
  <c r="BB717"/>
  <c r="BC717"/>
  <c r="CC717" s="1"/>
  <c r="BD717"/>
  <c r="BE717"/>
  <c r="CD717" s="1"/>
  <c r="BF717"/>
  <c r="BG717"/>
  <c r="W718"/>
  <c r="Y718"/>
  <c r="BN718" s="1"/>
  <c r="AA718"/>
  <c r="BO718" s="1"/>
  <c r="AB718"/>
  <c r="AC718"/>
  <c r="BP718" s="1"/>
  <c r="AD718"/>
  <c r="AE718"/>
  <c r="BQ718" s="1"/>
  <c r="AF718"/>
  <c r="AG718"/>
  <c r="BR718" s="1"/>
  <c r="AH718"/>
  <c r="AI718"/>
  <c r="BS718" s="1"/>
  <c r="AJ718"/>
  <c r="AK718"/>
  <c r="BT718" s="1"/>
  <c r="AL718"/>
  <c r="AM718"/>
  <c r="BU718" s="1"/>
  <c r="AN718"/>
  <c r="AO718"/>
  <c r="BV718" s="1"/>
  <c r="AP718"/>
  <c r="AQ718"/>
  <c r="AR718" s="1"/>
  <c r="AS718"/>
  <c r="BX718" s="1"/>
  <c r="AU718"/>
  <c r="BY718" s="1"/>
  <c r="AV718"/>
  <c r="AW718"/>
  <c r="BZ718" s="1"/>
  <c r="AX718"/>
  <c r="AY718"/>
  <c r="CA718" s="1"/>
  <c r="AZ718"/>
  <c r="BA718"/>
  <c r="CB718" s="1"/>
  <c r="BB718"/>
  <c r="BC718"/>
  <c r="CC718" s="1"/>
  <c r="BD718"/>
  <c r="BE718"/>
  <c r="CD718" s="1"/>
  <c r="BF718"/>
  <c r="BG718"/>
  <c r="W719"/>
  <c r="Y719"/>
  <c r="BN719" s="1"/>
  <c r="AA719"/>
  <c r="BO719" s="1"/>
  <c r="AB719"/>
  <c r="AC719"/>
  <c r="BP719" s="1"/>
  <c r="AD719"/>
  <c r="AE719"/>
  <c r="BQ719" s="1"/>
  <c r="AF719"/>
  <c r="AG719"/>
  <c r="BR719" s="1"/>
  <c r="AH719"/>
  <c r="AI719"/>
  <c r="BS719" s="1"/>
  <c r="AJ719"/>
  <c r="AK719"/>
  <c r="BT719" s="1"/>
  <c r="AL719"/>
  <c r="AM719"/>
  <c r="BU719" s="1"/>
  <c r="AN719"/>
  <c r="AO719"/>
  <c r="BV719" s="1"/>
  <c r="AP719"/>
  <c r="AQ719"/>
  <c r="AR719" s="1"/>
  <c r="AS719"/>
  <c r="BX719" s="1"/>
  <c r="AU719"/>
  <c r="BY719" s="1"/>
  <c r="AV719"/>
  <c r="AW719"/>
  <c r="BZ719" s="1"/>
  <c r="AX719"/>
  <c r="AY719"/>
  <c r="CA719" s="1"/>
  <c r="AZ719"/>
  <c r="BA719"/>
  <c r="CB719" s="1"/>
  <c r="BB719"/>
  <c r="BC719"/>
  <c r="CC719" s="1"/>
  <c r="BD719"/>
  <c r="BE719"/>
  <c r="CD719" s="1"/>
  <c r="BF719"/>
  <c r="BG719"/>
  <c r="W720"/>
  <c r="Y720"/>
  <c r="BN720" s="1"/>
  <c r="AA720"/>
  <c r="BO720" s="1"/>
  <c r="AB720"/>
  <c r="AC720"/>
  <c r="BP720" s="1"/>
  <c r="AD720"/>
  <c r="AE720"/>
  <c r="BQ720" s="1"/>
  <c r="AF720"/>
  <c r="AG720"/>
  <c r="BR720" s="1"/>
  <c r="AH720"/>
  <c r="AI720"/>
  <c r="BS720" s="1"/>
  <c r="AJ720"/>
  <c r="AK720"/>
  <c r="BT720" s="1"/>
  <c r="AL720"/>
  <c r="AM720"/>
  <c r="BU720" s="1"/>
  <c r="AN720"/>
  <c r="AO720"/>
  <c r="BV720" s="1"/>
  <c r="AP720"/>
  <c r="AQ720"/>
  <c r="AR720" s="1"/>
  <c r="AS720"/>
  <c r="BX720" s="1"/>
  <c r="AU720"/>
  <c r="BY720" s="1"/>
  <c r="AV720"/>
  <c r="AW720"/>
  <c r="BZ720" s="1"/>
  <c r="AX720"/>
  <c r="AY720"/>
  <c r="CA720" s="1"/>
  <c r="AZ720"/>
  <c r="BA720"/>
  <c r="CB720" s="1"/>
  <c r="BB720"/>
  <c r="BC720"/>
  <c r="CC720" s="1"/>
  <c r="BD720"/>
  <c r="BE720"/>
  <c r="CD720" s="1"/>
  <c r="BF720"/>
  <c r="BG720"/>
  <c r="W721"/>
  <c r="Y721"/>
  <c r="BN721" s="1"/>
  <c r="AA721"/>
  <c r="BO721" s="1"/>
  <c r="AB721"/>
  <c r="AC721"/>
  <c r="BP721" s="1"/>
  <c r="AD721"/>
  <c r="AE721"/>
  <c r="BQ721" s="1"/>
  <c r="AF721"/>
  <c r="AG721"/>
  <c r="BR721" s="1"/>
  <c r="AH721"/>
  <c r="AI721"/>
  <c r="BS721" s="1"/>
  <c r="AJ721"/>
  <c r="AK721"/>
  <c r="BT721" s="1"/>
  <c r="AL721"/>
  <c r="AM721"/>
  <c r="BU721" s="1"/>
  <c r="AN721"/>
  <c r="AO721"/>
  <c r="BV721" s="1"/>
  <c r="AP721"/>
  <c r="AQ721"/>
  <c r="AR721" s="1"/>
  <c r="AS721"/>
  <c r="BX721" s="1"/>
  <c r="AU721"/>
  <c r="BY721" s="1"/>
  <c r="AV721"/>
  <c r="AW721"/>
  <c r="AX721"/>
  <c r="AY721"/>
  <c r="CA721" s="1"/>
  <c r="AZ721"/>
  <c r="BA721"/>
  <c r="CB721" s="1"/>
  <c r="BB721"/>
  <c r="BC721"/>
  <c r="CC721" s="1"/>
  <c r="BD721"/>
  <c r="BE721"/>
  <c r="CD721" s="1"/>
  <c r="BF721"/>
  <c r="BG721"/>
  <c r="W722"/>
  <c r="Y722"/>
  <c r="BN722" s="1"/>
  <c r="AA722"/>
  <c r="BO722" s="1"/>
  <c r="AB722"/>
  <c r="AC722"/>
  <c r="BP722" s="1"/>
  <c r="AD722"/>
  <c r="AE722"/>
  <c r="BQ722" s="1"/>
  <c r="AF722"/>
  <c r="AG722"/>
  <c r="BR722" s="1"/>
  <c r="AH722"/>
  <c r="AI722"/>
  <c r="BS722" s="1"/>
  <c r="AJ722"/>
  <c r="AK722"/>
  <c r="BT722" s="1"/>
  <c r="AL722"/>
  <c r="AM722"/>
  <c r="BU722" s="1"/>
  <c r="AN722"/>
  <c r="AO722"/>
  <c r="BV722" s="1"/>
  <c r="AP722"/>
  <c r="AQ722"/>
  <c r="AR722" s="1"/>
  <c r="AS722"/>
  <c r="BX722" s="1"/>
  <c r="AU722"/>
  <c r="BY722" s="1"/>
  <c r="AV722"/>
  <c r="AW722"/>
  <c r="AX722"/>
  <c r="AY722"/>
  <c r="CA722" s="1"/>
  <c r="AZ722"/>
  <c r="BA722"/>
  <c r="CB722" s="1"/>
  <c r="BB722"/>
  <c r="BC722"/>
  <c r="CC722" s="1"/>
  <c r="BD722"/>
  <c r="BE722"/>
  <c r="CD722" s="1"/>
  <c r="BF722"/>
  <c r="BG722"/>
  <c r="W723"/>
  <c r="Y723"/>
  <c r="BN723" s="1"/>
  <c r="AA723"/>
  <c r="BO723" s="1"/>
  <c r="AB723"/>
  <c r="AC723"/>
  <c r="BP723" s="1"/>
  <c r="AD723"/>
  <c r="AE723"/>
  <c r="BQ723" s="1"/>
  <c r="AF723"/>
  <c r="AG723"/>
  <c r="BR723" s="1"/>
  <c r="AH723"/>
  <c r="AI723"/>
  <c r="BS723" s="1"/>
  <c r="AJ723"/>
  <c r="AK723"/>
  <c r="BT723" s="1"/>
  <c r="AL723"/>
  <c r="AM723"/>
  <c r="BU723" s="1"/>
  <c r="AN723"/>
  <c r="AO723"/>
  <c r="BV723" s="1"/>
  <c r="AP723"/>
  <c r="AQ723"/>
  <c r="AR723" s="1"/>
  <c r="AS723"/>
  <c r="BX723" s="1"/>
  <c r="AU723"/>
  <c r="BY723" s="1"/>
  <c r="AV723"/>
  <c r="AW723"/>
  <c r="AX723"/>
  <c r="AY723"/>
  <c r="CA723" s="1"/>
  <c r="AZ723"/>
  <c r="BA723"/>
  <c r="CB723" s="1"/>
  <c r="BB723"/>
  <c r="BC723"/>
  <c r="CC723" s="1"/>
  <c r="BD723"/>
  <c r="BE723"/>
  <c r="CD723" s="1"/>
  <c r="BF723"/>
  <c r="BG723"/>
  <c r="W724"/>
  <c r="Y724"/>
  <c r="Z724" s="1"/>
  <c r="AA724"/>
  <c r="BO724" s="1"/>
  <c r="AB724"/>
  <c r="AC724"/>
  <c r="BP724" s="1"/>
  <c r="AD724"/>
  <c r="AE724"/>
  <c r="BQ724" s="1"/>
  <c r="AF724"/>
  <c r="AG724"/>
  <c r="AH724"/>
  <c r="AI724"/>
  <c r="BS724" s="1"/>
  <c r="AJ724"/>
  <c r="AK724"/>
  <c r="BT724" s="1"/>
  <c r="AL724"/>
  <c r="AM724"/>
  <c r="BU724" s="1"/>
  <c r="AN724"/>
  <c r="AO724"/>
  <c r="BV724" s="1"/>
  <c r="AP724"/>
  <c r="AQ724"/>
  <c r="AR724" s="1"/>
  <c r="AS724"/>
  <c r="BX724" s="1"/>
  <c r="AU724"/>
  <c r="BY724" s="1"/>
  <c r="AV724"/>
  <c r="AW724"/>
  <c r="BZ724" s="1"/>
  <c r="AX724"/>
  <c r="AY724"/>
  <c r="CA724" s="1"/>
  <c r="AZ724"/>
  <c r="BA724"/>
  <c r="CB724" s="1"/>
  <c r="BB724"/>
  <c r="BC724"/>
  <c r="CC724" s="1"/>
  <c r="BD724"/>
  <c r="BE724"/>
  <c r="CD724" s="1"/>
  <c r="BF724"/>
  <c r="BG724"/>
  <c r="W725"/>
  <c r="Y725"/>
  <c r="Z725" s="1"/>
  <c r="AA725"/>
  <c r="BO725" s="1"/>
  <c r="AB725"/>
  <c r="AC725"/>
  <c r="BP725" s="1"/>
  <c r="AD725"/>
  <c r="AE725"/>
  <c r="BQ725" s="1"/>
  <c r="AF725"/>
  <c r="AG725"/>
  <c r="BR725" s="1"/>
  <c r="AH725"/>
  <c r="AI725"/>
  <c r="BS725" s="1"/>
  <c r="AJ725"/>
  <c r="AK725"/>
  <c r="BT725" s="1"/>
  <c r="AL725"/>
  <c r="AM725"/>
  <c r="BU725" s="1"/>
  <c r="AN725"/>
  <c r="AO725"/>
  <c r="BV725" s="1"/>
  <c r="AP725"/>
  <c r="AQ725"/>
  <c r="AR725" s="1"/>
  <c r="AS725"/>
  <c r="BX725" s="1"/>
  <c r="AU725"/>
  <c r="BY725" s="1"/>
  <c r="AV725"/>
  <c r="AW725"/>
  <c r="BZ725" s="1"/>
  <c r="AX725"/>
  <c r="AY725"/>
  <c r="CA725" s="1"/>
  <c r="AZ725"/>
  <c r="BA725"/>
  <c r="CB725" s="1"/>
  <c r="BB725"/>
  <c r="BC725"/>
  <c r="CC725" s="1"/>
  <c r="BD725"/>
  <c r="BE725"/>
  <c r="CD725" s="1"/>
  <c r="BF725"/>
  <c r="BG725"/>
  <c r="W726"/>
  <c r="Y726"/>
  <c r="BN726" s="1"/>
  <c r="AA726"/>
  <c r="BO726" s="1"/>
  <c r="AB726"/>
  <c r="AC726"/>
  <c r="BP726" s="1"/>
  <c r="AD726"/>
  <c r="AE726"/>
  <c r="BQ726" s="1"/>
  <c r="AF726"/>
  <c r="AG726"/>
  <c r="BR726" s="1"/>
  <c r="AH726"/>
  <c r="AI726"/>
  <c r="BS726" s="1"/>
  <c r="AJ726"/>
  <c r="AK726"/>
  <c r="BT726" s="1"/>
  <c r="AL726"/>
  <c r="AM726"/>
  <c r="BU726" s="1"/>
  <c r="AN726"/>
  <c r="AO726"/>
  <c r="BV726" s="1"/>
  <c r="AP726"/>
  <c r="AQ726"/>
  <c r="AR726" s="1"/>
  <c r="AS726"/>
  <c r="BX726" s="1"/>
  <c r="AU726"/>
  <c r="BY726" s="1"/>
  <c r="AV726"/>
  <c r="AW726"/>
  <c r="BZ726" s="1"/>
  <c r="AX726"/>
  <c r="AY726"/>
  <c r="CA726" s="1"/>
  <c r="AZ726"/>
  <c r="BA726"/>
  <c r="CB726" s="1"/>
  <c r="BB726"/>
  <c r="BC726"/>
  <c r="CC726" s="1"/>
  <c r="BD726"/>
  <c r="BE726"/>
  <c r="CD726" s="1"/>
  <c r="BF726"/>
  <c r="BG726"/>
  <c r="W727"/>
  <c r="Y727"/>
  <c r="BN727" s="1"/>
  <c r="AA727"/>
  <c r="BO727" s="1"/>
  <c r="AB727"/>
  <c r="AC727"/>
  <c r="BP727" s="1"/>
  <c r="AD727"/>
  <c r="AE727"/>
  <c r="BQ727" s="1"/>
  <c r="AF727"/>
  <c r="AG727"/>
  <c r="BR727" s="1"/>
  <c r="AH727"/>
  <c r="AI727"/>
  <c r="BS727" s="1"/>
  <c r="AJ727"/>
  <c r="AK727"/>
  <c r="BT727" s="1"/>
  <c r="AL727"/>
  <c r="AM727"/>
  <c r="BU727" s="1"/>
  <c r="AN727"/>
  <c r="AO727"/>
  <c r="BV727" s="1"/>
  <c r="AP727"/>
  <c r="AQ727"/>
  <c r="AR727" s="1"/>
  <c r="AS727"/>
  <c r="BX727" s="1"/>
  <c r="AU727"/>
  <c r="BY727" s="1"/>
  <c r="AV727"/>
  <c r="AW727"/>
  <c r="BZ727" s="1"/>
  <c r="AX727"/>
  <c r="AY727"/>
  <c r="CA727" s="1"/>
  <c r="AZ727"/>
  <c r="BA727"/>
  <c r="CB727" s="1"/>
  <c r="BB727"/>
  <c r="BC727"/>
  <c r="CC727" s="1"/>
  <c r="BD727"/>
  <c r="BE727"/>
  <c r="CD727" s="1"/>
  <c r="BF727"/>
  <c r="BG727"/>
  <c r="W728"/>
  <c r="Y728"/>
  <c r="Z728" s="1"/>
  <c r="AA728"/>
  <c r="BO728" s="1"/>
  <c r="AB728"/>
  <c r="AC728"/>
  <c r="BP728" s="1"/>
  <c r="AD728"/>
  <c r="AE728"/>
  <c r="BQ728" s="1"/>
  <c r="AF728"/>
  <c r="AG728"/>
  <c r="BR728" s="1"/>
  <c r="AH728"/>
  <c r="AI728"/>
  <c r="BS728" s="1"/>
  <c r="AJ728"/>
  <c r="AK728"/>
  <c r="BT728" s="1"/>
  <c r="AL728"/>
  <c r="AM728"/>
  <c r="BU728" s="1"/>
  <c r="AN728"/>
  <c r="AO728"/>
  <c r="BV728" s="1"/>
  <c r="AP728"/>
  <c r="AQ728"/>
  <c r="AR728" s="1"/>
  <c r="AS728"/>
  <c r="BX728" s="1"/>
  <c r="AU728"/>
  <c r="BY728" s="1"/>
  <c r="AV728"/>
  <c r="AW728"/>
  <c r="BZ728" s="1"/>
  <c r="AX728"/>
  <c r="AY728"/>
  <c r="CA728" s="1"/>
  <c r="AZ728"/>
  <c r="BA728"/>
  <c r="CB728" s="1"/>
  <c r="BB728"/>
  <c r="BC728"/>
  <c r="CC728" s="1"/>
  <c r="BD728"/>
  <c r="BE728"/>
  <c r="CD728" s="1"/>
  <c r="BF728"/>
  <c r="BG728"/>
  <c r="W729"/>
  <c r="Y729"/>
  <c r="BN729" s="1"/>
  <c r="AA729"/>
  <c r="BO729" s="1"/>
  <c r="AB729"/>
  <c r="AC729"/>
  <c r="BP729" s="1"/>
  <c r="AD729"/>
  <c r="AE729"/>
  <c r="BQ729" s="1"/>
  <c r="AF729"/>
  <c r="AG729"/>
  <c r="BR729" s="1"/>
  <c r="AH729"/>
  <c r="AI729"/>
  <c r="BS729" s="1"/>
  <c r="AJ729"/>
  <c r="AK729"/>
  <c r="BT729" s="1"/>
  <c r="AL729"/>
  <c r="AM729"/>
  <c r="BU729" s="1"/>
  <c r="AN729"/>
  <c r="AO729"/>
  <c r="BV729" s="1"/>
  <c r="AP729"/>
  <c r="AQ729"/>
  <c r="AR729" s="1"/>
  <c r="AS729"/>
  <c r="BX729" s="1"/>
  <c r="AU729"/>
  <c r="BY729" s="1"/>
  <c r="AV729"/>
  <c r="AW729"/>
  <c r="BZ729" s="1"/>
  <c r="AX729"/>
  <c r="AY729"/>
  <c r="CA729" s="1"/>
  <c r="AZ729"/>
  <c r="BA729"/>
  <c r="CB729" s="1"/>
  <c r="BB729"/>
  <c r="BC729"/>
  <c r="CC729" s="1"/>
  <c r="BD729"/>
  <c r="BE729"/>
  <c r="CD729" s="1"/>
  <c r="BF729"/>
  <c r="BG729"/>
  <c r="W730"/>
  <c r="Y730"/>
  <c r="BN730" s="1"/>
  <c r="AA730"/>
  <c r="BO730" s="1"/>
  <c r="AB730"/>
  <c r="AC730"/>
  <c r="BP730" s="1"/>
  <c r="AD730"/>
  <c r="AE730"/>
  <c r="BQ730" s="1"/>
  <c r="AF730"/>
  <c r="AG730"/>
  <c r="BR730" s="1"/>
  <c r="AH730"/>
  <c r="AI730"/>
  <c r="BS730" s="1"/>
  <c r="AJ730"/>
  <c r="AK730"/>
  <c r="BT730" s="1"/>
  <c r="AL730"/>
  <c r="AM730"/>
  <c r="BU730" s="1"/>
  <c r="AN730"/>
  <c r="AO730"/>
  <c r="BV730" s="1"/>
  <c r="AP730"/>
  <c r="AQ730"/>
  <c r="AR730" s="1"/>
  <c r="AS730"/>
  <c r="BX730" s="1"/>
  <c r="AU730"/>
  <c r="BY730" s="1"/>
  <c r="AV730"/>
  <c r="AW730"/>
  <c r="BZ730" s="1"/>
  <c r="AX730"/>
  <c r="AY730"/>
  <c r="CA730" s="1"/>
  <c r="AZ730"/>
  <c r="BA730"/>
  <c r="CB730" s="1"/>
  <c r="BB730"/>
  <c r="BC730"/>
  <c r="CC730" s="1"/>
  <c r="BD730"/>
  <c r="BE730"/>
  <c r="CD730" s="1"/>
  <c r="BF730"/>
  <c r="BG730"/>
  <c r="W731"/>
  <c r="Y731"/>
  <c r="AA731"/>
  <c r="BO731" s="1"/>
  <c r="AB731"/>
  <c r="AC731"/>
  <c r="BP731" s="1"/>
  <c r="AD731"/>
  <c r="AE731"/>
  <c r="BQ731" s="1"/>
  <c r="AF731"/>
  <c r="AG731"/>
  <c r="BR731" s="1"/>
  <c r="AH731"/>
  <c r="AI731"/>
  <c r="BS731" s="1"/>
  <c r="AJ731"/>
  <c r="AK731"/>
  <c r="BT731" s="1"/>
  <c r="AL731"/>
  <c r="AM731"/>
  <c r="BU731" s="1"/>
  <c r="AN731"/>
  <c r="AO731"/>
  <c r="BV731" s="1"/>
  <c r="AP731"/>
  <c r="AQ731"/>
  <c r="AR731" s="1"/>
  <c r="AS731"/>
  <c r="BX731" s="1"/>
  <c r="AU731"/>
  <c r="BY731" s="1"/>
  <c r="AV731"/>
  <c r="AW731"/>
  <c r="BZ731" s="1"/>
  <c r="AX731"/>
  <c r="AY731"/>
  <c r="CA731" s="1"/>
  <c r="AZ731"/>
  <c r="BA731"/>
  <c r="CB731" s="1"/>
  <c r="BB731"/>
  <c r="BC731"/>
  <c r="CC731" s="1"/>
  <c r="BD731"/>
  <c r="BE731"/>
  <c r="CD731" s="1"/>
  <c r="BF731"/>
  <c r="BG731"/>
  <c r="W732"/>
  <c r="Y732"/>
  <c r="AA732"/>
  <c r="BO732" s="1"/>
  <c r="AB732"/>
  <c r="AC732"/>
  <c r="BP732" s="1"/>
  <c r="AD732"/>
  <c r="AE732"/>
  <c r="BQ732" s="1"/>
  <c r="AF732"/>
  <c r="AG732"/>
  <c r="BR732" s="1"/>
  <c r="AH732"/>
  <c r="AI732"/>
  <c r="BS732" s="1"/>
  <c r="AJ732"/>
  <c r="AK732"/>
  <c r="BT732" s="1"/>
  <c r="AL732"/>
  <c r="AM732"/>
  <c r="BU732" s="1"/>
  <c r="AN732"/>
  <c r="AO732"/>
  <c r="BV732" s="1"/>
  <c r="AP732"/>
  <c r="AQ732"/>
  <c r="AR732" s="1"/>
  <c r="AS732"/>
  <c r="BX732" s="1"/>
  <c r="AU732"/>
  <c r="BY732" s="1"/>
  <c r="AV732"/>
  <c r="AW732"/>
  <c r="BZ732" s="1"/>
  <c r="AX732"/>
  <c r="AY732"/>
  <c r="CA732" s="1"/>
  <c r="AZ732"/>
  <c r="BA732"/>
  <c r="CB732" s="1"/>
  <c r="BB732"/>
  <c r="BC732"/>
  <c r="CC732" s="1"/>
  <c r="BD732"/>
  <c r="BE732"/>
  <c r="CD732" s="1"/>
  <c r="BF732"/>
  <c r="BG732"/>
  <c r="BN538" l="1"/>
  <c r="BN728"/>
  <c r="BN583"/>
  <c r="AH628"/>
  <c r="Z596"/>
  <c r="Z592"/>
  <c r="Z588"/>
  <c r="Z632"/>
  <c r="AP630"/>
  <c r="Z624"/>
  <c r="Z614"/>
  <c r="BN680"/>
  <c r="BW32"/>
  <c r="BH205"/>
  <c r="BW22"/>
  <c r="BW146"/>
  <c r="BO694"/>
  <c r="BX167"/>
  <c r="BO461"/>
  <c r="BQ459"/>
  <c r="BW368"/>
  <c r="AF286"/>
  <c r="AT48"/>
  <c r="BM364"/>
  <c r="BM243"/>
  <c r="BX226"/>
  <c r="BW159"/>
  <c r="BW224"/>
  <c r="BH356"/>
  <c r="BN675"/>
  <c r="BS649"/>
  <c r="BW634"/>
  <c r="AH560"/>
  <c r="AH555"/>
  <c r="AL463"/>
  <c r="BU461"/>
  <c r="BW291"/>
  <c r="BM284"/>
  <c r="BM167"/>
  <c r="BM156"/>
  <c r="BQ123"/>
  <c r="BM105"/>
  <c r="BW66"/>
  <c r="AF560"/>
  <c r="AF555"/>
  <c r="BS467"/>
  <c r="BQ440"/>
  <c r="BW253"/>
  <c r="BM153"/>
  <c r="BM104"/>
  <c r="BW529"/>
  <c r="AD496"/>
  <c r="BS451"/>
  <c r="BS191"/>
  <c r="BQ146"/>
  <c r="BS111"/>
  <c r="BV34"/>
  <c r="AD392"/>
  <c r="BO391"/>
  <c r="BO311"/>
  <c r="BW708"/>
  <c r="BQ534"/>
  <c r="BN522"/>
  <c r="BI454"/>
  <c r="BK454" s="1"/>
  <c r="BW401"/>
  <c r="BM170"/>
  <c r="X148"/>
  <c r="BW92"/>
  <c r="BW18"/>
  <c r="BO392"/>
  <c r="BM355"/>
  <c r="BM340"/>
  <c r="BM328"/>
  <c r="BI310"/>
  <c r="BK310" s="1"/>
  <c r="BH252"/>
  <c r="BX230"/>
  <c r="BX227"/>
  <c r="BX204"/>
  <c r="BW657"/>
  <c r="BV550"/>
  <c r="AD530"/>
  <c r="BW527"/>
  <c r="AT469"/>
  <c r="Z437"/>
  <c r="AZ377"/>
  <c r="BH346"/>
  <c r="BM290"/>
  <c r="AT289"/>
  <c r="BM256"/>
  <c r="BX241"/>
  <c r="BX104"/>
  <c r="BM101"/>
  <c r="BS100"/>
  <c r="BX399"/>
  <c r="BO353"/>
  <c r="BW199"/>
  <c r="BT187"/>
  <c r="BH170"/>
  <c r="BM146"/>
  <c r="X124"/>
  <c r="BW715"/>
  <c r="AT578"/>
  <c r="BN540"/>
  <c r="BU539"/>
  <c r="BQ510"/>
  <c r="BU503"/>
  <c r="BN488"/>
  <c r="AL488"/>
  <c r="Z456"/>
  <c r="BW441"/>
  <c r="BW440"/>
  <c r="BW437"/>
  <c r="BQ419"/>
  <c r="BM402"/>
  <c r="BH380"/>
  <c r="BQ368"/>
  <c r="BU359"/>
  <c r="BQ346"/>
  <c r="X329"/>
  <c r="BM315"/>
  <c r="BW273"/>
  <c r="BH271"/>
  <c r="BQ270"/>
  <c r="BM268"/>
  <c r="BW255"/>
  <c r="BM123"/>
  <c r="AB107"/>
  <c r="BW106"/>
  <c r="AJ226"/>
  <c r="BW198"/>
  <c r="AL350"/>
  <c r="BH285"/>
  <c r="X261"/>
  <c r="BX217"/>
  <c r="BS212"/>
  <c r="AT211"/>
  <c r="BS207"/>
  <c r="BM204"/>
  <c r="BQ202"/>
  <c r="X201"/>
  <c r="BS197"/>
  <c r="BM187"/>
  <c r="BW180"/>
  <c r="BW177"/>
  <c r="AB167"/>
  <c r="X149"/>
  <c r="BM133"/>
  <c r="BM128"/>
  <c r="BS14"/>
  <c r="BW716"/>
  <c r="BW655"/>
  <c r="BO646"/>
  <c r="BS644"/>
  <c r="BW636"/>
  <c r="Z620"/>
  <c r="BN601"/>
  <c r="Z589"/>
  <c r="AT584"/>
  <c r="AD572"/>
  <c r="BW563"/>
  <c r="BW550"/>
  <c r="AP548"/>
  <c r="BQ545"/>
  <c r="BW533"/>
  <c r="BQ527"/>
  <c r="BR485"/>
  <c r="BN408"/>
  <c r="BM396"/>
  <c r="AT395"/>
  <c r="BU365"/>
  <c r="BW335"/>
  <c r="BX221"/>
  <c r="BW181"/>
  <c r="BQ178"/>
  <c r="BI64"/>
  <c r="BK64" s="1"/>
  <c r="BU53"/>
  <c r="BI41"/>
  <c r="BK41" s="1"/>
  <c r="BN682"/>
  <c r="BI675"/>
  <c r="BK675" s="1"/>
  <c r="BW653"/>
  <c r="BS638"/>
  <c r="BO635"/>
  <c r="BN623"/>
  <c r="BN588"/>
  <c r="BN518"/>
  <c r="BN515"/>
  <c r="BO501"/>
  <c r="BQ495"/>
  <c r="BS490"/>
  <c r="BI481"/>
  <c r="BK481" s="1"/>
  <c r="AD459"/>
  <c r="BI459"/>
  <c r="BK459" s="1"/>
  <c r="BI425"/>
  <c r="BK425" s="1"/>
  <c r="BO367"/>
  <c r="BX366"/>
  <c r="BM359"/>
  <c r="BH344"/>
  <c r="BQ341"/>
  <c r="BH332"/>
  <c r="BX300"/>
  <c r="AT262"/>
  <c r="BH219"/>
  <c r="BS211"/>
  <c r="BT208"/>
  <c r="BT206"/>
  <c r="BM202"/>
  <c r="BU200"/>
  <c r="BX199"/>
  <c r="BO196"/>
  <c r="CC186"/>
  <c r="CC181"/>
  <c r="BM168"/>
  <c r="BO135"/>
  <c r="BQ127"/>
  <c r="BM126"/>
  <c r="X119"/>
  <c r="BW38"/>
  <c r="BX123"/>
  <c r="BJ89"/>
  <c r="BR73"/>
  <c r="BJ696"/>
  <c r="Z690"/>
  <c r="BJ603"/>
  <c r="AT570"/>
  <c r="Z555"/>
  <c r="BN490"/>
  <c r="AH490"/>
  <c r="Z443"/>
  <c r="Z420"/>
  <c r="BN699"/>
  <c r="Z694"/>
  <c r="AD630"/>
  <c r="BN576"/>
  <c r="BN572"/>
  <c r="AT564"/>
  <c r="Z557"/>
  <c r="BN553"/>
  <c r="Z546"/>
  <c r="AH545"/>
  <c r="BN523"/>
  <c r="AT492"/>
  <c r="Z477"/>
  <c r="BN469"/>
  <c r="BV441"/>
  <c r="BJ434"/>
  <c r="BT186"/>
  <c r="AP54"/>
  <c r="AT41"/>
  <c r="AD685"/>
  <c r="AT682"/>
  <c r="BR539"/>
  <c r="BJ473"/>
  <c r="BN458"/>
  <c r="BX203"/>
  <c r="BX130"/>
  <c r="BP124"/>
  <c r="BX119"/>
  <c r="BJ90"/>
  <c r="AT85"/>
  <c r="BR48"/>
  <c r="AL44"/>
  <c r="BI591"/>
  <c r="BK591" s="1"/>
  <c r="BN725"/>
  <c r="BW714"/>
  <c r="AT701"/>
  <c r="BO699"/>
  <c r="BI699"/>
  <c r="BK699" s="1"/>
  <c r="BO697"/>
  <c r="BR695"/>
  <c r="Z688"/>
  <c r="Z677"/>
  <c r="BS669"/>
  <c r="BW651"/>
  <c r="BW649"/>
  <c r="BW648"/>
  <c r="BN629"/>
  <c r="Z597"/>
  <c r="BJ585"/>
  <c r="BO579"/>
  <c r="BJ554"/>
  <c r="BQ548"/>
  <c r="Z536"/>
  <c r="BR534"/>
  <c r="BO532"/>
  <c r="BQ531"/>
  <c r="BW530"/>
  <c r="AT530"/>
  <c r="AT529"/>
  <c r="AT504"/>
  <c r="AT501"/>
  <c r="AT499"/>
  <c r="BQ498"/>
  <c r="AD498"/>
  <c r="AH497"/>
  <c r="BQ621"/>
  <c r="BJ608"/>
  <c r="BN592"/>
  <c r="BW575"/>
  <c r="BI554"/>
  <c r="BK554" s="1"/>
  <c r="BQ528"/>
  <c r="BN511"/>
  <c r="BU509"/>
  <c r="BN724"/>
  <c r="BW702"/>
  <c r="BN701"/>
  <c r="BO698"/>
  <c r="Z693"/>
  <c r="BQ686"/>
  <c r="BN681"/>
  <c r="BW674"/>
  <c r="Z621"/>
  <c r="BW577"/>
  <c r="BN573"/>
  <c r="AD571"/>
  <c r="AT563"/>
  <c r="BO549"/>
  <c r="Z549"/>
  <c r="AT543"/>
  <c r="BW539"/>
  <c r="BN539"/>
  <c r="Z535"/>
  <c r="BO530"/>
  <c r="BN495"/>
  <c r="BQ493"/>
  <c r="BN430"/>
  <c r="BU421"/>
  <c r="AT398"/>
  <c r="BO357"/>
  <c r="BH339"/>
  <c r="BM325"/>
  <c r="BH319"/>
  <c r="BM217"/>
  <c r="BX187"/>
  <c r="BS184"/>
  <c r="BS82"/>
  <c r="BY64"/>
  <c r="BU52"/>
  <c r="BO487"/>
  <c r="BQ485"/>
  <c r="Z482"/>
  <c r="BW480"/>
  <c r="CD473"/>
  <c r="AL467"/>
  <c r="BI466"/>
  <c r="BK466" s="1"/>
  <c r="AH462"/>
  <c r="BV454"/>
  <c r="CA422"/>
  <c r="BW398"/>
  <c r="BW390"/>
  <c r="BW375"/>
  <c r="BW337"/>
  <c r="BM311"/>
  <c r="BS297"/>
  <c r="BM287"/>
  <c r="AF276"/>
  <c r="X265"/>
  <c r="BW252"/>
  <c r="X235"/>
  <c r="BX231"/>
  <c r="BX228"/>
  <c r="BT207"/>
  <c r="BS206"/>
  <c r="BM203"/>
  <c r="BS200"/>
  <c r="BQ190"/>
  <c r="CC189"/>
  <c r="BP187"/>
  <c r="BS183"/>
  <c r="BM161"/>
  <c r="BX155"/>
  <c r="BX149"/>
  <c r="BW143"/>
  <c r="BM141"/>
  <c r="BW139"/>
  <c r="BQ125"/>
  <c r="BH120"/>
  <c r="BM116"/>
  <c r="X114"/>
  <c r="BM110"/>
  <c r="AR109"/>
  <c r="BM100"/>
  <c r="BM97"/>
  <c r="BH91"/>
  <c r="Z90"/>
  <c r="Z89"/>
  <c r="AT64"/>
  <c r="BV53"/>
  <c r="BI33"/>
  <c r="BK33" s="1"/>
  <c r="BI272"/>
  <c r="BK272" s="1"/>
  <c r="BU487"/>
  <c r="BN476"/>
  <c r="BN475"/>
  <c r="AL422"/>
  <c r="BQ399"/>
  <c r="BH383"/>
  <c r="BB377"/>
  <c r="BW369"/>
  <c r="BM357"/>
  <c r="BS350"/>
  <c r="BQ348"/>
  <c r="BX322"/>
  <c r="AR322"/>
  <c r="BH317"/>
  <c r="BX312"/>
  <c r="BS304"/>
  <c r="BO302"/>
  <c r="BM300"/>
  <c r="BQ296"/>
  <c r="BM292"/>
  <c r="BI285"/>
  <c r="BK285" s="1"/>
  <c r="X285"/>
  <c r="BH280"/>
  <c r="BM278"/>
  <c r="BM264"/>
  <c r="AR248"/>
  <c r="BX244"/>
  <c r="BX235"/>
  <c r="BM233"/>
  <c r="BX229"/>
  <c r="BP204"/>
  <c r="BX196"/>
  <c r="BT195"/>
  <c r="BW193"/>
  <c r="BW187"/>
  <c r="BM184"/>
  <c r="BQ180"/>
  <c r="BQ171"/>
  <c r="BW162"/>
  <c r="BW138"/>
  <c r="BX137"/>
  <c r="BW125"/>
  <c r="BM118"/>
  <c r="BX109"/>
  <c r="BX107"/>
  <c r="BH101"/>
  <c r="BX98"/>
  <c r="BO94"/>
  <c r="BQ93"/>
  <c r="BS69"/>
  <c r="BQ68"/>
  <c r="BU54"/>
  <c r="BQ52"/>
  <c r="AD52"/>
  <c r="BN48"/>
  <c r="BS45"/>
  <c r="BW26"/>
  <c r="BW20"/>
  <c r="BO18"/>
  <c r="BW17"/>
  <c r="BW16"/>
  <c r="BS10"/>
  <c r="BM587"/>
  <c r="BI587"/>
  <c r="BK587" s="1"/>
  <c r="BW725"/>
  <c r="Z720"/>
  <c r="BI696"/>
  <c r="BK696" s="1"/>
  <c r="BJ677"/>
  <c r="BR676"/>
  <c r="AL676"/>
  <c r="BO644"/>
  <c r="BI627"/>
  <c r="BK627" s="1"/>
  <c r="AT625"/>
  <c r="BW620"/>
  <c r="BI616"/>
  <c r="BK616" s="1"/>
  <c r="Z616"/>
  <c r="BN614"/>
  <c r="Z613"/>
  <c r="Z608"/>
  <c r="BJ597"/>
  <c r="Z593"/>
  <c r="BM596"/>
  <c r="BI596"/>
  <c r="BK596" s="1"/>
  <c r="BW727"/>
  <c r="BW726"/>
  <c r="BW713"/>
  <c r="BI694"/>
  <c r="BK694" s="1"/>
  <c r="BW685"/>
  <c r="BJ681"/>
  <c r="BW633"/>
  <c r="BS591"/>
  <c r="BN589"/>
  <c r="BJ700"/>
  <c r="BW668"/>
  <c r="BW662"/>
  <c r="BW661"/>
  <c r="BW660"/>
  <c r="BN632"/>
  <c r="BI626"/>
  <c r="BK626" s="1"/>
  <c r="AT619"/>
  <c r="BQ618"/>
  <c r="Z722"/>
  <c r="BN698"/>
  <c r="AL611"/>
  <c r="AT610"/>
  <c r="BJ602"/>
  <c r="Z600"/>
  <c r="BJ593"/>
  <c r="AR400"/>
  <c r="BW400"/>
  <c r="AR385"/>
  <c r="BW385"/>
  <c r="BI580"/>
  <c r="BK580" s="1"/>
  <c r="BJ575"/>
  <c r="Z575"/>
  <c r="BJ556"/>
  <c r="BO536"/>
  <c r="AL532"/>
  <c r="AD529"/>
  <c r="BQ522"/>
  <c r="BV519"/>
  <c r="AH510"/>
  <c r="BI502"/>
  <c r="BK502" s="1"/>
  <c r="AL487"/>
  <c r="BJ481"/>
  <c r="BN448"/>
  <c r="BJ437"/>
  <c r="AR421"/>
  <c r="BW421"/>
  <c r="BW388"/>
  <c r="AR388"/>
  <c r="AT582"/>
  <c r="BN581"/>
  <c r="BM580"/>
  <c r="BW574"/>
  <c r="BQ571"/>
  <c r="AT562"/>
  <c r="AT560"/>
  <c r="BI560"/>
  <c r="BK560" s="1"/>
  <c r="BN559"/>
  <c r="Z556"/>
  <c r="BI555"/>
  <c r="BK555" s="1"/>
  <c r="AP551"/>
  <c r="BW549"/>
  <c r="AT549"/>
  <c r="AT541"/>
  <c r="BO529"/>
  <c r="BU526"/>
  <c r="BR524"/>
  <c r="BR522"/>
  <c r="Z520"/>
  <c r="BN516"/>
  <c r="BQ511"/>
  <c r="AP505"/>
  <c r="BU504"/>
  <c r="Z503"/>
  <c r="BU497"/>
  <c r="BN494"/>
  <c r="AP494"/>
  <c r="BU490"/>
  <c r="BV487"/>
  <c r="BV486"/>
  <c r="BS485"/>
  <c r="Z483"/>
  <c r="BN478"/>
  <c r="BJ474"/>
  <c r="AP461"/>
  <c r="AH461"/>
  <c r="BQ460"/>
  <c r="AT455"/>
  <c r="BV453"/>
  <c r="BO445"/>
  <c r="AT440"/>
  <c r="AL432"/>
  <c r="BJ426"/>
  <c r="BJ425"/>
  <c r="BS419"/>
  <c r="BO415"/>
  <c r="BJ408"/>
  <c r="BI402"/>
  <c r="BK402" s="1"/>
  <c r="BI584"/>
  <c r="BK584" s="1"/>
  <c r="BO555"/>
  <c r="BW546"/>
  <c r="BW545"/>
  <c r="BU536"/>
  <c r="BR533"/>
  <c r="BU524"/>
  <c r="BV520"/>
  <c r="BU505"/>
  <c r="BM502"/>
  <c r="Z502"/>
  <c r="BN499"/>
  <c r="BQ496"/>
  <c r="BR491"/>
  <c r="BW490"/>
  <c r="Z422"/>
  <c r="BN422"/>
  <c r="AB416"/>
  <c r="BO416"/>
  <c r="AP412"/>
  <c r="BV412"/>
  <c r="Z409"/>
  <c r="BN409"/>
  <c r="BU397"/>
  <c r="AN397"/>
  <c r="BI581"/>
  <c r="BK581" s="1"/>
  <c r="BI564"/>
  <c r="BK564" s="1"/>
  <c r="BN556"/>
  <c r="BQ492"/>
  <c r="BU478"/>
  <c r="AT465"/>
  <c r="BU462"/>
  <c r="BN450"/>
  <c r="BJ448"/>
  <c r="AT446"/>
  <c r="AH445"/>
  <c r="BN444"/>
  <c r="BU440"/>
  <c r="BN440"/>
  <c r="BJ439"/>
  <c r="Z439"/>
  <c r="BN433"/>
  <c r="BJ428"/>
  <c r="BJ423"/>
  <c r="BR420"/>
  <c r="BJ406"/>
  <c r="BQ389"/>
  <c r="BU393"/>
  <c r="AT384"/>
  <c r="BM380"/>
  <c r="AF375"/>
  <c r="BQ366"/>
  <c r="BH363"/>
  <c r="X361"/>
  <c r="BM354"/>
  <c r="BS351"/>
  <c r="BW348"/>
  <c r="AT348"/>
  <c r="BH321"/>
  <c r="AR309"/>
  <c r="X306"/>
  <c r="AD290"/>
  <c r="AF283"/>
  <c r="AF281"/>
  <c r="X275"/>
  <c r="AN268"/>
  <c r="BH264"/>
  <c r="BM257"/>
  <c r="BW247"/>
  <c r="AT246"/>
  <c r="BI191"/>
  <c r="BK191" s="1"/>
  <c r="BT183"/>
  <c r="BP181"/>
  <c r="BH179"/>
  <c r="BH97"/>
  <c r="X96"/>
  <c r="BX95"/>
  <c r="BQ83"/>
  <c r="BI76"/>
  <c r="BK76" s="1"/>
  <c r="BJ75"/>
  <c r="BN72"/>
  <c r="AL69"/>
  <c r="BJ63"/>
  <c r="BW44"/>
  <c r="BN43"/>
  <c r="BS15"/>
  <c r="AR399"/>
  <c r="BU378"/>
  <c r="AB358"/>
  <c r="BQ343"/>
  <c r="BX306"/>
  <c r="BH294"/>
  <c r="BO289"/>
  <c r="BI280"/>
  <c r="X280"/>
  <c r="BQ279"/>
  <c r="BQ277"/>
  <c r="BI271"/>
  <c r="BK271" s="1"/>
  <c r="X271"/>
  <c r="AT269"/>
  <c r="AR267"/>
  <c r="BX259"/>
  <c r="BX253"/>
  <c r="BH246"/>
  <c r="BI245"/>
  <c r="BK245" s="1"/>
  <c r="AL226"/>
  <c r="BX218"/>
  <c r="BW208"/>
  <c r="AT208"/>
  <c r="BI206"/>
  <c r="BM205"/>
  <c r="BQ203"/>
  <c r="BM190"/>
  <c r="BQ188"/>
  <c r="BT184"/>
  <c r="BX182"/>
  <c r="BT181"/>
  <c r="X169"/>
  <c r="BS168"/>
  <c r="BM157"/>
  <c r="BS154"/>
  <c r="BH145"/>
  <c r="AR141"/>
  <c r="BS140"/>
  <c r="BI139"/>
  <c r="BK139" s="1"/>
  <c r="BO136"/>
  <c r="BP135"/>
  <c r="BH126"/>
  <c r="BW122"/>
  <c r="BI116"/>
  <c r="BP107"/>
  <c r="BJ92"/>
  <c r="BQ84"/>
  <c r="BW54"/>
  <c r="BQ53"/>
  <c r="BW52"/>
  <c r="BI48"/>
  <c r="BK48" s="1"/>
  <c r="BQ35"/>
  <c r="BT33"/>
  <c r="BQ32"/>
  <c r="BW28"/>
  <c r="BS9"/>
  <c r="BW8"/>
  <c r="BH397"/>
  <c r="BH389"/>
  <c r="BH384"/>
  <c r="AT383"/>
  <c r="BU381"/>
  <c r="BH376"/>
  <c r="BX365"/>
  <c r="BM365"/>
  <c r="AT363"/>
  <c r="AD358"/>
  <c r="BQ354"/>
  <c r="BH352"/>
  <c r="BM347"/>
  <c r="BM312"/>
  <c r="BX311"/>
  <c r="BX308"/>
  <c r="BH308"/>
  <c r="BH306"/>
  <c r="BW302"/>
  <c r="BH300"/>
  <c r="BH295"/>
  <c r="BM293"/>
  <c r="BI289"/>
  <c r="BK289" s="1"/>
  <c r="AT267"/>
  <c r="BI265"/>
  <c r="AT261"/>
  <c r="BX258"/>
  <c r="BI256"/>
  <c r="BK256" s="1"/>
  <c r="BH255"/>
  <c r="BX249"/>
  <c r="BI225"/>
  <c r="BK225" s="1"/>
  <c r="BH222"/>
  <c r="BM213"/>
  <c r="BW212"/>
  <c r="BQ210"/>
  <c r="AJ204"/>
  <c r="BO201"/>
  <c r="BQ198"/>
  <c r="BQ196"/>
  <c r="BT192"/>
  <c r="AR190"/>
  <c r="BQ187"/>
  <c r="BP186"/>
  <c r="BU184"/>
  <c r="BH182"/>
  <c r="BT180"/>
  <c r="BH174"/>
  <c r="BQ122"/>
  <c r="BH115"/>
  <c r="BW112"/>
  <c r="BH112"/>
  <c r="BW98"/>
  <c r="BS96"/>
  <c r="BP94"/>
  <c r="BJ91"/>
  <c r="BJ87"/>
  <c r="BV82"/>
  <c r="BN82"/>
  <c r="AL77"/>
  <c r="BN75"/>
  <c r="AL72"/>
  <c r="BJ71"/>
  <c r="Z68"/>
  <c r="AL66"/>
  <c r="BS63"/>
  <c r="BN60"/>
  <c r="BJ57"/>
  <c r="BR53"/>
  <c r="BS13"/>
  <c r="BI250"/>
  <c r="BK250" s="1"/>
  <c r="BX232"/>
  <c r="BI195"/>
  <c r="BK195" s="1"/>
  <c r="BT191"/>
  <c r="BP169"/>
  <c r="BM166"/>
  <c r="AR158"/>
  <c r="BI143"/>
  <c r="BK143" s="1"/>
  <c r="BM140"/>
  <c r="BM135"/>
  <c r="BW134"/>
  <c r="BX120"/>
  <c r="BH110"/>
  <c r="BI108"/>
  <c r="BK108" s="1"/>
  <c r="BM103"/>
  <c r="BI62"/>
  <c r="BK62" s="1"/>
  <c r="BI47"/>
  <c r="BK47" s="1"/>
  <c r="AT35"/>
  <c r="BW31"/>
  <c r="BO26"/>
  <c r="BW25"/>
  <c r="BW24"/>
  <c r="BO22"/>
  <c r="BW21"/>
  <c r="BI728"/>
  <c r="BK728" s="1"/>
  <c r="BN732"/>
  <c r="Z732"/>
  <c r="BJ732"/>
  <c r="Z731"/>
  <c r="BN731"/>
  <c r="BJ721"/>
  <c r="BI678"/>
  <c r="BK678" s="1"/>
  <c r="BJ634"/>
  <c r="BJ534"/>
  <c r="BJ525"/>
  <c r="BW509"/>
  <c r="BJ507"/>
  <c r="BQ504"/>
  <c r="BS501"/>
  <c r="BN501"/>
  <c r="AD501"/>
  <c r="AT498"/>
  <c r="BI497"/>
  <c r="BK497" s="1"/>
  <c r="AT495"/>
  <c r="BU494"/>
  <c r="AD493"/>
  <c r="Z492"/>
  <c r="BU491"/>
  <c r="BJ726"/>
  <c r="Z723"/>
  <c r="BW718"/>
  <c r="Z710"/>
  <c r="BW709"/>
  <c r="Z706"/>
  <c r="BU703"/>
  <c r="BI703"/>
  <c r="BK703" s="1"/>
  <c r="BO700"/>
  <c r="AH690"/>
  <c r="BI688"/>
  <c r="BK688" s="1"/>
  <c r="AT687"/>
  <c r="BI687"/>
  <c r="BK687" s="1"/>
  <c r="AT686"/>
  <c r="BI681"/>
  <c r="BJ678"/>
  <c r="BW675"/>
  <c r="AH674"/>
  <c r="BO648"/>
  <c r="BW646"/>
  <c r="BI640"/>
  <c r="BK640" s="1"/>
  <c r="BN634"/>
  <c r="BQ629"/>
  <c r="BO628"/>
  <c r="AD628"/>
  <c r="AT627"/>
  <c r="AT626"/>
  <c r="BW624"/>
  <c r="AH623"/>
  <c r="BI623"/>
  <c r="BK623" s="1"/>
  <c r="Z617"/>
  <c r="AL615"/>
  <c r="BO602"/>
  <c r="Z602"/>
  <c r="BI595"/>
  <c r="BK595" s="1"/>
  <c r="BI592"/>
  <c r="BK592" s="1"/>
  <c r="BJ589"/>
  <c r="BI588"/>
  <c r="BK588" s="1"/>
  <c r="BJ586"/>
  <c r="BN584"/>
  <c r="AT583"/>
  <c r="BU576"/>
  <c r="BJ574"/>
  <c r="AT573"/>
  <c r="BQ572"/>
  <c r="BN571"/>
  <c r="BJ568"/>
  <c r="BI567"/>
  <c r="BK567" s="1"/>
  <c r="BW562"/>
  <c r="X561"/>
  <c r="BJ553"/>
  <c r="Z552"/>
  <c r="Z548"/>
  <c r="AT547"/>
  <c r="BN545"/>
  <c r="BN544"/>
  <c r="Z542"/>
  <c r="AT535"/>
  <c r="AT533"/>
  <c r="BQ532"/>
  <c r="BR531"/>
  <c r="AT528"/>
  <c r="BR527"/>
  <c r="AT527"/>
  <c r="BQ523"/>
  <c r="BU521"/>
  <c r="BI521"/>
  <c r="BK521" s="1"/>
  <c r="AP521"/>
  <c r="AT517"/>
  <c r="BI515"/>
  <c r="BK515" s="1"/>
  <c r="BQ514"/>
  <c r="AT514"/>
  <c r="BO512"/>
  <c r="AL510"/>
  <c r="AT509"/>
  <c r="BW506"/>
  <c r="AD505"/>
  <c r="BN500"/>
  <c r="BV497"/>
  <c r="BQ497"/>
  <c r="BJ731"/>
  <c r="BJ725"/>
  <c r="BJ723"/>
  <c r="BJ715"/>
  <c r="BI712"/>
  <c r="BK712" s="1"/>
  <c r="BU704"/>
  <c r="BW692"/>
  <c r="BO685"/>
  <c r="BW676"/>
  <c r="BW664"/>
  <c r="BS662"/>
  <c r="BW659"/>
  <c r="BW644"/>
  <c r="BI637"/>
  <c r="BK637" s="1"/>
  <c r="BW635"/>
  <c r="BW632"/>
  <c r="AL632"/>
  <c r="BU630"/>
  <c r="BR629"/>
  <c r="AT629"/>
  <c r="BJ628"/>
  <c r="BN625"/>
  <c r="BJ620"/>
  <c r="BN616"/>
  <c r="AT616"/>
  <c r="BO615"/>
  <c r="BW609"/>
  <c r="BJ605"/>
  <c r="BI600"/>
  <c r="BL600" s="1"/>
  <c r="BZ597"/>
  <c r="BI582"/>
  <c r="BK582" s="1"/>
  <c r="BM581"/>
  <c r="BJ579"/>
  <c r="BI571"/>
  <c r="BK571" s="1"/>
  <c r="BJ569"/>
  <c r="BI566"/>
  <c r="BK566" s="1"/>
  <c r="BM564"/>
  <c r="BJ557"/>
  <c r="BJ551"/>
  <c r="BI543"/>
  <c r="BK543" s="1"/>
  <c r="BN534"/>
  <c r="AL533"/>
  <c r="BR532"/>
  <c r="AD531"/>
  <c r="BQ530"/>
  <c r="BW528"/>
  <c r="BS527"/>
  <c r="AL527"/>
  <c r="BJ526"/>
  <c r="BQ524"/>
  <c r="BR523"/>
  <c r="BO522"/>
  <c r="BO521"/>
  <c r="BW519"/>
  <c r="BI519"/>
  <c r="BK519" s="1"/>
  <c r="BW517"/>
  <c r="BJ516"/>
  <c r="BR514"/>
  <c r="AT511"/>
  <c r="BQ508"/>
  <c r="BN507"/>
  <c r="BI506"/>
  <c r="BK506" s="1"/>
  <c r="AT505"/>
  <c r="BW504"/>
  <c r="AD500"/>
  <c r="BU499"/>
  <c r="AT497"/>
  <c r="AL496"/>
  <c r="BQ494"/>
  <c r="AH494"/>
  <c r="BU493"/>
  <c r="BJ493"/>
  <c r="BN491"/>
  <c r="BW732"/>
  <c r="BJ724"/>
  <c r="BJ722"/>
  <c r="Z721"/>
  <c r="BJ719"/>
  <c r="BW717"/>
  <c r="BJ716"/>
  <c r="Z716"/>
  <c r="BI711"/>
  <c r="BK711" s="1"/>
  <c r="BI710"/>
  <c r="BK710" s="1"/>
  <c r="BI707"/>
  <c r="BK707" s="1"/>
  <c r="BI706"/>
  <c r="BK706" s="1"/>
  <c r="BW704"/>
  <c r="AT703"/>
  <c r="BQ701"/>
  <c r="BW700"/>
  <c r="BR700"/>
  <c r="BN696"/>
  <c r="BW693"/>
  <c r="BJ693"/>
  <c r="BQ690"/>
  <c r="BN686"/>
  <c r="BJ684"/>
  <c r="BQ682"/>
  <c r="BW681"/>
  <c r="BW677"/>
  <c r="BQ625"/>
  <c r="BQ623"/>
  <c r="BI619"/>
  <c r="BK619" s="1"/>
  <c r="BJ617"/>
  <c r="BI615"/>
  <c r="BK615" s="1"/>
  <c r="Z612"/>
  <c r="BI602"/>
  <c r="BJ601"/>
  <c r="BN600"/>
  <c r="BI599"/>
  <c r="BL599" s="1"/>
  <c r="BN596"/>
  <c r="Z586"/>
  <c r="BI583"/>
  <c r="BK583" s="1"/>
  <c r="AT580"/>
  <c r="AT579"/>
  <c r="BO577"/>
  <c r="BO574"/>
  <c r="AT567"/>
  <c r="BM566"/>
  <c r="BJ566"/>
  <c r="AT565"/>
  <c r="BI565"/>
  <c r="BK565" s="1"/>
  <c r="BU552"/>
  <c r="BI542"/>
  <c r="BK542" s="1"/>
  <c r="BI532"/>
  <c r="BO531"/>
  <c r="BN528"/>
  <c r="BQ526"/>
  <c r="BW523"/>
  <c r="BJ520"/>
  <c r="BI516"/>
  <c r="BK516" s="1"/>
  <c r="BJ510"/>
  <c r="BJ477"/>
  <c r="BJ435"/>
  <c r="BN414"/>
  <c r="Z413"/>
  <c r="Z412"/>
  <c r="Z405"/>
  <c r="BW392"/>
  <c r="AN386"/>
  <c r="AT382"/>
  <c r="AF379"/>
  <c r="AL376"/>
  <c r="BI373"/>
  <c r="BK373" s="1"/>
  <c r="BS372"/>
  <c r="BI371"/>
  <c r="BS370"/>
  <c r="BI369"/>
  <c r="BK369" s="1"/>
  <c r="X366"/>
  <c r="BQ364"/>
  <c r="AR364"/>
  <c r="BH362"/>
  <c r="AR342"/>
  <c r="AF338"/>
  <c r="BH336"/>
  <c r="BH330"/>
  <c r="BH327"/>
  <c r="AR312"/>
  <c r="AJ305"/>
  <c r="BH302"/>
  <c r="BH299"/>
  <c r="X298"/>
  <c r="X294"/>
  <c r="AR286"/>
  <c r="AF282"/>
  <c r="X274"/>
  <c r="BM274"/>
  <c r="BW488"/>
  <c r="AT486"/>
  <c r="BW484"/>
  <c r="BW477"/>
  <c r="BJ471"/>
  <c r="BI467"/>
  <c r="BK467" s="1"/>
  <c r="AL466"/>
  <c r="BU463"/>
  <c r="BO462"/>
  <c r="AP462"/>
  <c r="BJ457"/>
  <c r="BQ456"/>
  <c r="BI450"/>
  <c r="BK450" s="1"/>
  <c r="BW449"/>
  <c r="BU443"/>
  <c r="BR441"/>
  <c r="BJ441"/>
  <c r="BJ431"/>
  <c r="BJ429"/>
  <c r="BN425"/>
  <c r="BJ424"/>
  <c r="BQ422"/>
  <c r="BI420"/>
  <c r="BK420" s="1"/>
  <c r="AH419"/>
  <c r="BO418"/>
  <c r="BJ417"/>
  <c r="BJ407"/>
  <c r="AL404"/>
  <c r="BI404"/>
  <c r="BK404" s="1"/>
  <c r="BI403"/>
  <c r="BK403" s="1"/>
  <c r="BT400"/>
  <c r="BI396"/>
  <c r="BK396" s="1"/>
  <c r="BO394"/>
  <c r="BI380"/>
  <c r="BK380" s="1"/>
  <c r="BI376"/>
  <c r="BK376" s="1"/>
  <c r="BS369"/>
  <c r="BW366"/>
  <c r="BH360"/>
  <c r="BO356"/>
  <c r="AT354"/>
  <c r="BM352"/>
  <c r="BT350"/>
  <c r="BH314"/>
  <c r="BX309"/>
  <c r="X308"/>
  <c r="AL305"/>
  <c r="X304"/>
  <c r="AF301"/>
  <c r="X299"/>
  <c r="BM295"/>
  <c r="BM294"/>
  <c r="BS488"/>
  <c r="BU486"/>
  <c r="BV478"/>
  <c r="BI476"/>
  <c r="BK476" s="1"/>
  <c r="AD474"/>
  <c r="BN465"/>
  <c r="AH459"/>
  <c r="AT458"/>
  <c r="AT456"/>
  <c r="BI455"/>
  <c r="BK455" s="1"/>
  <c r="AT454"/>
  <c r="BW453"/>
  <c r="BJ450"/>
  <c r="BN449"/>
  <c r="AH449"/>
  <c r="BQ446"/>
  <c r="BJ445"/>
  <c r="AD445"/>
  <c r="AT444"/>
  <c r="BW443"/>
  <c r="BU441"/>
  <c r="BI432"/>
  <c r="BK432" s="1"/>
  <c r="Z431"/>
  <c r="BN424"/>
  <c r="Z423"/>
  <c r="Z421"/>
  <c r="BI414"/>
  <c r="BK414" s="1"/>
  <c r="BW413"/>
  <c r="BH403"/>
  <c r="AR394"/>
  <c r="BI387"/>
  <c r="BH382"/>
  <c r="BX378"/>
  <c r="AD378"/>
  <c r="CB377"/>
  <c r="BI374"/>
  <c r="BK374" s="1"/>
  <c r="BS373"/>
  <c r="BI372"/>
  <c r="BK372" s="1"/>
  <c r="BS371"/>
  <c r="AL371"/>
  <c r="BI370"/>
  <c r="BK370" s="1"/>
  <c r="BM368"/>
  <c r="BU367"/>
  <c r="BM362"/>
  <c r="X360"/>
  <c r="BI357"/>
  <c r="BK357" s="1"/>
  <c r="BH353"/>
  <c r="BM351"/>
  <c r="AR347"/>
  <c r="AR345"/>
  <c r="BX341"/>
  <c r="BX336"/>
  <c r="BH334"/>
  <c r="BH329"/>
  <c r="BM327"/>
  <c r="BW319"/>
  <c r="BW317"/>
  <c r="BW315"/>
  <c r="BX310"/>
  <c r="BH305"/>
  <c r="BM299"/>
  <c r="BX296"/>
  <c r="BH296"/>
  <c r="BH292"/>
  <c r="AT291"/>
  <c r="BH288"/>
  <c r="BH284"/>
  <c r="BW277"/>
  <c r="AR277"/>
  <c r="BO275"/>
  <c r="BI275"/>
  <c r="BK275" s="1"/>
  <c r="BJ488"/>
  <c r="BW483"/>
  <c r="BN482"/>
  <c r="BN481"/>
  <c r="BW461"/>
  <c r="BJ440"/>
  <c r="BN434"/>
  <c r="BI321"/>
  <c r="BK321" s="1"/>
  <c r="BH315"/>
  <c r="BH223"/>
  <c r="BH181"/>
  <c r="BI178"/>
  <c r="BK178" s="1"/>
  <c r="BH169"/>
  <c r="BI83"/>
  <c r="BK83" s="1"/>
  <c r="BS79"/>
  <c r="BN79"/>
  <c r="BI79"/>
  <c r="BK79" s="1"/>
  <c r="BJ70"/>
  <c r="BI61"/>
  <c r="BK61" s="1"/>
  <c r="BI57"/>
  <c r="BK57" s="1"/>
  <c r="BS51"/>
  <c r="BN51"/>
  <c r="BQ48"/>
  <c r="AT45"/>
  <c r="BI45"/>
  <c r="BK45" s="1"/>
  <c r="BJ40"/>
  <c r="BJ37"/>
  <c r="BX275"/>
  <c r="AT270"/>
  <c r="BW269"/>
  <c r="BM267"/>
  <c r="BU266"/>
  <c r="BO265"/>
  <c r="AF265"/>
  <c r="AR263"/>
  <c r="BW262"/>
  <c r="BM259"/>
  <c r="BM258"/>
  <c r="BX257"/>
  <c r="BW244"/>
  <c r="X237"/>
  <c r="AJ233"/>
  <c r="BI224"/>
  <c r="BK224" s="1"/>
  <c r="AR223"/>
  <c r="X222"/>
  <c r="X219"/>
  <c r="BH215"/>
  <c r="BT211"/>
  <c r="AR210"/>
  <c r="AR203"/>
  <c r="AR201"/>
  <c r="BX200"/>
  <c r="BT197"/>
  <c r="AR196"/>
  <c r="AJ195"/>
  <c r="BH194"/>
  <c r="AB192"/>
  <c r="BQ189"/>
  <c r="BT188"/>
  <c r="AJ187"/>
  <c r="BW185"/>
  <c r="AN176"/>
  <c r="BI175"/>
  <c r="BK175" s="1"/>
  <c r="BH173"/>
  <c r="BH168"/>
  <c r="AJ165"/>
  <c r="BX164"/>
  <c r="BW153"/>
  <c r="BH149"/>
  <c r="AF140"/>
  <c r="AF139"/>
  <c r="AL138"/>
  <c r="AR137"/>
  <c r="BX131"/>
  <c r="X131"/>
  <c r="AJ121"/>
  <c r="BP118"/>
  <c r="BO116"/>
  <c r="BH111"/>
  <c r="BH109"/>
  <c r="AD106"/>
  <c r="BH104"/>
  <c r="BW99"/>
  <c r="BH98"/>
  <c r="BQ94"/>
  <c r="AR93"/>
  <c r="BH90"/>
  <c r="BZ87"/>
  <c r="BJ65"/>
  <c r="BI43"/>
  <c r="BK43" s="1"/>
  <c r="BO20"/>
  <c r="BW19"/>
  <c r="BO14"/>
  <c r="BW11"/>
  <c r="BW10"/>
  <c r="BH274"/>
  <c r="BO261"/>
  <c r="BW254"/>
  <c r="BH254"/>
  <c r="BI251"/>
  <c r="BK251" s="1"/>
  <c r="BH236"/>
  <c r="BM222"/>
  <c r="BH221"/>
  <c r="BM219"/>
  <c r="BH218"/>
  <c r="X215"/>
  <c r="AJ213"/>
  <c r="BW211"/>
  <c r="BP211"/>
  <c r="BS209"/>
  <c r="AR209"/>
  <c r="AJ208"/>
  <c r="BT204"/>
  <c r="BT203"/>
  <c r="BQ199"/>
  <c r="BW197"/>
  <c r="BP197"/>
  <c r="BT196"/>
  <c r="X194"/>
  <c r="BM193"/>
  <c r="BI190"/>
  <c r="BK190" s="1"/>
  <c r="BI188"/>
  <c r="BK188" s="1"/>
  <c r="BW186"/>
  <c r="BM186"/>
  <c r="AB186"/>
  <c r="BX184"/>
  <c r="AJ182"/>
  <c r="AJ181"/>
  <c r="BO180"/>
  <c r="BH176"/>
  <c r="X173"/>
  <c r="BP167"/>
  <c r="BH167"/>
  <c r="BW166"/>
  <c r="BO165"/>
  <c r="AL162"/>
  <c r="BX156"/>
  <c r="BX154"/>
  <c r="BO154"/>
  <c r="BI153"/>
  <c r="BK153" s="1"/>
  <c r="BH148"/>
  <c r="AB144"/>
  <c r="BX142"/>
  <c r="BX141"/>
  <c r="BX140"/>
  <c r="BH140"/>
  <c r="BT135"/>
  <c r="BT133"/>
  <c r="BH131"/>
  <c r="BM129"/>
  <c r="BH128"/>
  <c r="BH124"/>
  <c r="BW111"/>
  <c r="BO106"/>
  <c r="BU105"/>
  <c r="BH105"/>
  <c r="BX100"/>
  <c r="BH99"/>
  <c r="BN91"/>
  <c r="BH89"/>
  <c r="BJ88"/>
  <c r="BS85"/>
  <c r="AL84"/>
  <c r="BI77"/>
  <c r="BK77" s="1"/>
  <c r="AT76"/>
  <c r="BN73"/>
  <c r="BI69"/>
  <c r="BK69" s="1"/>
  <c r="AT68"/>
  <c r="BS67"/>
  <c r="BI66"/>
  <c r="AT62"/>
  <c r="BJ60"/>
  <c r="BI58"/>
  <c r="BK58" s="1"/>
  <c r="AT47"/>
  <c r="BN45"/>
  <c r="BJ43"/>
  <c r="BW39"/>
  <c r="BO38"/>
  <c r="AD38"/>
  <c r="BI35"/>
  <c r="BK35" s="1"/>
  <c r="BH278"/>
  <c r="BI276"/>
  <c r="BK276" s="1"/>
  <c r="AD265"/>
  <c r="BQ262"/>
  <c r="BW261"/>
  <c r="BX256"/>
  <c r="BH253"/>
  <c r="AR250"/>
  <c r="BI249"/>
  <c r="BK249" s="1"/>
  <c r="AR246"/>
  <c r="BH241"/>
  <c r="BH240"/>
  <c r="BH239"/>
  <c r="BX237"/>
  <c r="BX233"/>
  <c r="BT226"/>
  <c r="BM215"/>
  <c r="BH214"/>
  <c r="BQ211"/>
  <c r="BQ197"/>
  <c r="BM194"/>
  <c r="BS193"/>
  <c r="BH193"/>
  <c r="BX190"/>
  <c r="BI187"/>
  <c r="BK187" s="1"/>
  <c r="BH178"/>
  <c r="BM173"/>
  <c r="BM172"/>
  <c r="BH157"/>
  <c r="BW155"/>
  <c r="BP154"/>
  <c r="BM151"/>
  <c r="BH150"/>
  <c r="BQ149"/>
  <c r="BX146"/>
  <c r="BO146"/>
  <c r="BT139"/>
  <c r="BX133"/>
  <c r="BI133"/>
  <c r="BK133" s="1"/>
  <c r="BH132"/>
  <c r="X115"/>
  <c r="BH103"/>
  <c r="BH102"/>
  <c r="BW97"/>
  <c r="AL96"/>
  <c r="BH95"/>
  <c r="BR92"/>
  <c r="BN88"/>
  <c r="BN77"/>
  <c r="BI72"/>
  <c r="BK72" s="1"/>
  <c r="Z67"/>
  <c r="BJ44"/>
  <c r="BI40"/>
  <c r="BK40" s="1"/>
  <c r="BI37"/>
  <c r="BS34"/>
  <c r="AH34"/>
  <c r="BI34"/>
  <c r="BK34" s="1"/>
  <c r="BO28"/>
  <c r="BW27"/>
  <c r="BO24"/>
  <c r="BW23"/>
  <c r="BO16"/>
  <c r="BW14"/>
  <c r="BO10"/>
  <c r="AR666"/>
  <c r="BW666"/>
  <c r="BJ718"/>
  <c r="Z718"/>
  <c r="BJ717"/>
  <c r="Z717"/>
  <c r="BI713"/>
  <c r="BK713" s="1"/>
  <c r="BI709"/>
  <c r="BK709" s="1"/>
  <c r="BI708"/>
  <c r="BI702"/>
  <c r="BK702" s="1"/>
  <c r="BI690"/>
  <c r="BK690" s="1"/>
  <c r="BI689"/>
  <c r="BK689" s="1"/>
  <c r="BI683"/>
  <c r="BK683" s="1"/>
  <c r="BI679"/>
  <c r="BK679" s="1"/>
  <c r="AR647"/>
  <c r="BW647"/>
  <c r="AB647"/>
  <c r="BO647"/>
  <c r="BI731"/>
  <c r="BI730"/>
  <c r="BK730" s="1"/>
  <c r="BI729"/>
  <c r="BJ727"/>
  <c r="Z727"/>
  <c r="BI724"/>
  <c r="BK724" s="1"/>
  <c r="BI723"/>
  <c r="BI722"/>
  <c r="BK722" s="1"/>
  <c r="BI721"/>
  <c r="BK721" s="1"/>
  <c r="BI720"/>
  <c r="BK720" s="1"/>
  <c r="BJ714"/>
  <c r="Z714"/>
  <c r="BJ713"/>
  <c r="BW712"/>
  <c r="BW711"/>
  <c r="BW710"/>
  <c r="BJ709"/>
  <c r="BJ708"/>
  <c r="BW707"/>
  <c r="BW706"/>
  <c r="BW705"/>
  <c r="BI705"/>
  <c r="BK705" s="1"/>
  <c r="AL703"/>
  <c r="BJ703"/>
  <c r="AT699"/>
  <c r="AL698"/>
  <c r="BI695"/>
  <c r="BK695" s="1"/>
  <c r="BW691"/>
  <c r="BR691"/>
  <c r="BJ689"/>
  <c r="BY688"/>
  <c r="AT688"/>
  <c r="BI686"/>
  <c r="BK686" s="1"/>
  <c r="BJ683"/>
  <c r="BI680"/>
  <c r="BK680" s="1"/>
  <c r="BJ679"/>
  <c r="Z678"/>
  <c r="BN676"/>
  <c r="BI673"/>
  <c r="BK673" s="1"/>
  <c r="BJ673"/>
  <c r="BW669"/>
  <c r="BI667"/>
  <c r="BI662"/>
  <c r="BK662" s="1"/>
  <c r="AR663"/>
  <c r="BW663"/>
  <c r="AJ661"/>
  <c r="BS661"/>
  <c r="AR658"/>
  <c r="BW658"/>
  <c r="AR654"/>
  <c r="BW654"/>
  <c r="BI732"/>
  <c r="BW730"/>
  <c r="BJ730"/>
  <c r="BW729"/>
  <c r="BJ729"/>
  <c r="BW728"/>
  <c r="BJ728"/>
  <c r="BI725"/>
  <c r="BK725" s="1"/>
  <c r="BW723"/>
  <c r="BW722"/>
  <c r="BW721"/>
  <c r="BW720"/>
  <c r="BW719"/>
  <c r="BI719"/>
  <c r="BI718"/>
  <c r="BK718" s="1"/>
  <c r="BI717"/>
  <c r="BI716"/>
  <c r="BJ712"/>
  <c r="Z712"/>
  <c r="BJ711"/>
  <c r="Z711"/>
  <c r="BJ710"/>
  <c r="BJ707"/>
  <c r="Z707"/>
  <c r="BJ706"/>
  <c r="BJ705"/>
  <c r="BJ704"/>
  <c r="AH702"/>
  <c r="BW695"/>
  <c r="BJ692"/>
  <c r="Z692"/>
  <c r="BJ685"/>
  <c r="BJ675"/>
  <c r="BJ674"/>
  <c r="BI674"/>
  <c r="BK674" s="1"/>
  <c r="BI670"/>
  <c r="BK670" s="1"/>
  <c r="AB665"/>
  <c r="BO665"/>
  <c r="AB650"/>
  <c r="BO650"/>
  <c r="AR645"/>
  <c r="BW645"/>
  <c r="BW731"/>
  <c r="BI727"/>
  <c r="BI726"/>
  <c r="BW724"/>
  <c r="BR724"/>
  <c r="BZ723"/>
  <c r="BZ722"/>
  <c r="BZ721"/>
  <c r="BJ720"/>
  <c r="BI715"/>
  <c r="BL715" s="1"/>
  <c r="BI714"/>
  <c r="BI704"/>
  <c r="AP703"/>
  <c r="BO702"/>
  <c r="Z702"/>
  <c r="AH701"/>
  <c r="BI701"/>
  <c r="BK701" s="1"/>
  <c r="BW698"/>
  <c r="BW697"/>
  <c r="BJ697"/>
  <c r="AD697"/>
  <c r="BJ695"/>
  <c r="AT694"/>
  <c r="AT690"/>
  <c r="BO689"/>
  <c r="Z689"/>
  <c r="BI684"/>
  <c r="BO683"/>
  <c r="BI682"/>
  <c r="BK682" s="1"/>
  <c r="BW680"/>
  <c r="BJ680"/>
  <c r="BO679"/>
  <c r="BO678"/>
  <c r="BQ676"/>
  <c r="BM674"/>
  <c r="BN673"/>
  <c r="BO669"/>
  <c r="BI645"/>
  <c r="BK645" s="1"/>
  <c r="BI624"/>
  <c r="BI614"/>
  <c r="BK614" s="1"/>
  <c r="BI613"/>
  <c r="BK613" s="1"/>
  <c r="BI594"/>
  <c r="BK594" s="1"/>
  <c r="BJ580"/>
  <c r="BJ543"/>
  <c r="BI529"/>
  <c r="BK529" s="1"/>
  <c r="BI503"/>
  <c r="BK503" s="1"/>
  <c r="BV499"/>
  <c r="BI499"/>
  <c r="BK499" s="1"/>
  <c r="BJ496"/>
  <c r="BI651"/>
  <c r="BK651" s="1"/>
  <c r="BI642"/>
  <c r="BK642" s="1"/>
  <c r="BO641"/>
  <c r="Z635"/>
  <c r="BO634"/>
  <c r="Z634"/>
  <c r="BJ632"/>
  <c r="BS631"/>
  <c r="AT630"/>
  <c r="Z630"/>
  <c r="BS629"/>
  <c r="BW628"/>
  <c r="BQ628"/>
  <c r="BJ624"/>
  <c r="AT623"/>
  <c r="AH622"/>
  <c r="BI622"/>
  <c r="BK622" s="1"/>
  <c r="AT621"/>
  <c r="BQ619"/>
  <c r="AH619"/>
  <c r="BJ618"/>
  <c r="Z618"/>
  <c r="BS615"/>
  <c r="BN615"/>
  <c r="AT615"/>
  <c r="BJ613"/>
  <c r="BQ612"/>
  <c r="BI612"/>
  <c r="AH612"/>
  <c r="BJ612"/>
  <c r="BW611"/>
  <c r="AT611"/>
  <c r="BW610"/>
  <c r="BI605"/>
  <c r="BK605" s="1"/>
  <c r="Z604"/>
  <c r="BN603"/>
  <c r="Z603"/>
  <c r="BM602"/>
  <c r="AH602"/>
  <c r="BJ599"/>
  <c r="Z598"/>
  <c r="BJ596"/>
  <c r="BJ594"/>
  <c r="BJ591"/>
  <c r="Z590"/>
  <c r="BJ588"/>
  <c r="BN585"/>
  <c r="Z585"/>
  <c r="AT581"/>
  <c r="BJ581"/>
  <c r="Z580"/>
  <c r="BN579"/>
  <c r="BI578"/>
  <c r="BK578" s="1"/>
  <c r="AT577"/>
  <c r="AT576"/>
  <c r="BQ573"/>
  <c r="AT571"/>
  <c r="BJ570"/>
  <c r="BI569"/>
  <c r="BK569" s="1"/>
  <c r="BI568"/>
  <c r="BK568" s="1"/>
  <c r="BJ565"/>
  <c r="BJ564"/>
  <c r="BL564" s="1"/>
  <c r="BN563"/>
  <c r="BI562"/>
  <c r="BK562" s="1"/>
  <c r="Z562"/>
  <c r="AT561"/>
  <c r="Z560"/>
  <c r="BJ559"/>
  <c r="BI557"/>
  <c r="BK557" s="1"/>
  <c r="BN554"/>
  <c r="Z554"/>
  <c r="BI553"/>
  <c r="BK553" s="1"/>
  <c r="BV552"/>
  <c r="AT552"/>
  <c r="BU551"/>
  <c r="Z551"/>
  <c r="BU550"/>
  <c r="AT550"/>
  <c r="BQ549"/>
  <c r="AH549"/>
  <c r="BU548"/>
  <c r="AT546"/>
  <c r="BW544"/>
  <c r="BR544"/>
  <c r="BJ544"/>
  <c r="Z543"/>
  <c r="BW540"/>
  <c r="AT540"/>
  <c r="BJ540"/>
  <c r="BV536"/>
  <c r="Z534"/>
  <c r="BS533"/>
  <c r="Z533"/>
  <c r="BS532"/>
  <c r="BN532"/>
  <c r="BJ531"/>
  <c r="BR530"/>
  <c r="Z530"/>
  <c r="BJ529"/>
  <c r="BR528"/>
  <c r="BV526"/>
  <c r="BO526"/>
  <c r="BO525"/>
  <c r="AH525"/>
  <c r="BV524"/>
  <c r="BN524"/>
  <c r="BS523"/>
  <c r="AL523"/>
  <c r="BI522"/>
  <c r="BK522" s="1"/>
  <c r="AT518"/>
  <c r="BU517"/>
  <c r="AP517"/>
  <c r="BJ517"/>
  <c r="AT515"/>
  <c r="BQ512"/>
  <c r="BJ512"/>
  <c r="AH512"/>
  <c r="BN510"/>
  <c r="Z510"/>
  <c r="AP509"/>
  <c r="BI509"/>
  <c r="BK509" s="1"/>
  <c r="AT508"/>
  <c r="AT506"/>
  <c r="BW505"/>
  <c r="BO505"/>
  <c r="Z505"/>
  <c r="AP504"/>
  <c r="BJ503"/>
  <c r="AT502"/>
  <c r="AL498"/>
  <c r="Z498"/>
  <c r="BN497"/>
  <c r="BO496"/>
  <c r="AH496"/>
  <c r="AH495"/>
  <c r="BI494"/>
  <c r="BK494" s="1"/>
  <c r="BO493"/>
  <c r="AH493"/>
  <c r="AD492"/>
  <c r="BI491"/>
  <c r="BK491" s="1"/>
  <c r="BJ490"/>
  <c r="AP490"/>
  <c r="BI490"/>
  <c r="BK490" s="1"/>
  <c r="BU635"/>
  <c r="AP635"/>
  <c r="AP634"/>
  <c r="AH633"/>
  <c r="BI632"/>
  <c r="BK632" s="1"/>
  <c r="AD631"/>
  <c r="BR628"/>
  <c r="BJ622"/>
  <c r="BJ621"/>
  <c r="BI621"/>
  <c r="BK621" s="1"/>
  <c r="BJ619"/>
  <c r="BM612"/>
  <c r="BI611"/>
  <c r="BK611" s="1"/>
  <c r="BI610"/>
  <c r="BK610" s="1"/>
  <c r="BI604"/>
  <c r="BK604" s="1"/>
  <c r="BI598"/>
  <c r="BK598" s="1"/>
  <c r="BI590"/>
  <c r="BK590" s="1"/>
  <c r="BW579"/>
  <c r="BJ578"/>
  <c r="AD577"/>
  <c r="BI577"/>
  <c r="BK577" s="1"/>
  <c r="BJ576"/>
  <c r="BI573"/>
  <c r="BK573" s="1"/>
  <c r="BI570"/>
  <c r="BK570" s="1"/>
  <c r="BJ563"/>
  <c r="BI561"/>
  <c r="BI559"/>
  <c r="BI558"/>
  <c r="BK558" s="1"/>
  <c r="BI552"/>
  <c r="BK552" s="1"/>
  <c r="BI551"/>
  <c r="BI550"/>
  <c r="BK550" s="1"/>
  <c r="BJ550"/>
  <c r="BJ548"/>
  <c r="BW541"/>
  <c r="BJ541"/>
  <c r="BI540"/>
  <c r="BK540" s="1"/>
  <c r="BI538"/>
  <c r="BK538" s="1"/>
  <c r="BI537"/>
  <c r="BK537" s="1"/>
  <c r="BQ536"/>
  <c r="BI534"/>
  <c r="BK534" s="1"/>
  <c r="BU528"/>
  <c r="BN527"/>
  <c r="BW526"/>
  <c r="BI526"/>
  <c r="BK526" s="1"/>
  <c r="BQ525"/>
  <c r="AD525"/>
  <c r="BW524"/>
  <c r="AT524"/>
  <c r="BI524"/>
  <c r="BK524" s="1"/>
  <c r="BS522"/>
  <c r="BS521"/>
  <c r="BN521"/>
  <c r="BI520"/>
  <c r="BK520" s="1"/>
  <c r="BO518"/>
  <c r="AD518"/>
  <c r="BJ518"/>
  <c r="BO515"/>
  <c r="AH515"/>
  <c r="BJ515"/>
  <c r="AD512"/>
  <c r="BJ509"/>
  <c r="BJ508"/>
  <c r="AD507"/>
  <c r="Z506"/>
  <c r="BJ504"/>
  <c r="BJ498"/>
  <c r="BW493"/>
  <c r="BI493"/>
  <c r="BW656"/>
  <c r="BW652"/>
  <c r="BW650"/>
  <c r="BI648"/>
  <c r="BK648" s="1"/>
  <c r="BO645"/>
  <c r="BW641"/>
  <c r="BO633"/>
  <c r="AT631"/>
  <c r="Z631"/>
  <c r="AL628"/>
  <c r="BJ627"/>
  <c r="BJ626"/>
  <c r="BJ625"/>
  <c r="BI625"/>
  <c r="BK625" s="1"/>
  <c r="BO624"/>
  <c r="BJ623"/>
  <c r="BW622"/>
  <c r="BI620"/>
  <c r="BL620" s="1"/>
  <c r="BN619"/>
  <c r="Z619"/>
  <c r="AH618"/>
  <c r="BI618"/>
  <c r="BQ615"/>
  <c r="AD615"/>
  <c r="AT614"/>
  <c r="BN613"/>
  <c r="BM611"/>
  <c r="BJ611"/>
  <c r="BJ610"/>
  <c r="AT609"/>
  <c r="BI609"/>
  <c r="BK609" s="1"/>
  <c r="BI608"/>
  <c r="BK608" s="1"/>
  <c r="BI607"/>
  <c r="BL607" s="1"/>
  <c r="BI606"/>
  <c r="BL606" s="1"/>
  <c r="BJ604"/>
  <c r="AD602"/>
  <c r="BJ600"/>
  <c r="BJ598"/>
  <c r="BJ595"/>
  <c r="BO594"/>
  <c r="Z594"/>
  <c r="BJ592"/>
  <c r="BL592" s="1"/>
  <c r="BJ590"/>
  <c r="BJ587"/>
  <c r="BL587" s="1"/>
  <c r="BI586"/>
  <c r="AD579"/>
  <c r="BW578"/>
  <c r="Z578"/>
  <c r="BM577"/>
  <c r="BJ577"/>
  <c r="AD573"/>
  <c r="AT572"/>
  <c r="BN569"/>
  <c r="AT569"/>
  <c r="AT568"/>
  <c r="BJ567"/>
  <c r="AT566"/>
  <c r="BI563"/>
  <c r="BK563" s="1"/>
  <c r="BJ561"/>
  <c r="BJ555"/>
  <c r="BJ552"/>
  <c r="Z550"/>
  <c r="BR548"/>
  <c r="BW547"/>
  <c r="Z547"/>
  <c r="BO545"/>
  <c r="AT545"/>
  <c r="BI544"/>
  <c r="BK544" s="1"/>
  <c r="AT542"/>
  <c r="BJ542"/>
  <c r="BI541"/>
  <c r="BK541" s="1"/>
  <c r="Z541"/>
  <c r="BQ539"/>
  <c r="AT539"/>
  <c r="BJ538"/>
  <c r="BJ537"/>
  <c r="BJ536"/>
  <c r="AD536"/>
  <c r="BW535"/>
  <c r="BQ535"/>
  <c r="BQ533"/>
  <c r="BK532"/>
  <c r="BV528"/>
  <c r="BI528"/>
  <c r="BK528" s="1"/>
  <c r="BR525"/>
  <c r="BI518"/>
  <c r="BQ515"/>
  <c r="BW514"/>
  <c r="BJ511"/>
  <c r="BI511"/>
  <c r="BK511" s="1"/>
  <c r="BW510"/>
  <c r="Z508"/>
  <c r="BO507"/>
  <c r="BM506"/>
  <c r="BI505"/>
  <c r="BK505" s="1"/>
  <c r="Z504"/>
  <c r="BN503"/>
  <c r="BW501"/>
  <c r="BI501"/>
  <c r="BK501" s="1"/>
  <c r="AL501"/>
  <c r="BO500"/>
  <c r="AT500"/>
  <c r="BJ499"/>
  <c r="BW498"/>
  <c r="AT494"/>
  <c r="BR493"/>
  <c r="BJ492"/>
  <c r="BV491"/>
  <c r="BQ491"/>
  <c r="AT491"/>
  <c r="BO490"/>
  <c r="BM344"/>
  <c r="X344"/>
  <c r="X342"/>
  <c r="BI342"/>
  <c r="BK342" s="1"/>
  <c r="BN485"/>
  <c r="BJ482"/>
  <c r="BS479"/>
  <c r="BI470"/>
  <c r="BK470" s="1"/>
  <c r="BJ468"/>
  <c r="BJ464"/>
  <c r="BS456"/>
  <c r="BJ455"/>
  <c r="BU453"/>
  <c r="BI453"/>
  <c r="BK453" s="1"/>
  <c r="BI441"/>
  <c r="BJ416"/>
  <c r="BI413"/>
  <c r="BK413" s="1"/>
  <c r="BI411"/>
  <c r="BI407"/>
  <c r="BS404"/>
  <c r="BJ404"/>
  <c r="BU401"/>
  <c r="AF400"/>
  <c r="BI398"/>
  <c r="BK398" s="1"/>
  <c r="BW396"/>
  <c r="AN395"/>
  <c r="BI394"/>
  <c r="BL394" s="1"/>
  <c r="BQ392"/>
  <c r="BI392"/>
  <c r="BK392" s="1"/>
  <c r="BW387"/>
  <c r="BH387"/>
  <c r="BH386"/>
  <c r="BI386"/>
  <c r="BK386" s="1"/>
  <c r="BH385"/>
  <c r="X384"/>
  <c r="BM383"/>
  <c r="BI383"/>
  <c r="BK383" s="1"/>
  <c r="X382"/>
  <c r="AT381"/>
  <c r="BU379"/>
  <c r="BM379"/>
  <c r="BO378"/>
  <c r="BX376"/>
  <c r="AJ376"/>
  <c r="BQ374"/>
  <c r="BT371"/>
  <c r="BO369"/>
  <c r="BI368"/>
  <c r="BK368" s="1"/>
  <c r="BM367"/>
  <c r="BH365"/>
  <c r="BI364"/>
  <c r="BK364" s="1"/>
  <c r="X363"/>
  <c r="AT362"/>
  <c r="BH361"/>
  <c r="AT360"/>
  <c r="AD359"/>
  <c r="AR357"/>
  <c r="AB356"/>
  <c r="BI355"/>
  <c r="BK355" s="1"/>
  <c r="AD355"/>
  <c r="BH351"/>
  <c r="BI351"/>
  <c r="BK351" s="1"/>
  <c r="BX349"/>
  <c r="BI347"/>
  <c r="BK347" s="1"/>
  <c r="AR341"/>
  <c r="BH341"/>
  <c r="AT340"/>
  <c r="BX340"/>
  <c r="BM337"/>
  <c r="X337"/>
  <c r="BI337"/>
  <c r="BK337" s="1"/>
  <c r="BW489"/>
  <c r="BJ489"/>
  <c r="AL489"/>
  <c r="BO488"/>
  <c r="BI488"/>
  <c r="AD487"/>
  <c r="BO485"/>
  <c r="AT485"/>
  <c r="BJ484"/>
  <c r="Z484"/>
  <c r="BN483"/>
  <c r="BI483"/>
  <c r="BK483" s="1"/>
  <c r="BN480"/>
  <c r="Z479"/>
  <c r="BW478"/>
  <c r="BV476"/>
  <c r="BM476"/>
  <c r="Z474"/>
  <c r="BN473"/>
  <c r="BW472"/>
  <c r="Z472"/>
  <c r="BN471"/>
  <c r="BO469"/>
  <c r="BS466"/>
  <c r="BJ466"/>
  <c r="BU465"/>
  <c r="BQ463"/>
  <c r="AD463"/>
  <c r="BN462"/>
  <c r="Z461"/>
  <c r="AH460"/>
  <c r="BI460"/>
  <c r="BK460" s="1"/>
  <c r="BR459"/>
  <c r="BJ458"/>
  <c r="BI457"/>
  <c r="BN456"/>
  <c r="AH456"/>
  <c r="Z455"/>
  <c r="BU454"/>
  <c r="BJ453"/>
  <c r="AT452"/>
  <c r="BI452"/>
  <c r="BK452" s="1"/>
  <c r="AL451"/>
  <c r="BI451"/>
  <c r="BK451" s="1"/>
  <c r="BJ446"/>
  <c r="BV443"/>
  <c r="BJ443"/>
  <c r="BU442"/>
  <c r="BN442"/>
  <c r="Z441"/>
  <c r="BS438"/>
  <c r="BJ438"/>
  <c r="BN435"/>
  <c r="Z435"/>
  <c r="BI433"/>
  <c r="BS432"/>
  <c r="BN432"/>
  <c r="BM431"/>
  <c r="BI430"/>
  <c r="BI428"/>
  <c r="BK428" s="1"/>
  <c r="Z427"/>
  <c r="BN426"/>
  <c r="Z426"/>
  <c r="BI424"/>
  <c r="BK424" s="1"/>
  <c r="BI423"/>
  <c r="BB422"/>
  <c r="BJ421"/>
  <c r="AP421"/>
  <c r="BN419"/>
  <c r="AT419"/>
  <c r="BN415"/>
  <c r="BJ414"/>
  <c r="AT413"/>
  <c r="BJ413"/>
  <c r="BJ412"/>
  <c r="BJ411"/>
  <c r="BJ410"/>
  <c r="BI385"/>
  <c r="BK385" s="1"/>
  <c r="BI361"/>
  <c r="BK361" s="1"/>
  <c r="AT357"/>
  <c r="BI356"/>
  <c r="BK356" s="1"/>
  <c r="BI489"/>
  <c r="BK489" s="1"/>
  <c r="BJ463"/>
  <c r="BJ454"/>
  <c r="BJ452"/>
  <c r="BJ451"/>
  <c r="BI447"/>
  <c r="BK447" s="1"/>
  <c r="BI436"/>
  <c r="BI435"/>
  <c r="BL435" s="1"/>
  <c r="BI434"/>
  <c r="BJ433"/>
  <c r="BO432"/>
  <c r="BJ430"/>
  <c r="BI427"/>
  <c r="BK427" s="1"/>
  <c r="AL419"/>
  <c r="BI412"/>
  <c r="BI408"/>
  <c r="BK408" s="1"/>
  <c r="BX402"/>
  <c r="AR402"/>
  <c r="BX401"/>
  <c r="BO398"/>
  <c r="AT397"/>
  <c r="BH395"/>
  <c r="AT394"/>
  <c r="BW391"/>
  <c r="BM390"/>
  <c r="AT388"/>
  <c r="BM385"/>
  <c r="BI384"/>
  <c r="BK384" s="1"/>
  <c r="X383"/>
  <c r="BI382"/>
  <c r="BK382" s="1"/>
  <c r="BH378"/>
  <c r="BI377"/>
  <c r="BK377" s="1"/>
  <c r="X377"/>
  <c r="BM376"/>
  <c r="AL375"/>
  <c r="BK371"/>
  <c r="BQ369"/>
  <c r="AB369"/>
  <c r="BO368"/>
  <c r="AD368"/>
  <c r="BP367"/>
  <c r="BO365"/>
  <c r="BO364"/>
  <c r="AD364"/>
  <c r="BI363"/>
  <c r="BK363" s="1"/>
  <c r="AT361"/>
  <c r="BQ359"/>
  <c r="AT359"/>
  <c r="AT358"/>
  <c r="BM356"/>
  <c r="BW355"/>
  <c r="BI353"/>
  <c r="BK353" s="1"/>
  <c r="BM350"/>
  <c r="BI350"/>
  <c r="AJ349"/>
  <c r="BI345"/>
  <c r="BK345" s="1"/>
  <c r="BW340"/>
  <c r="BH340"/>
  <c r="BI349"/>
  <c r="BK349" s="1"/>
  <c r="BM349"/>
  <c r="X345"/>
  <c r="BM345"/>
  <c r="X339"/>
  <c r="BM339"/>
  <c r="BW487"/>
  <c r="BQ487"/>
  <c r="AT487"/>
  <c r="AH487"/>
  <c r="BN486"/>
  <c r="AL486"/>
  <c r="BI485"/>
  <c r="BK485" s="1"/>
  <c r="BI484"/>
  <c r="BK484" s="1"/>
  <c r="BJ483"/>
  <c r="BI482"/>
  <c r="BJ480"/>
  <c r="BI477"/>
  <c r="BK477" s="1"/>
  <c r="AD475"/>
  <c r="BJ475"/>
  <c r="BN474"/>
  <c r="BI473"/>
  <c r="BI471"/>
  <c r="BK471" s="1"/>
  <c r="BI468"/>
  <c r="BJ467"/>
  <c r="BJ465"/>
  <c r="BI464"/>
  <c r="BV463"/>
  <c r="AT463"/>
  <c r="AH463"/>
  <c r="BV462"/>
  <c r="BQ462"/>
  <c r="AT462"/>
  <c r="BV461"/>
  <c r="BI461"/>
  <c r="BK461" s="1"/>
  <c r="BR460"/>
  <c r="BJ460"/>
  <c r="Z460"/>
  <c r="BO459"/>
  <c r="BJ459"/>
  <c r="BU458"/>
  <c r="Z454"/>
  <c r="BO450"/>
  <c r="BO449"/>
  <c r="BW448"/>
  <c r="BJ447"/>
  <c r="BW445"/>
  <c r="BQ445"/>
  <c r="BO444"/>
  <c r="BS443"/>
  <c r="BW442"/>
  <c r="BV440"/>
  <c r="BJ436"/>
  <c r="BJ432"/>
  <c r="BJ427"/>
  <c r="BJ422"/>
  <c r="BI421"/>
  <c r="BK421" s="1"/>
  <c r="BR419"/>
  <c r="BI419"/>
  <c r="BK419" s="1"/>
  <c r="AT418"/>
  <c r="BI417"/>
  <c r="BK417" s="1"/>
  <c r="AD416"/>
  <c r="BI416"/>
  <c r="BK416" s="1"/>
  <c r="AT415"/>
  <c r="BM413"/>
  <c r="BU412"/>
  <c r="BN411"/>
  <c r="BJ409"/>
  <c r="BN407"/>
  <c r="BJ405"/>
  <c r="AT391"/>
  <c r="AT387"/>
  <c r="BM378"/>
  <c r="BT376"/>
  <c r="AL372"/>
  <c r="AL370"/>
  <c r="AD369"/>
  <c r="AD365"/>
  <c r="BI362"/>
  <c r="BK362" s="1"/>
  <c r="BI360"/>
  <c r="BK360" s="1"/>
  <c r="BH355"/>
  <c r="BI352"/>
  <c r="BK352" s="1"/>
  <c r="BH349"/>
  <c r="AL349"/>
  <c r="BI335"/>
  <c r="BK335" s="1"/>
  <c r="AR243"/>
  <c r="BW243"/>
  <c r="AT242"/>
  <c r="BX242"/>
  <c r="AT238"/>
  <c r="BX238"/>
  <c r="BI328"/>
  <c r="BK328" s="1"/>
  <c r="BI325"/>
  <c r="BK325" s="1"/>
  <c r="BI298"/>
  <c r="BK298" s="1"/>
  <c r="BI295"/>
  <c r="BK295" s="1"/>
  <c r="BI293"/>
  <c r="BI283"/>
  <c r="BK283" s="1"/>
  <c r="BI282"/>
  <c r="BK282" s="1"/>
  <c r="BI277"/>
  <c r="BK277" s="1"/>
  <c r="BI273"/>
  <c r="BK273" s="1"/>
  <c r="BI261"/>
  <c r="BK261" s="1"/>
  <c r="BI259"/>
  <c r="BK259" s="1"/>
  <c r="BX255"/>
  <c r="BX254"/>
  <c r="AR251"/>
  <c r="BH237"/>
  <c r="AT247"/>
  <c r="BX247"/>
  <c r="BH247"/>
  <c r="BI247"/>
  <c r="BK247" s="1"/>
  <c r="BM242"/>
  <c r="BH242"/>
  <c r="X242"/>
  <c r="BM238"/>
  <c r="BH238"/>
  <c r="X238"/>
  <c r="AT350"/>
  <c r="AL348"/>
  <c r="AT347"/>
  <c r="AT345"/>
  <c r="BH345"/>
  <c r="BI340"/>
  <c r="BK340" s="1"/>
  <c r="BI339"/>
  <c r="BK339" s="1"/>
  <c r="BQ336"/>
  <c r="BI336"/>
  <c r="BK336" s="1"/>
  <c r="BM335"/>
  <c r="BM334"/>
  <c r="BI334"/>
  <c r="BK334" s="1"/>
  <c r="X333"/>
  <c r="BM332"/>
  <c r="BI332"/>
  <c r="BK332" s="1"/>
  <c r="X331"/>
  <c r="BM330"/>
  <c r="BI330"/>
  <c r="BK330" s="1"/>
  <c r="X326"/>
  <c r="BU324"/>
  <c r="BW323"/>
  <c r="BI322"/>
  <c r="BK322" s="1"/>
  <c r="X322"/>
  <c r="BS321"/>
  <c r="BM321"/>
  <c r="AR320"/>
  <c r="BI319"/>
  <c r="BK319" s="1"/>
  <c r="AR318"/>
  <c r="BI317"/>
  <c r="BK317" s="1"/>
  <c r="AR316"/>
  <c r="BI315"/>
  <c r="BK315" s="1"/>
  <c r="BM314"/>
  <c r="BI314"/>
  <c r="BK314" s="1"/>
  <c r="AB313"/>
  <c r="BM310"/>
  <c r="AR310"/>
  <c r="BI309"/>
  <c r="BK309" s="1"/>
  <c r="BX307"/>
  <c r="X307"/>
  <c r="X305"/>
  <c r="AB303"/>
  <c r="AT302"/>
  <c r="X301"/>
  <c r="AL300"/>
  <c r="BI300"/>
  <c r="BK300" s="1"/>
  <c r="AT298"/>
  <c r="BM297"/>
  <c r="BH297"/>
  <c r="BI297"/>
  <c r="BK297" s="1"/>
  <c r="BM296"/>
  <c r="AN292"/>
  <c r="BI291"/>
  <c r="BL291" s="1"/>
  <c r="BO290"/>
  <c r="AR290"/>
  <c r="BI288"/>
  <c r="BK288" s="1"/>
  <c r="X288"/>
  <c r="AL286"/>
  <c r="BW281"/>
  <c r="AT279"/>
  <c r="X279"/>
  <c r="BQ278"/>
  <c r="BM277"/>
  <c r="BW275"/>
  <c r="BU274"/>
  <c r="AN274"/>
  <c r="AF273"/>
  <c r="AR272"/>
  <c r="BI270"/>
  <c r="BK270" s="1"/>
  <c r="BI269"/>
  <c r="BK269" s="1"/>
  <c r="X269"/>
  <c r="BI267"/>
  <c r="BK267" s="1"/>
  <c r="AT266"/>
  <c r="BW265"/>
  <c r="BQ263"/>
  <c r="BI262"/>
  <c r="BL262" s="1"/>
  <c r="AF261"/>
  <c r="X260"/>
  <c r="BI255"/>
  <c r="BK255" s="1"/>
  <c r="BI254"/>
  <c r="BK254" s="1"/>
  <c r="BI253"/>
  <c r="BK253" s="1"/>
  <c r="BX252"/>
  <c r="BH251"/>
  <c r="BH250"/>
  <c r="AR249"/>
  <c r="AR245"/>
  <c r="BI244"/>
  <c r="BK244" s="1"/>
  <c r="BH333"/>
  <c r="BH331"/>
  <c r="BI329"/>
  <c r="BI327"/>
  <c r="BK327" s="1"/>
  <c r="BH326"/>
  <c r="BX323"/>
  <c r="BI323"/>
  <c r="BK323" s="1"/>
  <c r="BT321"/>
  <c r="BH320"/>
  <c r="BH318"/>
  <c r="BH316"/>
  <c r="AD303"/>
  <c r="BI302"/>
  <c r="BK302" s="1"/>
  <c r="BS300"/>
  <c r="BI299"/>
  <c r="BL299" s="1"/>
  <c r="BI294"/>
  <c r="BK294" s="1"/>
  <c r="AT290"/>
  <c r="BK280"/>
  <c r="BH275"/>
  <c r="BX274"/>
  <c r="BH272"/>
  <c r="AT265"/>
  <c r="BI263"/>
  <c r="BK263" s="1"/>
  <c r="BX260"/>
  <c r="BH260"/>
  <c r="BI252"/>
  <c r="BK252" s="1"/>
  <c r="BX251"/>
  <c r="BX250"/>
  <c r="BH249"/>
  <c r="BI246"/>
  <c r="BL246" s="1"/>
  <c r="AT248"/>
  <c r="BX248"/>
  <c r="BH248"/>
  <c r="BI248"/>
  <c r="BK248" s="1"/>
  <c r="BI346"/>
  <c r="BK346" s="1"/>
  <c r="BI344"/>
  <c r="BK344" s="1"/>
  <c r="BI341"/>
  <c r="BK341" s="1"/>
  <c r="BH335"/>
  <c r="BI333"/>
  <c r="BK333" s="1"/>
  <c r="BI331"/>
  <c r="BK331" s="1"/>
  <c r="BH328"/>
  <c r="BI326"/>
  <c r="BK326" s="1"/>
  <c r="BH325"/>
  <c r="BX321"/>
  <c r="BI320"/>
  <c r="BK320" s="1"/>
  <c r="BI318"/>
  <c r="BK318" s="1"/>
  <c r="BI316"/>
  <c r="BK316" s="1"/>
  <c r="BO315"/>
  <c r="BP313"/>
  <c r="BI312"/>
  <c r="BK312" s="1"/>
  <c r="BH311"/>
  <c r="BM309"/>
  <c r="BH307"/>
  <c r="BP303"/>
  <c r="BH303"/>
  <c r="X302"/>
  <c r="BU300"/>
  <c r="AT299"/>
  <c r="BH298"/>
  <c r="BH293"/>
  <c r="BI290"/>
  <c r="BK290" s="1"/>
  <c r="BH287"/>
  <c r="BI286"/>
  <c r="BK286" s="1"/>
  <c r="BI281"/>
  <c r="BK281" s="1"/>
  <c r="BI279"/>
  <c r="BK279" s="1"/>
  <c r="BH269"/>
  <c r="BH268"/>
  <c r="BI266"/>
  <c r="BK266" s="1"/>
  <c r="BI260"/>
  <c r="BK260" s="1"/>
  <c r="BH259"/>
  <c r="BH258"/>
  <c r="BH257"/>
  <c r="BW256"/>
  <c r="BH256"/>
  <c r="BI243"/>
  <c r="BK243" s="1"/>
  <c r="BI237"/>
  <c r="BK237" s="1"/>
  <c r="BH122"/>
  <c r="X122"/>
  <c r="BH121"/>
  <c r="X121"/>
  <c r="BI222"/>
  <c r="BK222" s="1"/>
  <c r="BI219"/>
  <c r="BK219" s="1"/>
  <c r="BI215"/>
  <c r="BK215" s="1"/>
  <c r="BI212"/>
  <c r="BK212" s="1"/>
  <c r="BI194"/>
  <c r="BK194" s="1"/>
  <c r="BI193"/>
  <c r="BK193" s="1"/>
  <c r="BH191"/>
  <c r="BI173"/>
  <c r="BK173" s="1"/>
  <c r="BI170"/>
  <c r="BK170" s="1"/>
  <c r="BI168"/>
  <c r="BK168" s="1"/>
  <c r="BI164"/>
  <c r="BK164" s="1"/>
  <c r="BI162"/>
  <c r="BK162" s="1"/>
  <c r="BI161"/>
  <c r="BK161" s="1"/>
  <c r="BH156"/>
  <c r="BI155"/>
  <c r="BK155" s="1"/>
  <c r="BI150"/>
  <c r="BK150" s="1"/>
  <c r="BU147"/>
  <c r="X145"/>
  <c r="BI144"/>
  <c r="BK144" s="1"/>
  <c r="BI142"/>
  <c r="BK142" s="1"/>
  <c r="BH141"/>
  <c r="BU140"/>
  <c r="BX139"/>
  <c r="BQ138"/>
  <c r="BI137"/>
  <c r="BK137" s="1"/>
  <c r="AF137"/>
  <c r="AJ136"/>
  <c r="BS135"/>
  <c r="BQ134"/>
  <c r="BW133"/>
  <c r="BI130"/>
  <c r="BK130" s="1"/>
  <c r="BW127"/>
  <c r="BM241"/>
  <c r="BI241"/>
  <c r="BK241" s="1"/>
  <c r="BX240"/>
  <c r="BM240"/>
  <c r="BI240"/>
  <c r="BK240" s="1"/>
  <c r="BX239"/>
  <c r="BM239"/>
  <c r="BI239"/>
  <c r="BK239" s="1"/>
  <c r="BX236"/>
  <c r="BM236"/>
  <c r="BI236"/>
  <c r="BK236" s="1"/>
  <c r="BH235"/>
  <c r="X234"/>
  <c r="BH233"/>
  <c r="BW232"/>
  <c r="BI231"/>
  <c r="BK231" s="1"/>
  <c r="BW230"/>
  <c r="BI229"/>
  <c r="BK229" s="1"/>
  <c r="BW228"/>
  <c r="BI227"/>
  <c r="BK227" s="1"/>
  <c r="BW226"/>
  <c r="AR225"/>
  <c r="BY224"/>
  <c r="BI223"/>
  <c r="BK223" s="1"/>
  <c r="X223"/>
  <c r="BM221"/>
  <c r="BI221"/>
  <c r="BK221" s="1"/>
  <c r="X220"/>
  <c r="BM218"/>
  <c r="BI218"/>
  <c r="BH217"/>
  <c r="X216"/>
  <c r="BM214"/>
  <c r="BI214"/>
  <c r="BK214" s="1"/>
  <c r="BH213"/>
  <c r="BT212"/>
  <c r="AB211"/>
  <c r="BI210"/>
  <c r="BK210" s="1"/>
  <c r="AB210"/>
  <c r="BT209"/>
  <c r="BW207"/>
  <c r="AR206"/>
  <c r="BO204"/>
  <c r="BS203"/>
  <c r="BI203"/>
  <c r="BK203" s="1"/>
  <c r="AN202"/>
  <c r="BQ201"/>
  <c r="BQ200"/>
  <c r="BH200"/>
  <c r="BI198"/>
  <c r="BK198" s="1"/>
  <c r="BX197"/>
  <c r="AB197"/>
  <c r="BS196"/>
  <c r="BI196"/>
  <c r="BK196" s="1"/>
  <c r="BH196"/>
  <c r="BM195"/>
  <c r="AR195"/>
  <c r="BX192"/>
  <c r="AJ192"/>
  <c r="BO191"/>
  <c r="AR191"/>
  <c r="BO190"/>
  <c r="BH190"/>
  <c r="BX189"/>
  <c r="AR189"/>
  <c r="BS188"/>
  <c r="BM188"/>
  <c r="BH187"/>
  <c r="BS186"/>
  <c r="BI186"/>
  <c r="BK186" s="1"/>
  <c r="BT185"/>
  <c r="BI185"/>
  <c r="BK185" s="1"/>
  <c r="AR184"/>
  <c r="X183"/>
  <c r="BM182"/>
  <c r="BU181"/>
  <c r="BO181"/>
  <c r="X180"/>
  <c r="BM179"/>
  <c r="BI179"/>
  <c r="BK179" s="1"/>
  <c r="BM178"/>
  <c r="BI177"/>
  <c r="BK177" s="1"/>
  <c r="BS174"/>
  <c r="BI171"/>
  <c r="BK171" s="1"/>
  <c r="BX169"/>
  <c r="BX166"/>
  <c r="BM165"/>
  <c r="BI165"/>
  <c r="BK165" s="1"/>
  <c r="BW164"/>
  <c r="BH164"/>
  <c r="AR163"/>
  <c r="BW161"/>
  <c r="BH161"/>
  <c r="AR160"/>
  <c r="BI159"/>
  <c r="BK159" s="1"/>
  <c r="X152"/>
  <c r="BH143"/>
  <c r="AR142"/>
  <c r="BH135"/>
  <c r="BI134"/>
  <c r="BK134" s="1"/>
  <c r="BH133"/>
  <c r="X132"/>
  <c r="BI131"/>
  <c r="BK131" s="1"/>
  <c r="BH130"/>
  <c r="BI124"/>
  <c r="BK124" s="1"/>
  <c r="BH243"/>
  <c r="BI235"/>
  <c r="BK235" s="1"/>
  <c r="BH234"/>
  <c r="BH225"/>
  <c r="BX220"/>
  <c r="BH220"/>
  <c r="BI217"/>
  <c r="BK217" s="1"/>
  <c r="BX216"/>
  <c r="BH216"/>
  <c r="BI211"/>
  <c r="BK211" s="1"/>
  <c r="BH211"/>
  <c r="BI208"/>
  <c r="BK208" s="1"/>
  <c r="AT207"/>
  <c r="BH202"/>
  <c r="BI201"/>
  <c r="BK201" s="1"/>
  <c r="BM200"/>
  <c r="BI197"/>
  <c r="BK197" s="1"/>
  <c r="BH197"/>
  <c r="BH192"/>
  <c r="BP191"/>
  <c r="BS189"/>
  <c r="BM189"/>
  <c r="BI189"/>
  <c r="BK189" s="1"/>
  <c r="BI181"/>
  <c r="BK181" s="1"/>
  <c r="BI180"/>
  <c r="BK180" s="1"/>
  <c r="BS175"/>
  <c r="BT174"/>
  <c r="BM164"/>
  <c r="BI158"/>
  <c r="BK158" s="1"/>
  <c r="BO155"/>
  <c r="BX152"/>
  <c r="BW150"/>
  <c r="BM150"/>
  <c r="AD149"/>
  <c r="BI149"/>
  <c r="BK149" s="1"/>
  <c r="BI145"/>
  <c r="BK145" s="1"/>
  <c r="BX143"/>
  <c r="BH142"/>
  <c r="BI141"/>
  <c r="BK141" s="1"/>
  <c r="BT136"/>
  <c r="BH136"/>
  <c r="BX132"/>
  <c r="X130"/>
  <c r="BX129"/>
  <c r="BH129"/>
  <c r="BU128"/>
  <c r="BI125"/>
  <c r="BK125" s="1"/>
  <c r="BM121"/>
  <c r="AT128"/>
  <c r="BX128"/>
  <c r="BH125"/>
  <c r="X125"/>
  <c r="BQ124"/>
  <c r="AF124"/>
  <c r="BW123"/>
  <c r="BH123"/>
  <c r="BH118"/>
  <c r="AF118"/>
  <c r="BQ118"/>
  <c r="BH245"/>
  <c r="BH244"/>
  <c r="BI242"/>
  <c r="BK242" s="1"/>
  <c r="BI238"/>
  <c r="BK238" s="1"/>
  <c r="BX234"/>
  <c r="BI234"/>
  <c r="BK234" s="1"/>
  <c r="BW231"/>
  <c r="BI230"/>
  <c r="BK230" s="1"/>
  <c r="BW229"/>
  <c r="BI228"/>
  <c r="BK228" s="1"/>
  <c r="BW227"/>
  <c r="BI226"/>
  <c r="BK226" s="1"/>
  <c r="BH224"/>
  <c r="BX222"/>
  <c r="BI220"/>
  <c r="BK220" s="1"/>
  <c r="BX219"/>
  <c r="BI216"/>
  <c r="BK216" s="1"/>
  <c r="BX215"/>
  <c r="BP210"/>
  <c r="BI207"/>
  <c r="BK207" s="1"/>
  <c r="BK206"/>
  <c r="BH204"/>
  <c r="BT199"/>
  <c r="BI199"/>
  <c r="BK199" s="1"/>
  <c r="BP196"/>
  <c r="BX195"/>
  <c r="BQ195"/>
  <c r="BT193"/>
  <c r="BM192"/>
  <c r="BX191"/>
  <c r="BQ191"/>
  <c r="BT190"/>
  <c r="BT189"/>
  <c r="BO189"/>
  <c r="BH188"/>
  <c r="BO187"/>
  <c r="BX185"/>
  <c r="BM185"/>
  <c r="BT182"/>
  <c r="BX181"/>
  <c r="BH177"/>
  <c r="BI176"/>
  <c r="BK176" s="1"/>
  <c r="BH175"/>
  <c r="BU174"/>
  <c r="BH172"/>
  <c r="BQ169"/>
  <c r="BT168"/>
  <c r="BI166"/>
  <c r="BK166" s="1"/>
  <c r="BW165"/>
  <c r="BI163"/>
  <c r="BK163" s="1"/>
  <c r="BI160"/>
  <c r="BK160" s="1"/>
  <c r="BW156"/>
  <c r="BQ155"/>
  <c r="BT154"/>
  <c r="BH152"/>
  <c r="BH151"/>
  <c r="BI148"/>
  <c r="BK148" s="1"/>
  <c r="BI147"/>
  <c r="BK147" s="1"/>
  <c r="BI146"/>
  <c r="BK146" s="1"/>
  <c r="BI138"/>
  <c r="BK138" s="1"/>
  <c r="BI132"/>
  <c r="BK132" s="1"/>
  <c r="BI129"/>
  <c r="BI122"/>
  <c r="BK122" s="1"/>
  <c r="BM120"/>
  <c r="BI120"/>
  <c r="BK120" s="1"/>
  <c r="BH119"/>
  <c r="AF117"/>
  <c r="AR116"/>
  <c r="BH114"/>
  <c r="X113"/>
  <c r="BM112"/>
  <c r="BI112"/>
  <c r="BK112" s="1"/>
  <c r="BQ111"/>
  <c r="AR108"/>
  <c r="BI102"/>
  <c r="BK102" s="1"/>
  <c r="BX99"/>
  <c r="BI97"/>
  <c r="BK97" s="1"/>
  <c r="AL97"/>
  <c r="BM95"/>
  <c r="BI95"/>
  <c r="BK95" s="1"/>
  <c r="BX94"/>
  <c r="AJ94"/>
  <c r="BI93"/>
  <c r="BK93" s="1"/>
  <c r="BX92"/>
  <c r="BS92"/>
  <c r="BN92"/>
  <c r="AP92"/>
  <c r="AL92"/>
  <c r="BI91"/>
  <c r="BI90"/>
  <c r="BK90" s="1"/>
  <c r="BI89"/>
  <c r="BK89" s="1"/>
  <c r="BH88"/>
  <c r="BV87"/>
  <c r="BH87"/>
  <c r="AR87"/>
  <c r="AN87"/>
  <c r="AL85"/>
  <c r="BS84"/>
  <c r="AH83"/>
  <c r="Z78"/>
  <c r="BJ74"/>
  <c r="BQ73"/>
  <c r="AT73"/>
  <c r="BN68"/>
  <c r="AD68"/>
  <c r="BI67"/>
  <c r="BK67" s="1"/>
  <c r="BJ66"/>
  <c r="BI65"/>
  <c r="BK65" s="1"/>
  <c r="BI63"/>
  <c r="BK63" s="1"/>
  <c r="BY61"/>
  <c r="AT61"/>
  <c r="BJ59"/>
  <c r="BY58"/>
  <c r="BI56"/>
  <c r="BK56" s="1"/>
  <c r="BI55"/>
  <c r="BK55" s="1"/>
  <c r="BI53"/>
  <c r="BK53" s="1"/>
  <c r="Z53"/>
  <c r="BR52"/>
  <c r="BJ52"/>
  <c r="AP52"/>
  <c r="BJ51"/>
  <c r="BW50"/>
  <c r="BJ50"/>
  <c r="Z50"/>
  <c r="BS48"/>
  <c r="BI46"/>
  <c r="BK46" s="1"/>
  <c r="BO43"/>
  <c r="BI42"/>
  <c r="Z41"/>
  <c r="BI39"/>
  <c r="BN37"/>
  <c r="AD35"/>
  <c r="BM34"/>
  <c r="BO19"/>
  <c r="BO15"/>
  <c r="BW13"/>
  <c r="BI119"/>
  <c r="BK119" s="1"/>
  <c r="BH117"/>
  <c r="BI117"/>
  <c r="BK117" s="1"/>
  <c r="BH116"/>
  <c r="BI114"/>
  <c r="BK114" s="1"/>
  <c r="BH113"/>
  <c r="BI111"/>
  <c r="BK111" s="1"/>
  <c r="BX110"/>
  <c r="BH108"/>
  <c r="BI107"/>
  <c r="BK107" s="1"/>
  <c r="BI106"/>
  <c r="BK106" s="1"/>
  <c r="BS104"/>
  <c r="BI98"/>
  <c r="BK98" s="1"/>
  <c r="BH94"/>
  <c r="BI92"/>
  <c r="BK92" s="1"/>
  <c r="BW81"/>
  <c r="BJ61"/>
  <c r="BN58"/>
  <c r="BW56"/>
  <c r="BW55"/>
  <c r="BJ54"/>
  <c r="BI54"/>
  <c r="BK54" s="1"/>
  <c r="BI49"/>
  <c r="BK49" s="1"/>
  <c r="BQ45"/>
  <c r="BI44"/>
  <c r="BJ42"/>
  <c r="BJ39"/>
  <c r="BJ38"/>
  <c r="BI36"/>
  <c r="BK36" s="1"/>
  <c r="BI10"/>
  <c r="BM8"/>
  <c r="BH127"/>
  <c r="BI121"/>
  <c r="BK121" s="1"/>
  <c r="BI118"/>
  <c r="BM117"/>
  <c r="BX116"/>
  <c r="BK116"/>
  <c r="BI113"/>
  <c r="BK113" s="1"/>
  <c r="BI110"/>
  <c r="BK110" s="1"/>
  <c r="BI109"/>
  <c r="BK109" s="1"/>
  <c r="BX108"/>
  <c r="BW107"/>
  <c r="BM106"/>
  <c r="BU104"/>
  <c r="BW102"/>
  <c r="BM102"/>
  <c r="BI101"/>
  <c r="BK101" s="1"/>
  <c r="BH100"/>
  <c r="BX97"/>
  <c r="BT96"/>
  <c r="BM94"/>
  <c r="BH92"/>
  <c r="AN92"/>
  <c r="AF92"/>
  <c r="X92"/>
  <c r="BX87"/>
  <c r="BN87"/>
  <c r="BU85"/>
  <c r="AD84"/>
  <c r="AT79"/>
  <c r="BJ78"/>
  <c r="BS77"/>
  <c r="BI75"/>
  <c r="BS73"/>
  <c r="BS72"/>
  <c r="BI71"/>
  <c r="BI70"/>
  <c r="BJ69"/>
  <c r="AT67"/>
  <c r="AT65"/>
  <c r="BJ64"/>
  <c r="AL63"/>
  <c r="BJ62"/>
  <c r="BL62" s="1"/>
  <c r="BI60"/>
  <c r="AT58"/>
  <c r="BN57"/>
  <c r="BJ56"/>
  <c r="Z56"/>
  <c r="BJ55"/>
  <c r="Z55"/>
  <c r="BM54"/>
  <c r="BO53"/>
  <c r="AT53"/>
  <c r="BO52"/>
  <c r="AT51"/>
  <c r="BI50"/>
  <c r="BK50" s="1"/>
  <c r="BJ49"/>
  <c r="BN46"/>
  <c r="AT46"/>
  <c r="BN40"/>
  <c r="BJ36"/>
  <c r="BN35"/>
  <c r="BQ34"/>
  <c r="BI32"/>
  <c r="BK32" s="1"/>
  <c r="BO25"/>
  <c r="BO21"/>
  <c r="BO17"/>
  <c r="BW15"/>
  <c r="BI14"/>
  <c r="BK14" s="1"/>
  <c r="BO13"/>
  <c r="BW12"/>
  <c r="BI8"/>
  <c r="BK8" s="1"/>
  <c r="BI115"/>
  <c r="BK115" s="1"/>
  <c r="BI105"/>
  <c r="BK105" s="1"/>
  <c r="BI104"/>
  <c r="BK104" s="1"/>
  <c r="BI96"/>
  <c r="BK96" s="1"/>
  <c r="BI88"/>
  <c r="BI87"/>
  <c r="BK87" s="1"/>
  <c r="BI74"/>
  <c r="BK74" s="1"/>
  <c r="BI51"/>
  <c r="BW9"/>
  <c r="BK667"/>
  <c r="AJ703"/>
  <c r="BH703"/>
  <c r="X699"/>
  <c r="BH699"/>
  <c r="X694"/>
  <c r="BH694"/>
  <c r="X693"/>
  <c r="BH693"/>
  <c r="X692"/>
  <c r="BH692"/>
  <c r="X678"/>
  <c r="BH678"/>
  <c r="X677"/>
  <c r="BH677"/>
  <c r="X672"/>
  <c r="BH672"/>
  <c r="X671"/>
  <c r="BH671"/>
  <c r="X669"/>
  <c r="BH669"/>
  <c r="X668"/>
  <c r="BH668"/>
  <c r="X666"/>
  <c r="BH666"/>
  <c r="X665"/>
  <c r="BH665"/>
  <c r="X664"/>
  <c r="BH664"/>
  <c r="X663"/>
  <c r="BH663"/>
  <c r="X661"/>
  <c r="BH661"/>
  <c r="X660"/>
  <c r="BH660"/>
  <c r="X659"/>
  <c r="BH659"/>
  <c r="X658"/>
  <c r="BH658"/>
  <c r="X657"/>
  <c r="BH657"/>
  <c r="X656"/>
  <c r="BH656"/>
  <c r="X655"/>
  <c r="BH655"/>
  <c r="X654"/>
  <c r="BH654"/>
  <c r="X653"/>
  <c r="BH653"/>
  <c r="X652"/>
  <c r="BH652"/>
  <c r="X650"/>
  <c r="BH650"/>
  <c r="X649"/>
  <c r="BH649"/>
  <c r="X646"/>
  <c r="BH646"/>
  <c r="X643"/>
  <c r="BH643"/>
  <c r="X641"/>
  <c r="BH641"/>
  <c r="X639"/>
  <c r="BH639"/>
  <c r="X638"/>
  <c r="BH638"/>
  <c r="BP635"/>
  <c r="AD635"/>
  <c r="X635"/>
  <c r="BH635"/>
  <c r="BI635"/>
  <c r="BK635" s="1"/>
  <c r="BX634"/>
  <c r="AT634"/>
  <c r="BK586"/>
  <c r="BM732"/>
  <c r="BM731"/>
  <c r="BM730"/>
  <c r="Z730"/>
  <c r="BM729"/>
  <c r="Z729"/>
  <c r="BM728"/>
  <c r="BM727"/>
  <c r="BM726"/>
  <c r="Z726"/>
  <c r="BM725"/>
  <c r="BM724"/>
  <c r="BM723"/>
  <c r="BM722"/>
  <c r="BM721"/>
  <c r="BM720"/>
  <c r="BM719"/>
  <c r="Z719"/>
  <c r="BM718"/>
  <c r="BM717"/>
  <c r="BM716"/>
  <c r="BM715"/>
  <c r="Z715"/>
  <c r="BM714"/>
  <c r="BM713"/>
  <c r="Z713"/>
  <c r="BM712"/>
  <c r="BM711"/>
  <c r="BM710"/>
  <c r="BM709"/>
  <c r="Z709"/>
  <c r="BM708"/>
  <c r="Z708"/>
  <c r="BM707"/>
  <c r="BM706"/>
  <c r="BM705"/>
  <c r="Z705"/>
  <c r="AP704"/>
  <c r="BJ702"/>
  <c r="AD700"/>
  <c r="BJ698"/>
  <c r="Z696"/>
  <c r="BJ691"/>
  <c r="BN688"/>
  <c r="BN687"/>
  <c r="Z684"/>
  <c r="BM681"/>
  <c r="BM680"/>
  <c r="BJ676"/>
  <c r="BM675"/>
  <c r="BQ673"/>
  <c r="AH673"/>
  <c r="BW670"/>
  <c r="BW667"/>
  <c r="BW665"/>
  <c r="X702"/>
  <c r="BH702"/>
  <c r="X691"/>
  <c r="BH691"/>
  <c r="X689"/>
  <c r="BH689"/>
  <c r="X688"/>
  <c r="BH688"/>
  <c r="X687"/>
  <c r="BH687"/>
  <c r="X683"/>
  <c r="BH683"/>
  <c r="X679"/>
  <c r="BH679"/>
  <c r="Z672"/>
  <c r="BJ672"/>
  <c r="BN672"/>
  <c r="Z671"/>
  <c r="BJ671"/>
  <c r="BN671"/>
  <c r="AP670"/>
  <c r="BV670"/>
  <c r="AT669"/>
  <c r="BX669"/>
  <c r="AH669"/>
  <c r="BR669"/>
  <c r="Z669"/>
  <c r="BJ669"/>
  <c r="BN669"/>
  <c r="Z668"/>
  <c r="BJ668"/>
  <c r="BN668"/>
  <c r="AH667"/>
  <c r="BR667"/>
  <c r="AT666"/>
  <c r="BX666"/>
  <c r="Z666"/>
  <c r="BJ666"/>
  <c r="BN666"/>
  <c r="AH665"/>
  <c r="BR665"/>
  <c r="Z665"/>
  <c r="BJ665"/>
  <c r="BN665"/>
  <c r="Z664"/>
  <c r="BJ664"/>
  <c r="BN664"/>
  <c r="Z663"/>
  <c r="BJ663"/>
  <c r="BN663"/>
  <c r="AL662"/>
  <c r="BT662"/>
  <c r="AT661"/>
  <c r="BX661"/>
  <c r="Z661"/>
  <c r="BJ661"/>
  <c r="BN661"/>
  <c r="Z660"/>
  <c r="BJ660"/>
  <c r="BN660"/>
  <c r="Z659"/>
  <c r="BJ659"/>
  <c r="BN659"/>
  <c r="Z658"/>
  <c r="BJ658"/>
  <c r="BN658"/>
  <c r="Z657"/>
  <c r="BJ657"/>
  <c r="BN657"/>
  <c r="Z656"/>
  <c r="BJ656"/>
  <c r="BN656"/>
  <c r="Z655"/>
  <c r="BJ655"/>
  <c r="BN655"/>
  <c r="Z654"/>
  <c r="BJ654"/>
  <c r="BN654"/>
  <c r="Z653"/>
  <c r="BJ653"/>
  <c r="BN653"/>
  <c r="Z652"/>
  <c r="BJ652"/>
  <c r="BN652"/>
  <c r="AP651"/>
  <c r="BV651"/>
  <c r="AT650"/>
  <c r="BX650"/>
  <c r="Z650"/>
  <c r="BJ650"/>
  <c r="BN650"/>
  <c r="AP649"/>
  <c r="BV649"/>
  <c r="Z649"/>
  <c r="BJ649"/>
  <c r="BN649"/>
  <c r="AD648"/>
  <c r="BP648"/>
  <c r="AT647"/>
  <c r="BX647"/>
  <c r="AD647"/>
  <c r="BP647"/>
  <c r="AT646"/>
  <c r="BX646"/>
  <c r="AH646"/>
  <c r="BR646"/>
  <c r="Z646"/>
  <c r="BJ646"/>
  <c r="BN646"/>
  <c r="AD645"/>
  <c r="BP645"/>
  <c r="AT644"/>
  <c r="BX644"/>
  <c r="AL644"/>
  <c r="BT644"/>
  <c r="AD644"/>
  <c r="BP644"/>
  <c r="Z643"/>
  <c r="BJ643"/>
  <c r="BN643"/>
  <c r="AT641"/>
  <c r="BX641"/>
  <c r="Z641"/>
  <c r="BJ641"/>
  <c r="BN641"/>
  <c r="Z639"/>
  <c r="BJ639"/>
  <c r="BN639"/>
  <c r="Z638"/>
  <c r="BJ638"/>
  <c r="BN638"/>
  <c r="AT636"/>
  <c r="BX636"/>
  <c r="AT635"/>
  <c r="BX635"/>
  <c r="AL704"/>
  <c r="BW703"/>
  <c r="BQ702"/>
  <c r="AT702"/>
  <c r="BJ701"/>
  <c r="BN700"/>
  <c r="BI700"/>
  <c r="BW699"/>
  <c r="BM699"/>
  <c r="AD699"/>
  <c r="AT698"/>
  <c r="BN697"/>
  <c r="BI697"/>
  <c r="BL697" s="1"/>
  <c r="BN695"/>
  <c r="BW694"/>
  <c r="BM694"/>
  <c r="AD694"/>
  <c r="AT693"/>
  <c r="AT692"/>
  <c r="BQ691"/>
  <c r="AT691"/>
  <c r="BJ690"/>
  <c r="BN689"/>
  <c r="BJ688"/>
  <c r="BJ687"/>
  <c r="BJ686"/>
  <c r="BN685"/>
  <c r="BI685"/>
  <c r="BN683"/>
  <c r="BJ682"/>
  <c r="BN679"/>
  <c r="AT677"/>
  <c r="AT676"/>
  <c r="BN674"/>
  <c r="Z673"/>
  <c r="BM672"/>
  <c r="BQ671"/>
  <c r="BI671"/>
  <c r="BM669"/>
  <c r="BI668"/>
  <c r="BQ667"/>
  <c r="BM666"/>
  <c r="BQ665"/>
  <c r="BI665"/>
  <c r="BI664"/>
  <c r="BI663"/>
  <c r="BM661"/>
  <c r="BI660"/>
  <c r="BI659"/>
  <c r="BI658"/>
  <c r="BI657"/>
  <c r="BI656"/>
  <c r="BI655"/>
  <c r="BI654"/>
  <c r="BI653"/>
  <c r="BI652"/>
  <c r="BM650"/>
  <c r="BI649"/>
  <c r="BU647"/>
  <c r="BU646"/>
  <c r="BM646"/>
  <c r="BU644"/>
  <c r="BM643"/>
  <c r="BM641"/>
  <c r="BM639"/>
  <c r="BI638"/>
  <c r="BZ632"/>
  <c r="X732"/>
  <c r="BH732"/>
  <c r="X731"/>
  <c r="BH731"/>
  <c r="X730"/>
  <c r="BH730"/>
  <c r="X729"/>
  <c r="BH729"/>
  <c r="X728"/>
  <c r="BH728"/>
  <c r="X727"/>
  <c r="BH727"/>
  <c r="X726"/>
  <c r="BH726"/>
  <c r="X725"/>
  <c r="BH725"/>
  <c r="X724"/>
  <c r="BH724"/>
  <c r="X723"/>
  <c r="BH723"/>
  <c r="X722"/>
  <c r="BH722"/>
  <c r="X721"/>
  <c r="BH721"/>
  <c r="X720"/>
  <c r="BH720"/>
  <c r="X719"/>
  <c r="BH719"/>
  <c r="X718"/>
  <c r="BH718"/>
  <c r="X717"/>
  <c r="BH717"/>
  <c r="X716"/>
  <c r="BH716"/>
  <c r="X715"/>
  <c r="BH715"/>
  <c r="X714"/>
  <c r="BH714"/>
  <c r="X713"/>
  <c r="BH713"/>
  <c r="X712"/>
  <c r="BH712"/>
  <c r="X711"/>
  <c r="BH711"/>
  <c r="X710"/>
  <c r="BH710"/>
  <c r="X709"/>
  <c r="BH709"/>
  <c r="X708"/>
  <c r="BH708"/>
  <c r="X707"/>
  <c r="BH707"/>
  <c r="X706"/>
  <c r="BH706"/>
  <c r="X705"/>
  <c r="BH705"/>
  <c r="X701"/>
  <c r="BH701"/>
  <c r="X698"/>
  <c r="BH698"/>
  <c r="X696"/>
  <c r="BH696"/>
  <c r="X690"/>
  <c r="BH690"/>
  <c r="X686"/>
  <c r="BH686"/>
  <c r="X684"/>
  <c r="BH684"/>
  <c r="X682"/>
  <c r="BH682"/>
  <c r="X681"/>
  <c r="BH681"/>
  <c r="X680"/>
  <c r="BH680"/>
  <c r="X676"/>
  <c r="BH676"/>
  <c r="X675"/>
  <c r="BH675"/>
  <c r="X670"/>
  <c r="BH670"/>
  <c r="X667"/>
  <c r="BH667"/>
  <c r="X662"/>
  <c r="BH662"/>
  <c r="X651"/>
  <c r="BH651"/>
  <c r="X648"/>
  <c r="BH648"/>
  <c r="X647"/>
  <c r="BH647"/>
  <c r="X645"/>
  <c r="BH645"/>
  <c r="X644"/>
  <c r="BH644"/>
  <c r="X642"/>
  <c r="BH642"/>
  <c r="X640"/>
  <c r="BH640"/>
  <c r="X637"/>
  <c r="BH637"/>
  <c r="X636"/>
  <c r="BH636"/>
  <c r="BP633"/>
  <c r="BJ633"/>
  <c r="AD633"/>
  <c r="AJ704"/>
  <c r="BH704"/>
  <c r="X700"/>
  <c r="BH700"/>
  <c r="X697"/>
  <c r="BH697"/>
  <c r="X695"/>
  <c r="BH695"/>
  <c r="X685"/>
  <c r="BH685"/>
  <c r="X674"/>
  <c r="BH674"/>
  <c r="X673"/>
  <c r="BH673"/>
  <c r="AH671"/>
  <c r="BR671"/>
  <c r="AT670"/>
  <c r="BX670"/>
  <c r="Z670"/>
  <c r="BJ670"/>
  <c r="BN670"/>
  <c r="AL669"/>
  <c r="BT669"/>
  <c r="AD669"/>
  <c r="BP669"/>
  <c r="AT668"/>
  <c r="BX668"/>
  <c r="AT667"/>
  <c r="BX667"/>
  <c r="Z667"/>
  <c r="BJ667"/>
  <c r="BN667"/>
  <c r="AH666"/>
  <c r="BR666"/>
  <c r="AT665"/>
  <c r="BX665"/>
  <c r="AD665"/>
  <c r="BP665"/>
  <c r="AT664"/>
  <c r="BX664"/>
  <c r="AT663"/>
  <c r="BX663"/>
  <c r="AT662"/>
  <c r="BX662"/>
  <c r="Z662"/>
  <c r="BJ662"/>
  <c r="BN662"/>
  <c r="AL661"/>
  <c r="BT661"/>
  <c r="AT660"/>
  <c r="BX660"/>
  <c r="AT659"/>
  <c r="BX659"/>
  <c r="AT658"/>
  <c r="BX658"/>
  <c r="AT657"/>
  <c r="BX657"/>
  <c r="AT656"/>
  <c r="BX656"/>
  <c r="AT655"/>
  <c r="BX655"/>
  <c r="AT654"/>
  <c r="BX654"/>
  <c r="AT653"/>
  <c r="BX653"/>
  <c r="AT652"/>
  <c r="BX652"/>
  <c r="AT651"/>
  <c r="BX651"/>
  <c r="Z651"/>
  <c r="BJ651"/>
  <c r="BN651"/>
  <c r="AD650"/>
  <c r="BP650"/>
  <c r="AT649"/>
  <c r="BX649"/>
  <c r="AL649"/>
  <c r="BT649"/>
  <c r="AT648"/>
  <c r="BX648"/>
  <c r="Z648"/>
  <c r="BJ648"/>
  <c r="BN648"/>
  <c r="AP647"/>
  <c r="BV647"/>
  <c r="Z647"/>
  <c r="BJ647"/>
  <c r="BN647"/>
  <c r="AP646"/>
  <c r="BV646"/>
  <c r="AD646"/>
  <c r="BP646"/>
  <c r="AT645"/>
  <c r="BX645"/>
  <c r="Z645"/>
  <c r="BJ645"/>
  <c r="BN645"/>
  <c r="AP644"/>
  <c r="BV644"/>
  <c r="AH644"/>
  <c r="BR644"/>
  <c r="Z644"/>
  <c r="BJ644"/>
  <c r="BN644"/>
  <c r="Z642"/>
  <c r="BJ642"/>
  <c r="BN642"/>
  <c r="AD641"/>
  <c r="BP641"/>
  <c r="Z640"/>
  <c r="BJ640"/>
  <c r="BN640"/>
  <c r="AL638"/>
  <c r="BT638"/>
  <c r="Z637"/>
  <c r="BJ637"/>
  <c r="BN637"/>
  <c r="Z636"/>
  <c r="BJ636"/>
  <c r="BN636"/>
  <c r="BP634"/>
  <c r="AD634"/>
  <c r="X633"/>
  <c r="BH633"/>
  <c r="Z633"/>
  <c r="BI633"/>
  <c r="AT732"/>
  <c r="AT731"/>
  <c r="AT730"/>
  <c r="AT729"/>
  <c r="AT728"/>
  <c r="AT727"/>
  <c r="AT726"/>
  <c r="AT725"/>
  <c r="AT724"/>
  <c r="AT723"/>
  <c r="AT722"/>
  <c r="AT721"/>
  <c r="AT720"/>
  <c r="AT719"/>
  <c r="AT718"/>
  <c r="AT717"/>
  <c r="AT716"/>
  <c r="AT715"/>
  <c r="AT714"/>
  <c r="AT713"/>
  <c r="AT712"/>
  <c r="AT711"/>
  <c r="AT710"/>
  <c r="AT709"/>
  <c r="AT708"/>
  <c r="AT707"/>
  <c r="AT706"/>
  <c r="AT705"/>
  <c r="AT704"/>
  <c r="BN702"/>
  <c r="BW701"/>
  <c r="BR701"/>
  <c r="BM701"/>
  <c r="AT700"/>
  <c r="BJ699"/>
  <c r="BL699" s="1"/>
  <c r="BS698"/>
  <c r="BI698"/>
  <c r="AD698"/>
  <c r="AT697"/>
  <c r="BQ695"/>
  <c r="AT695"/>
  <c r="BJ694"/>
  <c r="BI693"/>
  <c r="BI692"/>
  <c r="BN691"/>
  <c r="BI691"/>
  <c r="BW690"/>
  <c r="BR690"/>
  <c r="BM690"/>
  <c r="BW688"/>
  <c r="BW687"/>
  <c r="BW686"/>
  <c r="BR686"/>
  <c r="BM686"/>
  <c r="AT685"/>
  <c r="BW682"/>
  <c r="BR682"/>
  <c r="BM682"/>
  <c r="AT681"/>
  <c r="AT680"/>
  <c r="BM678"/>
  <c r="BI677"/>
  <c r="BS676"/>
  <c r="BI676"/>
  <c r="AT675"/>
  <c r="BQ674"/>
  <c r="AT674"/>
  <c r="BI672"/>
  <c r="BM671"/>
  <c r="BU670"/>
  <c r="BM670"/>
  <c r="BQ669"/>
  <c r="BI669"/>
  <c r="BM668"/>
  <c r="BM667"/>
  <c r="BQ666"/>
  <c r="BI666"/>
  <c r="BM665"/>
  <c r="BM664"/>
  <c r="BM663"/>
  <c r="BM662"/>
  <c r="BI661"/>
  <c r="BM660"/>
  <c r="BM659"/>
  <c r="BM658"/>
  <c r="BM657"/>
  <c r="BM656"/>
  <c r="BM655"/>
  <c r="BM654"/>
  <c r="BM653"/>
  <c r="BM652"/>
  <c r="BU651"/>
  <c r="BM651"/>
  <c r="BI650"/>
  <c r="BU649"/>
  <c r="BM649"/>
  <c r="BM648"/>
  <c r="BI647"/>
  <c r="BQ646"/>
  <c r="BI646"/>
  <c r="BM645"/>
  <c r="BQ644"/>
  <c r="BI644"/>
  <c r="BI643"/>
  <c r="BM642"/>
  <c r="BI641"/>
  <c r="BM640"/>
  <c r="BI639"/>
  <c r="BM638"/>
  <c r="BM637"/>
  <c r="BI636"/>
  <c r="BJ635"/>
  <c r="BU634"/>
  <c r="X632"/>
  <c r="BH632"/>
  <c r="X630"/>
  <c r="BH630"/>
  <c r="X624"/>
  <c r="BH624"/>
  <c r="X620"/>
  <c r="BH620"/>
  <c r="X617"/>
  <c r="BH617"/>
  <c r="X616"/>
  <c r="BH616"/>
  <c r="X613"/>
  <c r="BH613"/>
  <c r="X603"/>
  <c r="BH603"/>
  <c r="X601"/>
  <c r="BH601"/>
  <c r="X597"/>
  <c r="BH597"/>
  <c r="X593"/>
  <c r="BH593"/>
  <c r="X589"/>
  <c r="BH589"/>
  <c r="X585"/>
  <c r="BH585"/>
  <c r="X576"/>
  <c r="BH576"/>
  <c r="X575"/>
  <c r="BH575"/>
  <c r="AD560"/>
  <c r="BP560"/>
  <c r="X560"/>
  <c r="BH560"/>
  <c r="BV630"/>
  <c r="BI629"/>
  <c r="AT632"/>
  <c r="BO631"/>
  <c r="BJ631"/>
  <c r="BW630"/>
  <c r="BO629"/>
  <c r="BJ629"/>
  <c r="AD629"/>
  <c r="AT628"/>
  <c r="Z628"/>
  <c r="BW627"/>
  <c r="Z627"/>
  <c r="BW626"/>
  <c r="Z626"/>
  <c r="BW625"/>
  <c r="BR625"/>
  <c r="BM625"/>
  <c r="AH625"/>
  <c r="BQ624"/>
  <c r="AT624"/>
  <c r="BN622"/>
  <c r="Z622"/>
  <c r="BW621"/>
  <c r="BR621"/>
  <c r="BM621"/>
  <c r="AH621"/>
  <c r="BQ620"/>
  <c r="AT620"/>
  <c r="BI617"/>
  <c r="BJ616"/>
  <c r="BJ615"/>
  <c r="BW614"/>
  <c r="BM614"/>
  <c r="AL614"/>
  <c r="BQ613"/>
  <c r="AT613"/>
  <c r="BS611"/>
  <c r="BN611"/>
  <c r="Z611"/>
  <c r="BM610"/>
  <c r="Z610"/>
  <c r="BM609"/>
  <c r="Z609"/>
  <c r="BM606"/>
  <c r="Z605"/>
  <c r="BI603"/>
  <c r="BI601"/>
  <c r="Z599"/>
  <c r="BI597"/>
  <c r="Z595"/>
  <c r="BI593"/>
  <c r="Z591"/>
  <c r="BI589"/>
  <c r="BL589" s="1"/>
  <c r="Z587"/>
  <c r="BI585"/>
  <c r="BI579"/>
  <c r="Z579"/>
  <c r="BJ558"/>
  <c r="X634"/>
  <c r="BH634"/>
  <c r="X623"/>
  <c r="BH623"/>
  <c r="X619"/>
  <c r="BH619"/>
  <c r="X618"/>
  <c r="BH618"/>
  <c r="X612"/>
  <c r="BH612"/>
  <c r="X608"/>
  <c r="BH608"/>
  <c r="X604"/>
  <c r="BH604"/>
  <c r="X602"/>
  <c r="BH602"/>
  <c r="X598"/>
  <c r="BH598"/>
  <c r="X594"/>
  <c r="BH594"/>
  <c r="X590"/>
  <c r="BH590"/>
  <c r="X586"/>
  <c r="BH586"/>
  <c r="X584"/>
  <c r="BH584"/>
  <c r="X583"/>
  <c r="BH583"/>
  <c r="X582"/>
  <c r="BH582"/>
  <c r="X581"/>
  <c r="BH581"/>
  <c r="X580"/>
  <c r="BH580"/>
  <c r="X574"/>
  <c r="BH574"/>
  <c r="X572"/>
  <c r="BH572"/>
  <c r="X559"/>
  <c r="BH559"/>
  <c r="BM559"/>
  <c r="BI630"/>
  <c r="BN627"/>
  <c r="BN626"/>
  <c r="AH624"/>
  <c r="AH620"/>
  <c r="BS614"/>
  <c r="BW613"/>
  <c r="AH613"/>
  <c r="AT612"/>
  <c r="BN610"/>
  <c r="BQ602"/>
  <c r="BJ584"/>
  <c r="BJ583"/>
  <c r="BJ582"/>
  <c r="BL582" s="1"/>
  <c r="BN578"/>
  <c r="BN577"/>
  <c r="Z577"/>
  <c r="BW576"/>
  <c r="BM576"/>
  <c r="AP576"/>
  <c r="AT575"/>
  <c r="AT574"/>
  <c r="BO573"/>
  <c r="BJ573"/>
  <c r="BW572"/>
  <c r="BR572"/>
  <c r="BO571"/>
  <c r="BJ571"/>
  <c r="BW570"/>
  <c r="Z570"/>
  <c r="BW569"/>
  <c r="Z569"/>
  <c r="BW568"/>
  <c r="Z568"/>
  <c r="BW567"/>
  <c r="Z567"/>
  <c r="BW566"/>
  <c r="Z566"/>
  <c r="BW565"/>
  <c r="Z565"/>
  <c r="BW564"/>
  <c r="Z564"/>
  <c r="X631"/>
  <c r="BH631"/>
  <c r="X628"/>
  <c r="BH628"/>
  <c r="X627"/>
  <c r="BH627"/>
  <c r="X626"/>
  <c r="BH626"/>
  <c r="X622"/>
  <c r="BH622"/>
  <c r="X615"/>
  <c r="BH615"/>
  <c r="X611"/>
  <c r="BH611"/>
  <c r="X610"/>
  <c r="BH610"/>
  <c r="X609"/>
  <c r="BH609"/>
  <c r="X605"/>
  <c r="BH605"/>
  <c r="X599"/>
  <c r="BH599"/>
  <c r="X595"/>
  <c r="BH595"/>
  <c r="X591"/>
  <c r="BH591"/>
  <c r="X587"/>
  <c r="BH587"/>
  <c r="X579"/>
  <c r="BH579"/>
  <c r="X578"/>
  <c r="BH578"/>
  <c r="AR561"/>
  <c r="BH561"/>
  <c r="BI634"/>
  <c r="BQ633"/>
  <c r="AT633"/>
  <c r="BS632"/>
  <c r="BW631"/>
  <c r="AL631"/>
  <c r="BO630"/>
  <c r="BJ630"/>
  <c r="BW629"/>
  <c r="AL629"/>
  <c r="CD628"/>
  <c r="BS628"/>
  <c r="BI628"/>
  <c r="BN624"/>
  <c r="BW623"/>
  <c r="BR623"/>
  <c r="BM623"/>
  <c r="BQ622"/>
  <c r="AT622"/>
  <c r="BN620"/>
  <c r="BW619"/>
  <c r="BR619"/>
  <c r="BM619"/>
  <c r="BW616"/>
  <c r="BW615"/>
  <c r="BJ614"/>
  <c r="BW612"/>
  <c r="BJ609"/>
  <c r="BJ606"/>
  <c r="BI576"/>
  <c r="BM575"/>
  <c r="AD574"/>
  <c r="BI572"/>
  <c r="BN570"/>
  <c r="BN568"/>
  <c r="BY563"/>
  <c r="BY562"/>
  <c r="BY561"/>
  <c r="BJ560"/>
  <c r="X629"/>
  <c r="BH629"/>
  <c r="X625"/>
  <c r="BH625"/>
  <c r="X621"/>
  <c r="BH621"/>
  <c r="X614"/>
  <c r="BH614"/>
  <c r="X600"/>
  <c r="BH600"/>
  <c r="X596"/>
  <c r="BH596"/>
  <c r="X592"/>
  <c r="BH592"/>
  <c r="X588"/>
  <c r="BH588"/>
  <c r="X577"/>
  <c r="BH577"/>
  <c r="X573"/>
  <c r="BH573"/>
  <c r="X571"/>
  <c r="BH571"/>
  <c r="X570"/>
  <c r="BH570"/>
  <c r="X569"/>
  <c r="BH569"/>
  <c r="X568"/>
  <c r="BH568"/>
  <c r="X567"/>
  <c r="BH567"/>
  <c r="X566"/>
  <c r="BH566"/>
  <c r="X565"/>
  <c r="BH565"/>
  <c r="X564"/>
  <c r="BH564"/>
  <c r="X563"/>
  <c r="BH563"/>
  <c r="X562"/>
  <c r="BH562"/>
  <c r="AB560"/>
  <c r="BO560"/>
  <c r="BI631"/>
  <c r="BW584"/>
  <c r="BW583"/>
  <c r="BW582"/>
  <c r="BW581"/>
  <c r="BW580"/>
  <c r="BI575"/>
  <c r="BL575" s="1"/>
  <c r="BN574"/>
  <c r="BI574"/>
  <c r="BW573"/>
  <c r="BR573"/>
  <c r="BO572"/>
  <c r="BJ572"/>
  <c r="BW571"/>
  <c r="BR571"/>
  <c r="BJ562"/>
  <c r="X558"/>
  <c r="BH558"/>
  <c r="X550"/>
  <c r="BH550"/>
  <c r="X548"/>
  <c r="BH548"/>
  <c r="X547"/>
  <c r="BH547"/>
  <c r="X546"/>
  <c r="BH546"/>
  <c r="X536"/>
  <c r="BH536"/>
  <c r="X531"/>
  <c r="BH531"/>
  <c r="X529"/>
  <c r="BH529"/>
  <c r="X525"/>
  <c r="BH525"/>
  <c r="AR520"/>
  <c r="BW520"/>
  <c r="AF516"/>
  <c r="AH516"/>
  <c r="BQ516"/>
  <c r="BS558"/>
  <c r="BN558"/>
  <c r="BO557"/>
  <c r="BW555"/>
  <c r="AD555"/>
  <c r="BW551"/>
  <c r="BJ549"/>
  <c r="BW548"/>
  <c r="BJ547"/>
  <c r="BJ546"/>
  <c r="BJ545"/>
  <c r="BN536"/>
  <c r="BI536"/>
  <c r="AH536"/>
  <c r="BJ535"/>
  <c r="BS534"/>
  <c r="BW532"/>
  <c r="BS531"/>
  <c r="BN531"/>
  <c r="BI531"/>
  <c r="BJ530"/>
  <c r="BJ528"/>
  <c r="BS526"/>
  <c r="BN526"/>
  <c r="AL526"/>
  <c r="BS525"/>
  <c r="BN525"/>
  <c r="BI525"/>
  <c r="BO524"/>
  <c r="BJ524"/>
  <c r="AT523"/>
  <c r="BW522"/>
  <c r="AL522"/>
  <c r="BU520"/>
  <c r="BU519"/>
  <c r="BN519"/>
  <c r="BR517"/>
  <c r="X553"/>
  <c r="BH553"/>
  <c r="X539"/>
  <c r="BH539"/>
  <c r="X538"/>
  <c r="BH538"/>
  <c r="X537"/>
  <c r="BH537"/>
  <c r="X535"/>
  <c r="BH535"/>
  <c r="X532"/>
  <c r="BH532"/>
  <c r="X527"/>
  <c r="BH527"/>
  <c r="X526"/>
  <c r="BH526"/>
  <c r="X522"/>
  <c r="BH522"/>
  <c r="AR515"/>
  <c r="BW515"/>
  <c r="BP514"/>
  <c r="BJ514"/>
  <c r="AD514"/>
  <c r="X514"/>
  <c r="BH514"/>
  <c r="BI514"/>
  <c r="BL514" s="1"/>
  <c r="BX513"/>
  <c r="AT513"/>
  <c r="BS551"/>
  <c r="BI548"/>
  <c r="BW543"/>
  <c r="BW542"/>
  <c r="X556"/>
  <c r="BH556"/>
  <c r="X554"/>
  <c r="BH554"/>
  <c r="X552"/>
  <c r="BH552"/>
  <c r="X549"/>
  <c r="BH549"/>
  <c r="X545"/>
  <c r="BH545"/>
  <c r="X533"/>
  <c r="BH533"/>
  <c r="X523"/>
  <c r="BH523"/>
  <c r="BP517"/>
  <c r="AD517"/>
  <c r="X517"/>
  <c r="BH517"/>
  <c r="BI517"/>
  <c r="AR516"/>
  <c r="BW516"/>
  <c r="X513"/>
  <c r="BH513"/>
  <c r="BI513"/>
  <c r="BK513" s="1"/>
  <c r="Z513"/>
  <c r="BM513"/>
  <c r="BX512"/>
  <c r="AT512"/>
  <c r="BI556"/>
  <c r="BY550"/>
  <c r="BY541"/>
  <c r="BY540"/>
  <c r="BI539"/>
  <c r="AT538"/>
  <c r="AT537"/>
  <c r="AT536"/>
  <c r="BR535"/>
  <c r="BM535"/>
  <c r="AT534"/>
  <c r="BI533"/>
  <c r="BJ532"/>
  <c r="AD532"/>
  <c r="AT531"/>
  <c r="AL530"/>
  <c r="BY529"/>
  <c r="BN529"/>
  <c r="Z529"/>
  <c r="BI527"/>
  <c r="BK527" s="1"/>
  <c r="AT526"/>
  <c r="AD526"/>
  <c r="AT525"/>
  <c r="BI523"/>
  <c r="BK523" s="1"/>
  <c r="BJ522"/>
  <c r="AD522"/>
  <c r="BJ521"/>
  <c r="AL521"/>
  <c r="AT520"/>
  <c r="BJ519"/>
  <c r="BW518"/>
  <c r="BO517"/>
  <c r="X557"/>
  <c r="BH557"/>
  <c r="X555"/>
  <c r="BH555"/>
  <c r="X551"/>
  <c r="BH551"/>
  <c r="X544"/>
  <c r="BH544"/>
  <c r="X543"/>
  <c r="BH543"/>
  <c r="X542"/>
  <c r="BH542"/>
  <c r="X541"/>
  <c r="BH541"/>
  <c r="X540"/>
  <c r="BH540"/>
  <c r="X534"/>
  <c r="BH534"/>
  <c r="X530"/>
  <c r="BH530"/>
  <c r="X528"/>
  <c r="BH528"/>
  <c r="X524"/>
  <c r="BH524"/>
  <c r="BX521"/>
  <c r="AT521"/>
  <c r="X521"/>
  <c r="BH521"/>
  <c r="X520"/>
  <c r="BH520"/>
  <c r="BM520"/>
  <c r="BX519"/>
  <c r="AT519"/>
  <c r="X518"/>
  <c r="BH518"/>
  <c r="BX516"/>
  <c r="AT516"/>
  <c r="BW560"/>
  <c r="AT555"/>
  <c r="BW552"/>
  <c r="BM552"/>
  <c r="AT551"/>
  <c r="BI549"/>
  <c r="BK549" s="1"/>
  <c r="AD549"/>
  <c r="AT548"/>
  <c r="BI547"/>
  <c r="BI546"/>
  <c r="BI545"/>
  <c r="AD545"/>
  <c r="BQ544"/>
  <c r="AT544"/>
  <c r="BJ539"/>
  <c r="BW538"/>
  <c r="BM538"/>
  <c r="BW537"/>
  <c r="BM537"/>
  <c r="BW536"/>
  <c r="BN535"/>
  <c r="BI535"/>
  <c r="BW534"/>
  <c r="AL534"/>
  <c r="BO533"/>
  <c r="BJ533"/>
  <c r="AD533"/>
  <c r="AT532"/>
  <c r="BW531"/>
  <c r="BM531"/>
  <c r="AL531"/>
  <c r="BS530"/>
  <c r="BI530"/>
  <c r="BS528"/>
  <c r="AL528"/>
  <c r="BJ527"/>
  <c r="BM526"/>
  <c r="BW525"/>
  <c r="AL525"/>
  <c r="BS524"/>
  <c r="AL524"/>
  <c r="BO523"/>
  <c r="BJ523"/>
  <c r="AD523"/>
  <c r="AT522"/>
  <c r="BW521"/>
  <c r="AD521"/>
  <c r="BJ513"/>
  <c r="X519"/>
  <c r="BH519"/>
  <c r="X516"/>
  <c r="BH516"/>
  <c r="X503"/>
  <c r="BH503"/>
  <c r="X502"/>
  <c r="BH502"/>
  <c r="X500"/>
  <c r="BH500"/>
  <c r="X498"/>
  <c r="BH498"/>
  <c r="X495"/>
  <c r="BH495"/>
  <c r="X492"/>
  <c r="BH492"/>
  <c r="X481"/>
  <c r="BH481"/>
  <c r="X480"/>
  <c r="BH480"/>
  <c r="AN476"/>
  <c r="BU476"/>
  <c r="AB474"/>
  <c r="BO474"/>
  <c r="Z512"/>
  <c r="BW511"/>
  <c r="BR511"/>
  <c r="BM511"/>
  <c r="AH511"/>
  <c r="AT510"/>
  <c r="BN509"/>
  <c r="Z509"/>
  <c r="BW508"/>
  <c r="BR508"/>
  <c r="BM508"/>
  <c r="AH508"/>
  <c r="BQ507"/>
  <c r="AT507"/>
  <c r="BS505"/>
  <c r="AL505"/>
  <c r="BI504"/>
  <c r="AH504"/>
  <c r="AT503"/>
  <c r="BJ502"/>
  <c r="BJ501"/>
  <c r="BW500"/>
  <c r="AL500"/>
  <c r="BS498"/>
  <c r="BI498"/>
  <c r="AH498"/>
  <c r="BO497"/>
  <c r="BJ497"/>
  <c r="BL497" s="1"/>
  <c r="AD497"/>
  <c r="AT496"/>
  <c r="Z496"/>
  <c r="BW495"/>
  <c r="AL495"/>
  <c r="BO494"/>
  <c r="BJ494"/>
  <c r="AD494"/>
  <c r="AT493"/>
  <c r="Z493"/>
  <c r="BW492"/>
  <c r="BR492"/>
  <c r="AH492"/>
  <c r="BO491"/>
  <c r="BJ491"/>
  <c r="AD491"/>
  <c r="BQ490"/>
  <c r="AT490"/>
  <c r="AD490"/>
  <c r="BS489"/>
  <c r="AD489"/>
  <c r="AT488"/>
  <c r="BS487"/>
  <c r="BN487"/>
  <c r="BI487"/>
  <c r="BS486"/>
  <c r="BI486"/>
  <c r="BI474"/>
  <c r="BJ470"/>
  <c r="X515"/>
  <c r="BH515"/>
  <c r="X510"/>
  <c r="BH510"/>
  <c r="X507"/>
  <c r="BH507"/>
  <c r="X506"/>
  <c r="BH506"/>
  <c r="X505"/>
  <c r="BH505"/>
  <c r="X499"/>
  <c r="BH499"/>
  <c r="X488"/>
  <c r="BH488"/>
  <c r="X487"/>
  <c r="BH487"/>
  <c r="X482"/>
  <c r="BH482"/>
  <c r="BP478"/>
  <c r="AD478"/>
  <c r="X478"/>
  <c r="BH478"/>
  <c r="BI478"/>
  <c r="BK478" s="1"/>
  <c r="BX477"/>
  <c r="AT477"/>
  <c r="AF477"/>
  <c r="BQ477"/>
  <c r="X473"/>
  <c r="BH473"/>
  <c r="BM473"/>
  <c r="BX472"/>
  <c r="AT472"/>
  <c r="BO514"/>
  <c r="BW513"/>
  <c r="BW512"/>
  <c r="AL512"/>
  <c r="BI508"/>
  <c r="BW507"/>
  <c r="AH507"/>
  <c r="BJ506"/>
  <c r="BJ505"/>
  <c r="AH505"/>
  <c r="BW503"/>
  <c r="AP503"/>
  <c r="CA501"/>
  <c r="BS500"/>
  <c r="BI500"/>
  <c r="BO498"/>
  <c r="BW496"/>
  <c r="BS495"/>
  <c r="BI495"/>
  <c r="AP493"/>
  <c r="BI492"/>
  <c r="BM490"/>
  <c r="BJ487"/>
  <c r="BJ486"/>
  <c r="BW485"/>
  <c r="AL485"/>
  <c r="AT480"/>
  <c r="BJ479"/>
  <c r="BO478"/>
  <c r="BJ478"/>
  <c r="X512"/>
  <c r="BH512"/>
  <c r="X509"/>
  <c r="BH509"/>
  <c r="X501"/>
  <c r="BH501"/>
  <c r="X496"/>
  <c r="BH496"/>
  <c r="X493"/>
  <c r="BH493"/>
  <c r="X485"/>
  <c r="BH485"/>
  <c r="X484"/>
  <c r="BH484"/>
  <c r="X483"/>
  <c r="BH483"/>
  <c r="X479"/>
  <c r="BH479"/>
  <c r="BI479"/>
  <c r="AB475"/>
  <c r="BO475"/>
  <c r="AB472"/>
  <c r="BI472"/>
  <c r="AD472"/>
  <c r="BS512"/>
  <c r="BI512"/>
  <c r="BS510"/>
  <c r="BI510"/>
  <c r="BI507"/>
  <c r="BQ505"/>
  <c r="BW502"/>
  <c r="BJ500"/>
  <c r="BW499"/>
  <c r="BW497"/>
  <c r="BS496"/>
  <c r="BI496"/>
  <c r="BJ495"/>
  <c r="BW494"/>
  <c r="BS493"/>
  <c r="BO492"/>
  <c r="BW491"/>
  <c r="AL490"/>
  <c r="AT489"/>
  <c r="BY488"/>
  <c r="AD488"/>
  <c r="Z481"/>
  <c r="BJ476"/>
  <c r="BI475"/>
  <c r="X511"/>
  <c r="BH511"/>
  <c r="X508"/>
  <c r="BH508"/>
  <c r="X504"/>
  <c r="BH504"/>
  <c r="X497"/>
  <c r="BH497"/>
  <c r="X494"/>
  <c r="BH494"/>
  <c r="X491"/>
  <c r="BH491"/>
  <c r="X490"/>
  <c r="BH490"/>
  <c r="X489"/>
  <c r="BH489"/>
  <c r="X486"/>
  <c r="BH486"/>
  <c r="X471"/>
  <c r="BH471"/>
  <c r="BM471"/>
  <c r="BW486"/>
  <c r="BJ485"/>
  <c r="BL485" s="1"/>
  <c r="AD485"/>
  <c r="AT484"/>
  <c r="AT483"/>
  <c r="BM481"/>
  <c r="BI480"/>
  <c r="BM479"/>
  <c r="AL479"/>
  <c r="BM478"/>
  <c r="AT478"/>
  <c r="BO477"/>
  <c r="AH477"/>
  <c r="BJ472"/>
  <c r="X469"/>
  <c r="BH469"/>
  <c r="X465"/>
  <c r="BH465"/>
  <c r="X458"/>
  <c r="BH458"/>
  <c r="X449"/>
  <c r="BH449"/>
  <c r="X448"/>
  <c r="BH448"/>
  <c r="X446"/>
  <c r="BH446"/>
  <c r="X444"/>
  <c r="BH444"/>
  <c r="X442"/>
  <c r="BH442"/>
  <c r="X440"/>
  <c r="BH440"/>
  <c r="X439"/>
  <c r="BH439"/>
  <c r="X438"/>
  <c r="BH438"/>
  <c r="X437"/>
  <c r="BH437"/>
  <c r="X430"/>
  <c r="BH430"/>
  <c r="X429"/>
  <c r="BH429"/>
  <c r="X425"/>
  <c r="BH425"/>
  <c r="X422"/>
  <c r="BH422"/>
  <c r="X418"/>
  <c r="BH418"/>
  <c r="X415"/>
  <c r="BH415"/>
  <c r="X409"/>
  <c r="BH409"/>
  <c r="X405"/>
  <c r="BH405"/>
  <c r="X404"/>
  <c r="BH404"/>
  <c r="X400"/>
  <c r="BH400"/>
  <c r="BM400"/>
  <c r="X399"/>
  <c r="BH399"/>
  <c r="BM399"/>
  <c r="AR393"/>
  <c r="BW393"/>
  <c r="Z393"/>
  <c r="BJ393"/>
  <c r="BN393"/>
  <c r="AH392"/>
  <c r="BR392"/>
  <c r="X391"/>
  <c r="BH391"/>
  <c r="BM391"/>
  <c r="AH390"/>
  <c r="BR390"/>
  <c r="X389"/>
  <c r="BI389"/>
  <c r="BY430"/>
  <c r="BI409"/>
  <c r="BI405"/>
  <c r="X477"/>
  <c r="BH477"/>
  <c r="X476"/>
  <c r="BH476"/>
  <c r="X475"/>
  <c r="BH475"/>
  <c r="X474"/>
  <c r="BH474"/>
  <c r="X472"/>
  <c r="BH472"/>
  <c r="X456"/>
  <c r="BH456"/>
  <c r="X455"/>
  <c r="BH455"/>
  <c r="X434"/>
  <c r="BH434"/>
  <c r="X433"/>
  <c r="BH433"/>
  <c r="X431"/>
  <c r="BH431"/>
  <c r="X426"/>
  <c r="BH426"/>
  <c r="X421"/>
  <c r="BH421"/>
  <c r="X420"/>
  <c r="BH420"/>
  <c r="X410"/>
  <c r="BH410"/>
  <c r="X406"/>
  <c r="BH406"/>
  <c r="Z402"/>
  <c r="BJ402"/>
  <c r="BN402"/>
  <c r="X401"/>
  <c r="BI401"/>
  <c r="AJ400"/>
  <c r="BS400"/>
  <c r="Z400"/>
  <c r="BJ400"/>
  <c r="BN400"/>
  <c r="BS399"/>
  <c r="AJ399"/>
  <c r="Z399"/>
  <c r="BJ399"/>
  <c r="BN399"/>
  <c r="AH398"/>
  <c r="BR398"/>
  <c r="BI397"/>
  <c r="X397"/>
  <c r="BH396"/>
  <c r="AN396"/>
  <c r="BU396"/>
  <c r="Z391"/>
  <c r="BJ391"/>
  <c r="BN391"/>
  <c r="BW389"/>
  <c r="AR389"/>
  <c r="X388"/>
  <c r="BH388"/>
  <c r="BM388"/>
  <c r="BK329"/>
  <c r="Z470"/>
  <c r="BW469"/>
  <c r="BM469"/>
  <c r="AD469"/>
  <c r="Z468"/>
  <c r="Z467"/>
  <c r="Z466"/>
  <c r="BW465"/>
  <c r="BM465"/>
  <c r="AP465"/>
  <c r="Z464"/>
  <c r="BW463"/>
  <c r="BR463"/>
  <c r="Z463"/>
  <c r="BW462"/>
  <c r="BS461"/>
  <c r="AL461"/>
  <c r="BN459"/>
  <c r="Z459"/>
  <c r="BW458"/>
  <c r="BM458"/>
  <c r="AP458"/>
  <c r="Z457"/>
  <c r="BW456"/>
  <c r="AL456"/>
  <c r="BN453"/>
  <c r="Z453"/>
  <c r="BW452"/>
  <c r="BM452"/>
  <c r="Z452"/>
  <c r="BM451"/>
  <c r="Z451"/>
  <c r="BI449"/>
  <c r="BK449" s="1"/>
  <c r="AD449"/>
  <c r="AT448"/>
  <c r="Z447"/>
  <c r="BW446"/>
  <c r="BR446"/>
  <c r="BM446"/>
  <c r="AH446"/>
  <c r="AT445"/>
  <c r="Z445"/>
  <c r="BW444"/>
  <c r="BM444"/>
  <c r="AD444"/>
  <c r="AT443"/>
  <c r="BS442"/>
  <c r="BI442"/>
  <c r="AL442"/>
  <c r="AT441"/>
  <c r="BI440"/>
  <c r="BL440" s="1"/>
  <c r="AH440"/>
  <c r="AT439"/>
  <c r="AL438"/>
  <c r="AT437"/>
  <c r="Z436"/>
  <c r="BI431"/>
  <c r="AT429"/>
  <c r="Z428"/>
  <c r="BI426"/>
  <c r="BS422"/>
  <c r="BI422"/>
  <c r="AH422"/>
  <c r="AT421"/>
  <c r="BJ420"/>
  <c r="BJ419"/>
  <c r="BW418"/>
  <c r="BM418"/>
  <c r="AD418"/>
  <c r="Z417"/>
  <c r="Z416"/>
  <c r="BW415"/>
  <c r="BM415"/>
  <c r="AD415"/>
  <c r="BI410"/>
  <c r="BL410" s="1"/>
  <c r="BI406"/>
  <c r="X403"/>
  <c r="BS402"/>
  <c r="BH401"/>
  <c r="BQ398"/>
  <c r="BH398"/>
  <c r="BX397"/>
  <c r="AT393"/>
  <c r="BI390"/>
  <c r="BL390" s="1"/>
  <c r="X462"/>
  <c r="BH462"/>
  <c r="X461"/>
  <c r="BH461"/>
  <c r="X460"/>
  <c r="BH460"/>
  <c r="X454"/>
  <c r="BH454"/>
  <c r="X450"/>
  <c r="BH450"/>
  <c r="X443"/>
  <c r="BH443"/>
  <c r="X441"/>
  <c r="BH441"/>
  <c r="X435"/>
  <c r="BH435"/>
  <c r="X432"/>
  <c r="BH432"/>
  <c r="X427"/>
  <c r="BH427"/>
  <c r="X423"/>
  <c r="BH423"/>
  <c r="X411"/>
  <c r="BH411"/>
  <c r="X407"/>
  <c r="BH407"/>
  <c r="AF402"/>
  <c r="BQ402"/>
  <c r="Z401"/>
  <c r="BJ401"/>
  <c r="BN401"/>
  <c r="AR397"/>
  <c r="BW397"/>
  <c r="Z397"/>
  <c r="BJ397"/>
  <c r="BN397"/>
  <c r="AP396"/>
  <c r="BV396"/>
  <c r="X395"/>
  <c r="BI395"/>
  <c r="X392"/>
  <c r="BH392"/>
  <c r="BM392"/>
  <c r="AH391"/>
  <c r="BR391"/>
  <c r="BK350"/>
  <c r="BI469"/>
  <c r="BN467"/>
  <c r="BN466"/>
  <c r="BI465"/>
  <c r="BS463"/>
  <c r="BN463"/>
  <c r="BI463"/>
  <c r="BI462"/>
  <c r="BJ461"/>
  <c r="BI458"/>
  <c r="BI456"/>
  <c r="BN452"/>
  <c r="BN451"/>
  <c r="BJ449"/>
  <c r="BM448"/>
  <c r="BI446"/>
  <c r="Z446"/>
  <c r="AL445"/>
  <c r="BI444"/>
  <c r="BJ442"/>
  <c r="BW439"/>
  <c r="BM439"/>
  <c r="BM438"/>
  <c r="BM437"/>
  <c r="BY435"/>
  <c r="AT433"/>
  <c r="AT432"/>
  <c r="BW429"/>
  <c r="BM429"/>
  <c r="Z429"/>
  <c r="BS427"/>
  <c r="BQ420"/>
  <c r="BI418"/>
  <c r="Z418"/>
  <c r="BN416"/>
  <c r="BI415"/>
  <c r="BM404"/>
  <c r="Z404"/>
  <c r="AL399"/>
  <c r="BX395"/>
  <c r="BM389"/>
  <c r="AT389"/>
  <c r="X470"/>
  <c r="BH470"/>
  <c r="X468"/>
  <c r="BH468"/>
  <c r="X467"/>
  <c r="BH467"/>
  <c r="X466"/>
  <c r="BH466"/>
  <c r="X464"/>
  <c r="BH464"/>
  <c r="X463"/>
  <c r="BH463"/>
  <c r="X459"/>
  <c r="BH459"/>
  <c r="X457"/>
  <c r="BH457"/>
  <c r="X453"/>
  <c r="BH453"/>
  <c r="X452"/>
  <c r="BH452"/>
  <c r="X451"/>
  <c r="BH451"/>
  <c r="X447"/>
  <c r="BH447"/>
  <c r="X445"/>
  <c r="BH445"/>
  <c r="X436"/>
  <c r="BH436"/>
  <c r="X428"/>
  <c r="BH428"/>
  <c r="X424"/>
  <c r="BH424"/>
  <c r="X419"/>
  <c r="BH419"/>
  <c r="X417"/>
  <c r="BH417"/>
  <c r="X416"/>
  <c r="BH416"/>
  <c r="X414"/>
  <c r="BH414"/>
  <c r="X413"/>
  <c r="BH413"/>
  <c r="X412"/>
  <c r="BH412"/>
  <c r="X408"/>
  <c r="BH408"/>
  <c r="AH402"/>
  <c r="BR402"/>
  <c r="BW395"/>
  <c r="AR395"/>
  <c r="Z395"/>
  <c r="BJ395"/>
  <c r="BN395"/>
  <c r="AD394"/>
  <c r="BP394"/>
  <c r="BI393"/>
  <c r="X393"/>
  <c r="Z392"/>
  <c r="BJ392"/>
  <c r="BN392"/>
  <c r="BH390"/>
  <c r="AF390"/>
  <c r="BN472"/>
  <c r="BJ469"/>
  <c r="BO463"/>
  <c r="BJ462"/>
  <c r="AD462"/>
  <c r="BQ461"/>
  <c r="AT461"/>
  <c r="AD461"/>
  <c r="BJ456"/>
  <c r="BW455"/>
  <c r="BW454"/>
  <c r="AT453"/>
  <c r="BQ449"/>
  <c r="AT449"/>
  <c r="BI448"/>
  <c r="BS445"/>
  <c r="BI445"/>
  <c r="BJ444"/>
  <c r="BI443"/>
  <c r="AL443"/>
  <c r="AT442"/>
  <c r="BS441"/>
  <c r="BI439"/>
  <c r="BI438"/>
  <c r="BI437"/>
  <c r="BS436"/>
  <c r="Z434"/>
  <c r="BW433"/>
  <c r="BW432"/>
  <c r="BI429"/>
  <c r="BM425"/>
  <c r="BW419"/>
  <c r="BJ418"/>
  <c r="BJ415"/>
  <c r="Z410"/>
  <c r="Z406"/>
  <c r="BH402"/>
  <c r="BI400"/>
  <c r="BK400" s="1"/>
  <c r="BT399"/>
  <c r="BI399"/>
  <c r="BH394"/>
  <c r="BX393"/>
  <c r="BH393"/>
  <c r="BQ391"/>
  <c r="BI391"/>
  <c r="BK391" s="1"/>
  <c r="BI388"/>
  <c r="BK387"/>
  <c r="Z389"/>
  <c r="BJ389"/>
  <c r="BN389"/>
  <c r="Z388"/>
  <c r="BJ388"/>
  <c r="BN388"/>
  <c r="AP387"/>
  <c r="BV387"/>
  <c r="Z381"/>
  <c r="BJ381"/>
  <c r="BN381"/>
  <c r="Z378"/>
  <c r="BJ378"/>
  <c r="BN378"/>
  <c r="Z375"/>
  <c r="BJ375"/>
  <c r="BN375"/>
  <c r="Z374"/>
  <c r="BJ374"/>
  <c r="BN374"/>
  <c r="Z373"/>
  <c r="BJ373"/>
  <c r="BN373"/>
  <c r="Z372"/>
  <c r="BJ372"/>
  <c r="BN372"/>
  <c r="Z371"/>
  <c r="BJ371"/>
  <c r="BN371"/>
  <c r="Z370"/>
  <c r="BJ370"/>
  <c r="BN370"/>
  <c r="AP369"/>
  <c r="BV369"/>
  <c r="Z369"/>
  <c r="BJ369"/>
  <c r="BN369"/>
  <c r="AP368"/>
  <c r="BV368"/>
  <c r="AH367"/>
  <c r="BR367"/>
  <c r="Z365"/>
  <c r="BJ365"/>
  <c r="BN365"/>
  <c r="AP364"/>
  <c r="BV364"/>
  <c r="Z358"/>
  <c r="BJ358"/>
  <c r="BN358"/>
  <c r="AH350"/>
  <c r="BR350"/>
  <c r="Z348"/>
  <c r="BJ348"/>
  <c r="BN348"/>
  <c r="AH347"/>
  <c r="BR347"/>
  <c r="Z343"/>
  <c r="BJ343"/>
  <c r="BN343"/>
  <c r="AH342"/>
  <c r="BR342"/>
  <c r="Z338"/>
  <c r="BJ338"/>
  <c r="BN338"/>
  <c r="AH337"/>
  <c r="BR337"/>
  <c r="Z324"/>
  <c r="BJ324"/>
  <c r="BN324"/>
  <c r="Z323"/>
  <c r="BJ323"/>
  <c r="BN323"/>
  <c r="AP322"/>
  <c r="BV322"/>
  <c r="Z313"/>
  <c r="BJ313"/>
  <c r="BN313"/>
  <c r="AP312"/>
  <c r="BV312"/>
  <c r="Z311"/>
  <c r="BJ311"/>
  <c r="BN311"/>
  <c r="Z310"/>
  <c r="BJ310"/>
  <c r="BN310"/>
  <c r="AR304"/>
  <c r="BW304"/>
  <c r="AH304"/>
  <c r="BR304"/>
  <c r="AT301"/>
  <c r="BX301"/>
  <c r="BK218"/>
  <c r="AT386"/>
  <c r="BY385"/>
  <c r="BX384"/>
  <c r="BX383"/>
  <c r="BX382"/>
  <c r="BX381"/>
  <c r="BM381"/>
  <c r="BH381"/>
  <c r="BH379"/>
  <c r="AD379"/>
  <c r="BW377"/>
  <c r="BT375"/>
  <c r="BI375"/>
  <c r="BX367"/>
  <c r="BH367"/>
  <c r="BO366"/>
  <c r="BI366"/>
  <c r="BX363"/>
  <c r="BX362"/>
  <c r="BX361"/>
  <c r="BX360"/>
  <c r="BX359"/>
  <c r="BS359"/>
  <c r="BH359"/>
  <c r="AL359"/>
  <c r="BX358"/>
  <c r="BM358"/>
  <c r="BH358"/>
  <c r="AD357"/>
  <c r="AT356"/>
  <c r="BY355"/>
  <c r="BX354"/>
  <c r="BH354"/>
  <c r="AD354"/>
  <c r="AT353"/>
  <c r="BO352"/>
  <c r="AT351"/>
  <c r="BX350"/>
  <c r="BH350"/>
  <c r="BT348"/>
  <c r="BI348"/>
  <c r="BQ347"/>
  <c r="AT346"/>
  <c r="BY345"/>
  <c r="BX343"/>
  <c r="BM343"/>
  <c r="BH343"/>
  <c r="BQ342"/>
  <c r="BY340"/>
  <c r="BX339"/>
  <c r="BX338"/>
  <c r="BM338"/>
  <c r="BH338"/>
  <c r="BQ337"/>
  <c r="BY335"/>
  <c r="BX334"/>
  <c r="BX333"/>
  <c r="BX332"/>
  <c r="BX331"/>
  <c r="BX330"/>
  <c r="BX329"/>
  <c r="BX328"/>
  <c r="BX327"/>
  <c r="BX326"/>
  <c r="BX325"/>
  <c r="BX324"/>
  <c r="BM324"/>
  <c r="BH324"/>
  <c r="BY320"/>
  <c r="BY319"/>
  <c r="BY318"/>
  <c r="BY317"/>
  <c r="BY316"/>
  <c r="BY315"/>
  <c r="BX314"/>
  <c r="BX313"/>
  <c r="BM313"/>
  <c r="BH313"/>
  <c r="Z403"/>
  <c r="BJ403"/>
  <c r="BL403" s="1"/>
  <c r="BN403"/>
  <c r="AH400"/>
  <c r="BR400"/>
  <c r="Z398"/>
  <c r="BJ398"/>
  <c r="BL398" s="1"/>
  <c r="BN398"/>
  <c r="AP397"/>
  <c r="BV397"/>
  <c r="Z394"/>
  <c r="BJ394"/>
  <c r="BN394"/>
  <c r="AP393"/>
  <c r="BV393"/>
  <c r="Z387"/>
  <c r="BJ387"/>
  <c r="BL387" s="1"/>
  <c r="BN387"/>
  <c r="AP386"/>
  <c r="BV386"/>
  <c r="Z379"/>
  <c r="BJ379"/>
  <c r="BN379"/>
  <c r="AP378"/>
  <c r="BV378"/>
  <c r="Z377"/>
  <c r="BJ377"/>
  <c r="BN377"/>
  <c r="AH368"/>
  <c r="BR368"/>
  <c r="Z366"/>
  <c r="BJ366"/>
  <c r="BN366"/>
  <c r="AP365"/>
  <c r="BV365"/>
  <c r="AH364"/>
  <c r="BR364"/>
  <c r="AH359"/>
  <c r="BR359"/>
  <c r="Z357"/>
  <c r="BJ357"/>
  <c r="BN357"/>
  <c r="Z354"/>
  <c r="BJ354"/>
  <c r="BN354"/>
  <c r="Z352"/>
  <c r="BJ352"/>
  <c r="BN352"/>
  <c r="Z350"/>
  <c r="BJ350"/>
  <c r="BL350" s="1"/>
  <c r="BN350"/>
  <c r="Z347"/>
  <c r="BJ347"/>
  <c r="BN347"/>
  <c r="AH346"/>
  <c r="BR346"/>
  <c r="Z342"/>
  <c r="BJ342"/>
  <c r="BN342"/>
  <c r="AH341"/>
  <c r="BR341"/>
  <c r="Z337"/>
  <c r="BJ337"/>
  <c r="BN337"/>
  <c r="AH336"/>
  <c r="BR336"/>
  <c r="Z322"/>
  <c r="BJ322"/>
  <c r="BN322"/>
  <c r="Z312"/>
  <c r="BJ312"/>
  <c r="BN312"/>
  <c r="AF305"/>
  <c r="BQ305"/>
  <c r="X303"/>
  <c r="BI303"/>
  <c r="AL402"/>
  <c r="BX400"/>
  <c r="BX398"/>
  <c r="BM398"/>
  <c r="AT396"/>
  <c r="BX394"/>
  <c r="BM394"/>
  <c r="BP392"/>
  <c r="AT392"/>
  <c r="BX391"/>
  <c r="AD391"/>
  <c r="AT390"/>
  <c r="BX388"/>
  <c r="BX387"/>
  <c r="BM387"/>
  <c r="BW386"/>
  <c r="X386"/>
  <c r="BU385"/>
  <c r="AT385"/>
  <c r="AN385"/>
  <c r="BO384"/>
  <c r="AR384"/>
  <c r="BO383"/>
  <c r="AR383"/>
  <c r="BO382"/>
  <c r="AR382"/>
  <c r="BI381"/>
  <c r="AR381"/>
  <c r="BO379"/>
  <c r="BI379"/>
  <c r="BW378"/>
  <c r="BQ378"/>
  <c r="BX377"/>
  <c r="BH377"/>
  <c r="BW376"/>
  <c r="X376"/>
  <c r="AJ375"/>
  <c r="BM374"/>
  <c r="BH374"/>
  <c r="BM373"/>
  <c r="BH373"/>
  <c r="BM372"/>
  <c r="BH372"/>
  <c r="BM371"/>
  <c r="BH371"/>
  <c r="BM370"/>
  <c r="BH370"/>
  <c r="BX369"/>
  <c r="BM369"/>
  <c r="BH369"/>
  <c r="AL369"/>
  <c r="BX368"/>
  <c r="BH368"/>
  <c r="BI367"/>
  <c r="AR367"/>
  <c r="BU366"/>
  <c r="BP366"/>
  <c r="BW365"/>
  <c r="BQ365"/>
  <c r="BX364"/>
  <c r="BH364"/>
  <c r="BO363"/>
  <c r="AR363"/>
  <c r="BO362"/>
  <c r="AR362"/>
  <c r="BO361"/>
  <c r="AR361"/>
  <c r="BO360"/>
  <c r="AR360"/>
  <c r="BT359"/>
  <c r="BO359"/>
  <c r="BI359"/>
  <c r="AR359"/>
  <c r="BI358"/>
  <c r="AR358"/>
  <c r="BX357"/>
  <c r="BH357"/>
  <c r="BW356"/>
  <c r="AD356"/>
  <c r="X356"/>
  <c r="BP355"/>
  <c r="AT355"/>
  <c r="AB355"/>
  <c r="BO354"/>
  <c r="BI354"/>
  <c r="AR354"/>
  <c r="BW353"/>
  <c r="AD353"/>
  <c r="X353"/>
  <c r="BW351"/>
  <c r="BQ351"/>
  <c r="AL351"/>
  <c r="BO350"/>
  <c r="AR350"/>
  <c r="BW349"/>
  <c r="X349"/>
  <c r="AJ348"/>
  <c r="BX347"/>
  <c r="BH347"/>
  <c r="BW346"/>
  <c r="X346"/>
  <c r="AF345"/>
  <c r="BO344"/>
  <c r="AF344"/>
  <c r="BI343"/>
  <c r="AR343"/>
  <c r="BX342"/>
  <c r="BH342"/>
  <c r="BW341"/>
  <c r="X341"/>
  <c r="AF340"/>
  <c r="BO339"/>
  <c r="AR339"/>
  <c r="BI338"/>
  <c r="AR338"/>
  <c r="BX337"/>
  <c r="BH337"/>
  <c r="BW336"/>
  <c r="X336"/>
  <c r="AF335"/>
  <c r="BO334"/>
  <c r="AR334"/>
  <c r="BO333"/>
  <c r="AR333"/>
  <c r="BO332"/>
  <c r="AR332"/>
  <c r="BO331"/>
  <c r="AR331"/>
  <c r="BO330"/>
  <c r="AR330"/>
  <c r="BO329"/>
  <c r="AR329"/>
  <c r="BO328"/>
  <c r="AR328"/>
  <c r="BO327"/>
  <c r="AR327"/>
  <c r="BO326"/>
  <c r="AR326"/>
  <c r="BO325"/>
  <c r="AR325"/>
  <c r="BI324"/>
  <c r="AR324"/>
  <c r="BM323"/>
  <c r="BH323"/>
  <c r="BH322"/>
  <c r="BW321"/>
  <c r="X321"/>
  <c r="X320"/>
  <c r="X319"/>
  <c r="X318"/>
  <c r="X317"/>
  <c r="X316"/>
  <c r="BP315"/>
  <c r="AB315"/>
  <c r="BO314"/>
  <c r="AR314"/>
  <c r="BI313"/>
  <c r="AR313"/>
  <c r="BH312"/>
  <c r="BW311"/>
  <c r="BI311"/>
  <c r="BH310"/>
  <c r="AT304"/>
  <c r="Z386"/>
  <c r="BJ386"/>
  <c r="BN386"/>
  <c r="AP385"/>
  <c r="BV385"/>
  <c r="AP379"/>
  <c r="BV379"/>
  <c r="AH378"/>
  <c r="BR378"/>
  <c r="Z376"/>
  <c r="BJ376"/>
  <c r="BN376"/>
  <c r="AH369"/>
  <c r="BR369"/>
  <c r="Z367"/>
  <c r="BJ367"/>
  <c r="BN367"/>
  <c r="AP366"/>
  <c r="BV366"/>
  <c r="AH365"/>
  <c r="BR365"/>
  <c r="Z356"/>
  <c r="BJ356"/>
  <c r="BN356"/>
  <c r="Z353"/>
  <c r="BJ353"/>
  <c r="BN353"/>
  <c r="AH351"/>
  <c r="BR351"/>
  <c r="Z349"/>
  <c r="BJ349"/>
  <c r="BN349"/>
  <c r="Z346"/>
  <c r="BJ346"/>
  <c r="BN346"/>
  <c r="AH345"/>
  <c r="BR345"/>
  <c r="AH344"/>
  <c r="BR344"/>
  <c r="Z341"/>
  <c r="BJ341"/>
  <c r="BN341"/>
  <c r="AH340"/>
  <c r="BR340"/>
  <c r="Z336"/>
  <c r="BJ336"/>
  <c r="BN336"/>
  <c r="AH335"/>
  <c r="BR335"/>
  <c r="Z321"/>
  <c r="BJ321"/>
  <c r="BN321"/>
  <c r="Z320"/>
  <c r="BJ320"/>
  <c r="BN320"/>
  <c r="Z319"/>
  <c r="BJ319"/>
  <c r="BN319"/>
  <c r="Z318"/>
  <c r="BJ318"/>
  <c r="BN318"/>
  <c r="Z317"/>
  <c r="BJ317"/>
  <c r="BN317"/>
  <c r="Z316"/>
  <c r="BJ316"/>
  <c r="BN316"/>
  <c r="BH309"/>
  <c r="AB309"/>
  <c r="BW308"/>
  <c r="AR308"/>
  <c r="BI308"/>
  <c r="BO308"/>
  <c r="BW307"/>
  <c r="AR307"/>
  <c r="BI307"/>
  <c r="BO307"/>
  <c r="BW306"/>
  <c r="AR306"/>
  <c r="BI306"/>
  <c r="BO306"/>
  <c r="BW305"/>
  <c r="AR305"/>
  <c r="AH305"/>
  <c r="BR305"/>
  <c r="BW303"/>
  <c r="AR303"/>
  <c r="Z303"/>
  <c r="BJ303"/>
  <c r="BN303"/>
  <c r="AD302"/>
  <c r="BP302"/>
  <c r="BI301"/>
  <c r="BO301"/>
  <c r="BH301"/>
  <c r="AB301"/>
  <c r="BI305"/>
  <c r="AP401"/>
  <c r="BV401"/>
  <c r="AH399"/>
  <c r="BR399"/>
  <c r="Z396"/>
  <c r="BJ396"/>
  <c r="BN396"/>
  <c r="AP395"/>
  <c r="BV395"/>
  <c r="Z390"/>
  <c r="BJ390"/>
  <c r="BN390"/>
  <c r="AH389"/>
  <c r="BR389"/>
  <c r="Z385"/>
  <c r="BJ385"/>
  <c r="BN385"/>
  <c r="Z384"/>
  <c r="BJ384"/>
  <c r="BN384"/>
  <c r="Z383"/>
  <c r="BJ383"/>
  <c r="BN383"/>
  <c r="Z382"/>
  <c r="BJ382"/>
  <c r="BN382"/>
  <c r="AP381"/>
  <c r="BV381"/>
  <c r="Z380"/>
  <c r="BJ380"/>
  <c r="BL380" s="1"/>
  <c r="BN380"/>
  <c r="AH379"/>
  <c r="BR379"/>
  <c r="AH375"/>
  <c r="BR375"/>
  <c r="AH374"/>
  <c r="BR374"/>
  <c r="Z368"/>
  <c r="BJ368"/>
  <c r="BN368"/>
  <c r="AP367"/>
  <c r="BV367"/>
  <c r="AH366"/>
  <c r="BR366"/>
  <c r="Z364"/>
  <c r="BJ364"/>
  <c r="BL364" s="1"/>
  <c r="BN364"/>
  <c r="Z363"/>
  <c r="BJ363"/>
  <c r="BN363"/>
  <c r="Z362"/>
  <c r="BJ362"/>
  <c r="BN362"/>
  <c r="Z361"/>
  <c r="BJ361"/>
  <c r="BN361"/>
  <c r="Z360"/>
  <c r="BJ360"/>
  <c r="BL360" s="1"/>
  <c r="BN360"/>
  <c r="AP359"/>
  <c r="BV359"/>
  <c r="Z359"/>
  <c r="BJ359"/>
  <c r="BN359"/>
  <c r="Z355"/>
  <c r="BJ355"/>
  <c r="BL355" s="1"/>
  <c r="BN355"/>
  <c r="AH354"/>
  <c r="BR354"/>
  <c r="Z351"/>
  <c r="BJ351"/>
  <c r="BN351"/>
  <c r="AH348"/>
  <c r="BR348"/>
  <c r="Z345"/>
  <c r="BJ345"/>
  <c r="BN345"/>
  <c r="Z344"/>
  <c r="BJ344"/>
  <c r="BN344"/>
  <c r="AH343"/>
  <c r="BR343"/>
  <c r="Z340"/>
  <c r="BJ340"/>
  <c r="BN340"/>
  <c r="Z339"/>
  <c r="BJ339"/>
  <c r="BN339"/>
  <c r="AH338"/>
  <c r="BR338"/>
  <c r="Z335"/>
  <c r="BJ335"/>
  <c r="BN335"/>
  <c r="Z334"/>
  <c r="BJ334"/>
  <c r="BN334"/>
  <c r="Z333"/>
  <c r="BJ333"/>
  <c r="BN333"/>
  <c r="Z332"/>
  <c r="BJ332"/>
  <c r="BN332"/>
  <c r="Z331"/>
  <c r="BJ331"/>
  <c r="BN331"/>
  <c r="Z330"/>
  <c r="BJ330"/>
  <c r="BN330"/>
  <c r="Z329"/>
  <c r="BJ329"/>
  <c r="BN329"/>
  <c r="Z328"/>
  <c r="BJ328"/>
  <c r="BN328"/>
  <c r="Z327"/>
  <c r="BJ327"/>
  <c r="BN327"/>
  <c r="Z326"/>
  <c r="BJ326"/>
  <c r="BN326"/>
  <c r="Z325"/>
  <c r="BJ325"/>
  <c r="BN325"/>
  <c r="AP324"/>
  <c r="BV324"/>
  <c r="Z315"/>
  <c r="BJ315"/>
  <c r="BN315"/>
  <c r="Z314"/>
  <c r="BJ314"/>
  <c r="BN314"/>
  <c r="AD309"/>
  <c r="BP309"/>
  <c r="AF304"/>
  <c r="BQ304"/>
  <c r="BI304"/>
  <c r="BO304"/>
  <c r="BK293"/>
  <c r="BU387"/>
  <c r="BI378"/>
  <c r="BX375"/>
  <c r="BM375"/>
  <c r="BH375"/>
  <c r="AL373"/>
  <c r="BU369"/>
  <c r="BU368"/>
  <c r="BP368"/>
  <c r="BQ367"/>
  <c r="BH366"/>
  <c r="BI365"/>
  <c r="BU364"/>
  <c r="BP364"/>
  <c r="BP357"/>
  <c r="BO351"/>
  <c r="BQ350"/>
  <c r="BX348"/>
  <c r="BM348"/>
  <c r="BH348"/>
  <c r="BX345"/>
  <c r="BX335"/>
  <c r="BU322"/>
  <c r="BX320"/>
  <c r="BM320"/>
  <c r="BX319"/>
  <c r="BM319"/>
  <c r="BX318"/>
  <c r="BM318"/>
  <c r="BX317"/>
  <c r="BM317"/>
  <c r="BX316"/>
  <c r="BM316"/>
  <c r="BX315"/>
  <c r="BU312"/>
  <c r="BO309"/>
  <c r="AT305"/>
  <c r="BH304"/>
  <c r="BM303"/>
  <c r="AT303"/>
  <c r="BY302"/>
  <c r="Z305"/>
  <c r="BJ305"/>
  <c r="BN305"/>
  <c r="Z302"/>
  <c r="BJ302"/>
  <c r="BN302"/>
  <c r="AH301"/>
  <c r="BR301"/>
  <c r="Z300"/>
  <c r="BJ300"/>
  <c r="BN300"/>
  <c r="Z299"/>
  <c r="BJ299"/>
  <c r="BN299"/>
  <c r="Z298"/>
  <c r="BJ298"/>
  <c r="BN298"/>
  <c r="Z290"/>
  <c r="BJ290"/>
  <c r="BN290"/>
  <c r="Z288"/>
  <c r="BJ288"/>
  <c r="BN288"/>
  <c r="AH286"/>
  <c r="BR286"/>
  <c r="Z285"/>
  <c r="BJ285"/>
  <c r="BN285"/>
  <c r="AH281"/>
  <c r="BR281"/>
  <c r="Z280"/>
  <c r="BJ280"/>
  <c r="BN280"/>
  <c r="AH279"/>
  <c r="BR279"/>
  <c r="Z277"/>
  <c r="BJ277"/>
  <c r="BN277"/>
  <c r="AH276"/>
  <c r="BR276"/>
  <c r="AH273"/>
  <c r="BR273"/>
  <c r="Z271"/>
  <c r="BJ271"/>
  <c r="BN271"/>
  <c r="AH270"/>
  <c r="BR270"/>
  <c r="Z267"/>
  <c r="BJ267"/>
  <c r="BN267"/>
  <c r="AP266"/>
  <c r="BV266"/>
  <c r="Z265"/>
  <c r="BJ265"/>
  <c r="BN265"/>
  <c r="AH263"/>
  <c r="BR263"/>
  <c r="AH261"/>
  <c r="BR261"/>
  <c r="Z233"/>
  <c r="BJ233"/>
  <c r="BN233"/>
  <c r="Z232"/>
  <c r="BJ232"/>
  <c r="BN232"/>
  <c r="Z231"/>
  <c r="BJ231"/>
  <c r="BN231"/>
  <c r="Z230"/>
  <c r="BJ230"/>
  <c r="BN230"/>
  <c r="Z229"/>
  <c r="BJ229"/>
  <c r="BN229"/>
  <c r="Z228"/>
  <c r="BJ228"/>
  <c r="BN228"/>
  <c r="Z227"/>
  <c r="BJ227"/>
  <c r="BN227"/>
  <c r="AP226"/>
  <c r="BV226"/>
  <c r="Z213"/>
  <c r="BJ213"/>
  <c r="BN213"/>
  <c r="AP212"/>
  <c r="BV212"/>
  <c r="AH211"/>
  <c r="BR211"/>
  <c r="Z210"/>
  <c r="BJ210"/>
  <c r="BN210"/>
  <c r="AP209"/>
  <c r="BV209"/>
  <c r="Z208"/>
  <c r="BJ208"/>
  <c r="BN208"/>
  <c r="AP207"/>
  <c r="BV207"/>
  <c r="Z206"/>
  <c r="BJ206"/>
  <c r="BN206"/>
  <c r="AH204"/>
  <c r="BR204"/>
  <c r="AH203"/>
  <c r="BR203"/>
  <c r="Z202"/>
  <c r="BJ202"/>
  <c r="BN202"/>
  <c r="Z199"/>
  <c r="BJ199"/>
  <c r="BN199"/>
  <c r="AH197"/>
  <c r="BR197"/>
  <c r="AH196"/>
  <c r="BR196"/>
  <c r="AH195"/>
  <c r="BR195"/>
  <c r="AH192"/>
  <c r="BR192"/>
  <c r="AH191"/>
  <c r="BR191"/>
  <c r="BF189"/>
  <c r="CD189"/>
  <c r="AH189"/>
  <c r="BR189"/>
  <c r="AJ185"/>
  <c r="BH185"/>
  <c r="BS185"/>
  <c r="BF184"/>
  <c r="CD184"/>
  <c r="AR183"/>
  <c r="BW183"/>
  <c r="AH183"/>
  <c r="BR183"/>
  <c r="AD311"/>
  <c r="BT305"/>
  <c r="AL304"/>
  <c r="BX302"/>
  <c r="BM302"/>
  <c r="BW301"/>
  <c r="BT300"/>
  <c r="AR300"/>
  <c r="BW299"/>
  <c r="BW298"/>
  <c r="BW297"/>
  <c r="BQ297"/>
  <c r="AL297"/>
  <c r="AF297"/>
  <c r="BI296"/>
  <c r="AR296"/>
  <c r="BO294"/>
  <c r="AR294"/>
  <c r="BO293"/>
  <c r="AR293"/>
  <c r="BI292"/>
  <c r="AR292"/>
  <c r="BX291"/>
  <c r="BM291"/>
  <c r="BH291"/>
  <c r="BX290"/>
  <c r="BH290"/>
  <c r="BW289"/>
  <c r="AD289"/>
  <c r="X289"/>
  <c r="BX286"/>
  <c r="BS286"/>
  <c r="BM286"/>
  <c r="BH286"/>
  <c r="X286"/>
  <c r="BS283"/>
  <c r="BM283"/>
  <c r="BH283"/>
  <c r="BS282"/>
  <c r="BM282"/>
  <c r="BH282"/>
  <c r="BX281"/>
  <c r="BM281"/>
  <c r="BH281"/>
  <c r="X281"/>
  <c r="BW279"/>
  <c r="AB279"/>
  <c r="BI278"/>
  <c r="AR278"/>
  <c r="BX277"/>
  <c r="BH277"/>
  <c r="BW276"/>
  <c r="X276"/>
  <c r="BU275"/>
  <c r="AN275"/>
  <c r="BI274"/>
  <c r="AR274"/>
  <c r="BX273"/>
  <c r="BM273"/>
  <c r="BH273"/>
  <c r="AT272"/>
  <c r="X272"/>
  <c r="BW270"/>
  <c r="X270"/>
  <c r="AF269"/>
  <c r="BI268"/>
  <c r="AR268"/>
  <c r="BX267"/>
  <c r="BH267"/>
  <c r="BW266"/>
  <c r="X266"/>
  <c r="BU265"/>
  <c r="BP265"/>
  <c r="BM263"/>
  <c r="BH263"/>
  <c r="BU262"/>
  <c r="BX261"/>
  <c r="BH261"/>
  <c r="BO260"/>
  <c r="AR260"/>
  <c r="BO259"/>
  <c r="AR259"/>
  <c r="BI258"/>
  <c r="AR258"/>
  <c r="BI257"/>
  <c r="AR257"/>
  <c r="CC187"/>
  <c r="BH186"/>
  <c r="CC184"/>
  <c r="BI182"/>
  <c r="AH297"/>
  <c r="BR297"/>
  <c r="Z289"/>
  <c r="BJ289"/>
  <c r="BN289"/>
  <c r="Z286"/>
  <c r="BJ286"/>
  <c r="BN286"/>
  <c r="Z281"/>
  <c r="BJ281"/>
  <c r="BN281"/>
  <c r="Z276"/>
  <c r="BJ276"/>
  <c r="BN276"/>
  <c r="AP275"/>
  <c r="BV275"/>
  <c r="Z273"/>
  <c r="BJ273"/>
  <c r="BL273" s="1"/>
  <c r="BN273"/>
  <c r="Z272"/>
  <c r="BJ272"/>
  <c r="BN272"/>
  <c r="Z270"/>
  <c r="BJ270"/>
  <c r="BN270"/>
  <c r="AH269"/>
  <c r="BR269"/>
  <c r="Z266"/>
  <c r="BJ266"/>
  <c r="BN266"/>
  <c r="AP265"/>
  <c r="BV265"/>
  <c r="Z263"/>
  <c r="BJ263"/>
  <c r="BL263" s="1"/>
  <c r="BN263"/>
  <c r="AP262"/>
  <c r="BV262"/>
  <c r="Z203"/>
  <c r="BJ203"/>
  <c r="BN203"/>
  <c r="AP202"/>
  <c r="BV202"/>
  <c r="AH201"/>
  <c r="BR201"/>
  <c r="AH200"/>
  <c r="BR200"/>
  <c r="AH198"/>
  <c r="BR198"/>
  <c r="Z195"/>
  <c r="BJ195"/>
  <c r="BN195"/>
  <c r="Z194"/>
  <c r="BJ194"/>
  <c r="BN194"/>
  <c r="Z190"/>
  <c r="BJ190"/>
  <c r="BL190" s="1"/>
  <c r="BN190"/>
  <c r="AH187"/>
  <c r="BR187"/>
  <c r="Z186"/>
  <c r="BJ186"/>
  <c r="BN186"/>
  <c r="AF184"/>
  <c r="BQ184"/>
  <c r="BI184"/>
  <c r="BO184"/>
  <c r="BW182"/>
  <c r="AR182"/>
  <c r="AD301"/>
  <c r="BX299"/>
  <c r="BX298"/>
  <c r="BX297"/>
  <c r="AT294"/>
  <c r="AT293"/>
  <c r="AT292"/>
  <c r="BY291"/>
  <c r="BY290"/>
  <c r="BX289"/>
  <c r="BM289"/>
  <c r="BH289"/>
  <c r="BT286"/>
  <c r="BX279"/>
  <c r="BH279"/>
  <c r="AD279"/>
  <c r="AT278"/>
  <c r="BY277"/>
  <c r="BX276"/>
  <c r="BM276"/>
  <c r="BH276"/>
  <c r="BY273"/>
  <c r="BX270"/>
  <c r="BM270"/>
  <c r="BH270"/>
  <c r="BQ269"/>
  <c r="AT268"/>
  <c r="BY267"/>
  <c r="BX266"/>
  <c r="BM266"/>
  <c r="BH266"/>
  <c r="BY263"/>
  <c r="BY261"/>
  <c r="AD261"/>
  <c r="X255"/>
  <c r="X254"/>
  <c r="X253"/>
  <c r="X252"/>
  <c r="X251"/>
  <c r="X250"/>
  <c r="X249"/>
  <c r="X248"/>
  <c r="X247"/>
  <c r="X246"/>
  <c r="X245"/>
  <c r="X244"/>
  <c r="BU243"/>
  <c r="AN243"/>
  <c r="BO242"/>
  <c r="AR242"/>
  <c r="BO241"/>
  <c r="AR241"/>
  <c r="BO240"/>
  <c r="AR240"/>
  <c r="BO239"/>
  <c r="AR239"/>
  <c r="BO238"/>
  <c r="AR238"/>
  <c r="BO237"/>
  <c r="AR237"/>
  <c r="BO236"/>
  <c r="AR236"/>
  <c r="BO235"/>
  <c r="AR235"/>
  <c r="BO234"/>
  <c r="AR234"/>
  <c r="BI233"/>
  <c r="AR233"/>
  <c r="BM232"/>
  <c r="BH232"/>
  <c r="BM231"/>
  <c r="BH231"/>
  <c r="BM230"/>
  <c r="BH230"/>
  <c r="BM229"/>
  <c r="BH229"/>
  <c r="BM228"/>
  <c r="BH228"/>
  <c r="BM227"/>
  <c r="BH227"/>
  <c r="BM226"/>
  <c r="BH226"/>
  <c r="X225"/>
  <c r="X224"/>
  <c r="BU223"/>
  <c r="BO222"/>
  <c r="AR222"/>
  <c r="BO221"/>
  <c r="AR221"/>
  <c r="BO220"/>
  <c r="AR220"/>
  <c r="BO219"/>
  <c r="AR219"/>
  <c r="BO218"/>
  <c r="AR218"/>
  <c r="BO217"/>
  <c r="AR217"/>
  <c r="BO216"/>
  <c r="AR216"/>
  <c r="BO215"/>
  <c r="AR215"/>
  <c r="BO214"/>
  <c r="AR214"/>
  <c r="BI213"/>
  <c r="AN213"/>
  <c r="BM212"/>
  <c r="BH212"/>
  <c r="BU211"/>
  <c r="X211"/>
  <c r="BM209"/>
  <c r="BH209"/>
  <c r="BU208"/>
  <c r="BX207"/>
  <c r="BM207"/>
  <c r="BH207"/>
  <c r="BU206"/>
  <c r="AT206"/>
  <c r="BI204"/>
  <c r="AR204"/>
  <c r="BU203"/>
  <c r="BW202"/>
  <c r="AJ202"/>
  <c r="BX201"/>
  <c r="BS201"/>
  <c r="BH201"/>
  <c r="BT200"/>
  <c r="BI200"/>
  <c r="AR200"/>
  <c r="AJ199"/>
  <c r="BX198"/>
  <c r="BS198"/>
  <c r="BM198"/>
  <c r="BH198"/>
  <c r="BU197"/>
  <c r="X197"/>
  <c r="BU196"/>
  <c r="X196"/>
  <c r="BU195"/>
  <c r="BW194"/>
  <c r="BQ193"/>
  <c r="AF193"/>
  <c r="BI192"/>
  <c r="AR192"/>
  <c r="BU191"/>
  <c r="X191"/>
  <c r="BP190"/>
  <c r="AJ190"/>
  <c r="AN189"/>
  <c r="Z309"/>
  <c r="BJ309"/>
  <c r="BN309"/>
  <c r="Z308"/>
  <c r="BJ308"/>
  <c r="BN308"/>
  <c r="Z307"/>
  <c r="BJ307"/>
  <c r="BN307"/>
  <c r="Z306"/>
  <c r="BJ306"/>
  <c r="BN306"/>
  <c r="Z304"/>
  <c r="BJ304"/>
  <c r="BN304"/>
  <c r="Z301"/>
  <c r="BJ301"/>
  <c r="BN301"/>
  <c r="AP300"/>
  <c r="BV300"/>
  <c r="Z297"/>
  <c r="BJ297"/>
  <c r="BN297"/>
  <c r="AH296"/>
  <c r="BR296"/>
  <c r="Z295"/>
  <c r="BJ295"/>
  <c r="BN295"/>
  <c r="Z294"/>
  <c r="BJ294"/>
  <c r="BN294"/>
  <c r="Z293"/>
  <c r="BJ293"/>
  <c r="BN293"/>
  <c r="AP292"/>
  <c r="BV292"/>
  <c r="AH283"/>
  <c r="BR283"/>
  <c r="AH282"/>
  <c r="BR282"/>
  <c r="Z279"/>
  <c r="BJ279"/>
  <c r="BN279"/>
  <c r="AH278"/>
  <c r="BR278"/>
  <c r="Z275"/>
  <c r="BJ275"/>
  <c r="BN275"/>
  <c r="AP274"/>
  <c r="BV274"/>
  <c r="Z269"/>
  <c r="BJ269"/>
  <c r="BN269"/>
  <c r="AP268"/>
  <c r="BV268"/>
  <c r="AH265"/>
  <c r="BR265"/>
  <c r="AH262"/>
  <c r="BR262"/>
  <c r="Z261"/>
  <c r="BJ261"/>
  <c r="BN261"/>
  <c r="Z260"/>
  <c r="BJ260"/>
  <c r="BN260"/>
  <c r="Z259"/>
  <c r="BJ259"/>
  <c r="BN259"/>
  <c r="Z258"/>
  <c r="BJ258"/>
  <c r="BN258"/>
  <c r="Z257"/>
  <c r="BJ257"/>
  <c r="BN257"/>
  <c r="Z256"/>
  <c r="BJ256"/>
  <c r="BN256"/>
  <c r="Z255"/>
  <c r="BJ255"/>
  <c r="BN255"/>
  <c r="Z254"/>
  <c r="BJ254"/>
  <c r="BN254"/>
  <c r="Z253"/>
  <c r="BJ253"/>
  <c r="BN253"/>
  <c r="Z252"/>
  <c r="BJ252"/>
  <c r="BN252"/>
  <c r="Z251"/>
  <c r="BJ251"/>
  <c r="BN251"/>
  <c r="Z250"/>
  <c r="BJ250"/>
  <c r="BN250"/>
  <c r="Z249"/>
  <c r="BJ249"/>
  <c r="BN249"/>
  <c r="Z248"/>
  <c r="BJ248"/>
  <c r="BN248"/>
  <c r="Z247"/>
  <c r="BJ247"/>
  <c r="BN247"/>
  <c r="Z246"/>
  <c r="BJ246"/>
  <c r="BN246"/>
  <c r="Z245"/>
  <c r="BJ245"/>
  <c r="BN245"/>
  <c r="Z244"/>
  <c r="BJ244"/>
  <c r="BN244"/>
  <c r="AP243"/>
  <c r="BV243"/>
  <c r="Z226"/>
  <c r="BJ226"/>
  <c r="BN226"/>
  <c r="Z225"/>
  <c r="BJ225"/>
  <c r="BN225"/>
  <c r="Z224"/>
  <c r="BJ224"/>
  <c r="BN224"/>
  <c r="AP223"/>
  <c r="BV223"/>
  <c r="AP213"/>
  <c r="BV213"/>
  <c r="Z212"/>
  <c r="BJ212"/>
  <c r="BN212"/>
  <c r="AP211"/>
  <c r="BV211"/>
  <c r="Z211"/>
  <c r="BJ211"/>
  <c r="BN211"/>
  <c r="AH210"/>
  <c r="BR210"/>
  <c r="Z209"/>
  <c r="BJ209"/>
  <c r="BN209"/>
  <c r="AP208"/>
  <c r="BV208"/>
  <c r="Z207"/>
  <c r="BJ207"/>
  <c r="BN207"/>
  <c r="AP206"/>
  <c r="BV206"/>
  <c r="Z204"/>
  <c r="BJ204"/>
  <c r="BN204"/>
  <c r="AP203"/>
  <c r="BV203"/>
  <c r="Z200"/>
  <c r="BJ200"/>
  <c r="BN200"/>
  <c r="Z198"/>
  <c r="BJ198"/>
  <c r="BL198" s="1"/>
  <c r="BN198"/>
  <c r="AP197"/>
  <c r="BV197"/>
  <c r="Z197"/>
  <c r="BJ197"/>
  <c r="BN197"/>
  <c r="AP196"/>
  <c r="BV196"/>
  <c r="Z196"/>
  <c r="BJ196"/>
  <c r="BN196"/>
  <c r="AP195"/>
  <c r="BV195"/>
  <c r="AH193"/>
  <c r="BR193"/>
  <c r="Z192"/>
  <c r="BJ192"/>
  <c r="BN192"/>
  <c r="AP191"/>
  <c r="BV191"/>
  <c r="Z191"/>
  <c r="BJ191"/>
  <c r="BN191"/>
  <c r="AP189"/>
  <c r="BV189"/>
  <c r="Z189"/>
  <c r="BJ189"/>
  <c r="BN189"/>
  <c r="AH188"/>
  <c r="BR188"/>
  <c r="AH186"/>
  <c r="BR186"/>
  <c r="AH184"/>
  <c r="BR184"/>
  <c r="BO299"/>
  <c r="BO298"/>
  <c r="BO297"/>
  <c r="BP290"/>
  <c r="BI287"/>
  <c r="BI284"/>
  <c r="BU281"/>
  <c r="BO279"/>
  <c r="BU273"/>
  <c r="BM272"/>
  <c r="BX269"/>
  <c r="BU267"/>
  <c r="BX265"/>
  <c r="BH265"/>
  <c r="BI264"/>
  <c r="BU263"/>
  <c r="AT263"/>
  <c r="BX262"/>
  <c r="BM262"/>
  <c r="BH262"/>
  <c r="BU261"/>
  <c r="BP261"/>
  <c r="BI232"/>
  <c r="BY231"/>
  <c r="BY230"/>
  <c r="BY229"/>
  <c r="BY228"/>
  <c r="BY227"/>
  <c r="BY226"/>
  <c r="AT214"/>
  <c r="BY212"/>
  <c r="BI209"/>
  <c r="BL209" s="1"/>
  <c r="BY207"/>
  <c r="BI205"/>
  <c r="BK205" s="1"/>
  <c r="BX202"/>
  <c r="BS202"/>
  <c r="BY201"/>
  <c r="BT201"/>
  <c r="BY198"/>
  <c r="BT198"/>
  <c r="BX194"/>
  <c r="BX193"/>
  <c r="BH189"/>
  <c r="BU187"/>
  <c r="BX186"/>
  <c r="BQ186"/>
  <c r="BH184"/>
  <c r="BX183"/>
  <c r="Z296"/>
  <c r="BJ296"/>
  <c r="BN296"/>
  <c r="Z292"/>
  <c r="BJ292"/>
  <c r="BN292"/>
  <c r="Z291"/>
  <c r="BJ291"/>
  <c r="BN291"/>
  <c r="Z287"/>
  <c r="BJ287"/>
  <c r="BN287"/>
  <c r="Z284"/>
  <c r="BJ284"/>
  <c r="BN284"/>
  <c r="Z283"/>
  <c r="BJ283"/>
  <c r="BN283"/>
  <c r="Z282"/>
  <c r="BJ282"/>
  <c r="BN282"/>
  <c r="AP281"/>
  <c r="BV281"/>
  <c r="Z278"/>
  <c r="BJ278"/>
  <c r="BN278"/>
  <c r="AH277"/>
  <c r="BR277"/>
  <c r="Z274"/>
  <c r="BJ274"/>
  <c r="BN274"/>
  <c r="AP273"/>
  <c r="BV273"/>
  <c r="Z268"/>
  <c r="BJ268"/>
  <c r="BN268"/>
  <c r="AP267"/>
  <c r="BV267"/>
  <c r="Z264"/>
  <c r="BJ264"/>
  <c r="BN264"/>
  <c r="AP263"/>
  <c r="BV263"/>
  <c r="Z262"/>
  <c r="BJ262"/>
  <c r="BN262"/>
  <c r="AP261"/>
  <c r="BV261"/>
  <c r="Z243"/>
  <c r="BJ243"/>
  <c r="BN243"/>
  <c r="Z242"/>
  <c r="BJ242"/>
  <c r="BN242"/>
  <c r="Z241"/>
  <c r="BJ241"/>
  <c r="BN241"/>
  <c r="Z240"/>
  <c r="BJ240"/>
  <c r="BN240"/>
  <c r="Z239"/>
  <c r="BJ239"/>
  <c r="BN239"/>
  <c r="Z238"/>
  <c r="BJ238"/>
  <c r="BN238"/>
  <c r="Z237"/>
  <c r="BJ237"/>
  <c r="BN237"/>
  <c r="Z236"/>
  <c r="BJ236"/>
  <c r="BN236"/>
  <c r="Z235"/>
  <c r="BJ235"/>
  <c r="BN235"/>
  <c r="Z234"/>
  <c r="BJ234"/>
  <c r="BN234"/>
  <c r="Z223"/>
  <c r="BJ223"/>
  <c r="BN223"/>
  <c r="Z222"/>
  <c r="BJ222"/>
  <c r="BN222"/>
  <c r="Z221"/>
  <c r="BJ221"/>
  <c r="BN221"/>
  <c r="Z220"/>
  <c r="BJ220"/>
  <c r="BN220"/>
  <c r="Z219"/>
  <c r="BJ219"/>
  <c r="BN219"/>
  <c r="Z218"/>
  <c r="BJ218"/>
  <c r="BN218"/>
  <c r="Z217"/>
  <c r="BJ217"/>
  <c r="BN217"/>
  <c r="Z216"/>
  <c r="BJ216"/>
  <c r="BN216"/>
  <c r="Z215"/>
  <c r="BJ215"/>
  <c r="BN215"/>
  <c r="Z214"/>
  <c r="BJ214"/>
  <c r="BN214"/>
  <c r="Z205"/>
  <c r="BJ205"/>
  <c r="BN205"/>
  <c r="AH202"/>
  <c r="BR202"/>
  <c r="Z201"/>
  <c r="BJ201"/>
  <c r="BN201"/>
  <c r="AP200"/>
  <c r="BV200"/>
  <c r="AH199"/>
  <c r="BR199"/>
  <c r="Z193"/>
  <c r="BJ193"/>
  <c r="BL193" s="1"/>
  <c r="BN193"/>
  <c r="AH190"/>
  <c r="BR190"/>
  <c r="Z188"/>
  <c r="BJ188"/>
  <c r="BN188"/>
  <c r="AP187"/>
  <c r="BV187"/>
  <c r="Z187"/>
  <c r="BJ187"/>
  <c r="BL187" s="1"/>
  <c r="BN187"/>
  <c r="AP184"/>
  <c r="BV184"/>
  <c r="AF183"/>
  <c r="BQ183"/>
  <c r="BI183"/>
  <c r="BO183"/>
  <c r="BM255"/>
  <c r="BM254"/>
  <c r="BM253"/>
  <c r="BM252"/>
  <c r="BM251"/>
  <c r="BM250"/>
  <c r="BM249"/>
  <c r="BM248"/>
  <c r="BM247"/>
  <c r="BX246"/>
  <c r="BM246"/>
  <c r="BX245"/>
  <c r="BM245"/>
  <c r="BM244"/>
  <c r="BX243"/>
  <c r="AL233"/>
  <c r="BU226"/>
  <c r="BX225"/>
  <c r="BM225"/>
  <c r="BX224"/>
  <c r="BM224"/>
  <c r="BX223"/>
  <c r="BM223"/>
  <c r="AL213"/>
  <c r="BU212"/>
  <c r="AT212"/>
  <c r="BX211"/>
  <c r="BM211"/>
  <c r="BX210"/>
  <c r="BM210"/>
  <c r="BH210"/>
  <c r="BU209"/>
  <c r="AT209"/>
  <c r="BX208"/>
  <c r="BM208"/>
  <c r="BH208"/>
  <c r="BU207"/>
  <c r="BM206"/>
  <c r="BH206"/>
  <c r="BQ204"/>
  <c r="BH203"/>
  <c r="BT202"/>
  <c r="BI202"/>
  <c r="BP201"/>
  <c r="BM199"/>
  <c r="BH199"/>
  <c r="BM197"/>
  <c r="BM196"/>
  <c r="BH195"/>
  <c r="BO193"/>
  <c r="BM191"/>
  <c r="BS190"/>
  <c r="BH183"/>
  <c r="AH182"/>
  <c r="BR182"/>
  <c r="BF181"/>
  <c r="CD181"/>
  <c r="AH181"/>
  <c r="BR181"/>
  <c r="AP174"/>
  <c r="BV174"/>
  <c r="AH173"/>
  <c r="BR173"/>
  <c r="Z172"/>
  <c r="BJ172"/>
  <c r="BN172"/>
  <c r="Z171"/>
  <c r="BJ171"/>
  <c r="BN171"/>
  <c r="Z167"/>
  <c r="BJ167"/>
  <c r="BN167"/>
  <c r="AP166"/>
  <c r="BV166"/>
  <c r="Z165"/>
  <c r="BJ165"/>
  <c r="BN165"/>
  <c r="Z164"/>
  <c r="BJ164"/>
  <c r="BN164"/>
  <c r="Z163"/>
  <c r="BJ163"/>
  <c r="BL163" s="1"/>
  <c r="BN163"/>
  <c r="BJ162"/>
  <c r="BN162"/>
  <c r="Z161"/>
  <c r="BJ161"/>
  <c r="BN161"/>
  <c r="Z160"/>
  <c r="BJ160"/>
  <c r="BN160"/>
  <c r="Z159"/>
  <c r="BJ159"/>
  <c r="BN159"/>
  <c r="BJ158"/>
  <c r="BN158"/>
  <c r="AF154"/>
  <c r="BQ154"/>
  <c r="Z154"/>
  <c r="BJ154"/>
  <c r="BN154"/>
  <c r="BT175"/>
  <c r="BH155"/>
  <c r="BH154"/>
  <c r="Z185"/>
  <c r="BJ185"/>
  <c r="BN185"/>
  <c r="Z184"/>
  <c r="BJ184"/>
  <c r="BN184"/>
  <c r="Z182"/>
  <c r="BJ182"/>
  <c r="BN182"/>
  <c r="Z180"/>
  <c r="BJ180"/>
  <c r="BN180"/>
  <c r="Z179"/>
  <c r="BJ179"/>
  <c r="BN179"/>
  <c r="AH178"/>
  <c r="BR178"/>
  <c r="AP176"/>
  <c r="BV176"/>
  <c r="BJ175"/>
  <c r="BN175"/>
  <c r="BJ174"/>
  <c r="BN174"/>
  <c r="Z173"/>
  <c r="BJ173"/>
  <c r="BN173"/>
  <c r="Z169"/>
  <c r="BJ169"/>
  <c r="BN169"/>
  <c r="Z166"/>
  <c r="BJ166"/>
  <c r="BN166"/>
  <c r="AH155"/>
  <c r="BR155"/>
  <c r="AR154"/>
  <c r="BW154"/>
  <c r="AH154"/>
  <c r="BR154"/>
  <c r="BK118"/>
  <c r="BO182"/>
  <c r="BQ181"/>
  <c r="AN181"/>
  <c r="X181"/>
  <c r="BP180"/>
  <c r="AJ180"/>
  <c r="BW179"/>
  <c r="BW178"/>
  <c r="X178"/>
  <c r="AJ177"/>
  <c r="AJ176"/>
  <c r="BQ173"/>
  <c r="BM171"/>
  <c r="BH171"/>
  <c r="BO169"/>
  <c r="BI169"/>
  <c r="AR169"/>
  <c r="BW168"/>
  <c r="BQ168"/>
  <c r="AF168"/>
  <c r="BI167"/>
  <c r="AR167"/>
  <c r="BH166"/>
  <c r="BQ165"/>
  <c r="AF165"/>
  <c r="BX163"/>
  <c r="BM163"/>
  <c r="BH163"/>
  <c r="BX162"/>
  <c r="BS162"/>
  <c r="BH162"/>
  <c r="BX161"/>
  <c r="BX160"/>
  <c r="BM160"/>
  <c r="BH160"/>
  <c r="BX159"/>
  <c r="BM159"/>
  <c r="BH159"/>
  <c r="BX158"/>
  <c r="BS158"/>
  <c r="BH158"/>
  <c r="BI156"/>
  <c r="BK156" s="1"/>
  <c r="AP181"/>
  <c r="BV181"/>
  <c r="Z181"/>
  <c r="BJ181"/>
  <c r="BN181"/>
  <c r="Z178"/>
  <c r="BJ178"/>
  <c r="BN178"/>
  <c r="BJ177"/>
  <c r="BN177"/>
  <c r="BJ176"/>
  <c r="BN176"/>
  <c r="AH168"/>
  <c r="BR168"/>
  <c r="AH165"/>
  <c r="BR165"/>
  <c r="AB153"/>
  <c r="BH153"/>
  <c r="AR152"/>
  <c r="BW152"/>
  <c r="BX179"/>
  <c r="BX178"/>
  <c r="AL177"/>
  <c r="AL176"/>
  <c r="BY171"/>
  <c r="BY170"/>
  <c r="BX168"/>
  <c r="BY166"/>
  <c r="BX165"/>
  <c r="BH165"/>
  <c r="BY164"/>
  <c r="BY163"/>
  <c r="BY162"/>
  <c r="BT162"/>
  <c r="BY161"/>
  <c r="BY160"/>
  <c r="BY159"/>
  <c r="BY158"/>
  <c r="BT158"/>
  <c r="BI157"/>
  <c r="BI152"/>
  <c r="BF186"/>
  <c r="CD186"/>
  <c r="Z183"/>
  <c r="BJ183"/>
  <c r="BN183"/>
  <c r="AH180"/>
  <c r="BR180"/>
  <c r="AH171"/>
  <c r="BR171"/>
  <c r="Z170"/>
  <c r="BJ170"/>
  <c r="BN170"/>
  <c r="AH169"/>
  <c r="BR169"/>
  <c r="Z168"/>
  <c r="BJ168"/>
  <c r="BN168"/>
  <c r="Z157"/>
  <c r="BJ157"/>
  <c r="BN157"/>
  <c r="Z156"/>
  <c r="BJ156"/>
  <c r="BN156"/>
  <c r="X154"/>
  <c r="BI154"/>
  <c r="AD153"/>
  <c r="BP153"/>
  <c r="BK129"/>
  <c r="BQ182"/>
  <c r="BX180"/>
  <c r="BH180"/>
  <c r="BO179"/>
  <c r="BX177"/>
  <c r="BS177"/>
  <c r="BS176"/>
  <c r="BI174"/>
  <c r="BO173"/>
  <c r="BI172"/>
  <c r="BO168"/>
  <c r="BU166"/>
  <c r="AD165"/>
  <c r="Z151"/>
  <c r="BJ151"/>
  <c r="BN151"/>
  <c r="Z139"/>
  <c r="BJ139"/>
  <c r="BN139"/>
  <c r="Z137"/>
  <c r="BJ137"/>
  <c r="BN137"/>
  <c r="Z135"/>
  <c r="BJ135"/>
  <c r="BN135"/>
  <c r="Z128"/>
  <c r="BJ128"/>
  <c r="BN128"/>
  <c r="AH127"/>
  <c r="BR127"/>
  <c r="Z126"/>
  <c r="BJ126"/>
  <c r="BN126"/>
  <c r="AH125"/>
  <c r="BR125"/>
  <c r="Z123"/>
  <c r="BJ123"/>
  <c r="BN123"/>
  <c r="AH122"/>
  <c r="BR122"/>
  <c r="AH111"/>
  <c r="BR111"/>
  <c r="Z106"/>
  <c r="BJ106"/>
  <c r="BN106"/>
  <c r="AP105"/>
  <c r="BV105"/>
  <c r="Z104"/>
  <c r="BJ104"/>
  <c r="BN104"/>
  <c r="BX118"/>
  <c r="BX115"/>
  <c r="BX114"/>
  <c r="BX113"/>
  <c r="BX112"/>
  <c r="BX111"/>
  <c r="X111"/>
  <c r="X109"/>
  <c r="X108"/>
  <c r="AF107"/>
  <c r="BX106"/>
  <c r="BH106"/>
  <c r="BW105"/>
  <c r="AJ105"/>
  <c r="BT104"/>
  <c r="BO104"/>
  <c r="AR104"/>
  <c r="Z155"/>
  <c r="BJ155"/>
  <c r="BN155"/>
  <c r="Z153"/>
  <c r="BJ153"/>
  <c r="BN153"/>
  <c r="Z152"/>
  <c r="BJ152"/>
  <c r="BN152"/>
  <c r="Z149"/>
  <c r="BJ149"/>
  <c r="BN149"/>
  <c r="Z148"/>
  <c r="BJ148"/>
  <c r="BN148"/>
  <c r="AP147"/>
  <c r="BV147"/>
  <c r="Z146"/>
  <c r="BJ146"/>
  <c r="BN146"/>
  <c r="Z145"/>
  <c r="BJ145"/>
  <c r="BN145"/>
  <c r="AH140"/>
  <c r="BR140"/>
  <c r="AH138"/>
  <c r="BR138"/>
  <c r="Z136"/>
  <c r="BJ136"/>
  <c r="BN136"/>
  <c r="AH134"/>
  <c r="BR134"/>
  <c r="Z127"/>
  <c r="BJ127"/>
  <c r="BN127"/>
  <c r="Z125"/>
  <c r="BJ125"/>
  <c r="BN125"/>
  <c r="AH124"/>
  <c r="BR124"/>
  <c r="Z122"/>
  <c r="BJ122"/>
  <c r="BN122"/>
  <c r="Z118"/>
  <c r="BJ118"/>
  <c r="BL118" s="1"/>
  <c r="BN118"/>
  <c r="AH117"/>
  <c r="BR117"/>
  <c r="Z111"/>
  <c r="BJ111"/>
  <c r="BN111"/>
  <c r="Z110"/>
  <c r="BJ110"/>
  <c r="BN110"/>
  <c r="Z109"/>
  <c r="BJ109"/>
  <c r="BN109"/>
  <c r="Z108"/>
  <c r="BJ108"/>
  <c r="BN108"/>
  <c r="AH107"/>
  <c r="BR107"/>
  <c r="BM155"/>
  <c r="BX153"/>
  <c r="BO149"/>
  <c r="AR149"/>
  <c r="BW148"/>
  <c r="BW147"/>
  <c r="X147"/>
  <c r="BU146"/>
  <c r="BP146"/>
  <c r="BW145"/>
  <c r="BW144"/>
  <c r="AD144"/>
  <c r="X144"/>
  <c r="X143"/>
  <c r="X142"/>
  <c r="AF141"/>
  <c r="BT140"/>
  <c r="BI140"/>
  <c r="AR140"/>
  <c r="AJ139"/>
  <c r="BX138"/>
  <c r="BS138"/>
  <c r="BM138"/>
  <c r="BH138"/>
  <c r="X138"/>
  <c r="AJ137"/>
  <c r="BM136"/>
  <c r="BW135"/>
  <c r="BQ135"/>
  <c r="AF135"/>
  <c r="BX134"/>
  <c r="BS134"/>
  <c r="BM134"/>
  <c r="BH134"/>
  <c r="AJ133"/>
  <c r="BO132"/>
  <c r="AR132"/>
  <c r="BO131"/>
  <c r="AR131"/>
  <c r="BO130"/>
  <c r="AR130"/>
  <c r="BO129"/>
  <c r="AR129"/>
  <c r="BI128"/>
  <c r="AR128"/>
  <c r="BX127"/>
  <c r="BM127"/>
  <c r="CC125"/>
  <c r="BX125"/>
  <c r="BM125"/>
  <c r="BW124"/>
  <c r="AB124"/>
  <c r="BI123"/>
  <c r="AR123"/>
  <c r="CC122"/>
  <c r="BX122"/>
  <c r="BM122"/>
  <c r="BW121"/>
  <c r="BQ121"/>
  <c r="BO120"/>
  <c r="AR120"/>
  <c r="BO119"/>
  <c r="AR119"/>
  <c r="BO118"/>
  <c r="AR118"/>
  <c r="BW117"/>
  <c r="X117"/>
  <c r="BP116"/>
  <c r="AB116"/>
  <c r="BO115"/>
  <c r="AR115"/>
  <c r="BO114"/>
  <c r="AR114"/>
  <c r="BO113"/>
  <c r="AR113"/>
  <c r="BO112"/>
  <c r="BT111"/>
  <c r="BW110"/>
  <c r="BY106"/>
  <c r="BX105"/>
  <c r="BS105"/>
  <c r="Z147"/>
  <c r="BJ147"/>
  <c r="BL147" s="1"/>
  <c r="BN147"/>
  <c r="AP146"/>
  <c r="BV146"/>
  <c r="Z144"/>
  <c r="BJ144"/>
  <c r="BN144"/>
  <c r="Z143"/>
  <c r="BJ143"/>
  <c r="BN143"/>
  <c r="Z142"/>
  <c r="BJ142"/>
  <c r="BN142"/>
  <c r="AH141"/>
  <c r="BR141"/>
  <c r="Z140"/>
  <c r="BJ140"/>
  <c r="BN140"/>
  <c r="Z138"/>
  <c r="BJ138"/>
  <c r="BN138"/>
  <c r="AH135"/>
  <c r="BR135"/>
  <c r="Z134"/>
  <c r="BJ134"/>
  <c r="BN134"/>
  <c r="AH121"/>
  <c r="BR121"/>
  <c r="Z117"/>
  <c r="BJ117"/>
  <c r="BN117"/>
  <c r="Z105"/>
  <c r="BJ105"/>
  <c r="BN105"/>
  <c r="AP104"/>
  <c r="BV104"/>
  <c r="Z102"/>
  <c r="BJ102"/>
  <c r="BN102"/>
  <c r="AR100"/>
  <c r="BW100"/>
  <c r="BI100"/>
  <c r="BK100" s="1"/>
  <c r="BU100"/>
  <c r="BP149"/>
  <c r="BX148"/>
  <c r="BX147"/>
  <c r="BM147"/>
  <c r="BH147"/>
  <c r="BX145"/>
  <c r="BX144"/>
  <c r="BM144"/>
  <c r="BH144"/>
  <c r="BQ141"/>
  <c r="BT138"/>
  <c r="AL137"/>
  <c r="BI136"/>
  <c r="BX135"/>
  <c r="BY134"/>
  <c r="BT134"/>
  <c r="BI127"/>
  <c r="BX124"/>
  <c r="BX121"/>
  <c r="BX117"/>
  <c r="BM109"/>
  <c r="BM108"/>
  <c r="BM107"/>
  <c r="BH107"/>
  <c r="BP106"/>
  <c r="BT105"/>
  <c r="BO105"/>
  <c r="BI103"/>
  <c r="Z150"/>
  <c r="BJ150"/>
  <c r="BN150"/>
  <c r="AH149"/>
  <c r="BR149"/>
  <c r="AH146"/>
  <c r="BR146"/>
  <c r="Z141"/>
  <c r="BJ141"/>
  <c r="BN141"/>
  <c r="AP140"/>
  <c r="BV140"/>
  <c r="AH139"/>
  <c r="BR139"/>
  <c r="AH137"/>
  <c r="BR137"/>
  <c r="Z133"/>
  <c r="BJ133"/>
  <c r="BN133"/>
  <c r="Z132"/>
  <c r="BJ132"/>
  <c r="BN132"/>
  <c r="Z131"/>
  <c r="BJ131"/>
  <c r="BN131"/>
  <c r="Z130"/>
  <c r="BJ130"/>
  <c r="BN130"/>
  <c r="Z129"/>
  <c r="BJ129"/>
  <c r="BL129" s="1"/>
  <c r="BN129"/>
  <c r="AP128"/>
  <c r="BV128"/>
  <c r="Z124"/>
  <c r="BJ124"/>
  <c r="BN124"/>
  <c r="AH123"/>
  <c r="BR123"/>
  <c r="Z121"/>
  <c r="BJ121"/>
  <c r="BN121"/>
  <c r="Z120"/>
  <c r="BJ120"/>
  <c r="BN120"/>
  <c r="Z119"/>
  <c r="BJ119"/>
  <c r="BN119"/>
  <c r="AH118"/>
  <c r="BR118"/>
  <c r="Z116"/>
  <c r="BJ116"/>
  <c r="BN116"/>
  <c r="Z115"/>
  <c r="BJ115"/>
  <c r="BN115"/>
  <c r="Z114"/>
  <c r="BJ114"/>
  <c r="BN114"/>
  <c r="Z113"/>
  <c r="BJ113"/>
  <c r="BN113"/>
  <c r="Z112"/>
  <c r="BJ112"/>
  <c r="BN112"/>
  <c r="Z107"/>
  <c r="BJ107"/>
  <c r="BL107" s="1"/>
  <c r="BN107"/>
  <c r="Z103"/>
  <c r="BJ103"/>
  <c r="BN103"/>
  <c r="Z100"/>
  <c r="BJ100"/>
  <c r="BN100"/>
  <c r="BO152"/>
  <c r="BI151"/>
  <c r="BO148"/>
  <c r="BH146"/>
  <c r="BO145"/>
  <c r="BM143"/>
  <c r="BM142"/>
  <c r="BM139"/>
  <c r="BH139"/>
  <c r="BM137"/>
  <c r="BH137"/>
  <c r="BP136"/>
  <c r="BI135"/>
  <c r="BS133"/>
  <c r="BI126"/>
  <c r="BO124"/>
  <c r="BO121"/>
  <c r="BI99"/>
  <c r="BK99" s="1"/>
  <c r="AH96"/>
  <c r="BR96"/>
  <c r="Z94"/>
  <c r="BJ94"/>
  <c r="BN94"/>
  <c r="BT82"/>
  <c r="AL82"/>
  <c r="BJ82"/>
  <c r="X82"/>
  <c r="BH82"/>
  <c r="BM82"/>
  <c r="BI82"/>
  <c r="BX81"/>
  <c r="AT81"/>
  <c r="BJ81"/>
  <c r="BY99"/>
  <c r="BY98"/>
  <c r="BY97"/>
  <c r="BT97"/>
  <c r="BX96"/>
  <c r="BH96"/>
  <c r="AL93"/>
  <c r="BI86"/>
  <c r="BK86" s="1"/>
  <c r="BV85"/>
  <c r="Z101"/>
  <c r="BJ101"/>
  <c r="BN101"/>
  <c r="Z96"/>
  <c r="BJ96"/>
  <c r="BN96"/>
  <c r="Z95"/>
  <c r="BJ95"/>
  <c r="BN95"/>
  <c r="AH93"/>
  <c r="BR93"/>
  <c r="Z85"/>
  <c r="BJ85"/>
  <c r="AL100"/>
  <c r="X99"/>
  <c r="X98"/>
  <c r="AJ97"/>
  <c r="BO96"/>
  <c r="AR96"/>
  <c r="BW95"/>
  <c r="BW94"/>
  <c r="AL94"/>
  <c r="BX93"/>
  <c r="BS93"/>
  <c r="BM93"/>
  <c r="BH93"/>
  <c r="Z99"/>
  <c r="BJ99"/>
  <c r="BN99"/>
  <c r="Z98"/>
  <c r="BJ98"/>
  <c r="BN98"/>
  <c r="AH94"/>
  <c r="BR94"/>
  <c r="Z93"/>
  <c r="BJ93"/>
  <c r="BN93"/>
  <c r="BO85"/>
  <c r="BI85"/>
  <c r="Z84"/>
  <c r="BJ84"/>
  <c r="Z97"/>
  <c r="BJ97"/>
  <c r="BN97"/>
  <c r="Z86"/>
  <c r="BN86"/>
  <c r="BJ86"/>
  <c r="AH84"/>
  <c r="BR84"/>
  <c r="AB84"/>
  <c r="BO84"/>
  <c r="BI84"/>
  <c r="Z83"/>
  <c r="BJ83"/>
  <c r="BM99"/>
  <c r="BM98"/>
  <c r="BS97"/>
  <c r="BQ96"/>
  <c r="BO95"/>
  <c r="BI94"/>
  <c r="BI80"/>
  <c r="X81"/>
  <c r="BH81"/>
  <c r="BI81"/>
  <c r="AR79"/>
  <c r="BW79"/>
  <c r="BJ80"/>
  <c r="AR85"/>
  <c r="BW85"/>
  <c r="AN82"/>
  <c r="BU82"/>
  <c r="Z80"/>
  <c r="BN80"/>
  <c r="BK51"/>
  <c r="X86"/>
  <c r="BH86"/>
  <c r="X84"/>
  <c r="BH84"/>
  <c r="X83"/>
  <c r="BH83"/>
  <c r="X80"/>
  <c r="BH80"/>
  <c r="X78"/>
  <c r="BH78"/>
  <c r="X77"/>
  <c r="BH77"/>
  <c r="X76"/>
  <c r="BH76"/>
  <c r="X73"/>
  <c r="BH73"/>
  <c r="X72"/>
  <c r="BH72"/>
  <c r="X68"/>
  <c r="BH68"/>
  <c r="X59"/>
  <c r="BH59"/>
  <c r="X58"/>
  <c r="BH58"/>
  <c r="AJ54"/>
  <c r="BH54"/>
  <c r="X48"/>
  <c r="BH48"/>
  <c r="X47"/>
  <c r="BH47"/>
  <c r="X46"/>
  <c r="BH46"/>
  <c r="X42"/>
  <c r="BH42"/>
  <c r="X41"/>
  <c r="BH41"/>
  <c r="X38"/>
  <c r="BH38"/>
  <c r="X35"/>
  <c r="BH35"/>
  <c r="X33"/>
  <c r="BH33"/>
  <c r="BM33"/>
  <c r="BJ79"/>
  <c r="BL79" s="1"/>
  <c r="BN78"/>
  <c r="BI78"/>
  <c r="BJ77"/>
  <c r="BJ76"/>
  <c r="Z74"/>
  <c r="BW73"/>
  <c r="AL73"/>
  <c r="BJ72"/>
  <c r="Z70"/>
  <c r="Z69"/>
  <c r="BW68"/>
  <c r="BR68"/>
  <c r="BJ67"/>
  <c r="BS66"/>
  <c r="BN66"/>
  <c r="Z66"/>
  <c r="BW65"/>
  <c r="Z65"/>
  <c r="BW64"/>
  <c r="Z64"/>
  <c r="Z63"/>
  <c r="BW62"/>
  <c r="Z62"/>
  <c r="BW61"/>
  <c r="Z61"/>
  <c r="BN59"/>
  <c r="BI59"/>
  <c r="BJ58"/>
  <c r="BL58" s="1"/>
  <c r="AT56"/>
  <c r="AT55"/>
  <c r="AT54"/>
  <c r="BJ53"/>
  <c r="AD53"/>
  <c r="AT52"/>
  <c r="Z52"/>
  <c r="BW51"/>
  <c r="BM51"/>
  <c r="AL51"/>
  <c r="AT50"/>
  <c r="Z49"/>
  <c r="BW48"/>
  <c r="AL48"/>
  <c r="BJ47"/>
  <c r="BJ46"/>
  <c r="BL46" s="1"/>
  <c r="BJ45"/>
  <c r="BS44"/>
  <c r="BN44"/>
  <c r="BN42"/>
  <c r="BJ41"/>
  <c r="AT39"/>
  <c r="AT38"/>
  <c r="Z36"/>
  <c r="BW35"/>
  <c r="BR35"/>
  <c r="BU34"/>
  <c r="BJ34"/>
  <c r="BL34" s="1"/>
  <c r="BS32"/>
  <c r="BS31"/>
  <c r="BS30"/>
  <c r="BS26"/>
  <c r="BS25"/>
  <c r="BS24"/>
  <c r="BS23"/>
  <c r="BS22"/>
  <c r="BS20"/>
  <c r="BS19"/>
  <c r="BS18"/>
  <c r="BS17"/>
  <c r="X79"/>
  <c r="BH79"/>
  <c r="X67"/>
  <c r="BH67"/>
  <c r="X60"/>
  <c r="BH60"/>
  <c r="X45"/>
  <c r="BH45"/>
  <c r="X43"/>
  <c r="BH43"/>
  <c r="Z33"/>
  <c r="BJ33"/>
  <c r="BN33"/>
  <c r="X30"/>
  <c r="BH30"/>
  <c r="BI30"/>
  <c r="BM30"/>
  <c r="X29"/>
  <c r="BH29"/>
  <c r="BI29"/>
  <c r="BM29"/>
  <c r="AF28"/>
  <c r="BQ28"/>
  <c r="X28"/>
  <c r="BH28"/>
  <c r="BM28"/>
  <c r="BI28"/>
  <c r="AF16"/>
  <c r="BQ16"/>
  <c r="Z75"/>
  <c r="BI73"/>
  <c r="BK71"/>
  <c r="Z71"/>
  <c r="BN69"/>
  <c r="BI68"/>
  <c r="BN65"/>
  <c r="BN64"/>
  <c r="BN63"/>
  <c r="BN62"/>
  <c r="BN61"/>
  <c r="BM56"/>
  <c r="BM55"/>
  <c r="BM39"/>
  <c r="Z39"/>
  <c r="X85"/>
  <c r="BH85"/>
  <c r="X74"/>
  <c r="BH74"/>
  <c r="X70"/>
  <c r="BH70"/>
  <c r="X69"/>
  <c r="BH69"/>
  <c r="X66"/>
  <c r="BH66"/>
  <c r="X65"/>
  <c r="BH65"/>
  <c r="X64"/>
  <c r="BH64"/>
  <c r="X63"/>
  <c r="BH63"/>
  <c r="X62"/>
  <c r="BH62"/>
  <c r="X61"/>
  <c r="BH61"/>
  <c r="X52"/>
  <c r="BH52"/>
  <c r="X49"/>
  <c r="BH49"/>
  <c r="X44"/>
  <c r="BH44"/>
  <c r="X36"/>
  <c r="BH36"/>
  <c r="X34"/>
  <c r="BH34"/>
  <c r="AJ33"/>
  <c r="BS33"/>
  <c r="BM92"/>
  <c r="BM91"/>
  <c r="BM90"/>
  <c r="BM89"/>
  <c r="BM88"/>
  <c r="BM87"/>
  <c r="BM83"/>
  <c r="BM79"/>
  <c r="AL79"/>
  <c r="BW76"/>
  <c r="BJ73"/>
  <c r="BO68"/>
  <c r="BJ68"/>
  <c r="BW67"/>
  <c r="BM67"/>
  <c r="AL67"/>
  <c r="AT66"/>
  <c r="BW58"/>
  <c r="BM58"/>
  <c r="BS54"/>
  <c r="AL54"/>
  <c r="BW53"/>
  <c r="BI52"/>
  <c r="BJ48"/>
  <c r="BW47"/>
  <c r="BM47"/>
  <c r="BW46"/>
  <c r="BM46"/>
  <c r="BW45"/>
  <c r="BM45"/>
  <c r="AL45"/>
  <c r="AT44"/>
  <c r="BW41"/>
  <c r="BM41"/>
  <c r="BN38"/>
  <c r="BI38"/>
  <c r="BO35"/>
  <c r="BJ35"/>
  <c r="AL34"/>
  <c r="BS29"/>
  <c r="BS28"/>
  <c r="X75"/>
  <c r="BH75"/>
  <c r="X71"/>
  <c r="BH71"/>
  <c r="X57"/>
  <c r="BH57"/>
  <c r="X56"/>
  <c r="BH56"/>
  <c r="X55"/>
  <c r="BH55"/>
  <c r="X53"/>
  <c r="BH53"/>
  <c r="X51"/>
  <c r="BH51"/>
  <c r="X50"/>
  <c r="BH50"/>
  <c r="X40"/>
  <c r="BH40"/>
  <c r="X39"/>
  <c r="BH39"/>
  <c r="X37"/>
  <c r="BH37"/>
  <c r="X32"/>
  <c r="BH32"/>
  <c r="BM32"/>
  <c r="X31"/>
  <c r="BH31"/>
  <c r="BM31"/>
  <c r="BI31"/>
  <c r="BK31" s="1"/>
  <c r="AN30"/>
  <c r="BU30"/>
  <c r="AF30"/>
  <c r="BQ30"/>
  <c r="AF29"/>
  <c r="BQ29"/>
  <c r="X27"/>
  <c r="BH27"/>
  <c r="BI27"/>
  <c r="BK27" s="1"/>
  <c r="BM27"/>
  <c r="AF26"/>
  <c r="BQ26"/>
  <c r="X26"/>
  <c r="BH26"/>
  <c r="BI26"/>
  <c r="BK26" s="1"/>
  <c r="BM26"/>
  <c r="AF25"/>
  <c r="BQ25"/>
  <c r="X25"/>
  <c r="BH25"/>
  <c r="BM25"/>
  <c r="BI25"/>
  <c r="AF24"/>
  <c r="BQ24"/>
  <c r="X24"/>
  <c r="BH24"/>
  <c r="BI24"/>
  <c r="BM24"/>
  <c r="X23"/>
  <c r="BH23"/>
  <c r="BM23"/>
  <c r="BI23"/>
  <c r="AF22"/>
  <c r="BQ22"/>
  <c r="X22"/>
  <c r="BH22"/>
  <c r="BI22"/>
  <c r="BK22" s="1"/>
  <c r="BM22"/>
  <c r="X21"/>
  <c r="BH21"/>
  <c r="BM21"/>
  <c r="BI21"/>
  <c r="AF20"/>
  <c r="BQ20"/>
  <c r="X20"/>
  <c r="BH20"/>
  <c r="BI20"/>
  <c r="BM20"/>
  <c r="AF19"/>
  <c r="BQ19"/>
  <c r="X19"/>
  <c r="BH19"/>
  <c r="BM19"/>
  <c r="BI19"/>
  <c r="AF18"/>
  <c r="BQ18"/>
  <c r="X18"/>
  <c r="BH18"/>
  <c r="BI18"/>
  <c r="BM18"/>
  <c r="AF17"/>
  <c r="BQ17"/>
  <c r="X17"/>
  <c r="BH17"/>
  <c r="BM17"/>
  <c r="BI17"/>
  <c r="BK10"/>
  <c r="X15"/>
  <c r="BH15"/>
  <c r="X13"/>
  <c r="BH13"/>
  <c r="X12"/>
  <c r="BH12"/>
  <c r="X11"/>
  <c r="BH11"/>
  <c r="X9"/>
  <c r="BH9"/>
  <c r="AL32"/>
  <c r="BT32"/>
  <c r="Z32"/>
  <c r="BJ32"/>
  <c r="BN32"/>
  <c r="AL31"/>
  <c r="BT31"/>
  <c r="AP30"/>
  <c r="BV30"/>
  <c r="AH30"/>
  <c r="BR30"/>
  <c r="AL29"/>
  <c r="BT29"/>
  <c r="Z29"/>
  <c r="BJ29"/>
  <c r="BN29"/>
  <c r="AL28"/>
  <c r="BT28"/>
  <c r="AD28"/>
  <c r="BP28"/>
  <c r="AT27"/>
  <c r="BX27"/>
  <c r="AT26"/>
  <c r="BX26"/>
  <c r="AH26"/>
  <c r="BR26"/>
  <c r="Z26"/>
  <c r="BJ26"/>
  <c r="BN26"/>
  <c r="AL25"/>
  <c r="BT25"/>
  <c r="AD25"/>
  <c r="BP25"/>
  <c r="AT24"/>
  <c r="BX24"/>
  <c r="AH24"/>
  <c r="BR24"/>
  <c r="Z24"/>
  <c r="BJ24"/>
  <c r="BN24"/>
  <c r="AL23"/>
  <c r="BT23"/>
  <c r="AT22"/>
  <c r="BX22"/>
  <c r="AH22"/>
  <c r="BR22"/>
  <c r="Z22"/>
  <c r="BJ22"/>
  <c r="BN22"/>
  <c r="AD21"/>
  <c r="BP21"/>
  <c r="AT20"/>
  <c r="BX20"/>
  <c r="AH20"/>
  <c r="BR20"/>
  <c r="Z20"/>
  <c r="BJ20"/>
  <c r="BN20"/>
  <c r="AL19"/>
  <c r="BT19"/>
  <c r="AD19"/>
  <c r="BP19"/>
  <c r="AT18"/>
  <c r="BX18"/>
  <c r="AH18"/>
  <c r="BR18"/>
  <c r="Z18"/>
  <c r="BJ18"/>
  <c r="BN18"/>
  <c r="AL17"/>
  <c r="BT17"/>
  <c r="AD17"/>
  <c r="BP17"/>
  <c r="AT16"/>
  <c r="BX16"/>
  <c r="AD16"/>
  <c r="BP16"/>
  <c r="AT15"/>
  <c r="BX15"/>
  <c r="AH15"/>
  <c r="BR15"/>
  <c r="Z15"/>
  <c r="BJ15"/>
  <c r="BN15"/>
  <c r="AL14"/>
  <c r="BT14"/>
  <c r="AD14"/>
  <c r="BP14"/>
  <c r="AT13"/>
  <c r="BX13"/>
  <c r="AH13"/>
  <c r="BR13"/>
  <c r="Z13"/>
  <c r="BJ13"/>
  <c r="BN13"/>
  <c r="Z12"/>
  <c r="BJ12"/>
  <c r="BN12"/>
  <c r="Z11"/>
  <c r="BJ11"/>
  <c r="BN11"/>
  <c r="AL10"/>
  <c r="BT10"/>
  <c r="AD10"/>
  <c r="BP10"/>
  <c r="AT9"/>
  <c r="BX9"/>
  <c r="Z9"/>
  <c r="BJ9"/>
  <c r="BN9"/>
  <c r="BM15"/>
  <c r="BQ14"/>
  <c r="BM13"/>
  <c r="BI12"/>
  <c r="BK12" s="1"/>
  <c r="BI11"/>
  <c r="BQ10"/>
  <c r="BM9"/>
  <c r="X16"/>
  <c r="BH16"/>
  <c r="X14"/>
  <c r="BH14"/>
  <c r="X10"/>
  <c r="BH10"/>
  <c r="AT32"/>
  <c r="BX32"/>
  <c r="AH32"/>
  <c r="BR32"/>
  <c r="AT31"/>
  <c r="BX31"/>
  <c r="Z31"/>
  <c r="BJ31"/>
  <c r="BN31"/>
  <c r="AL30"/>
  <c r="BT30"/>
  <c r="Z30"/>
  <c r="BJ30"/>
  <c r="BN30"/>
  <c r="AH29"/>
  <c r="BR29"/>
  <c r="AT28"/>
  <c r="BX28"/>
  <c r="AH28"/>
  <c r="BR28"/>
  <c r="Z28"/>
  <c r="BJ28"/>
  <c r="BN28"/>
  <c r="Z27"/>
  <c r="BJ27"/>
  <c r="BN27"/>
  <c r="AL26"/>
  <c r="BT26"/>
  <c r="AD26"/>
  <c r="BP26"/>
  <c r="AT25"/>
  <c r="BX25"/>
  <c r="AH25"/>
  <c r="BR25"/>
  <c r="Z25"/>
  <c r="BJ25"/>
  <c r="BN25"/>
  <c r="AL24"/>
  <c r="BT24"/>
  <c r="AD24"/>
  <c r="BP24"/>
  <c r="AT23"/>
  <c r="BX23"/>
  <c r="Z23"/>
  <c r="BJ23"/>
  <c r="BN23"/>
  <c r="AL22"/>
  <c r="BT22"/>
  <c r="AD22"/>
  <c r="BP22"/>
  <c r="AT21"/>
  <c r="BX21"/>
  <c r="Z21"/>
  <c r="BJ21"/>
  <c r="BN21"/>
  <c r="AL20"/>
  <c r="BT20"/>
  <c r="AD20"/>
  <c r="BP20"/>
  <c r="AT19"/>
  <c r="BX19"/>
  <c r="AH19"/>
  <c r="BR19"/>
  <c r="Z19"/>
  <c r="BJ19"/>
  <c r="BN19"/>
  <c r="AL18"/>
  <c r="BT18"/>
  <c r="AD18"/>
  <c r="BP18"/>
  <c r="AT17"/>
  <c r="BX17"/>
  <c r="AH17"/>
  <c r="BR17"/>
  <c r="Z17"/>
  <c r="BJ17"/>
  <c r="BN17"/>
  <c r="AH16"/>
  <c r="BR16"/>
  <c r="Z16"/>
  <c r="BJ16"/>
  <c r="BN16"/>
  <c r="AL15"/>
  <c r="BT15"/>
  <c r="AD15"/>
  <c r="BP15"/>
  <c r="AT14"/>
  <c r="BX14"/>
  <c r="AH14"/>
  <c r="BR14"/>
  <c r="Z14"/>
  <c r="BJ14"/>
  <c r="BN14"/>
  <c r="AL13"/>
  <c r="BT13"/>
  <c r="AD13"/>
  <c r="BP13"/>
  <c r="AT12"/>
  <c r="BX12"/>
  <c r="AT11"/>
  <c r="BX11"/>
  <c r="AT10"/>
  <c r="BX10"/>
  <c r="AH10"/>
  <c r="BR10"/>
  <c r="Z10"/>
  <c r="BJ10"/>
  <c r="BL10" s="1"/>
  <c r="BN10"/>
  <c r="AL9"/>
  <c r="BT9"/>
  <c r="AT8"/>
  <c r="BX8"/>
  <c r="BI16"/>
  <c r="BL16" s="1"/>
  <c r="BQ15"/>
  <c r="BI15"/>
  <c r="BM14"/>
  <c r="BQ13"/>
  <c r="BI13"/>
  <c r="BM12"/>
  <c r="BM11"/>
  <c r="BM10"/>
  <c r="BI9"/>
  <c r="BL9" s="1"/>
  <c r="BH8"/>
  <c r="BN8"/>
  <c r="BJ8"/>
  <c r="BL548" l="1"/>
  <c r="BL693"/>
  <c r="BL249"/>
  <c r="BL310"/>
  <c r="BL476"/>
  <c r="BL667"/>
  <c r="BL481"/>
  <c r="BL457"/>
  <c r="BL294"/>
  <c r="BL524"/>
  <c r="BL407"/>
  <c r="BL538"/>
  <c r="BL288"/>
  <c r="BL414"/>
  <c r="BL265"/>
  <c r="BL327"/>
  <c r="BL35"/>
  <c r="BL77"/>
  <c r="BL201"/>
  <c r="BL439"/>
  <c r="BL628"/>
  <c r="BL634"/>
  <c r="BL583"/>
  <c r="BL632"/>
  <c r="BL694"/>
  <c r="BL115"/>
  <c r="BL150"/>
  <c r="BL143"/>
  <c r="BL110"/>
  <c r="BL153"/>
  <c r="BL179"/>
  <c r="BL185"/>
  <c r="BL272"/>
  <c r="BL334"/>
  <c r="BL337"/>
  <c r="BL491"/>
  <c r="BL494"/>
  <c r="BL532"/>
  <c r="BL615"/>
  <c r="BL467"/>
  <c r="BL703"/>
  <c r="BL464"/>
  <c r="BL556"/>
  <c r="BL585"/>
  <c r="BL692"/>
  <c r="BL423"/>
  <c r="BL684"/>
  <c r="BL70"/>
  <c r="BL75"/>
  <c r="BL732"/>
  <c r="BL723"/>
  <c r="BL602"/>
  <c r="BL221"/>
  <c r="BL235"/>
  <c r="BL243"/>
  <c r="BL250"/>
  <c r="BL562"/>
  <c r="BL640"/>
  <c r="BL64"/>
  <c r="BK599"/>
  <c r="BL493"/>
  <c r="BL675"/>
  <c r="BL706"/>
  <c r="BL48"/>
  <c r="BL376"/>
  <c r="BL371"/>
  <c r="BL69"/>
  <c r="BL473"/>
  <c r="BL612"/>
  <c r="BL543"/>
  <c r="BL47"/>
  <c r="BL139"/>
  <c r="BL245"/>
  <c r="BL285"/>
  <c r="BL315"/>
  <c r="BL339"/>
  <c r="BL429"/>
  <c r="BL420"/>
  <c r="BK435"/>
  <c r="BL474"/>
  <c r="BL662"/>
  <c r="BL555"/>
  <c r="BL565"/>
  <c r="BL318"/>
  <c r="BL312"/>
  <c r="BL248"/>
  <c r="BL230"/>
  <c r="BL181"/>
  <c r="BL238"/>
  <c r="BL226"/>
  <c r="BL326"/>
  <c r="BL427"/>
  <c r="BL362"/>
  <c r="BL461"/>
  <c r="BL45"/>
  <c r="BL67"/>
  <c r="BL116"/>
  <c r="BL120"/>
  <c r="BL124"/>
  <c r="BL145"/>
  <c r="BL148"/>
  <c r="BL104"/>
  <c r="BL275"/>
  <c r="BL295"/>
  <c r="BL206"/>
  <c r="BL229"/>
  <c r="BL267"/>
  <c r="BL277"/>
  <c r="BL302"/>
  <c r="BL332"/>
  <c r="BL319"/>
  <c r="BL374"/>
  <c r="BL408"/>
  <c r="BL475"/>
  <c r="BL519"/>
  <c r="BL584"/>
  <c r="BL563"/>
  <c r="BK265"/>
  <c r="BL454"/>
  <c r="BL499"/>
  <c r="BL626"/>
  <c r="BL551"/>
  <c r="BL102"/>
  <c r="BL122"/>
  <c r="BL506"/>
  <c r="BL571"/>
  <c r="BL466"/>
  <c r="BL581"/>
  <c r="BL155"/>
  <c r="BL131"/>
  <c r="BL505"/>
  <c r="BL501"/>
  <c r="BL44"/>
  <c r="BL14"/>
  <c r="BL52"/>
  <c r="BL93"/>
  <c r="BL130"/>
  <c r="BL117"/>
  <c r="BL144"/>
  <c r="BL111"/>
  <c r="BL180"/>
  <c r="BL160"/>
  <c r="BL236"/>
  <c r="BL251"/>
  <c r="BL255"/>
  <c r="BL321"/>
  <c r="BL369"/>
  <c r="BL92"/>
  <c r="BL146"/>
  <c r="BL158"/>
  <c r="BL164"/>
  <c r="BL244"/>
  <c r="BL106"/>
  <c r="BL178"/>
  <c r="BL220"/>
  <c r="BL266"/>
  <c r="BL330"/>
  <c r="BL341"/>
  <c r="BL342"/>
  <c r="BL521"/>
  <c r="BL642"/>
  <c r="BK684"/>
  <c r="BL604"/>
  <c r="BL218"/>
  <c r="BL224"/>
  <c r="BL259"/>
  <c r="BL132"/>
  <c r="BL141"/>
  <c r="BL219"/>
  <c r="BL241"/>
  <c r="BL196"/>
  <c r="BL97"/>
  <c r="BL98"/>
  <c r="BL119"/>
  <c r="BL133"/>
  <c r="BL105"/>
  <c r="BL168"/>
  <c r="BL216"/>
  <c r="BL234"/>
  <c r="BL228"/>
  <c r="BL271"/>
  <c r="BL280"/>
  <c r="BK394"/>
  <c r="BL443"/>
  <c r="BL448"/>
  <c r="BL517"/>
  <c r="BL702"/>
  <c r="BL588"/>
  <c r="BK600"/>
  <c r="BL731"/>
  <c r="BL37"/>
  <c r="BL121"/>
  <c r="BL177"/>
  <c r="BL214"/>
  <c r="BL247"/>
  <c r="BL289"/>
  <c r="BL331"/>
  <c r="BL340"/>
  <c r="BL322"/>
  <c r="BL437"/>
  <c r="BL406"/>
  <c r="BL426"/>
  <c r="BL470"/>
  <c r="BL522"/>
  <c r="BL558"/>
  <c r="BL700"/>
  <c r="BL711"/>
  <c r="BL673"/>
  <c r="BL57"/>
  <c r="BL108"/>
  <c r="BL197"/>
  <c r="BL114"/>
  <c r="BL225"/>
  <c r="BL186"/>
  <c r="BL210"/>
  <c r="BL560"/>
  <c r="BL593"/>
  <c r="BL598"/>
  <c r="BL459"/>
  <c r="BL623"/>
  <c r="BL590"/>
  <c r="BL570"/>
  <c r="BL594"/>
  <c r="BL66"/>
  <c r="BL610"/>
  <c r="BK620"/>
  <c r="BL681"/>
  <c r="BL534"/>
  <c r="BL90"/>
  <c r="BL33"/>
  <c r="BL41"/>
  <c r="BL195"/>
  <c r="BL208"/>
  <c r="BL361"/>
  <c r="BL368"/>
  <c r="BL384"/>
  <c r="BL353"/>
  <c r="BL498"/>
  <c r="BL574"/>
  <c r="BL619"/>
  <c r="BL591"/>
  <c r="BL452"/>
  <c r="BL719"/>
  <c r="BL83"/>
  <c r="BL345"/>
  <c r="BL347"/>
  <c r="BK473"/>
  <c r="BL580"/>
  <c r="BL648"/>
  <c r="BK66"/>
  <c r="BK681"/>
  <c r="BL72"/>
  <c r="BL188"/>
  <c r="BL276"/>
  <c r="BL314"/>
  <c r="BL325"/>
  <c r="BL333"/>
  <c r="BL396"/>
  <c r="BL352"/>
  <c r="BL377"/>
  <c r="BL370"/>
  <c r="BL445"/>
  <c r="BL402"/>
  <c r="BL616"/>
  <c r="BL637"/>
  <c r="BL645"/>
  <c r="BL670"/>
  <c r="BL434"/>
  <c r="BK602"/>
  <c r="BL425"/>
  <c r="BL559"/>
  <c r="BL149"/>
  <c r="BL283"/>
  <c r="BL189"/>
  <c r="BL207"/>
  <c r="BL253"/>
  <c r="BL261"/>
  <c r="BL203"/>
  <c r="BL286"/>
  <c r="BL351"/>
  <c r="BL316"/>
  <c r="BL336"/>
  <c r="BL346"/>
  <c r="BL419"/>
  <c r="BL511"/>
  <c r="BL96"/>
  <c r="BL170"/>
  <c r="BL161"/>
  <c r="BL297"/>
  <c r="BL309"/>
  <c r="BL270"/>
  <c r="BL300"/>
  <c r="BL335"/>
  <c r="BL385"/>
  <c r="BL317"/>
  <c r="BL356"/>
  <c r="BL416"/>
  <c r="BL137"/>
  <c r="BL222"/>
  <c r="BL240"/>
  <c r="BL194"/>
  <c r="BL199"/>
  <c r="BL363"/>
  <c r="BL552"/>
  <c r="BL672"/>
  <c r="BL676"/>
  <c r="BL696"/>
  <c r="BL547"/>
  <c r="BL717"/>
  <c r="BL40"/>
  <c r="BL621"/>
  <c r="BL625"/>
  <c r="BL537"/>
  <c r="BL518"/>
  <c r="BL541"/>
  <c r="BL578"/>
  <c r="BL566"/>
  <c r="BL526"/>
  <c r="BL605"/>
  <c r="BL344"/>
  <c r="BK423"/>
  <c r="BL611"/>
  <c r="BL682"/>
  <c r="BL690"/>
  <c r="BL471"/>
  <c r="BL211"/>
  <c r="BK299"/>
  <c r="BK731"/>
  <c r="BL71"/>
  <c r="BL404"/>
  <c r="BL515"/>
  <c r="BL727"/>
  <c r="BL712"/>
  <c r="BL113"/>
  <c r="BL78"/>
  <c r="BL136"/>
  <c r="BL176"/>
  <c r="BL159"/>
  <c r="BL215"/>
  <c r="BL237"/>
  <c r="BL282"/>
  <c r="BL252"/>
  <c r="BL260"/>
  <c r="BL269"/>
  <c r="BL281"/>
  <c r="BL298"/>
  <c r="BL329"/>
  <c r="BL323"/>
  <c r="BL528"/>
  <c r="BK559"/>
  <c r="BL529"/>
  <c r="BL573"/>
  <c r="BL687"/>
  <c r="BL701"/>
  <c r="BL451"/>
  <c r="BL726"/>
  <c r="BL728"/>
  <c r="BL586"/>
  <c r="BL63"/>
  <c r="BL32"/>
  <c r="BK37"/>
  <c r="BL166"/>
  <c r="BL162"/>
  <c r="BL165"/>
  <c r="BL171"/>
  <c r="BL223"/>
  <c r="BL191"/>
  <c r="BL256"/>
  <c r="BL320"/>
  <c r="BL386"/>
  <c r="BL372"/>
  <c r="BL424"/>
  <c r="BL496"/>
  <c r="BL510"/>
  <c r="BL520"/>
  <c r="BL614"/>
  <c r="BK551"/>
  <c r="BL601"/>
  <c r="BL622"/>
  <c r="BL686"/>
  <c r="BL482"/>
  <c r="BL441"/>
  <c r="BL8"/>
  <c r="BL101"/>
  <c r="BL112"/>
  <c r="BL61"/>
  <c r="BK75"/>
  <c r="BL59"/>
  <c r="BL138"/>
  <c r="BL242"/>
  <c r="BL227"/>
  <c r="BL231"/>
  <c r="BL290"/>
  <c r="BL328"/>
  <c r="BL382"/>
  <c r="BL349"/>
  <c r="BL373"/>
  <c r="BL450"/>
  <c r="BL405"/>
  <c r="BL455"/>
  <c r="BL507"/>
  <c r="BL502"/>
  <c r="BL567"/>
  <c r="BL595"/>
  <c r="BL579"/>
  <c r="BK727"/>
  <c r="BL554"/>
  <c r="BK732"/>
  <c r="BL710"/>
  <c r="BL142"/>
  <c r="BL109"/>
  <c r="BL175"/>
  <c r="BL293"/>
  <c r="BL65"/>
  <c r="BL53"/>
  <c r="BL76"/>
  <c r="BL95"/>
  <c r="BL134"/>
  <c r="BL125"/>
  <c r="BL173"/>
  <c r="BL217"/>
  <c r="BL239"/>
  <c r="BL212"/>
  <c r="BL254"/>
  <c r="BL279"/>
  <c r="BL383"/>
  <c r="BL357"/>
  <c r="BL428"/>
  <c r="BL392"/>
  <c r="BL542"/>
  <c r="BL609"/>
  <c r="BL627"/>
  <c r="BL617"/>
  <c r="BL651"/>
  <c r="BL685"/>
  <c r="BL688"/>
  <c r="BK723"/>
  <c r="BL432"/>
  <c r="BL453"/>
  <c r="BL596"/>
  <c r="BL707"/>
  <c r="BL724"/>
  <c r="BL650"/>
  <c r="BL618"/>
  <c r="BK717"/>
  <c r="BL11"/>
  <c r="BK407"/>
  <c r="BL516"/>
  <c r="BL468"/>
  <c r="BL417"/>
  <c r="BL557"/>
  <c r="BL569"/>
  <c r="BL553"/>
  <c r="BL568"/>
  <c r="BL87"/>
  <c r="BL608"/>
  <c r="BL51"/>
  <c r="BL81"/>
  <c r="BL422"/>
  <c r="BL603"/>
  <c r="BL488"/>
  <c r="BL544"/>
  <c r="BL540"/>
  <c r="BL38"/>
  <c r="BL438"/>
  <c r="BL409"/>
  <c r="BL669"/>
  <c r="BL60"/>
  <c r="BL477"/>
  <c r="BL725"/>
  <c r="BL722"/>
  <c r="BL431"/>
  <c r="BL480"/>
  <c r="BL512"/>
  <c r="BL504"/>
  <c r="BL545"/>
  <c r="BL597"/>
  <c r="BL661"/>
  <c r="BL677"/>
  <c r="BL691"/>
  <c r="BL716"/>
  <c r="BL721"/>
  <c r="BL128"/>
  <c r="BL399"/>
  <c r="BK474"/>
  <c r="BL641"/>
  <c r="BK518"/>
  <c r="BL561"/>
  <c r="BL42"/>
  <c r="BK726"/>
  <c r="BK38"/>
  <c r="BL678"/>
  <c r="BL50"/>
  <c r="BL89"/>
  <c r="BL54"/>
  <c r="BL436"/>
  <c r="BL490"/>
  <c r="BL613"/>
  <c r="BK715"/>
  <c r="BL718"/>
  <c r="BL708"/>
  <c r="BL348"/>
  <c r="BL472"/>
  <c r="BL39"/>
  <c r="BK246"/>
  <c r="BL430"/>
  <c r="BL624"/>
  <c r="BL127"/>
  <c r="BL388"/>
  <c r="BK439"/>
  <c r="BK405"/>
  <c r="BL631"/>
  <c r="BL643"/>
  <c r="BL649"/>
  <c r="BL484"/>
  <c r="BK441"/>
  <c r="BL460"/>
  <c r="BL483"/>
  <c r="BL411"/>
  <c r="BL714"/>
  <c r="BK719"/>
  <c r="BL680"/>
  <c r="BL729"/>
  <c r="BL43"/>
  <c r="BK448"/>
  <c r="BL533"/>
  <c r="BK545"/>
  <c r="BL633"/>
  <c r="BL36"/>
  <c r="BL56"/>
  <c r="BK434"/>
  <c r="BL447"/>
  <c r="BL413"/>
  <c r="BL577"/>
  <c r="BK612"/>
  <c r="BK618"/>
  <c r="BL705"/>
  <c r="BL730"/>
  <c r="BL709"/>
  <c r="BL21"/>
  <c r="BL80"/>
  <c r="BL375"/>
  <c r="BL400"/>
  <c r="BK406"/>
  <c r="BK426"/>
  <c r="BK512"/>
  <c r="BL539"/>
  <c r="BL666"/>
  <c r="BL698"/>
  <c r="BK70"/>
  <c r="BL49"/>
  <c r="BK39"/>
  <c r="BL55"/>
  <c r="BK60"/>
  <c r="BK291"/>
  <c r="BK482"/>
  <c r="BL412"/>
  <c r="BK436"/>
  <c r="BL433"/>
  <c r="BK412"/>
  <c r="BK433"/>
  <c r="BK493"/>
  <c r="BL550"/>
  <c r="BK561"/>
  <c r="BL509"/>
  <c r="BL503"/>
  <c r="BK624"/>
  <c r="BL704"/>
  <c r="BK716"/>
  <c r="BL674"/>
  <c r="BK704"/>
  <c r="BK729"/>
  <c r="BL679"/>
  <c r="BL689"/>
  <c r="BK708"/>
  <c r="BK714"/>
  <c r="BL549"/>
  <c r="BL74"/>
  <c r="BK44"/>
  <c r="BK42"/>
  <c r="BL421"/>
  <c r="BK464"/>
  <c r="BK468"/>
  <c r="BL489"/>
  <c r="BK430"/>
  <c r="BK457"/>
  <c r="BK488"/>
  <c r="BK411"/>
  <c r="BL720"/>
  <c r="BK88"/>
  <c r="BL88"/>
  <c r="BK91"/>
  <c r="BL91"/>
  <c r="BK262"/>
  <c r="BL695"/>
  <c r="BL683"/>
  <c r="BL713"/>
  <c r="BL85"/>
  <c r="BK85"/>
  <c r="BL82"/>
  <c r="BK82"/>
  <c r="BL135"/>
  <c r="BK135"/>
  <c r="BL140"/>
  <c r="BK140"/>
  <c r="BL172"/>
  <c r="BK172"/>
  <c r="BK287"/>
  <c r="BL287"/>
  <c r="BL292"/>
  <c r="BK292"/>
  <c r="BL365"/>
  <c r="BK365"/>
  <c r="BL306"/>
  <c r="BK306"/>
  <c r="BL307"/>
  <c r="BK307"/>
  <c r="BL308"/>
  <c r="BK308"/>
  <c r="BL338"/>
  <c r="BK338"/>
  <c r="BL358"/>
  <c r="BK358"/>
  <c r="BL367"/>
  <c r="BK367"/>
  <c r="BL379"/>
  <c r="BK379"/>
  <c r="BL303"/>
  <c r="BK303"/>
  <c r="BL393"/>
  <c r="BK393"/>
  <c r="BL444"/>
  <c r="BK444"/>
  <c r="BL395"/>
  <c r="BK395"/>
  <c r="BL401"/>
  <c r="BK401"/>
  <c r="BL492"/>
  <c r="BK492"/>
  <c r="BL508"/>
  <c r="BK508"/>
  <c r="BL535"/>
  <c r="BK535"/>
  <c r="BL653"/>
  <c r="BK653"/>
  <c r="BL657"/>
  <c r="BK657"/>
  <c r="BL17"/>
  <c r="BL19"/>
  <c r="BL25"/>
  <c r="BL28"/>
  <c r="BL157"/>
  <c r="BL257"/>
  <c r="BK388"/>
  <c r="BK443"/>
  <c r="BK437"/>
  <c r="BK445"/>
  <c r="BK472"/>
  <c r="BK422"/>
  <c r="BK510"/>
  <c r="BL546"/>
  <c r="BK504"/>
  <c r="BL513"/>
  <c r="BK480"/>
  <c r="BK507"/>
  <c r="BK548"/>
  <c r="BK547"/>
  <c r="BK603"/>
  <c r="BK589"/>
  <c r="BK634"/>
  <c r="BK633"/>
  <c r="BK643"/>
  <c r="BK677"/>
  <c r="BK661"/>
  <c r="BL73"/>
  <c r="BK73"/>
  <c r="BL151"/>
  <c r="BK151"/>
  <c r="BK103"/>
  <c r="BL103"/>
  <c r="BL152"/>
  <c r="BK152"/>
  <c r="BL169"/>
  <c r="BK169"/>
  <c r="BK284"/>
  <c r="BL284"/>
  <c r="BL192"/>
  <c r="BK192"/>
  <c r="BL204"/>
  <c r="BK204"/>
  <c r="BL182"/>
  <c r="BK182"/>
  <c r="BL268"/>
  <c r="BK268"/>
  <c r="BL304"/>
  <c r="BK304"/>
  <c r="BL305"/>
  <c r="BK305"/>
  <c r="BL301"/>
  <c r="BK301"/>
  <c r="BL381"/>
  <c r="BK381"/>
  <c r="BL415"/>
  <c r="BK415"/>
  <c r="BL446"/>
  <c r="BK446"/>
  <c r="BL458"/>
  <c r="BK458"/>
  <c r="BL397"/>
  <c r="BK397"/>
  <c r="BL486"/>
  <c r="BK486"/>
  <c r="BL525"/>
  <c r="BK525"/>
  <c r="BL531"/>
  <c r="BK531"/>
  <c r="BL630"/>
  <c r="BK630"/>
  <c r="BL647"/>
  <c r="BK647"/>
  <c r="BL652"/>
  <c r="BK652"/>
  <c r="BL656"/>
  <c r="BK656"/>
  <c r="BL660"/>
  <c r="BK660"/>
  <c r="BL665"/>
  <c r="BK665"/>
  <c r="BL668"/>
  <c r="BK668"/>
  <c r="BL18"/>
  <c r="BL20"/>
  <c r="BL24"/>
  <c r="BL26"/>
  <c r="BL29"/>
  <c r="BL30"/>
  <c r="BK9"/>
  <c r="BK29"/>
  <c r="BK59"/>
  <c r="BK25"/>
  <c r="BK24"/>
  <c r="BK80"/>
  <c r="BK81"/>
  <c r="BK136"/>
  <c r="BL205"/>
  <c r="BL366"/>
  <c r="BK399"/>
  <c r="BK375"/>
  <c r="BL442"/>
  <c r="BK366"/>
  <c r="BK438"/>
  <c r="BK431"/>
  <c r="BK442"/>
  <c r="BK475"/>
  <c r="BK498"/>
  <c r="BK517"/>
  <c r="BK539"/>
  <c r="BK585"/>
  <c r="BK575"/>
  <c r="BK617"/>
  <c r="BL635"/>
  <c r="BK692"/>
  <c r="BK698"/>
  <c r="BK641"/>
  <c r="BK676"/>
  <c r="BK691"/>
  <c r="BL13"/>
  <c r="BK13"/>
  <c r="BL68"/>
  <c r="BK68"/>
  <c r="BL94"/>
  <c r="BK94"/>
  <c r="BL84"/>
  <c r="BK84"/>
  <c r="BL126"/>
  <c r="BK126"/>
  <c r="BL174"/>
  <c r="BK174"/>
  <c r="BL154"/>
  <c r="BK154"/>
  <c r="BL167"/>
  <c r="BK167"/>
  <c r="BL202"/>
  <c r="BK202"/>
  <c r="BL183"/>
  <c r="BK183"/>
  <c r="BK264"/>
  <c r="BL264"/>
  <c r="BL200"/>
  <c r="BK200"/>
  <c r="BL233"/>
  <c r="BK233"/>
  <c r="BL184"/>
  <c r="BK184"/>
  <c r="BL258"/>
  <c r="BK258"/>
  <c r="BL296"/>
  <c r="BK296"/>
  <c r="BL378"/>
  <c r="BK378"/>
  <c r="BL359"/>
  <c r="BK359"/>
  <c r="BL418"/>
  <c r="BK418"/>
  <c r="BL456"/>
  <c r="BK456"/>
  <c r="BL463"/>
  <c r="BK463"/>
  <c r="BL469"/>
  <c r="BK469"/>
  <c r="BL495"/>
  <c r="BK495"/>
  <c r="BL500"/>
  <c r="BK500"/>
  <c r="BL536"/>
  <c r="BK536"/>
  <c r="BL636"/>
  <c r="BK636"/>
  <c r="BL644"/>
  <c r="BK644"/>
  <c r="BL655"/>
  <c r="BK655"/>
  <c r="BL659"/>
  <c r="BK659"/>
  <c r="BL664"/>
  <c r="BK664"/>
  <c r="BK11"/>
  <c r="BL23"/>
  <c r="BL31"/>
  <c r="BK23"/>
  <c r="BK52"/>
  <c r="BK18"/>
  <c r="BK30"/>
  <c r="BK21"/>
  <c r="BK20"/>
  <c r="BL100"/>
  <c r="BK128"/>
  <c r="BL232"/>
  <c r="BK209"/>
  <c r="BL391"/>
  <c r="BL449"/>
  <c r="BK348"/>
  <c r="BK410"/>
  <c r="BK429"/>
  <c r="BK440"/>
  <c r="BK409"/>
  <c r="BL478"/>
  <c r="BL523"/>
  <c r="BL527"/>
  <c r="BK546"/>
  <c r="BK556"/>
  <c r="BK533"/>
  <c r="BK628"/>
  <c r="BK631"/>
  <c r="BK574"/>
  <c r="BK593"/>
  <c r="BK685"/>
  <c r="BK649"/>
  <c r="BK672"/>
  <c r="BK700"/>
  <c r="BL15"/>
  <c r="BK15"/>
  <c r="BL123"/>
  <c r="BK123"/>
  <c r="BL213"/>
  <c r="BK213"/>
  <c r="BL274"/>
  <c r="BK274"/>
  <c r="BL278"/>
  <c r="BK278"/>
  <c r="BL311"/>
  <c r="BK311"/>
  <c r="BL313"/>
  <c r="BK313"/>
  <c r="BL324"/>
  <c r="BK324"/>
  <c r="BL343"/>
  <c r="BK343"/>
  <c r="BL354"/>
  <c r="BK354"/>
  <c r="BL462"/>
  <c r="BK462"/>
  <c r="BL465"/>
  <c r="BK465"/>
  <c r="BL389"/>
  <c r="BK389"/>
  <c r="BL479"/>
  <c r="BK479"/>
  <c r="BL487"/>
  <c r="BK487"/>
  <c r="BL530"/>
  <c r="BK530"/>
  <c r="BL572"/>
  <c r="BK572"/>
  <c r="BL576"/>
  <c r="BK576"/>
  <c r="BL629"/>
  <c r="BK629"/>
  <c r="BL639"/>
  <c r="BK639"/>
  <c r="BL646"/>
  <c r="BK646"/>
  <c r="BL638"/>
  <c r="BK638"/>
  <c r="BL654"/>
  <c r="BK654"/>
  <c r="BL658"/>
  <c r="BK658"/>
  <c r="BL663"/>
  <c r="BK663"/>
  <c r="BL671"/>
  <c r="BK671"/>
  <c r="BL12"/>
  <c r="BL22"/>
  <c r="BL27"/>
  <c r="BK19"/>
  <c r="BK28"/>
  <c r="BK17"/>
  <c r="BK78"/>
  <c r="BK16"/>
  <c r="BL86"/>
  <c r="BL99"/>
  <c r="BK127"/>
  <c r="BL156"/>
  <c r="BK157"/>
  <c r="BK232"/>
  <c r="BK257"/>
  <c r="BK390"/>
  <c r="BK496"/>
  <c r="BK514"/>
  <c r="BK597"/>
  <c r="BK601"/>
  <c r="BK579"/>
  <c r="BK666"/>
  <c r="BK650"/>
  <c r="BK693"/>
  <c r="BK669"/>
  <c r="BK697"/>
  <c r="T14" i="20" l="1"/>
  <c r="X17"/>
  <c r="W17"/>
  <c r="S17"/>
  <c r="Q17"/>
  <c r="P17"/>
  <c r="L17"/>
  <c r="J17"/>
  <c r="I17"/>
  <c r="E17"/>
  <c r="C17"/>
  <c r="B17"/>
  <c r="W16"/>
  <c r="P16"/>
  <c r="I16"/>
  <c r="B16"/>
  <c r="W15"/>
  <c r="P15"/>
  <c r="I15"/>
  <c r="B15"/>
  <c r="X14"/>
  <c r="W14"/>
  <c r="S14"/>
  <c r="Q14"/>
  <c r="P14"/>
  <c r="L14"/>
  <c r="J14"/>
  <c r="I14"/>
  <c r="E14"/>
  <c r="C14"/>
  <c r="B14"/>
  <c r="X13"/>
  <c r="W13"/>
  <c r="S13"/>
  <c r="Q13"/>
  <c r="P13"/>
  <c r="L13"/>
  <c r="J13"/>
  <c r="I13"/>
  <c r="E13"/>
  <c r="C13"/>
  <c r="B13"/>
  <c r="X12"/>
  <c r="W12"/>
  <c r="S12"/>
  <c r="Q12"/>
  <c r="P12"/>
  <c r="L12"/>
  <c r="J12"/>
  <c r="I12"/>
  <c r="E12"/>
  <c r="C12"/>
  <c r="B12"/>
  <c r="X11"/>
  <c r="W11"/>
  <c r="S11"/>
  <c r="Q11"/>
  <c r="P11"/>
  <c r="L11"/>
  <c r="J11"/>
  <c r="I11"/>
  <c r="E11"/>
  <c r="C11"/>
  <c r="B11"/>
  <c r="X10"/>
  <c r="W10"/>
  <c r="S10"/>
  <c r="Q10"/>
  <c r="P10"/>
  <c r="L10"/>
  <c r="J10"/>
  <c r="I10"/>
  <c r="E10"/>
  <c r="C10"/>
  <c r="B10"/>
  <c r="X9"/>
  <c r="W9"/>
  <c r="S9"/>
  <c r="Q9"/>
  <c r="P9"/>
  <c r="L9"/>
  <c r="J9"/>
  <c r="I9"/>
  <c r="E9"/>
  <c r="C9"/>
  <c r="B9"/>
  <c r="X8"/>
  <c r="W8"/>
  <c r="S8"/>
  <c r="Q8"/>
  <c r="P8"/>
  <c r="L8"/>
  <c r="J8"/>
  <c r="I8"/>
  <c r="E8"/>
  <c r="C8"/>
  <c r="B8"/>
  <c r="W7"/>
  <c r="P7"/>
  <c r="I7"/>
  <c r="B7"/>
  <c r="X6"/>
  <c r="W6"/>
  <c r="S6"/>
  <c r="Q6"/>
  <c r="P6"/>
  <c r="L6"/>
  <c r="J6"/>
  <c r="I6"/>
  <c r="E6"/>
  <c r="C6"/>
  <c r="B6"/>
  <c r="X5"/>
  <c r="W5"/>
  <c r="S5"/>
  <c r="Q5"/>
  <c r="P5"/>
  <c r="L5"/>
  <c r="J5"/>
  <c r="I5"/>
  <c r="E5"/>
  <c r="C5"/>
  <c r="B5"/>
  <c r="X4"/>
  <c r="W4"/>
  <c r="S4"/>
  <c r="Q4"/>
  <c r="P4"/>
  <c r="L4"/>
  <c r="J4"/>
  <c r="I4"/>
  <c r="E4"/>
  <c r="C4"/>
  <c r="B4"/>
  <c r="X3"/>
  <c r="W3"/>
  <c r="S3"/>
  <c r="Q3"/>
  <c r="P3"/>
  <c r="L3"/>
  <c r="J3"/>
  <c r="I3"/>
  <c r="E3"/>
  <c r="C3"/>
  <c r="B3"/>
  <c r="AC17"/>
  <c r="AC16"/>
  <c r="AC15"/>
  <c r="AC14"/>
  <c r="AC13"/>
  <c r="AC12"/>
  <c r="AC11"/>
  <c r="AC10"/>
  <c r="AC9"/>
  <c r="AC8"/>
  <c r="AC6"/>
  <c r="AC5"/>
  <c r="AC4"/>
  <c r="AC3"/>
  <c r="Z18"/>
  <c r="AG4" l="1"/>
  <c r="S7"/>
  <c r="E7"/>
  <c r="C7"/>
  <c r="E15"/>
  <c r="Q7"/>
  <c r="C15"/>
  <c r="Q15"/>
  <c r="S15"/>
  <c r="K15"/>
  <c r="N15" s="1"/>
  <c r="S16"/>
  <c r="P18"/>
  <c r="B18"/>
  <c r="C16"/>
  <c r="W18"/>
  <c r="X16"/>
  <c r="T15"/>
  <c r="J7"/>
  <c r="Q16"/>
  <c r="R15"/>
  <c r="U15" s="1"/>
  <c r="I18"/>
  <c r="R16"/>
  <c r="U16" s="1"/>
  <c r="J15"/>
  <c r="M14"/>
  <c r="R12"/>
  <c r="E16"/>
  <c r="R14"/>
  <c r="L7"/>
  <c r="X7"/>
  <c r="L15"/>
  <c r="X15"/>
  <c r="J16"/>
  <c r="M15"/>
  <c r="Y14"/>
  <c r="AB14" s="1"/>
  <c r="D14"/>
  <c r="K14"/>
  <c r="N14" s="1"/>
  <c r="L16"/>
  <c r="M9"/>
  <c r="AA18"/>
  <c r="AC18" s="1"/>
  <c r="AC7"/>
  <c r="C18" l="1"/>
  <c r="R13"/>
  <c r="U13" s="1"/>
  <c r="R5"/>
  <c r="U5" s="1"/>
  <c r="S18"/>
  <c r="Q18"/>
  <c r="E18"/>
  <c r="J18"/>
  <c r="O14"/>
  <c r="M5"/>
  <c r="D5"/>
  <c r="G5" s="1"/>
  <c r="D8"/>
  <c r="G8" s="1"/>
  <c r="X18"/>
  <c r="R4"/>
  <c r="U4" s="1"/>
  <c r="K16"/>
  <c r="N16" s="1"/>
  <c r="T10"/>
  <c r="T13"/>
  <c r="K5"/>
  <c r="D12"/>
  <c r="G12" s="1"/>
  <c r="M7"/>
  <c r="T7"/>
  <c r="T16"/>
  <c r="V16" s="1"/>
  <c r="V15"/>
  <c r="Y15"/>
  <c r="AB15" s="1"/>
  <c r="T8"/>
  <c r="M8"/>
  <c r="K11"/>
  <c r="N11" s="1"/>
  <c r="R11"/>
  <c r="U11" s="1"/>
  <c r="F15"/>
  <c r="D7"/>
  <c r="G7" s="1"/>
  <c r="L18"/>
  <c r="T9"/>
  <c r="D15"/>
  <c r="R3"/>
  <c r="U3" s="1"/>
  <c r="R9"/>
  <c r="U9" s="1"/>
  <c r="Y13"/>
  <c r="AB13" s="1"/>
  <c r="Y5"/>
  <c r="AB5" s="1"/>
  <c r="T12"/>
  <c r="V12" s="1"/>
  <c r="K12"/>
  <c r="N12" s="1"/>
  <c r="Y16"/>
  <c r="AB16" s="1"/>
  <c r="D16"/>
  <c r="O15"/>
  <c r="AD14"/>
  <c r="G14"/>
  <c r="R10"/>
  <c r="U10" s="1"/>
  <c r="F17"/>
  <c r="K7"/>
  <c r="N7" s="1"/>
  <c r="M3"/>
  <c r="F4"/>
  <c r="K4"/>
  <c r="F9"/>
  <c r="K8"/>
  <c r="N8" s="1"/>
  <c r="F3"/>
  <c r="K3"/>
  <c r="D10"/>
  <c r="Y10"/>
  <c r="AB10" s="1"/>
  <c r="M11"/>
  <c r="K6"/>
  <c r="N6" s="1"/>
  <c r="Y6"/>
  <c r="AB6" s="1"/>
  <c r="T17"/>
  <c r="D13"/>
  <c r="K13"/>
  <c r="N13" s="1"/>
  <c r="M17"/>
  <c r="Y17"/>
  <c r="AB17" s="1"/>
  <c r="M12"/>
  <c r="F7"/>
  <c r="V14"/>
  <c r="U14"/>
  <c r="U12"/>
  <c r="K17"/>
  <c r="N17" s="1"/>
  <c r="D9"/>
  <c r="Y8"/>
  <c r="AB8" s="1"/>
  <c r="D11"/>
  <c r="M6"/>
  <c r="F16"/>
  <c r="F12"/>
  <c r="M16"/>
  <c r="R7"/>
  <c r="U7" s="1"/>
  <c r="T6"/>
  <c r="D3"/>
  <c r="K10"/>
  <c r="N10" s="1"/>
  <c r="F6"/>
  <c r="R17"/>
  <c r="U17" s="1"/>
  <c r="F5"/>
  <c r="T4"/>
  <c r="D4"/>
  <c r="M4"/>
  <c r="Y4"/>
  <c r="AB4" s="1"/>
  <c r="Y9"/>
  <c r="AB9" s="1"/>
  <c r="K9"/>
  <c r="N9" s="1"/>
  <c r="F8"/>
  <c r="R8"/>
  <c r="U8" s="1"/>
  <c r="Y3"/>
  <c r="T3"/>
  <c r="M10"/>
  <c r="F10"/>
  <c r="T11"/>
  <c r="D6"/>
  <c r="Y11"/>
  <c r="AB11" s="1"/>
  <c r="F11"/>
  <c r="R6"/>
  <c r="U6" s="1"/>
  <c r="D17"/>
  <c r="T5"/>
  <c r="M13"/>
  <c r="F13"/>
  <c r="Y12"/>
  <c r="AB12" s="1"/>
  <c r="F14"/>
  <c r="Y7"/>
  <c r="AB7" s="1"/>
  <c r="O5" l="1"/>
  <c r="V9"/>
  <c r="V5"/>
  <c r="V10"/>
  <c r="V4"/>
  <c r="O16"/>
  <c r="O11"/>
  <c r="AF4"/>
  <c r="AD4"/>
  <c r="O13"/>
  <c r="V13"/>
  <c r="H15"/>
  <c r="AE15"/>
  <c r="O8"/>
  <c r="V11"/>
  <c r="O17"/>
  <c r="AD15"/>
  <c r="G15"/>
  <c r="O6"/>
  <c r="AD16"/>
  <c r="G16"/>
  <c r="AD5"/>
  <c r="N5"/>
  <c r="O10"/>
  <c r="O12"/>
  <c r="AE14"/>
  <c r="H14"/>
  <c r="AE13"/>
  <c r="H13"/>
  <c r="AE10"/>
  <c r="H10"/>
  <c r="Y18"/>
  <c r="AB18" s="1"/>
  <c r="AB3"/>
  <c r="H8"/>
  <c r="AE8"/>
  <c r="H5"/>
  <c r="AE5"/>
  <c r="H12"/>
  <c r="AE12"/>
  <c r="M18"/>
  <c r="O3"/>
  <c r="AE17"/>
  <c r="H17"/>
  <c r="O9"/>
  <c r="V17"/>
  <c r="O7"/>
  <c r="G10"/>
  <c r="AD10"/>
  <c r="N3"/>
  <c r="K18"/>
  <c r="N18" s="1"/>
  <c r="AE9"/>
  <c r="H9"/>
  <c r="V8"/>
  <c r="V7"/>
  <c r="G3"/>
  <c r="AD3"/>
  <c r="D18"/>
  <c r="AE7"/>
  <c r="H7"/>
  <c r="AD13"/>
  <c r="G13"/>
  <c r="AE3"/>
  <c r="F18"/>
  <c r="H3"/>
  <c r="AE4"/>
  <c r="H4"/>
  <c r="R18"/>
  <c r="U18" s="1"/>
  <c r="V6"/>
  <c r="AD12"/>
  <c r="G4"/>
  <c r="H6"/>
  <c r="AE6"/>
  <c r="AE16"/>
  <c r="H16"/>
  <c r="G11"/>
  <c r="AD11"/>
  <c r="G17"/>
  <c r="AD17"/>
  <c r="H11"/>
  <c r="AE11"/>
  <c r="G6"/>
  <c r="AD6"/>
  <c r="V3"/>
  <c r="T18"/>
  <c r="G9"/>
  <c r="AD9"/>
  <c r="O4"/>
  <c r="N4"/>
  <c r="AD8"/>
  <c r="AD7"/>
  <c r="V18" l="1"/>
  <c r="G18"/>
  <c r="AD18"/>
  <c r="AE18"/>
  <c r="H18"/>
  <c r="O18"/>
  <c r="W7" i="7" l="1"/>
  <c r="X7" s="1"/>
  <c r="Y7"/>
  <c r="AA7"/>
  <c r="AB7" s="1"/>
  <c r="AC7"/>
  <c r="AE7"/>
  <c r="AF7" s="1"/>
  <c r="AG7"/>
  <c r="AI7"/>
  <c r="AJ7" s="1"/>
  <c r="AK7"/>
  <c r="AM7"/>
  <c r="BU7" s="1"/>
  <c r="AN7"/>
  <c r="AO7"/>
  <c r="BV7" s="1"/>
  <c r="AP7"/>
  <c r="AQ7"/>
  <c r="AR7" s="1"/>
  <c r="AS7"/>
  <c r="AU7"/>
  <c r="BY7" s="1"/>
  <c r="AV7"/>
  <c r="AW7"/>
  <c r="BZ7" s="1"/>
  <c r="AX7"/>
  <c r="AY7"/>
  <c r="AZ7"/>
  <c r="BA7"/>
  <c r="CB7" s="1"/>
  <c r="BB7"/>
  <c r="BC7"/>
  <c r="CC7" s="1"/>
  <c r="BD7"/>
  <c r="BE7"/>
  <c r="CD7" s="1"/>
  <c r="BF7"/>
  <c r="BG7"/>
  <c r="BW7" l="1"/>
  <c r="AT7"/>
  <c r="AH7"/>
  <c r="Z7"/>
  <c r="BO7"/>
  <c r="BS7"/>
  <c r="BM7"/>
  <c r="AL7"/>
  <c r="AD7"/>
  <c r="BQ7"/>
  <c r="BI7"/>
  <c r="BK7" s="1"/>
  <c r="BX7"/>
  <c r="BT7"/>
  <c r="BP7"/>
  <c r="BH7"/>
  <c r="CA7"/>
  <c r="BR7"/>
  <c r="BN7"/>
  <c r="BJ7"/>
  <c r="BL7" l="1"/>
</calcChain>
</file>

<file path=xl/sharedStrings.xml><?xml version="1.0" encoding="utf-8"?>
<sst xmlns="http://schemas.openxmlformats.org/spreadsheetml/2006/main" count="86233" uniqueCount="9830">
  <si>
    <t>序号</t>
  </si>
  <si>
    <t>地域</t>
  </si>
  <si>
    <t>项目PM</t>
  </si>
  <si>
    <t>PM</t>
  </si>
  <si>
    <t>开发型独立交付</t>
  </si>
  <si>
    <t>TSE</t>
  </si>
  <si>
    <t>资源型独立编组</t>
  </si>
  <si>
    <t>任务型独立编组</t>
  </si>
  <si>
    <t>MDE</t>
  </si>
  <si>
    <t>SE</t>
  </si>
  <si>
    <t>E2E独立交付</t>
  </si>
  <si>
    <t>混编</t>
  </si>
  <si>
    <t>DU</t>
  </si>
  <si>
    <t>对应客户产品线</t>
  </si>
  <si>
    <t>*所属交付部</t>
  </si>
  <si>
    <t>项目名称(必填且必须和sheet3中的项目名称完全匹配)</t>
    <phoneticPr fontId="1" type="noConversion"/>
  </si>
  <si>
    <t>*现团队类型</t>
  </si>
  <si>
    <t>*推进后团队类型</t>
  </si>
  <si>
    <t>*现商务模式（TM/FP）</t>
  </si>
  <si>
    <t>*推进后商务模式（TM/FP）</t>
  </si>
  <si>
    <t>*业务类型</t>
  </si>
  <si>
    <t>质量岗位</t>
  </si>
  <si>
    <t>关键角色匹配度/胜任度</t>
  </si>
  <si>
    <t>实际配置人数和能力情况</t>
  </si>
  <si>
    <t>汇总</t>
  </si>
  <si>
    <t>QA姓名</t>
  </si>
  <si>
    <t>SE(SA)</t>
  </si>
  <si>
    <t>TPM(TC)</t>
  </si>
  <si>
    <t>标准</t>
  </si>
  <si>
    <t>实际</t>
  </si>
  <si>
    <t>人数</t>
  </si>
  <si>
    <t>du</t>
  </si>
  <si>
    <t>hw</t>
  </si>
  <si>
    <t>a</t>
  </si>
  <si>
    <t>FP</t>
  </si>
  <si>
    <t>匹配度</t>
    <phoneticPr fontId="1" type="noConversion"/>
  </si>
  <si>
    <t>胜任度</t>
    <phoneticPr fontId="1" type="noConversion"/>
  </si>
  <si>
    <t>匹配度</t>
    <phoneticPr fontId="6" type="noConversion"/>
  </si>
  <si>
    <t xml:space="preserve">项目类型：混编、资源型独立编组、任务型独立编组、开发型独立交付、E2E独立交付
</t>
    <phoneticPr fontId="1" type="noConversion"/>
  </si>
  <si>
    <r>
      <t>该表中的字段说明：请各位PM</t>
    </r>
    <r>
      <rPr>
        <b/>
        <sz val="11"/>
        <color rgb="FFFF0000"/>
        <rFont val="宋体"/>
        <family val="3"/>
        <charset val="134"/>
        <scheme val="minor"/>
      </rPr>
      <t>核对绿色部分</t>
    </r>
    <r>
      <rPr>
        <sz val="11"/>
        <color theme="1"/>
        <rFont val="宋体"/>
        <family val="2"/>
        <charset val="134"/>
        <scheme val="minor"/>
      </rPr>
      <t>的数据，数据来源为《各DU交付现状及转型规划》中的“关键岗位成熟度”字段；
字段说明：
标准配置人数：是指规划的关键角色配置人员的个数，可以满足当前项目组的需要，如一个开发+测试的的团队，需要1名PM、1名MDE和1名TC，则标准配置人数分别填写1、0、1、1、0
实际配置人数和能力情况：
a.人数：当前已到岗人员数量，举例：如规划了1名TC，但实际在岗3名TC（已通过答辩或能力得到华为客户方认可），则人数字段填写3；
b.能力评估（仅PM保留有效）：对该岗位的人员进行评分，胜任1分（通过答辩或有免答辩邮件），基本胜任0.5分（华为客户方认可，实际在做该岗位的工作），不胜任0分（实际在岗但客户方认为需要考察），</t>
    </r>
    <r>
      <rPr>
        <sz val="11"/>
        <color theme="1"/>
        <rFont val="宋体"/>
        <family val="2"/>
        <charset val="134"/>
        <scheme val="minor"/>
      </rPr>
      <t xml:space="preserve">
PS：能用公式生成的只要红色标示字段（项目名称）正确就可以下拉自动生成，其他字段请手工补充完整</t>
    </r>
    <phoneticPr fontId="1" type="noConversion"/>
  </si>
  <si>
    <t>√</t>
  </si>
  <si>
    <t>团队类型</t>
    <phoneticPr fontId="1" type="noConversion"/>
  </si>
  <si>
    <t>项目类型</t>
    <phoneticPr fontId="1" type="noConversion"/>
  </si>
  <si>
    <t>需要审视的关键角色类型</t>
    <phoneticPr fontId="1" type="noConversion"/>
  </si>
  <si>
    <t>BA</t>
  </si>
  <si>
    <t>IA</t>
  </si>
  <si>
    <t>QA</t>
  </si>
  <si>
    <t>资源编组</t>
    <phoneticPr fontId="1" type="noConversion"/>
  </si>
  <si>
    <t>纯开发类项目</t>
    <phoneticPr fontId="1" type="noConversion"/>
  </si>
  <si>
    <t>纯测试类项目</t>
    <phoneticPr fontId="1" type="noConversion"/>
  </si>
  <si>
    <r>
      <t xml:space="preserve">匹配度=100%，胜任度=100%；
注：至少PM关键角色要参与考量，其他关键角色根据需求规划进行考量。
</t>
    </r>
    <r>
      <rPr>
        <sz val="12"/>
        <color rgb="FFFF0000"/>
        <rFont val="宋体"/>
        <family val="3"/>
        <charset val="134"/>
      </rPr>
      <t>PM配置度不达标，一票否决。</t>
    </r>
    <phoneticPr fontId="1" type="noConversion"/>
  </si>
  <si>
    <t>指标建议</t>
    <phoneticPr fontId="1" type="noConversion"/>
  </si>
  <si>
    <t>产品经理</t>
    <phoneticPr fontId="1" type="noConversion"/>
  </si>
  <si>
    <t>TSE</t>
    <phoneticPr fontId="1" type="noConversion"/>
  </si>
  <si>
    <t>研发型独立交付</t>
    <phoneticPr fontId="1" type="noConversion"/>
  </si>
  <si>
    <t>任务编组</t>
    <phoneticPr fontId="1" type="noConversion"/>
  </si>
  <si>
    <t>开发类项目</t>
    <phoneticPr fontId="1" type="noConversion"/>
  </si>
  <si>
    <t>测试类项目</t>
    <phoneticPr fontId="1" type="noConversion"/>
  </si>
  <si>
    <t>资料类项目</t>
    <phoneticPr fontId="1" type="noConversion"/>
  </si>
  <si>
    <t>维护类项目</t>
    <phoneticPr fontId="1" type="noConversion"/>
  </si>
  <si>
    <t>QA</t>
    <phoneticPr fontId="1" type="noConversion"/>
  </si>
  <si>
    <t>BA</t>
    <phoneticPr fontId="1" type="noConversion"/>
  </si>
  <si>
    <t>IA</t>
    <phoneticPr fontId="1" type="noConversion"/>
  </si>
  <si>
    <t>产品经理</t>
    <phoneticPr fontId="1" type="noConversion"/>
  </si>
  <si>
    <t>SE</t>
    <phoneticPr fontId="1" type="noConversion"/>
  </si>
  <si>
    <t>TC</t>
    <phoneticPr fontId="1" type="noConversion"/>
  </si>
  <si>
    <t>一、关键角色的分类与职责划分</t>
    <phoneticPr fontId="6" type="noConversion"/>
  </si>
  <si>
    <t>关键角色</t>
    <phoneticPr fontId="6" type="noConversion"/>
  </si>
  <si>
    <t>Charter~TR1</t>
  </si>
  <si>
    <t>TR1~TR2</t>
  </si>
  <si>
    <t>TR2~TR5</t>
  </si>
  <si>
    <t>TR5~GA</t>
  </si>
  <si>
    <t>项目管理</t>
  </si>
  <si>
    <t>架构分析、设计需求分析</t>
  </si>
  <si>
    <t>Story分析、模块设计</t>
  </si>
  <si>
    <t>测试需求分析</t>
  </si>
  <si>
    <t>模块测试设计和执行</t>
  </si>
  <si>
    <t>测试分析和改进</t>
  </si>
  <si>
    <t>质量管理</t>
  </si>
  <si>
    <t>项目类型</t>
  </si>
  <si>
    <t>SE（含MDE)</t>
    <phoneticPr fontId="6" type="noConversion"/>
  </si>
  <si>
    <t>研发型独立交付</t>
  </si>
  <si>
    <t>开发类项目</t>
  </si>
  <si>
    <t>测试类项目</t>
  </si>
  <si>
    <t>资料类项目</t>
  </si>
  <si>
    <t>维护类项目</t>
  </si>
  <si>
    <t>TSE(含TC）</t>
    <phoneticPr fontId="6" type="noConversion"/>
  </si>
  <si>
    <t>指标建议</t>
    <phoneticPr fontId="1" type="noConversion"/>
  </si>
  <si>
    <t>匹配度=100%，胜任度=100%；
注：至少PM关键角色要参与考量，其他关键角色根据需求规划进行考量。</t>
    <phoneticPr fontId="1" type="noConversion"/>
  </si>
  <si>
    <t>匹配度=100%，胜任度=100%；
注：至少PM关键角色要参与考量，其他关键角色根据需求规划进行考量</t>
    <phoneticPr fontId="1" type="noConversion"/>
  </si>
  <si>
    <r>
      <t>匹配度=100%，胜任度=100%；
注：关键角色根据需求规划进行考量。</t>
    </r>
    <r>
      <rPr>
        <sz val="11"/>
        <color rgb="FFFF0000"/>
        <rFont val="宋体"/>
        <family val="3"/>
        <charset val="134"/>
        <scheme val="minor"/>
      </rPr>
      <t>PM配置度不达标，一票否决。</t>
    </r>
    <phoneticPr fontId="1" type="noConversion"/>
  </si>
  <si>
    <t>匹配度=100%，胜任度=100%；
注：关键角色根据需求规划进行考量。PM配置度不达标，一票否决。</t>
    <phoneticPr fontId="1" type="noConversion"/>
  </si>
  <si>
    <t>二、不同项目类型需要配备的关键角色对应表（华为）</t>
    <phoneticPr fontId="6" type="noConversion"/>
  </si>
  <si>
    <t>中软细化分析后</t>
    <phoneticPr fontId="1" type="noConversion"/>
  </si>
  <si>
    <t>角色说明</t>
    <phoneticPr fontId="1" type="noConversion"/>
  </si>
  <si>
    <t>产品经理（Product Manager）就是企业中专门负责产品管理的职位，产品经理负责调查并根据用户的需求，确定开发何种产品，选择何种技术、商业模式等。并推动相应产品的开发组织，他还要根据产品的生命周期，协调研发、营销、运营等，确定和组织实施相应的产品策略，以及其他一系列相关的产品管理活动。</t>
    <phoneticPr fontId="1" type="noConversion"/>
  </si>
  <si>
    <t>项目经理</t>
    <phoneticPr fontId="1" type="noConversion"/>
  </si>
  <si>
    <t>业务架构师</t>
    <phoneticPr fontId="1" type="noConversion"/>
  </si>
  <si>
    <t>系统工程师</t>
    <phoneticPr fontId="1" type="noConversion"/>
  </si>
  <si>
    <t>模块工程师</t>
    <phoneticPr fontId="1" type="noConversion"/>
  </si>
  <si>
    <t>测试系统工程师</t>
    <phoneticPr fontId="1" type="noConversion"/>
  </si>
  <si>
    <t>测试协调员</t>
    <phoneticPr fontId="1" type="noConversion"/>
  </si>
  <si>
    <t>资料设计工程师</t>
    <phoneticPr fontId="1" type="noConversion"/>
  </si>
  <si>
    <t>质量保证工程师</t>
    <phoneticPr fontId="1" type="noConversion"/>
  </si>
  <si>
    <t>胜任人数</t>
    <phoneticPr fontId="1" type="noConversion"/>
  </si>
  <si>
    <t xml:space="preserve"> 胜任标准:
完全胜任：通过答辩并且答辩分数》=85分或者有华为免答辩邮件
基本胜任：通过答辩但是分数分数大于等于70分小于85分
暂不胜任：未通过答辩（答辩分数小于70分）包括没有参加公司答辩
</t>
    <phoneticPr fontId="1" type="noConversion"/>
  </si>
  <si>
    <t>b</t>
    <phoneticPr fontId="1" type="noConversion"/>
  </si>
  <si>
    <t>配置总人数</t>
    <phoneticPr fontId="1" type="noConversion"/>
  </si>
  <si>
    <t>总人数</t>
    <phoneticPr fontId="1" type="noConversion"/>
  </si>
  <si>
    <t>c</t>
    <phoneticPr fontId="1" type="noConversion"/>
  </si>
  <si>
    <t>d</t>
    <phoneticPr fontId="6" type="noConversion"/>
  </si>
  <si>
    <t>e</t>
    <phoneticPr fontId="1" type="noConversion"/>
  </si>
  <si>
    <t>f</t>
    <phoneticPr fontId="1" type="noConversion"/>
  </si>
  <si>
    <t>有效胜任总人数</t>
    <phoneticPr fontId="6" type="noConversion"/>
  </si>
  <si>
    <t>有效配置总人数</t>
    <phoneticPr fontId="1" type="noConversion"/>
  </si>
  <si>
    <t>PM</t>
    <phoneticPr fontId="1" type="noConversion"/>
  </si>
  <si>
    <t>SE(SA)</t>
    <phoneticPr fontId="1" type="noConversion"/>
  </si>
  <si>
    <t>MDE</t>
    <phoneticPr fontId="1" type="noConversion"/>
  </si>
  <si>
    <t>TPM(TC)</t>
    <phoneticPr fontId="1" type="noConversion"/>
  </si>
  <si>
    <t>TSE</t>
    <phoneticPr fontId="1" type="noConversion"/>
  </si>
  <si>
    <t>QA</t>
    <phoneticPr fontId="1" type="noConversion"/>
  </si>
  <si>
    <t>BA</t>
    <phoneticPr fontId="1" type="noConversion"/>
  </si>
  <si>
    <t>IA</t>
    <phoneticPr fontId="1" type="noConversion"/>
  </si>
  <si>
    <t>统计参考值</t>
    <phoneticPr fontId="1" type="noConversion"/>
  </si>
  <si>
    <t>有效配置人数</t>
    <phoneticPr fontId="1" type="noConversion"/>
  </si>
  <si>
    <t>有效胜任人数</t>
    <phoneticPr fontId="1" type="noConversion"/>
  </si>
  <si>
    <t>产品经理</t>
    <phoneticPr fontId="1" type="noConversion"/>
  </si>
  <si>
    <t>P配</t>
    <phoneticPr fontId="1" type="noConversion"/>
  </si>
  <si>
    <t>P胜</t>
    <phoneticPr fontId="1" type="noConversion"/>
  </si>
  <si>
    <t>S配</t>
    <phoneticPr fontId="1" type="noConversion"/>
  </si>
  <si>
    <t>S胜</t>
    <phoneticPr fontId="1" type="noConversion"/>
  </si>
  <si>
    <t>S配1</t>
    <phoneticPr fontId="1" type="noConversion"/>
  </si>
  <si>
    <t>T配</t>
    <phoneticPr fontId="1" type="noConversion"/>
  </si>
  <si>
    <t>T胜</t>
    <phoneticPr fontId="1" type="noConversion"/>
  </si>
  <si>
    <t>T配1</t>
    <phoneticPr fontId="1" type="noConversion"/>
  </si>
  <si>
    <t>T胜1</t>
    <phoneticPr fontId="1" type="noConversion"/>
  </si>
  <si>
    <t>Q配</t>
    <phoneticPr fontId="1" type="noConversion"/>
  </si>
  <si>
    <t>Q胜</t>
    <phoneticPr fontId="1" type="noConversion"/>
  </si>
  <si>
    <t>S胜1</t>
    <phoneticPr fontId="1" type="noConversion"/>
  </si>
  <si>
    <t>S配2</t>
    <phoneticPr fontId="1" type="noConversion"/>
  </si>
  <si>
    <t>S胜2</t>
    <phoneticPr fontId="1" type="noConversion"/>
  </si>
  <si>
    <t>S配3</t>
    <phoneticPr fontId="1" type="noConversion"/>
  </si>
  <si>
    <t>S胜3</t>
    <phoneticPr fontId="1" type="noConversion"/>
  </si>
  <si>
    <t>P配1</t>
    <phoneticPr fontId="1" type="noConversion"/>
  </si>
  <si>
    <t>P胜2</t>
    <phoneticPr fontId="1" type="noConversion"/>
  </si>
  <si>
    <t>所属DU</t>
  </si>
  <si>
    <t>所属交付部</t>
  </si>
  <si>
    <t>华为产品线</t>
  </si>
  <si>
    <t>身份证</t>
  </si>
  <si>
    <t>联系电话</t>
  </si>
  <si>
    <t>入池时间</t>
  </si>
  <si>
    <t>能力短板（需要跟相应的华为接口人沟通确定该员工对应的短板）</t>
  </si>
  <si>
    <t>提升计划（需要跟相应的华为接口人沟通确定该员工对应的提升计划，包括是否设置课程之类的）</t>
  </si>
  <si>
    <t>导师</t>
  </si>
  <si>
    <t>备注说明</t>
  </si>
  <si>
    <t>类型</t>
  </si>
  <si>
    <t>罗伟芬</t>
  </si>
  <si>
    <t>项目名称</t>
    <phoneticPr fontId="1" type="noConversion"/>
  </si>
  <si>
    <t>实际配置人数</t>
    <phoneticPr fontId="1" type="noConversion"/>
  </si>
  <si>
    <t>标准配置人数</t>
    <phoneticPr fontId="1" type="noConversion"/>
  </si>
  <si>
    <t>公式行保留，数据刷新完成后可以下拉生成W列含W列以后数据</t>
    <phoneticPr fontId="1" type="noConversion"/>
  </si>
  <si>
    <t>重点项目</t>
    <phoneticPr fontId="1" type="noConversion"/>
  </si>
  <si>
    <t>关键角色
类型(因为sheet2页签数据公式匹配需要，该字段限定只能填写PM、TPM、TC、TSE、MDE、SE、SA)</t>
    <phoneticPr fontId="1" type="noConversion"/>
  </si>
  <si>
    <t>关键角色姓名</t>
    <phoneticPr fontId="1" type="noConversion"/>
  </si>
  <si>
    <t>中软工号</t>
    <phoneticPr fontId="1" type="noConversion"/>
  </si>
  <si>
    <t>状态</t>
    <phoneticPr fontId="1" type="noConversion"/>
  </si>
  <si>
    <t>是否为骨干员工</t>
    <phoneticPr fontId="1" type="noConversion"/>
  </si>
  <si>
    <t>能力评估（根据上岗答辩结果填写，具体见首页配置说明）</t>
    <phoneticPr fontId="1" type="noConversion"/>
  </si>
  <si>
    <t>当前团队类型</t>
    <phoneticPr fontId="1" type="noConversion"/>
  </si>
  <si>
    <t>规划团队类型</t>
    <phoneticPr fontId="1" type="noConversion"/>
  </si>
  <si>
    <t>计划答辩日期</t>
    <phoneticPr fontId="1" type="noConversion"/>
  </si>
  <si>
    <t>答辩结果（上岗答辩结果）</t>
    <phoneticPr fontId="1" type="noConversion"/>
  </si>
  <si>
    <t>后备人员</t>
    <phoneticPr fontId="1" type="noConversion"/>
  </si>
  <si>
    <t>团队规模</t>
    <phoneticPr fontId="1" type="noConversion"/>
  </si>
  <si>
    <t>当前商务模式</t>
    <phoneticPr fontId="1" type="noConversion"/>
  </si>
  <si>
    <t>华为PDU合作代表</t>
    <phoneticPr fontId="1" type="noConversion"/>
  </si>
  <si>
    <t>部门评估结果（是否免答辩）</t>
    <phoneticPr fontId="1" type="noConversion"/>
  </si>
  <si>
    <t>内部任职级别（PM，SE，QA）</t>
    <phoneticPr fontId="1" type="noConversion"/>
  </si>
  <si>
    <r>
      <t xml:space="preserve">曾带项目介绍（可选）
</t>
    </r>
    <r>
      <rPr>
        <b/>
        <i/>
        <sz val="12"/>
        <color rgb="FF0000CC"/>
        <rFont val="微软雅黑"/>
        <family val="2"/>
        <charset val="134"/>
      </rPr>
      <t>范例：
所属DU_交付部_项目名称_团队类型_商务模式_团队规模_关键角色类别
如：核心网_西安交付部_HSS开发组_任务型编组_TM_15_PM</t>
    </r>
    <phoneticPr fontId="1" type="noConversion"/>
  </si>
  <si>
    <t>上海联通企业云</t>
    <phoneticPr fontId="1" type="noConversion"/>
  </si>
  <si>
    <t>汇总</t>
    <phoneticPr fontId="1" type="noConversion"/>
  </si>
  <si>
    <t>有效配置人数</t>
    <phoneticPr fontId="1" type="noConversion"/>
  </si>
  <si>
    <t>有效胜任人数</t>
    <phoneticPr fontId="1" type="noConversion"/>
  </si>
  <si>
    <t>胜任度</t>
  </si>
  <si>
    <r>
      <t xml:space="preserve">关于状态的说明：
1、 果员工仍在该项目组担任该岗位，选择“在岗”；
2、 员工在该项目组但未担任该岗位，选择“后备”；
3、 员工离组且不担任对应关键角色，选择“离组”；
4、 员工离职，选择“离职”；
</t>
    </r>
    <r>
      <rPr>
        <b/>
        <sz val="11"/>
        <color rgb="FFFF0000"/>
        <rFont val="宋体"/>
        <family val="3"/>
        <charset val="134"/>
        <scheme val="minor"/>
      </rPr>
      <t>统计匹配度和胜任度只统计“在岗”员工</t>
    </r>
    <phoneticPr fontId="1" type="noConversion"/>
  </si>
  <si>
    <t>产品服务事业部</t>
  </si>
  <si>
    <t>在岗</t>
  </si>
  <si>
    <t>是</t>
  </si>
  <si>
    <t>基本胜任</t>
  </si>
  <si>
    <t>已通过</t>
  </si>
  <si>
    <t>免答辩</t>
  </si>
  <si>
    <t>否</t>
  </si>
  <si>
    <t>TC</t>
  </si>
  <si>
    <t>完全胜任</t>
  </si>
  <si>
    <t>NA</t>
  </si>
  <si>
    <t>TM</t>
  </si>
  <si>
    <t>0级</t>
  </si>
  <si>
    <t>1级</t>
  </si>
  <si>
    <t>未认证关键角色人员</t>
  </si>
  <si>
    <t>已认证关键角色人员</t>
  </si>
  <si>
    <t>暂不胜任</t>
  </si>
  <si>
    <t>待答辩</t>
  </si>
  <si>
    <t>1.参加公司的PM培训
2.分配好的导师</t>
  </si>
  <si>
    <t>后备</t>
  </si>
  <si>
    <t>深圳</t>
  </si>
  <si>
    <t>计划转型关键角色人员</t>
  </si>
  <si>
    <t>张欢</t>
  </si>
  <si>
    <t>王彪</t>
  </si>
  <si>
    <t>深圳交付部</t>
  </si>
  <si>
    <t>产品维护</t>
  </si>
  <si>
    <t>企业网络与安全事业部</t>
  </si>
  <si>
    <t>产品测试:整版本测试</t>
  </si>
  <si>
    <t>研发工具开发</t>
  </si>
  <si>
    <t>杨飞</t>
  </si>
  <si>
    <t>付伟</t>
  </si>
  <si>
    <t>孔胜</t>
  </si>
  <si>
    <t>西安交付部</t>
  </si>
  <si>
    <t>西安</t>
  </si>
  <si>
    <t>已答辩</t>
  </si>
  <si>
    <t>张强</t>
  </si>
  <si>
    <t>刘强</t>
  </si>
  <si>
    <t>未通过</t>
  </si>
  <si>
    <t>刘洋</t>
  </si>
  <si>
    <t>王辉</t>
  </si>
  <si>
    <t>刘伟</t>
  </si>
  <si>
    <t>王涛</t>
  </si>
  <si>
    <t>王刚</t>
  </si>
  <si>
    <t>王成</t>
  </si>
  <si>
    <t>IT事业部</t>
  </si>
  <si>
    <t>成都交付一部</t>
  </si>
  <si>
    <t>成都</t>
  </si>
  <si>
    <t>IT产品线</t>
  </si>
  <si>
    <t>王利春</t>
  </si>
  <si>
    <t>OceanStor OS 增值业务开发与验证项目二期</t>
  </si>
  <si>
    <t>150426198710060070</t>
  </si>
  <si>
    <t>后备PM：钟洪亮</t>
  </si>
  <si>
    <t>邱良鹏</t>
  </si>
  <si>
    <t>黄涛</t>
  </si>
  <si>
    <t>513822198912225976</t>
  </si>
  <si>
    <t>后备TSE：黄涛</t>
  </si>
  <si>
    <t>冯兆钧</t>
  </si>
  <si>
    <t>511325198812304116</t>
  </si>
  <si>
    <t>陈旭</t>
  </si>
  <si>
    <t>宋涛</t>
  </si>
  <si>
    <t>510321198410095191</t>
  </si>
  <si>
    <t>后备TC：宋涛</t>
  </si>
  <si>
    <t>王林林</t>
  </si>
  <si>
    <t>411421198505102166</t>
  </si>
  <si>
    <t>后备TSE：王林林</t>
  </si>
  <si>
    <t>任文静</t>
  </si>
  <si>
    <t>510723199010162024</t>
  </si>
  <si>
    <t>后备TC：任文静</t>
  </si>
  <si>
    <t>宋嘉慧</t>
  </si>
  <si>
    <t>231182199205175627</t>
  </si>
  <si>
    <t>后备TC：宋嘉慧</t>
  </si>
  <si>
    <t>钟洪亮</t>
  </si>
  <si>
    <t>510125198902012318</t>
  </si>
  <si>
    <t>何珊</t>
  </si>
  <si>
    <t>511526198908220029</t>
  </si>
  <si>
    <t>后备TC：何珊</t>
  </si>
  <si>
    <t>刘泊君</t>
  </si>
  <si>
    <t>513622198102121111</t>
  </si>
  <si>
    <t>中级质量工程师</t>
  </si>
  <si>
    <t>朱利</t>
  </si>
  <si>
    <t>OceanStor OS 构建效率提升委托开发项目三期</t>
  </si>
  <si>
    <t>511181199009292114</t>
  </si>
  <si>
    <t>特性掌握相对单一学习时间管理</t>
  </si>
  <si>
    <t>参加SE培训</t>
  </si>
  <si>
    <t>后备PM：朱利</t>
  </si>
  <si>
    <t>由于项目业务较忙，未参与答辩</t>
  </si>
  <si>
    <t xml:space="preserve">131102198506240816  </t>
  </si>
  <si>
    <t>廖俊</t>
  </si>
  <si>
    <t>511024198706030761</t>
  </si>
  <si>
    <t>夏忠涛</t>
  </si>
  <si>
    <t>510124198711022613</t>
  </si>
  <si>
    <t>后备SE：夏忠涛</t>
  </si>
  <si>
    <t>OceanStor OS 数据管理开发与验证项目二期</t>
  </si>
  <si>
    <t>511027198302270012</t>
  </si>
  <si>
    <t>田李伟</t>
  </si>
  <si>
    <t>510106198611122112</t>
  </si>
  <si>
    <t>不匹配</t>
  </si>
  <si>
    <t>杨宏</t>
  </si>
  <si>
    <t>513722198708163928</t>
  </si>
  <si>
    <t>蒋彦</t>
  </si>
  <si>
    <t>0000057275</t>
  </si>
  <si>
    <t>513902199005128237</t>
  </si>
  <si>
    <t>张爱生</t>
  </si>
  <si>
    <t>李焱</t>
  </si>
  <si>
    <t>511111198906103113</t>
  </si>
  <si>
    <t xml:space="preserve">对于发现问题明锐行高，但是在多任务并发执行上，灵活处理问题需要提高。
</t>
  </si>
  <si>
    <t>加强自身对时间管理的学习，多任务时，如何正确安排工作内容。</t>
  </si>
  <si>
    <t>由于项目业务较忙，2015年未参与答辩</t>
  </si>
  <si>
    <t>李月娇</t>
  </si>
  <si>
    <t>510724198612310823</t>
  </si>
  <si>
    <t>刘莎</t>
  </si>
  <si>
    <t>51312419870618192x</t>
  </si>
  <si>
    <t>特性掌握相对单一，在cache特性中业务特性知识掌握很好，对其它特性的知识了解较少</t>
  </si>
  <si>
    <t>通过组内业务培训对其他特性的掌握</t>
  </si>
  <si>
    <t>阳欢</t>
  </si>
  <si>
    <t>OceanStor OS 协议和文件系统开发与验证项目二期</t>
  </si>
  <si>
    <t>510682198702044731</t>
  </si>
  <si>
    <t>后备PM：郑勇</t>
  </si>
  <si>
    <t>肖旭东</t>
  </si>
  <si>
    <t xml:space="preserve">0000044448  
</t>
  </si>
  <si>
    <t>513822198908188690</t>
  </si>
  <si>
    <t>李蹊</t>
  </si>
  <si>
    <t xml:space="preserve">0000050785  
</t>
  </si>
  <si>
    <t xml:space="preserve">510402198411300915 </t>
  </si>
  <si>
    <t>龚纯</t>
  </si>
  <si>
    <t>511023199008250183</t>
  </si>
  <si>
    <t>13408020727</t>
  </si>
  <si>
    <t>张科</t>
  </si>
  <si>
    <t>曾朝彬</t>
  </si>
  <si>
    <t>511025198606237753</t>
  </si>
  <si>
    <t>严娇</t>
  </si>
  <si>
    <t>杨柳</t>
  </si>
  <si>
    <t>OceanStorOS自动化工厂执行委托开发项目三期</t>
  </si>
  <si>
    <t>510922198709205219</t>
  </si>
  <si>
    <t>后备PM：魏钰龙</t>
  </si>
  <si>
    <t>蔡兴隆</t>
  </si>
  <si>
    <t>510902198710277011</t>
  </si>
  <si>
    <t>后备PM：王维鹏</t>
  </si>
  <si>
    <t>王维鹏</t>
  </si>
  <si>
    <t>510125198912200013</t>
  </si>
  <si>
    <t>15882346173</t>
  </si>
  <si>
    <t>汤毅</t>
  </si>
  <si>
    <t>420703198603203379</t>
  </si>
  <si>
    <t>魏钰龙</t>
  </si>
  <si>
    <t>511025198911205379</t>
  </si>
  <si>
    <t>对时间管理和项目管理需要加强</t>
  </si>
  <si>
    <t>徐立力</t>
  </si>
  <si>
    <t>510124198501045729</t>
  </si>
  <si>
    <t>陈萍</t>
  </si>
  <si>
    <t>511324198605282085</t>
  </si>
  <si>
    <t>参加TSE培训</t>
  </si>
  <si>
    <t>詹钦</t>
  </si>
  <si>
    <t>Oceanstor OS完整团队开发与验证项目一期</t>
  </si>
  <si>
    <t>古志磊</t>
  </si>
  <si>
    <t>0000058350</t>
  </si>
  <si>
    <t>41082219860411301X</t>
  </si>
  <si>
    <t>杨东</t>
  </si>
  <si>
    <t>510602197711240000</t>
  </si>
  <si>
    <t>杨威</t>
  </si>
  <si>
    <t>OceanStor OS V3R6继承特性测试外包项目一期</t>
  </si>
  <si>
    <t>0000029160</t>
  </si>
  <si>
    <t>510183198702052000</t>
  </si>
  <si>
    <t>2012实验室研发能力中心_Xstorm性能测试工具委托发开项目_TM_10人_测试经理</t>
  </si>
  <si>
    <t>周泰</t>
  </si>
  <si>
    <t xml:space="preserve"> 0000028475         </t>
  </si>
  <si>
    <t>511011198901234000</t>
  </si>
  <si>
    <t xml:space="preserve"> 0000024639         </t>
  </si>
  <si>
    <t>511111198906103000</t>
  </si>
  <si>
    <t>胡雪娇</t>
  </si>
  <si>
    <t xml:space="preserve"> 0000019583     </t>
  </si>
  <si>
    <t>51070319840312132X </t>
  </si>
  <si>
    <t>蒋为</t>
  </si>
  <si>
    <t xml:space="preserve"> 0000056020      </t>
  </si>
  <si>
    <t>500223198611175636  </t>
  </si>
  <si>
    <t>513622198102121000</t>
  </si>
  <si>
    <t>蒋勇</t>
  </si>
  <si>
    <t>存储硬件I&amp;V外包合作项目一期</t>
  </si>
  <si>
    <t xml:space="preserve">0000030862
</t>
  </si>
  <si>
    <t>510722198508257000</t>
  </si>
  <si>
    <t>2016/2/24
不匹配</t>
  </si>
  <si>
    <t>秦焱</t>
  </si>
  <si>
    <t>邱宇</t>
  </si>
  <si>
    <t>51102519820117909X</t>
  </si>
  <si>
    <t>李韵竹</t>
  </si>
  <si>
    <t>510113199002280025</t>
  </si>
  <si>
    <t>詹建平</t>
  </si>
  <si>
    <t>存储硬件器件替代&amp;专业实验外包项一期</t>
  </si>
  <si>
    <t>0000025181</t>
  </si>
  <si>
    <t>511024198410163813</t>
  </si>
  <si>
    <t>18215699188</t>
  </si>
  <si>
    <t>刘明辉</t>
  </si>
  <si>
    <t>513901198608246135</t>
  </si>
  <si>
    <t>黄前淼</t>
  </si>
  <si>
    <t>511028198807210038</t>
  </si>
  <si>
    <t>邹海涛</t>
  </si>
  <si>
    <t>513922198811141000</t>
  </si>
  <si>
    <t>存储硬件外包委托存储硬件开发&amp;维护项目一期</t>
  </si>
  <si>
    <t>秦红兰</t>
  </si>
  <si>
    <t>422201198510097000</t>
  </si>
  <si>
    <t>尹亮</t>
  </si>
  <si>
    <t>2016年IT产品线eDesigner开发(成都)</t>
  </si>
  <si>
    <t>130481198401071818</t>
  </si>
  <si>
    <t>李光建</t>
  </si>
  <si>
    <t>510121198705243816</t>
  </si>
  <si>
    <t xml:space="preserve">18328396450
</t>
  </si>
  <si>
    <t>2016年存储产品早期销售配置器开发</t>
  </si>
  <si>
    <t>存储硬件装备测试项目一期</t>
  </si>
  <si>
    <t>曾正龙</t>
  </si>
  <si>
    <t>51160219880705699X</t>
  </si>
  <si>
    <t>李均锋</t>
  </si>
  <si>
    <t>存储硬件持续交付和工厂维护项目三期</t>
  </si>
  <si>
    <t>0000024642</t>
  </si>
  <si>
    <t xml:space="preserve">510823199201303876
</t>
  </si>
  <si>
    <t>易波</t>
  </si>
  <si>
    <t xml:space="preserve">0000039836
</t>
  </si>
  <si>
    <t>510603199106130000</t>
  </si>
  <si>
    <t>李冲</t>
  </si>
  <si>
    <t>存储硬件LLT开发项目一期</t>
  </si>
  <si>
    <t>450222198508131319</t>
  </si>
  <si>
    <t>后备PM:古志磊</t>
  </si>
  <si>
    <t>石海兵</t>
  </si>
  <si>
    <t>赵庆金</t>
  </si>
  <si>
    <t>后备SE:刘睿智</t>
  </si>
  <si>
    <t>存储硬件外包委托PANGEA宝马项目驱动开发项目一期</t>
  </si>
  <si>
    <t>韩国虎</t>
  </si>
  <si>
    <t>513901198712147030</t>
  </si>
  <si>
    <t>后备PM:刘松</t>
  </si>
  <si>
    <t>曹剑</t>
  </si>
  <si>
    <t>【Toolstorage】存储硬件工具外包项目</t>
  </si>
  <si>
    <t>511322199103101514</t>
  </si>
  <si>
    <t>刘岳林</t>
  </si>
  <si>
    <t xml:space="preserve">0000055321
</t>
  </si>
  <si>
    <t xml:space="preserve">371581199011043534
</t>
  </si>
  <si>
    <t>刘晓峰</t>
  </si>
  <si>
    <t xml:space="preserve">0000066107   
</t>
  </si>
  <si>
    <t>650204198312110019</t>
  </si>
  <si>
    <t>成都交付二部</t>
  </si>
  <si>
    <t>李玉梅</t>
  </si>
  <si>
    <t>Oceanstor 9000维护测试项目二期</t>
  </si>
  <si>
    <t>0000005231</t>
  </si>
  <si>
    <t>511321198612029425</t>
  </si>
  <si>
    <t>侯军</t>
  </si>
  <si>
    <t>黄虎</t>
  </si>
  <si>
    <t>511321198712040000</t>
  </si>
  <si>
    <t>后备PM：龚新文</t>
  </si>
  <si>
    <t xml:space="preserve"> 曾锐 </t>
  </si>
  <si>
    <t>510105198405033059</t>
  </si>
  <si>
    <t>李波</t>
  </si>
  <si>
    <t>513821199104263358</t>
  </si>
  <si>
    <t>潘林英</t>
  </si>
  <si>
    <t xml:space="preserve">0000045902   
</t>
  </si>
  <si>
    <t>510725198812215421</t>
  </si>
  <si>
    <t>卢滢西</t>
  </si>
  <si>
    <t>0000051061</t>
  </si>
  <si>
    <t>610323198508170424</t>
  </si>
  <si>
    <t>高级质量工程师</t>
  </si>
  <si>
    <t>郑建平</t>
  </si>
  <si>
    <t>OceanStor 9000&amp;UDS OM委托开发项目研发项目</t>
  </si>
  <si>
    <t>0000046906</t>
  </si>
  <si>
    <t>511126198603214910</t>
  </si>
  <si>
    <t>后备PM：刘永全</t>
  </si>
  <si>
    <t>后备刘永全</t>
  </si>
  <si>
    <t>邓睿璇</t>
  </si>
  <si>
    <t>韦本能</t>
  </si>
  <si>
    <t>潘桂华</t>
  </si>
  <si>
    <t>0000046095</t>
  </si>
  <si>
    <t>510722198403161064</t>
  </si>
  <si>
    <t>后备MDE任思明</t>
  </si>
  <si>
    <t>后备任思明</t>
  </si>
  <si>
    <t>刘柳</t>
  </si>
  <si>
    <t>Oceanstor 9000自动化委托开发项目三期</t>
  </si>
  <si>
    <t>0000034150</t>
  </si>
  <si>
    <t>500226198601125538</t>
  </si>
  <si>
    <t>后备PM：张丁园</t>
  </si>
  <si>
    <t xml:space="preserve"> </t>
  </si>
  <si>
    <t>赵万成</t>
  </si>
  <si>
    <t>510521199001221877</t>
  </si>
  <si>
    <t>后备TSE：宋晶亮</t>
  </si>
  <si>
    <t>宋晶亮</t>
  </si>
  <si>
    <t>510302199201050515</t>
  </si>
  <si>
    <t>18782967198</t>
  </si>
  <si>
    <t>卢月秋</t>
  </si>
  <si>
    <t>刘爱华</t>
  </si>
  <si>
    <t>OceanStor UDS V300R003C00测试项目</t>
  </si>
  <si>
    <t xml:space="preserve">513022198511161517
</t>
  </si>
  <si>
    <t>张靖</t>
  </si>
  <si>
    <t>胡阳川</t>
  </si>
  <si>
    <t>陈忠兰</t>
  </si>
  <si>
    <t>张亮</t>
  </si>
  <si>
    <t>UDS HWS版本测试及维护项目</t>
  </si>
  <si>
    <t>0000003520</t>
  </si>
  <si>
    <t>500235198604108174</t>
  </si>
  <si>
    <t>唐子富</t>
  </si>
  <si>
    <t>刘永全</t>
  </si>
  <si>
    <t>UDS开发项目</t>
  </si>
  <si>
    <t>532101198809212037</t>
  </si>
  <si>
    <t>刘立强</t>
  </si>
  <si>
    <t>段刚</t>
  </si>
  <si>
    <t xml:space="preserve">0000045583     
</t>
  </si>
  <si>
    <t>500382198707189000</t>
  </si>
  <si>
    <t>任思明</t>
  </si>
  <si>
    <t>460103198602071815</t>
  </si>
  <si>
    <t>李坤</t>
  </si>
  <si>
    <t>海量持续构建项目一期</t>
  </si>
  <si>
    <t>0000006777</t>
  </si>
  <si>
    <t>513902198712074798</t>
  </si>
  <si>
    <t>王宏宝</t>
  </si>
  <si>
    <t>刘燕城</t>
  </si>
  <si>
    <t>510823198709243000</t>
  </si>
  <si>
    <t>18508237987</t>
  </si>
  <si>
    <t>杨平</t>
  </si>
  <si>
    <t>OceanStor 9000&amp;UDS联合开发测试项目</t>
  </si>
  <si>
    <t>510106198601200754</t>
  </si>
  <si>
    <t>赵杰</t>
  </si>
  <si>
    <t>高杨</t>
  </si>
  <si>
    <t>龚新文</t>
  </si>
  <si>
    <t>姜定洪</t>
  </si>
  <si>
    <t xml:space="preserve">522322198211210476
</t>
  </si>
  <si>
    <t>刘文龙</t>
  </si>
  <si>
    <t>王鲸翔</t>
  </si>
  <si>
    <t>朱海东</t>
  </si>
  <si>
    <t>海量存储与BPIT的分布式存储联合创新项目</t>
  </si>
  <si>
    <t>640382199004141000</t>
  </si>
  <si>
    <t>capped TM</t>
  </si>
  <si>
    <t>闫朝喜</t>
  </si>
  <si>
    <t>杨凯</t>
  </si>
  <si>
    <t xml:space="preserve">0000061517
</t>
  </si>
  <si>
    <t xml:space="preserve">510184198210083692
</t>
  </si>
  <si>
    <t>程志刚</t>
  </si>
  <si>
    <t>Onebox Solution委托测试项目二期</t>
  </si>
  <si>
    <t>511304198510103000</t>
  </si>
  <si>
    <t>后备PM：焦勇</t>
  </si>
  <si>
    <t>张悦</t>
  </si>
  <si>
    <t>0级&amp;1级</t>
  </si>
  <si>
    <t>焦勇</t>
  </si>
  <si>
    <t>430223198911175939</t>
  </si>
  <si>
    <t xml:space="preserve">谢应彪 </t>
  </si>
  <si>
    <t>511025198904281000</t>
  </si>
  <si>
    <t>吕艳波</t>
  </si>
  <si>
    <t>532924198610270326</t>
  </si>
  <si>
    <t>后备TSE：邓乐</t>
  </si>
  <si>
    <t>黄孟菲</t>
  </si>
  <si>
    <t>513401198710103221</t>
  </si>
  <si>
    <t>高恒</t>
  </si>
  <si>
    <t>Onebox Solution委托开发项目二期</t>
  </si>
  <si>
    <t>510106198207310000</t>
  </si>
  <si>
    <t>罗洪</t>
  </si>
  <si>
    <t>51132419860826355X</t>
  </si>
  <si>
    <t>需要在项目进度，新员工培养，团队气氛上进一步成长</t>
  </si>
  <si>
    <t>后备PM：杨涛</t>
  </si>
  <si>
    <t>杨涛</t>
  </si>
  <si>
    <t>510922199101261137</t>
  </si>
  <si>
    <t>代林野</t>
  </si>
  <si>
    <t xml:space="preserve">513021198812156416
</t>
  </si>
  <si>
    <t>王建</t>
  </si>
  <si>
    <t>存储云服务OBS项目三期</t>
  </si>
  <si>
    <t>510902198811130000</t>
  </si>
  <si>
    <t>韩明</t>
  </si>
  <si>
    <t>冯超</t>
  </si>
  <si>
    <t>备份项目二期</t>
  </si>
  <si>
    <t>410781199106251000</t>
  </si>
  <si>
    <t>曹晓丽（李磊）</t>
  </si>
  <si>
    <t xml:space="preserve">513723199006298159
</t>
  </si>
  <si>
    <t xml:space="preserve">18382343917
</t>
  </si>
  <si>
    <t>段述强</t>
  </si>
  <si>
    <t>数据保护委托开发、测试项目七期</t>
  </si>
  <si>
    <t>0000019591</t>
  </si>
  <si>
    <t>51302119850204593X</t>
  </si>
  <si>
    <t>胡余峰</t>
  </si>
  <si>
    <t>熊风</t>
  </si>
  <si>
    <t>0000006534</t>
  </si>
  <si>
    <t>511002198207135616</t>
  </si>
  <si>
    <t>后备PM：熊风</t>
  </si>
  <si>
    <t>郑自辉</t>
  </si>
  <si>
    <t>Toolkit工具开发一期</t>
  </si>
  <si>
    <t>0000063861</t>
  </si>
  <si>
    <t>410923198701261016</t>
  </si>
  <si>
    <t>18105182537</t>
  </si>
  <si>
    <t>后备PM：易麟</t>
  </si>
  <si>
    <t>熊欣</t>
  </si>
  <si>
    <t xml:space="preserve">宣炜哲
</t>
  </si>
  <si>
    <t>230206199109191000</t>
  </si>
  <si>
    <t>李林海</t>
  </si>
  <si>
    <t xml:space="preserve">0000004791
</t>
  </si>
  <si>
    <t>510521198704224076</t>
  </si>
  <si>
    <t>后备SE：李杭蔚</t>
  </si>
  <si>
    <t>李杭蔚</t>
  </si>
  <si>
    <t xml:space="preserve">0000058923
</t>
  </si>
  <si>
    <t>511322198708104131</t>
  </si>
  <si>
    <t>后备MDE：王成钢</t>
  </si>
  <si>
    <t>俞鑫</t>
  </si>
  <si>
    <t xml:space="preserve">0000058339  </t>
  </si>
  <si>
    <t xml:space="preserve">510184198710053174
</t>
  </si>
  <si>
    <t>董玲</t>
  </si>
  <si>
    <t>511027198207210000</t>
  </si>
  <si>
    <t>张钦</t>
  </si>
  <si>
    <t>IT芯片接口协议一致性合作项目一期</t>
  </si>
  <si>
    <t>梁剑</t>
  </si>
  <si>
    <t>毛伟</t>
  </si>
  <si>
    <t>IT芯片2.0版本委托开发外包项目（持续集成&amp;自动化工厂）</t>
  </si>
  <si>
    <t>肖宇</t>
  </si>
  <si>
    <t>IT芯片研发工具合作项目</t>
  </si>
  <si>
    <t xml:space="preserve">511123198701100010   </t>
  </si>
  <si>
    <t>郗军锋</t>
  </si>
  <si>
    <t>网关控制平台TDT维护外包项目2016</t>
  </si>
  <si>
    <t xml:space="preserve"> 0000013308
</t>
  </si>
  <si>
    <t>612301197003152617</t>
  </si>
  <si>
    <t>冯立飞</t>
  </si>
  <si>
    <t>杨晓波</t>
  </si>
  <si>
    <t>0000005764</t>
  </si>
  <si>
    <t>612501198609074698</t>
  </si>
  <si>
    <t>王景波</t>
  </si>
  <si>
    <t>计算平台网关OSTA2.0软件维护项目</t>
  </si>
  <si>
    <t>0000034261</t>
  </si>
  <si>
    <t>610321198510189770</t>
  </si>
  <si>
    <t>13474468123/18049515624</t>
  </si>
  <si>
    <t>李剑龙</t>
  </si>
  <si>
    <t>0000033275</t>
  </si>
  <si>
    <t>610324198903050592</t>
  </si>
  <si>
    <t>后备SE:李剑龙</t>
  </si>
  <si>
    <t>史敬先</t>
  </si>
  <si>
    <t>0000039010</t>
  </si>
  <si>
    <t>610402198506206095</t>
  </si>
  <si>
    <t>任小飞</t>
  </si>
  <si>
    <t>计算平台网关OSTA2.0平台硬件维护项目</t>
  </si>
  <si>
    <t>魏君丽</t>
  </si>
  <si>
    <t>0000016821</t>
  </si>
  <si>
    <t>计算平台网关OSTA2.0平台工具开发</t>
  </si>
  <si>
    <t>610121198501071235</t>
  </si>
  <si>
    <t>李翠</t>
  </si>
  <si>
    <t>0000033481</t>
  </si>
  <si>
    <t>610528198903075729</t>
  </si>
  <si>
    <t>后备SE:李翠</t>
  </si>
  <si>
    <t>计算平台网关OSTA2.0CI防护网建设</t>
  </si>
  <si>
    <t>薛佩云</t>
  </si>
  <si>
    <t>610125198208144000</t>
  </si>
  <si>
    <t>符云</t>
  </si>
  <si>
    <t>韩丹</t>
  </si>
  <si>
    <t>PARC硬件单板生产软件项目(第7期)</t>
  </si>
  <si>
    <t>0000017139</t>
  </si>
  <si>
    <t>610121198912272605</t>
  </si>
  <si>
    <t>郭娟</t>
  </si>
  <si>
    <t>0000013662</t>
  </si>
  <si>
    <t>610582198810260085</t>
  </si>
  <si>
    <t>曹丹</t>
  </si>
  <si>
    <t>0000036332</t>
  </si>
  <si>
    <t>610322198810042910</t>
  </si>
  <si>
    <t>后备MDE:曹丹</t>
  </si>
  <si>
    <t>柳蓉蓉</t>
  </si>
  <si>
    <t>0000011790</t>
  </si>
  <si>
    <t>612732199002170341</t>
  </si>
  <si>
    <t>15353653983</t>
  </si>
  <si>
    <t>后备TC：柳蓉蓉</t>
  </si>
  <si>
    <t>PARC平台维护测试项目_第四期</t>
  </si>
  <si>
    <t>000004125</t>
  </si>
  <si>
    <t>610622198603261113</t>
  </si>
  <si>
    <t>黄兴</t>
  </si>
  <si>
    <t>PARC话务量防护网建设合作项目(6期)</t>
  </si>
  <si>
    <t>刘欣房</t>
  </si>
  <si>
    <t>0000008678</t>
  </si>
  <si>
    <t>610502198104162814</t>
  </si>
  <si>
    <t>IT硬件E2E智能分析系统（Hawk）委托开发</t>
  </si>
  <si>
    <t>雷娟娟</t>
  </si>
  <si>
    <t xml:space="preserve">610502198709128424
</t>
  </si>
  <si>
    <t>王长飞</t>
  </si>
  <si>
    <t>FusionSphere SOI 6.0版本及FusionSphere性能自动化外包项目（FP）</t>
  </si>
  <si>
    <t>0000003007</t>
  </si>
  <si>
    <t>刘少辉</t>
  </si>
  <si>
    <t>马莉</t>
  </si>
  <si>
    <t>0000037158</t>
  </si>
  <si>
    <t>610523198611167267</t>
  </si>
  <si>
    <t>13512194223</t>
  </si>
  <si>
    <t>张保雷</t>
  </si>
  <si>
    <t>0000026831</t>
  </si>
  <si>
    <t>薛智渊</t>
  </si>
  <si>
    <t>王茧茧</t>
  </si>
  <si>
    <t>0000040981</t>
  </si>
  <si>
    <t>刘龙</t>
  </si>
  <si>
    <t>李洪针</t>
  </si>
  <si>
    <t>0000036347</t>
  </si>
  <si>
    <t>潘文虎</t>
  </si>
  <si>
    <t>李柯南</t>
  </si>
  <si>
    <t>刘蓉</t>
  </si>
  <si>
    <t>0000035264</t>
  </si>
  <si>
    <t>李丹</t>
  </si>
  <si>
    <t>0000063981</t>
  </si>
  <si>
    <t>张少凯</t>
  </si>
  <si>
    <t>FusionComputeV1R6C00 Portal委托开发项目</t>
  </si>
  <si>
    <t>付卫平</t>
  </si>
  <si>
    <t>0000007657</t>
  </si>
  <si>
    <t>秋渊博</t>
  </si>
  <si>
    <t>0000016059</t>
  </si>
  <si>
    <t>袁卫</t>
  </si>
  <si>
    <t>0000007436</t>
  </si>
  <si>
    <t>王瑞</t>
  </si>
  <si>
    <t>FusionAccess 2016 运维项目（TM）</t>
  </si>
  <si>
    <t>0000046240</t>
  </si>
  <si>
    <t>610324198411213000</t>
  </si>
  <si>
    <t>李晓聪</t>
  </si>
  <si>
    <t>李健</t>
  </si>
  <si>
    <t xml:space="preserve">0000055895  </t>
  </si>
  <si>
    <t>李鹏</t>
  </si>
  <si>
    <t>2016年SIGMA故障快速定位和主动识别工具委托开发项目</t>
  </si>
  <si>
    <t>曹学亮</t>
  </si>
  <si>
    <t>0000013553</t>
  </si>
  <si>
    <t>150426198708203618</t>
  </si>
  <si>
    <t>靳长龙</t>
  </si>
  <si>
    <t>2016年IT产品线eDesigner开发（西安）</t>
  </si>
  <si>
    <t>0000015081</t>
  </si>
  <si>
    <t>610526198702285217</t>
  </si>
  <si>
    <t>呼洋</t>
  </si>
  <si>
    <t>杨磊</t>
  </si>
  <si>
    <t>0000028822</t>
  </si>
  <si>
    <t>612321198704185913</t>
  </si>
  <si>
    <t>18509242597</t>
  </si>
  <si>
    <t>薛鹏博</t>
  </si>
  <si>
    <t>2016年下半年FusionSphere Openstack R6C00 Openstack WebUI 开发维护项目</t>
  </si>
  <si>
    <t>610421198405235000</t>
  </si>
  <si>
    <t>王强</t>
  </si>
  <si>
    <t>2015 IT研发工具集成项目TM</t>
  </si>
  <si>
    <t>贠鹏</t>
  </si>
  <si>
    <t>刘栋</t>
  </si>
  <si>
    <t>612501198204243318</t>
  </si>
  <si>
    <t>2016年公有云RDS支持数据库类型和新版本开发_FP</t>
  </si>
  <si>
    <t>0000060526</t>
  </si>
  <si>
    <t>622826198412060415</t>
  </si>
  <si>
    <t xml:space="preserve">18911209505
</t>
  </si>
  <si>
    <t>未认证，正在培养</t>
  </si>
  <si>
    <t>胡万清</t>
  </si>
  <si>
    <t>王程</t>
  </si>
  <si>
    <t>0000052395</t>
  </si>
  <si>
    <t>张鹏飞</t>
  </si>
  <si>
    <t>大数据安全红线1期</t>
  </si>
  <si>
    <t xml:space="preserve">32038119850824183X </t>
  </si>
  <si>
    <t>肖亮</t>
  </si>
  <si>
    <t>尤良</t>
  </si>
  <si>
    <t>肖静</t>
  </si>
  <si>
    <t>王朗朗</t>
  </si>
  <si>
    <t xml:space="preserve">61052719871119601X </t>
  </si>
  <si>
    <t>胡乐民</t>
  </si>
  <si>
    <t>中硬算法样本库外包项目</t>
  </si>
  <si>
    <t>622223199001101000</t>
  </si>
  <si>
    <t>服务器V5管理软件开发项目一期</t>
  </si>
  <si>
    <t>王海卫</t>
  </si>
  <si>
    <t>2016年FusionCloud V100R001C00 公有云运维工具</t>
  </si>
  <si>
    <t>OSTA2.0 平台版本级&amp;项目级自动化用例开发</t>
  </si>
  <si>
    <t>马哲</t>
  </si>
  <si>
    <t>任文东</t>
  </si>
  <si>
    <t>网关硬件CI委托开发项目</t>
  </si>
  <si>
    <t>0000021860</t>
  </si>
  <si>
    <t>王文迪</t>
  </si>
  <si>
    <t>0000021856</t>
  </si>
  <si>
    <t>张龙</t>
  </si>
  <si>
    <t>0000009414</t>
  </si>
  <si>
    <t>2016年Public Cloud Solution V100R001C00资料外包项目</t>
  </si>
  <si>
    <t>0000041958</t>
  </si>
  <si>
    <t>公有云大数据分析工具ODC项目_1期</t>
  </si>
  <si>
    <t>郭霞</t>
  </si>
  <si>
    <t>PARC平台软件自动化测试委托测试项目</t>
  </si>
  <si>
    <t>安莉</t>
  </si>
  <si>
    <t>0000011884</t>
  </si>
  <si>
    <t>孟晓丽</t>
  </si>
  <si>
    <t>0000013667</t>
  </si>
  <si>
    <t>周敏敏</t>
  </si>
  <si>
    <t>0000002880</t>
  </si>
  <si>
    <t>秦鑫</t>
  </si>
  <si>
    <t>0000002904</t>
  </si>
  <si>
    <t>杨媛</t>
  </si>
  <si>
    <t>FusionCompute版本效率增益项目</t>
  </si>
  <si>
    <t>2016年公有云RDS自助运维能力开发项目_TM</t>
  </si>
  <si>
    <t>FusionSphere 公有云委托测试外包项目</t>
  </si>
  <si>
    <t>余海涛</t>
  </si>
  <si>
    <t>FusionSphere公有云内核和集成部件委托测试外包项目</t>
  </si>
  <si>
    <t>北京ATIC与大数据安全测试合作外包项目</t>
  </si>
  <si>
    <t>DataCompass二期技术开发项目</t>
  </si>
  <si>
    <t>2016年公有云集成测试外包项目_1期</t>
  </si>
  <si>
    <t>张杰</t>
  </si>
  <si>
    <t>下半年做答辩。</t>
  </si>
  <si>
    <t>暂无任职</t>
  </si>
  <si>
    <t>刘小珍</t>
  </si>
  <si>
    <t xml:space="preserve">430581199001091802
</t>
  </si>
  <si>
    <t>王梦</t>
  </si>
  <si>
    <t>初级</t>
  </si>
  <si>
    <t>王玉琴</t>
  </si>
  <si>
    <t>2016年FusionCube R2C60 版本外包项目（FP二期）</t>
  </si>
  <si>
    <t>黄阳</t>
  </si>
  <si>
    <t>0000044977</t>
  </si>
  <si>
    <t>420625199104076237</t>
  </si>
  <si>
    <t>1.多了解所涉及的业务知识以及产品架构</t>
  </si>
  <si>
    <t>龚必超</t>
  </si>
  <si>
    <t>胡强</t>
  </si>
  <si>
    <t>0000045422</t>
  </si>
  <si>
    <t>513029199008205876</t>
  </si>
  <si>
    <t>1.提升代码的可读性
2.多做培训和解决，将自己的经验与组内人交流。
3.了解和掌握所有模块内容.</t>
  </si>
  <si>
    <t>池松富</t>
  </si>
  <si>
    <t>0000046945</t>
  </si>
  <si>
    <t>411322198810152953</t>
  </si>
  <si>
    <t>提升自动化用例优先顺序，进行快速的推进。2.提升测试用例代码的扩展性</t>
  </si>
  <si>
    <t>0000046672</t>
  </si>
  <si>
    <t>36242519890924324X</t>
  </si>
  <si>
    <t>1.从项目的整体角度思考问题,提升产品的认识.</t>
  </si>
  <si>
    <t>严杰</t>
  </si>
  <si>
    <t>许强</t>
  </si>
  <si>
    <t>2016年服务器配置器开发外包项目</t>
  </si>
  <si>
    <t>当前该员工经验不足，预计下半年答辩。</t>
  </si>
  <si>
    <t>刘颖</t>
  </si>
  <si>
    <t>董文</t>
  </si>
  <si>
    <t>FusionAccessV100R006C00工程能力建设外包项目</t>
  </si>
  <si>
    <t>429006198702194251</t>
  </si>
  <si>
    <t>15814462364</t>
  </si>
  <si>
    <t>张召奎</t>
  </si>
  <si>
    <t>王曼</t>
  </si>
  <si>
    <t>王成兵</t>
  </si>
  <si>
    <t>0000018722</t>
  </si>
  <si>
    <t>362422198407205439</t>
  </si>
  <si>
    <t>15999691863</t>
  </si>
  <si>
    <t>吕玲芳</t>
  </si>
  <si>
    <t>0000005339</t>
  </si>
  <si>
    <t>王飞洁</t>
  </si>
  <si>
    <t>0000030964</t>
  </si>
  <si>
    <t>周雪刚</t>
  </si>
  <si>
    <t>0000034168</t>
  </si>
  <si>
    <t>答辩未通过,下半年做2次答辩。</t>
  </si>
  <si>
    <t>方文洋</t>
  </si>
  <si>
    <t>0000026395</t>
  </si>
  <si>
    <t>马晓</t>
  </si>
  <si>
    <t>高性能SSD阵列技术项目测试外包项目二期</t>
  </si>
  <si>
    <t>0000038470</t>
  </si>
  <si>
    <t>142723198602093817</t>
  </si>
  <si>
    <t>张静</t>
  </si>
  <si>
    <t>梁红丽</t>
  </si>
  <si>
    <t>2016年公有云运维工具开发_1期外包项目_TM_深圳</t>
  </si>
  <si>
    <t>51162119890927820X</t>
  </si>
  <si>
    <t>周传稳</t>
  </si>
  <si>
    <t>张蜜</t>
  </si>
  <si>
    <t>0000042651</t>
  </si>
  <si>
    <t>420117198711160412</t>
  </si>
  <si>
    <t>后备MDE:张蜜</t>
  </si>
  <si>
    <t>安排在7月初答辩</t>
  </si>
  <si>
    <t>2016年公有云租户安全外包开发项目_1期外包项目_FP_深圳</t>
  </si>
  <si>
    <t>2016年公有云类生产环境运维项目_2期外包项目_FP_深圳</t>
  </si>
  <si>
    <t>陆萍</t>
  </si>
  <si>
    <t>2016年服务器资料开发项目二期</t>
  </si>
  <si>
    <t>230605198901272702</t>
  </si>
  <si>
    <t>18118759590</t>
  </si>
  <si>
    <t>方峰</t>
  </si>
  <si>
    <t>胡水波</t>
  </si>
  <si>
    <t>环境云化工具维护项目二期</t>
  </si>
  <si>
    <t>420703198609014077</t>
  </si>
  <si>
    <t>13713910340</t>
  </si>
  <si>
    <t>刘炜</t>
  </si>
  <si>
    <t>岳丽琴</t>
  </si>
  <si>
    <t>FusionStorageV1R3C30U2技术合作项目（测试自动化）</t>
  </si>
  <si>
    <t>0000032737</t>
  </si>
  <si>
    <t>360111198711183062</t>
  </si>
  <si>
    <t>瞿佳胜</t>
  </si>
  <si>
    <t>马力</t>
  </si>
  <si>
    <t>0000026390</t>
  </si>
  <si>
    <t>430726198611151018</t>
  </si>
  <si>
    <t>朱高洁</t>
  </si>
  <si>
    <t>0000028436</t>
  </si>
  <si>
    <t>429006198702081230</t>
  </si>
  <si>
    <t>欧世洋</t>
  </si>
  <si>
    <t>SIGMA1.0 自动化脚本委托开发项目二期</t>
  </si>
  <si>
    <t>0000056479</t>
  </si>
  <si>
    <t>452501198608200955</t>
  </si>
  <si>
    <t xml:space="preserve">对个人所负责的模块也有深入的了解， 后期重点作为单个模块的OWNER进行培养， 提升其专业的技能。 </t>
  </si>
  <si>
    <t>曾昭兵</t>
  </si>
  <si>
    <t>黎强</t>
  </si>
  <si>
    <t>0000056743</t>
  </si>
  <si>
    <t>432524199210277018</t>
  </si>
  <si>
    <t>18681543032</t>
  </si>
  <si>
    <t>陈永波</t>
  </si>
  <si>
    <t>FusionSphereR6-RainbowV1R2C10工具2016年委托开发合作项目</t>
  </si>
  <si>
    <t>0000043818</t>
  </si>
  <si>
    <t>430105198702257411</t>
  </si>
  <si>
    <t>1、要深刻理解流程，结合现有环境理清项目管理本质，及对PM的技能诉求，切忌将流程生搬硬套到项目
2、需要了解项目解决的业务诉求，加强对需求场景理解</t>
  </si>
  <si>
    <t xml:space="preserve">陈然 </t>
  </si>
  <si>
    <t>陈章林</t>
  </si>
  <si>
    <t>0000045392</t>
  </si>
  <si>
    <t>362426199001164331</t>
  </si>
  <si>
    <t>陈然</t>
  </si>
  <si>
    <t>王国荣</t>
  </si>
  <si>
    <t>FusionStoragePoc测试委托项目</t>
  </si>
  <si>
    <t>0000020984</t>
  </si>
  <si>
    <t>431103199303038433</t>
  </si>
  <si>
    <t>FusionAccess 2016 H1外测支撑委托项目</t>
  </si>
  <si>
    <t>谭春</t>
  </si>
  <si>
    <t>OSCA装备软件委托开发项目</t>
  </si>
  <si>
    <t>0000059097</t>
  </si>
  <si>
    <t>510902198812206556</t>
  </si>
  <si>
    <t>13612806403</t>
  </si>
  <si>
    <t>范勇彬</t>
  </si>
  <si>
    <t xml:space="preserve"> 胡金贤</t>
  </si>
  <si>
    <t>IT芯片硬件合作项目一期</t>
  </si>
  <si>
    <t>龙军新</t>
  </si>
  <si>
    <t>黄天楠</t>
  </si>
  <si>
    <t>混合云外包项目一期</t>
  </si>
  <si>
    <t>0000019143</t>
  </si>
  <si>
    <t>421126199003073117</t>
  </si>
  <si>
    <t>18688975325/
18520816796</t>
  </si>
  <si>
    <t>彭威</t>
  </si>
  <si>
    <t>董必立</t>
  </si>
  <si>
    <t>OSCA 管理软件Resetful特性代码委托开发项目</t>
  </si>
  <si>
    <t>周可</t>
  </si>
  <si>
    <t>李微</t>
  </si>
  <si>
    <t>张兰兰</t>
  </si>
  <si>
    <t>2016年PublicCloudSolution移动端APP外包项目(一期)_FP_西安</t>
  </si>
  <si>
    <t>高级</t>
  </si>
  <si>
    <t>FusionStorageV1R3C30U2技术合作项目（Portal&amp;LLT框架开发）</t>
  </si>
  <si>
    <t xml:space="preserve"> 李先知</t>
  </si>
  <si>
    <t>V5服务器工具软件开发委托项目</t>
  </si>
  <si>
    <t>0000067855</t>
  </si>
  <si>
    <t xml:space="preserve"> 2016/12/1  </t>
  </si>
  <si>
    <t>杨仕贵</t>
  </si>
  <si>
    <t>0000071291</t>
  </si>
  <si>
    <t>夏峰</t>
  </si>
  <si>
    <t>0000071861</t>
  </si>
  <si>
    <t>IT资料部2016大数据&amp;OSCA&amp;服务器工具资料外包项目</t>
  </si>
  <si>
    <t>郭俊</t>
  </si>
  <si>
    <t>企业云业务部2016定制开发项目</t>
  </si>
  <si>
    <t>FusionSpherePOC外测委托项目</t>
  </si>
  <si>
    <t xml:space="preserve">曾俊海 </t>
  </si>
  <si>
    <t>V5服务器管理软件测试委托项目</t>
  </si>
  <si>
    <t>0000069153</t>
  </si>
  <si>
    <t>赵雨廷</t>
  </si>
  <si>
    <t>0000067008</t>
  </si>
  <si>
    <t>PublicCloudSolution移动端接入系统集成开发外包项目(一期)_FP_西安</t>
  </si>
  <si>
    <t>孙利平</t>
  </si>
  <si>
    <t>2016年PublicCloudSolution移动端云服务外包项目(一期)_FP_西安</t>
  </si>
  <si>
    <t xml:space="preserve">  杜兴甫 </t>
  </si>
  <si>
    <t>SIGMA 生产测试和维修软件委托开发项目第二期</t>
  </si>
  <si>
    <t>0000066127</t>
  </si>
  <si>
    <t>谢忠杰</t>
  </si>
  <si>
    <t>OSCA自动化测试脚本委托开发项目第二期</t>
  </si>
  <si>
    <t>管天阳</t>
  </si>
  <si>
    <t>OSCA 管理特性非核心代码委托开发项目第二期</t>
  </si>
  <si>
    <t>0000056510</t>
  </si>
  <si>
    <t>FusionAccess DaaS V100R001 版本DaaS Console委托开发项目</t>
  </si>
  <si>
    <t>0000019246</t>
  </si>
  <si>
    <t>2016IT解决方案开发部资料外包项目</t>
  </si>
  <si>
    <t>罗剑彬</t>
  </si>
  <si>
    <t>OSCA交换软件非核心特性交付委托项目</t>
  </si>
  <si>
    <t>0000056352</t>
  </si>
  <si>
    <t xml:space="preserve"> 李正勇</t>
  </si>
  <si>
    <t>OSCA器件替代测试和硬件维护委托项目二期</t>
  </si>
  <si>
    <t>0000059408</t>
  </si>
  <si>
    <t xml:space="preserve"> 苏亚娥</t>
  </si>
  <si>
    <t>0000057370</t>
  </si>
  <si>
    <t xml:space="preserve">胡川文 </t>
  </si>
  <si>
    <t>OSCA 部件兼容性测试执行委托开发项目第二期项目</t>
  </si>
  <si>
    <t>0000045596</t>
  </si>
  <si>
    <t>李茂</t>
  </si>
  <si>
    <t>0000049028</t>
  </si>
  <si>
    <t>凌超</t>
  </si>
  <si>
    <t>0000048297</t>
  </si>
  <si>
    <t>自动化测试：自动化用例维护</t>
  </si>
  <si>
    <t>产品测试:硬件版本测试</t>
  </si>
  <si>
    <t>E2E</t>
  </si>
  <si>
    <t>产品设计、开发、测试、维护</t>
  </si>
  <si>
    <t>软件测试</t>
  </si>
  <si>
    <t>SPO事业部</t>
  </si>
  <si>
    <t>中软院事业部</t>
  </si>
  <si>
    <t>定制事业部</t>
  </si>
  <si>
    <t>移动系统与应用事业部</t>
  </si>
  <si>
    <t>海思战略事业部</t>
  </si>
  <si>
    <t>移动终端与软件事业部</t>
  </si>
  <si>
    <t>智能硬件&amp;云终端事业部</t>
  </si>
  <si>
    <t>交付服务事业部</t>
    <phoneticPr fontId="1" type="noConversion"/>
  </si>
  <si>
    <t>无线事业部</t>
    <phoneticPr fontId="1" type="noConversion"/>
  </si>
  <si>
    <t>网络事业部</t>
  </si>
  <si>
    <t>核心网&amp;综合事业部</t>
    <phoneticPr fontId="1" type="noConversion"/>
  </si>
  <si>
    <t>研发能力中心事业部</t>
  </si>
  <si>
    <t>0000059852 </t>
  </si>
  <si>
    <t>142228198304248000</t>
  </si>
  <si>
    <t>513023198908281000</t>
  </si>
  <si>
    <t>513622198205062000</t>
  </si>
  <si>
    <t>513022199108236000</t>
  </si>
  <si>
    <t>532123198911093000</t>
  </si>
  <si>
    <t>0000002487 </t>
  </si>
  <si>
    <t>230127198109131026</t>
  </si>
  <si>
    <t>429001199104285586</t>
  </si>
  <si>
    <t>13642346757</t>
  </si>
  <si>
    <t>0000043080</t>
  </si>
  <si>
    <t>430903199308072713</t>
  </si>
  <si>
    <t>18173774669</t>
  </si>
  <si>
    <t>0000059118</t>
  </si>
  <si>
    <t>431022198912203173</t>
  </si>
  <si>
    <t>0000066681</t>
  </si>
  <si>
    <t>130502198206210931</t>
  </si>
  <si>
    <t>18098901798</t>
  </si>
  <si>
    <t>0000064711</t>
  </si>
  <si>
    <t>360622199003223212</t>
  </si>
  <si>
    <t>18615704285</t>
  </si>
  <si>
    <t>0000063642</t>
  </si>
  <si>
    <t>432503199109096237</t>
  </si>
  <si>
    <t>15099937854</t>
  </si>
  <si>
    <t>PM</t>
    <phoneticPr fontId="1" type="noConversion"/>
  </si>
  <si>
    <t>SE（含MDE）</t>
    <phoneticPr fontId="1" type="noConversion"/>
  </si>
  <si>
    <t>TSE（含TC)</t>
    <phoneticPr fontId="1" type="noConversion"/>
  </si>
  <si>
    <t>QA</t>
    <phoneticPr fontId="1" type="noConversion"/>
  </si>
  <si>
    <t>需求人数</t>
    <phoneticPr fontId="1" type="noConversion"/>
  </si>
  <si>
    <t>实际胜任人数</t>
    <phoneticPr fontId="1" type="noConversion"/>
  </si>
  <si>
    <t>匹配度</t>
    <phoneticPr fontId="1" type="noConversion"/>
  </si>
  <si>
    <t>实际人数</t>
    <phoneticPr fontId="1" type="noConversion"/>
  </si>
  <si>
    <t>TSE和TC统计中少了一个TPM（TC）角色；QA胜任度数据不准确（以质量部统一提供的为准），如果有不同的，请和事业部质量经理确认是否刷新到质量部HRBP处？</t>
    <phoneticPr fontId="1" type="noConversion"/>
  </si>
  <si>
    <t>和统一统计方法略有不同，数据有小幅变动</t>
    <phoneticPr fontId="1" type="noConversion"/>
  </si>
  <si>
    <t>事业部</t>
    <phoneticPr fontId="1" type="noConversion"/>
  </si>
  <si>
    <t>陈祺</t>
  </si>
  <si>
    <t>E3E独立交付</t>
  </si>
  <si>
    <t>答辩结果：
未答辩：没有参加公司答辩
已通过：参加公司答辩，并且已经通过
未通过：参加公司答辩，但是没有通过</t>
    <phoneticPr fontId="1" type="noConversion"/>
  </si>
  <si>
    <t>SIGMA带外及x86领域生产软件和单板维修软件委托开发项目</t>
  </si>
  <si>
    <t>SIGMA 硬件单板器件替代测试委托开发项目第二期</t>
  </si>
  <si>
    <t>FusionInsight 维护版本回归测试执行合作项目（西安，Q4，TM）</t>
  </si>
  <si>
    <t>FusionInsight洞察测试合作项目</t>
  </si>
  <si>
    <t>FusionInsightV100R002C60U20UI开发合作项目</t>
  </si>
  <si>
    <t>FusionInsight Elk&amp;MPPDB&amp;Impala 合作项目（西安，Q4，TM）</t>
  </si>
  <si>
    <t>2016年UMG硬件维护外包项目</t>
  </si>
  <si>
    <t>2016年SIGMA自动化用例开发委托项目（第二期）</t>
  </si>
  <si>
    <t>FusionInsight深圳测试执行_UI项目外包立项2016-10月至2016-12月份</t>
  </si>
  <si>
    <t>FusionAccess R6C10 DaaS版本委托测试项目</t>
  </si>
  <si>
    <t>2016年公有云运维工具开发项目-配置管理-深圳-FP-2期</t>
  </si>
  <si>
    <t>潘凯楷</t>
  </si>
  <si>
    <t>刘睿智</t>
  </si>
  <si>
    <t>李源</t>
  </si>
  <si>
    <t>汤新旺</t>
  </si>
  <si>
    <t>吴志刚</t>
  </si>
  <si>
    <t>刘登勇</t>
  </si>
  <si>
    <t>李治</t>
  </si>
  <si>
    <t>0000002933</t>
  </si>
  <si>
    <t>0000057799</t>
  </si>
  <si>
    <t>0000011840</t>
  </si>
  <si>
    <t>0000063972</t>
  </si>
  <si>
    <t>2016年UMG生产软件开发测试项目</t>
  </si>
  <si>
    <t>0000013308</t>
  </si>
  <si>
    <t>钟雄健</t>
  </si>
  <si>
    <t>赵伟</t>
  </si>
  <si>
    <t>王娟</t>
  </si>
  <si>
    <t>FusionContainerV100R001C 开发维护项目</t>
  </si>
  <si>
    <t>朱乐</t>
  </si>
  <si>
    <t>0000063799</t>
  </si>
  <si>
    <t>何长庚</t>
  </si>
  <si>
    <t>0000058862</t>
  </si>
  <si>
    <t>曾阳波</t>
  </si>
  <si>
    <t>0000042241</t>
  </si>
  <si>
    <t>刘育峰</t>
  </si>
  <si>
    <t>0000065482</t>
  </si>
  <si>
    <t>0000006831</t>
  </si>
  <si>
    <t>朱艳</t>
  </si>
  <si>
    <t>0000055292</t>
  </si>
  <si>
    <t>FusionInsight效率增益CI工程&amp;实验室管理（西安，Q4，TM）合作项目</t>
  </si>
  <si>
    <t>0000061860</t>
  </si>
  <si>
    <t>0000054312</t>
  </si>
  <si>
    <t>大数据云服务（FIV1R2C61)版本西安测试执行&amp;OM适配项目2016年10月~12月</t>
  </si>
  <si>
    <t>0000002763</t>
  </si>
  <si>
    <t>0000071651</t>
  </si>
  <si>
    <t>赵璐</t>
  </si>
  <si>
    <t>0000074157</t>
  </si>
  <si>
    <t>FusionInsight基础平台集成测试执行合作项目（西安，Q4，TM）</t>
  </si>
  <si>
    <t>0000065182</t>
  </si>
  <si>
    <t>FusionInsight 数据引擎自动化测试合作项目（西安，Q4，FP）</t>
  </si>
  <si>
    <t>0000045544</t>
  </si>
  <si>
    <t>FusionInsight 基础平台集成自动化测试合作项目（西安，Q4，FP）</t>
  </si>
  <si>
    <t>0000044355</t>
  </si>
  <si>
    <t>0000044050</t>
  </si>
  <si>
    <t>燕长生</t>
  </si>
  <si>
    <t>QA初级；RDPM考试通过</t>
  </si>
  <si>
    <t xml:space="preserve">防火墙易用性提升软件外包项目 </t>
  </si>
  <si>
    <t>中软PM 0级</t>
  </si>
  <si>
    <t>董亚军</t>
  </si>
  <si>
    <t>董张峰</t>
  </si>
  <si>
    <t>北京大数据归一化平台合作外包项目</t>
  </si>
  <si>
    <t>刘平战</t>
  </si>
  <si>
    <t>孙淑娟</t>
  </si>
  <si>
    <t>姚楚楚</t>
  </si>
  <si>
    <t>0000073236</t>
  </si>
  <si>
    <t>杨梦博</t>
  </si>
  <si>
    <t>0000053873</t>
  </si>
  <si>
    <t>DCN自动化测试合作项目_企业网络</t>
  </si>
  <si>
    <t>柴春雷</t>
  </si>
  <si>
    <t>李治省</t>
  </si>
  <si>
    <t>SDP交付二部</t>
  </si>
  <si>
    <t>南京</t>
  </si>
  <si>
    <t>软件与服务</t>
  </si>
  <si>
    <t>万明亮</t>
  </si>
  <si>
    <t>WAD项目组</t>
  </si>
  <si>
    <t>林张兵</t>
  </si>
  <si>
    <t>0000200534</t>
  </si>
  <si>
    <t>340824198804262233</t>
  </si>
  <si>
    <t>葛振宇</t>
  </si>
  <si>
    <t>8</t>
  </si>
  <si>
    <t>张闯+00129991</t>
  </si>
  <si>
    <t>0000002002</t>
  </si>
  <si>
    <t>321026197308125557</t>
  </si>
  <si>
    <t>0000048934</t>
  </si>
  <si>
    <t>320830199007200097</t>
  </si>
  <si>
    <t>周志伟</t>
  </si>
  <si>
    <t>0000200697</t>
  </si>
  <si>
    <t>320104198601311237</t>
  </si>
  <si>
    <t>姜振霞</t>
  </si>
  <si>
    <t>0000200313</t>
  </si>
  <si>
    <t>321023198608082021</t>
  </si>
  <si>
    <t>张明明</t>
  </si>
  <si>
    <t>USDP项目组</t>
  </si>
  <si>
    <t>0000019755</t>
  </si>
  <si>
    <t>321281198710130178</t>
  </si>
  <si>
    <t>14</t>
  </si>
  <si>
    <t>张小山+00166389</t>
  </si>
  <si>
    <t>朱丽雯</t>
  </si>
  <si>
    <t>0000023857</t>
  </si>
  <si>
    <t>321183198704010142</t>
  </si>
  <si>
    <t>李倩</t>
  </si>
  <si>
    <t>许峰</t>
  </si>
  <si>
    <t>手机报项目组</t>
  </si>
  <si>
    <t>0000024275</t>
  </si>
  <si>
    <t>34082319861019087X</t>
  </si>
  <si>
    <t>杨少华</t>
  </si>
  <si>
    <t>24</t>
  </si>
  <si>
    <t>薛鹏瀚+00175581</t>
  </si>
  <si>
    <t>葛媛媛</t>
  </si>
  <si>
    <t>0000023398</t>
  </si>
  <si>
    <t>320682198704295440</t>
  </si>
  <si>
    <t>丁秀秀</t>
  </si>
  <si>
    <t>黄勇胜</t>
  </si>
  <si>
    <t>0000006956</t>
  </si>
  <si>
    <t>341022198911100939</t>
  </si>
  <si>
    <t>PL</t>
  </si>
  <si>
    <t>0000028874</t>
  </si>
  <si>
    <t>610321199112180070</t>
  </si>
  <si>
    <t>张伟</t>
  </si>
  <si>
    <t>0000069213</t>
  </si>
  <si>
    <t>32108819870118651X</t>
  </si>
  <si>
    <t>胡颖</t>
  </si>
  <si>
    <t>音乐&amp;彩铃客户端</t>
  </si>
  <si>
    <t>0000004877</t>
  </si>
  <si>
    <t>320123198402271825</t>
  </si>
  <si>
    <t>庞志红</t>
  </si>
  <si>
    <t>潘军+00341935</t>
  </si>
  <si>
    <t>刘巍</t>
  </si>
  <si>
    <t>0000030198</t>
  </si>
  <si>
    <t>320113198905280819</t>
  </si>
  <si>
    <t>美工</t>
  </si>
  <si>
    <t>陈慧</t>
  </si>
  <si>
    <t>0000025590</t>
  </si>
  <si>
    <t>320982198907118168</t>
  </si>
  <si>
    <t>沈晨</t>
  </si>
  <si>
    <t>0000030195</t>
  </si>
  <si>
    <t>320125198910152171</t>
  </si>
  <si>
    <t>13770894659</t>
  </si>
  <si>
    <t>顾波</t>
  </si>
  <si>
    <t>Music Server</t>
    <phoneticPr fontId="40" type="noConversion"/>
  </si>
  <si>
    <t>0000002059</t>
  </si>
  <si>
    <t>321023198708221236</t>
  </si>
  <si>
    <t>戴青</t>
  </si>
  <si>
    <t>10</t>
  </si>
  <si>
    <t>刘涛涛+00302626</t>
  </si>
  <si>
    <t>Music Server</t>
  </si>
  <si>
    <t>陈传慧</t>
  </si>
  <si>
    <t>0000023669</t>
  </si>
  <si>
    <t>342426198805084427</t>
  </si>
  <si>
    <t>屈迎之</t>
  </si>
  <si>
    <t>0000024977</t>
  </si>
  <si>
    <t>320382198304127943</t>
  </si>
  <si>
    <t>王能</t>
  </si>
  <si>
    <t>BFM定制二组</t>
  </si>
  <si>
    <t>维优</t>
  </si>
  <si>
    <t>姜呈</t>
  </si>
  <si>
    <t>0000200736</t>
  </si>
  <si>
    <t>321283198907187613</t>
  </si>
  <si>
    <t>16</t>
  </si>
  <si>
    <t>肖伟茂00285975</t>
  </si>
  <si>
    <t>潘磊</t>
  </si>
  <si>
    <t>BFM定制一组</t>
  </si>
  <si>
    <t>杨焕焕</t>
  </si>
  <si>
    <t>0000200816</t>
  </si>
  <si>
    <t>32032119860101466X</t>
  </si>
  <si>
    <t>17</t>
  </si>
  <si>
    <t>周聪</t>
  </si>
  <si>
    <t>0000200838</t>
  </si>
  <si>
    <t>430203197808127517</t>
  </si>
  <si>
    <t>0000200767</t>
  </si>
  <si>
    <t>320114198606263337</t>
  </si>
  <si>
    <t>陈竞</t>
  </si>
  <si>
    <t>0000200706</t>
  </si>
  <si>
    <t>430721198805170311</t>
  </si>
  <si>
    <t>0000200802</t>
  </si>
  <si>
    <t>320105198012150611</t>
  </si>
  <si>
    <t>宋翠英</t>
  </si>
  <si>
    <t>0000200783</t>
  </si>
  <si>
    <t>412725198312019123</t>
  </si>
  <si>
    <t>杜娟</t>
  </si>
  <si>
    <t>0000200716</t>
  </si>
  <si>
    <t>321283198609104648</t>
  </si>
  <si>
    <t>邱莉</t>
  </si>
  <si>
    <t>0000200922</t>
  </si>
  <si>
    <t>320882198707241122X</t>
  </si>
  <si>
    <t>王远远</t>
  </si>
  <si>
    <t>GSG</t>
  </si>
  <si>
    <t>朱尧</t>
  </si>
  <si>
    <t>0000003174</t>
  </si>
  <si>
    <t>320323198909090039</t>
  </si>
  <si>
    <t>6</t>
  </si>
  <si>
    <t>宗海舟00272259</t>
  </si>
  <si>
    <t>李培新</t>
  </si>
  <si>
    <t>0000001442</t>
  </si>
  <si>
    <t>320102198312142438</t>
  </si>
  <si>
    <t>0000200408</t>
  </si>
  <si>
    <t>340321198907144399</t>
  </si>
  <si>
    <t>7</t>
  </si>
  <si>
    <t>任亮亮 00136495</t>
  </si>
  <si>
    <t>汤密</t>
  </si>
  <si>
    <t>0000002037</t>
  </si>
  <si>
    <t>320823198102033428</t>
  </si>
  <si>
    <t>宗伟</t>
  </si>
  <si>
    <t>0000002333</t>
  </si>
  <si>
    <t>370481198801061859</t>
  </si>
  <si>
    <t>胡宏</t>
  </si>
  <si>
    <t>0000037929</t>
  </si>
  <si>
    <t>320124197802203225</t>
  </si>
  <si>
    <t>姚子鹏</t>
  </si>
  <si>
    <t>报表</t>
  </si>
  <si>
    <t>0000012232</t>
  </si>
  <si>
    <t>340321198302016992</t>
  </si>
  <si>
    <t>梁俊</t>
  </si>
  <si>
    <t>5</t>
  </si>
  <si>
    <t>方伟</t>
  </si>
  <si>
    <t>0000021455</t>
  </si>
  <si>
    <t>340123198812010832</t>
  </si>
  <si>
    <t>0000039742</t>
  </si>
  <si>
    <t>320201198810183012</t>
  </si>
  <si>
    <t>17705161018</t>
  </si>
  <si>
    <t>陈文俊</t>
  </si>
  <si>
    <t>基地能力中心定制</t>
  </si>
  <si>
    <t>0000018687</t>
  </si>
  <si>
    <t>321183198812260018</t>
  </si>
  <si>
    <t>26</t>
  </si>
  <si>
    <t>童彪 00130406</t>
  </si>
  <si>
    <t>孙伟伟</t>
  </si>
  <si>
    <t>0000013204</t>
  </si>
  <si>
    <t>320925198808116717</t>
  </si>
  <si>
    <t>周琪龙</t>
  </si>
  <si>
    <t>0000038850</t>
  </si>
  <si>
    <t>320682199106175590</t>
  </si>
  <si>
    <t>汪然</t>
  </si>
  <si>
    <t>0000038849</t>
  </si>
  <si>
    <t>321321199207284616</t>
  </si>
  <si>
    <t>陈利军</t>
  </si>
  <si>
    <t>0000016995</t>
  </si>
  <si>
    <t>140226198111240034</t>
  </si>
  <si>
    <t>孙海风</t>
  </si>
  <si>
    <t>0000048119</t>
  </si>
  <si>
    <t>341204199203162656</t>
  </si>
  <si>
    <t>何彬</t>
  </si>
  <si>
    <t>SDP I&amp;V项目</t>
  </si>
  <si>
    <t>0000020015</t>
  </si>
  <si>
    <t>320483198909021510</t>
  </si>
  <si>
    <t>32</t>
  </si>
  <si>
    <t>施磊 00145153</t>
  </si>
  <si>
    <t>董婕</t>
  </si>
  <si>
    <t>0000025242</t>
  </si>
  <si>
    <t>320105198207101828</t>
  </si>
  <si>
    <t>刘小琴</t>
  </si>
  <si>
    <t>0000200011</t>
  </si>
  <si>
    <t>320481198610237226</t>
  </si>
  <si>
    <t>尹韩林</t>
  </si>
  <si>
    <t>APP维优</t>
  </si>
  <si>
    <t>0000200824</t>
  </si>
  <si>
    <t>320722198510073910</t>
  </si>
  <si>
    <t>9</t>
  </si>
  <si>
    <t>刘波00143421</t>
  </si>
  <si>
    <t>杨如林</t>
  </si>
  <si>
    <t>消息网关</t>
  </si>
  <si>
    <t>0000200820</t>
  </si>
  <si>
    <t>320105199010281831</t>
  </si>
  <si>
    <t>徐坤00287707</t>
  </si>
  <si>
    <t>章志良</t>
  </si>
  <si>
    <t>0000013960</t>
  </si>
  <si>
    <t>420621198508198679</t>
  </si>
  <si>
    <t>高其花</t>
  </si>
  <si>
    <t>0000003391</t>
  </si>
  <si>
    <t>321084198511272120</t>
  </si>
  <si>
    <t>冯康</t>
  </si>
  <si>
    <t>老版本维优</t>
  </si>
  <si>
    <t>0000200720</t>
  </si>
  <si>
    <t>321111198610156130</t>
  </si>
  <si>
    <t>48</t>
  </si>
  <si>
    <t>邱朋00135453</t>
  </si>
  <si>
    <t>胡明</t>
  </si>
  <si>
    <t>0000200732</t>
  </si>
  <si>
    <t>340403197609281211</t>
  </si>
  <si>
    <t>施中浩</t>
  </si>
  <si>
    <t>0000200779</t>
  </si>
  <si>
    <t>320684198710282956</t>
  </si>
  <si>
    <t>姜帅云</t>
  </si>
  <si>
    <t>0000200737</t>
  </si>
  <si>
    <t>370282198809095127</t>
  </si>
  <si>
    <t>杨开普</t>
  </si>
  <si>
    <t>0000200817</t>
  </si>
  <si>
    <t>342401198711205892</t>
  </si>
  <si>
    <t>李虎</t>
  </si>
  <si>
    <t>0000200744</t>
  </si>
  <si>
    <t>320882198612211618</t>
  </si>
  <si>
    <t>方彬</t>
  </si>
  <si>
    <t>游戏基地-MDMC</t>
  </si>
  <si>
    <t>0000015535</t>
  </si>
  <si>
    <t>411423198712097059</t>
  </si>
  <si>
    <t>37</t>
  </si>
  <si>
    <t>周志林 00139584</t>
  </si>
  <si>
    <t>朱峰</t>
  </si>
  <si>
    <t>0000027386</t>
  </si>
  <si>
    <t>321283199002215813</t>
  </si>
  <si>
    <t>杨丽</t>
  </si>
  <si>
    <t>0000024885</t>
  </si>
  <si>
    <t>321088198903084327</t>
  </si>
  <si>
    <t>梁顶</t>
  </si>
  <si>
    <t>0000045057</t>
  </si>
  <si>
    <t>320321198803167234</t>
  </si>
  <si>
    <t>黄晓露</t>
  </si>
  <si>
    <t>0000200302</t>
  </si>
  <si>
    <t>320483198407072166</t>
  </si>
  <si>
    <t>张浩</t>
  </si>
  <si>
    <t>IPCC</t>
  </si>
  <si>
    <t>0000019231</t>
  </si>
  <si>
    <t>342622198608047550</t>
  </si>
  <si>
    <t xml:space="preserve">    18652031020</t>
  </si>
  <si>
    <t>李成进 00287708</t>
  </si>
  <si>
    <t>石凯</t>
  </si>
  <si>
    <t>0000200780</t>
  </si>
  <si>
    <t>320682199102106950</t>
  </si>
  <si>
    <t>董赟</t>
  </si>
  <si>
    <t>0000200715</t>
  </si>
  <si>
    <t>32081119821016004X</t>
  </si>
  <si>
    <t>廖有金</t>
  </si>
  <si>
    <t>0000200749</t>
  </si>
  <si>
    <t>320121197903050011</t>
  </si>
  <si>
    <t>石险</t>
  </si>
  <si>
    <t>0000003476</t>
  </si>
  <si>
    <t>320105198312261831</t>
  </si>
  <si>
    <t>黄志鹃</t>
  </si>
  <si>
    <t>0000024698</t>
  </si>
  <si>
    <t>342622198909205823</t>
  </si>
  <si>
    <t>刘文雯</t>
  </si>
  <si>
    <t>0000200541</t>
  </si>
  <si>
    <t>320103198302211512</t>
  </si>
  <si>
    <t>饶利娟</t>
  </si>
  <si>
    <t>彩铃</t>
  </si>
  <si>
    <t>0000004758</t>
  </si>
  <si>
    <t>511011198404133202</t>
  </si>
  <si>
    <t>18795862803</t>
  </si>
  <si>
    <t>冯科学 00287690</t>
  </si>
  <si>
    <t>王浩</t>
  </si>
  <si>
    <t>0000012339</t>
  </si>
  <si>
    <t>320106198908133212</t>
  </si>
  <si>
    <t>13851792013</t>
  </si>
  <si>
    <t>王莉</t>
  </si>
  <si>
    <t>0000200400</t>
  </si>
  <si>
    <t>32032119850808126X</t>
  </si>
  <si>
    <t>15850531009</t>
  </si>
  <si>
    <t>综合交付一部</t>
  </si>
  <si>
    <t>李杨</t>
  </si>
  <si>
    <t>CBS集成</t>
  </si>
  <si>
    <t>0000023160</t>
  </si>
  <si>
    <t>320122198309084818</t>
  </si>
  <si>
    <t>1.作为项目经理，关注交付进度，需要把控项目的风险，编制计划，还要关注人
2.加强与项目组成员进行沟通</t>
  </si>
  <si>
    <t>从现有项目开始实践，
同事参加公司的PM认证培训，力争今年通过。</t>
  </si>
  <si>
    <t>成银贵</t>
  </si>
  <si>
    <t>王巧</t>
  </si>
  <si>
    <t>15</t>
  </si>
  <si>
    <t>方恒+00100835</t>
  </si>
  <si>
    <t>0000200803</t>
  </si>
  <si>
    <t>360421198809245224</t>
  </si>
  <si>
    <t>暂无</t>
  </si>
  <si>
    <t>无</t>
  </si>
  <si>
    <t>朱冬</t>
  </si>
  <si>
    <t>0000003319</t>
  </si>
  <si>
    <t>362523198512137222</t>
  </si>
  <si>
    <t>熊震东</t>
  </si>
  <si>
    <t>ENIP CBS开发项目</t>
  </si>
  <si>
    <t>0000023469</t>
  </si>
  <si>
    <t>320105198512090010</t>
  </si>
  <si>
    <t>陈江福</t>
  </si>
  <si>
    <t>季洋洋+00186533</t>
  </si>
  <si>
    <t>于艳</t>
  </si>
  <si>
    <t xml:space="preserve">0000200956 </t>
  </si>
  <si>
    <t>320321198405101467</t>
  </si>
  <si>
    <t>谈敏</t>
  </si>
  <si>
    <t>DU I&amp;V集成验证</t>
  </si>
  <si>
    <t>0000200787</t>
  </si>
  <si>
    <t>320102197801120825</t>
  </si>
  <si>
    <t>尤伟</t>
  </si>
  <si>
    <t>19</t>
  </si>
  <si>
    <t>余欢+00266702</t>
  </si>
  <si>
    <t>0000025676</t>
  </si>
  <si>
    <t>320124198912041858</t>
  </si>
  <si>
    <t>人员管理能力
沟通能力</t>
  </si>
  <si>
    <t>参加PM认证培训和考试</t>
  </si>
  <si>
    <t>林凯</t>
  </si>
  <si>
    <t>UAP</t>
  </si>
  <si>
    <t>0000200904</t>
  </si>
  <si>
    <t xml:space="preserve">370827198005122837
</t>
  </si>
  <si>
    <t>需要进行PM认证</t>
  </si>
  <si>
    <t>需要参加PM认证培训和考试</t>
  </si>
  <si>
    <t>张弛</t>
  </si>
  <si>
    <t>付亚平+00218836</t>
  </si>
  <si>
    <t>0000200960</t>
  </si>
  <si>
    <t>321023198909190210</t>
  </si>
  <si>
    <t>王小芬</t>
  </si>
  <si>
    <t>陆春喜</t>
  </si>
  <si>
    <t>研发工具</t>
  </si>
  <si>
    <t>0000001699</t>
  </si>
  <si>
    <t>340504198604020617</t>
  </si>
  <si>
    <t>杨莉</t>
  </si>
  <si>
    <t>13</t>
  </si>
  <si>
    <t>屠兴凯+00291419</t>
  </si>
  <si>
    <t>Breeze iRTT 委托开发项目</t>
  </si>
  <si>
    <t>王凯伦</t>
  </si>
  <si>
    <t>0000040099</t>
  </si>
  <si>
    <t>320103198912250279</t>
  </si>
  <si>
    <t>1、进度和风险管理能力；
2、人员管理能力。</t>
  </si>
  <si>
    <t>1、参加公司的PM认证（培训/考试/答辩）；
2、PM日常指导，项目组内任命，赋予管理权限，员工日常事务、绩效考评和沟通等都带其参与；</t>
  </si>
  <si>
    <t>杨新旭+00246447</t>
  </si>
  <si>
    <t>印天文</t>
  </si>
  <si>
    <t>0000036854</t>
  </si>
  <si>
    <t>321283199011052817</t>
  </si>
  <si>
    <t>1、与SE的需求对接；
2、开发设计方案看护。</t>
  </si>
  <si>
    <t>1、参加公司的SE认证（培训/考试/答辩）；
2、华为SE和MDE日常指导；
3、组织部门SE/MDE交流沙龙，让员工与其他项目的SE/MDE学习经验。</t>
  </si>
  <si>
    <t>黄云</t>
  </si>
  <si>
    <t>0000015053</t>
  </si>
  <si>
    <t>360101198707158523</t>
  </si>
  <si>
    <t>人员管理能力</t>
  </si>
  <si>
    <t>WikiCloud实验室和环境1.0项目</t>
  </si>
  <si>
    <t>卢红林</t>
  </si>
  <si>
    <t>12</t>
  </si>
  <si>
    <t>汪杰琴+00255753</t>
  </si>
  <si>
    <t>ISDP</t>
  </si>
  <si>
    <t>济南</t>
  </si>
  <si>
    <t>刘明</t>
  </si>
  <si>
    <t>OCS1.2项目</t>
  </si>
  <si>
    <t>江文龙</t>
  </si>
  <si>
    <t>0000003135</t>
  </si>
  <si>
    <t>370832198601165252</t>
  </si>
  <si>
    <t>22</t>
  </si>
  <si>
    <t>石磊+00300870</t>
  </si>
  <si>
    <t>赵培涛</t>
  </si>
  <si>
    <t>0000003426</t>
  </si>
  <si>
    <t>370811198511244019</t>
  </si>
  <si>
    <t>王笃涛</t>
  </si>
  <si>
    <t>0000002599</t>
  </si>
  <si>
    <t>370126198508016214</t>
  </si>
  <si>
    <t>0000007052</t>
  </si>
  <si>
    <t>211223198908272017</t>
  </si>
  <si>
    <t>1.项目管理经验不足 
2.未参加PM认证答辩</t>
  </si>
  <si>
    <t>1.参加PM管理培训
2.学习PM管理相关知识
3.参加PM认证考试</t>
  </si>
  <si>
    <t>尹卫健</t>
  </si>
  <si>
    <t>王云胜</t>
  </si>
  <si>
    <t>0000002781</t>
  </si>
  <si>
    <t>370283198508163516</t>
  </si>
  <si>
    <t>1.项目分析经验不足
2.未参加SE认证答辩</t>
  </si>
  <si>
    <t>1.多参与项目需求分析工作
2.参加SE认证考试</t>
  </si>
  <si>
    <t>高海波</t>
  </si>
  <si>
    <t>0000002837</t>
  </si>
  <si>
    <t>37098219860120189X</t>
  </si>
  <si>
    <t>技能知识不够全面</t>
  </si>
  <si>
    <t>参加业务及技术培训</t>
  </si>
  <si>
    <t>张彩霞</t>
  </si>
  <si>
    <t>0000002025</t>
  </si>
  <si>
    <t>372926198606056928</t>
  </si>
  <si>
    <t>王鹏</t>
  </si>
  <si>
    <t>V3R5项目</t>
  </si>
  <si>
    <t>0000002039</t>
  </si>
  <si>
    <t>370102198601020014</t>
  </si>
  <si>
    <t>28</t>
  </si>
  <si>
    <t>马勇+00246274</t>
  </si>
  <si>
    <t>0000002040</t>
  </si>
  <si>
    <t>370181198608263030</t>
  </si>
  <si>
    <t>张清英</t>
  </si>
  <si>
    <t>0000005945</t>
  </si>
  <si>
    <t>370406198601011064</t>
  </si>
  <si>
    <t>苏洪涛</t>
  </si>
  <si>
    <t>0000002782</t>
  </si>
  <si>
    <t>372330198406152490</t>
  </si>
  <si>
    <t>1.需求分析经验不足
2.未参加SE认证答辩</t>
  </si>
  <si>
    <t>1.参加SE管理培训
2.学习SE管理相关知识
3.参加SE认证考试</t>
  </si>
  <si>
    <t>刘传斌</t>
  </si>
  <si>
    <t>0000005147</t>
  </si>
  <si>
    <t>370125198605052333</t>
  </si>
  <si>
    <t>技能知识了解的不太深入</t>
  </si>
  <si>
    <t>1.多参加技能培训
2.深入学习技能知识</t>
  </si>
  <si>
    <t>林玲</t>
  </si>
  <si>
    <t>选型测试南京</t>
  </si>
  <si>
    <t>TPM</t>
  </si>
  <si>
    <t>0000050810</t>
  </si>
  <si>
    <t>320104198501191223</t>
  </si>
  <si>
    <t>2016/02/01</t>
  </si>
  <si>
    <t>1.提升管理能力
2.未参加PM认证答辩</t>
  </si>
  <si>
    <t>徐霞</t>
  </si>
  <si>
    <t>李赫+00187006</t>
  </si>
  <si>
    <t xml:space="preserve">林玲    </t>
  </si>
  <si>
    <t xml:space="preserve">徐霞     </t>
  </si>
  <si>
    <t>0000035590</t>
  </si>
  <si>
    <t>321124197407230523</t>
  </si>
  <si>
    <t>2016/01/03</t>
  </si>
  <si>
    <t>杨建</t>
  </si>
  <si>
    <t>BaaS</t>
  </si>
  <si>
    <t>0000002099</t>
  </si>
  <si>
    <t>421002198408274000</t>
  </si>
  <si>
    <t>朱晓丽</t>
  </si>
  <si>
    <t>陆鑫+00169502</t>
  </si>
  <si>
    <t>苗昌明</t>
  </si>
  <si>
    <t>王旭涛00184379</t>
  </si>
  <si>
    <t>CTI</t>
  </si>
  <si>
    <t>0000200938</t>
  </si>
  <si>
    <t>320483198806090425</t>
  </si>
  <si>
    <t>综合交付二部</t>
  </si>
  <si>
    <t>贾玉饶</t>
  </si>
  <si>
    <t>CID</t>
  </si>
  <si>
    <t>贾玉尧</t>
  </si>
  <si>
    <t>0000200900</t>
  </si>
  <si>
    <t>321182198911174311</t>
  </si>
  <si>
    <t>15996223352</t>
  </si>
  <si>
    <t>2</t>
  </si>
  <si>
    <t>季凌云j00275240</t>
  </si>
  <si>
    <t>闫远</t>
  </si>
  <si>
    <t>CMS</t>
  </si>
  <si>
    <t>0000200425</t>
  </si>
  <si>
    <t>320325198110028640</t>
  </si>
  <si>
    <t>魏秀秀</t>
  </si>
  <si>
    <t>朱洲00192994</t>
  </si>
  <si>
    <t>田净洁</t>
  </si>
  <si>
    <t>MDN测试组</t>
  </si>
  <si>
    <t>0000019230</t>
  </si>
  <si>
    <t>320923198703042130</t>
  </si>
  <si>
    <t>李彬00169987</t>
  </si>
  <si>
    <t>姜达成</t>
  </si>
  <si>
    <t>MEM测试</t>
  </si>
  <si>
    <t>0000005128</t>
  </si>
  <si>
    <t>320322198702100109</t>
  </si>
  <si>
    <t>李强00165945</t>
  </si>
  <si>
    <t>陈华东</t>
  </si>
  <si>
    <t>MMSC维优</t>
  </si>
  <si>
    <t>0000029732</t>
  </si>
  <si>
    <t xml:space="preserve">34260119891024561X   </t>
  </si>
  <si>
    <t>李建00130021</t>
  </si>
  <si>
    <t>张志端、柏勇</t>
  </si>
  <si>
    <t>MOne</t>
  </si>
  <si>
    <t>张志端</t>
  </si>
  <si>
    <t>0000002110</t>
  </si>
  <si>
    <t>430703198807107196</t>
  </si>
  <si>
    <t>18951819572</t>
  </si>
  <si>
    <t>李小川00163978</t>
  </si>
  <si>
    <t>孙书平</t>
  </si>
  <si>
    <t>0000002081</t>
  </si>
  <si>
    <t>320981198607186488</t>
  </si>
  <si>
    <t>18951818113</t>
  </si>
  <si>
    <t>吴江丽</t>
  </si>
  <si>
    <t>0000024842</t>
  </si>
  <si>
    <t>420983198911177240</t>
  </si>
  <si>
    <t>15951073478</t>
  </si>
  <si>
    <t>周军</t>
  </si>
  <si>
    <t>OAM开发</t>
  </si>
  <si>
    <t>0000005925</t>
  </si>
  <si>
    <t>342623198910238119</t>
  </si>
  <si>
    <t>袁海飞y00130150</t>
  </si>
  <si>
    <t>姜礼凤</t>
    <phoneticPr fontId="40" type="noConversion"/>
  </si>
  <si>
    <t>OAM测试</t>
  </si>
  <si>
    <t>0000012025</t>
    <phoneticPr fontId="40" type="noConversion"/>
  </si>
  <si>
    <t>320981198901294228</t>
    <phoneticPr fontId="40" type="noConversion"/>
  </si>
  <si>
    <t>刘德波</t>
  </si>
  <si>
    <t>MCS</t>
  </si>
  <si>
    <t>0000200751</t>
  </si>
  <si>
    <t>320922198311150072</t>
  </si>
  <si>
    <t>席锋涛00285999</t>
  </si>
  <si>
    <t>胡揽月、张虎</t>
  </si>
  <si>
    <t>SCG基线测试</t>
  </si>
  <si>
    <t>胡揽月</t>
  </si>
  <si>
    <t>0000012295</t>
  </si>
  <si>
    <t>320382198808149126</t>
  </si>
  <si>
    <t>15077833069</t>
  </si>
  <si>
    <t>董睿264012</t>
  </si>
  <si>
    <t>俞文静</t>
  </si>
  <si>
    <t>0000011186</t>
  </si>
  <si>
    <t>320621198801306727</t>
  </si>
  <si>
    <t>刘丹</t>
  </si>
  <si>
    <t>0000014091</t>
  </si>
  <si>
    <t>429006198711030064</t>
  </si>
  <si>
    <t>李松羽</t>
  </si>
  <si>
    <t>SCG解决方案</t>
  </si>
  <si>
    <t>0000019845</t>
  </si>
  <si>
    <t>320324199012087039</t>
  </si>
  <si>
    <t>董睿dongrui 00264012</t>
  </si>
  <si>
    <t>张鹏</t>
  </si>
  <si>
    <t>0000015119</t>
  </si>
  <si>
    <t>37048119890829605X</t>
  </si>
  <si>
    <t>唐传旭</t>
  </si>
  <si>
    <t>SCG开发</t>
  </si>
  <si>
    <t>0000039643</t>
  </si>
  <si>
    <t>320121199101301172</t>
  </si>
  <si>
    <t>李兵健l00207164</t>
  </si>
  <si>
    <t>杨云霞</t>
  </si>
  <si>
    <t>0000014458</t>
  </si>
  <si>
    <t>320482198811232604</t>
  </si>
  <si>
    <t>13770674534</t>
  </si>
  <si>
    <t>李清茂</t>
  </si>
  <si>
    <t>0000012391</t>
  </si>
  <si>
    <t>431126198808042614</t>
  </si>
  <si>
    <t>方大鹏</t>
  </si>
  <si>
    <t>UAG</t>
  </si>
  <si>
    <t>方大鹏</t>
    <phoneticPr fontId="40" type="noConversion"/>
  </si>
  <si>
    <t>0000025552</t>
  </si>
  <si>
    <t>320123199011132216</t>
  </si>
  <si>
    <t>13260778389</t>
  </si>
  <si>
    <t>免答辩</t>
    <phoneticPr fontId="40" type="noConversion"/>
  </si>
  <si>
    <t>李小川l00163978</t>
  </si>
  <si>
    <t>陈慢慢</t>
  </si>
  <si>
    <t>0000025772</t>
  </si>
  <si>
    <t>321324198411046249</t>
  </si>
  <si>
    <t>13813863243</t>
  </si>
  <si>
    <t>陈银珍</t>
    <phoneticPr fontId="40" type="noConversion"/>
  </si>
  <si>
    <t>0000200253</t>
  </si>
  <si>
    <t>32068219881111764X</t>
  </si>
  <si>
    <t>沈菲菲</t>
  </si>
  <si>
    <t>0000023249</t>
  </si>
  <si>
    <t>321281198906096709</t>
  </si>
  <si>
    <t>15651855939</t>
  </si>
  <si>
    <t>王昕亮</t>
  </si>
  <si>
    <t>UMS</t>
  </si>
  <si>
    <t>0000200806</t>
  </si>
  <si>
    <t>320102198209142819</t>
  </si>
  <si>
    <t>11</t>
  </si>
  <si>
    <t>庄志强207916</t>
  </si>
  <si>
    <t>陈嘉</t>
  </si>
  <si>
    <t>VGS综合</t>
  </si>
  <si>
    <t>陈嘉</t>
    <phoneticPr fontId="40" type="noConversion"/>
  </si>
  <si>
    <t>0000012145</t>
  </si>
  <si>
    <t>320111198904200829</t>
  </si>
  <si>
    <t>18602558645</t>
  </si>
  <si>
    <t>冯丹丹</t>
  </si>
  <si>
    <t>VMS</t>
  </si>
  <si>
    <t>0000004637</t>
  </si>
  <si>
    <t>420684198609122521</t>
  </si>
  <si>
    <t>17715255473</t>
  </si>
  <si>
    <t>韩新利h00266710</t>
  </si>
  <si>
    <t>王伟</t>
  </si>
  <si>
    <t xml:space="preserve">0000057646
</t>
  </si>
  <si>
    <t>429004199304141000</t>
  </si>
  <si>
    <t>王海涛、戴杰</t>
  </si>
  <si>
    <t>VPN项目</t>
  </si>
  <si>
    <t>周训金</t>
  </si>
  <si>
    <t>0000009980</t>
  </si>
  <si>
    <t>320125198911260756</t>
  </si>
  <si>
    <t>21</t>
  </si>
  <si>
    <t>邹伟建 00198345</t>
  </si>
  <si>
    <t>吴瑞松</t>
  </si>
  <si>
    <t>0000001512</t>
  </si>
  <si>
    <t>432524198207205414</t>
  </si>
  <si>
    <t>戴杰</t>
  </si>
  <si>
    <t>0000200489</t>
  </si>
  <si>
    <t>321088198304217917</t>
  </si>
  <si>
    <t>傅左星</t>
  </si>
  <si>
    <t>0000001896</t>
  </si>
  <si>
    <t>17712885868</t>
  </si>
  <si>
    <t>王海涛</t>
  </si>
  <si>
    <t>0000005144</t>
  </si>
  <si>
    <t>32092319850630009X</t>
  </si>
  <si>
    <t>沈永建</t>
  </si>
  <si>
    <t>0000003383</t>
  </si>
  <si>
    <t>320682198805017474</t>
  </si>
  <si>
    <t>刘雨远</t>
  </si>
  <si>
    <t>产品合作</t>
  </si>
  <si>
    <t>0000002357</t>
  </si>
  <si>
    <t>320321198410250619</t>
  </si>
  <si>
    <t>免答辩</t>
    <phoneticPr fontId="40" type="noConversion"/>
  </si>
  <si>
    <t>王健00106173</t>
  </si>
  <si>
    <t>周益进</t>
  </si>
  <si>
    <t>0000005528</t>
  </si>
  <si>
    <t>321183198710204138</t>
  </si>
  <si>
    <t>13401933159</t>
  </si>
  <si>
    <t>王磊</t>
  </si>
  <si>
    <t>基线多屏测试组</t>
  </si>
  <si>
    <t>0000010133</t>
  </si>
  <si>
    <t>320324198709160975</t>
  </si>
  <si>
    <t>刘小方 188832</t>
  </si>
  <si>
    <t>李欢</t>
  </si>
  <si>
    <t>0000026308</t>
  </si>
  <si>
    <t>321102199112091010</t>
  </si>
  <si>
    <t>程宵</t>
  </si>
  <si>
    <t>集成与测试解决方案</t>
  </si>
  <si>
    <t>0000014569</t>
  </si>
  <si>
    <t>32032419861005702X</t>
  </si>
  <si>
    <t>13404161743</t>
  </si>
  <si>
    <t>3</t>
  </si>
  <si>
    <t>洪有h00197107</t>
  </si>
  <si>
    <t>杜慧萍</t>
  </si>
  <si>
    <t>资料开发组</t>
  </si>
  <si>
    <t>0000002251</t>
  </si>
  <si>
    <t>142429198510122846</t>
  </si>
  <si>
    <t>13739187697</t>
  </si>
  <si>
    <t>汪仕化00287558</t>
  </si>
  <si>
    <t>杨波</t>
  </si>
  <si>
    <t>德电测试</t>
  </si>
  <si>
    <t>0000001848</t>
  </si>
  <si>
    <t>320107198311212619</t>
  </si>
  <si>
    <t>是　</t>
  </si>
  <si>
    <t>姚永辉00164835</t>
  </si>
  <si>
    <t>德电多屏测试</t>
  </si>
  <si>
    <t>刘小方00188832</t>
  </si>
  <si>
    <t>德电镜像</t>
  </si>
  <si>
    <t>唐国卿00267887</t>
  </si>
  <si>
    <t>海外基线测试</t>
  </si>
  <si>
    <t>王永刚w00287523</t>
  </si>
  <si>
    <t>吴亚萃</t>
  </si>
  <si>
    <t>00000200809</t>
  </si>
  <si>
    <t>341226198701160446</t>
  </si>
  <si>
    <t>朱洲00192995</t>
  </si>
  <si>
    <t>李建00130022</t>
  </si>
  <si>
    <t>魏丽鹏</t>
  </si>
  <si>
    <t>25</t>
  </si>
  <si>
    <t>董睿264013</t>
  </si>
  <si>
    <t>邹伟建 00198346</t>
  </si>
  <si>
    <t>深圳交付部</t>
    <phoneticPr fontId="40" type="noConversion"/>
  </si>
  <si>
    <t>刘彪</t>
  </si>
  <si>
    <t>MobileMoney项目</t>
  </si>
  <si>
    <t>韦智钢</t>
  </si>
  <si>
    <t>0000028471</t>
  </si>
  <si>
    <t>452123198708143000</t>
  </si>
  <si>
    <t>详细见邮件</t>
  </si>
  <si>
    <t>梁超249201</t>
  </si>
  <si>
    <t>肖林林</t>
  </si>
  <si>
    <t>0000018889</t>
  </si>
  <si>
    <t>431223198712274038</t>
  </si>
  <si>
    <t>周丹</t>
  </si>
  <si>
    <t>0000018813</t>
  </si>
  <si>
    <t>431102199206124560</t>
  </si>
  <si>
    <t>张亚辉</t>
  </si>
  <si>
    <t>0000025512</t>
  </si>
  <si>
    <t>130503199007240610</t>
  </si>
  <si>
    <t>崔海珠</t>
  </si>
  <si>
    <t>PVIS</t>
  </si>
  <si>
    <t>柴先炜</t>
  </si>
  <si>
    <t>0000022153</t>
  </si>
  <si>
    <t>500237198703216755</t>
  </si>
  <si>
    <t>王海</t>
  </si>
  <si>
    <t>0000017086</t>
  </si>
  <si>
    <t>431103199004205131</t>
  </si>
  <si>
    <t>0000013548</t>
  </si>
  <si>
    <t xml:space="preserve">36042919840611081X  </t>
  </si>
  <si>
    <t>曾文彬</t>
  </si>
  <si>
    <t>0000011995</t>
  </si>
  <si>
    <t xml:space="preserve">431003198910053512  </t>
  </si>
  <si>
    <t>陈雨婷</t>
  </si>
  <si>
    <t>000002924</t>
  </si>
  <si>
    <t xml:space="preserve">420822198910073126 </t>
  </si>
  <si>
    <t>卓月棉</t>
  </si>
  <si>
    <t>Campaign</t>
  </si>
  <si>
    <t>0000028773</t>
  </si>
  <si>
    <t>450422198912013403</t>
  </si>
  <si>
    <t>刘谦 00148839</t>
  </si>
  <si>
    <t>谢庆芳</t>
  </si>
  <si>
    <t>OCS3.3</t>
  </si>
  <si>
    <t>张翟</t>
  </si>
  <si>
    <t>0000003105</t>
  </si>
  <si>
    <t>421083198807124538</t>
  </si>
  <si>
    <t>已通过答辩</t>
  </si>
  <si>
    <t>林巧平 00267155</t>
  </si>
  <si>
    <t>刘慕宁</t>
  </si>
  <si>
    <t>0000201348</t>
  </si>
  <si>
    <t>430422197606014418</t>
  </si>
  <si>
    <t>王丽娜</t>
  </si>
  <si>
    <t>0000201527</t>
  </si>
  <si>
    <t>370883198301144249</t>
  </si>
  <si>
    <t>0000201727</t>
  </si>
  <si>
    <t>610121198707254440</t>
  </si>
  <si>
    <t>周德芳</t>
  </si>
  <si>
    <t xml:space="preserve">0000201800
</t>
  </si>
  <si>
    <t>36012319790102192x</t>
  </si>
  <si>
    <t>2010.4.26</t>
  </si>
  <si>
    <t>深圳交付部</t>
    <phoneticPr fontId="40" type="noConversion"/>
  </si>
  <si>
    <t>0000201603</t>
  </si>
  <si>
    <t>420106197711254044</t>
  </si>
  <si>
    <t>邮件谢庆芳已发</t>
  </si>
  <si>
    <t>张永锋</t>
  </si>
  <si>
    <t>0000201768</t>
  </si>
  <si>
    <t>610322198409270319</t>
  </si>
  <si>
    <t>姜芳荣</t>
  </si>
  <si>
    <t xml:space="preserve">0000201215
</t>
  </si>
  <si>
    <t>430626198912288549</t>
  </si>
  <si>
    <t>2010.12.10</t>
  </si>
  <si>
    <t>徐平</t>
  </si>
  <si>
    <t>0000016681</t>
  </si>
  <si>
    <t>430528198706303063</t>
  </si>
  <si>
    <t>金超君</t>
  </si>
  <si>
    <t>OCS5.5</t>
  </si>
  <si>
    <t>0000201235</t>
  </si>
  <si>
    <t>421081198603215515</t>
  </si>
  <si>
    <t>新增项目OCS5.5，在项目管理平台增加</t>
  </si>
  <si>
    <t>赵艳春(z00256334)</t>
  </si>
  <si>
    <t>代怀荣</t>
  </si>
  <si>
    <t>0000002018</t>
  </si>
  <si>
    <t>372524198401142019</t>
  </si>
  <si>
    <t>杨尉</t>
  </si>
  <si>
    <t>0000201656</t>
  </si>
  <si>
    <t>430821198211060612</t>
  </si>
  <si>
    <t>何小桂</t>
  </si>
  <si>
    <t>PRM&amp;Mediation</t>
  </si>
  <si>
    <t>陶兰玉</t>
  </si>
  <si>
    <t>0000010543</t>
  </si>
  <si>
    <t>431103198806015722</t>
  </si>
  <si>
    <t>去年9月份已经答辩</t>
  </si>
  <si>
    <t>张林辉00118028</t>
  </si>
  <si>
    <t>0000019876</t>
  </si>
  <si>
    <t>431021198807200038</t>
  </si>
  <si>
    <t>韦伟远</t>
  </si>
  <si>
    <t>0000001648</t>
  </si>
  <si>
    <t>452123198311202892</t>
  </si>
  <si>
    <t>黄波</t>
  </si>
  <si>
    <t>NGIN 综合解决方案委托开发项目</t>
  </si>
  <si>
    <t>韦君妮</t>
  </si>
  <si>
    <t>000005821</t>
  </si>
  <si>
    <t>45273019850224352X</t>
  </si>
  <si>
    <t>李伟 00275538</t>
  </si>
  <si>
    <t>蒋承刚</t>
  </si>
  <si>
    <t>0000010010</t>
  </si>
  <si>
    <t>450324198601051610</t>
  </si>
  <si>
    <t>换部门呢或离职，不需要答辩了</t>
  </si>
  <si>
    <t>徐波</t>
  </si>
  <si>
    <t>0000011326</t>
  </si>
  <si>
    <t>432425198610166233</t>
  </si>
  <si>
    <t>0000018229</t>
  </si>
  <si>
    <t>522228198602171016</t>
  </si>
  <si>
    <t>林芳兴</t>
  </si>
  <si>
    <t>VAS cloud</t>
  </si>
  <si>
    <t>0000012705</t>
  </si>
  <si>
    <t>452503198310043734</t>
  </si>
  <si>
    <t>张球 00266996</t>
  </si>
  <si>
    <t>赵炜</t>
  </si>
  <si>
    <t>0000002250</t>
  </si>
  <si>
    <t>422301198308230742</t>
  </si>
  <si>
    <t>刘湘玲</t>
  </si>
  <si>
    <t>0000024893</t>
  </si>
  <si>
    <t>430422198910154823</t>
  </si>
  <si>
    <t>田文文</t>
  </si>
  <si>
    <t>0000022191</t>
  </si>
  <si>
    <t>42112619881128812X</t>
  </si>
  <si>
    <t>FIN项目组</t>
  </si>
  <si>
    <t>徐能利 00266806</t>
  </si>
  <si>
    <t>朱江波</t>
  </si>
  <si>
    <t>000001344</t>
  </si>
  <si>
    <t xml:space="preserve">41092319791007487X
</t>
  </si>
  <si>
    <t>段开金</t>
  </si>
  <si>
    <t>0000001524</t>
  </si>
  <si>
    <t xml:space="preserve">429004198410191179
</t>
  </si>
  <si>
    <t>周燕芬</t>
  </si>
  <si>
    <t>电软配置器开发委托维优项目</t>
  </si>
  <si>
    <t>0000201809</t>
  </si>
  <si>
    <t>452123198005075549</t>
  </si>
  <si>
    <t>准备出项目了，不参与关键角色相关答辩</t>
  </si>
  <si>
    <t>4</t>
  </si>
  <si>
    <t>强猛165516</t>
  </si>
  <si>
    <t>郭琪</t>
  </si>
  <si>
    <t>知识管理平台</t>
  </si>
  <si>
    <t>0000025665</t>
  </si>
  <si>
    <t>130503198710270622</t>
  </si>
  <si>
    <t>马爱林 00144687</t>
  </si>
  <si>
    <t>赵亚维</t>
  </si>
  <si>
    <t>ioffshore</t>
  </si>
  <si>
    <t>0000024532</t>
  </si>
  <si>
    <t>610324198505204226</t>
  </si>
  <si>
    <t>2013-10-21</t>
  </si>
  <si>
    <t>免答辩，相关邮件后续发出</t>
  </si>
  <si>
    <r>
      <t>F</t>
    </r>
    <r>
      <rPr>
        <sz val="9"/>
        <rFont val="微软雅黑"/>
        <family val="2"/>
        <charset val="134"/>
      </rPr>
      <t>P</t>
    </r>
  </si>
  <si>
    <t>宋维萍257366</t>
  </si>
  <si>
    <t>王领东</t>
  </si>
  <si>
    <t>0000012108</t>
  </si>
  <si>
    <t>430626198811015111</t>
  </si>
  <si>
    <t>2012-03-29</t>
  </si>
  <si>
    <t>邓本龙</t>
  </si>
  <si>
    <t>管理者桌面</t>
  </si>
  <si>
    <t>0000013215</t>
  </si>
  <si>
    <t>342622198411133770</t>
  </si>
  <si>
    <t>2012-04-24</t>
  </si>
  <si>
    <t>郭杰275722</t>
  </si>
  <si>
    <t>实验室维护</t>
  </si>
  <si>
    <t>陈圆</t>
  </si>
  <si>
    <t>0000034636</t>
  </si>
  <si>
    <t>420625198707236813</t>
  </si>
  <si>
    <t>2014-09-09</t>
  </si>
  <si>
    <t>基本胜任</t>
    <phoneticPr fontId="40" type="noConversion"/>
  </si>
  <si>
    <t>汪杰琴00255753</t>
  </si>
  <si>
    <t>刘嘉文</t>
  </si>
  <si>
    <r>
      <t>C</t>
    </r>
    <r>
      <rPr>
        <sz val="9"/>
        <rFont val="微软雅黑"/>
        <family val="2"/>
        <charset val="134"/>
      </rPr>
      <t>IE</t>
    </r>
  </si>
  <si>
    <t>0000021144</t>
  </si>
  <si>
    <t>360724198706100511</t>
  </si>
  <si>
    <t>2013-06-20</t>
  </si>
  <si>
    <t>马良00319187</t>
  </si>
  <si>
    <t>陈敏坚</t>
  </si>
  <si>
    <t xml:space="preserve">000000201032 </t>
  </si>
  <si>
    <t>430225197106307511</t>
  </si>
  <si>
    <t>29</t>
  </si>
  <si>
    <t>知识云</t>
  </si>
  <si>
    <t>李文秀</t>
  </si>
  <si>
    <t>0000040445</t>
  </si>
  <si>
    <t>430381198607235043</t>
  </si>
  <si>
    <t>支秉澄 00287465</t>
  </si>
  <si>
    <t>欧阳晶</t>
  </si>
  <si>
    <t>选型测试深圳</t>
  </si>
  <si>
    <t>0000201422</t>
  </si>
  <si>
    <t>360312198311010565</t>
  </si>
  <si>
    <t>邮件明天提供</t>
  </si>
  <si>
    <t>luowentao 00148987</t>
  </si>
  <si>
    <t>李佳佳</t>
  </si>
  <si>
    <t>RCS</t>
  </si>
  <si>
    <r>
      <t>P</t>
    </r>
    <r>
      <rPr>
        <sz val="9"/>
        <rFont val="微软雅黑"/>
        <family val="2"/>
        <charset val="134"/>
      </rPr>
      <t>M</t>
    </r>
  </si>
  <si>
    <t>0000021631</t>
  </si>
  <si>
    <t>350427199007065011</t>
  </si>
  <si>
    <t>史磊 00257455</t>
  </si>
  <si>
    <t>魏耀君</t>
  </si>
  <si>
    <t>00000042648</t>
  </si>
  <si>
    <t>360702199205010610</t>
  </si>
  <si>
    <t>史磊  00257455</t>
  </si>
  <si>
    <t>陈赛</t>
  </si>
  <si>
    <t>00000043432</t>
  </si>
  <si>
    <t>340822198909202613</t>
  </si>
  <si>
    <t>13430864058</t>
  </si>
  <si>
    <t>邓琳琳</t>
  </si>
  <si>
    <t>0000007694</t>
  </si>
  <si>
    <t>43050219831006252X</t>
  </si>
  <si>
    <t>郝伟</t>
  </si>
  <si>
    <t>DWH</t>
  </si>
  <si>
    <t>程明 c00194881</t>
  </si>
  <si>
    <t>000000011527</t>
  </si>
  <si>
    <t>460035198412260725</t>
  </si>
  <si>
    <t>13760196827</t>
  </si>
  <si>
    <t>CRM交付部</t>
    <phoneticPr fontId="40" type="noConversion"/>
  </si>
  <si>
    <t>李振</t>
  </si>
  <si>
    <t>BSS集成Offshore项目组</t>
    <phoneticPr fontId="40" type="noConversion"/>
  </si>
  <si>
    <t>0000018888</t>
  </si>
  <si>
    <t>320112198504211613</t>
  </si>
  <si>
    <t>2014.05.05</t>
  </si>
  <si>
    <t>鹿祥祥</t>
  </si>
  <si>
    <t>张守伟+00134819</t>
  </si>
  <si>
    <t>王巍</t>
  </si>
  <si>
    <t>TABS项目组</t>
  </si>
  <si>
    <t>王巍</t>
    <phoneticPr fontId="40" type="noConversion"/>
  </si>
  <si>
    <t>0000025078</t>
  </si>
  <si>
    <t>320924199108206496</t>
  </si>
  <si>
    <t>2015.05.06</t>
  </si>
  <si>
    <t>项目管理经验不足</t>
  </si>
  <si>
    <t>1.参加公司PM提升课程
2.定期跟踪指导。</t>
  </si>
  <si>
    <t>黄秋红+00267948</t>
  </si>
  <si>
    <t>郭浩东</t>
  </si>
  <si>
    <t>0000017091</t>
  </si>
  <si>
    <t>340621198902284495</t>
  </si>
  <si>
    <t>2015.05.07</t>
  </si>
  <si>
    <t>2016.9.1</t>
  </si>
  <si>
    <t>离职</t>
    <phoneticPr fontId="40" type="noConversion"/>
  </si>
  <si>
    <t>0000001609</t>
  </si>
  <si>
    <t>32032319850110605X</t>
  </si>
  <si>
    <t>2014.05.07</t>
  </si>
  <si>
    <t>邵开洋</t>
  </si>
  <si>
    <t>0000016747</t>
  </si>
  <si>
    <t>320925198809097415</t>
  </si>
  <si>
    <t>2016.12.1</t>
  </si>
  <si>
    <t>徐亚宁</t>
  </si>
  <si>
    <t>终端进销存</t>
  </si>
  <si>
    <t>张艳华</t>
  </si>
  <si>
    <t>0000025762</t>
  </si>
  <si>
    <t>371323198706062257</t>
  </si>
  <si>
    <t>项目时间紧，安排在7月份</t>
  </si>
  <si>
    <t>赵龙+00164533</t>
  </si>
  <si>
    <t>0000012941</t>
  </si>
  <si>
    <t>370882198312303237</t>
  </si>
  <si>
    <t>周双</t>
  </si>
  <si>
    <t>0000001789</t>
  </si>
  <si>
    <t>371481198410192481</t>
  </si>
  <si>
    <t>CRM交付部</t>
  </si>
  <si>
    <t>孟磊磊</t>
  </si>
  <si>
    <t>0000027091</t>
  </si>
  <si>
    <t>37088319860703654X</t>
  </si>
  <si>
    <t>长沙</t>
  </si>
  <si>
    <t>吴玲会</t>
  </si>
  <si>
    <t>存量</t>
  </si>
  <si>
    <t>0000017833</t>
  </si>
  <si>
    <t>433123198607152123</t>
  </si>
  <si>
    <t>翁锴</t>
  </si>
  <si>
    <t>沙特</t>
  </si>
  <si>
    <t>0000017183</t>
  </si>
  <si>
    <t>362302198103090512</t>
  </si>
  <si>
    <t>杜裴</t>
  </si>
  <si>
    <t>C4X项目群测试组</t>
  </si>
  <si>
    <t>贺伟华</t>
  </si>
  <si>
    <t>baas</t>
  </si>
  <si>
    <t>0000017245</t>
  </si>
  <si>
    <t>130633198705126021</t>
  </si>
  <si>
    <t>27</t>
  </si>
  <si>
    <t>高智朋</t>
  </si>
  <si>
    <t>接口开发组</t>
  </si>
  <si>
    <t>0000021077</t>
  </si>
  <si>
    <t>152326198712194271</t>
  </si>
  <si>
    <t>罗勇</t>
  </si>
  <si>
    <t>CRM KPN 项目团队</t>
  </si>
  <si>
    <t>0000020613</t>
  </si>
  <si>
    <t>430211198708011853</t>
  </si>
  <si>
    <t>许齐文</t>
  </si>
  <si>
    <t>0000001624</t>
  </si>
  <si>
    <t>431028198505221612</t>
  </si>
  <si>
    <t>杨帆</t>
  </si>
  <si>
    <t>CC开发一组</t>
  </si>
  <si>
    <t>0000006196</t>
  </si>
  <si>
    <t>430922198905067618</t>
  </si>
  <si>
    <t>0000011501</t>
  </si>
  <si>
    <t>370112199001036837</t>
  </si>
  <si>
    <t>鲁言帅</t>
    <phoneticPr fontId="40" type="noConversion"/>
  </si>
  <si>
    <t>测试项目</t>
  </si>
  <si>
    <t>鲁言帅</t>
  </si>
  <si>
    <t>0000002739</t>
  </si>
  <si>
    <t>370686198709045517</t>
  </si>
  <si>
    <t>2016.09.28</t>
    <phoneticPr fontId="40" type="noConversion"/>
  </si>
  <si>
    <t>刘存喜</t>
  </si>
  <si>
    <t>0000002540</t>
  </si>
  <si>
    <t>372901198306163716</t>
  </si>
  <si>
    <t>孙平君</t>
  </si>
  <si>
    <t>0000001867</t>
  </si>
  <si>
    <t>372526198102101025</t>
  </si>
  <si>
    <t>QA</t>
    <phoneticPr fontId="40" type="noConversion"/>
  </si>
  <si>
    <t>张浩</t>
    <phoneticPr fontId="40" type="noConversion"/>
  </si>
  <si>
    <t>0000081219</t>
    <phoneticPr fontId="40" type="noConversion"/>
  </si>
  <si>
    <t xml:space="preserve">370102198607243753 </t>
    <phoneticPr fontId="40" type="noConversion"/>
  </si>
  <si>
    <t>在岗</t>
    <phoneticPr fontId="40" type="noConversion"/>
  </si>
  <si>
    <t>否</t>
    <phoneticPr fontId="40" type="noConversion"/>
  </si>
  <si>
    <t>已通过</t>
    <phoneticPr fontId="40" type="noConversion"/>
  </si>
  <si>
    <t>于红亮</t>
  </si>
  <si>
    <t>0000002662</t>
  </si>
  <si>
    <t>37068219860608813X</t>
  </si>
  <si>
    <t>窦贤玲</t>
  </si>
  <si>
    <t>0000002265</t>
  </si>
  <si>
    <t>370921198709103383</t>
  </si>
  <si>
    <t>房安静</t>
  </si>
  <si>
    <t>0000001707</t>
  </si>
  <si>
    <t>370112198302108342</t>
  </si>
  <si>
    <t>胡艳华</t>
  </si>
  <si>
    <t>0000001569</t>
  </si>
  <si>
    <t>430181198308226680</t>
  </si>
  <si>
    <t>沈绍华</t>
  </si>
  <si>
    <t>430821198607160927</t>
  </si>
  <si>
    <t>谢东旭</t>
  </si>
  <si>
    <t>0000017861</t>
  </si>
  <si>
    <t>430422198506223575</t>
  </si>
  <si>
    <t>王婵娟</t>
  </si>
  <si>
    <t>0000017854</t>
  </si>
  <si>
    <t>431121199103012223</t>
  </si>
  <si>
    <t>赵兴</t>
  </si>
  <si>
    <t>0000020621</t>
  </si>
  <si>
    <t>430111198906080758</t>
  </si>
  <si>
    <t>邓爱林</t>
  </si>
  <si>
    <t>0000020531</t>
  </si>
  <si>
    <t>430181198905089063</t>
  </si>
  <si>
    <t>欧玲华</t>
  </si>
  <si>
    <t>0000017850</t>
  </si>
  <si>
    <t>430482198510169264</t>
  </si>
  <si>
    <t>喻向军</t>
  </si>
  <si>
    <t>0000057915</t>
  </si>
  <si>
    <t>周红枚</t>
  </si>
  <si>
    <t>0000057913</t>
  </si>
  <si>
    <t>431103198809268000</t>
  </si>
  <si>
    <t>谭灿</t>
  </si>
  <si>
    <t>0000020626</t>
  </si>
  <si>
    <t>43012219870316212X</t>
  </si>
  <si>
    <t>产品研发_业务功能子模块开发</t>
  </si>
  <si>
    <t>TM/FP</t>
  </si>
  <si>
    <t>FP/TM</t>
  </si>
  <si>
    <t>委托开发</t>
  </si>
  <si>
    <t>电信</t>
  </si>
  <si>
    <t>李阳</t>
  </si>
  <si>
    <t>产品维护_其他</t>
  </si>
  <si>
    <t>服务工具研发_服务工具开发</t>
  </si>
  <si>
    <t>研发工具开发_研发工具平台</t>
  </si>
  <si>
    <t>劳锦连</t>
  </si>
  <si>
    <t>其他_ 实验室管理</t>
  </si>
  <si>
    <t>CIE</t>
  </si>
  <si>
    <t>产品测试_软件测试执行</t>
  </si>
  <si>
    <t>林凯、张弛</t>
  </si>
  <si>
    <t>产品研发_OM类开发</t>
  </si>
  <si>
    <t>其他_实验室管理</t>
  </si>
  <si>
    <t>业务版本交付</t>
  </si>
  <si>
    <t>产品交付类项目_业务功能子模块开发</t>
  </si>
  <si>
    <t>王小芬、张弛</t>
  </si>
  <si>
    <t>闫远+0000200425+yKF73592</t>
  </si>
  <si>
    <t>田净洁0000019230+tWX171384</t>
  </si>
  <si>
    <t>周军0000005925+zKF49954</t>
  </si>
  <si>
    <t>姜礼凤</t>
  </si>
  <si>
    <t>王海涛+0000005144+WX155256、戴杰+0000200489+KF36391</t>
  </si>
  <si>
    <t>刘雨远 0000002357+lWX178006</t>
  </si>
  <si>
    <t>杨波0000001848+yKF43215</t>
  </si>
  <si>
    <t>王磊0000010133+wKF68687</t>
  </si>
  <si>
    <t>杜慧萍0000002251+dKF18877</t>
  </si>
  <si>
    <t>BSS集成Offshore项目组</t>
  </si>
  <si>
    <t>产品测试_软件版本测试</t>
  </si>
  <si>
    <t>产品维护__一线维护</t>
  </si>
  <si>
    <t>产品研发_业务功能子模块</t>
  </si>
  <si>
    <t>杨士华</t>
  </si>
  <si>
    <t>杨士华/张浩</t>
  </si>
  <si>
    <t>产品维护_三线维护</t>
  </si>
  <si>
    <t>FP</t>
    <phoneticPr fontId="1" type="noConversion"/>
  </si>
  <si>
    <t>TM</t>
    <phoneticPr fontId="1" type="noConversion"/>
  </si>
  <si>
    <t>华南</t>
  </si>
  <si>
    <t>武汉</t>
  </si>
  <si>
    <t>周游</t>
  </si>
  <si>
    <t>上海联通企业云</t>
  </si>
  <si>
    <t>0000002365</t>
  </si>
  <si>
    <t>汪飞</t>
  </si>
  <si>
    <t>0000013212</t>
  </si>
  <si>
    <t>汪显军</t>
  </si>
  <si>
    <t>0000020377</t>
  </si>
  <si>
    <t>吴万里</t>
  </si>
  <si>
    <t>0000021399</t>
  </si>
  <si>
    <t>路异宝</t>
  </si>
  <si>
    <t>0000016899</t>
  </si>
  <si>
    <t>李晓强</t>
  </si>
  <si>
    <t>0000002389</t>
  </si>
  <si>
    <t>曾洁</t>
  </si>
  <si>
    <t>0000200877</t>
  </si>
  <si>
    <t>鲁冲</t>
  </si>
  <si>
    <t>0000021401</t>
  </si>
  <si>
    <t>易伟</t>
  </si>
  <si>
    <t>0000003506</t>
  </si>
  <si>
    <t>420881198507190031</t>
  </si>
  <si>
    <t>通过公司PM认证，从深圳调回武汉</t>
  </si>
  <si>
    <t>周密</t>
  </si>
  <si>
    <t>辽宁联通Toolbar需求</t>
  </si>
  <si>
    <t>0000036461</t>
  </si>
  <si>
    <t>马洪磊</t>
  </si>
  <si>
    <t>0000040188</t>
  </si>
  <si>
    <t>王才</t>
  </si>
  <si>
    <t>0000025399</t>
  </si>
  <si>
    <t>离职</t>
  </si>
  <si>
    <t>周涛</t>
  </si>
  <si>
    <t>0000018471</t>
  </si>
  <si>
    <t>蔡晓鹤</t>
  </si>
  <si>
    <t>0000042098</t>
  </si>
  <si>
    <t>郭婷婷</t>
  </si>
  <si>
    <t>0000012139</t>
  </si>
  <si>
    <t>方飘</t>
  </si>
  <si>
    <t>0000038796</t>
  </si>
  <si>
    <t>张建</t>
  </si>
  <si>
    <t>江西移动大数据定制_武汉中心_开发项目</t>
  </si>
  <si>
    <t>0000025376</t>
  </si>
  <si>
    <t>李永彪</t>
  </si>
  <si>
    <t>0000027795</t>
  </si>
  <si>
    <t>彭雄辉</t>
  </si>
  <si>
    <t>0000200920</t>
  </si>
  <si>
    <t>郭成</t>
  </si>
  <si>
    <t>0000024010</t>
  </si>
  <si>
    <t>何元方</t>
  </si>
  <si>
    <t>0000030738</t>
  </si>
  <si>
    <t>离组</t>
  </si>
  <si>
    <t>熊虎</t>
  </si>
  <si>
    <t>0000015151</t>
  </si>
  <si>
    <t>易启平</t>
  </si>
  <si>
    <t>WLAN RAC改造</t>
  </si>
  <si>
    <t>0000036166</t>
  </si>
  <si>
    <t>黄露露</t>
  </si>
  <si>
    <t>0000035897</t>
  </si>
  <si>
    <t>2015年10月华为组织答辩</t>
  </si>
  <si>
    <t>张勇</t>
  </si>
  <si>
    <t>0000061158</t>
  </si>
  <si>
    <t>彭宇奇</t>
  </si>
  <si>
    <t>0000036170</t>
  </si>
  <si>
    <t>0000045625</t>
  </si>
  <si>
    <t>华东</t>
  </si>
  <si>
    <t>杭州</t>
  </si>
  <si>
    <t>郑双喜</t>
  </si>
  <si>
    <t>浙江移动手机阅读经营项目-4</t>
  </si>
  <si>
    <t>0000201789</t>
  </si>
  <si>
    <t>2016.6.30</t>
  </si>
  <si>
    <t>章文怡</t>
  </si>
  <si>
    <t>0000201751</t>
  </si>
  <si>
    <t>黄丽凤</t>
  </si>
  <si>
    <t>0000042369</t>
  </si>
  <si>
    <t>朱荣稳</t>
  </si>
  <si>
    <t>0000040548</t>
  </si>
  <si>
    <t>杨剑康</t>
  </si>
  <si>
    <t>0000040340</t>
  </si>
  <si>
    <t>李龙江</t>
  </si>
  <si>
    <t>0000042834</t>
  </si>
  <si>
    <t>陈东</t>
  </si>
  <si>
    <t>0000035601</t>
  </si>
  <si>
    <t>杨蕾</t>
  </si>
  <si>
    <t>0000036257</t>
  </si>
  <si>
    <t>北京</t>
  </si>
  <si>
    <t>HB</t>
  </si>
  <si>
    <t>周伟</t>
  </si>
  <si>
    <t>北京电信HB</t>
  </si>
  <si>
    <t>张奇</t>
  </si>
  <si>
    <t>0000017206</t>
  </si>
  <si>
    <t>341221198809288255</t>
  </si>
  <si>
    <t>杜紫怀</t>
  </si>
  <si>
    <t>HB项目</t>
  </si>
  <si>
    <t>雷倩颖</t>
  </si>
  <si>
    <t>林斌</t>
  </si>
  <si>
    <t>柳贤堂</t>
  </si>
  <si>
    <t>张国镇</t>
  </si>
  <si>
    <t>李立健</t>
  </si>
  <si>
    <t>陈文举</t>
  </si>
  <si>
    <t>吴小海</t>
  </si>
  <si>
    <t>吴碧红</t>
  </si>
  <si>
    <t>谢英卯</t>
  </si>
  <si>
    <t>黄奕庭</t>
  </si>
  <si>
    <t>余卫民</t>
  </si>
  <si>
    <t>陈义伟</t>
  </si>
  <si>
    <t>柯艺鹏</t>
  </si>
  <si>
    <t>庄晓波</t>
  </si>
  <si>
    <t>梁嵘健</t>
  </si>
  <si>
    <t>方乐观</t>
  </si>
  <si>
    <t>王荣中</t>
  </si>
  <si>
    <t>刘贺</t>
  </si>
  <si>
    <t>徐勇</t>
  </si>
  <si>
    <t>谭法斌</t>
  </si>
  <si>
    <t>林滢</t>
  </si>
  <si>
    <t>赵涛</t>
  </si>
  <si>
    <t>马伟龙</t>
  </si>
  <si>
    <t>梁欣</t>
  </si>
  <si>
    <t>曾小娟</t>
  </si>
  <si>
    <t>田雪莹</t>
  </si>
  <si>
    <t>郑月霞</t>
  </si>
  <si>
    <t>苏州交付一部</t>
  </si>
  <si>
    <t>苏州</t>
  </si>
  <si>
    <t>企业业务</t>
  </si>
  <si>
    <t>周铭强</t>
  </si>
  <si>
    <t>0000021406</t>
  </si>
  <si>
    <t>320522198905281617</t>
  </si>
  <si>
    <t>姚康</t>
  </si>
  <si>
    <t>PM 0级</t>
  </si>
  <si>
    <t>崔思梦</t>
  </si>
  <si>
    <t>76</t>
  </si>
  <si>
    <t>黄春燕</t>
  </si>
  <si>
    <t>ARLMT维护外包合作项目(苏州第一期)</t>
  </si>
  <si>
    <t>卢文涛</t>
  </si>
  <si>
    <t>0000050105</t>
  </si>
  <si>
    <t>320582198710073638</t>
  </si>
  <si>
    <t>18550126031</t>
  </si>
  <si>
    <t>董超</t>
  </si>
  <si>
    <t>时晓宁</t>
  </si>
  <si>
    <t>物联网部件及专项测试外包项目</t>
  </si>
  <si>
    <t>缪立峰</t>
  </si>
  <si>
    <t>物联网苏州软件开发项目四期</t>
  </si>
  <si>
    <t>崔辽波</t>
  </si>
  <si>
    <t>刘彬</t>
  </si>
  <si>
    <t>胡义文</t>
  </si>
  <si>
    <t>物联网苏州软件开发项目八期（DCP_R8</t>
  </si>
  <si>
    <t>0000049923</t>
  </si>
  <si>
    <t>413028198211170512</t>
  </si>
  <si>
    <t>物联网苏州软件开发项目九期（DCU_R8）</t>
  </si>
  <si>
    <t>徐加星</t>
  </si>
  <si>
    <t>苏州交付二部</t>
  </si>
  <si>
    <t>盛伟</t>
  </si>
  <si>
    <t>苏州WLAN自动化测试16年上半年工作量</t>
  </si>
  <si>
    <t>320321198602101837</t>
  </si>
  <si>
    <t>13291181594</t>
  </si>
  <si>
    <t>邹世伟</t>
  </si>
  <si>
    <t>谭丽峰</t>
  </si>
  <si>
    <t>雷海波</t>
  </si>
  <si>
    <t>苏州WLAN网规开发支撑16年上半年工作量</t>
  </si>
  <si>
    <t>0000027261</t>
  </si>
  <si>
    <t>320682198806216475</t>
  </si>
  <si>
    <t>孟文文</t>
  </si>
  <si>
    <t>预集成测试16年工作量</t>
  </si>
  <si>
    <t>0000030680</t>
  </si>
  <si>
    <t>320721198610192000</t>
  </si>
  <si>
    <t>18913585798</t>
  </si>
  <si>
    <t>刁莉</t>
  </si>
  <si>
    <t>贺建梅</t>
  </si>
  <si>
    <t>WLAN测试合作项目FP201607期</t>
  </si>
  <si>
    <t>0000015250</t>
  </si>
  <si>
    <t>412721198509104625</t>
  </si>
  <si>
    <t>蒋小平</t>
  </si>
  <si>
    <t>WLAN网规2016年FP项目年工作量</t>
  </si>
  <si>
    <t>南京交付一部</t>
  </si>
  <si>
    <t>eSAP2016上半年测试合作项目</t>
  </si>
  <si>
    <t>321281198401117949</t>
  </si>
  <si>
    <t>金龙</t>
  </si>
  <si>
    <t>未答辩，客户认可</t>
  </si>
  <si>
    <t>张凯</t>
  </si>
  <si>
    <t>0000002818</t>
  </si>
  <si>
    <t>610423197811305513</t>
  </si>
  <si>
    <t>杜丽婷</t>
  </si>
  <si>
    <t>0000005924</t>
  </si>
  <si>
    <t>230231198705115428</t>
  </si>
  <si>
    <t>齐炳钊</t>
  </si>
  <si>
    <t>李爱国</t>
  </si>
  <si>
    <t>WEB网管自动化合作项目三期（FP）</t>
  </si>
  <si>
    <t>0000200524</t>
  </si>
  <si>
    <t>321283198205257015</t>
  </si>
  <si>
    <t>凌士宁</t>
  </si>
  <si>
    <t>工具维护和应用支撑合作项目</t>
  </si>
  <si>
    <t>0000200336</t>
  </si>
  <si>
    <t>452123198812182519</t>
  </si>
  <si>
    <t>封从娇</t>
  </si>
  <si>
    <t>敏捷网络SDT测试外包合作项目</t>
  </si>
  <si>
    <t>樊继杰</t>
  </si>
  <si>
    <t>交换机2016LLT合作项目</t>
  </si>
  <si>
    <t>0000018416</t>
  </si>
  <si>
    <t>320721198812272855</t>
  </si>
  <si>
    <t>朱黄磊</t>
  </si>
  <si>
    <t>蒋晨</t>
  </si>
  <si>
    <t>0000008020</t>
  </si>
  <si>
    <t>321283198808094833</t>
  </si>
  <si>
    <t>15951974077</t>
  </si>
  <si>
    <t>度量平台FP合作开发项目2016一期</t>
  </si>
  <si>
    <t>沈亮</t>
  </si>
  <si>
    <t>测试&amp;开发桌面开发项目2016年第一期</t>
  </si>
  <si>
    <t>周生龙</t>
  </si>
  <si>
    <t>交换机与企业通信数据中心网络产品部资料开发合作项目201604~201612</t>
  </si>
  <si>
    <t>0000004488</t>
  </si>
  <si>
    <t>320621198501196917</t>
  </si>
  <si>
    <t>敖世来</t>
  </si>
  <si>
    <t>宋炳光</t>
  </si>
  <si>
    <t>eSAP软件平台开发第一期合作项目</t>
  </si>
  <si>
    <t>陈忠</t>
  </si>
  <si>
    <t>web版eNSP合作项目2016</t>
  </si>
  <si>
    <t>0000004035</t>
  </si>
  <si>
    <t>交换机资料开发合作项目</t>
  </si>
  <si>
    <t>交换机流水线维护和装备开发项目一期</t>
  </si>
  <si>
    <t>朱飞</t>
  </si>
  <si>
    <t>LCBB合作项目（2016年三季度）</t>
  </si>
  <si>
    <t>南京交付二部</t>
  </si>
  <si>
    <t>仲崇仕</t>
  </si>
  <si>
    <t>0000006416</t>
  </si>
  <si>
    <t>32072119871023505X</t>
  </si>
  <si>
    <t>董露兰</t>
  </si>
  <si>
    <t>罗杰</t>
  </si>
  <si>
    <t>0000007146</t>
  </si>
  <si>
    <t>321023198902026215</t>
  </si>
  <si>
    <t>张江川</t>
  </si>
  <si>
    <t>南京AR开发及资料测试项目</t>
  </si>
  <si>
    <t>0000032024</t>
  </si>
  <si>
    <t>320831198801070076</t>
  </si>
  <si>
    <t>18994044256</t>
  </si>
  <si>
    <t>张孟丽</t>
  </si>
  <si>
    <t>交换机硬件测试16年上半年工作量</t>
  </si>
  <si>
    <t>0000019058</t>
  </si>
  <si>
    <t>412827198601024584</t>
  </si>
  <si>
    <t>倪丹</t>
  </si>
  <si>
    <t>0000029017</t>
  </si>
  <si>
    <t>320882198811092842</t>
  </si>
  <si>
    <t>网关硬件外包合作项目（南京驱动第1期）</t>
  </si>
  <si>
    <t>蒋先进</t>
  </si>
  <si>
    <t>320323198209247031</t>
  </si>
  <si>
    <t>齐柄钊</t>
  </si>
  <si>
    <t>庄云智</t>
  </si>
  <si>
    <t>AR CI维护项目</t>
  </si>
  <si>
    <t>0000200633</t>
  </si>
  <si>
    <t>320381199104086356</t>
  </si>
  <si>
    <t>苏姬</t>
  </si>
  <si>
    <t>网关硬件外包合作项目硬件一期</t>
  </si>
  <si>
    <t>0000018331</t>
  </si>
  <si>
    <t>321283198607234828</t>
  </si>
  <si>
    <t>王文博</t>
  </si>
  <si>
    <t>FW驱动测试16年工作量</t>
  </si>
  <si>
    <t>0000019553</t>
  </si>
  <si>
    <t>320322198801261637</t>
  </si>
  <si>
    <t>李亮</t>
  </si>
  <si>
    <t>单泽清</t>
  </si>
  <si>
    <t>数据中心交换机硬件测试外包项目2期-2016年</t>
  </si>
  <si>
    <t>0000019555</t>
  </si>
  <si>
    <t>320721198711220036</t>
  </si>
  <si>
    <t>eDesk工具框架开发合作项目</t>
  </si>
  <si>
    <t>韩宗旺</t>
  </si>
  <si>
    <t>411522198811214256</t>
  </si>
  <si>
    <t>丁乐</t>
  </si>
  <si>
    <t>杨羽</t>
  </si>
  <si>
    <t>高玉龙</t>
  </si>
  <si>
    <t>InsideOut外包合作项目</t>
  </si>
  <si>
    <t>320922199206146000</t>
  </si>
  <si>
    <t>王建华</t>
  </si>
  <si>
    <t>安全策略合作项目</t>
  </si>
  <si>
    <t>0000051117</t>
  </si>
  <si>
    <t>32128319880913063X</t>
  </si>
  <si>
    <t>张朝明</t>
  </si>
  <si>
    <t>数据中心自动化脚本开发合作项目</t>
  </si>
  <si>
    <t>企业网关IOT产品自动化测试合作项目(南京201607）</t>
  </si>
  <si>
    <t>杭州交付部</t>
  </si>
  <si>
    <t>陈清</t>
  </si>
  <si>
    <t>视频监控POC对外测试项目2016年2季度</t>
  </si>
  <si>
    <t>0000021474</t>
  </si>
  <si>
    <t>330326198703285229</t>
  </si>
  <si>
    <t>李峰</t>
  </si>
  <si>
    <t>苏正华</t>
  </si>
  <si>
    <t>0000007234</t>
  </si>
  <si>
    <t xml:space="preserve">321084198107191513
</t>
  </si>
  <si>
    <t>18258884227</t>
  </si>
  <si>
    <t>苏秀</t>
  </si>
  <si>
    <t>IT芯片OS兼容性测试合作项目一期</t>
  </si>
  <si>
    <t>232301198612013000</t>
  </si>
  <si>
    <t>卫勇</t>
  </si>
  <si>
    <t>EMSS 应用商店和邮件维护外包项目</t>
  </si>
  <si>
    <t>李琦</t>
  </si>
  <si>
    <t>0000201292</t>
  </si>
  <si>
    <t>332526198906188317</t>
  </si>
  <si>
    <t>15967122249</t>
  </si>
  <si>
    <t>赵巍</t>
  </si>
  <si>
    <t>AnyOffice解决方案测试项目</t>
  </si>
  <si>
    <t>0000043399</t>
  </si>
  <si>
    <t>420504198803205710</t>
  </si>
  <si>
    <t>AnyOffice自动化维护测试项目一期</t>
  </si>
  <si>
    <t>产品测试:功能或特性测试</t>
  </si>
  <si>
    <t>业务功能子模块开发</t>
  </si>
  <si>
    <t>整产品外包</t>
  </si>
  <si>
    <t>产品交付类项目</t>
  </si>
  <si>
    <t>任务型独立编组</t>
    <phoneticPr fontId="1" type="noConversion"/>
  </si>
  <si>
    <t>服务工具研发</t>
  </si>
  <si>
    <t>资料开发</t>
  </si>
  <si>
    <t>自动化测试:脚本用例写作</t>
  </si>
  <si>
    <t>版本工程</t>
  </si>
  <si>
    <t>自动化测试:测试联跑</t>
  </si>
  <si>
    <t>专项测试:性能测试</t>
  </si>
  <si>
    <t>实验室管理</t>
  </si>
  <si>
    <t>研发支撑类项目</t>
  </si>
  <si>
    <t>IT及工具类项目</t>
  </si>
  <si>
    <t>杭州交付部</t>
    <phoneticPr fontId="1" type="noConversion"/>
  </si>
  <si>
    <t>SPO业务运营部</t>
  </si>
  <si>
    <t>丁嵘</t>
  </si>
  <si>
    <t>2016年TMS&amp;ODN网管维护测试合作项目一期</t>
  </si>
  <si>
    <t>0000015217</t>
  </si>
  <si>
    <t>420116199003210042</t>
  </si>
  <si>
    <t>李春梅 145310</t>
  </si>
  <si>
    <t>谢阿炳</t>
  </si>
  <si>
    <t>2016年Netopen手机开发测试合作项目一期</t>
  </si>
  <si>
    <t>0000015816</t>
  </si>
  <si>
    <t>450322198509272514</t>
  </si>
  <si>
    <t>彭泉明</t>
  </si>
  <si>
    <t>Puer_V100R002C00委托开发二期项目</t>
  </si>
  <si>
    <t xml:space="preserve">徐洪
</t>
  </si>
  <si>
    <t>莫作继</t>
  </si>
  <si>
    <t>U2000V2R16资料委托开发项目™</t>
  </si>
  <si>
    <t>0000023807</t>
  </si>
  <si>
    <t>430527198402294536</t>
  </si>
  <si>
    <t>0000044851</t>
  </si>
  <si>
    <t>411122198810068259</t>
  </si>
  <si>
    <t>邹杨思</t>
  </si>
  <si>
    <t>0000043113</t>
  </si>
  <si>
    <t>42010419881111362X</t>
  </si>
  <si>
    <t>周廷玉</t>
  </si>
  <si>
    <t>IES_solution_V2R1C00_北向子项目立项</t>
  </si>
  <si>
    <t>梅友龙</t>
  </si>
  <si>
    <t>2016年接入域武汉Q1合作项目一期</t>
  </si>
  <si>
    <t>0000039525</t>
  </si>
  <si>
    <t>徐国庆</t>
  </si>
  <si>
    <t>iManager_Netmatrix V1R3C00委托开发项目(TM)</t>
  </si>
  <si>
    <t>冷斌</t>
  </si>
  <si>
    <t>uTraffic_V100R005C10报表开发项目2.0（武汉）</t>
  </si>
  <si>
    <t>彭浩澍</t>
  </si>
  <si>
    <t>陈志远</t>
  </si>
  <si>
    <t>胡永发</t>
  </si>
  <si>
    <t>胡丹</t>
  </si>
  <si>
    <t>魏太飞</t>
  </si>
  <si>
    <t>李幼军</t>
  </si>
  <si>
    <t>刘行</t>
  </si>
  <si>
    <t>李斯斯</t>
  </si>
  <si>
    <t>刘卫恒</t>
  </si>
  <si>
    <t>明慧</t>
  </si>
  <si>
    <t>421181198805201328</t>
  </si>
  <si>
    <t>周一帆</t>
  </si>
  <si>
    <t>陈泉龙</t>
  </si>
  <si>
    <t>李晓旸</t>
  </si>
  <si>
    <t>张天宇</t>
  </si>
  <si>
    <t>翟梦晓</t>
  </si>
  <si>
    <t>南京交付部</t>
  </si>
  <si>
    <t>邓国军</t>
  </si>
  <si>
    <t>U2000V2R16C50VRP8Q接口迁移委托开发合作项目</t>
  </si>
  <si>
    <t>李丽峰</t>
  </si>
  <si>
    <t>0000016186</t>
  </si>
  <si>
    <t>120225198210100109</t>
  </si>
  <si>
    <t>08 uTraffic 报表委托开发维护10.0项目（北京中软TM）</t>
  </si>
  <si>
    <t>李春生</t>
  </si>
  <si>
    <t>0000021533</t>
  </si>
  <si>
    <t>130731198710022414</t>
  </si>
  <si>
    <t>SPO_U2000_IP北京专项测试项目（FP）二期</t>
  </si>
  <si>
    <t>邢志彬</t>
  </si>
  <si>
    <t>0000018086</t>
  </si>
  <si>
    <t>132201198607050616</t>
  </si>
  <si>
    <t>OSS西安交付部</t>
  </si>
  <si>
    <t>沈自亮</t>
  </si>
  <si>
    <t>CME连线工具合作开发项目五期</t>
  </si>
  <si>
    <t>冯平</t>
  </si>
  <si>
    <t>0000024214</t>
  </si>
  <si>
    <t>610422198603083213</t>
  </si>
  <si>
    <t>陈菲</t>
  </si>
  <si>
    <t>张思科</t>
  </si>
  <si>
    <t>0000023580</t>
  </si>
  <si>
    <t>612326198906232417</t>
  </si>
  <si>
    <t>0000016453</t>
  </si>
  <si>
    <t>622224198703165019</t>
  </si>
  <si>
    <t>杜晨子</t>
  </si>
  <si>
    <t>0000038163</t>
  </si>
  <si>
    <t>610104198611042666</t>
  </si>
  <si>
    <t>田正远</t>
  </si>
  <si>
    <t>M2000自动化测试委托开发项目二期</t>
  </si>
  <si>
    <t>0000036206</t>
  </si>
  <si>
    <t>610502198710065416</t>
  </si>
  <si>
    <t>刘文广</t>
  </si>
  <si>
    <t>朱亮</t>
  </si>
  <si>
    <t>0000008609</t>
  </si>
  <si>
    <t>612501198304266314</t>
  </si>
  <si>
    <t>朱小刚</t>
  </si>
  <si>
    <t>无线OSS资料2016维护开发项目一期</t>
  </si>
  <si>
    <t>0000030592</t>
  </si>
  <si>
    <t>610121198103055336</t>
  </si>
  <si>
    <t>陈菲 00258367</t>
  </si>
  <si>
    <t>王斌</t>
  </si>
  <si>
    <t xml:space="preserve">12129
</t>
  </si>
  <si>
    <t>王焕</t>
  </si>
  <si>
    <t xml:space="preserve">22261
</t>
  </si>
  <si>
    <t>闫皓</t>
  </si>
  <si>
    <t>SONMaster产品在研及维护测试一期合作项目</t>
  </si>
  <si>
    <t>何跃</t>
  </si>
  <si>
    <t>0000059057</t>
  </si>
  <si>
    <t>612524198312160637</t>
  </si>
  <si>
    <t>叶文菲</t>
  </si>
  <si>
    <t>0000019765</t>
  </si>
  <si>
    <t>610104198407142125</t>
  </si>
  <si>
    <t>马玄</t>
  </si>
  <si>
    <t>610122198807032016</t>
  </si>
  <si>
    <t>付磊</t>
  </si>
  <si>
    <t>SONMaster委托开发及维护一期合作项目</t>
  </si>
  <si>
    <t xml:space="preserve">0000025118    </t>
  </si>
  <si>
    <t>610502198512256836</t>
  </si>
  <si>
    <t>薛文华</t>
  </si>
  <si>
    <t>OM V100R017C10 委托测试项目</t>
  </si>
  <si>
    <t>0000005357</t>
  </si>
  <si>
    <t xml:space="preserve">622722198708184117 </t>
  </si>
  <si>
    <t>15529270727</t>
  </si>
  <si>
    <t>1、已经有oPO、oQA对接指导
2、借助华为资源辅导</t>
  </si>
  <si>
    <t>孟庆俊 00380640</t>
  </si>
  <si>
    <t>吕桃</t>
  </si>
  <si>
    <t>00000072492</t>
  </si>
  <si>
    <t>610103198111073304</t>
  </si>
  <si>
    <t>18049222336</t>
  </si>
  <si>
    <t>江治民</t>
  </si>
  <si>
    <t>OM V100R017C10 委托开发项目</t>
  </si>
  <si>
    <t>0000006857</t>
  </si>
  <si>
    <t>612522198604011251</t>
  </si>
  <si>
    <t>13572291950</t>
  </si>
  <si>
    <t>0000072492</t>
  </si>
  <si>
    <t>OM_V100R017C00_CMC委托开发项目/FP</t>
  </si>
  <si>
    <t>1、补充专职QA，同PM在质量管理方面共同策划、实施、监控、问题跟踪闭环等。专职QA已经到位，正在配合工作。
2、培训、串讲、实战相结合，提升员工能力。9月试点，10月验收成果。
3、制定沟通计划，可以是会议形式，电话形式，面对面形式。固定议题和事件触发相结合。</t>
  </si>
  <si>
    <t>金戈</t>
  </si>
  <si>
    <t>0000030006</t>
  </si>
  <si>
    <t>411323199002123848</t>
  </si>
  <si>
    <t>18292569060</t>
  </si>
  <si>
    <t>已经提前了解17.1需求。后续随版本计划同步学习。</t>
  </si>
  <si>
    <t>罗雄</t>
  </si>
  <si>
    <t>0000009395</t>
  </si>
  <si>
    <t>420123198108161717</t>
  </si>
  <si>
    <t>13384955330</t>
  </si>
  <si>
    <t>1、根据版本规划提前了解、熟悉相关特性。
2、已有QA投入项目引导质量活动。</t>
  </si>
  <si>
    <t>OM_V100R017C00_CNNastarV2委托开发测试项目</t>
  </si>
  <si>
    <t>610111198407312511</t>
  </si>
  <si>
    <t>傅飞</t>
  </si>
  <si>
    <t>M2000 CME PRS 产品维护版本委托测试项目第三期</t>
  </si>
  <si>
    <t>马上发</t>
  </si>
  <si>
    <t>0000014141</t>
  </si>
  <si>
    <t>620523198509251691</t>
  </si>
  <si>
    <t>陈丽</t>
  </si>
  <si>
    <t>0000019902</t>
  </si>
  <si>
    <t>612524198304090624</t>
  </si>
  <si>
    <t>0000018260</t>
  </si>
  <si>
    <t>610102198709301918</t>
  </si>
  <si>
    <t>仵晓城</t>
  </si>
  <si>
    <t>M2000_WEB化合作项目一期</t>
  </si>
  <si>
    <t>段杰</t>
  </si>
  <si>
    <t>张天澍</t>
  </si>
  <si>
    <t>李伟</t>
  </si>
  <si>
    <t>0000076359</t>
  </si>
  <si>
    <t>610124198304182111</t>
  </si>
  <si>
    <t>张咏新</t>
  </si>
  <si>
    <t>0000076370</t>
  </si>
  <si>
    <t>421181198310142311</t>
  </si>
  <si>
    <t>M2000产品基础特性开发合作项目八期</t>
  </si>
  <si>
    <t>朱高斌</t>
  </si>
  <si>
    <t>0000007486</t>
  </si>
  <si>
    <t>612427198411040618</t>
  </si>
  <si>
    <t>郝洲平</t>
  </si>
  <si>
    <t>石莹</t>
  </si>
  <si>
    <t>程凤明</t>
  </si>
  <si>
    <t>0000029945</t>
  </si>
  <si>
    <t>612429198806193195</t>
  </si>
  <si>
    <t>李光辉</t>
  </si>
  <si>
    <t>M2000产品维护版本委托开发项目四期</t>
  </si>
  <si>
    <t>0000003028</t>
  </si>
  <si>
    <t>410182198406054512</t>
  </si>
  <si>
    <t>孙信</t>
  </si>
  <si>
    <t>CDM V100R001C10委托开发测试项目</t>
  </si>
  <si>
    <t>0000014265</t>
  </si>
  <si>
    <t>142603198102193036</t>
  </si>
  <si>
    <t>15319478351</t>
  </si>
  <si>
    <t>CDM_V100R001C10委托开发项目_修改</t>
  </si>
  <si>
    <t>Teleco OS交付部</t>
  </si>
  <si>
    <t>白浪</t>
  </si>
  <si>
    <t>MANO自动化测试开发</t>
  </si>
  <si>
    <t>乔洁</t>
  </si>
  <si>
    <t>0000054171</t>
  </si>
  <si>
    <t>610402198112220847</t>
  </si>
  <si>
    <t>18</t>
  </si>
  <si>
    <t>周霜</t>
  </si>
  <si>
    <t>马征</t>
  </si>
  <si>
    <t>MANO17.1合作开发项目-CSM</t>
  </si>
  <si>
    <t>辛希哲</t>
  </si>
  <si>
    <t>0000022745</t>
  </si>
  <si>
    <t>610113198810192911</t>
  </si>
  <si>
    <t>王彩娟</t>
  </si>
  <si>
    <t>0000011755</t>
  </si>
  <si>
    <t>610526198703204386</t>
  </si>
  <si>
    <t>唐灵</t>
  </si>
  <si>
    <t>CloudOperaMANOV200R017C10项目VNFD工具开发</t>
  </si>
  <si>
    <t>420302198410221273</t>
  </si>
  <si>
    <t>毛乐</t>
  </si>
  <si>
    <t xml:space="preserve">0000024903
</t>
  </si>
  <si>
    <t>王欢</t>
  </si>
  <si>
    <t xml:space="preserve">0000062166
</t>
  </si>
  <si>
    <t>魏伟</t>
  </si>
  <si>
    <t>0000019462</t>
  </si>
  <si>
    <t>610222198208231211</t>
  </si>
  <si>
    <t>闫旭青</t>
  </si>
  <si>
    <t>2016年ManageOne_OC_3.0&amp;update委托开发项目_二期(FP)</t>
  </si>
  <si>
    <t>0000007337</t>
  </si>
  <si>
    <t>牛恩国</t>
  </si>
  <si>
    <t>韩星</t>
  </si>
  <si>
    <t>0000034294</t>
  </si>
  <si>
    <t xml:space="preserve">FP </t>
  </si>
  <si>
    <t>陈超</t>
  </si>
  <si>
    <t>2016年ManageOne_OM_Console委托开发项目一期</t>
  </si>
  <si>
    <t>0000004907</t>
  </si>
  <si>
    <t>610103198407072837</t>
  </si>
  <si>
    <t>20</t>
  </si>
  <si>
    <t>田娟</t>
  </si>
  <si>
    <t>610524199010154429</t>
  </si>
  <si>
    <t>0</t>
  </si>
  <si>
    <t>0000054172</t>
  </si>
  <si>
    <t>段行</t>
  </si>
  <si>
    <t>辛乐</t>
  </si>
  <si>
    <t>2016年ManageOne自动化&amp;&amp;工具委托开发项目一期_(FP）</t>
  </si>
  <si>
    <t>0000054173</t>
  </si>
  <si>
    <t>李木</t>
  </si>
  <si>
    <t>服务器管理软件2016年外包合作项目三期</t>
  </si>
  <si>
    <t>0000054174</t>
  </si>
  <si>
    <t>已认证</t>
  </si>
  <si>
    <t>152321198702263000</t>
  </si>
  <si>
    <t>冯苗苗</t>
  </si>
  <si>
    <t>2016年ManageOne_存储接入委托开发项目二期(FP)</t>
  </si>
  <si>
    <t>赵江兵</t>
  </si>
  <si>
    <t>万晓斐</t>
  </si>
  <si>
    <t>2016ManageOne_3.0update解决方案测试外包项目</t>
  </si>
  <si>
    <t>开发独立交付</t>
  </si>
  <si>
    <t>TES</t>
  </si>
  <si>
    <t>曹鸽</t>
  </si>
  <si>
    <t>2016年ManageOne_存储接入委托开发项目_二期(FP)</t>
  </si>
  <si>
    <t>白捷</t>
  </si>
  <si>
    <t>0000049617</t>
  </si>
  <si>
    <t>612727198903077000</t>
  </si>
  <si>
    <t>雷恒亮</t>
  </si>
  <si>
    <t>2016年ManageOne_租户资源管理委托开发外包项目一期_TM（西安）</t>
  </si>
  <si>
    <t>0000055037</t>
  </si>
  <si>
    <t>610124198711042116</t>
  </si>
  <si>
    <t>秦丹涛</t>
  </si>
  <si>
    <t>李广</t>
  </si>
  <si>
    <t>0000028089</t>
  </si>
  <si>
    <t>150404198604243510</t>
  </si>
  <si>
    <t>汤耀波</t>
  </si>
  <si>
    <t>任曦</t>
  </si>
  <si>
    <t>2016年IES V2R1 配置中心委托开发项目一期（TM）</t>
  </si>
  <si>
    <t>倪志伟</t>
  </si>
  <si>
    <t xml:space="preserve">2016年ManageOne 配置管理委托开发项目一期（TM） </t>
  </si>
  <si>
    <t>2016年IES V2R1 资源管理&amp;&amp;云服务保证委托开发项目一期（TM）</t>
  </si>
  <si>
    <t>乔凯</t>
  </si>
  <si>
    <t>2016年ManageOne OC 6.0版本委托外包合作项目一期（TM）</t>
  </si>
  <si>
    <t>缪凯</t>
  </si>
  <si>
    <t>iManager I2000 V500R003C31 南京业务开发项目</t>
  </si>
  <si>
    <t>池爱宝</t>
  </si>
  <si>
    <t>0000024630</t>
  </si>
  <si>
    <t>341122198906011638</t>
  </si>
  <si>
    <t>杨伟涛</t>
  </si>
  <si>
    <t>0000200553</t>
  </si>
  <si>
    <t>320104198407262814</t>
  </si>
  <si>
    <t>潘婷</t>
  </si>
  <si>
    <t>0000021889</t>
  </si>
  <si>
    <t>32012319910316184X</t>
  </si>
  <si>
    <t>王鹏飞</t>
  </si>
  <si>
    <t>2016年GTS_MSUP_V100R010项目软件外包(TM模式)委托开发项目</t>
  </si>
  <si>
    <t>高丽丽</t>
  </si>
  <si>
    <t>0000002106</t>
  </si>
  <si>
    <t>130434198609052427</t>
  </si>
  <si>
    <t>贾桂忠 00220819</t>
  </si>
  <si>
    <t>0000008904</t>
  </si>
  <si>
    <t>15263119801218001X</t>
  </si>
  <si>
    <t>王丽</t>
  </si>
  <si>
    <t>CSBV100R002C00_中软南京维护PI1(FP)</t>
  </si>
  <si>
    <t>李彬彬</t>
  </si>
  <si>
    <t>0000008490</t>
  </si>
  <si>
    <t>340223198903092525</t>
  </si>
  <si>
    <t>杨海杰 00231629</t>
  </si>
  <si>
    <t>宋文</t>
  </si>
  <si>
    <t>0000014500</t>
  </si>
  <si>
    <t>340121198611104055</t>
  </si>
  <si>
    <t>陈林</t>
  </si>
  <si>
    <t>0000025084</t>
  </si>
  <si>
    <t>342423198809100878</t>
  </si>
  <si>
    <t>31</t>
  </si>
  <si>
    <t>傅晶</t>
  </si>
  <si>
    <t>0000016195</t>
  </si>
  <si>
    <t>320104198704152021</t>
  </si>
  <si>
    <t>杨海杰  00231629</t>
  </si>
  <si>
    <t>钱赵牛</t>
  </si>
  <si>
    <t>0000004880</t>
  </si>
  <si>
    <t>32088219821222601X</t>
  </si>
  <si>
    <t>佘文彬</t>
  </si>
  <si>
    <t>0000004997</t>
  </si>
  <si>
    <t>320483198208234214</t>
  </si>
  <si>
    <t>张江漫</t>
  </si>
  <si>
    <t>0000023117</t>
  </si>
  <si>
    <t>320722198805054522</t>
  </si>
  <si>
    <t>骆誉明</t>
  </si>
  <si>
    <t>0000002906</t>
  </si>
  <si>
    <t>321102198301294912</t>
  </si>
  <si>
    <t>陈红杰</t>
  </si>
  <si>
    <t>CSB V100R2C00后台子系统_深圳委托开发项目</t>
  </si>
  <si>
    <t>崔凯</t>
  </si>
  <si>
    <t>0000015042</t>
  </si>
  <si>
    <t>610302198403280537</t>
  </si>
  <si>
    <t>郝永强</t>
  </si>
  <si>
    <t>0000012035</t>
  </si>
  <si>
    <t>430321198711021751</t>
  </si>
  <si>
    <t>李梦飞</t>
  </si>
  <si>
    <t>0000003652</t>
  </si>
  <si>
    <t>420902198310252219</t>
  </si>
  <si>
    <t>朱正刚</t>
  </si>
  <si>
    <t>0000003736</t>
  </si>
  <si>
    <t>420124198305060014</t>
  </si>
  <si>
    <t>罗文广</t>
  </si>
  <si>
    <t>0000001712</t>
  </si>
  <si>
    <t>430902198410264534</t>
  </si>
  <si>
    <t>余玲玲</t>
  </si>
  <si>
    <t>SPO_U2000_IP南京特性测试项目（FP)二期</t>
  </si>
  <si>
    <t>杨刚</t>
  </si>
  <si>
    <t>0000025036</t>
  </si>
  <si>
    <t>0000018806</t>
  </si>
  <si>
    <t>U2000/IP_V2R16C60设备配套委托开发&amp;测试项目四期立项报告™</t>
  </si>
  <si>
    <t>谢蓉蓉</t>
  </si>
  <si>
    <t>0000024744</t>
  </si>
  <si>
    <t>龚贤明</t>
  </si>
  <si>
    <t>0000022934</t>
  </si>
  <si>
    <t>杨鹏</t>
  </si>
  <si>
    <t>0000061694</t>
  </si>
  <si>
    <t>0000067725</t>
  </si>
  <si>
    <t>刘波</t>
  </si>
  <si>
    <t>2016年UEasy委托开发项目2期</t>
  </si>
  <si>
    <t>靳萍萍</t>
  </si>
  <si>
    <t>0000033878</t>
  </si>
  <si>
    <t>610126198508130025</t>
  </si>
  <si>
    <t>18392130609</t>
  </si>
  <si>
    <t>跟客户沟通较少；质量文化氛围方面动作较少</t>
  </si>
  <si>
    <t>1.每月例行同客户沟通，了解客户诉求，管理客户提出的问题；
2.日常通过宣传、组织质量小竞赛、质量知识宣传等形式，提升团队质量氛围。</t>
  </si>
  <si>
    <t>王梦颖</t>
  </si>
  <si>
    <t>U2000-B R016C50设备管理配套业务委托开发项目/U2000-B自动化测试&amp;升级工具委托测试项目(FP)一期</t>
  </si>
  <si>
    <t>李雷凯</t>
  </si>
  <si>
    <t>2016年U2000维护委托开发项目</t>
  </si>
  <si>
    <t>0000014321</t>
  </si>
  <si>
    <t>610431198803300354</t>
  </si>
  <si>
    <t>千洲</t>
  </si>
  <si>
    <t>U2000_IP核心业务组基础配套委托开发合作项目一期（TM）</t>
  </si>
  <si>
    <t>0000014087</t>
  </si>
  <si>
    <t>610324198211133119</t>
  </si>
  <si>
    <t>30</t>
  </si>
  <si>
    <t>张琳</t>
  </si>
  <si>
    <t>610321198710130036</t>
  </si>
  <si>
    <t>牛振</t>
  </si>
  <si>
    <t>610104198508088316</t>
  </si>
  <si>
    <t>丁成志</t>
  </si>
  <si>
    <t>420684198806251023</t>
  </si>
  <si>
    <t>马贺洲</t>
  </si>
  <si>
    <t>uFAD-P_V1R1&amp;&amp;DC_V2R16C50委托开发项目™</t>
  </si>
  <si>
    <t>王兰超</t>
  </si>
  <si>
    <t>0000005435</t>
  </si>
  <si>
    <t>132135198707252715</t>
  </si>
  <si>
    <t>朱华伟</t>
  </si>
  <si>
    <t>黄超</t>
  </si>
  <si>
    <t>0000025012</t>
  </si>
  <si>
    <t>610104198909256130</t>
  </si>
  <si>
    <t>待培养并答辩</t>
  </si>
  <si>
    <t>0000017997</t>
  </si>
  <si>
    <t>341227198310084438</t>
  </si>
  <si>
    <t>徐卉</t>
  </si>
  <si>
    <t>0000022957</t>
  </si>
  <si>
    <t>42058219861007002X</t>
  </si>
  <si>
    <t>岳蕾</t>
  </si>
  <si>
    <t>0000016246</t>
  </si>
  <si>
    <t>610114198810274016</t>
  </si>
  <si>
    <t>周铮</t>
  </si>
  <si>
    <t>2016年SmartKit_NSE工具委托开发&amp;自动化测试项目一期(FP)</t>
  </si>
  <si>
    <t>0000027255</t>
  </si>
  <si>
    <t>610111198908081010</t>
  </si>
  <si>
    <t>马晓龙</t>
  </si>
  <si>
    <t>0000041252</t>
  </si>
  <si>
    <t>642223198909143058</t>
  </si>
  <si>
    <t>张廷振</t>
  </si>
  <si>
    <t>薛娇</t>
  </si>
  <si>
    <t>0000060018</t>
  </si>
  <si>
    <t>610581198705021967</t>
  </si>
  <si>
    <t>董文军</t>
  </si>
  <si>
    <t>iManager NBI V2R15C66 产品委托开发合作项目</t>
  </si>
  <si>
    <t>0000002660</t>
  </si>
  <si>
    <t>430204198912203234</t>
  </si>
  <si>
    <t>赵鹏志</t>
  </si>
  <si>
    <t>0000042817</t>
  </si>
  <si>
    <t>432522198804262457</t>
  </si>
  <si>
    <t>高维</t>
  </si>
  <si>
    <t>工程北向&amp;跨域核心网流动组件委托开发项目八期_修改</t>
  </si>
  <si>
    <t>谢兰</t>
  </si>
  <si>
    <t>0000029034</t>
  </si>
  <si>
    <t>420117198903184320</t>
  </si>
  <si>
    <t>马敬桃</t>
  </si>
  <si>
    <t>许可</t>
  </si>
  <si>
    <t>0000022879</t>
  </si>
  <si>
    <t>360733198710122832</t>
  </si>
  <si>
    <t>0000002875</t>
  </si>
  <si>
    <t>612729198406194814</t>
  </si>
  <si>
    <t>胡峰</t>
  </si>
  <si>
    <t>0000007086</t>
  </si>
  <si>
    <t>430426198006291374</t>
  </si>
  <si>
    <t>施仁芳</t>
  </si>
  <si>
    <t>0000002532</t>
  </si>
  <si>
    <t>42118219840825414X</t>
  </si>
  <si>
    <t>唐亮亮</t>
  </si>
  <si>
    <t>iEMP_V100R006C00委托开发项目(中软)</t>
  </si>
  <si>
    <t>0000018311</t>
  </si>
  <si>
    <t>431103198906045750</t>
  </si>
  <si>
    <t>印艳华 00266641</t>
  </si>
  <si>
    <t>莫英喜</t>
  </si>
  <si>
    <t>uTraffic V100R005C10报表开发项目1.0（深圳FP）</t>
  </si>
  <si>
    <t>0000002923</t>
  </si>
  <si>
    <t>45032619840105211x</t>
  </si>
  <si>
    <t>邵柏波</t>
  </si>
  <si>
    <t>张勃</t>
  </si>
  <si>
    <t>0000044657</t>
  </si>
  <si>
    <t>372925198812016939</t>
  </si>
  <si>
    <t>姚必勇</t>
  </si>
  <si>
    <t>UniEP V200R002C50测试委托项目</t>
  </si>
  <si>
    <t>0000017601</t>
  </si>
  <si>
    <t>452322198208163017</t>
  </si>
  <si>
    <t>费春保</t>
  </si>
  <si>
    <t>董人溧</t>
  </si>
  <si>
    <t>0000044897</t>
  </si>
  <si>
    <t>500221199206290421</t>
  </si>
  <si>
    <t>蒋爱莲</t>
  </si>
  <si>
    <t>0000023465</t>
  </si>
  <si>
    <t>432930198207255728</t>
  </si>
  <si>
    <t>印艳华</t>
  </si>
  <si>
    <t>钱思宇</t>
  </si>
  <si>
    <t>iMAP_V3R5C00维护委托开发项目一期</t>
  </si>
  <si>
    <t>5301031989031922539</t>
  </si>
  <si>
    <t>于文斌</t>
  </si>
  <si>
    <t>吕青辉</t>
  </si>
  <si>
    <t>0000037762</t>
  </si>
  <si>
    <t>'610582198908012514</t>
  </si>
  <si>
    <t>刘丽雅</t>
  </si>
  <si>
    <t>0000053964</t>
  </si>
  <si>
    <t>'131125198306090141</t>
  </si>
  <si>
    <t>ICT-O公共服务组资料外包项目</t>
  </si>
  <si>
    <t>0000001552</t>
  </si>
  <si>
    <t xml:space="preserve">TM </t>
  </si>
  <si>
    <t>CloudOperaIESV1R2C00资料外包项目</t>
  </si>
  <si>
    <t>0000001553</t>
  </si>
  <si>
    <t>郑祖付</t>
  </si>
  <si>
    <t>NetEcoV6R8需求委托开发测试项目一期立项报告</t>
  </si>
  <si>
    <t>0000011294</t>
  </si>
  <si>
    <t>巫喜军</t>
  </si>
  <si>
    <t>SPO系统工程委托开发</t>
  </si>
  <si>
    <t>0000058594</t>
  </si>
  <si>
    <t>刘文科</t>
  </si>
  <si>
    <t>0000058960</t>
  </si>
  <si>
    <t>开发型独立编组</t>
  </si>
  <si>
    <t>ＦＰ</t>
  </si>
  <si>
    <t>测试</t>
  </si>
  <si>
    <t>开发</t>
  </si>
  <si>
    <t>任务型团队外包</t>
  </si>
  <si>
    <t>项目型独立交付</t>
  </si>
  <si>
    <t>工具</t>
  </si>
  <si>
    <t>网管业务</t>
  </si>
  <si>
    <t>工程</t>
  </si>
  <si>
    <t>交付服务事业部</t>
  </si>
  <si>
    <t>BES交付部</t>
  </si>
  <si>
    <t>张志慧</t>
  </si>
  <si>
    <t>BES集成SOA IF定制组</t>
  </si>
  <si>
    <t>0000019801</t>
  </si>
  <si>
    <t>321084198712031323</t>
  </si>
  <si>
    <t>15850590163</t>
  </si>
  <si>
    <t xml:space="preserve">蔡春虎
</t>
  </si>
  <si>
    <t>庞悦欣+00197407</t>
  </si>
  <si>
    <t>蔡春虎</t>
  </si>
  <si>
    <t>0000027643</t>
  </si>
  <si>
    <t>32092419860319749X</t>
  </si>
  <si>
    <t>13962114935</t>
  </si>
  <si>
    <t>周升</t>
  </si>
  <si>
    <t>0000029088</t>
  </si>
  <si>
    <t>340203198902101818</t>
  </si>
  <si>
    <t>15255331250</t>
  </si>
  <si>
    <t>刘广林</t>
  </si>
  <si>
    <t>0000029183</t>
  </si>
  <si>
    <t>320723198607023414</t>
  </si>
  <si>
    <t>王凌燕</t>
  </si>
  <si>
    <t xml:space="preserve">0000001829
</t>
  </si>
  <si>
    <t xml:space="preserve">320103198303241764
</t>
  </si>
  <si>
    <t xml:space="preserve">13770758344
</t>
  </si>
  <si>
    <t>已组织客户参与的答辩</t>
  </si>
  <si>
    <t>吴</t>
  </si>
  <si>
    <t>BES集成SOA IF基线测试组</t>
  </si>
  <si>
    <t>0000007698</t>
  </si>
  <si>
    <t>320481198610126235</t>
  </si>
  <si>
    <t>18651807077</t>
  </si>
  <si>
    <t>林武+00184154</t>
  </si>
  <si>
    <t>蒯红梅</t>
  </si>
  <si>
    <t>BES集成UPC项目组</t>
  </si>
  <si>
    <t>0000001677</t>
  </si>
  <si>
    <t>320924198506101740</t>
  </si>
  <si>
    <t>周伟+00184107</t>
  </si>
  <si>
    <t>2级</t>
  </si>
  <si>
    <t>张兆嘉</t>
  </si>
  <si>
    <t>BES集成项目组</t>
  </si>
  <si>
    <t>0000042054</t>
  </si>
  <si>
    <t>321088199102148110</t>
  </si>
  <si>
    <t>15005182729</t>
  </si>
  <si>
    <t>王先+00293499</t>
  </si>
  <si>
    <t>张元军</t>
  </si>
  <si>
    <t>CES Digital Engagement UCEC</t>
  </si>
  <si>
    <t>0000023911</t>
  </si>
  <si>
    <t>321321198909112750</t>
  </si>
  <si>
    <t>18551637068</t>
  </si>
  <si>
    <t xml:space="preserve">宋维娜+00166392
</t>
  </si>
  <si>
    <t>温小军</t>
  </si>
  <si>
    <t>0000022756</t>
  </si>
  <si>
    <t>340123198801244318</t>
  </si>
  <si>
    <t>18661087085</t>
  </si>
  <si>
    <t>陆晓莉</t>
  </si>
  <si>
    <t>0000015911</t>
  </si>
  <si>
    <t>320621198609301424</t>
  </si>
  <si>
    <t>15850642778</t>
  </si>
  <si>
    <t>朱佳龙</t>
  </si>
  <si>
    <t>0000035002</t>
  </si>
  <si>
    <t>320821198702171338</t>
  </si>
  <si>
    <t>15952023998</t>
  </si>
  <si>
    <t>朱铭</t>
  </si>
  <si>
    <t>CES江苏移动AD</t>
  </si>
  <si>
    <t>0000037422</t>
  </si>
  <si>
    <t>320114199207033010</t>
  </si>
  <si>
    <t>17701592355</t>
  </si>
  <si>
    <t>项目管理能力偏弱</t>
  </si>
  <si>
    <t>参加公司的PM任职培训，导师平时传授经验，确保员工有疑惑及时解答</t>
  </si>
  <si>
    <t>屈慧震</t>
  </si>
  <si>
    <t>张琳+00184960</t>
  </si>
  <si>
    <t>鲍瑞华</t>
  </si>
  <si>
    <t xml:space="preserve">0000035086  </t>
  </si>
  <si>
    <t>140428198802290018</t>
  </si>
  <si>
    <t>18652912138</t>
  </si>
  <si>
    <t>王雪飞</t>
  </si>
  <si>
    <t>Digital SDP B层 DSV组</t>
  </si>
  <si>
    <t>0000028410</t>
  </si>
  <si>
    <t>342201198802169000</t>
  </si>
  <si>
    <t>18651676375</t>
  </si>
  <si>
    <t xml:space="preserve">姜贺腾
</t>
  </si>
  <si>
    <t>赵德圣+00185050</t>
  </si>
  <si>
    <t>庞永</t>
  </si>
  <si>
    <t>0000200918</t>
  </si>
  <si>
    <t>341227198901271518</t>
  </si>
  <si>
    <t>15951880639</t>
  </si>
  <si>
    <t>彭小龙</t>
  </si>
  <si>
    <t>0000035438</t>
  </si>
  <si>
    <t>320826198910120270</t>
  </si>
  <si>
    <t>15251701570</t>
  </si>
  <si>
    <t>蒋淮北</t>
  </si>
  <si>
    <t>0000035868</t>
  </si>
  <si>
    <t xml:space="preserve">140428198802290018  </t>
  </si>
  <si>
    <t>周鹏程</t>
  </si>
  <si>
    <t>0000025201</t>
  </si>
  <si>
    <t>321322199104112000</t>
  </si>
  <si>
    <t>18851665469</t>
  </si>
  <si>
    <t>姜贺腾</t>
  </si>
  <si>
    <t>0000024156</t>
  </si>
  <si>
    <t>342221198606170000</t>
  </si>
  <si>
    <t>15151883309</t>
  </si>
  <si>
    <t>张琳琳</t>
  </si>
  <si>
    <t>0000200216</t>
  </si>
  <si>
    <t>130421198511113381</t>
  </si>
  <si>
    <t>15996228570</t>
  </si>
  <si>
    <t>赵欣</t>
  </si>
  <si>
    <t>DigitalCRM产品实例化组</t>
  </si>
  <si>
    <t>0000200622</t>
  </si>
  <si>
    <t>420102198209201237</t>
  </si>
  <si>
    <t>18551760493</t>
  </si>
  <si>
    <t>刘思源+00265106</t>
  </si>
  <si>
    <t>汤天宝</t>
  </si>
  <si>
    <t>0000044569</t>
  </si>
  <si>
    <t>320123199106053211</t>
  </si>
  <si>
    <t>18752001102</t>
  </si>
  <si>
    <t>0000010690</t>
  </si>
  <si>
    <t>321284198905142047</t>
  </si>
  <si>
    <t>13260920036</t>
  </si>
  <si>
    <t>肖嘉蕾</t>
  </si>
  <si>
    <t>DigitalCRM济南套件测试项目</t>
  </si>
  <si>
    <t>0000003656</t>
  </si>
  <si>
    <t>370481198804108747</t>
  </si>
  <si>
    <t>18663786500</t>
  </si>
  <si>
    <t>安贞利+00233985</t>
  </si>
  <si>
    <t>15588859199</t>
  </si>
  <si>
    <t>徐飞</t>
  </si>
  <si>
    <t>DigitalCRM济南产品开发组</t>
  </si>
  <si>
    <t>0000026293</t>
  </si>
  <si>
    <t>142322198806034511</t>
  </si>
  <si>
    <t>18668918834</t>
  </si>
  <si>
    <t>文海龙</t>
  </si>
  <si>
    <t>DigitalCRM济南公共基础开发组</t>
  </si>
  <si>
    <t>0000017503</t>
  </si>
  <si>
    <t>370881198810142054</t>
  </si>
  <si>
    <t>13225318910</t>
  </si>
  <si>
    <t>闫强</t>
  </si>
  <si>
    <t>DigitalCRM济南维护开发组</t>
  </si>
  <si>
    <t>0000026467</t>
  </si>
  <si>
    <t>370181198705221115</t>
  </si>
  <si>
    <t>15169080883</t>
  </si>
  <si>
    <t>贾中秀</t>
  </si>
  <si>
    <t>DigitalCRM济南集成测试项目</t>
  </si>
  <si>
    <t>0000003145</t>
  </si>
  <si>
    <t>371521198412200000</t>
  </si>
  <si>
    <t>13645319981</t>
  </si>
  <si>
    <t>DigitalCRM济南开户业务开发项目</t>
  </si>
  <si>
    <t>0000021463</t>
  </si>
  <si>
    <t>371425198304107318</t>
  </si>
  <si>
    <t>18653150956</t>
  </si>
  <si>
    <t>杜林波</t>
  </si>
  <si>
    <t>DigitalCRM济南营销变更开发项目</t>
  </si>
  <si>
    <t>0000067244</t>
  </si>
  <si>
    <t>370403198610250973</t>
  </si>
  <si>
    <t>18678294725</t>
  </si>
  <si>
    <t>苏剑波</t>
  </si>
  <si>
    <t>DigitalCRM长沙项目一组</t>
  </si>
  <si>
    <t>0000024399</t>
  </si>
  <si>
    <t>430321198506022000</t>
  </si>
  <si>
    <t>18711155722</t>
  </si>
  <si>
    <t>易淼森</t>
  </si>
  <si>
    <t>蒋智鹏+00182824</t>
  </si>
  <si>
    <t>袁虎</t>
  </si>
  <si>
    <t>0000001996</t>
  </si>
  <si>
    <t>430105197809286138</t>
  </si>
  <si>
    <t>15874083191</t>
  </si>
  <si>
    <t>李发辉</t>
  </si>
  <si>
    <t>0000017796</t>
  </si>
  <si>
    <t>432524198608145416</t>
  </si>
  <si>
    <t>18674868430</t>
  </si>
  <si>
    <t>胡红英</t>
  </si>
  <si>
    <t>0000017256</t>
  </si>
  <si>
    <t>430621199003206123</t>
  </si>
  <si>
    <t>15084955700</t>
  </si>
  <si>
    <t>DigitalCRM长沙项目二组</t>
  </si>
  <si>
    <t>0000017132</t>
  </si>
  <si>
    <t>430624198801124856</t>
  </si>
  <si>
    <t>18684768832</t>
  </si>
  <si>
    <t>叶果</t>
  </si>
  <si>
    <t>0000038927</t>
  </si>
  <si>
    <t>430122199006100657</t>
  </si>
  <si>
    <t>13016970294</t>
  </si>
  <si>
    <t>业务处理能力需提高</t>
  </si>
  <si>
    <t>参加公司MDE沙龙，安排不同业务模块锻炼</t>
  </si>
  <si>
    <t>巩传龙</t>
  </si>
  <si>
    <t>DigitalCRM 资料组</t>
  </si>
  <si>
    <t>0000032399</t>
  </si>
  <si>
    <t>231081198605050237</t>
  </si>
  <si>
    <t>18651872564</t>
  </si>
  <si>
    <t>陈静</t>
  </si>
  <si>
    <t>IPCC定制项目组</t>
  </si>
  <si>
    <t>0000024496</t>
  </si>
  <si>
    <t>320882198812162443</t>
  </si>
  <si>
    <t>15952024536</t>
  </si>
  <si>
    <t>周任 +00244045</t>
  </si>
  <si>
    <t>旷裕中</t>
  </si>
  <si>
    <t>0000013649</t>
  </si>
  <si>
    <t>430424198604214616</t>
  </si>
  <si>
    <t>13222007689</t>
  </si>
  <si>
    <t>李海龙</t>
  </si>
  <si>
    <t>0000043737</t>
  </si>
  <si>
    <t>340822198612253110</t>
  </si>
  <si>
    <t>13914715426</t>
  </si>
  <si>
    <t>DigitalCRM AD 组</t>
  </si>
  <si>
    <t>0000015134</t>
  </si>
  <si>
    <t>370882199003193219</t>
  </si>
  <si>
    <t>13401925932</t>
  </si>
  <si>
    <t>伍磊+00287841</t>
  </si>
  <si>
    <t>姚亮</t>
  </si>
  <si>
    <t>0000200435</t>
  </si>
  <si>
    <t>320324198401150332</t>
  </si>
  <si>
    <t>18901581130</t>
  </si>
  <si>
    <t>邱建春</t>
  </si>
  <si>
    <t xml:space="preserve">0000034873  </t>
  </si>
  <si>
    <t>320925198802122075</t>
  </si>
  <si>
    <t>15270958454</t>
  </si>
  <si>
    <t>顾锦涛</t>
  </si>
  <si>
    <t>0000046528</t>
  </si>
  <si>
    <t>320411199301273413</t>
  </si>
  <si>
    <t>18068756082</t>
  </si>
  <si>
    <t xml:space="preserve">万吕兴 </t>
  </si>
  <si>
    <t>0000020706</t>
  </si>
  <si>
    <t>421182198810255511</t>
  </si>
  <si>
    <t>18606199247</t>
  </si>
  <si>
    <t>王谦恒</t>
  </si>
  <si>
    <t>0000008371</t>
  </si>
  <si>
    <t>340504198612080011</t>
  </si>
  <si>
    <t>18055501116</t>
  </si>
  <si>
    <t>NGBSS定制集成测试组</t>
  </si>
  <si>
    <t>0000024074</t>
  </si>
  <si>
    <t>320621199105166518</t>
  </si>
  <si>
    <t>18512529692</t>
  </si>
  <si>
    <t>丁皞+00184378</t>
  </si>
  <si>
    <t>张芳彬</t>
  </si>
  <si>
    <t>0000028404</t>
  </si>
  <si>
    <t>342426199111274634</t>
  </si>
  <si>
    <t>15850778729</t>
  </si>
  <si>
    <t>业务能力不足，测试系统规划能力有待提升</t>
  </si>
  <si>
    <t>参加公司组织的TC沙龙培训，并由SPM协调导师进行能力提升</t>
  </si>
  <si>
    <t>刘庆荣</t>
  </si>
  <si>
    <t>黄清</t>
  </si>
  <si>
    <t>0000017849</t>
  </si>
  <si>
    <t>321282198807222817</t>
  </si>
  <si>
    <t>13913027576</t>
  </si>
  <si>
    <t>孙莉</t>
  </si>
  <si>
    <t>0000001675</t>
  </si>
  <si>
    <t>342201198612104825</t>
  </si>
  <si>
    <t>18951699720</t>
  </si>
  <si>
    <t>颜丹丹</t>
  </si>
  <si>
    <t>NGBSS基线集成测试组</t>
  </si>
  <si>
    <t>0000011842</t>
  </si>
  <si>
    <t>320121198910112326</t>
  </si>
  <si>
    <t>15195804939</t>
  </si>
  <si>
    <t>周艳</t>
  </si>
  <si>
    <t>BES定制集成测试组</t>
  </si>
  <si>
    <t>0000003545</t>
  </si>
  <si>
    <t>612524198612250028</t>
  </si>
  <si>
    <t>18013986752</t>
  </si>
  <si>
    <t>李守轩+00196450</t>
  </si>
  <si>
    <t xml:space="preserve">高文 </t>
  </si>
  <si>
    <t>0000027846</t>
  </si>
  <si>
    <t>341224199212010510</t>
  </si>
  <si>
    <t>15205140649</t>
  </si>
  <si>
    <t>潘喻</t>
  </si>
  <si>
    <t>0000035873</t>
  </si>
  <si>
    <t>320830199111112820</t>
  </si>
  <si>
    <t>15295676755</t>
  </si>
  <si>
    <t>秦小冲</t>
  </si>
  <si>
    <t>DigitalCRM 测试组</t>
  </si>
  <si>
    <t>0000008017</t>
  </si>
  <si>
    <t>371322198401187917</t>
  </si>
  <si>
    <t>13851854172</t>
  </si>
  <si>
    <t>王伟+ 00330967</t>
  </si>
  <si>
    <t>许万阳</t>
  </si>
  <si>
    <t>0000046261</t>
  </si>
  <si>
    <t>320125199210043614</t>
  </si>
  <si>
    <t>强龙</t>
  </si>
  <si>
    <t>DigitalCRM 成熟套件组</t>
  </si>
  <si>
    <t>0000030396</t>
  </si>
  <si>
    <t>340222198809113514</t>
  </si>
  <si>
    <t>曹孜+00189756</t>
  </si>
  <si>
    <t>平国珍</t>
  </si>
  <si>
    <t>0000200859</t>
  </si>
  <si>
    <t>320321198407104020</t>
  </si>
  <si>
    <t>项目管理能力需要提高</t>
  </si>
  <si>
    <t>参加公司的PM任职培训，在实际工作中积累项目管理经验</t>
  </si>
  <si>
    <t>刘惠民</t>
  </si>
  <si>
    <t>0000057642</t>
  </si>
  <si>
    <t>210881199302243019</t>
  </si>
  <si>
    <t>18851133405</t>
  </si>
  <si>
    <t xml:space="preserve">业务知识还有所欠缺：BDF,UEE能力还需提升
</t>
  </si>
  <si>
    <t xml:space="preserve">组织培训传递业务知识，自学输出学习心得;协调部门内的技术专家进行培训
</t>
  </si>
  <si>
    <t xml:space="preserve">强龙
</t>
  </si>
  <si>
    <t>朱贞伟</t>
  </si>
  <si>
    <t>0000070358</t>
  </si>
  <si>
    <t>330824199405295954</t>
  </si>
  <si>
    <t>13260770801</t>
  </si>
  <si>
    <t>王大伟</t>
  </si>
  <si>
    <t>DigitalCRM 服务请求定制组</t>
  </si>
  <si>
    <t>0000003080</t>
  </si>
  <si>
    <t>320826198509095232</t>
  </si>
  <si>
    <t>15651825693</t>
  </si>
  <si>
    <t>切换项目组</t>
  </si>
  <si>
    <t>待参加答辩</t>
  </si>
  <si>
    <t>王彪+00303586</t>
  </si>
  <si>
    <t>SDP交付一部</t>
  </si>
  <si>
    <t>刘春</t>
  </si>
  <si>
    <t>AEP_OneTrack</t>
  </si>
  <si>
    <t>郝成才</t>
  </si>
  <si>
    <t>0000038718</t>
  </si>
  <si>
    <t>220381199003061818</t>
  </si>
  <si>
    <t>潘明俊+00136879</t>
  </si>
  <si>
    <t>产品经理</t>
  </si>
  <si>
    <t>0000005947</t>
  </si>
  <si>
    <t>321323198408203999</t>
  </si>
  <si>
    <t>15850564047</t>
  </si>
  <si>
    <t>李蕴哲</t>
  </si>
  <si>
    <t>王飞</t>
  </si>
  <si>
    <t>0000019002</t>
  </si>
  <si>
    <t>320123198807163611</t>
  </si>
  <si>
    <t>15996320289</t>
  </si>
  <si>
    <t>张春磊</t>
  </si>
  <si>
    <t>刘石珍</t>
  </si>
  <si>
    <t>0000038637</t>
  </si>
  <si>
    <t>320305198902212467</t>
  </si>
  <si>
    <t>15996262267</t>
  </si>
  <si>
    <t>中软内部职级：中级QA</t>
  </si>
  <si>
    <t>0000025192</t>
  </si>
  <si>
    <t>320602199006293010</t>
  </si>
  <si>
    <t>13809026540</t>
  </si>
  <si>
    <t>0000034200</t>
  </si>
  <si>
    <t>32062319920406435X</t>
  </si>
  <si>
    <t>18251832961</t>
  </si>
  <si>
    <t>TOP_基线</t>
  </si>
  <si>
    <t>0000021771</t>
  </si>
  <si>
    <t>230123199107093000</t>
  </si>
  <si>
    <t>13645150304</t>
  </si>
  <si>
    <t>程玲</t>
  </si>
  <si>
    <t>0000002330</t>
  </si>
  <si>
    <t>429006198706165466</t>
  </si>
  <si>
    <t>于国锋</t>
  </si>
  <si>
    <t>周小净</t>
  </si>
  <si>
    <t>0000002353</t>
  </si>
  <si>
    <t>370523198409122444</t>
  </si>
  <si>
    <t>13915976961</t>
  </si>
  <si>
    <t>耿广银</t>
  </si>
  <si>
    <t>DHAS_广东电信</t>
  </si>
  <si>
    <t>0000051220</t>
  </si>
  <si>
    <t>320121199304303717</t>
  </si>
  <si>
    <t>18114714117</t>
  </si>
  <si>
    <t>朱宜锦</t>
  </si>
  <si>
    <t>王滨+00227415</t>
  </si>
  <si>
    <t>0000001899</t>
  </si>
  <si>
    <t>320323198505070234</t>
  </si>
  <si>
    <t>18951819511</t>
  </si>
  <si>
    <t>肖一鸣</t>
  </si>
  <si>
    <t>0000051299</t>
  </si>
  <si>
    <t>421022198311235418</t>
  </si>
  <si>
    <t>15605182618</t>
  </si>
  <si>
    <t>陈飞菲</t>
  </si>
  <si>
    <t>0000025674</t>
  </si>
  <si>
    <t>320681198906286212</t>
  </si>
  <si>
    <t>15850668847</t>
  </si>
  <si>
    <t>高静</t>
  </si>
  <si>
    <t>0000019489</t>
  </si>
  <si>
    <t>340302198807220228</t>
  </si>
  <si>
    <t>18251882116</t>
  </si>
  <si>
    <t>丁红军</t>
  </si>
  <si>
    <t>DHAS_天津联通</t>
  </si>
  <si>
    <t xml:space="preserve">于斌
</t>
  </si>
  <si>
    <t>0000002049</t>
  </si>
  <si>
    <t>422828198809151513</t>
  </si>
  <si>
    <t>李杰+00163794</t>
  </si>
  <si>
    <t>0000002325</t>
  </si>
  <si>
    <t>321283198710091431</t>
  </si>
  <si>
    <t>沈诚</t>
  </si>
  <si>
    <t>0000018591</t>
  </si>
  <si>
    <t>320481199102161215</t>
  </si>
  <si>
    <t>18601402891</t>
  </si>
  <si>
    <t xml:space="preserve">汪海舟
</t>
  </si>
  <si>
    <t>0000023647</t>
  </si>
  <si>
    <t>340822198710081412</t>
  </si>
  <si>
    <t xml:space="preserve">吴晓
</t>
  </si>
  <si>
    <t>0000018592</t>
  </si>
  <si>
    <t>320882199111013423</t>
  </si>
  <si>
    <t>周荣霞</t>
  </si>
  <si>
    <t xml:space="preserve">周荣霞
</t>
  </si>
  <si>
    <t>0000020679</t>
  </si>
  <si>
    <t>320981198705063967</t>
  </si>
  <si>
    <t>沈燕岚</t>
  </si>
  <si>
    <t>0000002274</t>
  </si>
  <si>
    <t>320525198504132062</t>
  </si>
  <si>
    <t>13913930656</t>
  </si>
  <si>
    <t>中软内部职级：高级QA</t>
  </si>
  <si>
    <t>张健</t>
  </si>
  <si>
    <t>Hosting</t>
  </si>
  <si>
    <t>宋琪</t>
  </si>
  <si>
    <t>0000027273</t>
  </si>
  <si>
    <t>320902198811050056</t>
  </si>
  <si>
    <t>吴正发+00285560</t>
  </si>
  <si>
    <t>0000003107</t>
  </si>
  <si>
    <t>342522198511272115</t>
  </si>
  <si>
    <t>屈维玲</t>
  </si>
  <si>
    <t>0000004771</t>
  </si>
  <si>
    <t>32011219820923162X</t>
  </si>
  <si>
    <t>0级（SE）</t>
  </si>
  <si>
    <t>何丽霞</t>
  </si>
  <si>
    <t>0000200292</t>
  </si>
  <si>
    <t>320682198212274344</t>
  </si>
  <si>
    <t>张嫚</t>
  </si>
  <si>
    <t>0000038875</t>
  </si>
  <si>
    <t>340321198406176000</t>
  </si>
  <si>
    <t>17602508266</t>
  </si>
  <si>
    <t>陈贤明+00172303</t>
  </si>
  <si>
    <t>王盈盈</t>
  </si>
  <si>
    <t>湖北企业云B2B</t>
  </si>
  <si>
    <t xml:space="preserve">凌逵
</t>
  </si>
  <si>
    <t>0000200535</t>
  </si>
  <si>
    <t>34292119870911111X</t>
  </si>
  <si>
    <t>0000200585</t>
  </si>
  <si>
    <t>320105198409210627</t>
  </si>
  <si>
    <t>凌逵</t>
  </si>
  <si>
    <t xml:space="preserve">高敏
</t>
  </si>
  <si>
    <t>0000044655</t>
  </si>
  <si>
    <t>320831199206080629</t>
  </si>
  <si>
    <t>狄亮</t>
  </si>
  <si>
    <t>许玉明</t>
  </si>
  <si>
    <t>上海联通B2B</t>
  </si>
  <si>
    <t>罗娟</t>
  </si>
  <si>
    <t>0000061337</t>
  </si>
  <si>
    <t>510722199505096624</t>
  </si>
  <si>
    <t>18844191966</t>
  </si>
  <si>
    <t>0000035609</t>
  </si>
  <si>
    <t>320923198909230000</t>
  </si>
  <si>
    <t>15195915960</t>
  </si>
  <si>
    <t>孙佳</t>
  </si>
  <si>
    <t>0000043741</t>
  </si>
  <si>
    <t>320684198809227164</t>
  </si>
  <si>
    <t>18136650922</t>
  </si>
  <si>
    <t>杨辉辉</t>
  </si>
  <si>
    <t>运营中心</t>
  </si>
  <si>
    <t>张驰</t>
  </si>
  <si>
    <t>0000036175</t>
  </si>
  <si>
    <t>341124198802103000</t>
  </si>
  <si>
    <t>杜国宝+00246358</t>
  </si>
  <si>
    <t>韩峰</t>
  </si>
  <si>
    <t>0000021214</t>
  </si>
  <si>
    <t>320106198306293614</t>
  </si>
  <si>
    <t>0000051725</t>
  </si>
  <si>
    <t>王彬</t>
  </si>
  <si>
    <t>0000024501</t>
  </si>
  <si>
    <t>320324198405307018</t>
  </si>
  <si>
    <t>周林林</t>
  </si>
  <si>
    <t>0000200466</t>
  </si>
  <si>
    <t xml:space="preserve"> 320682198712211606 </t>
  </si>
  <si>
    <t>卜玉玲</t>
  </si>
  <si>
    <t>0000200242</t>
  </si>
  <si>
    <t>钱宇</t>
  </si>
  <si>
    <t>DIC</t>
  </si>
  <si>
    <t>庞磊+00198833</t>
  </si>
  <si>
    <t>席汉青</t>
  </si>
  <si>
    <t>0000200416</t>
  </si>
  <si>
    <t>341224198608063710</t>
  </si>
  <si>
    <t>18652963003</t>
  </si>
  <si>
    <t>陈进飞</t>
  </si>
  <si>
    <t>0000026786</t>
  </si>
  <si>
    <t>320623199208040638</t>
  </si>
  <si>
    <t>18795959427</t>
  </si>
  <si>
    <t>严德林</t>
  </si>
  <si>
    <t>Video cloud</t>
  </si>
  <si>
    <t>0000052313</t>
  </si>
  <si>
    <t>342522198510254513</t>
  </si>
  <si>
    <t>18001592911</t>
  </si>
  <si>
    <t>黄贤君+00217123</t>
  </si>
  <si>
    <t>冯艳艳</t>
  </si>
  <si>
    <t>0000003276</t>
  </si>
  <si>
    <t>610624198601281527</t>
  </si>
  <si>
    <t>陈艳</t>
  </si>
  <si>
    <t>0000024700</t>
  </si>
  <si>
    <t>321284198210250228</t>
  </si>
  <si>
    <t>15905157746</t>
  </si>
  <si>
    <t>汪文冬</t>
  </si>
  <si>
    <t>0000036541</t>
  </si>
  <si>
    <t>342601199111171217</t>
  </si>
  <si>
    <t>张成云</t>
  </si>
  <si>
    <t>0000046309</t>
  </si>
  <si>
    <t>341227199105204474</t>
  </si>
  <si>
    <t>赵磊</t>
  </si>
  <si>
    <t>0000076717</t>
  </si>
  <si>
    <t>320724198603082712</t>
  </si>
  <si>
    <t>姚旭东</t>
  </si>
  <si>
    <t>0000061454</t>
  </si>
  <si>
    <t>342622199110273213</t>
  </si>
  <si>
    <t>袁昊</t>
  </si>
  <si>
    <t>0000075130</t>
  </si>
  <si>
    <t>360602198708180048</t>
  </si>
  <si>
    <t>徐霄汉</t>
  </si>
  <si>
    <t>0000075378</t>
  </si>
  <si>
    <t>342601199212080234</t>
  </si>
  <si>
    <t>18792135730</t>
  </si>
  <si>
    <t>赵洪源</t>
  </si>
  <si>
    <t>0000024500</t>
  </si>
  <si>
    <t>320831198901170000</t>
  </si>
  <si>
    <t xml:space="preserve">梁丹 </t>
  </si>
  <si>
    <t>432503198906030324</t>
  </si>
  <si>
    <t>潘晓东</t>
  </si>
  <si>
    <t>0000074481</t>
  </si>
  <si>
    <t>370786198101175415</t>
  </si>
  <si>
    <t xml:space="preserve">刘朝强 </t>
  </si>
  <si>
    <t>0000061455</t>
  </si>
  <si>
    <t>321281198902226553</t>
  </si>
  <si>
    <t>冯海荣</t>
  </si>
  <si>
    <t>0000024877</t>
  </si>
  <si>
    <t>320305198606063321</t>
  </si>
  <si>
    <t>赵峰+00148153</t>
  </si>
  <si>
    <t>陶强</t>
  </si>
  <si>
    <t>inTouch</t>
  </si>
  <si>
    <t>蒋涛+00196064</t>
  </si>
  <si>
    <t xml:space="preserve">刘经德 </t>
  </si>
  <si>
    <t>0000038041</t>
  </si>
  <si>
    <t>360731199208208237</t>
  </si>
  <si>
    <t xml:space="preserve">王伟 </t>
  </si>
  <si>
    <t>0000004667</t>
  </si>
  <si>
    <t>320981198611304037</t>
  </si>
  <si>
    <t>18652012881</t>
  </si>
  <si>
    <t>陈琦</t>
  </si>
  <si>
    <t>0000200251</t>
  </si>
  <si>
    <t>320303198011110413</t>
  </si>
  <si>
    <t>王建强</t>
  </si>
  <si>
    <t>DHAS_浙江移动</t>
  </si>
  <si>
    <t>何鹏</t>
  </si>
  <si>
    <t>张惠勇</t>
  </si>
  <si>
    <t>黄平</t>
  </si>
  <si>
    <t xml:space="preserve">于国锋
</t>
  </si>
  <si>
    <t>融合计费交付部</t>
  </si>
  <si>
    <t>丁昌盛</t>
  </si>
  <si>
    <t>BCT&amp;RCT</t>
  </si>
  <si>
    <t>丁同进</t>
  </si>
  <si>
    <t>0000016080</t>
  </si>
  <si>
    <t>32098119870626471X</t>
  </si>
  <si>
    <t>罗敏+00140584</t>
  </si>
  <si>
    <t>吴艳</t>
  </si>
  <si>
    <t>0000002207</t>
  </si>
  <si>
    <t>320925198612293922</t>
  </si>
  <si>
    <t>0000001889</t>
  </si>
  <si>
    <t>320113198409292415</t>
  </si>
  <si>
    <t>邹瑞</t>
  </si>
  <si>
    <t>0000028012</t>
  </si>
  <si>
    <t>612726199211080927</t>
  </si>
  <si>
    <t>秦玲</t>
  </si>
  <si>
    <t>0000001459</t>
  </si>
  <si>
    <t>321084198112290727</t>
  </si>
  <si>
    <t>钱佳敏</t>
  </si>
  <si>
    <t>Billing维护</t>
  </si>
  <si>
    <t>0000012009</t>
  </si>
  <si>
    <t>320684198702082153</t>
  </si>
  <si>
    <t>15195972193</t>
  </si>
  <si>
    <t>王梦云</t>
  </si>
  <si>
    <t>0000006444</t>
  </si>
  <si>
    <t>320826199108036105</t>
  </si>
  <si>
    <t>罗建峰</t>
  </si>
  <si>
    <t>CBS1.2</t>
  </si>
  <si>
    <t>0000001617</t>
  </si>
  <si>
    <t>321283198310063415</t>
  </si>
  <si>
    <t>葛胜平</t>
  </si>
  <si>
    <t>许广健</t>
  </si>
  <si>
    <t>0000051906</t>
  </si>
  <si>
    <t>370481198401201891</t>
  </si>
  <si>
    <t>18682269572</t>
  </si>
  <si>
    <t>马莉君</t>
  </si>
  <si>
    <t>0000004382</t>
  </si>
  <si>
    <t>511325198604202422</t>
  </si>
  <si>
    <t>张花春</t>
  </si>
  <si>
    <t>0000002351</t>
  </si>
  <si>
    <t>411322198502161663</t>
  </si>
  <si>
    <t>聂桂贵</t>
  </si>
  <si>
    <t>00000200129</t>
  </si>
  <si>
    <t>413026199105076911</t>
  </si>
  <si>
    <t>18260030960</t>
  </si>
  <si>
    <t>王永奎</t>
  </si>
  <si>
    <t>0000023786</t>
  </si>
  <si>
    <t>410211198307216010</t>
  </si>
  <si>
    <t>15895926960</t>
  </si>
  <si>
    <t>卢章方</t>
  </si>
  <si>
    <t>000002030</t>
  </si>
  <si>
    <t>432503199001124080</t>
  </si>
  <si>
    <t>18652002374</t>
  </si>
  <si>
    <t>刘玉萍</t>
  </si>
  <si>
    <t>00000200112</t>
  </si>
  <si>
    <t>341621198912161123</t>
  </si>
  <si>
    <t>17702503056</t>
  </si>
  <si>
    <t>俞锬</t>
  </si>
  <si>
    <t>0000023057</t>
  </si>
  <si>
    <t>320124198812312438</t>
  </si>
  <si>
    <t>15195797698</t>
  </si>
  <si>
    <t>尹旭东</t>
  </si>
  <si>
    <t>CBS5.5</t>
  </si>
  <si>
    <t>袁伟</t>
  </si>
  <si>
    <t>0000200210</t>
  </si>
  <si>
    <t>320102197712280819</t>
  </si>
  <si>
    <t>徐伟华</t>
  </si>
  <si>
    <t>0000200185</t>
  </si>
  <si>
    <t>320911198111174695</t>
  </si>
  <si>
    <t>15250981539</t>
  </si>
  <si>
    <t>任金永</t>
  </si>
  <si>
    <t>0000001681</t>
  </si>
  <si>
    <t>320325198112121937</t>
  </si>
  <si>
    <t>潘文杰</t>
  </si>
  <si>
    <t>0000001678</t>
  </si>
  <si>
    <t>321283198403010013</t>
  </si>
  <si>
    <t>李辉</t>
  </si>
  <si>
    <t>0000200088</t>
  </si>
  <si>
    <t>430528198807251311</t>
  </si>
  <si>
    <t>13912944379</t>
  </si>
  <si>
    <t>李跃飞</t>
  </si>
  <si>
    <t>0000200095</t>
  </si>
  <si>
    <t>140421198806054819</t>
  </si>
  <si>
    <t>13739195727</t>
  </si>
  <si>
    <t>13951684384</t>
  </si>
  <si>
    <t>项晓岚</t>
  </si>
  <si>
    <t>0000200181</t>
  </si>
  <si>
    <t>340828198802106726</t>
  </si>
  <si>
    <t>13057655628</t>
  </si>
  <si>
    <t>丁小飞</t>
  </si>
  <si>
    <t>0000005598</t>
  </si>
  <si>
    <t>320981198701277490</t>
  </si>
  <si>
    <t>15151868110</t>
  </si>
  <si>
    <t>徐文秀</t>
  </si>
  <si>
    <t>0000027107</t>
  </si>
  <si>
    <t>320623199101175620</t>
  </si>
  <si>
    <t>13270836367</t>
  </si>
  <si>
    <t>阳奉姣</t>
  </si>
  <si>
    <t>0000052962</t>
  </si>
  <si>
    <t>430523199008211164</t>
  </si>
  <si>
    <t>崔荣农</t>
  </si>
  <si>
    <t>0000021960</t>
  </si>
  <si>
    <t>320981199107027717</t>
  </si>
  <si>
    <t>18502510384</t>
  </si>
  <si>
    <t>张凡</t>
  </si>
  <si>
    <t>0000021987</t>
  </si>
  <si>
    <t>342501198911216612</t>
  </si>
  <si>
    <t>裴宏伟</t>
  </si>
  <si>
    <t>0000018693</t>
  </si>
  <si>
    <t>321181198801297277</t>
  </si>
  <si>
    <t>13815447900</t>
  </si>
  <si>
    <t>孙停兰</t>
  </si>
  <si>
    <t>0000026269</t>
  </si>
  <si>
    <t>320923198908230047</t>
  </si>
  <si>
    <t>15852915727</t>
  </si>
  <si>
    <t>安巧妮</t>
  </si>
  <si>
    <t>0000200033</t>
  </si>
  <si>
    <t>610322198404104848</t>
  </si>
  <si>
    <t>18012985775</t>
  </si>
  <si>
    <t>0000200153</t>
  </si>
  <si>
    <t>341122198909200434</t>
  </si>
  <si>
    <t>高华</t>
  </si>
  <si>
    <t>0000007558</t>
  </si>
  <si>
    <t>131122198802263428</t>
  </si>
  <si>
    <t>15850686109</t>
  </si>
  <si>
    <t>李龙</t>
  </si>
  <si>
    <t>0000200089</t>
  </si>
  <si>
    <t>320323198908192439</t>
  </si>
  <si>
    <t>13382683597</t>
  </si>
  <si>
    <t>龙帅超</t>
  </si>
  <si>
    <t>0000029884</t>
  </si>
  <si>
    <t>410482198908282378</t>
  </si>
  <si>
    <t>18637567762</t>
  </si>
  <si>
    <t>朱翔</t>
  </si>
  <si>
    <t>0000200236</t>
  </si>
  <si>
    <t>340827198809100021</t>
  </si>
  <si>
    <t>18652949904</t>
  </si>
  <si>
    <t>陆群</t>
  </si>
  <si>
    <t>0000200119</t>
  </si>
  <si>
    <t>342522198707025415</t>
  </si>
  <si>
    <t>15651993369</t>
  </si>
  <si>
    <t>傅新峰</t>
  </si>
  <si>
    <t>0000051398</t>
  </si>
  <si>
    <t>320623197711188913</t>
  </si>
  <si>
    <t>18136481008</t>
  </si>
  <si>
    <t>李文</t>
  </si>
  <si>
    <t>CBS5.5基线</t>
  </si>
  <si>
    <t>王凯</t>
  </si>
  <si>
    <t>0000024023</t>
  </si>
  <si>
    <t>320302198109125019</t>
  </si>
  <si>
    <t>18651605015</t>
  </si>
  <si>
    <t>邬敏</t>
  </si>
  <si>
    <t>0000004694</t>
  </si>
  <si>
    <t>430981198702023535</t>
  </si>
  <si>
    <t>刘军</t>
  </si>
  <si>
    <t>0000200104</t>
  </si>
  <si>
    <t>612326198901092451</t>
  </si>
  <si>
    <t>王玉科+00368841</t>
  </si>
  <si>
    <t>王振</t>
  </si>
  <si>
    <t>0000001938</t>
  </si>
  <si>
    <t>320107198611172000</t>
  </si>
  <si>
    <t>沈宗洲</t>
  </si>
  <si>
    <t>0000200138</t>
  </si>
  <si>
    <t>321023198511206411</t>
  </si>
  <si>
    <t>0000200093</t>
  </si>
  <si>
    <t>530381198608254514</t>
  </si>
  <si>
    <t>杨霞</t>
  </si>
  <si>
    <t>0000022529</t>
  </si>
  <si>
    <t>413028198101132523</t>
  </si>
  <si>
    <t>涂尧</t>
  </si>
  <si>
    <t>0000200151</t>
  </si>
  <si>
    <t>320112198204230011</t>
  </si>
  <si>
    <t>江瑞瑞</t>
  </si>
  <si>
    <t>OCG</t>
  </si>
  <si>
    <t>0000036228</t>
  </si>
  <si>
    <t>321281198806251230</t>
  </si>
  <si>
    <t>史冶汛+00255786</t>
  </si>
  <si>
    <t>张庆山</t>
  </si>
  <si>
    <t>0000200218</t>
  </si>
  <si>
    <t>342422198811286353</t>
  </si>
  <si>
    <t>13405845758</t>
  </si>
  <si>
    <t>纪海波</t>
  </si>
  <si>
    <t>0000200074</t>
  </si>
  <si>
    <t>230828198505047410</t>
  </si>
  <si>
    <t>0000008544</t>
  </si>
  <si>
    <t>321322198908225231</t>
  </si>
  <si>
    <t>开丽梅</t>
  </si>
  <si>
    <t>0000200082</t>
  </si>
  <si>
    <t>320981198908093963</t>
  </si>
  <si>
    <t>侯丽馨</t>
  </si>
  <si>
    <t>0000200063</t>
  </si>
  <si>
    <t>232321198506271748</t>
  </si>
  <si>
    <t>周师起</t>
  </si>
  <si>
    <t>0000001976</t>
  </si>
  <si>
    <t>342921198801065013</t>
  </si>
  <si>
    <t>江峰虹</t>
  </si>
  <si>
    <t>0000008543</t>
  </si>
  <si>
    <t>321111198911011920</t>
  </si>
  <si>
    <t>15850790301</t>
  </si>
  <si>
    <t>杨玉春</t>
  </si>
  <si>
    <t>0000200197</t>
  </si>
  <si>
    <t>320921198204293397</t>
  </si>
  <si>
    <t>唐小莉</t>
  </si>
  <si>
    <t>工具组</t>
  </si>
  <si>
    <t>徐卫</t>
  </si>
  <si>
    <t>0000200186</t>
  </si>
  <si>
    <t>320324198908260338</t>
  </si>
  <si>
    <t>18751843933</t>
  </si>
  <si>
    <t>王睿+00266719</t>
  </si>
  <si>
    <t>张明</t>
  </si>
  <si>
    <t>0000010187</t>
  </si>
  <si>
    <t>342623199012184037</t>
  </si>
  <si>
    <t>15850761260</t>
  </si>
  <si>
    <t>0000014236</t>
  </si>
  <si>
    <t>420621198005053822</t>
  </si>
  <si>
    <t>濮洋洋</t>
  </si>
  <si>
    <t>0000002512</t>
  </si>
  <si>
    <t>32062119861104202X</t>
  </si>
  <si>
    <t>18951819603</t>
  </si>
  <si>
    <t>周婧</t>
  </si>
  <si>
    <t>实例化</t>
  </si>
  <si>
    <t>吴锋</t>
  </si>
  <si>
    <t>0000027730</t>
  </si>
  <si>
    <t>340823198712014957</t>
  </si>
  <si>
    <t>18551615583</t>
  </si>
  <si>
    <t>段平莲+00184724</t>
  </si>
  <si>
    <t>张运龙</t>
  </si>
  <si>
    <t xml:space="preserve">0000200222   </t>
  </si>
  <si>
    <t>411081198705218395</t>
  </si>
  <si>
    <t>18652926458</t>
  </si>
  <si>
    <t>0000200231</t>
  </si>
  <si>
    <t>430581198901202024</t>
  </si>
  <si>
    <t>18694992660</t>
  </si>
  <si>
    <t>陆富华</t>
  </si>
  <si>
    <t>0000200116</t>
  </si>
  <si>
    <t>321281198508092251</t>
  </si>
  <si>
    <t>18260077253</t>
  </si>
  <si>
    <t>储继锋</t>
  </si>
  <si>
    <t xml:space="preserve">0000027640   </t>
  </si>
  <si>
    <t>341204198710070831</t>
  </si>
  <si>
    <t>15951880554</t>
  </si>
  <si>
    <t>缺少经验</t>
  </si>
  <si>
    <t>华为在组织SA和MDE培训</t>
  </si>
  <si>
    <t>杨婷婷</t>
  </si>
  <si>
    <t>0000200196</t>
  </si>
  <si>
    <t>370827198801261862</t>
  </si>
  <si>
    <t>13260713596</t>
  </si>
  <si>
    <t>梁辉</t>
  </si>
  <si>
    <t>CBS演示</t>
  </si>
  <si>
    <t>程睿</t>
  </si>
  <si>
    <t>0000200047</t>
  </si>
  <si>
    <t>320105198806051017</t>
  </si>
  <si>
    <t>岳媛+00334376</t>
  </si>
  <si>
    <t>0000035488</t>
  </si>
  <si>
    <t>210219197611054326</t>
  </si>
  <si>
    <t>刘慧</t>
  </si>
  <si>
    <t>0000200103</t>
  </si>
  <si>
    <t>341204198904161440</t>
  </si>
  <si>
    <t>移动支付交付部</t>
  </si>
  <si>
    <t>蒋得志</t>
  </si>
  <si>
    <t>CPS 基线版本</t>
  </si>
  <si>
    <t>封磊</t>
  </si>
  <si>
    <t>0000201107</t>
  </si>
  <si>
    <t>511324199002072059</t>
  </si>
  <si>
    <t>刘南村</t>
  </si>
  <si>
    <t>0000003331</t>
  </si>
  <si>
    <t>441422198812062637</t>
  </si>
  <si>
    <t>章洁</t>
  </si>
  <si>
    <t>0000201732</t>
  </si>
  <si>
    <t>420502198804010314</t>
  </si>
  <si>
    <t>毛显峰</t>
  </si>
  <si>
    <t>0000201405</t>
  </si>
  <si>
    <t>430626198908021032</t>
  </si>
  <si>
    <t>蒋林邑</t>
  </si>
  <si>
    <t>0000021721</t>
  </si>
  <si>
    <t>511621198906084661</t>
  </si>
  <si>
    <t>18319998937</t>
  </si>
  <si>
    <t>CPS 定制</t>
  </si>
  <si>
    <t>金义锋</t>
  </si>
  <si>
    <t>0000035296</t>
  </si>
  <si>
    <t>360122199005190656</t>
  </si>
  <si>
    <t>13918197227</t>
  </si>
  <si>
    <t>张奎</t>
  </si>
  <si>
    <t>0000035278</t>
  </si>
  <si>
    <t>430223198410202273</t>
  </si>
  <si>
    <t>13570710518</t>
  </si>
  <si>
    <t xml:space="preserve">蒋得志 </t>
  </si>
  <si>
    <t>0000001803</t>
  </si>
  <si>
    <t>420117198711018352</t>
  </si>
  <si>
    <t>13423880809</t>
  </si>
  <si>
    <t>任钱</t>
  </si>
  <si>
    <t>宋晓唐</t>
  </si>
  <si>
    <t>0000049239</t>
  </si>
  <si>
    <t>450803198704044910</t>
  </si>
  <si>
    <t>版本协调，项目风险把控</t>
  </si>
  <si>
    <t>参加公司项目PM培训</t>
  </si>
  <si>
    <t>司玉香</t>
  </si>
  <si>
    <t>杨合平</t>
  </si>
  <si>
    <t>0000004087</t>
  </si>
  <si>
    <t>411325198406114516</t>
  </si>
  <si>
    <t>韦启鹏</t>
  </si>
  <si>
    <t>尹易春</t>
  </si>
  <si>
    <t>0000021165</t>
  </si>
  <si>
    <t>433130198511141511</t>
  </si>
  <si>
    <t>问题解决能力、问题跟踪闭环需要加强</t>
  </si>
  <si>
    <t>组织TSE角色、TSE培训</t>
  </si>
  <si>
    <t>缅甸DSV MPT KSGM MM项目</t>
  </si>
  <si>
    <t>陈民辉</t>
  </si>
  <si>
    <t>0000035284</t>
  </si>
  <si>
    <t>350623198310054877</t>
  </si>
  <si>
    <t>13799738484</t>
  </si>
  <si>
    <t>DSV</t>
  </si>
  <si>
    <t>吕兵</t>
  </si>
  <si>
    <t>0000019459</t>
  </si>
  <si>
    <t>411503198802112777</t>
  </si>
  <si>
    <t>0000003234</t>
  </si>
  <si>
    <t>420625199006012774</t>
  </si>
  <si>
    <t>官振华</t>
  </si>
  <si>
    <t>0000035302</t>
  </si>
  <si>
    <t>350783199004225531</t>
  </si>
  <si>
    <t xml:space="preserve">曾德针
</t>
  </si>
  <si>
    <t>0000019859</t>
  </si>
  <si>
    <t>350824198711191132</t>
  </si>
  <si>
    <t>李书方</t>
  </si>
  <si>
    <t>0000035280</t>
  </si>
  <si>
    <t>432524198409105913</t>
  </si>
  <si>
    <t>18680279540</t>
  </si>
  <si>
    <t>兰文凯</t>
  </si>
  <si>
    <t>EVC</t>
  </si>
  <si>
    <t>陈宬</t>
  </si>
  <si>
    <t>0000019988</t>
  </si>
  <si>
    <t>431027198905141578</t>
  </si>
  <si>
    <t>周杰</t>
  </si>
  <si>
    <t>0000003047</t>
  </si>
  <si>
    <t>430321198903016535</t>
  </si>
  <si>
    <t>戴腾元</t>
  </si>
  <si>
    <t>邵志永</t>
  </si>
  <si>
    <t>0000019421</t>
  </si>
  <si>
    <t>411327198701101112</t>
  </si>
  <si>
    <t>张素嵘</t>
  </si>
  <si>
    <t>0000003304</t>
  </si>
  <si>
    <t>430221198912271727</t>
  </si>
  <si>
    <t>李泽武</t>
  </si>
  <si>
    <t>0000001646</t>
  </si>
  <si>
    <t>430224198802137999</t>
  </si>
  <si>
    <t>王绍能</t>
  </si>
  <si>
    <t>0000002113</t>
  </si>
  <si>
    <t>430521198503054955</t>
  </si>
  <si>
    <t>13682664366</t>
  </si>
  <si>
    <t>林红丽</t>
  </si>
  <si>
    <t>0000001693</t>
  </si>
  <si>
    <t>430421198206174787</t>
  </si>
  <si>
    <t>18682315908</t>
  </si>
  <si>
    <t>邓剑雄</t>
  </si>
  <si>
    <t>0000001557</t>
  </si>
  <si>
    <t>420104198301020415</t>
  </si>
  <si>
    <t>周武贵</t>
  </si>
  <si>
    <t>0000001284</t>
  </si>
  <si>
    <t>430703197603059255</t>
  </si>
  <si>
    <t>范庆贵</t>
  </si>
  <si>
    <t>0000009015</t>
  </si>
  <si>
    <t>450902198610122075</t>
  </si>
  <si>
    <t>杨剑</t>
  </si>
  <si>
    <t>魏路</t>
  </si>
  <si>
    <t>集成服务</t>
  </si>
  <si>
    <t>0000020165</t>
  </si>
  <si>
    <t>430381198911071434</t>
  </si>
  <si>
    <t>0000011527</t>
  </si>
  <si>
    <t>融合视频交付部</t>
  </si>
  <si>
    <t>印薛松
关飞</t>
  </si>
  <si>
    <t>IPTV OTT多屏开发</t>
  </si>
  <si>
    <t>0000200291</t>
  </si>
  <si>
    <t>130728199002128011</t>
  </si>
  <si>
    <t>赵平平 00173028</t>
  </si>
  <si>
    <t>张燕萍</t>
  </si>
  <si>
    <t>0000022933</t>
  </si>
  <si>
    <t>320113198701051627</t>
  </si>
  <si>
    <t>赵锐</t>
  </si>
  <si>
    <t>0000200458</t>
  </si>
  <si>
    <t>320107198710170313</t>
  </si>
  <si>
    <t>徐钊</t>
  </si>
  <si>
    <t>0000018569</t>
  </si>
  <si>
    <t>321282198911012617</t>
  </si>
  <si>
    <t>关飞</t>
  </si>
  <si>
    <t>0000200288</t>
  </si>
  <si>
    <t>320321198407117219</t>
  </si>
  <si>
    <t>印薛松
徐振研</t>
  </si>
  <si>
    <t>徐振研</t>
  </si>
  <si>
    <t>0000018847</t>
  </si>
  <si>
    <t>321281198609280171</t>
  </si>
  <si>
    <t>印薛松
胡建龙</t>
  </si>
  <si>
    <t>胡建龙</t>
  </si>
  <si>
    <t>0000200296</t>
  </si>
  <si>
    <t>320483198802255210</t>
  </si>
  <si>
    <t>唐洪</t>
  </si>
  <si>
    <t>0000022019</t>
  </si>
  <si>
    <t>51152119860628050X</t>
  </si>
  <si>
    <t>王昊</t>
  </si>
  <si>
    <t>0000028092</t>
  </si>
  <si>
    <t>220802199003071217</t>
  </si>
  <si>
    <t>赵方舟</t>
  </si>
  <si>
    <t>IPTV定制解决方案测试国内片区</t>
  </si>
  <si>
    <t>0000003544</t>
  </si>
  <si>
    <t>23050219870525158X</t>
  </si>
  <si>
    <t>许丽+00197468</t>
  </si>
  <si>
    <t>殷俊</t>
  </si>
  <si>
    <t>0000006850</t>
  </si>
  <si>
    <t>32010519881009161X</t>
  </si>
  <si>
    <t>王长贤</t>
  </si>
  <si>
    <t>0000002328</t>
  </si>
  <si>
    <t>321088198612165784</t>
  </si>
  <si>
    <t>赵忠</t>
  </si>
  <si>
    <t>0000021990</t>
  </si>
  <si>
    <t>320925198709032016</t>
  </si>
  <si>
    <t>伏学松</t>
  </si>
  <si>
    <t>0000006114</t>
  </si>
  <si>
    <t>32012219851212001X</t>
  </si>
  <si>
    <t>董千里</t>
  </si>
  <si>
    <t>IPTV海外定制解决方案测试拉美局点</t>
  </si>
  <si>
    <t>潘跃龙</t>
  </si>
  <si>
    <t>0000023409</t>
  </si>
  <si>
    <t>320322198909161355</t>
  </si>
  <si>
    <t>戴雪莉</t>
  </si>
  <si>
    <t>姚光辉 +00198505</t>
  </si>
  <si>
    <t>高亚茹</t>
  </si>
  <si>
    <t>0000003550</t>
  </si>
  <si>
    <t>150221198808291966</t>
  </si>
  <si>
    <t>陈聪</t>
  </si>
  <si>
    <t>陈贤往</t>
  </si>
  <si>
    <t>IPTV海外定制解决方案测试欧洲片区</t>
  </si>
  <si>
    <t>0000002356</t>
  </si>
  <si>
    <t>320923198402070912</t>
  </si>
  <si>
    <t>陆鑫</t>
  </si>
  <si>
    <t>0000004676</t>
  </si>
  <si>
    <t>320684198705096913</t>
  </si>
  <si>
    <t>吴祚敏</t>
  </si>
  <si>
    <t>0000004599</t>
  </si>
  <si>
    <t>321183198412123823</t>
  </si>
  <si>
    <t>陈艳君</t>
  </si>
  <si>
    <t>候宏强</t>
  </si>
  <si>
    <t>江莎</t>
  </si>
  <si>
    <t>0000003474</t>
  </si>
  <si>
    <t>320104198803110468</t>
  </si>
  <si>
    <t>胡剑峰</t>
  </si>
  <si>
    <t>IPTV海外定制解决方案测试中东片区</t>
  </si>
  <si>
    <t>0000023126</t>
  </si>
  <si>
    <t>320581198912173016</t>
  </si>
  <si>
    <t>李韶</t>
  </si>
  <si>
    <t>王永建</t>
  </si>
  <si>
    <t>0000021459</t>
  </si>
  <si>
    <t>320923198909060959</t>
  </si>
  <si>
    <t>张翼</t>
  </si>
  <si>
    <t>侯冬冬</t>
  </si>
  <si>
    <t>0000023859</t>
  </si>
  <si>
    <t>340122198910228134</t>
  </si>
  <si>
    <t>0000022707</t>
  </si>
  <si>
    <t>432522199011263294</t>
  </si>
  <si>
    <t>武晨</t>
  </si>
  <si>
    <t>0000001942</t>
  </si>
  <si>
    <t>320102198807281210</t>
  </si>
  <si>
    <t>严玉香</t>
  </si>
  <si>
    <t>朱山宏</t>
  </si>
  <si>
    <t>IPTV海外定制解决方案测试中亚片区</t>
  </si>
  <si>
    <t>0000022963</t>
  </si>
  <si>
    <t>320682198511276112</t>
  </si>
  <si>
    <t>唐孝春</t>
  </si>
  <si>
    <t>0000019757</t>
  </si>
  <si>
    <t>341126198612032535</t>
  </si>
  <si>
    <t>0000008278</t>
  </si>
  <si>
    <t>320481198912267826</t>
  </si>
  <si>
    <t>杨斐斐</t>
  </si>
  <si>
    <t>蒋盼
阮茂林</t>
  </si>
  <si>
    <t>offshore团队</t>
  </si>
  <si>
    <t>阮茂林</t>
  </si>
  <si>
    <t>0000001862</t>
  </si>
  <si>
    <t>340721198601290934</t>
  </si>
  <si>
    <t>郭诚杰+00198234</t>
  </si>
  <si>
    <t>胡绍剑</t>
  </si>
  <si>
    <t>0000006638</t>
  </si>
  <si>
    <t>510521198804141251</t>
  </si>
  <si>
    <t>1、一线对接能力
2、版本节奏控制</t>
  </si>
  <si>
    <t>1、计划2016.7公司答辩
2、参加华为客户组织的培训课程</t>
  </si>
  <si>
    <t>张卫国</t>
  </si>
  <si>
    <t>0000019140</t>
  </si>
  <si>
    <t>321322199009298810</t>
  </si>
  <si>
    <t>1、一线对接能力</t>
  </si>
  <si>
    <t>胡令安</t>
  </si>
  <si>
    <t>0000025771</t>
  </si>
  <si>
    <t>370830198602174713</t>
  </si>
  <si>
    <t>顾行举
陈冲冲</t>
  </si>
  <si>
    <t>Toolbar</t>
  </si>
  <si>
    <t>管晶</t>
  </si>
  <si>
    <t>0000024247</t>
  </si>
  <si>
    <t xml:space="preserve">321283198804016619
</t>
  </si>
  <si>
    <t>18602550795</t>
  </si>
  <si>
    <t>石金南</t>
  </si>
  <si>
    <t>陈雷+00160942</t>
  </si>
  <si>
    <t>葛晟</t>
  </si>
  <si>
    <t>0000024913</t>
  </si>
  <si>
    <t>32010319831003179X</t>
  </si>
  <si>
    <t>陈冲冲</t>
  </si>
  <si>
    <t>0000200705</t>
  </si>
  <si>
    <t xml:space="preserve">320323198711061216
</t>
  </si>
  <si>
    <t>13505165782</t>
  </si>
  <si>
    <t>陈凯萍</t>
  </si>
  <si>
    <t>0000039510</t>
  </si>
  <si>
    <t xml:space="preserve">450821198612090023
</t>
  </si>
  <si>
    <t>18652037679</t>
  </si>
  <si>
    <t>李锦锦</t>
  </si>
  <si>
    <t>周燕</t>
  </si>
  <si>
    <t xml:space="preserve">0000026446
</t>
  </si>
  <si>
    <t xml:space="preserve">32128319871028302X
</t>
  </si>
  <si>
    <t>顾行举</t>
  </si>
  <si>
    <t>Toolbar成都组</t>
  </si>
  <si>
    <t>0000012718</t>
  </si>
  <si>
    <t>320925198707013655</t>
  </si>
  <si>
    <t>13382793683</t>
  </si>
  <si>
    <t>印薛松</t>
  </si>
  <si>
    <t>马艳丽</t>
  </si>
  <si>
    <t>0000025033</t>
  </si>
  <si>
    <t>230221198702100420</t>
  </si>
  <si>
    <t>李梦雪</t>
  </si>
  <si>
    <t>0000045814</t>
  </si>
  <si>
    <t>320830199107244222</t>
  </si>
  <si>
    <t>质量管理理论知识、实践经验</t>
  </si>
  <si>
    <t>参加质量部定期培训，新员工交流，导师一对一辅导，转岗2个月后需通过QA考试并通过转岗答辩，计划12月底前通过客户QA答辩</t>
  </si>
  <si>
    <t>中软内部职级：初级QA</t>
  </si>
  <si>
    <t>顾行举陈冲冲</t>
  </si>
  <si>
    <t>顾行举
刘飞</t>
  </si>
  <si>
    <t>刘飞</t>
  </si>
  <si>
    <t>0000028748</t>
  </si>
  <si>
    <t>320821198906281117</t>
  </si>
  <si>
    <t>15252470051</t>
  </si>
  <si>
    <t>13951761576</t>
  </si>
  <si>
    <t>王小猛</t>
  </si>
  <si>
    <t>0000005097</t>
  </si>
  <si>
    <t>321081198808203610</t>
  </si>
  <si>
    <t>蒋超</t>
  </si>
  <si>
    <t>0000073643</t>
  </si>
  <si>
    <t>320123197910180810</t>
  </si>
  <si>
    <t>0000004418</t>
  </si>
  <si>
    <t>320121198805291131</t>
  </si>
  <si>
    <t>15851879160</t>
  </si>
  <si>
    <t>殷国栋</t>
  </si>
  <si>
    <t>0000050943</t>
  </si>
  <si>
    <t>320981199308216717</t>
  </si>
  <si>
    <t>李旺</t>
  </si>
  <si>
    <t>0000051805</t>
  </si>
  <si>
    <t>320323199206207354</t>
  </si>
  <si>
    <t>管士阳</t>
  </si>
  <si>
    <t>0000200056</t>
  </si>
  <si>
    <t>320924199110174139</t>
  </si>
  <si>
    <t>15105178788</t>
  </si>
  <si>
    <t>汤学智</t>
  </si>
  <si>
    <t>0000051925</t>
  </si>
  <si>
    <t>370321198909211810</t>
  </si>
  <si>
    <t>黄丽琼</t>
  </si>
  <si>
    <t>0000200068</t>
  </si>
  <si>
    <t>320582198710203324</t>
  </si>
  <si>
    <t>彭修红</t>
  </si>
  <si>
    <t>0000027473</t>
  </si>
  <si>
    <t>372925198907046954</t>
  </si>
  <si>
    <t>黄小莉</t>
  </si>
  <si>
    <t>0000027383</t>
  </si>
  <si>
    <t>452731198706220027</t>
  </si>
  <si>
    <t>李志华</t>
  </si>
  <si>
    <t>0000200096</t>
  </si>
  <si>
    <t>342425198706112019</t>
  </si>
  <si>
    <t>柳子龙</t>
  </si>
  <si>
    <t>0000023730</t>
  </si>
  <si>
    <t>341224199003234112</t>
  </si>
  <si>
    <t>0000027843</t>
  </si>
  <si>
    <t>340826198808280335</t>
  </si>
  <si>
    <t>付强</t>
  </si>
  <si>
    <t>0000072671</t>
  </si>
  <si>
    <t>420983198710055255</t>
  </si>
  <si>
    <t>罗志鹏</t>
  </si>
  <si>
    <t>0000070553</t>
  </si>
  <si>
    <t>32091119891017005X</t>
  </si>
  <si>
    <t>产品交付类</t>
  </si>
  <si>
    <t xml:space="preserve">南京
</t>
  </si>
  <si>
    <t>其他服务</t>
  </si>
  <si>
    <t>产品支撑类</t>
  </si>
  <si>
    <t>Video Cloud</t>
  </si>
  <si>
    <t>黄燕</t>
  </si>
  <si>
    <t>唐小丽</t>
  </si>
  <si>
    <t>IT及工具类</t>
  </si>
  <si>
    <t>劳锦莲</t>
  </si>
  <si>
    <t>胡剑锋</t>
  </si>
  <si>
    <t>网络</t>
  </si>
  <si>
    <t>顾卡卡</t>
  </si>
  <si>
    <t>FP</t>
    <phoneticPr fontId="1" type="noConversion"/>
  </si>
  <si>
    <t>倪新尧</t>
  </si>
  <si>
    <t>是</t>
    <phoneticPr fontId="1" type="noConversion"/>
  </si>
  <si>
    <t>刘晨</t>
  </si>
  <si>
    <t>王非</t>
  </si>
  <si>
    <t>DOPRASSP自动化合作项目二期</t>
  </si>
  <si>
    <t>DOPRAV300R002C70合作项目</t>
  </si>
  <si>
    <t>周彬</t>
  </si>
  <si>
    <t>董道利</t>
  </si>
  <si>
    <t>2016年南京业务组件ST测试项目</t>
  </si>
  <si>
    <t>TM</t>
    <phoneticPr fontId="1" type="noConversion"/>
  </si>
  <si>
    <t>0000079603</t>
  </si>
  <si>
    <t>否</t>
    <phoneticPr fontId="1" type="noConversion"/>
  </si>
  <si>
    <t>费文瑞</t>
  </si>
  <si>
    <t>VNE9000 V1R3C10业务策略网关手工自动化测试合作项目</t>
  </si>
  <si>
    <t>蒋天池</t>
  </si>
  <si>
    <t>李广成</t>
  </si>
  <si>
    <t>2016年路由器 SDV自动化1期合作项目</t>
  </si>
  <si>
    <t>0000063413</t>
  </si>
  <si>
    <t>完全胜任</t>
    <phoneticPr fontId="1" type="noConversion"/>
  </si>
  <si>
    <t>沈光</t>
  </si>
  <si>
    <t>王胜</t>
  </si>
  <si>
    <t>0000048374</t>
  </si>
  <si>
    <t>320105198509211811</t>
  </si>
  <si>
    <t>陈建</t>
  </si>
  <si>
    <t>0000027372</t>
  </si>
  <si>
    <t>320925198904040038</t>
  </si>
  <si>
    <t>马腾云</t>
  </si>
  <si>
    <t>马新权</t>
  </si>
  <si>
    <t>马跃东</t>
  </si>
  <si>
    <t>乔予萍</t>
  </si>
  <si>
    <t>2016年下半年Fenix&amp;V8开发工具项目</t>
  </si>
  <si>
    <t>秦素娟</t>
  </si>
  <si>
    <t>渠敬衍</t>
  </si>
  <si>
    <t>0000057829</t>
  </si>
  <si>
    <t>320321199012164031</t>
  </si>
  <si>
    <t>沈小响</t>
  </si>
  <si>
    <t>路由器与电信以太硬件南京一期委托开发项目</t>
  </si>
  <si>
    <t>唐荫廷</t>
  </si>
  <si>
    <t>DEVM&amp;IO委托测试外包项目</t>
  </si>
  <si>
    <t>谢圣昔</t>
  </si>
  <si>
    <t>滕昊</t>
  </si>
  <si>
    <t>伍峻</t>
  </si>
  <si>
    <t>汪登维</t>
  </si>
  <si>
    <t>FenixV1R5 特性开发合作项目</t>
  </si>
  <si>
    <t>汪少渊</t>
  </si>
  <si>
    <t>路由器V8R9C10_业务组件_SDV</t>
  </si>
  <si>
    <t>SMP委托测试外包项目2016年2期</t>
  </si>
  <si>
    <t>邱嘉沛</t>
  </si>
  <si>
    <t>0000039036</t>
  </si>
  <si>
    <t>320105198907040616</t>
  </si>
  <si>
    <t>柳乃荣</t>
  </si>
  <si>
    <t>黄娟</t>
  </si>
  <si>
    <t>孙路</t>
  </si>
  <si>
    <t>0000046353</t>
  </si>
  <si>
    <t>320381199201160378</t>
  </si>
  <si>
    <t>陆钟阳</t>
  </si>
  <si>
    <t>张笛柯</t>
  </si>
  <si>
    <t>网络公共_路由器PDU_测试管理平台特性维护</t>
  </si>
  <si>
    <t>赵启程</t>
  </si>
  <si>
    <t>傅昊</t>
  </si>
  <si>
    <t>闫海洋</t>
  </si>
  <si>
    <t>华如昆</t>
  </si>
  <si>
    <t>园区控制器苏州五期在研合作项目</t>
  </si>
  <si>
    <t>黄智</t>
  </si>
  <si>
    <t>DCNV2R1_DCN</t>
  </si>
  <si>
    <t>园区控制器苏州四期维护合作项目9月</t>
  </si>
  <si>
    <t>0000036843</t>
  </si>
  <si>
    <t>0000078936</t>
  </si>
  <si>
    <t>焦锐</t>
  </si>
  <si>
    <t>接入部署与维护工具 V2R8C00 接入集成交付合作独立交付项目</t>
  </si>
  <si>
    <t>0000016425</t>
  </si>
  <si>
    <t>610428198404063314</t>
  </si>
  <si>
    <t>白冰</t>
  </si>
  <si>
    <t>0000007278</t>
  </si>
  <si>
    <t>610113198601231611</t>
  </si>
  <si>
    <t>姜宁娟</t>
  </si>
  <si>
    <t>0000010217</t>
  </si>
  <si>
    <t>610121198612244709</t>
  </si>
  <si>
    <t>接入部署与维护工具 V2R8C00 固网现代化合作独立交付项目</t>
  </si>
  <si>
    <t>冯海珍</t>
  </si>
  <si>
    <t>0000018028</t>
  </si>
  <si>
    <t>610431199010024622</t>
  </si>
  <si>
    <t>SE/MDE</t>
  </si>
  <si>
    <t>谭宇均</t>
  </si>
  <si>
    <t>0000030435</t>
  </si>
  <si>
    <t>610521198706170036</t>
  </si>
  <si>
    <t>王义文</t>
  </si>
  <si>
    <t>0000030734</t>
  </si>
  <si>
    <t>612523199112252017</t>
  </si>
  <si>
    <t>王晶</t>
  </si>
  <si>
    <t>0000030137</t>
  </si>
  <si>
    <t>610102198811280623</t>
  </si>
  <si>
    <t>接入部署与维护工具 V2R8C00 固网CEM 合作独立交付项目</t>
  </si>
  <si>
    <t>叶柏</t>
  </si>
  <si>
    <t>0000037403</t>
  </si>
  <si>
    <t>610523198806021671</t>
  </si>
  <si>
    <t>李西宁</t>
  </si>
  <si>
    <t>0000040042</t>
  </si>
  <si>
    <t>610121199203228200</t>
  </si>
  <si>
    <t>王春</t>
  </si>
  <si>
    <t>0000051090</t>
  </si>
  <si>
    <t>612724199010140214</t>
  </si>
  <si>
    <t>陈愿</t>
  </si>
  <si>
    <t>0000055764</t>
  </si>
  <si>
    <t>610115198601078517</t>
  </si>
  <si>
    <t>赵晓琳</t>
  </si>
  <si>
    <t>0000005709</t>
  </si>
  <si>
    <t>610115198507103261</t>
  </si>
  <si>
    <t>张涛</t>
  </si>
  <si>
    <t>0000023457</t>
  </si>
  <si>
    <t>610528198812166019</t>
  </si>
  <si>
    <t>邓蕊</t>
  </si>
  <si>
    <t>0000024043</t>
  </si>
  <si>
    <t>610582198304061526</t>
  </si>
  <si>
    <t>张晔</t>
  </si>
  <si>
    <t>0000057470</t>
  </si>
  <si>
    <t>610628198711280037</t>
  </si>
  <si>
    <t>接入部署与维护工具 V2R8C00 固网CEM 合作交付TM项目</t>
  </si>
  <si>
    <t>雷玄</t>
  </si>
  <si>
    <t>GNEEC Cloud 独立开发合作项目</t>
  </si>
  <si>
    <t>0000045602</t>
  </si>
  <si>
    <t>610115198411221271</t>
  </si>
  <si>
    <t>欧鹏</t>
  </si>
  <si>
    <t>潘海英</t>
  </si>
  <si>
    <t>0000025539</t>
  </si>
  <si>
    <t>410221198309061326</t>
  </si>
  <si>
    <t>李隽凯</t>
  </si>
  <si>
    <t>0000037621</t>
  </si>
  <si>
    <t>610103198605233232</t>
  </si>
  <si>
    <t>胡长焱</t>
  </si>
  <si>
    <t>0000038247</t>
  </si>
  <si>
    <t>510521199005037911</t>
  </si>
  <si>
    <t>李军军</t>
  </si>
  <si>
    <t>0000045419</t>
  </si>
  <si>
    <t>410322199301016113</t>
  </si>
  <si>
    <t>李园园</t>
  </si>
  <si>
    <t>0000051000</t>
  </si>
  <si>
    <t>610221198406160024</t>
  </si>
  <si>
    <t xml:space="preserve">程伟 </t>
  </si>
  <si>
    <t>uNetBuilder V1R5C00版本基础组件优化维护委托开发项目</t>
  </si>
  <si>
    <t>0000059673</t>
  </si>
  <si>
    <t>411328198009254610</t>
  </si>
  <si>
    <t>孔庆光</t>
  </si>
  <si>
    <t>李珍</t>
  </si>
  <si>
    <t>0000011776</t>
  </si>
  <si>
    <t>610424198708151123</t>
  </si>
  <si>
    <t>庞莹</t>
  </si>
  <si>
    <t>0000033284</t>
  </si>
  <si>
    <t>610527198510200027</t>
  </si>
  <si>
    <t xml:space="preserve">uNetBuilder V1R5C00版本平台运维监控委托开发项目
</t>
  </si>
  <si>
    <t>璩斌</t>
  </si>
  <si>
    <t>0000033947</t>
  </si>
  <si>
    <t>410603198610150597</t>
  </si>
  <si>
    <t>唐磊</t>
  </si>
  <si>
    <t>0000041609</t>
  </si>
  <si>
    <t>612325198911132115</t>
  </si>
  <si>
    <t>0000042300</t>
  </si>
  <si>
    <t>610481199101183446</t>
  </si>
  <si>
    <t>刘乐</t>
  </si>
  <si>
    <t>0000053530</t>
  </si>
  <si>
    <t>610111199001152516</t>
  </si>
  <si>
    <t>纪铜虎</t>
  </si>
  <si>
    <t>老铜线维护_Mxu中国区老铜线维护项目_21</t>
  </si>
  <si>
    <t>黄果</t>
  </si>
  <si>
    <t>610103198601191645</t>
  </si>
  <si>
    <t>李螣</t>
  </si>
  <si>
    <t>IAS 产品部工具六期开发合作FP项目</t>
  </si>
  <si>
    <t>曹哲文</t>
  </si>
  <si>
    <t>0000027251</t>
  </si>
  <si>
    <t>610125198112301928</t>
  </si>
  <si>
    <t>接入网硬件开发部运维器件替代测试（FP）合作项目</t>
  </si>
  <si>
    <t>0000027252</t>
  </si>
  <si>
    <t>CableV1R18C00_MxU_自动化工厂执行合作项目_01</t>
  </si>
  <si>
    <t>李鸣</t>
  </si>
  <si>
    <t>Copper V1R18C00_MxU_系统测试合作项目_01</t>
  </si>
  <si>
    <t>李阿强</t>
  </si>
  <si>
    <t>接入网硬件开发部西安铜线硬件测试(FP)合作项目</t>
  </si>
  <si>
    <t>杜岳</t>
  </si>
  <si>
    <t>Copper V1R18C00_MxU_铜线继承产品收编及特性开发项目_01</t>
  </si>
  <si>
    <t>张华妮</t>
  </si>
  <si>
    <t>接入网硬件开发部西安可靠性测试及自动化开发（FP）合作项目三期</t>
  </si>
  <si>
    <t>辛昕 00248094
杨冠智 00302298</t>
  </si>
  <si>
    <t>网络-西安交付部-接入-任务型独立编组-TM-12-QA
网络-西安交付部-增值-开发型独立编组-FP-25-QA
网络-西安交付部-增值-任务型独立编组-TM-13-QA</t>
  </si>
  <si>
    <t>仝兆玉</t>
  </si>
  <si>
    <t>IAS R18C00迭代特性E2E测试合作项目  FP合作项目</t>
  </si>
  <si>
    <t>穆超阳</t>
  </si>
  <si>
    <t>IAS AMP合作开发FP项目三期</t>
  </si>
  <si>
    <t>0000005835</t>
  </si>
  <si>
    <t>610113198501312617</t>
  </si>
  <si>
    <t>610111198002060010</t>
  </si>
  <si>
    <t>马泓琰</t>
  </si>
  <si>
    <t>0000002549</t>
  </si>
  <si>
    <t>610125198101056218</t>
  </si>
  <si>
    <t>0000003320</t>
  </si>
  <si>
    <t>610112198109264036</t>
  </si>
  <si>
    <t>施珍珍</t>
  </si>
  <si>
    <t>于晓晓</t>
  </si>
  <si>
    <t>MxU V100R018C00&amp;IAS V800R018C00_接入网_资料开发项目_01</t>
  </si>
  <si>
    <t>0000015238</t>
  </si>
  <si>
    <t>410423198909052021</t>
  </si>
  <si>
    <t>0000053839</t>
  </si>
  <si>
    <t>610121198405311550</t>
  </si>
  <si>
    <t>王国栋</t>
  </si>
  <si>
    <t>0000011768</t>
  </si>
  <si>
    <t>610424198903102036</t>
  </si>
  <si>
    <t>李金珠</t>
  </si>
  <si>
    <t>0000006403</t>
  </si>
  <si>
    <t>64222419860929001X</t>
  </si>
  <si>
    <t>0000003170</t>
  </si>
  <si>
    <t>610403198502102105</t>
  </si>
  <si>
    <t>雷斌</t>
  </si>
  <si>
    <t>0000006451</t>
  </si>
  <si>
    <t>610425198208291548</t>
  </si>
  <si>
    <t>邬兰平</t>
  </si>
  <si>
    <t>0000012961</t>
  </si>
  <si>
    <t>610124198905123037</t>
  </si>
  <si>
    <t>王婷婷</t>
  </si>
  <si>
    <t>0000003171</t>
  </si>
  <si>
    <t>610322198502191121</t>
  </si>
  <si>
    <t>王文娟</t>
  </si>
  <si>
    <t>0000003169</t>
  </si>
  <si>
    <t>140622198201090021</t>
  </si>
  <si>
    <t>徐举华</t>
  </si>
  <si>
    <t>0000007700</t>
  </si>
  <si>
    <t>610104198207276217</t>
  </si>
  <si>
    <t>陈云</t>
  </si>
  <si>
    <t>0000005884</t>
  </si>
  <si>
    <t>610427198608203335</t>
  </si>
  <si>
    <t>高洁</t>
  </si>
  <si>
    <t>王志辉</t>
  </si>
  <si>
    <t>0000058750</t>
  </si>
  <si>
    <t>360731198609252218</t>
  </si>
  <si>
    <t>叶书</t>
  </si>
  <si>
    <t>0000056304</t>
  </si>
  <si>
    <t>612525198604291811</t>
  </si>
  <si>
    <t>刘启明</t>
  </si>
  <si>
    <t>贾红武</t>
  </si>
  <si>
    <t>0000011763</t>
  </si>
  <si>
    <t>610526198806103414</t>
  </si>
  <si>
    <t>惠广侠</t>
  </si>
  <si>
    <t>张丹</t>
  </si>
  <si>
    <t>0000056424</t>
  </si>
  <si>
    <t>610122198211110917</t>
  </si>
  <si>
    <t>李德庆</t>
  </si>
  <si>
    <t>陆阳</t>
  </si>
  <si>
    <t>0000059221</t>
  </si>
  <si>
    <t>341224199011019316</t>
  </si>
  <si>
    <t>李杰</t>
  </si>
  <si>
    <t>杨华夏</t>
  </si>
  <si>
    <t>0000003334</t>
  </si>
  <si>
    <t>610102198403052744</t>
  </si>
  <si>
    <t>任桂红</t>
  </si>
  <si>
    <t>0000012926</t>
  </si>
  <si>
    <t>杨江榕</t>
  </si>
  <si>
    <t>0000036755</t>
  </si>
  <si>
    <t>532932199003170715</t>
  </si>
  <si>
    <t>马森</t>
  </si>
  <si>
    <t>0000045853</t>
  </si>
  <si>
    <t>610422198403161731</t>
  </si>
  <si>
    <t xml:space="preserve">黄伟 </t>
  </si>
  <si>
    <t>接入网维护工具开发FP合作项目</t>
  </si>
  <si>
    <t>612722198408270011</t>
  </si>
  <si>
    <t>雷海博</t>
  </si>
  <si>
    <t>610524198506070013</t>
  </si>
  <si>
    <t>王明</t>
  </si>
  <si>
    <t>0000060897</t>
  </si>
  <si>
    <t>610521198707071478</t>
  </si>
  <si>
    <t>吴珊</t>
  </si>
  <si>
    <t>固网资料部西安增值服务资料外包项目(2016)</t>
  </si>
  <si>
    <t>0000004849</t>
  </si>
  <si>
    <t>61232719880411132X</t>
  </si>
  <si>
    <t xml:space="preserve">18009215819
</t>
  </si>
  <si>
    <t>游燕燕</t>
  </si>
  <si>
    <t>增值服务资料西安&amp;武汉外包项目（2016 02期）</t>
  </si>
  <si>
    <t xml:space="preserve">接入网硬件开发部西安铜线软件测试(FP)合作项目一期 </t>
  </si>
  <si>
    <t>CableV1R18C00_MxU_成熟特性开发合作项目_01</t>
  </si>
  <si>
    <t>Copper V1R18C00_MxU_软件烧片开发项目_01</t>
  </si>
  <si>
    <t>IAS SSMP开发部（TM）合作项目</t>
  </si>
  <si>
    <t>北京交付部</t>
  </si>
  <si>
    <t>任艳新</t>
  </si>
  <si>
    <t>2016IP部署与维护工具PDT维护委托开发项目</t>
  </si>
  <si>
    <t>0000005178</t>
  </si>
  <si>
    <t>152327199102091313</t>
  </si>
  <si>
    <t>李雪</t>
  </si>
  <si>
    <t>宋晓亮</t>
  </si>
  <si>
    <t>uNIC体验信息采工具委托开发项目</t>
  </si>
  <si>
    <t>0000033031</t>
  </si>
  <si>
    <t>222403198904247613</t>
  </si>
  <si>
    <t>朱长军</t>
  </si>
  <si>
    <t>石德建</t>
  </si>
  <si>
    <t>0000032232</t>
  </si>
  <si>
    <t>410224198711131678</t>
  </si>
  <si>
    <t>周默</t>
  </si>
  <si>
    <t>0000019102</t>
  </si>
  <si>
    <t>150403199101171023</t>
  </si>
  <si>
    <t>晓雪</t>
  </si>
  <si>
    <t>2016 NOS北京工具工程技术&amp;研发环境管理合作项目</t>
  </si>
  <si>
    <t>0000050027</t>
  </si>
  <si>
    <t>150402199012010627</t>
  </si>
  <si>
    <t>王珂楠</t>
  </si>
  <si>
    <t>SDN开源控制器项目二期</t>
  </si>
  <si>
    <t>0000043522</t>
  </si>
  <si>
    <t>120221199012041020</t>
  </si>
  <si>
    <t>谢立鹏</t>
  </si>
  <si>
    <t>周华磊</t>
  </si>
  <si>
    <t>IPCrystal V200R001C00 北京委托开发项目</t>
  </si>
  <si>
    <t>0000018243</t>
  </si>
  <si>
    <t>340823198709287030</t>
  </si>
  <si>
    <t>李向阳</t>
  </si>
  <si>
    <t>任芝乾</t>
  </si>
  <si>
    <t>软件工程项目部署项目2016年2期</t>
  </si>
  <si>
    <t>0000033388</t>
  </si>
  <si>
    <t>410326199009113317</t>
  </si>
  <si>
    <t>栾海燕</t>
  </si>
  <si>
    <t>企业网Service turbo 2016下半年工具合作项目</t>
  </si>
  <si>
    <t>王新</t>
  </si>
  <si>
    <t>SDN统一控制器WAN测试项目1期--王新</t>
  </si>
  <si>
    <t>0000062345</t>
  </si>
  <si>
    <t>37078219900430347X</t>
  </si>
  <si>
    <t>费天宇</t>
  </si>
  <si>
    <t>FenixSIT测试合作项目2016年</t>
  </si>
  <si>
    <t>0000012872</t>
  </si>
  <si>
    <t>110108198905097838</t>
  </si>
  <si>
    <t>张刚</t>
  </si>
  <si>
    <t>0000006068</t>
  </si>
  <si>
    <t>210504198902201871</t>
  </si>
  <si>
    <t>刘佳</t>
  </si>
  <si>
    <t>0000018283</t>
  </si>
  <si>
    <t>230702198605170919</t>
  </si>
  <si>
    <t>石启盼</t>
  </si>
  <si>
    <t>SDN版本工程项目</t>
  </si>
  <si>
    <t>0000039409</t>
  </si>
  <si>
    <t>130182198910123989</t>
  </si>
  <si>
    <t>韩社丰</t>
  </si>
  <si>
    <t>徐海京</t>
  </si>
  <si>
    <t>ACWANV3R1_IP控制器_GUI开发项目_01</t>
  </si>
  <si>
    <t>0000057859</t>
  </si>
  <si>
    <t>130622198711185811</t>
  </si>
  <si>
    <t>张春杰</t>
  </si>
  <si>
    <t>程冰</t>
  </si>
  <si>
    <t>路由器PDU_X-Du特性工具开发项目_01</t>
  </si>
  <si>
    <t>0000023966</t>
  </si>
  <si>
    <t>130124198807190100</t>
  </si>
  <si>
    <t>18612253332</t>
  </si>
  <si>
    <t>唐艺峰</t>
  </si>
  <si>
    <t>朱岩松</t>
  </si>
  <si>
    <t>0000045104</t>
  </si>
  <si>
    <t>37142619870910041X</t>
  </si>
  <si>
    <t>高必杰（客户方SE）</t>
  </si>
  <si>
    <t>周会锐</t>
  </si>
  <si>
    <t>0000085265</t>
  </si>
  <si>
    <t>420222198803146753</t>
  </si>
  <si>
    <t>尹锐生</t>
  </si>
  <si>
    <t>0000031846</t>
  </si>
  <si>
    <t>13092719910801093X</t>
  </si>
  <si>
    <t>王洪柯</t>
  </si>
  <si>
    <t>路由器PDU 工具开发合作项目 FP 2016年4月</t>
  </si>
  <si>
    <t>0000031993</t>
  </si>
  <si>
    <t>410421199012102014</t>
  </si>
  <si>
    <t>陈雪刚</t>
  </si>
  <si>
    <t>0000041479</t>
  </si>
  <si>
    <t>15263219900802391X</t>
  </si>
  <si>
    <t>鲁伟锋</t>
  </si>
  <si>
    <t>路由器V5V8版本自动化和手工测试项目（中软四期）</t>
  </si>
  <si>
    <t>0000003604</t>
  </si>
  <si>
    <t>41102419850103321X</t>
  </si>
  <si>
    <t>13581575619</t>
  </si>
  <si>
    <t>刘振良</t>
  </si>
  <si>
    <t>0000018282</t>
  </si>
  <si>
    <t>370725198801203576</t>
  </si>
  <si>
    <t>任智慧</t>
  </si>
  <si>
    <t>基础硬件平台部北京承接项目软硬件开发合作项目</t>
  </si>
  <si>
    <t>0000037407</t>
  </si>
  <si>
    <t>140211198909203019</t>
  </si>
  <si>
    <t>15313750342</t>
  </si>
  <si>
    <t>杨友富</t>
  </si>
  <si>
    <t>基础硬件平台部北京800深项目硬件开发测试2016期(TM)合作项目</t>
  </si>
  <si>
    <t>李斌</t>
  </si>
  <si>
    <t>路由器PDU 版本工程委托开发项目201605</t>
  </si>
  <si>
    <t>0000028351</t>
  </si>
  <si>
    <t>411303198801163539</t>
  </si>
  <si>
    <t>18511322333</t>
  </si>
  <si>
    <t>李爽</t>
  </si>
  <si>
    <t>路由器PDU 大数据工具开发合作项目2016年4月</t>
  </si>
  <si>
    <t>0000058855</t>
  </si>
  <si>
    <t>150203198208044213</t>
  </si>
  <si>
    <t>刘晓梅</t>
  </si>
  <si>
    <t>0000059342</t>
  </si>
  <si>
    <t>21148119820906562X</t>
  </si>
  <si>
    <t>V100R002C00_路由器PDU_IBOX特性工具开发项目_01</t>
  </si>
  <si>
    <t>李俊文</t>
  </si>
  <si>
    <t>0000014302</t>
  </si>
  <si>
    <t>142323198506162219</t>
  </si>
  <si>
    <t>王北航</t>
  </si>
  <si>
    <t>路由器PDU_构建与仿真工程特性工具开发项目_01</t>
  </si>
  <si>
    <t>0000047626</t>
  </si>
  <si>
    <t>131002199204102812</t>
  </si>
  <si>
    <t>曹涛</t>
  </si>
  <si>
    <t>0000055174</t>
  </si>
  <si>
    <t>41088119900626551X</t>
  </si>
  <si>
    <t>成都交付部</t>
  </si>
  <si>
    <t>乐文宾</t>
  </si>
  <si>
    <t>RTN900V1R9C00&amp;RTN300V1R7C00开发合作项目</t>
  </si>
  <si>
    <t>0000055853</t>
  </si>
  <si>
    <t>362531198608012416</t>
  </si>
  <si>
    <t/>
  </si>
  <si>
    <t>李军</t>
  </si>
  <si>
    <t>RTN900V1R9C10开发合作项目</t>
  </si>
  <si>
    <t>0000012367</t>
  </si>
  <si>
    <t>511324198911061811</t>
  </si>
  <si>
    <t>万运龙</t>
  </si>
  <si>
    <t>2016.11.24</t>
  </si>
  <si>
    <t>RTN300V1R7C10 开发合作FP项目</t>
  </si>
  <si>
    <t>0000063858</t>
  </si>
  <si>
    <t>610322197609025516</t>
  </si>
  <si>
    <t>RTN300V1R7C10开发合作项目</t>
  </si>
  <si>
    <t>杜牧</t>
  </si>
  <si>
    <t>AOC兼容性测试项目</t>
  </si>
  <si>
    <t>0000008534</t>
  </si>
  <si>
    <t>微波RTN AOC V3R3C00&amp;C10测试合作项目(2016硬件类)</t>
  </si>
  <si>
    <t>陈政良</t>
  </si>
  <si>
    <t>传送SDTNv3外包合作开发项目(第二阶段)</t>
  </si>
  <si>
    <t>周继伟</t>
  </si>
  <si>
    <t>0000022498</t>
  </si>
  <si>
    <t>500236198910077317</t>
  </si>
  <si>
    <t>江亚琴</t>
  </si>
  <si>
    <t>0000010518</t>
  </si>
  <si>
    <t>511126198701082923</t>
  </si>
  <si>
    <t>2016年GTS-FBB成都地域项目</t>
  </si>
  <si>
    <t>佀庆磊</t>
  </si>
  <si>
    <t>0000027329</t>
  </si>
  <si>
    <t>2016四川移动SEQ定制开发项目</t>
  </si>
  <si>
    <t>0000005726</t>
  </si>
  <si>
    <t>何泰平</t>
  </si>
  <si>
    <t>微波系统测试-指标测试</t>
  </si>
  <si>
    <t>0000019031</t>
  </si>
  <si>
    <t>511321198603265258</t>
  </si>
  <si>
    <t>刘雅雯</t>
  </si>
  <si>
    <t>姜超阳</t>
  </si>
  <si>
    <t>RTN300V1R7C10 测试合作FP项目</t>
  </si>
  <si>
    <t>0000065590</t>
  </si>
  <si>
    <t>RTN300V100R007C10版本测试合作项目</t>
  </si>
  <si>
    <t>姚文佩</t>
  </si>
  <si>
    <t>微波软件测试-900维护产品测试</t>
  </si>
  <si>
    <t>000016003</t>
  </si>
  <si>
    <t>429004199006190312</t>
  </si>
  <si>
    <t>贾珂</t>
  </si>
  <si>
    <t>RTN900V100R009C10版本测试合作项目</t>
  </si>
  <si>
    <t>杨传锋</t>
  </si>
  <si>
    <t>0000005490</t>
  </si>
  <si>
    <t>513901198502180211</t>
  </si>
  <si>
    <t>陈国阳</t>
  </si>
  <si>
    <t>0000049146</t>
  </si>
  <si>
    <t>51300219920610729X</t>
  </si>
  <si>
    <t>京信替代RBWODU测试合作项目</t>
  </si>
  <si>
    <t>蔡新国</t>
  </si>
  <si>
    <t>张洪峡</t>
  </si>
  <si>
    <t>0000065597</t>
  </si>
  <si>
    <t>500101199208011229</t>
  </si>
  <si>
    <t>固网整机外包项目-成都</t>
  </si>
  <si>
    <t>0000070327</t>
  </si>
  <si>
    <t>RTN AOC V1R11C09_微波PDU_天馈硬件测试项目_01</t>
  </si>
  <si>
    <t>微波系统测试-自动化工厂</t>
  </si>
  <si>
    <t>0000016003</t>
  </si>
  <si>
    <t>张燕</t>
  </si>
  <si>
    <t>微波软件开发持续集成</t>
  </si>
  <si>
    <t>0000008456</t>
  </si>
  <si>
    <t>511602198610211933</t>
  </si>
  <si>
    <t>15928718148</t>
  </si>
  <si>
    <t>陆列</t>
  </si>
  <si>
    <t>袁春明</t>
  </si>
  <si>
    <t>2016年逻辑平台开发部合作项目</t>
  </si>
  <si>
    <t>陈丽霞</t>
  </si>
  <si>
    <t>UTS  PKT插件FP开发合作项目</t>
  </si>
  <si>
    <t>汪星宇</t>
  </si>
  <si>
    <t>0000012370</t>
  </si>
  <si>
    <t>511321198902173038</t>
  </si>
  <si>
    <t>18482000137</t>
  </si>
  <si>
    <t>王梅</t>
  </si>
  <si>
    <t>0000010156</t>
  </si>
  <si>
    <t>513021198703122743</t>
  </si>
  <si>
    <t>13402878291</t>
  </si>
  <si>
    <t>侯清超</t>
  </si>
  <si>
    <t>0000054243</t>
  </si>
  <si>
    <t>412322198404277815</t>
  </si>
  <si>
    <t>18180412590</t>
  </si>
  <si>
    <t>UTS V1R2 PKT插件开发FP模式合作项目（2016）</t>
  </si>
  <si>
    <t>UTS V1R2 RTN分组特性FP开发合作项目（2016）</t>
  </si>
  <si>
    <t>0000052990</t>
  </si>
  <si>
    <t>罗丽</t>
  </si>
  <si>
    <t>0000052606</t>
  </si>
  <si>
    <t>徐宝林</t>
  </si>
  <si>
    <t>0000057074</t>
  </si>
  <si>
    <t>2016.12.15</t>
  </si>
  <si>
    <t>UTS V1R2版本静态插件技术外包合作项目（2016)</t>
  </si>
  <si>
    <t>朱义成</t>
  </si>
  <si>
    <t>0000010197</t>
  </si>
  <si>
    <t>411522198503165413</t>
  </si>
  <si>
    <t>叶钟燕</t>
  </si>
  <si>
    <t>0000029626</t>
  </si>
  <si>
    <t>510124198711116329</t>
  </si>
  <si>
    <t>冷兰</t>
  </si>
  <si>
    <t>0000032710</t>
  </si>
  <si>
    <t>500228198608180049</t>
  </si>
  <si>
    <t>UTS V1R2 CI开发FP模式合作项目（2016）</t>
  </si>
  <si>
    <t>刘娟</t>
  </si>
  <si>
    <t>0000052236</t>
  </si>
  <si>
    <t>传送软件设备软件I&amp;V综合测试项目</t>
  </si>
  <si>
    <t>罗靖</t>
  </si>
  <si>
    <t>000005116</t>
  </si>
  <si>
    <t>513902198612164059</t>
  </si>
  <si>
    <t>13980982861</t>
  </si>
  <si>
    <t>蔡晓庆</t>
  </si>
  <si>
    <t>0000011446</t>
  </si>
  <si>
    <t>511025198702268648</t>
  </si>
  <si>
    <t>13980691536</t>
  </si>
  <si>
    <t>刘安龙</t>
  </si>
  <si>
    <t>0000036379</t>
  </si>
  <si>
    <t>511023198206263175</t>
  </si>
  <si>
    <t>15608002096</t>
  </si>
  <si>
    <t>传送软件自动化工厂服务项目</t>
  </si>
  <si>
    <t>朱中立</t>
  </si>
  <si>
    <t>0000015597</t>
  </si>
  <si>
    <t>刘秀丹</t>
  </si>
  <si>
    <t>0000048170</t>
  </si>
  <si>
    <t>唐蜜</t>
  </si>
  <si>
    <t>0000062190</t>
  </si>
  <si>
    <t>姜朝阳</t>
  </si>
  <si>
    <t>AOC产品维护测试项目（2016年硬件类）</t>
  </si>
  <si>
    <t>武汉交付部</t>
  </si>
  <si>
    <t>汪泉</t>
  </si>
  <si>
    <t>ONT增值业务开发第一期</t>
  </si>
  <si>
    <t>0000062669</t>
  </si>
  <si>
    <t>孟宪伟</t>
  </si>
  <si>
    <t>梅蕊</t>
  </si>
  <si>
    <t>0000053374</t>
  </si>
  <si>
    <t>ONT WiFi软件测试第一期</t>
  </si>
  <si>
    <t>接入网武汉域环境标准化建设运维项目</t>
  </si>
  <si>
    <t>ONT_R17C10版本软件测试中软合作项目</t>
  </si>
  <si>
    <t>童伟</t>
  </si>
  <si>
    <t>0000061743</t>
  </si>
  <si>
    <t>ONT_R17C10版本软件开发中软合作项目</t>
  </si>
  <si>
    <t>彭聪</t>
  </si>
  <si>
    <t>0000059526</t>
  </si>
  <si>
    <t>陈丹</t>
  </si>
  <si>
    <t>0000063626</t>
  </si>
  <si>
    <t>R17C10版本软件开发II</t>
  </si>
  <si>
    <t>郭青耀</t>
  </si>
  <si>
    <t>0000074242</t>
  </si>
  <si>
    <t>马伟勇</t>
  </si>
  <si>
    <t>接入网iODN产品部结构定制交付(FP)项目一期</t>
  </si>
  <si>
    <t>0000056886</t>
  </si>
  <si>
    <t>周蓓</t>
  </si>
  <si>
    <t>符志军</t>
  </si>
  <si>
    <t>0000060637</t>
  </si>
  <si>
    <t>接入网iODN合作软件开发项目一期（TM）</t>
  </si>
  <si>
    <t>接入网iODN产品部武汉测试合作项目(一期)</t>
  </si>
  <si>
    <t>0000063353</t>
  </si>
  <si>
    <t>黄星</t>
  </si>
  <si>
    <t>IAS WAP智能业务开发二期</t>
  </si>
  <si>
    <t>0000013532</t>
  </si>
  <si>
    <t>刘光</t>
  </si>
  <si>
    <t>0000065320</t>
  </si>
  <si>
    <t>吴清坚</t>
  </si>
  <si>
    <t>0000059652</t>
  </si>
  <si>
    <t>黄世伟</t>
  </si>
  <si>
    <t>0000062227</t>
  </si>
  <si>
    <t>IAS WAP自动化测试合作项目七期</t>
  </si>
  <si>
    <t>周丽萍</t>
  </si>
  <si>
    <t>0000062660</t>
  </si>
  <si>
    <t>IAS WAP合作开发FP项目一期</t>
  </si>
  <si>
    <t>李琼</t>
  </si>
  <si>
    <t>0000012243</t>
  </si>
  <si>
    <t>吴良英</t>
  </si>
  <si>
    <t>IP+光 SDN多层规划工具V1R2C00委托开发项目</t>
  </si>
  <si>
    <t>0000058589</t>
  </si>
  <si>
    <t>420984198903163646</t>
  </si>
  <si>
    <t xml:space="preserve"> 暂不胜任</t>
  </si>
  <si>
    <t>1. 沟通管理和整体管理能力需要加强 
2. 不仅仅拘泥于具体的技术细节，需多看整体和大局</t>
  </si>
  <si>
    <t>1. 与组内人员加强沟通，先从开发组人员起逐步树立作为一个PM的形象和威信，强化个人在日常管理事务中的角色突显
2. 调整自身心态，强化自己作为一个管理角色的主人翁意识，多与华为方接口人和中软方沟通，及时发现自身的不足之处并作出调整；
3. 与华为方确认，逐步参与日常的开发需求分解、计划制定和对外接口工作，通过实践锻炼自己的实际管理能力</t>
  </si>
  <si>
    <t>卞天祥</t>
  </si>
  <si>
    <t>高瑞亮</t>
  </si>
  <si>
    <t>周俊锋</t>
  </si>
  <si>
    <t>uNetBuilder V100R005C00版本IP域PTN看网讲网委托开发FP项目</t>
  </si>
  <si>
    <t>0000057413</t>
  </si>
  <si>
    <t>42010719830908413X</t>
  </si>
  <si>
    <t xml:space="preserve">1. 沟通能力上目前存在一定问题，做事过于个人主义，缺乏作为一个PM把工作知会到相关方的沟通意识；
2. 对于项目管理标准流程和方法还缺乏学习，缺乏系统的方法论指导；
</t>
  </si>
  <si>
    <t>1. 强化沟通意识，目前新入职的地域PM已经在这方面和本人做了比较深入的沟通，目前正在端正态度，逐步改进；
2. 目前在学习PM系统管理方法论</t>
  </si>
  <si>
    <t>栗智</t>
  </si>
  <si>
    <t>uNetBuilder V100R005C01版本IP域PTN看网讲网委托开发FP项目</t>
  </si>
  <si>
    <t>朱慕龄</t>
  </si>
  <si>
    <t>0000058696</t>
  </si>
  <si>
    <t>220802199309090920</t>
  </si>
  <si>
    <t>15172408725</t>
  </si>
  <si>
    <t>1. 工作资历尚浅，技术能力积累不足，目前对于业务的了解已经比较深入</t>
  </si>
  <si>
    <t>1. 目前采取华为方导师1对1辅导的形式，提升业务和技术能力</t>
  </si>
  <si>
    <t>高明</t>
  </si>
  <si>
    <t>uNetBuilder V100R005C00版本IP域IPCore看网讲网委托开发FP项目</t>
  </si>
  <si>
    <t>uNetBuilder V100R005C01版本IP域IPCore看网讲网委托开发FP项目</t>
  </si>
  <si>
    <t>何佳</t>
  </si>
  <si>
    <t>0000060359</t>
  </si>
  <si>
    <t>420103198210111630</t>
  </si>
  <si>
    <t>技术能力深厚，不过缺乏作为MDE的实际工作实践</t>
  </si>
  <si>
    <t>目前在工作内容上已经向何佳倾斜，通过实际的迭代工作锻炼积累经验</t>
  </si>
  <si>
    <t>王康</t>
  </si>
  <si>
    <t>李游 57690</t>
  </si>
  <si>
    <t>陈义锋</t>
  </si>
  <si>
    <t>IP部署与维护工具V200R008C00多厂商搬迁委托开发项目</t>
  </si>
  <si>
    <t>0000201045</t>
  </si>
  <si>
    <t>43032119890409173X</t>
  </si>
  <si>
    <t>付亚菲 55918</t>
  </si>
  <si>
    <t>IP部署与维护工具V200R008C01多厂商搬迁委托开发项目</t>
  </si>
  <si>
    <t>姚志</t>
  </si>
  <si>
    <t xml:space="preserve">0000057411
</t>
  </si>
  <si>
    <t>42011619930918561X</t>
  </si>
  <si>
    <t>1.模块看护能力不足，对看护特性了解不足，无MDE相关技能知识，从开发岗转身</t>
  </si>
  <si>
    <t>1.制定模块看护反串讲计划，通过答辩
促使MDE熟悉看护模块的业务和代码
2.参加公司的SE培训，通过认证考试</t>
  </si>
  <si>
    <t>刘宝林 68205</t>
  </si>
  <si>
    <t>向焕兴</t>
  </si>
  <si>
    <t>IPCrystalV2R1C00_网络工具开发部（ V2R1IGP调优和4K承载网集成APP基础组件）_工具开发测试项目</t>
  </si>
  <si>
    <t>000071428</t>
  </si>
  <si>
    <t>421182198706161000</t>
  </si>
  <si>
    <t>18963960364</t>
  </si>
  <si>
    <t>1，暂无认证资格
2，项目管理经验没有经过系统培训
3，项目实际管理经验时间较短</t>
  </si>
  <si>
    <t>参加公司组织的PM上岗培训</t>
  </si>
  <si>
    <t>侯承志</t>
  </si>
  <si>
    <t>IPCrystalV2R1C00_网络工具开发部（ V2R1IGP调优和5K承载网集成APP基础组件）_工具开发测试项目</t>
  </si>
  <si>
    <t>袁小亮</t>
  </si>
  <si>
    <t>0000060117</t>
  </si>
  <si>
    <t>42102219870601189X</t>
  </si>
  <si>
    <t>2016.11.1</t>
  </si>
  <si>
    <t>相关业务知识了解不深</t>
  </si>
  <si>
    <t>部门内部组织相关培训</t>
  </si>
  <si>
    <t>IPCrystalV2R1C00_网络工具开发部（ V2R1IGP调优和6K承载网集成APP基础组件）_工具开发测试项目</t>
  </si>
  <si>
    <t>彭虎</t>
  </si>
  <si>
    <t>0000039183</t>
  </si>
  <si>
    <t>42011319860808003X</t>
  </si>
  <si>
    <t>IPCrystalV2R1C00_网络工具开发部（ V2R1IGP调优和7K承载网集成APP基础组件）_工具开发测试项目</t>
  </si>
  <si>
    <t>余晓凡</t>
  </si>
  <si>
    <t>0000041089</t>
  </si>
  <si>
    <t>421022198808125572</t>
  </si>
  <si>
    <t>1、需要更深入到项目中去识别项目的短板，并制定相应的改进措施
2、质量活动开展的覆盖不是很全面</t>
  </si>
  <si>
    <t>1、当前参与的所有项目，与项目PM一起识别短板
2、借鉴其他项目的优秀实践，落地到当前参与的所有项目中，并固化</t>
  </si>
  <si>
    <t>寇志舰</t>
  </si>
  <si>
    <t>IPCrystalV2R1C00_网络工具开发部_工具测试项目_01</t>
  </si>
  <si>
    <t>0000040740</t>
  </si>
  <si>
    <t>420527199005241310</t>
  </si>
  <si>
    <t>项目执行的进度把控；项目风险的把控</t>
  </si>
  <si>
    <t>项目执行和监控：学习华为PL的项目管理方法
项目风险的把控：制定风险管理计划</t>
  </si>
  <si>
    <t>IPCrystalV2R1C00_网络工具开发部_工具测试项目_02</t>
  </si>
  <si>
    <t>黄栓</t>
  </si>
  <si>
    <t>0000047318</t>
  </si>
  <si>
    <t>420881198711125000</t>
  </si>
  <si>
    <t xml:space="preserve"> 完全胜任</t>
  </si>
  <si>
    <t>IPCrystalV2R1C00_网络工具开发部_工具测试项目_03</t>
  </si>
  <si>
    <t>姜剑</t>
  </si>
  <si>
    <t>固网专业服务V2R8C00_网络工具部_传送MW精品网工具开发</t>
  </si>
  <si>
    <t>201220</t>
  </si>
  <si>
    <t>420982198707270679</t>
  </si>
  <si>
    <t>张宇光</t>
  </si>
  <si>
    <t>固网专业服务V2R8C01_网络工具部_传送MW精品网工具开发</t>
  </si>
  <si>
    <t>37735</t>
  </si>
  <si>
    <t>412723198701023852</t>
  </si>
  <si>
    <t>第一次承担该角色，
相关分析设计能力
还有待提高。</t>
  </si>
  <si>
    <t>1、通过story的反串讲进行学习
2、通过story的串讲进行巩固</t>
  </si>
  <si>
    <t>林希</t>
  </si>
  <si>
    <t>胡晓明</t>
  </si>
  <si>
    <t>固网专业服务V2R8C02_网络工具部_传送MW精品网工具开发</t>
  </si>
  <si>
    <t>邓泽辉</t>
  </si>
  <si>
    <t>18841</t>
  </si>
  <si>
    <t>432522198801211400</t>
  </si>
  <si>
    <t>业务的理解方面有待加强</t>
  </si>
  <si>
    <t>1.、通过参与需求澄清，加强对业务的理解</t>
  </si>
  <si>
    <t>冯丽娟</t>
  </si>
  <si>
    <t>高杰</t>
  </si>
  <si>
    <t>固网专业服务V2R8C03_网络工具部_传送MW精品网工具开发</t>
  </si>
  <si>
    <t>王州</t>
  </si>
  <si>
    <t>uNetBuilder_V1R5C00_网络工具部_跨域LTE场景工具开发（武汉)_01</t>
  </si>
  <si>
    <t>421302198905266116</t>
  </si>
  <si>
    <t>18702733952</t>
  </si>
  <si>
    <t>计划整理，管理过程文件输出过少</t>
  </si>
  <si>
    <t>加强过程管理培训</t>
  </si>
  <si>
    <t>唐海凡</t>
  </si>
  <si>
    <t>uNetBuilder_V1R5C00_网络工具部_跨域LTE场景工具开发（武汉)_02</t>
  </si>
  <si>
    <t>聂刚</t>
  </si>
  <si>
    <t>0000046223</t>
  </si>
  <si>
    <t>430723199212255018</t>
  </si>
  <si>
    <t>设计模块时，缺少对业务的融合</t>
  </si>
  <si>
    <t>多参入方案讨论，对历史版本进行总结</t>
  </si>
  <si>
    <t>刘育豪</t>
  </si>
  <si>
    <t>uNetBuilder_V1R5C00_网络工具部_跨域LTE场景工具开发（武汉)_03</t>
  </si>
  <si>
    <t>邱舵</t>
  </si>
  <si>
    <t>0000046602</t>
  </si>
  <si>
    <t>420983198907074732</t>
  </si>
  <si>
    <t>特定模块业务需要加强掌握</t>
  </si>
  <si>
    <t>学习对应业务文档和知识</t>
  </si>
  <si>
    <t>黄凤玲</t>
  </si>
  <si>
    <t>uNetBuilder_V1R5C00_网络工具部_跨域LTE场景工具开发（武汉)_04</t>
  </si>
  <si>
    <t>魏才忻</t>
  </si>
  <si>
    <t>xStream合作项目(V3R7)</t>
  </si>
  <si>
    <t>0000032689</t>
  </si>
  <si>
    <t>420106199001213212</t>
  </si>
  <si>
    <t>李洋</t>
  </si>
  <si>
    <t>0000025110</t>
  </si>
  <si>
    <t>510125198603054112</t>
  </si>
  <si>
    <t>曹强</t>
  </si>
  <si>
    <t>0000025109</t>
  </si>
  <si>
    <t>421181198802101356</t>
  </si>
  <si>
    <t>袁红</t>
  </si>
  <si>
    <t>0000036086</t>
  </si>
  <si>
    <t>420117198806276741</t>
  </si>
  <si>
    <t>张峰</t>
  </si>
  <si>
    <t>固网测试工具项目(深圳迁移武汉)</t>
  </si>
  <si>
    <t>0000002323</t>
  </si>
  <si>
    <t>李飞</t>
  </si>
  <si>
    <t>iOutSourcing外包合作项目一期201609</t>
  </si>
  <si>
    <t>0000076788</t>
  </si>
  <si>
    <t>裴谢</t>
  </si>
  <si>
    <t>李昌久</t>
  </si>
  <si>
    <t>韩正</t>
  </si>
  <si>
    <t>SDN接口管理工具外包项目二期2016年10-11</t>
  </si>
  <si>
    <t>郑天才</t>
  </si>
  <si>
    <t>Testing tools (2016)V2R1_ 研发IT与工具装备部_SmartIDE项目_01</t>
  </si>
  <si>
    <t>刘卫民</t>
  </si>
  <si>
    <t>ALM for NW（2016）V2R2_研发IT与工具装备部_设计桌面项目_01</t>
  </si>
  <si>
    <t>曾诚</t>
  </si>
  <si>
    <t>0000074669</t>
  </si>
  <si>
    <t>吴琦芳</t>
  </si>
  <si>
    <t>王宽宽</t>
  </si>
  <si>
    <t>综合传送软件开发与CIE合作项目</t>
  </si>
  <si>
    <t>黄志刚</t>
  </si>
  <si>
    <t>郑洲</t>
  </si>
  <si>
    <t>SDN I&amp;V自动化工厂合作项目第一期</t>
  </si>
  <si>
    <t>张世俊</t>
  </si>
  <si>
    <t>SDN I&amp;V ASON测试合作项目第一期</t>
  </si>
  <si>
    <t>曾凯</t>
  </si>
  <si>
    <t>SNC-TV1R2C00_光控制器_软件测试_01</t>
  </si>
  <si>
    <t>杨小传</t>
  </si>
  <si>
    <t>黄小君</t>
  </si>
  <si>
    <t>夏礼吉</t>
  </si>
  <si>
    <t>黄坤</t>
  </si>
  <si>
    <t>uNetBuilder V1R5C00版本存量经营 FP合作项目</t>
  </si>
  <si>
    <t>杜香云</t>
  </si>
  <si>
    <t>0000053297</t>
  </si>
  <si>
    <t>440223198806174717</t>
  </si>
  <si>
    <t>甘振</t>
  </si>
  <si>
    <t>0000055080</t>
  </si>
  <si>
    <t>452123199202041078</t>
  </si>
  <si>
    <t>卢星贵</t>
  </si>
  <si>
    <t>0000062203</t>
  </si>
  <si>
    <t>450122198912185014</t>
  </si>
  <si>
    <t>黎伟</t>
  </si>
  <si>
    <t>0000058317</t>
  </si>
  <si>
    <t>422424198012204211</t>
  </si>
  <si>
    <t>肖武艺</t>
  </si>
  <si>
    <t>0000201593</t>
  </si>
  <si>
    <t>430381198411166015</t>
  </si>
  <si>
    <t>赵翠平</t>
  </si>
  <si>
    <t>0000055069</t>
  </si>
  <si>
    <t>430521198904045216</t>
  </si>
  <si>
    <t>陈会雄</t>
  </si>
  <si>
    <t>0000052561</t>
  </si>
  <si>
    <t>430621199111028715</t>
  </si>
  <si>
    <t>陈志林</t>
  </si>
  <si>
    <t>uNetBuilderV1R5C00版本跨域4K场景FP合作项目</t>
  </si>
  <si>
    <t>曾华光</t>
  </si>
  <si>
    <t>0000044465</t>
  </si>
  <si>
    <t>432503199011156238</t>
  </si>
  <si>
    <t>刘洁</t>
  </si>
  <si>
    <t>0000047178</t>
  </si>
  <si>
    <t>362201199305130423</t>
  </si>
  <si>
    <t>陈傍稳</t>
  </si>
  <si>
    <t>0000052078</t>
  </si>
  <si>
    <t>441900198912216559</t>
  </si>
  <si>
    <t>肖文斌</t>
  </si>
  <si>
    <t>0000043902</t>
  </si>
  <si>
    <t>430426198904230936</t>
  </si>
  <si>
    <t>杨晓敏</t>
  </si>
  <si>
    <t>0000047287</t>
  </si>
  <si>
    <t>44098119900120441X</t>
  </si>
  <si>
    <t>uNetBuilderV1R5C00版本跨域LTE场景FP合作项目(深圳 )</t>
  </si>
  <si>
    <t>郭伟丽</t>
  </si>
  <si>
    <t>0000053324</t>
  </si>
  <si>
    <t>22072119900308402X</t>
  </si>
  <si>
    <t>0000055167</t>
  </si>
  <si>
    <t>522323199303097539</t>
  </si>
  <si>
    <t>传送部署维护工具MW精品网 FP合作项目（深圳）</t>
  </si>
  <si>
    <t>秦壮壮</t>
  </si>
  <si>
    <t>0000041028</t>
  </si>
  <si>
    <t>340621199003101653</t>
  </si>
  <si>
    <t>张积活</t>
  </si>
  <si>
    <t>0000201733</t>
  </si>
  <si>
    <t>441781198207041455</t>
  </si>
  <si>
    <t>0000037735</t>
  </si>
  <si>
    <t>0000201220</t>
  </si>
  <si>
    <t>陈茜</t>
  </si>
  <si>
    <t>传送部署维护工具O改S特性 FP合作项目</t>
  </si>
  <si>
    <t>曹勇</t>
  </si>
  <si>
    <t>0000201014</t>
  </si>
  <si>
    <t>513029197610221730</t>
  </si>
  <si>
    <t>张贵</t>
  </si>
  <si>
    <t>肖雄辉</t>
  </si>
  <si>
    <t>0000201594</t>
  </si>
  <si>
    <t>432524198710095451</t>
  </si>
  <si>
    <t>叶晓林</t>
  </si>
  <si>
    <t>0000201724</t>
  </si>
  <si>
    <t>430723198708150418</t>
  </si>
  <si>
    <t>张成林</t>
  </si>
  <si>
    <t>方慧芳</t>
  </si>
  <si>
    <t>0000201098</t>
  </si>
  <si>
    <t>362302198706247523</t>
  </si>
  <si>
    <t>姚丁</t>
  </si>
  <si>
    <t>传送部署维护工具波分P&amp;E FP合作项目</t>
  </si>
  <si>
    <t>王艳</t>
  </si>
  <si>
    <t>0000028524</t>
  </si>
  <si>
    <t>532101198809051448</t>
  </si>
  <si>
    <t>申金娥</t>
  </si>
  <si>
    <t>0000201038</t>
  </si>
  <si>
    <t>510724198612080431</t>
  </si>
  <si>
    <t>陈振龙</t>
  </si>
  <si>
    <t>1级PM</t>
  </si>
  <si>
    <t>0级PM</t>
  </si>
  <si>
    <t>0000201188</t>
  </si>
  <si>
    <t>370921198611160937</t>
  </si>
  <si>
    <t>0000040326</t>
  </si>
  <si>
    <t>0000003067</t>
  </si>
  <si>
    <t>432524198411290337</t>
  </si>
  <si>
    <t>0000033538</t>
  </si>
  <si>
    <t>411528198912133752</t>
  </si>
  <si>
    <t>胡彦平</t>
  </si>
  <si>
    <t>2016年固网OSS研发工具合作项目</t>
  </si>
  <si>
    <t>0000019085</t>
  </si>
  <si>
    <t>430482198706071373</t>
  </si>
  <si>
    <t>宋汉超</t>
  </si>
  <si>
    <t>左静</t>
  </si>
  <si>
    <t>接入网解决方案集成与验证（二期）</t>
  </si>
  <si>
    <t>0000044982</t>
  </si>
  <si>
    <t>420620199202083527</t>
  </si>
  <si>
    <t>固网解决方案SDN测试合作项目</t>
  </si>
  <si>
    <t>固网解决方案SDN展厅维护合作项目</t>
  </si>
  <si>
    <t>SDNFV全程全网集成及验证</t>
  </si>
  <si>
    <t>展厅接待及日常管理</t>
  </si>
  <si>
    <t>解决方案集成验证公共NCSI工具开发FP项目一期</t>
  </si>
  <si>
    <t>崔婷婷</t>
  </si>
  <si>
    <t>OLT资料合作项目二期</t>
  </si>
  <si>
    <t>0000002092</t>
  </si>
  <si>
    <t>421022198412053082</t>
  </si>
  <si>
    <t>张小慧</t>
  </si>
  <si>
    <t>蒋翰文</t>
  </si>
  <si>
    <t>传送部署维护工具WDM光网演进_FP合作项目</t>
  </si>
  <si>
    <t>董坤欣</t>
  </si>
  <si>
    <t>0000201079</t>
  </si>
  <si>
    <t>412822198705210830</t>
  </si>
  <si>
    <t>复杂业务分析能力不足</t>
  </si>
  <si>
    <t>业务串讲</t>
  </si>
  <si>
    <t>曾昭惠</t>
  </si>
  <si>
    <t>旷斌</t>
  </si>
  <si>
    <t>0000201250</t>
  </si>
  <si>
    <t>430423198405148218</t>
  </si>
  <si>
    <t>架构能力偏弱</t>
  </si>
  <si>
    <t>架构串讲</t>
  </si>
  <si>
    <t>谢雨钦</t>
  </si>
  <si>
    <t>刘翔</t>
  </si>
  <si>
    <t>0000053024</t>
  </si>
  <si>
    <t>362203198909051011</t>
  </si>
  <si>
    <t>殷永祥</t>
  </si>
  <si>
    <t>谢兴兴</t>
  </si>
  <si>
    <t>0000042029</t>
  </si>
  <si>
    <t>320322199007098654</t>
  </si>
  <si>
    <t>业务分析能力不足</t>
  </si>
  <si>
    <t>0000201217</t>
  </si>
  <si>
    <t>430422198307257916</t>
  </si>
  <si>
    <t>uNetBuilderV1R5C00_网络工具开发部(跨域组件)_工具E2E交付项目</t>
  </si>
  <si>
    <t>陆华章</t>
  </si>
  <si>
    <t>0000061139</t>
  </si>
  <si>
    <t>450421198807294518</t>
  </si>
  <si>
    <t>万婷</t>
  </si>
  <si>
    <t>0000043969</t>
  </si>
  <si>
    <t>422202199002105282</t>
  </si>
  <si>
    <t>何友军</t>
  </si>
  <si>
    <t>IP硬件开发部中软测试业务四期合作项目）</t>
  </si>
  <si>
    <t>0000034503</t>
  </si>
  <si>
    <t>430522199006127835</t>
  </si>
  <si>
    <t>15575836409</t>
  </si>
  <si>
    <t>毛自立</t>
  </si>
  <si>
    <t>董坤</t>
  </si>
  <si>
    <t>0000041056</t>
  </si>
  <si>
    <t>420321199012094110</t>
  </si>
  <si>
    <t>未入池</t>
  </si>
  <si>
    <t>邱细兵</t>
  </si>
  <si>
    <t>0000022863</t>
  </si>
  <si>
    <t>420117198511277931</t>
  </si>
  <si>
    <t>13728728372</t>
  </si>
  <si>
    <t>梁义</t>
  </si>
  <si>
    <t>王进</t>
  </si>
  <si>
    <t>0000031475</t>
  </si>
  <si>
    <t>452427198709291911</t>
  </si>
  <si>
    <t>0000044159</t>
  </si>
  <si>
    <t>452123198901102234</t>
  </si>
  <si>
    <t>李文达</t>
  </si>
  <si>
    <t>PTN R8C00 电信以太PDU iSpeed&amp;iSafe工具开发合作项目</t>
  </si>
  <si>
    <t>0000031704</t>
  </si>
  <si>
    <t>441381198610104434</t>
  </si>
  <si>
    <t>13144805681</t>
  </si>
  <si>
    <t>谭柳</t>
  </si>
  <si>
    <t>0000076637</t>
  </si>
  <si>
    <t>500240198911100165</t>
  </si>
  <si>
    <t>2017/3/31前</t>
  </si>
  <si>
    <t>张春威</t>
  </si>
  <si>
    <t>PTN R8C10  电信以太PDU 低速</t>
  </si>
  <si>
    <t xml:space="preserve">0000072570 </t>
  </si>
  <si>
    <t>220103198207071925</t>
  </si>
  <si>
    <t>0000076639</t>
  </si>
  <si>
    <t>鲁锦超</t>
  </si>
  <si>
    <t>PTN R8C10 电信以太PDU CIE 合作项目</t>
  </si>
  <si>
    <t>0000021742</t>
  </si>
  <si>
    <t>421127198902162270</t>
  </si>
  <si>
    <t>15013596130</t>
  </si>
  <si>
    <t>0000076638</t>
  </si>
  <si>
    <t>丁佳</t>
  </si>
  <si>
    <t>PTN R8C10 电信以太PDU SDV测试合作项目（PTN7900手工）</t>
  </si>
  <si>
    <t>田宏</t>
  </si>
  <si>
    <t>0000008443</t>
  </si>
  <si>
    <t>420528198501172838</t>
  </si>
  <si>
    <t>13417485094</t>
  </si>
  <si>
    <t>0000017027</t>
  </si>
  <si>
    <t>430623198809297237</t>
  </si>
  <si>
    <t>13751092466</t>
  </si>
  <si>
    <t>0000076634</t>
  </si>
  <si>
    <t>于彪</t>
  </si>
  <si>
    <t>PTN R8C10 电信以太PDU SDV测试合作项目（PTN7900SIT专项）</t>
  </si>
  <si>
    <t>0000030601</t>
  </si>
  <si>
    <t>430528198912060234</t>
  </si>
  <si>
    <t>18565755139</t>
  </si>
  <si>
    <t>赵永松</t>
  </si>
  <si>
    <t>0000036238</t>
  </si>
  <si>
    <t>430921199107052938</t>
  </si>
  <si>
    <t>13530189944</t>
  </si>
  <si>
    <t>0000076636</t>
  </si>
  <si>
    <t>胡沧海</t>
  </si>
  <si>
    <t>PTN R8C10 电信以太PDU 自动化合作项目（PTN7900专项自动化）</t>
  </si>
  <si>
    <t>张漫成</t>
  </si>
  <si>
    <t>0000045494</t>
  </si>
  <si>
    <t>441423199002014415</t>
  </si>
  <si>
    <t>李红</t>
  </si>
  <si>
    <t>0000007635</t>
  </si>
  <si>
    <t>430124198907102543</t>
  </si>
  <si>
    <t>13528457521</t>
  </si>
  <si>
    <t>0000076635</t>
  </si>
  <si>
    <t>0000030474</t>
  </si>
  <si>
    <t>430703198710188671</t>
  </si>
  <si>
    <t>18820231395</t>
  </si>
  <si>
    <t>李凯</t>
  </si>
  <si>
    <t>PTN R8C10 电信以太PDU 自动化脚本写作合作项目（PTN 7900自动化 ）</t>
  </si>
  <si>
    <t>0000019176</t>
  </si>
  <si>
    <t>412722198509042010</t>
  </si>
  <si>
    <t>朱萌</t>
  </si>
  <si>
    <t>0000076633</t>
  </si>
  <si>
    <t>PTN R8C10 电信以太PDU 自动化脚本写作合作项目（PTN7900自动化）</t>
  </si>
  <si>
    <t>李俊</t>
  </si>
  <si>
    <t>0000070499</t>
  </si>
  <si>
    <t>420684199211245534</t>
  </si>
  <si>
    <t>周忠伩</t>
  </si>
  <si>
    <t>传送网生产制造支撑和改进项目</t>
  </si>
  <si>
    <t>0000036151</t>
  </si>
  <si>
    <t>410926198806214450</t>
  </si>
  <si>
    <t>韩冬梅</t>
  </si>
  <si>
    <t>文娟</t>
  </si>
  <si>
    <t>0000011697</t>
  </si>
  <si>
    <t>411421198503067360</t>
  </si>
  <si>
    <t>黄小林</t>
  </si>
  <si>
    <t xml:space="preserve">接入网SmartAXMA5800Cable视频板开发FP合作项目  </t>
  </si>
  <si>
    <t>李浩壁</t>
  </si>
  <si>
    <t>0000060260</t>
  </si>
  <si>
    <t>440582199205177497</t>
  </si>
  <si>
    <t>唐萍</t>
  </si>
  <si>
    <t>0000061941</t>
  </si>
  <si>
    <t>362527198710155718</t>
  </si>
  <si>
    <t>邓玲玲</t>
  </si>
  <si>
    <t>0000069663</t>
  </si>
  <si>
    <t>430822199506100029</t>
  </si>
  <si>
    <t>叶龙</t>
  </si>
  <si>
    <t xml:space="preserve">接入网框式R18C00版本 X2CS单板开发 FP合作项目  </t>
  </si>
  <si>
    <t>0000063347</t>
  </si>
  <si>
    <t>61252319880105103X</t>
  </si>
  <si>
    <t>姚坚真</t>
  </si>
  <si>
    <t>接入网框式R18C00版本单板开发合作FP项目1期</t>
  </si>
  <si>
    <t>0000013170</t>
  </si>
  <si>
    <t>440582198502071555</t>
  </si>
  <si>
    <t>吴明明</t>
  </si>
  <si>
    <t>姚龙龙</t>
  </si>
  <si>
    <t>0000065271</t>
  </si>
  <si>
    <t>420381199109133012</t>
  </si>
  <si>
    <t>陈保成</t>
  </si>
  <si>
    <t>0000059440</t>
  </si>
  <si>
    <t>350881199107190012</t>
  </si>
  <si>
    <t>田继宇</t>
  </si>
  <si>
    <t>0000059833</t>
  </si>
  <si>
    <t>140603199205084011</t>
  </si>
  <si>
    <t>谭亚玲</t>
  </si>
  <si>
    <t>接入网框式R18C00版本主机开发合作FP项目1期</t>
  </si>
  <si>
    <t>0000025015</t>
  </si>
  <si>
    <t>430223199010185544</t>
  </si>
  <si>
    <t>舒焕</t>
  </si>
  <si>
    <t>0000032974</t>
  </si>
  <si>
    <t>421121199006152054</t>
  </si>
  <si>
    <t>亢俊</t>
  </si>
  <si>
    <t>0000057272</t>
  </si>
  <si>
    <t>420682198911151590</t>
  </si>
  <si>
    <t xml:space="preserve">接入网硬件开发部SDK自动化测试（FP）合作项目(五期) </t>
  </si>
  <si>
    <t>谢星星</t>
  </si>
  <si>
    <t>0000005275</t>
  </si>
  <si>
    <t>430422198912018817</t>
  </si>
  <si>
    <t>姜永水</t>
  </si>
  <si>
    <t>邹煜</t>
  </si>
  <si>
    <t>0000060903</t>
  </si>
  <si>
    <t>450502198204280615</t>
  </si>
  <si>
    <t>0000056734</t>
  </si>
  <si>
    <t>422827197910230055</t>
  </si>
  <si>
    <t>邓文献</t>
  </si>
  <si>
    <t>曾斌</t>
  </si>
  <si>
    <t xml:space="preserve">接入网硬件开发部光接入软件开发(FP)合作项目一期 </t>
  </si>
  <si>
    <t>0000059723</t>
  </si>
  <si>
    <t>510321199106080010</t>
  </si>
  <si>
    <t xml:space="preserve">刘敏 </t>
  </si>
  <si>
    <t>陈康祥</t>
  </si>
  <si>
    <t>接入网硬件开发部光接入硬件测试(FP)合作项目四期</t>
  </si>
  <si>
    <t>聂云姬</t>
  </si>
  <si>
    <t>0000057049</t>
  </si>
  <si>
    <t>340221198008140022</t>
  </si>
  <si>
    <t>赖永鑫</t>
  </si>
  <si>
    <t>0000045495</t>
  </si>
  <si>
    <t>452402199301155112</t>
  </si>
  <si>
    <t>曾宪林</t>
  </si>
  <si>
    <t>接入网硬件开发部可靠性测试及自动化开发（FP）合作项目</t>
  </si>
  <si>
    <t>0000063340</t>
  </si>
  <si>
    <t>430203199209213017</t>
  </si>
  <si>
    <t>陈柱</t>
  </si>
  <si>
    <t>0000062474</t>
  </si>
  <si>
    <t>432503199006093578</t>
  </si>
  <si>
    <t>张鸿川</t>
  </si>
  <si>
    <t>接入网硬件开发部深圳硬件可靠性测试（FP）合作项目</t>
  </si>
  <si>
    <t>莫蕴华</t>
  </si>
  <si>
    <t>0000057861</t>
  </si>
  <si>
    <t>231084198211191925</t>
  </si>
  <si>
    <t>何智</t>
  </si>
  <si>
    <t>0000045777</t>
  </si>
  <si>
    <t>522126198707020013</t>
  </si>
  <si>
    <t>13538196051</t>
  </si>
  <si>
    <t>接入网硬件开发部制造支撑（FP）合作项目</t>
  </si>
  <si>
    <t>邓惠华</t>
  </si>
  <si>
    <t>0000059912</t>
  </si>
  <si>
    <t>362226198402180011</t>
  </si>
  <si>
    <t>0000003069</t>
  </si>
  <si>
    <t>441427198310072714</t>
  </si>
  <si>
    <t>李结太</t>
  </si>
  <si>
    <t>波分配置器数据开发项目2016H2</t>
  </si>
  <si>
    <t>0000031653</t>
  </si>
  <si>
    <t>36062219880211531X</t>
  </si>
  <si>
    <t>2016年VRP系统服务委托测试合作项目5期</t>
  </si>
  <si>
    <t>关键角色人员</t>
  </si>
  <si>
    <t>2016年Fenix杭州自动化工厂合作项目（五期）</t>
  </si>
  <si>
    <t>Fenix-SSP开发测试合作项目(七期)</t>
  </si>
  <si>
    <t>陈传明</t>
  </si>
  <si>
    <t>ATN版本公共_业务组件_ATN自动化工厂委托测试项目_01</t>
  </si>
  <si>
    <t>师俊</t>
  </si>
  <si>
    <t>钟华梅</t>
  </si>
  <si>
    <t>羊洪峰</t>
  </si>
  <si>
    <t>VNE V1R3C10业务策略网关Netconf特性开发合作项目</t>
  </si>
  <si>
    <t>2016年VBNG自动化工厂一期项目</t>
  </si>
  <si>
    <t>数通资料南京外包合作项目一期（FP）</t>
  </si>
  <si>
    <t>2016/17/28</t>
  </si>
  <si>
    <t>路由器V8R9C00_业务组件_SDV自动化脚本开发委托测试项目_01</t>
  </si>
  <si>
    <t>AC-DCN LMT合作项目（AC 2.0一期）</t>
  </si>
  <si>
    <t>王元伟</t>
  </si>
  <si>
    <t>AC-DCN V2R1C06维护版本南京地域测试合作项目</t>
  </si>
  <si>
    <t>AC-DCN云平台对接二期合作项目</t>
  </si>
  <si>
    <t>二层业务平台部IPSEC精英项目</t>
  </si>
  <si>
    <t>路由器V8_业务组件_自动化工具效率提升项目_003</t>
  </si>
  <si>
    <t>ATN V3R2 路由器与电信以太硬件开发部硬件测试合作项目</t>
  </si>
  <si>
    <t>路由器与电信以太硬件南京二期委托开发项目</t>
  </si>
  <si>
    <t>路由器公共_路由器PDU_南京主干持续集成南迁_01</t>
  </si>
  <si>
    <t>SMP NETCONF及接入协议精英外包项目</t>
  </si>
  <si>
    <t>朱义鹏</t>
  </si>
  <si>
    <t>路由器V8R9C10_业务组件_SR自动化工厂项目_00B</t>
  </si>
  <si>
    <t>邵白雨</t>
  </si>
  <si>
    <t>固网整机项目-南京</t>
  </si>
  <si>
    <t>赵建华</t>
  </si>
  <si>
    <t>吕晓敏</t>
  </si>
  <si>
    <t>路由器V8R9C10_驱动组件_板卡驱动开发项目_006</t>
  </si>
  <si>
    <t>AC-CloudManager V2R2C00 苏州地域测试合作项目</t>
  </si>
  <si>
    <t>SDN统一控制器机制测试项目</t>
  </si>
  <si>
    <t>企业通信?PDUVMCU和EUMP?开发项目?2016年2~8月</t>
  </si>
  <si>
    <t>数据中心控制器纯硬场景测试项目</t>
  </si>
  <si>
    <t>汪坤</t>
  </si>
  <si>
    <t>中移动公有云联合创新合作I期一期合作项目</t>
  </si>
  <si>
    <t>黎洪菱</t>
  </si>
  <si>
    <t>SDN自动化工厂CI_DCNv3运营专项测试项目</t>
  </si>
  <si>
    <t>李帅</t>
  </si>
  <si>
    <t>SDN统一控制器南北向协议合作开发项目</t>
  </si>
  <si>
    <t>孙伟</t>
  </si>
  <si>
    <t>AC-DCN V3R1C00 苏州地域测试合作项目</t>
  </si>
  <si>
    <t>张全</t>
  </si>
  <si>
    <t>云管理Cloud-VPN网络配置开发合作项目</t>
  </si>
  <si>
    <t>AC-DCNV2R1_SDN控制器I&amp;V_DCNV2R1C06TR5-2测试项目_01</t>
  </si>
  <si>
    <t>严诚</t>
  </si>
  <si>
    <t>AC-CAMPUSV3R1_SDN控制器I&amp;V_CAMPUSV3R1C10测试项_01</t>
  </si>
  <si>
    <t>崔雅洁</t>
  </si>
  <si>
    <t>曹颖</t>
  </si>
  <si>
    <t>杨国志</t>
  </si>
  <si>
    <t>2016年基础硬件平台部武汉承接项目时钟测试开发合作项目</t>
  </si>
  <si>
    <t>00001005046</t>
  </si>
  <si>
    <t>唐伟</t>
  </si>
  <si>
    <t>固网工具TSharp扩展应用项目一期</t>
  </si>
  <si>
    <t>0000058248</t>
  </si>
  <si>
    <t>430521199005227000</t>
  </si>
  <si>
    <t>NOS</t>
  </si>
  <si>
    <t>路由器电信以太</t>
  </si>
  <si>
    <t>SDN</t>
  </si>
  <si>
    <t>服务工具</t>
  </si>
  <si>
    <t>接入部署与维护工具 V2R8C00 固网CEM 合作委托开发TM项目</t>
  </si>
  <si>
    <t>GNEEC Cloud V1R6 独立开发合作项目</t>
  </si>
  <si>
    <t>自动化</t>
  </si>
  <si>
    <t>硬件测试</t>
  </si>
  <si>
    <t>特性开发</t>
  </si>
  <si>
    <t>资料</t>
  </si>
  <si>
    <t>维护</t>
  </si>
  <si>
    <t>工具开发</t>
  </si>
  <si>
    <t>服务工具研发__服务工具开发</t>
  </si>
  <si>
    <t>2016年基础硬件平台部北京承接软件开发合作项目</t>
  </si>
  <si>
    <t>产品测试_硬件版本测试</t>
  </si>
  <si>
    <t>刘晓东</t>
  </si>
  <si>
    <t>2016年北京路由器自动化工厂三期合作外包项目</t>
  </si>
  <si>
    <t>产品测试_自动化测试用例写作</t>
  </si>
  <si>
    <t>软件研发：整产品交付</t>
  </si>
  <si>
    <t>软件研发：业务特性/模块开发</t>
  </si>
  <si>
    <t>硬件测试：结构件测试</t>
  </si>
  <si>
    <t>服务工具开发&amp;维护</t>
  </si>
  <si>
    <t>硬件开发</t>
  </si>
  <si>
    <t>产品测试</t>
  </si>
  <si>
    <t>硬件产品维护</t>
  </si>
  <si>
    <t>IP硬件开发部中软测试业务四期合作项目</t>
  </si>
  <si>
    <t>硬件测试：硬件整产品测试</t>
  </si>
  <si>
    <t>软件研发：整版本交付</t>
  </si>
  <si>
    <t>研发工具开发&amp;维护</t>
  </si>
  <si>
    <t>软件测试：整版本测试</t>
  </si>
  <si>
    <t>软件测试：自动化测试</t>
  </si>
  <si>
    <t xml:space="preserve">接入网SmartAXMA5800Cable视频板开发FP合作项目 </t>
  </si>
  <si>
    <t>接入网框式R18C00版本 X2CS单板开发 FP合作项目</t>
  </si>
  <si>
    <t>接入网硬件开发部光接入软件开发(FP)合作项目一期</t>
  </si>
  <si>
    <t>CI/版本工程</t>
  </si>
  <si>
    <t>硬件测试：单板或器件测试</t>
  </si>
  <si>
    <t>核心网&amp;综合事业部</t>
  </si>
  <si>
    <t>核心网&amp;GTS</t>
  </si>
  <si>
    <t>核心网</t>
  </si>
  <si>
    <t>柏慧</t>
  </si>
  <si>
    <t>增值工具CloudDesign项目</t>
  </si>
  <si>
    <t>0000027578</t>
  </si>
  <si>
    <t>43112119850102222X</t>
  </si>
  <si>
    <t>朱佳</t>
  </si>
  <si>
    <t>郭露云</t>
  </si>
  <si>
    <t>朱绍武</t>
  </si>
  <si>
    <t>刘尊志</t>
  </si>
  <si>
    <t>0000201368</t>
  </si>
  <si>
    <t>430524198508273232</t>
  </si>
  <si>
    <t>王云</t>
  </si>
  <si>
    <t>方志娟</t>
  </si>
  <si>
    <t>0000201102</t>
  </si>
  <si>
    <t>360281198801115041</t>
  </si>
  <si>
    <t>熊慧文</t>
  </si>
  <si>
    <t>陈小灵</t>
  </si>
  <si>
    <t>增值SmartNDP</t>
  </si>
  <si>
    <t>0000001471</t>
  </si>
  <si>
    <t>李咏慧</t>
  </si>
  <si>
    <t>23</t>
  </si>
  <si>
    <t>0000201041</t>
  </si>
  <si>
    <t>360782198402212016</t>
  </si>
  <si>
    <t>刘坤</t>
  </si>
  <si>
    <t>路丽霜</t>
  </si>
  <si>
    <t>0000037862</t>
  </si>
  <si>
    <t>452723198906280825</t>
  </si>
  <si>
    <t>李亮亮</t>
  </si>
  <si>
    <t>增值工具PPTD项目</t>
  </si>
  <si>
    <t>0000031820</t>
  </si>
  <si>
    <t xml:space="preserve">420923198507183538
</t>
  </si>
  <si>
    <t>陈岁</t>
  </si>
  <si>
    <t>UC解决方案测试合作项目</t>
  </si>
  <si>
    <t>0000023697</t>
  </si>
  <si>
    <t>430321198903204536</t>
  </si>
  <si>
    <t>1、对UC解决方案整体业务有部分特性不熟悉；标准云化环境底层的部署未接触过
2、项目管理能力有待提升</t>
  </si>
  <si>
    <t>1、借助华为培训学习业务知识，提升业务能力。
2、参加PM系列培训，学习基础管理知识和理论，提升综合管理能力。</t>
  </si>
  <si>
    <t>娄世辉</t>
  </si>
  <si>
    <t>苏丹</t>
  </si>
  <si>
    <t>0000030561</t>
  </si>
  <si>
    <t>150302198712172029</t>
  </si>
  <si>
    <t>1、部分业务知识需要提升（特别是业务交互、媒体改向这一块需要加强） 
2、没经过TSE的系统专业的培训学习，有点野路子，设计范围覆盖存在考虑不全面</t>
  </si>
  <si>
    <t>1、安排媒体改向等方面的业务知识培训提升
 2、邀请华为方的TSE/SE专家进行辅导培训，学习特性设计的思维方式和方法，安排特性设计任务，通过实践提升TSE综合能力"</t>
  </si>
  <si>
    <t>0000045912</t>
  </si>
  <si>
    <t>321183198912150617</t>
  </si>
  <si>
    <t>15012496626</t>
  </si>
  <si>
    <t>基本胜任</t>
    <phoneticPr fontId="1" type="noConversion"/>
  </si>
  <si>
    <t>华东交付部</t>
  </si>
  <si>
    <t>陈志乾</t>
  </si>
  <si>
    <t>0000018128</t>
  </si>
  <si>
    <t>330382198902246311</t>
  </si>
  <si>
    <t>泮敏洁</t>
  </si>
  <si>
    <t>丁诚、张东</t>
  </si>
  <si>
    <t>0000044173</t>
  </si>
  <si>
    <t>330104197801211617</t>
  </si>
  <si>
    <t>2015.06.20</t>
  </si>
  <si>
    <t>谢更生</t>
  </si>
  <si>
    <t>戴明</t>
  </si>
  <si>
    <t>UC维优</t>
  </si>
  <si>
    <t>0000001999</t>
  </si>
  <si>
    <t>431223198301130013</t>
  </si>
  <si>
    <t>文建详</t>
  </si>
  <si>
    <t>谢更生、姚康</t>
  </si>
  <si>
    <t>李蛟龙</t>
  </si>
  <si>
    <t>0000006020</t>
  </si>
  <si>
    <t>220523198801200117</t>
  </si>
  <si>
    <t>2016.06.20</t>
  </si>
  <si>
    <t>文建祥</t>
  </si>
  <si>
    <t>0000201560</t>
  </si>
  <si>
    <t>500233198512100113</t>
  </si>
  <si>
    <t>杜威</t>
  </si>
  <si>
    <t>0000007038</t>
  </si>
  <si>
    <t>421023198701158530</t>
  </si>
  <si>
    <t>梁建立</t>
  </si>
  <si>
    <t>0000005866</t>
  </si>
  <si>
    <t>429001198512091655</t>
  </si>
  <si>
    <t>斗桂萧</t>
  </si>
  <si>
    <t>UGW OM FP委托开发项目</t>
  </si>
  <si>
    <t>0000037354</t>
  </si>
  <si>
    <t>620121198804101966</t>
  </si>
  <si>
    <t>刚加入资源池，PM培养需要进行系统的培训，包括认识和能力；</t>
  </si>
  <si>
    <t>1.参加公司安排的PM课程；
2.项目中实战，及时和导师沟通，困惑问题及时给予解决；</t>
  </si>
  <si>
    <t>申焕珍</t>
  </si>
  <si>
    <t>屈康仑</t>
  </si>
  <si>
    <t>张志丽</t>
  </si>
  <si>
    <t>屈康伦</t>
  </si>
  <si>
    <t>0000032904</t>
  </si>
  <si>
    <t>610502198208158211</t>
  </si>
  <si>
    <t>增强领域内业务拉通和组织能力。</t>
  </si>
  <si>
    <t>定期组织培训和制定能力提升计划。</t>
  </si>
  <si>
    <t>王禹博</t>
  </si>
  <si>
    <t>沈康康</t>
  </si>
  <si>
    <t>0000061829</t>
  </si>
  <si>
    <t>610526198810055216</t>
  </si>
  <si>
    <t>新QA，业务了解不够深入，实习阶段</t>
  </si>
  <si>
    <t>1、与客户以及PM了解业务背景，梳理质量策划
2、安排导师指导</t>
  </si>
  <si>
    <t>高静涛</t>
  </si>
  <si>
    <t>PS集成服务工具合作开发FP项目1期</t>
  </si>
  <si>
    <t>0000046500</t>
  </si>
  <si>
    <t>610427198908142239</t>
  </si>
  <si>
    <t>对PM例行惯例动作理解和执行上还需要深入。</t>
  </si>
  <si>
    <t>公司培训并且在实际岗位锻炼。</t>
  </si>
  <si>
    <t>张文文</t>
  </si>
  <si>
    <t>白志珍</t>
  </si>
  <si>
    <t>杨增辉</t>
  </si>
  <si>
    <t>董乐平</t>
  </si>
  <si>
    <t>0000060411</t>
  </si>
  <si>
    <t>610321198904131563</t>
  </si>
  <si>
    <t>测试管理能力和协调能力。</t>
  </si>
  <si>
    <t>朱琳</t>
  </si>
  <si>
    <t>0000058880</t>
  </si>
  <si>
    <t>411402198208116722</t>
  </si>
  <si>
    <t>与华为IPD流程对接的方法需要完善。</t>
  </si>
  <si>
    <t>参考已经完成IPD流程对接的或者做的较好的。</t>
  </si>
  <si>
    <t>郝玉林</t>
  </si>
  <si>
    <t>HSS合作项目</t>
  </si>
  <si>
    <t>0000021766</t>
  </si>
  <si>
    <t>41138119830613617X</t>
  </si>
  <si>
    <t>毕晓红</t>
  </si>
  <si>
    <t>周长民</t>
  </si>
  <si>
    <t>0000021881</t>
  </si>
  <si>
    <t>370811198105120010</t>
  </si>
  <si>
    <t>18392139237</t>
  </si>
  <si>
    <t>刘鹏</t>
  </si>
  <si>
    <t>0000023314</t>
  </si>
  <si>
    <t>610525198512183715</t>
  </si>
  <si>
    <t>孙鑫</t>
  </si>
  <si>
    <t>0000010144</t>
  </si>
  <si>
    <t>610113198602061626</t>
  </si>
  <si>
    <t>徐进波</t>
  </si>
  <si>
    <t>0000013663</t>
  </si>
  <si>
    <t>340827198601234338</t>
  </si>
  <si>
    <t>13659196637</t>
  </si>
  <si>
    <t>魏锋杰</t>
  </si>
  <si>
    <t>0000019909</t>
  </si>
  <si>
    <t>130132198503154119</t>
  </si>
  <si>
    <t>15319930773</t>
  </si>
  <si>
    <t>熊守健</t>
  </si>
  <si>
    <t>0000009731</t>
  </si>
  <si>
    <t>612526198405176294</t>
  </si>
  <si>
    <t>18291903800</t>
  </si>
  <si>
    <t>白大伟</t>
  </si>
  <si>
    <t>0000031507</t>
  </si>
  <si>
    <t>610527198108220011</t>
  </si>
  <si>
    <t>13519199350</t>
  </si>
  <si>
    <t>黄锦斌</t>
  </si>
  <si>
    <t>IOT平台</t>
  </si>
  <si>
    <t>0000055517</t>
  </si>
  <si>
    <t>440301198105062111</t>
  </si>
  <si>
    <t>没有团队管理经验，因为是资源型项目，对团队中的成员还不熟悉，还做不到很好的管理。</t>
  </si>
  <si>
    <t>先进行团队人员熟悉，并且摸清项目情况再进行实际放手管理</t>
  </si>
  <si>
    <t>胡伟红</t>
  </si>
  <si>
    <t>46</t>
  </si>
  <si>
    <t>彭辉</t>
  </si>
  <si>
    <t>陈星星</t>
  </si>
  <si>
    <t>0000071824</t>
  </si>
  <si>
    <t>430624199012299439</t>
  </si>
  <si>
    <t>蒋卫军</t>
  </si>
  <si>
    <t>Caas家真解决方案测试</t>
  </si>
  <si>
    <t>0000038806</t>
  </si>
  <si>
    <t>43048119891013219X</t>
  </si>
  <si>
    <t>叶月辉</t>
  </si>
  <si>
    <t>邢伟</t>
  </si>
  <si>
    <t>李尼亚</t>
  </si>
  <si>
    <t>0000050286</t>
  </si>
  <si>
    <t>412726198209171000</t>
  </si>
  <si>
    <t>0000066117</t>
  </si>
  <si>
    <t>存量项目</t>
  </si>
  <si>
    <t>0000032932</t>
  </si>
  <si>
    <t>342201199003285418</t>
  </si>
  <si>
    <t>雷鹏</t>
  </si>
  <si>
    <t>李前程</t>
  </si>
  <si>
    <t>UPortal2800合作项目</t>
  </si>
  <si>
    <t>0000200530</t>
  </si>
  <si>
    <t>330821198804030714</t>
  </si>
  <si>
    <t>已离职</t>
  </si>
  <si>
    <t>刘礼江</t>
  </si>
  <si>
    <t>梁继</t>
  </si>
  <si>
    <t>vUSN OM FP委托开发项目</t>
  </si>
  <si>
    <t>0000037154</t>
  </si>
  <si>
    <t>140602198105108572</t>
  </si>
  <si>
    <t>需要加强PM储备能力。</t>
  </si>
  <si>
    <t>制定PM储备与培养计划。</t>
  </si>
  <si>
    <t>袁海林</t>
  </si>
  <si>
    <t>李松</t>
  </si>
  <si>
    <t>辛维斌</t>
  </si>
  <si>
    <t>王青锋</t>
  </si>
  <si>
    <t>0000039422</t>
  </si>
  <si>
    <t>411121198610035560</t>
  </si>
  <si>
    <t>15002980966</t>
  </si>
  <si>
    <t>加大对开发计划了解</t>
  </si>
  <si>
    <t>林觐瑜</t>
  </si>
  <si>
    <t>eSpace SoftPhone项目</t>
  </si>
  <si>
    <t>0000053741</t>
  </si>
  <si>
    <t>330327198011053378</t>
  </si>
  <si>
    <t>凌妍丽</t>
  </si>
  <si>
    <t>CGP合作项目</t>
  </si>
  <si>
    <t>0000065171</t>
  </si>
  <si>
    <t>610122198801194000</t>
  </si>
  <si>
    <t>40</t>
  </si>
  <si>
    <t>王文渊</t>
  </si>
  <si>
    <t>刘文丽</t>
  </si>
  <si>
    <t>0000052187</t>
  </si>
  <si>
    <t>610523198511045000</t>
  </si>
  <si>
    <t>技术能力待进一步提升。</t>
  </si>
  <si>
    <t>参加华为相关培训</t>
  </si>
  <si>
    <t>何斌博</t>
  </si>
  <si>
    <t>答辩分数73.6</t>
  </si>
  <si>
    <t>0000003037</t>
  </si>
  <si>
    <t>320925198401113000</t>
  </si>
  <si>
    <t>王婷</t>
  </si>
  <si>
    <t>ATS合作项目</t>
  </si>
  <si>
    <t>张玲芳</t>
  </si>
  <si>
    <t>0000024042</t>
  </si>
  <si>
    <t>610322198601162940</t>
  </si>
  <si>
    <t>冯勃</t>
  </si>
  <si>
    <t>已在2016年3月认证系统级1级QA认证</t>
  </si>
  <si>
    <t>38</t>
  </si>
  <si>
    <t>卢东</t>
  </si>
  <si>
    <t>0000032685</t>
  </si>
  <si>
    <t>团队管理能力待提升。</t>
  </si>
  <si>
    <t>答辩分数70.92</t>
  </si>
  <si>
    <t>荆凯虹</t>
  </si>
  <si>
    <t>张旭</t>
  </si>
  <si>
    <t>0000028685</t>
  </si>
  <si>
    <t>610124199208040011</t>
  </si>
  <si>
    <t>开发团队任务和风险监控能力欠缺</t>
  </si>
  <si>
    <t>2016,11,23</t>
  </si>
  <si>
    <t>答辩分数73.35</t>
  </si>
  <si>
    <t>0000016040</t>
  </si>
  <si>
    <t>411328198802184611</t>
  </si>
  <si>
    <t>18792723965</t>
  </si>
  <si>
    <t>在岗</t>
    <phoneticPr fontId="1" type="noConversion"/>
  </si>
  <si>
    <t>管理能力及团队建设能力有待提升</t>
  </si>
  <si>
    <t>1、协助梳理团队架构
2、培养团队关键角色，提拔有意向的人员
3、团队梯队及责任明确化</t>
  </si>
  <si>
    <t>刘保</t>
  </si>
  <si>
    <t>刘见波</t>
  </si>
  <si>
    <t>eSpace CC V200R001C60项目</t>
  </si>
  <si>
    <t>0000024922</t>
  </si>
  <si>
    <t>421023198003117336</t>
  </si>
  <si>
    <t>1、人员管理、项目管理规范性有待进一步提升；</t>
  </si>
  <si>
    <t>1、参加PM管理沙龙培训；
2、参加团队内部管理培训；</t>
  </si>
  <si>
    <t>杨寅虎</t>
  </si>
  <si>
    <t>刘欣欣</t>
  </si>
  <si>
    <t>SPS信令</t>
  </si>
  <si>
    <t>刘锦秀</t>
  </si>
  <si>
    <t>0000014409</t>
  </si>
  <si>
    <t>441622198705145710</t>
  </si>
  <si>
    <t>0000020392</t>
  </si>
  <si>
    <t>411524198704111430</t>
  </si>
  <si>
    <t>江梦珍</t>
  </si>
  <si>
    <t>421181198502287021</t>
  </si>
  <si>
    <t>闫益伟</t>
  </si>
  <si>
    <t>0000018476</t>
  </si>
  <si>
    <t>450803198507106393</t>
  </si>
  <si>
    <t>龙平</t>
  </si>
  <si>
    <t>sdk测试</t>
  </si>
  <si>
    <t>0000017006</t>
  </si>
  <si>
    <t>362430198710054530</t>
  </si>
  <si>
    <t>1 业界测试技能较局限
2 交付质量关注较少，质量策划做的少</t>
  </si>
  <si>
    <t>1 自己主动学习业界的主流的测试技术
2 多与QA交流，制定质量策划，重点关注交付质量</t>
  </si>
  <si>
    <t>曾向兴</t>
  </si>
  <si>
    <t>黄育槟</t>
  </si>
  <si>
    <t>0000031752</t>
  </si>
  <si>
    <t>440229198311230711</t>
  </si>
  <si>
    <t>1 对项目周边业务知识熟悉度不够
2 没有从版本层面上关注测试方案，策略</t>
  </si>
  <si>
    <t>1 自己主动学习了解周边网元及下游解决方案的相关业务
2 后续参与到所有需求的测试方案，策略的讨论中
3 承担大需求，复杂需求，需要专门制定测试方案的测试任务</t>
  </si>
  <si>
    <t>农朝恒</t>
  </si>
  <si>
    <t>15919449037</t>
  </si>
  <si>
    <t>1、缺少系统的质量流程经验；
2、沟通、表达能力有待提升；
3、对独立交付的质量要求够清晰系统
4、在对多项目安排时工作安排缺少计划</t>
  </si>
  <si>
    <t>1、多与华为QA沟通，了解华为的质量要求以及相关的质量流程；
2、多与导师刘静学习沟通，学习项目独立交付的质量审计流程以及相关的改进措施；
3、多与项目PM&amp;SPM沟通，及时对齐华为/项目质量要求；
4、做好工作安排计划，并获得服务项目支持</t>
  </si>
  <si>
    <t>张懿</t>
  </si>
  <si>
    <t>卢涛</t>
  </si>
  <si>
    <t>OMP Portal与Tropo合作项目</t>
  </si>
  <si>
    <t>0000040843</t>
  </si>
  <si>
    <t>42032119880123541X</t>
  </si>
  <si>
    <t>1、无团队管理经验，无资源管理经验，沟通能力有待加强</t>
  </si>
  <si>
    <t>1.每半个月对卢涛的工作进行总结指导；
2.参与部门的PM相关培训；
3.独立承担开发组运作。</t>
  </si>
  <si>
    <t>欧阳光</t>
  </si>
  <si>
    <t>黄志超</t>
  </si>
  <si>
    <t>0000030909</t>
  </si>
  <si>
    <t>430321199010200014</t>
  </si>
  <si>
    <t>曾志成</t>
  </si>
  <si>
    <t>0000041235</t>
  </si>
  <si>
    <t>430521197904146856</t>
  </si>
  <si>
    <t>43112919891108132X</t>
  </si>
  <si>
    <t>暂不胜任</t>
    <phoneticPr fontId="1" type="noConversion"/>
  </si>
  <si>
    <t>马树成</t>
  </si>
  <si>
    <t>eSpace USM V 3. 0委托开发项目</t>
  </si>
  <si>
    <t>0000201400</t>
  </si>
  <si>
    <t>342422198207227031</t>
  </si>
  <si>
    <t>王鹤</t>
  </si>
  <si>
    <t>1、测试能力基线需要进一步梳理；</t>
  </si>
  <si>
    <t>1、参与团队内部业务串讲，作为主讲完成30%以上业务知识内部讲解培训；
2、明确梳理测试能力基线，基于业务差异化；
3、完成测试梯队化建设；</t>
  </si>
  <si>
    <t>蒋文靖</t>
  </si>
  <si>
    <t>王小东</t>
  </si>
  <si>
    <t>0000201536</t>
  </si>
  <si>
    <t>411481198611127902</t>
  </si>
  <si>
    <t>0000201518</t>
  </si>
  <si>
    <t>430981199005017265</t>
  </si>
  <si>
    <t>0000002926</t>
  </si>
  <si>
    <t>42212619821105753X</t>
  </si>
  <si>
    <t>冯勋</t>
  </si>
  <si>
    <t>牛小华</t>
  </si>
  <si>
    <t>PS专业服务工具委托开发TM项目1期</t>
  </si>
  <si>
    <t>0000050142</t>
  </si>
  <si>
    <t>62270119820214452X</t>
  </si>
  <si>
    <t>对项目整体运作和计划要加强。沉淀和积累团队技能。</t>
  </si>
  <si>
    <t>参与和华为接口人一起对齐计划。
制定相应的员工培养和华为员工对接计划。</t>
  </si>
  <si>
    <t>刘晨东</t>
  </si>
  <si>
    <t>谢怀正</t>
  </si>
  <si>
    <t>加强对其他模块了解，并且能够指导其他员工。</t>
  </si>
  <si>
    <t>宋增强</t>
  </si>
  <si>
    <t>IOT-终端APP开发</t>
  </si>
  <si>
    <t>0000049528</t>
  </si>
  <si>
    <t>360421199003024013</t>
  </si>
  <si>
    <t>1、没有过管理经验，不知道如何发起沟通，还不能转变与客户沟通的思维
2、缺乏整体项目管理观，沟通能力有待加强</t>
  </si>
  <si>
    <t>1、前期通过制定项目项目计划以及引导其做项目重点工作沙盘进行开展相应项目活动和管理手段；
2、适当放手让其去做相应的管理和沟通，针对其相应的沟通情况做一定的改进</t>
  </si>
  <si>
    <t>王瑞峰</t>
  </si>
  <si>
    <t>0000042447</t>
  </si>
  <si>
    <t>150221199104166512</t>
  </si>
  <si>
    <t>1、方案设计能力不足，设计能力有待提升；没有版本设计和管理经验，对工作量的评估有待提升，没有规格设计经验；
2、对其它网元的业务流程不熟，对方案的整体把控有待提升</t>
  </si>
  <si>
    <t>1、多与华为SE、架构师讨论方案的设计和制定
2、通过学习、培训的途径提高方案设计能力
3、华为方的SE带着做方案，通过实践来提升</t>
  </si>
  <si>
    <t>赵桃园</t>
  </si>
  <si>
    <t>0000048336</t>
  </si>
  <si>
    <t>420684199002235516</t>
  </si>
  <si>
    <t>1、模块设计能力不足，对当前架构整体质量把控不够
2、对于非事件外各模块业务的代码不熟</t>
  </si>
  <si>
    <t>1、通过学习、培训的方式提高业务水平和模块设计能力
2、加强代码走读，代码检视，提升代码熟练度
3、承接核心功能开发，通过实践来提升设计能力</t>
  </si>
  <si>
    <t>宋文彬</t>
  </si>
  <si>
    <t>PS控制持续集成合作项目二期</t>
  </si>
  <si>
    <t>0000011195</t>
  </si>
  <si>
    <t>610104198703042612</t>
  </si>
  <si>
    <t>质量管理需要完善。</t>
  </si>
  <si>
    <t>参加公司安排的MDE课程。</t>
  </si>
  <si>
    <t>0000019898</t>
  </si>
  <si>
    <t>460036198704265217</t>
  </si>
  <si>
    <t>2013-04-25</t>
  </si>
  <si>
    <t>乔鹏科</t>
  </si>
  <si>
    <t>CSC&amp;SPG产品委托开发项目</t>
  </si>
  <si>
    <t>0000066187</t>
  </si>
  <si>
    <t>610124198410090915</t>
  </si>
  <si>
    <t>18191418075</t>
  </si>
  <si>
    <t>周宁</t>
  </si>
  <si>
    <t>代志刚</t>
  </si>
  <si>
    <t>0000012780</t>
  </si>
  <si>
    <t>610431198611291000</t>
  </si>
  <si>
    <t>2016.04.01</t>
  </si>
  <si>
    <t>新团队，后备PM，培养考核中</t>
  </si>
  <si>
    <t>汤星星</t>
  </si>
  <si>
    <t>TV Client合作项目</t>
  </si>
  <si>
    <t>0000036067</t>
  </si>
  <si>
    <t>421083199001284211</t>
  </si>
  <si>
    <t>佘灿</t>
  </si>
  <si>
    <t>李乐刚</t>
  </si>
  <si>
    <t>0000050650</t>
  </si>
  <si>
    <t>410727199112066510</t>
  </si>
  <si>
    <t>18626356579</t>
  </si>
  <si>
    <t xml:space="preserve">1、沟通能力有待提升
2、资源管理、协调能力有待提升
</t>
  </si>
  <si>
    <t>1、沟通能力有待提升，提前做好沟通准备；
2、资源管理、协调可与导师及时沟通协商</t>
  </si>
  <si>
    <t>唐继国</t>
  </si>
  <si>
    <t>UC会议合作项目</t>
  </si>
  <si>
    <t>0000021949</t>
  </si>
  <si>
    <t>43052819860326281X</t>
  </si>
  <si>
    <t>1、会议团队整体业务知识不熟悉
2、缺少对团队的整体管控能力</t>
  </si>
  <si>
    <t>1、安排了解会议项目的所有业务知识
2、参加PM系列培训，学习基础管理知识和理论，提升综合管理能力。</t>
  </si>
  <si>
    <t>李洪玉</t>
  </si>
  <si>
    <t>0000009381</t>
  </si>
  <si>
    <t>43052119860912427X</t>
  </si>
  <si>
    <t>FP转型后，TSE相关技能欠缺。涉及内容为测试方案输出。</t>
  </si>
  <si>
    <t>1、与客户沟通，让TSE接触方案设计相关工作内容。
2、相关人熟悉测试方案输出评审流程
3、相关人熟悉测试方案写作模板相关内容。</t>
  </si>
  <si>
    <t>汪丹凤</t>
  </si>
  <si>
    <t>UC解决方案测试组</t>
  </si>
  <si>
    <t>0000201515</t>
  </si>
  <si>
    <t>341022198605160028</t>
  </si>
  <si>
    <t>林颂律</t>
  </si>
  <si>
    <t>0000042794</t>
  </si>
  <si>
    <t>330225198810280050</t>
  </si>
  <si>
    <t>UAC合作项目</t>
  </si>
  <si>
    <t>冯少儒</t>
  </si>
  <si>
    <t>孙莉芳</t>
  </si>
  <si>
    <t>0000004428</t>
  </si>
  <si>
    <t>612727198411153926</t>
  </si>
  <si>
    <t>朱鹏</t>
  </si>
  <si>
    <t>0000008541</t>
  </si>
  <si>
    <t>320323198112206000</t>
  </si>
  <si>
    <t>0000005711</t>
  </si>
  <si>
    <t>610481198502216000</t>
  </si>
  <si>
    <t>赵杏</t>
  </si>
  <si>
    <t>王敏</t>
  </si>
  <si>
    <t>iGWB_维护测试（FP）</t>
  </si>
  <si>
    <t>0000201409</t>
  </si>
  <si>
    <t>372922198605016267</t>
  </si>
  <si>
    <t>牛立强</t>
  </si>
  <si>
    <t>冯玫</t>
  </si>
  <si>
    <t>0000201108</t>
  </si>
  <si>
    <t>220106198405318625</t>
  </si>
  <si>
    <t>CCF产品业务很熟悉，但对iGWB产品业务还不太熟悉，作为TSE还缺少端到端质量策划和看护能力。</t>
  </si>
  <si>
    <t>1、当前正在逐步了解IGWB业务
2、重大需求端到端负责质量策划和看护，培养综合能力。</t>
  </si>
  <si>
    <t>UPCC资料合作项目</t>
  </si>
  <si>
    <t>陈琪</t>
  </si>
  <si>
    <t>421123198506230811</t>
  </si>
  <si>
    <t>陶玉文</t>
  </si>
  <si>
    <t>廖爱玉</t>
  </si>
  <si>
    <t>0000017588</t>
  </si>
  <si>
    <t>张梦</t>
  </si>
  <si>
    <t>陈甜</t>
  </si>
  <si>
    <t>430903198908064528</t>
  </si>
  <si>
    <t>MSE OM FP委托开发项目</t>
  </si>
  <si>
    <t>0000006858</t>
  </si>
  <si>
    <t>654221198506150035</t>
  </si>
  <si>
    <t>时间管理能力需提升；</t>
  </si>
  <si>
    <t>安排任务提前排好计划，临时任务要根据紧急和重要程度排序，合理安排工作和公共事务时间。</t>
  </si>
  <si>
    <t>惠元通</t>
  </si>
  <si>
    <t>0000019081</t>
  </si>
  <si>
    <t>610524198405205249</t>
  </si>
  <si>
    <t>1.项目启动、验收关闭目前没怎么参与，特别是工作量评估；
2.项目执行和监控过程中，对风险的评估意识不够；</t>
  </si>
  <si>
    <t>1.多学习请教工作量评估方法，借用一些工作任务书去评估工作量，找机会参与其他项目验收关闭相关会议进行学习；
2.时刻树立风险意识，关注工作进度，识别任务背后隐藏的风险，及时采取相应措施；</t>
  </si>
  <si>
    <t>王淑婷</t>
  </si>
  <si>
    <t>0000201474</t>
  </si>
  <si>
    <t>61032219861103116X</t>
  </si>
  <si>
    <t>刚加入资源池，TSE培养需要进行系统的培训，包括认识和能力。</t>
  </si>
  <si>
    <t xml:space="preserve">1.参加公司安排的TSE课程。
2.项目中实战，及时和导师沟通，困惑问题及时给予解决；
</t>
  </si>
  <si>
    <t>温建浩</t>
  </si>
  <si>
    <t>智真会议</t>
  </si>
  <si>
    <t>0000201559</t>
  </si>
  <si>
    <t>440982198701252131</t>
  </si>
  <si>
    <t>班东</t>
  </si>
  <si>
    <t>林湘平</t>
  </si>
  <si>
    <t>陈文锦</t>
  </si>
  <si>
    <t>0000201037</t>
  </si>
  <si>
    <t>420702198201218096</t>
  </si>
  <si>
    <t>18682013016</t>
  </si>
  <si>
    <t>0000201331</t>
  </si>
  <si>
    <t>431121198605130516</t>
  </si>
  <si>
    <t>18688759237</t>
  </si>
  <si>
    <t>黄幼珍</t>
  </si>
  <si>
    <t>0000201204</t>
  </si>
  <si>
    <t>452123198701011020</t>
  </si>
  <si>
    <t>15019463737</t>
  </si>
  <si>
    <t>邬胜江</t>
  </si>
  <si>
    <t>0000011148</t>
  </si>
  <si>
    <t>362528198502067015</t>
  </si>
  <si>
    <t>1、没有过管理经验，思维一直局限在测试管理，还没有上升至整个项目的管理；
2、缺乏整体项目管理观，沟通能力有待加强</t>
  </si>
  <si>
    <t>谭军红</t>
  </si>
  <si>
    <t>王振专</t>
  </si>
  <si>
    <t>胡亮</t>
  </si>
  <si>
    <t>0000021526</t>
  </si>
  <si>
    <t>430903198906204531</t>
  </si>
  <si>
    <t>1、没有版本设计和管理经验，对工作量的评估有待提升，没有规格设计经验；
2、目前只设计Window界面C++，没有安卓和IOS的开发经验，对项目的整体把控有待提升</t>
  </si>
  <si>
    <t>1、该员工能力已基本胜任，只是没有真正尝试做架构和版本设计，后续通过实践提升设计能力</t>
  </si>
  <si>
    <t>陈玉书</t>
  </si>
  <si>
    <t>0000043784</t>
  </si>
  <si>
    <t>420521199109010076</t>
  </si>
  <si>
    <t>1、基本能力已达到要求，需要加强整个版本和模块的质量看护</t>
  </si>
  <si>
    <t>后续分配版本模块责任看护</t>
  </si>
  <si>
    <t>陈进群</t>
  </si>
  <si>
    <t>0000042720</t>
  </si>
  <si>
    <t>420117198810103536</t>
  </si>
  <si>
    <t>潘玉妹</t>
  </si>
  <si>
    <t>0000045039</t>
  </si>
  <si>
    <t>450122199006253526</t>
  </si>
  <si>
    <t>测试能力已达到要求，需要加强版本整体把控，向TSE方向发展</t>
  </si>
  <si>
    <t>需要锻炼整个版本的质量的看护能力</t>
  </si>
  <si>
    <t>吴博</t>
  </si>
  <si>
    <t>IDM合作项目</t>
  </si>
  <si>
    <t>0000011589</t>
  </si>
  <si>
    <t>610102198111110017</t>
  </si>
  <si>
    <t>13759875199</t>
  </si>
  <si>
    <t>冯涛</t>
  </si>
  <si>
    <t>39</t>
  </si>
  <si>
    <t>潘斌彬</t>
  </si>
  <si>
    <t>0000007353</t>
  </si>
  <si>
    <t>610125198009091619</t>
  </si>
  <si>
    <t>周玉明</t>
  </si>
  <si>
    <t>0000008881</t>
  </si>
  <si>
    <t>610523198412162877</t>
  </si>
  <si>
    <t>崔晨</t>
  </si>
  <si>
    <t>0000015701</t>
  </si>
  <si>
    <t>610404198906113018</t>
  </si>
  <si>
    <t>王兵</t>
  </si>
  <si>
    <t>0000057449</t>
  </si>
  <si>
    <t>610125198107223910</t>
  </si>
  <si>
    <t>张娜</t>
  </si>
  <si>
    <t>个人放弃未进行答辩</t>
  </si>
  <si>
    <t>0000004374</t>
  </si>
  <si>
    <t>610523198211231688</t>
  </si>
  <si>
    <t>18629052465</t>
  </si>
  <si>
    <t>朱春海</t>
  </si>
  <si>
    <t>个人放弃，未进行答辩</t>
  </si>
  <si>
    <t>0000056529</t>
  </si>
  <si>
    <t>410202197902140515</t>
  </si>
  <si>
    <t>答辩分数88</t>
  </si>
  <si>
    <t>王甲赫</t>
  </si>
  <si>
    <t>0000005198</t>
  </si>
  <si>
    <t>610104198407312614</t>
  </si>
  <si>
    <t>18966912328</t>
  </si>
  <si>
    <t>周俊</t>
  </si>
  <si>
    <t>0000034293</t>
  </si>
  <si>
    <t>610123198910123780</t>
  </si>
  <si>
    <t>吴凤龙</t>
  </si>
  <si>
    <t>DaaS</t>
  </si>
  <si>
    <t>0000015710</t>
  </si>
  <si>
    <t>232324198706124514</t>
  </si>
  <si>
    <t>曹耀东</t>
  </si>
  <si>
    <t>潘国文</t>
  </si>
  <si>
    <t>0000021636</t>
  </si>
  <si>
    <t>410711198703159019</t>
  </si>
  <si>
    <t>李印峰</t>
  </si>
  <si>
    <t>0000030192</t>
  </si>
  <si>
    <t>610324198412284298</t>
  </si>
  <si>
    <t>吴娟亮</t>
  </si>
  <si>
    <t>0000015185</t>
  </si>
  <si>
    <t>622801198902141421</t>
  </si>
  <si>
    <t>15829677612</t>
  </si>
  <si>
    <t>答辩分数80</t>
  </si>
  <si>
    <t>徐芳</t>
  </si>
  <si>
    <t>UC软终端测试组</t>
  </si>
  <si>
    <t>李钱</t>
  </si>
  <si>
    <t>0000201291</t>
  </si>
  <si>
    <t>429006198706182418</t>
  </si>
  <si>
    <t>0000029442</t>
  </si>
  <si>
    <t>340821198504220024</t>
  </si>
  <si>
    <t>1、人员管理、项目管理规范性有待进一步提升；
2、内部能力建设思考，内部团队短板策略思考不足；
3、需要进一步提升自己的业务能力；
4、对于项目整体从需求到实施部署运作体系掌握不足；</t>
  </si>
  <si>
    <t>1、参加PM管理沙龙培训；
2、参加团队内部管理培训；
3、项目上识别16年短板（含人员、交付能力），制定措施并改进；</t>
  </si>
  <si>
    <t>吴超超</t>
  </si>
  <si>
    <t>有很好测试风险意识，能够推动前端质量提升；</t>
  </si>
  <si>
    <t>叶忠华</t>
  </si>
  <si>
    <t>eSpace ECS V 300R001C00开发项目</t>
  </si>
  <si>
    <t>0000201677</t>
  </si>
  <si>
    <t>331002198211174315</t>
  </si>
  <si>
    <t>1、人员沟通、项目交付能力有待进一步提升；
2、对于项目整体从需求到实施部署运作体系掌握不足；</t>
  </si>
  <si>
    <t>1、参加PM管理沙龙培训；
2、项目上识别16年短板（含人员、交付能力），制定措施并改进；</t>
  </si>
  <si>
    <t>张雪山</t>
  </si>
  <si>
    <t>杨君</t>
  </si>
  <si>
    <t>0000034265</t>
  </si>
  <si>
    <t>330327198710190224</t>
  </si>
  <si>
    <t>应兆苹</t>
  </si>
  <si>
    <t>UC&amp;C资料组</t>
  </si>
  <si>
    <t>0000201685</t>
  </si>
  <si>
    <t>332526198411093527</t>
  </si>
  <si>
    <t>马伟霞</t>
  </si>
  <si>
    <t>龚雪</t>
  </si>
  <si>
    <t>BMU</t>
  </si>
  <si>
    <t>0000201761</t>
  </si>
  <si>
    <t>431121198712018853</t>
  </si>
  <si>
    <t>2015.09.06</t>
  </si>
  <si>
    <t>EPC智能运维委托开发项目二期</t>
  </si>
  <si>
    <t>刚加入资源池，PM培养需要进行系统的培训，包括认识和能力。</t>
  </si>
  <si>
    <t>徐铭声</t>
  </si>
  <si>
    <t>潘瑞琪</t>
  </si>
  <si>
    <t>0000042587</t>
  </si>
  <si>
    <t>612524198510020635</t>
  </si>
  <si>
    <t xml:space="preserve">1.参加公司安排的PM课程；
2.项目中实战，及时和导师沟通，困惑问题及时给予解决；
</t>
  </si>
  <si>
    <t>张磊</t>
  </si>
  <si>
    <t>0000028011</t>
  </si>
  <si>
    <t>610112198408270516</t>
  </si>
  <si>
    <t>白生文</t>
  </si>
  <si>
    <t>PS控制产品配套工具合作开发FP项目3期</t>
  </si>
  <si>
    <t>张毅</t>
  </si>
  <si>
    <t>0000025224</t>
  </si>
  <si>
    <t>610303198701020414</t>
  </si>
  <si>
    <t>加强工具之间的拉通能力</t>
  </si>
  <si>
    <t>了解其他开发人员任务。</t>
  </si>
  <si>
    <t>0000041115</t>
  </si>
  <si>
    <t>610121199108313298</t>
  </si>
  <si>
    <t>0000058135</t>
  </si>
  <si>
    <t>622323198910226653</t>
  </si>
  <si>
    <t>对工具组整体了解还需要时间。</t>
  </si>
  <si>
    <t>加深对工具组业务认识</t>
  </si>
  <si>
    <t>何苗苗</t>
  </si>
  <si>
    <t>0000033723</t>
  </si>
  <si>
    <t>610203198811170426</t>
  </si>
  <si>
    <t>整体协作能力。</t>
  </si>
  <si>
    <t>加强对整体测试团队技能拉通。</t>
  </si>
  <si>
    <t>赵婉莹</t>
  </si>
  <si>
    <t>0000015249</t>
  </si>
  <si>
    <t>610526198804117628</t>
  </si>
  <si>
    <t>PM的管理工作需要经过系统培训。</t>
  </si>
  <si>
    <t>需要系统培训和整理PM管理动作。</t>
  </si>
  <si>
    <t>常卓慧</t>
  </si>
  <si>
    <t>【PS领域FP】资料开发合作FP项目1期</t>
  </si>
  <si>
    <t>钱妍</t>
  </si>
  <si>
    <t>0000015256</t>
  </si>
  <si>
    <t>610122198710152820</t>
  </si>
  <si>
    <t>对SE职责范围不明确。</t>
  </si>
  <si>
    <t>需要系统的培训。</t>
  </si>
  <si>
    <t>展厅支撑项目</t>
  </si>
  <si>
    <t>0000021136</t>
  </si>
  <si>
    <t>420321198602245113</t>
  </si>
  <si>
    <t>2013-06-18</t>
  </si>
  <si>
    <t>刘茂俊</t>
  </si>
  <si>
    <t>白雪</t>
  </si>
  <si>
    <t>MBP集成管道与OS集成验证项目</t>
  </si>
  <si>
    <t>0000024851</t>
  </si>
  <si>
    <t>杨勇</t>
    <phoneticPr fontId="1" type="noConversion"/>
  </si>
  <si>
    <t>0000038983</t>
  </si>
  <si>
    <t>杨勇</t>
  </si>
  <si>
    <t>0000036925</t>
  </si>
  <si>
    <t>612324198505215170</t>
  </si>
  <si>
    <t xml:space="preserve">项目启动、验收关闭目前没怎么参与，特别是工作量评估
</t>
  </si>
  <si>
    <t>学习请教工作量评估方法，借用一些工作任务书去评估工作量，找机会参与其他项目验收关闭相关会议进行学习。</t>
  </si>
  <si>
    <t>EPC持续集成工具委托开发项目三期</t>
  </si>
  <si>
    <t>周育庆</t>
  </si>
  <si>
    <t>0000035053</t>
  </si>
  <si>
    <t>612423198902011816</t>
  </si>
  <si>
    <t>于洪家</t>
  </si>
  <si>
    <t>MSX产品委托开发项目</t>
  </si>
  <si>
    <t>0000068766</t>
  </si>
  <si>
    <t>210282198805156311</t>
  </si>
  <si>
    <t>之前华为MSX员工，对于业务及华为工作方式完全熟悉。
主要短板是对于大团队的管理没有经验。</t>
  </si>
  <si>
    <t>个人在工作中锻炼并参加公司培训以及PM培训。</t>
  </si>
  <si>
    <t>尚伟</t>
  </si>
  <si>
    <t>运营及质量能力提升合作项目</t>
  </si>
  <si>
    <t>0000201456</t>
  </si>
  <si>
    <t>511523198704153574</t>
  </si>
  <si>
    <t>潘平</t>
  </si>
  <si>
    <t>iGWB合作项目_开发（TM）</t>
  </si>
  <si>
    <t>440421198410108033</t>
  </si>
  <si>
    <t>张纛</t>
  </si>
  <si>
    <t>VoLTE解决方案合作测试项目</t>
  </si>
  <si>
    <t>洋敏洁</t>
  </si>
  <si>
    <t>车照伦</t>
  </si>
  <si>
    <t>UPCC测试合作项目</t>
  </si>
  <si>
    <t>440506198509020711</t>
  </si>
  <si>
    <t>廖云</t>
  </si>
  <si>
    <t>360730198912032414</t>
  </si>
  <si>
    <t>邓玉玺</t>
  </si>
  <si>
    <t>黄小维</t>
  </si>
  <si>
    <t>422325198609221525</t>
  </si>
  <si>
    <t>梁田勤</t>
  </si>
  <si>
    <t>敖华西</t>
  </si>
  <si>
    <t>通信能源SMU控制器软件与测试工具委托开发项目</t>
  </si>
  <si>
    <t>0000030365</t>
  </si>
  <si>
    <t>511123198712156271</t>
  </si>
  <si>
    <t>2016.03.16</t>
  </si>
  <si>
    <t>贺子康</t>
  </si>
  <si>
    <t>甄玉云</t>
  </si>
  <si>
    <t>杨玉龙</t>
  </si>
  <si>
    <t>0000043307</t>
  </si>
  <si>
    <t>410622198807256036</t>
  </si>
  <si>
    <t>fp</t>
  </si>
  <si>
    <t>张华飞</t>
  </si>
  <si>
    <t>动环第三方设备委托开发项目</t>
  </si>
  <si>
    <t>0000044149</t>
  </si>
  <si>
    <t>360321199007058012</t>
  </si>
  <si>
    <t>陈允</t>
  </si>
  <si>
    <t>网络能源配置器行销工具软件项目</t>
  </si>
  <si>
    <t>0000028120</t>
  </si>
  <si>
    <t>431121198406052236</t>
  </si>
  <si>
    <t>董战海</t>
  </si>
  <si>
    <t>逆变器装备项目</t>
  </si>
  <si>
    <t>0000032371</t>
  </si>
  <si>
    <t>410224198304291316</t>
  </si>
  <si>
    <t>13682373105</t>
  </si>
  <si>
    <t>夏留远</t>
  </si>
  <si>
    <t>葛超</t>
  </si>
  <si>
    <t>方案云_开发</t>
  </si>
  <si>
    <t>0000033584</t>
  </si>
  <si>
    <t>441723198905051315</t>
  </si>
  <si>
    <t>黄晓东</t>
  </si>
  <si>
    <t>82</t>
  </si>
  <si>
    <t>张新宇</t>
  </si>
  <si>
    <t>刘韶</t>
  </si>
  <si>
    <t>0000035059</t>
  </si>
  <si>
    <t>130132199006082278</t>
  </si>
  <si>
    <t>徐儒芳</t>
  </si>
  <si>
    <t>0000032643</t>
  </si>
  <si>
    <t>522625198911220013</t>
  </si>
  <si>
    <t>0000046112</t>
  </si>
  <si>
    <t>440883199112030376</t>
  </si>
  <si>
    <t>后备人员暂不答辩</t>
  </si>
  <si>
    <t>VRP V8 SSP委托测试项目</t>
  </si>
  <si>
    <t>0000052929</t>
  </si>
  <si>
    <t>330225198003242904</t>
  </si>
  <si>
    <t>1、人员管理沟通能力不足；
2、测试能力建设思考不足；</t>
  </si>
  <si>
    <t>1、参与测试知识串讲，从测试角度梳理完成团队业务模型；
2、建立测试能力模型，制定测试人员措施；</t>
  </si>
  <si>
    <t>翟家乐</t>
  </si>
  <si>
    <t>0000024674</t>
  </si>
  <si>
    <t>410223199003280021</t>
  </si>
  <si>
    <t>胡龙</t>
  </si>
  <si>
    <t>网络能源资料外包项目</t>
  </si>
  <si>
    <t>0000021590</t>
  </si>
  <si>
    <t>420704198511101611</t>
  </si>
  <si>
    <t>通信能源监控自动化开发与测试项目</t>
  </si>
  <si>
    <t>UPS大中机测试项目</t>
  </si>
  <si>
    <t>黄诚</t>
  </si>
  <si>
    <t>能源自动化测试外包四期项目</t>
  </si>
  <si>
    <t>0000017691</t>
  </si>
  <si>
    <t>429004198908084936</t>
  </si>
  <si>
    <t>能源装备开发</t>
  </si>
  <si>
    <t>贾坤鹏</t>
  </si>
  <si>
    <t>二次电源自动化项目</t>
  </si>
  <si>
    <t>0000028372</t>
  </si>
  <si>
    <t>130130198710012735</t>
  </si>
  <si>
    <t>18718515960</t>
  </si>
  <si>
    <t>李平厚</t>
  </si>
  <si>
    <t>深圳CSIC运维</t>
  </si>
  <si>
    <t>刘有根</t>
  </si>
  <si>
    <t>0000053071</t>
  </si>
  <si>
    <t>432522199102242974</t>
  </si>
  <si>
    <t>王永波</t>
  </si>
  <si>
    <t>PAD单兵作战系统</t>
  </si>
  <si>
    <t>0000018745</t>
  </si>
  <si>
    <t>421022198406197514</t>
  </si>
  <si>
    <t>BU数字化运营项目</t>
  </si>
  <si>
    <t>陈源</t>
  </si>
  <si>
    <t>0000062375</t>
  </si>
  <si>
    <t>36078119930423341X</t>
  </si>
  <si>
    <t>廖剑秋</t>
  </si>
  <si>
    <t>方案云_测试</t>
  </si>
  <si>
    <t>0000045213</t>
  </si>
  <si>
    <t>360429199201152535</t>
  </si>
  <si>
    <t>洪有智</t>
  </si>
  <si>
    <t>刘龙康</t>
  </si>
  <si>
    <t>0000045219</t>
  </si>
  <si>
    <t>430581199105034933</t>
  </si>
  <si>
    <t>谢创斌</t>
  </si>
  <si>
    <t>孙勤宁</t>
  </si>
  <si>
    <t>数据中心监控自动化测试</t>
  </si>
  <si>
    <t>崔珏珑</t>
  </si>
  <si>
    <t>000004173</t>
  </si>
  <si>
    <t>362326198804070013</t>
  </si>
  <si>
    <t>班彦庆</t>
  </si>
  <si>
    <t>0000040277</t>
  </si>
  <si>
    <t>622301198403184331</t>
  </si>
  <si>
    <t>谢海燕</t>
  </si>
  <si>
    <t>研发信息安全风险平台优化版本开发与实施项目</t>
  </si>
  <si>
    <t>0000055541</t>
  </si>
  <si>
    <t>440223198409194511 </t>
  </si>
  <si>
    <t>杨世发</t>
  </si>
  <si>
    <t>于红友</t>
  </si>
  <si>
    <t>能源装备项目</t>
  </si>
  <si>
    <t>0000031599</t>
  </si>
  <si>
    <t>220381198106181000</t>
  </si>
  <si>
    <t>13267228051</t>
  </si>
  <si>
    <t>张晓磊</t>
  </si>
  <si>
    <t>UPS5000 V100R003C00&amp;C01 UPS中大机项目2016H1</t>
  </si>
  <si>
    <t>肖君梅</t>
  </si>
  <si>
    <t>0000037790</t>
  </si>
  <si>
    <t>421087198611113787</t>
  </si>
  <si>
    <t>邓捷能</t>
  </si>
  <si>
    <t>张振斌</t>
  </si>
  <si>
    <t>数据中心能源产品部结构件定制委托开发</t>
  </si>
  <si>
    <t>叶利超</t>
  </si>
  <si>
    <t>0000037714</t>
  </si>
  <si>
    <t>421182198708304751</t>
  </si>
  <si>
    <t>赵青涯</t>
  </si>
  <si>
    <t>通信能源监控智能虚拟设备开发项目</t>
  </si>
  <si>
    <t>0000018365</t>
  </si>
  <si>
    <t>360103198601015914</t>
  </si>
  <si>
    <t>13424240826</t>
  </si>
  <si>
    <t>邓丽猛</t>
  </si>
  <si>
    <t>0000029168</t>
  </si>
  <si>
    <t>360121198412064613</t>
  </si>
  <si>
    <t>13410117438</t>
  </si>
  <si>
    <t>陈彪</t>
  </si>
  <si>
    <t>咨询设计与投标部人力合作项目</t>
  </si>
  <si>
    <t>0000027506</t>
  </si>
  <si>
    <t>432524198309162000</t>
  </si>
  <si>
    <t>厉雁庭</t>
  </si>
  <si>
    <t>研发软件外包-运维中心实验室平台项目开发外包</t>
  </si>
  <si>
    <t>0000020063</t>
  </si>
  <si>
    <t>445221198311095912</t>
  </si>
  <si>
    <t>孙宏伟</t>
  </si>
  <si>
    <t>龚尚坤</t>
  </si>
  <si>
    <t>0000036952</t>
  </si>
  <si>
    <t>430922198711242019</t>
  </si>
  <si>
    <t>杨万协</t>
  </si>
  <si>
    <t>信息安全安全运营项目</t>
  </si>
  <si>
    <t>0000201655</t>
  </si>
  <si>
    <t xml:space="preserve">440583198703184536
</t>
  </si>
  <si>
    <t>魏淼</t>
  </si>
  <si>
    <t>杨文昌</t>
  </si>
  <si>
    <t>0000043280</t>
  </si>
  <si>
    <t xml:space="preserve">450481198812202653
</t>
  </si>
  <si>
    <t xml:space="preserve">数据中心能源产品部结构衍生编码委托开发 </t>
  </si>
  <si>
    <t>江卫兵</t>
  </si>
  <si>
    <t>0000066710</t>
  </si>
  <si>
    <t>360428199109273514</t>
  </si>
  <si>
    <t>2016.06.01</t>
  </si>
  <si>
    <t>陈严</t>
  </si>
  <si>
    <t>13246686071</t>
  </si>
  <si>
    <t>UC软终端开发组</t>
  </si>
  <si>
    <t>隽雄浩</t>
  </si>
  <si>
    <t>富媒体UC Client</t>
  </si>
  <si>
    <t>王军辉</t>
  </si>
  <si>
    <t>智真委托开发项目</t>
  </si>
  <si>
    <t>智真委托测试组</t>
  </si>
  <si>
    <t>尹家创</t>
  </si>
  <si>
    <t>网络能源</t>
  </si>
  <si>
    <t>IDS2000 V500R002C10 拉美208V微模块项目</t>
  </si>
  <si>
    <t>刘正良</t>
  </si>
  <si>
    <t>能源&amp;公共</t>
  </si>
  <si>
    <t>产品研发——业务功能子模块开发</t>
  </si>
  <si>
    <t>开发型</t>
  </si>
  <si>
    <t>刘静</t>
  </si>
  <si>
    <t>其它——咨询（BA/SA）</t>
  </si>
  <si>
    <t>产品测试_解决方案测试</t>
  </si>
  <si>
    <t>产品测试——自动化用例写作</t>
  </si>
  <si>
    <t>龚丽娜</t>
  </si>
  <si>
    <t>OM开发</t>
  </si>
  <si>
    <t>行销工具开发_行销工具开发</t>
  </si>
  <si>
    <t>产品研发——OM类开发</t>
  </si>
  <si>
    <t>产品开发期</t>
  </si>
  <si>
    <t>蒋祺</t>
  </si>
  <si>
    <t>服务工具研发_服务工具研发</t>
  </si>
  <si>
    <t>产品开发</t>
  </si>
  <si>
    <t>产品研发_业务功能子模块研发</t>
  </si>
  <si>
    <t>研发工具开发_效率提升工具</t>
  </si>
  <si>
    <t>持续集成</t>
  </si>
  <si>
    <t>产品研发__产品端到端特性开发</t>
  </si>
  <si>
    <t>产品测试_自动化用例写作</t>
  </si>
  <si>
    <t>产品研发_产品端到端特性开发</t>
  </si>
  <si>
    <t>产品研发——资料开发</t>
  </si>
  <si>
    <t>开发型独立交付</t>
    <phoneticPr fontId="1" type="noConversion"/>
  </si>
  <si>
    <t>0000052600</t>
  </si>
  <si>
    <t>33028119920608792X</t>
  </si>
  <si>
    <t>13588210427</t>
  </si>
  <si>
    <t>周密</t>
    <phoneticPr fontId="1" type="noConversion"/>
  </si>
  <si>
    <t>黄新昕</t>
  </si>
  <si>
    <t>洪玉梅</t>
  </si>
  <si>
    <t>肖波</t>
  </si>
  <si>
    <t>李艳军</t>
  </si>
  <si>
    <t>陈坚</t>
  </si>
  <si>
    <t>熊伟</t>
  </si>
  <si>
    <t>0000068865</t>
  </si>
  <si>
    <t>基本胜任</t>
    <phoneticPr fontId="1" type="noConversion"/>
  </si>
  <si>
    <t>西安</t>
    <phoneticPr fontId="1" type="noConversion"/>
  </si>
  <si>
    <t>0000060339</t>
  </si>
  <si>
    <t>资源型独立编组</t>
    <phoneticPr fontId="1" type="noConversion"/>
  </si>
  <si>
    <t>中软院事业部</t>
    <phoneticPr fontId="1" type="noConversion"/>
  </si>
  <si>
    <t>西安交付一部</t>
    <phoneticPr fontId="1" type="noConversion"/>
  </si>
  <si>
    <t>2012实验室</t>
  </si>
  <si>
    <t>研发软件外包_W20151028067_GENEXCloud V1R2委托合作开发项目(前台业务插件)</t>
    <phoneticPr fontId="1" type="noConversion"/>
  </si>
  <si>
    <t>产品研发服务_W20151125019_GENEXCloud迁移PaaS技术外包合作项目</t>
    <phoneticPr fontId="1" type="noConversion"/>
  </si>
  <si>
    <t>李恒</t>
  </si>
  <si>
    <t>郭步高</t>
    <phoneticPr fontId="1" type="noConversion"/>
  </si>
  <si>
    <t>吴立峰</t>
  </si>
  <si>
    <t>唐建</t>
    <phoneticPr fontId="1" type="noConversion"/>
  </si>
  <si>
    <t>刘敏</t>
  </si>
  <si>
    <t>左佳伟</t>
    <phoneticPr fontId="1" type="noConversion"/>
  </si>
  <si>
    <t>张龙刚</t>
    <phoneticPr fontId="1" type="noConversion"/>
  </si>
  <si>
    <t>郑晓溪</t>
  </si>
  <si>
    <t>王荔</t>
    <phoneticPr fontId="1" type="noConversion"/>
  </si>
  <si>
    <t>候海波</t>
  </si>
  <si>
    <t>郭将</t>
    <phoneticPr fontId="1" type="noConversion"/>
  </si>
  <si>
    <t>罗文峰</t>
    <phoneticPr fontId="1" type="noConversion"/>
  </si>
  <si>
    <t>王超</t>
    <phoneticPr fontId="1" type="noConversion"/>
  </si>
  <si>
    <t>关娟</t>
    <phoneticPr fontId="1" type="noConversion"/>
  </si>
  <si>
    <t>黄峰</t>
    <phoneticPr fontId="1" type="noConversion"/>
  </si>
  <si>
    <t>郭继阳</t>
    <phoneticPr fontId="1" type="noConversion"/>
  </si>
  <si>
    <t>孟曙光</t>
    <phoneticPr fontId="1" type="noConversion"/>
  </si>
  <si>
    <t>高岗</t>
    <phoneticPr fontId="1" type="noConversion"/>
  </si>
  <si>
    <t>任海燕</t>
    <phoneticPr fontId="1" type="noConversion"/>
  </si>
  <si>
    <t>袁明芳</t>
    <phoneticPr fontId="1" type="noConversion"/>
  </si>
  <si>
    <t>贾艳艳</t>
    <phoneticPr fontId="1" type="noConversion"/>
  </si>
  <si>
    <t>郑金秀</t>
    <phoneticPr fontId="1" type="noConversion"/>
  </si>
  <si>
    <t>张燕</t>
    <phoneticPr fontId="1" type="noConversion"/>
  </si>
  <si>
    <t>西安交付二部</t>
  </si>
  <si>
    <t>赵红新</t>
  </si>
  <si>
    <t>0000018752</t>
  </si>
  <si>
    <t xml:space="preserve">610121198612038331 </t>
  </si>
  <si>
    <t>18706896001</t>
  </si>
  <si>
    <t>0000022398</t>
  </si>
  <si>
    <t>610121198802203086</t>
  </si>
  <si>
    <t>18966742496</t>
  </si>
  <si>
    <t>路永康</t>
    <phoneticPr fontId="1" type="noConversion"/>
  </si>
  <si>
    <t>刘英</t>
  </si>
  <si>
    <t>0000019717</t>
  </si>
  <si>
    <t>370125198412272348</t>
  </si>
  <si>
    <t>15389450780</t>
  </si>
  <si>
    <t>赵熙</t>
  </si>
  <si>
    <t>UniSTAR SiteDesigner V200R008C10（第七期）</t>
    <phoneticPr fontId="1" type="noConversion"/>
  </si>
  <si>
    <t>王超</t>
  </si>
  <si>
    <t>0000045268</t>
  </si>
  <si>
    <t>610115198602231018</t>
  </si>
  <si>
    <t>18872282757</t>
  </si>
  <si>
    <t>高波</t>
  </si>
  <si>
    <t>陈小龙</t>
  </si>
  <si>
    <t>0000010386</t>
  </si>
  <si>
    <t>610326198904011037</t>
  </si>
  <si>
    <t>13720409218</t>
  </si>
  <si>
    <t>0000017951</t>
  </si>
  <si>
    <t>610524198709246496</t>
  </si>
  <si>
    <t>13259711021</t>
  </si>
  <si>
    <t>康永岗</t>
    <phoneticPr fontId="1" type="noConversion"/>
  </si>
  <si>
    <t xml:space="preserve">UniSTAR ISDP-SIMS V1R1C20委托开发项目（第二期） </t>
    <phoneticPr fontId="1" type="noConversion"/>
  </si>
  <si>
    <t>西安交付二部</t>
    <phoneticPr fontId="1" type="noConversion"/>
  </si>
  <si>
    <t>甄磊磊</t>
    <phoneticPr fontId="1" type="noConversion"/>
  </si>
  <si>
    <t xml:space="preserve">UniSTAR ISDP-DIM V1R1C20委托开发项目(第二期) </t>
    <phoneticPr fontId="1" type="noConversion"/>
  </si>
  <si>
    <t>权梦波</t>
    <phoneticPr fontId="1" type="noConversion"/>
  </si>
  <si>
    <t>权梦波</t>
  </si>
  <si>
    <t>0000032763</t>
  </si>
  <si>
    <t>61052619821222135X</t>
  </si>
  <si>
    <t>18189129922</t>
  </si>
  <si>
    <t>刘佳佳</t>
  </si>
  <si>
    <t>0000048809</t>
  </si>
  <si>
    <t>410323198501040013</t>
  </si>
  <si>
    <t>13310948516</t>
  </si>
  <si>
    <t>吴勃</t>
  </si>
  <si>
    <t>孙辉</t>
  </si>
  <si>
    <t>0000045254</t>
  </si>
  <si>
    <t>610524198611061258</t>
  </si>
  <si>
    <t>610526198611252815</t>
  </si>
  <si>
    <t>焦亚军</t>
  </si>
  <si>
    <t>0000044183</t>
  </si>
  <si>
    <t>13572253819</t>
  </si>
  <si>
    <t>610124198501061538</t>
  </si>
  <si>
    <t>师艳丽</t>
  </si>
  <si>
    <t>0000040701</t>
  </si>
  <si>
    <t>610523198103072560</t>
  </si>
  <si>
    <t>0000024429</t>
  </si>
  <si>
    <t>63282419850923031X</t>
  </si>
  <si>
    <t>0000055468</t>
  </si>
  <si>
    <t>41050319820412155X</t>
  </si>
  <si>
    <t>韩文军</t>
  </si>
  <si>
    <t>UniSTAR eSurvey委托开发项目</t>
    <phoneticPr fontId="1" type="noConversion"/>
  </si>
  <si>
    <t>张亚妮</t>
  </si>
  <si>
    <t>0000019720</t>
  </si>
  <si>
    <t>樊武杰</t>
  </si>
  <si>
    <t>韩文军</t>
    <phoneticPr fontId="1" type="noConversion"/>
  </si>
  <si>
    <t xml:space="preserve">0000029970 </t>
  </si>
  <si>
    <t xml:space="preserve">610124198810220336 </t>
  </si>
  <si>
    <t xml:space="preserve">18509245814 </t>
  </si>
  <si>
    <t>任国杰</t>
  </si>
  <si>
    <t>0000031974</t>
  </si>
  <si>
    <t>610125199105160818</t>
  </si>
  <si>
    <t>13022894515</t>
  </si>
  <si>
    <t>地理信息系统委托开发项目</t>
    <phoneticPr fontId="1" type="noConversion"/>
  </si>
  <si>
    <t>蒋伟帅</t>
  </si>
  <si>
    <t xml:space="preserve">330821198701236883 </t>
  </si>
  <si>
    <t>纪涛</t>
  </si>
  <si>
    <t>研发软件外包_EulerO S V 1R3 委托开发项目1期(TM ) O M</t>
  </si>
  <si>
    <t>0000048309</t>
  </si>
  <si>
    <t>610427198602201611</t>
  </si>
  <si>
    <t xml:space="preserve">18610031137
</t>
  </si>
  <si>
    <t>席东星</t>
  </si>
  <si>
    <t>席东星</t>
    <phoneticPr fontId="1" type="noConversion"/>
  </si>
  <si>
    <t>0000047935</t>
  </si>
  <si>
    <t xml:space="preserve">142726198406290994
</t>
  </si>
  <si>
    <t>15829698538</t>
  </si>
  <si>
    <t>付雪力</t>
  </si>
  <si>
    <t>0000048925</t>
  </si>
  <si>
    <t xml:space="preserve">412326199006121014
</t>
  </si>
  <si>
    <t xml:space="preserve">15398041669  </t>
  </si>
  <si>
    <t>叶青龙</t>
    <phoneticPr fontId="1" type="noConversion"/>
  </si>
  <si>
    <t>EulerOS V2R2C10 委托开发测试项目</t>
  </si>
  <si>
    <t>李智</t>
  </si>
  <si>
    <t>0000048226</t>
  </si>
  <si>
    <t xml:space="preserve">610526198604094919
</t>
  </si>
  <si>
    <t xml:space="preserve">13439997623 </t>
  </si>
  <si>
    <t>0000019044</t>
  </si>
  <si>
    <t>142732198805290032</t>
  </si>
  <si>
    <t>UniSTAR SiteDesigner V200R008C10（第七期）</t>
  </si>
  <si>
    <t>于占泽</t>
  </si>
  <si>
    <t>0000028288</t>
  </si>
  <si>
    <t>211381198910152611</t>
  </si>
  <si>
    <t>18717340078</t>
  </si>
  <si>
    <t>樊艳娜</t>
  </si>
  <si>
    <t>0000013552</t>
  </si>
  <si>
    <t>610125198506194328</t>
  </si>
  <si>
    <t>15029803955</t>
  </si>
  <si>
    <t>路永康</t>
  </si>
  <si>
    <t>0000019925</t>
  </si>
  <si>
    <t>610322198604163930</t>
  </si>
  <si>
    <t>17791936709</t>
  </si>
  <si>
    <t>李怀立</t>
  </si>
  <si>
    <t>0000031647</t>
  </si>
  <si>
    <t>612401199209221977</t>
  </si>
  <si>
    <t>18710314687</t>
  </si>
  <si>
    <t>徐亮</t>
  </si>
  <si>
    <t>0000035594</t>
  </si>
  <si>
    <t>610302199101035119</t>
  </si>
  <si>
    <t>15291346508</t>
  </si>
  <si>
    <t>邓志清</t>
  </si>
  <si>
    <t>0000019086</t>
  </si>
  <si>
    <t>61058219830307101X</t>
  </si>
  <si>
    <t>18629012675</t>
  </si>
  <si>
    <t>张少鹏</t>
  </si>
  <si>
    <t>0000024044</t>
  </si>
  <si>
    <t>61032319900919635X</t>
  </si>
  <si>
    <t>15191487937</t>
  </si>
  <si>
    <t>0000011777</t>
  </si>
  <si>
    <t>612728198810071414</t>
  </si>
  <si>
    <t>15353612354</t>
  </si>
  <si>
    <t>赵锦</t>
  </si>
  <si>
    <t>0000009869</t>
  </si>
  <si>
    <t>610423198609246120</t>
  </si>
  <si>
    <t>15319040131</t>
  </si>
  <si>
    <t>刘婷婷</t>
  </si>
  <si>
    <t>0000010440</t>
  </si>
  <si>
    <t>612523198811100421</t>
  </si>
  <si>
    <t>18629361682</t>
  </si>
  <si>
    <t>惠彦涛</t>
    <phoneticPr fontId="1" type="noConversion"/>
  </si>
  <si>
    <t>610422198307293814</t>
  </si>
  <si>
    <t>赵熙</t>
    <phoneticPr fontId="1" type="noConversion"/>
  </si>
  <si>
    <t>裴培</t>
    <phoneticPr fontId="1" type="noConversion"/>
  </si>
  <si>
    <t>常蓉</t>
    <phoneticPr fontId="1" type="noConversion"/>
  </si>
  <si>
    <t>高波</t>
    <phoneticPr fontId="1" type="noConversion"/>
  </si>
  <si>
    <t>纪涛</t>
    <phoneticPr fontId="1" type="noConversion"/>
  </si>
  <si>
    <t>研发软件外包_EulerO S V 1R3 委托开发项目1期(TM ) O M</t>
    <phoneticPr fontId="1" type="noConversion"/>
  </si>
  <si>
    <t>张红</t>
    <phoneticPr fontId="1" type="noConversion"/>
  </si>
  <si>
    <t>深圳业务支撑工具交付部</t>
    <phoneticPr fontId="1" type="noConversion"/>
  </si>
  <si>
    <t>常志强</t>
    <phoneticPr fontId="1" type="noConversion"/>
  </si>
  <si>
    <t>UniSTAR CBuilder委托开发项目（第10期）TM</t>
    <phoneticPr fontId="1" type="noConversion"/>
  </si>
  <si>
    <t>UniSTARCRS委托开发项目(第二期)</t>
    <phoneticPr fontId="1" type="noConversion"/>
  </si>
  <si>
    <t>陈梁</t>
    <phoneticPr fontId="1" type="noConversion"/>
  </si>
  <si>
    <t>UniSTARSOCV100R003C00委托开发项目（第五期）</t>
    <phoneticPr fontId="1" type="noConversion"/>
  </si>
  <si>
    <r>
      <t xml:space="preserve">UniSTAR </t>
    </r>
    <r>
      <rPr>
        <sz val="9"/>
        <color rgb="FF333333"/>
        <rFont val="宋体"/>
        <family val="3"/>
        <charset val="134"/>
        <scheme val="minor"/>
      </rPr>
      <t>财经（第二期）</t>
    </r>
    <phoneticPr fontId="1" type="noConversion"/>
  </si>
  <si>
    <t>郭连飞</t>
    <phoneticPr fontId="1" type="noConversion"/>
  </si>
  <si>
    <t>UniSTAR ICAT 内部第5期</t>
    <phoneticPr fontId="1" type="noConversion"/>
  </si>
  <si>
    <r>
      <t>UniSTARiQuoter-SV100R002C10委托开发项目（第</t>
    </r>
    <r>
      <rPr>
        <sz val="9"/>
        <color theme="1" tint="4.9989318521683403E-2"/>
        <rFont val="Arial"/>
        <family val="2"/>
      </rPr>
      <t>1</t>
    </r>
    <r>
      <rPr>
        <sz val="9"/>
        <color theme="1" tint="4.9989318521683403E-2"/>
        <rFont val="宋体"/>
        <family val="3"/>
        <charset val="134"/>
        <scheme val="minor"/>
      </rPr>
      <t>期）</t>
    </r>
    <phoneticPr fontId="1" type="noConversion"/>
  </si>
  <si>
    <r>
      <t>UniSTARCPQV100R002C10委托开发项目（第</t>
    </r>
    <r>
      <rPr>
        <sz val="9"/>
        <color theme="1" tint="4.9989318521683403E-2"/>
        <rFont val="Arial"/>
        <family val="2"/>
      </rPr>
      <t>1</t>
    </r>
    <r>
      <rPr>
        <sz val="9"/>
        <color theme="1" tint="4.9989318521683403E-2"/>
        <rFont val="宋体"/>
        <family val="3"/>
        <charset val="134"/>
        <scheme val="minor"/>
      </rPr>
      <t>期）</t>
    </r>
    <phoneticPr fontId="1" type="noConversion"/>
  </si>
  <si>
    <t>深圳</t>
    <phoneticPr fontId="1" type="noConversion"/>
  </si>
  <si>
    <t>胡俊</t>
    <phoneticPr fontId="1" type="noConversion"/>
  </si>
  <si>
    <t>UniSTAR SCT V100R005C00 智能商审外包项目第一期</t>
  </si>
  <si>
    <t>粘书杰</t>
    <phoneticPr fontId="1" type="noConversion"/>
  </si>
  <si>
    <t>兰伟铃</t>
    <phoneticPr fontId="1" type="noConversion"/>
  </si>
  <si>
    <r>
      <t>UniSTARiQuoter-EV100R002C10委托开发项目（第</t>
    </r>
    <r>
      <rPr>
        <sz val="9"/>
        <color theme="1" tint="4.9989318521683403E-2"/>
        <rFont val="Arial"/>
        <family val="2"/>
      </rPr>
      <t>1</t>
    </r>
    <r>
      <rPr>
        <sz val="9"/>
        <color theme="1" tint="4.9989318521683403E-2"/>
        <rFont val="宋体"/>
        <family val="3"/>
        <charset val="134"/>
        <scheme val="minor"/>
      </rPr>
      <t>期）</t>
    </r>
    <phoneticPr fontId="1" type="noConversion"/>
  </si>
  <si>
    <t>13924631625</t>
  </si>
  <si>
    <t>隗芬芬</t>
    <phoneticPr fontId="1" type="noConversion"/>
  </si>
  <si>
    <t>林敏</t>
    <phoneticPr fontId="1" type="noConversion"/>
  </si>
  <si>
    <t>齐云辉</t>
    <phoneticPr fontId="1" type="noConversion"/>
  </si>
  <si>
    <t>罗海</t>
    <phoneticPr fontId="1" type="noConversion"/>
  </si>
  <si>
    <t>UniSTAR SCT V100R005C00 智能商审外包项目第一期</t>
    <phoneticPr fontId="1" type="noConversion"/>
  </si>
  <si>
    <t>周海峰</t>
    <phoneticPr fontId="1" type="noConversion"/>
  </si>
  <si>
    <t>UniSTAR FCP 委托开发项目（第1期）TM</t>
    <phoneticPr fontId="1" type="noConversion"/>
  </si>
  <si>
    <t>谭倩</t>
    <phoneticPr fontId="1" type="noConversion"/>
  </si>
  <si>
    <t>0000030880</t>
  </si>
  <si>
    <t>王翔</t>
    <phoneticPr fontId="1" type="noConversion"/>
  </si>
  <si>
    <t>UniSTARRCM委托开发项目（第1期）TM</t>
    <phoneticPr fontId="1" type="noConversion"/>
  </si>
  <si>
    <t>余家兴</t>
    <phoneticPr fontId="1" type="noConversion"/>
  </si>
  <si>
    <t>CCMV100R005C20委托开发项目(第二期)</t>
    <phoneticPr fontId="1" type="noConversion"/>
  </si>
  <si>
    <t>唐浩</t>
    <phoneticPr fontId="1" type="noConversion"/>
  </si>
  <si>
    <t>UniSTARCCSV200R001C50委托开发项目（第8期）(FP)</t>
    <phoneticPr fontId="1" type="noConversion"/>
  </si>
  <si>
    <t>深圳综合交付部</t>
    <phoneticPr fontId="1" type="noConversion"/>
  </si>
  <si>
    <t>应孔亮</t>
    <phoneticPr fontId="1" type="noConversion"/>
  </si>
  <si>
    <t>NSE 2015年维护项目委托开发项目 第五期</t>
    <phoneticPr fontId="1" type="noConversion"/>
  </si>
  <si>
    <t>0000035050</t>
  </si>
  <si>
    <t>440582199008106024</t>
  </si>
  <si>
    <t>0000033774</t>
  </si>
  <si>
    <t>421281198912274915</t>
  </si>
  <si>
    <t>0000045515</t>
  </si>
  <si>
    <t>421083199005281632</t>
  </si>
  <si>
    <t>NSE 2015年维护项目委托开发项目 第六期</t>
    <phoneticPr fontId="1" type="noConversion"/>
  </si>
  <si>
    <t>0000040481</t>
  </si>
  <si>
    <t>36042919841012195X</t>
  </si>
  <si>
    <t>0000033646</t>
  </si>
  <si>
    <t>420821199102151032</t>
  </si>
  <si>
    <t>赵森</t>
    <phoneticPr fontId="1" type="noConversion"/>
  </si>
  <si>
    <t>InforSightV100R002技术储备项目委托开发项目</t>
    <phoneticPr fontId="1" type="noConversion"/>
  </si>
  <si>
    <t>0000035702</t>
  </si>
  <si>
    <t>610423198808081736</t>
  </si>
  <si>
    <t>0000023889</t>
  </si>
  <si>
    <t>429004198910106110</t>
  </si>
  <si>
    <t>0000047929</t>
  </si>
  <si>
    <t>362426199005263214</t>
  </si>
  <si>
    <t>刘正红</t>
    <phoneticPr fontId="1" type="noConversion"/>
  </si>
  <si>
    <t>Gauss RDS V100R002 深圳版本委托开发项目第四期</t>
    <phoneticPr fontId="1" type="noConversion"/>
  </si>
  <si>
    <t>0000034761</t>
  </si>
  <si>
    <t>430528198809080595</t>
  </si>
  <si>
    <t>梁文龙</t>
  </si>
  <si>
    <t>0000042640</t>
  </si>
  <si>
    <t>421023198612105226</t>
  </si>
  <si>
    <t>王玲</t>
    <phoneticPr fontId="1" type="noConversion"/>
  </si>
  <si>
    <t>度量平台DataVoice 2015年与2016年软件外包</t>
    <phoneticPr fontId="1" type="noConversion"/>
  </si>
  <si>
    <t>0000031631</t>
  </si>
  <si>
    <t>510125198708160042</t>
  </si>
  <si>
    <t>刘敏华</t>
  </si>
  <si>
    <t>0000030598</t>
  </si>
  <si>
    <t>420322198609213313</t>
  </si>
  <si>
    <t>0000043111</t>
  </si>
  <si>
    <t>620524198810161472</t>
  </si>
  <si>
    <t>张文静</t>
    <phoneticPr fontId="1" type="noConversion"/>
  </si>
  <si>
    <t>网络安全管理平台V200R001C00 软件委托开发项目二期</t>
    <phoneticPr fontId="1" type="noConversion"/>
  </si>
  <si>
    <t>0000052485</t>
  </si>
  <si>
    <t>370829199103162522</t>
  </si>
  <si>
    <t>王绍宇</t>
  </si>
  <si>
    <t>0000052177</t>
  </si>
  <si>
    <t>432522198906101857</t>
  </si>
  <si>
    <t>应孔亮</t>
  </si>
  <si>
    <t>0000034214</t>
  </si>
  <si>
    <t>360121199105201934</t>
  </si>
  <si>
    <t>0000048648</t>
  </si>
  <si>
    <t>362525199005181218</t>
  </si>
  <si>
    <t>业务质量原型委托开发项目</t>
    <phoneticPr fontId="1" type="noConversion"/>
  </si>
  <si>
    <t>谢庆锋</t>
    <phoneticPr fontId="1" type="noConversion"/>
  </si>
  <si>
    <t>李家泽</t>
    <phoneticPr fontId="1" type="noConversion"/>
  </si>
  <si>
    <t>PaaS V100R002 SLB中间件外包项目</t>
    <phoneticPr fontId="1" type="noConversion"/>
  </si>
  <si>
    <t>雷国祥</t>
    <phoneticPr fontId="1" type="noConversion"/>
  </si>
  <si>
    <t>Cloud3.0 TD V100R001委托测试项目</t>
    <phoneticPr fontId="1" type="noConversion"/>
  </si>
  <si>
    <t>关丽丽</t>
    <phoneticPr fontId="1" type="noConversion"/>
  </si>
  <si>
    <t>PaaS V100R002解决方案测试外包项目</t>
    <phoneticPr fontId="1" type="noConversion"/>
  </si>
  <si>
    <t>任务型独立交付</t>
  </si>
  <si>
    <t>赵章贤</t>
  </si>
  <si>
    <t>GMDB V3 深圳版本委托开发项目第一期 FP</t>
    <phoneticPr fontId="1" type="noConversion"/>
  </si>
  <si>
    <t>徐进</t>
  </si>
  <si>
    <t>邹其昌</t>
  </si>
  <si>
    <t>李瑜</t>
  </si>
  <si>
    <t>李章程</t>
    <phoneticPr fontId="1" type="noConversion"/>
  </si>
  <si>
    <t>PaaSV100R002中软院与流程IT联合PaaS开发项目（FP）</t>
    <phoneticPr fontId="1" type="noConversion"/>
  </si>
  <si>
    <t>姚泽淼</t>
  </si>
  <si>
    <t>0000049213</t>
  </si>
  <si>
    <t>330683199108036138</t>
  </si>
  <si>
    <t>李翔</t>
  </si>
  <si>
    <t>0000053124</t>
  </si>
  <si>
    <t>330602199012191012</t>
  </si>
  <si>
    <t>15657588178</t>
  </si>
  <si>
    <t>安海霞</t>
  </si>
  <si>
    <t>0000046900</t>
  </si>
  <si>
    <t>150121198410018323</t>
  </si>
  <si>
    <t>朱剑</t>
    <phoneticPr fontId="1" type="noConversion"/>
  </si>
  <si>
    <t>郑斌斌</t>
  </si>
  <si>
    <t>0000055487</t>
  </si>
  <si>
    <t>331022199002010779</t>
  </si>
  <si>
    <t>33</t>
  </si>
  <si>
    <t>郑维勃</t>
  </si>
  <si>
    <t>0000047364</t>
  </si>
  <si>
    <t>341021199108244018</t>
  </si>
  <si>
    <t>孟艳平</t>
  </si>
  <si>
    <t>0000050176</t>
  </si>
  <si>
    <t>372925198808194345</t>
  </si>
  <si>
    <t>梅慧</t>
  </si>
  <si>
    <t>0000050697</t>
  </si>
  <si>
    <t>421127198801180445</t>
  </si>
  <si>
    <t>勾娟</t>
  </si>
  <si>
    <t>白建云</t>
  </si>
  <si>
    <t>0000002996</t>
  </si>
  <si>
    <t>142322198501042510</t>
  </si>
  <si>
    <t>朱建武</t>
  </si>
  <si>
    <t>夏兴闻</t>
  </si>
  <si>
    <t>0000007709</t>
  </si>
  <si>
    <t>蒋文正</t>
  </si>
  <si>
    <t>0000034171</t>
  </si>
  <si>
    <t>411422198707233013</t>
  </si>
  <si>
    <t>郭燕伟</t>
  </si>
  <si>
    <t>0000055148</t>
  </si>
  <si>
    <t>140729199001040139</t>
  </si>
  <si>
    <t>李志勇</t>
  </si>
  <si>
    <t>0000050635</t>
  </si>
  <si>
    <t>431021198806102655</t>
  </si>
  <si>
    <t>姚泽淼</t>
    <phoneticPr fontId="1" type="noConversion"/>
  </si>
  <si>
    <t>方潇然</t>
    <phoneticPr fontId="1" type="noConversion"/>
  </si>
  <si>
    <t>李翔</t>
    <phoneticPr fontId="1" type="noConversion"/>
  </si>
  <si>
    <t>郑维勃</t>
    <phoneticPr fontId="1" type="noConversion"/>
  </si>
  <si>
    <t>勾娟</t>
    <phoneticPr fontId="1" type="noConversion"/>
  </si>
  <si>
    <t>白建云</t>
    <phoneticPr fontId="1" type="noConversion"/>
  </si>
  <si>
    <t>郭燕伟</t>
    <phoneticPr fontId="1" type="noConversion"/>
  </si>
  <si>
    <t>李志勇</t>
    <phoneticPr fontId="1" type="noConversion"/>
  </si>
  <si>
    <t>西安交付一部</t>
  </si>
  <si>
    <t>陈海波</t>
  </si>
  <si>
    <t>研发软件外包_W20151028067_GENEXCloud V1R2委托合作开发项目(前台业务插件)</t>
  </si>
  <si>
    <t>杨正国</t>
  </si>
  <si>
    <t>0000030196</t>
  </si>
  <si>
    <t>秦发森</t>
  </si>
  <si>
    <t>0000029585</t>
  </si>
  <si>
    <t>产品研发服务_W20151125019_GENEXCloud迁移PaaS技术外包合作项目</t>
  </si>
  <si>
    <t>王聪</t>
  </si>
  <si>
    <t>0000043339</t>
  </si>
  <si>
    <t>孟利明</t>
  </si>
  <si>
    <t>0000005448</t>
  </si>
  <si>
    <t>郭步高</t>
  </si>
  <si>
    <t>OMStar V5R13软件外包委托开发项目</t>
  </si>
  <si>
    <t>张天雄</t>
  </si>
  <si>
    <t>0000018535</t>
  </si>
  <si>
    <t>唐建</t>
  </si>
  <si>
    <t>GENEX PA V3R17委托开发项目</t>
  </si>
  <si>
    <t>0000037640</t>
  </si>
  <si>
    <t>左佳伟</t>
  </si>
  <si>
    <t>PA维护委托开发项目三期</t>
  </si>
  <si>
    <t>高樱峰</t>
  </si>
  <si>
    <t>0000039313</t>
  </si>
  <si>
    <t>张龙刚</t>
  </si>
  <si>
    <t>研发软件外包_W20151204202_GIS测试（3D及移动端）委托开发项目</t>
  </si>
  <si>
    <t xml:space="preserve">张东 </t>
  </si>
  <si>
    <t>0000057991</t>
  </si>
  <si>
    <t>谢顺朝</t>
  </si>
  <si>
    <t>0000049910</t>
  </si>
  <si>
    <t>郭海坤</t>
  </si>
  <si>
    <t>0000039244</t>
  </si>
  <si>
    <t>明文娟</t>
  </si>
  <si>
    <t>0000052492</t>
  </si>
  <si>
    <t>芦乾坤</t>
  </si>
  <si>
    <t>0000035770</t>
  </si>
  <si>
    <t>李少斌</t>
  </si>
  <si>
    <t>0000030392</t>
  </si>
  <si>
    <t>王淞</t>
  </si>
  <si>
    <t>0000057977</t>
  </si>
  <si>
    <t>王逗　</t>
  </si>
  <si>
    <t>0000057980</t>
  </si>
  <si>
    <t>李钊</t>
  </si>
  <si>
    <t>0000060863</t>
  </si>
  <si>
    <t>闫常顺</t>
  </si>
  <si>
    <t>0000052277</t>
  </si>
  <si>
    <t>窦全忠</t>
  </si>
  <si>
    <t>0000004426</t>
  </si>
  <si>
    <t>胡均庭</t>
  </si>
  <si>
    <t>0000057997</t>
  </si>
  <si>
    <t>王荔</t>
  </si>
  <si>
    <t>(TM)SEQ Analyst 3.X WebDashBoard 2016年01-03月份委托开发合作项目</t>
  </si>
  <si>
    <t>韩鹏磊</t>
  </si>
  <si>
    <t>0000034698</t>
  </si>
  <si>
    <t>郭将</t>
  </si>
  <si>
    <t>(TM)SEQ Analyst 3.X集成定制2016年1月~6月委托开发合作项目</t>
  </si>
  <si>
    <t>王谱</t>
  </si>
  <si>
    <t>0000015029</t>
  </si>
  <si>
    <t>罗文峰</t>
  </si>
  <si>
    <t>(TM)SEQ Analyst 3.X 2016年1~3月份数据接入开发部委托开发合作项目需求立项</t>
  </si>
  <si>
    <t>邹抚群</t>
  </si>
  <si>
    <t>0000015011</t>
  </si>
  <si>
    <t>SEQ Analyst 3.X集成与验证部CEM测试2016年1~6月委托开发合作项目</t>
  </si>
  <si>
    <t>张智军</t>
  </si>
  <si>
    <t>0000011336</t>
  </si>
  <si>
    <t>李小飞</t>
  </si>
  <si>
    <t>0000004593</t>
  </si>
  <si>
    <t>610481198511061017</t>
  </si>
  <si>
    <t>王爽00387629</t>
  </si>
  <si>
    <t>0000039870</t>
  </si>
  <si>
    <t>610121198612198191</t>
  </si>
  <si>
    <t>0000005826</t>
  </si>
  <si>
    <t>500222198601014736</t>
  </si>
  <si>
    <t>杨博 00287617</t>
  </si>
  <si>
    <t>0000014424</t>
  </si>
  <si>
    <t>610523198907060012</t>
  </si>
  <si>
    <t>呼延波</t>
  </si>
  <si>
    <t>0000007600</t>
  </si>
  <si>
    <t>612301198109262819</t>
  </si>
  <si>
    <t>牛会军</t>
  </si>
  <si>
    <t>0000040147</t>
  </si>
  <si>
    <t>张晨</t>
  </si>
  <si>
    <t>0000021848</t>
  </si>
  <si>
    <t>关娟</t>
  </si>
  <si>
    <t>IBS V1R7?测试报告自动生成模板定制软件外包</t>
  </si>
  <si>
    <t>0000021409</t>
  </si>
  <si>
    <t>0000019132</t>
  </si>
  <si>
    <t>0000014608</t>
  </si>
  <si>
    <t>0000002006</t>
  </si>
  <si>
    <t>黄峰</t>
  </si>
  <si>
    <t>(TM)SEQ Analyst 3.X?探针开发部2016年1-3月委托开发合作项目</t>
  </si>
  <si>
    <t>0000015123</t>
  </si>
  <si>
    <t>郭继阳</t>
  </si>
  <si>
    <t>(TM)SEQ Analyst 3.X WEB CEM2016年1-3月份委托开发合作项目</t>
  </si>
  <si>
    <t>0000009926</t>
  </si>
  <si>
    <t>0000030481</t>
  </si>
  <si>
    <t>孟曙光</t>
  </si>
  <si>
    <t>OMStar维护外包合作项目</t>
  </si>
  <si>
    <t>0000017456</t>
  </si>
  <si>
    <t>高岗</t>
  </si>
  <si>
    <t>W20160113067_GENEXCloud维护外包委托开发项目</t>
  </si>
  <si>
    <t>0000057928</t>
  </si>
  <si>
    <t>肖丽</t>
  </si>
  <si>
    <t>0000016151</t>
  </si>
  <si>
    <t>王攀</t>
  </si>
  <si>
    <t>0000035890</t>
  </si>
  <si>
    <t>杨天</t>
  </si>
  <si>
    <t>0000009098</t>
  </si>
  <si>
    <t>任海燕</t>
  </si>
  <si>
    <t>0000060528</t>
  </si>
  <si>
    <t>李天喜</t>
  </si>
  <si>
    <t>袁明芳</t>
  </si>
  <si>
    <t>0000061458</t>
  </si>
  <si>
    <t>贾艳艳</t>
  </si>
  <si>
    <t>0000029087</t>
  </si>
  <si>
    <t>陈安新</t>
  </si>
  <si>
    <t>郑金秀</t>
  </si>
  <si>
    <t>0000059716</t>
  </si>
  <si>
    <t>0000043093</t>
  </si>
  <si>
    <t>UniSTAR iRiver委托开发项目（第3期）</t>
  </si>
  <si>
    <t>田颖</t>
  </si>
  <si>
    <t>休产假中</t>
  </si>
  <si>
    <t>UniSTAR eDesigner V100R005C20委托开发项目（第十四期）</t>
  </si>
  <si>
    <t>康永岗</t>
  </si>
  <si>
    <t xml:space="preserve">UniSTAR ISDP-SIMS V1R1C20委托开发项目（第二期） </t>
  </si>
  <si>
    <t xml:space="preserve">0000044828 </t>
  </si>
  <si>
    <t>610202198012050034</t>
  </si>
  <si>
    <t>甄磊磊</t>
  </si>
  <si>
    <t xml:space="preserve">UniSTAR ISDP-DIM V1R1C20委托开发项目(第二期) </t>
  </si>
  <si>
    <t>陈杰</t>
  </si>
  <si>
    <t>0000033873</t>
  </si>
  <si>
    <t>610502198706286013</t>
  </si>
  <si>
    <t>杨攀</t>
  </si>
  <si>
    <t>0000032555</t>
  </si>
  <si>
    <t>612522198705055915</t>
  </si>
  <si>
    <t>刘姣龙</t>
  </si>
  <si>
    <t>0000036821</t>
  </si>
  <si>
    <t>610525198809140855</t>
  </si>
  <si>
    <t>史莉娜</t>
  </si>
  <si>
    <t>0000034534</t>
  </si>
  <si>
    <t>610481198912041041</t>
  </si>
  <si>
    <t>李刚</t>
  </si>
  <si>
    <t>0000039800</t>
  </si>
  <si>
    <t>610124198411074837</t>
  </si>
  <si>
    <t>廖良俊</t>
  </si>
  <si>
    <t>0000035769</t>
  </si>
  <si>
    <t>612401199002211472</t>
  </si>
  <si>
    <t>和庆</t>
  </si>
  <si>
    <t>0000006505</t>
  </si>
  <si>
    <t>610402198510295190</t>
  </si>
  <si>
    <t>Gauss200 OLAP 2016年工具委托开发项目 第二期</t>
  </si>
  <si>
    <t>0000043915</t>
  </si>
  <si>
    <t>610125198910200531</t>
  </si>
  <si>
    <t>梁斌鹏</t>
  </si>
  <si>
    <t>0000040436</t>
  </si>
  <si>
    <t>61012419840610451X</t>
  </si>
  <si>
    <t>乔小强</t>
  </si>
  <si>
    <t>0000043726</t>
  </si>
  <si>
    <t>李苏苑</t>
  </si>
  <si>
    <t>马文博</t>
  </si>
  <si>
    <t>UniSTAR eSurvey委托开发项目</t>
  </si>
  <si>
    <t>罗岩</t>
  </si>
  <si>
    <t>0000035837</t>
  </si>
  <si>
    <t>610323198910082617</t>
  </si>
  <si>
    <t>王严</t>
  </si>
  <si>
    <t>0000040798</t>
  </si>
  <si>
    <t>612401199211093636</t>
  </si>
  <si>
    <t>0000025543</t>
  </si>
  <si>
    <t>田聪</t>
  </si>
  <si>
    <t>UniSTAR CCM-SC V1R1C20委托开发项目（第二期）</t>
  </si>
  <si>
    <t>霍龙飞</t>
  </si>
  <si>
    <t>0000017890</t>
  </si>
  <si>
    <t>610121198512264016</t>
  </si>
  <si>
    <t>程亚宏</t>
  </si>
  <si>
    <t>崔春园</t>
  </si>
  <si>
    <t>0000051292</t>
  </si>
  <si>
    <t>412822198504287970</t>
  </si>
  <si>
    <t>孙晓宏</t>
  </si>
  <si>
    <t>地理信息系统委托开发项目</t>
  </si>
  <si>
    <t>0000026006</t>
  </si>
  <si>
    <t>612629198909116513</t>
  </si>
  <si>
    <t>罗世军</t>
  </si>
  <si>
    <t>0000025750</t>
  </si>
  <si>
    <t>612328198910120234</t>
  </si>
  <si>
    <t>魏增辉</t>
  </si>
  <si>
    <t>0000036110</t>
  </si>
  <si>
    <t>吴书琴</t>
  </si>
  <si>
    <t>0000040430</t>
  </si>
  <si>
    <t>安海涛</t>
  </si>
  <si>
    <t>0000033421</t>
  </si>
  <si>
    <t>610302198707164535</t>
  </si>
  <si>
    <t>茹永刚</t>
  </si>
  <si>
    <t>0000055278</t>
  </si>
  <si>
    <t>610302198801014015</t>
  </si>
  <si>
    <t>欧拉UVP Tools 委托开发项目第一期</t>
  </si>
  <si>
    <t>崔雪</t>
  </si>
  <si>
    <t>0000048457</t>
  </si>
  <si>
    <t>142201198512292200</t>
  </si>
  <si>
    <t>叶青龙</t>
  </si>
  <si>
    <t>赵敏敏</t>
  </si>
  <si>
    <t>0000051011</t>
  </si>
  <si>
    <t>61032119900210312X</t>
  </si>
  <si>
    <t>18551800980</t>
  </si>
  <si>
    <t>刘学胜</t>
  </si>
  <si>
    <t>0000051569</t>
  </si>
  <si>
    <t>371311198501082654</t>
  </si>
  <si>
    <t>18092013520</t>
  </si>
  <si>
    <t>0000051137</t>
  </si>
  <si>
    <t>130481198708280470</t>
  </si>
  <si>
    <t>18513149598</t>
  </si>
  <si>
    <t>李珍00256142</t>
  </si>
  <si>
    <t>0000052825</t>
  </si>
  <si>
    <t>610113198208040413</t>
  </si>
  <si>
    <t>18991378194</t>
  </si>
  <si>
    <t>丁明东</t>
  </si>
  <si>
    <t>0000056372</t>
  </si>
  <si>
    <t>371102198309222912</t>
  </si>
  <si>
    <t>18189183486</t>
  </si>
  <si>
    <t>陈俊 00337249</t>
  </si>
  <si>
    <t>0000012952</t>
  </si>
  <si>
    <t>410381198906286517</t>
  </si>
  <si>
    <t>徐龙强</t>
  </si>
  <si>
    <t>0000010109</t>
  </si>
  <si>
    <t>612330199101030219</t>
  </si>
  <si>
    <t xml:space="preserve">0000016340 </t>
  </si>
  <si>
    <t>610121198504080479</t>
  </si>
  <si>
    <t>白忠宝</t>
  </si>
  <si>
    <t>0000033379</t>
  </si>
  <si>
    <t>610528198609131515</t>
  </si>
  <si>
    <t>惠彦涛</t>
  </si>
  <si>
    <t>王小余</t>
  </si>
  <si>
    <t>0000015686</t>
  </si>
  <si>
    <t>612422198907183215</t>
  </si>
  <si>
    <t>雷翔</t>
  </si>
  <si>
    <t>0000009753</t>
  </si>
  <si>
    <t>610481198810202246</t>
  </si>
  <si>
    <t>秦冠楠</t>
  </si>
  <si>
    <t>0000011286</t>
  </si>
  <si>
    <t>61010219860711357X</t>
  </si>
  <si>
    <t>0000021801</t>
  </si>
  <si>
    <t>0000036748</t>
  </si>
  <si>
    <t>裴培</t>
  </si>
  <si>
    <t>0000034373</t>
  </si>
  <si>
    <t>常蓉</t>
  </si>
  <si>
    <t>0000033487</t>
  </si>
  <si>
    <t>0000055846</t>
  </si>
  <si>
    <t>张红</t>
  </si>
  <si>
    <t>0000057296</t>
  </si>
  <si>
    <t>深圳业务支撑工具交付部</t>
  </si>
  <si>
    <t>常志强</t>
  </si>
  <si>
    <t>UniSTAR CBuilder委托开发项目（第10期）TM</t>
  </si>
  <si>
    <t>侯家亮</t>
  </si>
  <si>
    <t>0000021521</t>
  </si>
  <si>
    <t>230523198701021818</t>
  </si>
  <si>
    <t>吴灿彬</t>
  </si>
  <si>
    <t>0000005672</t>
  </si>
  <si>
    <t>362502198611036636</t>
  </si>
  <si>
    <t>UniSTARCRS委托开发项目(第二期)</t>
  </si>
  <si>
    <t>0000019998</t>
  </si>
  <si>
    <t>341224198606038810</t>
  </si>
  <si>
    <t>夏德全</t>
  </si>
  <si>
    <t>0000021520</t>
  </si>
  <si>
    <t>342426198711263213</t>
  </si>
  <si>
    <t>李亮明</t>
  </si>
  <si>
    <t>0000019740</t>
  </si>
  <si>
    <t>362430198709096055</t>
  </si>
  <si>
    <t>陈梁</t>
  </si>
  <si>
    <t>UniSTARSOCV100R003C00委托开发项目（第五期）</t>
  </si>
  <si>
    <t>黄园</t>
  </si>
  <si>
    <t>0000033702</t>
  </si>
  <si>
    <t>421223199202223225</t>
  </si>
  <si>
    <t>0000055527</t>
  </si>
  <si>
    <t>421122198707191859</t>
  </si>
  <si>
    <t>0000055676</t>
  </si>
  <si>
    <t>420923198803071290</t>
  </si>
  <si>
    <t>UniSTAR 财经（第二期）</t>
  </si>
  <si>
    <t>0000021651</t>
  </si>
  <si>
    <t>420921198507263017</t>
  </si>
  <si>
    <t>郭连飞</t>
  </si>
  <si>
    <t>UniSTAR ICAT 内部第5期</t>
  </si>
  <si>
    <t>0000017770</t>
  </si>
  <si>
    <t>340822198909265251</t>
  </si>
  <si>
    <t>宋翠莹</t>
  </si>
  <si>
    <t>UniSTARiQuoter-SV100R002C10委托开发项目（第1期）</t>
  </si>
  <si>
    <t>0000029595</t>
  </si>
  <si>
    <t>520121198603290000</t>
  </si>
  <si>
    <t>张焘</t>
  </si>
  <si>
    <t>0000038807</t>
  </si>
  <si>
    <t>0000046498</t>
  </si>
  <si>
    <t>解应华</t>
  </si>
  <si>
    <t>0000021477</t>
  </si>
  <si>
    <t>纯测试类项目</t>
  </si>
  <si>
    <t>刘加华</t>
  </si>
  <si>
    <t>0000053396</t>
  </si>
  <si>
    <t>董一繁</t>
  </si>
  <si>
    <t>UniSTARCPQV100R002C10委托开发项目（第1期）</t>
  </si>
  <si>
    <t>0000032626</t>
  </si>
  <si>
    <t>32090219880107103X</t>
  </si>
  <si>
    <t>陈欣</t>
  </si>
  <si>
    <t>0000013566</t>
  </si>
  <si>
    <t>430781197908217014</t>
  </si>
  <si>
    <t>0000049946</t>
  </si>
  <si>
    <t>362527198606205412</t>
  </si>
  <si>
    <t>0000012957</t>
  </si>
  <si>
    <t>152626198901256714</t>
  </si>
  <si>
    <t>石伟</t>
  </si>
  <si>
    <t>0000021470</t>
  </si>
  <si>
    <t>429006198611054210</t>
  </si>
  <si>
    <t>刘明旭</t>
  </si>
  <si>
    <t>0000023891</t>
  </si>
  <si>
    <t>430602198710187757</t>
  </si>
  <si>
    <t>谢龙</t>
  </si>
  <si>
    <t>0000041499</t>
  </si>
  <si>
    <t>430382199012284058</t>
  </si>
  <si>
    <t>胡俊</t>
  </si>
  <si>
    <t>张法超</t>
  </si>
  <si>
    <t>0000007695</t>
  </si>
  <si>
    <t>441423198305183019</t>
  </si>
  <si>
    <t>0000021525</t>
  </si>
  <si>
    <t>420116198512136966</t>
  </si>
  <si>
    <t>粘书杰</t>
  </si>
  <si>
    <t>0000021530</t>
  </si>
  <si>
    <t>410482198405109012</t>
  </si>
  <si>
    <t>高潮</t>
  </si>
  <si>
    <t>0000021612</t>
  </si>
  <si>
    <t>421126198603290073</t>
  </si>
  <si>
    <t>0000021486</t>
  </si>
  <si>
    <t>421182198611280079</t>
  </si>
  <si>
    <t>420923198807042497</t>
  </si>
  <si>
    <t>汪胜涛</t>
  </si>
  <si>
    <t>0000019300</t>
  </si>
  <si>
    <t>42098419880924073X</t>
  </si>
  <si>
    <t>杨志伟</t>
  </si>
  <si>
    <t>0000035394</t>
  </si>
  <si>
    <t>152123198808177214</t>
  </si>
  <si>
    <t>肖卫中</t>
  </si>
  <si>
    <t>0000013943</t>
  </si>
  <si>
    <t>430524198104282933</t>
  </si>
  <si>
    <t>兰伟铃</t>
  </si>
  <si>
    <t>UniSTARiQuoter-EV100R002C10委托开发项目（第1期）</t>
  </si>
  <si>
    <t>方文伟</t>
  </si>
  <si>
    <t>0000041910</t>
  </si>
  <si>
    <t>362334198805073718</t>
  </si>
  <si>
    <t>黄祖佑</t>
  </si>
  <si>
    <t>0000023173</t>
  </si>
  <si>
    <t>430223198708252214</t>
  </si>
  <si>
    <t>彭阳春</t>
  </si>
  <si>
    <t>0000022316</t>
  </si>
  <si>
    <t>362524198710266515</t>
  </si>
  <si>
    <t>饶鲁平</t>
  </si>
  <si>
    <t>0000026758</t>
  </si>
  <si>
    <t>362502199104276816</t>
  </si>
  <si>
    <t>姜春霞</t>
  </si>
  <si>
    <t>0000033923</t>
  </si>
  <si>
    <t>42068319850204722X</t>
  </si>
  <si>
    <t>刘正兰</t>
  </si>
  <si>
    <t>0000034077</t>
  </si>
  <si>
    <t>430523198809100021</t>
  </si>
  <si>
    <t>0000028413</t>
  </si>
  <si>
    <t>隗芬芬</t>
  </si>
  <si>
    <t>0000056913</t>
  </si>
  <si>
    <t>429006198207010662</t>
  </si>
  <si>
    <t>林敏</t>
  </si>
  <si>
    <t>齐云辉</t>
  </si>
  <si>
    <t>0000041984</t>
  </si>
  <si>
    <t>罗海</t>
  </si>
  <si>
    <t>0000034689</t>
  </si>
  <si>
    <t>441422198909150115</t>
  </si>
  <si>
    <t>周海峰</t>
  </si>
  <si>
    <t>UniSTAR FCP 委托开发项目（第1期）TM</t>
  </si>
  <si>
    <t>杨田</t>
  </si>
  <si>
    <t>0000013334</t>
  </si>
  <si>
    <t>41232619881226754X</t>
  </si>
  <si>
    <t>0000022028</t>
  </si>
  <si>
    <t xml:space="preserve">430122198709202196 </t>
  </si>
  <si>
    <t>0000014028</t>
  </si>
  <si>
    <t>421087198810027611</t>
  </si>
  <si>
    <t>贾武林</t>
  </si>
  <si>
    <t>0000014315</t>
  </si>
  <si>
    <t>36011119900914093X</t>
  </si>
  <si>
    <t>谭倩</t>
  </si>
  <si>
    <t>410901199012045525</t>
  </si>
  <si>
    <t>王翔</t>
  </si>
  <si>
    <t>UniSTARRCM委托开发项目（第1期）TM</t>
  </si>
  <si>
    <t>孙勇</t>
  </si>
  <si>
    <t>0000012040</t>
  </si>
  <si>
    <t>430422198601248834</t>
  </si>
  <si>
    <t>王琪</t>
  </si>
  <si>
    <t>0000031897</t>
  </si>
  <si>
    <t>43102119921115002X</t>
  </si>
  <si>
    <t>0000012030</t>
  </si>
  <si>
    <t>42092319880427003X</t>
  </si>
  <si>
    <t>余家兴</t>
  </si>
  <si>
    <t>CCMV100R005C20委托开发项目(第二期)</t>
  </si>
  <si>
    <t>李伟东</t>
  </si>
  <si>
    <t>0000013569</t>
  </si>
  <si>
    <t>421122198909077915</t>
  </si>
  <si>
    <t>18681494375</t>
  </si>
  <si>
    <t>王诗洋</t>
  </si>
  <si>
    <t>0000015759</t>
  </si>
  <si>
    <t>210204198903076172</t>
  </si>
  <si>
    <t>0000013666</t>
  </si>
  <si>
    <t>362525198511063017</t>
  </si>
  <si>
    <t>唐浩</t>
  </si>
  <si>
    <t>UniSTARCCSV200R001C50委托开发项目（第8期）(FP)</t>
  </si>
  <si>
    <t>曹梁</t>
  </si>
  <si>
    <t>0000013571</t>
  </si>
  <si>
    <t xml:space="preserve">421126198802160837   </t>
  </si>
  <si>
    <t>0000013791</t>
  </si>
  <si>
    <t>42118219870716411X</t>
  </si>
  <si>
    <t>0000013832</t>
  </si>
  <si>
    <t>445121198808023118</t>
  </si>
  <si>
    <t>魏秀梅</t>
  </si>
  <si>
    <t>0000013564</t>
  </si>
  <si>
    <t>350181198408271841</t>
  </si>
  <si>
    <t>13266635821</t>
  </si>
  <si>
    <t>深圳综合交付部</t>
  </si>
  <si>
    <t>NSE 2015年维护项目委托开发项目 第五期</t>
  </si>
  <si>
    <t>柳晓欢</t>
  </si>
  <si>
    <t>魏昌栋</t>
  </si>
  <si>
    <t>黄继宗</t>
  </si>
  <si>
    <t>NSE 2015年维护项目委托开发项目 第六期</t>
  </si>
  <si>
    <t>张晓光</t>
  </si>
  <si>
    <t>杨丰</t>
  </si>
  <si>
    <t>赵森</t>
  </si>
  <si>
    <t>InforSightV100R002技术储备项目委托开发项目</t>
  </si>
  <si>
    <t>黄国青</t>
  </si>
  <si>
    <t>康信仁</t>
  </si>
  <si>
    <t>刘正红</t>
  </si>
  <si>
    <t>Gauss RDS V100R002 深圳版本委托开发项目第四期</t>
  </si>
  <si>
    <t>党承容</t>
  </si>
  <si>
    <t>王玲</t>
  </si>
  <si>
    <t>度量平台DataVoice 2015年与2016年软件外包</t>
  </si>
  <si>
    <t>肖军</t>
  </si>
  <si>
    <t>王永珍</t>
  </si>
  <si>
    <t>张文静</t>
  </si>
  <si>
    <t>网络安全管理平台V200R001C00 软件委托开发项目二期</t>
  </si>
  <si>
    <t>郭振林</t>
  </si>
  <si>
    <t>万兰剑</t>
  </si>
  <si>
    <t>谢庆峰</t>
  </si>
  <si>
    <t>业务质量原型委托开发项目</t>
  </si>
  <si>
    <t>谢庆锋</t>
  </si>
  <si>
    <t>0000013993</t>
  </si>
  <si>
    <t>李家泽</t>
  </si>
  <si>
    <t>PaaS V100R002 SLB中间件外包项目</t>
  </si>
  <si>
    <t>0000043335</t>
  </si>
  <si>
    <t>45048119900511167X</t>
  </si>
  <si>
    <t>雷国祥</t>
  </si>
  <si>
    <t>Cloud3.0 TD V100R001委托测试项目</t>
  </si>
  <si>
    <t>关丽丽</t>
  </si>
  <si>
    <t>0000061720</t>
  </si>
  <si>
    <t>PaaS V100R002解决方案测试外包项目</t>
  </si>
  <si>
    <t>GMDB V3 深圳版本委托开发项目第一期 FP</t>
  </si>
  <si>
    <t>0000023758</t>
  </si>
  <si>
    <t>0000062558</t>
  </si>
  <si>
    <t>杨向辉</t>
  </si>
  <si>
    <t>0000050044</t>
  </si>
  <si>
    <t>0000046745</t>
  </si>
  <si>
    <t>刘宇舟</t>
  </si>
  <si>
    <t>0000044832</t>
  </si>
  <si>
    <t>0000069356</t>
  </si>
  <si>
    <t>刘嘉</t>
  </si>
  <si>
    <t>0000071956</t>
  </si>
  <si>
    <t>张海珊</t>
  </si>
  <si>
    <t>0000059085</t>
  </si>
  <si>
    <t>谢炜炜</t>
  </si>
  <si>
    <t>0000042860</t>
  </si>
  <si>
    <t>韩琳</t>
  </si>
  <si>
    <t>0000055848</t>
  </si>
  <si>
    <t>李章程</t>
  </si>
  <si>
    <t>PaaSV100R002中软院与流程IT联合PaaS开发项目（FP）</t>
  </si>
  <si>
    <t>李晓鹏</t>
  </si>
  <si>
    <t>0000050464</t>
  </si>
  <si>
    <t>黄崔扬</t>
  </si>
  <si>
    <t>0000056674</t>
  </si>
  <si>
    <t>徐晶</t>
  </si>
  <si>
    <t>VPP 2016维护项目委托开发项目一期</t>
  </si>
  <si>
    <t>0000072696</t>
  </si>
  <si>
    <t>AtelierOS V001R002外包项目（新供应商）</t>
  </si>
  <si>
    <t>Euler OS Kernel TD V100R005 HULK委托开发项目第三期 (TM)</t>
  </si>
  <si>
    <t>朱剑</t>
  </si>
  <si>
    <t>欧拉持续集成委托开发项目一期</t>
  </si>
  <si>
    <t>DataSight 2016年维护项目委托开发项目</t>
  </si>
  <si>
    <t>PaaS1.2 测试工程能力构建外包项目</t>
  </si>
  <si>
    <t>0000058842</t>
  </si>
  <si>
    <t>APK安全分析平台项目委托开发项目</t>
  </si>
  <si>
    <t>320724198712123050</t>
  </si>
  <si>
    <t>iWare BIOS调测工具开发外包 （2016.2-2016.8）</t>
  </si>
  <si>
    <t>研发软件外包_W20150713031传感器数据采集及验证外包合作项目</t>
  </si>
  <si>
    <t>方潇然</t>
  </si>
  <si>
    <t>黎雄</t>
  </si>
  <si>
    <t>EulerOS V2R2C10 委托开发测试项目</t>
    <phoneticPr fontId="1" type="noConversion"/>
  </si>
  <si>
    <t>服务工具开发</t>
  </si>
  <si>
    <t>徐芳、邵丽娜</t>
    <phoneticPr fontId="1" type="noConversion"/>
  </si>
  <si>
    <t>行销工具开发</t>
  </si>
  <si>
    <t>产品研发_业务功能子模块开发</t>
    <phoneticPr fontId="1" type="noConversion"/>
  </si>
  <si>
    <t>产品测试_自动化测试用例开发</t>
    <phoneticPr fontId="1" type="noConversion"/>
  </si>
  <si>
    <t>产品测试_自动化测试用例维护</t>
    <phoneticPr fontId="1" type="noConversion"/>
  </si>
  <si>
    <t>研发工具开发_研发工具平台</t>
    <phoneticPr fontId="1" type="noConversion"/>
  </si>
  <si>
    <t>产品测试_软件版本测试</t>
    <phoneticPr fontId="1" type="noConversion"/>
  </si>
  <si>
    <t>产品研发__业务功能子模块开发</t>
  </si>
  <si>
    <t>服务工具研发__服务工具开发</t>
    <phoneticPr fontId="1" type="noConversion"/>
  </si>
  <si>
    <t>赵章贤</t>
    <phoneticPr fontId="1" type="noConversion"/>
  </si>
  <si>
    <t>服务工具研发_服务工具开发</t>
    <phoneticPr fontId="1" type="noConversion"/>
  </si>
  <si>
    <t>研发工具开发_研发工具开发</t>
  </si>
  <si>
    <t>软件工程交付部</t>
  </si>
  <si>
    <t>朱沁</t>
  </si>
  <si>
    <t>屏类EMUI平台测试合作人力项目</t>
  </si>
  <si>
    <t>0000044970</t>
  </si>
  <si>
    <t>421123198710224080</t>
  </si>
  <si>
    <t>项目管理能力</t>
  </si>
  <si>
    <t>华为导师一对一</t>
  </si>
  <si>
    <t>杨晓亮</t>
  </si>
  <si>
    <t>熊樱</t>
  </si>
  <si>
    <t>邵威伟</t>
  </si>
  <si>
    <t>0000038022</t>
  </si>
  <si>
    <t>42900619841003511X</t>
  </si>
  <si>
    <t>18827392582</t>
  </si>
  <si>
    <t>管理能力、技术能力</t>
  </si>
  <si>
    <t>FDE是由华为方根据业务交付能力选出，转型项目只要求PM答辩</t>
  </si>
  <si>
    <t>黄振</t>
  </si>
  <si>
    <t>0000064104</t>
  </si>
  <si>
    <t>422202199002211819</t>
  </si>
  <si>
    <t>15007146518</t>
  </si>
  <si>
    <t>邓雪</t>
  </si>
  <si>
    <t xml:space="preserve">平板PDU集成测试与验证部XM系列公共合作人力外包项目   </t>
  </si>
  <si>
    <t>0000064137</t>
  </si>
  <si>
    <t>420621198703319210</t>
  </si>
  <si>
    <t>18674005331</t>
  </si>
  <si>
    <t>李国政</t>
  </si>
  <si>
    <t>刘秀丽</t>
  </si>
  <si>
    <t>0000064091</t>
  </si>
  <si>
    <t>420923198908161786</t>
  </si>
  <si>
    <t>15927612261</t>
  </si>
  <si>
    <t>池志超</t>
  </si>
  <si>
    <t>0000064105</t>
  </si>
  <si>
    <t>422201198609240412</t>
  </si>
  <si>
    <t>15807126660</t>
  </si>
  <si>
    <t>谢杰</t>
  </si>
  <si>
    <t>平板PDU集成测试与验证部系统&amp;多媒体专项实验室委托测试项目</t>
  </si>
  <si>
    <t>0000064134</t>
  </si>
  <si>
    <t>420704198603315035</t>
  </si>
  <si>
    <t>13554269646</t>
  </si>
  <si>
    <t>薛爱国</t>
  </si>
  <si>
    <t>陈克树</t>
  </si>
  <si>
    <t>0000064135</t>
  </si>
  <si>
    <t>420583198501050739</t>
  </si>
  <si>
    <t>15927514789</t>
  </si>
  <si>
    <t>刘梦</t>
  </si>
  <si>
    <t>0000042352</t>
  </si>
  <si>
    <t>429001198803105965</t>
  </si>
  <si>
    <t>邵枫</t>
  </si>
  <si>
    <t>0000064677</t>
  </si>
  <si>
    <t>429004199109060318</t>
  </si>
  <si>
    <t>18627940092</t>
  </si>
  <si>
    <t>沈伟平</t>
  </si>
  <si>
    <t>0000064093</t>
  </si>
  <si>
    <t>420902198411225914</t>
  </si>
  <si>
    <t>15972972707</t>
  </si>
  <si>
    <t>胡浩</t>
  </si>
  <si>
    <t>0000064522</t>
  </si>
  <si>
    <t>420107198206021574</t>
  </si>
  <si>
    <t>13986265965</t>
  </si>
  <si>
    <t>刘天涯</t>
  </si>
  <si>
    <t>0000064136</t>
  </si>
  <si>
    <t>429004199003080601</t>
  </si>
  <si>
    <t>胡丹丹</t>
  </si>
  <si>
    <t>0000040512</t>
  </si>
  <si>
    <t>420684199006261543</t>
  </si>
  <si>
    <t>13545055812</t>
  </si>
  <si>
    <t>瞿金凤</t>
  </si>
  <si>
    <t>0000064096</t>
  </si>
  <si>
    <t>421125198812214927</t>
  </si>
  <si>
    <t>15671609860</t>
  </si>
  <si>
    <t>隋涛</t>
  </si>
  <si>
    <t>屏类硬件开发研发外包项目</t>
  </si>
  <si>
    <t>0000061934</t>
  </si>
  <si>
    <t>220422198106293217</t>
  </si>
  <si>
    <t>15926328163</t>
  </si>
  <si>
    <t>团队管理能力</t>
  </si>
  <si>
    <t>待制定计划</t>
  </si>
  <si>
    <t>不涉及转型</t>
  </si>
  <si>
    <t>马丽</t>
  </si>
  <si>
    <t>平板2016年互联网运营研发外包项目</t>
  </si>
  <si>
    <t>0000040175</t>
  </si>
  <si>
    <t>420984199409060427</t>
  </si>
  <si>
    <t>杨晶</t>
  </si>
  <si>
    <t>张超云</t>
  </si>
  <si>
    <t>吴练起</t>
  </si>
  <si>
    <t>屏类软件XM系列2016年EMUI应用适配开发外包项目</t>
  </si>
  <si>
    <t>0000041271</t>
  </si>
  <si>
    <t>421127198509284319</t>
  </si>
  <si>
    <t>根据项目组成员稳定性，交付能力进行考评</t>
  </si>
  <si>
    <t>芮江</t>
  </si>
  <si>
    <t>张家豪</t>
  </si>
  <si>
    <t>0000043254</t>
  </si>
  <si>
    <t>420624198608101837</t>
  </si>
  <si>
    <t>18702781297</t>
  </si>
  <si>
    <t>管理能力</t>
  </si>
  <si>
    <t>周亮</t>
  </si>
  <si>
    <t>MDE是由华为方根据业务交付能力选出，转型项目只要求PM答辩</t>
  </si>
  <si>
    <t>邓华玉</t>
  </si>
  <si>
    <t>0000041267</t>
  </si>
  <si>
    <t>420381198808148569</t>
  </si>
  <si>
    <t>丁超</t>
  </si>
  <si>
    <t>0000038763</t>
  </si>
  <si>
    <t>429001198812070813</t>
  </si>
  <si>
    <t>18501658543</t>
  </si>
  <si>
    <t>李晓俊</t>
  </si>
  <si>
    <t>屏类K3V3平台研发外包软件开发项目</t>
  </si>
  <si>
    <t>0000041988</t>
  </si>
  <si>
    <t>420503199302032311</t>
  </si>
  <si>
    <t>13296547007</t>
  </si>
  <si>
    <t>吴敏</t>
  </si>
  <si>
    <t>周志兵</t>
  </si>
  <si>
    <t>屏类Hertz软件委托开发项目</t>
  </si>
  <si>
    <t>0000062599</t>
  </si>
  <si>
    <t>42012319810214625X</t>
  </si>
  <si>
    <t>13554501051</t>
  </si>
  <si>
    <t>人员未到位，转型不明确</t>
  </si>
  <si>
    <t>陶首佳</t>
  </si>
  <si>
    <t>平板器件软件开发委托开发项目</t>
  </si>
  <si>
    <t>0000057936</t>
  </si>
  <si>
    <t>420104198108083617</t>
  </si>
  <si>
    <t>18971398872</t>
  </si>
  <si>
    <t>团队管理能力，加强其他模块的熟悉程度，以了解整个项目的运作情况</t>
  </si>
  <si>
    <t>常祖哲</t>
  </si>
  <si>
    <t>0000064142</t>
  </si>
  <si>
    <t>410727199107046910</t>
  </si>
  <si>
    <t>18624704604</t>
  </si>
  <si>
    <t>胡凯</t>
  </si>
  <si>
    <t>0000064100</t>
  </si>
  <si>
    <t>420105197802041216</t>
  </si>
  <si>
    <t>13437170630</t>
  </si>
  <si>
    <t>陈贝</t>
  </si>
  <si>
    <t>平板&amp;家庭产品设计合作项目（武汉）</t>
  </si>
  <si>
    <t>0000041612</t>
  </si>
  <si>
    <t>420114198809042220</t>
  </si>
  <si>
    <t>15871448658</t>
  </si>
  <si>
    <t>江秀萍</t>
  </si>
  <si>
    <t>张帆</t>
  </si>
  <si>
    <t>平板PDU T1 10 升级外包项目</t>
  </si>
  <si>
    <t>0000030369</t>
  </si>
  <si>
    <t>42060219840109001X</t>
  </si>
  <si>
    <t>18608671109</t>
  </si>
  <si>
    <t>万君彦</t>
  </si>
  <si>
    <t>0000044204</t>
  </si>
  <si>
    <t>360103198703300716</t>
  </si>
  <si>
    <t>李贞龙</t>
  </si>
  <si>
    <t>0000035113</t>
  </si>
  <si>
    <t>411521198412237016</t>
  </si>
  <si>
    <t>18627858082</t>
  </si>
  <si>
    <t>平板T1 10 ROM升级软件测试外包项目</t>
  </si>
  <si>
    <t>0000031714</t>
  </si>
  <si>
    <t>612325198311190514</t>
  </si>
  <si>
    <t>15271936309</t>
  </si>
  <si>
    <t>朱静</t>
  </si>
  <si>
    <t>0000066815</t>
  </si>
  <si>
    <t xml:space="preserve">342531198304260222 </t>
  </si>
  <si>
    <t>0000060362</t>
  </si>
  <si>
    <t>421122198807202121</t>
  </si>
  <si>
    <t>13667160412</t>
  </si>
  <si>
    <t>段宏亮</t>
  </si>
  <si>
    <t>0000035855</t>
  </si>
  <si>
    <t>420187199005164239</t>
  </si>
  <si>
    <t>0000066517</t>
  </si>
  <si>
    <t>420111199209042943</t>
  </si>
  <si>
    <t>硬件工程交付部</t>
  </si>
  <si>
    <t>手机测试工具研发委托项目2期</t>
  </si>
  <si>
    <t>王威</t>
  </si>
  <si>
    <t>0000064330</t>
  </si>
  <si>
    <t>420704198910164273</t>
  </si>
  <si>
    <t>模块业务能力</t>
  </si>
  <si>
    <t>MDE专家领域互相串讲,形成一专多能</t>
  </si>
  <si>
    <t>赵娅娅</t>
  </si>
  <si>
    <t>曹峰</t>
  </si>
  <si>
    <t>0000048794</t>
  </si>
  <si>
    <t>420582198807050014</t>
  </si>
  <si>
    <t>0000058845</t>
  </si>
  <si>
    <t>420982199206067837</t>
  </si>
  <si>
    <t>15527749281</t>
  </si>
  <si>
    <t>PM培训课程,及交付经理赋能</t>
  </si>
  <si>
    <t>费世林</t>
  </si>
  <si>
    <t>多媒体技术部家庭领域研发外包_武汉</t>
  </si>
  <si>
    <t>0000053468</t>
  </si>
  <si>
    <t>422201198403080898</t>
  </si>
  <si>
    <t>13564762012</t>
  </si>
  <si>
    <t>冯应轩</t>
  </si>
  <si>
    <t>郭朝喜</t>
  </si>
  <si>
    <t>武汉终端硬件委托测试项目</t>
  </si>
  <si>
    <t>0000039761</t>
  </si>
  <si>
    <t>420117198610253935</t>
  </si>
  <si>
    <t>13590173157</t>
  </si>
  <si>
    <t>李国松</t>
  </si>
  <si>
    <t>黄俊</t>
  </si>
  <si>
    <t>无线宽带天线&amp;射频开发研发外包项目</t>
  </si>
  <si>
    <t>0000035949</t>
  </si>
  <si>
    <t>320481198803226814</t>
  </si>
  <si>
    <t>15972191586</t>
  </si>
  <si>
    <t>范保民</t>
  </si>
  <si>
    <t>吴栋</t>
  </si>
  <si>
    <t>无线宽带基带开发研发外包项目</t>
  </si>
  <si>
    <t>0000049155</t>
  </si>
  <si>
    <t>422202198606153416</t>
  </si>
  <si>
    <t>熊俊</t>
  </si>
  <si>
    <t>0000047427</t>
  </si>
  <si>
    <t>421083198704240413</t>
  </si>
  <si>
    <t>严绍峰</t>
  </si>
  <si>
    <t>硬件平台技术部武汉地域器件委托外包合作项目-2016第二期</t>
  </si>
  <si>
    <t>0000048005</t>
  </si>
  <si>
    <t>411502198702158034</t>
  </si>
  <si>
    <t>朱国才</t>
  </si>
  <si>
    <t>翟羽</t>
  </si>
  <si>
    <t>2016年H1射频与天线部合作项目--武汉平板</t>
  </si>
  <si>
    <t>0000064113</t>
  </si>
  <si>
    <t>420107198408044176</t>
  </si>
  <si>
    <t>张昊</t>
  </si>
  <si>
    <t>硬件工具维护研发外包项目</t>
  </si>
  <si>
    <t>赵春林</t>
  </si>
  <si>
    <t>0000044288</t>
  </si>
  <si>
    <t>420117198801074315</t>
  </si>
  <si>
    <t>翟大伟</t>
  </si>
  <si>
    <t>0000044399</t>
  </si>
  <si>
    <t>429001198410225659</t>
  </si>
  <si>
    <t>0000045224</t>
  </si>
  <si>
    <t>42010619821109283X</t>
  </si>
  <si>
    <t>吴健</t>
  </si>
  <si>
    <t>0000054223</t>
  </si>
  <si>
    <t>429001198610251237</t>
  </si>
  <si>
    <t>整体业务技能</t>
  </si>
  <si>
    <t>与客户SE一样办公,参与方案需求讨论,从简单的需求开始承接</t>
  </si>
  <si>
    <t>郑浩</t>
  </si>
  <si>
    <t>Ares Ocean工具研发委托项目201606</t>
  </si>
  <si>
    <t>李密</t>
  </si>
  <si>
    <t>0000045122</t>
  </si>
  <si>
    <t>429004198909153147</t>
  </si>
  <si>
    <t>叶浩</t>
  </si>
  <si>
    <t>0000044203</t>
  </si>
  <si>
    <t>421083198607166418</t>
  </si>
  <si>
    <t>程志行</t>
  </si>
  <si>
    <t>0000049442</t>
  </si>
  <si>
    <t>422325198907141531</t>
  </si>
  <si>
    <t>0000036245</t>
  </si>
  <si>
    <t>152827198804180313</t>
  </si>
  <si>
    <t>18627108532</t>
  </si>
  <si>
    <t>李华忠</t>
  </si>
  <si>
    <t>0000066337</t>
  </si>
  <si>
    <t>420621198305130412</t>
  </si>
  <si>
    <t>郑勇冈</t>
  </si>
  <si>
    <t>工具运维&amp;平台项目研发委托项目201606</t>
  </si>
  <si>
    <t>0000044409</t>
  </si>
  <si>
    <t>421023198706117930</t>
  </si>
  <si>
    <t>熊军</t>
  </si>
  <si>
    <t>2016年H1射频与天线部合作项目--武汉无线宽带&amp;M2M与智能家庭</t>
  </si>
  <si>
    <t>0000036309</t>
  </si>
  <si>
    <t>421022199005222410</t>
  </si>
  <si>
    <t>18602723359</t>
  </si>
  <si>
    <t>王亚琴</t>
  </si>
  <si>
    <t>0000048408</t>
  </si>
  <si>
    <t>420111199006082945</t>
  </si>
  <si>
    <t>项目过程管理,QA知识体系培养</t>
  </si>
  <si>
    <t>公司针对QA的培训及导师指导</t>
  </si>
  <si>
    <t>熊俊/郭朝喜</t>
  </si>
  <si>
    <t>朱忠强</t>
  </si>
  <si>
    <t>郭建平</t>
  </si>
  <si>
    <t>2016构建领域工具委托开发</t>
  </si>
  <si>
    <t>00000201136</t>
  </si>
  <si>
    <t>232331198607071414</t>
  </si>
  <si>
    <t>管理水平</t>
  </si>
  <si>
    <t>中软PM培训认证</t>
  </si>
  <si>
    <t>高栓伟</t>
  </si>
  <si>
    <t>王雄、宋云飞</t>
  </si>
  <si>
    <t>杨晓静</t>
  </si>
  <si>
    <t>终端公司软件外包_智能手机N项目委托开发项目</t>
  </si>
  <si>
    <t>0000062497</t>
  </si>
  <si>
    <t>130528198806126104</t>
  </si>
  <si>
    <t>技术水平</t>
  </si>
  <si>
    <t>沈华正</t>
  </si>
  <si>
    <t>刘玉净</t>
  </si>
  <si>
    <t>K项目委托测试项目</t>
  </si>
  <si>
    <t>0000061441</t>
  </si>
  <si>
    <t>110228198006081518</t>
  </si>
  <si>
    <t>马姗姗</t>
  </si>
  <si>
    <t>集成维护二部基础框架委托开发维护项目一期</t>
  </si>
  <si>
    <t>0000032874</t>
  </si>
  <si>
    <t>411303199206200061</t>
  </si>
  <si>
    <t>宋泠晨</t>
  </si>
  <si>
    <t>李翠萍</t>
  </si>
  <si>
    <t>孟蕊</t>
  </si>
  <si>
    <t>K&amp;F&amp;M项目群EWP分析委托项目</t>
  </si>
  <si>
    <t>0000049547</t>
  </si>
  <si>
    <t>372925198610014329</t>
  </si>
  <si>
    <t>常雷涛</t>
  </si>
  <si>
    <t>北京EMUI 平台委托开发项目</t>
  </si>
  <si>
    <t>00000201016</t>
  </si>
  <si>
    <t>13042819890303031X</t>
  </si>
  <si>
    <t>华为Android Add-ons SDK委托开发项目</t>
  </si>
  <si>
    <t>刘修良</t>
  </si>
  <si>
    <t>极客版开发运营外包项目</t>
  </si>
  <si>
    <t>0000062268</t>
  </si>
  <si>
    <t>371521198910013418</t>
  </si>
  <si>
    <t>李晶露</t>
  </si>
  <si>
    <t>贺世明</t>
  </si>
  <si>
    <t>EMUI5.0三方兼容性测试合作项目</t>
  </si>
  <si>
    <t>0000029833</t>
  </si>
  <si>
    <t>152221198502015215</t>
  </si>
  <si>
    <t>黎啸</t>
  </si>
  <si>
    <t>牟婷婷</t>
  </si>
  <si>
    <t>EMUI5.0性能测试合作项目</t>
  </si>
  <si>
    <t>0000076644</t>
  </si>
  <si>
    <t>武晗</t>
  </si>
  <si>
    <t>EMUI4.1&amp;5.0产品设计适配委托开发合作项目</t>
  </si>
  <si>
    <t>0000030815</t>
  </si>
  <si>
    <t>130183198108080068</t>
  </si>
  <si>
    <t>薛嵘</t>
  </si>
  <si>
    <t>李鹤</t>
  </si>
  <si>
    <t>0000053850</t>
  </si>
  <si>
    <t>211021198802040900</t>
  </si>
  <si>
    <t>华为导师培养、中软质量培训</t>
  </si>
  <si>
    <t>刘瑜、王新</t>
  </si>
  <si>
    <t>崔莎莎</t>
  </si>
  <si>
    <t>李怡芳</t>
  </si>
  <si>
    <t>0000062751</t>
  </si>
  <si>
    <t>14083019921107002X</t>
  </si>
  <si>
    <t>陈锡鄂</t>
  </si>
  <si>
    <t>DP M版本ROM升级与产品维护开发项目（二期）</t>
  </si>
  <si>
    <t>0000036157</t>
  </si>
  <si>
    <t>420527198611131811</t>
  </si>
  <si>
    <t>15171454895</t>
  </si>
  <si>
    <t>吴开仲</t>
  </si>
  <si>
    <t>0000050689</t>
  </si>
  <si>
    <t>452702199002150772</t>
  </si>
  <si>
    <t>18672780268</t>
  </si>
  <si>
    <t>姚世杰</t>
  </si>
  <si>
    <t>GY智能手机M和N版本ROM升级应用委托开发项目</t>
  </si>
  <si>
    <t>叶虎</t>
  </si>
  <si>
    <t>0000029507</t>
  </si>
  <si>
    <t>420111198409251358</t>
  </si>
  <si>
    <t>13971475984</t>
  </si>
  <si>
    <t>0000031970</t>
  </si>
  <si>
    <t>622201198804116617</t>
  </si>
  <si>
    <t>13429846545</t>
  </si>
  <si>
    <t>陈威</t>
  </si>
  <si>
    <t>0000033296</t>
  </si>
  <si>
    <t>420984198609141016</t>
  </si>
  <si>
    <t>18666297463</t>
  </si>
  <si>
    <t>0000038419</t>
  </si>
  <si>
    <t>420102198605051410</t>
  </si>
  <si>
    <t>18017762590</t>
  </si>
  <si>
    <t>银联遥</t>
  </si>
  <si>
    <t>0000035727</t>
  </si>
  <si>
    <t>452723199302100015</t>
  </si>
  <si>
    <t>13476190510</t>
  </si>
  <si>
    <t>吴凡</t>
  </si>
  <si>
    <t>0000037614</t>
  </si>
  <si>
    <t>420117198712130098</t>
  </si>
  <si>
    <t xml:space="preserve">13296667517 </t>
  </si>
  <si>
    <t>方云中</t>
  </si>
  <si>
    <t>0000027991</t>
  </si>
  <si>
    <t>340223199110194614</t>
  </si>
  <si>
    <t>15665421719</t>
  </si>
  <si>
    <t>程勇</t>
  </si>
  <si>
    <t>0000032296</t>
  </si>
  <si>
    <t>421381199004266418</t>
  </si>
  <si>
    <t>13037103520</t>
  </si>
  <si>
    <t>肖迪</t>
  </si>
  <si>
    <t>0000035030</t>
  </si>
  <si>
    <t>420114199111304510</t>
  </si>
  <si>
    <t>13237101347</t>
  </si>
  <si>
    <t>马平</t>
  </si>
  <si>
    <t>0000065867</t>
  </si>
  <si>
    <t>421081198811300669</t>
  </si>
  <si>
    <t>欧阳文涛</t>
  </si>
  <si>
    <t>0000058252</t>
  </si>
  <si>
    <t>421083198611221635</t>
  </si>
  <si>
    <t>2016年驱动协议开发部EMUI5.0 ROM升级委托</t>
  </si>
  <si>
    <t>刘宏海</t>
  </si>
  <si>
    <t>0000034693</t>
  </si>
  <si>
    <t>422426197809275613</t>
  </si>
  <si>
    <t>18971387939</t>
  </si>
  <si>
    <t>周光玥</t>
  </si>
  <si>
    <t>0000044901</t>
  </si>
  <si>
    <t>420122197908300112</t>
  </si>
  <si>
    <t>钱永博</t>
  </si>
  <si>
    <t>0000055934</t>
  </si>
  <si>
    <t>410223198709055016</t>
  </si>
  <si>
    <t>18171049720</t>
  </si>
  <si>
    <t>曾盼</t>
  </si>
  <si>
    <t>0000044971</t>
  </si>
  <si>
    <t>420921198906234993</t>
  </si>
  <si>
    <t>汪自飞</t>
  </si>
  <si>
    <t>0000041691</t>
  </si>
  <si>
    <t>420704198706215299</t>
  </si>
  <si>
    <t>18627799559</t>
  </si>
  <si>
    <t>蔡勇</t>
  </si>
  <si>
    <t>定制维护协议测试外包项目一期</t>
  </si>
  <si>
    <t>0000201008</t>
  </si>
  <si>
    <t>420881198505066213</t>
  </si>
  <si>
    <t>李艳萍</t>
  </si>
  <si>
    <t>荣耀&amp;GY LMT用户满意度提升项目(一期)</t>
  </si>
  <si>
    <t>0000064088</t>
  </si>
  <si>
    <t>362531198901024520</t>
  </si>
  <si>
    <t>18971577606</t>
  </si>
  <si>
    <t>盛先军</t>
  </si>
  <si>
    <t>DP 手机2016用户满意度提升</t>
  </si>
  <si>
    <t>0000067432</t>
  </si>
  <si>
    <t>430726198310223137</t>
  </si>
  <si>
    <t>王宇菁</t>
  </si>
  <si>
    <t>Android手机ROM升级委托测试FP项目一期_B</t>
  </si>
  <si>
    <t>朱雪琼</t>
  </si>
  <si>
    <t>0000036497</t>
  </si>
  <si>
    <t>420111198304297325</t>
  </si>
  <si>
    <t>15807184761</t>
  </si>
  <si>
    <t>徐红婷</t>
  </si>
  <si>
    <t>0000031715</t>
  </si>
  <si>
    <t>429001198603243167</t>
  </si>
  <si>
    <t>15971474186</t>
  </si>
  <si>
    <t>华幼平</t>
  </si>
  <si>
    <t>0000045222</t>
  </si>
  <si>
    <t>420281198012148031</t>
  </si>
  <si>
    <t>肖兰</t>
  </si>
  <si>
    <t>0000064111</t>
  </si>
  <si>
    <t>420983198907124429</t>
  </si>
  <si>
    <t>郑俊</t>
  </si>
  <si>
    <t>0000032752</t>
  </si>
  <si>
    <t>42900619880923097X</t>
  </si>
  <si>
    <t>18627187672</t>
  </si>
  <si>
    <t>范胜中</t>
  </si>
  <si>
    <t>0000060815</t>
  </si>
  <si>
    <t>420704198101166615</t>
  </si>
  <si>
    <t>张亚男</t>
  </si>
  <si>
    <t>0000055230</t>
  </si>
  <si>
    <t>421003198307111528</t>
  </si>
  <si>
    <t>杨宇婷</t>
  </si>
  <si>
    <t>0000031851</t>
  </si>
  <si>
    <t>421125198812180085</t>
  </si>
  <si>
    <t>13212798422</t>
  </si>
  <si>
    <t>陈勇</t>
  </si>
  <si>
    <t>0000043575</t>
  </si>
  <si>
    <t>420625199009153513</t>
  </si>
  <si>
    <t>18602723722</t>
  </si>
  <si>
    <t>金辉</t>
  </si>
  <si>
    <t>0000031805</t>
  </si>
  <si>
    <t>420582198708266274</t>
  </si>
  <si>
    <t>18062609840</t>
  </si>
  <si>
    <t>赵丹丹</t>
  </si>
  <si>
    <t>0000051097</t>
  </si>
  <si>
    <t>610524198808156429</t>
  </si>
  <si>
    <t>17771603241</t>
  </si>
  <si>
    <t>高玲</t>
  </si>
  <si>
    <t>0000051289</t>
  </si>
  <si>
    <t>420922198812236847</t>
  </si>
  <si>
    <t>15926311343</t>
  </si>
  <si>
    <t>0000033295</t>
  </si>
  <si>
    <t>420606198207238012</t>
  </si>
  <si>
    <t>15907168126</t>
  </si>
  <si>
    <t>周克记</t>
  </si>
  <si>
    <t>EMUI5.0升级&amp;海外定制稳定性专项测试</t>
  </si>
  <si>
    <t>0000032007</t>
  </si>
  <si>
    <t>420322198906223374</t>
  </si>
  <si>
    <t>13618630458</t>
  </si>
  <si>
    <t>终端</t>
  </si>
  <si>
    <t>费世杰</t>
  </si>
  <si>
    <t>硬件工程与产品开发管理部</t>
  </si>
  <si>
    <t>软件工程部</t>
  </si>
  <si>
    <t>高素娟</t>
  </si>
  <si>
    <t>可穿戴PDU软件测试研发外包项目TM人力合作项目</t>
  </si>
  <si>
    <t>江银环</t>
  </si>
  <si>
    <t>陈清香</t>
  </si>
  <si>
    <t>牛希望</t>
  </si>
  <si>
    <t>0000033627</t>
  </si>
  <si>
    <t>610431198708144269</t>
  </si>
  <si>
    <t>15229207560</t>
  </si>
  <si>
    <t>1、对于整个系统框架、端对端的业务欠缺
2、对于测试设计需要深度学习</t>
  </si>
  <si>
    <t>1、在版本测试过程及闲余时间学习整个系统框架，了解端对端业务
2、通过组内组织的培训，学习测试设计思路，提升自身测试设计能力</t>
  </si>
  <si>
    <t>金景华</t>
  </si>
  <si>
    <t>0000040053</t>
  </si>
  <si>
    <t>510722199301085341</t>
  </si>
  <si>
    <t>专业知识性还稍微欠缺，各个特性没有全部摸透；版本交付众多报告不熟悉</t>
  </si>
  <si>
    <t>多接触各个模块知识，掌握各个特性测试执行，并深入思考，熟悉特性深层含义；学习理解版本交付所需的报告模板及内容</t>
  </si>
  <si>
    <t>王秀君</t>
  </si>
  <si>
    <t>张范涛</t>
  </si>
  <si>
    <t>0000037282</t>
  </si>
  <si>
    <t>610121198601180076</t>
  </si>
  <si>
    <t>项目管理能力、团队建设能力有待提高</t>
  </si>
  <si>
    <t>参加PM培训</t>
  </si>
  <si>
    <t>贺春永</t>
  </si>
  <si>
    <t>张蒙</t>
  </si>
  <si>
    <t>房威</t>
  </si>
  <si>
    <t>0000059453</t>
  </si>
  <si>
    <t>612132198111175611</t>
  </si>
  <si>
    <t>18602926023</t>
  </si>
  <si>
    <t>不熟悉无线通信协议</t>
  </si>
  <si>
    <t>测试积累+自学+交流</t>
  </si>
  <si>
    <t xml:space="preserve"> 张路</t>
  </si>
  <si>
    <t>0000049257</t>
  </si>
  <si>
    <t>61010319841228202X</t>
  </si>
  <si>
    <t>18691831650</t>
  </si>
  <si>
    <t>1、目前可穿戴产品一些特性掌握度较低（比如蓝牙,MCU，数据存储等专业知识）
2、对于穿戴产品整体流程了解不够充分</t>
  </si>
  <si>
    <t>1、工作中多和特性相关人员沟通学习，熟悉相关知识；
2、在工作中多留心多提问总结，尽快了解熟悉整体穿戴产品的各项流程</t>
  </si>
  <si>
    <t>舒惠</t>
  </si>
  <si>
    <t>张苗艳</t>
  </si>
  <si>
    <t>0000053764</t>
  </si>
  <si>
    <t>610431198606242247</t>
  </si>
  <si>
    <t>18292186466</t>
  </si>
  <si>
    <t>1、专业技能仍需提高
2、对项目的整体认知及熟识度不够
3、版本管理能力仍需提高</t>
  </si>
  <si>
    <t>1、在工作中多深入了解特性深层次的逻辑及实现
2、业余时间通过资料、书籍提升业务能力
3、多跟主管学习版本管理思维及方法</t>
  </si>
  <si>
    <t>付大伟</t>
  </si>
  <si>
    <t>石巧玲</t>
  </si>
  <si>
    <t>0000033277</t>
  </si>
  <si>
    <t>612524198912080227</t>
  </si>
  <si>
    <t>15353756379</t>
  </si>
  <si>
    <t>1、自动化脚本的开发实现待学习</t>
  </si>
  <si>
    <t>1、学习自动化脚本开发</t>
  </si>
  <si>
    <t>李杰伟</t>
  </si>
  <si>
    <t>李迪</t>
  </si>
  <si>
    <t>0000059148</t>
  </si>
  <si>
    <t>610402198904230306</t>
  </si>
  <si>
    <t>17702918006</t>
  </si>
  <si>
    <t>1、产品其他新增特性不了解，竞品对比测试深度可能不够；
2、对蓝牙协议栈、底层方面掌握不深入；
3、在解决方案影响评估有局限；</t>
  </si>
  <si>
    <t>1、提升自身软技能，与开发多沟通，了解产品实现原理情况；
2、多学习、多分享、多交流；</t>
  </si>
  <si>
    <t>李亚鹏</t>
  </si>
  <si>
    <t>杨瑞</t>
  </si>
  <si>
    <t>0000045048</t>
  </si>
  <si>
    <t>610525198501140023</t>
  </si>
  <si>
    <t>18091816499</t>
  </si>
  <si>
    <t>1  代码不足
2  对安全威胁模型建立还不熟悉</t>
  </si>
  <si>
    <t xml:space="preserve">1加强安全威胁设计模型学习
2 加强脚本知识学习 </t>
  </si>
  <si>
    <t>0000051990</t>
  </si>
  <si>
    <t>610114198611262530</t>
  </si>
  <si>
    <t>1、对版本测试的交付件有哪些种类还不明确</t>
  </si>
  <si>
    <t>跟资深前辈学习测试交付件的梳理和输出执行</t>
  </si>
  <si>
    <t>张丹风</t>
  </si>
  <si>
    <t>郑莹</t>
  </si>
  <si>
    <t>0000047918</t>
  </si>
  <si>
    <t>610326198811191446</t>
  </si>
  <si>
    <t>15850311419</t>
  </si>
  <si>
    <t>1、目前可穿戴产品除健康特性原理知识外，对周边特性熟悉度较低（比如蓝牙,MCU，数据存储等专业知识）
2、测试设计还未掌握明确的思路及方法</t>
  </si>
  <si>
    <t>1、平时工作中多和周边特性相关人员沟通学习，熟悉相关知识；
2、通过组内组织的培训，学习测试设计思路，提升自身测试设计能力</t>
  </si>
  <si>
    <t>杨勃锋</t>
  </si>
  <si>
    <t>董伟</t>
  </si>
  <si>
    <t>0000037082</t>
  </si>
  <si>
    <t>610321198711040059</t>
  </si>
  <si>
    <t>18792940872</t>
  </si>
  <si>
    <t>缺乏对众测活动的组织策划经验</t>
  </si>
  <si>
    <t>能够有更多机会参与到正规的众测活动中，从而感受和学习更多的众测经验</t>
  </si>
  <si>
    <t>0000038980</t>
  </si>
  <si>
    <t>610524198408271612</t>
  </si>
  <si>
    <t>深入项目不足</t>
  </si>
  <si>
    <t>1、通过与华为QA学习，尽快融入项目。2已进行项目日常审核培训，要求每月完成3次以上QA审核</t>
  </si>
  <si>
    <t>N/A</t>
  </si>
  <si>
    <t>曹良辰</t>
  </si>
  <si>
    <t>穿戴APP2.0合作项目TM人力合作项目</t>
  </si>
  <si>
    <t>曹良辰(ios)</t>
  </si>
  <si>
    <t>0000030656</t>
  </si>
  <si>
    <t>610303198702081219</t>
  </si>
  <si>
    <t>段谦</t>
  </si>
  <si>
    <t>王玮(android)</t>
  </si>
  <si>
    <t>朱杰</t>
  </si>
  <si>
    <t>0000025605</t>
  </si>
  <si>
    <t>612501198510250997</t>
  </si>
  <si>
    <t>曹雄伟</t>
  </si>
  <si>
    <t>文云龙(android)</t>
  </si>
  <si>
    <t>0000034652</t>
  </si>
  <si>
    <t>610321198910253639</t>
  </si>
  <si>
    <t>13468840404</t>
  </si>
  <si>
    <t>1、对重要的工作或者新的工作有制定计划的习惯。但是平时计划很少或者计划不周详。
2、由于经验不足，在工作中遇到瓶颈和问题时，协调组内资源或者其他部件的能力差。</t>
  </si>
  <si>
    <t>1、和同事沟通，询问是否有高效的计划相关经验，养成善于计划并严格执行计划的习惯。
2、工作中多注意学习，遇到问题主动解决，要善于求助上升，问题解决后总结并积累经验。</t>
  </si>
  <si>
    <t>石磊</t>
  </si>
  <si>
    <t>李敏(ios)</t>
  </si>
  <si>
    <t>0000032245</t>
  </si>
  <si>
    <t>610321199110201544</t>
  </si>
  <si>
    <t>15591812706</t>
  </si>
  <si>
    <t>除iOS技能外其余知识面不够宽、缺少管理知识</t>
  </si>
  <si>
    <t>读取更多书籍，扩大相应知识面</t>
  </si>
  <si>
    <t>姚沛延</t>
  </si>
  <si>
    <t>张彩虹(GUI)</t>
  </si>
  <si>
    <t>0000051443</t>
  </si>
  <si>
    <t>410825198308154529</t>
  </si>
  <si>
    <t>影响力，项目管理协调，产品架构及运营规划，行业前端科技及趋势</t>
  </si>
  <si>
    <t>与其他部门加强沟通协作，深入了解项目各个阶段；提高职业及专业素质和能力，以增加影响力；加强时间管理、会议管理、及项目管理能力；学习相应的产品思维及市场思维，扩大知识面；参与行业论坛及讲座，多看行业网站等，增加对趋势的把握</t>
  </si>
  <si>
    <t>鲁楠</t>
  </si>
  <si>
    <t>11月</t>
  </si>
  <si>
    <t>董慧敏</t>
  </si>
  <si>
    <t>陈宁(测试)</t>
  </si>
  <si>
    <t>0000032263</t>
  </si>
  <si>
    <t>142702198703110012</t>
  </si>
  <si>
    <t>15911134816</t>
  </si>
  <si>
    <t>对代码的阅读能力和手机系统的一些机制还需要再进一步了解</t>
  </si>
  <si>
    <t>平常多看一下相关手机系统的书籍，进一步从代码层面了解手机系统，也提高代码的阅读能力</t>
  </si>
  <si>
    <t>朱蕊楠</t>
  </si>
  <si>
    <t>文太平</t>
  </si>
  <si>
    <t>侯跃伟</t>
  </si>
  <si>
    <t>HiLink APP 开发研发外包项目FP独立交付项目</t>
  </si>
  <si>
    <t>0000032042</t>
  </si>
  <si>
    <t>130223198808166654</t>
  </si>
  <si>
    <t>18729526310</t>
  </si>
  <si>
    <t>1、参加公司组织的项目经理培训课程
2、学习管理项目的优秀实践包括合作PM、其他PM
3、加强与团队成员、客户、上级主管之间的沟通，提高沟通技巧</t>
  </si>
  <si>
    <t>郝森</t>
  </si>
  <si>
    <t>朱建锋</t>
  </si>
  <si>
    <t>朱建锋（android）</t>
  </si>
  <si>
    <t>0000030078</t>
  </si>
  <si>
    <t>610523198510242272</t>
  </si>
  <si>
    <t>13572452320</t>
  </si>
  <si>
    <t>1、方案整体把关控制力弱</t>
  </si>
  <si>
    <t>1、参加公司组织的相关培训
2、对每次迭代story方案设计主动参与进去</t>
  </si>
  <si>
    <t>崔力都</t>
  </si>
  <si>
    <t>崔力都(ios)</t>
  </si>
  <si>
    <t>0000044979</t>
  </si>
  <si>
    <t>610404198510165014</t>
  </si>
  <si>
    <t>15691713909</t>
  </si>
  <si>
    <t>张斌（测试）</t>
  </si>
  <si>
    <t>0000063096</t>
  </si>
  <si>
    <t>612523198608080218</t>
  </si>
  <si>
    <t>1、做事低调
2、沟通经验不足</t>
  </si>
  <si>
    <t>1、高调做事，低调做人；
2、与团队内外加强沟通，多项周围的同事、领导学习</t>
  </si>
  <si>
    <t>郭伟</t>
  </si>
  <si>
    <t>樊琼</t>
  </si>
  <si>
    <t>王秦雄</t>
  </si>
  <si>
    <t>可穿戴软件开发研发外包项目TM人力合作项目</t>
  </si>
  <si>
    <t>0000055240</t>
  </si>
  <si>
    <t>610111198902164034</t>
  </si>
  <si>
    <t>18966857000</t>
  </si>
  <si>
    <t>1.管理经验不足，没有大型项目管理经验
2.不熟悉公司管理、质量等制度
3.与客户沟通、版本交付、验收等环节不熟悉</t>
  </si>
  <si>
    <t>1.研读管理类书籍，多学习
2.向有经验的PM请教
3.在华为项目组多看多学项目pl的工作方式</t>
  </si>
  <si>
    <t>周斌</t>
  </si>
  <si>
    <t>宋乃兵</t>
  </si>
  <si>
    <t>杨国栋（APP）</t>
  </si>
  <si>
    <t>0000030201</t>
  </si>
  <si>
    <t>610528199102126914</t>
  </si>
  <si>
    <t>15109294705</t>
  </si>
  <si>
    <t>Android framework不熟悉</t>
  </si>
  <si>
    <t>在工作中学习Android framework，加深理解，提高工作效率</t>
  </si>
  <si>
    <t>淡卫飞</t>
  </si>
  <si>
    <t>马龙</t>
  </si>
  <si>
    <t>赵冰峰（Gemini）</t>
  </si>
  <si>
    <t>0000063418</t>
  </si>
  <si>
    <t xml:space="preserve">610122198910212533 </t>
  </si>
  <si>
    <t>1、之前负责项目单一，对于手环除Gemini以外项目不够了解。
2、对于PM具体工作细节不够熟悉。</t>
  </si>
  <si>
    <t>1、开始着手了解手环所有项目情况。
2、参加PM相关培训，并学习对应资料。</t>
  </si>
  <si>
    <t>金练</t>
  </si>
  <si>
    <t>周宁刚（Metis）</t>
  </si>
  <si>
    <t>0000065239</t>
  </si>
  <si>
    <t>610425198909130616</t>
  </si>
  <si>
    <t>目前对所掌握的模块掌握深度不够，需要靠以后的任务逐渐加强。</t>
  </si>
  <si>
    <t>参与更多的任务提升自己</t>
  </si>
  <si>
    <t>张苏东</t>
  </si>
  <si>
    <t>邱婷</t>
  </si>
  <si>
    <t>沈艳辉</t>
  </si>
  <si>
    <t>可穿戴软件开发研发外包项目TM人力合作项目二期</t>
  </si>
  <si>
    <t>沈艳辉(Metis)</t>
  </si>
  <si>
    <t>0000058770</t>
  </si>
  <si>
    <t>610102198308021552</t>
  </si>
  <si>
    <t>1、对现有程序架构不是完全了解。</t>
  </si>
  <si>
    <t>1、在工作过程中学习现有程序的结构。</t>
  </si>
  <si>
    <t>樊瑞</t>
  </si>
  <si>
    <t>周宁刚</t>
  </si>
  <si>
    <t>邱婷（Metis）</t>
  </si>
  <si>
    <t>0000057882</t>
  </si>
  <si>
    <t>421125198603112748</t>
  </si>
  <si>
    <t>1.对整个Metis项目不熟悉
2.专业技能仍需提升</t>
  </si>
  <si>
    <t>1.开发技能提升
2.多参与项目的各种例会，学习项目整体概况</t>
  </si>
  <si>
    <t>赵永杰</t>
  </si>
  <si>
    <t>刘淼（Leo）</t>
  </si>
  <si>
    <t>0000059362</t>
  </si>
  <si>
    <t>612724199101011143</t>
  </si>
  <si>
    <t>知识面窄，除了本模块的知识，其他了解不多。</t>
  </si>
  <si>
    <t>多接触其他模块的知识，形成知识网络</t>
  </si>
  <si>
    <t>曹应伟</t>
  </si>
  <si>
    <t>马龙（APP）</t>
  </si>
  <si>
    <t>0000055746</t>
  </si>
  <si>
    <t>1.对clockwork和framework层代码了解较少
2.分析问题定位问题方式单一</t>
  </si>
  <si>
    <t>1.空余时间查看框架层代码
2.学习更多的定位问题方法</t>
  </si>
  <si>
    <t>杨国栋</t>
  </si>
  <si>
    <t>杨鑫</t>
  </si>
  <si>
    <t>西安CBG资料开发委托开发外包项目</t>
  </si>
  <si>
    <t>0000034372</t>
  </si>
  <si>
    <t>610124198501012824</t>
  </si>
  <si>
    <t>1.项目整体计划把控有待提升；
2.项目过程中的问题处理效率有待提升；</t>
  </si>
  <si>
    <t>1.多熟悉客户Guide Line要求，积极利用一线资源，并制作日程跟踪表进行计划的跟踪把控。
2.制作问题跟踪表，并和各个领域积极沟通。及时跟踪并处理未解决的的问题，</t>
  </si>
  <si>
    <t>王秀秒</t>
  </si>
  <si>
    <t>贝奇峰</t>
  </si>
  <si>
    <t>射频与天线部合作项目-西安无线宽带项目</t>
  </si>
  <si>
    <t>刘路</t>
  </si>
  <si>
    <t>0000031893</t>
  </si>
  <si>
    <t>610113198512231652</t>
  </si>
  <si>
    <t>1.缺乏客户需求分析的经验；
2.缺乏将客户需求，规格等转化为实际技术方案的能力；
3.不熟悉独立外包项目整体交付流程，缺少相应风险点预估及把控能力；</t>
  </si>
  <si>
    <t>1.通过相关资料及培训学习掌握相关内容；
2.通过参与华为具体项目提高相应经验及能力；</t>
  </si>
  <si>
    <t>刘真</t>
  </si>
  <si>
    <t>马兵</t>
  </si>
  <si>
    <t>0000031205</t>
  </si>
  <si>
    <t>610326198402240219</t>
  </si>
  <si>
    <t>1,缺少项目归属模块架构看护的实践操作     
2.需要继续提高技术方案的设计及关键技术的实施    
3.产品开发过程中复杂问题的定位能力继续提高</t>
  </si>
  <si>
    <t>1.在项目中实践了解看护操作                                                                                            2.在项目中的增强技术方案的设计及规划                                               3.参与组内各个复杂问题的定位分析中，进一步提高解决问题的能力</t>
  </si>
  <si>
    <t>王永超</t>
  </si>
  <si>
    <t>莫正</t>
  </si>
  <si>
    <t>射频与天线部合作项目-西安可穿戴项目</t>
  </si>
  <si>
    <t>0000033626</t>
  </si>
  <si>
    <t>612526198910087735</t>
  </si>
  <si>
    <t>1.项目中风险甄别能力需要加强；
2.天线新技术的跟进掌握有所欠缺。</t>
  </si>
  <si>
    <t>1.通过组员和自己项目的实际过程实施来掌握项目中风险甄别的能力；
2.后面拉通手机多做一些天线新技术方面的培训和理论讲解课程。</t>
  </si>
  <si>
    <t>张琛</t>
  </si>
  <si>
    <t>马世振</t>
  </si>
  <si>
    <t>无线宽带终端PDU西安通用平台产品测试外包项目</t>
  </si>
  <si>
    <t>0000032246</t>
  </si>
  <si>
    <t>142303198712014510</t>
  </si>
  <si>
    <t xml:space="preserve">1.缺少独立负责项目管理的实践操作；
2.需要熟悉华为产品交付IPD流程；
3.产品交付中问题风险把控能力；
</t>
  </si>
  <si>
    <t>1.跟随华为版本负责人实际操作版本测试流程；
2.学习IPD交付流程；
3.通过实践版本转测试流程过程中，提升自身能力；</t>
  </si>
  <si>
    <t>樊炜华</t>
  </si>
  <si>
    <t>0000040472</t>
  </si>
  <si>
    <t>610404198811065041</t>
  </si>
  <si>
    <t>1.需要深化路由协议的学习
2.需要学习自动化测试脚本的编程能力</t>
  </si>
  <si>
    <t>1.测试的工作同时，加深对特性的理解
2.测试工作之外，学习TCL语言，学会编写一些简单的自动化脚本</t>
  </si>
  <si>
    <t>乔鑫</t>
  </si>
  <si>
    <t>董伟林</t>
  </si>
  <si>
    <t>0000066587</t>
  </si>
  <si>
    <t>610431198706201223</t>
  </si>
  <si>
    <t xml:space="preserve">1.对所有产品特性的深入了解
2.缺少独立负责产品特性的用例开发及输出；
3.产品出现问题的风险把控能力；
</t>
  </si>
  <si>
    <t>1.与华为MDE多沟通学习产品特性实现机制和流程。
2.跟随华为FDE学习对于产品某一特性的分析及用例的输出方法；
3.通过学习特性功能及影响范围，提升自身问题分析把控能力；</t>
  </si>
  <si>
    <t>史鹏超</t>
  </si>
  <si>
    <t>无线宽带和可穿戴硬件测试研发外包项目</t>
  </si>
  <si>
    <t>0000044356</t>
  </si>
  <si>
    <t>610402198712086493</t>
  </si>
  <si>
    <t xml:space="preserve">1、组织能力有待提高
2、独立管理项目的能力有待提高
3、基带测试相关理论知识需要提升
</t>
  </si>
  <si>
    <t>1、希望能和业务部分沟通共同制定能力提升计划，共同提升员工的能力；
2、策划部分活动，激活员工的主动性
3、通过学习知识技能，提升专项能力</t>
  </si>
  <si>
    <t>陈执权</t>
  </si>
  <si>
    <t>袁婧</t>
  </si>
  <si>
    <t>0000048104</t>
  </si>
  <si>
    <t>610324198806210523</t>
  </si>
  <si>
    <t>1.对于触摸屏技术的算法及产线校准了解较少；
2.对于屏幕问题因生产、工艺制程引发的问题还需深入了解；
3.转测试版本的策略制定需要提升；</t>
  </si>
  <si>
    <t xml:space="preserve">提升计划：1.深入学习触摸屏相关的风险（算法、制程、硬件设计），在测试方案中重点识别相关风险点；2.提升屏幕可靠性问题的复现思路和用例闭环；3.提升方案变更重点识别风险及风险拦截的能力。
</t>
  </si>
  <si>
    <t>韩继虎</t>
  </si>
  <si>
    <t>0000036958</t>
  </si>
  <si>
    <t>610328198101094214</t>
  </si>
  <si>
    <t>1.缺少独立负责项目管理的实践操作；
2.需加强产品交付中问题风险把控能力；</t>
  </si>
  <si>
    <t>1.跟随测试项目接口人学习整个项目交付流程；
2.学习以往项目风险问题案例分析，提升对风险问题的把控；
3参加华为组织的技术培训，提升专业知识能力</t>
  </si>
  <si>
    <t>叶团军</t>
  </si>
  <si>
    <t>牛新刚</t>
  </si>
  <si>
    <t>610403198405262078</t>
  </si>
  <si>
    <t>1 需要加强产品设计原理理解
2 需要加强产品射频协议学习</t>
  </si>
  <si>
    <t>1.参加华为组织的技术培训，提升专业知识能力
2 多进行技术输出总结及案例分析总结，增加技术积淀</t>
  </si>
  <si>
    <t>崔艳红</t>
  </si>
  <si>
    <t>无线宽带终端PDU西安硬件研发外包项目</t>
  </si>
  <si>
    <t>0000032251</t>
  </si>
  <si>
    <t>610581198711030026</t>
  </si>
  <si>
    <t>1、基带相关工作中严重问题分析能力有待提高
2、跨领域沟通，组织问题攻关的能力有待加强
3、协助组内其他成员项目遇到的问题组织攻关，提供有效思路和解决方案的能力有待提高</t>
  </si>
  <si>
    <t>1、在KD08 EWP的工作中提高分析问题解决问题的能力
2、在在KD08 EWP的工作中提高跨领域沟通、协调资源的能力
3、平时多加帮助基带组内其他成员提供问题分析思路和解决措施</t>
  </si>
  <si>
    <t>雷晓鹏</t>
  </si>
  <si>
    <t>周忠涛</t>
  </si>
  <si>
    <t>西安产品工程与验证部M&amp;H公共人力研发外包项目</t>
  </si>
  <si>
    <t>0000042233</t>
  </si>
  <si>
    <t>612525198810181816</t>
  </si>
  <si>
    <t>1. 缺少独立负责项目管理。版本管理，流程交付  风险把控。
2. 缺少整个项目掌控协作（装备、夹具、软件、射频、硬件）的经验，不同领域和平台如何高效的沟通，协作。
3. 缺少一些必要的风险把控意识和经验。比如输入，输出把关。
4. 产品全工位的研发能力不够。</t>
  </si>
  <si>
    <t xml:space="preserve">1. 跟随所在的华为项目学习相关的版本管理，流程交付  风险把控。
2. 向有独立交付经验的团队或者同事学习。他们的困难  就是未来我们的困难。
3. 不同领域和平台之间应该增加沟通交流。
</t>
  </si>
  <si>
    <t>管英杰</t>
  </si>
  <si>
    <t>林亮华</t>
  </si>
  <si>
    <t>王世超</t>
  </si>
  <si>
    <t>无线宽带PDU西安结构开发外包项目（2016下半年）</t>
  </si>
  <si>
    <t>0000066725</t>
  </si>
  <si>
    <t>610113198704242938</t>
  </si>
  <si>
    <t>1.缺少独立负责项目管理的实践操作；
2.需加强产品交付中问题风险把控能力；
3，独立交付团队能力提升</t>
  </si>
  <si>
    <t xml:space="preserve">1，通过试点项目提升独立项目管理实践经验。
2，团队技术能力模块分解，能力提升。
</t>
  </si>
  <si>
    <t>李科林</t>
  </si>
  <si>
    <t>陈岚</t>
  </si>
  <si>
    <t>ATP V2平台C03研发外包项目（西安）</t>
  </si>
  <si>
    <t>0000043825</t>
  </si>
  <si>
    <t>620502199203202064</t>
  </si>
  <si>
    <t>路由协议知识面需要继续扩展，linux内核协议栈掌握深度不够，需要继续加强。需要继续提升时间管理的能力，提高工作效率。需要加强组织协调能力，提升定位跨领域问题。加强总结和知识分享。</t>
  </si>
  <si>
    <t xml:space="preserve">1）加强dhcp基础知识学习 2）定位dhcp、ipcheck基础问题 3）深入lan业务模块代码，熟悉dhcp 、 ipcheck业务流程 4）问题跟踪上提升主导意识，希望后续跟踪起来更大范围问题，促进问题及时沟通和闭环
</t>
  </si>
  <si>
    <t xml:space="preserve">冯现忠  </t>
  </si>
  <si>
    <t>田森</t>
  </si>
  <si>
    <t>0000065573</t>
  </si>
  <si>
    <t xml:space="preserve">610431198510270374    </t>
  </si>
  <si>
    <t>业务流程及产品特性不熟悉，质量标准及活动不清晰</t>
  </si>
  <si>
    <t>参加产品开发流程，监控各质量节点，从项目中快速成长</t>
  </si>
  <si>
    <t>郑小龙</t>
  </si>
  <si>
    <t>可穿戴硬件开发研发外包项目（2016）</t>
  </si>
  <si>
    <t>0000069479</t>
  </si>
  <si>
    <t xml:space="preserve">430104198003112524    </t>
  </si>
  <si>
    <t>韩继虎/史鹏超</t>
  </si>
  <si>
    <t>张力文</t>
  </si>
  <si>
    <t>周洁璨</t>
  </si>
  <si>
    <t>杨小龙</t>
  </si>
  <si>
    <t>硬件平台技术部西安地域器件委托外包合作项目-2016第二期</t>
  </si>
  <si>
    <t>温建国</t>
  </si>
  <si>
    <t>2016年无线宽带定制维护研发外包TM项目</t>
  </si>
  <si>
    <t>0000031122</t>
  </si>
  <si>
    <t>210112198607211215</t>
  </si>
  <si>
    <t>2015.02.04</t>
  </si>
  <si>
    <t>已制定提升计划</t>
  </si>
  <si>
    <t>宋同乐</t>
  </si>
  <si>
    <t>0000029910</t>
  </si>
  <si>
    <t>411324198811105211</t>
  </si>
  <si>
    <t>任务需求分析能力待提升</t>
  </si>
  <si>
    <t>0000034653</t>
  </si>
  <si>
    <t>612301198808050348</t>
  </si>
  <si>
    <t>2014.09.08</t>
  </si>
  <si>
    <t>吴毅刚</t>
  </si>
  <si>
    <t>CPE定制交付研发外包TM项目</t>
  </si>
  <si>
    <t xml:space="preserve">0000056305 </t>
  </si>
  <si>
    <t>610522198711131054</t>
  </si>
  <si>
    <t xml:space="preserve">15596619563 
</t>
  </si>
  <si>
    <t>2016.02.15</t>
  </si>
  <si>
    <t>陈泉</t>
  </si>
  <si>
    <t>612323198906249033</t>
  </si>
  <si>
    <t>王静岚</t>
  </si>
  <si>
    <t xml:space="preserve">2016移动宽带与家庭2C 运维维护研发外包合作项目 </t>
  </si>
  <si>
    <t>0000042960</t>
  </si>
  <si>
    <t xml:space="preserve">610323198505055927 </t>
  </si>
  <si>
    <t>2016.04.04</t>
  </si>
  <si>
    <t>马吉隆</t>
  </si>
  <si>
    <t>0000042333</t>
  </si>
  <si>
    <t>610112199101153053</t>
  </si>
  <si>
    <t>吴静</t>
  </si>
  <si>
    <t>定制交付合作项目（测试类）_2016年</t>
  </si>
  <si>
    <t>0000034937</t>
  </si>
  <si>
    <t>610102198007233615</t>
  </si>
  <si>
    <t>赵芳芳</t>
  </si>
  <si>
    <t>0000039224</t>
  </si>
  <si>
    <t>610425198804282840</t>
  </si>
  <si>
    <t>陶坚</t>
  </si>
  <si>
    <t>0000034938</t>
  </si>
  <si>
    <t>610302198612166028</t>
  </si>
  <si>
    <t>薛延</t>
  </si>
  <si>
    <t>2016定制维护与IDH产品维护TM项目</t>
  </si>
  <si>
    <t>0000045791</t>
  </si>
  <si>
    <t>612526198805130017</t>
  </si>
  <si>
    <t>薛炜</t>
  </si>
  <si>
    <t>0000013753</t>
  </si>
  <si>
    <t>612601198201085217</t>
  </si>
  <si>
    <t>张楠</t>
  </si>
  <si>
    <t>0000051492</t>
  </si>
  <si>
    <t>魏斌</t>
  </si>
  <si>
    <t>CE-M2M模块维护项目委托开发</t>
  </si>
  <si>
    <t>0000045036</t>
  </si>
  <si>
    <t>610423198508010012</t>
  </si>
  <si>
    <t>张帅</t>
  </si>
  <si>
    <t>0000043959</t>
  </si>
  <si>
    <t>610121198703176633</t>
  </si>
  <si>
    <t>冯媛</t>
  </si>
  <si>
    <t>无线宽带软件开发研发外包项目</t>
  </si>
  <si>
    <t xml:space="preserve">0000036603
</t>
  </si>
  <si>
    <t>610423198802191387</t>
  </si>
  <si>
    <t>18700796947</t>
  </si>
  <si>
    <t>2014.09.09</t>
  </si>
  <si>
    <t>刘锦成</t>
  </si>
  <si>
    <t xml:space="preserve">0000034370
</t>
  </si>
  <si>
    <t>61272919921229511X</t>
  </si>
  <si>
    <t>17719529697</t>
  </si>
  <si>
    <t>2016.9.08</t>
  </si>
  <si>
    <t>姬伟锋</t>
  </si>
  <si>
    <t>GY维护产品开发业务外包续签项目</t>
  </si>
  <si>
    <t>0000026465</t>
  </si>
  <si>
    <t>220102197602173314</t>
  </si>
  <si>
    <t>2013.12.17</t>
  </si>
  <si>
    <t>项目组成员激励</t>
  </si>
  <si>
    <t xml:space="preserve">姬伟锋 </t>
  </si>
  <si>
    <t>段恒飞</t>
  </si>
  <si>
    <t>0000014401</t>
  </si>
  <si>
    <t>610125198710014398</t>
  </si>
  <si>
    <t>2012.6.4</t>
  </si>
  <si>
    <t>范嘉峰</t>
  </si>
  <si>
    <t>0000031361</t>
  </si>
  <si>
    <t>610423198501253038</t>
  </si>
  <si>
    <t>2014.5.30</t>
  </si>
  <si>
    <t>需加强sensor和稳定性的知识</t>
  </si>
  <si>
    <t>目前正在熟悉sensor模块，稳定性模块也有涉及</t>
  </si>
  <si>
    <t>胡宁超</t>
  </si>
  <si>
    <t>0000027584</t>
  </si>
  <si>
    <t>142701198805250335</t>
  </si>
  <si>
    <t>2014.2.24</t>
  </si>
  <si>
    <t>framework 稳定性
相关问题的处理能力</t>
  </si>
  <si>
    <t>根据个人月度与季度解单情况，进行考评及指导</t>
  </si>
  <si>
    <t>PDU三部(VNS、CAM、NEM)产品研发外包项目</t>
  </si>
  <si>
    <t>0000026189</t>
  </si>
  <si>
    <t>610422198412220852</t>
  </si>
  <si>
    <t>2013.12.9</t>
  </si>
  <si>
    <t xml:space="preserve">
需加强高通平台的搜网模块知识</t>
  </si>
  <si>
    <t>目前正在熟悉高通平台的通话</t>
  </si>
  <si>
    <t>齐红亮</t>
  </si>
  <si>
    <t>集成维护三部(VNS、CAM、NEM)产品研发外包项目</t>
  </si>
  <si>
    <t>0000027582</t>
  </si>
  <si>
    <t>610112198606262533</t>
  </si>
  <si>
    <t>李永哲</t>
  </si>
  <si>
    <t>0000038171</t>
  </si>
  <si>
    <t>610104198402090000</t>
  </si>
  <si>
    <t>2014.12.22</t>
  </si>
  <si>
    <t>何粉艳</t>
  </si>
  <si>
    <t>0000066596</t>
  </si>
  <si>
    <t>610424198612203000</t>
  </si>
  <si>
    <t>2016.5.31</t>
  </si>
  <si>
    <t>韩夫男</t>
  </si>
  <si>
    <t>0000072723</t>
  </si>
  <si>
    <t>610502198810055418</t>
  </si>
  <si>
    <t>2016.8.1</t>
  </si>
  <si>
    <t>杨谦</t>
  </si>
  <si>
    <t>软件工程部终端OS开发三部（VNS、Nemo、Berlin）产品委托开发项目</t>
  </si>
  <si>
    <t>0000026717</t>
  </si>
  <si>
    <t>612301199008173512</t>
  </si>
  <si>
    <t>2013.12.27</t>
  </si>
  <si>
    <t>刘博</t>
  </si>
  <si>
    <t>0000030149</t>
  </si>
  <si>
    <t>612526198912257574</t>
  </si>
  <si>
    <t>2014.4.21</t>
  </si>
  <si>
    <t>袁辰龙</t>
  </si>
  <si>
    <t>0000072781</t>
  </si>
  <si>
    <t>610121198812232438</t>
  </si>
  <si>
    <t>13991931757</t>
  </si>
  <si>
    <t>2016.8.2</t>
  </si>
  <si>
    <t>王晓军</t>
  </si>
  <si>
    <t>0000072998</t>
  </si>
  <si>
    <t>612127198011111011</t>
  </si>
  <si>
    <t>程彬</t>
  </si>
  <si>
    <t>软工集成与维护五部VOC大数据分析及版本运营委托维护项目-武汉</t>
  </si>
  <si>
    <t>0000035932</t>
  </si>
  <si>
    <t>210304198407230420</t>
  </si>
  <si>
    <t>2014.10.22</t>
  </si>
  <si>
    <t>软工集成与维护五部VOC需求挖掘及问题处理舆情运营委托维护项目-武汉</t>
  </si>
  <si>
    <t>张䶮斌</t>
  </si>
  <si>
    <t>西安PDU三部结构辅助开发</t>
  </si>
  <si>
    <t>0000032501</t>
  </si>
  <si>
    <t>610102197811223560</t>
  </si>
  <si>
    <t>2014.7.7</t>
  </si>
  <si>
    <t>王勇社</t>
  </si>
  <si>
    <t>陈思杭</t>
  </si>
  <si>
    <t>西安PDU三部硬件辅助开发</t>
  </si>
  <si>
    <t>硬件测试工具自动化开发</t>
  </si>
  <si>
    <t>张锐</t>
  </si>
  <si>
    <t>0000059195</t>
  </si>
  <si>
    <t>610103197505022812</t>
  </si>
  <si>
    <t>2016.3.14</t>
  </si>
  <si>
    <t>徐芬</t>
  </si>
  <si>
    <t>0000065281</t>
  </si>
  <si>
    <t>612301198907024962</t>
  </si>
  <si>
    <t>2016.5.16</t>
  </si>
  <si>
    <t>段恒飞&amp;姬伟锋</t>
  </si>
  <si>
    <t>终端OS开发三部（Nemo）产品委托开发项目I</t>
  </si>
  <si>
    <t>待定</t>
  </si>
  <si>
    <t>11月22号</t>
  </si>
  <si>
    <t>11月23号</t>
  </si>
  <si>
    <t>梁希峰</t>
  </si>
  <si>
    <t>610326198906011030</t>
  </si>
  <si>
    <t>1.对产品前期研发流程了解不足；
2.对项目交付过程中风险及整体把控能力有待提高；
3.产品研发过程中复杂问题分析、定位能力有待加强</t>
  </si>
  <si>
    <t>1.参与到前期评审项目中，进一步熟悉项目开发、交付流程；
2.在实际项目中学习提高项目交付能力；
3.跟进组内复杂问题的定位、分析过程，进一步提高技术水平。</t>
  </si>
  <si>
    <t>张国栋</t>
  </si>
  <si>
    <t>刘昌</t>
  </si>
  <si>
    <t>610102197907220356</t>
  </si>
  <si>
    <t>在池</t>
  </si>
  <si>
    <t xml:space="preserve">1.团队意识需要进一步加强；
</t>
  </si>
  <si>
    <t>1.后续所有项目攻关必须参与进来，加强团队意识和职责能力</t>
  </si>
  <si>
    <t>邹婧婧</t>
  </si>
  <si>
    <t>33050119820102062X</t>
  </si>
  <si>
    <t>1.团队意识需要进一步加强；
2.这个项目的流程把控和风险识别需要进一步加强。</t>
  </si>
  <si>
    <t>于辉</t>
  </si>
  <si>
    <t>610124198710113971</t>
  </si>
  <si>
    <t>严波</t>
  </si>
  <si>
    <t>边妮妮</t>
  </si>
  <si>
    <t>11月23</t>
  </si>
  <si>
    <t>11月底</t>
  </si>
  <si>
    <t>11月2号</t>
  </si>
  <si>
    <t>徐元元</t>
  </si>
  <si>
    <t>曹良辰/王玮</t>
  </si>
  <si>
    <t>软件开发</t>
  </si>
  <si>
    <t>测试装备与硬件交付部</t>
  </si>
  <si>
    <t>林春伟</t>
  </si>
  <si>
    <t>媒体测试工具研发外包项目（FP）</t>
  </si>
  <si>
    <t>曹俊茂</t>
  </si>
  <si>
    <t>刘海平</t>
  </si>
  <si>
    <t>站点标准化作业指导书研发外包（SPO)项目（一期）（FP)</t>
  </si>
  <si>
    <t>危文杰</t>
  </si>
  <si>
    <t>刘晓波</t>
  </si>
  <si>
    <t>整机测试认证外包项目</t>
  </si>
  <si>
    <t>李俊波</t>
  </si>
  <si>
    <t>天线测试装备开发维护软件外包项目（第三期）</t>
  </si>
  <si>
    <t>邹广福</t>
  </si>
  <si>
    <t>陈强</t>
  </si>
  <si>
    <t>传送网装备维护与优化二期</t>
  </si>
  <si>
    <t>梁浩</t>
  </si>
  <si>
    <t>网络测试装备维护与优化（二期）</t>
  </si>
  <si>
    <t>无线来料测试装备开发项目委托开发项目三期</t>
  </si>
  <si>
    <t>韦海滨</t>
  </si>
  <si>
    <t>聂情波</t>
  </si>
  <si>
    <t>时勇</t>
  </si>
  <si>
    <t>徐建</t>
  </si>
  <si>
    <t>庄亿龙</t>
  </si>
  <si>
    <t>制造闭环系统V2R1软件及路由器无铅切换软件外包项目</t>
  </si>
  <si>
    <t>陈伟</t>
  </si>
  <si>
    <t>张往海</t>
  </si>
  <si>
    <t>黄健</t>
  </si>
  <si>
    <t>IT产品线装备维护团队外包项目</t>
  </si>
  <si>
    <t>薛增华</t>
  </si>
  <si>
    <t>交换机&amp;企业通信装备松山湖本地支撑项目</t>
  </si>
  <si>
    <t>巫仕文</t>
  </si>
  <si>
    <t>无线SRAN整机装备开发维护第五期委托开发项目</t>
  </si>
  <si>
    <t>蔡剑锋</t>
  </si>
  <si>
    <t>iTest委托开发</t>
  </si>
  <si>
    <t>赖大林</t>
  </si>
  <si>
    <t>无线智能站点外包委托开发项目2.0</t>
  </si>
  <si>
    <t>何铁芳</t>
  </si>
  <si>
    <t>终端产品测试认证外包项目</t>
  </si>
  <si>
    <t>朱模定</t>
  </si>
  <si>
    <t>陈利华</t>
  </si>
  <si>
    <t>整机结构工具软件</t>
  </si>
  <si>
    <t>陈荣</t>
  </si>
  <si>
    <t>整机结构</t>
  </si>
  <si>
    <t>机电软件测试自动化FP外包委托开发项目（FP）</t>
  </si>
  <si>
    <t>黄亚平</t>
  </si>
  <si>
    <t>韦海宾</t>
  </si>
  <si>
    <t>无线装备开发及质量提升项目(FP)</t>
  </si>
  <si>
    <t>N项目开发维护优化项目（FP）</t>
  </si>
  <si>
    <t>OLT产品HUMEP装备V100R001C00 外包项目</t>
  </si>
  <si>
    <t>唐能权</t>
  </si>
  <si>
    <t>运维UCD中心交互设计、SOP委托开发项目四期</t>
  </si>
  <si>
    <t>崔小俊</t>
  </si>
  <si>
    <t>符艳霞</t>
  </si>
  <si>
    <t>研发工具交付一部</t>
  </si>
  <si>
    <t>郭畅</t>
  </si>
  <si>
    <t>Avenue研发工具维护软件外包合作三期项目</t>
  </si>
  <si>
    <t>杨大震</t>
  </si>
  <si>
    <t>胡淼</t>
  </si>
  <si>
    <t>需求分析与架设工具外包独立交付项目</t>
  </si>
  <si>
    <t>需求分析与架设工具委托开发项目</t>
  </si>
  <si>
    <t>彭波</t>
  </si>
  <si>
    <t>开发者作业平台委托开发项目第2期</t>
  </si>
  <si>
    <t>吴琦</t>
  </si>
  <si>
    <t>龚文浩</t>
  </si>
  <si>
    <t>罗喜平</t>
  </si>
  <si>
    <t>喻成斌</t>
  </si>
  <si>
    <t>持续交付自动化流水线合作开发项目(第二期) －开发</t>
  </si>
  <si>
    <t>曾雄飞</t>
  </si>
  <si>
    <t>龙金华</t>
  </si>
  <si>
    <t>研发外包IT管理平台项目(九期)</t>
  </si>
  <si>
    <t>郭彬</t>
  </si>
  <si>
    <t>精益看板</t>
  </si>
  <si>
    <t>胡锋锋</t>
  </si>
  <si>
    <t>呼慧</t>
  </si>
  <si>
    <t>西安媒体维护版本测试及自动化构建</t>
  </si>
  <si>
    <t>莫燕</t>
  </si>
  <si>
    <t>李红刚</t>
  </si>
  <si>
    <t>方俊渺</t>
  </si>
  <si>
    <t>张玉兰</t>
  </si>
  <si>
    <t>罗胜高</t>
  </si>
  <si>
    <t>沈常林</t>
  </si>
  <si>
    <t>曹和</t>
  </si>
  <si>
    <t>栾藩</t>
  </si>
  <si>
    <t>周红梅</t>
  </si>
  <si>
    <t>ICP V300R009委托开发项目第3期</t>
  </si>
  <si>
    <t>刘金海</t>
  </si>
  <si>
    <t>康永顺</t>
  </si>
  <si>
    <t>唐旺</t>
  </si>
  <si>
    <t>邓祥</t>
  </si>
  <si>
    <t>安全测试能力提升项目</t>
  </si>
  <si>
    <t>JAD合作开发项目</t>
  </si>
  <si>
    <t>郑宇林</t>
  </si>
  <si>
    <t>文林</t>
  </si>
  <si>
    <t>精益看板工具外包项目</t>
  </si>
  <si>
    <t>秦波</t>
  </si>
  <si>
    <t>研发工具交付二部</t>
  </si>
  <si>
    <t>郑云</t>
  </si>
  <si>
    <t>可服务性工程平台项目5期</t>
  </si>
  <si>
    <t>0000034102</t>
  </si>
  <si>
    <t>李珂</t>
  </si>
  <si>
    <t>邹学昌</t>
  </si>
  <si>
    <t>UT自动化测试装备软件平台委托开发项目</t>
  </si>
  <si>
    <t>0000029001</t>
  </si>
  <si>
    <t>凌州</t>
  </si>
  <si>
    <t>徐喆</t>
  </si>
  <si>
    <t>0000050042</t>
  </si>
  <si>
    <t>姜媛媛</t>
  </si>
  <si>
    <t>0000037383</t>
  </si>
  <si>
    <t>陈宝香</t>
  </si>
  <si>
    <t>HutafI&amp;V测试深圳外包团队</t>
  </si>
  <si>
    <t>0000002696</t>
  </si>
  <si>
    <t>张项</t>
  </si>
  <si>
    <t>极速全量验证GoTest项目</t>
  </si>
  <si>
    <t>赵佩</t>
  </si>
  <si>
    <t>0000007643</t>
  </si>
  <si>
    <t>张石生</t>
  </si>
  <si>
    <t>0000025595</t>
  </si>
  <si>
    <t>陈柱文</t>
  </si>
  <si>
    <t>0000024402</t>
  </si>
  <si>
    <t>肖钊</t>
  </si>
  <si>
    <t>DevEco V100R002项目外包第一期</t>
  </si>
  <si>
    <t>0000041689</t>
  </si>
  <si>
    <t>王勇</t>
  </si>
  <si>
    <t>黎柏松</t>
  </si>
  <si>
    <t>0000044601</t>
  </si>
  <si>
    <t>余艳丽</t>
  </si>
  <si>
    <t>软件生态系统DevEco能力建设合作开发二期项目</t>
  </si>
  <si>
    <t>0000002697</t>
  </si>
  <si>
    <t>0000041890</t>
  </si>
  <si>
    <t>姚元文</t>
  </si>
  <si>
    <t>云和大数据外包项目（期）</t>
  </si>
  <si>
    <t>0000037507</t>
  </si>
  <si>
    <t>曾华</t>
  </si>
  <si>
    <t>廖文浩</t>
  </si>
  <si>
    <t>0000042493</t>
  </si>
  <si>
    <t>李明明</t>
  </si>
  <si>
    <t>DevEco Studio V100R002项目外包（第二期）</t>
  </si>
  <si>
    <t>0000053620</t>
  </si>
  <si>
    <t>丰永超</t>
  </si>
  <si>
    <t>周强</t>
  </si>
  <si>
    <t>0000042907</t>
  </si>
  <si>
    <t>邵杨威</t>
  </si>
  <si>
    <t>0000055775</t>
  </si>
  <si>
    <t>刘明通</t>
  </si>
  <si>
    <t>HUTAF xStream V300R007开发外包项目第一期</t>
  </si>
  <si>
    <t>0000026892</t>
  </si>
  <si>
    <t>张家佳</t>
  </si>
  <si>
    <t>文焕淇</t>
  </si>
  <si>
    <t>0000009704</t>
  </si>
  <si>
    <t>甘功明</t>
  </si>
  <si>
    <t>0000017342</t>
  </si>
  <si>
    <t>刘名</t>
  </si>
  <si>
    <t>0000036822</t>
  </si>
  <si>
    <t>实验室及物料专职化管理团队外包人力项目</t>
  </si>
  <si>
    <t>周亦军</t>
  </si>
  <si>
    <t>李惠</t>
  </si>
  <si>
    <t>0000059093</t>
  </si>
  <si>
    <t>钟文彬</t>
  </si>
  <si>
    <t>0000062466</t>
  </si>
  <si>
    <t>胡诚</t>
  </si>
  <si>
    <t>0000040969</t>
  </si>
  <si>
    <t>潘靖洲</t>
  </si>
  <si>
    <t>颜兰芳</t>
  </si>
  <si>
    <t>0000041892</t>
  </si>
  <si>
    <t>黄辉兴</t>
  </si>
  <si>
    <t>宋波</t>
  </si>
  <si>
    <t>0000033212</t>
  </si>
  <si>
    <t>龙佐丁</t>
  </si>
  <si>
    <t>0000024265</t>
  </si>
  <si>
    <t>软件开发云DevCloudV100R002C00版本开发外包项目</t>
  </si>
  <si>
    <t>HUTAF V600R011开发外包项目（第一期）</t>
  </si>
  <si>
    <t>CloudNTesgine &amp; CloudDFx开发外包项目</t>
  </si>
  <si>
    <t>CloudSpec&amp;超宽带委托开发项目四期</t>
  </si>
  <si>
    <t>0000073844</t>
  </si>
  <si>
    <t>王钟刚</t>
  </si>
  <si>
    <t>0000072553</t>
  </si>
  <si>
    <t>杨翔</t>
  </si>
  <si>
    <t>DFX设计验证平台委托开发项目三期（xStorm分组）</t>
  </si>
  <si>
    <t>彭志红</t>
  </si>
  <si>
    <t>0000013339</t>
  </si>
  <si>
    <t>魏刚</t>
  </si>
  <si>
    <t>0000037004</t>
  </si>
  <si>
    <t>0000026739</t>
  </si>
  <si>
    <t>钟鑫</t>
  </si>
  <si>
    <t>0000030257</t>
  </si>
  <si>
    <t>张森林</t>
  </si>
  <si>
    <t>0000016756</t>
  </si>
  <si>
    <t>钟林华</t>
  </si>
  <si>
    <t>0000032119</t>
  </si>
  <si>
    <t>席磊</t>
  </si>
  <si>
    <t>0000003342</t>
  </si>
  <si>
    <t>0000057031</t>
  </si>
  <si>
    <t>0000055158</t>
  </si>
  <si>
    <t>赵建鸿</t>
  </si>
  <si>
    <t>DFX设计验证平台委托开发项目</t>
  </si>
  <si>
    <t>软件生态系统Deveco开发者网站3期</t>
  </si>
  <si>
    <t>产品支撑类项目</t>
  </si>
  <si>
    <t>薛国</t>
  </si>
  <si>
    <t>李佳</t>
  </si>
  <si>
    <t>曾超</t>
  </si>
  <si>
    <t>其他</t>
  </si>
  <si>
    <t>陈龙</t>
  </si>
  <si>
    <t>0000044419</t>
  </si>
  <si>
    <t>320281198806262510</t>
  </si>
  <si>
    <t>庄磊</t>
  </si>
  <si>
    <t>初明辉</t>
  </si>
  <si>
    <t>0000029886</t>
  </si>
  <si>
    <t>230921199009130819</t>
  </si>
  <si>
    <t>15161480819</t>
  </si>
  <si>
    <t>蔡明星</t>
  </si>
  <si>
    <t>业务支持服务器南京合作项目</t>
  </si>
  <si>
    <t>孙耀</t>
  </si>
  <si>
    <t>0000047957</t>
  </si>
  <si>
    <t>320923198511303033</t>
  </si>
  <si>
    <t>朱振华</t>
  </si>
  <si>
    <t>叶森</t>
  </si>
  <si>
    <t>用户经营服务器南京合作项目</t>
  </si>
  <si>
    <t>0000042251</t>
  </si>
  <si>
    <t>321283199002264412</t>
  </si>
  <si>
    <t>15195910659</t>
  </si>
  <si>
    <t>夏庆</t>
  </si>
  <si>
    <t>孙专贵</t>
  </si>
  <si>
    <t>0000042176</t>
  </si>
  <si>
    <t>362331198711210516</t>
  </si>
  <si>
    <t>15996248069</t>
  </si>
  <si>
    <t>云平台2015年南京合作测试项目</t>
  </si>
  <si>
    <t>18951819669</t>
  </si>
  <si>
    <t>范明慧</t>
  </si>
  <si>
    <t>用户经营内容服务南京测试合作项目</t>
  </si>
  <si>
    <t>0000026447</t>
  </si>
  <si>
    <t>320830198909143840</t>
  </si>
  <si>
    <t>15651088006</t>
  </si>
  <si>
    <t>冯洪松</t>
  </si>
  <si>
    <t>DA7960研发测试外包TM项目</t>
  </si>
  <si>
    <t>0000041730</t>
  </si>
  <si>
    <t>522122199012127411</t>
  </si>
  <si>
    <t>曾镇湖</t>
  </si>
  <si>
    <t>M2M车载类产品研发外包项目2016立项</t>
  </si>
  <si>
    <t>0000036574</t>
  </si>
  <si>
    <t>44058219820729043X</t>
  </si>
  <si>
    <t>邬海东</t>
  </si>
  <si>
    <t>0000058385</t>
  </si>
  <si>
    <t>唐善武</t>
  </si>
  <si>
    <t>0000042975</t>
  </si>
  <si>
    <t>429006198303205451</t>
  </si>
  <si>
    <t>余晓静</t>
  </si>
  <si>
    <t>MBB&amp;Home测试管理部单体测试研发外包项目</t>
  </si>
  <si>
    <t>0000041339</t>
  </si>
  <si>
    <t>330824198710014245</t>
  </si>
  <si>
    <t>李进</t>
  </si>
  <si>
    <t>产品工程与验证部M&amp;H装备测试和单板工艺公共人力研发外包项目</t>
  </si>
  <si>
    <t>董炜</t>
  </si>
  <si>
    <t>0000068548</t>
  </si>
  <si>
    <t>0000045081</t>
  </si>
  <si>
    <t>522128199206105518</t>
  </si>
  <si>
    <t>胡士博</t>
  </si>
  <si>
    <t>车机&amp;T-box产品项目研发测试外包项目（续签）</t>
  </si>
  <si>
    <t>0000036728</t>
  </si>
  <si>
    <t>152122198603016613</t>
  </si>
  <si>
    <t>唐旭阳</t>
  </si>
  <si>
    <t>0000042715</t>
  </si>
  <si>
    <t>43042619891102097X</t>
  </si>
  <si>
    <t>刘东</t>
  </si>
  <si>
    <t>0000067394</t>
  </si>
  <si>
    <t>黄敏</t>
  </si>
  <si>
    <t>0000044404</t>
  </si>
  <si>
    <t>360521199111198024</t>
  </si>
  <si>
    <t>胡华</t>
  </si>
  <si>
    <t>车载硬件及模块导入和维护研发外包</t>
  </si>
  <si>
    <t>0000048502</t>
  </si>
  <si>
    <t>360502198507107113</t>
  </si>
  <si>
    <t>段志强</t>
  </si>
  <si>
    <t>多媒体技术部家庭领域研发外包_深圳</t>
  </si>
  <si>
    <t>0000044275</t>
  </si>
  <si>
    <t>130434198705203715</t>
  </si>
  <si>
    <t>劳春贤</t>
  </si>
  <si>
    <t>非手机大硬件生产维护外包合作项目</t>
  </si>
  <si>
    <t>0000036998</t>
  </si>
  <si>
    <t>510107197902015810</t>
  </si>
  <si>
    <t>朱任鑫</t>
  </si>
  <si>
    <t>0000048623</t>
  </si>
  <si>
    <t>441423199003170014</t>
  </si>
  <si>
    <t>梁高志</t>
  </si>
  <si>
    <t>0000037229</t>
  </si>
  <si>
    <t>452131197812233051</t>
  </si>
  <si>
    <t>非手机结构件开发结构工艺外包合作项目（TM）</t>
  </si>
  <si>
    <t>范大博</t>
  </si>
  <si>
    <t>0000042331</t>
  </si>
  <si>
    <t>杨金奎</t>
  </si>
  <si>
    <t>0000037003</t>
  </si>
  <si>
    <t>410223198004231016</t>
  </si>
  <si>
    <t>曹诗方</t>
  </si>
  <si>
    <t>工具开发部（深圳）外包项目</t>
  </si>
  <si>
    <t>0000030326</t>
  </si>
  <si>
    <t>430725199003073026</t>
  </si>
  <si>
    <t>易倩</t>
  </si>
  <si>
    <t>0000044602</t>
  </si>
  <si>
    <t>430726198911293149</t>
  </si>
  <si>
    <t>0000067692</t>
  </si>
  <si>
    <t>梁献宁</t>
  </si>
  <si>
    <t>0000046003</t>
  </si>
  <si>
    <t>450902198709152514</t>
  </si>
  <si>
    <t>曾宣苑</t>
  </si>
  <si>
    <t>结构件开发结构工艺外包合作项目-2016第二期（TM）</t>
  </si>
  <si>
    <t>0000064726</t>
  </si>
  <si>
    <t>赵红昌</t>
  </si>
  <si>
    <t>0000045829</t>
  </si>
  <si>
    <t>411381198106196135</t>
  </si>
  <si>
    <t>黄昌海</t>
  </si>
  <si>
    <t>0000047622</t>
  </si>
  <si>
    <t>411381198310152017</t>
  </si>
  <si>
    <t>谭胜连</t>
  </si>
  <si>
    <t>0000042963</t>
  </si>
  <si>
    <t>430424198008095630</t>
  </si>
  <si>
    <t>可穿戴产品单体测试研发外包项目</t>
  </si>
  <si>
    <t>陈星荣</t>
  </si>
  <si>
    <t>可穿戴结构2016年外包项目第二期</t>
  </si>
  <si>
    <t>0000040213</t>
  </si>
  <si>
    <t>622822197910012539</t>
  </si>
  <si>
    <t>彭明镇</t>
  </si>
  <si>
    <t>0000037062</t>
  </si>
  <si>
    <t>441624198310230032</t>
  </si>
  <si>
    <t>赵恒坤</t>
  </si>
  <si>
    <t>平板PDU2016年结构设计外包项目</t>
  </si>
  <si>
    <t>0000037228</t>
  </si>
  <si>
    <t>410727198109065950</t>
  </si>
  <si>
    <t>0000042976</t>
  </si>
  <si>
    <t>612401197904100537</t>
  </si>
  <si>
    <t>李宝鹏</t>
  </si>
  <si>
    <t>0000040776</t>
  </si>
  <si>
    <t>622801197906201036</t>
  </si>
  <si>
    <t>潘浩生</t>
  </si>
  <si>
    <t>深圳射频天线2016年H1研发外包项目</t>
  </si>
  <si>
    <t>0000044405</t>
  </si>
  <si>
    <t>445281198901254035</t>
  </si>
  <si>
    <t>陈欢</t>
  </si>
  <si>
    <t>手机产品线Camera模组厂和EMS驻厂合作项目</t>
  </si>
  <si>
    <t>0000065970</t>
  </si>
  <si>
    <t>钟玉辉</t>
  </si>
  <si>
    <t>手机产品线试制深圳本地化支撑合作项目</t>
  </si>
  <si>
    <t>0000064717</t>
  </si>
  <si>
    <t>朱波</t>
  </si>
  <si>
    <t>手机结构件开发交付业务外包合作项目</t>
  </si>
  <si>
    <t>0000061504</t>
  </si>
  <si>
    <t>420102198307282018</t>
  </si>
  <si>
    <t>汪成</t>
  </si>
  <si>
    <t>0000069648</t>
  </si>
  <si>
    <t>吴润冰</t>
  </si>
  <si>
    <t>手机装备测试与夹具IQC研发外包项目</t>
  </si>
  <si>
    <t>0000061487</t>
  </si>
  <si>
    <t>440981198706186173</t>
  </si>
  <si>
    <t>吴雯强</t>
  </si>
  <si>
    <t>手机装备开发研发外包项目</t>
  </si>
  <si>
    <t>0000061414</t>
  </si>
  <si>
    <t>440582199103165890</t>
  </si>
  <si>
    <t>尹斌斌</t>
  </si>
  <si>
    <t>0000061489</t>
  </si>
  <si>
    <t>410221198305148854</t>
  </si>
  <si>
    <t>刘君</t>
  </si>
  <si>
    <t>0000062815</t>
  </si>
  <si>
    <t>430502198808120512</t>
  </si>
  <si>
    <t>黄为健</t>
  </si>
  <si>
    <t>0000053039</t>
  </si>
  <si>
    <t>360722199006242772</t>
  </si>
  <si>
    <t>徐凯</t>
  </si>
  <si>
    <t>0000049766</t>
  </si>
  <si>
    <t>362202198810075914</t>
  </si>
  <si>
    <t>姚文峰</t>
  </si>
  <si>
    <t>0000061459</t>
  </si>
  <si>
    <t>430624199004017518</t>
  </si>
  <si>
    <t>卞伟</t>
  </si>
  <si>
    <t>无线宽带结构2016年外包项目第一期</t>
  </si>
  <si>
    <t>0000054110</t>
  </si>
  <si>
    <t>蒋先耀</t>
  </si>
  <si>
    <t>消费者BG运营可视系统V3.0</t>
  </si>
  <si>
    <t>0000065761</t>
  </si>
  <si>
    <t>王兴前</t>
  </si>
  <si>
    <t>硬件测试平台（单体）外包项目</t>
  </si>
  <si>
    <t>0000064700</t>
  </si>
  <si>
    <t>闫丽敏</t>
  </si>
  <si>
    <t>硬件平台部手机产品生产保障项目</t>
  </si>
  <si>
    <t>0000064720</t>
  </si>
  <si>
    <t>江辉</t>
  </si>
  <si>
    <t>硬件平台技术部深圳地域器件委托外包合作项目-2016第二期</t>
  </si>
  <si>
    <t>0000056166</t>
  </si>
  <si>
    <t>吴兴才</t>
  </si>
  <si>
    <t>智能家庭产品软件测试（OTT盒子维护项目） 合作项目</t>
  </si>
  <si>
    <t>0000040069</t>
  </si>
  <si>
    <t>420281198610142035</t>
  </si>
  <si>
    <t>王源</t>
  </si>
  <si>
    <t>0000064689</t>
  </si>
  <si>
    <t>云服务与荣耀交付部</t>
  </si>
  <si>
    <t>韩传贵</t>
  </si>
  <si>
    <t>刘海波</t>
  </si>
  <si>
    <t>0000038046</t>
  </si>
  <si>
    <t>431121198610133412</t>
  </si>
  <si>
    <t>0000070591</t>
  </si>
  <si>
    <t>231024198305300014</t>
  </si>
  <si>
    <t>翁鹏珍</t>
  </si>
  <si>
    <t>0000047254</t>
  </si>
  <si>
    <t>411328198902207198</t>
  </si>
  <si>
    <t>0000053129</t>
  </si>
  <si>
    <t>510704199108143914</t>
  </si>
  <si>
    <t>0000053705</t>
  </si>
  <si>
    <t>210403199003260918</t>
  </si>
  <si>
    <t>季莲杰</t>
  </si>
  <si>
    <t>0000024685</t>
  </si>
  <si>
    <t>150424197910240028</t>
  </si>
  <si>
    <t>马阳</t>
  </si>
  <si>
    <t>0000041538</t>
  </si>
  <si>
    <t>429001198812031734</t>
  </si>
  <si>
    <t>朱矫捷</t>
  </si>
  <si>
    <t>0000042576</t>
  </si>
  <si>
    <t>430422198701026016</t>
  </si>
  <si>
    <t>谢小凤</t>
  </si>
  <si>
    <t>0000201605</t>
  </si>
  <si>
    <t>431024199010153362</t>
  </si>
  <si>
    <t>肖泽毅</t>
  </si>
  <si>
    <t>0000030765</t>
  </si>
  <si>
    <t>431028198510021455</t>
  </si>
  <si>
    <t>0000046233</t>
  </si>
  <si>
    <t>421202198902104714</t>
  </si>
  <si>
    <t>杨鹏程</t>
  </si>
  <si>
    <t>流量经营云服务深圳合作项目</t>
  </si>
  <si>
    <t>0000043273</t>
  </si>
  <si>
    <t>410329199206262556</t>
  </si>
  <si>
    <t>0000054461</t>
  </si>
  <si>
    <t>362531198709153955</t>
  </si>
  <si>
    <t>0000046961</t>
  </si>
  <si>
    <t>142322198911200024</t>
  </si>
  <si>
    <t>韦瑞杨</t>
  </si>
  <si>
    <t>运动健康2.0委托开发</t>
  </si>
  <si>
    <t>0000029805</t>
  </si>
  <si>
    <t>452724198702251033</t>
  </si>
  <si>
    <t>0000045425</t>
  </si>
  <si>
    <t>452227199211252310</t>
  </si>
  <si>
    <t>胡以宸</t>
  </si>
  <si>
    <t>用户经营钱包支付深圳合作项目</t>
  </si>
  <si>
    <t>0000031491</t>
  </si>
  <si>
    <t>362204198904118439</t>
  </si>
  <si>
    <t>0000060266</t>
  </si>
  <si>
    <t>440923199204285455</t>
  </si>
  <si>
    <t>0000061127</t>
  </si>
  <si>
    <t>422202198901232416</t>
  </si>
  <si>
    <t>曲超美</t>
  </si>
  <si>
    <t>0000031148</t>
  </si>
  <si>
    <t>430723198906130856</t>
  </si>
  <si>
    <t>陈礼科</t>
  </si>
  <si>
    <t>0000002271</t>
  </si>
  <si>
    <t>432522198303234052</t>
  </si>
  <si>
    <t>2016年内容经营、健康云祥云深圳测试外包合作项目</t>
  </si>
  <si>
    <t>0000065849</t>
  </si>
  <si>
    <t>430521199004060351</t>
  </si>
  <si>
    <t>吴亚楠</t>
  </si>
  <si>
    <t>0000031356</t>
  </si>
  <si>
    <t>411422198809182720</t>
  </si>
  <si>
    <t>胡娟</t>
  </si>
  <si>
    <t>用户经营2016年深圳合作测试</t>
  </si>
  <si>
    <t>0000044496</t>
  </si>
  <si>
    <t>362202198910286268</t>
  </si>
  <si>
    <t>0000065235</t>
  </si>
  <si>
    <t>130521198810303535</t>
  </si>
  <si>
    <t>0000044464</t>
  </si>
  <si>
    <t>360202198909253037</t>
  </si>
  <si>
    <t>冯波</t>
  </si>
  <si>
    <t>荣耀配件业务部开发合作项目</t>
  </si>
  <si>
    <t>0000056747</t>
  </si>
  <si>
    <t>41300119781105051X</t>
  </si>
  <si>
    <t>软件与产品交付部</t>
  </si>
  <si>
    <t>华为手表EMUIwear3.0</t>
  </si>
  <si>
    <t>0000067561</t>
  </si>
  <si>
    <t>0000064712</t>
  </si>
  <si>
    <t>0000071764</t>
  </si>
  <si>
    <t>软工工程能力提升合作项目</t>
  </si>
  <si>
    <t>0000068009</t>
  </si>
  <si>
    <t>0000010470</t>
  </si>
  <si>
    <t>0000001687</t>
  </si>
  <si>
    <t>邓海涛</t>
  </si>
  <si>
    <t>Tox平台软件开发外包项目</t>
  </si>
  <si>
    <t>0000063329</t>
  </si>
  <si>
    <t>0000057758</t>
  </si>
  <si>
    <t>0000060583</t>
  </si>
  <si>
    <t>王维</t>
  </si>
  <si>
    <t>集成与维护五部定制包装外包项目</t>
  </si>
  <si>
    <t>0000063174</t>
  </si>
  <si>
    <t>曹海军</t>
  </si>
  <si>
    <t>终端深圳IPTV产品合作服务项目</t>
  </si>
  <si>
    <t>0000048435</t>
  </si>
  <si>
    <t>0000054440</t>
  </si>
  <si>
    <t>0000027532</t>
  </si>
  <si>
    <t>0000056795</t>
  </si>
  <si>
    <t>0000071867</t>
  </si>
  <si>
    <t>陈文才</t>
  </si>
  <si>
    <t>2016中软深圳7月委托开发项目_HMT V100R003C86、EC6108V9E</t>
  </si>
  <si>
    <t>0000023606</t>
  </si>
  <si>
    <t>0000002061</t>
  </si>
  <si>
    <t>EMUI网站群拉通合作项目</t>
  </si>
  <si>
    <t>刘香</t>
  </si>
  <si>
    <t>0000060272</t>
  </si>
  <si>
    <t>320922198412191121</t>
  </si>
  <si>
    <t>数据平台委托开发项目南京</t>
  </si>
  <si>
    <t>阚久玲</t>
  </si>
  <si>
    <t>0000024230</t>
  </si>
  <si>
    <t>320323198807284342</t>
  </si>
  <si>
    <t>运动健康委托开发项目一期项目</t>
  </si>
  <si>
    <t>内容经营华为影院服务器合作项目</t>
  </si>
  <si>
    <t>张振海</t>
  </si>
  <si>
    <t>高强</t>
  </si>
  <si>
    <t>袁高</t>
  </si>
  <si>
    <t>程伟</t>
  </si>
  <si>
    <t>智能家居APP软件外包二期延续项目</t>
  </si>
  <si>
    <t>陈闯</t>
  </si>
  <si>
    <t>华为免答辩</t>
  </si>
  <si>
    <t>雍坤元</t>
  </si>
  <si>
    <t>魏峰</t>
  </si>
  <si>
    <t>唐军</t>
  </si>
  <si>
    <t>0000079154</t>
  </si>
  <si>
    <t>430404198308230034</t>
  </si>
  <si>
    <t>用户经营应用市场深圳合作项目</t>
  </si>
  <si>
    <t>莫济梅</t>
  </si>
  <si>
    <t>邵应坚</t>
  </si>
  <si>
    <t>颜武华</t>
  </si>
  <si>
    <t>艾欢</t>
  </si>
  <si>
    <t>赵娜</t>
  </si>
  <si>
    <t>谢俊霖</t>
  </si>
  <si>
    <t>林烈峰</t>
  </si>
  <si>
    <t>郑波</t>
  </si>
  <si>
    <t>业务支持服务器深圳合作项目2016</t>
  </si>
  <si>
    <t>张文虎</t>
  </si>
  <si>
    <t>高旭东</t>
  </si>
  <si>
    <t>赵兵</t>
  </si>
  <si>
    <t>胡其明</t>
  </si>
  <si>
    <t>丁华峰</t>
  </si>
  <si>
    <t>姚臻辉</t>
  </si>
  <si>
    <t>张孔权</t>
  </si>
  <si>
    <t>闫增乾</t>
  </si>
  <si>
    <t>0000078941</t>
  </si>
  <si>
    <t>130132198405181033</t>
  </si>
  <si>
    <t xml:space="preserve">360428199211043512  </t>
  </si>
  <si>
    <t>答辩</t>
  </si>
  <si>
    <t>吴海杰</t>
  </si>
  <si>
    <t>45080219870626411X</t>
  </si>
  <si>
    <t>钟小刚</t>
  </si>
  <si>
    <t>362426198312163817</t>
  </si>
  <si>
    <t>吴迪</t>
  </si>
  <si>
    <t xml:space="preserve">230204197707011119  </t>
  </si>
  <si>
    <t>韦成果</t>
  </si>
  <si>
    <t xml:space="preserve">452730199211293812 </t>
  </si>
  <si>
    <t>董冲</t>
  </si>
  <si>
    <t>420982198410252314</t>
  </si>
  <si>
    <t>0000004233</t>
  </si>
  <si>
    <t xml:space="preserve">430481199009235035  </t>
  </si>
  <si>
    <t>易立</t>
  </si>
  <si>
    <t>0000038166</t>
  </si>
  <si>
    <t xml:space="preserve">511025198706122697  </t>
  </si>
  <si>
    <t>姜广卫</t>
  </si>
  <si>
    <t xml:space="preserve">610431198203011938 </t>
  </si>
  <si>
    <t>潘路</t>
  </si>
  <si>
    <t xml:space="preserve">429006198808085790  </t>
  </si>
  <si>
    <t>喻东</t>
  </si>
  <si>
    <t xml:space="preserve">429001198211055618  </t>
  </si>
  <si>
    <t>吴鹏兀</t>
  </si>
  <si>
    <t>0000065429</t>
  </si>
  <si>
    <t xml:space="preserve">430621198909033316 </t>
  </si>
  <si>
    <t xml:space="preserve">421087198504234217 </t>
  </si>
  <si>
    <t>阎智</t>
  </si>
  <si>
    <t>肖相龙</t>
  </si>
  <si>
    <t>黄伟平</t>
  </si>
  <si>
    <t>朱文汇</t>
  </si>
  <si>
    <t>赵兴光</t>
  </si>
  <si>
    <t>苏婷</t>
  </si>
  <si>
    <t>0000002080</t>
  </si>
  <si>
    <t xml:space="preserve">430521198311083348 </t>
  </si>
  <si>
    <t>张飞</t>
  </si>
  <si>
    <t>420115198707216230</t>
  </si>
  <si>
    <t>卢丽萍</t>
  </si>
  <si>
    <t>0000048193</t>
  </si>
  <si>
    <t xml:space="preserve">430524199309191167  </t>
  </si>
  <si>
    <t>季连杰</t>
  </si>
  <si>
    <t>江小峰</t>
  </si>
  <si>
    <t>普仙琴</t>
  </si>
  <si>
    <t>APP应用开发</t>
  </si>
  <si>
    <t>T&amp;M</t>
  </si>
  <si>
    <t>硬件</t>
  </si>
  <si>
    <t>上海交付部</t>
  </si>
  <si>
    <t>上海</t>
  </si>
  <si>
    <t>海思</t>
  </si>
  <si>
    <t>常巍</t>
  </si>
  <si>
    <t>kernel升级及网上维护项目-西安</t>
  </si>
  <si>
    <t>0000012903</t>
  </si>
  <si>
    <t>610402198207190337</t>
  </si>
  <si>
    <t>代明</t>
  </si>
  <si>
    <t>一级</t>
  </si>
  <si>
    <t>徐元元</t>
    <phoneticPr fontId="1" type="noConversion"/>
  </si>
  <si>
    <t>0000078010</t>
  </si>
  <si>
    <t xml:space="preserve">61032419900523102X
</t>
  </si>
  <si>
    <t>12月份</t>
    <phoneticPr fontId="1" type="noConversion"/>
  </si>
  <si>
    <t>相健虎</t>
  </si>
  <si>
    <t>Balong GUTL终端芯片测试
合作项目（FP一期
）</t>
  </si>
  <si>
    <t>柳红平</t>
  </si>
  <si>
    <t>0000007296</t>
    <phoneticPr fontId="1" type="noConversion"/>
  </si>
  <si>
    <t>13701754766</t>
  </si>
  <si>
    <t>汪晓刚</t>
  </si>
  <si>
    <t>暂不胜任</t>
    <phoneticPr fontId="1" type="noConversion"/>
  </si>
  <si>
    <t>丁鸣</t>
  </si>
  <si>
    <t>相健虎</t>
    <phoneticPr fontId="1" type="noConversion"/>
  </si>
  <si>
    <t>王旭阳</t>
  </si>
  <si>
    <t>相建虎</t>
  </si>
  <si>
    <t>Balong GUTL终端芯片测试合作项目（中软五期）</t>
  </si>
  <si>
    <t>韩蔚</t>
  </si>
  <si>
    <t>Balong GUTL终端芯片上海测试合作项目（五期）</t>
  </si>
  <si>
    <t>王月秋</t>
  </si>
  <si>
    <t>0000023417</t>
  </si>
  <si>
    <t>320911198908191927</t>
  </si>
  <si>
    <t>7月份</t>
  </si>
  <si>
    <t>Balong GUTL终端芯片硬件软件外包合作项目（五期）</t>
  </si>
  <si>
    <t>周连光</t>
  </si>
  <si>
    <t>K3硬件测试合作项目(3期）</t>
  </si>
  <si>
    <t>0000054761</t>
  </si>
  <si>
    <t>341226198110101671</t>
  </si>
  <si>
    <t>宋泽民</t>
  </si>
  <si>
    <t>Kirin维护版本系统测试项目</t>
  </si>
  <si>
    <t>0000005715</t>
  </si>
  <si>
    <t>340803198707092218</t>
  </si>
  <si>
    <t>王轩</t>
  </si>
  <si>
    <t>赖忠德</t>
  </si>
  <si>
    <t>李梦双</t>
  </si>
  <si>
    <t>MDS 2.1项目技术合作项目</t>
  </si>
  <si>
    <t>0000043999</t>
  </si>
  <si>
    <t>511525198309107239</t>
  </si>
  <si>
    <t>15976879541</t>
  </si>
  <si>
    <t>张立坤</t>
  </si>
  <si>
    <t>0000066516</t>
  </si>
  <si>
    <t>622326198905020051</t>
  </si>
  <si>
    <t>海思本月会和客户沟通并排出关键角色答辩计划</t>
  </si>
  <si>
    <t>吴伟龙</t>
  </si>
  <si>
    <t>0000039981</t>
  </si>
  <si>
    <t>441622198806010313</t>
  </si>
  <si>
    <t>18682380185</t>
  </si>
  <si>
    <t>占玉慧</t>
  </si>
  <si>
    <t>短距无线通信软件开发测试外包第三期合作项目</t>
  </si>
  <si>
    <t>赵静</t>
  </si>
  <si>
    <t>0000066963</t>
  </si>
  <si>
    <t>13135535235</t>
  </si>
  <si>
    <t>45</t>
  </si>
  <si>
    <t>王建桥</t>
  </si>
  <si>
    <t>赵琛蓉</t>
  </si>
  <si>
    <t>郁晓兰</t>
  </si>
  <si>
    <t>张盼</t>
  </si>
  <si>
    <t>陈艳彬</t>
  </si>
  <si>
    <t>刘霁</t>
  </si>
  <si>
    <t>郭婷</t>
  </si>
  <si>
    <t>赵玲玲</t>
  </si>
  <si>
    <t>张凌</t>
  </si>
  <si>
    <t>徐明亮</t>
  </si>
  <si>
    <t>彭海琼</t>
  </si>
  <si>
    <t>马政</t>
  </si>
  <si>
    <t>陆英杰</t>
  </si>
  <si>
    <t>刘向</t>
  </si>
  <si>
    <t>方跃兴</t>
  </si>
  <si>
    <t>高大鹏</t>
  </si>
  <si>
    <t>万祺</t>
  </si>
  <si>
    <t>海思CAD工具第三期开发合作项目</t>
  </si>
  <si>
    <t>0000041063</t>
  </si>
  <si>
    <t>360104198308271018</t>
  </si>
  <si>
    <t>17727531916</t>
  </si>
  <si>
    <t>周汉星</t>
  </si>
  <si>
    <t>0000056440</t>
  </si>
  <si>
    <t>360430199311120628</t>
  </si>
  <si>
    <t>13617083307</t>
  </si>
  <si>
    <t>12月</t>
    <phoneticPr fontId="1" type="noConversion"/>
  </si>
  <si>
    <t>易彬</t>
  </si>
  <si>
    <t>海思SLT筛选及socket验证合作项目二期</t>
  </si>
  <si>
    <t>胡滔</t>
  </si>
  <si>
    <t>0000056024</t>
  </si>
  <si>
    <t>430703198703090457</t>
  </si>
  <si>
    <t>万亮兴</t>
  </si>
  <si>
    <t>海思光电合作外包项目五期（深圳）</t>
  </si>
  <si>
    <t>0000021695</t>
  </si>
  <si>
    <t>420983198506231717</t>
  </si>
  <si>
    <t>13717098952</t>
  </si>
  <si>
    <t>陈源祥</t>
  </si>
  <si>
    <t>0000043720</t>
  </si>
  <si>
    <t>430626199001040117</t>
  </si>
  <si>
    <t>13750054846</t>
  </si>
  <si>
    <t>吴林波</t>
  </si>
  <si>
    <t>海思光电合作外包项目五期（武汉）</t>
  </si>
  <si>
    <t>熊凡</t>
  </si>
  <si>
    <t>董奇</t>
  </si>
  <si>
    <t>占伟林</t>
  </si>
  <si>
    <t>刘朋敏</t>
  </si>
  <si>
    <t>海思光器件外包项目一期</t>
    <phoneticPr fontId="1" type="noConversion"/>
  </si>
  <si>
    <t>刘朋敏</t>
    <phoneticPr fontId="1" type="noConversion"/>
  </si>
  <si>
    <t>黎梁军</t>
  </si>
  <si>
    <t>硬件单板加工试制项目</t>
  </si>
  <si>
    <t>0000016820</t>
  </si>
  <si>
    <t>450821198310244912</t>
  </si>
  <si>
    <t>18620322031</t>
  </si>
  <si>
    <t>雷海龙</t>
  </si>
  <si>
    <t>黄文艳</t>
    <phoneticPr fontId="1" type="noConversion"/>
  </si>
  <si>
    <t>海思库房独立外包FP 项目</t>
    <phoneticPr fontId="1" type="noConversion"/>
  </si>
  <si>
    <t>0000054505</t>
    <phoneticPr fontId="1" type="noConversion"/>
  </si>
  <si>
    <t>422325198810014640</t>
    <phoneticPr fontId="1" type="noConversion"/>
  </si>
  <si>
    <t>邹里</t>
    <phoneticPr fontId="1" type="noConversion"/>
  </si>
  <si>
    <t>李梦双</t>
    <phoneticPr fontId="1" type="noConversion"/>
  </si>
  <si>
    <t>海思供应链SDS系统定制需求开发项目</t>
    <phoneticPr fontId="1" type="noConversion"/>
  </si>
  <si>
    <t>海思验证平台部开发合作项目</t>
  </si>
  <si>
    <t>姚恒璐</t>
  </si>
  <si>
    <t>0000057421</t>
  </si>
  <si>
    <t>445221199210241946</t>
  </si>
  <si>
    <t>18718575729</t>
  </si>
  <si>
    <t>张洪涛</t>
  </si>
  <si>
    <t>邓鹏程</t>
  </si>
  <si>
    <t>海思量产测试外包项目一期</t>
  </si>
  <si>
    <t>王体贵</t>
    <phoneticPr fontId="1" type="noConversion"/>
  </si>
  <si>
    <t>周翔</t>
  </si>
  <si>
    <t>王海鹏</t>
  </si>
  <si>
    <t>柳红平</t>
    <phoneticPr fontId="1" type="noConversion"/>
  </si>
  <si>
    <t>赵琛蓉</t>
    <phoneticPr fontId="1" type="noConversion"/>
  </si>
  <si>
    <t>海思短距无线Hi1103系统测试外包FP项目一期</t>
  </si>
  <si>
    <t>无线</t>
  </si>
  <si>
    <t>张波</t>
  </si>
  <si>
    <t>交大外场网络维护与技术验证项目（五期）</t>
  </si>
  <si>
    <t>逆变器整机环境搭建及系统测试项目</t>
  </si>
  <si>
    <t>王体贵</t>
  </si>
  <si>
    <t>甄玉云 00161365</t>
  </si>
  <si>
    <t>豆斌</t>
  </si>
  <si>
    <t>研发软件外包_方案平台软件测试外包项目二期</t>
  </si>
  <si>
    <t>姚永彪</t>
  </si>
  <si>
    <t>硬件原型平台单板外包项目</t>
  </si>
  <si>
    <t>0000037548</t>
  </si>
  <si>
    <t>41272319891014903X</t>
  </si>
  <si>
    <t>自动化守护测试合作项目</t>
  </si>
  <si>
    <t>徐鹏</t>
    <phoneticPr fontId="1" type="noConversion"/>
  </si>
  <si>
    <t>kernel升级及网上维护项目</t>
  </si>
  <si>
    <t>姚永彪</t>
    <phoneticPr fontId="1" type="noConversion"/>
  </si>
  <si>
    <t>硬件ATE测试板单板开发项目</t>
  </si>
  <si>
    <t>占玉慧</t>
    <phoneticPr fontId="1" type="noConversion"/>
  </si>
  <si>
    <t>海思短距无线Boudica测试外包FP项目一期</t>
  </si>
  <si>
    <t>徐鹏</t>
  </si>
  <si>
    <t>软件测试开发</t>
  </si>
  <si>
    <t>其他</t>
    <phoneticPr fontId="1" type="noConversion"/>
  </si>
  <si>
    <t>刘鹏敏</t>
    <phoneticPr fontId="1" type="noConversion"/>
  </si>
  <si>
    <t>张博涛</t>
  </si>
  <si>
    <t>Balong GUTL终端芯片测试合作项目-西安（二期）</t>
  </si>
  <si>
    <t>0000039317</t>
  </si>
  <si>
    <t>卢哲君</t>
  </si>
  <si>
    <t>Kirin自动化测试及工程项目（西安）</t>
  </si>
  <si>
    <t>刘飞波</t>
  </si>
  <si>
    <t>0000070127</t>
  </si>
  <si>
    <t xml:space="preserve">是 </t>
  </si>
  <si>
    <t>0000075866</t>
  </si>
  <si>
    <t>Kirin解决方案（西安）系统测试2016H2</t>
  </si>
  <si>
    <t>0000071871</t>
  </si>
  <si>
    <t>田辉</t>
  </si>
  <si>
    <t>西安硬件外包项目</t>
  </si>
  <si>
    <t>史耀宗</t>
  </si>
  <si>
    <t>海思模拟部2015年硬件测试合作（西安）</t>
  </si>
  <si>
    <t>Kirin软件媒体外包开发项目（2016H2）</t>
    <phoneticPr fontId="1" type="noConversion"/>
  </si>
  <si>
    <t xml:space="preserve">徐元元 </t>
    <phoneticPr fontId="1" type="noConversion"/>
  </si>
  <si>
    <t>开发</t>
    <phoneticPr fontId="1" type="noConversion"/>
  </si>
  <si>
    <t>陈志强</t>
  </si>
  <si>
    <t>无线事业部</t>
  </si>
  <si>
    <t>严晓超</t>
  </si>
  <si>
    <t>AirFlux&amp;MBB应用开发项目</t>
  </si>
  <si>
    <t>陈莹</t>
  </si>
  <si>
    <t>何建涛</t>
  </si>
  <si>
    <t>西研自动化应用开发项目</t>
  </si>
  <si>
    <t>徐金鹏</t>
  </si>
  <si>
    <t>话务量TM外包项目一期</t>
  </si>
  <si>
    <t>冯伟</t>
  </si>
  <si>
    <t>数据分析TM外包项目</t>
  </si>
  <si>
    <t>蒋慧</t>
  </si>
  <si>
    <t>测试桌面</t>
  </si>
  <si>
    <t>褚彬</t>
  </si>
  <si>
    <t>tLab</t>
  </si>
  <si>
    <t>刘婷</t>
  </si>
  <si>
    <t>AutoStar V800R003 云工厂</t>
  </si>
  <si>
    <t>NEP V1R7委托开发合作项目六期</t>
  </si>
  <si>
    <t>吴春芳</t>
  </si>
  <si>
    <t>杜昱瑾</t>
  </si>
  <si>
    <t>OMStar-E V5R11委托开发合作项目二期</t>
  </si>
  <si>
    <t>姜鑫</t>
  </si>
  <si>
    <t>无线智能部署工具WDT委托开发项目二期</t>
  </si>
  <si>
    <t>张新平</t>
  </si>
  <si>
    <t>IBAS 8.0 FP 五期</t>
  </si>
  <si>
    <t>徐林</t>
  </si>
  <si>
    <t>通用性能建模V2.0合作开发项目</t>
  </si>
  <si>
    <t>技术预言开发</t>
  </si>
  <si>
    <t>杨昆</t>
  </si>
  <si>
    <t>GSM测试效率提升项目</t>
  </si>
  <si>
    <t>产品测试__自动化测试用例写作</t>
  </si>
  <si>
    <t>郭菲妮</t>
  </si>
  <si>
    <t>冯青波</t>
  </si>
  <si>
    <t>CDMA维护测试项目二期</t>
  </si>
  <si>
    <t>研发工具开发__效率提升工具</t>
  </si>
  <si>
    <t>王坤</t>
  </si>
  <si>
    <t>配置管理集成开发工具&amp;测试自动化工具项目（FP）</t>
  </si>
  <si>
    <t>侯黎明</t>
  </si>
  <si>
    <t>TDD一站式工具平台开发项目</t>
  </si>
  <si>
    <t>逯俊宏</t>
  </si>
  <si>
    <t>TDD曼卡实验室远程服务委托开发项目</t>
  </si>
  <si>
    <t>测试验证</t>
  </si>
  <si>
    <t>李雯琼</t>
  </si>
  <si>
    <t>TDS基础质量看护委托开发项目</t>
  </si>
  <si>
    <t>董永刚</t>
  </si>
  <si>
    <t>TDS-LTE自动化增量提升委托开发项目二期</t>
  </si>
  <si>
    <t>TDD继承性自动化委托开发项目（FP）</t>
  </si>
  <si>
    <t>任钰元</t>
  </si>
  <si>
    <t>LTE-V 试验场测试需求开发和验证外包合作项目</t>
  </si>
  <si>
    <t>崔兆国</t>
  </si>
  <si>
    <t>TDD PDU CI及自动化合作项目</t>
  </si>
  <si>
    <t>郝会超</t>
  </si>
  <si>
    <t>网络平台公共自动化防护网建设外包项目6期项目</t>
  </si>
  <si>
    <t>张瑾</t>
  </si>
  <si>
    <t>赵辉</t>
  </si>
  <si>
    <t>网络平台CI合作服务平台开发6期</t>
  </si>
  <si>
    <t>范文君</t>
  </si>
  <si>
    <t>网络平台公共工具开发与维护外包6期项目</t>
  </si>
  <si>
    <t>网络平台公共SCAG CI防护网体系建设3期项目</t>
  </si>
  <si>
    <t>邵向兵</t>
  </si>
  <si>
    <t>MSP持续交付流水线项目3期项目</t>
  </si>
  <si>
    <t>MSP独立验证平台开发项目</t>
  </si>
  <si>
    <t>周智鹏</t>
  </si>
  <si>
    <t>MSP 公共一体化开发环境开发与维护3期项目</t>
  </si>
  <si>
    <t>王立荣</t>
  </si>
  <si>
    <t>MSP SAD工具开发1期项目</t>
  </si>
  <si>
    <t>何仲涛</t>
  </si>
  <si>
    <t>SandBox特性Portal界面开发1期工程</t>
  </si>
  <si>
    <t>刘瑞石</t>
  </si>
  <si>
    <t>中射频器件替代与硬件维护委托测试五期</t>
  </si>
  <si>
    <t>施伟</t>
  </si>
  <si>
    <t>MARP TDD自动化工厂与硬件委托测试一期</t>
  </si>
  <si>
    <t>中射频TD工具与自动化测试四期TM项目</t>
  </si>
  <si>
    <t>室分支撑项目三期</t>
  </si>
  <si>
    <t>室分产品新平台外包支撑项目</t>
  </si>
  <si>
    <t>吕志斌</t>
  </si>
  <si>
    <t>西研微波ODU平台委托合作需求项目</t>
  </si>
  <si>
    <t>肖大伟</t>
  </si>
  <si>
    <t>WINS iDart委托开发中软TM项目一期</t>
  </si>
  <si>
    <t>钟婷</t>
  </si>
  <si>
    <t>侯克亮</t>
  </si>
  <si>
    <t>LTC-MSC项目WINS Space中软合作开发三期</t>
  </si>
  <si>
    <t>WINS iDart 8.0 测试&amp;WINS Space 8.0测试(中软国际)</t>
  </si>
  <si>
    <t>王宝</t>
  </si>
  <si>
    <t>4.5G&amp;MBTS集成验证能力建设工具开发二期</t>
  </si>
  <si>
    <t>开发维护</t>
  </si>
  <si>
    <t>龙百彦</t>
  </si>
  <si>
    <t>LTE前端集成测试项目一期</t>
  </si>
  <si>
    <t>产品软件测试</t>
  </si>
  <si>
    <t>高建</t>
  </si>
  <si>
    <t>LTE在线FMA17A版本开发验证项目</t>
  </si>
  <si>
    <t>eRANR12版本解决方案测试自动化工厂项目</t>
  </si>
  <si>
    <t>路学海</t>
  </si>
  <si>
    <t>LTE新业务委托开发测试项目四期</t>
  </si>
  <si>
    <t>康银志</t>
  </si>
  <si>
    <t>LTE&amp;SRAN巡检SOP委托开发项目</t>
  </si>
  <si>
    <t>叶天祥</t>
  </si>
  <si>
    <t>UMTS SOP软件外包</t>
  </si>
  <si>
    <t>郭海龙</t>
  </si>
  <si>
    <t>网络集成桌面委托开发一期</t>
  </si>
  <si>
    <t>廖凤仙</t>
  </si>
  <si>
    <t>GUC持续集成开发二期</t>
  </si>
  <si>
    <t>陈先琼</t>
  </si>
  <si>
    <t>控制器CI维护合作项目</t>
  </si>
  <si>
    <t>王澜</t>
  </si>
  <si>
    <t>RNC6900合作测试项目二期</t>
  </si>
  <si>
    <t>产品测试__控制器版本涉及的所有特性功能，配套测试</t>
  </si>
  <si>
    <t>易燕</t>
  </si>
  <si>
    <t>RNC自动化测试</t>
  </si>
  <si>
    <t>罗永凤</t>
  </si>
  <si>
    <t>NodeB经营数据库系统构建项目</t>
  </si>
  <si>
    <t>罗唐坤</t>
  </si>
  <si>
    <t>NodeB开发能力提升工具委托一期</t>
  </si>
  <si>
    <t>关星星</t>
  </si>
  <si>
    <t>NodeB测试6加1能力建设合作项目</t>
  </si>
  <si>
    <t>产品测试__NodeB产品全方位测试（业务、OM、传输、话务量）</t>
  </si>
  <si>
    <t>张军</t>
  </si>
  <si>
    <t>TSP&amp;xSAU自动化与工具开发项目四期-工具</t>
  </si>
  <si>
    <t>唐宜强</t>
  </si>
  <si>
    <t>TSP&amp;xSAU自动化与工具开发项目四期-测试</t>
  </si>
  <si>
    <t>产品测试__软件测试执行</t>
  </si>
  <si>
    <t>袁笛</t>
  </si>
  <si>
    <t>TSP&amp;xSAU自动化与工具开发项目四期-自动化</t>
  </si>
  <si>
    <t>林强</t>
  </si>
  <si>
    <t>TSP V100R017C00合作开发项目-开发</t>
  </si>
  <si>
    <t>产品研发__OM类开发</t>
  </si>
  <si>
    <t>谢江华</t>
  </si>
  <si>
    <t>TSP V100R017C00合作开发项目-维护</t>
  </si>
  <si>
    <t>蔡小玲</t>
  </si>
  <si>
    <t>TSP V100R017C00合作开发项目-工程</t>
  </si>
  <si>
    <t>其他__CI维护</t>
  </si>
  <si>
    <t>郭波梅</t>
  </si>
  <si>
    <t>iManager wSight 产品委托开发项目五期</t>
  </si>
  <si>
    <t>袁涛</t>
  </si>
  <si>
    <t>WINS U-Net合作开发项目四期</t>
  </si>
  <si>
    <t>吴斐然</t>
  </si>
  <si>
    <t>U-Net V5R1C00合作开发项目</t>
  </si>
  <si>
    <t>U-Net V5R1C00测试合作项目</t>
  </si>
  <si>
    <t>李旭</t>
  </si>
  <si>
    <t>LTE集成自动化平台外包项目第三期-自动化</t>
  </si>
  <si>
    <t>产品测试_自动化</t>
  </si>
  <si>
    <t>周非</t>
  </si>
  <si>
    <t>LTE集成自动化平台外包项目第三期-集成</t>
  </si>
  <si>
    <t>段晓飞</t>
  </si>
  <si>
    <t>LTEStar委托开发项目五期</t>
  </si>
  <si>
    <t>肖汉军</t>
  </si>
  <si>
    <t>UMTS算法原型验证平台委托开发合作项目四期</t>
  </si>
  <si>
    <t>赖宇</t>
  </si>
  <si>
    <t>SRAN AirHub产品委托开发合作项目二期</t>
  </si>
  <si>
    <t>唐文涛</t>
  </si>
  <si>
    <t>系统仿真平台委托开发项目四期</t>
  </si>
  <si>
    <t>算法原型开发</t>
  </si>
  <si>
    <t>刘成林</t>
  </si>
  <si>
    <t>WINS云iDart合作开发五期</t>
  </si>
  <si>
    <t>MBB业务质量评估工具委托开发合作项目二期</t>
  </si>
  <si>
    <t>蒲代红</t>
  </si>
  <si>
    <t>WINS云U-Net合作开发一期</t>
  </si>
  <si>
    <t>ACP&amp;工参校正合作开发三期</t>
  </si>
  <si>
    <t>朱文刚</t>
  </si>
  <si>
    <t>仿真算法验证原型工具第四期</t>
  </si>
  <si>
    <t>黄可意</t>
  </si>
  <si>
    <t>SVA-AE产品测试合作项目一期</t>
  </si>
  <si>
    <t>向传勇</t>
  </si>
  <si>
    <t>SVA-AE产品开发</t>
  </si>
  <si>
    <t>唐红</t>
  </si>
  <si>
    <t>SVA-AC版本开发合作项目</t>
  </si>
  <si>
    <t>王晗</t>
  </si>
  <si>
    <t>SVA-AC产品测试合作项目</t>
  </si>
  <si>
    <t>徐扬</t>
  </si>
  <si>
    <t>小站技术开发测试及工具支撑项目</t>
  </si>
  <si>
    <t>吴平</t>
  </si>
  <si>
    <t>SVA-AC独立交付特性项目</t>
  </si>
  <si>
    <t>胡晓宇</t>
  </si>
  <si>
    <t>SmallCell产品基础质量委托测试项目</t>
  </si>
  <si>
    <t>解决方案测试__软件测试执行</t>
  </si>
  <si>
    <t>童亮</t>
  </si>
  <si>
    <t>SmallCell产品网络运营委托测试项目</t>
  </si>
  <si>
    <t>周琳</t>
  </si>
  <si>
    <t>SmallCell产品SVA、IOT、特性委托测试项目</t>
  </si>
  <si>
    <t>刘擎昊</t>
  </si>
  <si>
    <t>合作Pico产品委托测试项目</t>
  </si>
  <si>
    <t>成都交付三部</t>
  </si>
  <si>
    <t>陈方敏</t>
  </si>
  <si>
    <t>HERT版本自动化工厂委托测试一期</t>
  </si>
  <si>
    <t>艾桂友</t>
  </si>
  <si>
    <t>HERT及SmallCell版本配套工具委托开发一期项目（工具）</t>
  </si>
  <si>
    <t>HERT及SmallCell版本配套工具委托开发一期项目（小站开发）</t>
  </si>
  <si>
    <t>钱华军</t>
  </si>
  <si>
    <t>中射频逻辑工具委托开发一期-硬件测试业务</t>
  </si>
  <si>
    <t>产品开发__基站开发</t>
  </si>
  <si>
    <t>李川</t>
  </si>
  <si>
    <t>中射频逻辑工具委托开发二期-工具开发业务</t>
  </si>
  <si>
    <t>孙科</t>
  </si>
  <si>
    <t>Small Cell工具开发及软件自动化工厂委托测试四期-自动工厂</t>
  </si>
  <si>
    <t>唐正洪</t>
  </si>
  <si>
    <t>Small Cell工具开发及软件自动化工厂委托测试四期-工具开发</t>
  </si>
  <si>
    <t>吕家闻</t>
  </si>
  <si>
    <t>MARP配套工具委托开发一期</t>
  </si>
  <si>
    <t>杨婷</t>
  </si>
  <si>
    <t>MARP版本自动化工厂委托测试四期</t>
  </si>
  <si>
    <t>肖春梅</t>
  </si>
  <si>
    <t>硬件测试__器件替代测试用例写作</t>
  </si>
  <si>
    <t>罗军</t>
  </si>
  <si>
    <t>无线终端类产品维护与定制交付项目三期</t>
  </si>
  <si>
    <t>产品硬件测试与维护</t>
  </si>
  <si>
    <t>彭佳</t>
  </si>
  <si>
    <t>国际认证委托测试四期-射频性能</t>
  </si>
  <si>
    <t>钟波</t>
  </si>
  <si>
    <t>国际认证委托测试四期-认证测试</t>
  </si>
  <si>
    <t>产品硬件测试</t>
  </si>
  <si>
    <t>国际认证委托测试四期-可靠性</t>
  </si>
  <si>
    <t>方立俊</t>
  </si>
  <si>
    <t>Pico 16B测试项目</t>
  </si>
  <si>
    <t>胥海勋</t>
  </si>
  <si>
    <t>Pico产品维护版本测试项目【一期】</t>
  </si>
  <si>
    <t>刘宇强</t>
  </si>
  <si>
    <t>Pico无业务测试FP交付项目</t>
  </si>
  <si>
    <t>范彬彬</t>
  </si>
  <si>
    <t>SmallCell公共领域开发支撑项目</t>
  </si>
  <si>
    <t>庞洪福</t>
  </si>
  <si>
    <t>Pico开发合作项目一期</t>
  </si>
  <si>
    <t>Pico UMTS&amp;WLAN&amp;LTE业务开发、维护</t>
  </si>
  <si>
    <t>谢强</t>
  </si>
  <si>
    <t>BBU&amp;RRU生产维护软件工具委托开发六期</t>
  </si>
  <si>
    <t>宋桐旺</t>
  </si>
  <si>
    <t>BBU&amp;RRU生产维护软件工具委托开发六期（续）</t>
  </si>
  <si>
    <t>卢斌</t>
  </si>
  <si>
    <t>中射频器件替代与装备委托测试五期（深圳）</t>
  </si>
  <si>
    <t>硬件测试__装备测试</t>
  </si>
  <si>
    <t>梁朝贵</t>
  </si>
  <si>
    <t>中射频器件替代委托测试六期（深圳）</t>
  </si>
  <si>
    <t>徐启龙</t>
  </si>
  <si>
    <t>中射频ORT委托测试五期项目</t>
  </si>
  <si>
    <t>硬件测试__ORT测试</t>
  </si>
  <si>
    <t>0000018539</t>
  </si>
  <si>
    <t>邓勤耕</t>
  </si>
  <si>
    <t>闫波</t>
  </si>
  <si>
    <t>14903</t>
  </si>
  <si>
    <t>郑阳</t>
  </si>
  <si>
    <t>侯霄萌</t>
  </si>
  <si>
    <t>周玉刚</t>
  </si>
  <si>
    <t>34750</t>
  </si>
  <si>
    <t>宋浩</t>
  </si>
  <si>
    <t>谢雪峰</t>
  </si>
  <si>
    <t>篮勇兴</t>
  </si>
  <si>
    <t>方金彪</t>
  </si>
  <si>
    <t>胡宝华</t>
  </si>
  <si>
    <t>陈丽玲</t>
  </si>
  <si>
    <t>宋振华</t>
  </si>
  <si>
    <t>田广东</t>
  </si>
  <si>
    <t>韩晓周</t>
  </si>
  <si>
    <t>赵轩剑</t>
  </si>
  <si>
    <t>董见</t>
  </si>
  <si>
    <t>34</t>
  </si>
  <si>
    <t>周静</t>
  </si>
  <si>
    <t>邹维洲</t>
  </si>
  <si>
    <t>佐可明</t>
  </si>
  <si>
    <t>刘振敏</t>
  </si>
  <si>
    <t>王昊岷</t>
  </si>
  <si>
    <t>曲遥</t>
  </si>
  <si>
    <t>孟钊磊</t>
  </si>
  <si>
    <t>张浩云</t>
  </si>
  <si>
    <t>李午阳</t>
  </si>
  <si>
    <t>高鸿飞</t>
  </si>
  <si>
    <t>华婷</t>
  </si>
  <si>
    <t>王虎和</t>
  </si>
  <si>
    <t>潘峰</t>
  </si>
  <si>
    <t>李仁鹏</t>
  </si>
  <si>
    <t>庞兰</t>
  </si>
  <si>
    <t>苏中华</t>
  </si>
  <si>
    <t>李月娥</t>
  </si>
  <si>
    <t>薛燕萍</t>
  </si>
  <si>
    <t>程慧正</t>
  </si>
  <si>
    <t>闫萍</t>
  </si>
  <si>
    <t>刘磊</t>
  </si>
  <si>
    <t>周雪姣</t>
  </si>
  <si>
    <t>王鹰</t>
  </si>
  <si>
    <t>穆亚格</t>
  </si>
  <si>
    <t>张国杰</t>
  </si>
  <si>
    <t>焦宝军</t>
  </si>
  <si>
    <t>牛潇</t>
  </si>
  <si>
    <t>王卫平</t>
  </si>
  <si>
    <t>0000004369</t>
  </si>
  <si>
    <t>王桂林</t>
  </si>
  <si>
    <t>付建军</t>
  </si>
  <si>
    <t>王超宇</t>
  </si>
  <si>
    <t>任卫佳</t>
  </si>
  <si>
    <t>贺睿霞</t>
  </si>
  <si>
    <t>裴超</t>
  </si>
  <si>
    <t>凌立</t>
  </si>
  <si>
    <t>李慧</t>
  </si>
  <si>
    <t>高少华</t>
  </si>
  <si>
    <t>4952</t>
  </si>
  <si>
    <t>刘勇骥</t>
  </si>
  <si>
    <t>于永伟</t>
  </si>
  <si>
    <t>司洲</t>
  </si>
  <si>
    <t>13125</t>
  </si>
  <si>
    <t>屈一龙</t>
  </si>
  <si>
    <t>许大维</t>
  </si>
  <si>
    <t>张爱玲</t>
  </si>
  <si>
    <t>杜银侠</t>
  </si>
  <si>
    <t>袁新成</t>
  </si>
  <si>
    <t>张小勇</t>
  </si>
  <si>
    <t>陈文成</t>
  </si>
  <si>
    <t xml:space="preserve">周智鹏 </t>
  </si>
  <si>
    <t>白增强</t>
  </si>
  <si>
    <t>江峰</t>
  </si>
  <si>
    <t>荣华峰</t>
  </si>
  <si>
    <t>陈贤巧</t>
  </si>
  <si>
    <t>程军红</t>
  </si>
  <si>
    <t>周浩</t>
  </si>
  <si>
    <t>朱家振</t>
  </si>
  <si>
    <t>王良</t>
  </si>
  <si>
    <t>肖斌</t>
  </si>
  <si>
    <t>郭强</t>
  </si>
  <si>
    <t>肖元阳</t>
  </si>
  <si>
    <t>权文星</t>
  </si>
  <si>
    <t>祁鑫</t>
  </si>
  <si>
    <t>张鑫</t>
  </si>
  <si>
    <t>晋丽娜</t>
  </si>
  <si>
    <t>13953</t>
  </si>
  <si>
    <t>赵立宁</t>
  </si>
  <si>
    <t>何永刚</t>
  </si>
  <si>
    <t>陈博</t>
  </si>
  <si>
    <t>乔晓芳</t>
  </si>
  <si>
    <t>王敬红</t>
  </si>
  <si>
    <t>郑永超</t>
  </si>
  <si>
    <t>金矿矿</t>
  </si>
  <si>
    <t>张珊珊</t>
  </si>
  <si>
    <t>范延飞</t>
  </si>
  <si>
    <t>刘琳</t>
  </si>
  <si>
    <t>李新欢</t>
  </si>
  <si>
    <t>高晗</t>
  </si>
  <si>
    <t>白露</t>
  </si>
  <si>
    <t>井卫民</t>
  </si>
  <si>
    <t>李晓君</t>
  </si>
  <si>
    <t>毛晓东</t>
  </si>
  <si>
    <t>孙杨</t>
  </si>
  <si>
    <t>徐福洋</t>
  </si>
  <si>
    <t>赵锐平</t>
  </si>
  <si>
    <t>周建鹏</t>
  </si>
  <si>
    <t>任翔</t>
  </si>
  <si>
    <t>羽永翔</t>
  </si>
  <si>
    <t>赵飞</t>
  </si>
  <si>
    <t>郭磊</t>
  </si>
  <si>
    <t>李龙忠</t>
  </si>
  <si>
    <t>何柏彦</t>
  </si>
  <si>
    <t>曹肖红</t>
  </si>
  <si>
    <t>0000040141</t>
  </si>
  <si>
    <t>刘君发</t>
  </si>
  <si>
    <t>陈晓妮</t>
  </si>
  <si>
    <t>0000033418</t>
  </si>
  <si>
    <t>0000024900</t>
  </si>
  <si>
    <t>任续文</t>
  </si>
  <si>
    <t>0000035998</t>
  </si>
  <si>
    <t>刘家睿</t>
  </si>
  <si>
    <t>0000026092</t>
  </si>
  <si>
    <t>李政劭</t>
  </si>
  <si>
    <t>0000034303</t>
  </si>
  <si>
    <t>王鹏超</t>
  </si>
  <si>
    <t>0000047417</t>
  </si>
  <si>
    <t>杨双双</t>
  </si>
  <si>
    <t>0000047412</t>
  </si>
  <si>
    <t>吴芮</t>
  </si>
  <si>
    <t>28307</t>
  </si>
  <si>
    <t>连奇</t>
  </si>
  <si>
    <t>武炎冰</t>
  </si>
  <si>
    <t>610403198402280043</t>
  </si>
  <si>
    <t>裴超 00169179</t>
  </si>
  <si>
    <t>初级质量工程师</t>
  </si>
  <si>
    <t xml:space="preserve">概述：现任无线西安交付一部控制器平台领域QA，共3个FP项目，6个TM项目，规模共100人；均在任务型独立编组项目以上
</t>
  </si>
  <si>
    <t>邓磊</t>
  </si>
  <si>
    <t>0000014324</t>
  </si>
  <si>
    <t xml:space="preserve">陈兴荣 </t>
  </si>
  <si>
    <t>陈可敏</t>
  </si>
  <si>
    <t>康星</t>
  </si>
  <si>
    <t>刘航行</t>
  </si>
  <si>
    <t>612524198609081040</t>
  </si>
  <si>
    <t>宋振华00137173</t>
  </si>
  <si>
    <t>现任也同时负责无线-西安交付一部-IBAS 8.0 FP 五期-E2E独立交付项目-FP-36-QA</t>
  </si>
  <si>
    <t>0000015461</t>
  </si>
  <si>
    <t>632123198801049126</t>
  </si>
  <si>
    <t>现任负责oSS部署维护5个版本OMStar-E\NEP\WDT等，规模共91人，均为开发型独立交付，6月会部分转ＦＰ</t>
  </si>
  <si>
    <t>郭斐妮</t>
  </si>
  <si>
    <t>0000016975</t>
  </si>
  <si>
    <t>610402198802091202</t>
  </si>
  <si>
    <t>系统Ⅰ级质量工程师</t>
  </si>
  <si>
    <t>5月开始负责LTE-Sran领域的QA，共5个项目（其中2个FP）79人，外包代表郭磊，PM合作代表李龙忠</t>
  </si>
  <si>
    <t>0000032009</t>
  </si>
  <si>
    <t>610121199110192464</t>
  </si>
  <si>
    <t xml:space="preserve">邓勤耕00151238
</t>
  </si>
  <si>
    <t>现任无线西安交付一部工具部领域QA，共2个FP项目，3个TM项目；规模92人，均为任务型独立交付以上项目</t>
  </si>
  <si>
    <t>褚斌</t>
  </si>
  <si>
    <t>陶劲草</t>
  </si>
  <si>
    <t>曹芙蓉</t>
  </si>
  <si>
    <t>苏臻</t>
  </si>
  <si>
    <t>张翠翠</t>
  </si>
  <si>
    <t>曾亮</t>
  </si>
  <si>
    <t>胡玉</t>
  </si>
  <si>
    <t>黄雪兆</t>
  </si>
  <si>
    <t>王成蓉</t>
  </si>
  <si>
    <t>曹国萍</t>
  </si>
  <si>
    <t>罗昌梅</t>
  </si>
  <si>
    <t>0000031580</t>
  </si>
  <si>
    <t>顾文婷</t>
  </si>
  <si>
    <t>0000032052</t>
  </si>
  <si>
    <t>廖玲</t>
  </si>
  <si>
    <t>0000027876</t>
  </si>
  <si>
    <t>刘小军</t>
  </si>
  <si>
    <t>0000016497</t>
  </si>
  <si>
    <t>邓雪莲</t>
  </si>
  <si>
    <t>0000033981</t>
  </si>
  <si>
    <t>徐辉</t>
  </si>
  <si>
    <t>0000032465</t>
  </si>
  <si>
    <t>龚承明</t>
  </si>
  <si>
    <t>0000027877</t>
  </si>
  <si>
    <t>0000011540</t>
  </si>
  <si>
    <t>汪磊</t>
  </si>
  <si>
    <t>0000037044</t>
  </si>
  <si>
    <t>常旭飞</t>
  </si>
  <si>
    <t>0000051344</t>
  </si>
  <si>
    <t>周隆贵</t>
  </si>
  <si>
    <t>0000047983</t>
  </si>
  <si>
    <t>0000014163</t>
  </si>
  <si>
    <t>0000014120</t>
  </si>
  <si>
    <t>龚琳</t>
  </si>
  <si>
    <t>0000053117</t>
  </si>
  <si>
    <t>何娟</t>
  </si>
  <si>
    <t>0000052228</t>
  </si>
  <si>
    <t>0000038525</t>
  </si>
  <si>
    <t>潘杰</t>
  </si>
  <si>
    <t>0000034786</t>
  </si>
  <si>
    <t>白涛</t>
  </si>
  <si>
    <t>0000004242</t>
  </si>
  <si>
    <t>伍伟</t>
  </si>
  <si>
    <t>0000004346</t>
  </si>
  <si>
    <t>张玉波</t>
  </si>
  <si>
    <t>0000004419</t>
  </si>
  <si>
    <t>宋平</t>
  </si>
  <si>
    <t>0000032668</t>
  </si>
  <si>
    <t>0000027359</t>
  </si>
  <si>
    <t>文强</t>
  </si>
  <si>
    <t>0000032876</t>
  </si>
  <si>
    <t>0000007979</t>
  </si>
  <si>
    <t>0000029793</t>
  </si>
  <si>
    <t>靳彩明</t>
  </si>
  <si>
    <t>0000030259</t>
  </si>
  <si>
    <t>0000027356</t>
  </si>
  <si>
    <t>0000032315</t>
  </si>
  <si>
    <t>陈川龙</t>
  </si>
  <si>
    <t>周雨</t>
  </si>
  <si>
    <t>0000053829</t>
  </si>
  <si>
    <t>蒲海儿</t>
  </si>
  <si>
    <t>张良</t>
  </si>
  <si>
    <t>0000041052</t>
  </si>
  <si>
    <t>周泽乾</t>
  </si>
  <si>
    <t>0000035880</t>
  </si>
  <si>
    <t>田代茂</t>
  </si>
  <si>
    <t>0000056345</t>
  </si>
  <si>
    <t>查银锋</t>
  </si>
  <si>
    <t>王玉杰</t>
  </si>
  <si>
    <t>0000053990</t>
  </si>
  <si>
    <t>罗练</t>
  </si>
  <si>
    <t>0000035421</t>
  </si>
  <si>
    <t>蹇川</t>
  </si>
  <si>
    <t>0000035316</t>
  </si>
  <si>
    <t>0000046439</t>
  </si>
  <si>
    <t>夏扬波</t>
  </si>
  <si>
    <t>0000041040</t>
  </si>
  <si>
    <t>陈灵利</t>
  </si>
  <si>
    <t>0000005913</t>
  </si>
  <si>
    <t>0000033864</t>
  </si>
  <si>
    <t>陈亮亮</t>
  </si>
  <si>
    <t>0000041875</t>
  </si>
  <si>
    <t>许珂</t>
  </si>
  <si>
    <t>0000028842</t>
  </si>
  <si>
    <t>0000032175</t>
  </si>
  <si>
    <t>周洋</t>
  </si>
  <si>
    <t>0000034335</t>
  </si>
  <si>
    <t>杨春梅</t>
  </si>
  <si>
    <t>0000029837</t>
  </si>
  <si>
    <t>0000030090</t>
  </si>
  <si>
    <t>雍洪成</t>
  </si>
  <si>
    <t>0000035802</t>
  </si>
  <si>
    <t>0000050253</t>
  </si>
  <si>
    <t>李光久</t>
  </si>
  <si>
    <t>0000047919</t>
  </si>
  <si>
    <t>0000054563</t>
  </si>
  <si>
    <t>赵世森</t>
  </si>
  <si>
    <t>0000051671</t>
  </si>
  <si>
    <t>张云波</t>
  </si>
  <si>
    <t>0000045205</t>
  </si>
  <si>
    <t>何金海</t>
  </si>
  <si>
    <t>0000049208</t>
  </si>
  <si>
    <t>0000036481</t>
  </si>
  <si>
    <t>宁鑫檑</t>
  </si>
  <si>
    <t>0000032629</t>
  </si>
  <si>
    <t>黄可意（曹玉梅）</t>
  </si>
  <si>
    <t>0000024361</t>
  </si>
  <si>
    <t>0000024350</t>
  </si>
  <si>
    <t>蔡显刚</t>
  </si>
  <si>
    <t>0000054945</t>
  </si>
  <si>
    <t>刘劲</t>
  </si>
  <si>
    <t>0000053291</t>
  </si>
  <si>
    <t>章耀中</t>
  </si>
  <si>
    <t>0000035800</t>
  </si>
  <si>
    <t>0000030852</t>
  </si>
  <si>
    <t>刘富山</t>
  </si>
  <si>
    <t>0000050258</t>
  </si>
  <si>
    <t>0000035796</t>
  </si>
  <si>
    <t>0000050392</t>
  </si>
  <si>
    <t>岳大炜</t>
  </si>
  <si>
    <t>0000035803</t>
  </si>
  <si>
    <t>谢仲阳</t>
  </si>
  <si>
    <t>0000016282</t>
  </si>
  <si>
    <t>0000039516</t>
  </si>
  <si>
    <t>刘霞</t>
  </si>
  <si>
    <t>0000039047</t>
  </si>
  <si>
    <t>陈洪桂</t>
  </si>
  <si>
    <t>0000039046</t>
  </si>
  <si>
    <t>0000004276</t>
  </si>
  <si>
    <t>0000017905</t>
  </si>
  <si>
    <t>梁倩</t>
  </si>
  <si>
    <t>0000008816</t>
  </si>
  <si>
    <t>0000009580</t>
  </si>
  <si>
    <t>陈家彬</t>
  </si>
  <si>
    <t>0000004114</t>
  </si>
  <si>
    <t>何胜</t>
  </si>
  <si>
    <t>0000028474</t>
  </si>
  <si>
    <t>李文静</t>
  </si>
  <si>
    <t>0000015481</t>
  </si>
  <si>
    <t>徐伟力</t>
  </si>
  <si>
    <t>0000018532</t>
  </si>
  <si>
    <t>0000039049</t>
  </si>
  <si>
    <t>廖灵智</t>
  </si>
  <si>
    <t>0000015223</t>
  </si>
  <si>
    <t>张开能</t>
  </si>
  <si>
    <t>0000010306</t>
  </si>
  <si>
    <t>0000012166</t>
  </si>
  <si>
    <t>何宗云</t>
  </si>
  <si>
    <t>0000021930</t>
  </si>
  <si>
    <t>曾皓</t>
  </si>
  <si>
    <t>0000053638</t>
  </si>
  <si>
    <t>任兴旺</t>
  </si>
  <si>
    <t>0000034350</t>
  </si>
  <si>
    <t>李旁</t>
  </si>
  <si>
    <t>0000035797</t>
  </si>
  <si>
    <t>黄浩峰</t>
  </si>
  <si>
    <t>0000018516</t>
  </si>
  <si>
    <t>0000045896</t>
  </si>
  <si>
    <t>0000053476</t>
  </si>
  <si>
    <t>郑乐</t>
  </si>
  <si>
    <t>0000056099</t>
  </si>
  <si>
    <t>任韧</t>
  </si>
  <si>
    <t>0000050369</t>
  </si>
  <si>
    <t>彭操</t>
  </si>
  <si>
    <t>0000054257</t>
  </si>
  <si>
    <t>陈建桦</t>
  </si>
  <si>
    <t>0000056640</t>
  </si>
  <si>
    <t>卢志国</t>
  </si>
  <si>
    <t>0000055906</t>
  </si>
  <si>
    <t>金鑫</t>
  </si>
  <si>
    <t>0000037841</t>
  </si>
  <si>
    <t>秦鹏</t>
  </si>
  <si>
    <t>0000005069</t>
  </si>
  <si>
    <t>0000003302</t>
  </si>
  <si>
    <t>0000026988</t>
  </si>
  <si>
    <t>0000012856</t>
  </si>
  <si>
    <t>梁观合</t>
  </si>
  <si>
    <t>0000013505</t>
  </si>
  <si>
    <t>张建雄</t>
  </si>
  <si>
    <t>0000041901</t>
  </si>
  <si>
    <t>0000016319</t>
  </si>
  <si>
    <t>魏玮锌</t>
  </si>
  <si>
    <t>米磊</t>
  </si>
  <si>
    <t>0000025490</t>
  </si>
  <si>
    <t>朱洪滔</t>
  </si>
  <si>
    <t>0000050119</t>
  </si>
  <si>
    <t>阳佳吕</t>
  </si>
  <si>
    <t>0000049867</t>
  </si>
  <si>
    <t>严清</t>
  </si>
  <si>
    <t>0000051173</t>
  </si>
  <si>
    <t>曾成勇</t>
  </si>
  <si>
    <t>0000006776</t>
  </si>
  <si>
    <t>袁博</t>
  </si>
  <si>
    <t>0000036141</t>
  </si>
  <si>
    <t>王晓凤</t>
  </si>
  <si>
    <t>0000055214</t>
  </si>
  <si>
    <t>任馨</t>
  </si>
  <si>
    <t>0000056735</t>
  </si>
  <si>
    <t>0000021264</t>
  </si>
  <si>
    <t>0000024351</t>
  </si>
  <si>
    <t>任秋林</t>
  </si>
  <si>
    <t>0000031698</t>
  </si>
  <si>
    <t>0000019729</t>
  </si>
  <si>
    <t>黎石文</t>
  </si>
  <si>
    <t>0000028244</t>
  </si>
  <si>
    <t>0000029794</t>
  </si>
  <si>
    <t>张佳丽</t>
  </si>
  <si>
    <t>0000012371</t>
  </si>
  <si>
    <t>0000005603</t>
  </si>
  <si>
    <t>0000043892</t>
  </si>
  <si>
    <t>贺勇</t>
  </si>
  <si>
    <t>0000011826</t>
  </si>
  <si>
    <t>李晓东</t>
  </si>
  <si>
    <t>0000043232</t>
  </si>
  <si>
    <t>0000016323</t>
  </si>
  <si>
    <t>罗智国</t>
  </si>
  <si>
    <t>0000057068</t>
  </si>
  <si>
    <t>0000039125</t>
  </si>
  <si>
    <t>张永恒</t>
  </si>
  <si>
    <t>0000053119</t>
  </si>
  <si>
    <t>向锐</t>
  </si>
  <si>
    <t>0000014607</t>
  </si>
  <si>
    <t>张淼</t>
  </si>
  <si>
    <t>0000035566</t>
  </si>
  <si>
    <t>杨坤</t>
  </si>
  <si>
    <t>0000036048</t>
  </si>
  <si>
    <t>0000016391</t>
  </si>
  <si>
    <t>赵波</t>
  </si>
  <si>
    <t>0000027546</t>
  </si>
  <si>
    <t>0000036296</t>
  </si>
  <si>
    <t>李於平</t>
  </si>
  <si>
    <t>0000053250</t>
  </si>
  <si>
    <t>0000034562</t>
  </si>
  <si>
    <t>0000039832</t>
  </si>
  <si>
    <t>程昌彬</t>
  </si>
  <si>
    <t>0000034559</t>
  </si>
  <si>
    <t>邓仲鹏</t>
  </si>
  <si>
    <t>0000027233</t>
  </si>
  <si>
    <t>李宗辉</t>
  </si>
  <si>
    <t>0000033916</t>
  </si>
  <si>
    <t>唐欣</t>
  </si>
  <si>
    <t>0000034783</t>
  </si>
  <si>
    <t>周思睿</t>
  </si>
  <si>
    <t>0000033758</t>
  </si>
  <si>
    <t>甘云峰</t>
  </si>
  <si>
    <t>0000028947</t>
  </si>
  <si>
    <t>0000014331</t>
  </si>
  <si>
    <t>李小龙</t>
  </si>
  <si>
    <t>费仕均</t>
  </si>
  <si>
    <t>0000014307</t>
  </si>
  <si>
    <t>吴价宝</t>
  </si>
  <si>
    <t>0000027545</t>
  </si>
  <si>
    <t>0000033458</t>
  </si>
  <si>
    <t>0000004339</t>
  </si>
  <si>
    <t>张邹</t>
  </si>
  <si>
    <t>0000022426</t>
  </si>
  <si>
    <t>唐凯</t>
  </si>
  <si>
    <t>0000032707</t>
  </si>
  <si>
    <t>丁亚</t>
  </si>
  <si>
    <t>0000034288</t>
  </si>
  <si>
    <t>赵云飞</t>
  </si>
  <si>
    <t>0000040546</t>
  </si>
  <si>
    <t>金涛</t>
  </si>
  <si>
    <t>0000040836</t>
  </si>
  <si>
    <t>郑天佐</t>
  </si>
  <si>
    <t>0000043523</t>
  </si>
  <si>
    <t>侯婧</t>
  </si>
  <si>
    <t>0000040637</t>
  </si>
  <si>
    <t>肖云敏</t>
  </si>
  <si>
    <t>0000041557</t>
  </si>
  <si>
    <t>0000004415</t>
  </si>
  <si>
    <t>楚天舒</t>
  </si>
  <si>
    <t>0000021716</t>
  </si>
  <si>
    <t>唐仲久</t>
  </si>
  <si>
    <t>0000046092</t>
  </si>
  <si>
    <t>刘星</t>
  </si>
  <si>
    <t>0000024928</t>
  </si>
  <si>
    <t>0000022742</t>
  </si>
  <si>
    <t>吴强</t>
  </si>
  <si>
    <t>0000031378</t>
  </si>
  <si>
    <t>夏红祥</t>
  </si>
  <si>
    <t>0000044125</t>
  </si>
  <si>
    <t>肖硕</t>
  </si>
  <si>
    <t>0000023542</t>
  </si>
  <si>
    <t>陈禾苗</t>
  </si>
  <si>
    <t>0000042953</t>
  </si>
  <si>
    <t>0000015962</t>
  </si>
  <si>
    <t>0000031037</t>
  </si>
  <si>
    <t>0000038931</t>
  </si>
  <si>
    <t>潘玉友</t>
  </si>
  <si>
    <t>0000030861</t>
  </si>
  <si>
    <t>陈献章</t>
  </si>
  <si>
    <t>0000046094</t>
  </si>
  <si>
    <t>严国宇</t>
  </si>
  <si>
    <t>0000038968</t>
  </si>
  <si>
    <t>王乐熙</t>
  </si>
  <si>
    <t>0000038930</t>
  </si>
  <si>
    <t>田丹丹</t>
  </si>
  <si>
    <t>0000018959</t>
  </si>
  <si>
    <t>0000049491</t>
  </si>
  <si>
    <t>王书雄</t>
  </si>
  <si>
    <t>0000028363</t>
  </si>
  <si>
    <t>冯钱川</t>
  </si>
  <si>
    <t>0000038967</t>
  </si>
  <si>
    <t>袁光明</t>
  </si>
  <si>
    <t>0000032076</t>
  </si>
  <si>
    <t>0000013005</t>
  </si>
  <si>
    <t>邱实</t>
  </si>
  <si>
    <t>0000031298</t>
  </si>
  <si>
    <t>杨显强</t>
  </si>
  <si>
    <t>0000054575</t>
  </si>
  <si>
    <t>胡斌</t>
  </si>
  <si>
    <t>0000032462</t>
  </si>
  <si>
    <t>0000032468</t>
  </si>
  <si>
    <t>赵浪进</t>
  </si>
  <si>
    <t>0000036873</t>
  </si>
  <si>
    <t>0000052602</t>
  </si>
  <si>
    <t>滕志超</t>
  </si>
  <si>
    <t>姚陈承</t>
  </si>
  <si>
    <t>0000038473</t>
  </si>
  <si>
    <t>0000045894</t>
  </si>
  <si>
    <t>杨巍</t>
  </si>
  <si>
    <t>0000046514</t>
  </si>
  <si>
    <t>0000060337</t>
  </si>
  <si>
    <t>黄霞</t>
  </si>
  <si>
    <t>0000059288</t>
  </si>
  <si>
    <t>张晓宇</t>
  </si>
  <si>
    <t>0000011979</t>
  </si>
  <si>
    <t>曾渝斌</t>
  </si>
  <si>
    <t>0000032169</t>
  </si>
  <si>
    <t>姜继雪</t>
  </si>
  <si>
    <t>0000035809</t>
  </si>
  <si>
    <t>0000046443</t>
  </si>
  <si>
    <t>苏家才</t>
  </si>
  <si>
    <t>0000049501</t>
  </si>
  <si>
    <t>陈乐天</t>
  </si>
  <si>
    <t>0000011828</t>
  </si>
  <si>
    <t>陈剑敏</t>
  </si>
  <si>
    <t>王霞</t>
  </si>
  <si>
    <t>0000011830</t>
  </si>
  <si>
    <t>0000004328</t>
  </si>
  <si>
    <t>谭伟</t>
  </si>
  <si>
    <t>0000011482</t>
  </si>
  <si>
    <t>0000011456</t>
  </si>
  <si>
    <t>吕小亮</t>
  </si>
  <si>
    <t>0000004255</t>
  </si>
  <si>
    <t>0000020374</t>
  </si>
  <si>
    <t>钟健</t>
  </si>
  <si>
    <t>0000014621</t>
  </si>
  <si>
    <t>0000038780</t>
  </si>
  <si>
    <t>罗承勇</t>
  </si>
  <si>
    <t>0000040623</t>
  </si>
  <si>
    <t>0000039050</t>
  </si>
  <si>
    <t>杜慧</t>
  </si>
  <si>
    <t>0000015409</t>
  </si>
  <si>
    <t>0000035388</t>
  </si>
  <si>
    <t>熊永兴</t>
  </si>
  <si>
    <t>0000013745</t>
  </si>
  <si>
    <t>0000014568</t>
  </si>
  <si>
    <t>刘奕</t>
  </si>
  <si>
    <t>0000056571</t>
  </si>
  <si>
    <t>邓超</t>
  </si>
  <si>
    <t>0000007112</t>
  </si>
  <si>
    <t>0000029795</t>
  </si>
  <si>
    <t>0000012852</t>
  </si>
  <si>
    <t>李汉增</t>
  </si>
  <si>
    <t>0000024339</t>
  </si>
  <si>
    <t>谢宇</t>
  </si>
  <si>
    <t>0000013642</t>
  </si>
  <si>
    <t>0000013330</t>
  </si>
  <si>
    <t>TelecoOS交付部</t>
  </si>
  <si>
    <t>完全胜任</t>
    <phoneticPr fontId="1" type="noConversion"/>
  </si>
  <si>
    <t>暂不胜任</t>
    <phoneticPr fontId="1" type="noConversion"/>
  </si>
  <si>
    <t>PM</t>
    <phoneticPr fontId="1" type="noConversion"/>
  </si>
  <si>
    <t>是</t>
    <phoneticPr fontId="1" type="noConversion"/>
  </si>
  <si>
    <t>是</t>
    <phoneticPr fontId="1" type="noConversion"/>
  </si>
  <si>
    <t>TM</t>
    <phoneticPr fontId="1" type="noConversion"/>
  </si>
  <si>
    <t>基本胜任</t>
    <phoneticPr fontId="1" type="noConversion"/>
  </si>
  <si>
    <t>MDE</t>
    <phoneticPr fontId="1" type="noConversion"/>
  </si>
  <si>
    <t>AR网络及物联网测试合作项目（苏州第三期）</t>
  </si>
  <si>
    <t>企业网关AR PDT苏州C开发项目（TM第4期）</t>
  </si>
  <si>
    <t>企业网关AR PDT苏州C开发项目（第4期）</t>
  </si>
  <si>
    <t>朱婷</t>
  </si>
  <si>
    <t>车载管理系统（第二期）外包项目</t>
  </si>
  <si>
    <t>W20160509093-物联网苏州软件开发项目五期</t>
  </si>
  <si>
    <t>企业网关AR PDT苏州XFT测试项目（第一期）</t>
  </si>
  <si>
    <t>仇文博</t>
  </si>
  <si>
    <t>唐丽萍</t>
  </si>
  <si>
    <t>Web网管开发合作项目</t>
  </si>
  <si>
    <t>资料一致性测试组</t>
  </si>
  <si>
    <t>仲秀梅</t>
  </si>
  <si>
    <t>成晓云</t>
  </si>
  <si>
    <t>交换机与企业通信以太网交换机产品部自动化工厂测试合作项目</t>
  </si>
  <si>
    <t>交换机责任田外包测试201607-201609</t>
  </si>
  <si>
    <t>企业网关AR产品自动化测试合作项目</t>
  </si>
  <si>
    <t>吴跃</t>
  </si>
  <si>
    <t>企业网络数据中心网络产品部自动化测试合作项目（南京）</t>
  </si>
  <si>
    <t>郭鹏</t>
  </si>
  <si>
    <t>黄志文</t>
  </si>
  <si>
    <t>资料部2016年工具化资料开发外包项目</t>
  </si>
  <si>
    <t>魏国芹</t>
  </si>
  <si>
    <t>AnyO f f i ce 安全桌面2期</t>
  </si>
  <si>
    <t>AnyOffice COPE后台+客户端201608-201611外包项目</t>
  </si>
  <si>
    <t>VCN产品自动化与特性测试项目3</t>
  </si>
  <si>
    <t>AnyOffice 邮件客户端201607-201610外包项目</t>
  </si>
  <si>
    <t>基本胜任</t>
    <phoneticPr fontId="1" type="noConversion"/>
  </si>
  <si>
    <t>刘徽</t>
    <phoneticPr fontId="1" type="noConversion"/>
  </si>
  <si>
    <t>0000001470</t>
    <phoneticPr fontId="1" type="noConversion"/>
  </si>
  <si>
    <t>MDE</t>
    <phoneticPr fontId="6" type="noConversion"/>
  </si>
  <si>
    <t>黄谍</t>
    <phoneticPr fontId="6" type="noConversion"/>
  </si>
  <si>
    <t>0000037797</t>
    <phoneticPr fontId="1" type="noConversion"/>
  </si>
  <si>
    <t>43112219890126761X</t>
    <phoneticPr fontId="6" type="noConversion"/>
  </si>
  <si>
    <t>班东</t>
    <phoneticPr fontId="1" type="noConversion"/>
  </si>
  <si>
    <t>UC软终端开发组</t>
    <phoneticPr fontId="1" type="noConversion"/>
  </si>
  <si>
    <t>西安交付部</t>
    <phoneticPr fontId="1" type="noConversion"/>
  </si>
  <si>
    <t>西安交付部</t>
    <phoneticPr fontId="1" type="noConversion"/>
  </si>
  <si>
    <t>核心网</t>
    <phoneticPr fontId="1" type="noConversion"/>
  </si>
  <si>
    <t>梁凯</t>
    <phoneticPr fontId="1" type="noConversion"/>
  </si>
  <si>
    <t>0000071967</t>
    <phoneticPr fontId="1" type="noConversion"/>
  </si>
  <si>
    <t>610502198410017252</t>
    <phoneticPr fontId="1" type="noConversion"/>
  </si>
  <si>
    <t>18992847209</t>
    <phoneticPr fontId="1" type="noConversion"/>
  </si>
  <si>
    <t>加强对其他模块了解，并且能够指导其他员工。</t>
    <phoneticPr fontId="1" type="noConversion"/>
  </si>
  <si>
    <t>高静涛</t>
    <phoneticPr fontId="1" type="noConversion"/>
  </si>
  <si>
    <t>vUSN OM FP委托开发项目</t>
    <phoneticPr fontId="1" type="noConversion"/>
  </si>
  <si>
    <t>冯勃</t>
    <phoneticPr fontId="1" type="noConversion"/>
  </si>
  <si>
    <t>刘保</t>
    <phoneticPr fontId="1" type="noConversion"/>
  </si>
  <si>
    <t>否</t>
    <phoneticPr fontId="1" type="noConversion"/>
  </si>
  <si>
    <t>1、多分配相关事宜让其独立完成，形成任务引导</t>
    <phoneticPr fontId="1" type="noConversion"/>
  </si>
  <si>
    <t>魏伟杰</t>
    <phoneticPr fontId="1" type="noConversion"/>
  </si>
  <si>
    <t>1、团队计划及团队总结进行引导安排
2、风险定期在CT例会进行汇报和闭环</t>
    <phoneticPr fontId="1" type="noConversion"/>
  </si>
  <si>
    <t>苏航</t>
    <phoneticPr fontId="1" type="noConversion"/>
  </si>
  <si>
    <t>在岗</t>
    <phoneticPr fontId="1" type="noConversion"/>
  </si>
  <si>
    <t>李江英</t>
    <phoneticPr fontId="1" type="noConversion"/>
  </si>
  <si>
    <t>0000080818</t>
    <phoneticPr fontId="1" type="noConversion"/>
  </si>
  <si>
    <t>冯勋</t>
    <phoneticPr fontId="1" type="noConversion"/>
  </si>
  <si>
    <t>汤涛</t>
    <phoneticPr fontId="1" type="noConversion"/>
  </si>
  <si>
    <t>0000066172</t>
    <phoneticPr fontId="1" type="noConversion"/>
  </si>
  <si>
    <t>230604198505051813</t>
    <phoneticPr fontId="6" type="noConversion"/>
  </si>
  <si>
    <t>31</t>
    <phoneticPr fontId="1" type="noConversion"/>
  </si>
  <si>
    <t>SE</t>
    <phoneticPr fontId="1" type="noConversion"/>
  </si>
  <si>
    <t>吴要战</t>
    <phoneticPr fontId="1" type="noConversion"/>
  </si>
  <si>
    <t>0000075483</t>
    <phoneticPr fontId="1" type="noConversion"/>
  </si>
  <si>
    <t>372922198210285737</t>
    <phoneticPr fontId="6" type="noConversion"/>
  </si>
  <si>
    <t>31</t>
    <phoneticPr fontId="1" type="noConversion"/>
  </si>
  <si>
    <t>黄厚捷</t>
    <phoneticPr fontId="1" type="noConversion"/>
  </si>
  <si>
    <t>1、管理能力
2、团队建设能力</t>
    <phoneticPr fontId="1" type="noConversion"/>
  </si>
  <si>
    <t>1、现在在参加公司的PM培训
2、日常工作中的导师辅导</t>
    <phoneticPr fontId="1" type="noConversion"/>
  </si>
  <si>
    <t>王浩</t>
    <phoneticPr fontId="1" type="noConversion"/>
  </si>
  <si>
    <t>班东</t>
    <phoneticPr fontId="1" type="noConversion"/>
  </si>
  <si>
    <t>隽雄浩</t>
    <phoneticPr fontId="1" type="noConversion"/>
  </si>
  <si>
    <t xml:space="preserve">   </t>
    <phoneticPr fontId="1" type="noConversion"/>
  </si>
  <si>
    <t xml:space="preserve">0000041888 </t>
    <phoneticPr fontId="1" type="noConversion"/>
  </si>
  <si>
    <t>王明</t>
    <phoneticPr fontId="1" type="noConversion"/>
  </si>
  <si>
    <t xml:space="preserve">430723199108163228
</t>
    <phoneticPr fontId="1" type="noConversion"/>
  </si>
  <si>
    <t>富媒体UC Client</t>
    <phoneticPr fontId="1" type="noConversion"/>
  </si>
  <si>
    <t>王军辉</t>
    <phoneticPr fontId="1" type="noConversion"/>
  </si>
  <si>
    <t>0000070692</t>
    <phoneticPr fontId="1" type="noConversion"/>
  </si>
  <si>
    <t>PS控制产品配套工具合作开发FP项目3期</t>
    <phoneticPr fontId="1" type="noConversion"/>
  </si>
  <si>
    <t>张聪聪</t>
    <phoneticPr fontId="1" type="noConversion"/>
  </si>
  <si>
    <t>加强对其他模块了解，并且能够指导其他员工。</t>
    <phoneticPr fontId="1" type="noConversion"/>
  </si>
  <si>
    <t>张文文</t>
    <phoneticPr fontId="1" type="noConversion"/>
  </si>
  <si>
    <t>FP</t>
    <phoneticPr fontId="1" type="noConversion"/>
  </si>
  <si>
    <t>【PS领域FP】资料开发合作FP项目1期</t>
    <phoneticPr fontId="1" type="noConversion"/>
  </si>
  <si>
    <t>张乐</t>
    <phoneticPr fontId="1" type="noConversion"/>
  </si>
  <si>
    <t>核心网&amp;综合事业部</t>
    <phoneticPr fontId="1" type="noConversion"/>
  </si>
  <si>
    <t>610528199002031520</t>
    <phoneticPr fontId="1" type="noConversion"/>
  </si>
  <si>
    <t>沉淀和积累团队技能，加强质量管理活动。</t>
    <phoneticPr fontId="1" type="noConversion"/>
  </si>
  <si>
    <t>学习请教工作量评估方法，借用一些工作任务书去评估工作量，找机会参与其他项目验收关闭相关会议进行学习。</t>
    <phoneticPr fontId="1" type="noConversion"/>
  </si>
  <si>
    <t>杨勇</t>
    <phoneticPr fontId="1" type="noConversion"/>
  </si>
  <si>
    <t>MBP集成管道与OS集成验证项目</t>
    <phoneticPr fontId="1" type="noConversion"/>
  </si>
  <si>
    <t>惠悦</t>
    <phoneticPr fontId="1" type="noConversion"/>
  </si>
  <si>
    <t>610111199208062067</t>
    <phoneticPr fontId="1" type="noConversion"/>
  </si>
  <si>
    <t>暂不胜任</t>
    <phoneticPr fontId="1" type="noConversion"/>
  </si>
  <si>
    <t>整体业务还需要全面了解。</t>
    <phoneticPr fontId="1" type="noConversion"/>
  </si>
  <si>
    <t>参与项目组业务培训，和华为测试PL对齐测试计划。</t>
    <phoneticPr fontId="1" type="noConversion"/>
  </si>
  <si>
    <t>白雪</t>
    <phoneticPr fontId="1" type="noConversion"/>
  </si>
  <si>
    <t>韩婵婵</t>
    <phoneticPr fontId="1" type="noConversion"/>
  </si>
  <si>
    <t>610502199105053622</t>
    <phoneticPr fontId="1" type="noConversion"/>
  </si>
  <si>
    <t>EPC持续集成工具委托开发项目三期</t>
    <phoneticPr fontId="1" type="noConversion"/>
  </si>
  <si>
    <t>朱佳</t>
    <phoneticPr fontId="1" type="noConversion"/>
  </si>
  <si>
    <t>TM</t>
    <phoneticPr fontId="1" type="noConversion"/>
  </si>
  <si>
    <t>刘志勇</t>
    <phoneticPr fontId="1" type="noConversion"/>
  </si>
  <si>
    <t>0000201435</t>
    <phoneticPr fontId="1" type="noConversion"/>
  </si>
  <si>
    <t>申莹</t>
    <phoneticPr fontId="1" type="noConversion"/>
  </si>
  <si>
    <t>基本胜任</t>
    <phoneticPr fontId="1" type="noConversion"/>
  </si>
  <si>
    <t>0000056149</t>
    <phoneticPr fontId="1" type="noConversion"/>
  </si>
  <si>
    <t>泮敏洁</t>
    <phoneticPr fontId="1" type="noConversion"/>
  </si>
  <si>
    <t>智真委托开发项目</t>
    <phoneticPr fontId="1" type="noConversion"/>
  </si>
  <si>
    <t>PM</t>
    <phoneticPr fontId="1" type="noConversion"/>
  </si>
  <si>
    <t>0000020502</t>
    <phoneticPr fontId="1" type="noConversion"/>
  </si>
  <si>
    <t>332624198408034617</t>
    <phoneticPr fontId="1" type="noConversion"/>
  </si>
  <si>
    <t>2015.05.06</t>
    <phoneticPr fontId="1" type="noConversion"/>
  </si>
  <si>
    <t>智真委托测试组</t>
    <phoneticPr fontId="1" type="noConversion"/>
  </si>
  <si>
    <t>尹家创</t>
    <phoneticPr fontId="1" type="noConversion"/>
  </si>
  <si>
    <t>0000201679</t>
    <phoneticPr fontId="1" type="noConversion"/>
  </si>
  <si>
    <t>342201198705194938</t>
    <phoneticPr fontId="1" type="noConversion"/>
  </si>
  <si>
    <t>2015.05.20</t>
    <phoneticPr fontId="1" type="noConversion"/>
  </si>
  <si>
    <t>TSE</t>
    <phoneticPr fontId="1" type="noConversion"/>
  </si>
  <si>
    <t>王兵</t>
    <phoneticPr fontId="1" type="noConversion"/>
  </si>
  <si>
    <t>0000039326</t>
    <phoneticPr fontId="1" type="noConversion"/>
  </si>
  <si>
    <t>610115198106154797</t>
    <phoneticPr fontId="1" type="noConversion"/>
  </si>
  <si>
    <t>任务型独立编组</t>
    <phoneticPr fontId="1" type="noConversion"/>
  </si>
  <si>
    <t>网络能源</t>
    <phoneticPr fontId="1" type="noConversion"/>
  </si>
  <si>
    <t>完全胜任</t>
    <phoneticPr fontId="1" type="noConversion"/>
  </si>
  <si>
    <t>数据中心监控自动化测试</t>
    <phoneticPr fontId="1" type="noConversion"/>
  </si>
  <si>
    <t>0000009953</t>
    <phoneticPr fontId="1" type="noConversion"/>
  </si>
  <si>
    <t>610621198310120425</t>
    <phoneticPr fontId="1" type="noConversion"/>
  </si>
  <si>
    <t>13363906865</t>
    <phoneticPr fontId="1" type="noConversion"/>
  </si>
  <si>
    <t>2012.2.14</t>
    <phoneticPr fontId="1" type="noConversion"/>
  </si>
  <si>
    <t>基本胜任</t>
    <phoneticPr fontId="1" type="noConversion"/>
  </si>
  <si>
    <t>李永乐</t>
    <phoneticPr fontId="1" type="noConversion"/>
  </si>
  <si>
    <t>网络能源</t>
    <phoneticPr fontId="1" type="noConversion"/>
  </si>
  <si>
    <t>崔珏珑</t>
    <phoneticPr fontId="1" type="noConversion"/>
  </si>
  <si>
    <t>IDS2000 V500R002C10 拉美208V微模块项目</t>
    <phoneticPr fontId="1" type="noConversion"/>
  </si>
  <si>
    <t>曹爱红</t>
    <phoneticPr fontId="1" type="noConversion"/>
  </si>
  <si>
    <t>郭锋波</t>
    <phoneticPr fontId="1" type="noConversion"/>
  </si>
  <si>
    <t>西安二次电源测试项目</t>
    <phoneticPr fontId="1" type="noConversion"/>
  </si>
  <si>
    <t>0000071345</t>
    <phoneticPr fontId="1" type="noConversion"/>
  </si>
  <si>
    <t>610122198012103714</t>
    <phoneticPr fontId="1" type="noConversion"/>
  </si>
  <si>
    <t>15768890550</t>
    <phoneticPr fontId="1" type="noConversion"/>
  </si>
  <si>
    <t>2016.07.18</t>
    <phoneticPr fontId="1" type="noConversion"/>
  </si>
  <si>
    <t>曹爱红</t>
    <phoneticPr fontId="1" type="noConversion"/>
  </si>
  <si>
    <t>21</t>
    <phoneticPr fontId="1" type="noConversion"/>
  </si>
  <si>
    <t>李永乐</t>
    <phoneticPr fontId="1" type="noConversion"/>
  </si>
  <si>
    <t>网络能源</t>
    <phoneticPr fontId="1" type="noConversion"/>
  </si>
  <si>
    <t>数据中心能源监控ACC软件模块委托开发测试项目</t>
    <phoneticPr fontId="1" type="noConversion"/>
  </si>
  <si>
    <t>0000009953</t>
    <phoneticPr fontId="1" type="noConversion"/>
  </si>
  <si>
    <t>610621198310120425</t>
    <phoneticPr fontId="1" type="noConversion"/>
  </si>
  <si>
    <t>13363906865</t>
    <phoneticPr fontId="1" type="noConversion"/>
  </si>
  <si>
    <t>2012.2.14</t>
    <phoneticPr fontId="1" type="noConversion"/>
  </si>
  <si>
    <t>班彦庆</t>
    <phoneticPr fontId="1" type="noConversion"/>
  </si>
  <si>
    <r>
      <rPr>
        <sz val="9"/>
        <rFont val="宋体"/>
        <family val="3"/>
        <charset val="134"/>
      </rPr>
      <t>数据中心能源</t>
    </r>
    <r>
      <rPr>
        <sz val="9"/>
        <rFont val="Arial"/>
        <family val="2"/>
      </rPr>
      <t>IDS1000</t>
    </r>
    <r>
      <rPr>
        <sz val="9"/>
        <rFont val="宋体"/>
        <family val="3"/>
        <charset val="134"/>
      </rPr>
      <t>集装箱数据中心项目研发外包</t>
    </r>
    <phoneticPr fontId="1" type="noConversion"/>
  </si>
  <si>
    <t>数据中心能源监控ECC软件模块委托开发和测试项目</t>
    <phoneticPr fontId="1" type="noConversion"/>
  </si>
  <si>
    <t>UPS2000一体化项目</t>
    <phoneticPr fontId="1" type="noConversion"/>
  </si>
  <si>
    <t>叶利超</t>
    <phoneticPr fontId="1" type="noConversion"/>
  </si>
  <si>
    <t>已通过</t>
    <phoneticPr fontId="1" type="noConversion"/>
  </si>
  <si>
    <t>张晓磊</t>
    <phoneticPr fontId="1" type="noConversion"/>
  </si>
  <si>
    <t>0000038030</t>
    <phoneticPr fontId="1" type="noConversion"/>
  </si>
  <si>
    <t>120224198610186013</t>
    <phoneticPr fontId="1" type="noConversion"/>
  </si>
  <si>
    <t>无</t>
    <phoneticPr fontId="1" type="noConversion"/>
  </si>
  <si>
    <t>邱晶晶、魏一天</t>
  </si>
  <si>
    <t>已通过客户答辩</t>
  </si>
  <si>
    <t>0000039246</t>
  </si>
  <si>
    <t>230203199102241221</t>
  </si>
  <si>
    <t>0000060777</t>
  </si>
  <si>
    <t>32068119910228702X</t>
  </si>
  <si>
    <t>0000062906</t>
  </si>
  <si>
    <t>230203198510101215</t>
  </si>
  <si>
    <t>赵晓东</t>
  </si>
  <si>
    <t>李显波</t>
  </si>
  <si>
    <t>0000050499</t>
  </si>
  <si>
    <t>2017.5.30</t>
  </si>
  <si>
    <t>培养中</t>
  </si>
  <si>
    <t>0000053016</t>
  </si>
  <si>
    <t>320722198906130029</t>
  </si>
  <si>
    <t>0000042379</t>
  </si>
  <si>
    <t>321121198606062927</t>
  </si>
  <si>
    <t>18762866731</t>
  </si>
  <si>
    <t>0000053571</t>
  </si>
  <si>
    <t>320281198902035035</t>
  </si>
  <si>
    <t>周培林</t>
  </si>
  <si>
    <t>0000053908</t>
  </si>
  <si>
    <t>331002198806282550</t>
  </si>
  <si>
    <t>李孝飞</t>
  </si>
  <si>
    <t>0000053920</t>
  </si>
  <si>
    <t>郭巍巍</t>
  </si>
  <si>
    <t>0000052756</t>
  </si>
  <si>
    <t>413026198812150995</t>
  </si>
  <si>
    <t>吴溪勇</t>
  </si>
  <si>
    <t>0000017020</t>
  </si>
  <si>
    <t>0000027104</t>
  </si>
  <si>
    <t>450332198707160620</t>
  </si>
  <si>
    <t>18550108716</t>
  </si>
  <si>
    <t>2016.12.20</t>
  </si>
  <si>
    <t>PM 1B</t>
  </si>
  <si>
    <t>PM 1C</t>
  </si>
  <si>
    <t>朱海荣</t>
  </si>
  <si>
    <t>0000049297</t>
  </si>
  <si>
    <t>15962561416</t>
  </si>
  <si>
    <t>华为转入，客户认可</t>
  </si>
  <si>
    <t>0000025344</t>
  </si>
  <si>
    <t>朱鶡</t>
  </si>
  <si>
    <t>0000002497</t>
  </si>
  <si>
    <t>320311198701085235</t>
  </si>
  <si>
    <t>0000200565</t>
  </si>
  <si>
    <t>370612198204201727</t>
  </si>
  <si>
    <t>徐佳</t>
  </si>
  <si>
    <t>0000065792</t>
  </si>
  <si>
    <t>0000065347</t>
  </si>
  <si>
    <t>321284198202237429</t>
  </si>
  <si>
    <t>13655176216</t>
  </si>
  <si>
    <t>0000002511</t>
  </si>
  <si>
    <t>370284198505282727</t>
  </si>
  <si>
    <t>13401937968</t>
  </si>
  <si>
    <t>0000002327</t>
  </si>
  <si>
    <t>18021546088</t>
  </si>
  <si>
    <t>0000044838</t>
  </si>
  <si>
    <t>341124199201106212</t>
  </si>
  <si>
    <t>18752086700</t>
  </si>
  <si>
    <t>客户任命</t>
  </si>
  <si>
    <t>PM 1A</t>
  </si>
  <si>
    <t>0000017738</t>
  </si>
  <si>
    <t>500222198808255334</t>
  </si>
  <si>
    <t>0000017740</t>
  </si>
  <si>
    <t>320830198412280030</t>
  </si>
  <si>
    <t>0000027211</t>
  </si>
  <si>
    <t>0000024335</t>
  </si>
  <si>
    <t>18994037964</t>
  </si>
  <si>
    <t>2017.3.20</t>
  </si>
  <si>
    <t>2017.3.30</t>
  </si>
  <si>
    <t>0000026898</t>
  </si>
  <si>
    <t>0000002283</t>
  </si>
  <si>
    <t>0000047117</t>
  </si>
  <si>
    <t>0000076853</t>
  </si>
  <si>
    <t>蔡秋</t>
  </si>
  <si>
    <t>0000077187</t>
  </si>
  <si>
    <t>贲辉</t>
  </si>
  <si>
    <t>0000027390</t>
  </si>
  <si>
    <t>阮征</t>
  </si>
  <si>
    <t>0000065258</t>
  </si>
  <si>
    <t>陈洋</t>
  </si>
  <si>
    <t>0000048609</t>
  </si>
  <si>
    <t>袁智慧</t>
  </si>
  <si>
    <t>0000047325</t>
  </si>
  <si>
    <t>苏风箫</t>
  </si>
  <si>
    <t>0000068131</t>
  </si>
  <si>
    <t>朱恂</t>
  </si>
  <si>
    <t>0000072453</t>
  </si>
  <si>
    <t>0000001394</t>
  </si>
  <si>
    <t>320831198303234023</t>
  </si>
  <si>
    <t>13813385675</t>
  </si>
  <si>
    <t>0000052067</t>
  </si>
  <si>
    <t xml:space="preserve">徐翠 </t>
  </si>
  <si>
    <t>0000066387</t>
  </si>
  <si>
    <t>0000019676</t>
  </si>
  <si>
    <t>320124198608192010</t>
  </si>
  <si>
    <t>13585187915</t>
  </si>
  <si>
    <t>王澈</t>
  </si>
  <si>
    <t>0000031975</t>
  </si>
  <si>
    <t>0000059945</t>
  </si>
  <si>
    <t>321283198908083410</t>
  </si>
  <si>
    <t>15189834202</t>
  </si>
  <si>
    <t>客户邮件认可</t>
  </si>
  <si>
    <t>0000200588</t>
  </si>
  <si>
    <t>0000061122</t>
  </si>
  <si>
    <t>0000044926</t>
  </si>
  <si>
    <t>142724198801171212</t>
  </si>
  <si>
    <t>18758172664</t>
  </si>
  <si>
    <t>18668091220</t>
  </si>
  <si>
    <t>-</t>
    <phoneticPr fontId="1" type="noConversion"/>
  </si>
  <si>
    <t>刘小波</t>
  </si>
  <si>
    <t>王莹</t>
  </si>
  <si>
    <t>610221198503151891</t>
  </si>
  <si>
    <t>原海思项目，现在由MTS统管</t>
  </si>
  <si>
    <t>0000072198</t>
  </si>
  <si>
    <t>610122199212055926</t>
  </si>
  <si>
    <t>142730198510071577</t>
  </si>
  <si>
    <t>米巧</t>
  </si>
  <si>
    <t>0000078641</t>
  </si>
  <si>
    <t>杜鹏</t>
  </si>
  <si>
    <t>610125198403201214</t>
  </si>
  <si>
    <t>解小龙</t>
  </si>
  <si>
    <t>420923198507071034</t>
  </si>
  <si>
    <t>牛磊</t>
  </si>
  <si>
    <t>0000079097</t>
  </si>
  <si>
    <t>610115198407263575</t>
  </si>
  <si>
    <t>马强</t>
  </si>
  <si>
    <t>0000071215</t>
  </si>
  <si>
    <t xml:space="preserve">610524198602245637
</t>
  </si>
  <si>
    <t xml:space="preserve">0000057302
</t>
  </si>
  <si>
    <t>620503198807220310</t>
  </si>
  <si>
    <t>Kirin软件媒体外包开发项目（2016H2）</t>
  </si>
  <si>
    <t>0000072942</t>
  </si>
  <si>
    <t>152126198012250630</t>
  </si>
  <si>
    <t>许新宗</t>
  </si>
  <si>
    <t>0000069248</t>
  </si>
  <si>
    <t>622322198503042615</t>
  </si>
  <si>
    <t>高阔</t>
  </si>
  <si>
    <t>0000072041</t>
  </si>
  <si>
    <t>130183198703180856</t>
  </si>
  <si>
    <t>Kirin软件媒体外包维护项目（2016H2）</t>
  </si>
  <si>
    <t>0000062974</t>
  </si>
  <si>
    <t>612422198512242815</t>
  </si>
  <si>
    <t>黄固城</t>
  </si>
  <si>
    <t>0000062093</t>
  </si>
  <si>
    <t>642221198706030050</t>
  </si>
  <si>
    <t>刘小波</t>
    <phoneticPr fontId="1" type="noConversion"/>
  </si>
  <si>
    <t>射频与天线部合作项目-西安可穿戴项目</t>
    <phoneticPr fontId="1" type="noConversion"/>
  </si>
  <si>
    <t>硬件平台技术部西安地域器件委托外包合作项目-2016第二期</t>
    <phoneticPr fontId="1" type="noConversion"/>
  </si>
  <si>
    <t>移动终端与软件事业部</t>
    <phoneticPr fontId="1" type="noConversion"/>
  </si>
  <si>
    <t>海思</t>
    <phoneticPr fontId="1" type="noConversion"/>
  </si>
  <si>
    <t>刘飞波</t>
    <phoneticPr fontId="1" type="noConversion"/>
  </si>
  <si>
    <t>TM</t>
    <phoneticPr fontId="1" type="noConversion"/>
  </si>
  <si>
    <t>米巧</t>
    <phoneticPr fontId="1" type="noConversion"/>
  </si>
  <si>
    <t>解小龙</t>
    <phoneticPr fontId="1" type="noConversion"/>
  </si>
  <si>
    <t>田辉</t>
    <phoneticPr fontId="1" type="noConversion"/>
  </si>
  <si>
    <t>西安</t>
    <phoneticPr fontId="1" type="noConversion"/>
  </si>
  <si>
    <t>王建</t>
    <phoneticPr fontId="1" type="noConversion"/>
  </si>
  <si>
    <t>Kirin软件媒体外包维护项目（2016H2）</t>
    <phoneticPr fontId="1" type="noConversion"/>
  </si>
  <si>
    <t>高阔</t>
    <phoneticPr fontId="1" type="noConversion"/>
  </si>
  <si>
    <t>TM</t>
    <phoneticPr fontId="1" type="noConversion"/>
  </si>
  <si>
    <t>物联网苏州软件开发项目四期</t>
    <phoneticPr fontId="1" type="noConversion"/>
  </si>
  <si>
    <t>刘文全</t>
  </si>
  <si>
    <t>终端自动化测试装备对标A司与部署维护项目（三期）</t>
  </si>
  <si>
    <t>0000014429</t>
  </si>
  <si>
    <t>终端自动化功能测试软件精益提升项目</t>
  </si>
  <si>
    <t>0000035422</t>
  </si>
  <si>
    <t>微测量能力提升开发项目二期</t>
  </si>
  <si>
    <t>微测量测试自动化能力提升研发外包项目</t>
  </si>
  <si>
    <t>0000026974</t>
  </si>
  <si>
    <t>逆向单板日志解析装备委托开发一期</t>
  </si>
  <si>
    <t>陈茂昭</t>
  </si>
  <si>
    <t>整机机顶盒结构开发外包（FP）</t>
  </si>
  <si>
    <t>整机射频模块结构开发外包（FP）</t>
  </si>
  <si>
    <t>孙泽权</t>
  </si>
  <si>
    <t>0000201574</t>
  </si>
  <si>
    <t>陈文杰</t>
  </si>
  <si>
    <t>DevMak委托开发项目一期</t>
  </si>
  <si>
    <t>谭智荣</t>
  </si>
  <si>
    <t>OJ委托开发项目三期</t>
  </si>
  <si>
    <t>周殷</t>
  </si>
  <si>
    <t>0000037585</t>
  </si>
  <si>
    <t>0000201429</t>
  </si>
  <si>
    <t>0000201345</t>
  </si>
  <si>
    <t>0000201244</t>
  </si>
  <si>
    <t>0000201497</t>
  </si>
  <si>
    <t>董晓颖</t>
  </si>
  <si>
    <t>付庆</t>
  </si>
  <si>
    <t>王延海</t>
  </si>
  <si>
    <t>李尘波</t>
  </si>
  <si>
    <t>余国近</t>
  </si>
  <si>
    <t>SDE环境能力提升开发外包项目第一期</t>
  </si>
  <si>
    <t>褚欢欢</t>
  </si>
  <si>
    <t>MASTER终端样机外包项目</t>
  </si>
  <si>
    <t>马玉超</t>
  </si>
  <si>
    <t>加速器验证自动化及CI平台和集成开发工具建设</t>
  </si>
  <si>
    <t>吴敏敏</t>
  </si>
  <si>
    <t>微波ODU装备开发维护测试与装备产品一部</t>
  </si>
  <si>
    <t>周宵潇</t>
  </si>
  <si>
    <t>王改丽</t>
  </si>
  <si>
    <t>全球追溯系统外包项目2期</t>
  </si>
  <si>
    <t>潘志规</t>
  </si>
  <si>
    <t>0000035329</t>
  </si>
  <si>
    <t>0000023657</t>
  </si>
  <si>
    <t>熊丹</t>
  </si>
  <si>
    <t>0000073520</t>
  </si>
  <si>
    <t>HUMEP 5.0委托开发项目</t>
  </si>
  <si>
    <t>0000022641</t>
  </si>
  <si>
    <t>终端预警委托开发项目</t>
  </si>
  <si>
    <t>何西</t>
  </si>
  <si>
    <t>0000074967</t>
  </si>
  <si>
    <t>许自然</t>
  </si>
  <si>
    <t>0000075495</t>
  </si>
  <si>
    <t>大连</t>
  </si>
  <si>
    <t>0000057007</t>
  </si>
  <si>
    <t>周涛文</t>
  </si>
  <si>
    <t>林杨</t>
  </si>
  <si>
    <t>0000057015</t>
  </si>
  <si>
    <t>潘振波</t>
  </si>
  <si>
    <t>姜建波</t>
  </si>
  <si>
    <t>0000011300</t>
  </si>
  <si>
    <t>蒋海军</t>
  </si>
  <si>
    <t>0000003716</t>
  </si>
  <si>
    <t>杨辉敏</t>
  </si>
  <si>
    <t>0000023656</t>
  </si>
  <si>
    <t>孙尉凯</t>
  </si>
  <si>
    <t>0000022539</t>
  </si>
  <si>
    <t>徐佳伟</t>
  </si>
  <si>
    <t>0000074969</t>
  </si>
  <si>
    <t>云龙深圳一期项目</t>
  </si>
  <si>
    <t>蒋蕊</t>
  </si>
  <si>
    <t>0000032920</t>
  </si>
  <si>
    <t>朱尧素</t>
  </si>
  <si>
    <t>0000026081</t>
  </si>
  <si>
    <t>赵文锋</t>
  </si>
  <si>
    <t>0000041142</t>
  </si>
  <si>
    <t>张泳杰</t>
  </si>
  <si>
    <t>闫新春</t>
  </si>
  <si>
    <t>000025379</t>
  </si>
  <si>
    <t>伍相林</t>
  </si>
  <si>
    <t>0000011854</t>
  </si>
  <si>
    <t>赵子龙</t>
  </si>
  <si>
    <t>ArchPipeLine 开发外包项目第一期FP项目</t>
  </si>
  <si>
    <t>0000022775</t>
  </si>
  <si>
    <t>杨洋</t>
  </si>
  <si>
    <t>0000013406</t>
  </si>
  <si>
    <t>DevEco V200R001 项目外包项目</t>
  </si>
  <si>
    <t>刘良</t>
  </si>
  <si>
    <t>杨卫豪</t>
  </si>
  <si>
    <t>DCTUNE委托开发项目(一期)</t>
  </si>
  <si>
    <t>李渊</t>
  </si>
  <si>
    <t>522723198210143118</t>
  </si>
  <si>
    <t>510132198801162118</t>
  </si>
  <si>
    <t>511502198306018000</t>
  </si>
  <si>
    <t>冯小龙</t>
  </si>
  <si>
    <t>肖慧玲</t>
  </si>
  <si>
    <t>0000028367</t>
  </si>
  <si>
    <t>钱中洋</t>
  </si>
  <si>
    <t>0000051054</t>
  </si>
  <si>
    <t>高永康</t>
  </si>
  <si>
    <t>0000054775</t>
  </si>
  <si>
    <t>崔丹丹</t>
  </si>
  <si>
    <t>DeployMan开发外包项目</t>
  </si>
  <si>
    <t>0000026282</t>
  </si>
  <si>
    <t>130181198606257126</t>
  </si>
  <si>
    <t>邓辉阳</t>
  </si>
  <si>
    <t>杨杰文</t>
  </si>
  <si>
    <t>0000034916</t>
  </si>
  <si>
    <t>513223198605090032</t>
  </si>
  <si>
    <t>吴华锋</t>
  </si>
  <si>
    <t>0000058682</t>
  </si>
  <si>
    <t>510184198904270310</t>
  </si>
  <si>
    <t>徐望</t>
  </si>
  <si>
    <t>0000055440</t>
  </si>
  <si>
    <t>510105198807070514</t>
  </si>
  <si>
    <t>邬明辉</t>
  </si>
  <si>
    <t>0000024524</t>
  </si>
  <si>
    <t>李佳欣</t>
  </si>
  <si>
    <t>ReleasMan开发外包项目</t>
  </si>
  <si>
    <t>0000036285</t>
  </si>
  <si>
    <t>420922198507146810</t>
  </si>
  <si>
    <t>吕枫桔</t>
  </si>
  <si>
    <t>0000017965</t>
  </si>
  <si>
    <t>511623198608300058</t>
  </si>
  <si>
    <t>付顺</t>
  </si>
  <si>
    <t>HUTAF TMSS开发外包第四期项目</t>
  </si>
  <si>
    <t>0000013492</t>
  </si>
  <si>
    <t>罗啸</t>
  </si>
  <si>
    <t>孔佳</t>
  </si>
  <si>
    <t>0000024764</t>
  </si>
  <si>
    <t>颜红成</t>
  </si>
  <si>
    <t>0000033677</t>
  </si>
  <si>
    <t>李红娟</t>
  </si>
  <si>
    <t>0000033237</t>
  </si>
  <si>
    <t>刘凡</t>
  </si>
  <si>
    <t>Hutaf I&amp;V测试外包第一期项目</t>
  </si>
  <si>
    <t>0000032180</t>
  </si>
  <si>
    <t>刘浩</t>
  </si>
  <si>
    <t>0000047920</t>
  </si>
  <si>
    <t>李智运</t>
  </si>
  <si>
    <t>0000031748</t>
  </si>
  <si>
    <t>李铁</t>
  </si>
  <si>
    <t>0000201507</t>
  </si>
  <si>
    <t>赵滔</t>
  </si>
  <si>
    <t>杨云龙</t>
  </si>
  <si>
    <t>0000034558</t>
  </si>
  <si>
    <t>李宗励</t>
  </si>
  <si>
    <t>0000043406</t>
  </si>
  <si>
    <t>汪昕</t>
  </si>
  <si>
    <t>网络优化平台开发五期</t>
  </si>
  <si>
    <t>0000039028</t>
  </si>
  <si>
    <t>郑鸿</t>
  </si>
  <si>
    <t>杨芳蓉</t>
  </si>
  <si>
    <t>0000048428</t>
  </si>
  <si>
    <t>徐海兵</t>
  </si>
  <si>
    <t>0000041051</t>
  </si>
  <si>
    <t>CloudDragon外包项目（一期）</t>
  </si>
  <si>
    <t>CloudDragon外包项目（一期</t>
  </si>
  <si>
    <t>邓龙兴</t>
  </si>
  <si>
    <t>GENEXCloud V200R001 版本规划业务云化合作项目</t>
  </si>
  <si>
    <t>0000060944</t>
  </si>
  <si>
    <t>郭华桥</t>
  </si>
  <si>
    <t>传送网OSN1800、接入网与无线产品测试装备软件开发维护外包项目</t>
  </si>
  <si>
    <t>0000037042</t>
  </si>
  <si>
    <t>艾治钧</t>
  </si>
  <si>
    <t>黄俊杰</t>
  </si>
  <si>
    <t>DCM交付委托测试开发项目</t>
  </si>
  <si>
    <t>0000046913</t>
  </si>
  <si>
    <t>杨文明</t>
  </si>
  <si>
    <t>存储项目外包委托HSSD测试合作项目一期</t>
  </si>
  <si>
    <t>0000019624</t>
  </si>
  <si>
    <t>袁其云</t>
  </si>
  <si>
    <t>微测量能力提升开发项目一期</t>
  </si>
  <si>
    <t>整机结构外包项目</t>
  </si>
  <si>
    <t>整机结构工具软件外包项目</t>
  </si>
  <si>
    <t>终端自动化测试装备对标A司与部署维护项目（二期）</t>
  </si>
  <si>
    <t>张鸣</t>
  </si>
  <si>
    <t>CloudDragon外包项目（一期)</t>
  </si>
  <si>
    <t>开发型独立交付</t>
    <phoneticPr fontId="1" type="noConversion"/>
  </si>
  <si>
    <t>任务型独立编组</t>
    <phoneticPr fontId="1" type="noConversion"/>
  </si>
  <si>
    <t>资源型独立编组</t>
    <phoneticPr fontId="1" type="noConversion"/>
  </si>
  <si>
    <t>接入部署与维护工具 V2R8C00 固网CEM 合作独立交付FP项目</t>
    <phoneticPr fontId="1" type="noConversion"/>
  </si>
  <si>
    <t>接入部署与维护工具 V2R8C00 固网现代化合作独立交付项目</t>
    <phoneticPr fontId="1" type="noConversion"/>
  </si>
  <si>
    <t>接入部署与维护工具 V2R8C00 固网CEM 合作委托开发TM项目</t>
    <phoneticPr fontId="1" type="noConversion"/>
  </si>
  <si>
    <t>接入部署与维护工具 V2R8C00 固网CEM 合作独立交付FP项目</t>
    <phoneticPr fontId="1" type="noConversion"/>
  </si>
  <si>
    <t>无线宽带结构2016年外包项目第一期</t>
    <phoneticPr fontId="1" type="noConversion"/>
  </si>
  <si>
    <t>消费者BG运营可视系统V3.0</t>
    <phoneticPr fontId="1" type="noConversion"/>
  </si>
  <si>
    <t>硬件平台技术部深圳地域器件委托外包合作项目-2016第二期</t>
    <phoneticPr fontId="1" type="noConversion"/>
  </si>
  <si>
    <t>2016年TMS&amp;ODN网管维护测试合作项目一期</t>
    <phoneticPr fontId="1" type="noConversion"/>
  </si>
  <si>
    <t>GNEEC Cloud V1R6 独立开发合作项目</t>
    <phoneticPr fontId="1" type="noConversion"/>
  </si>
  <si>
    <t>uNetBuilder V1R5C00版本基础组件优化维护委托开发项目</t>
    <phoneticPr fontId="1" type="noConversion"/>
  </si>
  <si>
    <t>CableV1R18C00_MxU_自动化工厂执行合作项目_01</t>
    <phoneticPr fontId="1" type="noConversion"/>
  </si>
  <si>
    <t>Copper V1R18C00_MxU_系统测试合作项目_01</t>
    <phoneticPr fontId="1" type="noConversion"/>
  </si>
  <si>
    <t>接入网硬件开发部西安铜线硬件测试(FP)合作项目</t>
    <phoneticPr fontId="1" type="noConversion"/>
  </si>
  <si>
    <t>Copper V1R18C00_MxU_铜线继承产品收编及特性开发项目_01</t>
    <phoneticPr fontId="1" type="noConversion"/>
  </si>
  <si>
    <t>接入网硬件开发部西安可靠性测试及自动化开发（FP）合作项目三期</t>
    <phoneticPr fontId="1" type="noConversion"/>
  </si>
  <si>
    <t>IAS R18C00迭代特性E2E测试合作项目  FP合作项目</t>
    <phoneticPr fontId="1" type="noConversion"/>
  </si>
  <si>
    <t>IAS 产品部工具六期开发合作FP项目</t>
    <phoneticPr fontId="1" type="noConversion"/>
  </si>
  <si>
    <t>IAS AMP合作开发FP项目三期</t>
    <phoneticPr fontId="1" type="noConversion"/>
  </si>
  <si>
    <t>接入网维护工具开发FP合作项目</t>
    <phoneticPr fontId="1" type="noConversion"/>
  </si>
  <si>
    <t xml:space="preserve">uNetBuilder V1R5C00版本平台运维监控委托开发项目
</t>
    <phoneticPr fontId="1" type="noConversion"/>
  </si>
  <si>
    <t>CableV1R18C00_MxU_成熟特性开发合作项目_01</t>
    <phoneticPr fontId="1" type="noConversion"/>
  </si>
  <si>
    <t>Copper V1R18C00_MxU_软件烧片开发项目_01</t>
    <phoneticPr fontId="1" type="noConversion"/>
  </si>
  <si>
    <t xml:space="preserve">接入网硬件开发部西安铜线软件测试(FP)合作项目一期 </t>
    <phoneticPr fontId="1" type="noConversion"/>
  </si>
  <si>
    <t>王孟菲</t>
  </si>
  <si>
    <t>李金生</t>
  </si>
  <si>
    <t>李先知</t>
  </si>
  <si>
    <t>曾俊海</t>
  </si>
  <si>
    <t>杜兴甫</t>
  </si>
  <si>
    <t>版本开发</t>
  </si>
  <si>
    <t>JS前端开发，持续集成</t>
  </si>
  <si>
    <t>产品与版本开发与维护</t>
  </si>
  <si>
    <t>产品与版本开发</t>
  </si>
  <si>
    <t>李正勇</t>
  </si>
  <si>
    <t>产品测试与生产维护</t>
  </si>
  <si>
    <t>胡川文</t>
  </si>
  <si>
    <t>功能测试、可靠性测试、兼容性测试、功能测试、POC测试、性能测试</t>
  </si>
</sst>
</file>

<file path=xl/styles.xml><?xml version="1.0" encoding="utf-8"?>
<styleSheet xmlns="http://schemas.openxmlformats.org/spreadsheetml/2006/main">
  <numFmts count="2">
    <numFmt numFmtId="176" formatCode="0_);[Red]\(0\)"/>
    <numFmt numFmtId="177" formatCode="[$HK$-C04]#,##0.00;\-[$HK$-C04]#,##0.00"/>
  </numFmts>
  <fonts count="50">
    <font>
      <sz val="11"/>
      <color theme="1"/>
      <name val="宋体"/>
      <family val="2"/>
      <charset val="134"/>
      <scheme val="minor"/>
    </font>
    <font>
      <sz val="9"/>
      <name val="宋体"/>
      <family val="2"/>
      <charset val="134"/>
      <scheme val="minor"/>
    </font>
    <font>
      <sz val="11"/>
      <color theme="1"/>
      <name val="宋体"/>
      <family val="2"/>
      <charset val="134"/>
      <scheme val="minor"/>
    </font>
    <font>
      <sz val="11"/>
      <color theme="1"/>
      <name val="宋体"/>
      <family val="3"/>
      <charset val="134"/>
      <scheme val="minor"/>
    </font>
    <font>
      <sz val="10"/>
      <name val="宋体"/>
      <family val="3"/>
      <charset val="134"/>
      <scheme val="minor"/>
    </font>
    <font>
      <sz val="10"/>
      <name val="宋体"/>
      <family val="3"/>
      <charset val="134"/>
    </font>
    <font>
      <sz val="9"/>
      <name val="宋体"/>
      <family val="3"/>
      <charset val="134"/>
    </font>
    <font>
      <sz val="12"/>
      <name val="宋体"/>
      <family val="3"/>
      <charset val="134"/>
    </font>
    <font>
      <sz val="12"/>
      <name val="Times New Roman"/>
      <family val="1"/>
    </font>
    <font>
      <sz val="10"/>
      <color theme="1"/>
      <name val="宋体"/>
      <family val="3"/>
      <charset val="134"/>
      <scheme val="minor"/>
    </font>
    <font>
      <sz val="11"/>
      <color indexed="8"/>
      <name val="宋体"/>
      <family val="3"/>
      <charset val="134"/>
    </font>
    <font>
      <b/>
      <sz val="11"/>
      <color rgb="FFFF0000"/>
      <name val="宋体"/>
      <family val="3"/>
      <charset val="134"/>
      <scheme val="minor"/>
    </font>
    <font>
      <b/>
      <sz val="10"/>
      <name val="宋体"/>
      <family val="3"/>
      <charset val="134"/>
      <scheme val="minor"/>
    </font>
    <font>
      <sz val="12"/>
      <name val="宋体"/>
      <family val="3"/>
      <charset val="134"/>
    </font>
    <font>
      <sz val="12"/>
      <color rgb="FFFF0000"/>
      <name val="宋体"/>
      <family val="3"/>
      <charset val="134"/>
    </font>
    <font>
      <sz val="10.5"/>
      <color theme="1"/>
      <name val="Calibri"/>
      <family val="2"/>
    </font>
    <font>
      <b/>
      <sz val="12"/>
      <color theme="1"/>
      <name val="宋体"/>
      <family val="3"/>
      <charset val="134"/>
    </font>
    <font>
      <sz val="10.5"/>
      <color rgb="FF000000"/>
      <name val="宋体"/>
      <family val="3"/>
      <charset val="134"/>
    </font>
    <font>
      <sz val="11"/>
      <color rgb="FFFF0000"/>
      <name val="宋体"/>
      <family val="3"/>
      <charset val="134"/>
      <scheme val="minor"/>
    </font>
    <font>
      <b/>
      <sz val="10.5"/>
      <color theme="1"/>
      <name val="宋体"/>
      <family val="3"/>
      <charset val="134"/>
    </font>
    <font>
      <sz val="10.5"/>
      <color rgb="FF000000"/>
      <name val="宋体"/>
      <family val="3"/>
      <charset val="134"/>
      <scheme val="minor"/>
    </font>
    <font>
      <b/>
      <sz val="12"/>
      <color rgb="FF0000FF"/>
      <name val="宋体"/>
      <family val="3"/>
      <charset val="134"/>
    </font>
    <font>
      <b/>
      <sz val="12"/>
      <name val="宋体"/>
      <family val="3"/>
      <charset val="134"/>
    </font>
    <font>
      <b/>
      <sz val="11"/>
      <color theme="3" tint="0.39997558519241921"/>
      <name val="宋体"/>
      <family val="3"/>
      <charset val="134"/>
      <scheme val="minor"/>
    </font>
    <font>
      <sz val="11"/>
      <name val="Calibri"/>
      <family val="2"/>
    </font>
    <font>
      <sz val="12"/>
      <name val="宋体"/>
      <family val="3"/>
      <charset val="134"/>
    </font>
    <font>
      <b/>
      <sz val="11"/>
      <color theme="1"/>
      <name val="宋体"/>
      <family val="3"/>
      <charset val="134"/>
      <scheme val="minor"/>
    </font>
    <font>
      <sz val="9"/>
      <color theme="1"/>
      <name val="宋体"/>
      <family val="3"/>
      <charset val="134"/>
      <scheme val="minor"/>
    </font>
    <font>
      <sz val="10"/>
      <color theme="1"/>
      <name val="宋体"/>
      <family val="3"/>
      <charset val="134"/>
    </font>
    <font>
      <b/>
      <sz val="14"/>
      <color rgb="FFFF0000"/>
      <name val="宋体"/>
      <family val="3"/>
      <charset val="134"/>
      <scheme val="minor"/>
    </font>
    <font>
      <b/>
      <sz val="12"/>
      <color rgb="FF000000"/>
      <name val="微软雅黑"/>
      <family val="2"/>
      <charset val="134"/>
    </font>
    <font>
      <b/>
      <sz val="12"/>
      <color theme="1"/>
      <name val="微软雅黑"/>
      <family val="2"/>
      <charset val="134"/>
    </font>
    <font>
      <b/>
      <sz val="12"/>
      <color rgb="FFFF0000"/>
      <name val="微软雅黑"/>
      <family val="2"/>
      <charset val="134"/>
    </font>
    <font>
      <b/>
      <i/>
      <sz val="12"/>
      <color rgb="FF0000CC"/>
      <name val="微软雅黑"/>
      <family val="2"/>
      <charset val="134"/>
    </font>
    <font>
      <sz val="12"/>
      <color theme="1"/>
      <name val="宋体"/>
      <family val="2"/>
      <charset val="134"/>
      <scheme val="minor"/>
    </font>
    <font>
      <b/>
      <sz val="9"/>
      <color rgb="FF000000"/>
      <name val="微软雅黑"/>
      <family val="2"/>
      <charset val="134"/>
    </font>
    <font>
      <b/>
      <sz val="9"/>
      <color theme="1"/>
      <name val="宋体"/>
      <family val="3"/>
      <charset val="134"/>
    </font>
    <font>
      <sz val="9"/>
      <name val="微软雅黑"/>
      <family val="2"/>
      <charset val="134"/>
    </font>
    <font>
      <b/>
      <sz val="9"/>
      <name val="宋体"/>
      <family val="3"/>
      <charset val="134"/>
    </font>
    <font>
      <sz val="10"/>
      <color theme="1"/>
      <name val="微软雅黑"/>
      <family val="2"/>
      <charset val="134"/>
    </font>
    <font>
      <sz val="9"/>
      <name val="宋体"/>
      <family val="3"/>
      <charset val="134"/>
      <scheme val="minor"/>
    </font>
    <font>
      <sz val="10"/>
      <name val="Arial"/>
      <family val="2"/>
    </font>
    <font>
      <sz val="9"/>
      <name val="Arial"/>
      <family val="2"/>
    </font>
    <font>
      <sz val="11"/>
      <color theme="1"/>
      <name val="宋体"/>
      <family val="2"/>
      <charset val="134"/>
    </font>
    <font>
      <sz val="9"/>
      <color rgb="FF333333"/>
      <name val="宋体"/>
      <family val="3"/>
      <charset val="134"/>
      <scheme val="minor"/>
    </font>
    <font>
      <sz val="9"/>
      <color theme="1" tint="4.9989318521683403E-2"/>
      <name val="宋体"/>
      <family val="3"/>
      <charset val="134"/>
      <scheme val="minor"/>
    </font>
    <font>
      <sz val="9"/>
      <color theme="1" tint="4.9989318521683403E-2"/>
      <name val="Arial"/>
      <family val="2"/>
    </font>
    <font>
      <sz val="12"/>
      <color theme="1"/>
      <name val="宋体"/>
      <family val="3"/>
      <charset val="134"/>
    </font>
    <font>
      <sz val="9"/>
      <color theme="1"/>
      <name val="Arial"/>
      <family val="2"/>
    </font>
    <font>
      <sz val="9"/>
      <color theme="1"/>
      <name val="宋体"/>
      <family val="3"/>
      <charset val="134"/>
    </font>
  </fonts>
  <fills count="1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00B05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92D05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FFC000"/>
        <bgColor indexed="64"/>
      </patternFill>
    </fill>
  </fills>
  <borders count="45">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top style="thin">
        <color indexed="64"/>
      </top>
      <bottom style="thin">
        <color indexed="64"/>
      </bottom>
      <diagonal/>
    </border>
    <border>
      <left style="thin">
        <color auto="1"/>
      </left>
      <right style="thin">
        <color auto="1"/>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medium">
        <color indexed="64"/>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s>
  <cellStyleXfs count="39">
    <xf numFmtId="0" fontId="0" fillId="0" borderId="0">
      <alignment vertical="center"/>
    </xf>
    <xf numFmtId="0" fontId="3" fillId="0" borderId="0">
      <alignment vertical="center"/>
    </xf>
    <xf numFmtId="0" fontId="8" fillId="0" borderId="0"/>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10" fillId="0" borderId="0">
      <alignment vertical="center"/>
    </xf>
    <xf numFmtId="0" fontId="13" fillId="0" borderId="0">
      <alignment vertical="center"/>
    </xf>
    <xf numFmtId="0" fontId="24" fillId="0" borderId="0"/>
    <xf numFmtId="0" fontId="2" fillId="0" borderId="0">
      <alignment vertical="center"/>
    </xf>
    <xf numFmtId="0" fontId="7" fillId="0" borderId="0">
      <alignment vertical="center"/>
    </xf>
    <xf numFmtId="0" fontId="25" fillId="0" borderId="0">
      <alignment vertical="center"/>
    </xf>
    <xf numFmtId="0" fontId="3" fillId="0" borderId="0">
      <alignment vertical="center"/>
    </xf>
    <xf numFmtId="0" fontId="7" fillId="0" borderId="0">
      <alignment vertical="center"/>
    </xf>
    <xf numFmtId="177" fontId="3" fillId="0" borderId="0">
      <alignment vertical="center"/>
    </xf>
    <xf numFmtId="177" fontId="3"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2"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cellStyleXfs>
  <cellXfs count="309">
    <xf numFmtId="0" fontId="0" fillId="0" borderId="0" xfId="0">
      <alignment vertical="center"/>
    </xf>
    <xf numFmtId="0" fontId="0" fillId="0" borderId="3" xfId="0" applyFill="1" applyBorder="1" applyAlignment="1">
      <alignment horizontal="left" vertical="center"/>
    </xf>
    <xf numFmtId="0" fontId="12" fillId="5" borderId="3" xfId="0" applyFont="1" applyFill="1" applyBorder="1" applyAlignment="1">
      <alignment horizontal="center" vertical="center" wrapText="1"/>
    </xf>
    <xf numFmtId="0" fontId="0" fillId="0" borderId="3" xfId="0" applyFill="1" applyBorder="1" applyAlignment="1">
      <alignment horizontal="left" vertical="center" wrapText="1"/>
    </xf>
    <xf numFmtId="0" fontId="0" fillId="3" borderId="3" xfId="0" applyFill="1" applyBorder="1" applyAlignment="1">
      <alignment horizontal="left" vertical="center" wrapText="1"/>
    </xf>
    <xf numFmtId="0" fontId="0" fillId="0" borderId="0" xfId="0" applyAlignment="1">
      <alignment vertical="center" wrapText="1"/>
    </xf>
    <xf numFmtId="0" fontId="7" fillId="0" borderId="0" xfId="5">
      <alignment vertical="center"/>
    </xf>
    <xf numFmtId="0" fontId="7" fillId="0" borderId="0" xfId="9" applyFont="1" applyBorder="1" applyAlignment="1">
      <alignment vertical="center" wrapText="1"/>
    </xf>
    <xf numFmtId="0" fontId="7" fillId="0" borderId="10" xfId="5" applyBorder="1">
      <alignment vertical="center"/>
    </xf>
    <xf numFmtId="0" fontId="17" fillId="0" borderId="10" xfId="0" applyFont="1" applyBorder="1" applyAlignment="1">
      <alignment vertical="center" wrapText="1"/>
    </xf>
    <xf numFmtId="0" fontId="15" fillId="0" borderId="10" xfId="0" applyFont="1" applyBorder="1" applyAlignment="1">
      <alignment vertical="center" wrapText="1"/>
    </xf>
    <xf numFmtId="0" fontId="19" fillId="5" borderId="10" xfId="0" applyFont="1" applyFill="1" applyBorder="1" applyAlignment="1">
      <alignment vertical="center" wrapText="1"/>
    </xf>
    <xf numFmtId="0" fontId="16" fillId="5" borderId="10" xfId="5" applyFont="1" applyFill="1" applyBorder="1">
      <alignment vertical="center"/>
    </xf>
    <xf numFmtId="0" fontId="20" fillId="0" borderId="10" xfId="0" applyFont="1" applyBorder="1">
      <alignment vertical="center"/>
    </xf>
    <xf numFmtId="0" fontId="7" fillId="0" borderId="10" xfId="5" applyFont="1" applyBorder="1">
      <alignment vertical="center"/>
    </xf>
    <xf numFmtId="0" fontId="3" fillId="0" borderId="10" xfId="0" applyFont="1" applyBorder="1">
      <alignment vertical="center"/>
    </xf>
    <xf numFmtId="0" fontId="0" fillId="0" borderId="14" xfId="0" applyFill="1" applyBorder="1" applyAlignment="1">
      <alignment horizontal="left" vertical="center" wrapText="1"/>
    </xf>
    <xf numFmtId="0" fontId="0" fillId="0" borderId="10" xfId="0" applyBorder="1" applyAlignment="1">
      <alignment vertical="center" wrapText="1"/>
    </xf>
    <xf numFmtId="0" fontId="7" fillId="0" borderId="12" xfId="5" applyFont="1" applyBorder="1" applyAlignment="1">
      <alignment vertical="center"/>
    </xf>
    <xf numFmtId="0" fontId="7" fillId="0" borderId="1" xfId="5" applyFont="1" applyBorder="1" applyAlignment="1">
      <alignment vertical="center"/>
    </xf>
    <xf numFmtId="0" fontId="22" fillId="6" borderId="19" xfId="0" applyFont="1" applyFill="1" applyBorder="1">
      <alignment vertical="center"/>
    </xf>
    <xf numFmtId="0" fontId="22" fillId="6" borderId="20" xfId="0" applyFont="1" applyFill="1" applyBorder="1" applyAlignment="1">
      <alignment horizontal="center" vertical="center"/>
    </xf>
    <xf numFmtId="0" fontId="22" fillId="6" borderId="21" xfId="0" applyFont="1" applyFill="1" applyBorder="1" applyAlignment="1">
      <alignment horizontal="center" vertical="center"/>
    </xf>
    <xf numFmtId="0" fontId="22" fillId="6" borderId="22" xfId="0" applyFont="1" applyFill="1" applyBorder="1" applyAlignment="1">
      <alignment horizontal="center" vertical="center"/>
    </xf>
    <xf numFmtId="0" fontId="22" fillId="0" borderId="9" xfId="0" applyFont="1" applyBorder="1" applyAlignment="1">
      <alignment horizontal="center" vertical="center"/>
    </xf>
    <xf numFmtId="0" fontId="22" fillId="0" borderId="23" xfId="0" applyFont="1" applyBorder="1" applyAlignment="1">
      <alignment horizontal="center" vertical="center"/>
    </xf>
    <xf numFmtId="0" fontId="22" fillId="6" borderId="24" xfId="0" applyFont="1" applyFill="1" applyBorder="1" applyAlignment="1">
      <alignment horizontal="center" vertical="center"/>
    </xf>
    <xf numFmtId="0" fontId="16" fillId="5" borderId="12" xfId="9" applyFont="1" applyFill="1" applyBorder="1" applyAlignment="1">
      <alignment vertical="center"/>
    </xf>
    <xf numFmtId="0" fontId="16" fillId="5" borderId="1" xfId="9" applyFont="1" applyFill="1" applyBorder="1" applyAlignment="1">
      <alignment vertical="center"/>
    </xf>
    <xf numFmtId="0" fontId="22" fillId="7" borderId="31" xfId="0" applyFont="1" applyFill="1" applyBorder="1">
      <alignment vertical="center"/>
    </xf>
    <xf numFmtId="0" fontId="0" fillId="0" borderId="31" xfId="0" applyBorder="1">
      <alignment vertical="center"/>
    </xf>
    <xf numFmtId="0" fontId="7" fillId="0" borderId="12" xfId="9" applyFont="1" applyBorder="1" applyAlignment="1">
      <alignment vertical="center"/>
    </xf>
    <xf numFmtId="0" fontId="7" fillId="0" borderId="2" xfId="9" applyFont="1" applyBorder="1" applyAlignment="1">
      <alignment vertical="center"/>
    </xf>
    <xf numFmtId="0" fontId="7" fillId="0" borderId="1" xfId="9" applyFont="1" applyBorder="1" applyAlignment="1">
      <alignment vertical="center"/>
    </xf>
    <xf numFmtId="0" fontId="7" fillId="0" borderId="0" xfId="12">
      <alignment vertical="center"/>
    </xf>
    <xf numFmtId="0" fontId="12" fillId="2" borderId="3" xfId="0" applyFont="1" applyFill="1" applyBorder="1" applyAlignment="1">
      <alignment horizontal="center" vertical="center" wrapText="1"/>
    </xf>
    <xf numFmtId="0" fontId="12" fillId="2" borderId="10" xfId="0" applyFont="1" applyFill="1" applyBorder="1" applyAlignment="1">
      <alignment horizontal="center" vertical="center" wrapText="1"/>
    </xf>
    <xf numFmtId="0" fontId="12" fillId="2" borderId="35" xfId="0" applyNumberFormat="1" applyFont="1" applyFill="1" applyBorder="1" applyAlignment="1">
      <alignment horizontal="center" vertical="center" wrapText="1"/>
    </xf>
    <xf numFmtId="0" fontId="0" fillId="0" borderId="3" xfId="0" applyNumberFormat="1" applyFill="1" applyBorder="1" applyAlignment="1">
      <alignment horizontal="left" vertical="center" wrapText="1"/>
    </xf>
    <xf numFmtId="0" fontId="0" fillId="0" borderId="35" xfId="0" applyNumberFormat="1" applyFill="1" applyBorder="1" applyAlignment="1">
      <alignment horizontal="left" vertical="center" wrapText="1"/>
    </xf>
    <xf numFmtId="0" fontId="12" fillId="2" borderId="35" xfId="0" applyFont="1" applyFill="1" applyBorder="1" applyAlignment="1">
      <alignment horizontal="center" vertical="center" wrapText="1"/>
    </xf>
    <xf numFmtId="0" fontId="12" fillId="5" borderId="14" xfId="0" applyFont="1" applyFill="1" applyBorder="1" applyAlignment="1">
      <alignment horizontal="center" vertical="center" wrapText="1"/>
    </xf>
    <xf numFmtId="0" fontId="12" fillId="2" borderId="35" xfId="0" applyFont="1" applyFill="1" applyBorder="1" applyAlignment="1">
      <alignment horizontal="center" vertical="center" wrapText="1"/>
    </xf>
    <xf numFmtId="0" fontId="0" fillId="0" borderId="4" xfId="0" applyFill="1" applyBorder="1" applyAlignment="1">
      <alignment horizontal="center" vertical="center" wrapText="1"/>
    </xf>
    <xf numFmtId="49" fontId="7" fillId="0" borderId="0" xfId="12" applyNumberFormat="1" applyAlignment="1">
      <alignment horizontal="center" vertical="center"/>
    </xf>
    <xf numFmtId="0" fontId="0" fillId="0" borderId="0" xfId="0" applyAlignment="1">
      <alignment horizontal="center" vertical="center"/>
    </xf>
    <xf numFmtId="0" fontId="7" fillId="0" borderId="0" xfId="12" applyAlignment="1">
      <alignment horizontal="center" vertical="center"/>
    </xf>
    <xf numFmtId="0" fontId="30" fillId="5" borderId="35" xfId="1" applyFont="1" applyFill="1" applyBorder="1" applyAlignment="1">
      <alignment horizontal="center" vertical="center" wrapText="1"/>
    </xf>
    <xf numFmtId="0" fontId="31" fillId="5" borderId="35" xfId="1" applyFont="1" applyFill="1" applyBorder="1" applyAlignment="1">
      <alignment horizontal="center" vertical="center" wrapText="1"/>
    </xf>
    <xf numFmtId="49" fontId="30" fillId="5" borderId="35" xfId="1" applyNumberFormat="1" applyFont="1" applyFill="1" applyBorder="1" applyAlignment="1">
      <alignment horizontal="center" vertical="center" wrapText="1"/>
    </xf>
    <xf numFmtId="49" fontId="30" fillId="5" borderId="36" xfId="1" applyNumberFormat="1" applyFont="1" applyFill="1" applyBorder="1" applyAlignment="1">
      <alignment horizontal="center" vertical="center" wrapText="1"/>
    </xf>
    <xf numFmtId="49" fontId="32" fillId="2" borderId="35" xfId="1" applyNumberFormat="1" applyFont="1" applyFill="1" applyBorder="1" applyAlignment="1">
      <alignment horizontal="center" vertical="center" wrapText="1"/>
    </xf>
    <xf numFmtId="0" fontId="32" fillId="2" borderId="35" xfId="1" applyFont="1" applyFill="1" applyBorder="1" applyAlignment="1">
      <alignment horizontal="center" vertical="center" wrapText="1"/>
    </xf>
    <xf numFmtId="0" fontId="30" fillId="2" borderId="35" xfId="1" applyFont="1" applyFill="1" applyBorder="1" applyAlignment="1">
      <alignment horizontal="center" vertical="center" wrapText="1"/>
    </xf>
    <xf numFmtId="0" fontId="34" fillId="0" borderId="35" xfId="0" applyFont="1" applyBorder="1" applyAlignment="1">
      <alignment horizontal="center" vertical="center"/>
    </xf>
    <xf numFmtId="0" fontId="27" fillId="3" borderId="38" xfId="0" applyFont="1" applyFill="1" applyBorder="1" applyAlignment="1">
      <alignment horizontal="center" vertical="center" wrapText="1"/>
    </xf>
    <xf numFmtId="0" fontId="0" fillId="3" borderId="38" xfId="0" applyFont="1" applyFill="1" applyBorder="1" applyAlignment="1">
      <alignment horizontal="left" vertical="center" wrapText="1"/>
    </xf>
    <xf numFmtId="0" fontId="9" fillId="3" borderId="38" xfId="0" applyFont="1" applyFill="1" applyBorder="1" applyAlignment="1">
      <alignment horizontal="center" vertical="center"/>
    </xf>
    <xf numFmtId="0" fontId="27" fillId="3" borderId="38" xfId="0" applyFont="1" applyFill="1" applyBorder="1" applyAlignment="1">
      <alignment horizontal="center" vertical="center"/>
    </xf>
    <xf numFmtId="0" fontId="28" fillId="3" borderId="38" xfId="0" applyFont="1" applyFill="1" applyBorder="1" applyAlignment="1">
      <alignment horizontal="center" vertical="center" wrapText="1"/>
    </xf>
    <xf numFmtId="0" fontId="4" fillId="0" borderId="38" xfId="0" applyFont="1" applyFill="1" applyBorder="1" applyAlignment="1">
      <alignment horizontal="center" vertical="center"/>
    </xf>
    <xf numFmtId="10" fontId="5" fillId="0" borderId="38" xfId="0" applyNumberFormat="1" applyFont="1" applyFill="1" applyBorder="1" applyAlignment="1">
      <alignment horizontal="center" vertical="center" wrapText="1"/>
    </xf>
    <xf numFmtId="0" fontId="5" fillId="0" borderId="38" xfId="0" applyFont="1" applyFill="1" applyBorder="1" applyAlignment="1">
      <alignment horizontal="center" vertical="center" wrapText="1"/>
    </xf>
    <xf numFmtId="176" fontId="5" fillId="0" borderId="38" xfId="0" applyNumberFormat="1" applyFont="1" applyFill="1" applyBorder="1" applyAlignment="1">
      <alignment horizontal="center" vertical="center" wrapText="1"/>
    </xf>
    <xf numFmtId="0" fontId="5" fillId="0" borderId="38" xfId="0" applyNumberFormat="1" applyFont="1" applyFill="1" applyBorder="1" applyAlignment="1">
      <alignment horizontal="center" vertical="center" wrapText="1"/>
    </xf>
    <xf numFmtId="10" fontId="4" fillId="3" borderId="38" xfId="0" applyNumberFormat="1" applyFont="1" applyFill="1" applyBorder="1" applyAlignment="1">
      <alignment horizontal="center" vertical="center"/>
    </xf>
    <xf numFmtId="10" fontId="4" fillId="0" borderId="29" xfId="0" applyNumberFormat="1" applyFont="1" applyFill="1" applyBorder="1" applyAlignment="1">
      <alignment horizontal="center" vertical="center"/>
    </xf>
    <xf numFmtId="0" fontId="6" fillId="0" borderId="0" xfId="5" applyFont="1" applyAlignment="1">
      <alignment horizontal="center" vertical="center" readingOrder="1"/>
    </xf>
    <xf numFmtId="0" fontId="6" fillId="3" borderId="36" xfId="5" applyFont="1" applyFill="1" applyBorder="1" applyAlignment="1">
      <alignment horizontal="center" vertical="center" readingOrder="1"/>
    </xf>
    <xf numFmtId="0" fontId="7" fillId="0" borderId="36" xfId="5" applyBorder="1" applyAlignment="1">
      <alignment horizontal="center" vertical="center" readingOrder="1"/>
    </xf>
    <xf numFmtId="0" fontId="32" fillId="5" borderId="35" xfId="1" applyFont="1" applyFill="1" applyBorder="1" applyAlignment="1">
      <alignment horizontal="center" vertical="center" wrapText="1"/>
    </xf>
    <xf numFmtId="0" fontId="0" fillId="0" borderId="41" xfId="0" applyBorder="1">
      <alignment vertical="center"/>
    </xf>
    <xf numFmtId="0" fontId="17" fillId="0" borderId="41" xfId="0" applyFont="1" applyFill="1" applyBorder="1" applyAlignment="1">
      <alignment vertical="center" wrapText="1"/>
    </xf>
    <xf numFmtId="0" fontId="7" fillId="0" borderId="41" xfId="5" applyBorder="1">
      <alignment vertical="center"/>
    </xf>
    <xf numFmtId="0" fontId="12" fillId="5" borderId="14" xfId="0" applyNumberFormat="1" applyFont="1" applyFill="1" applyBorder="1" applyAlignment="1">
      <alignment horizontal="center" vertical="center" wrapText="1"/>
    </xf>
    <xf numFmtId="0" fontId="12" fillId="5" borderId="3" xfId="0" applyNumberFormat="1" applyFont="1" applyFill="1" applyBorder="1" applyAlignment="1">
      <alignment horizontal="center" vertical="center" wrapText="1"/>
    </xf>
    <xf numFmtId="0" fontId="9" fillId="3" borderId="38" xfId="0" applyNumberFormat="1" applyFont="1" applyFill="1" applyBorder="1" applyAlignment="1">
      <alignment horizontal="center" vertical="center"/>
    </xf>
    <xf numFmtId="0" fontId="7" fillId="0" borderId="0" xfId="12" applyNumberFormat="1">
      <alignment vertical="center"/>
    </xf>
    <xf numFmtId="0" fontId="38" fillId="0" borderId="42" xfId="5" applyFont="1" applyBorder="1" applyAlignment="1">
      <alignment vertical="center" wrapText="1"/>
    </xf>
    <xf numFmtId="0" fontId="38" fillId="3" borderId="42" xfId="5" applyFont="1" applyFill="1" applyBorder="1" applyAlignment="1">
      <alignment vertical="center" wrapText="1"/>
    </xf>
    <xf numFmtId="0" fontId="36" fillId="3" borderId="42" xfId="5" applyFont="1" applyFill="1" applyBorder="1" applyAlignment="1">
      <alignment vertical="center" wrapText="1"/>
    </xf>
    <xf numFmtId="0" fontId="6" fillId="8" borderId="42" xfId="5" applyFont="1" applyFill="1" applyBorder="1" applyAlignment="1">
      <alignment horizontal="center" vertical="center"/>
    </xf>
    <xf numFmtId="10" fontId="6" fillId="8" borderId="42" xfId="5" applyNumberFormat="1" applyFont="1" applyFill="1" applyBorder="1" applyAlignment="1">
      <alignment horizontal="center" vertical="center"/>
    </xf>
    <xf numFmtId="0" fontId="38" fillId="9" borderId="42" xfId="5" applyFont="1" applyFill="1" applyBorder="1" applyAlignment="1">
      <alignment vertical="center" wrapText="1"/>
    </xf>
    <xf numFmtId="0" fontId="36" fillId="0" borderId="39" xfId="5" applyFont="1" applyBorder="1" applyAlignment="1">
      <alignment vertical="center" wrapText="1"/>
    </xf>
    <xf numFmtId="0" fontId="7" fillId="9" borderId="42" xfId="15" applyFill="1" applyBorder="1">
      <alignment vertical="center"/>
    </xf>
    <xf numFmtId="0" fontId="35" fillId="2" borderId="42" xfId="0" applyFont="1" applyFill="1" applyBorder="1" applyAlignment="1">
      <alignment horizontal="center" vertical="center" wrapText="1" readingOrder="1"/>
    </xf>
    <xf numFmtId="0" fontId="35" fillId="5" borderId="42" xfId="0" applyFont="1" applyFill="1" applyBorder="1" applyAlignment="1">
      <alignment horizontal="center" vertical="center" wrapText="1" readingOrder="1"/>
    </xf>
    <xf numFmtId="10" fontId="35" fillId="5" borderId="42" xfId="0" applyNumberFormat="1" applyFont="1" applyFill="1" applyBorder="1" applyAlignment="1">
      <alignment horizontal="center" vertical="center" wrapText="1" readingOrder="1"/>
    </xf>
    <xf numFmtId="0" fontId="6" fillId="0" borderId="42" xfId="5" applyFont="1" applyBorder="1" applyAlignment="1">
      <alignment horizontal="center" vertical="center"/>
    </xf>
    <xf numFmtId="10" fontId="6" fillId="0" borderId="42" xfId="5" applyNumberFormat="1" applyFont="1" applyBorder="1" applyAlignment="1">
      <alignment horizontal="center" vertical="center"/>
    </xf>
    <xf numFmtId="10" fontId="6" fillId="3" borderId="42" xfId="5"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37" fillId="3" borderId="41" xfId="31" applyFont="1" applyFill="1" applyBorder="1">
      <alignment vertical="center"/>
    </xf>
    <xf numFmtId="0" fontId="37" fillId="3" borderId="41" xfId="32" applyFont="1" applyFill="1" applyBorder="1" applyAlignment="1">
      <alignment horizontal="left" vertical="center"/>
    </xf>
    <xf numFmtId="0" fontId="37" fillId="3" borderId="41" xfId="32" applyFont="1" applyFill="1" applyBorder="1">
      <alignment vertical="center"/>
    </xf>
    <xf numFmtId="0" fontId="37" fillId="3" borderId="41" xfId="33" applyNumberFormat="1" applyFont="1" applyFill="1" applyBorder="1">
      <alignment vertical="center"/>
    </xf>
    <xf numFmtId="0" fontId="37" fillId="3" borderId="41" xfId="32" applyFont="1" applyFill="1" applyBorder="1" applyAlignment="1">
      <alignment horizontal="center" vertical="center"/>
    </xf>
    <xf numFmtId="49" fontId="37" fillId="3" borderId="41" xfId="32" applyNumberFormat="1" applyFont="1" applyFill="1" applyBorder="1">
      <alignment vertical="center"/>
    </xf>
    <xf numFmtId="14" fontId="37" fillId="3" borderId="41" xfId="32" applyNumberFormat="1" applyFont="1" applyFill="1" applyBorder="1">
      <alignment vertical="center"/>
    </xf>
    <xf numFmtId="0" fontId="37" fillId="3" borderId="41" xfId="32" applyFont="1" applyFill="1" applyBorder="1" applyAlignment="1">
      <alignment vertical="center" wrapText="1"/>
    </xf>
    <xf numFmtId="0" fontId="37" fillId="3" borderId="41" xfId="12" applyFont="1" applyFill="1" applyBorder="1">
      <alignment vertical="center"/>
    </xf>
    <xf numFmtId="49" fontId="37" fillId="3" borderId="41" xfId="32" applyNumberFormat="1" applyFont="1" applyFill="1" applyBorder="1" applyAlignment="1">
      <alignment vertical="center" wrapText="1"/>
    </xf>
    <xf numFmtId="0" fontId="37" fillId="3" borderId="41" xfId="34" applyFont="1" applyFill="1" applyBorder="1">
      <alignment vertical="center"/>
    </xf>
    <xf numFmtId="0" fontId="37" fillId="3" borderId="41" xfId="35" applyFont="1" applyFill="1" applyBorder="1" applyAlignment="1">
      <alignment horizontal="left" vertical="center"/>
    </xf>
    <xf numFmtId="0" fontId="37" fillId="3" borderId="41" xfId="35" applyFont="1" applyFill="1" applyBorder="1">
      <alignment vertical="center"/>
    </xf>
    <xf numFmtId="0" fontId="37" fillId="3" borderId="41" xfId="36" applyNumberFormat="1" applyFont="1" applyFill="1" applyBorder="1">
      <alignment vertical="center"/>
    </xf>
    <xf numFmtId="0" fontId="37" fillId="3" borderId="41" xfId="35" applyFont="1" applyFill="1" applyBorder="1" applyAlignment="1">
      <alignment horizontal="center" vertical="center"/>
    </xf>
    <xf numFmtId="49" fontId="37" fillId="3" borderId="41" xfId="35" applyNumberFormat="1" applyFont="1" applyFill="1" applyBorder="1">
      <alignment vertical="center"/>
    </xf>
    <xf numFmtId="14" fontId="37" fillId="3" borderId="41" xfId="35" applyNumberFormat="1" applyFont="1" applyFill="1" applyBorder="1">
      <alignment vertical="center"/>
    </xf>
    <xf numFmtId="0" fontId="37" fillId="3" borderId="41" xfId="35" applyFont="1" applyFill="1" applyBorder="1" applyAlignment="1">
      <alignment vertical="center" wrapText="1"/>
    </xf>
    <xf numFmtId="0" fontId="37" fillId="3" borderId="41" xfId="20" applyFont="1" applyFill="1" applyBorder="1">
      <alignment vertical="center"/>
    </xf>
    <xf numFmtId="0" fontId="37" fillId="3" borderId="41" xfId="26" applyFont="1" applyFill="1" applyBorder="1" applyAlignment="1">
      <alignment horizontal="left" vertical="center"/>
    </xf>
    <xf numFmtId="0" fontId="37" fillId="3" borderId="41" xfId="26" applyFont="1" applyFill="1" applyBorder="1">
      <alignment vertical="center"/>
    </xf>
    <xf numFmtId="0" fontId="37" fillId="3" borderId="41" xfId="27" applyNumberFormat="1" applyFont="1" applyFill="1" applyBorder="1">
      <alignment vertical="center"/>
    </xf>
    <xf numFmtId="0" fontId="37" fillId="3" borderId="41" xfId="26" applyFont="1" applyFill="1" applyBorder="1" applyAlignment="1">
      <alignment horizontal="center" vertical="center"/>
    </xf>
    <xf numFmtId="49" fontId="37" fillId="3" borderId="41" xfId="26" applyNumberFormat="1" applyFont="1" applyFill="1" applyBorder="1">
      <alignment vertical="center"/>
    </xf>
    <xf numFmtId="14" fontId="37" fillId="3" borderId="41" xfId="26" applyNumberFormat="1" applyFont="1" applyFill="1" applyBorder="1">
      <alignment vertical="center"/>
    </xf>
    <xf numFmtId="0" fontId="37" fillId="3" borderId="41" xfId="26" applyFont="1" applyFill="1" applyBorder="1" applyAlignment="1">
      <alignment vertical="center" wrapText="1"/>
    </xf>
    <xf numFmtId="0" fontId="37" fillId="3" borderId="41" xfId="37" applyFont="1" applyFill="1" applyBorder="1">
      <alignment vertical="center"/>
    </xf>
    <xf numFmtId="0" fontId="37" fillId="3" borderId="41" xfId="29" applyFont="1" applyFill="1" applyBorder="1" applyAlignment="1">
      <alignment horizontal="left" vertical="center"/>
    </xf>
    <xf numFmtId="0" fontId="37" fillId="3" borderId="41" xfId="29" applyFont="1" applyFill="1" applyBorder="1">
      <alignment vertical="center"/>
    </xf>
    <xf numFmtId="0" fontId="37" fillId="3" borderId="41" xfId="0" applyNumberFormat="1" applyFont="1" applyFill="1" applyBorder="1">
      <alignment vertical="center"/>
    </xf>
    <xf numFmtId="0" fontId="37" fillId="3" borderId="41" xfId="29" applyFont="1" applyFill="1" applyBorder="1" applyAlignment="1">
      <alignment horizontal="center" vertical="center"/>
    </xf>
    <xf numFmtId="49" fontId="37" fillId="3" borderId="41" xfId="29" applyNumberFormat="1" applyFont="1" applyFill="1" applyBorder="1">
      <alignment vertical="center"/>
    </xf>
    <xf numFmtId="14" fontId="37" fillId="3" borderId="41" xfId="29" applyNumberFormat="1" applyFont="1" applyFill="1" applyBorder="1">
      <alignment vertical="center"/>
    </xf>
    <xf numFmtId="0" fontId="37" fillId="3" borderId="41" xfId="29" applyFont="1" applyFill="1" applyBorder="1" applyAlignment="1">
      <alignment vertical="center" wrapText="1"/>
    </xf>
    <xf numFmtId="0" fontId="37" fillId="3" borderId="41" xfId="38" applyFont="1" applyFill="1" applyBorder="1">
      <alignment vertical="center"/>
    </xf>
    <xf numFmtId="14" fontId="37" fillId="3" borderId="41" xfId="29" applyNumberFormat="1" applyFont="1" applyFill="1" applyBorder="1" applyAlignment="1">
      <alignment vertical="center" wrapText="1"/>
    </xf>
    <xf numFmtId="0" fontId="42" fillId="0" borderId="43" xfId="0" applyNumberFormat="1" applyFont="1" applyFill="1" applyBorder="1" applyAlignment="1"/>
    <xf numFmtId="0" fontId="4" fillId="0" borderId="44" xfId="0" applyFont="1" applyFill="1" applyBorder="1" applyAlignment="1">
      <alignment horizontal="center" vertical="center"/>
    </xf>
    <xf numFmtId="0" fontId="5" fillId="0" borderId="44" xfId="0" applyFont="1" applyFill="1" applyBorder="1" applyAlignment="1">
      <alignment horizontal="center" vertical="center" wrapText="1"/>
    </xf>
    <xf numFmtId="0" fontId="41" fillId="0" borderId="44" xfId="0" applyNumberFormat="1" applyFont="1" applyFill="1" applyBorder="1" applyAlignment="1"/>
    <xf numFmtId="0" fontId="5" fillId="0" borderId="44" xfId="0" applyNumberFormat="1" applyFont="1" applyFill="1" applyBorder="1" applyAlignment="1"/>
    <xf numFmtId="0" fontId="6" fillId="0" borderId="43" xfId="0" applyNumberFormat="1" applyFont="1" applyFill="1" applyBorder="1" applyAlignment="1"/>
    <xf numFmtId="0" fontId="43" fillId="0" borderId="44" xfId="0" applyFont="1" applyFill="1" applyBorder="1" applyAlignment="1">
      <alignment horizontal="left" vertical="center" wrapText="1"/>
    </xf>
    <xf numFmtId="0" fontId="7" fillId="10" borderId="0" xfId="12" applyFill="1" applyAlignment="1">
      <alignment horizontal="center" vertical="center"/>
    </xf>
    <xf numFmtId="0" fontId="7" fillId="0" borderId="0" xfId="12" applyFill="1">
      <alignment vertical="center"/>
    </xf>
    <xf numFmtId="0" fontId="9" fillId="3" borderId="44" xfId="0" applyFont="1" applyFill="1" applyBorder="1" applyAlignment="1">
      <alignment horizontal="left" vertical="center" wrapText="1"/>
    </xf>
    <xf numFmtId="0" fontId="27" fillId="3" borderId="44" xfId="0" applyFont="1" applyFill="1" applyBorder="1" applyAlignment="1">
      <alignment horizontal="center" vertical="center" wrapText="1"/>
    </xf>
    <xf numFmtId="0" fontId="27" fillId="3" borderId="44" xfId="0" applyFont="1" applyFill="1" applyBorder="1" applyAlignment="1">
      <alignment horizontal="left" vertical="center" wrapText="1"/>
    </xf>
    <xf numFmtId="0" fontId="27" fillId="0" borderId="44" xfId="0" applyFont="1" applyFill="1" applyBorder="1" applyAlignment="1">
      <alignment horizontal="center" vertical="center" wrapText="1"/>
    </xf>
    <xf numFmtId="0" fontId="45" fillId="0" borderId="44" xfId="0" applyFont="1" applyFill="1" applyBorder="1" applyAlignment="1">
      <alignment horizontal="center" vertical="center" wrapText="1"/>
    </xf>
    <xf numFmtId="0" fontId="0" fillId="0" borderId="44" xfId="0" applyFill="1" applyBorder="1" applyAlignment="1">
      <alignment horizontal="left" vertical="center"/>
    </xf>
    <xf numFmtId="0" fontId="27" fillId="3" borderId="44" xfId="0" applyFont="1" applyFill="1" applyBorder="1" applyAlignment="1">
      <alignment horizontal="center" vertical="center"/>
    </xf>
    <xf numFmtId="0" fontId="28" fillId="3" borderId="44" xfId="0" applyFont="1" applyFill="1" applyBorder="1" applyAlignment="1">
      <alignment horizontal="center" vertical="center" wrapText="1"/>
    </xf>
    <xf numFmtId="0" fontId="9" fillId="3" borderId="44" xfId="0" applyFont="1" applyFill="1" applyBorder="1" applyAlignment="1">
      <alignment horizontal="center" vertical="center"/>
    </xf>
    <xf numFmtId="0" fontId="5" fillId="0" borderId="44" xfId="0" applyNumberFormat="1" applyFont="1" applyFill="1" applyBorder="1" applyAlignment="1">
      <alignment horizontal="center" vertical="center" wrapText="1"/>
    </xf>
    <xf numFmtId="0" fontId="4" fillId="0" borderId="44" xfId="0" applyNumberFormat="1" applyFont="1" applyFill="1" applyBorder="1" applyAlignment="1">
      <alignment horizontal="center" vertical="center"/>
    </xf>
    <xf numFmtId="0" fontId="27" fillId="0" borderId="44" xfId="0" applyFont="1" applyFill="1" applyBorder="1" applyAlignment="1">
      <alignment horizontal="center" vertical="center"/>
    </xf>
    <xf numFmtId="0" fontId="27" fillId="0" borderId="44" xfId="0" applyFont="1" applyFill="1" applyBorder="1" applyAlignment="1">
      <alignment horizontal="left" vertical="center" wrapText="1"/>
    </xf>
    <xf numFmtId="0" fontId="40" fillId="0" borderId="44" xfId="0" applyFont="1" applyFill="1" applyBorder="1" applyAlignment="1">
      <alignment horizontal="center" vertical="center"/>
    </xf>
    <xf numFmtId="0" fontId="40" fillId="0" borderId="44" xfId="0" applyFont="1" applyFill="1" applyBorder="1" applyAlignment="1">
      <alignment horizontal="left" vertical="center" wrapText="1"/>
    </xf>
    <xf numFmtId="0" fontId="4" fillId="0" borderId="44" xfId="0" applyFont="1" applyFill="1" applyBorder="1" applyAlignment="1">
      <alignment vertical="center" wrapText="1"/>
    </xf>
    <xf numFmtId="0" fontId="4" fillId="0" borderId="44" xfId="0" applyFont="1" applyFill="1" applyBorder="1" applyAlignment="1">
      <alignment horizontal="center" vertical="center" wrapText="1"/>
    </xf>
    <xf numFmtId="176" fontId="4" fillId="0" borderId="44" xfId="0" applyNumberFormat="1" applyFont="1" applyFill="1" applyBorder="1" applyAlignment="1">
      <alignment horizontal="center" vertical="center"/>
    </xf>
    <xf numFmtId="0" fontId="7" fillId="0" borderId="0" xfId="18">
      <alignment vertical="center"/>
    </xf>
    <xf numFmtId="49" fontId="7" fillId="0" borderId="0" xfId="18" applyNumberFormat="1">
      <alignment vertical="center"/>
    </xf>
    <xf numFmtId="0" fontId="7" fillId="0" borderId="0" xfId="12" applyFill="1" applyAlignment="1">
      <alignment vertical="center" wrapText="1"/>
    </xf>
    <xf numFmtId="0" fontId="28" fillId="0" borderId="0" xfId="18" applyFont="1">
      <alignment vertical="center"/>
    </xf>
    <xf numFmtId="0" fontId="7" fillId="0" borderId="0" xfId="18" applyFont="1">
      <alignment vertical="center"/>
    </xf>
    <xf numFmtId="0" fontId="7" fillId="2" borderId="0" xfId="18" applyFont="1" applyFill="1">
      <alignment vertical="center"/>
    </xf>
    <xf numFmtId="0" fontId="7" fillId="0" borderId="0" xfId="18" applyFont="1" applyFill="1">
      <alignment vertical="center"/>
    </xf>
    <xf numFmtId="0" fontId="7" fillId="2" borderId="0" xfId="12" applyFill="1">
      <alignment vertical="center"/>
    </xf>
    <xf numFmtId="0" fontId="47" fillId="0" borderId="0" xfId="18" applyFont="1">
      <alignment vertical="center"/>
    </xf>
    <xf numFmtId="0" fontId="47" fillId="3" borderId="0" xfId="18" applyFont="1" applyFill="1">
      <alignment vertical="center"/>
    </xf>
    <xf numFmtId="0" fontId="48" fillId="0" borderId="43" xfId="0" applyNumberFormat="1" applyFont="1" applyFill="1" applyBorder="1" applyAlignment="1"/>
    <xf numFmtId="0" fontId="28" fillId="0" borderId="41" xfId="18" applyFont="1" applyBorder="1">
      <alignment vertical="center"/>
    </xf>
    <xf numFmtId="0" fontId="47" fillId="0" borderId="41" xfId="12" applyFont="1" applyBorder="1">
      <alignment vertical="center"/>
    </xf>
    <xf numFmtId="0" fontId="48" fillId="0" borderId="41" xfId="0" applyNumberFormat="1" applyFont="1" applyFill="1" applyBorder="1" applyAlignment="1"/>
    <xf numFmtId="0" fontId="48" fillId="2" borderId="41" xfId="0" applyNumberFormat="1" applyFont="1" applyFill="1" applyBorder="1" applyAlignment="1"/>
    <xf numFmtId="0" fontId="49" fillId="0" borderId="41" xfId="0" applyNumberFormat="1" applyFont="1" applyFill="1" applyBorder="1" applyAlignment="1"/>
    <xf numFmtId="0" fontId="28" fillId="3" borderId="41" xfId="12" applyFont="1" applyFill="1" applyBorder="1">
      <alignment vertical="center"/>
    </xf>
    <xf numFmtId="0" fontId="39" fillId="3" borderId="41" xfId="0" applyFont="1" applyFill="1" applyBorder="1" applyAlignment="1">
      <alignment horizontal="center" vertical="center"/>
    </xf>
    <xf numFmtId="0" fontId="28" fillId="3" borderId="41" xfId="18" applyFont="1" applyFill="1" applyBorder="1">
      <alignment vertical="center"/>
    </xf>
    <xf numFmtId="0" fontId="28" fillId="0" borderId="41" xfId="12" applyFont="1" applyBorder="1">
      <alignment vertical="center"/>
    </xf>
    <xf numFmtId="49" fontId="7" fillId="10" borderId="0" xfId="12" applyNumberFormat="1" applyFill="1" applyAlignment="1">
      <alignment horizontal="center" vertical="center"/>
    </xf>
    <xf numFmtId="0" fontId="37" fillId="3" borderId="41" xfId="21" applyFont="1" applyFill="1" applyBorder="1" applyAlignment="1">
      <alignment horizontal="left" vertical="center"/>
    </xf>
    <xf numFmtId="0" fontId="37" fillId="3" borderId="41" xfId="21" applyFont="1" applyFill="1" applyBorder="1">
      <alignment vertical="center"/>
    </xf>
    <xf numFmtId="0" fontId="37" fillId="3" borderId="41" xfId="19" applyNumberFormat="1" applyFont="1" applyFill="1" applyBorder="1">
      <alignment vertical="center"/>
    </xf>
    <xf numFmtId="0" fontId="37" fillId="3" borderId="41" xfId="21" applyFont="1" applyFill="1" applyBorder="1" applyAlignment="1">
      <alignment horizontal="center" vertical="center"/>
    </xf>
    <xf numFmtId="49" fontId="37" fillId="3" borderId="41" xfId="21" applyNumberFormat="1" applyFont="1" applyFill="1" applyBorder="1">
      <alignment vertical="center"/>
    </xf>
    <xf numFmtId="14" fontId="37" fillId="3" borderId="41" xfId="21" applyNumberFormat="1" applyFont="1" applyFill="1" applyBorder="1">
      <alignment vertical="center"/>
    </xf>
    <xf numFmtId="0" fontId="37" fillId="3" borderId="41" xfId="21" applyFont="1" applyFill="1" applyBorder="1" applyAlignment="1">
      <alignment vertical="center" wrapText="1"/>
    </xf>
    <xf numFmtId="0" fontId="37" fillId="10" borderId="41" xfId="20" applyFont="1" applyFill="1" applyBorder="1">
      <alignment vertical="center"/>
    </xf>
    <xf numFmtId="0" fontId="37" fillId="10" borderId="41" xfId="21" applyFont="1" applyFill="1" applyBorder="1" applyAlignment="1">
      <alignment horizontal="left" vertical="center"/>
    </xf>
    <xf numFmtId="0" fontId="37" fillId="10" borderId="41" xfId="21" applyFont="1" applyFill="1" applyBorder="1">
      <alignment vertical="center"/>
    </xf>
    <xf numFmtId="0" fontId="37" fillId="10" borderId="41" xfId="19" applyNumberFormat="1" applyFont="1" applyFill="1" applyBorder="1">
      <alignment vertical="center"/>
    </xf>
    <xf numFmtId="0" fontId="37" fillId="10" borderId="41" xfId="21" applyFont="1" applyFill="1" applyBorder="1" applyAlignment="1">
      <alignment horizontal="center" vertical="center"/>
    </xf>
    <xf numFmtId="49" fontId="37" fillId="10" borderId="41" xfId="21" applyNumberFormat="1" applyFont="1" applyFill="1" applyBorder="1">
      <alignment vertical="center"/>
    </xf>
    <xf numFmtId="14" fontId="37" fillId="10" borderId="41" xfId="21" applyNumberFormat="1" applyFont="1" applyFill="1" applyBorder="1">
      <alignment vertical="center"/>
    </xf>
    <xf numFmtId="0" fontId="37" fillId="10" borderId="41" xfId="21" applyFont="1" applyFill="1" applyBorder="1" applyAlignment="1">
      <alignment vertical="center" wrapText="1"/>
    </xf>
    <xf numFmtId="0" fontId="42" fillId="2" borderId="43" xfId="0" applyNumberFormat="1" applyFont="1" applyFill="1" applyBorder="1" applyAlignment="1"/>
    <xf numFmtId="0" fontId="7" fillId="0" borderId="0" xfId="12" applyAlignment="1">
      <alignment horizontal="left" vertical="center"/>
    </xf>
    <xf numFmtId="14" fontId="7" fillId="0" borderId="0" xfId="12" applyNumberFormat="1" applyAlignment="1">
      <alignment horizontal="center" vertical="center"/>
    </xf>
    <xf numFmtId="0" fontId="7" fillId="12" borderId="0" xfId="12" applyFill="1" applyAlignment="1">
      <alignment horizontal="center" vertical="center"/>
    </xf>
    <xf numFmtId="0" fontId="7" fillId="0" borderId="0" xfId="12" applyAlignment="1">
      <alignment vertical="center"/>
    </xf>
    <xf numFmtId="0" fontId="7" fillId="0" borderId="0" xfId="12" applyFill="1" applyAlignment="1">
      <alignment horizontal="center" vertical="center"/>
    </xf>
    <xf numFmtId="0" fontId="7" fillId="0" borderId="0" xfId="12" quotePrefix="1" applyAlignment="1">
      <alignment horizontal="center" vertical="center"/>
    </xf>
    <xf numFmtId="0" fontId="0" fillId="0" borderId="0" xfId="0" applyAlignment="1">
      <alignment vertical="center"/>
    </xf>
    <xf numFmtId="14" fontId="7" fillId="0" borderId="0" xfId="18" applyNumberFormat="1" applyAlignment="1">
      <alignment horizontal="center" vertical="center"/>
    </xf>
    <xf numFmtId="0" fontId="7" fillId="0" borderId="0" xfId="12" applyFill="1" applyAlignment="1">
      <alignment horizontal="left" vertical="center"/>
    </xf>
    <xf numFmtId="0" fontId="0" fillId="0" borderId="0" xfId="0" applyAlignment="1">
      <alignment horizontal="left" vertical="center"/>
    </xf>
    <xf numFmtId="49" fontId="7" fillId="0" borderId="0" xfId="12" applyNumberFormat="1" applyFill="1" applyAlignment="1">
      <alignment horizontal="center" vertical="center"/>
    </xf>
    <xf numFmtId="14" fontId="7" fillId="0" borderId="0" xfId="12" applyNumberFormat="1" applyFill="1" applyAlignment="1">
      <alignment horizontal="center" vertical="center"/>
    </xf>
    <xf numFmtId="0" fontId="7" fillId="0" borderId="0" xfId="12" quotePrefix="1" applyFill="1" applyAlignment="1">
      <alignment horizontal="center" vertical="center"/>
    </xf>
    <xf numFmtId="14" fontId="7" fillId="3" borderId="0" xfId="12" applyNumberFormat="1" applyFill="1" applyAlignment="1">
      <alignment horizontal="center" vertical="center"/>
    </xf>
    <xf numFmtId="0" fontId="7" fillId="2" borderId="0" xfId="12" applyFill="1" applyAlignment="1">
      <alignment horizontal="center" vertical="center"/>
    </xf>
    <xf numFmtId="0" fontId="7" fillId="3" borderId="0" xfId="12" applyFill="1" applyAlignment="1">
      <alignment horizontal="left" vertical="center"/>
    </xf>
    <xf numFmtId="0" fontId="7" fillId="3" borderId="0" xfId="12" applyFill="1" applyAlignment="1">
      <alignment horizontal="center" vertical="center"/>
    </xf>
    <xf numFmtId="49" fontId="7" fillId="3" borderId="0" xfId="12" applyNumberFormat="1" applyFill="1" applyAlignment="1">
      <alignment horizontal="center" vertical="center"/>
    </xf>
    <xf numFmtId="14" fontId="7" fillId="2" borderId="0" xfId="12" applyNumberFormat="1" applyFill="1" applyAlignment="1">
      <alignment horizontal="center" vertical="center"/>
    </xf>
    <xf numFmtId="0" fontId="7" fillId="0" borderId="0" xfId="12" applyFill="1" applyAlignment="1">
      <alignment vertical="center"/>
    </xf>
    <xf numFmtId="0" fontId="7" fillId="3" borderId="0" xfId="12" applyFill="1" applyAlignment="1">
      <alignment vertical="center"/>
    </xf>
    <xf numFmtId="0" fontId="7" fillId="0" borderId="0" xfId="12" applyBorder="1" applyAlignment="1">
      <alignment horizontal="center" vertical="center"/>
    </xf>
    <xf numFmtId="0" fontId="7" fillId="0" borderId="0" xfId="12" applyBorder="1" applyAlignment="1">
      <alignment vertical="center"/>
    </xf>
    <xf numFmtId="0" fontId="42" fillId="0" borderId="0" xfId="0" applyNumberFormat="1" applyFont="1" applyFill="1" applyBorder="1" applyAlignment="1"/>
    <xf numFmtId="0" fontId="7" fillId="0" borderId="0" xfId="12" applyFill="1" applyBorder="1" applyAlignment="1">
      <alignment vertical="center"/>
    </xf>
    <xf numFmtId="0" fontId="7" fillId="3" borderId="0" xfId="12" applyFill="1" applyBorder="1" applyAlignment="1">
      <alignment vertical="center"/>
    </xf>
    <xf numFmtId="0" fontId="47" fillId="0" borderId="0" xfId="12" applyFont="1" applyFill="1" applyAlignment="1">
      <alignment vertical="center" wrapText="1"/>
    </xf>
    <xf numFmtId="0" fontId="7" fillId="11" borderId="44" xfId="12" applyFill="1" applyBorder="1">
      <alignment vertical="center"/>
    </xf>
    <xf numFmtId="0" fontId="7" fillId="11" borderId="44" xfId="12" applyFont="1" applyFill="1" applyBorder="1">
      <alignment vertical="center"/>
    </xf>
    <xf numFmtId="49" fontId="7" fillId="11" borderId="44" xfId="12" applyNumberFormat="1" applyFill="1" applyBorder="1">
      <alignment vertical="center"/>
    </xf>
    <xf numFmtId="0" fontId="36" fillId="10" borderId="42" xfId="5" applyFont="1" applyFill="1" applyBorder="1" applyAlignment="1">
      <alignment vertical="center" wrapText="1"/>
    </xf>
    <xf numFmtId="0" fontId="6" fillId="10" borderId="42" xfId="5" applyFont="1" applyFill="1" applyBorder="1" applyAlignment="1">
      <alignment horizontal="center" vertical="center"/>
    </xf>
    <xf numFmtId="10" fontId="6" fillId="10" borderId="42" xfId="5" applyNumberFormat="1" applyFont="1" applyFill="1" applyBorder="1" applyAlignment="1">
      <alignment horizontal="center" vertical="center"/>
    </xf>
    <xf numFmtId="0" fontId="7" fillId="10" borderId="0" xfId="12" applyFill="1">
      <alignment vertical="center"/>
    </xf>
    <xf numFmtId="49" fontId="7" fillId="0" borderId="0" xfId="12" applyNumberFormat="1" applyAlignment="1">
      <alignment horizontal="center" vertical="center" wrapText="1"/>
    </xf>
    <xf numFmtId="0" fontId="7" fillId="3" borderId="0" xfId="12" applyFill="1">
      <alignment vertical="center"/>
    </xf>
    <xf numFmtId="0" fontId="0" fillId="0" borderId="41" xfId="0" applyBorder="1" applyAlignment="1">
      <alignment horizontal="center" vertical="center"/>
    </xf>
    <xf numFmtId="0" fontId="22" fillId="7" borderId="32" xfId="0" applyFont="1" applyFill="1" applyBorder="1" applyAlignment="1">
      <alignment vertical="center"/>
    </xf>
    <xf numFmtId="0" fontId="22" fillId="7" borderId="33" xfId="0" applyFont="1" applyFill="1" applyBorder="1" applyAlignment="1">
      <alignment vertical="center"/>
    </xf>
    <xf numFmtId="0" fontId="0" fillId="0" borderId="31" xfId="0" applyBorder="1" applyAlignment="1">
      <alignment vertical="center" wrapText="1"/>
    </xf>
    <xf numFmtId="0" fontId="0" fillId="0" borderId="31" xfId="0" applyBorder="1" applyAlignment="1">
      <alignment vertical="center"/>
    </xf>
    <xf numFmtId="0" fontId="7" fillId="0" borderId="29" xfId="9" applyFont="1" applyBorder="1" applyAlignment="1">
      <alignment vertical="center"/>
    </xf>
    <xf numFmtId="0" fontId="7" fillId="0" borderId="4" xfId="9" applyFont="1" applyBorder="1" applyAlignment="1">
      <alignment vertical="center"/>
    </xf>
    <xf numFmtId="0" fontId="7" fillId="0" borderId="12" xfId="5" applyBorder="1" applyAlignment="1">
      <alignment vertical="center" wrapText="1"/>
    </xf>
    <xf numFmtId="0" fontId="7" fillId="0" borderId="1" xfId="5" applyBorder="1" applyAlignment="1">
      <alignment vertical="center" wrapText="1"/>
    </xf>
    <xf numFmtId="0" fontId="0" fillId="0" borderId="12" xfId="0" applyBorder="1" applyAlignment="1">
      <alignment vertical="center" wrapText="1"/>
    </xf>
    <xf numFmtId="0" fontId="0" fillId="0" borderId="2" xfId="0" applyBorder="1" applyAlignment="1">
      <alignment vertical="center" wrapText="1"/>
    </xf>
    <xf numFmtId="0" fontId="0" fillId="0" borderId="1" xfId="0" applyBorder="1" applyAlignment="1">
      <alignment vertical="center" wrapText="1"/>
    </xf>
    <xf numFmtId="0" fontId="22" fillId="0" borderId="14" xfId="0" applyFont="1" applyBorder="1" applyAlignment="1">
      <alignment horizontal="center" vertical="center"/>
    </xf>
    <xf numFmtId="0" fontId="22" fillId="0" borderId="28" xfId="0" applyFont="1" applyBorder="1" applyAlignment="1">
      <alignment horizontal="center" vertical="center"/>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22" fillId="0" borderId="27" xfId="0" applyFont="1" applyBorder="1" applyAlignment="1">
      <alignment horizontal="center" vertical="center"/>
    </xf>
    <xf numFmtId="0" fontId="22" fillId="0" borderId="30" xfId="0" applyFont="1" applyBorder="1" applyAlignment="1">
      <alignment horizontal="center" vertical="center"/>
    </xf>
    <xf numFmtId="0" fontId="22" fillId="0" borderId="9" xfId="0" applyFont="1" applyBorder="1" applyAlignment="1">
      <alignment horizontal="center" vertical="center"/>
    </xf>
    <xf numFmtId="0" fontId="16" fillId="5" borderId="12" xfId="9" applyFont="1" applyFill="1" applyBorder="1" applyAlignment="1">
      <alignment vertical="center"/>
    </xf>
    <xf numFmtId="0" fontId="16" fillId="5" borderId="1" xfId="9" applyFont="1" applyFill="1" applyBorder="1" applyAlignment="1">
      <alignment vertical="center"/>
    </xf>
    <xf numFmtId="0" fontId="22" fillId="0" borderId="25" xfId="0" applyFont="1" applyBorder="1" applyAlignment="1">
      <alignment horizontal="center" vertical="center"/>
    </xf>
    <xf numFmtId="0" fontId="22" fillId="0" borderId="26" xfId="0" applyFont="1" applyBorder="1" applyAlignment="1">
      <alignment horizontal="center" vertical="center"/>
    </xf>
    <xf numFmtId="0" fontId="21" fillId="7" borderId="31" xfId="0" applyFont="1" applyFill="1" applyBorder="1" applyAlignment="1">
      <alignment horizontal="center" vertical="center"/>
    </xf>
    <xf numFmtId="0" fontId="22" fillId="7" borderId="31" xfId="0" applyFont="1" applyFill="1" applyBorder="1" applyAlignment="1">
      <alignment horizontal="center" vertical="center"/>
    </xf>
    <xf numFmtId="0" fontId="22" fillId="7" borderId="31" xfId="0" applyFont="1" applyFill="1" applyBorder="1" applyAlignment="1">
      <alignment horizontal="left" vertical="center"/>
    </xf>
    <xf numFmtId="0" fontId="22" fillId="7" borderId="31" xfId="0" applyFont="1" applyFill="1" applyBorder="1" applyAlignment="1">
      <alignment horizontal="left" vertical="center" wrapText="1"/>
    </xf>
    <xf numFmtId="0" fontId="16" fillId="5" borderId="14" xfId="9" applyFont="1" applyFill="1" applyBorder="1"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23" fillId="0" borderId="34" xfId="0" applyFont="1" applyBorder="1" applyAlignment="1">
      <alignment horizontal="center" vertical="center"/>
    </xf>
    <xf numFmtId="0" fontId="0" fillId="0" borderId="34" xfId="0" applyBorder="1" applyAlignment="1">
      <alignment horizontal="center" vertical="center"/>
    </xf>
    <xf numFmtId="0" fontId="29" fillId="3" borderId="29"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29" fillId="3" borderId="37" xfId="0" applyFont="1" applyFill="1" applyBorder="1" applyAlignment="1">
      <alignment horizontal="center" vertical="center" wrapText="1"/>
    </xf>
    <xf numFmtId="0" fontId="12" fillId="5" borderId="6"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12" fillId="5" borderId="2" xfId="0" applyFont="1" applyFill="1" applyBorder="1" applyAlignment="1">
      <alignment horizontal="center" vertical="center" wrapText="1"/>
    </xf>
    <xf numFmtId="176" fontId="12" fillId="5" borderId="6" xfId="0" applyNumberFormat="1" applyFont="1" applyFill="1" applyBorder="1" applyAlignment="1">
      <alignment horizontal="center" vertical="center" wrapText="1"/>
    </xf>
    <xf numFmtId="176" fontId="12" fillId="5" borderId="2" xfId="0" applyNumberFormat="1" applyFont="1" applyFill="1" applyBorder="1" applyAlignment="1">
      <alignment horizontal="center" vertical="center" wrapText="1"/>
    </xf>
    <xf numFmtId="176" fontId="12" fillId="5" borderId="1" xfId="0" applyNumberFormat="1" applyFont="1" applyFill="1" applyBorder="1" applyAlignment="1">
      <alignment horizontal="center" vertical="center" wrapText="1"/>
    </xf>
    <xf numFmtId="176" fontId="12" fillId="5" borderId="6" xfId="0" applyNumberFormat="1" applyFont="1" applyFill="1" applyBorder="1" applyAlignment="1">
      <alignment vertical="center" wrapText="1"/>
    </xf>
    <xf numFmtId="176" fontId="12" fillId="5" borderId="2" xfId="0" applyNumberFormat="1" applyFont="1" applyFill="1" applyBorder="1" applyAlignment="1">
      <alignment vertical="center" wrapText="1"/>
    </xf>
    <xf numFmtId="176" fontId="12" fillId="5" borderId="1" xfId="0" applyNumberFormat="1" applyFont="1" applyFill="1" applyBorder="1" applyAlignment="1">
      <alignment vertical="center" wrapText="1"/>
    </xf>
    <xf numFmtId="0" fontId="0" fillId="0" borderId="7" xfId="0" applyFill="1" applyBorder="1" applyAlignment="1">
      <alignment horizontal="left" vertical="center" wrapText="1"/>
    </xf>
    <xf numFmtId="0" fontId="0" fillId="0" borderId="5" xfId="0" applyFill="1" applyBorder="1" applyAlignment="1">
      <alignment horizontal="left" vertical="center" wrapText="1"/>
    </xf>
    <xf numFmtId="0" fontId="0" fillId="0" borderId="13" xfId="0" applyFill="1" applyBorder="1" applyAlignment="1">
      <alignment horizontal="left" vertical="center" wrapText="1"/>
    </xf>
    <xf numFmtId="0" fontId="0" fillId="0" borderId="27" xfId="0" applyFill="1" applyBorder="1" applyAlignment="1">
      <alignment horizontal="left" vertical="center" wrapText="1"/>
    </xf>
    <xf numFmtId="0" fontId="12" fillId="5" borderId="7" xfId="0" applyFont="1" applyFill="1" applyBorder="1" applyAlignment="1">
      <alignment horizontal="center" vertical="center" wrapText="1"/>
    </xf>
    <xf numFmtId="0" fontId="12" fillId="5" borderId="5" xfId="0" applyFont="1" applyFill="1" applyBorder="1" applyAlignment="1">
      <alignment horizontal="center" vertical="center" wrapText="1"/>
    </xf>
    <xf numFmtId="0" fontId="12" fillId="5" borderId="13" xfId="0" applyFont="1" applyFill="1" applyBorder="1" applyAlignment="1">
      <alignment horizontal="center" vertical="center" wrapText="1"/>
    </xf>
    <xf numFmtId="0" fontId="12" fillId="5" borderId="27" xfId="0" applyFont="1" applyFill="1" applyBorder="1" applyAlignment="1">
      <alignment horizontal="center" vertical="center" wrapText="1"/>
    </xf>
    <xf numFmtId="0" fontId="12" fillId="2" borderId="7" xfId="0" applyFont="1" applyFill="1" applyBorder="1" applyAlignment="1">
      <alignment horizontal="center" vertical="center" wrapText="1"/>
    </xf>
    <xf numFmtId="0" fontId="12" fillId="2" borderId="5" xfId="0" applyFont="1" applyFill="1" applyBorder="1" applyAlignment="1">
      <alignment horizontal="center" vertical="center" wrapText="1"/>
    </xf>
    <xf numFmtId="0" fontId="12" fillId="2" borderId="13" xfId="0" applyFont="1" applyFill="1" applyBorder="1" applyAlignment="1">
      <alignment horizontal="center" vertical="center" wrapText="1"/>
    </xf>
    <xf numFmtId="0" fontId="12" fillId="2" borderId="35" xfId="0" applyFont="1" applyFill="1" applyBorder="1" applyAlignment="1">
      <alignment horizontal="center" vertical="center" wrapText="1"/>
    </xf>
    <xf numFmtId="0" fontId="0" fillId="0" borderId="35" xfId="0" applyBorder="1" applyAlignment="1">
      <alignment horizontal="center" vertical="center" wrapText="1"/>
    </xf>
    <xf numFmtId="0" fontId="12" fillId="2" borderId="14" xfId="0" applyFont="1" applyFill="1" applyBorder="1" applyAlignment="1">
      <alignment horizontal="center" vertical="center" wrapText="1"/>
    </xf>
    <xf numFmtId="0" fontId="12" fillId="2" borderId="27" xfId="0" applyFont="1" applyFill="1" applyBorder="1" applyAlignment="1">
      <alignment horizontal="center" vertical="center" wrapText="1"/>
    </xf>
    <xf numFmtId="0" fontId="0" fillId="2" borderId="13" xfId="0" applyFill="1" applyBorder="1" applyAlignment="1">
      <alignment horizontal="center" vertical="center" wrapText="1"/>
    </xf>
    <xf numFmtId="0" fontId="0" fillId="2" borderId="27" xfId="0" applyFill="1" applyBorder="1" applyAlignment="1">
      <alignment horizontal="center" vertical="center" wrapText="1"/>
    </xf>
    <xf numFmtId="0" fontId="0" fillId="2" borderId="15" xfId="0" applyFill="1" applyBorder="1" applyAlignment="1">
      <alignment horizontal="center" vertical="center" wrapText="1"/>
    </xf>
    <xf numFmtId="0" fontId="12" fillId="2" borderId="8" xfId="0" applyFont="1" applyFill="1" applyBorder="1" applyAlignment="1">
      <alignment horizontal="center" vertical="center" wrapText="1"/>
    </xf>
    <xf numFmtId="0" fontId="12" fillId="2" borderId="7"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27" xfId="0" applyFont="1" applyFill="1" applyBorder="1" applyAlignment="1">
      <alignment horizontal="center" vertical="center"/>
    </xf>
    <xf numFmtId="0" fontId="12" fillId="2" borderId="8" xfId="0" applyFont="1" applyFill="1" applyBorder="1" applyAlignment="1">
      <alignment horizontal="center" vertical="center"/>
    </xf>
    <xf numFmtId="0" fontId="12" fillId="5" borderId="14" xfId="0" applyFont="1" applyFill="1" applyBorder="1" applyAlignment="1">
      <alignment horizontal="center" vertic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12" fillId="5" borderId="0" xfId="0" applyFont="1" applyFill="1" applyBorder="1" applyAlignment="1">
      <alignment horizontal="center" vertical="center" wrapText="1"/>
    </xf>
    <xf numFmtId="0" fontId="0" fillId="0" borderId="0" xfId="0" applyAlignment="1">
      <alignment horizontal="center" vertical="center"/>
    </xf>
    <xf numFmtId="0" fontId="26" fillId="2" borderId="35" xfId="0" applyFont="1" applyFill="1" applyBorder="1" applyAlignment="1">
      <alignment horizontal="center" vertical="center"/>
    </xf>
    <xf numFmtId="10" fontId="35" fillId="5" borderId="42" xfId="0" applyNumberFormat="1" applyFont="1" applyFill="1" applyBorder="1" applyAlignment="1">
      <alignment horizontal="center" vertical="center" wrapText="1" readingOrder="1"/>
    </xf>
    <xf numFmtId="0" fontId="35" fillId="5" borderId="39" xfId="0" applyFont="1" applyFill="1" applyBorder="1" applyAlignment="1">
      <alignment horizontal="center" vertical="center" wrapText="1" readingOrder="1"/>
    </xf>
    <xf numFmtId="0" fontId="35" fillId="5" borderId="40" xfId="0" applyFont="1" applyFill="1" applyBorder="1" applyAlignment="1">
      <alignment horizontal="center" vertical="center" wrapText="1" readingOrder="1"/>
    </xf>
    <xf numFmtId="0" fontId="35" fillId="5" borderId="42" xfId="0" applyFont="1" applyFill="1" applyBorder="1" applyAlignment="1">
      <alignment horizontal="center" vertical="center" wrapText="1" readingOrder="1"/>
    </xf>
  </cellXfs>
  <cellStyles count="39">
    <cellStyle name="常规" xfId="0" builtinId="0"/>
    <cellStyle name="常规 10" xfId="17"/>
    <cellStyle name="常规 107" xfId="16"/>
    <cellStyle name="常规 11" xfId="30"/>
    <cellStyle name="常规 12" xfId="15"/>
    <cellStyle name="常规 13" xfId="19"/>
    <cellStyle name="常规 13 10" xfId="23"/>
    <cellStyle name="常规 13 11" xfId="25"/>
    <cellStyle name="常规 13 12" xfId="33"/>
    <cellStyle name="常规 14" xfId="12"/>
    <cellStyle name="常规 15" xfId="27"/>
    <cellStyle name="常规 15 14" xfId="36"/>
    <cellStyle name="常规 2" xfId="5"/>
    <cellStyle name="常规 2 2 2" xfId="11"/>
    <cellStyle name="常规 2 7" xfId="28"/>
    <cellStyle name="常规 3" xfId="3"/>
    <cellStyle name="常规 3 2" xfId="1"/>
    <cellStyle name="常规 3 3" xfId="4"/>
    <cellStyle name="常规 4" xfId="7"/>
    <cellStyle name="常规 5" xfId="9"/>
    <cellStyle name="常规 6" xfId="13"/>
    <cellStyle name="常规 6 2" xfId="18"/>
    <cellStyle name="常规 7" xfId="6"/>
    <cellStyle name="常规 7 2" xfId="20"/>
    <cellStyle name="常规 7 2 10" xfId="37"/>
    <cellStyle name="常规 7 2 12" xfId="31"/>
    <cellStyle name="常规 7 2 14" xfId="34"/>
    <cellStyle name="常规 7 2 2" xfId="29"/>
    <cellStyle name="常规 7 6" xfId="21"/>
    <cellStyle name="常规 7 6 10" xfId="22"/>
    <cellStyle name="常规 7 6 11" xfId="24"/>
    <cellStyle name="常规 7 6 12" xfId="32"/>
    <cellStyle name="常规 7 7" xfId="26"/>
    <cellStyle name="常规 7 7 10" xfId="38"/>
    <cellStyle name="常规 7 7 14" xfId="35"/>
    <cellStyle name="常规 8" xfId="8"/>
    <cellStyle name="常规 9" xfId="14"/>
    <cellStyle name="常规 9 2" xfId="10"/>
    <cellStyle name="样式 1"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4</xdr:col>
      <xdr:colOff>1595439</xdr:colOff>
      <xdr:row>35</xdr:row>
      <xdr:rowOff>571500</xdr:rowOff>
    </xdr:from>
    <xdr:to>
      <xdr:col>12</xdr:col>
      <xdr:colOff>369095</xdr:colOff>
      <xdr:row>35</xdr:row>
      <xdr:rowOff>1809750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12720" y="7417594"/>
          <a:ext cx="5238750" cy="12382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851;&#38190;&#35282;&#33394;&#32479;&#35745;&#34920;&#65288;11&#26376;&#65289;-v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关键角色配置说明"/>
      <sheetName val="QA信息"/>
      <sheetName val="关键角色配置清单-全量"/>
      <sheetName val="关键角色配置清单-独立交付"/>
      <sheetName val="项目评估及规划-全量"/>
      <sheetName val="项目评估及规划-任务型及以上"/>
      <sheetName val="项目评估及规划-任务型及以上+FP"/>
      <sheetName val="项目评估及规划-独立交付"/>
      <sheetName val="项目评估及规划-独立交付+FP"/>
      <sheetName val="项目评估及规划-FP"/>
      <sheetName val="全量统计结果"/>
      <sheetName val="独立交付统计"/>
      <sheetName val="任务型及以上+FP统计"/>
      <sheetName val="FP统计"/>
      <sheetName val="独立交付+FP统计"/>
      <sheetName val="任务型及以上统计"/>
      <sheetName val="答辩通过率-全量"/>
      <sheetName val="答辩通过率-独立交付"/>
      <sheetName val="Sheet3"/>
      <sheetName val="Sheet1"/>
    </sheetNames>
    <sheetDataSet>
      <sheetData sheetId="0"/>
      <sheetData sheetId="1">
        <row r="1">
          <cell r="D1" t="str">
            <v>事业部</v>
          </cell>
          <cell r="M1" t="str">
            <v>是否通过客户答辩（是/否）</v>
          </cell>
        </row>
        <row r="2">
          <cell r="D2" t="str">
            <v>产品服务事业部</v>
          </cell>
          <cell r="M2" t="str">
            <v>是</v>
          </cell>
        </row>
        <row r="3">
          <cell r="D3" t="str">
            <v>产品服务事业部</v>
          </cell>
          <cell r="M3" t="str">
            <v>是</v>
          </cell>
        </row>
        <row r="4">
          <cell r="D4" t="str">
            <v>产品服务事业部</v>
          </cell>
          <cell r="M4" t="str">
            <v>是</v>
          </cell>
        </row>
        <row r="5">
          <cell r="D5" t="str">
            <v>产品服务事业部</v>
          </cell>
          <cell r="M5" t="str">
            <v>是</v>
          </cell>
        </row>
        <row r="6">
          <cell r="D6" t="str">
            <v>产品服务事业部</v>
          </cell>
          <cell r="M6" t="str">
            <v>是</v>
          </cell>
        </row>
        <row r="7">
          <cell r="D7" t="str">
            <v>产品服务事业部</v>
          </cell>
          <cell r="M7" t="str">
            <v>是</v>
          </cell>
        </row>
        <row r="8">
          <cell r="D8" t="str">
            <v>产品服务事业部</v>
          </cell>
          <cell r="M8" t="str">
            <v>是</v>
          </cell>
        </row>
        <row r="9">
          <cell r="D9" t="str">
            <v>产品服务事业部</v>
          </cell>
          <cell r="M9" t="str">
            <v>是</v>
          </cell>
        </row>
        <row r="10">
          <cell r="D10" t="str">
            <v>产品服务事业部</v>
          </cell>
          <cell r="M10" t="str">
            <v>否</v>
          </cell>
        </row>
        <row r="11">
          <cell r="D11" t="str">
            <v>产品服务事业部</v>
          </cell>
          <cell r="M11" t="str">
            <v>是</v>
          </cell>
        </row>
        <row r="12">
          <cell r="D12" t="str">
            <v>产品服务事业部</v>
          </cell>
          <cell r="M12" t="str">
            <v>是</v>
          </cell>
        </row>
        <row r="13">
          <cell r="D13" t="str">
            <v>产品服务事业部</v>
          </cell>
        </row>
        <row r="14">
          <cell r="D14" t="str">
            <v>交付服务事业部</v>
          </cell>
          <cell r="M14" t="str">
            <v>是</v>
          </cell>
        </row>
        <row r="15">
          <cell r="D15" t="str">
            <v>交付服务事业部</v>
          </cell>
          <cell r="M15" t="str">
            <v>是</v>
          </cell>
        </row>
        <row r="16">
          <cell r="D16" t="str">
            <v>交付服务事业部</v>
          </cell>
          <cell r="M16" t="str">
            <v>是</v>
          </cell>
        </row>
        <row r="17">
          <cell r="D17" t="str">
            <v>交付服务事业部</v>
          </cell>
          <cell r="M17" t="str">
            <v>是</v>
          </cell>
        </row>
        <row r="18">
          <cell r="D18" t="str">
            <v>交付服务事业部</v>
          </cell>
          <cell r="M18" t="str">
            <v>是</v>
          </cell>
        </row>
        <row r="19">
          <cell r="D19" t="str">
            <v>交付服务事业部</v>
          </cell>
          <cell r="M19" t="str">
            <v>否</v>
          </cell>
        </row>
        <row r="20">
          <cell r="D20" t="str">
            <v>交付服务事业部</v>
          </cell>
          <cell r="M20" t="str">
            <v>是</v>
          </cell>
        </row>
        <row r="21">
          <cell r="D21" t="str">
            <v>交付服务事业部</v>
          </cell>
          <cell r="M21" t="str">
            <v>否</v>
          </cell>
        </row>
        <row r="22">
          <cell r="D22" t="str">
            <v>交付服务事业部</v>
          </cell>
          <cell r="M22" t="str">
            <v>否</v>
          </cell>
        </row>
        <row r="23">
          <cell r="D23" t="str">
            <v>交付服务事业部</v>
          </cell>
          <cell r="M23" t="str">
            <v>否</v>
          </cell>
        </row>
        <row r="24">
          <cell r="D24" t="str">
            <v>交付服务事业部</v>
          </cell>
          <cell r="M24" t="str">
            <v>是</v>
          </cell>
        </row>
        <row r="25">
          <cell r="D25" t="str">
            <v>交付服务事业部</v>
          </cell>
          <cell r="M25" t="str">
            <v>否</v>
          </cell>
        </row>
        <row r="26">
          <cell r="D26" t="str">
            <v>交付服务事业部</v>
          </cell>
          <cell r="M26" t="str">
            <v>是</v>
          </cell>
        </row>
        <row r="27">
          <cell r="D27" t="str">
            <v>交付服务事业部</v>
          </cell>
          <cell r="M27" t="str">
            <v>否</v>
          </cell>
        </row>
        <row r="28">
          <cell r="D28" t="str">
            <v>交付服务事业部</v>
          </cell>
          <cell r="M28" t="str">
            <v>是</v>
          </cell>
        </row>
        <row r="29">
          <cell r="D29" t="str">
            <v>交付服务事业部</v>
          </cell>
          <cell r="M29" t="str">
            <v>否</v>
          </cell>
        </row>
        <row r="30">
          <cell r="D30" t="str">
            <v>交付服务事业部</v>
          </cell>
          <cell r="M30" t="str">
            <v>否</v>
          </cell>
        </row>
        <row r="31">
          <cell r="D31" t="str">
            <v>SPO事业部</v>
          </cell>
          <cell r="M31" t="str">
            <v>是</v>
          </cell>
        </row>
        <row r="32">
          <cell r="D32" t="str">
            <v>SPO事业部</v>
          </cell>
          <cell r="M32" t="str">
            <v>否</v>
          </cell>
        </row>
        <row r="33">
          <cell r="D33" t="str">
            <v>SPO事业部</v>
          </cell>
          <cell r="M33" t="str">
            <v>是</v>
          </cell>
        </row>
        <row r="34">
          <cell r="D34" t="str">
            <v>SPO事业部</v>
          </cell>
          <cell r="M34" t="str">
            <v>是</v>
          </cell>
        </row>
        <row r="35">
          <cell r="D35" t="str">
            <v>SPO事业部</v>
          </cell>
          <cell r="M35" t="str">
            <v>否</v>
          </cell>
        </row>
        <row r="36">
          <cell r="D36" t="str">
            <v>SPO事业部</v>
          </cell>
          <cell r="M36" t="str">
            <v>否</v>
          </cell>
        </row>
        <row r="37">
          <cell r="D37" t="str">
            <v>SPO事业部</v>
          </cell>
        </row>
        <row r="38">
          <cell r="D38" t="str">
            <v>定制事业部</v>
          </cell>
          <cell r="M38" t="str">
            <v>是</v>
          </cell>
        </row>
        <row r="39">
          <cell r="D39" t="str">
            <v>定制事业部</v>
          </cell>
        </row>
        <row r="40">
          <cell r="D40" t="str">
            <v>定制事业部</v>
          </cell>
        </row>
        <row r="41">
          <cell r="D41" t="str">
            <v>无线事业部</v>
          </cell>
          <cell r="M41" t="str">
            <v>是</v>
          </cell>
        </row>
        <row r="42">
          <cell r="D42" t="str">
            <v>无线事业部</v>
          </cell>
          <cell r="M42" t="str">
            <v>是</v>
          </cell>
        </row>
        <row r="43">
          <cell r="D43" t="str">
            <v>无线事业部</v>
          </cell>
          <cell r="M43" t="str">
            <v>是</v>
          </cell>
        </row>
        <row r="44">
          <cell r="D44" t="str">
            <v>无线事业部</v>
          </cell>
          <cell r="M44" t="str">
            <v>是</v>
          </cell>
        </row>
        <row r="45">
          <cell r="D45" t="str">
            <v>无线事业部</v>
          </cell>
          <cell r="M45" t="str">
            <v>否</v>
          </cell>
        </row>
        <row r="46">
          <cell r="D46" t="str">
            <v>无线事业部</v>
          </cell>
          <cell r="M46" t="str">
            <v>否</v>
          </cell>
        </row>
        <row r="47">
          <cell r="D47" t="str">
            <v>无线事业部</v>
          </cell>
          <cell r="M47" t="str">
            <v>否</v>
          </cell>
        </row>
        <row r="48">
          <cell r="D48" t="str">
            <v>无线事业部</v>
          </cell>
          <cell r="M48" t="str">
            <v>否</v>
          </cell>
        </row>
        <row r="49">
          <cell r="D49" t="str">
            <v>无线事业部</v>
          </cell>
          <cell r="M49" t="str">
            <v>否</v>
          </cell>
        </row>
        <row r="50">
          <cell r="D50" t="str">
            <v>无线事业部</v>
          </cell>
          <cell r="M50" t="str">
            <v>否</v>
          </cell>
        </row>
        <row r="51">
          <cell r="D51" t="str">
            <v>网络事业部</v>
          </cell>
          <cell r="M51" t="str">
            <v>是</v>
          </cell>
        </row>
        <row r="52">
          <cell r="D52" t="str">
            <v>网络事业部</v>
          </cell>
          <cell r="M52" t="str">
            <v>否</v>
          </cell>
        </row>
        <row r="53">
          <cell r="D53" t="str">
            <v>网络事业部</v>
          </cell>
        </row>
        <row r="54">
          <cell r="D54" t="str">
            <v>网络事业部</v>
          </cell>
          <cell r="M54" t="str">
            <v>否</v>
          </cell>
        </row>
        <row r="55">
          <cell r="D55" t="str">
            <v>网络事业部</v>
          </cell>
          <cell r="M55" t="str">
            <v>否</v>
          </cell>
        </row>
        <row r="56">
          <cell r="D56" t="str">
            <v>网络事业部</v>
          </cell>
          <cell r="M56" t="str">
            <v>否</v>
          </cell>
        </row>
        <row r="57">
          <cell r="D57" t="str">
            <v>网络事业部</v>
          </cell>
          <cell r="M57" t="str">
            <v>否</v>
          </cell>
        </row>
        <row r="58">
          <cell r="D58" t="str">
            <v>网络事业部</v>
          </cell>
          <cell r="M58" t="str">
            <v>否</v>
          </cell>
        </row>
        <row r="59">
          <cell r="D59" t="str">
            <v>网络事业部</v>
          </cell>
          <cell r="M59" t="str">
            <v>否</v>
          </cell>
        </row>
        <row r="60">
          <cell r="D60" t="str">
            <v>网络事业部</v>
          </cell>
          <cell r="M60" t="str">
            <v>否</v>
          </cell>
        </row>
        <row r="61">
          <cell r="D61" t="str">
            <v>网络事业部</v>
          </cell>
        </row>
        <row r="62">
          <cell r="D62" t="str">
            <v>网络事业部</v>
          </cell>
        </row>
        <row r="63">
          <cell r="D63" t="str">
            <v>网络事业部</v>
          </cell>
        </row>
        <row r="64">
          <cell r="D64" t="str">
            <v>网络事业部</v>
          </cell>
        </row>
        <row r="65">
          <cell r="D65" t="str">
            <v>网络事业部</v>
          </cell>
        </row>
        <row r="66">
          <cell r="D66" t="str">
            <v>网络事业部</v>
          </cell>
        </row>
        <row r="67">
          <cell r="D67" t="str">
            <v>网络事业部</v>
          </cell>
        </row>
        <row r="68">
          <cell r="D68" t="str">
            <v>网络事业部</v>
          </cell>
        </row>
        <row r="69">
          <cell r="D69" t="str">
            <v>网络事业部</v>
          </cell>
        </row>
        <row r="70">
          <cell r="D70" t="str">
            <v>核心网&amp;综合事业部</v>
          </cell>
          <cell r="M70" t="str">
            <v>是</v>
          </cell>
        </row>
        <row r="71">
          <cell r="D71" t="str">
            <v>核心网&amp;综合事业部</v>
          </cell>
          <cell r="M71" t="str">
            <v>是</v>
          </cell>
        </row>
        <row r="72">
          <cell r="D72" t="str">
            <v>核心网&amp;综合事业部</v>
          </cell>
          <cell r="M72" t="str">
            <v>是</v>
          </cell>
        </row>
        <row r="73">
          <cell r="D73" t="str">
            <v>核心网&amp;综合事业部</v>
          </cell>
          <cell r="M73" t="str">
            <v>是</v>
          </cell>
        </row>
        <row r="74">
          <cell r="D74" t="str">
            <v>核心网&amp;综合事业部</v>
          </cell>
          <cell r="M74" t="str">
            <v>是</v>
          </cell>
        </row>
        <row r="75">
          <cell r="D75" t="str">
            <v>核心网&amp;综合事业部</v>
          </cell>
        </row>
        <row r="76">
          <cell r="D76" t="str">
            <v>研发能力中心事业部</v>
          </cell>
          <cell r="M76" t="str">
            <v>是</v>
          </cell>
        </row>
        <row r="77">
          <cell r="D77" t="str">
            <v>中软院事业部</v>
          </cell>
          <cell r="M77" t="str">
            <v>是</v>
          </cell>
        </row>
        <row r="78">
          <cell r="D78" t="str">
            <v>研发能力中心事业部</v>
          </cell>
          <cell r="M78" t="str">
            <v>是</v>
          </cell>
        </row>
        <row r="79">
          <cell r="D79" t="str">
            <v>研发能力中心事业部</v>
          </cell>
          <cell r="M79" t="str">
            <v>是</v>
          </cell>
        </row>
        <row r="80">
          <cell r="D80" t="str">
            <v>研发能力中心事业部</v>
          </cell>
          <cell r="M80" t="str">
            <v>是</v>
          </cell>
        </row>
        <row r="81">
          <cell r="D81" t="str">
            <v>研发能力中心事业部</v>
          </cell>
          <cell r="M81" t="str">
            <v>否</v>
          </cell>
        </row>
        <row r="82">
          <cell r="D82" t="str">
            <v>研发能力中心事业部</v>
          </cell>
          <cell r="M82" t="str">
            <v>是</v>
          </cell>
        </row>
        <row r="83">
          <cell r="D83" t="str">
            <v>中软院事业部</v>
          </cell>
          <cell r="M83" t="str">
            <v>是</v>
          </cell>
        </row>
        <row r="84">
          <cell r="D84" t="str">
            <v>中软院事业部</v>
          </cell>
          <cell r="M84" t="str">
            <v>是</v>
          </cell>
        </row>
        <row r="85">
          <cell r="D85" t="str">
            <v>中软院事业部</v>
          </cell>
          <cell r="M85" t="str">
            <v>是</v>
          </cell>
        </row>
        <row r="86">
          <cell r="D86" t="str">
            <v>研发能力中心事业部</v>
          </cell>
          <cell r="M86" t="str">
            <v>是</v>
          </cell>
        </row>
        <row r="87">
          <cell r="D87" t="str">
            <v>中软院事业部</v>
          </cell>
          <cell r="M87" t="str">
            <v>是</v>
          </cell>
        </row>
        <row r="88">
          <cell r="D88" t="str">
            <v>研发能力中心事业部</v>
          </cell>
          <cell r="M88" t="str">
            <v>是</v>
          </cell>
        </row>
        <row r="89">
          <cell r="D89" t="str">
            <v>中软院事业部</v>
          </cell>
          <cell r="M89" t="str">
            <v>否</v>
          </cell>
        </row>
        <row r="90">
          <cell r="D90" t="str">
            <v>研发能力中心事业部</v>
          </cell>
          <cell r="M90" t="str">
            <v>否</v>
          </cell>
        </row>
        <row r="91">
          <cell r="D91" t="str">
            <v>中软院事业部</v>
          </cell>
          <cell r="M91" t="str">
            <v>否</v>
          </cell>
        </row>
        <row r="92">
          <cell r="D92" t="str">
            <v>研发能力中心事业部</v>
          </cell>
          <cell r="M92" t="str">
            <v>否</v>
          </cell>
        </row>
        <row r="93">
          <cell r="D93" t="str">
            <v>研发能力中心事业部</v>
          </cell>
          <cell r="M93" t="str">
            <v>是</v>
          </cell>
        </row>
        <row r="94">
          <cell r="D94" t="str">
            <v>研发能力中心事业部</v>
          </cell>
          <cell r="M94" t="str">
            <v>否</v>
          </cell>
        </row>
        <row r="95">
          <cell r="D95" t="str">
            <v>研发能力中心事业部</v>
          </cell>
          <cell r="M95" t="str">
            <v>否</v>
          </cell>
        </row>
        <row r="96">
          <cell r="D96" t="str">
            <v>研发能力中心事业部</v>
          </cell>
          <cell r="M96" t="str">
            <v>否</v>
          </cell>
        </row>
        <row r="97">
          <cell r="D97" t="str">
            <v>企业网络与安全事业部</v>
          </cell>
          <cell r="M97" t="str">
            <v>是</v>
          </cell>
        </row>
        <row r="98">
          <cell r="D98" t="str">
            <v>企业网络与安全事业部</v>
          </cell>
          <cell r="M98" t="str">
            <v>是</v>
          </cell>
        </row>
        <row r="99">
          <cell r="D99" t="str">
            <v>企业网络与安全事业部</v>
          </cell>
          <cell r="M99" t="str">
            <v>是</v>
          </cell>
        </row>
        <row r="100">
          <cell r="D100" t="str">
            <v>企业网络与安全事业部</v>
          </cell>
          <cell r="M100" t="str">
            <v>是</v>
          </cell>
        </row>
        <row r="101">
          <cell r="D101" t="str">
            <v>企业网络与安全事业部</v>
          </cell>
          <cell r="M101" t="str">
            <v>是</v>
          </cell>
        </row>
        <row r="102">
          <cell r="D102" t="str">
            <v>企业网络与安全事业部</v>
          </cell>
          <cell r="M102" t="str">
            <v>否</v>
          </cell>
        </row>
        <row r="103">
          <cell r="D103" t="str">
            <v>企业网络与安全事业部</v>
          </cell>
          <cell r="M103" t="str">
            <v>否</v>
          </cell>
        </row>
        <row r="104">
          <cell r="D104" t="str">
            <v>企业网络与安全事业部</v>
          </cell>
          <cell r="M104" t="str">
            <v>否</v>
          </cell>
        </row>
        <row r="105">
          <cell r="D105" t="str">
            <v>企业网络与安全事业部</v>
          </cell>
          <cell r="M105" t="str">
            <v>否</v>
          </cell>
        </row>
        <row r="106">
          <cell r="D106" t="str">
            <v>企业网络与安全事业部</v>
          </cell>
          <cell r="M106" t="str">
            <v>是</v>
          </cell>
        </row>
        <row r="107">
          <cell r="D107" t="str">
            <v>企业网络与安全事业部</v>
          </cell>
        </row>
        <row r="108">
          <cell r="D108" t="str">
            <v>IT事业部</v>
          </cell>
          <cell r="M108" t="str">
            <v>是</v>
          </cell>
        </row>
        <row r="109">
          <cell r="D109" t="str">
            <v>IT事业部</v>
          </cell>
          <cell r="M109" t="str">
            <v>是</v>
          </cell>
        </row>
        <row r="110">
          <cell r="D110" t="str">
            <v>IT事业部</v>
          </cell>
          <cell r="M110" t="str">
            <v>是</v>
          </cell>
        </row>
        <row r="111">
          <cell r="D111" t="str">
            <v>IT事业部</v>
          </cell>
          <cell r="M111" t="str">
            <v>是</v>
          </cell>
        </row>
        <row r="112">
          <cell r="D112" t="str">
            <v>IT事业部</v>
          </cell>
          <cell r="M112" t="str">
            <v>是</v>
          </cell>
        </row>
        <row r="113">
          <cell r="D113" t="str">
            <v>IT事业部</v>
          </cell>
        </row>
        <row r="114">
          <cell r="D114" t="str">
            <v>IT事业部</v>
          </cell>
          <cell r="M114" t="str">
            <v>是</v>
          </cell>
        </row>
        <row r="115">
          <cell r="D115" t="str">
            <v>IT事业部</v>
          </cell>
        </row>
        <row r="116">
          <cell r="D116" t="str">
            <v>移动系统与应用事业部</v>
          </cell>
          <cell r="M116" t="str">
            <v>是</v>
          </cell>
        </row>
        <row r="117">
          <cell r="D117" t="str">
            <v>智能硬件&amp;云终端事业部</v>
          </cell>
          <cell r="M117" t="str">
            <v>是</v>
          </cell>
        </row>
        <row r="118">
          <cell r="D118" t="str">
            <v>移动系统与应用事业部</v>
          </cell>
          <cell r="M118" t="str">
            <v>是</v>
          </cell>
        </row>
        <row r="119">
          <cell r="D119" t="str">
            <v>智能硬件&amp;云终端事业部</v>
          </cell>
          <cell r="M119" t="str">
            <v>是</v>
          </cell>
        </row>
        <row r="120">
          <cell r="D120" t="str">
            <v>智能硬件&amp;云终端事业部</v>
          </cell>
          <cell r="M120" t="str">
            <v>是</v>
          </cell>
        </row>
        <row r="121">
          <cell r="D121" t="str">
            <v>智能硬件&amp;云终端事业部</v>
          </cell>
          <cell r="M121" t="str">
            <v>是</v>
          </cell>
        </row>
        <row r="122">
          <cell r="D122" t="str">
            <v>产品服务事业部</v>
          </cell>
          <cell r="M122" t="str">
            <v>否</v>
          </cell>
        </row>
        <row r="123">
          <cell r="D123" t="str">
            <v>移动系统与应用事业部</v>
          </cell>
          <cell r="M123" t="str">
            <v>否</v>
          </cell>
        </row>
        <row r="124">
          <cell r="D124" t="str">
            <v>移动系统与应用事业部</v>
          </cell>
        </row>
        <row r="125">
          <cell r="D125" t="str">
            <v>智能硬件&amp;云终端事业部</v>
          </cell>
          <cell r="M125" t="str">
            <v>否</v>
          </cell>
        </row>
        <row r="126">
          <cell r="D126" t="str">
            <v>智能硬件&amp;云终端事业部</v>
          </cell>
          <cell r="M126" t="str">
            <v>否</v>
          </cell>
        </row>
        <row r="127">
          <cell r="D127" t="str">
            <v>智能硬件&amp;云终端事业部</v>
          </cell>
          <cell r="M127" t="str">
            <v>否</v>
          </cell>
        </row>
        <row r="128">
          <cell r="D128" t="str">
            <v>海思战略事业部</v>
          </cell>
          <cell r="M128" t="str">
            <v>否</v>
          </cell>
        </row>
        <row r="129">
          <cell r="D129" t="str">
            <v>海思战略事业部</v>
          </cell>
          <cell r="M129" t="str">
            <v>是</v>
          </cell>
        </row>
        <row r="130">
          <cell r="D130" t="str">
            <v>海思战略事业部</v>
          </cell>
          <cell r="M130" t="str">
            <v>否</v>
          </cell>
        </row>
        <row r="131">
          <cell r="D131" t="str">
            <v>智能硬件&amp;云终端事业部</v>
          </cell>
          <cell r="M131" t="str">
            <v>否</v>
          </cell>
        </row>
        <row r="132">
          <cell r="D132" t="str">
            <v>移动系统与应用事业部</v>
          </cell>
        </row>
        <row r="133">
          <cell r="D133" t="str">
            <v>移动系统与应用事业部</v>
          </cell>
        </row>
        <row r="134">
          <cell r="D134" t="str">
            <v>移动系统与应用事业部</v>
          </cell>
        </row>
        <row r="135">
          <cell r="D135" t="str">
            <v>移动系统与应用事业部</v>
          </cell>
        </row>
        <row r="136">
          <cell r="D136" t="str">
            <v>智能硬件&amp;云终端事业部</v>
          </cell>
          <cell r="M136" t="str">
            <v>否</v>
          </cell>
        </row>
        <row r="138">
          <cell r="D138" t="str">
            <v>SPO事业部</v>
          </cell>
          <cell r="M138" t="str">
            <v>是</v>
          </cell>
        </row>
        <row r="139">
          <cell r="D139" t="str">
            <v>SPO事业部</v>
          </cell>
          <cell r="M139" t="str">
            <v>是</v>
          </cell>
        </row>
        <row r="140">
          <cell r="D140" t="str">
            <v>SPO事业部</v>
          </cell>
          <cell r="M140" t="str">
            <v>是</v>
          </cell>
        </row>
        <row r="141">
          <cell r="D141" t="str">
            <v>SPO事业部</v>
          </cell>
          <cell r="M141" t="str">
            <v>是</v>
          </cell>
        </row>
        <row r="142">
          <cell r="D142" t="str">
            <v>SPO事业部</v>
          </cell>
          <cell r="M142" t="str">
            <v>是</v>
          </cell>
        </row>
        <row r="143">
          <cell r="D143" t="str">
            <v>SPO事业部</v>
          </cell>
          <cell r="M143" t="str">
            <v>是</v>
          </cell>
        </row>
        <row r="144">
          <cell r="D144" t="str">
            <v>无线事业部</v>
          </cell>
          <cell r="M144" t="str">
            <v>是</v>
          </cell>
        </row>
        <row r="145">
          <cell r="D145" t="str">
            <v>无线事业部</v>
          </cell>
          <cell r="M145" t="str">
            <v>是</v>
          </cell>
        </row>
        <row r="146">
          <cell r="D146" t="str">
            <v>无线事业部</v>
          </cell>
          <cell r="M146" t="str">
            <v>是</v>
          </cell>
        </row>
        <row r="147">
          <cell r="D147" t="str">
            <v>无线事业部</v>
          </cell>
          <cell r="M147" t="str">
            <v>是</v>
          </cell>
        </row>
        <row r="148">
          <cell r="D148" t="str">
            <v>无线事业部</v>
          </cell>
          <cell r="M148" t="str">
            <v>是</v>
          </cell>
        </row>
        <row r="149">
          <cell r="D149" t="str">
            <v>无线事业部</v>
          </cell>
          <cell r="M149" t="str">
            <v>是</v>
          </cell>
        </row>
        <row r="150">
          <cell r="D150" t="str">
            <v>无线事业部</v>
          </cell>
          <cell r="M150" t="str">
            <v>是</v>
          </cell>
        </row>
        <row r="151">
          <cell r="D151" t="str">
            <v>无线事业部</v>
          </cell>
          <cell r="M151" t="str">
            <v>否</v>
          </cell>
        </row>
        <row r="152">
          <cell r="D152" t="str">
            <v>无线事业部</v>
          </cell>
          <cell r="M152" t="str">
            <v>否</v>
          </cell>
        </row>
        <row r="153">
          <cell r="D153" t="str">
            <v>无线事业部</v>
          </cell>
          <cell r="M153" t="str">
            <v>否</v>
          </cell>
        </row>
        <row r="154">
          <cell r="D154" t="str">
            <v>无线事业部</v>
          </cell>
          <cell r="M154" t="str">
            <v>否</v>
          </cell>
        </row>
        <row r="155">
          <cell r="D155" t="str">
            <v>网络事业部</v>
          </cell>
          <cell r="M155" t="str">
            <v>是</v>
          </cell>
        </row>
        <row r="156">
          <cell r="D156" t="str">
            <v>网络事业部</v>
          </cell>
          <cell r="M156" t="str">
            <v>否</v>
          </cell>
        </row>
        <row r="157">
          <cell r="D157" t="str">
            <v>网络事业部</v>
          </cell>
          <cell r="M157" t="str">
            <v>否</v>
          </cell>
        </row>
        <row r="158">
          <cell r="D158" t="str">
            <v>核心网&amp;综合事业部</v>
          </cell>
          <cell r="M158" t="str">
            <v>是</v>
          </cell>
        </row>
        <row r="159">
          <cell r="D159" t="str">
            <v>核心网&amp;综合事业部</v>
          </cell>
          <cell r="M159" t="str">
            <v>是</v>
          </cell>
        </row>
        <row r="160">
          <cell r="D160" t="str">
            <v>核心网&amp;综合事业部</v>
          </cell>
          <cell r="M160" t="str">
            <v>是</v>
          </cell>
        </row>
        <row r="161">
          <cell r="D161" t="str">
            <v>核心网&amp;综合事业部</v>
          </cell>
          <cell r="M161" t="str">
            <v>是</v>
          </cell>
        </row>
        <row r="162">
          <cell r="D162" t="str">
            <v>核心网&amp;综合事业部</v>
          </cell>
          <cell r="M162" t="str">
            <v>是</v>
          </cell>
        </row>
        <row r="163">
          <cell r="D163" t="str">
            <v>核心网&amp;综合事业部</v>
          </cell>
          <cell r="M163" t="str">
            <v>否</v>
          </cell>
        </row>
        <row r="164">
          <cell r="D164" t="str">
            <v>中软院事业部</v>
          </cell>
          <cell r="M164" t="str">
            <v>是</v>
          </cell>
        </row>
        <row r="165">
          <cell r="D165" t="str">
            <v>中软院事业部</v>
          </cell>
          <cell r="M165" t="str">
            <v>是</v>
          </cell>
        </row>
        <row r="166">
          <cell r="D166" t="str">
            <v>中软院事业部</v>
          </cell>
          <cell r="M166" t="str">
            <v>是</v>
          </cell>
        </row>
        <row r="167">
          <cell r="D167" t="str">
            <v>中软院事业部</v>
          </cell>
          <cell r="M167" t="str">
            <v>是</v>
          </cell>
        </row>
        <row r="168">
          <cell r="D168" t="str">
            <v>中软院事业部</v>
          </cell>
          <cell r="M168" t="str">
            <v>是</v>
          </cell>
        </row>
        <row r="169">
          <cell r="D169" t="str">
            <v>中软院事业部</v>
          </cell>
          <cell r="M169" t="str">
            <v>是</v>
          </cell>
        </row>
        <row r="170">
          <cell r="D170" t="str">
            <v>中软院事业部</v>
          </cell>
          <cell r="M170" t="str">
            <v>是</v>
          </cell>
        </row>
        <row r="171">
          <cell r="D171" t="str">
            <v>中软院事业部</v>
          </cell>
          <cell r="M171" t="str">
            <v>是</v>
          </cell>
        </row>
        <row r="172">
          <cell r="D172" t="str">
            <v>中软院事业部</v>
          </cell>
          <cell r="M172" t="str">
            <v>是</v>
          </cell>
        </row>
        <row r="173">
          <cell r="D173" t="str">
            <v>中软院事业部</v>
          </cell>
          <cell r="M173" t="str">
            <v>否</v>
          </cell>
        </row>
        <row r="174">
          <cell r="D174" t="str">
            <v>中软院事业部</v>
          </cell>
          <cell r="M174" t="str">
            <v>否</v>
          </cell>
        </row>
        <row r="175">
          <cell r="D175" t="str">
            <v>研发能力中心事业部</v>
          </cell>
          <cell r="M175" t="str">
            <v>否</v>
          </cell>
        </row>
        <row r="176">
          <cell r="D176" t="str">
            <v>企业网络与安全事业部</v>
          </cell>
          <cell r="M176" t="str">
            <v>是</v>
          </cell>
        </row>
        <row r="177">
          <cell r="D177" t="str">
            <v>IT事业部</v>
          </cell>
          <cell r="M177" t="str">
            <v>是</v>
          </cell>
        </row>
        <row r="178">
          <cell r="D178" t="str">
            <v>IT事业部</v>
          </cell>
          <cell r="M178" t="str">
            <v>是</v>
          </cell>
        </row>
        <row r="179">
          <cell r="D179" t="str">
            <v>IT事业部</v>
          </cell>
          <cell r="M179" t="str">
            <v>是</v>
          </cell>
        </row>
        <row r="180">
          <cell r="D180" t="str">
            <v>IT事业部</v>
          </cell>
          <cell r="M180" t="str">
            <v>是</v>
          </cell>
        </row>
        <row r="181">
          <cell r="D181" t="str">
            <v>IT事业部</v>
          </cell>
          <cell r="M181" t="str">
            <v>是</v>
          </cell>
        </row>
        <row r="182">
          <cell r="D182" t="str">
            <v>IT事业部</v>
          </cell>
          <cell r="M182" t="str">
            <v>是</v>
          </cell>
        </row>
        <row r="183">
          <cell r="D183" t="str">
            <v>IT事业部</v>
          </cell>
          <cell r="M183" t="str">
            <v>否</v>
          </cell>
        </row>
        <row r="184">
          <cell r="D184" t="str">
            <v>移动终端与软件事业部</v>
          </cell>
          <cell r="M184" t="str">
            <v>否</v>
          </cell>
        </row>
        <row r="185">
          <cell r="D185" t="str">
            <v>移动终端与软件事业部</v>
          </cell>
          <cell r="M185" t="str">
            <v>是</v>
          </cell>
        </row>
        <row r="186">
          <cell r="D186" t="str">
            <v>移动终端与软件事业部</v>
          </cell>
          <cell r="M186" t="str">
            <v>是</v>
          </cell>
        </row>
        <row r="187">
          <cell r="D187" t="str">
            <v>移动终端与软件事业部</v>
          </cell>
          <cell r="M187" t="str">
            <v>是</v>
          </cell>
        </row>
        <row r="188">
          <cell r="D188" t="str">
            <v>移动终端与软件事业部</v>
          </cell>
          <cell r="M188" t="str">
            <v>是</v>
          </cell>
        </row>
        <row r="189">
          <cell r="D189" t="str">
            <v>移动终端与软件事业部</v>
          </cell>
          <cell r="M189" t="str">
            <v>否</v>
          </cell>
        </row>
        <row r="190">
          <cell r="D190" t="str">
            <v>移动终端与软件事业部</v>
          </cell>
          <cell r="M190" t="str">
            <v>是</v>
          </cell>
        </row>
        <row r="191">
          <cell r="D191" t="str">
            <v>移动终端与软件事业部</v>
          </cell>
          <cell r="M191" t="str">
            <v>否</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XFD43"/>
  <sheetViews>
    <sheetView zoomScale="80" zoomScaleNormal="80" workbookViewId="0">
      <selection activeCell="C36" sqref="C36"/>
    </sheetView>
  </sheetViews>
  <sheetFormatPr defaultRowHeight="14.25"/>
  <cols>
    <col min="1" max="1" width="9" style="6"/>
    <col min="2" max="2" width="17.75" style="6" customWidth="1"/>
    <col min="3" max="3" width="19.625" style="6" customWidth="1"/>
    <col min="4" max="4" width="18" style="6" customWidth="1"/>
    <col min="5" max="5" width="21.375" style="6" customWidth="1"/>
    <col min="6" max="12" width="9" style="6"/>
    <col min="13" max="13" width="23" style="6" customWidth="1"/>
    <col min="14" max="16384" width="9" style="6"/>
  </cols>
  <sheetData>
    <row r="1" spans="1:7" customFormat="1" thickBot="1"/>
    <row r="2" spans="1:7" customFormat="1" ht="15" thickBot="1">
      <c r="A2" s="244" t="s">
        <v>66</v>
      </c>
      <c r="B2" s="245"/>
      <c r="C2" s="245"/>
      <c r="D2" s="245"/>
      <c r="E2" s="246"/>
    </row>
    <row r="3" spans="1:7" customFormat="1">
      <c r="A3" s="20" t="s">
        <v>67</v>
      </c>
      <c r="B3" s="21" t="s">
        <v>68</v>
      </c>
      <c r="C3" s="21" t="s">
        <v>69</v>
      </c>
      <c r="D3" s="21" t="s">
        <v>70</v>
      </c>
      <c r="E3" s="22" t="s">
        <v>71</v>
      </c>
    </row>
    <row r="4" spans="1:7" customFormat="1">
      <c r="A4" s="23" t="s">
        <v>3</v>
      </c>
      <c r="B4" s="242" t="s">
        <v>72</v>
      </c>
      <c r="C4" s="247"/>
      <c r="D4" s="247"/>
      <c r="E4" s="248"/>
    </row>
    <row r="5" spans="1:7" customFormat="1">
      <c r="A5" s="23" t="s">
        <v>9</v>
      </c>
      <c r="B5" s="242" t="s">
        <v>73</v>
      </c>
      <c r="C5" s="243"/>
      <c r="D5" s="24" t="s">
        <v>74</v>
      </c>
      <c r="E5" s="25"/>
    </row>
    <row r="6" spans="1:7" customFormat="1">
      <c r="A6" s="23" t="s">
        <v>5</v>
      </c>
      <c r="B6" s="249" t="s">
        <v>75</v>
      </c>
      <c r="C6" s="249"/>
      <c r="D6" s="24" t="s">
        <v>76</v>
      </c>
      <c r="E6" s="25" t="s">
        <v>77</v>
      </c>
    </row>
    <row r="7" spans="1:7" customFormat="1" ht="15" thickBot="1">
      <c r="A7" s="26" t="s">
        <v>46</v>
      </c>
      <c r="B7" s="252" t="s">
        <v>78</v>
      </c>
      <c r="C7" s="252"/>
      <c r="D7" s="252"/>
      <c r="E7" s="253"/>
    </row>
    <row r="8" spans="1:7" customFormat="1" ht="13.5"/>
    <row r="9" spans="1:7" customFormat="1" thickBot="1"/>
    <row r="10" spans="1:7" customFormat="1" ht="15" thickBot="1">
      <c r="A10" s="254" t="s">
        <v>92</v>
      </c>
      <c r="B10" s="254"/>
      <c r="C10" s="254"/>
      <c r="D10" s="254"/>
      <c r="E10" s="254"/>
      <c r="F10" s="254"/>
      <c r="G10" s="231" t="s">
        <v>87</v>
      </c>
    </row>
    <row r="11" spans="1:7" customFormat="1" ht="15" thickBot="1">
      <c r="A11" s="255" t="s">
        <v>79</v>
      </c>
      <c r="B11" s="255"/>
      <c r="C11" s="29" t="s">
        <v>3</v>
      </c>
      <c r="D11" s="29" t="s">
        <v>80</v>
      </c>
      <c r="E11" s="29" t="s">
        <v>86</v>
      </c>
      <c r="F11" s="29" t="s">
        <v>46</v>
      </c>
      <c r="G11" s="232"/>
    </row>
    <row r="12" spans="1:7" customFormat="1" ht="14.25" customHeight="1" thickBot="1">
      <c r="A12" s="256" t="s">
        <v>11</v>
      </c>
      <c r="B12" s="256"/>
      <c r="C12" s="30" t="s">
        <v>40</v>
      </c>
      <c r="D12" s="30"/>
      <c r="E12" s="30"/>
      <c r="F12" s="30"/>
      <c r="G12" s="233" t="s">
        <v>89</v>
      </c>
    </row>
    <row r="13" spans="1:7" customFormat="1" ht="15" thickBot="1">
      <c r="A13" s="29" t="s">
        <v>6</v>
      </c>
      <c r="B13" s="29"/>
      <c r="C13" s="30" t="s">
        <v>40</v>
      </c>
      <c r="D13" s="30"/>
      <c r="E13" s="30"/>
      <c r="F13" s="30"/>
      <c r="G13" s="234"/>
    </row>
    <row r="14" spans="1:7" customFormat="1" ht="15" thickBot="1">
      <c r="A14" s="29" t="s">
        <v>7</v>
      </c>
      <c r="B14" s="29"/>
      <c r="C14" s="30" t="s">
        <v>40</v>
      </c>
      <c r="D14" s="30" t="s">
        <v>40</v>
      </c>
      <c r="E14" s="30"/>
      <c r="F14" s="30" t="s">
        <v>40</v>
      </c>
      <c r="G14" s="234"/>
    </row>
    <row r="15" spans="1:7" customFormat="1" ht="15" thickBot="1">
      <c r="A15" s="257" t="s">
        <v>81</v>
      </c>
      <c r="B15" s="29" t="s">
        <v>82</v>
      </c>
      <c r="C15" s="30" t="s">
        <v>40</v>
      </c>
      <c r="D15" s="30" t="s">
        <v>40</v>
      </c>
      <c r="E15" s="30" t="s">
        <v>40</v>
      </c>
      <c r="F15" s="30" t="s">
        <v>40</v>
      </c>
      <c r="G15" s="233" t="s">
        <v>91</v>
      </c>
    </row>
    <row r="16" spans="1:7" customFormat="1" ht="15" thickBot="1">
      <c r="A16" s="257"/>
      <c r="B16" s="29" t="s">
        <v>83</v>
      </c>
      <c r="C16" s="30" t="s">
        <v>40</v>
      </c>
      <c r="D16" s="30"/>
      <c r="E16" s="30" t="s">
        <v>40</v>
      </c>
      <c r="F16" s="30" t="s">
        <v>40</v>
      </c>
      <c r="G16" s="234"/>
    </row>
    <row r="17" spans="1:16384" customFormat="1" ht="14.25" customHeight="1" thickBot="1">
      <c r="A17" s="257"/>
      <c r="B17" s="29" t="s">
        <v>84</v>
      </c>
      <c r="C17" s="30" t="s">
        <v>40</v>
      </c>
      <c r="D17" s="30"/>
      <c r="E17" s="30"/>
      <c r="F17" s="30" t="s">
        <v>40</v>
      </c>
      <c r="G17" s="234"/>
    </row>
    <row r="18" spans="1:16384" customFormat="1" ht="15" thickBot="1">
      <c r="A18" s="257"/>
      <c r="B18" s="29" t="s">
        <v>85</v>
      </c>
      <c r="C18" s="30" t="s">
        <v>40</v>
      </c>
      <c r="D18" s="30" t="s">
        <v>40</v>
      </c>
      <c r="E18" s="30"/>
      <c r="F18" s="30" t="s">
        <v>40</v>
      </c>
      <c r="G18" s="234"/>
    </row>
    <row r="19" spans="1:16384" customFormat="1" ht="15" thickBot="1">
      <c r="A19" s="29" t="s">
        <v>10</v>
      </c>
      <c r="B19" s="29"/>
      <c r="C19" s="30" t="s">
        <v>40</v>
      </c>
      <c r="D19" s="30" t="s">
        <v>40</v>
      </c>
      <c r="E19" s="30" t="s">
        <v>40</v>
      </c>
      <c r="F19" s="30" t="s">
        <v>40</v>
      </c>
      <c r="G19" s="234"/>
    </row>
    <row r="20" spans="1:16384" customFormat="1" ht="13.5"/>
    <row r="21" spans="1:16384" customFormat="1" ht="13.5"/>
    <row r="22" spans="1:16384" customFormat="1" ht="13.5"/>
    <row r="23" spans="1:16384" customFormat="1" ht="13.5">
      <c r="A23" s="261" t="s">
        <v>93</v>
      </c>
      <c r="B23" s="262"/>
      <c r="C23" s="262"/>
      <c r="D23" s="262"/>
      <c r="E23" s="262"/>
      <c r="F23" s="262"/>
      <c r="G23" s="262"/>
      <c r="H23" s="262"/>
      <c r="I23" s="262"/>
      <c r="J23" s="262"/>
      <c r="K23" s="262"/>
      <c r="L23" s="262"/>
    </row>
    <row r="24" spans="1:16384" customFormat="1" ht="13.5" customHeight="1">
      <c r="A24" s="27" t="s">
        <v>41</v>
      </c>
      <c r="B24" s="27" t="s">
        <v>42</v>
      </c>
      <c r="C24" s="258" t="s">
        <v>43</v>
      </c>
      <c r="D24" s="259"/>
      <c r="E24" s="259"/>
      <c r="F24" s="259"/>
      <c r="G24" s="259"/>
      <c r="H24" s="259"/>
      <c r="I24" s="259"/>
      <c r="J24" s="259"/>
      <c r="K24" s="260"/>
      <c r="L24" s="250" t="s">
        <v>51</v>
      </c>
      <c r="M24" s="6"/>
      <c r="N24" s="235"/>
    </row>
    <row r="25" spans="1:16384" customFormat="1">
      <c r="A25" s="28"/>
      <c r="B25" s="28"/>
      <c r="C25" s="12" t="s">
        <v>52</v>
      </c>
      <c r="D25" s="11" t="s">
        <v>3</v>
      </c>
      <c r="E25" s="11" t="s">
        <v>44</v>
      </c>
      <c r="F25" s="11" t="s">
        <v>64</v>
      </c>
      <c r="G25" s="11" t="s">
        <v>8</v>
      </c>
      <c r="H25" s="11" t="s">
        <v>53</v>
      </c>
      <c r="I25" s="11" t="s">
        <v>65</v>
      </c>
      <c r="J25" s="11" t="s">
        <v>45</v>
      </c>
      <c r="K25" s="11" t="s">
        <v>46</v>
      </c>
      <c r="L25" s="251"/>
      <c r="M25" s="6"/>
      <c r="N25" s="236"/>
      <c r="U25" s="7"/>
    </row>
    <row r="26" spans="1:16384" customFormat="1" ht="14.25" customHeight="1">
      <c r="A26" s="31" t="s">
        <v>54</v>
      </c>
      <c r="B26" s="14" t="s">
        <v>56</v>
      </c>
      <c r="C26" s="9"/>
      <c r="D26" s="9" t="s">
        <v>40</v>
      </c>
      <c r="E26" s="9"/>
      <c r="F26" s="9"/>
      <c r="G26" s="9" t="s">
        <v>40</v>
      </c>
      <c r="H26" s="9"/>
      <c r="I26" s="9" t="s">
        <v>40</v>
      </c>
      <c r="J26" s="9"/>
      <c r="K26" s="9" t="s">
        <v>40</v>
      </c>
      <c r="L26" s="239" t="s">
        <v>90</v>
      </c>
      <c r="M26" s="6"/>
    </row>
    <row r="27" spans="1:16384" customFormat="1">
      <c r="A27" s="32"/>
      <c r="B27" s="14" t="s">
        <v>57</v>
      </c>
      <c r="C27" s="9"/>
      <c r="D27" s="9" t="s">
        <v>40</v>
      </c>
      <c r="E27" s="9"/>
      <c r="F27" s="9"/>
      <c r="G27" s="9"/>
      <c r="H27" s="9"/>
      <c r="I27" s="9" t="s">
        <v>40</v>
      </c>
      <c r="J27" s="9"/>
      <c r="K27" s="9" t="s">
        <v>40</v>
      </c>
      <c r="L27" s="240"/>
      <c r="M27" s="6"/>
    </row>
    <row r="28" spans="1:16384" customFormat="1">
      <c r="A28" s="32"/>
      <c r="B28" s="14" t="s">
        <v>58</v>
      </c>
      <c r="C28" s="9"/>
      <c r="D28" s="9" t="s">
        <v>40</v>
      </c>
      <c r="E28" s="9"/>
      <c r="F28" s="9"/>
      <c r="G28" s="9"/>
      <c r="H28" s="9"/>
      <c r="I28" s="9"/>
      <c r="J28" s="10"/>
      <c r="K28" s="9" t="s">
        <v>40</v>
      </c>
      <c r="L28" s="240"/>
      <c r="M28" s="6"/>
    </row>
    <row r="29" spans="1:16384" customFormat="1">
      <c r="A29" s="33"/>
      <c r="B29" s="14" t="s">
        <v>59</v>
      </c>
      <c r="C29" s="9"/>
      <c r="D29" s="9" t="s">
        <v>40</v>
      </c>
      <c r="E29" s="9"/>
      <c r="F29" s="9"/>
      <c r="G29" s="9"/>
      <c r="H29" s="9"/>
      <c r="I29" s="9"/>
      <c r="J29" s="9"/>
      <c r="K29" s="9" t="s">
        <v>40</v>
      </c>
      <c r="L29" s="240"/>
      <c r="M29" s="6"/>
    </row>
    <row r="30" spans="1:16384" customFormat="1">
      <c r="A30" s="13" t="s">
        <v>10</v>
      </c>
      <c r="B30" s="14"/>
      <c r="C30" s="9" t="s">
        <v>40</v>
      </c>
      <c r="D30" s="9" t="s">
        <v>40</v>
      </c>
      <c r="E30" s="9" t="s">
        <v>40</v>
      </c>
      <c r="F30" s="9" t="s">
        <v>40</v>
      </c>
      <c r="G30" s="9" t="s">
        <v>40</v>
      </c>
      <c r="H30" s="9" t="s">
        <v>40</v>
      </c>
      <c r="I30" s="9" t="s">
        <v>40</v>
      </c>
      <c r="J30" s="9" t="s">
        <v>40</v>
      </c>
      <c r="K30" s="9" t="s">
        <v>40</v>
      </c>
      <c r="L30" s="241"/>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6"/>
      <c r="AAF30" s="6"/>
      <c r="AAG30" s="6"/>
      <c r="AAH30" s="6"/>
      <c r="AAI30" s="6"/>
      <c r="AAJ30" s="6"/>
      <c r="AAK30" s="6"/>
      <c r="AAL30" s="6"/>
      <c r="AAM30" s="6"/>
      <c r="AAN30" s="6"/>
      <c r="AAO30" s="6"/>
      <c r="AAP30" s="6"/>
      <c r="AAQ30" s="6"/>
      <c r="AAR30" s="6"/>
      <c r="AAS30" s="6"/>
      <c r="AAT30" s="6"/>
      <c r="AAU30" s="6"/>
      <c r="AAV30" s="6"/>
      <c r="AAW30" s="6"/>
      <c r="AAX30" s="6"/>
      <c r="AAY30" s="6"/>
      <c r="AAZ30" s="6"/>
      <c r="ABA30" s="6"/>
      <c r="ABB30" s="6"/>
      <c r="ABC30" s="6"/>
      <c r="ABD30" s="6"/>
      <c r="ABE30" s="6"/>
      <c r="ABF30" s="6"/>
      <c r="ABG30" s="6"/>
      <c r="ABH30" s="6"/>
      <c r="ABI30" s="6"/>
      <c r="ABJ30" s="6"/>
      <c r="ABK30" s="6"/>
      <c r="ABL30" s="6"/>
      <c r="ABM30" s="6"/>
      <c r="ABN30" s="6"/>
      <c r="ABO30" s="6"/>
      <c r="ABP30" s="6"/>
      <c r="ABQ30" s="6"/>
      <c r="ABR30" s="6"/>
      <c r="ABS30" s="6"/>
      <c r="ABT30" s="6"/>
      <c r="ABU30" s="6"/>
      <c r="ABV30" s="6"/>
      <c r="ABW30" s="6"/>
      <c r="ABX30" s="6"/>
      <c r="ABY30" s="6"/>
      <c r="ABZ30" s="6"/>
      <c r="ACA30" s="6"/>
      <c r="ACB30" s="6"/>
      <c r="ACC30" s="6"/>
      <c r="ACD30" s="6"/>
      <c r="ACE30" s="6"/>
      <c r="ACF30" s="6"/>
      <c r="ACG30" s="6"/>
      <c r="ACH30" s="6"/>
      <c r="ACI30" s="6"/>
      <c r="ACJ30" s="6"/>
      <c r="ACK30" s="6"/>
      <c r="ACL30" s="6"/>
      <c r="ACM30" s="6"/>
      <c r="ACN30" s="6"/>
      <c r="ACO30" s="6"/>
      <c r="ACP30" s="6"/>
      <c r="ACQ30" s="6"/>
      <c r="ACR30" s="6"/>
      <c r="ACS30" s="6"/>
      <c r="ACT30" s="6"/>
      <c r="ACU30" s="6"/>
      <c r="ACV30" s="6"/>
      <c r="ACW30" s="6"/>
      <c r="ACX30" s="6"/>
      <c r="ACY30" s="6"/>
      <c r="ACZ30" s="6"/>
      <c r="ADA30" s="6"/>
      <c r="ADB30" s="6"/>
      <c r="ADC30" s="6"/>
      <c r="ADD30" s="6"/>
      <c r="ADE30" s="6"/>
      <c r="ADF30" s="6"/>
      <c r="ADG30" s="6"/>
      <c r="ADH30" s="6"/>
      <c r="ADI30" s="6"/>
      <c r="ADJ30" s="6"/>
      <c r="ADK30" s="6"/>
      <c r="ADL30" s="6"/>
      <c r="ADM30" s="6"/>
      <c r="ADN30" s="6"/>
      <c r="ADO30" s="6"/>
      <c r="ADP30" s="6"/>
      <c r="ADQ30" s="6"/>
      <c r="ADR30" s="6"/>
      <c r="ADS30" s="6"/>
      <c r="ADT30" s="6"/>
      <c r="ADU30" s="6"/>
      <c r="ADV30" s="6"/>
      <c r="ADW30" s="6"/>
      <c r="ADX30" s="6"/>
      <c r="ADY30" s="6"/>
      <c r="ADZ30" s="6"/>
      <c r="AEA30" s="6"/>
      <c r="AEB30" s="6"/>
      <c r="AEC30" s="6"/>
      <c r="AED30" s="6"/>
      <c r="AEE30" s="6"/>
      <c r="AEF30" s="6"/>
      <c r="AEG30" s="6"/>
      <c r="AEH30" s="6"/>
      <c r="AEI30" s="6"/>
      <c r="AEJ30" s="6"/>
      <c r="AEK30" s="6"/>
      <c r="AEL30" s="6"/>
      <c r="AEM30" s="6"/>
      <c r="AEN30" s="6"/>
      <c r="AEO30" s="6"/>
      <c r="AEP30" s="6"/>
      <c r="AEQ30" s="6"/>
      <c r="AER30" s="6"/>
      <c r="AES30" s="6"/>
      <c r="AET30" s="6"/>
      <c r="AEU30" s="6"/>
      <c r="AEV30" s="6"/>
      <c r="AEW30" s="6"/>
      <c r="AEX30" s="6"/>
      <c r="AEY30" s="6"/>
      <c r="AEZ30" s="6"/>
      <c r="AFA30" s="6"/>
      <c r="AFB30" s="6"/>
      <c r="AFC30" s="6"/>
      <c r="AFD30" s="6"/>
      <c r="AFE30" s="6"/>
      <c r="AFF30" s="6"/>
      <c r="AFG30" s="6"/>
      <c r="AFH30" s="6"/>
      <c r="AFI30" s="6"/>
      <c r="AFJ30" s="6"/>
      <c r="AFK30" s="6"/>
      <c r="AFL30" s="6"/>
      <c r="AFM30" s="6"/>
      <c r="AFN30" s="6"/>
      <c r="AFO30" s="6"/>
      <c r="AFP30" s="6"/>
      <c r="AFQ30" s="6"/>
      <c r="AFR30" s="6"/>
      <c r="AFS30" s="6"/>
      <c r="AFT30" s="6"/>
      <c r="AFU30" s="6"/>
      <c r="AFV30" s="6"/>
      <c r="AFW30" s="6"/>
      <c r="AFX30" s="6"/>
      <c r="AFY30" s="6"/>
      <c r="AFZ30" s="6"/>
      <c r="AGA30" s="6"/>
      <c r="AGB30" s="6"/>
      <c r="AGC30" s="6"/>
      <c r="AGD30" s="6"/>
      <c r="AGE30" s="6"/>
      <c r="AGF30" s="6"/>
      <c r="AGG30" s="6"/>
      <c r="AGH30" s="6"/>
      <c r="AGI30" s="6"/>
      <c r="AGJ30" s="6"/>
      <c r="AGK30" s="6"/>
      <c r="AGL30" s="6"/>
      <c r="AGM30" s="6"/>
      <c r="AGN30" s="6"/>
      <c r="AGO30" s="6"/>
      <c r="AGP30" s="6"/>
      <c r="AGQ30" s="6"/>
      <c r="AGR30" s="6"/>
      <c r="AGS30" s="6"/>
      <c r="AGT30" s="6"/>
      <c r="AGU30" s="6"/>
      <c r="AGV30" s="6"/>
      <c r="AGW30" s="6"/>
      <c r="AGX30" s="6"/>
      <c r="AGY30" s="6"/>
      <c r="AGZ30" s="6"/>
      <c r="AHA30" s="6"/>
      <c r="AHB30" s="6"/>
      <c r="AHC30" s="6"/>
      <c r="AHD30" s="6"/>
      <c r="AHE30" s="6"/>
      <c r="AHF30" s="6"/>
      <c r="AHG30" s="6"/>
      <c r="AHH30" s="6"/>
      <c r="AHI30" s="6"/>
      <c r="AHJ30" s="6"/>
      <c r="AHK30" s="6"/>
      <c r="AHL30" s="6"/>
      <c r="AHM30" s="6"/>
      <c r="AHN30" s="6"/>
      <c r="AHO30" s="6"/>
      <c r="AHP30" s="6"/>
      <c r="AHQ30" s="6"/>
      <c r="AHR30" s="6"/>
      <c r="AHS30" s="6"/>
      <c r="AHT30" s="6"/>
      <c r="AHU30" s="6"/>
      <c r="AHV30" s="6"/>
      <c r="AHW30" s="6"/>
      <c r="AHX30" s="6"/>
      <c r="AHY30" s="6"/>
      <c r="AHZ30" s="6"/>
      <c r="AIA30" s="6"/>
      <c r="AIB30" s="6"/>
      <c r="AIC30" s="6"/>
      <c r="AID30" s="6"/>
      <c r="AIE30" s="6"/>
      <c r="AIF30" s="6"/>
      <c r="AIG30" s="6"/>
      <c r="AIH30" s="6"/>
      <c r="AII30" s="6"/>
      <c r="AIJ30" s="6"/>
      <c r="AIK30" s="6"/>
      <c r="AIL30" s="6"/>
      <c r="AIM30" s="6"/>
      <c r="AIN30" s="6"/>
      <c r="AIO30" s="6"/>
      <c r="AIP30" s="6"/>
      <c r="AIQ30" s="6"/>
      <c r="AIR30" s="6"/>
      <c r="AIS30" s="6"/>
      <c r="AIT30" s="6"/>
      <c r="AIU30" s="6"/>
      <c r="AIV30" s="6"/>
      <c r="AIW30" s="6"/>
      <c r="AIX30" s="6"/>
      <c r="AIY30" s="6"/>
      <c r="AIZ30" s="6"/>
      <c r="AJA30" s="6"/>
      <c r="AJB30" s="6"/>
      <c r="AJC30" s="6"/>
      <c r="AJD30" s="6"/>
      <c r="AJE30" s="6"/>
      <c r="AJF30" s="6"/>
      <c r="AJG30" s="6"/>
      <c r="AJH30" s="6"/>
      <c r="AJI30" s="6"/>
      <c r="AJJ30" s="6"/>
      <c r="AJK30" s="6"/>
      <c r="AJL30" s="6"/>
      <c r="AJM30" s="6"/>
      <c r="AJN30" s="6"/>
      <c r="AJO30" s="6"/>
      <c r="AJP30" s="6"/>
      <c r="AJQ30" s="6"/>
      <c r="AJR30" s="6"/>
      <c r="AJS30" s="6"/>
      <c r="AJT30" s="6"/>
      <c r="AJU30" s="6"/>
      <c r="AJV30" s="6"/>
      <c r="AJW30" s="6"/>
      <c r="AJX30" s="6"/>
      <c r="AJY30" s="6"/>
      <c r="AJZ30" s="6"/>
      <c r="AKA30" s="6"/>
      <c r="AKB30" s="6"/>
      <c r="AKC30" s="6"/>
      <c r="AKD30" s="6"/>
      <c r="AKE30" s="6"/>
      <c r="AKF30" s="6"/>
      <c r="AKG30" s="6"/>
      <c r="AKH30" s="6"/>
      <c r="AKI30" s="6"/>
      <c r="AKJ30" s="6"/>
      <c r="AKK30" s="6"/>
      <c r="AKL30" s="6"/>
      <c r="AKM30" s="6"/>
      <c r="AKN30" s="6"/>
      <c r="AKO30" s="6"/>
      <c r="AKP30" s="6"/>
      <c r="AKQ30" s="6"/>
      <c r="AKR30" s="6"/>
      <c r="AKS30" s="6"/>
      <c r="AKT30" s="6"/>
      <c r="AKU30" s="6"/>
      <c r="AKV30" s="6"/>
      <c r="AKW30" s="6"/>
      <c r="AKX30" s="6"/>
      <c r="AKY30" s="6"/>
      <c r="AKZ30" s="6"/>
      <c r="ALA30" s="6"/>
      <c r="ALB30" s="6"/>
      <c r="ALC30" s="6"/>
      <c r="ALD30" s="6"/>
      <c r="ALE30" s="6"/>
      <c r="ALF30" s="6"/>
      <c r="ALG30" s="6"/>
      <c r="ALH30" s="6"/>
      <c r="ALI30" s="6"/>
      <c r="ALJ30" s="6"/>
      <c r="ALK30" s="6"/>
      <c r="ALL30" s="6"/>
      <c r="ALM30" s="6"/>
      <c r="ALN30" s="6"/>
      <c r="ALO30" s="6"/>
      <c r="ALP30" s="6"/>
      <c r="ALQ30" s="6"/>
      <c r="ALR30" s="6"/>
      <c r="ALS30" s="6"/>
      <c r="ALT30" s="6"/>
      <c r="ALU30" s="6"/>
      <c r="ALV30" s="6"/>
      <c r="ALW30" s="6"/>
      <c r="ALX30" s="6"/>
      <c r="ALY30" s="6"/>
      <c r="ALZ30" s="6"/>
      <c r="AMA30" s="6"/>
      <c r="AMB30" s="6"/>
      <c r="AMC30" s="6"/>
      <c r="AMD30" s="6"/>
      <c r="AME30" s="6"/>
      <c r="AMF30" s="6"/>
      <c r="AMG30" s="6"/>
      <c r="AMH30" s="6"/>
      <c r="AMI30" s="6"/>
      <c r="AMJ30" s="6"/>
      <c r="AMK30" s="6"/>
      <c r="AML30" s="6"/>
      <c r="AMM30" s="6"/>
      <c r="AMN30" s="6"/>
      <c r="AMO30" s="6"/>
      <c r="AMP30" s="6"/>
      <c r="AMQ30" s="6"/>
      <c r="AMR30" s="6"/>
      <c r="AMS30" s="6"/>
      <c r="AMT30" s="6"/>
      <c r="AMU30" s="6"/>
      <c r="AMV30" s="6"/>
      <c r="AMW30" s="6"/>
      <c r="AMX30" s="6"/>
      <c r="AMY30" s="6"/>
      <c r="AMZ30" s="6"/>
      <c r="ANA30" s="6"/>
      <c r="ANB30" s="6"/>
      <c r="ANC30" s="6"/>
      <c r="AND30" s="6"/>
      <c r="ANE30" s="6"/>
      <c r="ANF30" s="6"/>
      <c r="ANG30" s="6"/>
      <c r="ANH30" s="6"/>
      <c r="ANI30" s="6"/>
      <c r="ANJ30" s="6"/>
      <c r="ANK30" s="6"/>
      <c r="ANL30" s="6"/>
      <c r="ANM30" s="6"/>
      <c r="ANN30" s="6"/>
      <c r="ANO30" s="6"/>
      <c r="ANP30" s="6"/>
      <c r="ANQ30" s="6"/>
      <c r="ANR30" s="6"/>
      <c r="ANS30" s="6"/>
      <c r="ANT30" s="6"/>
      <c r="ANU30" s="6"/>
      <c r="ANV30" s="6"/>
      <c r="ANW30" s="6"/>
      <c r="ANX30" s="6"/>
      <c r="ANY30" s="6"/>
      <c r="ANZ30" s="6"/>
      <c r="AOA30" s="6"/>
      <c r="AOB30" s="6"/>
      <c r="AOC30" s="6"/>
      <c r="AOD30" s="6"/>
      <c r="AOE30" s="6"/>
      <c r="AOF30" s="6"/>
      <c r="AOG30" s="6"/>
      <c r="AOH30" s="6"/>
      <c r="AOI30" s="6"/>
      <c r="AOJ30" s="6"/>
      <c r="AOK30" s="6"/>
      <c r="AOL30" s="6"/>
      <c r="AOM30" s="6"/>
      <c r="AON30" s="6"/>
      <c r="AOO30" s="6"/>
      <c r="AOP30" s="6"/>
      <c r="AOQ30" s="6"/>
      <c r="AOR30" s="6"/>
      <c r="AOS30" s="6"/>
      <c r="AOT30" s="6"/>
      <c r="AOU30" s="6"/>
      <c r="AOV30" s="6"/>
      <c r="AOW30" s="6"/>
      <c r="AOX30" s="6"/>
      <c r="AOY30" s="6"/>
      <c r="AOZ30" s="6"/>
      <c r="APA30" s="6"/>
      <c r="APB30" s="6"/>
      <c r="APC30" s="6"/>
      <c r="APD30" s="6"/>
      <c r="APE30" s="6"/>
      <c r="APF30" s="6"/>
      <c r="APG30" s="6"/>
      <c r="APH30" s="6"/>
      <c r="API30" s="6"/>
      <c r="APJ30" s="6"/>
      <c r="APK30" s="6"/>
      <c r="APL30" s="6"/>
      <c r="APM30" s="6"/>
      <c r="APN30" s="6"/>
      <c r="APO30" s="6"/>
      <c r="APP30" s="6"/>
      <c r="APQ30" s="6"/>
      <c r="APR30" s="6"/>
      <c r="APS30" s="6"/>
      <c r="APT30" s="6"/>
      <c r="APU30" s="6"/>
      <c r="APV30" s="6"/>
      <c r="APW30" s="6"/>
      <c r="APX30" s="6"/>
      <c r="APY30" s="6"/>
      <c r="APZ30" s="6"/>
      <c r="AQA30" s="6"/>
      <c r="AQB30" s="6"/>
      <c r="AQC30" s="6"/>
      <c r="AQD30" s="6"/>
      <c r="AQE30" s="6"/>
      <c r="AQF30" s="6"/>
      <c r="AQG30" s="6"/>
      <c r="AQH30" s="6"/>
      <c r="AQI30" s="6"/>
      <c r="AQJ30" s="6"/>
      <c r="AQK30" s="6"/>
      <c r="AQL30" s="6"/>
      <c r="AQM30" s="6"/>
      <c r="AQN30" s="6"/>
      <c r="AQO30" s="6"/>
      <c r="AQP30" s="6"/>
      <c r="AQQ30" s="6"/>
      <c r="AQR30" s="6"/>
      <c r="AQS30" s="6"/>
      <c r="AQT30" s="6"/>
      <c r="AQU30" s="6"/>
      <c r="AQV30" s="6"/>
      <c r="AQW30" s="6"/>
      <c r="AQX30" s="6"/>
      <c r="AQY30" s="6"/>
      <c r="AQZ30" s="6"/>
      <c r="ARA30" s="6"/>
      <c r="ARB30" s="6"/>
      <c r="ARC30" s="6"/>
      <c r="ARD30" s="6"/>
      <c r="ARE30" s="6"/>
      <c r="ARF30" s="6"/>
      <c r="ARG30" s="6"/>
      <c r="ARH30" s="6"/>
      <c r="ARI30" s="6"/>
      <c r="ARJ30" s="6"/>
      <c r="ARK30" s="6"/>
      <c r="ARL30" s="6"/>
      <c r="ARM30" s="6"/>
      <c r="ARN30" s="6"/>
      <c r="ARO30" s="6"/>
      <c r="ARP30" s="6"/>
      <c r="ARQ30" s="6"/>
      <c r="ARR30" s="6"/>
      <c r="ARS30" s="6"/>
      <c r="ART30" s="6"/>
      <c r="ARU30" s="6"/>
      <c r="ARV30" s="6"/>
      <c r="ARW30" s="6"/>
      <c r="ARX30" s="6"/>
      <c r="ARY30" s="6"/>
      <c r="ARZ30" s="6"/>
      <c r="ASA30" s="6"/>
      <c r="ASB30" s="6"/>
      <c r="ASC30" s="6"/>
      <c r="ASD30" s="6"/>
      <c r="ASE30" s="6"/>
      <c r="ASF30" s="6"/>
      <c r="ASG30" s="6"/>
      <c r="ASH30" s="6"/>
      <c r="ASI30" s="6"/>
      <c r="ASJ30" s="6"/>
      <c r="ASK30" s="6"/>
      <c r="ASL30" s="6"/>
      <c r="ASM30" s="6"/>
      <c r="ASN30" s="6"/>
      <c r="ASO30" s="6"/>
      <c r="ASP30" s="6"/>
      <c r="ASQ30" s="6"/>
      <c r="ASR30" s="6"/>
      <c r="ASS30" s="6"/>
      <c r="AST30" s="6"/>
      <c r="ASU30" s="6"/>
      <c r="ASV30" s="6"/>
      <c r="ASW30" s="6"/>
      <c r="ASX30" s="6"/>
      <c r="ASY30" s="6"/>
      <c r="ASZ30" s="6"/>
      <c r="ATA30" s="6"/>
      <c r="ATB30" s="6"/>
      <c r="ATC30" s="6"/>
      <c r="ATD30" s="6"/>
      <c r="ATE30" s="6"/>
      <c r="ATF30" s="6"/>
      <c r="ATG30" s="6"/>
      <c r="ATH30" s="6"/>
      <c r="ATI30" s="6"/>
      <c r="ATJ30" s="6"/>
      <c r="ATK30" s="6"/>
      <c r="ATL30" s="6"/>
      <c r="ATM30" s="6"/>
      <c r="ATN30" s="6"/>
      <c r="ATO30" s="6"/>
      <c r="ATP30" s="6"/>
      <c r="ATQ30" s="6"/>
      <c r="ATR30" s="6"/>
      <c r="ATS30" s="6"/>
      <c r="ATT30" s="6"/>
      <c r="ATU30" s="6"/>
      <c r="ATV30" s="6"/>
      <c r="ATW30" s="6"/>
      <c r="ATX30" s="6"/>
      <c r="ATY30" s="6"/>
      <c r="ATZ30" s="6"/>
      <c r="AUA30" s="6"/>
      <c r="AUB30" s="6"/>
      <c r="AUC30" s="6"/>
      <c r="AUD30" s="6"/>
      <c r="AUE30" s="6"/>
      <c r="AUF30" s="6"/>
      <c r="AUG30" s="6"/>
      <c r="AUH30" s="6"/>
      <c r="AUI30" s="6"/>
      <c r="AUJ30" s="6"/>
      <c r="AUK30" s="6"/>
      <c r="AUL30" s="6"/>
      <c r="AUM30" s="6"/>
      <c r="AUN30" s="6"/>
      <c r="AUO30" s="6"/>
      <c r="AUP30" s="6"/>
      <c r="AUQ30" s="6"/>
      <c r="AUR30" s="6"/>
      <c r="AUS30" s="6"/>
      <c r="AUT30" s="6"/>
      <c r="AUU30" s="6"/>
      <c r="AUV30" s="6"/>
      <c r="AUW30" s="6"/>
      <c r="AUX30" s="6"/>
      <c r="AUY30" s="6"/>
      <c r="AUZ30" s="6"/>
      <c r="AVA30" s="6"/>
      <c r="AVB30" s="6"/>
      <c r="AVC30" s="6"/>
      <c r="AVD30" s="6"/>
      <c r="AVE30" s="6"/>
      <c r="AVF30" s="6"/>
      <c r="AVG30" s="6"/>
      <c r="AVH30" s="6"/>
      <c r="AVI30" s="6"/>
      <c r="AVJ30" s="6"/>
      <c r="AVK30" s="6"/>
      <c r="AVL30" s="6"/>
      <c r="AVM30" s="6"/>
      <c r="AVN30" s="6"/>
      <c r="AVO30" s="6"/>
      <c r="AVP30" s="6"/>
      <c r="AVQ30" s="6"/>
      <c r="AVR30" s="6"/>
      <c r="AVS30" s="6"/>
      <c r="AVT30" s="6"/>
      <c r="AVU30" s="6"/>
      <c r="AVV30" s="6"/>
      <c r="AVW30" s="6"/>
      <c r="AVX30" s="6"/>
      <c r="AVY30" s="6"/>
      <c r="AVZ30" s="6"/>
      <c r="AWA30" s="6"/>
      <c r="AWB30" s="6"/>
      <c r="AWC30" s="6"/>
      <c r="AWD30" s="6"/>
      <c r="AWE30" s="6"/>
      <c r="AWF30" s="6"/>
      <c r="AWG30" s="6"/>
      <c r="AWH30" s="6"/>
      <c r="AWI30" s="6"/>
      <c r="AWJ30" s="6"/>
      <c r="AWK30" s="6"/>
      <c r="AWL30" s="6"/>
      <c r="AWM30" s="6"/>
      <c r="AWN30" s="6"/>
      <c r="AWO30" s="6"/>
      <c r="AWP30" s="6"/>
      <c r="AWQ30" s="6"/>
      <c r="AWR30" s="6"/>
      <c r="AWS30" s="6"/>
      <c r="AWT30" s="6"/>
      <c r="AWU30" s="6"/>
      <c r="AWV30" s="6"/>
      <c r="AWW30" s="6"/>
      <c r="AWX30" s="6"/>
      <c r="AWY30" s="6"/>
      <c r="AWZ30" s="6"/>
      <c r="AXA30" s="6"/>
      <c r="AXB30" s="6"/>
      <c r="AXC30" s="6"/>
      <c r="AXD30" s="6"/>
      <c r="AXE30" s="6"/>
      <c r="AXF30" s="6"/>
      <c r="AXG30" s="6"/>
      <c r="AXH30" s="6"/>
      <c r="AXI30" s="6"/>
      <c r="AXJ30" s="6"/>
      <c r="AXK30" s="6"/>
      <c r="AXL30" s="6"/>
      <c r="AXM30" s="6"/>
      <c r="AXN30" s="6"/>
      <c r="AXO30" s="6"/>
      <c r="AXP30" s="6"/>
      <c r="AXQ30" s="6"/>
      <c r="AXR30" s="6"/>
      <c r="AXS30" s="6"/>
      <c r="AXT30" s="6"/>
      <c r="AXU30" s="6"/>
      <c r="AXV30" s="6"/>
      <c r="AXW30" s="6"/>
      <c r="AXX30" s="6"/>
      <c r="AXY30" s="6"/>
      <c r="AXZ30" s="6"/>
      <c r="AYA30" s="6"/>
      <c r="AYB30" s="6"/>
      <c r="AYC30" s="6"/>
      <c r="AYD30" s="6"/>
      <c r="AYE30" s="6"/>
      <c r="AYF30" s="6"/>
      <c r="AYG30" s="6"/>
      <c r="AYH30" s="6"/>
      <c r="AYI30" s="6"/>
      <c r="AYJ30" s="6"/>
      <c r="AYK30" s="6"/>
      <c r="AYL30" s="6"/>
      <c r="AYM30" s="6"/>
      <c r="AYN30" s="6"/>
      <c r="AYO30" s="6"/>
      <c r="AYP30" s="6"/>
      <c r="AYQ30" s="6"/>
      <c r="AYR30" s="6"/>
      <c r="AYS30" s="6"/>
      <c r="AYT30" s="6"/>
      <c r="AYU30" s="6"/>
      <c r="AYV30" s="6"/>
      <c r="AYW30" s="6"/>
      <c r="AYX30" s="6"/>
      <c r="AYY30" s="6"/>
      <c r="AYZ30" s="6"/>
      <c r="AZA30" s="6"/>
      <c r="AZB30" s="6"/>
      <c r="AZC30" s="6"/>
      <c r="AZD30" s="6"/>
      <c r="AZE30" s="6"/>
      <c r="AZF30" s="6"/>
      <c r="AZG30" s="6"/>
      <c r="AZH30" s="6"/>
      <c r="AZI30" s="6"/>
      <c r="AZJ30" s="6"/>
      <c r="AZK30" s="6"/>
      <c r="AZL30" s="6"/>
      <c r="AZM30" s="6"/>
      <c r="AZN30" s="6"/>
      <c r="AZO30" s="6"/>
      <c r="AZP30" s="6"/>
      <c r="AZQ30" s="6"/>
      <c r="AZR30" s="6"/>
      <c r="AZS30" s="6"/>
      <c r="AZT30" s="6"/>
      <c r="AZU30" s="6"/>
      <c r="AZV30" s="6"/>
      <c r="AZW30" s="6"/>
      <c r="AZX30" s="6"/>
      <c r="AZY30" s="6"/>
      <c r="AZZ30" s="6"/>
      <c r="BAA30" s="6"/>
      <c r="BAB30" s="6"/>
      <c r="BAC30" s="6"/>
      <c r="BAD30" s="6"/>
      <c r="BAE30" s="6"/>
      <c r="BAF30" s="6"/>
      <c r="BAG30" s="6"/>
      <c r="BAH30" s="6"/>
      <c r="BAI30" s="6"/>
      <c r="BAJ30" s="6"/>
      <c r="BAK30" s="6"/>
      <c r="BAL30" s="6"/>
      <c r="BAM30" s="6"/>
      <c r="BAN30" s="6"/>
      <c r="BAO30" s="6"/>
      <c r="BAP30" s="6"/>
      <c r="BAQ30" s="6"/>
      <c r="BAR30" s="6"/>
      <c r="BAS30" s="6"/>
      <c r="BAT30" s="6"/>
      <c r="BAU30" s="6"/>
      <c r="BAV30" s="6"/>
      <c r="BAW30" s="6"/>
      <c r="BAX30" s="6"/>
      <c r="BAY30" s="6"/>
      <c r="BAZ30" s="6"/>
      <c r="BBA30" s="6"/>
      <c r="BBB30" s="6"/>
      <c r="BBC30" s="6"/>
      <c r="BBD30" s="6"/>
      <c r="BBE30" s="6"/>
      <c r="BBF30" s="6"/>
      <c r="BBG30" s="6"/>
      <c r="BBH30" s="6"/>
      <c r="BBI30" s="6"/>
      <c r="BBJ30" s="6"/>
      <c r="BBK30" s="6"/>
      <c r="BBL30" s="6"/>
      <c r="BBM30" s="6"/>
      <c r="BBN30" s="6"/>
      <c r="BBO30" s="6"/>
      <c r="BBP30" s="6"/>
      <c r="BBQ30" s="6"/>
      <c r="BBR30" s="6"/>
      <c r="BBS30" s="6"/>
      <c r="BBT30" s="6"/>
      <c r="BBU30" s="6"/>
      <c r="BBV30" s="6"/>
      <c r="BBW30" s="6"/>
      <c r="BBX30" s="6"/>
      <c r="BBY30" s="6"/>
      <c r="BBZ30" s="6"/>
      <c r="BCA30" s="6"/>
      <c r="BCB30" s="6"/>
      <c r="BCC30" s="6"/>
      <c r="BCD30" s="6"/>
      <c r="BCE30" s="6"/>
      <c r="BCF30" s="6"/>
      <c r="BCG30" s="6"/>
      <c r="BCH30" s="6"/>
      <c r="BCI30" s="6"/>
      <c r="BCJ30" s="6"/>
      <c r="BCK30" s="6"/>
      <c r="BCL30" s="6"/>
      <c r="BCM30" s="6"/>
      <c r="BCN30" s="6"/>
      <c r="BCO30" s="6"/>
      <c r="BCP30" s="6"/>
      <c r="BCQ30" s="6"/>
      <c r="BCR30" s="6"/>
      <c r="BCS30" s="6"/>
      <c r="BCT30" s="6"/>
      <c r="BCU30" s="6"/>
      <c r="BCV30" s="6"/>
      <c r="BCW30" s="6"/>
      <c r="BCX30" s="6"/>
      <c r="BCY30" s="6"/>
      <c r="BCZ30" s="6"/>
      <c r="BDA30" s="6"/>
      <c r="BDB30" s="6"/>
      <c r="BDC30" s="6"/>
      <c r="BDD30" s="6"/>
      <c r="BDE30" s="6"/>
      <c r="BDF30" s="6"/>
      <c r="BDG30" s="6"/>
      <c r="BDH30" s="6"/>
      <c r="BDI30" s="6"/>
      <c r="BDJ30" s="6"/>
      <c r="BDK30" s="6"/>
      <c r="BDL30" s="6"/>
      <c r="BDM30" s="6"/>
      <c r="BDN30" s="6"/>
      <c r="BDO30" s="6"/>
      <c r="BDP30" s="6"/>
      <c r="BDQ30" s="6"/>
      <c r="BDR30" s="6"/>
      <c r="BDS30" s="6"/>
      <c r="BDT30" s="6"/>
      <c r="BDU30" s="6"/>
      <c r="BDV30" s="6"/>
      <c r="BDW30" s="6"/>
      <c r="BDX30" s="6"/>
      <c r="BDY30" s="6"/>
      <c r="BDZ30" s="6"/>
      <c r="BEA30" s="6"/>
      <c r="BEB30" s="6"/>
      <c r="BEC30" s="6"/>
      <c r="BED30" s="6"/>
      <c r="BEE30" s="6"/>
      <c r="BEF30" s="6"/>
      <c r="BEG30" s="6"/>
      <c r="BEH30" s="6"/>
      <c r="BEI30" s="6"/>
      <c r="BEJ30" s="6"/>
      <c r="BEK30" s="6"/>
      <c r="BEL30" s="6"/>
      <c r="BEM30" s="6"/>
      <c r="BEN30" s="6"/>
      <c r="BEO30" s="6"/>
      <c r="BEP30" s="6"/>
      <c r="BEQ30" s="6"/>
      <c r="BER30" s="6"/>
      <c r="BES30" s="6"/>
      <c r="BET30" s="6"/>
      <c r="BEU30" s="6"/>
      <c r="BEV30" s="6"/>
      <c r="BEW30" s="6"/>
      <c r="BEX30" s="6"/>
      <c r="BEY30" s="6"/>
      <c r="BEZ30" s="6"/>
      <c r="BFA30" s="6"/>
      <c r="BFB30" s="6"/>
      <c r="BFC30" s="6"/>
      <c r="BFD30" s="6"/>
      <c r="BFE30" s="6"/>
      <c r="BFF30" s="6"/>
      <c r="BFG30" s="6"/>
      <c r="BFH30" s="6"/>
      <c r="BFI30" s="6"/>
      <c r="BFJ30" s="6"/>
      <c r="BFK30" s="6"/>
      <c r="BFL30" s="6"/>
      <c r="BFM30" s="6"/>
      <c r="BFN30" s="6"/>
      <c r="BFO30" s="6"/>
      <c r="BFP30" s="6"/>
      <c r="BFQ30" s="6"/>
      <c r="BFR30" s="6"/>
      <c r="BFS30" s="6"/>
      <c r="BFT30" s="6"/>
      <c r="BFU30" s="6"/>
      <c r="BFV30" s="6"/>
      <c r="BFW30" s="6"/>
      <c r="BFX30" s="6"/>
      <c r="BFY30" s="6"/>
      <c r="BFZ30" s="6"/>
      <c r="BGA30" s="6"/>
      <c r="BGB30" s="6"/>
      <c r="BGC30" s="6"/>
      <c r="BGD30" s="6"/>
      <c r="BGE30" s="6"/>
      <c r="BGF30" s="6"/>
      <c r="BGG30" s="6"/>
      <c r="BGH30" s="6"/>
      <c r="BGI30" s="6"/>
      <c r="BGJ30" s="6"/>
      <c r="BGK30" s="6"/>
      <c r="BGL30" s="6"/>
      <c r="BGM30" s="6"/>
      <c r="BGN30" s="6"/>
      <c r="BGO30" s="6"/>
      <c r="BGP30" s="6"/>
      <c r="BGQ30" s="6"/>
      <c r="BGR30" s="6"/>
      <c r="BGS30" s="6"/>
      <c r="BGT30" s="6"/>
      <c r="BGU30" s="6"/>
      <c r="BGV30" s="6"/>
      <c r="BGW30" s="6"/>
      <c r="BGX30" s="6"/>
      <c r="BGY30" s="6"/>
      <c r="BGZ30" s="6"/>
      <c r="BHA30" s="6"/>
      <c r="BHB30" s="6"/>
      <c r="BHC30" s="6"/>
      <c r="BHD30" s="6"/>
      <c r="BHE30" s="6"/>
      <c r="BHF30" s="6"/>
      <c r="BHG30" s="6"/>
      <c r="BHH30" s="6"/>
      <c r="BHI30" s="6"/>
      <c r="BHJ30" s="6"/>
      <c r="BHK30" s="6"/>
      <c r="BHL30" s="6"/>
      <c r="BHM30" s="6"/>
      <c r="BHN30" s="6"/>
      <c r="BHO30" s="6"/>
      <c r="BHP30" s="6"/>
      <c r="BHQ30" s="6"/>
      <c r="BHR30" s="6"/>
      <c r="BHS30" s="6"/>
      <c r="BHT30" s="6"/>
      <c r="BHU30" s="6"/>
      <c r="BHV30" s="6"/>
      <c r="BHW30" s="6"/>
      <c r="BHX30" s="6"/>
      <c r="BHY30" s="6"/>
      <c r="BHZ30" s="6"/>
      <c r="BIA30" s="6"/>
      <c r="BIB30" s="6"/>
      <c r="BIC30" s="6"/>
      <c r="BID30" s="6"/>
      <c r="BIE30" s="6"/>
      <c r="BIF30" s="6"/>
      <c r="BIG30" s="6"/>
      <c r="BIH30" s="6"/>
      <c r="BII30" s="6"/>
      <c r="BIJ30" s="6"/>
      <c r="BIK30" s="6"/>
      <c r="BIL30" s="6"/>
      <c r="BIM30" s="6"/>
      <c r="BIN30" s="6"/>
      <c r="BIO30" s="6"/>
      <c r="BIP30" s="6"/>
      <c r="BIQ30" s="6"/>
      <c r="BIR30" s="6"/>
      <c r="BIS30" s="6"/>
      <c r="BIT30" s="6"/>
      <c r="BIU30" s="6"/>
      <c r="BIV30" s="6"/>
      <c r="BIW30" s="6"/>
      <c r="BIX30" s="6"/>
      <c r="BIY30" s="6"/>
      <c r="BIZ30" s="6"/>
      <c r="BJA30" s="6"/>
      <c r="BJB30" s="6"/>
      <c r="BJC30" s="6"/>
      <c r="BJD30" s="6"/>
      <c r="BJE30" s="6"/>
      <c r="BJF30" s="6"/>
      <c r="BJG30" s="6"/>
      <c r="BJH30" s="6"/>
      <c r="BJI30" s="6"/>
      <c r="BJJ30" s="6"/>
      <c r="BJK30" s="6"/>
      <c r="BJL30" s="6"/>
      <c r="BJM30" s="6"/>
      <c r="BJN30" s="6"/>
      <c r="BJO30" s="6"/>
      <c r="BJP30" s="6"/>
      <c r="BJQ30" s="6"/>
      <c r="BJR30" s="6"/>
      <c r="BJS30" s="6"/>
      <c r="BJT30" s="6"/>
      <c r="BJU30" s="6"/>
      <c r="BJV30" s="6"/>
      <c r="BJW30" s="6"/>
      <c r="BJX30" s="6"/>
      <c r="BJY30" s="6"/>
      <c r="BJZ30" s="6"/>
      <c r="BKA30" s="6"/>
      <c r="BKB30" s="6"/>
      <c r="BKC30" s="6"/>
      <c r="BKD30" s="6"/>
      <c r="BKE30" s="6"/>
      <c r="BKF30" s="6"/>
      <c r="BKG30" s="6"/>
      <c r="BKH30" s="6"/>
      <c r="BKI30" s="6"/>
      <c r="BKJ30" s="6"/>
      <c r="BKK30" s="6"/>
      <c r="BKL30" s="6"/>
      <c r="BKM30" s="6"/>
      <c r="BKN30" s="6"/>
      <c r="BKO30" s="6"/>
      <c r="BKP30" s="6"/>
      <c r="BKQ30" s="6"/>
      <c r="BKR30" s="6"/>
      <c r="BKS30" s="6"/>
      <c r="BKT30" s="6"/>
      <c r="BKU30" s="6"/>
      <c r="BKV30" s="6"/>
      <c r="BKW30" s="6"/>
      <c r="BKX30" s="6"/>
      <c r="BKY30" s="6"/>
      <c r="BKZ30" s="6"/>
      <c r="BLA30" s="6"/>
      <c r="BLB30" s="6"/>
      <c r="BLC30" s="6"/>
      <c r="BLD30" s="6"/>
      <c r="BLE30" s="6"/>
      <c r="BLF30" s="6"/>
      <c r="BLG30" s="6"/>
      <c r="BLH30" s="6"/>
      <c r="BLI30" s="6"/>
      <c r="BLJ30" s="6"/>
      <c r="BLK30" s="6"/>
      <c r="BLL30" s="6"/>
      <c r="BLM30" s="6"/>
      <c r="BLN30" s="6"/>
      <c r="BLO30" s="6"/>
      <c r="BLP30" s="6"/>
      <c r="BLQ30" s="6"/>
      <c r="BLR30" s="6"/>
      <c r="BLS30" s="6"/>
      <c r="BLT30" s="6"/>
      <c r="BLU30" s="6"/>
      <c r="BLV30" s="6"/>
      <c r="BLW30" s="6"/>
      <c r="BLX30" s="6"/>
      <c r="BLY30" s="6"/>
      <c r="BLZ30" s="6"/>
      <c r="BMA30" s="6"/>
      <c r="BMB30" s="6"/>
      <c r="BMC30" s="6"/>
      <c r="BMD30" s="6"/>
      <c r="BME30" s="6"/>
      <c r="BMF30" s="6"/>
      <c r="BMG30" s="6"/>
      <c r="BMH30" s="6"/>
      <c r="BMI30" s="6"/>
      <c r="BMJ30" s="6"/>
      <c r="BMK30" s="6"/>
      <c r="BML30" s="6"/>
      <c r="BMM30" s="6"/>
      <c r="BMN30" s="6"/>
      <c r="BMO30" s="6"/>
      <c r="BMP30" s="6"/>
      <c r="BMQ30" s="6"/>
      <c r="BMR30" s="6"/>
      <c r="BMS30" s="6"/>
      <c r="BMT30" s="6"/>
      <c r="BMU30" s="6"/>
      <c r="BMV30" s="6"/>
      <c r="BMW30" s="6"/>
      <c r="BMX30" s="6"/>
      <c r="BMY30" s="6"/>
      <c r="BMZ30" s="6"/>
      <c r="BNA30" s="6"/>
      <c r="BNB30" s="6"/>
      <c r="BNC30" s="6"/>
      <c r="BND30" s="6"/>
      <c r="BNE30" s="6"/>
      <c r="BNF30" s="6"/>
      <c r="BNG30" s="6"/>
      <c r="BNH30" s="6"/>
      <c r="BNI30" s="6"/>
      <c r="BNJ30" s="6"/>
      <c r="BNK30" s="6"/>
      <c r="BNL30" s="6"/>
      <c r="BNM30" s="6"/>
      <c r="BNN30" s="6"/>
      <c r="BNO30" s="6"/>
      <c r="BNP30" s="6"/>
      <c r="BNQ30" s="6"/>
      <c r="BNR30" s="6"/>
      <c r="BNS30" s="6"/>
      <c r="BNT30" s="6"/>
      <c r="BNU30" s="6"/>
      <c r="BNV30" s="6"/>
      <c r="BNW30" s="6"/>
      <c r="BNX30" s="6"/>
      <c r="BNY30" s="6"/>
      <c r="BNZ30" s="6"/>
      <c r="BOA30" s="6"/>
      <c r="BOB30" s="6"/>
      <c r="BOC30" s="6"/>
      <c r="BOD30" s="6"/>
      <c r="BOE30" s="6"/>
      <c r="BOF30" s="6"/>
      <c r="BOG30" s="6"/>
      <c r="BOH30" s="6"/>
      <c r="BOI30" s="6"/>
      <c r="BOJ30" s="6"/>
      <c r="BOK30" s="6"/>
      <c r="BOL30" s="6"/>
      <c r="BOM30" s="6"/>
      <c r="BON30" s="6"/>
      <c r="BOO30" s="6"/>
      <c r="BOP30" s="6"/>
      <c r="BOQ30" s="6"/>
      <c r="BOR30" s="6"/>
      <c r="BOS30" s="6"/>
      <c r="BOT30" s="6"/>
      <c r="BOU30" s="6"/>
      <c r="BOV30" s="6"/>
      <c r="BOW30" s="6"/>
      <c r="BOX30" s="6"/>
      <c r="BOY30" s="6"/>
      <c r="BOZ30" s="6"/>
      <c r="BPA30" s="6"/>
      <c r="BPB30" s="6"/>
      <c r="BPC30" s="6"/>
      <c r="BPD30" s="6"/>
      <c r="BPE30" s="6"/>
      <c r="BPF30" s="6"/>
      <c r="BPG30" s="6"/>
      <c r="BPH30" s="6"/>
      <c r="BPI30" s="6"/>
      <c r="BPJ30" s="6"/>
      <c r="BPK30" s="6"/>
      <c r="BPL30" s="6"/>
      <c r="BPM30" s="6"/>
      <c r="BPN30" s="6"/>
      <c r="BPO30" s="6"/>
      <c r="BPP30" s="6"/>
      <c r="BPQ30" s="6"/>
      <c r="BPR30" s="6"/>
      <c r="BPS30" s="6"/>
      <c r="BPT30" s="6"/>
      <c r="BPU30" s="6"/>
      <c r="BPV30" s="6"/>
      <c r="BPW30" s="6"/>
      <c r="BPX30" s="6"/>
      <c r="BPY30" s="6"/>
      <c r="BPZ30" s="6"/>
      <c r="BQA30" s="6"/>
      <c r="BQB30" s="6"/>
      <c r="BQC30" s="6"/>
      <c r="BQD30" s="6"/>
      <c r="BQE30" s="6"/>
      <c r="BQF30" s="6"/>
      <c r="BQG30" s="6"/>
      <c r="BQH30" s="6"/>
      <c r="BQI30" s="6"/>
      <c r="BQJ30" s="6"/>
      <c r="BQK30" s="6"/>
      <c r="BQL30" s="6"/>
      <c r="BQM30" s="6"/>
      <c r="BQN30" s="6"/>
      <c r="BQO30" s="6"/>
      <c r="BQP30" s="6"/>
      <c r="BQQ30" s="6"/>
      <c r="BQR30" s="6"/>
      <c r="BQS30" s="6"/>
      <c r="BQT30" s="6"/>
      <c r="BQU30" s="6"/>
      <c r="BQV30" s="6"/>
      <c r="BQW30" s="6"/>
      <c r="BQX30" s="6"/>
      <c r="BQY30" s="6"/>
      <c r="BQZ30" s="6"/>
      <c r="BRA30" s="6"/>
      <c r="BRB30" s="6"/>
      <c r="BRC30" s="6"/>
      <c r="BRD30" s="6"/>
      <c r="BRE30" s="6"/>
      <c r="BRF30" s="6"/>
      <c r="BRG30" s="6"/>
      <c r="BRH30" s="6"/>
      <c r="BRI30" s="6"/>
      <c r="BRJ30" s="6"/>
      <c r="BRK30" s="6"/>
      <c r="BRL30" s="6"/>
      <c r="BRM30" s="6"/>
      <c r="BRN30" s="6"/>
      <c r="BRO30" s="6"/>
      <c r="BRP30" s="6"/>
      <c r="BRQ30" s="6"/>
      <c r="BRR30" s="6"/>
      <c r="BRS30" s="6"/>
      <c r="BRT30" s="6"/>
      <c r="BRU30" s="6"/>
      <c r="BRV30" s="6"/>
      <c r="BRW30" s="6"/>
      <c r="BRX30" s="6"/>
      <c r="BRY30" s="6"/>
      <c r="BRZ30" s="6"/>
      <c r="BSA30" s="6"/>
      <c r="BSB30" s="6"/>
      <c r="BSC30" s="6"/>
      <c r="BSD30" s="6"/>
      <c r="BSE30" s="6"/>
      <c r="BSF30" s="6"/>
      <c r="BSG30" s="6"/>
      <c r="BSH30" s="6"/>
      <c r="BSI30" s="6"/>
      <c r="BSJ30" s="6"/>
      <c r="BSK30" s="6"/>
      <c r="BSL30" s="6"/>
      <c r="BSM30" s="6"/>
      <c r="BSN30" s="6"/>
      <c r="BSO30" s="6"/>
      <c r="BSP30" s="6"/>
      <c r="BSQ30" s="6"/>
      <c r="BSR30" s="6"/>
      <c r="BSS30" s="6"/>
      <c r="BST30" s="6"/>
      <c r="BSU30" s="6"/>
      <c r="BSV30" s="6"/>
      <c r="BSW30" s="6"/>
      <c r="BSX30" s="6"/>
      <c r="BSY30" s="6"/>
      <c r="BSZ30" s="6"/>
      <c r="BTA30" s="6"/>
      <c r="BTB30" s="6"/>
      <c r="BTC30" s="6"/>
      <c r="BTD30" s="6"/>
      <c r="BTE30" s="6"/>
      <c r="BTF30" s="6"/>
      <c r="BTG30" s="6"/>
      <c r="BTH30" s="6"/>
      <c r="BTI30" s="6"/>
      <c r="BTJ30" s="6"/>
      <c r="BTK30" s="6"/>
      <c r="BTL30" s="6"/>
      <c r="BTM30" s="6"/>
      <c r="BTN30" s="6"/>
      <c r="BTO30" s="6"/>
      <c r="BTP30" s="6"/>
      <c r="BTQ30" s="6"/>
      <c r="BTR30" s="6"/>
      <c r="BTS30" s="6"/>
      <c r="BTT30" s="6"/>
      <c r="BTU30" s="6"/>
      <c r="BTV30" s="6"/>
      <c r="BTW30" s="6"/>
      <c r="BTX30" s="6"/>
      <c r="BTY30" s="6"/>
      <c r="BTZ30" s="6"/>
      <c r="BUA30" s="6"/>
      <c r="BUB30" s="6"/>
      <c r="BUC30" s="6"/>
      <c r="BUD30" s="6"/>
      <c r="BUE30" s="6"/>
      <c r="BUF30" s="6"/>
      <c r="BUG30" s="6"/>
      <c r="BUH30" s="6"/>
      <c r="BUI30" s="6"/>
      <c r="BUJ30" s="6"/>
      <c r="BUK30" s="6"/>
      <c r="BUL30" s="6"/>
      <c r="BUM30" s="6"/>
      <c r="BUN30" s="6"/>
      <c r="BUO30" s="6"/>
      <c r="BUP30" s="6"/>
      <c r="BUQ30" s="6"/>
      <c r="BUR30" s="6"/>
      <c r="BUS30" s="6"/>
      <c r="BUT30" s="6"/>
      <c r="BUU30" s="6"/>
      <c r="BUV30" s="6"/>
      <c r="BUW30" s="6"/>
      <c r="BUX30" s="6"/>
      <c r="BUY30" s="6"/>
      <c r="BUZ30" s="6"/>
      <c r="BVA30" s="6"/>
      <c r="BVB30" s="6"/>
      <c r="BVC30" s="6"/>
      <c r="BVD30" s="6"/>
      <c r="BVE30" s="6"/>
      <c r="BVF30" s="6"/>
      <c r="BVG30" s="6"/>
      <c r="BVH30" s="6"/>
      <c r="BVI30" s="6"/>
      <c r="BVJ30" s="6"/>
      <c r="BVK30" s="6"/>
      <c r="BVL30" s="6"/>
      <c r="BVM30" s="6"/>
      <c r="BVN30" s="6"/>
      <c r="BVO30" s="6"/>
      <c r="BVP30" s="6"/>
      <c r="BVQ30" s="6"/>
      <c r="BVR30" s="6"/>
      <c r="BVS30" s="6"/>
      <c r="BVT30" s="6"/>
      <c r="BVU30" s="6"/>
      <c r="BVV30" s="6"/>
      <c r="BVW30" s="6"/>
      <c r="BVX30" s="6"/>
      <c r="BVY30" s="6"/>
      <c r="BVZ30" s="6"/>
      <c r="BWA30" s="6"/>
      <c r="BWB30" s="6"/>
      <c r="BWC30" s="6"/>
      <c r="BWD30" s="6"/>
      <c r="BWE30" s="6"/>
      <c r="BWF30" s="6"/>
      <c r="BWG30" s="6"/>
      <c r="BWH30" s="6"/>
      <c r="BWI30" s="6"/>
      <c r="BWJ30" s="6"/>
      <c r="BWK30" s="6"/>
      <c r="BWL30" s="6"/>
      <c r="BWM30" s="6"/>
      <c r="BWN30" s="6"/>
      <c r="BWO30" s="6"/>
      <c r="BWP30" s="6"/>
      <c r="BWQ30" s="6"/>
      <c r="BWR30" s="6"/>
      <c r="BWS30" s="6"/>
      <c r="BWT30" s="6"/>
      <c r="BWU30" s="6"/>
      <c r="BWV30" s="6"/>
      <c r="BWW30" s="6"/>
      <c r="BWX30" s="6"/>
      <c r="BWY30" s="6"/>
      <c r="BWZ30" s="6"/>
      <c r="BXA30" s="6"/>
      <c r="BXB30" s="6"/>
      <c r="BXC30" s="6"/>
      <c r="BXD30" s="6"/>
      <c r="BXE30" s="6"/>
      <c r="BXF30" s="6"/>
      <c r="BXG30" s="6"/>
      <c r="BXH30" s="6"/>
      <c r="BXI30" s="6"/>
      <c r="BXJ30" s="6"/>
      <c r="BXK30" s="6"/>
      <c r="BXL30" s="6"/>
      <c r="BXM30" s="6"/>
      <c r="BXN30" s="6"/>
      <c r="BXO30" s="6"/>
      <c r="BXP30" s="6"/>
      <c r="BXQ30" s="6"/>
      <c r="BXR30" s="6"/>
      <c r="BXS30" s="6"/>
      <c r="BXT30" s="6"/>
      <c r="BXU30" s="6"/>
      <c r="BXV30" s="6"/>
      <c r="BXW30" s="6"/>
      <c r="BXX30" s="6"/>
      <c r="BXY30" s="6"/>
      <c r="BXZ30" s="6"/>
      <c r="BYA30" s="6"/>
      <c r="BYB30" s="6"/>
      <c r="BYC30" s="6"/>
      <c r="BYD30" s="6"/>
      <c r="BYE30" s="6"/>
      <c r="BYF30" s="6"/>
      <c r="BYG30" s="6"/>
      <c r="BYH30" s="6"/>
      <c r="BYI30" s="6"/>
      <c r="BYJ30" s="6"/>
      <c r="BYK30" s="6"/>
      <c r="BYL30" s="6"/>
      <c r="BYM30" s="6"/>
      <c r="BYN30" s="6"/>
      <c r="BYO30" s="6"/>
      <c r="BYP30" s="6"/>
      <c r="BYQ30" s="6"/>
      <c r="BYR30" s="6"/>
      <c r="BYS30" s="6"/>
      <c r="BYT30" s="6"/>
      <c r="BYU30" s="6"/>
      <c r="BYV30" s="6"/>
      <c r="BYW30" s="6"/>
      <c r="BYX30" s="6"/>
      <c r="BYY30" s="6"/>
      <c r="BYZ30" s="6"/>
      <c r="BZA30" s="6"/>
      <c r="BZB30" s="6"/>
      <c r="BZC30" s="6"/>
      <c r="BZD30" s="6"/>
      <c r="BZE30" s="6"/>
      <c r="BZF30" s="6"/>
      <c r="BZG30" s="6"/>
      <c r="BZH30" s="6"/>
      <c r="BZI30" s="6"/>
      <c r="BZJ30" s="6"/>
      <c r="BZK30" s="6"/>
      <c r="BZL30" s="6"/>
      <c r="BZM30" s="6"/>
      <c r="BZN30" s="6"/>
      <c r="BZO30" s="6"/>
      <c r="BZP30" s="6"/>
      <c r="BZQ30" s="6"/>
      <c r="BZR30" s="6"/>
      <c r="BZS30" s="6"/>
      <c r="BZT30" s="6"/>
      <c r="BZU30" s="6"/>
      <c r="BZV30" s="6"/>
      <c r="BZW30" s="6"/>
      <c r="BZX30" s="6"/>
      <c r="BZY30" s="6"/>
      <c r="BZZ30" s="6"/>
      <c r="CAA30" s="6"/>
      <c r="CAB30" s="6"/>
      <c r="CAC30" s="6"/>
      <c r="CAD30" s="6"/>
      <c r="CAE30" s="6"/>
      <c r="CAF30" s="6"/>
      <c r="CAG30" s="6"/>
      <c r="CAH30" s="6"/>
      <c r="CAI30" s="6"/>
      <c r="CAJ30" s="6"/>
      <c r="CAK30" s="6"/>
      <c r="CAL30" s="6"/>
      <c r="CAM30" s="6"/>
      <c r="CAN30" s="6"/>
      <c r="CAO30" s="6"/>
      <c r="CAP30" s="6"/>
      <c r="CAQ30" s="6"/>
      <c r="CAR30" s="6"/>
      <c r="CAS30" s="6"/>
      <c r="CAT30" s="6"/>
      <c r="CAU30" s="6"/>
      <c r="CAV30" s="6"/>
      <c r="CAW30" s="6"/>
      <c r="CAX30" s="6"/>
      <c r="CAY30" s="6"/>
      <c r="CAZ30" s="6"/>
      <c r="CBA30" s="6"/>
      <c r="CBB30" s="6"/>
      <c r="CBC30" s="6"/>
      <c r="CBD30" s="6"/>
      <c r="CBE30" s="6"/>
      <c r="CBF30" s="6"/>
      <c r="CBG30" s="6"/>
      <c r="CBH30" s="6"/>
      <c r="CBI30" s="6"/>
      <c r="CBJ30" s="6"/>
      <c r="CBK30" s="6"/>
      <c r="CBL30" s="6"/>
      <c r="CBM30" s="6"/>
      <c r="CBN30" s="6"/>
      <c r="CBO30" s="6"/>
      <c r="CBP30" s="6"/>
      <c r="CBQ30" s="6"/>
      <c r="CBR30" s="6"/>
      <c r="CBS30" s="6"/>
      <c r="CBT30" s="6"/>
      <c r="CBU30" s="6"/>
      <c r="CBV30" s="6"/>
      <c r="CBW30" s="6"/>
      <c r="CBX30" s="6"/>
      <c r="CBY30" s="6"/>
      <c r="CBZ30" s="6"/>
      <c r="CCA30" s="6"/>
      <c r="CCB30" s="6"/>
      <c r="CCC30" s="6"/>
      <c r="CCD30" s="6"/>
      <c r="CCE30" s="6"/>
      <c r="CCF30" s="6"/>
      <c r="CCG30" s="6"/>
      <c r="CCH30" s="6"/>
      <c r="CCI30" s="6"/>
      <c r="CCJ30" s="6"/>
      <c r="CCK30" s="6"/>
      <c r="CCL30" s="6"/>
      <c r="CCM30" s="6"/>
      <c r="CCN30" s="6"/>
      <c r="CCO30" s="6"/>
      <c r="CCP30" s="6"/>
      <c r="CCQ30" s="6"/>
      <c r="CCR30" s="6"/>
      <c r="CCS30" s="6"/>
      <c r="CCT30" s="6"/>
      <c r="CCU30" s="6"/>
      <c r="CCV30" s="6"/>
      <c r="CCW30" s="6"/>
      <c r="CCX30" s="6"/>
      <c r="CCY30" s="6"/>
      <c r="CCZ30" s="6"/>
      <c r="CDA30" s="6"/>
      <c r="CDB30" s="6"/>
      <c r="CDC30" s="6"/>
      <c r="CDD30" s="6"/>
      <c r="CDE30" s="6"/>
      <c r="CDF30" s="6"/>
      <c r="CDG30" s="6"/>
      <c r="CDH30" s="6"/>
      <c r="CDI30" s="6"/>
      <c r="CDJ30" s="6"/>
      <c r="CDK30" s="6"/>
      <c r="CDL30" s="6"/>
      <c r="CDM30" s="6"/>
      <c r="CDN30" s="6"/>
      <c r="CDO30" s="6"/>
      <c r="CDP30" s="6"/>
      <c r="CDQ30" s="6"/>
      <c r="CDR30" s="6"/>
      <c r="CDS30" s="6"/>
      <c r="CDT30" s="6"/>
      <c r="CDU30" s="6"/>
      <c r="CDV30" s="6"/>
      <c r="CDW30" s="6"/>
      <c r="CDX30" s="6"/>
      <c r="CDY30" s="6"/>
      <c r="CDZ30" s="6"/>
      <c r="CEA30" s="6"/>
      <c r="CEB30" s="6"/>
      <c r="CEC30" s="6"/>
      <c r="CED30" s="6"/>
      <c r="CEE30" s="6"/>
      <c r="CEF30" s="6"/>
      <c r="CEG30" s="6"/>
      <c r="CEH30" s="6"/>
      <c r="CEI30" s="6"/>
      <c r="CEJ30" s="6"/>
      <c r="CEK30" s="6"/>
      <c r="CEL30" s="6"/>
      <c r="CEM30" s="6"/>
      <c r="CEN30" s="6"/>
      <c r="CEO30" s="6"/>
      <c r="CEP30" s="6"/>
      <c r="CEQ30" s="6"/>
      <c r="CER30" s="6"/>
      <c r="CES30" s="6"/>
      <c r="CET30" s="6"/>
      <c r="CEU30" s="6"/>
      <c r="CEV30" s="6"/>
      <c r="CEW30" s="6"/>
      <c r="CEX30" s="6"/>
      <c r="CEY30" s="6"/>
      <c r="CEZ30" s="6"/>
      <c r="CFA30" s="6"/>
      <c r="CFB30" s="6"/>
      <c r="CFC30" s="6"/>
      <c r="CFD30" s="6"/>
      <c r="CFE30" s="6"/>
      <c r="CFF30" s="6"/>
      <c r="CFG30" s="6"/>
      <c r="CFH30" s="6"/>
      <c r="CFI30" s="6"/>
      <c r="CFJ30" s="6"/>
      <c r="CFK30" s="6"/>
      <c r="CFL30" s="6"/>
      <c r="CFM30" s="6"/>
      <c r="CFN30" s="6"/>
      <c r="CFO30" s="6"/>
      <c r="CFP30" s="6"/>
      <c r="CFQ30" s="6"/>
      <c r="CFR30" s="6"/>
      <c r="CFS30" s="6"/>
      <c r="CFT30" s="6"/>
      <c r="CFU30" s="6"/>
      <c r="CFV30" s="6"/>
      <c r="CFW30" s="6"/>
      <c r="CFX30" s="6"/>
      <c r="CFY30" s="6"/>
      <c r="CFZ30" s="6"/>
      <c r="CGA30" s="6"/>
      <c r="CGB30" s="6"/>
      <c r="CGC30" s="6"/>
      <c r="CGD30" s="6"/>
      <c r="CGE30" s="6"/>
      <c r="CGF30" s="6"/>
      <c r="CGG30" s="6"/>
      <c r="CGH30" s="6"/>
      <c r="CGI30" s="6"/>
      <c r="CGJ30" s="6"/>
      <c r="CGK30" s="6"/>
      <c r="CGL30" s="6"/>
      <c r="CGM30" s="6"/>
      <c r="CGN30" s="6"/>
      <c r="CGO30" s="6"/>
      <c r="CGP30" s="6"/>
      <c r="CGQ30" s="6"/>
      <c r="CGR30" s="6"/>
      <c r="CGS30" s="6"/>
      <c r="CGT30" s="6"/>
      <c r="CGU30" s="6"/>
      <c r="CGV30" s="6"/>
      <c r="CGW30" s="6"/>
      <c r="CGX30" s="6"/>
      <c r="CGY30" s="6"/>
      <c r="CGZ30" s="6"/>
      <c r="CHA30" s="6"/>
      <c r="CHB30" s="6"/>
      <c r="CHC30" s="6"/>
      <c r="CHD30" s="6"/>
      <c r="CHE30" s="6"/>
      <c r="CHF30" s="6"/>
      <c r="CHG30" s="6"/>
      <c r="CHH30" s="6"/>
      <c r="CHI30" s="6"/>
      <c r="CHJ30" s="6"/>
      <c r="CHK30" s="6"/>
      <c r="CHL30" s="6"/>
      <c r="CHM30" s="6"/>
      <c r="CHN30" s="6"/>
      <c r="CHO30" s="6"/>
      <c r="CHP30" s="6"/>
      <c r="CHQ30" s="6"/>
      <c r="CHR30" s="6"/>
      <c r="CHS30" s="6"/>
      <c r="CHT30" s="6"/>
      <c r="CHU30" s="6"/>
      <c r="CHV30" s="6"/>
      <c r="CHW30" s="6"/>
      <c r="CHX30" s="6"/>
      <c r="CHY30" s="6"/>
      <c r="CHZ30" s="6"/>
      <c r="CIA30" s="6"/>
      <c r="CIB30" s="6"/>
      <c r="CIC30" s="6"/>
      <c r="CID30" s="6"/>
      <c r="CIE30" s="6"/>
      <c r="CIF30" s="6"/>
      <c r="CIG30" s="6"/>
      <c r="CIH30" s="6"/>
      <c r="CII30" s="6"/>
      <c r="CIJ30" s="6"/>
      <c r="CIK30" s="6"/>
      <c r="CIL30" s="6"/>
      <c r="CIM30" s="6"/>
      <c r="CIN30" s="6"/>
      <c r="CIO30" s="6"/>
      <c r="CIP30" s="6"/>
      <c r="CIQ30" s="6"/>
      <c r="CIR30" s="6"/>
      <c r="CIS30" s="6"/>
      <c r="CIT30" s="6"/>
      <c r="CIU30" s="6"/>
      <c r="CIV30" s="6"/>
      <c r="CIW30" s="6"/>
      <c r="CIX30" s="6"/>
      <c r="CIY30" s="6"/>
      <c r="CIZ30" s="6"/>
      <c r="CJA30" s="6"/>
      <c r="CJB30" s="6"/>
      <c r="CJC30" s="6"/>
      <c r="CJD30" s="6"/>
      <c r="CJE30" s="6"/>
      <c r="CJF30" s="6"/>
      <c r="CJG30" s="6"/>
      <c r="CJH30" s="6"/>
      <c r="CJI30" s="6"/>
      <c r="CJJ30" s="6"/>
      <c r="CJK30" s="6"/>
      <c r="CJL30" s="6"/>
      <c r="CJM30" s="6"/>
      <c r="CJN30" s="6"/>
      <c r="CJO30" s="6"/>
      <c r="CJP30" s="6"/>
      <c r="CJQ30" s="6"/>
      <c r="CJR30" s="6"/>
      <c r="CJS30" s="6"/>
      <c r="CJT30" s="6"/>
      <c r="CJU30" s="6"/>
      <c r="CJV30" s="6"/>
      <c r="CJW30" s="6"/>
      <c r="CJX30" s="6"/>
      <c r="CJY30" s="6"/>
      <c r="CJZ30" s="6"/>
      <c r="CKA30" s="6"/>
      <c r="CKB30" s="6"/>
      <c r="CKC30" s="6"/>
      <c r="CKD30" s="6"/>
      <c r="CKE30" s="6"/>
      <c r="CKF30" s="6"/>
      <c r="CKG30" s="6"/>
      <c r="CKH30" s="6"/>
      <c r="CKI30" s="6"/>
      <c r="CKJ30" s="6"/>
      <c r="CKK30" s="6"/>
      <c r="CKL30" s="6"/>
      <c r="CKM30" s="6"/>
      <c r="CKN30" s="6"/>
      <c r="CKO30" s="6"/>
      <c r="CKP30" s="6"/>
      <c r="CKQ30" s="6"/>
      <c r="CKR30" s="6"/>
      <c r="CKS30" s="6"/>
      <c r="CKT30" s="6"/>
      <c r="CKU30" s="6"/>
      <c r="CKV30" s="6"/>
      <c r="CKW30" s="6"/>
      <c r="CKX30" s="6"/>
      <c r="CKY30" s="6"/>
      <c r="CKZ30" s="6"/>
      <c r="CLA30" s="6"/>
      <c r="CLB30" s="6"/>
      <c r="CLC30" s="6"/>
      <c r="CLD30" s="6"/>
      <c r="CLE30" s="6"/>
      <c r="CLF30" s="6"/>
      <c r="CLG30" s="6"/>
      <c r="CLH30" s="6"/>
      <c r="CLI30" s="6"/>
      <c r="CLJ30" s="6"/>
      <c r="CLK30" s="6"/>
      <c r="CLL30" s="6"/>
      <c r="CLM30" s="6"/>
      <c r="CLN30" s="6"/>
      <c r="CLO30" s="6"/>
      <c r="CLP30" s="6"/>
      <c r="CLQ30" s="6"/>
      <c r="CLR30" s="6"/>
      <c r="CLS30" s="6"/>
      <c r="CLT30" s="6"/>
      <c r="CLU30" s="6"/>
      <c r="CLV30" s="6"/>
      <c r="CLW30" s="6"/>
      <c r="CLX30" s="6"/>
      <c r="CLY30" s="6"/>
      <c r="CLZ30" s="6"/>
      <c r="CMA30" s="6"/>
      <c r="CMB30" s="6"/>
      <c r="CMC30" s="6"/>
      <c r="CMD30" s="6"/>
      <c r="CME30" s="6"/>
      <c r="CMF30" s="6"/>
      <c r="CMG30" s="6"/>
      <c r="CMH30" s="6"/>
      <c r="CMI30" s="6"/>
      <c r="CMJ30" s="6"/>
      <c r="CMK30" s="6"/>
      <c r="CML30" s="6"/>
      <c r="CMM30" s="6"/>
      <c r="CMN30" s="6"/>
      <c r="CMO30" s="6"/>
      <c r="CMP30" s="6"/>
      <c r="CMQ30" s="6"/>
      <c r="CMR30" s="6"/>
      <c r="CMS30" s="6"/>
      <c r="CMT30" s="6"/>
      <c r="CMU30" s="6"/>
      <c r="CMV30" s="6"/>
      <c r="CMW30" s="6"/>
      <c r="CMX30" s="6"/>
      <c r="CMY30" s="6"/>
      <c r="CMZ30" s="6"/>
      <c r="CNA30" s="6"/>
      <c r="CNB30" s="6"/>
      <c r="CNC30" s="6"/>
      <c r="CND30" s="6"/>
      <c r="CNE30" s="6"/>
      <c r="CNF30" s="6"/>
      <c r="CNG30" s="6"/>
      <c r="CNH30" s="6"/>
      <c r="CNI30" s="6"/>
      <c r="CNJ30" s="6"/>
      <c r="CNK30" s="6"/>
      <c r="CNL30" s="6"/>
      <c r="CNM30" s="6"/>
      <c r="CNN30" s="6"/>
      <c r="CNO30" s="6"/>
      <c r="CNP30" s="6"/>
      <c r="CNQ30" s="6"/>
      <c r="CNR30" s="6"/>
      <c r="CNS30" s="6"/>
      <c r="CNT30" s="6"/>
      <c r="CNU30" s="6"/>
      <c r="CNV30" s="6"/>
      <c r="CNW30" s="6"/>
      <c r="CNX30" s="6"/>
      <c r="CNY30" s="6"/>
      <c r="CNZ30" s="6"/>
      <c r="COA30" s="6"/>
      <c r="COB30" s="6"/>
      <c r="COC30" s="6"/>
      <c r="COD30" s="6"/>
      <c r="COE30" s="6"/>
      <c r="COF30" s="6"/>
      <c r="COG30" s="6"/>
      <c r="COH30" s="6"/>
      <c r="COI30" s="6"/>
      <c r="COJ30" s="6"/>
      <c r="COK30" s="6"/>
      <c r="COL30" s="6"/>
      <c r="COM30" s="6"/>
      <c r="CON30" s="6"/>
      <c r="COO30" s="6"/>
      <c r="COP30" s="6"/>
      <c r="COQ30" s="6"/>
      <c r="COR30" s="6"/>
      <c r="COS30" s="6"/>
      <c r="COT30" s="6"/>
      <c r="COU30" s="6"/>
      <c r="COV30" s="6"/>
      <c r="COW30" s="6"/>
      <c r="COX30" s="6"/>
      <c r="COY30" s="6"/>
      <c r="COZ30" s="6"/>
      <c r="CPA30" s="6"/>
      <c r="CPB30" s="6"/>
      <c r="CPC30" s="6"/>
      <c r="CPD30" s="6"/>
      <c r="CPE30" s="6"/>
      <c r="CPF30" s="6"/>
      <c r="CPG30" s="6"/>
      <c r="CPH30" s="6"/>
      <c r="CPI30" s="6"/>
      <c r="CPJ30" s="6"/>
      <c r="CPK30" s="6"/>
      <c r="CPL30" s="6"/>
      <c r="CPM30" s="6"/>
      <c r="CPN30" s="6"/>
      <c r="CPO30" s="6"/>
      <c r="CPP30" s="6"/>
      <c r="CPQ30" s="6"/>
      <c r="CPR30" s="6"/>
      <c r="CPS30" s="6"/>
      <c r="CPT30" s="6"/>
      <c r="CPU30" s="6"/>
      <c r="CPV30" s="6"/>
      <c r="CPW30" s="6"/>
      <c r="CPX30" s="6"/>
      <c r="CPY30" s="6"/>
      <c r="CPZ30" s="6"/>
      <c r="CQA30" s="6"/>
      <c r="CQB30" s="6"/>
      <c r="CQC30" s="6"/>
      <c r="CQD30" s="6"/>
      <c r="CQE30" s="6"/>
      <c r="CQF30" s="6"/>
      <c r="CQG30" s="6"/>
      <c r="CQH30" s="6"/>
      <c r="CQI30" s="6"/>
      <c r="CQJ30" s="6"/>
      <c r="CQK30" s="6"/>
      <c r="CQL30" s="6"/>
      <c r="CQM30" s="6"/>
      <c r="CQN30" s="6"/>
      <c r="CQO30" s="6"/>
      <c r="CQP30" s="6"/>
      <c r="CQQ30" s="6"/>
      <c r="CQR30" s="6"/>
      <c r="CQS30" s="6"/>
      <c r="CQT30" s="6"/>
      <c r="CQU30" s="6"/>
      <c r="CQV30" s="6"/>
      <c r="CQW30" s="6"/>
      <c r="CQX30" s="6"/>
      <c r="CQY30" s="6"/>
      <c r="CQZ30" s="6"/>
      <c r="CRA30" s="6"/>
      <c r="CRB30" s="6"/>
      <c r="CRC30" s="6"/>
      <c r="CRD30" s="6"/>
      <c r="CRE30" s="6"/>
      <c r="CRF30" s="6"/>
      <c r="CRG30" s="6"/>
      <c r="CRH30" s="6"/>
      <c r="CRI30" s="6"/>
      <c r="CRJ30" s="6"/>
      <c r="CRK30" s="6"/>
      <c r="CRL30" s="6"/>
      <c r="CRM30" s="6"/>
      <c r="CRN30" s="6"/>
      <c r="CRO30" s="6"/>
      <c r="CRP30" s="6"/>
      <c r="CRQ30" s="6"/>
      <c r="CRR30" s="6"/>
      <c r="CRS30" s="6"/>
      <c r="CRT30" s="6"/>
      <c r="CRU30" s="6"/>
      <c r="CRV30" s="6"/>
      <c r="CRW30" s="6"/>
      <c r="CRX30" s="6"/>
      <c r="CRY30" s="6"/>
      <c r="CRZ30" s="6"/>
      <c r="CSA30" s="6"/>
      <c r="CSB30" s="6"/>
      <c r="CSC30" s="6"/>
      <c r="CSD30" s="6"/>
      <c r="CSE30" s="6"/>
      <c r="CSF30" s="6"/>
      <c r="CSG30" s="6"/>
      <c r="CSH30" s="6"/>
      <c r="CSI30" s="6"/>
      <c r="CSJ30" s="6"/>
      <c r="CSK30" s="6"/>
      <c r="CSL30" s="6"/>
      <c r="CSM30" s="6"/>
      <c r="CSN30" s="6"/>
      <c r="CSO30" s="6"/>
      <c r="CSP30" s="6"/>
      <c r="CSQ30" s="6"/>
      <c r="CSR30" s="6"/>
      <c r="CSS30" s="6"/>
      <c r="CST30" s="6"/>
      <c r="CSU30" s="6"/>
      <c r="CSV30" s="6"/>
      <c r="CSW30" s="6"/>
      <c r="CSX30" s="6"/>
      <c r="CSY30" s="6"/>
      <c r="CSZ30" s="6"/>
      <c r="CTA30" s="6"/>
      <c r="CTB30" s="6"/>
      <c r="CTC30" s="6"/>
      <c r="CTD30" s="6"/>
      <c r="CTE30" s="6"/>
      <c r="CTF30" s="6"/>
      <c r="CTG30" s="6"/>
      <c r="CTH30" s="6"/>
      <c r="CTI30" s="6"/>
      <c r="CTJ30" s="6"/>
      <c r="CTK30" s="6"/>
      <c r="CTL30" s="6"/>
      <c r="CTM30" s="6"/>
      <c r="CTN30" s="6"/>
      <c r="CTO30" s="6"/>
      <c r="CTP30" s="6"/>
      <c r="CTQ30" s="6"/>
      <c r="CTR30" s="6"/>
      <c r="CTS30" s="6"/>
      <c r="CTT30" s="6"/>
      <c r="CTU30" s="6"/>
      <c r="CTV30" s="6"/>
      <c r="CTW30" s="6"/>
      <c r="CTX30" s="6"/>
      <c r="CTY30" s="6"/>
      <c r="CTZ30" s="6"/>
      <c r="CUA30" s="6"/>
      <c r="CUB30" s="6"/>
      <c r="CUC30" s="6"/>
      <c r="CUD30" s="6"/>
      <c r="CUE30" s="6"/>
      <c r="CUF30" s="6"/>
      <c r="CUG30" s="6"/>
      <c r="CUH30" s="6"/>
      <c r="CUI30" s="6"/>
      <c r="CUJ30" s="6"/>
      <c r="CUK30" s="6"/>
      <c r="CUL30" s="6"/>
      <c r="CUM30" s="6"/>
      <c r="CUN30" s="6"/>
      <c r="CUO30" s="6"/>
      <c r="CUP30" s="6"/>
      <c r="CUQ30" s="6"/>
      <c r="CUR30" s="6"/>
      <c r="CUS30" s="6"/>
      <c r="CUT30" s="6"/>
      <c r="CUU30" s="6"/>
      <c r="CUV30" s="6"/>
      <c r="CUW30" s="6"/>
      <c r="CUX30" s="6"/>
      <c r="CUY30" s="6"/>
      <c r="CUZ30" s="6"/>
      <c r="CVA30" s="6"/>
      <c r="CVB30" s="6"/>
      <c r="CVC30" s="6"/>
      <c r="CVD30" s="6"/>
      <c r="CVE30" s="6"/>
      <c r="CVF30" s="6"/>
      <c r="CVG30" s="6"/>
      <c r="CVH30" s="6"/>
      <c r="CVI30" s="6"/>
      <c r="CVJ30" s="6"/>
      <c r="CVK30" s="6"/>
      <c r="CVL30" s="6"/>
      <c r="CVM30" s="6"/>
      <c r="CVN30" s="6"/>
      <c r="CVO30" s="6"/>
      <c r="CVP30" s="6"/>
      <c r="CVQ30" s="6"/>
      <c r="CVR30" s="6"/>
      <c r="CVS30" s="6"/>
      <c r="CVT30" s="6"/>
      <c r="CVU30" s="6"/>
      <c r="CVV30" s="6"/>
      <c r="CVW30" s="6"/>
      <c r="CVX30" s="6"/>
      <c r="CVY30" s="6"/>
      <c r="CVZ30" s="6"/>
      <c r="CWA30" s="6"/>
      <c r="CWB30" s="6"/>
      <c r="CWC30" s="6"/>
      <c r="CWD30" s="6"/>
      <c r="CWE30" s="6"/>
      <c r="CWF30" s="6"/>
      <c r="CWG30" s="6"/>
      <c r="CWH30" s="6"/>
      <c r="CWI30" s="6"/>
      <c r="CWJ30" s="6"/>
      <c r="CWK30" s="6"/>
      <c r="CWL30" s="6"/>
      <c r="CWM30" s="6"/>
      <c r="CWN30" s="6"/>
      <c r="CWO30" s="6"/>
      <c r="CWP30" s="6"/>
      <c r="CWQ30" s="6"/>
      <c r="CWR30" s="6"/>
      <c r="CWS30" s="6"/>
      <c r="CWT30" s="6"/>
      <c r="CWU30" s="6"/>
      <c r="CWV30" s="6"/>
      <c r="CWW30" s="6"/>
      <c r="CWX30" s="6"/>
      <c r="CWY30" s="6"/>
      <c r="CWZ30" s="6"/>
      <c r="CXA30" s="6"/>
      <c r="CXB30" s="6"/>
      <c r="CXC30" s="6"/>
      <c r="CXD30" s="6"/>
      <c r="CXE30" s="6"/>
      <c r="CXF30" s="6"/>
      <c r="CXG30" s="6"/>
      <c r="CXH30" s="6"/>
      <c r="CXI30" s="6"/>
      <c r="CXJ30" s="6"/>
      <c r="CXK30" s="6"/>
      <c r="CXL30" s="6"/>
      <c r="CXM30" s="6"/>
      <c r="CXN30" s="6"/>
      <c r="CXO30" s="6"/>
      <c r="CXP30" s="6"/>
      <c r="CXQ30" s="6"/>
      <c r="CXR30" s="6"/>
      <c r="CXS30" s="6"/>
      <c r="CXT30" s="6"/>
      <c r="CXU30" s="6"/>
      <c r="CXV30" s="6"/>
      <c r="CXW30" s="6"/>
      <c r="CXX30" s="6"/>
      <c r="CXY30" s="6"/>
      <c r="CXZ30" s="6"/>
      <c r="CYA30" s="6"/>
      <c r="CYB30" s="6"/>
      <c r="CYC30" s="6"/>
      <c r="CYD30" s="6"/>
      <c r="CYE30" s="6"/>
      <c r="CYF30" s="6"/>
      <c r="CYG30" s="6"/>
      <c r="CYH30" s="6"/>
      <c r="CYI30" s="6"/>
      <c r="CYJ30" s="6"/>
      <c r="CYK30" s="6"/>
      <c r="CYL30" s="6"/>
      <c r="CYM30" s="6"/>
      <c r="CYN30" s="6"/>
      <c r="CYO30" s="6"/>
      <c r="CYP30" s="6"/>
      <c r="CYQ30" s="6"/>
      <c r="CYR30" s="6"/>
      <c r="CYS30" s="6"/>
      <c r="CYT30" s="6"/>
      <c r="CYU30" s="6"/>
      <c r="CYV30" s="6"/>
      <c r="CYW30" s="6"/>
      <c r="CYX30" s="6"/>
      <c r="CYY30" s="6"/>
      <c r="CYZ30" s="6"/>
      <c r="CZA30" s="6"/>
      <c r="CZB30" s="6"/>
      <c r="CZC30" s="6"/>
      <c r="CZD30" s="6"/>
      <c r="CZE30" s="6"/>
      <c r="CZF30" s="6"/>
      <c r="CZG30" s="6"/>
      <c r="CZH30" s="6"/>
      <c r="CZI30" s="6"/>
      <c r="CZJ30" s="6"/>
      <c r="CZK30" s="6"/>
      <c r="CZL30" s="6"/>
      <c r="CZM30" s="6"/>
      <c r="CZN30" s="6"/>
      <c r="CZO30" s="6"/>
      <c r="CZP30" s="6"/>
      <c r="CZQ30" s="6"/>
      <c r="CZR30" s="6"/>
      <c r="CZS30" s="6"/>
      <c r="CZT30" s="6"/>
      <c r="CZU30" s="6"/>
      <c r="CZV30" s="6"/>
      <c r="CZW30" s="6"/>
      <c r="CZX30" s="6"/>
      <c r="CZY30" s="6"/>
      <c r="CZZ30" s="6"/>
      <c r="DAA30" s="6"/>
      <c r="DAB30" s="6"/>
      <c r="DAC30" s="6"/>
      <c r="DAD30" s="6"/>
      <c r="DAE30" s="6"/>
      <c r="DAF30" s="6"/>
      <c r="DAG30" s="6"/>
      <c r="DAH30" s="6"/>
      <c r="DAI30" s="6"/>
      <c r="DAJ30" s="6"/>
      <c r="DAK30" s="6"/>
      <c r="DAL30" s="6"/>
      <c r="DAM30" s="6"/>
      <c r="DAN30" s="6"/>
      <c r="DAO30" s="6"/>
      <c r="DAP30" s="6"/>
      <c r="DAQ30" s="6"/>
      <c r="DAR30" s="6"/>
      <c r="DAS30" s="6"/>
      <c r="DAT30" s="6"/>
      <c r="DAU30" s="6"/>
      <c r="DAV30" s="6"/>
      <c r="DAW30" s="6"/>
      <c r="DAX30" s="6"/>
      <c r="DAY30" s="6"/>
      <c r="DAZ30" s="6"/>
      <c r="DBA30" s="6"/>
      <c r="DBB30" s="6"/>
      <c r="DBC30" s="6"/>
      <c r="DBD30" s="6"/>
      <c r="DBE30" s="6"/>
      <c r="DBF30" s="6"/>
      <c r="DBG30" s="6"/>
      <c r="DBH30" s="6"/>
      <c r="DBI30" s="6"/>
      <c r="DBJ30" s="6"/>
      <c r="DBK30" s="6"/>
      <c r="DBL30" s="6"/>
      <c r="DBM30" s="6"/>
      <c r="DBN30" s="6"/>
      <c r="DBO30" s="6"/>
      <c r="DBP30" s="6"/>
      <c r="DBQ30" s="6"/>
      <c r="DBR30" s="6"/>
      <c r="DBS30" s="6"/>
      <c r="DBT30" s="6"/>
      <c r="DBU30" s="6"/>
      <c r="DBV30" s="6"/>
      <c r="DBW30" s="6"/>
      <c r="DBX30" s="6"/>
      <c r="DBY30" s="6"/>
      <c r="DBZ30" s="6"/>
      <c r="DCA30" s="6"/>
      <c r="DCB30" s="6"/>
      <c r="DCC30" s="6"/>
      <c r="DCD30" s="6"/>
      <c r="DCE30" s="6"/>
      <c r="DCF30" s="6"/>
      <c r="DCG30" s="6"/>
      <c r="DCH30" s="6"/>
      <c r="DCI30" s="6"/>
      <c r="DCJ30" s="6"/>
      <c r="DCK30" s="6"/>
      <c r="DCL30" s="6"/>
      <c r="DCM30" s="6"/>
      <c r="DCN30" s="6"/>
      <c r="DCO30" s="6"/>
      <c r="DCP30" s="6"/>
      <c r="DCQ30" s="6"/>
      <c r="DCR30" s="6"/>
      <c r="DCS30" s="6"/>
      <c r="DCT30" s="6"/>
      <c r="DCU30" s="6"/>
      <c r="DCV30" s="6"/>
      <c r="DCW30" s="6"/>
      <c r="DCX30" s="6"/>
      <c r="DCY30" s="6"/>
      <c r="DCZ30" s="6"/>
      <c r="DDA30" s="6"/>
      <c r="DDB30" s="6"/>
      <c r="DDC30" s="6"/>
      <c r="DDD30" s="6"/>
      <c r="DDE30" s="6"/>
      <c r="DDF30" s="6"/>
      <c r="DDG30" s="6"/>
      <c r="DDH30" s="6"/>
      <c r="DDI30" s="6"/>
      <c r="DDJ30" s="6"/>
      <c r="DDK30" s="6"/>
      <c r="DDL30" s="6"/>
      <c r="DDM30" s="6"/>
      <c r="DDN30" s="6"/>
      <c r="DDO30" s="6"/>
      <c r="DDP30" s="6"/>
      <c r="DDQ30" s="6"/>
      <c r="DDR30" s="6"/>
      <c r="DDS30" s="6"/>
      <c r="DDT30" s="6"/>
      <c r="DDU30" s="6"/>
      <c r="DDV30" s="6"/>
      <c r="DDW30" s="6"/>
      <c r="DDX30" s="6"/>
      <c r="DDY30" s="6"/>
      <c r="DDZ30" s="6"/>
      <c r="DEA30" s="6"/>
      <c r="DEB30" s="6"/>
      <c r="DEC30" s="6"/>
      <c r="DED30" s="6"/>
      <c r="DEE30" s="6"/>
      <c r="DEF30" s="6"/>
      <c r="DEG30" s="6"/>
      <c r="DEH30" s="6"/>
      <c r="DEI30" s="6"/>
      <c r="DEJ30" s="6"/>
      <c r="DEK30" s="6"/>
      <c r="DEL30" s="6"/>
      <c r="DEM30" s="6"/>
      <c r="DEN30" s="6"/>
      <c r="DEO30" s="6"/>
      <c r="DEP30" s="6"/>
      <c r="DEQ30" s="6"/>
      <c r="DER30" s="6"/>
      <c r="DES30" s="6"/>
      <c r="DET30" s="6"/>
      <c r="DEU30" s="6"/>
      <c r="DEV30" s="6"/>
      <c r="DEW30" s="6"/>
      <c r="DEX30" s="6"/>
      <c r="DEY30" s="6"/>
      <c r="DEZ30" s="6"/>
      <c r="DFA30" s="6"/>
      <c r="DFB30" s="6"/>
      <c r="DFC30" s="6"/>
      <c r="DFD30" s="6"/>
      <c r="DFE30" s="6"/>
      <c r="DFF30" s="6"/>
      <c r="DFG30" s="6"/>
      <c r="DFH30" s="6"/>
      <c r="DFI30" s="6"/>
      <c r="DFJ30" s="6"/>
      <c r="DFK30" s="6"/>
      <c r="DFL30" s="6"/>
      <c r="DFM30" s="6"/>
      <c r="DFN30" s="6"/>
      <c r="DFO30" s="6"/>
      <c r="DFP30" s="6"/>
      <c r="DFQ30" s="6"/>
      <c r="DFR30" s="6"/>
      <c r="DFS30" s="6"/>
      <c r="DFT30" s="6"/>
      <c r="DFU30" s="6"/>
      <c r="DFV30" s="6"/>
      <c r="DFW30" s="6"/>
      <c r="DFX30" s="6"/>
      <c r="DFY30" s="6"/>
      <c r="DFZ30" s="6"/>
      <c r="DGA30" s="6"/>
      <c r="DGB30" s="6"/>
      <c r="DGC30" s="6"/>
      <c r="DGD30" s="6"/>
      <c r="DGE30" s="6"/>
      <c r="DGF30" s="6"/>
      <c r="DGG30" s="6"/>
      <c r="DGH30" s="6"/>
      <c r="DGI30" s="6"/>
      <c r="DGJ30" s="6"/>
      <c r="DGK30" s="6"/>
      <c r="DGL30" s="6"/>
      <c r="DGM30" s="6"/>
      <c r="DGN30" s="6"/>
      <c r="DGO30" s="6"/>
      <c r="DGP30" s="6"/>
      <c r="DGQ30" s="6"/>
      <c r="DGR30" s="6"/>
      <c r="DGS30" s="6"/>
      <c r="DGT30" s="6"/>
      <c r="DGU30" s="6"/>
      <c r="DGV30" s="6"/>
      <c r="DGW30" s="6"/>
      <c r="DGX30" s="6"/>
      <c r="DGY30" s="6"/>
      <c r="DGZ30" s="6"/>
      <c r="DHA30" s="6"/>
      <c r="DHB30" s="6"/>
      <c r="DHC30" s="6"/>
      <c r="DHD30" s="6"/>
      <c r="DHE30" s="6"/>
      <c r="DHF30" s="6"/>
      <c r="DHG30" s="6"/>
      <c r="DHH30" s="6"/>
      <c r="DHI30" s="6"/>
      <c r="DHJ30" s="6"/>
      <c r="DHK30" s="6"/>
      <c r="DHL30" s="6"/>
      <c r="DHM30" s="6"/>
      <c r="DHN30" s="6"/>
      <c r="DHO30" s="6"/>
      <c r="DHP30" s="6"/>
      <c r="DHQ30" s="6"/>
      <c r="DHR30" s="6"/>
      <c r="DHS30" s="6"/>
      <c r="DHT30" s="6"/>
      <c r="DHU30" s="6"/>
      <c r="DHV30" s="6"/>
      <c r="DHW30" s="6"/>
      <c r="DHX30" s="6"/>
      <c r="DHY30" s="6"/>
      <c r="DHZ30" s="6"/>
      <c r="DIA30" s="6"/>
      <c r="DIB30" s="6"/>
      <c r="DIC30" s="6"/>
      <c r="DID30" s="6"/>
      <c r="DIE30" s="6"/>
      <c r="DIF30" s="6"/>
      <c r="DIG30" s="6"/>
      <c r="DIH30" s="6"/>
      <c r="DII30" s="6"/>
      <c r="DIJ30" s="6"/>
      <c r="DIK30" s="6"/>
      <c r="DIL30" s="6"/>
      <c r="DIM30" s="6"/>
      <c r="DIN30" s="6"/>
      <c r="DIO30" s="6"/>
      <c r="DIP30" s="6"/>
      <c r="DIQ30" s="6"/>
      <c r="DIR30" s="6"/>
      <c r="DIS30" s="6"/>
      <c r="DIT30" s="6"/>
      <c r="DIU30" s="6"/>
      <c r="DIV30" s="6"/>
      <c r="DIW30" s="6"/>
      <c r="DIX30" s="6"/>
      <c r="DIY30" s="6"/>
      <c r="DIZ30" s="6"/>
      <c r="DJA30" s="6"/>
      <c r="DJB30" s="6"/>
      <c r="DJC30" s="6"/>
      <c r="DJD30" s="6"/>
      <c r="DJE30" s="6"/>
      <c r="DJF30" s="6"/>
      <c r="DJG30" s="6"/>
      <c r="DJH30" s="6"/>
      <c r="DJI30" s="6"/>
      <c r="DJJ30" s="6"/>
      <c r="DJK30" s="6"/>
      <c r="DJL30" s="6"/>
      <c r="DJM30" s="6"/>
      <c r="DJN30" s="6"/>
      <c r="DJO30" s="6"/>
      <c r="DJP30" s="6"/>
      <c r="DJQ30" s="6"/>
      <c r="DJR30" s="6"/>
      <c r="DJS30" s="6"/>
      <c r="DJT30" s="6"/>
      <c r="DJU30" s="6"/>
      <c r="DJV30" s="6"/>
      <c r="DJW30" s="6"/>
      <c r="DJX30" s="6"/>
      <c r="DJY30" s="6"/>
      <c r="DJZ30" s="6"/>
      <c r="DKA30" s="6"/>
      <c r="DKB30" s="6"/>
      <c r="DKC30" s="6"/>
      <c r="DKD30" s="6"/>
      <c r="DKE30" s="6"/>
      <c r="DKF30" s="6"/>
      <c r="DKG30" s="6"/>
      <c r="DKH30" s="6"/>
      <c r="DKI30" s="6"/>
      <c r="DKJ30" s="6"/>
      <c r="DKK30" s="6"/>
      <c r="DKL30" s="6"/>
      <c r="DKM30" s="6"/>
      <c r="DKN30" s="6"/>
      <c r="DKO30" s="6"/>
      <c r="DKP30" s="6"/>
      <c r="DKQ30" s="6"/>
      <c r="DKR30" s="6"/>
      <c r="DKS30" s="6"/>
      <c r="DKT30" s="6"/>
      <c r="DKU30" s="6"/>
      <c r="DKV30" s="6"/>
      <c r="DKW30" s="6"/>
      <c r="DKX30" s="6"/>
      <c r="DKY30" s="6"/>
      <c r="DKZ30" s="6"/>
      <c r="DLA30" s="6"/>
      <c r="DLB30" s="6"/>
      <c r="DLC30" s="6"/>
      <c r="DLD30" s="6"/>
      <c r="DLE30" s="6"/>
      <c r="DLF30" s="6"/>
      <c r="DLG30" s="6"/>
      <c r="DLH30" s="6"/>
      <c r="DLI30" s="6"/>
      <c r="DLJ30" s="6"/>
      <c r="DLK30" s="6"/>
      <c r="DLL30" s="6"/>
      <c r="DLM30" s="6"/>
      <c r="DLN30" s="6"/>
      <c r="DLO30" s="6"/>
      <c r="DLP30" s="6"/>
      <c r="DLQ30" s="6"/>
      <c r="DLR30" s="6"/>
      <c r="DLS30" s="6"/>
      <c r="DLT30" s="6"/>
      <c r="DLU30" s="6"/>
      <c r="DLV30" s="6"/>
      <c r="DLW30" s="6"/>
      <c r="DLX30" s="6"/>
      <c r="DLY30" s="6"/>
      <c r="DLZ30" s="6"/>
      <c r="DMA30" s="6"/>
      <c r="DMB30" s="6"/>
      <c r="DMC30" s="6"/>
      <c r="DMD30" s="6"/>
      <c r="DME30" s="6"/>
      <c r="DMF30" s="6"/>
      <c r="DMG30" s="6"/>
      <c r="DMH30" s="6"/>
      <c r="DMI30" s="6"/>
      <c r="DMJ30" s="6"/>
      <c r="DMK30" s="6"/>
      <c r="DML30" s="6"/>
      <c r="DMM30" s="6"/>
      <c r="DMN30" s="6"/>
      <c r="DMO30" s="6"/>
      <c r="DMP30" s="6"/>
      <c r="DMQ30" s="6"/>
      <c r="DMR30" s="6"/>
      <c r="DMS30" s="6"/>
      <c r="DMT30" s="6"/>
      <c r="DMU30" s="6"/>
      <c r="DMV30" s="6"/>
      <c r="DMW30" s="6"/>
      <c r="DMX30" s="6"/>
      <c r="DMY30" s="6"/>
      <c r="DMZ30" s="6"/>
      <c r="DNA30" s="6"/>
      <c r="DNB30" s="6"/>
      <c r="DNC30" s="6"/>
      <c r="DND30" s="6"/>
      <c r="DNE30" s="6"/>
      <c r="DNF30" s="6"/>
      <c r="DNG30" s="6"/>
      <c r="DNH30" s="6"/>
      <c r="DNI30" s="6"/>
      <c r="DNJ30" s="6"/>
      <c r="DNK30" s="6"/>
      <c r="DNL30" s="6"/>
      <c r="DNM30" s="6"/>
      <c r="DNN30" s="6"/>
      <c r="DNO30" s="6"/>
      <c r="DNP30" s="6"/>
      <c r="DNQ30" s="6"/>
      <c r="DNR30" s="6"/>
      <c r="DNS30" s="6"/>
      <c r="DNT30" s="6"/>
      <c r="DNU30" s="6"/>
      <c r="DNV30" s="6"/>
      <c r="DNW30" s="6"/>
      <c r="DNX30" s="6"/>
      <c r="DNY30" s="6"/>
      <c r="DNZ30" s="6"/>
      <c r="DOA30" s="6"/>
      <c r="DOB30" s="6"/>
      <c r="DOC30" s="6"/>
      <c r="DOD30" s="6"/>
      <c r="DOE30" s="6"/>
      <c r="DOF30" s="6"/>
      <c r="DOG30" s="6"/>
      <c r="DOH30" s="6"/>
      <c r="DOI30" s="6"/>
      <c r="DOJ30" s="6"/>
      <c r="DOK30" s="6"/>
      <c r="DOL30" s="6"/>
      <c r="DOM30" s="6"/>
      <c r="DON30" s="6"/>
      <c r="DOO30" s="6"/>
      <c r="DOP30" s="6"/>
      <c r="DOQ30" s="6"/>
      <c r="DOR30" s="6"/>
      <c r="DOS30" s="6"/>
      <c r="DOT30" s="6"/>
      <c r="DOU30" s="6"/>
      <c r="DOV30" s="6"/>
      <c r="DOW30" s="6"/>
      <c r="DOX30" s="6"/>
      <c r="DOY30" s="6"/>
      <c r="DOZ30" s="6"/>
      <c r="DPA30" s="6"/>
      <c r="DPB30" s="6"/>
      <c r="DPC30" s="6"/>
      <c r="DPD30" s="6"/>
      <c r="DPE30" s="6"/>
      <c r="DPF30" s="6"/>
      <c r="DPG30" s="6"/>
      <c r="DPH30" s="6"/>
      <c r="DPI30" s="6"/>
      <c r="DPJ30" s="6"/>
      <c r="DPK30" s="6"/>
      <c r="DPL30" s="6"/>
      <c r="DPM30" s="6"/>
      <c r="DPN30" s="6"/>
      <c r="DPO30" s="6"/>
      <c r="DPP30" s="6"/>
      <c r="DPQ30" s="6"/>
      <c r="DPR30" s="6"/>
      <c r="DPS30" s="6"/>
      <c r="DPT30" s="6"/>
      <c r="DPU30" s="6"/>
      <c r="DPV30" s="6"/>
      <c r="DPW30" s="6"/>
      <c r="DPX30" s="6"/>
      <c r="DPY30" s="6"/>
      <c r="DPZ30" s="6"/>
      <c r="DQA30" s="6"/>
      <c r="DQB30" s="6"/>
      <c r="DQC30" s="6"/>
      <c r="DQD30" s="6"/>
      <c r="DQE30" s="6"/>
      <c r="DQF30" s="6"/>
      <c r="DQG30" s="6"/>
      <c r="DQH30" s="6"/>
      <c r="DQI30" s="6"/>
      <c r="DQJ30" s="6"/>
      <c r="DQK30" s="6"/>
      <c r="DQL30" s="6"/>
      <c r="DQM30" s="6"/>
      <c r="DQN30" s="6"/>
      <c r="DQO30" s="6"/>
      <c r="DQP30" s="6"/>
      <c r="DQQ30" s="6"/>
      <c r="DQR30" s="6"/>
      <c r="DQS30" s="6"/>
      <c r="DQT30" s="6"/>
      <c r="DQU30" s="6"/>
      <c r="DQV30" s="6"/>
      <c r="DQW30" s="6"/>
      <c r="DQX30" s="6"/>
      <c r="DQY30" s="6"/>
      <c r="DQZ30" s="6"/>
      <c r="DRA30" s="6"/>
      <c r="DRB30" s="6"/>
      <c r="DRC30" s="6"/>
      <c r="DRD30" s="6"/>
      <c r="DRE30" s="6"/>
      <c r="DRF30" s="6"/>
      <c r="DRG30" s="6"/>
      <c r="DRH30" s="6"/>
      <c r="DRI30" s="6"/>
      <c r="DRJ30" s="6"/>
      <c r="DRK30" s="6"/>
      <c r="DRL30" s="6"/>
      <c r="DRM30" s="6"/>
      <c r="DRN30" s="6"/>
      <c r="DRO30" s="6"/>
      <c r="DRP30" s="6"/>
      <c r="DRQ30" s="6"/>
      <c r="DRR30" s="6"/>
      <c r="DRS30" s="6"/>
      <c r="DRT30" s="6"/>
      <c r="DRU30" s="6"/>
      <c r="DRV30" s="6"/>
      <c r="DRW30" s="6"/>
      <c r="DRX30" s="6"/>
      <c r="DRY30" s="6"/>
      <c r="DRZ30" s="6"/>
      <c r="DSA30" s="6"/>
      <c r="DSB30" s="6"/>
      <c r="DSC30" s="6"/>
      <c r="DSD30" s="6"/>
      <c r="DSE30" s="6"/>
      <c r="DSF30" s="6"/>
      <c r="DSG30" s="6"/>
      <c r="DSH30" s="6"/>
      <c r="DSI30" s="6"/>
      <c r="DSJ30" s="6"/>
      <c r="DSK30" s="6"/>
      <c r="DSL30" s="6"/>
      <c r="DSM30" s="6"/>
      <c r="DSN30" s="6"/>
      <c r="DSO30" s="6"/>
      <c r="DSP30" s="6"/>
      <c r="DSQ30" s="6"/>
      <c r="DSR30" s="6"/>
      <c r="DSS30" s="6"/>
      <c r="DST30" s="6"/>
      <c r="DSU30" s="6"/>
      <c r="DSV30" s="6"/>
      <c r="DSW30" s="6"/>
      <c r="DSX30" s="6"/>
      <c r="DSY30" s="6"/>
      <c r="DSZ30" s="6"/>
      <c r="DTA30" s="6"/>
      <c r="DTB30" s="6"/>
      <c r="DTC30" s="6"/>
      <c r="DTD30" s="6"/>
      <c r="DTE30" s="6"/>
      <c r="DTF30" s="6"/>
      <c r="DTG30" s="6"/>
      <c r="DTH30" s="6"/>
      <c r="DTI30" s="6"/>
      <c r="DTJ30" s="6"/>
      <c r="DTK30" s="6"/>
      <c r="DTL30" s="6"/>
      <c r="DTM30" s="6"/>
      <c r="DTN30" s="6"/>
      <c r="DTO30" s="6"/>
      <c r="DTP30" s="6"/>
      <c r="DTQ30" s="6"/>
      <c r="DTR30" s="6"/>
      <c r="DTS30" s="6"/>
      <c r="DTT30" s="6"/>
      <c r="DTU30" s="6"/>
      <c r="DTV30" s="6"/>
      <c r="DTW30" s="6"/>
      <c r="DTX30" s="6"/>
      <c r="DTY30" s="6"/>
      <c r="DTZ30" s="6"/>
      <c r="DUA30" s="6"/>
      <c r="DUB30" s="6"/>
      <c r="DUC30" s="6"/>
      <c r="DUD30" s="6"/>
      <c r="DUE30" s="6"/>
      <c r="DUF30" s="6"/>
      <c r="DUG30" s="6"/>
      <c r="DUH30" s="6"/>
      <c r="DUI30" s="6"/>
      <c r="DUJ30" s="6"/>
      <c r="DUK30" s="6"/>
      <c r="DUL30" s="6"/>
      <c r="DUM30" s="6"/>
      <c r="DUN30" s="6"/>
      <c r="DUO30" s="6"/>
      <c r="DUP30" s="6"/>
      <c r="DUQ30" s="6"/>
      <c r="DUR30" s="6"/>
      <c r="DUS30" s="6"/>
      <c r="DUT30" s="6"/>
      <c r="DUU30" s="6"/>
      <c r="DUV30" s="6"/>
      <c r="DUW30" s="6"/>
      <c r="DUX30" s="6"/>
      <c r="DUY30" s="6"/>
      <c r="DUZ30" s="6"/>
      <c r="DVA30" s="6"/>
      <c r="DVB30" s="6"/>
      <c r="DVC30" s="6"/>
      <c r="DVD30" s="6"/>
      <c r="DVE30" s="6"/>
      <c r="DVF30" s="6"/>
      <c r="DVG30" s="6"/>
      <c r="DVH30" s="6"/>
      <c r="DVI30" s="6"/>
      <c r="DVJ30" s="6"/>
      <c r="DVK30" s="6"/>
      <c r="DVL30" s="6"/>
      <c r="DVM30" s="6"/>
      <c r="DVN30" s="6"/>
      <c r="DVO30" s="6"/>
      <c r="DVP30" s="6"/>
      <c r="DVQ30" s="6"/>
      <c r="DVR30" s="6"/>
      <c r="DVS30" s="6"/>
      <c r="DVT30" s="6"/>
      <c r="DVU30" s="6"/>
      <c r="DVV30" s="6"/>
      <c r="DVW30" s="6"/>
      <c r="DVX30" s="6"/>
      <c r="DVY30" s="6"/>
      <c r="DVZ30" s="6"/>
      <c r="DWA30" s="6"/>
      <c r="DWB30" s="6"/>
      <c r="DWC30" s="6"/>
      <c r="DWD30" s="6"/>
      <c r="DWE30" s="6"/>
      <c r="DWF30" s="6"/>
      <c r="DWG30" s="6"/>
      <c r="DWH30" s="6"/>
      <c r="DWI30" s="6"/>
      <c r="DWJ30" s="6"/>
      <c r="DWK30" s="6"/>
      <c r="DWL30" s="6"/>
      <c r="DWM30" s="6"/>
      <c r="DWN30" s="6"/>
      <c r="DWO30" s="6"/>
      <c r="DWP30" s="6"/>
      <c r="DWQ30" s="6"/>
      <c r="DWR30" s="6"/>
      <c r="DWS30" s="6"/>
      <c r="DWT30" s="6"/>
      <c r="DWU30" s="6"/>
      <c r="DWV30" s="6"/>
      <c r="DWW30" s="6"/>
      <c r="DWX30" s="6"/>
      <c r="DWY30" s="6"/>
      <c r="DWZ30" s="6"/>
      <c r="DXA30" s="6"/>
      <c r="DXB30" s="6"/>
      <c r="DXC30" s="6"/>
      <c r="DXD30" s="6"/>
      <c r="DXE30" s="6"/>
      <c r="DXF30" s="6"/>
      <c r="DXG30" s="6"/>
      <c r="DXH30" s="6"/>
      <c r="DXI30" s="6"/>
      <c r="DXJ30" s="6"/>
      <c r="DXK30" s="6"/>
      <c r="DXL30" s="6"/>
      <c r="DXM30" s="6"/>
      <c r="DXN30" s="6"/>
      <c r="DXO30" s="6"/>
      <c r="DXP30" s="6"/>
      <c r="DXQ30" s="6"/>
      <c r="DXR30" s="6"/>
      <c r="DXS30" s="6"/>
      <c r="DXT30" s="6"/>
      <c r="DXU30" s="6"/>
      <c r="DXV30" s="6"/>
      <c r="DXW30" s="6"/>
      <c r="DXX30" s="6"/>
      <c r="DXY30" s="6"/>
      <c r="DXZ30" s="6"/>
      <c r="DYA30" s="6"/>
      <c r="DYB30" s="6"/>
      <c r="DYC30" s="6"/>
      <c r="DYD30" s="6"/>
      <c r="DYE30" s="6"/>
      <c r="DYF30" s="6"/>
      <c r="DYG30" s="6"/>
      <c r="DYH30" s="6"/>
      <c r="DYI30" s="6"/>
      <c r="DYJ30" s="6"/>
      <c r="DYK30" s="6"/>
      <c r="DYL30" s="6"/>
      <c r="DYM30" s="6"/>
      <c r="DYN30" s="6"/>
      <c r="DYO30" s="6"/>
      <c r="DYP30" s="6"/>
      <c r="DYQ30" s="6"/>
      <c r="DYR30" s="6"/>
      <c r="DYS30" s="6"/>
      <c r="DYT30" s="6"/>
      <c r="DYU30" s="6"/>
      <c r="DYV30" s="6"/>
      <c r="DYW30" s="6"/>
      <c r="DYX30" s="6"/>
      <c r="DYY30" s="6"/>
      <c r="DYZ30" s="6"/>
      <c r="DZA30" s="6"/>
      <c r="DZB30" s="6"/>
      <c r="DZC30" s="6"/>
      <c r="DZD30" s="6"/>
      <c r="DZE30" s="6"/>
      <c r="DZF30" s="6"/>
      <c r="DZG30" s="6"/>
      <c r="DZH30" s="6"/>
      <c r="DZI30" s="6"/>
      <c r="DZJ30" s="6"/>
      <c r="DZK30" s="6"/>
      <c r="DZL30" s="6"/>
      <c r="DZM30" s="6"/>
      <c r="DZN30" s="6"/>
      <c r="DZO30" s="6"/>
      <c r="DZP30" s="6"/>
      <c r="DZQ30" s="6"/>
      <c r="DZR30" s="6"/>
      <c r="DZS30" s="6"/>
      <c r="DZT30" s="6"/>
      <c r="DZU30" s="6"/>
      <c r="DZV30" s="6"/>
      <c r="DZW30" s="6"/>
      <c r="DZX30" s="6"/>
      <c r="DZY30" s="6"/>
      <c r="DZZ30" s="6"/>
      <c r="EAA30" s="6"/>
      <c r="EAB30" s="6"/>
      <c r="EAC30" s="6"/>
      <c r="EAD30" s="6"/>
      <c r="EAE30" s="6"/>
      <c r="EAF30" s="6"/>
      <c r="EAG30" s="6"/>
      <c r="EAH30" s="6"/>
      <c r="EAI30" s="6"/>
      <c r="EAJ30" s="6"/>
      <c r="EAK30" s="6"/>
      <c r="EAL30" s="6"/>
      <c r="EAM30" s="6"/>
      <c r="EAN30" s="6"/>
      <c r="EAO30" s="6"/>
      <c r="EAP30" s="6"/>
      <c r="EAQ30" s="6"/>
      <c r="EAR30" s="6"/>
      <c r="EAS30" s="6"/>
      <c r="EAT30" s="6"/>
      <c r="EAU30" s="6"/>
      <c r="EAV30" s="6"/>
      <c r="EAW30" s="6"/>
      <c r="EAX30" s="6"/>
      <c r="EAY30" s="6"/>
      <c r="EAZ30" s="6"/>
      <c r="EBA30" s="6"/>
      <c r="EBB30" s="6"/>
      <c r="EBC30" s="6"/>
      <c r="EBD30" s="6"/>
      <c r="EBE30" s="6"/>
      <c r="EBF30" s="6"/>
      <c r="EBG30" s="6"/>
      <c r="EBH30" s="6"/>
      <c r="EBI30" s="6"/>
      <c r="EBJ30" s="6"/>
      <c r="EBK30" s="6"/>
      <c r="EBL30" s="6"/>
      <c r="EBM30" s="6"/>
      <c r="EBN30" s="6"/>
      <c r="EBO30" s="6"/>
      <c r="EBP30" s="6"/>
      <c r="EBQ30" s="6"/>
      <c r="EBR30" s="6"/>
      <c r="EBS30" s="6"/>
      <c r="EBT30" s="6"/>
      <c r="EBU30" s="6"/>
      <c r="EBV30" s="6"/>
      <c r="EBW30" s="6"/>
      <c r="EBX30" s="6"/>
      <c r="EBY30" s="6"/>
      <c r="EBZ30" s="6"/>
      <c r="ECA30" s="6"/>
      <c r="ECB30" s="6"/>
      <c r="ECC30" s="6"/>
      <c r="ECD30" s="6"/>
      <c r="ECE30" s="6"/>
      <c r="ECF30" s="6"/>
      <c r="ECG30" s="6"/>
      <c r="ECH30" s="6"/>
      <c r="ECI30" s="6"/>
      <c r="ECJ30" s="6"/>
      <c r="ECK30" s="6"/>
      <c r="ECL30" s="6"/>
      <c r="ECM30" s="6"/>
      <c r="ECN30" s="6"/>
      <c r="ECO30" s="6"/>
      <c r="ECP30" s="6"/>
      <c r="ECQ30" s="6"/>
      <c r="ECR30" s="6"/>
      <c r="ECS30" s="6"/>
      <c r="ECT30" s="6"/>
      <c r="ECU30" s="6"/>
      <c r="ECV30" s="6"/>
      <c r="ECW30" s="6"/>
      <c r="ECX30" s="6"/>
      <c r="ECY30" s="6"/>
      <c r="ECZ30" s="6"/>
      <c r="EDA30" s="6"/>
      <c r="EDB30" s="6"/>
      <c r="EDC30" s="6"/>
      <c r="EDD30" s="6"/>
      <c r="EDE30" s="6"/>
      <c r="EDF30" s="6"/>
      <c r="EDG30" s="6"/>
      <c r="EDH30" s="6"/>
      <c r="EDI30" s="6"/>
      <c r="EDJ30" s="6"/>
      <c r="EDK30" s="6"/>
      <c r="EDL30" s="6"/>
      <c r="EDM30" s="6"/>
      <c r="EDN30" s="6"/>
      <c r="EDO30" s="6"/>
      <c r="EDP30" s="6"/>
      <c r="EDQ30" s="6"/>
      <c r="EDR30" s="6"/>
      <c r="EDS30" s="6"/>
      <c r="EDT30" s="6"/>
      <c r="EDU30" s="6"/>
      <c r="EDV30" s="6"/>
      <c r="EDW30" s="6"/>
      <c r="EDX30" s="6"/>
      <c r="EDY30" s="6"/>
      <c r="EDZ30" s="6"/>
      <c r="EEA30" s="6"/>
      <c r="EEB30" s="6"/>
      <c r="EEC30" s="6"/>
      <c r="EED30" s="6"/>
      <c r="EEE30" s="6"/>
      <c r="EEF30" s="6"/>
      <c r="EEG30" s="6"/>
      <c r="EEH30" s="6"/>
      <c r="EEI30" s="6"/>
      <c r="EEJ30" s="6"/>
      <c r="EEK30" s="6"/>
      <c r="EEL30" s="6"/>
      <c r="EEM30" s="6"/>
      <c r="EEN30" s="6"/>
      <c r="EEO30" s="6"/>
      <c r="EEP30" s="6"/>
      <c r="EEQ30" s="6"/>
      <c r="EER30" s="6"/>
      <c r="EES30" s="6"/>
      <c r="EET30" s="6"/>
      <c r="EEU30" s="6"/>
      <c r="EEV30" s="6"/>
      <c r="EEW30" s="6"/>
      <c r="EEX30" s="6"/>
      <c r="EEY30" s="6"/>
      <c r="EEZ30" s="6"/>
      <c r="EFA30" s="6"/>
      <c r="EFB30" s="6"/>
      <c r="EFC30" s="6"/>
      <c r="EFD30" s="6"/>
      <c r="EFE30" s="6"/>
      <c r="EFF30" s="6"/>
      <c r="EFG30" s="6"/>
      <c r="EFH30" s="6"/>
      <c r="EFI30" s="6"/>
      <c r="EFJ30" s="6"/>
      <c r="EFK30" s="6"/>
      <c r="EFL30" s="6"/>
      <c r="EFM30" s="6"/>
      <c r="EFN30" s="6"/>
      <c r="EFO30" s="6"/>
      <c r="EFP30" s="6"/>
      <c r="EFQ30" s="6"/>
      <c r="EFR30" s="6"/>
      <c r="EFS30" s="6"/>
      <c r="EFT30" s="6"/>
      <c r="EFU30" s="6"/>
      <c r="EFV30" s="6"/>
      <c r="EFW30" s="6"/>
      <c r="EFX30" s="6"/>
      <c r="EFY30" s="6"/>
      <c r="EFZ30" s="6"/>
      <c r="EGA30" s="6"/>
      <c r="EGB30" s="6"/>
      <c r="EGC30" s="6"/>
      <c r="EGD30" s="6"/>
      <c r="EGE30" s="6"/>
      <c r="EGF30" s="6"/>
      <c r="EGG30" s="6"/>
      <c r="EGH30" s="6"/>
      <c r="EGI30" s="6"/>
      <c r="EGJ30" s="6"/>
      <c r="EGK30" s="6"/>
      <c r="EGL30" s="6"/>
      <c r="EGM30" s="6"/>
      <c r="EGN30" s="6"/>
      <c r="EGO30" s="6"/>
      <c r="EGP30" s="6"/>
      <c r="EGQ30" s="6"/>
      <c r="EGR30" s="6"/>
      <c r="EGS30" s="6"/>
      <c r="EGT30" s="6"/>
      <c r="EGU30" s="6"/>
      <c r="EGV30" s="6"/>
      <c r="EGW30" s="6"/>
      <c r="EGX30" s="6"/>
      <c r="EGY30" s="6"/>
      <c r="EGZ30" s="6"/>
      <c r="EHA30" s="6"/>
      <c r="EHB30" s="6"/>
      <c r="EHC30" s="6"/>
      <c r="EHD30" s="6"/>
      <c r="EHE30" s="6"/>
      <c r="EHF30" s="6"/>
      <c r="EHG30" s="6"/>
      <c r="EHH30" s="6"/>
      <c r="EHI30" s="6"/>
      <c r="EHJ30" s="6"/>
      <c r="EHK30" s="6"/>
      <c r="EHL30" s="6"/>
      <c r="EHM30" s="6"/>
      <c r="EHN30" s="6"/>
      <c r="EHO30" s="6"/>
      <c r="EHP30" s="6"/>
      <c r="EHQ30" s="6"/>
      <c r="EHR30" s="6"/>
      <c r="EHS30" s="6"/>
      <c r="EHT30" s="6"/>
      <c r="EHU30" s="6"/>
      <c r="EHV30" s="6"/>
      <c r="EHW30" s="6"/>
      <c r="EHX30" s="6"/>
      <c r="EHY30" s="6"/>
      <c r="EHZ30" s="6"/>
      <c r="EIA30" s="6"/>
      <c r="EIB30" s="6"/>
      <c r="EIC30" s="6"/>
      <c r="EID30" s="6"/>
      <c r="EIE30" s="6"/>
      <c r="EIF30" s="6"/>
      <c r="EIG30" s="6"/>
      <c r="EIH30" s="6"/>
      <c r="EII30" s="6"/>
      <c r="EIJ30" s="6"/>
      <c r="EIK30" s="6"/>
      <c r="EIL30" s="6"/>
      <c r="EIM30" s="6"/>
      <c r="EIN30" s="6"/>
      <c r="EIO30" s="6"/>
      <c r="EIP30" s="6"/>
      <c r="EIQ30" s="6"/>
      <c r="EIR30" s="6"/>
      <c r="EIS30" s="6"/>
      <c r="EIT30" s="6"/>
      <c r="EIU30" s="6"/>
      <c r="EIV30" s="6"/>
      <c r="EIW30" s="6"/>
      <c r="EIX30" s="6"/>
      <c r="EIY30" s="6"/>
      <c r="EIZ30" s="6"/>
      <c r="EJA30" s="6"/>
      <c r="EJB30" s="6"/>
      <c r="EJC30" s="6"/>
      <c r="EJD30" s="6"/>
      <c r="EJE30" s="6"/>
      <c r="EJF30" s="6"/>
      <c r="EJG30" s="6"/>
      <c r="EJH30" s="6"/>
      <c r="EJI30" s="6"/>
      <c r="EJJ30" s="6"/>
      <c r="EJK30" s="6"/>
      <c r="EJL30" s="6"/>
      <c r="EJM30" s="6"/>
      <c r="EJN30" s="6"/>
      <c r="EJO30" s="6"/>
      <c r="EJP30" s="6"/>
      <c r="EJQ30" s="6"/>
      <c r="EJR30" s="6"/>
      <c r="EJS30" s="6"/>
      <c r="EJT30" s="6"/>
      <c r="EJU30" s="6"/>
      <c r="EJV30" s="6"/>
      <c r="EJW30" s="6"/>
      <c r="EJX30" s="6"/>
      <c r="EJY30" s="6"/>
      <c r="EJZ30" s="6"/>
      <c r="EKA30" s="6"/>
      <c r="EKB30" s="6"/>
      <c r="EKC30" s="6"/>
      <c r="EKD30" s="6"/>
      <c r="EKE30" s="6"/>
      <c r="EKF30" s="6"/>
      <c r="EKG30" s="6"/>
      <c r="EKH30" s="6"/>
      <c r="EKI30" s="6"/>
      <c r="EKJ30" s="6"/>
      <c r="EKK30" s="6"/>
      <c r="EKL30" s="6"/>
      <c r="EKM30" s="6"/>
      <c r="EKN30" s="6"/>
      <c r="EKO30" s="6"/>
      <c r="EKP30" s="6"/>
      <c r="EKQ30" s="6"/>
      <c r="EKR30" s="6"/>
      <c r="EKS30" s="6"/>
      <c r="EKT30" s="6"/>
      <c r="EKU30" s="6"/>
      <c r="EKV30" s="6"/>
      <c r="EKW30" s="6"/>
      <c r="EKX30" s="6"/>
      <c r="EKY30" s="6"/>
      <c r="EKZ30" s="6"/>
      <c r="ELA30" s="6"/>
      <c r="ELB30" s="6"/>
      <c r="ELC30" s="6"/>
      <c r="ELD30" s="6"/>
      <c r="ELE30" s="6"/>
      <c r="ELF30" s="6"/>
      <c r="ELG30" s="6"/>
      <c r="ELH30" s="6"/>
      <c r="ELI30" s="6"/>
      <c r="ELJ30" s="6"/>
      <c r="ELK30" s="6"/>
      <c r="ELL30" s="6"/>
      <c r="ELM30" s="6"/>
      <c r="ELN30" s="6"/>
      <c r="ELO30" s="6"/>
      <c r="ELP30" s="6"/>
      <c r="ELQ30" s="6"/>
      <c r="ELR30" s="6"/>
      <c r="ELS30" s="6"/>
      <c r="ELT30" s="6"/>
      <c r="ELU30" s="6"/>
      <c r="ELV30" s="6"/>
      <c r="ELW30" s="6"/>
      <c r="ELX30" s="6"/>
      <c r="ELY30" s="6"/>
      <c r="ELZ30" s="6"/>
      <c r="EMA30" s="6"/>
      <c r="EMB30" s="6"/>
      <c r="EMC30" s="6"/>
      <c r="EMD30" s="6"/>
      <c r="EME30" s="6"/>
      <c r="EMF30" s="6"/>
      <c r="EMG30" s="6"/>
      <c r="EMH30" s="6"/>
      <c r="EMI30" s="6"/>
      <c r="EMJ30" s="6"/>
      <c r="EMK30" s="6"/>
      <c r="EML30" s="6"/>
      <c r="EMM30" s="6"/>
      <c r="EMN30" s="6"/>
      <c r="EMO30" s="6"/>
      <c r="EMP30" s="6"/>
      <c r="EMQ30" s="6"/>
      <c r="EMR30" s="6"/>
      <c r="EMS30" s="6"/>
      <c r="EMT30" s="6"/>
      <c r="EMU30" s="6"/>
      <c r="EMV30" s="6"/>
      <c r="EMW30" s="6"/>
      <c r="EMX30" s="6"/>
      <c r="EMY30" s="6"/>
      <c r="EMZ30" s="6"/>
      <c r="ENA30" s="6"/>
      <c r="ENB30" s="6"/>
      <c r="ENC30" s="6"/>
      <c r="END30" s="6"/>
      <c r="ENE30" s="6"/>
      <c r="ENF30" s="6"/>
      <c r="ENG30" s="6"/>
      <c r="ENH30" s="6"/>
      <c r="ENI30" s="6"/>
      <c r="ENJ30" s="6"/>
      <c r="ENK30" s="6"/>
      <c r="ENL30" s="6"/>
      <c r="ENM30" s="6"/>
      <c r="ENN30" s="6"/>
      <c r="ENO30" s="6"/>
      <c r="ENP30" s="6"/>
      <c r="ENQ30" s="6"/>
      <c r="ENR30" s="6"/>
      <c r="ENS30" s="6"/>
      <c r="ENT30" s="6"/>
      <c r="ENU30" s="6"/>
      <c r="ENV30" s="6"/>
      <c r="ENW30" s="6"/>
      <c r="ENX30" s="6"/>
      <c r="ENY30" s="6"/>
      <c r="ENZ30" s="6"/>
      <c r="EOA30" s="6"/>
      <c r="EOB30" s="6"/>
      <c r="EOC30" s="6"/>
      <c r="EOD30" s="6"/>
      <c r="EOE30" s="6"/>
      <c r="EOF30" s="6"/>
      <c r="EOG30" s="6"/>
      <c r="EOH30" s="6"/>
      <c r="EOI30" s="6"/>
      <c r="EOJ30" s="6"/>
      <c r="EOK30" s="6"/>
      <c r="EOL30" s="6"/>
      <c r="EOM30" s="6"/>
      <c r="EON30" s="6"/>
      <c r="EOO30" s="6"/>
      <c r="EOP30" s="6"/>
      <c r="EOQ30" s="6"/>
      <c r="EOR30" s="6"/>
      <c r="EOS30" s="6"/>
      <c r="EOT30" s="6"/>
      <c r="EOU30" s="6"/>
      <c r="EOV30" s="6"/>
      <c r="EOW30" s="6"/>
      <c r="EOX30" s="6"/>
      <c r="EOY30" s="6"/>
      <c r="EOZ30" s="6"/>
      <c r="EPA30" s="6"/>
      <c r="EPB30" s="6"/>
      <c r="EPC30" s="6"/>
      <c r="EPD30" s="6"/>
      <c r="EPE30" s="6"/>
      <c r="EPF30" s="6"/>
      <c r="EPG30" s="6"/>
      <c r="EPH30" s="6"/>
      <c r="EPI30" s="6"/>
      <c r="EPJ30" s="6"/>
      <c r="EPK30" s="6"/>
      <c r="EPL30" s="6"/>
      <c r="EPM30" s="6"/>
      <c r="EPN30" s="6"/>
      <c r="EPO30" s="6"/>
      <c r="EPP30" s="6"/>
      <c r="EPQ30" s="6"/>
      <c r="EPR30" s="6"/>
      <c r="EPS30" s="6"/>
      <c r="EPT30" s="6"/>
      <c r="EPU30" s="6"/>
      <c r="EPV30" s="6"/>
      <c r="EPW30" s="6"/>
      <c r="EPX30" s="6"/>
      <c r="EPY30" s="6"/>
      <c r="EPZ30" s="6"/>
      <c r="EQA30" s="6"/>
      <c r="EQB30" s="6"/>
      <c r="EQC30" s="6"/>
      <c r="EQD30" s="6"/>
      <c r="EQE30" s="6"/>
      <c r="EQF30" s="6"/>
      <c r="EQG30" s="6"/>
      <c r="EQH30" s="6"/>
      <c r="EQI30" s="6"/>
      <c r="EQJ30" s="6"/>
      <c r="EQK30" s="6"/>
      <c r="EQL30" s="6"/>
      <c r="EQM30" s="6"/>
      <c r="EQN30" s="6"/>
      <c r="EQO30" s="6"/>
      <c r="EQP30" s="6"/>
      <c r="EQQ30" s="6"/>
      <c r="EQR30" s="6"/>
      <c r="EQS30" s="6"/>
      <c r="EQT30" s="6"/>
      <c r="EQU30" s="6"/>
      <c r="EQV30" s="6"/>
      <c r="EQW30" s="6"/>
      <c r="EQX30" s="6"/>
      <c r="EQY30" s="6"/>
      <c r="EQZ30" s="6"/>
      <c r="ERA30" s="6"/>
      <c r="ERB30" s="6"/>
      <c r="ERC30" s="6"/>
      <c r="ERD30" s="6"/>
      <c r="ERE30" s="6"/>
      <c r="ERF30" s="6"/>
      <c r="ERG30" s="6"/>
      <c r="ERH30" s="6"/>
      <c r="ERI30" s="6"/>
      <c r="ERJ30" s="6"/>
      <c r="ERK30" s="6"/>
      <c r="ERL30" s="6"/>
      <c r="ERM30" s="6"/>
      <c r="ERN30" s="6"/>
      <c r="ERO30" s="6"/>
      <c r="ERP30" s="6"/>
      <c r="ERQ30" s="6"/>
      <c r="ERR30" s="6"/>
      <c r="ERS30" s="6"/>
      <c r="ERT30" s="6"/>
      <c r="ERU30" s="6"/>
      <c r="ERV30" s="6"/>
      <c r="ERW30" s="6"/>
      <c r="ERX30" s="6"/>
      <c r="ERY30" s="6"/>
      <c r="ERZ30" s="6"/>
      <c r="ESA30" s="6"/>
      <c r="ESB30" s="6"/>
      <c r="ESC30" s="6"/>
      <c r="ESD30" s="6"/>
      <c r="ESE30" s="6"/>
      <c r="ESF30" s="6"/>
      <c r="ESG30" s="6"/>
      <c r="ESH30" s="6"/>
      <c r="ESI30" s="6"/>
      <c r="ESJ30" s="6"/>
      <c r="ESK30" s="6"/>
      <c r="ESL30" s="6"/>
      <c r="ESM30" s="6"/>
      <c r="ESN30" s="6"/>
      <c r="ESO30" s="6"/>
      <c r="ESP30" s="6"/>
      <c r="ESQ30" s="6"/>
      <c r="ESR30" s="6"/>
      <c r="ESS30" s="6"/>
      <c r="EST30" s="6"/>
      <c r="ESU30" s="6"/>
      <c r="ESV30" s="6"/>
      <c r="ESW30" s="6"/>
      <c r="ESX30" s="6"/>
      <c r="ESY30" s="6"/>
      <c r="ESZ30" s="6"/>
      <c r="ETA30" s="6"/>
      <c r="ETB30" s="6"/>
      <c r="ETC30" s="6"/>
      <c r="ETD30" s="6"/>
      <c r="ETE30" s="6"/>
      <c r="ETF30" s="6"/>
      <c r="ETG30" s="6"/>
      <c r="ETH30" s="6"/>
      <c r="ETI30" s="6"/>
      <c r="ETJ30" s="6"/>
      <c r="ETK30" s="6"/>
      <c r="ETL30" s="6"/>
      <c r="ETM30" s="6"/>
      <c r="ETN30" s="6"/>
      <c r="ETO30" s="6"/>
      <c r="ETP30" s="6"/>
      <c r="ETQ30" s="6"/>
      <c r="ETR30" s="6"/>
      <c r="ETS30" s="6"/>
      <c r="ETT30" s="6"/>
      <c r="ETU30" s="6"/>
      <c r="ETV30" s="6"/>
      <c r="ETW30" s="6"/>
      <c r="ETX30" s="6"/>
      <c r="ETY30" s="6"/>
      <c r="ETZ30" s="6"/>
      <c r="EUA30" s="6"/>
      <c r="EUB30" s="6"/>
      <c r="EUC30" s="6"/>
      <c r="EUD30" s="6"/>
      <c r="EUE30" s="6"/>
      <c r="EUF30" s="6"/>
      <c r="EUG30" s="6"/>
      <c r="EUH30" s="6"/>
      <c r="EUI30" s="6"/>
      <c r="EUJ30" s="6"/>
      <c r="EUK30" s="6"/>
      <c r="EUL30" s="6"/>
      <c r="EUM30" s="6"/>
      <c r="EUN30" s="6"/>
      <c r="EUO30" s="6"/>
      <c r="EUP30" s="6"/>
      <c r="EUQ30" s="6"/>
      <c r="EUR30" s="6"/>
      <c r="EUS30" s="6"/>
      <c r="EUT30" s="6"/>
      <c r="EUU30" s="6"/>
      <c r="EUV30" s="6"/>
      <c r="EUW30" s="6"/>
      <c r="EUX30" s="6"/>
      <c r="EUY30" s="6"/>
      <c r="EUZ30" s="6"/>
      <c r="EVA30" s="6"/>
      <c r="EVB30" s="6"/>
      <c r="EVC30" s="6"/>
      <c r="EVD30" s="6"/>
      <c r="EVE30" s="6"/>
      <c r="EVF30" s="6"/>
      <c r="EVG30" s="6"/>
      <c r="EVH30" s="6"/>
      <c r="EVI30" s="6"/>
      <c r="EVJ30" s="6"/>
      <c r="EVK30" s="6"/>
      <c r="EVL30" s="6"/>
      <c r="EVM30" s="6"/>
      <c r="EVN30" s="6"/>
      <c r="EVO30" s="6"/>
      <c r="EVP30" s="6"/>
      <c r="EVQ30" s="6"/>
      <c r="EVR30" s="6"/>
      <c r="EVS30" s="6"/>
      <c r="EVT30" s="6"/>
      <c r="EVU30" s="6"/>
      <c r="EVV30" s="6"/>
      <c r="EVW30" s="6"/>
      <c r="EVX30" s="6"/>
      <c r="EVY30" s="6"/>
      <c r="EVZ30" s="6"/>
      <c r="EWA30" s="6"/>
      <c r="EWB30" s="6"/>
      <c r="EWC30" s="6"/>
      <c r="EWD30" s="6"/>
      <c r="EWE30" s="6"/>
      <c r="EWF30" s="6"/>
      <c r="EWG30" s="6"/>
      <c r="EWH30" s="6"/>
      <c r="EWI30" s="6"/>
      <c r="EWJ30" s="6"/>
      <c r="EWK30" s="6"/>
      <c r="EWL30" s="6"/>
      <c r="EWM30" s="6"/>
      <c r="EWN30" s="6"/>
      <c r="EWO30" s="6"/>
      <c r="EWP30" s="6"/>
      <c r="EWQ30" s="6"/>
      <c r="EWR30" s="6"/>
      <c r="EWS30" s="6"/>
      <c r="EWT30" s="6"/>
      <c r="EWU30" s="6"/>
      <c r="EWV30" s="6"/>
      <c r="EWW30" s="6"/>
      <c r="EWX30" s="6"/>
      <c r="EWY30" s="6"/>
      <c r="EWZ30" s="6"/>
      <c r="EXA30" s="6"/>
      <c r="EXB30" s="6"/>
      <c r="EXC30" s="6"/>
      <c r="EXD30" s="6"/>
      <c r="EXE30" s="6"/>
      <c r="EXF30" s="6"/>
      <c r="EXG30" s="6"/>
      <c r="EXH30" s="6"/>
      <c r="EXI30" s="6"/>
      <c r="EXJ30" s="6"/>
      <c r="EXK30" s="6"/>
      <c r="EXL30" s="6"/>
      <c r="EXM30" s="6"/>
      <c r="EXN30" s="6"/>
      <c r="EXO30" s="6"/>
      <c r="EXP30" s="6"/>
      <c r="EXQ30" s="6"/>
      <c r="EXR30" s="6"/>
      <c r="EXS30" s="6"/>
      <c r="EXT30" s="6"/>
      <c r="EXU30" s="6"/>
      <c r="EXV30" s="6"/>
      <c r="EXW30" s="6"/>
      <c r="EXX30" s="6"/>
      <c r="EXY30" s="6"/>
      <c r="EXZ30" s="6"/>
      <c r="EYA30" s="6"/>
      <c r="EYB30" s="6"/>
      <c r="EYC30" s="6"/>
      <c r="EYD30" s="6"/>
      <c r="EYE30" s="6"/>
      <c r="EYF30" s="6"/>
      <c r="EYG30" s="6"/>
      <c r="EYH30" s="6"/>
      <c r="EYI30" s="6"/>
      <c r="EYJ30" s="6"/>
      <c r="EYK30" s="6"/>
      <c r="EYL30" s="6"/>
      <c r="EYM30" s="6"/>
      <c r="EYN30" s="6"/>
      <c r="EYO30" s="6"/>
      <c r="EYP30" s="6"/>
      <c r="EYQ30" s="6"/>
      <c r="EYR30" s="6"/>
      <c r="EYS30" s="6"/>
      <c r="EYT30" s="6"/>
      <c r="EYU30" s="6"/>
      <c r="EYV30" s="6"/>
      <c r="EYW30" s="6"/>
      <c r="EYX30" s="6"/>
      <c r="EYY30" s="6"/>
      <c r="EYZ30" s="6"/>
      <c r="EZA30" s="6"/>
      <c r="EZB30" s="6"/>
      <c r="EZC30" s="6"/>
      <c r="EZD30" s="6"/>
      <c r="EZE30" s="6"/>
      <c r="EZF30" s="6"/>
      <c r="EZG30" s="6"/>
      <c r="EZH30" s="6"/>
      <c r="EZI30" s="6"/>
      <c r="EZJ30" s="6"/>
      <c r="EZK30" s="6"/>
      <c r="EZL30" s="6"/>
      <c r="EZM30" s="6"/>
      <c r="EZN30" s="6"/>
      <c r="EZO30" s="6"/>
      <c r="EZP30" s="6"/>
      <c r="EZQ30" s="6"/>
      <c r="EZR30" s="6"/>
      <c r="EZS30" s="6"/>
      <c r="EZT30" s="6"/>
      <c r="EZU30" s="6"/>
      <c r="EZV30" s="6"/>
      <c r="EZW30" s="6"/>
      <c r="EZX30" s="6"/>
      <c r="EZY30" s="6"/>
      <c r="EZZ30" s="6"/>
      <c r="FAA30" s="6"/>
      <c r="FAB30" s="6"/>
      <c r="FAC30" s="6"/>
      <c r="FAD30" s="6"/>
      <c r="FAE30" s="6"/>
      <c r="FAF30" s="6"/>
      <c r="FAG30" s="6"/>
      <c r="FAH30" s="6"/>
      <c r="FAI30" s="6"/>
      <c r="FAJ30" s="6"/>
      <c r="FAK30" s="6"/>
      <c r="FAL30" s="6"/>
      <c r="FAM30" s="6"/>
      <c r="FAN30" s="6"/>
      <c r="FAO30" s="6"/>
      <c r="FAP30" s="6"/>
      <c r="FAQ30" s="6"/>
      <c r="FAR30" s="6"/>
      <c r="FAS30" s="6"/>
      <c r="FAT30" s="6"/>
      <c r="FAU30" s="6"/>
      <c r="FAV30" s="6"/>
      <c r="FAW30" s="6"/>
      <c r="FAX30" s="6"/>
      <c r="FAY30" s="6"/>
      <c r="FAZ30" s="6"/>
      <c r="FBA30" s="6"/>
      <c r="FBB30" s="6"/>
      <c r="FBC30" s="6"/>
      <c r="FBD30" s="6"/>
      <c r="FBE30" s="6"/>
      <c r="FBF30" s="6"/>
      <c r="FBG30" s="6"/>
      <c r="FBH30" s="6"/>
      <c r="FBI30" s="6"/>
      <c r="FBJ30" s="6"/>
      <c r="FBK30" s="6"/>
      <c r="FBL30" s="6"/>
      <c r="FBM30" s="6"/>
      <c r="FBN30" s="6"/>
      <c r="FBO30" s="6"/>
      <c r="FBP30" s="6"/>
      <c r="FBQ30" s="6"/>
      <c r="FBR30" s="6"/>
      <c r="FBS30" s="6"/>
      <c r="FBT30" s="6"/>
      <c r="FBU30" s="6"/>
      <c r="FBV30" s="6"/>
      <c r="FBW30" s="6"/>
      <c r="FBX30" s="6"/>
      <c r="FBY30" s="6"/>
      <c r="FBZ30" s="6"/>
      <c r="FCA30" s="6"/>
      <c r="FCB30" s="6"/>
      <c r="FCC30" s="6"/>
      <c r="FCD30" s="6"/>
      <c r="FCE30" s="6"/>
      <c r="FCF30" s="6"/>
      <c r="FCG30" s="6"/>
      <c r="FCH30" s="6"/>
      <c r="FCI30" s="6"/>
      <c r="FCJ30" s="6"/>
      <c r="FCK30" s="6"/>
      <c r="FCL30" s="6"/>
      <c r="FCM30" s="6"/>
      <c r="FCN30" s="6"/>
      <c r="FCO30" s="6"/>
      <c r="FCP30" s="6"/>
      <c r="FCQ30" s="6"/>
      <c r="FCR30" s="6"/>
      <c r="FCS30" s="6"/>
      <c r="FCT30" s="6"/>
      <c r="FCU30" s="6"/>
      <c r="FCV30" s="6"/>
      <c r="FCW30" s="6"/>
      <c r="FCX30" s="6"/>
      <c r="FCY30" s="6"/>
      <c r="FCZ30" s="6"/>
      <c r="FDA30" s="6"/>
      <c r="FDB30" s="6"/>
      <c r="FDC30" s="6"/>
      <c r="FDD30" s="6"/>
      <c r="FDE30" s="6"/>
      <c r="FDF30" s="6"/>
      <c r="FDG30" s="6"/>
      <c r="FDH30" s="6"/>
      <c r="FDI30" s="6"/>
      <c r="FDJ30" s="6"/>
      <c r="FDK30" s="6"/>
      <c r="FDL30" s="6"/>
      <c r="FDM30" s="6"/>
      <c r="FDN30" s="6"/>
      <c r="FDO30" s="6"/>
      <c r="FDP30" s="6"/>
      <c r="FDQ30" s="6"/>
      <c r="FDR30" s="6"/>
      <c r="FDS30" s="6"/>
      <c r="FDT30" s="6"/>
      <c r="FDU30" s="6"/>
      <c r="FDV30" s="6"/>
      <c r="FDW30" s="6"/>
      <c r="FDX30" s="6"/>
      <c r="FDY30" s="6"/>
      <c r="FDZ30" s="6"/>
      <c r="FEA30" s="6"/>
      <c r="FEB30" s="6"/>
      <c r="FEC30" s="6"/>
      <c r="FED30" s="6"/>
      <c r="FEE30" s="6"/>
      <c r="FEF30" s="6"/>
      <c r="FEG30" s="6"/>
      <c r="FEH30" s="6"/>
      <c r="FEI30" s="6"/>
      <c r="FEJ30" s="6"/>
      <c r="FEK30" s="6"/>
      <c r="FEL30" s="6"/>
      <c r="FEM30" s="6"/>
      <c r="FEN30" s="6"/>
      <c r="FEO30" s="6"/>
      <c r="FEP30" s="6"/>
      <c r="FEQ30" s="6"/>
      <c r="FER30" s="6"/>
      <c r="FES30" s="6"/>
      <c r="FET30" s="6"/>
      <c r="FEU30" s="6"/>
      <c r="FEV30" s="6"/>
      <c r="FEW30" s="6"/>
      <c r="FEX30" s="6"/>
      <c r="FEY30" s="6"/>
      <c r="FEZ30" s="6"/>
      <c r="FFA30" s="6"/>
      <c r="FFB30" s="6"/>
      <c r="FFC30" s="6"/>
      <c r="FFD30" s="6"/>
      <c r="FFE30" s="6"/>
      <c r="FFF30" s="6"/>
      <c r="FFG30" s="6"/>
      <c r="FFH30" s="6"/>
      <c r="FFI30" s="6"/>
      <c r="FFJ30" s="6"/>
      <c r="FFK30" s="6"/>
      <c r="FFL30" s="6"/>
      <c r="FFM30" s="6"/>
      <c r="FFN30" s="6"/>
      <c r="FFO30" s="6"/>
      <c r="FFP30" s="6"/>
      <c r="FFQ30" s="6"/>
      <c r="FFR30" s="6"/>
      <c r="FFS30" s="6"/>
      <c r="FFT30" s="6"/>
      <c r="FFU30" s="6"/>
      <c r="FFV30" s="6"/>
      <c r="FFW30" s="6"/>
      <c r="FFX30" s="6"/>
      <c r="FFY30" s="6"/>
      <c r="FFZ30" s="6"/>
      <c r="FGA30" s="6"/>
      <c r="FGB30" s="6"/>
      <c r="FGC30" s="6"/>
      <c r="FGD30" s="6"/>
      <c r="FGE30" s="6"/>
      <c r="FGF30" s="6"/>
      <c r="FGG30" s="6"/>
      <c r="FGH30" s="6"/>
      <c r="FGI30" s="6"/>
      <c r="FGJ30" s="6"/>
      <c r="FGK30" s="6"/>
      <c r="FGL30" s="6"/>
      <c r="FGM30" s="6"/>
      <c r="FGN30" s="6"/>
      <c r="FGO30" s="6"/>
      <c r="FGP30" s="6"/>
      <c r="FGQ30" s="6"/>
      <c r="FGR30" s="6"/>
      <c r="FGS30" s="6"/>
      <c r="FGT30" s="6"/>
      <c r="FGU30" s="6"/>
      <c r="FGV30" s="6"/>
      <c r="FGW30" s="6"/>
      <c r="FGX30" s="6"/>
      <c r="FGY30" s="6"/>
      <c r="FGZ30" s="6"/>
      <c r="FHA30" s="6"/>
      <c r="FHB30" s="6"/>
      <c r="FHC30" s="6"/>
      <c r="FHD30" s="6"/>
      <c r="FHE30" s="6"/>
      <c r="FHF30" s="6"/>
      <c r="FHG30" s="6"/>
      <c r="FHH30" s="6"/>
      <c r="FHI30" s="6"/>
      <c r="FHJ30" s="6"/>
      <c r="FHK30" s="6"/>
      <c r="FHL30" s="6"/>
      <c r="FHM30" s="6"/>
      <c r="FHN30" s="6"/>
      <c r="FHO30" s="6"/>
      <c r="FHP30" s="6"/>
      <c r="FHQ30" s="6"/>
      <c r="FHR30" s="6"/>
      <c r="FHS30" s="6"/>
      <c r="FHT30" s="6"/>
      <c r="FHU30" s="6"/>
      <c r="FHV30" s="6"/>
      <c r="FHW30" s="6"/>
      <c r="FHX30" s="6"/>
      <c r="FHY30" s="6"/>
      <c r="FHZ30" s="6"/>
      <c r="FIA30" s="6"/>
      <c r="FIB30" s="6"/>
      <c r="FIC30" s="6"/>
      <c r="FID30" s="6"/>
      <c r="FIE30" s="6"/>
      <c r="FIF30" s="6"/>
      <c r="FIG30" s="6"/>
      <c r="FIH30" s="6"/>
      <c r="FII30" s="6"/>
      <c r="FIJ30" s="6"/>
      <c r="FIK30" s="6"/>
      <c r="FIL30" s="6"/>
      <c r="FIM30" s="6"/>
      <c r="FIN30" s="6"/>
      <c r="FIO30" s="6"/>
      <c r="FIP30" s="6"/>
      <c r="FIQ30" s="6"/>
      <c r="FIR30" s="6"/>
      <c r="FIS30" s="6"/>
      <c r="FIT30" s="6"/>
      <c r="FIU30" s="6"/>
      <c r="FIV30" s="6"/>
      <c r="FIW30" s="6"/>
      <c r="FIX30" s="6"/>
      <c r="FIY30" s="6"/>
      <c r="FIZ30" s="6"/>
      <c r="FJA30" s="6"/>
      <c r="FJB30" s="6"/>
      <c r="FJC30" s="6"/>
      <c r="FJD30" s="6"/>
      <c r="FJE30" s="6"/>
      <c r="FJF30" s="6"/>
      <c r="FJG30" s="6"/>
      <c r="FJH30" s="6"/>
      <c r="FJI30" s="6"/>
      <c r="FJJ30" s="6"/>
      <c r="FJK30" s="6"/>
      <c r="FJL30" s="6"/>
      <c r="FJM30" s="6"/>
      <c r="FJN30" s="6"/>
      <c r="FJO30" s="6"/>
      <c r="FJP30" s="6"/>
      <c r="FJQ30" s="6"/>
      <c r="FJR30" s="6"/>
      <c r="FJS30" s="6"/>
      <c r="FJT30" s="6"/>
      <c r="FJU30" s="6"/>
      <c r="FJV30" s="6"/>
      <c r="FJW30" s="6"/>
      <c r="FJX30" s="6"/>
      <c r="FJY30" s="6"/>
      <c r="FJZ30" s="6"/>
      <c r="FKA30" s="6"/>
      <c r="FKB30" s="6"/>
      <c r="FKC30" s="6"/>
      <c r="FKD30" s="6"/>
      <c r="FKE30" s="6"/>
      <c r="FKF30" s="6"/>
      <c r="FKG30" s="6"/>
      <c r="FKH30" s="6"/>
      <c r="FKI30" s="6"/>
      <c r="FKJ30" s="6"/>
      <c r="FKK30" s="6"/>
      <c r="FKL30" s="6"/>
      <c r="FKM30" s="6"/>
      <c r="FKN30" s="6"/>
      <c r="FKO30" s="6"/>
      <c r="FKP30" s="6"/>
      <c r="FKQ30" s="6"/>
      <c r="FKR30" s="6"/>
      <c r="FKS30" s="6"/>
      <c r="FKT30" s="6"/>
      <c r="FKU30" s="6"/>
      <c r="FKV30" s="6"/>
      <c r="FKW30" s="6"/>
      <c r="FKX30" s="6"/>
      <c r="FKY30" s="6"/>
      <c r="FKZ30" s="6"/>
      <c r="FLA30" s="6"/>
      <c r="FLB30" s="6"/>
      <c r="FLC30" s="6"/>
      <c r="FLD30" s="6"/>
      <c r="FLE30" s="6"/>
      <c r="FLF30" s="6"/>
      <c r="FLG30" s="6"/>
      <c r="FLH30" s="6"/>
      <c r="FLI30" s="6"/>
      <c r="FLJ30" s="6"/>
      <c r="FLK30" s="6"/>
      <c r="FLL30" s="6"/>
      <c r="FLM30" s="6"/>
      <c r="FLN30" s="6"/>
      <c r="FLO30" s="6"/>
      <c r="FLP30" s="6"/>
      <c r="FLQ30" s="6"/>
      <c r="FLR30" s="6"/>
      <c r="FLS30" s="6"/>
      <c r="FLT30" s="6"/>
      <c r="FLU30" s="6"/>
      <c r="FLV30" s="6"/>
      <c r="FLW30" s="6"/>
      <c r="FLX30" s="6"/>
      <c r="FLY30" s="6"/>
      <c r="FLZ30" s="6"/>
      <c r="FMA30" s="6"/>
      <c r="FMB30" s="6"/>
      <c r="FMC30" s="6"/>
      <c r="FMD30" s="6"/>
      <c r="FME30" s="6"/>
      <c r="FMF30" s="6"/>
      <c r="FMG30" s="6"/>
      <c r="FMH30" s="6"/>
      <c r="FMI30" s="6"/>
      <c r="FMJ30" s="6"/>
      <c r="FMK30" s="6"/>
      <c r="FML30" s="6"/>
      <c r="FMM30" s="6"/>
      <c r="FMN30" s="6"/>
      <c r="FMO30" s="6"/>
      <c r="FMP30" s="6"/>
      <c r="FMQ30" s="6"/>
      <c r="FMR30" s="6"/>
      <c r="FMS30" s="6"/>
      <c r="FMT30" s="6"/>
      <c r="FMU30" s="6"/>
      <c r="FMV30" s="6"/>
      <c r="FMW30" s="6"/>
      <c r="FMX30" s="6"/>
      <c r="FMY30" s="6"/>
      <c r="FMZ30" s="6"/>
      <c r="FNA30" s="6"/>
      <c r="FNB30" s="6"/>
      <c r="FNC30" s="6"/>
      <c r="FND30" s="6"/>
      <c r="FNE30" s="6"/>
      <c r="FNF30" s="6"/>
      <c r="FNG30" s="6"/>
      <c r="FNH30" s="6"/>
      <c r="FNI30" s="6"/>
      <c r="FNJ30" s="6"/>
      <c r="FNK30" s="6"/>
      <c r="FNL30" s="6"/>
      <c r="FNM30" s="6"/>
      <c r="FNN30" s="6"/>
      <c r="FNO30" s="6"/>
      <c r="FNP30" s="6"/>
      <c r="FNQ30" s="6"/>
      <c r="FNR30" s="6"/>
      <c r="FNS30" s="6"/>
      <c r="FNT30" s="6"/>
      <c r="FNU30" s="6"/>
      <c r="FNV30" s="6"/>
      <c r="FNW30" s="6"/>
      <c r="FNX30" s="6"/>
      <c r="FNY30" s="6"/>
      <c r="FNZ30" s="6"/>
      <c r="FOA30" s="6"/>
      <c r="FOB30" s="6"/>
      <c r="FOC30" s="6"/>
      <c r="FOD30" s="6"/>
      <c r="FOE30" s="6"/>
      <c r="FOF30" s="6"/>
      <c r="FOG30" s="6"/>
      <c r="FOH30" s="6"/>
      <c r="FOI30" s="6"/>
      <c r="FOJ30" s="6"/>
      <c r="FOK30" s="6"/>
      <c r="FOL30" s="6"/>
      <c r="FOM30" s="6"/>
      <c r="FON30" s="6"/>
      <c r="FOO30" s="6"/>
      <c r="FOP30" s="6"/>
      <c r="FOQ30" s="6"/>
      <c r="FOR30" s="6"/>
      <c r="FOS30" s="6"/>
      <c r="FOT30" s="6"/>
      <c r="FOU30" s="6"/>
      <c r="FOV30" s="6"/>
      <c r="FOW30" s="6"/>
      <c r="FOX30" s="6"/>
      <c r="FOY30" s="6"/>
      <c r="FOZ30" s="6"/>
      <c r="FPA30" s="6"/>
      <c r="FPB30" s="6"/>
      <c r="FPC30" s="6"/>
      <c r="FPD30" s="6"/>
      <c r="FPE30" s="6"/>
      <c r="FPF30" s="6"/>
      <c r="FPG30" s="6"/>
      <c r="FPH30" s="6"/>
      <c r="FPI30" s="6"/>
      <c r="FPJ30" s="6"/>
      <c r="FPK30" s="6"/>
      <c r="FPL30" s="6"/>
      <c r="FPM30" s="6"/>
      <c r="FPN30" s="6"/>
      <c r="FPO30" s="6"/>
      <c r="FPP30" s="6"/>
      <c r="FPQ30" s="6"/>
      <c r="FPR30" s="6"/>
      <c r="FPS30" s="6"/>
      <c r="FPT30" s="6"/>
      <c r="FPU30" s="6"/>
      <c r="FPV30" s="6"/>
      <c r="FPW30" s="6"/>
      <c r="FPX30" s="6"/>
      <c r="FPY30" s="6"/>
      <c r="FPZ30" s="6"/>
      <c r="FQA30" s="6"/>
      <c r="FQB30" s="6"/>
      <c r="FQC30" s="6"/>
      <c r="FQD30" s="6"/>
      <c r="FQE30" s="6"/>
      <c r="FQF30" s="6"/>
      <c r="FQG30" s="6"/>
      <c r="FQH30" s="6"/>
      <c r="FQI30" s="6"/>
      <c r="FQJ30" s="6"/>
      <c r="FQK30" s="6"/>
      <c r="FQL30" s="6"/>
      <c r="FQM30" s="6"/>
      <c r="FQN30" s="6"/>
      <c r="FQO30" s="6"/>
      <c r="FQP30" s="6"/>
      <c r="FQQ30" s="6"/>
      <c r="FQR30" s="6"/>
      <c r="FQS30" s="6"/>
      <c r="FQT30" s="6"/>
      <c r="FQU30" s="6"/>
      <c r="FQV30" s="6"/>
      <c r="FQW30" s="6"/>
      <c r="FQX30" s="6"/>
      <c r="FQY30" s="6"/>
      <c r="FQZ30" s="6"/>
      <c r="FRA30" s="6"/>
      <c r="FRB30" s="6"/>
      <c r="FRC30" s="6"/>
      <c r="FRD30" s="6"/>
      <c r="FRE30" s="6"/>
      <c r="FRF30" s="6"/>
      <c r="FRG30" s="6"/>
      <c r="FRH30" s="6"/>
      <c r="FRI30" s="6"/>
      <c r="FRJ30" s="6"/>
      <c r="FRK30" s="6"/>
      <c r="FRL30" s="6"/>
      <c r="FRM30" s="6"/>
      <c r="FRN30" s="6"/>
      <c r="FRO30" s="6"/>
      <c r="FRP30" s="6"/>
      <c r="FRQ30" s="6"/>
      <c r="FRR30" s="6"/>
      <c r="FRS30" s="6"/>
      <c r="FRT30" s="6"/>
      <c r="FRU30" s="6"/>
      <c r="FRV30" s="6"/>
      <c r="FRW30" s="6"/>
      <c r="FRX30" s="6"/>
      <c r="FRY30" s="6"/>
      <c r="FRZ30" s="6"/>
      <c r="FSA30" s="6"/>
      <c r="FSB30" s="6"/>
      <c r="FSC30" s="6"/>
      <c r="FSD30" s="6"/>
      <c r="FSE30" s="6"/>
      <c r="FSF30" s="6"/>
      <c r="FSG30" s="6"/>
      <c r="FSH30" s="6"/>
      <c r="FSI30" s="6"/>
      <c r="FSJ30" s="6"/>
      <c r="FSK30" s="6"/>
      <c r="FSL30" s="6"/>
      <c r="FSM30" s="6"/>
      <c r="FSN30" s="6"/>
      <c r="FSO30" s="6"/>
      <c r="FSP30" s="6"/>
      <c r="FSQ30" s="6"/>
      <c r="FSR30" s="6"/>
      <c r="FSS30" s="6"/>
      <c r="FST30" s="6"/>
      <c r="FSU30" s="6"/>
      <c r="FSV30" s="6"/>
      <c r="FSW30" s="6"/>
      <c r="FSX30" s="6"/>
      <c r="FSY30" s="6"/>
      <c r="FSZ30" s="6"/>
      <c r="FTA30" s="6"/>
      <c r="FTB30" s="6"/>
      <c r="FTC30" s="6"/>
      <c r="FTD30" s="6"/>
      <c r="FTE30" s="6"/>
      <c r="FTF30" s="6"/>
      <c r="FTG30" s="6"/>
      <c r="FTH30" s="6"/>
      <c r="FTI30" s="6"/>
      <c r="FTJ30" s="6"/>
      <c r="FTK30" s="6"/>
      <c r="FTL30" s="6"/>
      <c r="FTM30" s="6"/>
      <c r="FTN30" s="6"/>
      <c r="FTO30" s="6"/>
      <c r="FTP30" s="6"/>
      <c r="FTQ30" s="6"/>
      <c r="FTR30" s="6"/>
      <c r="FTS30" s="6"/>
      <c r="FTT30" s="6"/>
      <c r="FTU30" s="6"/>
      <c r="FTV30" s="6"/>
      <c r="FTW30" s="6"/>
      <c r="FTX30" s="6"/>
      <c r="FTY30" s="6"/>
      <c r="FTZ30" s="6"/>
      <c r="FUA30" s="6"/>
      <c r="FUB30" s="6"/>
      <c r="FUC30" s="6"/>
      <c r="FUD30" s="6"/>
      <c r="FUE30" s="6"/>
      <c r="FUF30" s="6"/>
      <c r="FUG30" s="6"/>
      <c r="FUH30" s="6"/>
      <c r="FUI30" s="6"/>
      <c r="FUJ30" s="6"/>
      <c r="FUK30" s="6"/>
      <c r="FUL30" s="6"/>
      <c r="FUM30" s="6"/>
      <c r="FUN30" s="6"/>
      <c r="FUO30" s="6"/>
      <c r="FUP30" s="6"/>
      <c r="FUQ30" s="6"/>
      <c r="FUR30" s="6"/>
      <c r="FUS30" s="6"/>
      <c r="FUT30" s="6"/>
      <c r="FUU30" s="6"/>
      <c r="FUV30" s="6"/>
      <c r="FUW30" s="6"/>
      <c r="FUX30" s="6"/>
      <c r="FUY30" s="6"/>
      <c r="FUZ30" s="6"/>
      <c r="FVA30" s="6"/>
      <c r="FVB30" s="6"/>
      <c r="FVC30" s="6"/>
      <c r="FVD30" s="6"/>
      <c r="FVE30" s="6"/>
      <c r="FVF30" s="6"/>
      <c r="FVG30" s="6"/>
      <c r="FVH30" s="6"/>
      <c r="FVI30" s="6"/>
      <c r="FVJ30" s="6"/>
      <c r="FVK30" s="6"/>
      <c r="FVL30" s="6"/>
      <c r="FVM30" s="6"/>
      <c r="FVN30" s="6"/>
      <c r="FVO30" s="6"/>
      <c r="FVP30" s="6"/>
      <c r="FVQ30" s="6"/>
      <c r="FVR30" s="6"/>
      <c r="FVS30" s="6"/>
      <c r="FVT30" s="6"/>
      <c r="FVU30" s="6"/>
      <c r="FVV30" s="6"/>
      <c r="FVW30" s="6"/>
      <c r="FVX30" s="6"/>
      <c r="FVY30" s="6"/>
      <c r="FVZ30" s="6"/>
      <c r="FWA30" s="6"/>
      <c r="FWB30" s="6"/>
      <c r="FWC30" s="6"/>
      <c r="FWD30" s="6"/>
      <c r="FWE30" s="6"/>
      <c r="FWF30" s="6"/>
      <c r="FWG30" s="6"/>
      <c r="FWH30" s="6"/>
      <c r="FWI30" s="6"/>
      <c r="FWJ30" s="6"/>
      <c r="FWK30" s="6"/>
      <c r="FWL30" s="6"/>
      <c r="FWM30" s="6"/>
      <c r="FWN30" s="6"/>
      <c r="FWO30" s="6"/>
      <c r="FWP30" s="6"/>
      <c r="FWQ30" s="6"/>
      <c r="FWR30" s="6"/>
      <c r="FWS30" s="6"/>
      <c r="FWT30" s="6"/>
      <c r="FWU30" s="6"/>
      <c r="FWV30" s="6"/>
      <c r="FWW30" s="6"/>
      <c r="FWX30" s="6"/>
      <c r="FWY30" s="6"/>
      <c r="FWZ30" s="6"/>
      <c r="FXA30" s="6"/>
      <c r="FXB30" s="6"/>
      <c r="FXC30" s="6"/>
      <c r="FXD30" s="6"/>
      <c r="FXE30" s="6"/>
      <c r="FXF30" s="6"/>
      <c r="FXG30" s="6"/>
      <c r="FXH30" s="6"/>
      <c r="FXI30" s="6"/>
      <c r="FXJ30" s="6"/>
      <c r="FXK30" s="6"/>
      <c r="FXL30" s="6"/>
      <c r="FXM30" s="6"/>
      <c r="FXN30" s="6"/>
      <c r="FXO30" s="6"/>
      <c r="FXP30" s="6"/>
      <c r="FXQ30" s="6"/>
      <c r="FXR30" s="6"/>
      <c r="FXS30" s="6"/>
      <c r="FXT30" s="6"/>
      <c r="FXU30" s="6"/>
      <c r="FXV30" s="6"/>
      <c r="FXW30" s="6"/>
      <c r="FXX30" s="6"/>
      <c r="FXY30" s="6"/>
      <c r="FXZ30" s="6"/>
      <c r="FYA30" s="6"/>
      <c r="FYB30" s="6"/>
      <c r="FYC30" s="6"/>
      <c r="FYD30" s="6"/>
      <c r="FYE30" s="6"/>
      <c r="FYF30" s="6"/>
      <c r="FYG30" s="6"/>
      <c r="FYH30" s="6"/>
      <c r="FYI30" s="6"/>
      <c r="FYJ30" s="6"/>
      <c r="FYK30" s="6"/>
      <c r="FYL30" s="6"/>
      <c r="FYM30" s="6"/>
      <c r="FYN30" s="6"/>
      <c r="FYO30" s="6"/>
      <c r="FYP30" s="6"/>
      <c r="FYQ30" s="6"/>
      <c r="FYR30" s="6"/>
      <c r="FYS30" s="6"/>
      <c r="FYT30" s="6"/>
      <c r="FYU30" s="6"/>
      <c r="FYV30" s="6"/>
      <c r="FYW30" s="6"/>
      <c r="FYX30" s="6"/>
      <c r="FYY30" s="6"/>
      <c r="FYZ30" s="6"/>
      <c r="FZA30" s="6"/>
      <c r="FZB30" s="6"/>
      <c r="FZC30" s="6"/>
      <c r="FZD30" s="6"/>
      <c r="FZE30" s="6"/>
      <c r="FZF30" s="6"/>
      <c r="FZG30" s="6"/>
      <c r="FZH30" s="6"/>
      <c r="FZI30" s="6"/>
      <c r="FZJ30" s="6"/>
      <c r="FZK30" s="6"/>
      <c r="FZL30" s="6"/>
      <c r="FZM30" s="6"/>
      <c r="FZN30" s="6"/>
      <c r="FZO30" s="6"/>
      <c r="FZP30" s="6"/>
      <c r="FZQ30" s="6"/>
      <c r="FZR30" s="6"/>
      <c r="FZS30" s="6"/>
      <c r="FZT30" s="6"/>
      <c r="FZU30" s="6"/>
      <c r="FZV30" s="6"/>
      <c r="FZW30" s="6"/>
      <c r="FZX30" s="6"/>
      <c r="FZY30" s="6"/>
      <c r="FZZ30" s="6"/>
      <c r="GAA30" s="6"/>
      <c r="GAB30" s="6"/>
      <c r="GAC30" s="6"/>
      <c r="GAD30" s="6"/>
      <c r="GAE30" s="6"/>
      <c r="GAF30" s="6"/>
      <c r="GAG30" s="6"/>
      <c r="GAH30" s="6"/>
      <c r="GAI30" s="6"/>
      <c r="GAJ30" s="6"/>
      <c r="GAK30" s="6"/>
      <c r="GAL30" s="6"/>
      <c r="GAM30" s="6"/>
      <c r="GAN30" s="6"/>
      <c r="GAO30" s="6"/>
      <c r="GAP30" s="6"/>
      <c r="GAQ30" s="6"/>
      <c r="GAR30" s="6"/>
      <c r="GAS30" s="6"/>
      <c r="GAT30" s="6"/>
      <c r="GAU30" s="6"/>
      <c r="GAV30" s="6"/>
      <c r="GAW30" s="6"/>
      <c r="GAX30" s="6"/>
      <c r="GAY30" s="6"/>
      <c r="GAZ30" s="6"/>
      <c r="GBA30" s="6"/>
      <c r="GBB30" s="6"/>
      <c r="GBC30" s="6"/>
      <c r="GBD30" s="6"/>
      <c r="GBE30" s="6"/>
      <c r="GBF30" s="6"/>
      <c r="GBG30" s="6"/>
      <c r="GBH30" s="6"/>
      <c r="GBI30" s="6"/>
      <c r="GBJ30" s="6"/>
      <c r="GBK30" s="6"/>
      <c r="GBL30" s="6"/>
      <c r="GBM30" s="6"/>
      <c r="GBN30" s="6"/>
      <c r="GBO30" s="6"/>
      <c r="GBP30" s="6"/>
      <c r="GBQ30" s="6"/>
      <c r="GBR30" s="6"/>
      <c r="GBS30" s="6"/>
      <c r="GBT30" s="6"/>
      <c r="GBU30" s="6"/>
      <c r="GBV30" s="6"/>
      <c r="GBW30" s="6"/>
      <c r="GBX30" s="6"/>
      <c r="GBY30" s="6"/>
      <c r="GBZ30" s="6"/>
      <c r="GCA30" s="6"/>
      <c r="GCB30" s="6"/>
      <c r="GCC30" s="6"/>
      <c r="GCD30" s="6"/>
      <c r="GCE30" s="6"/>
      <c r="GCF30" s="6"/>
      <c r="GCG30" s="6"/>
      <c r="GCH30" s="6"/>
      <c r="GCI30" s="6"/>
      <c r="GCJ30" s="6"/>
      <c r="GCK30" s="6"/>
      <c r="GCL30" s="6"/>
      <c r="GCM30" s="6"/>
      <c r="GCN30" s="6"/>
      <c r="GCO30" s="6"/>
      <c r="GCP30" s="6"/>
      <c r="GCQ30" s="6"/>
      <c r="GCR30" s="6"/>
      <c r="GCS30" s="6"/>
      <c r="GCT30" s="6"/>
      <c r="GCU30" s="6"/>
      <c r="GCV30" s="6"/>
      <c r="GCW30" s="6"/>
      <c r="GCX30" s="6"/>
      <c r="GCY30" s="6"/>
      <c r="GCZ30" s="6"/>
      <c r="GDA30" s="6"/>
      <c r="GDB30" s="6"/>
      <c r="GDC30" s="6"/>
      <c r="GDD30" s="6"/>
      <c r="GDE30" s="6"/>
      <c r="GDF30" s="6"/>
      <c r="GDG30" s="6"/>
      <c r="GDH30" s="6"/>
      <c r="GDI30" s="6"/>
      <c r="GDJ30" s="6"/>
      <c r="GDK30" s="6"/>
      <c r="GDL30" s="6"/>
      <c r="GDM30" s="6"/>
      <c r="GDN30" s="6"/>
      <c r="GDO30" s="6"/>
      <c r="GDP30" s="6"/>
      <c r="GDQ30" s="6"/>
      <c r="GDR30" s="6"/>
      <c r="GDS30" s="6"/>
      <c r="GDT30" s="6"/>
      <c r="GDU30" s="6"/>
      <c r="GDV30" s="6"/>
      <c r="GDW30" s="6"/>
      <c r="GDX30" s="6"/>
      <c r="GDY30" s="6"/>
      <c r="GDZ30" s="6"/>
      <c r="GEA30" s="6"/>
      <c r="GEB30" s="6"/>
      <c r="GEC30" s="6"/>
      <c r="GED30" s="6"/>
      <c r="GEE30" s="6"/>
      <c r="GEF30" s="6"/>
      <c r="GEG30" s="6"/>
      <c r="GEH30" s="6"/>
      <c r="GEI30" s="6"/>
      <c r="GEJ30" s="6"/>
      <c r="GEK30" s="6"/>
      <c r="GEL30" s="6"/>
      <c r="GEM30" s="6"/>
      <c r="GEN30" s="6"/>
      <c r="GEO30" s="6"/>
      <c r="GEP30" s="6"/>
      <c r="GEQ30" s="6"/>
      <c r="GER30" s="6"/>
      <c r="GES30" s="6"/>
      <c r="GET30" s="6"/>
      <c r="GEU30" s="6"/>
      <c r="GEV30" s="6"/>
      <c r="GEW30" s="6"/>
      <c r="GEX30" s="6"/>
      <c r="GEY30" s="6"/>
      <c r="GEZ30" s="6"/>
      <c r="GFA30" s="6"/>
      <c r="GFB30" s="6"/>
      <c r="GFC30" s="6"/>
      <c r="GFD30" s="6"/>
      <c r="GFE30" s="6"/>
      <c r="GFF30" s="6"/>
      <c r="GFG30" s="6"/>
      <c r="GFH30" s="6"/>
      <c r="GFI30" s="6"/>
      <c r="GFJ30" s="6"/>
      <c r="GFK30" s="6"/>
      <c r="GFL30" s="6"/>
      <c r="GFM30" s="6"/>
      <c r="GFN30" s="6"/>
      <c r="GFO30" s="6"/>
      <c r="GFP30" s="6"/>
      <c r="GFQ30" s="6"/>
      <c r="GFR30" s="6"/>
      <c r="GFS30" s="6"/>
      <c r="GFT30" s="6"/>
      <c r="GFU30" s="6"/>
      <c r="GFV30" s="6"/>
      <c r="GFW30" s="6"/>
      <c r="GFX30" s="6"/>
      <c r="GFY30" s="6"/>
      <c r="GFZ30" s="6"/>
      <c r="GGA30" s="6"/>
      <c r="GGB30" s="6"/>
      <c r="GGC30" s="6"/>
      <c r="GGD30" s="6"/>
      <c r="GGE30" s="6"/>
      <c r="GGF30" s="6"/>
      <c r="GGG30" s="6"/>
      <c r="GGH30" s="6"/>
      <c r="GGI30" s="6"/>
      <c r="GGJ30" s="6"/>
      <c r="GGK30" s="6"/>
      <c r="GGL30" s="6"/>
      <c r="GGM30" s="6"/>
      <c r="GGN30" s="6"/>
      <c r="GGO30" s="6"/>
      <c r="GGP30" s="6"/>
      <c r="GGQ30" s="6"/>
      <c r="GGR30" s="6"/>
      <c r="GGS30" s="6"/>
      <c r="GGT30" s="6"/>
      <c r="GGU30" s="6"/>
      <c r="GGV30" s="6"/>
      <c r="GGW30" s="6"/>
      <c r="GGX30" s="6"/>
      <c r="GGY30" s="6"/>
      <c r="GGZ30" s="6"/>
      <c r="GHA30" s="6"/>
      <c r="GHB30" s="6"/>
      <c r="GHC30" s="6"/>
      <c r="GHD30" s="6"/>
      <c r="GHE30" s="6"/>
      <c r="GHF30" s="6"/>
      <c r="GHG30" s="6"/>
      <c r="GHH30" s="6"/>
      <c r="GHI30" s="6"/>
      <c r="GHJ30" s="6"/>
      <c r="GHK30" s="6"/>
      <c r="GHL30" s="6"/>
      <c r="GHM30" s="6"/>
      <c r="GHN30" s="6"/>
      <c r="GHO30" s="6"/>
      <c r="GHP30" s="6"/>
      <c r="GHQ30" s="6"/>
      <c r="GHR30" s="6"/>
      <c r="GHS30" s="6"/>
      <c r="GHT30" s="6"/>
      <c r="GHU30" s="6"/>
      <c r="GHV30" s="6"/>
      <c r="GHW30" s="6"/>
      <c r="GHX30" s="6"/>
      <c r="GHY30" s="6"/>
      <c r="GHZ30" s="6"/>
      <c r="GIA30" s="6"/>
      <c r="GIB30" s="6"/>
      <c r="GIC30" s="6"/>
      <c r="GID30" s="6"/>
      <c r="GIE30" s="6"/>
      <c r="GIF30" s="6"/>
      <c r="GIG30" s="6"/>
      <c r="GIH30" s="6"/>
      <c r="GII30" s="6"/>
      <c r="GIJ30" s="6"/>
      <c r="GIK30" s="6"/>
      <c r="GIL30" s="6"/>
      <c r="GIM30" s="6"/>
      <c r="GIN30" s="6"/>
      <c r="GIO30" s="6"/>
      <c r="GIP30" s="6"/>
      <c r="GIQ30" s="6"/>
      <c r="GIR30" s="6"/>
      <c r="GIS30" s="6"/>
      <c r="GIT30" s="6"/>
      <c r="GIU30" s="6"/>
      <c r="GIV30" s="6"/>
      <c r="GIW30" s="6"/>
      <c r="GIX30" s="6"/>
      <c r="GIY30" s="6"/>
      <c r="GIZ30" s="6"/>
      <c r="GJA30" s="6"/>
      <c r="GJB30" s="6"/>
      <c r="GJC30" s="6"/>
      <c r="GJD30" s="6"/>
      <c r="GJE30" s="6"/>
      <c r="GJF30" s="6"/>
      <c r="GJG30" s="6"/>
      <c r="GJH30" s="6"/>
      <c r="GJI30" s="6"/>
      <c r="GJJ30" s="6"/>
      <c r="GJK30" s="6"/>
      <c r="GJL30" s="6"/>
      <c r="GJM30" s="6"/>
      <c r="GJN30" s="6"/>
      <c r="GJO30" s="6"/>
      <c r="GJP30" s="6"/>
      <c r="GJQ30" s="6"/>
      <c r="GJR30" s="6"/>
      <c r="GJS30" s="6"/>
      <c r="GJT30" s="6"/>
      <c r="GJU30" s="6"/>
      <c r="GJV30" s="6"/>
      <c r="GJW30" s="6"/>
      <c r="GJX30" s="6"/>
      <c r="GJY30" s="6"/>
      <c r="GJZ30" s="6"/>
      <c r="GKA30" s="6"/>
      <c r="GKB30" s="6"/>
      <c r="GKC30" s="6"/>
      <c r="GKD30" s="6"/>
      <c r="GKE30" s="6"/>
      <c r="GKF30" s="6"/>
      <c r="GKG30" s="6"/>
      <c r="GKH30" s="6"/>
      <c r="GKI30" s="6"/>
      <c r="GKJ30" s="6"/>
      <c r="GKK30" s="6"/>
      <c r="GKL30" s="6"/>
      <c r="GKM30" s="6"/>
      <c r="GKN30" s="6"/>
      <c r="GKO30" s="6"/>
      <c r="GKP30" s="6"/>
      <c r="GKQ30" s="6"/>
      <c r="GKR30" s="6"/>
      <c r="GKS30" s="6"/>
      <c r="GKT30" s="6"/>
      <c r="GKU30" s="6"/>
      <c r="GKV30" s="6"/>
      <c r="GKW30" s="6"/>
      <c r="GKX30" s="6"/>
      <c r="GKY30" s="6"/>
      <c r="GKZ30" s="6"/>
      <c r="GLA30" s="6"/>
      <c r="GLB30" s="6"/>
      <c r="GLC30" s="6"/>
      <c r="GLD30" s="6"/>
      <c r="GLE30" s="6"/>
      <c r="GLF30" s="6"/>
      <c r="GLG30" s="6"/>
      <c r="GLH30" s="6"/>
      <c r="GLI30" s="6"/>
      <c r="GLJ30" s="6"/>
      <c r="GLK30" s="6"/>
      <c r="GLL30" s="6"/>
      <c r="GLM30" s="6"/>
      <c r="GLN30" s="6"/>
      <c r="GLO30" s="6"/>
      <c r="GLP30" s="6"/>
      <c r="GLQ30" s="6"/>
      <c r="GLR30" s="6"/>
      <c r="GLS30" s="6"/>
      <c r="GLT30" s="6"/>
      <c r="GLU30" s="6"/>
      <c r="GLV30" s="6"/>
      <c r="GLW30" s="6"/>
      <c r="GLX30" s="6"/>
      <c r="GLY30" s="6"/>
      <c r="GLZ30" s="6"/>
      <c r="GMA30" s="6"/>
      <c r="GMB30" s="6"/>
      <c r="GMC30" s="6"/>
      <c r="GMD30" s="6"/>
      <c r="GME30" s="6"/>
      <c r="GMF30" s="6"/>
      <c r="GMG30" s="6"/>
      <c r="GMH30" s="6"/>
      <c r="GMI30" s="6"/>
      <c r="GMJ30" s="6"/>
      <c r="GMK30" s="6"/>
      <c r="GML30" s="6"/>
      <c r="GMM30" s="6"/>
      <c r="GMN30" s="6"/>
      <c r="GMO30" s="6"/>
      <c r="GMP30" s="6"/>
      <c r="GMQ30" s="6"/>
      <c r="GMR30" s="6"/>
      <c r="GMS30" s="6"/>
      <c r="GMT30" s="6"/>
      <c r="GMU30" s="6"/>
      <c r="GMV30" s="6"/>
      <c r="GMW30" s="6"/>
      <c r="GMX30" s="6"/>
      <c r="GMY30" s="6"/>
      <c r="GMZ30" s="6"/>
      <c r="GNA30" s="6"/>
      <c r="GNB30" s="6"/>
      <c r="GNC30" s="6"/>
      <c r="GND30" s="6"/>
      <c r="GNE30" s="6"/>
      <c r="GNF30" s="6"/>
      <c r="GNG30" s="6"/>
      <c r="GNH30" s="6"/>
      <c r="GNI30" s="6"/>
      <c r="GNJ30" s="6"/>
      <c r="GNK30" s="6"/>
      <c r="GNL30" s="6"/>
      <c r="GNM30" s="6"/>
      <c r="GNN30" s="6"/>
      <c r="GNO30" s="6"/>
      <c r="GNP30" s="6"/>
      <c r="GNQ30" s="6"/>
      <c r="GNR30" s="6"/>
      <c r="GNS30" s="6"/>
      <c r="GNT30" s="6"/>
      <c r="GNU30" s="6"/>
      <c r="GNV30" s="6"/>
      <c r="GNW30" s="6"/>
      <c r="GNX30" s="6"/>
      <c r="GNY30" s="6"/>
      <c r="GNZ30" s="6"/>
      <c r="GOA30" s="6"/>
      <c r="GOB30" s="6"/>
      <c r="GOC30" s="6"/>
      <c r="GOD30" s="6"/>
      <c r="GOE30" s="6"/>
      <c r="GOF30" s="6"/>
      <c r="GOG30" s="6"/>
      <c r="GOH30" s="6"/>
      <c r="GOI30" s="6"/>
      <c r="GOJ30" s="6"/>
      <c r="GOK30" s="6"/>
      <c r="GOL30" s="6"/>
      <c r="GOM30" s="6"/>
      <c r="GON30" s="6"/>
      <c r="GOO30" s="6"/>
      <c r="GOP30" s="6"/>
      <c r="GOQ30" s="6"/>
      <c r="GOR30" s="6"/>
      <c r="GOS30" s="6"/>
      <c r="GOT30" s="6"/>
      <c r="GOU30" s="6"/>
      <c r="GOV30" s="6"/>
      <c r="GOW30" s="6"/>
      <c r="GOX30" s="6"/>
      <c r="GOY30" s="6"/>
      <c r="GOZ30" s="6"/>
      <c r="GPA30" s="6"/>
      <c r="GPB30" s="6"/>
      <c r="GPC30" s="6"/>
      <c r="GPD30" s="6"/>
      <c r="GPE30" s="6"/>
      <c r="GPF30" s="6"/>
      <c r="GPG30" s="6"/>
      <c r="GPH30" s="6"/>
      <c r="GPI30" s="6"/>
      <c r="GPJ30" s="6"/>
      <c r="GPK30" s="6"/>
      <c r="GPL30" s="6"/>
      <c r="GPM30" s="6"/>
      <c r="GPN30" s="6"/>
      <c r="GPO30" s="6"/>
      <c r="GPP30" s="6"/>
      <c r="GPQ30" s="6"/>
      <c r="GPR30" s="6"/>
      <c r="GPS30" s="6"/>
      <c r="GPT30" s="6"/>
      <c r="GPU30" s="6"/>
      <c r="GPV30" s="6"/>
      <c r="GPW30" s="6"/>
      <c r="GPX30" s="6"/>
      <c r="GPY30" s="6"/>
      <c r="GPZ30" s="6"/>
      <c r="GQA30" s="6"/>
      <c r="GQB30" s="6"/>
      <c r="GQC30" s="6"/>
      <c r="GQD30" s="6"/>
      <c r="GQE30" s="6"/>
      <c r="GQF30" s="6"/>
      <c r="GQG30" s="6"/>
      <c r="GQH30" s="6"/>
      <c r="GQI30" s="6"/>
      <c r="GQJ30" s="6"/>
      <c r="GQK30" s="6"/>
      <c r="GQL30" s="6"/>
      <c r="GQM30" s="6"/>
      <c r="GQN30" s="6"/>
      <c r="GQO30" s="6"/>
      <c r="GQP30" s="6"/>
      <c r="GQQ30" s="6"/>
      <c r="GQR30" s="6"/>
      <c r="GQS30" s="6"/>
      <c r="GQT30" s="6"/>
      <c r="GQU30" s="6"/>
      <c r="GQV30" s="6"/>
      <c r="GQW30" s="6"/>
      <c r="GQX30" s="6"/>
      <c r="GQY30" s="6"/>
      <c r="GQZ30" s="6"/>
      <c r="GRA30" s="6"/>
      <c r="GRB30" s="6"/>
      <c r="GRC30" s="6"/>
      <c r="GRD30" s="6"/>
      <c r="GRE30" s="6"/>
      <c r="GRF30" s="6"/>
      <c r="GRG30" s="6"/>
      <c r="GRH30" s="6"/>
      <c r="GRI30" s="6"/>
      <c r="GRJ30" s="6"/>
      <c r="GRK30" s="6"/>
      <c r="GRL30" s="6"/>
      <c r="GRM30" s="6"/>
      <c r="GRN30" s="6"/>
      <c r="GRO30" s="6"/>
      <c r="GRP30" s="6"/>
      <c r="GRQ30" s="6"/>
      <c r="GRR30" s="6"/>
      <c r="GRS30" s="6"/>
      <c r="GRT30" s="6"/>
      <c r="GRU30" s="6"/>
      <c r="GRV30" s="6"/>
      <c r="GRW30" s="6"/>
      <c r="GRX30" s="6"/>
      <c r="GRY30" s="6"/>
      <c r="GRZ30" s="6"/>
      <c r="GSA30" s="6"/>
      <c r="GSB30" s="6"/>
      <c r="GSC30" s="6"/>
      <c r="GSD30" s="6"/>
      <c r="GSE30" s="6"/>
      <c r="GSF30" s="6"/>
      <c r="GSG30" s="6"/>
      <c r="GSH30" s="6"/>
      <c r="GSI30" s="6"/>
      <c r="GSJ30" s="6"/>
      <c r="GSK30" s="6"/>
      <c r="GSL30" s="6"/>
      <c r="GSM30" s="6"/>
      <c r="GSN30" s="6"/>
      <c r="GSO30" s="6"/>
      <c r="GSP30" s="6"/>
      <c r="GSQ30" s="6"/>
      <c r="GSR30" s="6"/>
      <c r="GSS30" s="6"/>
      <c r="GST30" s="6"/>
      <c r="GSU30" s="6"/>
      <c r="GSV30" s="6"/>
      <c r="GSW30" s="6"/>
      <c r="GSX30" s="6"/>
      <c r="GSY30" s="6"/>
      <c r="GSZ30" s="6"/>
      <c r="GTA30" s="6"/>
      <c r="GTB30" s="6"/>
      <c r="GTC30" s="6"/>
      <c r="GTD30" s="6"/>
      <c r="GTE30" s="6"/>
      <c r="GTF30" s="6"/>
      <c r="GTG30" s="6"/>
      <c r="GTH30" s="6"/>
      <c r="GTI30" s="6"/>
      <c r="GTJ30" s="6"/>
      <c r="GTK30" s="6"/>
      <c r="GTL30" s="6"/>
      <c r="GTM30" s="6"/>
      <c r="GTN30" s="6"/>
      <c r="GTO30" s="6"/>
      <c r="GTP30" s="6"/>
      <c r="GTQ30" s="6"/>
      <c r="GTR30" s="6"/>
      <c r="GTS30" s="6"/>
      <c r="GTT30" s="6"/>
      <c r="GTU30" s="6"/>
      <c r="GTV30" s="6"/>
      <c r="GTW30" s="6"/>
      <c r="GTX30" s="6"/>
      <c r="GTY30" s="6"/>
      <c r="GTZ30" s="6"/>
      <c r="GUA30" s="6"/>
      <c r="GUB30" s="6"/>
      <c r="GUC30" s="6"/>
      <c r="GUD30" s="6"/>
      <c r="GUE30" s="6"/>
      <c r="GUF30" s="6"/>
      <c r="GUG30" s="6"/>
      <c r="GUH30" s="6"/>
      <c r="GUI30" s="6"/>
      <c r="GUJ30" s="6"/>
      <c r="GUK30" s="6"/>
      <c r="GUL30" s="6"/>
      <c r="GUM30" s="6"/>
      <c r="GUN30" s="6"/>
      <c r="GUO30" s="6"/>
      <c r="GUP30" s="6"/>
      <c r="GUQ30" s="6"/>
      <c r="GUR30" s="6"/>
      <c r="GUS30" s="6"/>
      <c r="GUT30" s="6"/>
      <c r="GUU30" s="6"/>
      <c r="GUV30" s="6"/>
      <c r="GUW30" s="6"/>
      <c r="GUX30" s="6"/>
      <c r="GUY30" s="6"/>
      <c r="GUZ30" s="6"/>
      <c r="GVA30" s="6"/>
      <c r="GVB30" s="6"/>
      <c r="GVC30" s="6"/>
      <c r="GVD30" s="6"/>
      <c r="GVE30" s="6"/>
      <c r="GVF30" s="6"/>
      <c r="GVG30" s="6"/>
      <c r="GVH30" s="6"/>
      <c r="GVI30" s="6"/>
      <c r="GVJ30" s="6"/>
      <c r="GVK30" s="6"/>
      <c r="GVL30" s="6"/>
      <c r="GVM30" s="6"/>
      <c r="GVN30" s="6"/>
      <c r="GVO30" s="6"/>
      <c r="GVP30" s="6"/>
      <c r="GVQ30" s="6"/>
      <c r="GVR30" s="6"/>
      <c r="GVS30" s="6"/>
      <c r="GVT30" s="6"/>
      <c r="GVU30" s="6"/>
      <c r="GVV30" s="6"/>
      <c r="GVW30" s="6"/>
      <c r="GVX30" s="6"/>
      <c r="GVY30" s="6"/>
      <c r="GVZ30" s="6"/>
      <c r="GWA30" s="6"/>
      <c r="GWB30" s="6"/>
      <c r="GWC30" s="6"/>
      <c r="GWD30" s="6"/>
      <c r="GWE30" s="6"/>
      <c r="GWF30" s="6"/>
      <c r="GWG30" s="6"/>
      <c r="GWH30" s="6"/>
      <c r="GWI30" s="6"/>
      <c r="GWJ30" s="6"/>
      <c r="GWK30" s="6"/>
      <c r="GWL30" s="6"/>
      <c r="GWM30" s="6"/>
      <c r="GWN30" s="6"/>
      <c r="GWO30" s="6"/>
      <c r="GWP30" s="6"/>
      <c r="GWQ30" s="6"/>
      <c r="GWR30" s="6"/>
      <c r="GWS30" s="6"/>
      <c r="GWT30" s="6"/>
      <c r="GWU30" s="6"/>
      <c r="GWV30" s="6"/>
      <c r="GWW30" s="6"/>
      <c r="GWX30" s="6"/>
      <c r="GWY30" s="6"/>
      <c r="GWZ30" s="6"/>
      <c r="GXA30" s="6"/>
      <c r="GXB30" s="6"/>
      <c r="GXC30" s="6"/>
      <c r="GXD30" s="6"/>
      <c r="GXE30" s="6"/>
      <c r="GXF30" s="6"/>
      <c r="GXG30" s="6"/>
      <c r="GXH30" s="6"/>
      <c r="GXI30" s="6"/>
      <c r="GXJ30" s="6"/>
      <c r="GXK30" s="6"/>
      <c r="GXL30" s="6"/>
      <c r="GXM30" s="6"/>
      <c r="GXN30" s="6"/>
      <c r="GXO30" s="6"/>
      <c r="GXP30" s="6"/>
      <c r="GXQ30" s="6"/>
      <c r="GXR30" s="6"/>
      <c r="GXS30" s="6"/>
      <c r="GXT30" s="6"/>
      <c r="GXU30" s="6"/>
      <c r="GXV30" s="6"/>
      <c r="GXW30" s="6"/>
      <c r="GXX30" s="6"/>
      <c r="GXY30" s="6"/>
      <c r="GXZ30" s="6"/>
      <c r="GYA30" s="6"/>
      <c r="GYB30" s="6"/>
      <c r="GYC30" s="6"/>
      <c r="GYD30" s="6"/>
      <c r="GYE30" s="6"/>
      <c r="GYF30" s="6"/>
      <c r="GYG30" s="6"/>
      <c r="GYH30" s="6"/>
      <c r="GYI30" s="6"/>
      <c r="GYJ30" s="6"/>
      <c r="GYK30" s="6"/>
      <c r="GYL30" s="6"/>
      <c r="GYM30" s="6"/>
      <c r="GYN30" s="6"/>
      <c r="GYO30" s="6"/>
      <c r="GYP30" s="6"/>
      <c r="GYQ30" s="6"/>
      <c r="GYR30" s="6"/>
      <c r="GYS30" s="6"/>
      <c r="GYT30" s="6"/>
      <c r="GYU30" s="6"/>
      <c r="GYV30" s="6"/>
      <c r="GYW30" s="6"/>
      <c r="GYX30" s="6"/>
      <c r="GYY30" s="6"/>
      <c r="GYZ30" s="6"/>
      <c r="GZA30" s="6"/>
      <c r="GZB30" s="6"/>
      <c r="GZC30" s="6"/>
      <c r="GZD30" s="6"/>
      <c r="GZE30" s="6"/>
      <c r="GZF30" s="6"/>
      <c r="GZG30" s="6"/>
      <c r="GZH30" s="6"/>
      <c r="GZI30" s="6"/>
      <c r="GZJ30" s="6"/>
      <c r="GZK30" s="6"/>
      <c r="GZL30" s="6"/>
      <c r="GZM30" s="6"/>
      <c r="GZN30" s="6"/>
      <c r="GZO30" s="6"/>
      <c r="GZP30" s="6"/>
      <c r="GZQ30" s="6"/>
      <c r="GZR30" s="6"/>
      <c r="GZS30" s="6"/>
      <c r="GZT30" s="6"/>
      <c r="GZU30" s="6"/>
      <c r="GZV30" s="6"/>
      <c r="GZW30" s="6"/>
      <c r="GZX30" s="6"/>
      <c r="GZY30" s="6"/>
      <c r="GZZ30" s="6"/>
      <c r="HAA30" s="6"/>
      <c r="HAB30" s="6"/>
      <c r="HAC30" s="6"/>
      <c r="HAD30" s="6"/>
      <c r="HAE30" s="6"/>
      <c r="HAF30" s="6"/>
      <c r="HAG30" s="6"/>
      <c r="HAH30" s="6"/>
      <c r="HAI30" s="6"/>
      <c r="HAJ30" s="6"/>
      <c r="HAK30" s="6"/>
      <c r="HAL30" s="6"/>
      <c r="HAM30" s="6"/>
      <c r="HAN30" s="6"/>
      <c r="HAO30" s="6"/>
      <c r="HAP30" s="6"/>
      <c r="HAQ30" s="6"/>
      <c r="HAR30" s="6"/>
      <c r="HAS30" s="6"/>
      <c r="HAT30" s="6"/>
      <c r="HAU30" s="6"/>
      <c r="HAV30" s="6"/>
      <c r="HAW30" s="6"/>
      <c r="HAX30" s="6"/>
      <c r="HAY30" s="6"/>
      <c r="HAZ30" s="6"/>
      <c r="HBA30" s="6"/>
      <c r="HBB30" s="6"/>
      <c r="HBC30" s="6"/>
      <c r="HBD30" s="6"/>
      <c r="HBE30" s="6"/>
      <c r="HBF30" s="6"/>
      <c r="HBG30" s="6"/>
      <c r="HBH30" s="6"/>
      <c r="HBI30" s="6"/>
      <c r="HBJ30" s="6"/>
      <c r="HBK30" s="6"/>
      <c r="HBL30" s="6"/>
      <c r="HBM30" s="6"/>
      <c r="HBN30" s="6"/>
      <c r="HBO30" s="6"/>
      <c r="HBP30" s="6"/>
      <c r="HBQ30" s="6"/>
      <c r="HBR30" s="6"/>
      <c r="HBS30" s="6"/>
      <c r="HBT30" s="6"/>
      <c r="HBU30" s="6"/>
      <c r="HBV30" s="6"/>
      <c r="HBW30" s="6"/>
      <c r="HBX30" s="6"/>
      <c r="HBY30" s="6"/>
      <c r="HBZ30" s="6"/>
      <c r="HCA30" s="6"/>
      <c r="HCB30" s="6"/>
      <c r="HCC30" s="6"/>
      <c r="HCD30" s="6"/>
      <c r="HCE30" s="6"/>
      <c r="HCF30" s="6"/>
      <c r="HCG30" s="6"/>
      <c r="HCH30" s="6"/>
      <c r="HCI30" s="6"/>
      <c r="HCJ30" s="6"/>
      <c r="HCK30" s="6"/>
      <c r="HCL30" s="6"/>
      <c r="HCM30" s="6"/>
      <c r="HCN30" s="6"/>
      <c r="HCO30" s="6"/>
      <c r="HCP30" s="6"/>
      <c r="HCQ30" s="6"/>
      <c r="HCR30" s="6"/>
      <c r="HCS30" s="6"/>
      <c r="HCT30" s="6"/>
      <c r="HCU30" s="6"/>
      <c r="HCV30" s="6"/>
      <c r="HCW30" s="6"/>
      <c r="HCX30" s="6"/>
      <c r="HCY30" s="6"/>
      <c r="HCZ30" s="6"/>
      <c r="HDA30" s="6"/>
      <c r="HDB30" s="6"/>
      <c r="HDC30" s="6"/>
      <c r="HDD30" s="6"/>
      <c r="HDE30" s="6"/>
      <c r="HDF30" s="6"/>
      <c r="HDG30" s="6"/>
      <c r="HDH30" s="6"/>
      <c r="HDI30" s="6"/>
      <c r="HDJ30" s="6"/>
      <c r="HDK30" s="6"/>
      <c r="HDL30" s="6"/>
      <c r="HDM30" s="6"/>
      <c r="HDN30" s="6"/>
      <c r="HDO30" s="6"/>
      <c r="HDP30" s="6"/>
      <c r="HDQ30" s="6"/>
      <c r="HDR30" s="6"/>
      <c r="HDS30" s="6"/>
      <c r="HDT30" s="6"/>
      <c r="HDU30" s="6"/>
      <c r="HDV30" s="6"/>
      <c r="HDW30" s="6"/>
      <c r="HDX30" s="6"/>
      <c r="HDY30" s="6"/>
      <c r="HDZ30" s="6"/>
      <c r="HEA30" s="6"/>
      <c r="HEB30" s="6"/>
      <c r="HEC30" s="6"/>
      <c r="HED30" s="6"/>
      <c r="HEE30" s="6"/>
      <c r="HEF30" s="6"/>
      <c r="HEG30" s="6"/>
      <c r="HEH30" s="6"/>
      <c r="HEI30" s="6"/>
      <c r="HEJ30" s="6"/>
      <c r="HEK30" s="6"/>
      <c r="HEL30" s="6"/>
      <c r="HEM30" s="6"/>
      <c r="HEN30" s="6"/>
      <c r="HEO30" s="6"/>
      <c r="HEP30" s="6"/>
      <c r="HEQ30" s="6"/>
      <c r="HER30" s="6"/>
      <c r="HES30" s="6"/>
      <c r="HET30" s="6"/>
      <c r="HEU30" s="6"/>
      <c r="HEV30" s="6"/>
      <c r="HEW30" s="6"/>
      <c r="HEX30" s="6"/>
      <c r="HEY30" s="6"/>
      <c r="HEZ30" s="6"/>
      <c r="HFA30" s="6"/>
      <c r="HFB30" s="6"/>
      <c r="HFC30" s="6"/>
      <c r="HFD30" s="6"/>
      <c r="HFE30" s="6"/>
      <c r="HFF30" s="6"/>
      <c r="HFG30" s="6"/>
      <c r="HFH30" s="6"/>
      <c r="HFI30" s="6"/>
      <c r="HFJ30" s="6"/>
      <c r="HFK30" s="6"/>
      <c r="HFL30" s="6"/>
      <c r="HFM30" s="6"/>
      <c r="HFN30" s="6"/>
      <c r="HFO30" s="6"/>
      <c r="HFP30" s="6"/>
      <c r="HFQ30" s="6"/>
      <c r="HFR30" s="6"/>
      <c r="HFS30" s="6"/>
      <c r="HFT30" s="6"/>
      <c r="HFU30" s="6"/>
      <c r="HFV30" s="6"/>
      <c r="HFW30" s="6"/>
      <c r="HFX30" s="6"/>
      <c r="HFY30" s="6"/>
      <c r="HFZ30" s="6"/>
      <c r="HGA30" s="6"/>
      <c r="HGB30" s="6"/>
      <c r="HGC30" s="6"/>
      <c r="HGD30" s="6"/>
      <c r="HGE30" s="6"/>
      <c r="HGF30" s="6"/>
      <c r="HGG30" s="6"/>
      <c r="HGH30" s="6"/>
      <c r="HGI30" s="6"/>
      <c r="HGJ30" s="6"/>
      <c r="HGK30" s="6"/>
      <c r="HGL30" s="6"/>
      <c r="HGM30" s="6"/>
      <c r="HGN30" s="6"/>
      <c r="HGO30" s="6"/>
      <c r="HGP30" s="6"/>
      <c r="HGQ30" s="6"/>
      <c r="HGR30" s="6"/>
      <c r="HGS30" s="6"/>
      <c r="HGT30" s="6"/>
      <c r="HGU30" s="6"/>
      <c r="HGV30" s="6"/>
      <c r="HGW30" s="6"/>
      <c r="HGX30" s="6"/>
      <c r="HGY30" s="6"/>
      <c r="HGZ30" s="6"/>
      <c r="HHA30" s="6"/>
      <c r="HHB30" s="6"/>
      <c r="HHC30" s="6"/>
      <c r="HHD30" s="6"/>
      <c r="HHE30" s="6"/>
      <c r="HHF30" s="6"/>
      <c r="HHG30" s="6"/>
      <c r="HHH30" s="6"/>
      <c r="HHI30" s="6"/>
      <c r="HHJ30" s="6"/>
      <c r="HHK30" s="6"/>
      <c r="HHL30" s="6"/>
      <c r="HHM30" s="6"/>
      <c r="HHN30" s="6"/>
      <c r="HHO30" s="6"/>
      <c r="HHP30" s="6"/>
      <c r="HHQ30" s="6"/>
      <c r="HHR30" s="6"/>
      <c r="HHS30" s="6"/>
      <c r="HHT30" s="6"/>
      <c r="HHU30" s="6"/>
      <c r="HHV30" s="6"/>
      <c r="HHW30" s="6"/>
      <c r="HHX30" s="6"/>
      <c r="HHY30" s="6"/>
      <c r="HHZ30" s="6"/>
      <c r="HIA30" s="6"/>
      <c r="HIB30" s="6"/>
      <c r="HIC30" s="6"/>
      <c r="HID30" s="6"/>
      <c r="HIE30" s="6"/>
      <c r="HIF30" s="6"/>
      <c r="HIG30" s="6"/>
      <c r="HIH30" s="6"/>
      <c r="HII30" s="6"/>
      <c r="HIJ30" s="6"/>
      <c r="HIK30" s="6"/>
      <c r="HIL30" s="6"/>
      <c r="HIM30" s="6"/>
      <c r="HIN30" s="6"/>
      <c r="HIO30" s="6"/>
      <c r="HIP30" s="6"/>
      <c r="HIQ30" s="6"/>
      <c r="HIR30" s="6"/>
      <c r="HIS30" s="6"/>
      <c r="HIT30" s="6"/>
      <c r="HIU30" s="6"/>
      <c r="HIV30" s="6"/>
      <c r="HIW30" s="6"/>
      <c r="HIX30" s="6"/>
      <c r="HIY30" s="6"/>
      <c r="HIZ30" s="6"/>
      <c r="HJA30" s="6"/>
      <c r="HJB30" s="6"/>
      <c r="HJC30" s="6"/>
      <c r="HJD30" s="6"/>
      <c r="HJE30" s="6"/>
      <c r="HJF30" s="6"/>
      <c r="HJG30" s="6"/>
      <c r="HJH30" s="6"/>
      <c r="HJI30" s="6"/>
      <c r="HJJ30" s="6"/>
      <c r="HJK30" s="6"/>
      <c r="HJL30" s="6"/>
      <c r="HJM30" s="6"/>
      <c r="HJN30" s="6"/>
      <c r="HJO30" s="6"/>
      <c r="HJP30" s="6"/>
      <c r="HJQ30" s="6"/>
      <c r="HJR30" s="6"/>
      <c r="HJS30" s="6"/>
      <c r="HJT30" s="6"/>
      <c r="HJU30" s="6"/>
      <c r="HJV30" s="6"/>
      <c r="HJW30" s="6"/>
      <c r="HJX30" s="6"/>
      <c r="HJY30" s="6"/>
      <c r="HJZ30" s="6"/>
      <c r="HKA30" s="6"/>
      <c r="HKB30" s="6"/>
      <c r="HKC30" s="6"/>
      <c r="HKD30" s="6"/>
      <c r="HKE30" s="6"/>
      <c r="HKF30" s="6"/>
      <c r="HKG30" s="6"/>
      <c r="HKH30" s="6"/>
      <c r="HKI30" s="6"/>
      <c r="HKJ30" s="6"/>
      <c r="HKK30" s="6"/>
      <c r="HKL30" s="6"/>
      <c r="HKM30" s="6"/>
      <c r="HKN30" s="6"/>
      <c r="HKO30" s="6"/>
      <c r="HKP30" s="6"/>
      <c r="HKQ30" s="6"/>
      <c r="HKR30" s="6"/>
      <c r="HKS30" s="6"/>
      <c r="HKT30" s="6"/>
      <c r="HKU30" s="6"/>
      <c r="HKV30" s="6"/>
      <c r="HKW30" s="6"/>
      <c r="HKX30" s="6"/>
      <c r="HKY30" s="6"/>
      <c r="HKZ30" s="6"/>
      <c r="HLA30" s="6"/>
      <c r="HLB30" s="6"/>
      <c r="HLC30" s="6"/>
      <c r="HLD30" s="6"/>
      <c r="HLE30" s="6"/>
      <c r="HLF30" s="6"/>
      <c r="HLG30" s="6"/>
      <c r="HLH30" s="6"/>
      <c r="HLI30" s="6"/>
      <c r="HLJ30" s="6"/>
      <c r="HLK30" s="6"/>
      <c r="HLL30" s="6"/>
      <c r="HLM30" s="6"/>
      <c r="HLN30" s="6"/>
      <c r="HLO30" s="6"/>
      <c r="HLP30" s="6"/>
      <c r="HLQ30" s="6"/>
      <c r="HLR30" s="6"/>
      <c r="HLS30" s="6"/>
      <c r="HLT30" s="6"/>
      <c r="HLU30" s="6"/>
      <c r="HLV30" s="6"/>
      <c r="HLW30" s="6"/>
      <c r="HLX30" s="6"/>
      <c r="HLY30" s="6"/>
      <c r="HLZ30" s="6"/>
      <c r="HMA30" s="6"/>
      <c r="HMB30" s="6"/>
      <c r="HMC30" s="6"/>
      <c r="HMD30" s="6"/>
      <c r="HME30" s="6"/>
      <c r="HMF30" s="6"/>
      <c r="HMG30" s="6"/>
      <c r="HMH30" s="6"/>
      <c r="HMI30" s="6"/>
      <c r="HMJ30" s="6"/>
      <c r="HMK30" s="6"/>
      <c r="HML30" s="6"/>
      <c r="HMM30" s="6"/>
      <c r="HMN30" s="6"/>
      <c r="HMO30" s="6"/>
      <c r="HMP30" s="6"/>
      <c r="HMQ30" s="6"/>
      <c r="HMR30" s="6"/>
      <c r="HMS30" s="6"/>
      <c r="HMT30" s="6"/>
      <c r="HMU30" s="6"/>
      <c r="HMV30" s="6"/>
      <c r="HMW30" s="6"/>
      <c r="HMX30" s="6"/>
      <c r="HMY30" s="6"/>
      <c r="HMZ30" s="6"/>
      <c r="HNA30" s="6"/>
      <c r="HNB30" s="6"/>
      <c r="HNC30" s="6"/>
      <c r="HND30" s="6"/>
      <c r="HNE30" s="6"/>
      <c r="HNF30" s="6"/>
      <c r="HNG30" s="6"/>
      <c r="HNH30" s="6"/>
      <c r="HNI30" s="6"/>
      <c r="HNJ30" s="6"/>
      <c r="HNK30" s="6"/>
      <c r="HNL30" s="6"/>
      <c r="HNM30" s="6"/>
      <c r="HNN30" s="6"/>
      <c r="HNO30" s="6"/>
      <c r="HNP30" s="6"/>
      <c r="HNQ30" s="6"/>
      <c r="HNR30" s="6"/>
      <c r="HNS30" s="6"/>
      <c r="HNT30" s="6"/>
      <c r="HNU30" s="6"/>
      <c r="HNV30" s="6"/>
      <c r="HNW30" s="6"/>
      <c r="HNX30" s="6"/>
      <c r="HNY30" s="6"/>
      <c r="HNZ30" s="6"/>
      <c r="HOA30" s="6"/>
      <c r="HOB30" s="6"/>
      <c r="HOC30" s="6"/>
      <c r="HOD30" s="6"/>
      <c r="HOE30" s="6"/>
      <c r="HOF30" s="6"/>
      <c r="HOG30" s="6"/>
      <c r="HOH30" s="6"/>
      <c r="HOI30" s="6"/>
      <c r="HOJ30" s="6"/>
      <c r="HOK30" s="6"/>
      <c r="HOL30" s="6"/>
      <c r="HOM30" s="6"/>
      <c r="HON30" s="6"/>
      <c r="HOO30" s="6"/>
      <c r="HOP30" s="6"/>
      <c r="HOQ30" s="6"/>
      <c r="HOR30" s="6"/>
      <c r="HOS30" s="6"/>
      <c r="HOT30" s="6"/>
      <c r="HOU30" s="6"/>
      <c r="HOV30" s="6"/>
      <c r="HOW30" s="6"/>
      <c r="HOX30" s="6"/>
      <c r="HOY30" s="6"/>
      <c r="HOZ30" s="6"/>
      <c r="HPA30" s="6"/>
      <c r="HPB30" s="6"/>
      <c r="HPC30" s="6"/>
      <c r="HPD30" s="6"/>
      <c r="HPE30" s="6"/>
      <c r="HPF30" s="6"/>
      <c r="HPG30" s="6"/>
      <c r="HPH30" s="6"/>
      <c r="HPI30" s="6"/>
      <c r="HPJ30" s="6"/>
      <c r="HPK30" s="6"/>
      <c r="HPL30" s="6"/>
      <c r="HPM30" s="6"/>
      <c r="HPN30" s="6"/>
      <c r="HPO30" s="6"/>
      <c r="HPP30" s="6"/>
      <c r="HPQ30" s="6"/>
      <c r="HPR30" s="6"/>
      <c r="HPS30" s="6"/>
      <c r="HPT30" s="6"/>
      <c r="HPU30" s="6"/>
      <c r="HPV30" s="6"/>
      <c r="HPW30" s="6"/>
      <c r="HPX30" s="6"/>
      <c r="HPY30" s="6"/>
      <c r="HPZ30" s="6"/>
      <c r="HQA30" s="6"/>
      <c r="HQB30" s="6"/>
      <c r="HQC30" s="6"/>
      <c r="HQD30" s="6"/>
      <c r="HQE30" s="6"/>
      <c r="HQF30" s="6"/>
      <c r="HQG30" s="6"/>
      <c r="HQH30" s="6"/>
      <c r="HQI30" s="6"/>
      <c r="HQJ30" s="6"/>
      <c r="HQK30" s="6"/>
      <c r="HQL30" s="6"/>
      <c r="HQM30" s="6"/>
      <c r="HQN30" s="6"/>
      <c r="HQO30" s="6"/>
      <c r="HQP30" s="6"/>
      <c r="HQQ30" s="6"/>
      <c r="HQR30" s="6"/>
      <c r="HQS30" s="6"/>
      <c r="HQT30" s="6"/>
      <c r="HQU30" s="6"/>
      <c r="HQV30" s="6"/>
      <c r="HQW30" s="6"/>
      <c r="HQX30" s="6"/>
      <c r="HQY30" s="6"/>
      <c r="HQZ30" s="6"/>
      <c r="HRA30" s="6"/>
      <c r="HRB30" s="6"/>
      <c r="HRC30" s="6"/>
      <c r="HRD30" s="6"/>
      <c r="HRE30" s="6"/>
      <c r="HRF30" s="6"/>
      <c r="HRG30" s="6"/>
      <c r="HRH30" s="6"/>
      <c r="HRI30" s="6"/>
      <c r="HRJ30" s="6"/>
      <c r="HRK30" s="6"/>
      <c r="HRL30" s="6"/>
      <c r="HRM30" s="6"/>
      <c r="HRN30" s="6"/>
      <c r="HRO30" s="6"/>
      <c r="HRP30" s="6"/>
      <c r="HRQ30" s="6"/>
      <c r="HRR30" s="6"/>
      <c r="HRS30" s="6"/>
      <c r="HRT30" s="6"/>
      <c r="HRU30" s="6"/>
      <c r="HRV30" s="6"/>
      <c r="HRW30" s="6"/>
      <c r="HRX30" s="6"/>
      <c r="HRY30" s="6"/>
      <c r="HRZ30" s="6"/>
      <c r="HSA30" s="6"/>
      <c r="HSB30" s="6"/>
      <c r="HSC30" s="6"/>
      <c r="HSD30" s="6"/>
      <c r="HSE30" s="6"/>
      <c r="HSF30" s="6"/>
      <c r="HSG30" s="6"/>
      <c r="HSH30" s="6"/>
      <c r="HSI30" s="6"/>
      <c r="HSJ30" s="6"/>
      <c r="HSK30" s="6"/>
      <c r="HSL30" s="6"/>
      <c r="HSM30" s="6"/>
      <c r="HSN30" s="6"/>
      <c r="HSO30" s="6"/>
      <c r="HSP30" s="6"/>
      <c r="HSQ30" s="6"/>
      <c r="HSR30" s="6"/>
      <c r="HSS30" s="6"/>
      <c r="HST30" s="6"/>
      <c r="HSU30" s="6"/>
      <c r="HSV30" s="6"/>
      <c r="HSW30" s="6"/>
      <c r="HSX30" s="6"/>
      <c r="HSY30" s="6"/>
      <c r="HSZ30" s="6"/>
      <c r="HTA30" s="6"/>
      <c r="HTB30" s="6"/>
      <c r="HTC30" s="6"/>
      <c r="HTD30" s="6"/>
      <c r="HTE30" s="6"/>
      <c r="HTF30" s="6"/>
      <c r="HTG30" s="6"/>
      <c r="HTH30" s="6"/>
      <c r="HTI30" s="6"/>
      <c r="HTJ30" s="6"/>
      <c r="HTK30" s="6"/>
      <c r="HTL30" s="6"/>
      <c r="HTM30" s="6"/>
      <c r="HTN30" s="6"/>
      <c r="HTO30" s="6"/>
      <c r="HTP30" s="6"/>
      <c r="HTQ30" s="6"/>
      <c r="HTR30" s="6"/>
      <c r="HTS30" s="6"/>
      <c r="HTT30" s="6"/>
      <c r="HTU30" s="6"/>
      <c r="HTV30" s="6"/>
      <c r="HTW30" s="6"/>
      <c r="HTX30" s="6"/>
      <c r="HTY30" s="6"/>
      <c r="HTZ30" s="6"/>
      <c r="HUA30" s="6"/>
      <c r="HUB30" s="6"/>
      <c r="HUC30" s="6"/>
      <c r="HUD30" s="6"/>
      <c r="HUE30" s="6"/>
      <c r="HUF30" s="6"/>
      <c r="HUG30" s="6"/>
      <c r="HUH30" s="6"/>
      <c r="HUI30" s="6"/>
      <c r="HUJ30" s="6"/>
      <c r="HUK30" s="6"/>
      <c r="HUL30" s="6"/>
      <c r="HUM30" s="6"/>
      <c r="HUN30" s="6"/>
      <c r="HUO30" s="6"/>
      <c r="HUP30" s="6"/>
      <c r="HUQ30" s="6"/>
      <c r="HUR30" s="6"/>
      <c r="HUS30" s="6"/>
      <c r="HUT30" s="6"/>
      <c r="HUU30" s="6"/>
      <c r="HUV30" s="6"/>
      <c r="HUW30" s="6"/>
      <c r="HUX30" s="6"/>
      <c r="HUY30" s="6"/>
      <c r="HUZ30" s="6"/>
      <c r="HVA30" s="6"/>
      <c r="HVB30" s="6"/>
      <c r="HVC30" s="6"/>
      <c r="HVD30" s="6"/>
      <c r="HVE30" s="6"/>
      <c r="HVF30" s="6"/>
      <c r="HVG30" s="6"/>
      <c r="HVH30" s="6"/>
      <c r="HVI30" s="6"/>
      <c r="HVJ30" s="6"/>
      <c r="HVK30" s="6"/>
      <c r="HVL30" s="6"/>
      <c r="HVM30" s="6"/>
      <c r="HVN30" s="6"/>
      <c r="HVO30" s="6"/>
      <c r="HVP30" s="6"/>
      <c r="HVQ30" s="6"/>
      <c r="HVR30" s="6"/>
      <c r="HVS30" s="6"/>
      <c r="HVT30" s="6"/>
      <c r="HVU30" s="6"/>
      <c r="HVV30" s="6"/>
      <c r="HVW30" s="6"/>
      <c r="HVX30" s="6"/>
      <c r="HVY30" s="6"/>
      <c r="HVZ30" s="6"/>
      <c r="HWA30" s="6"/>
      <c r="HWB30" s="6"/>
      <c r="HWC30" s="6"/>
      <c r="HWD30" s="6"/>
      <c r="HWE30" s="6"/>
      <c r="HWF30" s="6"/>
      <c r="HWG30" s="6"/>
      <c r="HWH30" s="6"/>
      <c r="HWI30" s="6"/>
      <c r="HWJ30" s="6"/>
      <c r="HWK30" s="6"/>
      <c r="HWL30" s="6"/>
      <c r="HWM30" s="6"/>
      <c r="HWN30" s="6"/>
      <c r="HWO30" s="6"/>
      <c r="HWP30" s="6"/>
      <c r="HWQ30" s="6"/>
      <c r="HWR30" s="6"/>
      <c r="HWS30" s="6"/>
      <c r="HWT30" s="6"/>
      <c r="HWU30" s="6"/>
      <c r="HWV30" s="6"/>
      <c r="HWW30" s="6"/>
      <c r="HWX30" s="6"/>
      <c r="HWY30" s="6"/>
      <c r="HWZ30" s="6"/>
      <c r="HXA30" s="6"/>
      <c r="HXB30" s="6"/>
      <c r="HXC30" s="6"/>
      <c r="HXD30" s="6"/>
      <c r="HXE30" s="6"/>
      <c r="HXF30" s="6"/>
      <c r="HXG30" s="6"/>
      <c r="HXH30" s="6"/>
      <c r="HXI30" s="6"/>
      <c r="HXJ30" s="6"/>
      <c r="HXK30" s="6"/>
      <c r="HXL30" s="6"/>
      <c r="HXM30" s="6"/>
      <c r="HXN30" s="6"/>
      <c r="HXO30" s="6"/>
      <c r="HXP30" s="6"/>
      <c r="HXQ30" s="6"/>
      <c r="HXR30" s="6"/>
      <c r="HXS30" s="6"/>
      <c r="HXT30" s="6"/>
      <c r="HXU30" s="6"/>
      <c r="HXV30" s="6"/>
      <c r="HXW30" s="6"/>
      <c r="HXX30" s="6"/>
      <c r="HXY30" s="6"/>
      <c r="HXZ30" s="6"/>
      <c r="HYA30" s="6"/>
      <c r="HYB30" s="6"/>
      <c r="HYC30" s="6"/>
      <c r="HYD30" s="6"/>
      <c r="HYE30" s="6"/>
      <c r="HYF30" s="6"/>
      <c r="HYG30" s="6"/>
      <c r="HYH30" s="6"/>
      <c r="HYI30" s="6"/>
      <c r="HYJ30" s="6"/>
      <c r="HYK30" s="6"/>
      <c r="HYL30" s="6"/>
      <c r="HYM30" s="6"/>
      <c r="HYN30" s="6"/>
      <c r="HYO30" s="6"/>
      <c r="HYP30" s="6"/>
      <c r="HYQ30" s="6"/>
      <c r="HYR30" s="6"/>
      <c r="HYS30" s="6"/>
      <c r="HYT30" s="6"/>
      <c r="HYU30" s="6"/>
      <c r="HYV30" s="6"/>
      <c r="HYW30" s="6"/>
      <c r="HYX30" s="6"/>
      <c r="HYY30" s="6"/>
      <c r="HYZ30" s="6"/>
      <c r="HZA30" s="6"/>
      <c r="HZB30" s="6"/>
      <c r="HZC30" s="6"/>
      <c r="HZD30" s="6"/>
      <c r="HZE30" s="6"/>
      <c r="HZF30" s="6"/>
      <c r="HZG30" s="6"/>
      <c r="HZH30" s="6"/>
      <c r="HZI30" s="6"/>
      <c r="HZJ30" s="6"/>
      <c r="HZK30" s="6"/>
      <c r="HZL30" s="6"/>
      <c r="HZM30" s="6"/>
      <c r="HZN30" s="6"/>
      <c r="HZO30" s="6"/>
      <c r="HZP30" s="6"/>
      <c r="HZQ30" s="6"/>
      <c r="HZR30" s="6"/>
      <c r="HZS30" s="6"/>
      <c r="HZT30" s="6"/>
      <c r="HZU30" s="6"/>
      <c r="HZV30" s="6"/>
      <c r="HZW30" s="6"/>
      <c r="HZX30" s="6"/>
      <c r="HZY30" s="6"/>
      <c r="HZZ30" s="6"/>
      <c r="IAA30" s="6"/>
      <c r="IAB30" s="6"/>
      <c r="IAC30" s="6"/>
      <c r="IAD30" s="6"/>
      <c r="IAE30" s="6"/>
      <c r="IAF30" s="6"/>
      <c r="IAG30" s="6"/>
      <c r="IAH30" s="6"/>
      <c r="IAI30" s="6"/>
      <c r="IAJ30" s="6"/>
      <c r="IAK30" s="6"/>
      <c r="IAL30" s="6"/>
      <c r="IAM30" s="6"/>
      <c r="IAN30" s="6"/>
      <c r="IAO30" s="6"/>
      <c r="IAP30" s="6"/>
      <c r="IAQ30" s="6"/>
      <c r="IAR30" s="6"/>
      <c r="IAS30" s="6"/>
      <c r="IAT30" s="6"/>
      <c r="IAU30" s="6"/>
      <c r="IAV30" s="6"/>
      <c r="IAW30" s="6"/>
      <c r="IAX30" s="6"/>
      <c r="IAY30" s="6"/>
      <c r="IAZ30" s="6"/>
      <c r="IBA30" s="6"/>
      <c r="IBB30" s="6"/>
      <c r="IBC30" s="6"/>
      <c r="IBD30" s="6"/>
      <c r="IBE30" s="6"/>
      <c r="IBF30" s="6"/>
      <c r="IBG30" s="6"/>
      <c r="IBH30" s="6"/>
      <c r="IBI30" s="6"/>
      <c r="IBJ30" s="6"/>
      <c r="IBK30" s="6"/>
      <c r="IBL30" s="6"/>
      <c r="IBM30" s="6"/>
      <c r="IBN30" s="6"/>
      <c r="IBO30" s="6"/>
      <c r="IBP30" s="6"/>
      <c r="IBQ30" s="6"/>
      <c r="IBR30" s="6"/>
      <c r="IBS30" s="6"/>
      <c r="IBT30" s="6"/>
      <c r="IBU30" s="6"/>
      <c r="IBV30" s="6"/>
      <c r="IBW30" s="6"/>
      <c r="IBX30" s="6"/>
      <c r="IBY30" s="6"/>
      <c r="IBZ30" s="6"/>
      <c r="ICA30" s="6"/>
      <c r="ICB30" s="6"/>
      <c r="ICC30" s="6"/>
      <c r="ICD30" s="6"/>
      <c r="ICE30" s="6"/>
      <c r="ICF30" s="6"/>
      <c r="ICG30" s="6"/>
      <c r="ICH30" s="6"/>
      <c r="ICI30" s="6"/>
      <c r="ICJ30" s="6"/>
      <c r="ICK30" s="6"/>
      <c r="ICL30" s="6"/>
      <c r="ICM30" s="6"/>
      <c r="ICN30" s="6"/>
      <c r="ICO30" s="6"/>
      <c r="ICP30" s="6"/>
      <c r="ICQ30" s="6"/>
      <c r="ICR30" s="6"/>
      <c r="ICS30" s="6"/>
      <c r="ICT30" s="6"/>
      <c r="ICU30" s="6"/>
      <c r="ICV30" s="6"/>
      <c r="ICW30" s="6"/>
      <c r="ICX30" s="6"/>
      <c r="ICY30" s="6"/>
      <c r="ICZ30" s="6"/>
      <c r="IDA30" s="6"/>
      <c r="IDB30" s="6"/>
      <c r="IDC30" s="6"/>
      <c r="IDD30" s="6"/>
      <c r="IDE30" s="6"/>
      <c r="IDF30" s="6"/>
      <c r="IDG30" s="6"/>
      <c r="IDH30" s="6"/>
      <c r="IDI30" s="6"/>
      <c r="IDJ30" s="6"/>
      <c r="IDK30" s="6"/>
      <c r="IDL30" s="6"/>
      <c r="IDM30" s="6"/>
      <c r="IDN30" s="6"/>
      <c r="IDO30" s="6"/>
      <c r="IDP30" s="6"/>
      <c r="IDQ30" s="6"/>
      <c r="IDR30" s="6"/>
      <c r="IDS30" s="6"/>
      <c r="IDT30" s="6"/>
      <c r="IDU30" s="6"/>
      <c r="IDV30" s="6"/>
      <c r="IDW30" s="6"/>
      <c r="IDX30" s="6"/>
      <c r="IDY30" s="6"/>
      <c r="IDZ30" s="6"/>
      <c r="IEA30" s="6"/>
      <c r="IEB30" s="6"/>
      <c r="IEC30" s="6"/>
      <c r="IED30" s="6"/>
      <c r="IEE30" s="6"/>
      <c r="IEF30" s="6"/>
      <c r="IEG30" s="6"/>
      <c r="IEH30" s="6"/>
      <c r="IEI30" s="6"/>
      <c r="IEJ30" s="6"/>
      <c r="IEK30" s="6"/>
      <c r="IEL30" s="6"/>
      <c r="IEM30" s="6"/>
      <c r="IEN30" s="6"/>
      <c r="IEO30" s="6"/>
      <c r="IEP30" s="6"/>
      <c r="IEQ30" s="6"/>
      <c r="IER30" s="6"/>
      <c r="IES30" s="6"/>
      <c r="IET30" s="6"/>
      <c r="IEU30" s="6"/>
      <c r="IEV30" s="6"/>
      <c r="IEW30" s="6"/>
      <c r="IEX30" s="6"/>
      <c r="IEY30" s="6"/>
      <c r="IEZ30" s="6"/>
      <c r="IFA30" s="6"/>
      <c r="IFB30" s="6"/>
      <c r="IFC30" s="6"/>
      <c r="IFD30" s="6"/>
      <c r="IFE30" s="6"/>
      <c r="IFF30" s="6"/>
      <c r="IFG30" s="6"/>
      <c r="IFH30" s="6"/>
      <c r="IFI30" s="6"/>
      <c r="IFJ30" s="6"/>
      <c r="IFK30" s="6"/>
      <c r="IFL30" s="6"/>
      <c r="IFM30" s="6"/>
      <c r="IFN30" s="6"/>
      <c r="IFO30" s="6"/>
      <c r="IFP30" s="6"/>
      <c r="IFQ30" s="6"/>
      <c r="IFR30" s="6"/>
      <c r="IFS30" s="6"/>
      <c r="IFT30" s="6"/>
      <c r="IFU30" s="6"/>
      <c r="IFV30" s="6"/>
      <c r="IFW30" s="6"/>
      <c r="IFX30" s="6"/>
      <c r="IFY30" s="6"/>
      <c r="IFZ30" s="6"/>
      <c r="IGA30" s="6"/>
      <c r="IGB30" s="6"/>
      <c r="IGC30" s="6"/>
      <c r="IGD30" s="6"/>
      <c r="IGE30" s="6"/>
      <c r="IGF30" s="6"/>
      <c r="IGG30" s="6"/>
      <c r="IGH30" s="6"/>
      <c r="IGI30" s="6"/>
      <c r="IGJ30" s="6"/>
      <c r="IGK30" s="6"/>
      <c r="IGL30" s="6"/>
      <c r="IGM30" s="6"/>
      <c r="IGN30" s="6"/>
      <c r="IGO30" s="6"/>
      <c r="IGP30" s="6"/>
      <c r="IGQ30" s="6"/>
      <c r="IGR30" s="6"/>
      <c r="IGS30" s="6"/>
      <c r="IGT30" s="6"/>
      <c r="IGU30" s="6"/>
      <c r="IGV30" s="6"/>
      <c r="IGW30" s="6"/>
      <c r="IGX30" s="6"/>
      <c r="IGY30" s="6"/>
      <c r="IGZ30" s="6"/>
      <c r="IHA30" s="6"/>
      <c r="IHB30" s="6"/>
      <c r="IHC30" s="6"/>
      <c r="IHD30" s="6"/>
      <c r="IHE30" s="6"/>
      <c r="IHF30" s="6"/>
      <c r="IHG30" s="6"/>
      <c r="IHH30" s="6"/>
      <c r="IHI30" s="6"/>
      <c r="IHJ30" s="6"/>
      <c r="IHK30" s="6"/>
      <c r="IHL30" s="6"/>
      <c r="IHM30" s="6"/>
      <c r="IHN30" s="6"/>
      <c r="IHO30" s="6"/>
      <c r="IHP30" s="6"/>
      <c r="IHQ30" s="6"/>
      <c r="IHR30" s="6"/>
      <c r="IHS30" s="6"/>
      <c r="IHT30" s="6"/>
      <c r="IHU30" s="6"/>
      <c r="IHV30" s="6"/>
      <c r="IHW30" s="6"/>
      <c r="IHX30" s="6"/>
      <c r="IHY30" s="6"/>
      <c r="IHZ30" s="6"/>
      <c r="IIA30" s="6"/>
      <c r="IIB30" s="6"/>
      <c r="IIC30" s="6"/>
      <c r="IID30" s="6"/>
      <c r="IIE30" s="6"/>
      <c r="IIF30" s="6"/>
      <c r="IIG30" s="6"/>
      <c r="IIH30" s="6"/>
      <c r="III30" s="6"/>
      <c r="IIJ30" s="6"/>
      <c r="IIK30" s="6"/>
      <c r="IIL30" s="6"/>
      <c r="IIM30" s="6"/>
      <c r="IIN30" s="6"/>
      <c r="IIO30" s="6"/>
      <c r="IIP30" s="6"/>
      <c r="IIQ30" s="6"/>
      <c r="IIR30" s="6"/>
      <c r="IIS30" s="6"/>
      <c r="IIT30" s="6"/>
      <c r="IIU30" s="6"/>
      <c r="IIV30" s="6"/>
      <c r="IIW30" s="6"/>
      <c r="IIX30" s="6"/>
      <c r="IIY30" s="6"/>
      <c r="IIZ30" s="6"/>
      <c r="IJA30" s="6"/>
      <c r="IJB30" s="6"/>
      <c r="IJC30" s="6"/>
      <c r="IJD30" s="6"/>
      <c r="IJE30" s="6"/>
      <c r="IJF30" s="6"/>
      <c r="IJG30" s="6"/>
      <c r="IJH30" s="6"/>
      <c r="IJI30" s="6"/>
      <c r="IJJ30" s="6"/>
      <c r="IJK30" s="6"/>
      <c r="IJL30" s="6"/>
      <c r="IJM30" s="6"/>
      <c r="IJN30" s="6"/>
      <c r="IJO30" s="6"/>
      <c r="IJP30" s="6"/>
      <c r="IJQ30" s="6"/>
      <c r="IJR30" s="6"/>
      <c r="IJS30" s="6"/>
      <c r="IJT30" s="6"/>
      <c r="IJU30" s="6"/>
      <c r="IJV30" s="6"/>
      <c r="IJW30" s="6"/>
      <c r="IJX30" s="6"/>
      <c r="IJY30" s="6"/>
      <c r="IJZ30" s="6"/>
      <c r="IKA30" s="6"/>
      <c r="IKB30" s="6"/>
      <c r="IKC30" s="6"/>
      <c r="IKD30" s="6"/>
      <c r="IKE30" s="6"/>
      <c r="IKF30" s="6"/>
      <c r="IKG30" s="6"/>
      <c r="IKH30" s="6"/>
      <c r="IKI30" s="6"/>
      <c r="IKJ30" s="6"/>
      <c r="IKK30" s="6"/>
      <c r="IKL30" s="6"/>
      <c r="IKM30" s="6"/>
      <c r="IKN30" s="6"/>
      <c r="IKO30" s="6"/>
      <c r="IKP30" s="6"/>
      <c r="IKQ30" s="6"/>
      <c r="IKR30" s="6"/>
      <c r="IKS30" s="6"/>
      <c r="IKT30" s="6"/>
      <c r="IKU30" s="6"/>
      <c r="IKV30" s="6"/>
      <c r="IKW30" s="6"/>
      <c r="IKX30" s="6"/>
      <c r="IKY30" s="6"/>
      <c r="IKZ30" s="6"/>
      <c r="ILA30" s="6"/>
      <c r="ILB30" s="6"/>
      <c r="ILC30" s="6"/>
      <c r="ILD30" s="6"/>
      <c r="ILE30" s="6"/>
      <c r="ILF30" s="6"/>
      <c r="ILG30" s="6"/>
      <c r="ILH30" s="6"/>
      <c r="ILI30" s="6"/>
      <c r="ILJ30" s="6"/>
      <c r="ILK30" s="6"/>
      <c r="ILL30" s="6"/>
      <c r="ILM30" s="6"/>
      <c r="ILN30" s="6"/>
      <c r="ILO30" s="6"/>
      <c r="ILP30" s="6"/>
      <c r="ILQ30" s="6"/>
      <c r="ILR30" s="6"/>
      <c r="ILS30" s="6"/>
      <c r="ILT30" s="6"/>
      <c r="ILU30" s="6"/>
      <c r="ILV30" s="6"/>
      <c r="ILW30" s="6"/>
      <c r="ILX30" s="6"/>
      <c r="ILY30" s="6"/>
      <c r="ILZ30" s="6"/>
      <c r="IMA30" s="6"/>
      <c r="IMB30" s="6"/>
      <c r="IMC30" s="6"/>
      <c r="IMD30" s="6"/>
      <c r="IME30" s="6"/>
      <c r="IMF30" s="6"/>
      <c r="IMG30" s="6"/>
      <c r="IMH30" s="6"/>
      <c r="IMI30" s="6"/>
      <c r="IMJ30" s="6"/>
      <c r="IMK30" s="6"/>
      <c r="IML30" s="6"/>
      <c r="IMM30" s="6"/>
      <c r="IMN30" s="6"/>
      <c r="IMO30" s="6"/>
      <c r="IMP30" s="6"/>
      <c r="IMQ30" s="6"/>
      <c r="IMR30" s="6"/>
      <c r="IMS30" s="6"/>
      <c r="IMT30" s="6"/>
      <c r="IMU30" s="6"/>
      <c r="IMV30" s="6"/>
      <c r="IMW30" s="6"/>
      <c r="IMX30" s="6"/>
      <c r="IMY30" s="6"/>
      <c r="IMZ30" s="6"/>
      <c r="INA30" s="6"/>
      <c r="INB30" s="6"/>
      <c r="INC30" s="6"/>
      <c r="IND30" s="6"/>
      <c r="INE30" s="6"/>
      <c r="INF30" s="6"/>
      <c r="ING30" s="6"/>
      <c r="INH30" s="6"/>
      <c r="INI30" s="6"/>
      <c r="INJ30" s="6"/>
      <c r="INK30" s="6"/>
      <c r="INL30" s="6"/>
      <c r="INM30" s="6"/>
      <c r="INN30" s="6"/>
      <c r="INO30" s="6"/>
      <c r="INP30" s="6"/>
      <c r="INQ30" s="6"/>
      <c r="INR30" s="6"/>
      <c r="INS30" s="6"/>
      <c r="INT30" s="6"/>
      <c r="INU30" s="6"/>
      <c r="INV30" s="6"/>
      <c r="INW30" s="6"/>
      <c r="INX30" s="6"/>
      <c r="INY30" s="6"/>
      <c r="INZ30" s="6"/>
      <c r="IOA30" s="6"/>
      <c r="IOB30" s="6"/>
      <c r="IOC30" s="6"/>
      <c r="IOD30" s="6"/>
      <c r="IOE30" s="6"/>
      <c r="IOF30" s="6"/>
      <c r="IOG30" s="6"/>
      <c r="IOH30" s="6"/>
      <c r="IOI30" s="6"/>
      <c r="IOJ30" s="6"/>
      <c r="IOK30" s="6"/>
      <c r="IOL30" s="6"/>
      <c r="IOM30" s="6"/>
      <c r="ION30" s="6"/>
      <c r="IOO30" s="6"/>
      <c r="IOP30" s="6"/>
      <c r="IOQ30" s="6"/>
      <c r="IOR30" s="6"/>
      <c r="IOS30" s="6"/>
      <c r="IOT30" s="6"/>
      <c r="IOU30" s="6"/>
      <c r="IOV30" s="6"/>
      <c r="IOW30" s="6"/>
      <c r="IOX30" s="6"/>
      <c r="IOY30" s="6"/>
      <c r="IOZ30" s="6"/>
      <c r="IPA30" s="6"/>
      <c r="IPB30" s="6"/>
      <c r="IPC30" s="6"/>
      <c r="IPD30" s="6"/>
      <c r="IPE30" s="6"/>
      <c r="IPF30" s="6"/>
      <c r="IPG30" s="6"/>
      <c r="IPH30" s="6"/>
      <c r="IPI30" s="6"/>
      <c r="IPJ30" s="6"/>
      <c r="IPK30" s="6"/>
      <c r="IPL30" s="6"/>
      <c r="IPM30" s="6"/>
      <c r="IPN30" s="6"/>
      <c r="IPO30" s="6"/>
      <c r="IPP30" s="6"/>
      <c r="IPQ30" s="6"/>
      <c r="IPR30" s="6"/>
      <c r="IPS30" s="6"/>
      <c r="IPT30" s="6"/>
      <c r="IPU30" s="6"/>
      <c r="IPV30" s="6"/>
      <c r="IPW30" s="6"/>
      <c r="IPX30" s="6"/>
      <c r="IPY30" s="6"/>
      <c r="IPZ30" s="6"/>
      <c r="IQA30" s="6"/>
      <c r="IQB30" s="6"/>
      <c r="IQC30" s="6"/>
      <c r="IQD30" s="6"/>
      <c r="IQE30" s="6"/>
      <c r="IQF30" s="6"/>
      <c r="IQG30" s="6"/>
      <c r="IQH30" s="6"/>
      <c r="IQI30" s="6"/>
      <c r="IQJ30" s="6"/>
      <c r="IQK30" s="6"/>
      <c r="IQL30" s="6"/>
      <c r="IQM30" s="6"/>
      <c r="IQN30" s="6"/>
      <c r="IQO30" s="6"/>
      <c r="IQP30" s="6"/>
      <c r="IQQ30" s="6"/>
      <c r="IQR30" s="6"/>
      <c r="IQS30" s="6"/>
      <c r="IQT30" s="6"/>
      <c r="IQU30" s="6"/>
      <c r="IQV30" s="6"/>
      <c r="IQW30" s="6"/>
      <c r="IQX30" s="6"/>
      <c r="IQY30" s="6"/>
      <c r="IQZ30" s="6"/>
      <c r="IRA30" s="6"/>
      <c r="IRB30" s="6"/>
      <c r="IRC30" s="6"/>
      <c r="IRD30" s="6"/>
      <c r="IRE30" s="6"/>
      <c r="IRF30" s="6"/>
      <c r="IRG30" s="6"/>
      <c r="IRH30" s="6"/>
      <c r="IRI30" s="6"/>
      <c r="IRJ30" s="6"/>
      <c r="IRK30" s="6"/>
      <c r="IRL30" s="6"/>
      <c r="IRM30" s="6"/>
      <c r="IRN30" s="6"/>
      <c r="IRO30" s="6"/>
      <c r="IRP30" s="6"/>
      <c r="IRQ30" s="6"/>
      <c r="IRR30" s="6"/>
      <c r="IRS30" s="6"/>
      <c r="IRT30" s="6"/>
      <c r="IRU30" s="6"/>
      <c r="IRV30" s="6"/>
      <c r="IRW30" s="6"/>
      <c r="IRX30" s="6"/>
      <c r="IRY30" s="6"/>
      <c r="IRZ30" s="6"/>
      <c r="ISA30" s="6"/>
      <c r="ISB30" s="6"/>
      <c r="ISC30" s="6"/>
      <c r="ISD30" s="6"/>
      <c r="ISE30" s="6"/>
      <c r="ISF30" s="6"/>
      <c r="ISG30" s="6"/>
      <c r="ISH30" s="6"/>
      <c r="ISI30" s="6"/>
      <c r="ISJ30" s="6"/>
      <c r="ISK30" s="6"/>
      <c r="ISL30" s="6"/>
      <c r="ISM30" s="6"/>
      <c r="ISN30" s="6"/>
      <c r="ISO30" s="6"/>
      <c r="ISP30" s="6"/>
      <c r="ISQ30" s="6"/>
      <c r="ISR30" s="6"/>
      <c r="ISS30" s="6"/>
      <c r="IST30" s="6"/>
      <c r="ISU30" s="6"/>
      <c r="ISV30" s="6"/>
      <c r="ISW30" s="6"/>
      <c r="ISX30" s="6"/>
      <c r="ISY30" s="6"/>
      <c r="ISZ30" s="6"/>
      <c r="ITA30" s="6"/>
      <c r="ITB30" s="6"/>
      <c r="ITC30" s="6"/>
      <c r="ITD30" s="6"/>
      <c r="ITE30" s="6"/>
      <c r="ITF30" s="6"/>
      <c r="ITG30" s="6"/>
      <c r="ITH30" s="6"/>
      <c r="ITI30" s="6"/>
      <c r="ITJ30" s="6"/>
      <c r="ITK30" s="6"/>
      <c r="ITL30" s="6"/>
      <c r="ITM30" s="6"/>
      <c r="ITN30" s="6"/>
      <c r="ITO30" s="6"/>
      <c r="ITP30" s="6"/>
      <c r="ITQ30" s="6"/>
      <c r="ITR30" s="6"/>
      <c r="ITS30" s="6"/>
      <c r="ITT30" s="6"/>
      <c r="ITU30" s="6"/>
      <c r="ITV30" s="6"/>
      <c r="ITW30" s="6"/>
      <c r="ITX30" s="6"/>
      <c r="ITY30" s="6"/>
      <c r="ITZ30" s="6"/>
      <c r="IUA30" s="6"/>
      <c r="IUB30" s="6"/>
      <c r="IUC30" s="6"/>
      <c r="IUD30" s="6"/>
      <c r="IUE30" s="6"/>
      <c r="IUF30" s="6"/>
      <c r="IUG30" s="6"/>
      <c r="IUH30" s="6"/>
      <c r="IUI30" s="6"/>
      <c r="IUJ30" s="6"/>
      <c r="IUK30" s="6"/>
      <c r="IUL30" s="6"/>
      <c r="IUM30" s="6"/>
      <c r="IUN30" s="6"/>
      <c r="IUO30" s="6"/>
      <c r="IUP30" s="6"/>
      <c r="IUQ30" s="6"/>
      <c r="IUR30" s="6"/>
      <c r="IUS30" s="6"/>
      <c r="IUT30" s="6"/>
      <c r="IUU30" s="6"/>
      <c r="IUV30" s="6"/>
      <c r="IUW30" s="6"/>
      <c r="IUX30" s="6"/>
      <c r="IUY30" s="6"/>
      <c r="IUZ30" s="6"/>
      <c r="IVA30" s="6"/>
      <c r="IVB30" s="6"/>
      <c r="IVC30" s="6"/>
      <c r="IVD30" s="6"/>
      <c r="IVE30" s="6"/>
      <c r="IVF30" s="6"/>
      <c r="IVG30" s="6"/>
      <c r="IVH30" s="6"/>
      <c r="IVI30" s="6"/>
      <c r="IVJ30" s="6"/>
      <c r="IVK30" s="6"/>
      <c r="IVL30" s="6"/>
      <c r="IVM30" s="6"/>
      <c r="IVN30" s="6"/>
      <c r="IVO30" s="6"/>
      <c r="IVP30" s="6"/>
      <c r="IVQ30" s="6"/>
      <c r="IVR30" s="6"/>
      <c r="IVS30" s="6"/>
      <c r="IVT30" s="6"/>
      <c r="IVU30" s="6"/>
      <c r="IVV30" s="6"/>
      <c r="IVW30" s="6"/>
      <c r="IVX30" s="6"/>
      <c r="IVY30" s="6"/>
      <c r="IVZ30" s="6"/>
      <c r="IWA30" s="6"/>
      <c r="IWB30" s="6"/>
      <c r="IWC30" s="6"/>
      <c r="IWD30" s="6"/>
      <c r="IWE30" s="6"/>
      <c r="IWF30" s="6"/>
      <c r="IWG30" s="6"/>
      <c r="IWH30" s="6"/>
      <c r="IWI30" s="6"/>
      <c r="IWJ30" s="6"/>
      <c r="IWK30" s="6"/>
      <c r="IWL30" s="6"/>
      <c r="IWM30" s="6"/>
      <c r="IWN30" s="6"/>
      <c r="IWO30" s="6"/>
      <c r="IWP30" s="6"/>
      <c r="IWQ30" s="6"/>
      <c r="IWR30" s="6"/>
      <c r="IWS30" s="6"/>
      <c r="IWT30" s="6"/>
      <c r="IWU30" s="6"/>
      <c r="IWV30" s="6"/>
      <c r="IWW30" s="6"/>
      <c r="IWX30" s="6"/>
      <c r="IWY30" s="6"/>
      <c r="IWZ30" s="6"/>
      <c r="IXA30" s="6"/>
      <c r="IXB30" s="6"/>
      <c r="IXC30" s="6"/>
      <c r="IXD30" s="6"/>
      <c r="IXE30" s="6"/>
      <c r="IXF30" s="6"/>
      <c r="IXG30" s="6"/>
      <c r="IXH30" s="6"/>
      <c r="IXI30" s="6"/>
      <c r="IXJ30" s="6"/>
      <c r="IXK30" s="6"/>
      <c r="IXL30" s="6"/>
      <c r="IXM30" s="6"/>
      <c r="IXN30" s="6"/>
      <c r="IXO30" s="6"/>
      <c r="IXP30" s="6"/>
      <c r="IXQ30" s="6"/>
      <c r="IXR30" s="6"/>
      <c r="IXS30" s="6"/>
      <c r="IXT30" s="6"/>
      <c r="IXU30" s="6"/>
      <c r="IXV30" s="6"/>
      <c r="IXW30" s="6"/>
      <c r="IXX30" s="6"/>
      <c r="IXY30" s="6"/>
      <c r="IXZ30" s="6"/>
      <c r="IYA30" s="6"/>
      <c r="IYB30" s="6"/>
      <c r="IYC30" s="6"/>
      <c r="IYD30" s="6"/>
      <c r="IYE30" s="6"/>
      <c r="IYF30" s="6"/>
      <c r="IYG30" s="6"/>
      <c r="IYH30" s="6"/>
      <c r="IYI30" s="6"/>
      <c r="IYJ30" s="6"/>
      <c r="IYK30" s="6"/>
      <c r="IYL30" s="6"/>
      <c r="IYM30" s="6"/>
      <c r="IYN30" s="6"/>
      <c r="IYO30" s="6"/>
      <c r="IYP30" s="6"/>
      <c r="IYQ30" s="6"/>
      <c r="IYR30" s="6"/>
      <c r="IYS30" s="6"/>
      <c r="IYT30" s="6"/>
      <c r="IYU30" s="6"/>
      <c r="IYV30" s="6"/>
      <c r="IYW30" s="6"/>
      <c r="IYX30" s="6"/>
      <c r="IYY30" s="6"/>
      <c r="IYZ30" s="6"/>
      <c r="IZA30" s="6"/>
      <c r="IZB30" s="6"/>
      <c r="IZC30" s="6"/>
      <c r="IZD30" s="6"/>
      <c r="IZE30" s="6"/>
      <c r="IZF30" s="6"/>
      <c r="IZG30" s="6"/>
      <c r="IZH30" s="6"/>
      <c r="IZI30" s="6"/>
      <c r="IZJ30" s="6"/>
      <c r="IZK30" s="6"/>
      <c r="IZL30" s="6"/>
      <c r="IZM30" s="6"/>
      <c r="IZN30" s="6"/>
      <c r="IZO30" s="6"/>
      <c r="IZP30" s="6"/>
      <c r="IZQ30" s="6"/>
      <c r="IZR30" s="6"/>
      <c r="IZS30" s="6"/>
      <c r="IZT30" s="6"/>
      <c r="IZU30" s="6"/>
      <c r="IZV30" s="6"/>
      <c r="IZW30" s="6"/>
      <c r="IZX30" s="6"/>
      <c r="IZY30" s="6"/>
      <c r="IZZ30" s="6"/>
      <c r="JAA30" s="6"/>
      <c r="JAB30" s="6"/>
      <c r="JAC30" s="6"/>
      <c r="JAD30" s="6"/>
      <c r="JAE30" s="6"/>
      <c r="JAF30" s="6"/>
      <c r="JAG30" s="6"/>
      <c r="JAH30" s="6"/>
      <c r="JAI30" s="6"/>
      <c r="JAJ30" s="6"/>
      <c r="JAK30" s="6"/>
      <c r="JAL30" s="6"/>
      <c r="JAM30" s="6"/>
      <c r="JAN30" s="6"/>
      <c r="JAO30" s="6"/>
      <c r="JAP30" s="6"/>
      <c r="JAQ30" s="6"/>
      <c r="JAR30" s="6"/>
      <c r="JAS30" s="6"/>
      <c r="JAT30" s="6"/>
      <c r="JAU30" s="6"/>
      <c r="JAV30" s="6"/>
      <c r="JAW30" s="6"/>
      <c r="JAX30" s="6"/>
      <c r="JAY30" s="6"/>
      <c r="JAZ30" s="6"/>
      <c r="JBA30" s="6"/>
      <c r="JBB30" s="6"/>
      <c r="JBC30" s="6"/>
      <c r="JBD30" s="6"/>
      <c r="JBE30" s="6"/>
      <c r="JBF30" s="6"/>
      <c r="JBG30" s="6"/>
      <c r="JBH30" s="6"/>
      <c r="JBI30" s="6"/>
      <c r="JBJ30" s="6"/>
      <c r="JBK30" s="6"/>
      <c r="JBL30" s="6"/>
      <c r="JBM30" s="6"/>
      <c r="JBN30" s="6"/>
      <c r="JBO30" s="6"/>
      <c r="JBP30" s="6"/>
      <c r="JBQ30" s="6"/>
      <c r="JBR30" s="6"/>
      <c r="JBS30" s="6"/>
      <c r="JBT30" s="6"/>
      <c r="JBU30" s="6"/>
      <c r="JBV30" s="6"/>
      <c r="JBW30" s="6"/>
      <c r="JBX30" s="6"/>
      <c r="JBY30" s="6"/>
      <c r="JBZ30" s="6"/>
      <c r="JCA30" s="6"/>
      <c r="JCB30" s="6"/>
      <c r="JCC30" s="6"/>
      <c r="JCD30" s="6"/>
      <c r="JCE30" s="6"/>
      <c r="JCF30" s="6"/>
      <c r="JCG30" s="6"/>
      <c r="JCH30" s="6"/>
      <c r="JCI30" s="6"/>
      <c r="JCJ30" s="6"/>
      <c r="JCK30" s="6"/>
      <c r="JCL30" s="6"/>
      <c r="JCM30" s="6"/>
      <c r="JCN30" s="6"/>
      <c r="JCO30" s="6"/>
      <c r="JCP30" s="6"/>
      <c r="JCQ30" s="6"/>
      <c r="JCR30" s="6"/>
      <c r="JCS30" s="6"/>
      <c r="JCT30" s="6"/>
      <c r="JCU30" s="6"/>
      <c r="JCV30" s="6"/>
      <c r="JCW30" s="6"/>
      <c r="JCX30" s="6"/>
      <c r="JCY30" s="6"/>
      <c r="JCZ30" s="6"/>
      <c r="JDA30" s="6"/>
      <c r="JDB30" s="6"/>
      <c r="JDC30" s="6"/>
      <c r="JDD30" s="6"/>
      <c r="JDE30" s="6"/>
      <c r="JDF30" s="6"/>
      <c r="JDG30" s="6"/>
      <c r="JDH30" s="6"/>
      <c r="JDI30" s="6"/>
      <c r="JDJ30" s="6"/>
      <c r="JDK30" s="6"/>
      <c r="JDL30" s="6"/>
      <c r="JDM30" s="6"/>
      <c r="JDN30" s="6"/>
      <c r="JDO30" s="6"/>
      <c r="JDP30" s="6"/>
      <c r="JDQ30" s="6"/>
      <c r="JDR30" s="6"/>
      <c r="JDS30" s="6"/>
      <c r="JDT30" s="6"/>
      <c r="JDU30" s="6"/>
      <c r="JDV30" s="6"/>
      <c r="JDW30" s="6"/>
      <c r="JDX30" s="6"/>
      <c r="JDY30" s="6"/>
      <c r="JDZ30" s="6"/>
      <c r="JEA30" s="6"/>
      <c r="JEB30" s="6"/>
      <c r="JEC30" s="6"/>
      <c r="JED30" s="6"/>
      <c r="JEE30" s="6"/>
      <c r="JEF30" s="6"/>
      <c r="JEG30" s="6"/>
      <c r="JEH30" s="6"/>
      <c r="JEI30" s="6"/>
      <c r="JEJ30" s="6"/>
      <c r="JEK30" s="6"/>
      <c r="JEL30" s="6"/>
      <c r="JEM30" s="6"/>
      <c r="JEN30" s="6"/>
      <c r="JEO30" s="6"/>
      <c r="JEP30" s="6"/>
      <c r="JEQ30" s="6"/>
      <c r="JER30" s="6"/>
      <c r="JES30" s="6"/>
      <c r="JET30" s="6"/>
      <c r="JEU30" s="6"/>
      <c r="JEV30" s="6"/>
      <c r="JEW30" s="6"/>
      <c r="JEX30" s="6"/>
      <c r="JEY30" s="6"/>
      <c r="JEZ30" s="6"/>
      <c r="JFA30" s="6"/>
      <c r="JFB30" s="6"/>
      <c r="JFC30" s="6"/>
      <c r="JFD30" s="6"/>
      <c r="JFE30" s="6"/>
      <c r="JFF30" s="6"/>
      <c r="JFG30" s="6"/>
      <c r="JFH30" s="6"/>
      <c r="JFI30" s="6"/>
      <c r="JFJ30" s="6"/>
      <c r="JFK30" s="6"/>
      <c r="JFL30" s="6"/>
      <c r="JFM30" s="6"/>
      <c r="JFN30" s="6"/>
      <c r="JFO30" s="6"/>
      <c r="JFP30" s="6"/>
      <c r="JFQ30" s="6"/>
      <c r="JFR30" s="6"/>
      <c r="JFS30" s="6"/>
      <c r="JFT30" s="6"/>
      <c r="JFU30" s="6"/>
      <c r="JFV30" s="6"/>
      <c r="JFW30" s="6"/>
      <c r="JFX30" s="6"/>
      <c r="JFY30" s="6"/>
      <c r="JFZ30" s="6"/>
      <c r="JGA30" s="6"/>
      <c r="JGB30" s="6"/>
      <c r="JGC30" s="6"/>
      <c r="JGD30" s="6"/>
      <c r="JGE30" s="6"/>
      <c r="JGF30" s="6"/>
      <c r="JGG30" s="6"/>
      <c r="JGH30" s="6"/>
      <c r="JGI30" s="6"/>
      <c r="JGJ30" s="6"/>
      <c r="JGK30" s="6"/>
      <c r="JGL30" s="6"/>
      <c r="JGM30" s="6"/>
      <c r="JGN30" s="6"/>
      <c r="JGO30" s="6"/>
      <c r="JGP30" s="6"/>
      <c r="JGQ30" s="6"/>
      <c r="JGR30" s="6"/>
      <c r="JGS30" s="6"/>
      <c r="JGT30" s="6"/>
      <c r="JGU30" s="6"/>
      <c r="JGV30" s="6"/>
      <c r="JGW30" s="6"/>
      <c r="JGX30" s="6"/>
      <c r="JGY30" s="6"/>
      <c r="JGZ30" s="6"/>
      <c r="JHA30" s="6"/>
      <c r="JHB30" s="6"/>
      <c r="JHC30" s="6"/>
      <c r="JHD30" s="6"/>
      <c r="JHE30" s="6"/>
      <c r="JHF30" s="6"/>
      <c r="JHG30" s="6"/>
      <c r="JHH30" s="6"/>
      <c r="JHI30" s="6"/>
      <c r="JHJ30" s="6"/>
      <c r="JHK30" s="6"/>
      <c r="JHL30" s="6"/>
      <c r="JHM30" s="6"/>
      <c r="JHN30" s="6"/>
      <c r="JHO30" s="6"/>
      <c r="JHP30" s="6"/>
      <c r="JHQ30" s="6"/>
      <c r="JHR30" s="6"/>
      <c r="JHS30" s="6"/>
      <c r="JHT30" s="6"/>
      <c r="JHU30" s="6"/>
      <c r="JHV30" s="6"/>
      <c r="JHW30" s="6"/>
      <c r="JHX30" s="6"/>
      <c r="JHY30" s="6"/>
      <c r="JHZ30" s="6"/>
      <c r="JIA30" s="6"/>
      <c r="JIB30" s="6"/>
      <c r="JIC30" s="6"/>
      <c r="JID30" s="6"/>
      <c r="JIE30" s="6"/>
      <c r="JIF30" s="6"/>
      <c r="JIG30" s="6"/>
      <c r="JIH30" s="6"/>
      <c r="JII30" s="6"/>
      <c r="JIJ30" s="6"/>
      <c r="JIK30" s="6"/>
      <c r="JIL30" s="6"/>
      <c r="JIM30" s="6"/>
      <c r="JIN30" s="6"/>
      <c r="JIO30" s="6"/>
      <c r="JIP30" s="6"/>
      <c r="JIQ30" s="6"/>
      <c r="JIR30" s="6"/>
      <c r="JIS30" s="6"/>
      <c r="JIT30" s="6"/>
      <c r="JIU30" s="6"/>
      <c r="JIV30" s="6"/>
      <c r="JIW30" s="6"/>
      <c r="JIX30" s="6"/>
      <c r="JIY30" s="6"/>
      <c r="JIZ30" s="6"/>
      <c r="JJA30" s="6"/>
      <c r="JJB30" s="6"/>
      <c r="JJC30" s="6"/>
      <c r="JJD30" s="6"/>
      <c r="JJE30" s="6"/>
      <c r="JJF30" s="6"/>
      <c r="JJG30" s="6"/>
      <c r="JJH30" s="6"/>
      <c r="JJI30" s="6"/>
      <c r="JJJ30" s="6"/>
      <c r="JJK30" s="6"/>
      <c r="JJL30" s="6"/>
      <c r="JJM30" s="6"/>
      <c r="JJN30" s="6"/>
      <c r="JJO30" s="6"/>
      <c r="JJP30" s="6"/>
      <c r="JJQ30" s="6"/>
      <c r="JJR30" s="6"/>
      <c r="JJS30" s="6"/>
      <c r="JJT30" s="6"/>
      <c r="JJU30" s="6"/>
      <c r="JJV30" s="6"/>
      <c r="JJW30" s="6"/>
      <c r="JJX30" s="6"/>
      <c r="JJY30" s="6"/>
      <c r="JJZ30" s="6"/>
      <c r="JKA30" s="6"/>
      <c r="JKB30" s="6"/>
      <c r="JKC30" s="6"/>
      <c r="JKD30" s="6"/>
      <c r="JKE30" s="6"/>
      <c r="JKF30" s="6"/>
      <c r="JKG30" s="6"/>
      <c r="JKH30" s="6"/>
      <c r="JKI30" s="6"/>
      <c r="JKJ30" s="6"/>
      <c r="JKK30" s="6"/>
      <c r="JKL30" s="6"/>
      <c r="JKM30" s="6"/>
      <c r="JKN30" s="6"/>
      <c r="JKO30" s="6"/>
      <c r="JKP30" s="6"/>
      <c r="JKQ30" s="6"/>
      <c r="JKR30" s="6"/>
      <c r="JKS30" s="6"/>
      <c r="JKT30" s="6"/>
      <c r="JKU30" s="6"/>
      <c r="JKV30" s="6"/>
      <c r="JKW30" s="6"/>
      <c r="JKX30" s="6"/>
      <c r="JKY30" s="6"/>
      <c r="JKZ30" s="6"/>
      <c r="JLA30" s="6"/>
      <c r="JLB30" s="6"/>
      <c r="JLC30" s="6"/>
      <c r="JLD30" s="6"/>
      <c r="JLE30" s="6"/>
      <c r="JLF30" s="6"/>
      <c r="JLG30" s="6"/>
      <c r="JLH30" s="6"/>
      <c r="JLI30" s="6"/>
      <c r="JLJ30" s="6"/>
      <c r="JLK30" s="6"/>
      <c r="JLL30" s="6"/>
      <c r="JLM30" s="6"/>
      <c r="JLN30" s="6"/>
      <c r="JLO30" s="6"/>
      <c r="JLP30" s="6"/>
      <c r="JLQ30" s="6"/>
      <c r="JLR30" s="6"/>
      <c r="JLS30" s="6"/>
      <c r="JLT30" s="6"/>
      <c r="JLU30" s="6"/>
      <c r="JLV30" s="6"/>
      <c r="JLW30" s="6"/>
      <c r="JLX30" s="6"/>
      <c r="JLY30" s="6"/>
      <c r="JLZ30" s="6"/>
      <c r="JMA30" s="6"/>
      <c r="JMB30" s="6"/>
      <c r="JMC30" s="6"/>
      <c r="JMD30" s="6"/>
      <c r="JME30" s="6"/>
      <c r="JMF30" s="6"/>
      <c r="JMG30" s="6"/>
      <c r="JMH30" s="6"/>
      <c r="JMI30" s="6"/>
      <c r="JMJ30" s="6"/>
      <c r="JMK30" s="6"/>
      <c r="JML30" s="6"/>
      <c r="JMM30" s="6"/>
      <c r="JMN30" s="6"/>
      <c r="JMO30" s="6"/>
      <c r="JMP30" s="6"/>
      <c r="JMQ30" s="6"/>
      <c r="JMR30" s="6"/>
      <c r="JMS30" s="6"/>
      <c r="JMT30" s="6"/>
      <c r="JMU30" s="6"/>
      <c r="JMV30" s="6"/>
      <c r="JMW30" s="6"/>
      <c r="JMX30" s="6"/>
      <c r="JMY30" s="6"/>
      <c r="JMZ30" s="6"/>
      <c r="JNA30" s="6"/>
      <c r="JNB30" s="6"/>
      <c r="JNC30" s="6"/>
      <c r="JND30" s="6"/>
      <c r="JNE30" s="6"/>
      <c r="JNF30" s="6"/>
      <c r="JNG30" s="6"/>
      <c r="JNH30" s="6"/>
      <c r="JNI30" s="6"/>
      <c r="JNJ30" s="6"/>
      <c r="JNK30" s="6"/>
      <c r="JNL30" s="6"/>
      <c r="JNM30" s="6"/>
      <c r="JNN30" s="6"/>
      <c r="JNO30" s="6"/>
      <c r="JNP30" s="6"/>
      <c r="JNQ30" s="6"/>
      <c r="JNR30" s="6"/>
      <c r="JNS30" s="6"/>
      <c r="JNT30" s="6"/>
      <c r="JNU30" s="6"/>
      <c r="JNV30" s="6"/>
      <c r="JNW30" s="6"/>
      <c r="JNX30" s="6"/>
      <c r="JNY30" s="6"/>
      <c r="JNZ30" s="6"/>
      <c r="JOA30" s="6"/>
      <c r="JOB30" s="6"/>
      <c r="JOC30" s="6"/>
      <c r="JOD30" s="6"/>
      <c r="JOE30" s="6"/>
      <c r="JOF30" s="6"/>
      <c r="JOG30" s="6"/>
      <c r="JOH30" s="6"/>
      <c r="JOI30" s="6"/>
      <c r="JOJ30" s="6"/>
      <c r="JOK30" s="6"/>
      <c r="JOL30" s="6"/>
      <c r="JOM30" s="6"/>
      <c r="JON30" s="6"/>
      <c r="JOO30" s="6"/>
      <c r="JOP30" s="6"/>
      <c r="JOQ30" s="6"/>
      <c r="JOR30" s="6"/>
      <c r="JOS30" s="6"/>
      <c r="JOT30" s="6"/>
      <c r="JOU30" s="6"/>
      <c r="JOV30" s="6"/>
      <c r="JOW30" s="6"/>
      <c r="JOX30" s="6"/>
      <c r="JOY30" s="6"/>
      <c r="JOZ30" s="6"/>
      <c r="JPA30" s="6"/>
      <c r="JPB30" s="6"/>
      <c r="JPC30" s="6"/>
      <c r="JPD30" s="6"/>
      <c r="JPE30" s="6"/>
      <c r="JPF30" s="6"/>
      <c r="JPG30" s="6"/>
      <c r="JPH30" s="6"/>
      <c r="JPI30" s="6"/>
      <c r="JPJ30" s="6"/>
      <c r="JPK30" s="6"/>
      <c r="JPL30" s="6"/>
      <c r="JPM30" s="6"/>
      <c r="JPN30" s="6"/>
      <c r="JPO30" s="6"/>
      <c r="JPP30" s="6"/>
      <c r="JPQ30" s="6"/>
      <c r="JPR30" s="6"/>
      <c r="JPS30" s="6"/>
      <c r="JPT30" s="6"/>
      <c r="JPU30" s="6"/>
      <c r="JPV30" s="6"/>
      <c r="JPW30" s="6"/>
      <c r="JPX30" s="6"/>
      <c r="JPY30" s="6"/>
      <c r="JPZ30" s="6"/>
      <c r="JQA30" s="6"/>
      <c r="JQB30" s="6"/>
      <c r="JQC30" s="6"/>
      <c r="JQD30" s="6"/>
      <c r="JQE30" s="6"/>
      <c r="JQF30" s="6"/>
      <c r="JQG30" s="6"/>
      <c r="JQH30" s="6"/>
      <c r="JQI30" s="6"/>
      <c r="JQJ30" s="6"/>
      <c r="JQK30" s="6"/>
      <c r="JQL30" s="6"/>
      <c r="JQM30" s="6"/>
      <c r="JQN30" s="6"/>
      <c r="JQO30" s="6"/>
      <c r="JQP30" s="6"/>
      <c r="JQQ30" s="6"/>
      <c r="JQR30" s="6"/>
      <c r="JQS30" s="6"/>
      <c r="JQT30" s="6"/>
      <c r="JQU30" s="6"/>
      <c r="JQV30" s="6"/>
      <c r="JQW30" s="6"/>
      <c r="JQX30" s="6"/>
      <c r="JQY30" s="6"/>
      <c r="JQZ30" s="6"/>
      <c r="JRA30" s="6"/>
      <c r="JRB30" s="6"/>
      <c r="JRC30" s="6"/>
      <c r="JRD30" s="6"/>
      <c r="JRE30" s="6"/>
      <c r="JRF30" s="6"/>
      <c r="JRG30" s="6"/>
      <c r="JRH30" s="6"/>
      <c r="JRI30" s="6"/>
      <c r="JRJ30" s="6"/>
      <c r="JRK30" s="6"/>
      <c r="JRL30" s="6"/>
      <c r="JRM30" s="6"/>
      <c r="JRN30" s="6"/>
      <c r="JRO30" s="6"/>
      <c r="JRP30" s="6"/>
      <c r="JRQ30" s="6"/>
      <c r="JRR30" s="6"/>
      <c r="JRS30" s="6"/>
      <c r="JRT30" s="6"/>
      <c r="JRU30" s="6"/>
      <c r="JRV30" s="6"/>
      <c r="JRW30" s="6"/>
      <c r="JRX30" s="6"/>
      <c r="JRY30" s="6"/>
      <c r="JRZ30" s="6"/>
      <c r="JSA30" s="6"/>
      <c r="JSB30" s="6"/>
      <c r="JSC30" s="6"/>
      <c r="JSD30" s="6"/>
      <c r="JSE30" s="6"/>
      <c r="JSF30" s="6"/>
      <c r="JSG30" s="6"/>
      <c r="JSH30" s="6"/>
      <c r="JSI30" s="6"/>
      <c r="JSJ30" s="6"/>
      <c r="JSK30" s="6"/>
      <c r="JSL30" s="6"/>
      <c r="JSM30" s="6"/>
      <c r="JSN30" s="6"/>
      <c r="JSO30" s="6"/>
      <c r="JSP30" s="6"/>
      <c r="JSQ30" s="6"/>
      <c r="JSR30" s="6"/>
      <c r="JSS30" s="6"/>
      <c r="JST30" s="6"/>
      <c r="JSU30" s="6"/>
      <c r="JSV30" s="6"/>
      <c r="JSW30" s="6"/>
      <c r="JSX30" s="6"/>
      <c r="JSY30" s="6"/>
      <c r="JSZ30" s="6"/>
      <c r="JTA30" s="6"/>
      <c r="JTB30" s="6"/>
      <c r="JTC30" s="6"/>
      <c r="JTD30" s="6"/>
      <c r="JTE30" s="6"/>
      <c r="JTF30" s="6"/>
      <c r="JTG30" s="6"/>
      <c r="JTH30" s="6"/>
      <c r="JTI30" s="6"/>
      <c r="JTJ30" s="6"/>
      <c r="JTK30" s="6"/>
      <c r="JTL30" s="6"/>
      <c r="JTM30" s="6"/>
      <c r="JTN30" s="6"/>
      <c r="JTO30" s="6"/>
      <c r="JTP30" s="6"/>
      <c r="JTQ30" s="6"/>
      <c r="JTR30" s="6"/>
      <c r="JTS30" s="6"/>
      <c r="JTT30" s="6"/>
      <c r="JTU30" s="6"/>
      <c r="JTV30" s="6"/>
      <c r="JTW30" s="6"/>
      <c r="JTX30" s="6"/>
      <c r="JTY30" s="6"/>
      <c r="JTZ30" s="6"/>
      <c r="JUA30" s="6"/>
      <c r="JUB30" s="6"/>
      <c r="JUC30" s="6"/>
      <c r="JUD30" s="6"/>
      <c r="JUE30" s="6"/>
      <c r="JUF30" s="6"/>
      <c r="JUG30" s="6"/>
      <c r="JUH30" s="6"/>
      <c r="JUI30" s="6"/>
      <c r="JUJ30" s="6"/>
      <c r="JUK30" s="6"/>
      <c r="JUL30" s="6"/>
      <c r="JUM30" s="6"/>
      <c r="JUN30" s="6"/>
      <c r="JUO30" s="6"/>
      <c r="JUP30" s="6"/>
      <c r="JUQ30" s="6"/>
      <c r="JUR30" s="6"/>
      <c r="JUS30" s="6"/>
      <c r="JUT30" s="6"/>
      <c r="JUU30" s="6"/>
      <c r="JUV30" s="6"/>
      <c r="JUW30" s="6"/>
      <c r="JUX30" s="6"/>
      <c r="JUY30" s="6"/>
      <c r="JUZ30" s="6"/>
      <c r="JVA30" s="6"/>
      <c r="JVB30" s="6"/>
      <c r="JVC30" s="6"/>
      <c r="JVD30" s="6"/>
      <c r="JVE30" s="6"/>
      <c r="JVF30" s="6"/>
      <c r="JVG30" s="6"/>
      <c r="JVH30" s="6"/>
      <c r="JVI30" s="6"/>
      <c r="JVJ30" s="6"/>
      <c r="JVK30" s="6"/>
      <c r="JVL30" s="6"/>
      <c r="JVM30" s="6"/>
      <c r="JVN30" s="6"/>
      <c r="JVO30" s="6"/>
      <c r="JVP30" s="6"/>
      <c r="JVQ30" s="6"/>
      <c r="JVR30" s="6"/>
      <c r="JVS30" s="6"/>
      <c r="JVT30" s="6"/>
      <c r="JVU30" s="6"/>
      <c r="JVV30" s="6"/>
      <c r="JVW30" s="6"/>
      <c r="JVX30" s="6"/>
      <c r="JVY30" s="6"/>
      <c r="JVZ30" s="6"/>
      <c r="JWA30" s="6"/>
      <c r="JWB30" s="6"/>
      <c r="JWC30" s="6"/>
      <c r="JWD30" s="6"/>
      <c r="JWE30" s="6"/>
      <c r="JWF30" s="6"/>
      <c r="JWG30" s="6"/>
      <c r="JWH30" s="6"/>
      <c r="JWI30" s="6"/>
      <c r="JWJ30" s="6"/>
      <c r="JWK30" s="6"/>
      <c r="JWL30" s="6"/>
      <c r="JWM30" s="6"/>
      <c r="JWN30" s="6"/>
      <c r="JWO30" s="6"/>
      <c r="JWP30" s="6"/>
      <c r="JWQ30" s="6"/>
      <c r="JWR30" s="6"/>
      <c r="JWS30" s="6"/>
      <c r="JWT30" s="6"/>
      <c r="JWU30" s="6"/>
      <c r="JWV30" s="6"/>
      <c r="JWW30" s="6"/>
      <c r="JWX30" s="6"/>
      <c r="JWY30" s="6"/>
      <c r="JWZ30" s="6"/>
      <c r="JXA30" s="6"/>
      <c r="JXB30" s="6"/>
      <c r="JXC30" s="6"/>
      <c r="JXD30" s="6"/>
      <c r="JXE30" s="6"/>
      <c r="JXF30" s="6"/>
      <c r="JXG30" s="6"/>
      <c r="JXH30" s="6"/>
      <c r="JXI30" s="6"/>
      <c r="JXJ30" s="6"/>
      <c r="JXK30" s="6"/>
      <c r="JXL30" s="6"/>
      <c r="JXM30" s="6"/>
      <c r="JXN30" s="6"/>
      <c r="JXO30" s="6"/>
      <c r="JXP30" s="6"/>
      <c r="JXQ30" s="6"/>
      <c r="JXR30" s="6"/>
      <c r="JXS30" s="6"/>
      <c r="JXT30" s="6"/>
      <c r="JXU30" s="6"/>
      <c r="JXV30" s="6"/>
      <c r="JXW30" s="6"/>
      <c r="JXX30" s="6"/>
      <c r="JXY30" s="6"/>
      <c r="JXZ30" s="6"/>
      <c r="JYA30" s="6"/>
      <c r="JYB30" s="6"/>
      <c r="JYC30" s="6"/>
      <c r="JYD30" s="6"/>
      <c r="JYE30" s="6"/>
      <c r="JYF30" s="6"/>
      <c r="JYG30" s="6"/>
      <c r="JYH30" s="6"/>
      <c r="JYI30" s="6"/>
      <c r="JYJ30" s="6"/>
      <c r="JYK30" s="6"/>
      <c r="JYL30" s="6"/>
      <c r="JYM30" s="6"/>
      <c r="JYN30" s="6"/>
      <c r="JYO30" s="6"/>
      <c r="JYP30" s="6"/>
      <c r="JYQ30" s="6"/>
      <c r="JYR30" s="6"/>
      <c r="JYS30" s="6"/>
      <c r="JYT30" s="6"/>
      <c r="JYU30" s="6"/>
      <c r="JYV30" s="6"/>
      <c r="JYW30" s="6"/>
      <c r="JYX30" s="6"/>
      <c r="JYY30" s="6"/>
      <c r="JYZ30" s="6"/>
      <c r="JZA30" s="6"/>
      <c r="JZB30" s="6"/>
      <c r="JZC30" s="6"/>
      <c r="JZD30" s="6"/>
      <c r="JZE30" s="6"/>
      <c r="JZF30" s="6"/>
      <c r="JZG30" s="6"/>
      <c r="JZH30" s="6"/>
      <c r="JZI30" s="6"/>
      <c r="JZJ30" s="6"/>
      <c r="JZK30" s="6"/>
      <c r="JZL30" s="6"/>
      <c r="JZM30" s="6"/>
      <c r="JZN30" s="6"/>
      <c r="JZO30" s="6"/>
      <c r="JZP30" s="6"/>
      <c r="JZQ30" s="6"/>
      <c r="JZR30" s="6"/>
      <c r="JZS30" s="6"/>
      <c r="JZT30" s="6"/>
      <c r="JZU30" s="6"/>
      <c r="JZV30" s="6"/>
      <c r="JZW30" s="6"/>
      <c r="JZX30" s="6"/>
      <c r="JZY30" s="6"/>
      <c r="JZZ30" s="6"/>
      <c r="KAA30" s="6"/>
      <c r="KAB30" s="6"/>
      <c r="KAC30" s="6"/>
      <c r="KAD30" s="6"/>
      <c r="KAE30" s="6"/>
      <c r="KAF30" s="6"/>
      <c r="KAG30" s="6"/>
      <c r="KAH30" s="6"/>
      <c r="KAI30" s="6"/>
      <c r="KAJ30" s="6"/>
      <c r="KAK30" s="6"/>
      <c r="KAL30" s="6"/>
      <c r="KAM30" s="6"/>
      <c r="KAN30" s="6"/>
      <c r="KAO30" s="6"/>
      <c r="KAP30" s="6"/>
      <c r="KAQ30" s="6"/>
      <c r="KAR30" s="6"/>
      <c r="KAS30" s="6"/>
      <c r="KAT30" s="6"/>
      <c r="KAU30" s="6"/>
      <c r="KAV30" s="6"/>
      <c r="KAW30" s="6"/>
      <c r="KAX30" s="6"/>
      <c r="KAY30" s="6"/>
      <c r="KAZ30" s="6"/>
      <c r="KBA30" s="6"/>
      <c r="KBB30" s="6"/>
      <c r="KBC30" s="6"/>
      <c r="KBD30" s="6"/>
      <c r="KBE30" s="6"/>
      <c r="KBF30" s="6"/>
      <c r="KBG30" s="6"/>
      <c r="KBH30" s="6"/>
      <c r="KBI30" s="6"/>
      <c r="KBJ30" s="6"/>
      <c r="KBK30" s="6"/>
      <c r="KBL30" s="6"/>
      <c r="KBM30" s="6"/>
      <c r="KBN30" s="6"/>
      <c r="KBO30" s="6"/>
      <c r="KBP30" s="6"/>
      <c r="KBQ30" s="6"/>
      <c r="KBR30" s="6"/>
      <c r="KBS30" s="6"/>
      <c r="KBT30" s="6"/>
      <c r="KBU30" s="6"/>
      <c r="KBV30" s="6"/>
      <c r="KBW30" s="6"/>
      <c r="KBX30" s="6"/>
      <c r="KBY30" s="6"/>
      <c r="KBZ30" s="6"/>
      <c r="KCA30" s="6"/>
      <c r="KCB30" s="6"/>
      <c r="KCC30" s="6"/>
      <c r="KCD30" s="6"/>
      <c r="KCE30" s="6"/>
      <c r="KCF30" s="6"/>
      <c r="KCG30" s="6"/>
      <c r="KCH30" s="6"/>
      <c r="KCI30" s="6"/>
      <c r="KCJ30" s="6"/>
      <c r="KCK30" s="6"/>
      <c r="KCL30" s="6"/>
      <c r="KCM30" s="6"/>
      <c r="KCN30" s="6"/>
      <c r="KCO30" s="6"/>
      <c r="KCP30" s="6"/>
      <c r="KCQ30" s="6"/>
      <c r="KCR30" s="6"/>
      <c r="KCS30" s="6"/>
      <c r="KCT30" s="6"/>
      <c r="KCU30" s="6"/>
      <c r="KCV30" s="6"/>
      <c r="KCW30" s="6"/>
      <c r="KCX30" s="6"/>
      <c r="KCY30" s="6"/>
      <c r="KCZ30" s="6"/>
      <c r="KDA30" s="6"/>
      <c r="KDB30" s="6"/>
      <c r="KDC30" s="6"/>
      <c r="KDD30" s="6"/>
      <c r="KDE30" s="6"/>
      <c r="KDF30" s="6"/>
      <c r="KDG30" s="6"/>
      <c r="KDH30" s="6"/>
      <c r="KDI30" s="6"/>
      <c r="KDJ30" s="6"/>
      <c r="KDK30" s="6"/>
      <c r="KDL30" s="6"/>
      <c r="KDM30" s="6"/>
      <c r="KDN30" s="6"/>
      <c r="KDO30" s="6"/>
      <c r="KDP30" s="6"/>
      <c r="KDQ30" s="6"/>
      <c r="KDR30" s="6"/>
      <c r="KDS30" s="6"/>
      <c r="KDT30" s="6"/>
      <c r="KDU30" s="6"/>
      <c r="KDV30" s="6"/>
      <c r="KDW30" s="6"/>
      <c r="KDX30" s="6"/>
      <c r="KDY30" s="6"/>
      <c r="KDZ30" s="6"/>
      <c r="KEA30" s="6"/>
      <c r="KEB30" s="6"/>
      <c r="KEC30" s="6"/>
      <c r="KED30" s="6"/>
      <c r="KEE30" s="6"/>
      <c r="KEF30" s="6"/>
      <c r="KEG30" s="6"/>
      <c r="KEH30" s="6"/>
      <c r="KEI30" s="6"/>
      <c r="KEJ30" s="6"/>
      <c r="KEK30" s="6"/>
      <c r="KEL30" s="6"/>
      <c r="KEM30" s="6"/>
      <c r="KEN30" s="6"/>
      <c r="KEO30" s="6"/>
      <c r="KEP30" s="6"/>
      <c r="KEQ30" s="6"/>
      <c r="KER30" s="6"/>
      <c r="KES30" s="6"/>
      <c r="KET30" s="6"/>
      <c r="KEU30" s="6"/>
      <c r="KEV30" s="6"/>
      <c r="KEW30" s="6"/>
      <c r="KEX30" s="6"/>
      <c r="KEY30" s="6"/>
      <c r="KEZ30" s="6"/>
      <c r="KFA30" s="6"/>
      <c r="KFB30" s="6"/>
      <c r="KFC30" s="6"/>
      <c r="KFD30" s="6"/>
      <c r="KFE30" s="6"/>
      <c r="KFF30" s="6"/>
      <c r="KFG30" s="6"/>
      <c r="KFH30" s="6"/>
      <c r="KFI30" s="6"/>
      <c r="KFJ30" s="6"/>
      <c r="KFK30" s="6"/>
      <c r="KFL30" s="6"/>
      <c r="KFM30" s="6"/>
      <c r="KFN30" s="6"/>
      <c r="KFO30" s="6"/>
      <c r="KFP30" s="6"/>
      <c r="KFQ30" s="6"/>
      <c r="KFR30" s="6"/>
      <c r="KFS30" s="6"/>
      <c r="KFT30" s="6"/>
      <c r="KFU30" s="6"/>
      <c r="KFV30" s="6"/>
      <c r="KFW30" s="6"/>
      <c r="KFX30" s="6"/>
      <c r="KFY30" s="6"/>
      <c r="KFZ30" s="6"/>
      <c r="KGA30" s="6"/>
      <c r="KGB30" s="6"/>
      <c r="KGC30" s="6"/>
      <c r="KGD30" s="6"/>
      <c r="KGE30" s="6"/>
      <c r="KGF30" s="6"/>
      <c r="KGG30" s="6"/>
      <c r="KGH30" s="6"/>
      <c r="KGI30" s="6"/>
      <c r="KGJ30" s="6"/>
      <c r="KGK30" s="6"/>
      <c r="KGL30" s="6"/>
      <c r="KGM30" s="6"/>
      <c r="KGN30" s="6"/>
      <c r="KGO30" s="6"/>
      <c r="KGP30" s="6"/>
      <c r="KGQ30" s="6"/>
      <c r="KGR30" s="6"/>
      <c r="KGS30" s="6"/>
      <c r="KGT30" s="6"/>
      <c r="KGU30" s="6"/>
      <c r="KGV30" s="6"/>
      <c r="KGW30" s="6"/>
      <c r="KGX30" s="6"/>
      <c r="KGY30" s="6"/>
      <c r="KGZ30" s="6"/>
      <c r="KHA30" s="6"/>
      <c r="KHB30" s="6"/>
      <c r="KHC30" s="6"/>
      <c r="KHD30" s="6"/>
      <c r="KHE30" s="6"/>
      <c r="KHF30" s="6"/>
      <c r="KHG30" s="6"/>
      <c r="KHH30" s="6"/>
      <c r="KHI30" s="6"/>
      <c r="KHJ30" s="6"/>
      <c r="KHK30" s="6"/>
      <c r="KHL30" s="6"/>
      <c r="KHM30" s="6"/>
      <c r="KHN30" s="6"/>
      <c r="KHO30" s="6"/>
      <c r="KHP30" s="6"/>
      <c r="KHQ30" s="6"/>
      <c r="KHR30" s="6"/>
      <c r="KHS30" s="6"/>
      <c r="KHT30" s="6"/>
      <c r="KHU30" s="6"/>
      <c r="KHV30" s="6"/>
      <c r="KHW30" s="6"/>
      <c r="KHX30" s="6"/>
      <c r="KHY30" s="6"/>
      <c r="KHZ30" s="6"/>
      <c r="KIA30" s="6"/>
      <c r="KIB30" s="6"/>
      <c r="KIC30" s="6"/>
      <c r="KID30" s="6"/>
      <c r="KIE30" s="6"/>
      <c r="KIF30" s="6"/>
      <c r="KIG30" s="6"/>
      <c r="KIH30" s="6"/>
      <c r="KII30" s="6"/>
      <c r="KIJ30" s="6"/>
      <c r="KIK30" s="6"/>
      <c r="KIL30" s="6"/>
      <c r="KIM30" s="6"/>
      <c r="KIN30" s="6"/>
      <c r="KIO30" s="6"/>
      <c r="KIP30" s="6"/>
      <c r="KIQ30" s="6"/>
      <c r="KIR30" s="6"/>
      <c r="KIS30" s="6"/>
      <c r="KIT30" s="6"/>
      <c r="KIU30" s="6"/>
      <c r="KIV30" s="6"/>
      <c r="KIW30" s="6"/>
      <c r="KIX30" s="6"/>
      <c r="KIY30" s="6"/>
      <c r="KIZ30" s="6"/>
      <c r="KJA30" s="6"/>
      <c r="KJB30" s="6"/>
      <c r="KJC30" s="6"/>
      <c r="KJD30" s="6"/>
      <c r="KJE30" s="6"/>
      <c r="KJF30" s="6"/>
      <c r="KJG30" s="6"/>
      <c r="KJH30" s="6"/>
      <c r="KJI30" s="6"/>
      <c r="KJJ30" s="6"/>
      <c r="KJK30" s="6"/>
      <c r="KJL30" s="6"/>
      <c r="KJM30" s="6"/>
      <c r="KJN30" s="6"/>
      <c r="KJO30" s="6"/>
      <c r="KJP30" s="6"/>
      <c r="KJQ30" s="6"/>
      <c r="KJR30" s="6"/>
      <c r="KJS30" s="6"/>
      <c r="KJT30" s="6"/>
      <c r="KJU30" s="6"/>
      <c r="KJV30" s="6"/>
      <c r="KJW30" s="6"/>
      <c r="KJX30" s="6"/>
      <c r="KJY30" s="6"/>
      <c r="KJZ30" s="6"/>
      <c r="KKA30" s="6"/>
      <c r="KKB30" s="6"/>
      <c r="KKC30" s="6"/>
      <c r="KKD30" s="6"/>
      <c r="KKE30" s="6"/>
      <c r="KKF30" s="6"/>
      <c r="KKG30" s="6"/>
      <c r="KKH30" s="6"/>
      <c r="KKI30" s="6"/>
      <c r="KKJ30" s="6"/>
      <c r="KKK30" s="6"/>
      <c r="KKL30" s="6"/>
      <c r="KKM30" s="6"/>
      <c r="KKN30" s="6"/>
      <c r="KKO30" s="6"/>
      <c r="KKP30" s="6"/>
      <c r="KKQ30" s="6"/>
      <c r="KKR30" s="6"/>
      <c r="KKS30" s="6"/>
      <c r="KKT30" s="6"/>
      <c r="KKU30" s="6"/>
      <c r="KKV30" s="6"/>
      <c r="KKW30" s="6"/>
      <c r="KKX30" s="6"/>
      <c r="KKY30" s="6"/>
      <c r="KKZ30" s="6"/>
      <c r="KLA30" s="6"/>
      <c r="KLB30" s="6"/>
      <c r="KLC30" s="6"/>
      <c r="KLD30" s="6"/>
      <c r="KLE30" s="6"/>
      <c r="KLF30" s="6"/>
      <c r="KLG30" s="6"/>
      <c r="KLH30" s="6"/>
      <c r="KLI30" s="6"/>
      <c r="KLJ30" s="6"/>
      <c r="KLK30" s="6"/>
      <c r="KLL30" s="6"/>
      <c r="KLM30" s="6"/>
      <c r="KLN30" s="6"/>
      <c r="KLO30" s="6"/>
      <c r="KLP30" s="6"/>
      <c r="KLQ30" s="6"/>
      <c r="KLR30" s="6"/>
      <c r="KLS30" s="6"/>
      <c r="KLT30" s="6"/>
      <c r="KLU30" s="6"/>
      <c r="KLV30" s="6"/>
      <c r="KLW30" s="6"/>
      <c r="KLX30" s="6"/>
      <c r="KLY30" s="6"/>
      <c r="KLZ30" s="6"/>
      <c r="KMA30" s="6"/>
      <c r="KMB30" s="6"/>
      <c r="KMC30" s="6"/>
      <c r="KMD30" s="6"/>
      <c r="KME30" s="6"/>
      <c r="KMF30" s="6"/>
      <c r="KMG30" s="6"/>
      <c r="KMH30" s="6"/>
      <c r="KMI30" s="6"/>
      <c r="KMJ30" s="6"/>
      <c r="KMK30" s="6"/>
      <c r="KML30" s="6"/>
      <c r="KMM30" s="6"/>
      <c r="KMN30" s="6"/>
      <c r="KMO30" s="6"/>
      <c r="KMP30" s="6"/>
      <c r="KMQ30" s="6"/>
      <c r="KMR30" s="6"/>
      <c r="KMS30" s="6"/>
      <c r="KMT30" s="6"/>
      <c r="KMU30" s="6"/>
      <c r="KMV30" s="6"/>
      <c r="KMW30" s="6"/>
      <c r="KMX30" s="6"/>
      <c r="KMY30" s="6"/>
      <c r="KMZ30" s="6"/>
      <c r="KNA30" s="6"/>
      <c r="KNB30" s="6"/>
      <c r="KNC30" s="6"/>
      <c r="KND30" s="6"/>
      <c r="KNE30" s="6"/>
      <c r="KNF30" s="6"/>
      <c r="KNG30" s="6"/>
      <c r="KNH30" s="6"/>
      <c r="KNI30" s="6"/>
      <c r="KNJ30" s="6"/>
      <c r="KNK30" s="6"/>
      <c r="KNL30" s="6"/>
      <c r="KNM30" s="6"/>
      <c r="KNN30" s="6"/>
      <c r="KNO30" s="6"/>
      <c r="KNP30" s="6"/>
      <c r="KNQ30" s="6"/>
      <c r="KNR30" s="6"/>
      <c r="KNS30" s="6"/>
      <c r="KNT30" s="6"/>
      <c r="KNU30" s="6"/>
      <c r="KNV30" s="6"/>
      <c r="KNW30" s="6"/>
      <c r="KNX30" s="6"/>
      <c r="KNY30" s="6"/>
      <c r="KNZ30" s="6"/>
      <c r="KOA30" s="6"/>
      <c r="KOB30" s="6"/>
      <c r="KOC30" s="6"/>
      <c r="KOD30" s="6"/>
      <c r="KOE30" s="6"/>
      <c r="KOF30" s="6"/>
      <c r="KOG30" s="6"/>
      <c r="KOH30" s="6"/>
      <c r="KOI30" s="6"/>
      <c r="KOJ30" s="6"/>
      <c r="KOK30" s="6"/>
      <c r="KOL30" s="6"/>
      <c r="KOM30" s="6"/>
      <c r="KON30" s="6"/>
      <c r="KOO30" s="6"/>
      <c r="KOP30" s="6"/>
      <c r="KOQ30" s="6"/>
      <c r="KOR30" s="6"/>
      <c r="KOS30" s="6"/>
      <c r="KOT30" s="6"/>
      <c r="KOU30" s="6"/>
      <c r="KOV30" s="6"/>
      <c r="KOW30" s="6"/>
      <c r="KOX30" s="6"/>
      <c r="KOY30" s="6"/>
      <c r="KOZ30" s="6"/>
      <c r="KPA30" s="6"/>
      <c r="KPB30" s="6"/>
      <c r="KPC30" s="6"/>
      <c r="KPD30" s="6"/>
      <c r="KPE30" s="6"/>
      <c r="KPF30" s="6"/>
      <c r="KPG30" s="6"/>
      <c r="KPH30" s="6"/>
      <c r="KPI30" s="6"/>
      <c r="KPJ30" s="6"/>
      <c r="KPK30" s="6"/>
      <c r="KPL30" s="6"/>
      <c r="KPM30" s="6"/>
      <c r="KPN30" s="6"/>
      <c r="KPO30" s="6"/>
      <c r="KPP30" s="6"/>
      <c r="KPQ30" s="6"/>
      <c r="KPR30" s="6"/>
      <c r="KPS30" s="6"/>
      <c r="KPT30" s="6"/>
      <c r="KPU30" s="6"/>
      <c r="KPV30" s="6"/>
      <c r="KPW30" s="6"/>
      <c r="KPX30" s="6"/>
      <c r="KPY30" s="6"/>
      <c r="KPZ30" s="6"/>
      <c r="KQA30" s="6"/>
      <c r="KQB30" s="6"/>
      <c r="KQC30" s="6"/>
      <c r="KQD30" s="6"/>
      <c r="KQE30" s="6"/>
      <c r="KQF30" s="6"/>
      <c r="KQG30" s="6"/>
      <c r="KQH30" s="6"/>
      <c r="KQI30" s="6"/>
      <c r="KQJ30" s="6"/>
      <c r="KQK30" s="6"/>
      <c r="KQL30" s="6"/>
      <c r="KQM30" s="6"/>
      <c r="KQN30" s="6"/>
      <c r="KQO30" s="6"/>
      <c r="KQP30" s="6"/>
      <c r="KQQ30" s="6"/>
      <c r="KQR30" s="6"/>
      <c r="KQS30" s="6"/>
      <c r="KQT30" s="6"/>
      <c r="KQU30" s="6"/>
      <c r="KQV30" s="6"/>
      <c r="KQW30" s="6"/>
      <c r="KQX30" s="6"/>
      <c r="KQY30" s="6"/>
      <c r="KQZ30" s="6"/>
      <c r="KRA30" s="6"/>
      <c r="KRB30" s="6"/>
      <c r="KRC30" s="6"/>
      <c r="KRD30" s="6"/>
      <c r="KRE30" s="6"/>
      <c r="KRF30" s="6"/>
      <c r="KRG30" s="6"/>
      <c r="KRH30" s="6"/>
      <c r="KRI30" s="6"/>
      <c r="KRJ30" s="6"/>
      <c r="KRK30" s="6"/>
      <c r="KRL30" s="6"/>
      <c r="KRM30" s="6"/>
      <c r="KRN30" s="6"/>
      <c r="KRO30" s="6"/>
      <c r="KRP30" s="6"/>
      <c r="KRQ30" s="6"/>
      <c r="KRR30" s="6"/>
      <c r="KRS30" s="6"/>
      <c r="KRT30" s="6"/>
      <c r="KRU30" s="6"/>
      <c r="KRV30" s="6"/>
      <c r="KRW30" s="6"/>
      <c r="KRX30" s="6"/>
      <c r="KRY30" s="6"/>
      <c r="KRZ30" s="6"/>
      <c r="KSA30" s="6"/>
      <c r="KSB30" s="6"/>
      <c r="KSC30" s="6"/>
      <c r="KSD30" s="6"/>
      <c r="KSE30" s="6"/>
      <c r="KSF30" s="6"/>
      <c r="KSG30" s="6"/>
      <c r="KSH30" s="6"/>
      <c r="KSI30" s="6"/>
      <c r="KSJ30" s="6"/>
      <c r="KSK30" s="6"/>
      <c r="KSL30" s="6"/>
      <c r="KSM30" s="6"/>
      <c r="KSN30" s="6"/>
      <c r="KSO30" s="6"/>
      <c r="KSP30" s="6"/>
      <c r="KSQ30" s="6"/>
      <c r="KSR30" s="6"/>
      <c r="KSS30" s="6"/>
      <c r="KST30" s="6"/>
      <c r="KSU30" s="6"/>
      <c r="KSV30" s="6"/>
      <c r="KSW30" s="6"/>
      <c r="KSX30" s="6"/>
      <c r="KSY30" s="6"/>
      <c r="KSZ30" s="6"/>
      <c r="KTA30" s="6"/>
      <c r="KTB30" s="6"/>
      <c r="KTC30" s="6"/>
      <c r="KTD30" s="6"/>
      <c r="KTE30" s="6"/>
      <c r="KTF30" s="6"/>
      <c r="KTG30" s="6"/>
      <c r="KTH30" s="6"/>
      <c r="KTI30" s="6"/>
      <c r="KTJ30" s="6"/>
      <c r="KTK30" s="6"/>
      <c r="KTL30" s="6"/>
      <c r="KTM30" s="6"/>
      <c r="KTN30" s="6"/>
      <c r="KTO30" s="6"/>
      <c r="KTP30" s="6"/>
      <c r="KTQ30" s="6"/>
      <c r="KTR30" s="6"/>
      <c r="KTS30" s="6"/>
      <c r="KTT30" s="6"/>
      <c r="KTU30" s="6"/>
      <c r="KTV30" s="6"/>
      <c r="KTW30" s="6"/>
      <c r="KTX30" s="6"/>
      <c r="KTY30" s="6"/>
      <c r="KTZ30" s="6"/>
      <c r="KUA30" s="6"/>
      <c r="KUB30" s="6"/>
      <c r="KUC30" s="6"/>
      <c r="KUD30" s="6"/>
      <c r="KUE30" s="6"/>
      <c r="KUF30" s="6"/>
      <c r="KUG30" s="6"/>
      <c r="KUH30" s="6"/>
      <c r="KUI30" s="6"/>
      <c r="KUJ30" s="6"/>
      <c r="KUK30" s="6"/>
      <c r="KUL30" s="6"/>
      <c r="KUM30" s="6"/>
      <c r="KUN30" s="6"/>
      <c r="KUO30" s="6"/>
      <c r="KUP30" s="6"/>
      <c r="KUQ30" s="6"/>
      <c r="KUR30" s="6"/>
      <c r="KUS30" s="6"/>
      <c r="KUT30" s="6"/>
      <c r="KUU30" s="6"/>
      <c r="KUV30" s="6"/>
      <c r="KUW30" s="6"/>
      <c r="KUX30" s="6"/>
      <c r="KUY30" s="6"/>
      <c r="KUZ30" s="6"/>
      <c r="KVA30" s="6"/>
      <c r="KVB30" s="6"/>
      <c r="KVC30" s="6"/>
      <c r="KVD30" s="6"/>
      <c r="KVE30" s="6"/>
      <c r="KVF30" s="6"/>
      <c r="KVG30" s="6"/>
      <c r="KVH30" s="6"/>
      <c r="KVI30" s="6"/>
      <c r="KVJ30" s="6"/>
      <c r="KVK30" s="6"/>
      <c r="KVL30" s="6"/>
      <c r="KVM30" s="6"/>
      <c r="KVN30" s="6"/>
      <c r="KVO30" s="6"/>
      <c r="KVP30" s="6"/>
      <c r="KVQ30" s="6"/>
      <c r="KVR30" s="6"/>
      <c r="KVS30" s="6"/>
      <c r="KVT30" s="6"/>
      <c r="KVU30" s="6"/>
      <c r="KVV30" s="6"/>
      <c r="KVW30" s="6"/>
      <c r="KVX30" s="6"/>
      <c r="KVY30" s="6"/>
      <c r="KVZ30" s="6"/>
      <c r="KWA30" s="6"/>
      <c r="KWB30" s="6"/>
      <c r="KWC30" s="6"/>
      <c r="KWD30" s="6"/>
      <c r="KWE30" s="6"/>
      <c r="KWF30" s="6"/>
      <c r="KWG30" s="6"/>
      <c r="KWH30" s="6"/>
      <c r="KWI30" s="6"/>
      <c r="KWJ30" s="6"/>
      <c r="KWK30" s="6"/>
      <c r="KWL30" s="6"/>
      <c r="KWM30" s="6"/>
      <c r="KWN30" s="6"/>
      <c r="KWO30" s="6"/>
      <c r="KWP30" s="6"/>
      <c r="KWQ30" s="6"/>
      <c r="KWR30" s="6"/>
      <c r="KWS30" s="6"/>
      <c r="KWT30" s="6"/>
      <c r="KWU30" s="6"/>
      <c r="KWV30" s="6"/>
      <c r="KWW30" s="6"/>
      <c r="KWX30" s="6"/>
      <c r="KWY30" s="6"/>
      <c r="KWZ30" s="6"/>
      <c r="KXA30" s="6"/>
      <c r="KXB30" s="6"/>
      <c r="KXC30" s="6"/>
      <c r="KXD30" s="6"/>
      <c r="KXE30" s="6"/>
      <c r="KXF30" s="6"/>
      <c r="KXG30" s="6"/>
      <c r="KXH30" s="6"/>
      <c r="KXI30" s="6"/>
      <c r="KXJ30" s="6"/>
      <c r="KXK30" s="6"/>
      <c r="KXL30" s="6"/>
      <c r="KXM30" s="6"/>
      <c r="KXN30" s="6"/>
      <c r="KXO30" s="6"/>
      <c r="KXP30" s="6"/>
      <c r="KXQ30" s="6"/>
      <c r="KXR30" s="6"/>
      <c r="KXS30" s="6"/>
      <c r="KXT30" s="6"/>
      <c r="KXU30" s="6"/>
      <c r="KXV30" s="6"/>
      <c r="KXW30" s="6"/>
      <c r="KXX30" s="6"/>
      <c r="KXY30" s="6"/>
      <c r="KXZ30" s="6"/>
      <c r="KYA30" s="6"/>
      <c r="KYB30" s="6"/>
      <c r="KYC30" s="6"/>
      <c r="KYD30" s="6"/>
      <c r="KYE30" s="6"/>
      <c r="KYF30" s="6"/>
      <c r="KYG30" s="6"/>
      <c r="KYH30" s="6"/>
      <c r="KYI30" s="6"/>
      <c r="KYJ30" s="6"/>
      <c r="KYK30" s="6"/>
      <c r="KYL30" s="6"/>
      <c r="KYM30" s="6"/>
      <c r="KYN30" s="6"/>
      <c r="KYO30" s="6"/>
      <c r="KYP30" s="6"/>
      <c r="KYQ30" s="6"/>
      <c r="KYR30" s="6"/>
      <c r="KYS30" s="6"/>
      <c r="KYT30" s="6"/>
      <c r="KYU30" s="6"/>
      <c r="KYV30" s="6"/>
      <c r="KYW30" s="6"/>
      <c r="KYX30" s="6"/>
      <c r="KYY30" s="6"/>
      <c r="KYZ30" s="6"/>
      <c r="KZA30" s="6"/>
      <c r="KZB30" s="6"/>
      <c r="KZC30" s="6"/>
      <c r="KZD30" s="6"/>
      <c r="KZE30" s="6"/>
      <c r="KZF30" s="6"/>
      <c r="KZG30" s="6"/>
      <c r="KZH30" s="6"/>
      <c r="KZI30" s="6"/>
      <c r="KZJ30" s="6"/>
      <c r="KZK30" s="6"/>
      <c r="KZL30" s="6"/>
      <c r="KZM30" s="6"/>
      <c r="KZN30" s="6"/>
      <c r="KZO30" s="6"/>
      <c r="KZP30" s="6"/>
      <c r="KZQ30" s="6"/>
      <c r="KZR30" s="6"/>
      <c r="KZS30" s="6"/>
      <c r="KZT30" s="6"/>
      <c r="KZU30" s="6"/>
      <c r="KZV30" s="6"/>
      <c r="KZW30" s="6"/>
      <c r="KZX30" s="6"/>
      <c r="KZY30" s="6"/>
      <c r="KZZ30" s="6"/>
      <c r="LAA30" s="6"/>
      <c r="LAB30" s="6"/>
      <c r="LAC30" s="6"/>
      <c r="LAD30" s="6"/>
      <c r="LAE30" s="6"/>
      <c r="LAF30" s="6"/>
      <c r="LAG30" s="6"/>
      <c r="LAH30" s="6"/>
      <c r="LAI30" s="6"/>
      <c r="LAJ30" s="6"/>
      <c r="LAK30" s="6"/>
      <c r="LAL30" s="6"/>
      <c r="LAM30" s="6"/>
      <c r="LAN30" s="6"/>
      <c r="LAO30" s="6"/>
      <c r="LAP30" s="6"/>
      <c r="LAQ30" s="6"/>
      <c r="LAR30" s="6"/>
      <c r="LAS30" s="6"/>
      <c r="LAT30" s="6"/>
      <c r="LAU30" s="6"/>
      <c r="LAV30" s="6"/>
      <c r="LAW30" s="6"/>
      <c r="LAX30" s="6"/>
      <c r="LAY30" s="6"/>
      <c r="LAZ30" s="6"/>
      <c r="LBA30" s="6"/>
      <c r="LBB30" s="6"/>
      <c r="LBC30" s="6"/>
      <c r="LBD30" s="6"/>
      <c r="LBE30" s="6"/>
      <c r="LBF30" s="6"/>
      <c r="LBG30" s="6"/>
      <c r="LBH30" s="6"/>
      <c r="LBI30" s="6"/>
      <c r="LBJ30" s="6"/>
      <c r="LBK30" s="6"/>
      <c r="LBL30" s="6"/>
      <c r="LBM30" s="6"/>
      <c r="LBN30" s="6"/>
      <c r="LBO30" s="6"/>
      <c r="LBP30" s="6"/>
      <c r="LBQ30" s="6"/>
      <c r="LBR30" s="6"/>
      <c r="LBS30" s="6"/>
      <c r="LBT30" s="6"/>
      <c r="LBU30" s="6"/>
      <c r="LBV30" s="6"/>
      <c r="LBW30" s="6"/>
      <c r="LBX30" s="6"/>
      <c r="LBY30" s="6"/>
      <c r="LBZ30" s="6"/>
      <c r="LCA30" s="6"/>
      <c r="LCB30" s="6"/>
      <c r="LCC30" s="6"/>
      <c r="LCD30" s="6"/>
      <c r="LCE30" s="6"/>
      <c r="LCF30" s="6"/>
      <c r="LCG30" s="6"/>
      <c r="LCH30" s="6"/>
      <c r="LCI30" s="6"/>
      <c r="LCJ30" s="6"/>
      <c r="LCK30" s="6"/>
      <c r="LCL30" s="6"/>
      <c r="LCM30" s="6"/>
      <c r="LCN30" s="6"/>
      <c r="LCO30" s="6"/>
      <c r="LCP30" s="6"/>
      <c r="LCQ30" s="6"/>
      <c r="LCR30" s="6"/>
      <c r="LCS30" s="6"/>
      <c r="LCT30" s="6"/>
      <c r="LCU30" s="6"/>
      <c r="LCV30" s="6"/>
      <c r="LCW30" s="6"/>
      <c r="LCX30" s="6"/>
      <c r="LCY30" s="6"/>
      <c r="LCZ30" s="6"/>
      <c r="LDA30" s="6"/>
      <c r="LDB30" s="6"/>
      <c r="LDC30" s="6"/>
      <c r="LDD30" s="6"/>
      <c r="LDE30" s="6"/>
      <c r="LDF30" s="6"/>
      <c r="LDG30" s="6"/>
      <c r="LDH30" s="6"/>
      <c r="LDI30" s="6"/>
      <c r="LDJ30" s="6"/>
      <c r="LDK30" s="6"/>
      <c r="LDL30" s="6"/>
      <c r="LDM30" s="6"/>
      <c r="LDN30" s="6"/>
      <c r="LDO30" s="6"/>
      <c r="LDP30" s="6"/>
      <c r="LDQ30" s="6"/>
      <c r="LDR30" s="6"/>
      <c r="LDS30" s="6"/>
      <c r="LDT30" s="6"/>
      <c r="LDU30" s="6"/>
      <c r="LDV30" s="6"/>
      <c r="LDW30" s="6"/>
      <c r="LDX30" s="6"/>
      <c r="LDY30" s="6"/>
      <c r="LDZ30" s="6"/>
      <c r="LEA30" s="6"/>
      <c r="LEB30" s="6"/>
      <c r="LEC30" s="6"/>
      <c r="LED30" s="6"/>
      <c r="LEE30" s="6"/>
      <c r="LEF30" s="6"/>
      <c r="LEG30" s="6"/>
      <c r="LEH30" s="6"/>
      <c r="LEI30" s="6"/>
      <c r="LEJ30" s="6"/>
      <c r="LEK30" s="6"/>
      <c r="LEL30" s="6"/>
      <c r="LEM30" s="6"/>
      <c r="LEN30" s="6"/>
      <c r="LEO30" s="6"/>
      <c r="LEP30" s="6"/>
      <c r="LEQ30" s="6"/>
      <c r="LER30" s="6"/>
      <c r="LES30" s="6"/>
      <c r="LET30" s="6"/>
      <c r="LEU30" s="6"/>
      <c r="LEV30" s="6"/>
      <c r="LEW30" s="6"/>
      <c r="LEX30" s="6"/>
      <c r="LEY30" s="6"/>
      <c r="LEZ30" s="6"/>
      <c r="LFA30" s="6"/>
      <c r="LFB30" s="6"/>
      <c r="LFC30" s="6"/>
      <c r="LFD30" s="6"/>
      <c r="LFE30" s="6"/>
      <c r="LFF30" s="6"/>
      <c r="LFG30" s="6"/>
      <c r="LFH30" s="6"/>
      <c r="LFI30" s="6"/>
      <c r="LFJ30" s="6"/>
      <c r="LFK30" s="6"/>
      <c r="LFL30" s="6"/>
      <c r="LFM30" s="6"/>
      <c r="LFN30" s="6"/>
      <c r="LFO30" s="6"/>
      <c r="LFP30" s="6"/>
      <c r="LFQ30" s="6"/>
      <c r="LFR30" s="6"/>
      <c r="LFS30" s="6"/>
      <c r="LFT30" s="6"/>
      <c r="LFU30" s="6"/>
      <c r="LFV30" s="6"/>
      <c r="LFW30" s="6"/>
      <c r="LFX30" s="6"/>
      <c r="LFY30" s="6"/>
      <c r="LFZ30" s="6"/>
      <c r="LGA30" s="6"/>
      <c r="LGB30" s="6"/>
      <c r="LGC30" s="6"/>
      <c r="LGD30" s="6"/>
      <c r="LGE30" s="6"/>
      <c r="LGF30" s="6"/>
      <c r="LGG30" s="6"/>
      <c r="LGH30" s="6"/>
      <c r="LGI30" s="6"/>
      <c r="LGJ30" s="6"/>
      <c r="LGK30" s="6"/>
      <c r="LGL30" s="6"/>
      <c r="LGM30" s="6"/>
      <c r="LGN30" s="6"/>
      <c r="LGO30" s="6"/>
      <c r="LGP30" s="6"/>
      <c r="LGQ30" s="6"/>
      <c r="LGR30" s="6"/>
      <c r="LGS30" s="6"/>
      <c r="LGT30" s="6"/>
      <c r="LGU30" s="6"/>
      <c r="LGV30" s="6"/>
      <c r="LGW30" s="6"/>
      <c r="LGX30" s="6"/>
      <c r="LGY30" s="6"/>
      <c r="LGZ30" s="6"/>
      <c r="LHA30" s="6"/>
      <c r="LHB30" s="6"/>
      <c r="LHC30" s="6"/>
      <c r="LHD30" s="6"/>
      <c r="LHE30" s="6"/>
      <c r="LHF30" s="6"/>
      <c r="LHG30" s="6"/>
      <c r="LHH30" s="6"/>
      <c r="LHI30" s="6"/>
      <c r="LHJ30" s="6"/>
      <c r="LHK30" s="6"/>
      <c r="LHL30" s="6"/>
      <c r="LHM30" s="6"/>
      <c r="LHN30" s="6"/>
      <c r="LHO30" s="6"/>
      <c r="LHP30" s="6"/>
      <c r="LHQ30" s="6"/>
      <c r="LHR30" s="6"/>
      <c r="LHS30" s="6"/>
      <c r="LHT30" s="6"/>
      <c r="LHU30" s="6"/>
      <c r="LHV30" s="6"/>
      <c r="LHW30" s="6"/>
      <c r="LHX30" s="6"/>
      <c r="LHY30" s="6"/>
      <c r="LHZ30" s="6"/>
      <c r="LIA30" s="6"/>
      <c r="LIB30" s="6"/>
      <c r="LIC30" s="6"/>
      <c r="LID30" s="6"/>
      <c r="LIE30" s="6"/>
      <c r="LIF30" s="6"/>
      <c r="LIG30" s="6"/>
      <c r="LIH30" s="6"/>
      <c r="LII30" s="6"/>
      <c r="LIJ30" s="6"/>
      <c r="LIK30" s="6"/>
      <c r="LIL30" s="6"/>
      <c r="LIM30" s="6"/>
      <c r="LIN30" s="6"/>
      <c r="LIO30" s="6"/>
      <c r="LIP30" s="6"/>
      <c r="LIQ30" s="6"/>
      <c r="LIR30" s="6"/>
      <c r="LIS30" s="6"/>
      <c r="LIT30" s="6"/>
      <c r="LIU30" s="6"/>
      <c r="LIV30" s="6"/>
      <c r="LIW30" s="6"/>
      <c r="LIX30" s="6"/>
      <c r="LIY30" s="6"/>
      <c r="LIZ30" s="6"/>
      <c r="LJA30" s="6"/>
      <c r="LJB30" s="6"/>
      <c r="LJC30" s="6"/>
      <c r="LJD30" s="6"/>
      <c r="LJE30" s="6"/>
      <c r="LJF30" s="6"/>
      <c r="LJG30" s="6"/>
      <c r="LJH30" s="6"/>
      <c r="LJI30" s="6"/>
      <c r="LJJ30" s="6"/>
      <c r="LJK30" s="6"/>
      <c r="LJL30" s="6"/>
      <c r="LJM30" s="6"/>
      <c r="LJN30" s="6"/>
      <c r="LJO30" s="6"/>
      <c r="LJP30" s="6"/>
      <c r="LJQ30" s="6"/>
      <c r="LJR30" s="6"/>
      <c r="LJS30" s="6"/>
      <c r="LJT30" s="6"/>
      <c r="LJU30" s="6"/>
      <c r="LJV30" s="6"/>
      <c r="LJW30" s="6"/>
      <c r="LJX30" s="6"/>
      <c r="LJY30" s="6"/>
      <c r="LJZ30" s="6"/>
      <c r="LKA30" s="6"/>
      <c r="LKB30" s="6"/>
      <c r="LKC30" s="6"/>
      <c r="LKD30" s="6"/>
      <c r="LKE30" s="6"/>
      <c r="LKF30" s="6"/>
      <c r="LKG30" s="6"/>
      <c r="LKH30" s="6"/>
      <c r="LKI30" s="6"/>
      <c r="LKJ30" s="6"/>
      <c r="LKK30" s="6"/>
      <c r="LKL30" s="6"/>
      <c r="LKM30" s="6"/>
      <c r="LKN30" s="6"/>
      <c r="LKO30" s="6"/>
      <c r="LKP30" s="6"/>
      <c r="LKQ30" s="6"/>
      <c r="LKR30" s="6"/>
      <c r="LKS30" s="6"/>
      <c r="LKT30" s="6"/>
      <c r="LKU30" s="6"/>
      <c r="LKV30" s="6"/>
      <c r="LKW30" s="6"/>
      <c r="LKX30" s="6"/>
      <c r="LKY30" s="6"/>
      <c r="LKZ30" s="6"/>
      <c r="LLA30" s="6"/>
      <c r="LLB30" s="6"/>
      <c r="LLC30" s="6"/>
      <c r="LLD30" s="6"/>
      <c r="LLE30" s="6"/>
      <c r="LLF30" s="6"/>
      <c r="LLG30" s="6"/>
      <c r="LLH30" s="6"/>
      <c r="LLI30" s="6"/>
      <c r="LLJ30" s="6"/>
      <c r="LLK30" s="6"/>
      <c r="LLL30" s="6"/>
      <c r="LLM30" s="6"/>
      <c r="LLN30" s="6"/>
      <c r="LLO30" s="6"/>
      <c r="LLP30" s="6"/>
      <c r="LLQ30" s="6"/>
      <c r="LLR30" s="6"/>
      <c r="LLS30" s="6"/>
      <c r="LLT30" s="6"/>
      <c r="LLU30" s="6"/>
      <c r="LLV30" s="6"/>
      <c r="LLW30" s="6"/>
      <c r="LLX30" s="6"/>
      <c r="LLY30" s="6"/>
      <c r="LLZ30" s="6"/>
      <c r="LMA30" s="6"/>
      <c r="LMB30" s="6"/>
      <c r="LMC30" s="6"/>
      <c r="LMD30" s="6"/>
      <c r="LME30" s="6"/>
      <c r="LMF30" s="6"/>
      <c r="LMG30" s="6"/>
      <c r="LMH30" s="6"/>
      <c r="LMI30" s="6"/>
      <c r="LMJ30" s="6"/>
      <c r="LMK30" s="6"/>
      <c r="LML30" s="6"/>
      <c r="LMM30" s="6"/>
      <c r="LMN30" s="6"/>
      <c r="LMO30" s="6"/>
      <c r="LMP30" s="6"/>
      <c r="LMQ30" s="6"/>
      <c r="LMR30" s="6"/>
      <c r="LMS30" s="6"/>
      <c r="LMT30" s="6"/>
      <c r="LMU30" s="6"/>
      <c r="LMV30" s="6"/>
      <c r="LMW30" s="6"/>
      <c r="LMX30" s="6"/>
      <c r="LMY30" s="6"/>
      <c r="LMZ30" s="6"/>
      <c r="LNA30" s="6"/>
      <c r="LNB30" s="6"/>
      <c r="LNC30" s="6"/>
      <c r="LND30" s="6"/>
      <c r="LNE30" s="6"/>
      <c r="LNF30" s="6"/>
      <c r="LNG30" s="6"/>
      <c r="LNH30" s="6"/>
      <c r="LNI30" s="6"/>
      <c r="LNJ30" s="6"/>
      <c r="LNK30" s="6"/>
      <c r="LNL30" s="6"/>
      <c r="LNM30" s="6"/>
      <c r="LNN30" s="6"/>
      <c r="LNO30" s="6"/>
      <c r="LNP30" s="6"/>
      <c r="LNQ30" s="6"/>
      <c r="LNR30" s="6"/>
      <c r="LNS30" s="6"/>
      <c r="LNT30" s="6"/>
      <c r="LNU30" s="6"/>
      <c r="LNV30" s="6"/>
      <c r="LNW30" s="6"/>
      <c r="LNX30" s="6"/>
      <c r="LNY30" s="6"/>
      <c r="LNZ30" s="6"/>
      <c r="LOA30" s="6"/>
      <c r="LOB30" s="6"/>
      <c r="LOC30" s="6"/>
      <c r="LOD30" s="6"/>
      <c r="LOE30" s="6"/>
      <c r="LOF30" s="6"/>
      <c r="LOG30" s="6"/>
      <c r="LOH30" s="6"/>
      <c r="LOI30" s="6"/>
      <c r="LOJ30" s="6"/>
      <c r="LOK30" s="6"/>
      <c r="LOL30" s="6"/>
      <c r="LOM30" s="6"/>
      <c r="LON30" s="6"/>
      <c r="LOO30" s="6"/>
      <c r="LOP30" s="6"/>
      <c r="LOQ30" s="6"/>
      <c r="LOR30" s="6"/>
      <c r="LOS30" s="6"/>
      <c r="LOT30" s="6"/>
      <c r="LOU30" s="6"/>
      <c r="LOV30" s="6"/>
      <c r="LOW30" s="6"/>
      <c r="LOX30" s="6"/>
      <c r="LOY30" s="6"/>
      <c r="LOZ30" s="6"/>
      <c r="LPA30" s="6"/>
      <c r="LPB30" s="6"/>
      <c r="LPC30" s="6"/>
      <c r="LPD30" s="6"/>
      <c r="LPE30" s="6"/>
      <c r="LPF30" s="6"/>
      <c r="LPG30" s="6"/>
      <c r="LPH30" s="6"/>
      <c r="LPI30" s="6"/>
      <c r="LPJ30" s="6"/>
      <c r="LPK30" s="6"/>
      <c r="LPL30" s="6"/>
      <c r="LPM30" s="6"/>
      <c r="LPN30" s="6"/>
      <c r="LPO30" s="6"/>
      <c r="LPP30" s="6"/>
      <c r="LPQ30" s="6"/>
      <c r="LPR30" s="6"/>
      <c r="LPS30" s="6"/>
      <c r="LPT30" s="6"/>
      <c r="LPU30" s="6"/>
      <c r="LPV30" s="6"/>
      <c r="LPW30" s="6"/>
      <c r="LPX30" s="6"/>
      <c r="LPY30" s="6"/>
      <c r="LPZ30" s="6"/>
      <c r="LQA30" s="6"/>
      <c r="LQB30" s="6"/>
      <c r="LQC30" s="6"/>
      <c r="LQD30" s="6"/>
      <c r="LQE30" s="6"/>
      <c r="LQF30" s="6"/>
      <c r="LQG30" s="6"/>
      <c r="LQH30" s="6"/>
      <c r="LQI30" s="6"/>
      <c r="LQJ30" s="6"/>
      <c r="LQK30" s="6"/>
      <c r="LQL30" s="6"/>
      <c r="LQM30" s="6"/>
      <c r="LQN30" s="6"/>
      <c r="LQO30" s="6"/>
      <c r="LQP30" s="6"/>
      <c r="LQQ30" s="6"/>
      <c r="LQR30" s="6"/>
      <c r="LQS30" s="6"/>
      <c r="LQT30" s="6"/>
      <c r="LQU30" s="6"/>
      <c r="LQV30" s="6"/>
      <c r="LQW30" s="6"/>
      <c r="LQX30" s="6"/>
      <c r="LQY30" s="6"/>
      <c r="LQZ30" s="6"/>
      <c r="LRA30" s="6"/>
      <c r="LRB30" s="6"/>
      <c r="LRC30" s="6"/>
      <c r="LRD30" s="6"/>
      <c r="LRE30" s="6"/>
      <c r="LRF30" s="6"/>
      <c r="LRG30" s="6"/>
      <c r="LRH30" s="6"/>
      <c r="LRI30" s="6"/>
      <c r="LRJ30" s="6"/>
      <c r="LRK30" s="6"/>
      <c r="LRL30" s="6"/>
      <c r="LRM30" s="6"/>
      <c r="LRN30" s="6"/>
      <c r="LRO30" s="6"/>
      <c r="LRP30" s="6"/>
      <c r="LRQ30" s="6"/>
      <c r="LRR30" s="6"/>
      <c r="LRS30" s="6"/>
      <c r="LRT30" s="6"/>
      <c r="LRU30" s="6"/>
      <c r="LRV30" s="6"/>
      <c r="LRW30" s="6"/>
      <c r="LRX30" s="6"/>
      <c r="LRY30" s="6"/>
      <c r="LRZ30" s="6"/>
      <c r="LSA30" s="6"/>
      <c r="LSB30" s="6"/>
      <c r="LSC30" s="6"/>
      <c r="LSD30" s="6"/>
      <c r="LSE30" s="6"/>
      <c r="LSF30" s="6"/>
      <c r="LSG30" s="6"/>
      <c r="LSH30" s="6"/>
      <c r="LSI30" s="6"/>
      <c r="LSJ30" s="6"/>
      <c r="LSK30" s="6"/>
      <c r="LSL30" s="6"/>
      <c r="LSM30" s="6"/>
      <c r="LSN30" s="6"/>
      <c r="LSO30" s="6"/>
      <c r="LSP30" s="6"/>
      <c r="LSQ30" s="6"/>
      <c r="LSR30" s="6"/>
      <c r="LSS30" s="6"/>
      <c r="LST30" s="6"/>
      <c r="LSU30" s="6"/>
      <c r="LSV30" s="6"/>
      <c r="LSW30" s="6"/>
      <c r="LSX30" s="6"/>
      <c r="LSY30" s="6"/>
      <c r="LSZ30" s="6"/>
      <c r="LTA30" s="6"/>
      <c r="LTB30" s="6"/>
      <c r="LTC30" s="6"/>
      <c r="LTD30" s="6"/>
      <c r="LTE30" s="6"/>
      <c r="LTF30" s="6"/>
      <c r="LTG30" s="6"/>
      <c r="LTH30" s="6"/>
      <c r="LTI30" s="6"/>
      <c r="LTJ30" s="6"/>
      <c r="LTK30" s="6"/>
      <c r="LTL30" s="6"/>
      <c r="LTM30" s="6"/>
      <c r="LTN30" s="6"/>
      <c r="LTO30" s="6"/>
      <c r="LTP30" s="6"/>
      <c r="LTQ30" s="6"/>
      <c r="LTR30" s="6"/>
      <c r="LTS30" s="6"/>
      <c r="LTT30" s="6"/>
      <c r="LTU30" s="6"/>
      <c r="LTV30" s="6"/>
      <c r="LTW30" s="6"/>
      <c r="LTX30" s="6"/>
      <c r="LTY30" s="6"/>
      <c r="LTZ30" s="6"/>
      <c r="LUA30" s="6"/>
      <c r="LUB30" s="6"/>
      <c r="LUC30" s="6"/>
      <c r="LUD30" s="6"/>
      <c r="LUE30" s="6"/>
      <c r="LUF30" s="6"/>
      <c r="LUG30" s="6"/>
      <c r="LUH30" s="6"/>
      <c r="LUI30" s="6"/>
      <c r="LUJ30" s="6"/>
      <c r="LUK30" s="6"/>
      <c r="LUL30" s="6"/>
      <c r="LUM30" s="6"/>
      <c r="LUN30" s="6"/>
      <c r="LUO30" s="6"/>
      <c r="LUP30" s="6"/>
      <c r="LUQ30" s="6"/>
      <c r="LUR30" s="6"/>
      <c r="LUS30" s="6"/>
      <c r="LUT30" s="6"/>
      <c r="LUU30" s="6"/>
      <c r="LUV30" s="6"/>
      <c r="LUW30" s="6"/>
      <c r="LUX30" s="6"/>
      <c r="LUY30" s="6"/>
      <c r="LUZ30" s="6"/>
      <c r="LVA30" s="6"/>
      <c r="LVB30" s="6"/>
      <c r="LVC30" s="6"/>
      <c r="LVD30" s="6"/>
      <c r="LVE30" s="6"/>
      <c r="LVF30" s="6"/>
      <c r="LVG30" s="6"/>
      <c r="LVH30" s="6"/>
      <c r="LVI30" s="6"/>
      <c r="LVJ30" s="6"/>
      <c r="LVK30" s="6"/>
      <c r="LVL30" s="6"/>
      <c r="LVM30" s="6"/>
      <c r="LVN30" s="6"/>
      <c r="LVO30" s="6"/>
      <c r="LVP30" s="6"/>
      <c r="LVQ30" s="6"/>
      <c r="LVR30" s="6"/>
      <c r="LVS30" s="6"/>
      <c r="LVT30" s="6"/>
      <c r="LVU30" s="6"/>
      <c r="LVV30" s="6"/>
      <c r="LVW30" s="6"/>
      <c r="LVX30" s="6"/>
      <c r="LVY30" s="6"/>
      <c r="LVZ30" s="6"/>
      <c r="LWA30" s="6"/>
      <c r="LWB30" s="6"/>
      <c r="LWC30" s="6"/>
      <c r="LWD30" s="6"/>
      <c r="LWE30" s="6"/>
      <c r="LWF30" s="6"/>
      <c r="LWG30" s="6"/>
      <c r="LWH30" s="6"/>
      <c r="LWI30" s="6"/>
      <c r="LWJ30" s="6"/>
      <c r="LWK30" s="6"/>
      <c r="LWL30" s="6"/>
      <c r="LWM30" s="6"/>
      <c r="LWN30" s="6"/>
      <c r="LWO30" s="6"/>
      <c r="LWP30" s="6"/>
      <c r="LWQ30" s="6"/>
      <c r="LWR30" s="6"/>
      <c r="LWS30" s="6"/>
      <c r="LWT30" s="6"/>
      <c r="LWU30" s="6"/>
      <c r="LWV30" s="6"/>
      <c r="LWW30" s="6"/>
      <c r="LWX30" s="6"/>
      <c r="LWY30" s="6"/>
      <c r="LWZ30" s="6"/>
      <c r="LXA30" s="6"/>
      <c r="LXB30" s="6"/>
      <c r="LXC30" s="6"/>
      <c r="LXD30" s="6"/>
      <c r="LXE30" s="6"/>
      <c r="LXF30" s="6"/>
      <c r="LXG30" s="6"/>
      <c r="LXH30" s="6"/>
      <c r="LXI30" s="6"/>
      <c r="LXJ30" s="6"/>
      <c r="LXK30" s="6"/>
      <c r="LXL30" s="6"/>
      <c r="LXM30" s="6"/>
      <c r="LXN30" s="6"/>
      <c r="LXO30" s="6"/>
      <c r="LXP30" s="6"/>
      <c r="LXQ30" s="6"/>
      <c r="LXR30" s="6"/>
      <c r="LXS30" s="6"/>
      <c r="LXT30" s="6"/>
      <c r="LXU30" s="6"/>
      <c r="LXV30" s="6"/>
      <c r="LXW30" s="6"/>
      <c r="LXX30" s="6"/>
      <c r="LXY30" s="6"/>
      <c r="LXZ30" s="6"/>
      <c r="LYA30" s="6"/>
      <c r="LYB30" s="6"/>
      <c r="LYC30" s="6"/>
      <c r="LYD30" s="6"/>
      <c r="LYE30" s="6"/>
      <c r="LYF30" s="6"/>
      <c r="LYG30" s="6"/>
      <c r="LYH30" s="6"/>
      <c r="LYI30" s="6"/>
      <c r="LYJ30" s="6"/>
      <c r="LYK30" s="6"/>
      <c r="LYL30" s="6"/>
      <c r="LYM30" s="6"/>
      <c r="LYN30" s="6"/>
      <c r="LYO30" s="6"/>
      <c r="LYP30" s="6"/>
      <c r="LYQ30" s="6"/>
      <c r="LYR30" s="6"/>
      <c r="LYS30" s="6"/>
      <c r="LYT30" s="6"/>
      <c r="LYU30" s="6"/>
      <c r="LYV30" s="6"/>
      <c r="LYW30" s="6"/>
      <c r="LYX30" s="6"/>
      <c r="LYY30" s="6"/>
      <c r="LYZ30" s="6"/>
      <c r="LZA30" s="6"/>
      <c r="LZB30" s="6"/>
      <c r="LZC30" s="6"/>
      <c r="LZD30" s="6"/>
      <c r="LZE30" s="6"/>
      <c r="LZF30" s="6"/>
      <c r="LZG30" s="6"/>
      <c r="LZH30" s="6"/>
      <c r="LZI30" s="6"/>
      <c r="LZJ30" s="6"/>
      <c r="LZK30" s="6"/>
      <c r="LZL30" s="6"/>
      <c r="LZM30" s="6"/>
      <c r="LZN30" s="6"/>
      <c r="LZO30" s="6"/>
      <c r="LZP30" s="6"/>
      <c r="LZQ30" s="6"/>
      <c r="LZR30" s="6"/>
      <c r="LZS30" s="6"/>
      <c r="LZT30" s="6"/>
      <c r="LZU30" s="6"/>
      <c r="LZV30" s="6"/>
      <c r="LZW30" s="6"/>
      <c r="LZX30" s="6"/>
      <c r="LZY30" s="6"/>
      <c r="LZZ30" s="6"/>
      <c r="MAA30" s="6"/>
      <c r="MAB30" s="6"/>
      <c r="MAC30" s="6"/>
      <c r="MAD30" s="6"/>
      <c r="MAE30" s="6"/>
      <c r="MAF30" s="6"/>
      <c r="MAG30" s="6"/>
      <c r="MAH30" s="6"/>
      <c r="MAI30" s="6"/>
      <c r="MAJ30" s="6"/>
      <c r="MAK30" s="6"/>
      <c r="MAL30" s="6"/>
      <c r="MAM30" s="6"/>
      <c r="MAN30" s="6"/>
      <c r="MAO30" s="6"/>
      <c r="MAP30" s="6"/>
      <c r="MAQ30" s="6"/>
      <c r="MAR30" s="6"/>
      <c r="MAS30" s="6"/>
      <c r="MAT30" s="6"/>
      <c r="MAU30" s="6"/>
      <c r="MAV30" s="6"/>
      <c r="MAW30" s="6"/>
      <c r="MAX30" s="6"/>
      <c r="MAY30" s="6"/>
      <c r="MAZ30" s="6"/>
      <c r="MBA30" s="6"/>
      <c r="MBB30" s="6"/>
      <c r="MBC30" s="6"/>
      <c r="MBD30" s="6"/>
      <c r="MBE30" s="6"/>
      <c r="MBF30" s="6"/>
      <c r="MBG30" s="6"/>
      <c r="MBH30" s="6"/>
      <c r="MBI30" s="6"/>
      <c r="MBJ30" s="6"/>
      <c r="MBK30" s="6"/>
      <c r="MBL30" s="6"/>
      <c r="MBM30" s="6"/>
      <c r="MBN30" s="6"/>
      <c r="MBO30" s="6"/>
      <c r="MBP30" s="6"/>
      <c r="MBQ30" s="6"/>
      <c r="MBR30" s="6"/>
      <c r="MBS30" s="6"/>
      <c r="MBT30" s="6"/>
      <c r="MBU30" s="6"/>
      <c r="MBV30" s="6"/>
      <c r="MBW30" s="6"/>
      <c r="MBX30" s="6"/>
      <c r="MBY30" s="6"/>
      <c r="MBZ30" s="6"/>
      <c r="MCA30" s="6"/>
      <c r="MCB30" s="6"/>
      <c r="MCC30" s="6"/>
      <c r="MCD30" s="6"/>
      <c r="MCE30" s="6"/>
      <c r="MCF30" s="6"/>
      <c r="MCG30" s="6"/>
      <c r="MCH30" s="6"/>
      <c r="MCI30" s="6"/>
      <c r="MCJ30" s="6"/>
      <c r="MCK30" s="6"/>
      <c r="MCL30" s="6"/>
      <c r="MCM30" s="6"/>
      <c r="MCN30" s="6"/>
      <c r="MCO30" s="6"/>
      <c r="MCP30" s="6"/>
      <c r="MCQ30" s="6"/>
      <c r="MCR30" s="6"/>
      <c r="MCS30" s="6"/>
      <c r="MCT30" s="6"/>
      <c r="MCU30" s="6"/>
      <c r="MCV30" s="6"/>
      <c r="MCW30" s="6"/>
      <c r="MCX30" s="6"/>
      <c r="MCY30" s="6"/>
      <c r="MCZ30" s="6"/>
      <c r="MDA30" s="6"/>
      <c r="MDB30" s="6"/>
      <c r="MDC30" s="6"/>
      <c r="MDD30" s="6"/>
      <c r="MDE30" s="6"/>
      <c r="MDF30" s="6"/>
      <c r="MDG30" s="6"/>
      <c r="MDH30" s="6"/>
      <c r="MDI30" s="6"/>
      <c r="MDJ30" s="6"/>
      <c r="MDK30" s="6"/>
      <c r="MDL30" s="6"/>
      <c r="MDM30" s="6"/>
      <c r="MDN30" s="6"/>
      <c r="MDO30" s="6"/>
      <c r="MDP30" s="6"/>
      <c r="MDQ30" s="6"/>
      <c r="MDR30" s="6"/>
      <c r="MDS30" s="6"/>
      <c r="MDT30" s="6"/>
      <c r="MDU30" s="6"/>
      <c r="MDV30" s="6"/>
      <c r="MDW30" s="6"/>
      <c r="MDX30" s="6"/>
      <c r="MDY30" s="6"/>
      <c r="MDZ30" s="6"/>
      <c r="MEA30" s="6"/>
      <c r="MEB30" s="6"/>
      <c r="MEC30" s="6"/>
      <c r="MED30" s="6"/>
      <c r="MEE30" s="6"/>
      <c r="MEF30" s="6"/>
      <c r="MEG30" s="6"/>
      <c r="MEH30" s="6"/>
      <c r="MEI30" s="6"/>
      <c r="MEJ30" s="6"/>
      <c r="MEK30" s="6"/>
      <c r="MEL30" s="6"/>
      <c r="MEM30" s="6"/>
      <c r="MEN30" s="6"/>
      <c r="MEO30" s="6"/>
      <c r="MEP30" s="6"/>
      <c r="MEQ30" s="6"/>
      <c r="MER30" s="6"/>
      <c r="MES30" s="6"/>
      <c r="MET30" s="6"/>
      <c r="MEU30" s="6"/>
      <c r="MEV30" s="6"/>
      <c r="MEW30" s="6"/>
      <c r="MEX30" s="6"/>
      <c r="MEY30" s="6"/>
      <c r="MEZ30" s="6"/>
      <c r="MFA30" s="6"/>
      <c r="MFB30" s="6"/>
      <c r="MFC30" s="6"/>
      <c r="MFD30" s="6"/>
      <c r="MFE30" s="6"/>
      <c r="MFF30" s="6"/>
      <c r="MFG30" s="6"/>
      <c r="MFH30" s="6"/>
      <c r="MFI30" s="6"/>
      <c r="MFJ30" s="6"/>
      <c r="MFK30" s="6"/>
      <c r="MFL30" s="6"/>
      <c r="MFM30" s="6"/>
      <c r="MFN30" s="6"/>
      <c r="MFO30" s="6"/>
      <c r="MFP30" s="6"/>
      <c r="MFQ30" s="6"/>
      <c r="MFR30" s="6"/>
      <c r="MFS30" s="6"/>
      <c r="MFT30" s="6"/>
      <c r="MFU30" s="6"/>
      <c r="MFV30" s="6"/>
      <c r="MFW30" s="6"/>
      <c r="MFX30" s="6"/>
      <c r="MFY30" s="6"/>
      <c r="MFZ30" s="6"/>
      <c r="MGA30" s="6"/>
      <c r="MGB30" s="6"/>
      <c r="MGC30" s="6"/>
      <c r="MGD30" s="6"/>
      <c r="MGE30" s="6"/>
      <c r="MGF30" s="6"/>
      <c r="MGG30" s="6"/>
      <c r="MGH30" s="6"/>
      <c r="MGI30" s="6"/>
      <c r="MGJ30" s="6"/>
      <c r="MGK30" s="6"/>
      <c r="MGL30" s="6"/>
      <c r="MGM30" s="6"/>
      <c r="MGN30" s="6"/>
      <c r="MGO30" s="6"/>
      <c r="MGP30" s="6"/>
      <c r="MGQ30" s="6"/>
      <c r="MGR30" s="6"/>
      <c r="MGS30" s="6"/>
      <c r="MGT30" s="6"/>
      <c r="MGU30" s="6"/>
      <c r="MGV30" s="6"/>
      <c r="MGW30" s="6"/>
      <c r="MGX30" s="6"/>
      <c r="MGY30" s="6"/>
      <c r="MGZ30" s="6"/>
      <c r="MHA30" s="6"/>
      <c r="MHB30" s="6"/>
      <c r="MHC30" s="6"/>
      <c r="MHD30" s="6"/>
      <c r="MHE30" s="6"/>
      <c r="MHF30" s="6"/>
      <c r="MHG30" s="6"/>
      <c r="MHH30" s="6"/>
      <c r="MHI30" s="6"/>
      <c r="MHJ30" s="6"/>
      <c r="MHK30" s="6"/>
      <c r="MHL30" s="6"/>
      <c r="MHM30" s="6"/>
      <c r="MHN30" s="6"/>
      <c r="MHO30" s="6"/>
      <c r="MHP30" s="6"/>
      <c r="MHQ30" s="6"/>
      <c r="MHR30" s="6"/>
      <c r="MHS30" s="6"/>
      <c r="MHT30" s="6"/>
      <c r="MHU30" s="6"/>
      <c r="MHV30" s="6"/>
      <c r="MHW30" s="6"/>
      <c r="MHX30" s="6"/>
      <c r="MHY30" s="6"/>
      <c r="MHZ30" s="6"/>
      <c r="MIA30" s="6"/>
      <c r="MIB30" s="6"/>
      <c r="MIC30" s="6"/>
      <c r="MID30" s="6"/>
      <c r="MIE30" s="6"/>
      <c r="MIF30" s="6"/>
      <c r="MIG30" s="6"/>
      <c r="MIH30" s="6"/>
      <c r="MII30" s="6"/>
      <c r="MIJ30" s="6"/>
      <c r="MIK30" s="6"/>
      <c r="MIL30" s="6"/>
      <c r="MIM30" s="6"/>
      <c r="MIN30" s="6"/>
      <c r="MIO30" s="6"/>
      <c r="MIP30" s="6"/>
      <c r="MIQ30" s="6"/>
      <c r="MIR30" s="6"/>
      <c r="MIS30" s="6"/>
      <c r="MIT30" s="6"/>
      <c r="MIU30" s="6"/>
      <c r="MIV30" s="6"/>
      <c r="MIW30" s="6"/>
      <c r="MIX30" s="6"/>
      <c r="MIY30" s="6"/>
      <c r="MIZ30" s="6"/>
      <c r="MJA30" s="6"/>
      <c r="MJB30" s="6"/>
      <c r="MJC30" s="6"/>
      <c r="MJD30" s="6"/>
      <c r="MJE30" s="6"/>
      <c r="MJF30" s="6"/>
      <c r="MJG30" s="6"/>
      <c r="MJH30" s="6"/>
      <c r="MJI30" s="6"/>
      <c r="MJJ30" s="6"/>
      <c r="MJK30" s="6"/>
      <c r="MJL30" s="6"/>
      <c r="MJM30" s="6"/>
      <c r="MJN30" s="6"/>
      <c r="MJO30" s="6"/>
      <c r="MJP30" s="6"/>
      <c r="MJQ30" s="6"/>
      <c r="MJR30" s="6"/>
      <c r="MJS30" s="6"/>
      <c r="MJT30" s="6"/>
      <c r="MJU30" s="6"/>
      <c r="MJV30" s="6"/>
      <c r="MJW30" s="6"/>
      <c r="MJX30" s="6"/>
      <c r="MJY30" s="6"/>
      <c r="MJZ30" s="6"/>
      <c r="MKA30" s="6"/>
      <c r="MKB30" s="6"/>
      <c r="MKC30" s="6"/>
      <c r="MKD30" s="6"/>
      <c r="MKE30" s="6"/>
      <c r="MKF30" s="6"/>
      <c r="MKG30" s="6"/>
      <c r="MKH30" s="6"/>
      <c r="MKI30" s="6"/>
      <c r="MKJ30" s="6"/>
      <c r="MKK30" s="6"/>
      <c r="MKL30" s="6"/>
      <c r="MKM30" s="6"/>
      <c r="MKN30" s="6"/>
      <c r="MKO30" s="6"/>
      <c r="MKP30" s="6"/>
      <c r="MKQ30" s="6"/>
      <c r="MKR30" s="6"/>
      <c r="MKS30" s="6"/>
      <c r="MKT30" s="6"/>
      <c r="MKU30" s="6"/>
      <c r="MKV30" s="6"/>
      <c r="MKW30" s="6"/>
      <c r="MKX30" s="6"/>
      <c r="MKY30" s="6"/>
      <c r="MKZ30" s="6"/>
      <c r="MLA30" s="6"/>
      <c r="MLB30" s="6"/>
      <c r="MLC30" s="6"/>
      <c r="MLD30" s="6"/>
      <c r="MLE30" s="6"/>
      <c r="MLF30" s="6"/>
      <c r="MLG30" s="6"/>
      <c r="MLH30" s="6"/>
      <c r="MLI30" s="6"/>
      <c r="MLJ30" s="6"/>
      <c r="MLK30" s="6"/>
      <c r="MLL30" s="6"/>
      <c r="MLM30" s="6"/>
      <c r="MLN30" s="6"/>
      <c r="MLO30" s="6"/>
      <c r="MLP30" s="6"/>
      <c r="MLQ30" s="6"/>
      <c r="MLR30" s="6"/>
      <c r="MLS30" s="6"/>
      <c r="MLT30" s="6"/>
      <c r="MLU30" s="6"/>
      <c r="MLV30" s="6"/>
      <c r="MLW30" s="6"/>
      <c r="MLX30" s="6"/>
      <c r="MLY30" s="6"/>
      <c r="MLZ30" s="6"/>
      <c r="MMA30" s="6"/>
      <c r="MMB30" s="6"/>
      <c r="MMC30" s="6"/>
      <c r="MMD30" s="6"/>
      <c r="MME30" s="6"/>
      <c r="MMF30" s="6"/>
      <c r="MMG30" s="6"/>
      <c r="MMH30" s="6"/>
      <c r="MMI30" s="6"/>
      <c r="MMJ30" s="6"/>
      <c r="MMK30" s="6"/>
      <c r="MML30" s="6"/>
      <c r="MMM30" s="6"/>
      <c r="MMN30" s="6"/>
      <c r="MMO30" s="6"/>
      <c r="MMP30" s="6"/>
      <c r="MMQ30" s="6"/>
      <c r="MMR30" s="6"/>
      <c r="MMS30" s="6"/>
      <c r="MMT30" s="6"/>
      <c r="MMU30" s="6"/>
      <c r="MMV30" s="6"/>
      <c r="MMW30" s="6"/>
      <c r="MMX30" s="6"/>
      <c r="MMY30" s="6"/>
      <c r="MMZ30" s="6"/>
      <c r="MNA30" s="6"/>
      <c r="MNB30" s="6"/>
      <c r="MNC30" s="6"/>
      <c r="MND30" s="6"/>
      <c r="MNE30" s="6"/>
      <c r="MNF30" s="6"/>
      <c r="MNG30" s="6"/>
      <c r="MNH30" s="6"/>
      <c r="MNI30" s="6"/>
      <c r="MNJ30" s="6"/>
      <c r="MNK30" s="6"/>
      <c r="MNL30" s="6"/>
      <c r="MNM30" s="6"/>
      <c r="MNN30" s="6"/>
      <c r="MNO30" s="6"/>
      <c r="MNP30" s="6"/>
      <c r="MNQ30" s="6"/>
      <c r="MNR30" s="6"/>
      <c r="MNS30" s="6"/>
      <c r="MNT30" s="6"/>
      <c r="MNU30" s="6"/>
      <c r="MNV30" s="6"/>
      <c r="MNW30" s="6"/>
      <c r="MNX30" s="6"/>
      <c r="MNY30" s="6"/>
      <c r="MNZ30" s="6"/>
      <c r="MOA30" s="6"/>
      <c r="MOB30" s="6"/>
      <c r="MOC30" s="6"/>
      <c r="MOD30" s="6"/>
      <c r="MOE30" s="6"/>
      <c r="MOF30" s="6"/>
      <c r="MOG30" s="6"/>
      <c r="MOH30" s="6"/>
      <c r="MOI30" s="6"/>
      <c r="MOJ30" s="6"/>
      <c r="MOK30" s="6"/>
      <c r="MOL30" s="6"/>
      <c r="MOM30" s="6"/>
      <c r="MON30" s="6"/>
      <c r="MOO30" s="6"/>
      <c r="MOP30" s="6"/>
      <c r="MOQ30" s="6"/>
      <c r="MOR30" s="6"/>
      <c r="MOS30" s="6"/>
      <c r="MOT30" s="6"/>
      <c r="MOU30" s="6"/>
      <c r="MOV30" s="6"/>
      <c r="MOW30" s="6"/>
      <c r="MOX30" s="6"/>
      <c r="MOY30" s="6"/>
      <c r="MOZ30" s="6"/>
      <c r="MPA30" s="6"/>
      <c r="MPB30" s="6"/>
      <c r="MPC30" s="6"/>
      <c r="MPD30" s="6"/>
      <c r="MPE30" s="6"/>
      <c r="MPF30" s="6"/>
      <c r="MPG30" s="6"/>
      <c r="MPH30" s="6"/>
      <c r="MPI30" s="6"/>
      <c r="MPJ30" s="6"/>
      <c r="MPK30" s="6"/>
      <c r="MPL30" s="6"/>
      <c r="MPM30" s="6"/>
      <c r="MPN30" s="6"/>
      <c r="MPO30" s="6"/>
      <c r="MPP30" s="6"/>
      <c r="MPQ30" s="6"/>
      <c r="MPR30" s="6"/>
      <c r="MPS30" s="6"/>
      <c r="MPT30" s="6"/>
      <c r="MPU30" s="6"/>
      <c r="MPV30" s="6"/>
      <c r="MPW30" s="6"/>
      <c r="MPX30" s="6"/>
      <c r="MPY30" s="6"/>
      <c r="MPZ30" s="6"/>
      <c r="MQA30" s="6"/>
      <c r="MQB30" s="6"/>
      <c r="MQC30" s="6"/>
      <c r="MQD30" s="6"/>
      <c r="MQE30" s="6"/>
      <c r="MQF30" s="6"/>
      <c r="MQG30" s="6"/>
      <c r="MQH30" s="6"/>
      <c r="MQI30" s="6"/>
      <c r="MQJ30" s="6"/>
      <c r="MQK30" s="6"/>
      <c r="MQL30" s="6"/>
      <c r="MQM30" s="6"/>
      <c r="MQN30" s="6"/>
      <c r="MQO30" s="6"/>
      <c r="MQP30" s="6"/>
      <c r="MQQ30" s="6"/>
      <c r="MQR30" s="6"/>
      <c r="MQS30" s="6"/>
      <c r="MQT30" s="6"/>
      <c r="MQU30" s="6"/>
      <c r="MQV30" s="6"/>
      <c r="MQW30" s="6"/>
      <c r="MQX30" s="6"/>
      <c r="MQY30" s="6"/>
      <c r="MQZ30" s="6"/>
      <c r="MRA30" s="6"/>
      <c r="MRB30" s="6"/>
      <c r="MRC30" s="6"/>
      <c r="MRD30" s="6"/>
      <c r="MRE30" s="6"/>
      <c r="MRF30" s="6"/>
      <c r="MRG30" s="6"/>
      <c r="MRH30" s="6"/>
      <c r="MRI30" s="6"/>
      <c r="MRJ30" s="6"/>
      <c r="MRK30" s="6"/>
      <c r="MRL30" s="6"/>
      <c r="MRM30" s="6"/>
      <c r="MRN30" s="6"/>
      <c r="MRO30" s="6"/>
      <c r="MRP30" s="6"/>
      <c r="MRQ30" s="6"/>
      <c r="MRR30" s="6"/>
      <c r="MRS30" s="6"/>
      <c r="MRT30" s="6"/>
      <c r="MRU30" s="6"/>
      <c r="MRV30" s="6"/>
      <c r="MRW30" s="6"/>
      <c r="MRX30" s="6"/>
      <c r="MRY30" s="6"/>
      <c r="MRZ30" s="6"/>
      <c r="MSA30" s="6"/>
      <c r="MSB30" s="6"/>
      <c r="MSC30" s="6"/>
      <c r="MSD30" s="6"/>
      <c r="MSE30" s="6"/>
      <c r="MSF30" s="6"/>
      <c r="MSG30" s="6"/>
      <c r="MSH30" s="6"/>
      <c r="MSI30" s="6"/>
      <c r="MSJ30" s="6"/>
      <c r="MSK30" s="6"/>
      <c r="MSL30" s="6"/>
      <c r="MSM30" s="6"/>
      <c r="MSN30" s="6"/>
      <c r="MSO30" s="6"/>
      <c r="MSP30" s="6"/>
      <c r="MSQ30" s="6"/>
      <c r="MSR30" s="6"/>
      <c r="MSS30" s="6"/>
      <c r="MST30" s="6"/>
      <c r="MSU30" s="6"/>
      <c r="MSV30" s="6"/>
      <c r="MSW30" s="6"/>
      <c r="MSX30" s="6"/>
      <c r="MSY30" s="6"/>
      <c r="MSZ30" s="6"/>
      <c r="MTA30" s="6"/>
      <c r="MTB30" s="6"/>
      <c r="MTC30" s="6"/>
      <c r="MTD30" s="6"/>
      <c r="MTE30" s="6"/>
      <c r="MTF30" s="6"/>
      <c r="MTG30" s="6"/>
      <c r="MTH30" s="6"/>
      <c r="MTI30" s="6"/>
      <c r="MTJ30" s="6"/>
      <c r="MTK30" s="6"/>
      <c r="MTL30" s="6"/>
      <c r="MTM30" s="6"/>
      <c r="MTN30" s="6"/>
      <c r="MTO30" s="6"/>
      <c r="MTP30" s="6"/>
      <c r="MTQ30" s="6"/>
      <c r="MTR30" s="6"/>
      <c r="MTS30" s="6"/>
      <c r="MTT30" s="6"/>
      <c r="MTU30" s="6"/>
      <c r="MTV30" s="6"/>
      <c r="MTW30" s="6"/>
      <c r="MTX30" s="6"/>
      <c r="MTY30" s="6"/>
      <c r="MTZ30" s="6"/>
      <c r="MUA30" s="6"/>
      <c r="MUB30" s="6"/>
      <c r="MUC30" s="6"/>
      <c r="MUD30" s="6"/>
      <c r="MUE30" s="6"/>
      <c r="MUF30" s="6"/>
      <c r="MUG30" s="6"/>
      <c r="MUH30" s="6"/>
      <c r="MUI30" s="6"/>
      <c r="MUJ30" s="6"/>
      <c r="MUK30" s="6"/>
      <c r="MUL30" s="6"/>
      <c r="MUM30" s="6"/>
      <c r="MUN30" s="6"/>
      <c r="MUO30" s="6"/>
      <c r="MUP30" s="6"/>
      <c r="MUQ30" s="6"/>
      <c r="MUR30" s="6"/>
      <c r="MUS30" s="6"/>
      <c r="MUT30" s="6"/>
      <c r="MUU30" s="6"/>
      <c r="MUV30" s="6"/>
      <c r="MUW30" s="6"/>
      <c r="MUX30" s="6"/>
      <c r="MUY30" s="6"/>
      <c r="MUZ30" s="6"/>
      <c r="MVA30" s="6"/>
      <c r="MVB30" s="6"/>
      <c r="MVC30" s="6"/>
      <c r="MVD30" s="6"/>
      <c r="MVE30" s="6"/>
      <c r="MVF30" s="6"/>
      <c r="MVG30" s="6"/>
      <c r="MVH30" s="6"/>
      <c r="MVI30" s="6"/>
      <c r="MVJ30" s="6"/>
      <c r="MVK30" s="6"/>
      <c r="MVL30" s="6"/>
      <c r="MVM30" s="6"/>
      <c r="MVN30" s="6"/>
      <c r="MVO30" s="6"/>
      <c r="MVP30" s="6"/>
      <c r="MVQ30" s="6"/>
      <c r="MVR30" s="6"/>
      <c r="MVS30" s="6"/>
      <c r="MVT30" s="6"/>
      <c r="MVU30" s="6"/>
      <c r="MVV30" s="6"/>
      <c r="MVW30" s="6"/>
      <c r="MVX30" s="6"/>
      <c r="MVY30" s="6"/>
      <c r="MVZ30" s="6"/>
      <c r="MWA30" s="6"/>
      <c r="MWB30" s="6"/>
      <c r="MWC30" s="6"/>
      <c r="MWD30" s="6"/>
      <c r="MWE30" s="6"/>
      <c r="MWF30" s="6"/>
      <c r="MWG30" s="6"/>
      <c r="MWH30" s="6"/>
      <c r="MWI30" s="6"/>
      <c r="MWJ30" s="6"/>
      <c r="MWK30" s="6"/>
      <c r="MWL30" s="6"/>
      <c r="MWM30" s="6"/>
      <c r="MWN30" s="6"/>
      <c r="MWO30" s="6"/>
      <c r="MWP30" s="6"/>
      <c r="MWQ30" s="6"/>
      <c r="MWR30" s="6"/>
      <c r="MWS30" s="6"/>
      <c r="MWT30" s="6"/>
      <c r="MWU30" s="6"/>
      <c r="MWV30" s="6"/>
      <c r="MWW30" s="6"/>
      <c r="MWX30" s="6"/>
      <c r="MWY30" s="6"/>
      <c r="MWZ30" s="6"/>
      <c r="MXA30" s="6"/>
      <c r="MXB30" s="6"/>
      <c r="MXC30" s="6"/>
      <c r="MXD30" s="6"/>
      <c r="MXE30" s="6"/>
      <c r="MXF30" s="6"/>
      <c r="MXG30" s="6"/>
      <c r="MXH30" s="6"/>
      <c r="MXI30" s="6"/>
      <c r="MXJ30" s="6"/>
      <c r="MXK30" s="6"/>
      <c r="MXL30" s="6"/>
      <c r="MXM30" s="6"/>
      <c r="MXN30" s="6"/>
      <c r="MXO30" s="6"/>
      <c r="MXP30" s="6"/>
      <c r="MXQ30" s="6"/>
      <c r="MXR30" s="6"/>
      <c r="MXS30" s="6"/>
      <c r="MXT30" s="6"/>
      <c r="MXU30" s="6"/>
      <c r="MXV30" s="6"/>
      <c r="MXW30" s="6"/>
      <c r="MXX30" s="6"/>
      <c r="MXY30" s="6"/>
      <c r="MXZ30" s="6"/>
      <c r="MYA30" s="6"/>
      <c r="MYB30" s="6"/>
      <c r="MYC30" s="6"/>
      <c r="MYD30" s="6"/>
      <c r="MYE30" s="6"/>
      <c r="MYF30" s="6"/>
      <c r="MYG30" s="6"/>
      <c r="MYH30" s="6"/>
      <c r="MYI30" s="6"/>
      <c r="MYJ30" s="6"/>
      <c r="MYK30" s="6"/>
      <c r="MYL30" s="6"/>
      <c r="MYM30" s="6"/>
      <c r="MYN30" s="6"/>
      <c r="MYO30" s="6"/>
      <c r="MYP30" s="6"/>
      <c r="MYQ30" s="6"/>
      <c r="MYR30" s="6"/>
      <c r="MYS30" s="6"/>
      <c r="MYT30" s="6"/>
      <c r="MYU30" s="6"/>
      <c r="MYV30" s="6"/>
      <c r="MYW30" s="6"/>
      <c r="MYX30" s="6"/>
      <c r="MYY30" s="6"/>
      <c r="MYZ30" s="6"/>
      <c r="MZA30" s="6"/>
      <c r="MZB30" s="6"/>
      <c r="MZC30" s="6"/>
      <c r="MZD30" s="6"/>
      <c r="MZE30" s="6"/>
      <c r="MZF30" s="6"/>
      <c r="MZG30" s="6"/>
      <c r="MZH30" s="6"/>
      <c r="MZI30" s="6"/>
      <c r="MZJ30" s="6"/>
      <c r="MZK30" s="6"/>
      <c r="MZL30" s="6"/>
      <c r="MZM30" s="6"/>
      <c r="MZN30" s="6"/>
      <c r="MZO30" s="6"/>
      <c r="MZP30" s="6"/>
      <c r="MZQ30" s="6"/>
      <c r="MZR30" s="6"/>
      <c r="MZS30" s="6"/>
      <c r="MZT30" s="6"/>
      <c r="MZU30" s="6"/>
      <c r="MZV30" s="6"/>
      <c r="MZW30" s="6"/>
      <c r="MZX30" s="6"/>
      <c r="MZY30" s="6"/>
      <c r="MZZ30" s="6"/>
      <c r="NAA30" s="6"/>
      <c r="NAB30" s="6"/>
      <c r="NAC30" s="6"/>
      <c r="NAD30" s="6"/>
      <c r="NAE30" s="6"/>
      <c r="NAF30" s="6"/>
      <c r="NAG30" s="6"/>
      <c r="NAH30" s="6"/>
      <c r="NAI30" s="6"/>
      <c r="NAJ30" s="6"/>
      <c r="NAK30" s="6"/>
      <c r="NAL30" s="6"/>
      <c r="NAM30" s="6"/>
      <c r="NAN30" s="6"/>
      <c r="NAO30" s="6"/>
      <c r="NAP30" s="6"/>
      <c r="NAQ30" s="6"/>
      <c r="NAR30" s="6"/>
      <c r="NAS30" s="6"/>
      <c r="NAT30" s="6"/>
      <c r="NAU30" s="6"/>
      <c r="NAV30" s="6"/>
      <c r="NAW30" s="6"/>
      <c r="NAX30" s="6"/>
      <c r="NAY30" s="6"/>
      <c r="NAZ30" s="6"/>
      <c r="NBA30" s="6"/>
      <c r="NBB30" s="6"/>
      <c r="NBC30" s="6"/>
      <c r="NBD30" s="6"/>
      <c r="NBE30" s="6"/>
      <c r="NBF30" s="6"/>
      <c r="NBG30" s="6"/>
      <c r="NBH30" s="6"/>
      <c r="NBI30" s="6"/>
      <c r="NBJ30" s="6"/>
      <c r="NBK30" s="6"/>
      <c r="NBL30" s="6"/>
      <c r="NBM30" s="6"/>
      <c r="NBN30" s="6"/>
      <c r="NBO30" s="6"/>
      <c r="NBP30" s="6"/>
      <c r="NBQ30" s="6"/>
      <c r="NBR30" s="6"/>
      <c r="NBS30" s="6"/>
      <c r="NBT30" s="6"/>
      <c r="NBU30" s="6"/>
      <c r="NBV30" s="6"/>
      <c r="NBW30" s="6"/>
      <c r="NBX30" s="6"/>
      <c r="NBY30" s="6"/>
      <c r="NBZ30" s="6"/>
      <c r="NCA30" s="6"/>
      <c r="NCB30" s="6"/>
      <c r="NCC30" s="6"/>
      <c r="NCD30" s="6"/>
      <c r="NCE30" s="6"/>
      <c r="NCF30" s="6"/>
      <c r="NCG30" s="6"/>
      <c r="NCH30" s="6"/>
      <c r="NCI30" s="6"/>
      <c r="NCJ30" s="6"/>
      <c r="NCK30" s="6"/>
      <c r="NCL30" s="6"/>
      <c r="NCM30" s="6"/>
      <c r="NCN30" s="6"/>
      <c r="NCO30" s="6"/>
      <c r="NCP30" s="6"/>
      <c r="NCQ30" s="6"/>
      <c r="NCR30" s="6"/>
      <c r="NCS30" s="6"/>
      <c r="NCT30" s="6"/>
      <c r="NCU30" s="6"/>
      <c r="NCV30" s="6"/>
      <c r="NCW30" s="6"/>
      <c r="NCX30" s="6"/>
      <c r="NCY30" s="6"/>
      <c r="NCZ30" s="6"/>
      <c r="NDA30" s="6"/>
      <c r="NDB30" s="6"/>
      <c r="NDC30" s="6"/>
      <c r="NDD30" s="6"/>
      <c r="NDE30" s="6"/>
      <c r="NDF30" s="6"/>
      <c r="NDG30" s="6"/>
      <c r="NDH30" s="6"/>
      <c r="NDI30" s="6"/>
      <c r="NDJ30" s="6"/>
      <c r="NDK30" s="6"/>
      <c r="NDL30" s="6"/>
      <c r="NDM30" s="6"/>
      <c r="NDN30" s="6"/>
      <c r="NDO30" s="6"/>
      <c r="NDP30" s="6"/>
      <c r="NDQ30" s="6"/>
      <c r="NDR30" s="6"/>
      <c r="NDS30" s="6"/>
      <c r="NDT30" s="6"/>
      <c r="NDU30" s="6"/>
      <c r="NDV30" s="6"/>
      <c r="NDW30" s="6"/>
      <c r="NDX30" s="6"/>
      <c r="NDY30" s="6"/>
      <c r="NDZ30" s="6"/>
      <c r="NEA30" s="6"/>
      <c r="NEB30" s="6"/>
      <c r="NEC30" s="6"/>
      <c r="NED30" s="6"/>
      <c r="NEE30" s="6"/>
      <c r="NEF30" s="6"/>
      <c r="NEG30" s="6"/>
      <c r="NEH30" s="6"/>
      <c r="NEI30" s="6"/>
      <c r="NEJ30" s="6"/>
      <c r="NEK30" s="6"/>
      <c r="NEL30" s="6"/>
      <c r="NEM30" s="6"/>
      <c r="NEN30" s="6"/>
      <c r="NEO30" s="6"/>
      <c r="NEP30" s="6"/>
      <c r="NEQ30" s="6"/>
      <c r="NER30" s="6"/>
      <c r="NES30" s="6"/>
      <c r="NET30" s="6"/>
      <c r="NEU30" s="6"/>
      <c r="NEV30" s="6"/>
      <c r="NEW30" s="6"/>
      <c r="NEX30" s="6"/>
      <c r="NEY30" s="6"/>
      <c r="NEZ30" s="6"/>
      <c r="NFA30" s="6"/>
      <c r="NFB30" s="6"/>
      <c r="NFC30" s="6"/>
      <c r="NFD30" s="6"/>
      <c r="NFE30" s="6"/>
      <c r="NFF30" s="6"/>
      <c r="NFG30" s="6"/>
      <c r="NFH30" s="6"/>
      <c r="NFI30" s="6"/>
      <c r="NFJ30" s="6"/>
      <c r="NFK30" s="6"/>
      <c r="NFL30" s="6"/>
      <c r="NFM30" s="6"/>
      <c r="NFN30" s="6"/>
      <c r="NFO30" s="6"/>
      <c r="NFP30" s="6"/>
      <c r="NFQ30" s="6"/>
      <c r="NFR30" s="6"/>
      <c r="NFS30" s="6"/>
      <c r="NFT30" s="6"/>
      <c r="NFU30" s="6"/>
      <c r="NFV30" s="6"/>
      <c r="NFW30" s="6"/>
      <c r="NFX30" s="6"/>
      <c r="NFY30" s="6"/>
      <c r="NFZ30" s="6"/>
      <c r="NGA30" s="6"/>
      <c r="NGB30" s="6"/>
      <c r="NGC30" s="6"/>
      <c r="NGD30" s="6"/>
      <c r="NGE30" s="6"/>
      <c r="NGF30" s="6"/>
      <c r="NGG30" s="6"/>
      <c r="NGH30" s="6"/>
      <c r="NGI30" s="6"/>
      <c r="NGJ30" s="6"/>
      <c r="NGK30" s="6"/>
      <c r="NGL30" s="6"/>
      <c r="NGM30" s="6"/>
      <c r="NGN30" s="6"/>
      <c r="NGO30" s="6"/>
      <c r="NGP30" s="6"/>
      <c r="NGQ30" s="6"/>
      <c r="NGR30" s="6"/>
      <c r="NGS30" s="6"/>
      <c r="NGT30" s="6"/>
      <c r="NGU30" s="6"/>
      <c r="NGV30" s="6"/>
      <c r="NGW30" s="6"/>
      <c r="NGX30" s="6"/>
      <c r="NGY30" s="6"/>
      <c r="NGZ30" s="6"/>
      <c r="NHA30" s="6"/>
      <c r="NHB30" s="6"/>
      <c r="NHC30" s="6"/>
      <c r="NHD30" s="6"/>
      <c r="NHE30" s="6"/>
      <c r="NHF30" s="6"/>
      <c r="NHG30" s="6"/>
      <c r="NHH30" s="6"/>
      <c r="NHI30" s="6"/>
      <c r="NHJ30" s="6"/>
      <c r="NHK30" s="6"/>
      <c r="NHL30" s="6"/>
      <c r="NHM30" s="6"/>
      <c r="NHN30" s="6"/>
      <c r="NHO30" s="6"/>
      <c r="NHP30" s="6"/>
      <c r="NHQ30" s="6"/>
      <c r="NHR30" s="6"/>
      <c r="NHS30" s="6"/>
      <c r="NHT30" s="6"/>
      <c r="NHU30" s="6"/>
      <c r="NHV30" s="6"/>
      <c r="NHW30" s="6"/>
      <c r="NHX30" s="6"/>
      <c r="NHY30" s="6"/>
      <c r="NHZ30" s="6"/>
      <c r="NIA30" s="6"/>
      <c r="NIB30" s="6"/>
      <c r="NIC30" s="6"/>
      <c r="NID30" s="6"/>
      <c r="NIE30" s="6"/>
      <c r="NIF30" s="6"/>
      <c r="NIG30" s="6"/>
      <c r="NIH30" s="6"/>
      <c r="NII30" s="6"/>
      <c r="NIJ30" s="6"/>
      <c r="NIK30" s="6"/>
      <c r="NIL30" s="6"/>
      <c r="NIM30" s="6"/>
      <c r="NIN30" s="6"/>
      <c r="NIO30" s="6"/>
      <c r="NIP30" s="6"/>
      <c r="NIQ30" s="6"/>
      <c r="NIR30" s="6"/>
      <c r="NIS30" s="6"/>
      <c r="NIT30" s="6"/>
      <c r="NIU30" s="6"/>
      <c r="NIV30" s="6"/>
      <c r="NIW30" s="6"/>
      <c r="NIX30" s="6"/>
      <c r="NIY30" s="6"/>
      <c r="NIZ30" s="6"/>
      <c r="NJA30" s="6"/>
      <c r="NJB30" s="6"/>
      <c r="NJC30" s="6"/>
      <c r="NJD30" s="6"/>
      <c r="NJE30" s="6"/>
      <c r="NJF30" s="6"/>
      <c r="NJG30" s="6"/>
      <c r="NJH30" s="6"/>
      <c r="NJI30" s="6"/>
      <c r="NJJ30" s="6"/>
      <c r="NJK30" s="6"/>
      <c r="NJL30" s="6"/>
      <c r="NJM30" s="6"/>
      <c r="NJN30" s="6"/>
      <c r="NJO30" s="6"/>
      <c r="NJP30" s="6"/>
      <c r="NJQ30" s="6"/>
      <c r="NJR30" s="6"/>
      <c r="NJS30" s="6"/>
      <c r="NJT30" s="6"/>
      <c r="NJU30" s="6"/>
      <c r="NJV30" s="6"/>
      <c r="NJW30" s="6"/>
      <c r="NJX30" s="6"/>
      <c r="NJY30" s="6"/>
      <c r="NJZ30" s="6"/>
      <c r="NKA30" s="6"/>
      <c r="NKB30" s="6"/>
      <c r="NKC30" s="6"/>
      <c r="NKD30" s="6"/>
      <c r="NKE30" s="6"/>
      <c r="NKF30" s="6"/>
      <c r="NKG30" s="6"/>
      <c r="NKH30" s="6"/>
      <c r="NKI30" s="6"/>
      <c r="NKJ30" s="6"/>
      <c r="NKK30" s="6"/>
      <c r="NKL30" s="6"/>
      <c r="NKM30" s="6"/>
      <c r="NKN30" s="6"/>
      <c r="NKO30" s="6"/>
      <c r="NKP30" s="6"/>
      <c r="NKQ30" s="6"/>
      <c r="NKR30" s="6"/>
      <c r="NKS30" s="6"/>
      <c r="NKT30" s="6"/>
      <c r="NKU30" s="6"/>
      <c r="NKV30" s="6"/>
      <c r="NKW30" s="6"/>
      <c r="NKX30" s="6"/>
      <c r="NKY30" s="6"/>
      <c r="NKZ30" s="6"/>
      <c r="NLA30" s="6"/>
      <c r="NLB30" s="6"/>
      <c r="NLC30" s="6"/>
      <c r="NLD30" s="6"/>
      <c r="NLE30" s="6"/>
      <c r="NLF30" s="6"/>
      <c r="NLG30" s="6"/>
      <c r="NLH30" s="6"/>
      <c r="NLI30" s="6"/>
      <c r="NLJ30" s="6"/>
      <c r="NLK30" s="6"/>
      <c r="NLL30" s="6"/>
      <c r="NLM30" s="6"/>
      <c r="NLN30" s="6"/>
      <c r="NLO30" s="6"/>
      <c r="NLP30" s="6"/>
      <c r="NLQ30" s="6"/>
      <c r="NLR30" s="6"/>
      <c r="NLS30" s="6"/>
      <c r="NLT30" s="6"/>
      <c r="NLU30" s="6"/>
      <c r="NLV30" s="6"/>
      <c r="NLW30" s="6"/>
      <c r="NLX30" s="6"/>
      <c r="NLY30" s="6"/>
      <c r="NLZ30" s="6"/>
      <c r="NMA30" s="6"/>
      <c r="NMB30" s="6"/>
      <c r="NMC30" s="6"/>
      <c r="NMD30" s="6"/>
      <c r="NME30" s="6"/>
      <c r="NMF30" s="6"/>
      <c r="NMG30" s="6"/>
      <c r="NMH30" s="6"/>
      <c r="NMI30" s="6"/>
      <c r="NMJ30" s="6"/>
      <c r="NMK30" s="6"/>
      <c r="NML30" s="6"/>
      <c r="NMM30" s="6"/>
      <c r="NMN30" s="6"/>
      <c r="NMO30" s="6"/>
      <c r="NMP30" s="6"/>
      <c r="NMQ30" s="6"/>
      <c r="NMR30" s="6"/>
      <c r="NMS30" s="6"/>
      <c r="NMT30" s="6"/>
      <c r="NMU30" s="6"/>
      <c r="NMV30" s="6"/>
      <c r="NMW30" s="6"/>
      <c r="NMX30" s="6"/>
      <c r="NMY30" s="6"/>
      <c r="NMZ30" s="6"/>
      <c r="NNA30" s="6"/>
      <c r="NNB30" s="6"/>
      <c r="NNC30" s="6"/>
      <c r="NND30" s="6"/>
      <c r="NNE30" s="6"/>
      <c r="NNF30" s="6"/>
      <c r="NNG30" s="6"/>
      <c r="NNH30" s="6"/>
      <c r="NNI30" s="6"/>
      <c r="NNJ30" s="6"/>
      <c r="NNK30" s="6"/>
      <c r="NNL30" s="6"/>
      <c r="NNM30" s="6"/>
      <c r="NNN30" s="6"/>
      <c r="NNO30" s="6"/>
      <c r="NNP30" s="6"/>
      <c r="NNQ30" s="6"/>
      <c r="NNR30" s="6"/>
      <c r="NNS30" s="6"/>
      <c r="NNT30" s="6"/>
      <c r="NNU30" s="6"/>
      <c r="NNV30" s="6"/>
      <c r="NNW30" s="6"/>
      <c r="NNX30" s="6"/>
      <c r="NNY30" s="6"/>
      <c r="NNZ30" s="6"/>
      <c r="NOA30" s="6"/>
      <c r="NOB30" s="6"/>
      <c r="NOC30" s="6"/>
      <c r="NOD30" s="6"/>
      <c r="NOE30" s="6"/>
      <c r="NOF30" s="6"/>
      <c r="NOG30" s="6"/>
      <c r="NOH30" s="6"/>
      <c r="NOI30" s="6"/>
      <c r="NOJ30" s="6"/>
      <c r="NOK30" s="6"/>
      <c r="NOL30" s="6"/>
      <c r="NOM30" s="6"/>
      <c r="NON30" s="6"/>
      <c r="NOO30" s="6"/>
      <c r="NOP30" s="6"/>
      <c r="NOQ30" s="6"/>
      <c r="NOR30" s="6"/>
      <c r="NOS30" s="6"/>
      <c r="NOT30" s="6"/>
      <c r="NOU30" s="6"/>
      <c r="NOV30" s="6"/>
      <c r="NOW30" s="6"/>
      <c r="NOX30" s="6"/>
      <c r="NOY30" s="6"/>
      <c r="NOZ30" s="6"/>
      <c r="NPA30" s="6"/>
      <c r="NPB30" s="6"/>
      <c r="NPC30" s="6"/>
      <c r="NPD30" s="6"/>
      <c r="NPE30" s="6"/>
      <c r="NPF30" s="6"/>
      <c r="NPG30" s="6"/>
      <c r="NPH30" s="6"/>
      <c r="NPI30" s="6"/>
      <c r="NPJ30" s="6"/>
      <c r="NPK30" s="6"/>
      <c r="NPL30" s="6"/>
      <c r="NPM30" s="6"/>
      <c r="NPN30" s="6"/>
      <c r="NPO30" s="6"/>
      <c r="NPP30" s="6"/>
      <c r="NPQ30" s="6"/>
      <c r="NPR30" s="6"/>
      <c r="NPS30" s="6"/>
      <c r="NPT30" s="6"/>
      <c r="NPU30" s="6"/>
      <c r="NPV30" s="6"/>
      <c r="NPW30" s="6"/>
      <c r="NPX30" s="6"/>
      <c r="NPY30" s="6"/>
      <c r="NPZ30" s="6"/>
      <c r="NQA30" s="6"/>
      <c r="NQB30" s="6"/>
      <c r="NQC30" s="6"/>
      <c r="NQD30" s="6"/>
      <c r="NQE30" s="6"/>
      <c r="NQF30" s="6"/>
      <c r="NQG30" s="6"/>
      <c r="NQH30" s="6"/>
      <c r="NQI30" s="6"/>
      <c r="NQJ30" s="6"/>
      <c r="NQK30" s="6"/>
      <c r="NQL30" s="6"/>
      <c r="NQM30" s="6"/>
      <c r="NQN30" s="6"/>
      <c r="NQO30" s="6"/>
      <c r="NQP30" s="6"/>
      <c r="NQQ30" s="6"/>
      <c r="NQR30" s="6"/>
      <c r="NQS30" s="6"/>
      <c r="NQT30" s="6"/>
      <c r="NQU30" s="6"/>
      <c r="NQV30" s="6"/>
      <c r="NQW30" s="6"/>
      <c r="NQX30" s="6"/>
      <c r="NQY30" s="6"/>
      <c r="NQZ30" s="6"/>
      <c r="NRA30" s="6"/>
      <c r="NRB30" s="6"/>
      <c r="NRC30" s="6"/>
      <c r="NRD30" s="6"/>
      <c r="NRE30" s="6"/>
      <c r="NRF30" s="6"/>
      <c r="NRG30" s="6"/>
      <c r="NRH30" s="6"/>
      <c r="NRI30" s="6"/>
      <c r="NRJ30" s="6"/>
      <c r="NRK30" s="6"/>
      <c r="NRL30" s="6"/>
      <c r="NRM30" s="6"/>
      <c r="NRN30" s="6"/>
      <c r="NRO30" s="6"/>
      <c r="NRP30" s="6"/>
      <c r="NRQ30" s="6"/>
      <c r="NRR30" s="6"/>
      <c r="NRS30" s="6"/>
      <c r="NRT30" s="6"/>
      <c r="NRU30" s="6"/>
      <c r="NRV30" s="6"/>
      <c r="NRW30" s="6"/>
      <c r="NRX30" s="6"/>
      <c r="NRY30" s="6"/>
      <c r="NRZ30" s="6"/>
      <c r="NSA30" s="6"/>
      <c r="NSB30" s="6"/>
      <c r="NSC30" s="6"/>
      <c r="NSD30" s="6"/>
      <c r="NSE30" s="6"/>
      <c r="NSF30" s="6"/>
      <c r="NSG30" s="6"/>
      <c r="NSH30" s="6"/>
      <c r="NSI30" s="6"/>
      <c r="NSJ30" s="6"/>
      <c r="NSK30" s="6"/>
      <c r="NSL30" s="6"/>
      <c r="NSM30" s="6"/>
      <c r="NSN30" s="6"/>
      <c r="NSO30" s="6"/>
      <c r="NSP30" s="6"/>
      <c r="NSQ30" s="6"/>
      <c r="NSR30" s="6"/>
      <c r="NSS30" s="6"/>
      <c r="NST30" s="6"/>
      <c r="NSU30" s="6"/>
      <c r="NSV30" s="6"/>
      <c r="NSW30" s="6"/>
      <c r="NSX30" s="6"/>
      <c r="NSY30" s="6"/>
      <c r="NSZ30" s="6"/>
      <c r="NTA30" s="6"/>
      <c r="NTB30" s="6"/>
      <c r="NTC30" s="6"/>
      <c r="NTD30" s="6"/>
      <c r="NTE30" s="6"/>
      <c r="NTF30" s="6"/>
      <c r="NTG30" s="6"/>
      <c r="NTH30" s="6"/>
      <c r="NTI30" s="6"/>
      <c r="NTJ30" s="6"/>
      <c r="NTK30" s="6"/>
      <c r="NTL30" s="6"/>
      <c r="NTM30" s="6"/>
      <c r="NTN30" s="6"/>
      <c r="NTO30" s="6"/>
      <c r="NTP30" s="6"/>
      <c r="NTQ30" s="6"/>
      <c r="NTR30" s="6"/>
      <c r="NTS30" s="6"/>
      <c r="NTT30" s="6"/>
      <c r="NTU30" s="6"/>
      <c r="NTV30" s="6"/>
      <c r="NTW30" s="6"/>
      <c r="NTX30" s="6"/>
      <c r="NTY30" s="6"/>
      <c r="NTZ30" s="6"/>
      <c r="NUA30" s="6"/>
      <c r="NUB30" s="6"/>
      <c r="NUC30" s="6"/>
      <c r="NUD30" s="6"/>
      <c r="NUE30" s="6"/>
      <c r="NUF30" s="6"/>
      <c r="NUG30" s="6"/>
      <c r="NUH30" s="6"/>
      <c r="NUI30" s="6"/>
      <c r="NUJ30" s="6"/>
      <c r="NUK30" s="6"/>
      <c r="NUL30" s="6"/>
      <c r="NUM30" s="6"/>
      <c r="NUN30" s="6"/>
      <c r="NUO30" s="6"/>
      <c r="NUP30" s="6"/>
      <c r="NUQ30" s="6"/>
      <c r="NUR30" s="6"/>
      <c r="NUS30" s="6"/>
      <c r="NUT30" s="6"/>
      <c r="NUU30" s="6"/>
      <c r="NUV30" s="6"/>
      <c r="NUW30" s="6"/>
      <c r="NUX30" s="6"/>
      <c r="NUY30" s="6"/>
      <c r="NUZ30" s="6"/>
      <c r="NVA30" s="6"/>
      <c r="NVB30" s="6"/>
      <c r="NVC30" s="6"/>
      <c r="NVD30" s="6"/>
      <c r="NVE30" s="6"/>
      <c r="NVF30" s="6"/>
      <c r="NVG30" s="6"/>
      <c r="NVH30" s="6"/>
      <c r="NVI30" s="6"/>
      <c r="NVJ30" s="6"/>
      <c r="NVK30" s="6"/>
      <c r="NVL30" s="6"/>
      <c r="NVM30" s="6"/>
      <c r="NVN30" s="6"/>
      <c r="NVO30" s="6"/>
      <c r="NVP30" s="6"/>
      <c r="NVQ30" s="6"/>
      <c r="NVR30" s="6"/>
      <c r="NVS30" s="6"/>
      <c r="NVT30" s="6"/>
      <c r="NVU30" s="6"/>
      <c r="NVV30" s="6"/>
      <c r="NVW30" s="6"/>
      <c r="NVX30" s="6"/>
      <c r="NVY30" s="6"/>
      <c r="NVZ30" s="6"/>
      <c r="NWA30" s="6"/>
      <c r="NWB30" s="6"/>
      <c r="NWC30" s="6"/>
      <c r="NWD30" s="6"/>
      <c r="NWE30" s="6"/>
      <c r="NWF30" s="6"/>
      <c r="NWG30" s="6"/>
      <c r="NWH30" s="6"/>
      <c r="NWI30" s="6"/>
      <c r="NWJ30" s="6"/>
      <c r="NWK30" s="6"/>
      <c r="NWL30" s="6"/>
      <c r="NWM30" s="6"/>
      <c r="NWN30" s="6"/>
      <c r="NWO30" s="6"/>
      <c r="NWP30" s="6"/>
      <c r="NWQ30" s="6"/>
      <c r="NWR30" s="6"/>
      <c r="NWS30" s="6"/>
      <c r="NWT30" s="6"/>
      <c r="NWU30" s="6"/>
      <c r="NWV30" s="6"/>
      <c r="NWW30" s="6"/>
      <c r="NWX30" s="6"/>
      <c r="NWY30" s="6"/>
      <c r="NWZ30" s="6"/>
      <c r="NXA30" s="6"/>
      <c r="NXB30" s="6"/>
      <c r="NXC30" s="6"/>
      <c r="NXD30" s="6"/>
      <c r="NXE30" s="6"/>
      <c r="NXF30" s="6"/>
      <c r="NXG30" s="6"/>
      <c r="NXH30" s="6"/>
      <c r="NXI30" s="6"/>
      <c r="NXJ30" s="6"/>
      <c r="NXK30" s="6"/>
      <c r="NXL30" s="6"/>
      <c r="NXM30" s="6"/>
      <c r="NXN30" s="6"/>
      <c r="NXO30" s="6"/>
      <c r="NXP30" s="6"/>
      <c r="NXQ30" s="6"/>
      <c r="NXR30" s="6"/>
      <c r="NXS30" s="6"/>
      <c r="NXT30" s="6"/>
      <c r="NXU30" s="6"/>
      <c r="NXV30" s="6"/>
      <c r="NXW30" s="6"/>
      <c r="NXX30" s="6"/>
      <c r="NXY30" s="6"/>
      <c r="NXZ30" s="6"/>
      <c r="NYA30" s="6"/>
      <c r="NYB30" s="6"/>
      <c r="NYC30" s="6"/>
      <c r="NYD30" s="6"/>
      <c r="NYE30" s="6"/>
      <c r="NYF30" s="6"/>
      <c r="NYG30" s="6"/>
      <c r="NYH30" s="6"/>
      <c r="NYI30" s="6"/>
      <c r="NYJ30" s="6"/>
      <c r="NYK30" s="6"/>
      <c r="NYL30" s="6"/>
      <c r="NYM30" s="6"/>
      <c r="NYN30" s="6"/>
      <c r="NYO30" s="6"/>
      <c r="NYP30" s="6"/>
      <c r="NYQ30" s="6"/>
      <c r="NYR30" s="6"/>
      <c r="NYS30" s="6"/>
      <c r="NYT30" s="6"/>
      <c r="NYU30" s="6"/>
      <c r="NYV30" s="6"/>
      <c r="NYW30" s="6"/>
      <c r="NYX30" s="6"/>
      <c r="NYY30" s="6"/>
      <c r="NYZ30" s="6"/>
      <c r="NZA30" s="6"/>
      <c r="NZB30" s="6"/>
      <c r="NZC30" s="6"/>
      <c r="NZD30" s="6"/>
      <c r="NZE30" s="6"/>
      <c r="NZF30" s="6"/>
      <c r="NZG30" s="6"/>
      <c r="NZH30" s="6"/>
      <c r="NZI30" s="6"/>
      <c r="NZJ30" s="6"/>
      <c r="NZK30" s="6"/>
      <c r="NZL30" s="6"/>
      <c r="NZM30" s="6"/>
      <c r="NZN30" s="6"/>
      <c r="NZO30" s="6"/>
      <c r="NZP30" s="6"/>
      <c r="NZQ30" s="6"/>
      <c r="NZR30" s="6"/>
      <c r="NZS30" s="6"/>
      <c r="NZT30" s="6"/>
      <c r="NZU30" s="6"/>
      <c r="NZV30" s="6"/>
      <c r="NZW30" s="6"/>
      <c r="NZX30" s="6"/>
      <c r="NZY30" s="6"/>
      <c r="NZZ30" s="6"/>
      <c r="OAA30" s="6"/>
      <c r="OAB30" s="6"/>
      <c r="OAC30" s="6"/>
      <c r="OAD30" s="6"/>
      <c r="OAE30" s="6"/>
      <c r="OAF30" s="6"/>
      <c r="OAG30" s="6"/>
      <c r="OAH30" s="6"/>
      <c r="OAI30" s="6"/>
      <c r="OAJ30" s="6"/>
      <c r="OAK30" s="6"/>
      <c r="OAL30" s="6"/>
      <c r="OAM30" s="6"/>
      <c r="OAN30" s="6"/>
      <c r="OAO30" s="6"/>
      <c r="OAP30" s="6"/>
      <c r="OAQ30" s="6"/>
      <c r="OAR30" s="6"/>
      <c r="OAS30" s="6"/>
      <c r="OAT30" s="6"/>
      <c r="OAU30" s="6"/>
      <c r="OAV30" s="6"/>
      <c r="OAW30" s="6"/>
      <c r="OAX30" s="6"/>
      <c r="OAY30" s="6"/>
      <c r="OAZ30" s="6"/>
      <c r="OBA30" s="6"/>
      <c r="OBB30" s="6"/>
      <c r="OBC30" s="6"/>
      <c r="OBD30" s="6"/>
      <c r="OBE30" s="6"/>
      <c r="OBF30" s="6"/>
      <c r="OBG30" s="6"/>
      <c r="OBH30" s="6"/>
      <c r="OBI30" s="6"/>
      <c r="OBJ30" s="6"/>
      <c r="OBK30" s="6"/>
      <c r="OBL30" s="6"/>
      <c r="OBM30" s="6"/>
      <c r="OBN30" s="6"/>
      <c r="OBO30" s="6"/>
      <c r="OBP30" s="6"/>
      <c r="OBQ30" s="6"/>
      <c r="OBR30" s="6"/>
      <c r="OBS30" s="6"/>
      <c r="OBT30" s="6"/>
      <c r="OBU30" s="6"/>
      <c r="OBV30" s="6"/>
      <c r="OBW30" s="6"/>
      <c r="OBX30" s="6"/>
      <c r="OBY30" s="6"/>
      <c r="OBZ30" s="6"/>
      <c r="OCA30" s="6"/>
      <c r="OCB30" s="6"/>
      <c r="OCC30" s="6"/>
      <c r="OCD30" s="6"/>
      <c r="OCE30" s="6"/>
      <c r="OCF30" s="6"/>
      <c r="OCG30" s="6"/>
      <c r="OCH30" s="6"/>
      <c r="OCI30" s="6"/>
      <c r="OCJ30" s="6"/>
      <c r="OCK30" s="6"/>
      <c r="OCL30" s="6"/>
      <c r="OCM30" s="6"/>
      <c r="OCN30" s="6"/>
      <c r="OCO30" s="6"/>
      <c r="OCP30" s="6"/>
      <c r="OCQ30" s="6"/>
      <c r="OCR30" s="6"/>
      <c r="OCS30" s="6"/>
      <c r="OCT30" s="6"/>
      <c r="OCU30" s="6"/>
      <c r="OCV30" s="6"/>
      <c r="OCW30" s="6"/>
      <c r="OCX30" s="6"/>
      <c r="OCY30" s="6"/>
      <c r="OCZ30" s="6"/>
      <c r="ODA30" s="6"/>
      <c r="ODB30" s="6"/>
      <c r="ODC30" s="6"/>
      <c r="ODD30" s="6"/>
      <c r="ODE30" s="6"/>
      <c r="ODF30" s="6"/>
      <c r="ODG30" s="6"/>
      <c r="ODH30" s="6"/>
      <c r="ODI30" s="6"/>
      <c r="ODJ30" s="6"/>
      <c r="ODK30" s="6"/>
      <c r="ODL30" s="6"/>
      <c r="ODM30" s="6"/>
      <c r="ODN30" s="6"/>
      <c r="ODO30" s="6"/>
      <c r="ODP30" s="6"/>
      <c r="ODQ30" s="6"/>
      <c r="ODR30" s="6"/>
      <c r="ODS30" s="6"/>
      <c r="ODT30" s="6"/>
      <c r="ODU30" s="6"/>
      <c r="ODV30" s="6"/>
      <c r="ODW30" s="6"/>
      <c r="ODX30" s="6"/>
      <c r="ODY30" s="6"/>
      <c r="ODZ30" s="6"/>
      <c r="OEA30" s="6"/>
      <c r="OEB30" s="6"/>
      <c r="OEC30" s="6"/>
      <c r="OED30" s="6"/>
      <c r="OEE30" s="6"/>
      <c r="OEF30" s="6"/>
      <c r="OEG30" s="6"/>
      <c r="OEH30" s="6"/>
      <c r="OEI30" s="6"/>
      <c r="OEJ30" s="6"/>
      <c r="OEK30" s="6"/>
      <c r="OEL30" s="6"/>
      <c r="OEM30" s="6"/>
      <c r="OEN30" s="6"/>
      <c r="OEO30" s="6"/>
      <c r="OEP30" s="6"/>
      <c r="OEQ30" s="6"/>
      <c r="OER30" s="6"/>
      <c r="OES30" s="6"/>
      <c r="OET30" s="6"/>
      <c r="OEU30" s="6"/>
      <c r="OEV30" s="6"/>
      <c r="OEW30" s="6"/>
      <c r="OEX30" s="6"/>
      <c r="OEY30" s="6"/>
      <c r="OEZ30" s="6"/>
      <c r="OFA30" s="6"/>
      <c r="OFB30" s="6"/>
      <c r="OFC30" s="6"/>
      <c r="OFD30" s="6"/>
      <c r="OFE30" s="6"/>
      <c r="OFF30" s="6"/>
      <c r="OFG30" s="6"/>
      <c r="OFH30" s="6"/>
      <c r="OFI30" s="6"/>
      <c r="OFJ30" s="6"/>
      <c r="OFK30" s="6"/>
      <c r="OFL30" s="6"/>
      <c r="OFM30" s="6"/>
      <c r="OFN30" s="6"/>
      <c r="OFO30" s="6"/>
      <c r="OFP30" s="6"/>
      <c r="OFQ30" s="6"/>
      <c r="OFR30" s="6"/>
      <c r="OFS30" s="6"/>
      <c r="OFT30" s="6"/>
      <c r="OFU30" s="6"/>
      <c r="OFV30" s="6"/>
      <c r="OFW30" s="6"/>
      <c r="OFX30" s="6"/>
      <c r="OFY30" s="6"/>
      <c r="OFZ30" s="6"/>
      <c r="OGA30" s="6"/>
      <c r="OGB30" s="6"/>
      <c r="OGC30" s="6"/>
      <c r="OGD30" s="6"/>
      <c r="OGE30" s="6"/>
      <c r="OGF30" s="6"/>
      <c r="OGG30" s="6"/>
      <c r="OGH30" s="6"/>
      <c r="OGI30" s="6"/>
      <c r="OGJ30" s="6"/>
      <c r="OGK30" s="6"/>
      <c r="OGL30" s="6"/>
      <c r="OGM30" s="6"/>
      <c r="OGN30" s="6"/>
      <c r="OGO30" s="6"/>
      <c r="OGP30" s="6"/>
      <c r="OGQ30" s="6"/>
      <c r="OGR30" s="6"/>
      <c r="OGS30" s="6"/>
      <c r="OGT30" s="6"/>
      <c r="OGU30" s="6"/>
      <c r="OGV30" s="6"/>
      <c r="OGW30" s="6"/>
      <c r="OGX30" s="6"/>
      <c r="OGY30" s="6"/>
      <c r="OGZ30" s="6"/>
      <c r="OHA30" s="6"/>
      <c r="OHB30" s="6"/>
      <c r="OHC30" s="6"/>
      <c r="OHD30" s="6"/>
      <c r="OHE30" s="6"/>
      <c r="OHF30" s="6"/>
      <c r="OHG30" s="6"/>
      <c r="OHH30" s="6"/>
      <c r="OHI30" s="6"/>
      <c r="OHJ30" s="6"/>
      <c r="OHK30" s="6"/>
      <c r="OHL30" s="6"/>
      <c r="OHM30" s="6"/>
      <c r="OHN30" s="6"/>
      <c r="OHO30" s="6"/>
      <c r="OHP30" s="6"/>
      <c r="OHQ30" s="6"/>
      <c r="OHR30" s="6"/>
      <c r="OHS30" s="6"/>
      <c r="OHT30" s="6"/>
      <c r="OHU30" s="6"/>
      <c r="OHV30" s="6"/>
      <c r="OHW30" s="6"/>
      <c r="OHX30" s="6"/>
      <c r="OHY30" s="6"/>
      <c r="OHZ30" s="6"/>
      <c r="OIA30" s="6"/>
      <c r="OIB30" s="6"/>
      <c r="OIC30" s="6"/>
      <c r="OID30" s="6"/>
      <c r="OIE30" s="6"/>
      <c r="OIF30" s="6"/>
      <c r="OIG30" s="6"/>
      <c r="OIH30" s="6"/>
      <c r="OII30" s="6"/>
      <c r="OIJ30" s="6"/>
      <c r="OIK30" s="6"/>
      <c r="OIL30" s="6"/>
      <c r="OIM30" s="6"/>
      <c r="OIN30" s="6"/>
      <c r="OIO30" s="6"/>
      <c r="OIP30" s="6"/>
      <c r="OIQ30" s="6"/>
      <c r="OIR30" s="6"/>
      <c r="OIS30" s="6"/>
      <c r="OIT30" s="6"/>
      <c r="OIU30" s="6"/>
      <c r="OIV30" s="6"/>
      <c r="OIW30" s="6"/>
      <c r="OIX30" s="6"/>
      <c r="OIY30" s="6"/>
      <c r="OIZ30" s="6"/>
      <c r="OJA30" s="6"/>
      <c r="OJB30" s="6"/>
      <c r="OJC30" s="6"/>
      <c r="OJD30" s="6"/>
      <c r="OJE30" s="6"/>
      <c r="OJF30" s="6"/>
      <c r="OJG30" s="6"/>
      <c r="OJH30" s="6"/>
      <c r="OJI30" s="6"/>
      <c r="OJJ30" s="6"/>
      <c r="OJK30" s="6"/>
      <c r="OJL30" s="6"/>
      <c r="OJM30" s="6"/>
      <c r="OJN30" s="6"/>
      <c r="OJO30" s="6"/>
      <c r="OJP30" s="6"/>
      <c r="OJQ30" s="6"/>
      <c r="OJR30" s="6"/>
      <c r="OJS30" s="6"/>
      <c r="OJT30" s="6"/>
      <c r="OJU30" s="6"/>
      <c r="OJV30" s="6"/>
      <c r="OJW30" s="6"/>
      <c r="OJX30" s="6"/>
      <c r="OJY30" s="6"/>
      <c r="OJZ30" s="6"/>
      <c r="OKA30" s="6"/>
      <c r="OKB30" s="6"/>
      <c r="OKC30" s="6"/>
      <c r="OKD30" s="6"/>
      <c r="OKE30" s="6"/>
      <c r="OKF30" s="6"/>
      <c r="OKG30" s="6"/>
      <c r="OKH30" s="6"/>
      <c r="OKI30" s="6"/>
      <c r="OKJ30" s="6"/>
      <c r="OKK30" s="6"/>
      <c r="OKL30" s="6"/>
      <c r="OKM30" s="6"/>
      <c r="OKN30" s="6"/>
      <c r="OKO30" s="6"/>
      <c r="OKP30" s="6"/>
      <c r="OKQ30" s="6"/>
      <c r="OKR30" s="6"/>
      <c r="OKS30" s="6"/>
      <c r="OKT30" s="6"/>
      <c r="OKU30" s="6"/>
      <c r="OKV30" s="6"/>
      <c r="OKW30" s="6"/>
      <c r="OKX30" s="6"/>
      <c r="OKY30" s="6"/>
      <c r="OKZ30" s="6"/>
      <c r="OLA30" s="6"/>
      <c r="OLB30" s="6"/>
      <c r="OLC30" s="6"/>
      <c r="OLD30" s="6"/>
      <c r="OLE30" s="6"/>
      <c r="OLF30" s="6"/>
      <c r="OLG30" s="6"/>
      <c r="OLH30" s="6"/>
      <c r="OLI30" s="6"/>
      <c r="OLJ30" s="6"/>
      <c r="OLK30" s="6"/>
      <c r="OLL30" s="6"/>
      <c r="OLM30" s="6"/>
      <c r="OLN30" s="6"/>
      <c r="OLO30" s="6"/>
      <c r="OLP30" s="6"/>
      <c r="OLQ30" s="6"/>
      <c r="OLR30" s="6"/>
      <c r="OLS30" s="6"/>
      <c r="OLT30" s="6"/>
      <c r="OLU30" s="6"/>
      <c r="OLV30" s="6"/>
      <c r="OLW30" s="6"/>
      <c r="OLX30" s="6"/>
      <c r="OLY30" s="6"/>
      <c r="OLZ30" s="6"/>
      <c r="OMA30" s="6"/>
      <c r="OMB30" s="6"/>
      <c r="OMC30" s="6"/>
      <c r="OMD30" s="6"/>
      <c r="OME30" s="6"/>
      <c r="OMF30" s="6"/>
      <c r="OMG30" s="6"/>
      <c r="OMH30" s="6"/>
      <c r="OMI30" s="6"/>
      <c r="OMJ30" s="6"/>
      <c r="OMK30" s="6"/>
      <c r="OML30" s="6"/>
      <c r="OMM30" s="6"/>
      <c r="OMN30" s="6"/>
      <c r="OMO30" s="6"/>
      <c r="OMP30" s="6"/>
      <c r="OMQ30" s="6"/>
      <c r="OMR30" s="6"/>
      <c r="OMS30" s="6"/>
      <c r="OMT30" s="6"/>
      <c r="OMU30" s="6"/>
      <c r="OMV30" s="6"/>
      <c r="OMW30" s="6"/>
      <c r="OMX30" s="6"/>
      <c r="OMY30" s="6"/>
      <c r="OMZ30" s="6"/>
      <c r="ONA30" s="6"/>
      <c r="ONB30" s="6"/>
      <c r="ONC30" s="6"/>
      <c r="OND30" s="6"/>
      <c r="ONE30" s="6"/>
      <c r="ONF30" s="6"/>
      <c r="ONG30" s="6"/>
      <c r="ONH30" s="6"/>
      <c r="ONI30" s="6"/>
      <c r="ONJ30" s="6"/>
      <c r="ONK30" s="6"/>
      <c r="ONL30" s="6"/>
      <c r="ONM30" s="6"/>
      <c r="ONN30" s="6"/>
      <c r="ONO30" s="6"/>
      <c r="ONP30" s="6"/>
      <c r="ONQ30" s="6"/>
      <c r="ONR30" s="6"/>
      <c r="ONS30" s="6"/>
      <c r="ONT30" s="6"/>
      <c r="ONU30" s="6"/>
      <c r="ONV30" s="6"/>
      <c r="ONW30" s="6"/>
      <c r="ONX30" s="6"/>
      <c r="ONY30" s="6"/>
      <c r="ONZ30" s="6"/>
      <c r="OOA30" s="6"/>
      <c r="OOB30" s="6"/>
      <c r="OOC30" s="6"/>
      <c r="OOD30" s="6"/>
      <c r="OOE30" s="6"/>
      <c r="OOF30" s="6"/>
      <c r="OOG30" s="6"/>
      <c r="OOH30" s="6"/>
      <c r="OOI30" s="6"/>
      <c r="OOJ30" s="6"/>
      <c r="OOK30" s="6"/>
      <c r="OOL30" s="6"/>
      <c r="OOM30" s="6"/>
      <c r="OON30" s="6"/>
      <c r="OOO30" s="6"/>
      <c r="OOP30" s="6"/>
      <c r="OOQ30" s="6"/>
      <c r="OOR30" s="6"/>
      <c r="OOS30" s="6"/>
      <c r="OOT30" s="6"/>
      <c r="OOU30" s="6"/>
      <c r="OOV30" s="6"/>
      <c r="OOW30" s="6"/>
      <c r="OOX30" s="6"/>
      <c r="OOY30" s="6"/>
      <c r="OOZ30" s="6"/>
      <c r="OPA30" s="6"/>
      <c r="OPB30" s="6"/>
      <c r="OPC30" s="6"/>
      <c r="OPD30" s="6"/>
      <c r="OPE30" s="6"/>
      <c r="OPF30" s="6"/>
      <c r="OPG30" s="6"/>
      <c r="OPH30" s="6"/>
      <c r="OPI30" s="6"/>
      <c r="OPJ30" s="6"/>
      <c r="OPK30" s="6"/>
      <c r="OPL30" s="6"/>
      <c r="OPM30" s="6"/>
      <c r="OPN30" s="6"/>
      <c r="OPO30" s="6"/>
      <c r="OPP30" s="6"/>
      <c r="OPQ30" s="6"/>
      <c r="OPR30" s="6"/>
      <c r="OPS30" s="6"/>
      <c r="OPT30" s="6"/>
      <c r="OPU30" s="6"/>
      <c r="OPV30" s="6"/>
      <c r="OPW30" s="6"/>
      <c r="OPX30" s="6"/>
      <c r="OPY30" s="6"/>
      <c r="OPZ30" s="6"/>
      <c r="OQA30" s="6"/>
      <c r="OQB30" s="6"/>
      <c r="OQC30" s="6"/>
      <c r="OQD30" s="6"/>
      <c r="OQE30" s="6"/>
      <c r="OQF30" s="6"/>
      <c r="OQG30" s="6"/>
      <c r="OQH30" s="6"/>
      <c r="OQI30" s="6"/>
      <c r="OQJ30" s="6"/>
      <c r="OQK30" s="6"/>
      <c r="OQL30" s="6"/>
      <c r="OQM30" s="6"/>
      <c r="OQN30" s="6"/>
      <c r="OQO30" s="6"/>
      <c r="OQP30" s="6"/>
      <c r="OQQ30" s="6"/>
      <c r="OQR30" s="6"/>
      <c r="OQS30" s="6"/>
      <c r="OQT30" s="6"/>
      <c r="OQU30" s="6"/>
      <c r="OQV30" s="6"/>
      <c r="OQW30" s="6"/>
      <c r="OQX30" s="6"/>
      <c r="OQY30" s="6"/>
      <c r="OQZ30" s="6"/>
      <c r="ORA30" s="6"/>
      <c r="ORB30" s="6"/>
      <c r="ORC30" s="6"/>
      <c r="ORD30" s="6"/>
      <c r="ORE30" s="6"/>
      <c r="ORF30" s="6"/>
      <c r="ORG30" s="6"/>
      <c r="ORH30" s="6"/>
      <c r="ORI30" s="6"/>
      <c r="ORJ30" s="6"/>
      <c r="ORK30" s="6"/>
      <c r="ORL30" s="6"/>
      <c r="ORM30" s="6"/>
      <c r="ORN30" s="6"/>
      <c r="ORO30" s="6"/>
      <c r="ORP30" s="6"/>
      <c r="ORQ30" s="6"/>
      <c r="ORR30" s="6"/>
      <c r="ORS30" s="6"/>
      <c r="ORT30" s="6"/>
      <c r="ORU30" s="6"/>
      <c r="ORV30" s="6"/>
      <c r="ORW30" s="6"/>
      <c r="ORX30" s="6"/>
      <c r="ORY30" s="6"/>
      <c r="ORZ30" s="6"/>
      <c r="OSA30" s="6"/>
      <c r="OSB30" s="6"/>
      <c r="OSC30" s="6"/>
      <c r="OSD30" s="6"/>
      <c r="OSE30" s="6"/>
      <c r="OSF30" s="6"/>
      <c r="OSG30" s="6"/>
      <c r="OSH30" s="6"/>
      <c r="OSI30" s="6"/>
      <c r="OSJ30" s="6"/>
      <c r="OSK30" s="6"/>
      <c r="OSL30" s="6"/>
      <c r="OSM30" s="6"/>
      <c r="OSN30" s="6"/>
      <c r="OSO30" s="6"/>
      <c r="OSP30" s="6"/>
      <c r="OSQ30" s="6"/>
      <c r="OSR30" s="6"/>
      <c r="OSS30" s="6"/>
      <c r="OST30" s="6"/>
      <c r="OSU30" s="6"/>
      <c r="OSV30" s="6"/>
      <c r="OSW30" s="6"/>
      <c r="OSX30" s="6"/>
      <c r="OSY30" s="6"/>
      <c r="OSZ30" s="6"/>
      <c r="OTA30" s="6"/>
      <c r="OTB30" s="6"/>
      <c r="OTC30" s="6"/>
      <c r="OTD30" s="6"/>
      <c r="OTE30" s="6"/>
      <c r="OTF30" s="6"/>
      <c r="OTG30" s="6"/>
      <c r="OTH30" s="6"/>
      <c r="OTI30" s="6"/>
      <c r="OTJ30" s="6"/>
      <c r="OTK30" s="6"/>
      <c r="OTL30" s="6"/>
      <c r="OTM30" s="6"/>
      <c r="OTN30" s="6"/>
      <c r="OTO30" s="6"/>
      <c r="OTP30" s="6"/>
      <c r="OTQ30" s="6"/>
      <c r="OTR30" s="6"/>
      <c r="OTS30" s="6"/>
      <c r="OTT30" s="6"/>
      <c r="OTU30" s="6"/>
      <c r="OTV30" s="6"/>
      <c r="OTW30" s="6"/>
      <c r="OTX30" s="6"/>
      <c r="OTY30" s="6"/>
      <c r="OTZ30" s="6"/>
      <c r="OUA30" s="6"/>
      <c r="OUB30" s="6"/>
      <c r="OUC30" s="6"/>
      <c r="OUD30" s="6"/>
      <c r="OUE30" s="6"/>
      <c r="OUF30" s="6"/>
      <c r="OUG30" s="6"/>
      <c r="OUH30" s="6"/>
      <c r="OUI30" s="6"/>
      <c r="OUJ30" s="6"/>
      <c r="OUK30" s="6"/>
      <c r="OUL30" s="6"/>
      <c r="OUM30" s="6"/>
      <c r="OUN30" s="6"/>
      <c r="OUO30" s="6"/>
      <c r="OUP30" s="6"/>
      <c r="OUQ30" s="6"/>
      <c r="OUR30" s="6"/>
      <c r="OUS30" s="6"/>
      <c r="OUT30" s="6"/>
      <c r="OUU30" s="6"/>
      <c r="OUV30" s="6"/>
      <c r="OUW30" s="6"/>
      <c r="OUX30" s="6"/>
      <c r="OUY30" s="6"/>
      <c r="OUZ30" s="6"/>
      <c r="OVA30" s="6"/>
      <c r="OVB30" s="6"/>
      <c r="OVC30" s="6"/>
      <c r="OVD30" s="6"/>
      <c r="OVE30" s="6"/>
      <c r="OVF30" s="6"/>
      <c r="OVG30" s="6"/>
      <c r="OVH30" s="6"/>
      <c r="OVI30" s="6"/>
      <c r="OVJ30" s="6"/>
      <c r="OVK30" s="6"/>
      <c r="OVL30" s="6"/>
      <c r="OVM30" s="6"/>
      <c r="OVN30" s="6"/>
      <c r="OVO30" s="6"/>
      <c r="OVP30" s="6"/>
      <c r="OVQ30" s="6"/>
      <c r="OVR30" s="6"/>
      <c r="OVS30" s="6"/>
      <c r="OVT30" s="6"/>
      <c r="OVU30" s="6"/>
      <c r="OVV30" s="6"/>
      <c r="OVW30" s="6"/>
      <c r="OVX30" s="6"/>
      <c r="OVY30" s="6"/>
      <c r="OVZ30" s="6"/>
      <c r="OWA30" s="6"/>
      <c r="OWB30" s="6"/>
      <c r="OWC30" s="6"/>
      <c r="OWD30" s="6"/>
      <c r="OWE30" s="6"/>
      <c r="OWF30" s="6"/>
      <c r="OWG30" s="6"/>
      <c r="OWH30" s="6"/>
      <c r="OWI30" s="6"/>
      <c r="OWJ30" s="6"/>
      <c r="OWK30" s="6"/>
      <c r="OWL30" s="6"/>
      <c r="OWM30" s="6"/>
      <c r="OWN30" s="6"/>
      <c r="OWO30" s="6"/>
      <c r="OWP30" s="6"/>
      <c r="OWQ30" s="6"/>
      <c r="OWR30" s="6"/>
      <c r="OWS30" s="6"/>
      <c r="OWT30" s="6"/>
      <c r="OWU30" s="6"/>
      <c r="OWV30" s="6"/>
      <c r="OWW30" s="6"/>
      <c r="OWX30" s="6"/>
      <c r="OWY30" s="6"/>
      <c r="OWZ30" s="6"/>
      <c r="OXA30" s="6"/>
      <c r="OXB30" s="6"/>
      <c r="OXC30" s="6"/>
      <c r="OXD30" s="6"/>
      <c r="OXE30" s="6"/>
      <c r="OXF30" s="6"/>
      <c r="OXG30" s="6"/>
      <c r="OXH30" s="6"/>
      <c r="OXI30" s="6"/>
      <c r="OXJ30" s="6"/>
      <c r="OXK30" s="6"/>
      <c r="OXL30" s="6"/>
      <c r="OXM30" s="6"/>
      <c r="OXN30" s="6"/>
      <c r="OXO30" s="6"/>
      <c r="OXP30" s="6"/>
      <c r="OXQ30" s="6"/>
      <c r="OXR30" s="6"/>
      <c r="OXS30" s="6"/>
      <c r="OXT30" s="6"/>
      <c r="OXU30" s="6"/>
      <c r="OXV30" s="6"/>
      <c r="OXW30" s="6"/>
      <c r="OXX30" s="6"/>
      <c r="OXY30" s="6"/>
      <c r="OXZ30" s="6"/>
      <c r="OYA30" s="6"/>
      <c r="OYB30" s="6"/>
      <c r="OYC30" s="6"/>
      <c r="OYD30" s="6"/>
      <c r="OYE30" s="6"/>
      <c r="OYF30" s="6"/>
      <c r="OYG30" s="6"/>
      <c r="OYH30" s="6"/>
      <c r="OYI30" s="6"/>
      <c r="OYJ30" s="6"/>
      <c r="OYK30" s="6"/>
      <c r="OYL30" s="6"/>
      <c r="OYM30" s="6"/>
      <c r="OYN30" s="6"/>
      <c r="OYO30" s="6"/>
      <c r="OYP30" s="6"/>
      <c r="OYQ30" s="6"/>
      <c r="OYR30" s="6"/>
      <c r="OYS30" s="6"/>
      <c r="OYT30" s="6"/>
      <c r="OYU30" s="6"/>
      <c r="OYV30" s="6"/>
      <c r="OYW30" s="6"/>
      <c r="OYX30" s="6"/>
      <c r="OYY30" s="6"/>
      <c r="OYZ30" s="6"/>
      <c r="OZA30" s="6"/>
      <c r="OZB30" s="6"/>
      <c r="OZC30" s="6"/>
      <c r="OZD30" s="6"/>
      <c r="OZE30" s="6"/>
      <c r="OZF30" s="6"/>
      <c r="OZG30" s="6"/>
      <c r="OZH30" s="6"/>
      <c r="OZI30" s="6"/>
      <c r="OZJ30" s="6"/>
      <c r="OZK30" s="6"/>
      <c r="OZL30" s="6"/>
      <c r="OZM30" s="6"/>
      <c r="OZN30" s="6"/>
      <c r="OZO30" s="6"/>
      <c r="OZP30" s="6"/>
      <c r="OZQ30" s="6"/>
      <c r="OZR30" s="6"/>
      <c r="OZS30" s="6"/>
      <c r="OZT30" s="6"/>
      <c r="OZU30" s="6"/>
      <c r="OZV30" s="6"/>
      <c r="OZW30" s="6"/>
      <c r="OZX30" s="6"/>
      <c r="OZY30" s="6"/>
      <c r="OZZ30" s="6"/>
      <c r="PAA30" s="6"/>
      <c r="PAB30" s="6"/>
      <c r="PAC30" s="6"/>
      <c r="PAD30" s="6"/>
      <c r="PAE30" s="6"/>
      <c r="PAF30" s="6"/>
      <c r="PAG30" s="6"/>
      <c r="PAH30" s="6"/>
      <c r="PAI30" s="6"/>
      <c r="PAJ30" s="6"/>
      <c r="PAK30" s="6"/>
      <c r="PAL30" s="6"/>
      <c r="PAM30" s="6"/>
      <c r="PAN30" s="6"/>
      <c r="PAO30" s="6"/>
      <c r="PAP30" s="6"/>
      <c r="PAQ30" s="6"/>
      <c r="PAR30" s="6"/>
      <c r="PAS30" s="6"/>
      <c r="PAT30" s="6"/>
      <c r="PAU30" s="6"/>
      <c r="PAV30" s="6"/>
      <c r="PAW30" s="6"/>
      <c r="PAX30" s="6"/>
      <c r="PAY30" s="6"/>
      <c r="PAZ30" s="6"/>
      <c r="PBA30" s="6"/>
      <c r="PBB30" s="6"/>
      <c r="PBC30" s="6"/>
      <c r="PBD30" s="6"/>
      <c r="PBE30" s="6"/>
      <c r="PBF30" s="6"/>
      <c r="PBG30" s="6"/>
      <c r="PBH30" s="6"/>
      <c r="PBI30" s="6"/>
      <c r="PBJ30" s="6"/>
      <c r="PBK30" s="6"/>
      <c r="PBL30" s="6"/>
      <c r="PBM30" s="6"/>
      <c r="PBN30" s="6"/>
      <c r="PBO30" s="6"/>
      <c r="PBP30" s="6"/>
      <c r="PBQ30" s="6"/>
      <c r="PBR30" s="6"/>
      <c r="PBS30" s="6"/>
      <c r="PBT30" s="6"/>
      <c r="PBU30" s="6"/>
      <c r="PBV30" s="6"/>
      <c r="PBW30" s="6"/>
      <c r="PBX30" s="6"/>
      <c r="PBY30" s="6"/>
      <c r="PBZ30" s="6"/>
      <c r="PCA30" s="6"/>
      <c r="PCB30" s="6"/>
      <c r="PCC30" s="6"/>
      <c r="PCD30" s="6"/>
      <c r="PCE30" s="6"/>
      <c r="PCF30" s="6"/>
      <c r="PCG30" s="6"/>
      <c r="PCH30" s="6"/>
      <c r="PCI30" s="6"/>
      <c r="PCJ30" s="6"/>
      <c r="PCK30" s="6"/>
      <c r="PCL30" s="6"/>
      <c r="PCM30" s="6"/>
      <c r="PCN30" s="6"/>
      <c r="PCO30" s="6"/>
      <c r="PCP30" s="6"/>
      <c r="PCQ30" s="6"/>
      <c r="PCR30" s="6"/>
      <c r="PCS30" s="6"/>
      <c r="PCT30" s="6"/>
      <c r="PCU30" s="6"/>
      <c r="PCV30" s="6"/>
      <c r="PCW30" s="6"/>
      <c r="PCX30" s="6"/>
      <c r="PCY30" s="6"/>
      <c r="PCZ30" s="6"/>
      <c r="PDA30" s="6"/>
      <c r="PDB30" s="6"/>
      <c r="PDC30" s="6"/>
      <c r="PDD30" s="6"/>
      <c r="PDE30" s="6"/>
      <c r="PDF30" s="6"/>
      <c r="PDG30" s="6"/>
      <c r="PDH30" s="6"/>
      <c r="PDI30" s="6"/>
      <c r="PDJ30" s="6"/>
      <c r="PDK30" s="6"/>
      <c r="PDL30" s="6"/>
      <c r="PDM30" s="6"/>
      <c r="PDN30" s="6"/>
      <c r="PDO30" s="6"/>
      <c r="PDP30" s="6"/>
      <c r="PDQ30" s="6"/>
      <c r="PDR30" s="6"/>
      <c r="PDS30" s="6"/>
      <c r="PDT30" s="6"/>
      <c r="PDU30" s="6"/>
      <c r="PDV30" s="6"/>
      <c r="PDW30" s="6"/>
      <c r="PDX30" s="6"/>
      <c r="PDY30" s="6"/>
      <c r="PDZ30" s="6"/>
      <c r="PEA30" s="6"/>
      <c r="PEB30" s="6"/>
      <c r="PEC30" s="6"/>
      <c r="PED30" s="6"/>
      <c r="PEE30" s="6"/>
      <c r="PEF30" s="6"/>
      <c r="PEG30" s="6"/>
      <c r="PEH30" s="6"/>
      <c r="PEI30" s="6"/>
      <c r="PEJ30" s="6"/>
      <c r="PEK30" s="6"/>
      <c r="PEL30" s="6"/>
      <c r="PEM30" s="6"/>
      <c r="PEN30" s="6"/>
      <c r="PEO30" s="6"/>
      <c r="PEP30" s="6"/>
      <c r="PEQ30" s="6"/>
      <c r="PER30" s="6"/>
      <c r="PES30" s="6"/>
      <c r="PET30" s="6"/>
      <c r="PEU30" s="6"/>
      <c r="PEV30" s="6"/>
      <c r="PEW30" s="6"/>
      <c r="PEX30" s="6"/>
      <c r="PEY30" s="6"/>
      <c r="PEZ30" s="6"/>
      <c r="PFA30" s="6"/>
      <c r="PFB30" s="6"/>
      <c r="PFC30" s="6"/>
      <c r="PFD30" s="6"/>
      <c r="PFE30" s="6"/>
      <c r="PFF30" s="6"/>
      <c r="PFG30" s="6"/>
      <c r="PFH30" s="6"/>
      <c r="PFI30" s="6"/>
      <c r="PFJ30" s="6"/>
      <c r="PFK30" s="6"/>
      <c r="PFL30" s="6"/>
      <c r="PFM30" s="6"/>
      <c r="PFN30" s="6"/>
      <c r="PFO30" s="6"/>
      <c r="PFP30" s="6"/>
      <c r="PFQ30" s="6"/>
      <c r="PFR30" s="6"/>
      <c r="PFS30" s="6"/>
      <c r="PFT30" s="6"/>
      <c r="PFU30" s="6"/>
      <c r="PFV30" s="6"/>
      <c r="PFW30" s="6"/>
      <c r="PFX30" s="6"/>
      <c r="PFY30" s="6"/>
      <c r="PFZ30" s="6"/>
      <c r="PGA30" s="6"/>
      <c r="PGB30" s="6"/>
      <c r="PGC30" s="6"/>
      <c r="PGD30" s="6"/>
      <c r="PGE30" s="6"/>
      <c r="PGF30" s="6"/>
      <c r="PGG30" s="6"/>
      <c r="PGH30" s="6"/>
      <c r="PGI30" s="6"/>
      <c r="PGJ30" s="6"/>
      <c r="PGK30" s="6"/>
      <c r="PGL30" s="6"/>
      <c r="PGM30" s="6"/>
      <c r="PGN30" s="6"/>
      <c r="PGO30" s="6"/>
      <c r="PGP30" s="6"/>
      <c r="PGQ30" s="6"/>
      <c r="PGR30" s="6"/>
      <c r="PGS30" s="6"/>
      <c r="PGT30" s="6"/>
      <c r="PGU30" s="6"/>
      <c r="PGV30" s="6"/>
      <c r="PGW30" s="6"/>
      <c r="PGX30" s="6"/>
      <c r="PGY30" s="6"/>
      <c r="PGZ30" s="6"/>
      <c r="PHA30" s="6"/>
      <c r="PHB30" s="6"/>
      <c r="PHC30" s="6"/>
      <c r="PHD30" s="6"/>
      <c r="PHE30" s="6"/>
      <c r="PHF30" s="6"/>
      <c r="PHG30" s="6"/>
      <c r="PHH30" s="6"/>
      <c r="PHI30" s="6"/>
      <c r="PHJ30" s="6"/>
      <c r="PHK30" s="6"/>
      <c r="PHL30" s="6"/>
      <c r="PHM30" s="6"/>
      <c r="PHN30" s="6"/>
      <c r="PHO30" s="6"/>
      <c r="PHP30" s="6"/>
      <c r="PHQ30" s="6"/>
      <c r="PHR30" s="6"/>
      <c r="PHS30" s="6"/>
      <c r="PHT30" s="6"/>
      <c r="PHU30" s="6"/>
      <c r="PHV30" s="6"/>
      <c r="PHW30" s="6"/>
      <c r="PHX30" s="6"/>
      <c r="PHY30" s="6"/>
      <c r="PHZ30" s="6"/>
      <c r="PIA30" s="6"/>
      <c r="PIB30" s="6"/>
      <c r="PIC30" s="6"/>
      <c r="PID30" s="6"/>
      <c r="PIE30" s="6"/>
      <c r="PIF30" s="6"/>
      <c r="PIG30" s="6"/>
      <c r="PIH30" s="6"/>
      <c r="PII30" s="6"/>
      <c r="PIJ30" s="6"/>
      <c r="PIK30" s="6"/>
      <c r="PIL30" s="6"/>
      <c r="PIM30" s="6"/>
      <c r="PIN30" s="6"/>
      <c r="PIO30" s="6"/>
      <c r="PIP30" s="6"/>
      <c r="PIQ30" s="6"/>
      <c r="PIR30" s="6"/>
      <c r="PIS30" s="6"/>
      <c r="PIT30" s="6"/>
      <c r="PIU30" s="6"/>
      <c r="PIV30" s="6"/>
      <c r="PIW30" s="6"/>
      <c r="PIX30" s="6"/>
      <c r="PIY30" s="6"/>
      <c r="PIZ30" s="6"/>
      <c r="PJA30" s="6"/>
      <c r="PJB30" s="6"/>
      <c r="PJC30" s="6"/>
      <c r="PJD30" s="6"/>
      <c r="PJE30" s="6"/>
      <c r="PJF30" s="6"/>
      <c r="PJG30" s="6"/>
      <c r="PJH30" s="6"/>
      <c r="PJI30" s="6"/>
      <c r="PJJ30" s="6"/>
      <c r="PJK30" s="6"/>
      <c r="PJL30" s="6"/>
      <c r="PJM30" s="6"/>
      <c r="PJN30" s="6"/>
      <c r="PJO30" s="6"/>
      <c r="PJP30" s="6"/>
      <c r="PJQ30" s="6"/>
      <c r="PJR30" s="6"/>
      <c r="PJS30" s="6"/>
      <c r="PJT30" s="6"/>
      <c r="PJU30" s="6"/>
      <c r="PJV30" s="6"/>
      <c r="PJW30" s="6"/>
      <c r="PJX30" s="6"/>
      <c r="PJY30" s="6"/>
      <c r="PJZ30" s="6"/>
      <c r="PKA30" s="6"/>
      <c r="PKB30" s="6"/>
      <c r="PKC30" s="6"/>
      <c r="PKD30" s="6"/>
      <c r="PKE30" s="6"/>
      <c r="PKF30" s="6"/>
      <c r="PKG30" s="6"/>
      <c r="PKH30" s="6"/>
      <c r="PKI30" s="6"/>
      <c r="PKJ30" s="6"/>
      <c r="PKK30" s="6"/>
      <c r="PKL30" s="6"/>
      <c r="PKM30" s="6"/>
      <c r="PKN30" s="6"/>
      <c r="PKO30" s="6"/>
      <c r="PKP30" s="6"/>
      <c r="PKQ30" s="6"/>
      <c r="PKR30" s="6"/>
      <c r="PKS30" s="6"/>
      <c r="PKT30" s="6"/>
      <c r="PKU30" s="6"/>
      <c r="PKV30" s="6"/>
      <c r="PKW30" s="6"/>
      <c r="PKX30" s="6"/>
      <c r="PKY30" s="6"/>
      <c r="PKZ30" s="6"/>
      <c r="PLA30" s="6"/>
      <c r="PLB30" s="6"/>
      <c r="PLC30" s="6"/>
      <c r="PLD30" s="6"/>
      <c r="PLE30" s="6"/>
      <c r="PLF30" s="6"/>
      <c r="PLG30" s="6"/>
      <c r="PLH30" s="6"/>
      <c r="PLI30" s="6"/>
      <c r="PLJ30" s="6"/>
      <c r="PLK30" s="6"/>
      <c r="PLL30" s="6"/>
      <c r="PLM30" s="6"/>
      <c r="PLN30" s="6"/>
      <c r="PLO30" s="6"/>
      <c r="PLP30" s="6"/>
      <c r="PLQ30" s="6"/>
      <c r="PLR30" s="6"/>
      <c r="PLS30" s="6"/>
      <c r="PLT30" s="6"/>
      <c r="PLU30" s="6"/>
      <c r="PLV30" s="6"/>
      <c r="PLW30" s="6"/>
      <c r="PLX30" s="6"/>
      <c r="PLY30" s="6"/>
      <c r="PLZ30" s="6"/>
      <c r="PMA30" s="6"/>
      <c r="PMB30" s="6"/>
      <c r="PMC30" s="6"/>
      <c r="PMD30" s="6"/>
      <c r="PME30" s="6"/>
      <c r="PMF30" s="6"/>
      <c r="PMG30" s="6"/>
      <c r="PMH30" s="6"/>
      <c r="PMI30" s="6"/>
      <c r="PMJ30" s="6"/>
      <c r="PMK30" s="6"/>
      <c r="PML30" s="6"/>
      <c r="PMM30" s="6"/>
      <c r="PMN30" s="6"/>
      <c r="PMO30" s="6"/>
      <c r="PMP30" s="6"/>
      <c r="PMQ30" s="6"/>
      <c r="PMR30" s="6"/>
      <c r="PMS30" s="6"/>
      <c r="PMT30" s="6"/>
      <c r="PMU30" s="6"/>
      <c r="PMV30" s="6"/>
      <c r="PMW30" s="6"/>
      <c r="PMX30" s="6"/>
      <c r="PMY30" s="6"/>
      <c r="PMZ30" s="6"/>
      <c r="PNA30" s="6"/>
      <c r="PNB30" s="6"/>
      <c r="PNC30" s="6"/>
      <c r="PND30" s="6"/>
      <c r="PNE30" s="6"/>
      <c r="PNF30" s="6"/>
      <c r="PNG30" s="6"/>
      <c r="PNH30" s="6"/>
      <c r="PNI30" s="6"/>
      <c r="PNJ30" s="6"/>
      <c r="PNK30" s="6"/>
      <c r="PNL30" s="6"/>
      <c r="PNM30" s="6"/>
      <c r="PNN30" s="6"/>
      <c r="PNO30" s="6"/>
      <c r="PNP30" s="6"/>
      <c r="PNQ30" s="6"/>
      <c r="PNR30" s="6"/>
      <c r="PNS30" s="6"/>
      <c r="PNT30" s="6"/>
      <c r="PNU30" s="6"/>
      <c r="PNV30" s="6"/>
      <c r="PNW30" s="6"/>
      <c r="PNX30" s="6"/>
      <c r="PNY30" s="6"/>
      <c r="PNZ30" s="6"/>
      <c r="POA30" s="6"/>
      <c r="POB30" s="6"/>
      <c r="POC30" s="6"/>
      <c r="POD30" s="6"/>
      <c r="POE30" s="6"/>
      <c r="POF30" s="6"/>
      <c r="POG30" s="6"/>
      <c r="POH30" s="6"/>
      <c r="POI30" s="6"/>
      <c r="POJ30" s="6"/>
      <c r="POK30" s="6"/>
      <c r="POL30" s="6"/>
      <c r="POM30" s="6"/>
      <c r="PON30" s="6"/>
      <c r="POO30" s="6"/>
      <c r="POP30" s="6"/>
      <c r="POQ30" s="6"/>
      <c r="POR30" s="6"/>
      <c r="POS30" s="6"/>
      <c r="POT30" s="6"/>
      <c r="POU30" s="6"/>
      <c r="POV30" s="6"/>
      <c r="POW30" s="6"/>
      <c r="POX30" s="6"/>
      <c r="POY30" s="6"/>
      <c r="POZ30" s="6"/>
      <c r="PPA30" s="6"/>
      <c r="PPB30" s="6"/>
      <c r="PPC30" s="6"/>
      <c r="PPD30" s="6"/>
      <c r="PPE30" s="6"/>
      <c r="PPF30" s="6"/>
      <c r="PPG30" s="6"/>
      <c r="PPH30" s="6"/>
      <c r="PPI30" s="6"/>
      <c r="PPJ30" s="6"/>
      <c r="PPK30" s="6"/>
      <c r="PPL30" s="6"/>
      <c r="PPM30" s="6"/>
      <c r="PPN30" s="6"/>
      <c r="PPO30" s="6"/>
      <c r="PPP30" s="6"/>
      <c r="PPQ30" s="6"/>
      <c r="PPR30" s="6"/>
      <c r="PPS30" s="6"/>
      <c r="PPT30" s="6"/>
      <c r="PPU30" s="6"/>
      <c r="PPV30" s="6"/>
      <c r="PPW30" s="6"/>
      <c r="PPX30" s="6"/>
      <c r="PPY30" s="6"/>
      <c r="PPZ30" s="6"/>
      <c r="PQA30" s="6"/>
      <c r="PQB30" s="6"/>
      <c r="PQC30" s="6"/>
      <c r="PQD30" s="6"/>
      <c r="PQE30" s="6"/>
      <c r="PQF30" s="6"/>
      <c r="PQG30" s="6"/>
      <c r="PQH30" s="6"/>
      <c r="PQI30" s="6"/>
      <c r="PQJ30" s="6"/>
      <c r="PQK30" s="6"/>
      <c r="PQL30" s="6"/>
      <c r="PQM30" s="6"/>
      <c r="PQN30" s="6"/>
      <c r="PQO30" s="6"/>
      <c r="PQP30" s="6"/>
      <c r="PQQ30" s="6"/>
      <c r="PQR30" s="6"/>
      <c r="PQS30" s="6"/>
      <c r="PQT30" s="6"/>
      <c r="PQU30" s="6"/>
      <c r="PQV30" s="6"/>
      <c r="PQW30" s="6"/>
      <c r="PQX30" s="6"/>
      <c r="PQY30" s="6"/>
      <c r="PQZ30" s="6"/>
      <c r="PRA30" s="6"/>
      <c r="PRB30" s="6"/>
      <c r="PRC30" s="6"/>
      <c r="PRD30" s="6"/>
      <c r="PRE30" s="6"/>
      <c r="PRF30" s="6"/>
      <c r="PRG30" s="6"/>
      <c r="PRH30" s="6"/>
      <c r="PRI30" s="6"/>
      <c r="PRJ30" s="6"/>
      <c r="PRK30" s="6"/>
      <c r="PRL30" s="6"/>
      <c r="PRM30" s="6"/>
      <c r="PRN30" s="6"/>
      <c r="PRO30" s="6"/>
      <c r="PRP30" s="6"/>
      <c r="PRQ30" s="6"/>
      <c r="PRR30" s="6"/>
      <c r="PRS30" s="6"/>
      <c r="PRT30" s="6"/>
      <c r="PRU30" s="6"/>
      <c r="PRV30" s="6"/>
      <c r="PRW30" s="6"/>
      <c r="PRX30" s="6"/>
      <c r="PRY30" s="6"/>
      <c r="PRZ30" s="6"/>
      <c r="PSA30" s="6"/>
      <c r="PSB30" s="6"/>
      <c r="PSC30" s="6"/>
      <c r="PSD30" s="6"/>
      <c r="PSE30" s="6"/>
      <c r="PSF30" s="6"/>
      <c r="PSG30" s="6"/>
      <c r="PSH30" s="6"/>
      <c r="PSI30" s="6"/>
      <c r="PSJ30" s="6"/>
      <c r="PSK30" s="6"/>
      <c r="PSL30" s="6"/>
      <c r="PSM30" s="6"/>
      <c r="PSN30" s="6"/>
      <c r="PSO30" s="6"/>
      <c r="PSP30" s="6"/>
      <c r="PSQ30" s="6"/>
      <c r="PSR30" s="6"/>
      <c r="PSS30" s="6"/>
      <c r="PST30" s="6"/>
      <c r="PSU30" s="6"/>
      <c r="PSV30" s="6"/>
      <c r="PSW30" s="6"/>
      <c r="PSX30" s="6"/>
      <c r="PSY30" s="6"/>
      <c r="PSZ30" s="6"/>
      <c r="PTA30" s="6"/>
      <c r="PTB30" s="6"/>
      <c r="PTC30" s="6"/>
      <c r="PTD30" s="6"/>
      <c r="PTE30" s="6"/>
      <c r="PTF30" s="6"/>
      <c r="PTG30" s="6"/>
      <c r="PTH30" s="6"/>
      <c r="PTI30" s="6"/>
      <c r="PTJ30" s="6"/>
      <c r="PTK30" s="6"/>
      <c r="PTL30" s="6"/>
      <c r="PTM30" s="6"/>
      <c r="PTN30" s="6"/>
      <c r="PTO30" s="6"/>
      <c r="PTP30" s="6"/>
      <c r="PTQ30" s="6"/>
      <c r="PTR30" s="6"/>
      <c r="PTS30" s="6"/>
      <c r="PTT30" s="6"/>
      <c r="PTU30" s="6"/>
      <c r="PTV30" s="6"/>
      <c r="PTW30" s="6"/>
      <c r="PTX30" s="6"/>
      <c r="PTY30" s="6"/>
      <c r="PTZ30" s="6"/>
      <c r="PUA30" s="6"/>
      <c r="PUB30" s="6"/>
      <c r="PUC30" s="6"/>
      <c r="PUD30" s="6"/>
      <c r="PUE30" s="6"/>
      <c r="PUF30" s="6"/>
      <c r="PUG30" s="6"/>
      <c r="PUH30" s="6"/>
      <c r="PUI30" s="6"/>
      <c r="PUJ30" s="6"/>
      <c r="PUK30" s="6"/>
      <c r="PUL30" s="6"/>
      <c r="PUM30" s="6"/>
      <c r="PUN30" s="6"/>
      <c r="PUO30" s="6"/>
      <c r="PUP30" s="6"/>
      <c r="PUQ30" s="6"/>
      <c r="PUR30" s="6"/>
      <c r="PUS30" s="6"/>
      <c r="PUT30" s="6"/>
      <c r="PUU30" s="6"/>
      <c r="PUV30" s="6"/>
      <c r="PUW30" s="6"/>
      <c r="PUX30" s="6"/>
      <c r="PUY30" s="6"/>
      <c r="PUZ30" s="6"/>
      <c r="PVA30" s="6"/>
      <c r="PVB30" s="6"/>
      <c r="PVC30" s="6"/>
      <c r="PVD30" s="6"/>
      <c r="PVE30" s="6"/>
      <c r="PVF30" s="6"/>
      <c r="PVG30" s="6"/>
      <c r="PVH30" s="6"/>
      <c r="PVI30" s="6"/>
      <c r="PVJ30" s="6"/>
      <c r="PVK30" s="6"/>
      <c r="PVL30" s="6"/>
      <c r="PVM30" s="6"/>
      <c r="PVN30" s="6"/>
      <c r="PVO30" s="6"/>
      <c r="PVP30" s="6"/>
      <c r="PVQ30" s="6"/>
      <c r="PVR30" s="6"/>
      <c r="PVS30" s="6"/>
      <c r="PVT30" s="6"/>
      <c r="PVU30" s="6"/>
      <c r="PVV30" s="6"/>
      <c r="PVW30" s="6"/>
      <c r="PVX30" s="6"/>
      <c r="PVY30" s="6"/>
      <c r="PVZ30" s="6"/>
      <c r="PWA30" s="6"/>
      <c r="PWB30" s="6"/>
      <c r="PWC30" s="6"/>
      <c r="PWD30" s="6"/>
      <c r="PWE30" s="6"/>
      <c r="PWF30" s="6"/>
      <c r="PWG30" s="6"/>
      <c r="PWH30" s="6"/>
      <c r="PWI30" s="6"/>
      <c r="PWJ30" s="6"/>
      <c r="PWK30" s="6"/>
      <c r="PWL30" s="6"/>
      <c r="PWM30" s="6"/>
      <c r="PWN30" s="6"/>
      <c r="PWO30" s="6"/>
      <c r="PWP30" s="6"/>
      <c r="PWQ30" s="6"/>
      <c r="PWR30" s="6"/>
      <c r="PWS30" s="6"/>
      <c r="PWT30" s="6"/>
      <c r="PWU30" s="6"/>
      <c r="PWV30" s="6"/>
      <c r="PWW30" s="6"/>
      <c r="PWX30" s="6"/>
      <c r="PWY30" s="6"/>
      <c r="PWZ30" s="6"/>
      <c r="PXA30" s="6"/>
      <c r="PXB30" s="6"/>
      <c r="PXC30" s="6"/>
      <c r="PXD30" s="6"/>
      <c r="PXE30" s="6"/>
      <c r="PXF30" s="6"/>
      <c r="PXG30" s="6"/>
      <c r="PXH30" s="6"/>
      <c r="PXI30" s="6"/>
      <c r="PXJ30" s="6"/>
      <c r="PXK30" s="6"/>
      <c r="PXL30" s="6"/>
      <c r="PXM30" s="6"/>
      <c r="PXN30" s="6"/>
      <c r="PXO30" s="6"/>
      <c r="PXP30" s="6"/>
      <c r="PXQ30" s="6"/>
      <c r="PXR30" s="6"/>
      <c r="PXS30" s="6"/>
      <c r="PXT30" s="6"/>
      <c r="PXU30" s="6"/>
      <c r="PXV30" s="6"/>
      <c r="PXW30" s="6"/>
      <c r="PXX30" s="6"/>
      <c r="PXY30" s="6"/>
      <c r="PXZ30" s="6"/>
      <c r="PYA30" s="6"/>
      <c r="PYB30" s="6"/>
      <c r="PYC30" s="6"/>
      <c r="PYD30" s="6"/>
      <c r="PYE30" s="6"/>
      <c r="PYF30" s="6"/>
      <c r="PYG30" s="6"/>
      <c r="PYH30" s="6"/>
      <c r="PYI30" s="6"/>
      <c r="PYJ30" s="6"/>
      <c r="PYK30" s="6"/>
      <c r="PYL30" s="6"/>
      <c r="PYM30" s="6"/>
      <c r="PYN30" s="6"/>
      <c r="PYO30" s="6"/>
      <c r="PYP30" s="6"/>
      <c r="PYQ30" s="6"/>
      <c r="PYR30" s="6"/>
      <c r="PYS30" s="6"/>
      <c r="PYT30" s="6"/>
      <c r="PYU30" s="6"/>
      <c r="PYV30" s="6"/>
      <c r="PYW30" s="6"/>
      <c r="PYX30" s="6"/>
      <c r="PYY30" s="6"/>
      <c r="PYZ30" s="6"/>
      <c r="PZA30" s="6"/>
      <c r="PZB30" s="6"/>
      <c r="PZC30" s="6"/>
      <c r="PZD30" s="6"/>
      <c r="PZE30" s="6"/>
      <c r="PZF30" s="6"/>
      <c r="PZG30" s="6"/>
      <c r="PZH30" s="6"/>
      <c r="PZI30" s="6"/>
      <c r="PZJ30" s="6"/>
      <c r="PZK30" s="6"/>
      <c r="PZL30" s="6"/>
      <c r="PZM30" s="6"/>
      <c r="PZN30" s="6"/>
      <c r="PZO30" s="6"/>
      <c r="PZP30" s="6"/>
      <c r="PZQ30" s="6"/>
      <c r="PZR30" s="6"/>
      <c r="PZS30" s="6"/>
      <c r="PZT30" s="6"/>
      <c r="PZU30" s="6"/>
      <c r="PZV30" s="6"/>
      <c r="PZW30" s="6"/>
      <c r="PZX30" s="6"/>
      <c r="PZY30" s="6"/>
      <c r="PZZ30" s="6"/>
      <c r="QAA30" s="6"/>
      <c r="QAB30" s="6"/>
      <c r="QAC30" s="6"/>
      <c r="QAD30" s="6"/>
      <c r="QAE30" s="6"/>
      <c r="QAF30" s="6"/>
      <c r="QAG30" s="6"/>
      <c r="QAH30" s="6"/>
      <c r="QAI30" s="6"/>
      <c r="QAJ30" s="6"/>
      <c r="QAK30" s="6"/>
      <c r="QAL30" s="6"/>
      <c r="QAM30" s="6"/>
      <c r="QAN30" s="6"/>
      <c r="QAO30" s="6"/>
      <c r="QAP30" s="6"/>
      <c r="QAQ30" s="6"/>
      <c r="QAR30" s="6"/>
      <c r="QAS30" s="6"/>
      <c r="QAT30" s="6"/>
      <c r="QAU30" s="6"/>
      <c r="QAV30" s="6"/>
      <c r="QAW30" s="6"/>
      <c r="QAX30" s="6"/>
      <c r="QAY30" s="6"/>
      <c r="QAZ30" s="6"/>
      <c r="QBA30" s="6"/>
      <c r="QBB30" s="6"/>
      <c r="QBC30" s="6"/>
      <c r="QBD30" s="6"/>
      <c r="QBE30" s="6"/>
      <c r="QBF30" s="6"/>
      <c r="QBG30" s="6"/>
      <c r="QBH30" s="6"/>
      <c r="QBI30" s="6"/>
      <c r="QBJ30" s="6"/>
      <c r="QBK30" s="6"/>
      <c r="QBL30" s="6"/>
      <c r="QBM30" s="6"/>
      <c r="QBN30" s="6"/>
      <c r="QBO30" s="6"/>
      <c r="QBP30" s="6"/>
      <c r="QBQ30" s="6"/>
      <c r="QBR30" s="6"/>
      <c r="QBS30" s="6"/>
      <c r="QBT30" s="6"/>
      <c r="QBU30" s="6"/>
      <c r="QBV30" s="6"/>
      <c r="QBW30" s="6"/>
      <c r="QBX30" s="6"/>
      <c r="QBY30" s="6"/>
      <c r="QBZ30" s="6"/>
      <c r="QCA30" s="6"/>
      <c r="QCB30" s="6"/>
      <c r="QCC30" s="6"/>
      <c r="QCD30" s="6"/>
      <c r="QCE30" s="6"/>
      <c r="QCF30" s="6"/>
      <c r="QCG30" s="6"/>
      <c r="QCH30" s="6"/>
      <c r="QCI30" s="6"/>
      <c r="QCJ30" s="6"/>
      <c r="QCK30" s="6"/>
      <c r="QCL30" s="6"/>
      <c r="QCM30" s="6"/>
      <c r="QCN30" s="6"/>
      <c r="QCO30" s="6"/>
      <c r="QCP30" s="6"/>
      <c r="QCQ30" s="6"/>
      <c r="QCR30" s="6"/>
      <c r="QCS30" s="6"/>
      <c r="QCT30" s="6"/>
      <c r="QCU30" s="6"/>
      <c r="QCV30" s="6"/>
      <c r="QCW30" s="6"/>
      <c r="QCX30" s="6"/>
      <c r="QCY30" s="6"/>
      <c r="QCZ30" s="6"/>
      <c r="QDA30" s="6"/>
      <c r="QDB30" s="6"/>
      <c r="QDC30" s="6"/>
      <c r="QDD30" s="6"/>
      <c r="QDE30" s="6"/>
      <c r="QDF30" s="6"/>
      <c r="QDG30" s="6"/>
      <c r="QDH30" s="6"/>
      <c r="QDI30" s="6"/>
      <c r="QDJ30" s="6"/>
      <c r="QDK30" s="6"/>
      <c r="QDL30" s="6"/>
      <c r="QDM30" s="6"/>
      <c r="QDN30" s="6"/>
      <c r="QDO30" s="6"/>
      <c r="QDP30" s="6"/>
      <c r="QDQ30" s="6"/>
      <c r="QDR30" s="6"/>
      <c r="QDS30" s="6"/>
      <c r="QDT30" s="6"/>
      <c r="QDU30" s="6"/>
      <c r="QDV30" s="6"/>
      <c r="QDW30" s="6"/>
      <c r="QDX30" s="6"/>
      <c r="QDY30" s="6"/>
      <c r="QDZ30" s="6"/>
      <c r="QEA30" s="6"/>
      <c r="QEB30" s="6"/>
      <c r="QEC30" s="6"/>
      <c r="QED30" s="6"/>
      <c r="QEE30" s="6"/>
      <c r="QEF30" s="6"/>
      <c r="QEG30" s="6"/>
      <c r="QEH30" s="6"/>
      <c r="QEI30" s="6"/>
      <c r="QEJ30" s="6"/>
      <c r="QEK30" s="6"/>
      <c r="QEL30" s="6"/>
      <c r="QEM30" s="6"/>
      <c r="QEN30" s="6"/>
      <c r="QEO30" s="6"/>
      <c r="QEP30" s="6"/>
      <c r="QEQ30" s="6"/>
      <c r="QER30" s="6"/>
      <c r="QES30" s="6"/>
      <c r="QET30" s="6"/>
      <c r="QEU30" s="6"/>
      <c r="QEV30" s="6"/>
      <c r="QEW30" s="6"/>
      <c r="QEX30" s="6"/>
      <c r="QEY30" s="6"/>
      <c r="QEZ30" s="6"/>
      <c r="QFA30" s="6"/>
      <c r="QFB30" s="6"/>
      <c r="QFC30" s="6"/>
      <c r="QFD30" s="6"/>
      <c r="QFE30" s="6"/>
      <c r="QFF30" s="6"/>
      <c r="QFG30" s="6"/>
      <c r="QFH30" s="6"/>
      <c r="QFI30" s="6"/>
      <c r="QFJ30" s="6"/>
      <c r="QFK30" s="6"/>
      <c r="QFL30" s="6"/>
      <c r="QFM30" s="6"/>
      <c r="QFN30" s="6"/>
      <c r="QFO30" s="6"/>
      <c r="QFP30" s="6"/>
      <c r="QFQ30" s="6"/>
      <c r="QFR30" s="6"/>
      <c r="QFS30" s="6"/>
      <c r="QFT30" s="6"/>
      <c r="QFU30" s="6"/>
      <c r="QFV30" s="6"/>
      <c r="QFW30" s="6"/>
      <c r="QFX30" s="6"/>
      <c r="QFY30" s="6"/>
      <c r="QFZ30" s="6"/>
      <c r="QGA30" s="6"/>
      <c r="QGB30" s="6"/>
      <c r="QGC30" s="6"/>
      <c r="QGD30" s="6"/>
      <c r="QGE30" s="6"/>
      <c r="QGF30" s="6"/>
      <c r="QGG30" s="6"/>
      <c r="QGH30" s="6"/>
      <c r="QGI30" s="6"/>
      <c r="QGJ30" s="6"/>
      <c r="QGK30" s="6"/>
      <c r="QGL30" s="6"/>
      <c r="QGM30" s="6"/>
      <c r="QGN30" s="6"/>
      <c r="QGO30" s="6"/>
      <c r="QGP30" s="6"/>
      <c r="QGQ30" s="6"/>
      <c r="QGR30" s="6"/>
      <c r="QGS30" s="6"/>
      <c r="QGT30" s="6"/>
      <c r="QGU30" s="6"/>
      <c r="QGV30" s="6"/>
      <c r="QGW30" s="6"/>
      <c r="QGX30" s="6"/>
      <c r="QGY30" s="6"/>
      <c r="QGZ30" s="6"/>
      <c r="QHA30" s="6"/>
      <c r="QHB30" s="6"/>
      <c r="QHC30" s="6"/>
      <c r="QHD30" s="6"/>
      <c r="QHE30" s="6"/>
      <c r="QHF30" s="6"/>
      <c r="QHG30" s="6"/>
      <c r="QHH30" s="6"/>
      <c r="QHI30" s="6"/>
      <c r="QHJ30" s="6"/>
      <c r="QHK30" s="6"/>
      <c r="QHL30" s="6"/>
      <c r="QHM30" s="6"/>
      <c r="QHN30" s="6"/>
      <c r="QHO30" s="6"/>
      <c r="QHP30" s="6"/>
      <c r="QHQ30" s="6"/>
      <c r="QHR30" s="6"/>
      <c r="QHS30" s="6"/>
      <c r="QHT30" s="6"/>
      <c r="QHU30" s="6"/>
      <c r="QHV30" s="6"/>
      <c r="QHW30" s="6"/>
      <c r="QHX30" s="6"/>
      <c r="QHY30" s="6"/>
      <c r="QHZ30" s="6"/>
      <c r="QIA30" s="6"/>
      <c r="QIB30" s="6"/>
      <c r="QIC30" s="6"/>
      <c r="QID30" s="6"/>
      <c r="QIE30" s="6"/>
      <c r="QIF30" s="6"/>
      <c r="QIG30" s="6"/>
      <c r="QIH30" s="6"/>
      <c r="QII30" s="6"/>
      <c r="QIJ30" s="6"/>
      <c r="QIK30" s="6"/>
      <c r="QIL30" s="6"/>
      <c r="QIM30" s="6"/>
      <c r="QIN30" s="6"/>
      <c r="QIO30" s="6"/>
      <c r="QIP30" s="6"/>
      <c r="QIQ30" s="6"/>
      <c r="QIR30" s="6"/>
      <c r="QIS30" s="6"/>
      <c r="QIT30" s="6"/>
      <c r="QIU30" s="6"/>
      <c r="QIV30" s="6"/>
      <c r="QIW30" s="6"/>
      <c r="QIX30" s="6"/>
      <c r="QIY30" s="6"/>
      <c r="QIZ30" s="6"/>
      <c r="QJA30" s="6"/>
      <c r="QJB30" s="6"/>
      <c r="QJC30" s="6"/>
      <c r="QJD30" s="6"/>
      <c r="QJE30" s="6"/>
      <c r="QJF30" s="6"/>
      <c r="QJG30" s="6"/>
      <c r="QJH30" s="6"/>
      <c r="QJI30" s="6"/>
      <c r="QJJ30" s="6"/>
      <c r="QJK30" s="6"/>
      <c r="QJL30" s="6"/>
      <c r="QJM30" s="6"/>
      <c r="QJN30" s="6"/>
      <c r="QJO30" s="6"/>
      <c r="QJP30" s="6"/>
      <c r="QJQ30" s="6"/>
      <c r="QJR30" s="6"/>
      <c r="QJS30" s="6"/>
      <c r="QJT30" s="6"/>
      <c r="QJU30" s="6"/>
      <c r="QJV30" s="6"/>
      <c r="QJW30" s="6"/>
      <c r="QJX30" s="6"/>
      <c r="QJY30" s="6"/>
      <c r="QJZ30" s="6"/>
      <c r="QKA30" s="6"/>
      <c r="QKB30" s="6"/>
      <c r="QKC30" s="6"/>
      <c r="QKD30" s="6"/>
      <c r="QKE30" s="6"/>
      <c r="QKF30" s="6"/>
      <c r="QKG30" s="6"/>
      <c r="QKH30" s="6"/>
      <c r="QKI30" s="6"/>
      <c r="QKJ30" s="6"/>
      <c r="QKK30" s="6"/>
      <c r="QKL30" s="6"/>
      <c r="QKM30" s="6"/>
      <c r="QKN30" s="6"/>
      <c r="QKO30" s="6"/>
      <c r="QKP30" s="6"/>
      <c r="QKQ30" s="6"/>
      <c r="QKR30" s="6"/>
      <c r="QKS30" s="6"/>
      <c r="QKT30" s="6"/>
      <c r="QKU30" s="6"/>
      <c r="QKV30" s="6"/>
      <c r="QKW30" s="6"/>
      <c r="QKX30" s="6"/>
      <c r="QKY30" s="6"/>
      <c r="QKZ30" s="6"/>
      <c r="QLA30" s="6"/>
      <c r="QLB30" s="6"/>
      <c r="QLC30" s="6"/>
      <c r="QLD30" s="6"/>
      <c r="QLE30" s="6"/>
      <c r="QLF30" s="6"/>
      <c r="QLG30" s="6"/>
      <c r="QLH30" s="6"/>
      <c r="QLI30" s="6"/>
      <c r="QLJ30" s="6"/>
      <c r="QLK30" s="6"/>
      <c r="QLL30" s="6"/>
      <c r="QLM30" s="6"/>
      <c r="QLN30" s="6"/>
      <c r="QLO30" s="6"/>
      <c r="QLP30" s="6"/>
      <c r="QLQ30" s="6"/>
      <c r="QLR30" s="6"/>
      <c r="QLS30" s="6"/>
      <c r="QLT30" s="6"/>
      <c r="QLU30" s="6"/>
      <c r="QLV30" s="6"/>
      <c r="QLW30" s="6"/>
      <c r="QLX30" s="6"/>
      <c r="QLY30" s="6"/>
      <c r="QLZ30" s="6"/>
      <c r="QMA30" s="6"/>
      <c r="QMB30" s="6"/>
      <c r="QMC30" s="6"/>
      <c r="QMD30" s="6"/>
      <c r="QME30" s="6"/>
      <c r="QMF30" s="6"/>
      <c r="QMG30" s="6"/>
      <c r="QMH30" s="6"/>
      <c r="QMI30" s="6"/>
      <c r="QMJ30" s="6"/>
      <c r="QMK30" s="6"/>
      <c r="QML30" s="6"/>
      <c r="QMM30" s="6"/>
      <c r="QMN30" s="6"/>
      <c r="QMO30" s="6"/>
      <c r="QMP30" s="6"/>
      <c r="QMQ30" s="6"/>
      <c r="QMR30" s="6"/>
      <c r="QMS30" s="6"/>
      <c r="QMT30" s="6"/>
      <c r="QMU30" s="6"/>
      <c r="QMV30" s="6"/>
      <c r="QMW30" s="6"/>
      <c r="QMX30" s="6"/>
      <c r="QMY30" s="6"/>
      <c r="QMZ30" s="6"/>
      <c r="QNA30" s="6"/>
      <c r="QNB30" s="6"/>
      <c r="QNC30" s="6"/>
      <c r="QND30" s="6"/>
      <c r="QNE30" s="6"/>
      <c r="QNF30" s="6"/>
      <c r="QNG30" s="6"/>
      <c r="QNH30" s="6"/>
      <c r="QNI30" s="6"/>
      <c r="QNJ30" s="6"/>
      <c r="QNK30" s="6"/>
      <c r="QNL30" s="6"/>
      <c r="QNM30" s="6"/>
      <c r="QNN30" s="6"/>
      <c r="QNO30" s="6"/>
      <c r="QNP30" s="6"/>
      <c r="QNQ30" s="6"/>
      <c r="QNR30" s="6"/>
      <c r="QNS30" s="6"/>
      <c r="QNT30" s="6"/>
      <c r="QNU30" s="6"/>
      <c r="QNV30" s="6"/>
      <c r="QNW30" s="6"/>
      <c r="QNX30" s="6"/>
      <c r="QNY30" s="6"/>
      <c r="QNZ30" s="6"/>
      <c r="QOA30" s="6"/>
      <c r="QOB30" s="6"/>
      <c r="QOC30" s="6"/>
      <c r="QOD30" s="6"/>
      <c r="QOE30" s="6"/>
      <c r="QOF30" s="6"/>
      <c r="QOG30" s="6"/>
      <c r="QOH30" s="6"/>
      <c r="QOI30" s="6"/>
      <c r="QOJ30" s="6"/>
      <c r="QOK30" s="6"/>
      <c r="QOL30" s="6"/>
      <c r="QOM30" s="6"/>
      <c r="QON30" s="6"/>
      <c r="QOO30" s="6"/>
      <c r="QOP30" s="6"/>
      <c r="QOQ30" s="6"/>
      <c r="QOR30" s="6"/>
      <c r="QOS30" s="6"/>
      <c r="QOT30" s="6"/>
      <c r="QOU30" s="6"/>
      <c r="QOV30" s="6"/>
      <c r="QOW30" s="6"/>
      <c r="QOX30" s="6"/>
      <c r="QOY30" s="6"/>
      <c r="QOZ30" s="6"/>
      <c r="QPA30" s="6"/>
      <c r="QPB30" s="6"/>
      <c r="QPC30" s="6"/>
      <c r="QPD30" s="6"/>
      <c r="QPE30" s="6"/>
      <c r="QPF30" s="6"/>
      <c r="QPG30" s="6"/>
      <c r="QPH30" s="6"/>
      <c r="QPI30" s="6"/>
      <c r="QPJ30" s="6"/>
      <c r="QPK30" s="6"/>
      <c r="QPL30" s="6"/>
      <c r="QPM30" s="6"/>
      <c r="QPN30" s="6"/>
      <c r="QPO30" s="6"/>
      <c r="QPP30" s="6"/>
      <c r="QPQ30" s="6"/>
      <c r="QPR30" s="6"/>
      <c r="QPS30" s="6"/>
      <c r="QPT30" s="6"/>
      <c r="QPU30" s="6"/>
      <c r="QPV30" s="6"/>
      <c r="QPW30" s="6"/>
      <c r="QPX30" s="6"/>
      <c r="QPY30" s="6"/>
      <c r="QPZ30" s="6"/>
      <c r="QQA30" s="6"/>
      <c r="QQB30" s="6"/>
      <c r="QQC30" s="6"/>
      <c r="QQD30" s="6"/>
      <c r="QQE30" s="6"/>
      <c r="QQF30" s="6"/>
      <c r="QQG30" s="6"/>
      <c r="QQH30" s="6"/>
      <c r="QQI30" s="6"/>
      <c r="QQJ30" s="6"/>
      <c r="QQK30" s="6"/>
      <c r="QQL30" s="6"/>
      <c r="QQM30" s="6"/>
      <c r="QQN30" s="6"/>
      <c r="QQO30" s="6"/>
      <c r="QQP30" s="6"/>
      <c r="QQQ30" s="6"/>
      <c r="QQR30" s="6"/>
      <c r="QQS30" s="6"/>
      <c r="QQT30" s="6"/>
      <c r="QQU30" s="6"/>
      <c r="QQV30" s="6"/>
      <c r="QQW30" s="6"/>
      <c r="QQX30" s="6"/>
      <c r="QQY30" s="6"/>
      <c r="QQZ30" s="6"/>
      <c r="QRA30" s="6"/>
      <c r="QRB30" s="6"/>
      <c r="QRC30" s="6"/>
      <c r="QRD30" s="6"/>
      <c r="QRE30" s="6"/>
      <c r="QRF30" s="6"/>
      <c r="QRG30" s="6"/>
      <c r="QRH30" s="6"/>
      <c r="QRI30" s="6"/>
      <c r="QRJ30" s="6"/>
      <c r="QRK30" s="6"/>
      <c r="QRL30" s="6"/>
      <c r="QRM30" s="6"/>
      <c r="QRN30" s="6"/>
      <c r="QRO30" s="6"/>
      <c r="QRP30" s="6"/>
      <c r="QRQ30" s="6"/>
      <c r="QRR30" s="6"/>
      <c r="QRS30" s="6"/>
      <c r="QRT30" s="6"/>
      <c r="QRU30" s="6"/>
      <c r="QRV30" s="6"/>
      <c r="QRW30" s="6"/>
      <c r="QRX30" s="6"/>
      <c r="QRY30" s="6"/>
      <c r="QRZ30" s="6"/>
      <c r="QSA30" s="6"/>
      <c r="QSB30" s="6"/>
      <c r="QSC30" s="6"/>
      <c r="QSD30" s="6"/>
      <c r="QSE30" s="6"/>
      <c r="QSF30" s="6"/>
      <c r="QSG30" s="6"/>
      <c r="QSH30" s="6"/>
      <c r="QSI30" s="6"/>
      <c r="QSJ30" s="6"/>
      <c r="QSK30" s="6"/>
      <c r="QSL30" s="6"/>
      <c r="QSM30" s="6"/>
      <c r="QSN30" s="6"/>
      <c r="QSO30" s="6"/>
      <c r="QSP30" s="6"/>
      <c r="QSQ30" s="6"/>
      <c r="QSR30" s="6"/>
      <c r="QSS30" s="6"/>
      <c r="QST30" s="6"/>
      <c r="QSU30" s="6"/>
      <c r="QSV30" s="6"/>
      <c r="QSW30" s="6"/>
      <c r="QSX30" s="6"/>
      <c r="QSY30" s="6"/>
      <c r="QSZ30" s="6"/>
      <c r="QTA30" s="6"/>
      <c r="QTB30" s="6"/>
      <c r="QTC30" s="6"/>
      <c r="QTD30" s="6"/>
      <c r="QTE30" s="6"/>
      <c r="QTF30" s="6"/>
      <c r="QTG30" s="6"/>
      <c r="QTH30" s="6"/>
      <c r="QTI30" s="6"/>
      <c r="QTJ30" s="6"/>
      <c r="QTK30" s="6"/>
      <c r="QTL30" s="6"/>
      <c r="QTM30" s="6"/>
      <c r="QTN30" s="6"/>
      <c r="QTO30" s="6"/>
      <c r="QTP30" s="6"/>
      <c r="QTQ30" s="6"/>
      <c r="QTR30" s="6"/>
      <c r="QTS30" s="6"/>
      <c r="QTT30" s="6"/>
      <c r="QTU30" s="6"/>
      <c r="QTV30" s="6"/>
      <c r="QTW30" s="6"/>
      <c r="QTX30" s="6"/>
      <c r="QTY30" s="6"/>
      <c r="QTZ30" s="6"/>
      <c r="QUA30" s="6"/>
      <c r="QUB30" s="6"/>
      <c r="QUC30" s="6"/>
      <c r="QUD30" s="6"/>
      <c r="QUE30" s="6"/>
      <c r="QUF30" s="6"/>
      <c r="QUG30" s="6"/>
      <c r="QUH30" s="6"/>
      <c r="QUI30" s="6"/>
      <c r="QUJ30" s="6"/>
      <c r="QUK30" s="6"/>
      <c r="QUL30" s="6"/>
      <c r="QUM30" s="6"/>
      <c r="QUN30" s="6"/>
      <c r="QUO30" s="6"/>
      <c r="QUP30" s="6"/>
      <c r="QUQ30" s="6"/>
      <c r="QUR30" s="6"/>
      <c r="QUS30" s="6"/>
      <c r="QUT30" s="6"/>
      <c r="QUU30" s="6"/>
      <c r="QUV30" s="6"/>
      <c r="QUW30" s="6"/>
      <c r="QUX30" s="6"/>
      <c r="QUY30" s="6"/>
      <c r="QUZ30" s="6"/>
      <c r="QVA30" s="6"/>
      <c r="QVB30" s="6"/>
      <c r="QVC30" s="6"/>
      <c r="QVD30" s="6"/>
      <c r="QVE30" s="6"/>
      <c r="QVF30" s="6"/>
      <c r="QVG30" s="6"/>
      <c r="QVH30" s="6"/>
      <c r="QVI30" s="6"/>
      <c r="QVJ30" s="6"/>
      <c r="QVK30" s="6"/>
      <c r="QVL30" s="6"/>
      <c r="QVM30" s="6"/>
      <c r="QVN30" s="6"/>
      <c r="QVO30" s="6"/>
      <c r="QVP30" s="6"/>
      <c r="QVQ30" s="6"/>
      <c r="QVR30" s="6"/>
      <c r="QVS30" s="6"/>
      <c r="QVT30" s="6"/>
      <c r="QVU30" s="6"/>
      <c r="QVV30" s="6"/>
      <c r="QVW30" s="6"/>
      <c r="QVX30" s="6"/>
      <c r="QVY30" s="6"/>
      <c r="QVZ30" s="6"/>
      <c r="QWA30" s="6"/>
      <c r="QWB30" s="6"/>
      <c r="QWC30" s="6"/>
      <c r="QWD30" s="6"/>
      <c r="QWE30" s="6"/>
      <c r="QWF30" s="6"/>
      <c r="QWG30" s="6"/>
      <c r="QWH30" s="6"/>
      <c r="QWI30" s="6"/>
      <c r="QWJ30" s="6"/>
      <c r="QWK30" s="6"/>
      <c r="QWL30" s="6"/>
      <c r="QWM30" s="6"/>
      <c r="QWN30" s="6"/>
      <c r="QWO30" s="6"/>
      <c r="QWP30" s="6"/>
      <c r="QWQ30" s="6"/>
      <c r="QWR30" s="6"/>
      <c r="QWS30" s="6"/>
      <c r="QWT30" s="6"/>
      <c r="QWU30" s="6"/>
      <c r="QWV30" s="6"/>
      <c r="QWW30" s="6"/>
      <c r="QWX30" s="6"/>
      <c r="QWY30" s="6"/>
      <c r="QWZ30" s="6"/>
      <c r="QXA30" s="6"/>
      <c r="QXB30" s="6"/>
      <c r="QXC30" s="6"/>
      <c r="QXD30" s="6"/>
      <c r="QXE30" s="6"/>
      <c r="QXF30" s="6"/>
      <c r="QXG30" s="6"/>
      <c r="QXH30" s="6"/>
      <c r="QXI30" s="6"/>
      <c r="QXJ30" s="6"/>
      <c r="QXK30" s="6"/>
      <c r="QXL30" s="6"/>
      <c r="QXM30" s="6"/>
      <c r="QXN30" s="6"/>
      <c r="QXO30" s="6"/>
      <c r="QXP30" s="6"/>
      <c r="QXQ30" s="6"/>
      <c r="QXR30" s="6"/>
      <c r="QXS30" s="6"/>
      <c r="QXT30" s="6"/>
      <c r="QXU30" s="6"/>
      <c r="QXV30" s="6"/>
      <c r="QXW30" s="6"/>
      <c r="QXX30" s="6"/>
      <c r="QXY30" s="6"/>
      <c r="QXZ30" s="6"/>
      <c r="QYA30" s="6"/>
      <c r="QYB30" s="6"/>
      <c r="QYC30" s="6"/>
      <c r="QYD30" s="6"/>
      <c r="QYE30" s="6"/>
      <c r="QYF30" s="6"/>
      <c r="QYG30" s="6"/>
      <c r="QYH30" s="6"/>
      <c r="QYI30" s="6"/>
      <c r="QYJ30" s="6"/>
      <c r="QYK30" s="6"/>
      <c r="QYL30" s="6"/>
      <c r="QYM30" s="6"/>
      <c r="QYN30" s="6"/>
      <c r="QYO30" s="6"/>
      <c r="QYP30" s="6"/>
      <c r="QYQ30" s="6"/>
      <c r="QYR30" s="6"/>
      <c r="QYS30" s="6"/>
      <c r="QYT30" s="6"/>
      <c r="QYU30" s="6"/>
      <c r="QYV30" s="6"/>
      <c r="QYW30" s="6"/>
      <c r="QYX30" s="6"/>
      <c r="QYY30" s="6"/>
      <c r="QYZ30" s="6"/>
      <c r="QZA30" s="6"/>
      <c r="QZB30" s="6"/>
      <c r="QZC30" s="6"/>
      <c r="QZD30" s="6"/>
      <c r="QZE30" s="6"/>
      <c r="QZF30" s="6"/>
      <c r="QZG30" s="6"/>
      <c r="QZH30" s="6"/>
      <c r="QZI30" s="6"/>
      <c r="QZJ30" s="6"/>
      <c r="QZK30" s="6"/>
      <c r="QZL30" s="6"/>
      <c r="QZM30" s="6"/>
      <c r="QZN30" s="6"/>
      <c r="QZO30" s="6"/>
      <c r="QZP30" s="6"/>
      <c r="QZQ30" s="6"/>
      <c r="QZR30" s="6"/>
      <c r="QZS30" s="6"/>
      <c r="QZT30" s="6"/>
      <c r="QZU30" s="6"/>
      <c r="QZV30" s="6"/>
      <c r="QZW30" s="6"/>
      <c r="QZX30" s="6"/>
      <c r="QZY30" s="6"/>
      <c r="QZZ30" s="6"/>
      <c r="RAA30" s="6"/>
      <c r="RAB30" s="6"/>
      <c r="RAC30" s="6"/>
      <c r="RAD30" s="6"/>
      <c r="RAE30" s="6"/>
      <c r="RAF30" s="6"/>
      <c r="RAG30" s="6"/>
      <c r="RAH30" s="6"/>
      <c r="RAI30" s="6"/>
      <c r="RAJ30" s="6"/>
      <c r="RAK30" s="6"/>
      <c r="RAL30" s="6"/>
      <c r="RAM30" s="6"/>
      <c r="RAN30" s="6"/>
      <c r="RAO30" s="6"/>
      <c r="RAP30" s="6"/>
      <c r="RAQ30" s="6"/>
      <c r="RAR30" s="6"/>
      <c r="RAS30" s="6"/>
      <c r="RAT30" s="6"/>
      <c r="RAU30" s="6"/>
      <c r="RAV30" s="6"/>
      <c r="RAW30" s="6"/>
      <c r="RAX30" s="6"/>
      <c r="RAY30" s="6"/>
      <c r="RAZ30" s="6"/>
      <c r="RBA30" s="6"/>
      <c r="RBB30" s="6"/>
      <c r="RBC30" s="6"/>
      <c r="RBD30" s="6"/>
      <c r="RBE30" s="6"/>
      <c r="RBF30" s="6"/>
      <c r="RBG30" s="6"/>
      <c r="RBH30" s="6"/>
      <c r="RBI30" s="6"/>
      <c r="RBJ30" s="6"/>
      <c r="RBK30" s="6"/>
      <c r="RBL30" s="6"/>
      <c r="RBM30" s="6"/>
      <c r="RBN30" s="6"/>
      <c r="RBO30" s="6"/>
      <c r="RBP30" s="6"/>
      <c r="RBQ30" s="6"/>
      <c r="RBR30" s="6"/>
      <c r="RBS30" s="6"/>
      <c r="RBT30" s="6"/>
      <c r="RBU30" s="6"/>
      <c r="RBV30" s="6"/>
      <c r="RBW30" s="6"/>
      <c r="RBX30" s="6"/>
      <c r="RBY30" s="6"/>
      <c r="RBZ30" s="6"/>
      <c r="RCA30" s="6"/>
      <c r="RCB30" s="6"/>
      <c r="RCC30" s="6"/>
      <c r="RCD30" s="6"/>
      <c r="RCE30" s="6"/>
      <c r="RCF30" s="6"/>
      <c r="RCG30" s="6"/>
      <c r="RCH30" s="6"/>
      <c r="RCI30" s="6"/>
      <c r="RCJ30" s="6"/>
      <c r="RCK30" s="6"/>
      <c r="RCL30" s="6"/>
      <c r="RCM30" s="6"/>
      <c r="RCN30" s="6"/>
      <c r="RCO30" s="6"/>
      <c r="RCP30" s="6"/>
      <c r="RCQ30" s="6"/>
      <c r="RCR30" s="6"/>
      <c r="RCS30" s="6"/>
      <c r="RCT30" s="6"/>
      <c r="RCU30" s="6"/>
      <c r="RCV30" s="6"/>
      <c r="RCW30" s="6"/>
      <c r="RCX30" s="6"/>
      <c r="RCY30" s="6"/>
      <c r="RCZ30" s="6"/>
      <c r="RDA30" s="6"/>
      <c r="RDB30" s="6"/>
      <c r="RDC30" s="6"/>
      <c r="RDD30" s="6"/>
      <c r="RDE30" s="6"/>
      <c r="RDF30" s="6"/>
      <c r="RDG30" s="6"/>
      <c r="RDH30" s="6"/>
      <c r="RDI30" s="6"/>
      <c r="RDJ30" s="6"/>
      <c r="RDK30" s="6"/>
      <c r="RDL30" s="6"/>
      <c r="RDM30" s="6"/>
      <c r="RDN30" s="6"/>
      <c r="RDO30" s="6"/>
      <c r="RDP30" s="6"/>
      <c r="RDQ30" s="6"/>
      <c r="RDR30" s="6"/>
      <c r="RDS30" s="6"/>
      <c r="RDT30" s="6"/>
      <c r="RDU30" s="6"/>
      <c r="RDV30" s="6"/>
      <c r="RDW30" s="6"/>
      <c r="RDX30" s="6"/>
      <c r="RDY30" s="6"/>
      <c r="RDZ30" s="6"/>
      <c r="REA30" s="6"/>
      <c r="REB30" s="6"/>
      <c r="REC30" s="6"/>
      <c r="RED30" s="6"/>
      <c r="REE30" s="6"/>
      <c r="REF30" s="6"/>
      <c r="REG30" s="6"/>
      <c r="REH30" s="6"/>
      <c r="REI30" s="6"/>
      <c r="REJ30" s="6"/>
      <c r="REK30" s="6"/>
      <c r="REL30" s="6"/>
      <c r="REM30" s="6"/>
      <c r="REN30" s="6"/>
      <c r="REO30" s="6"/>
      <c r="REP30" s="6"/>
      <c r="REQ30" s="6"/>
      <c r="RER30" s="6"/>
      <c r="RES30" s="6"/>
      <c r="RET30" s="6"/>
      <c r="REU30" s="6"/>
      <c r="REV30" s="6"/>
      <c r="REW30" s="6"/>
      <c r="REX30" s="6"/>
      <c r="REY30" s="6"/>
      <c r="REZ30" s="6"/>
      <c r="RFA30" s="6"/>
      <c r="RFB30" s="6"/>
      <c r="RFC30" s="6"/>
      <c r="RFD30" s="6"/>
      <c r="RFE30" s="6"/>
      <c r="RFF30" s="6"/>
      <c r="RFG30" s="6"/>
      <c r="RFH30" s="6"/>
      <c r="RFI30" s="6"/>
      <c r="RFJ30" s="6"/>
      <c r="RFK30" s="6"/>
      <c r="RFL30" s="6"/>
      <c r="RFM30" s="6"/>
      <c r="RFN30" s="6"/>
      <c r="RFO30" s="6"/>
      <c r="RFP30" s="6"/>
      <c r="RFQ30" s="6"/>
      <c r="RFR30" s="6"/>
      <c r="RFS30" s="6"/>
      <c r="RFT30" s="6"/>
      <c r="RFU30" s="6"/>
      <c r="RFV30" s="6"/>
      <c r="RFW30" s="6"/>
      <c r="RFX30" s="6"/>
      <c r="RFY30" s="6"/>
      <c r="RFZ30" s="6"/>
      <c r="RGA30" s="6"/>
      <c r="RGB30" s="6"/>
      <c r="RGC30" s="6"/>
      <c r="RGD30" s="6"/>
      <c r="RGE30" s="6"/>
      <c r="RGF30" s="6"/>
      <c r="RGG30" s="6"/>
      <c r="RGH30" s="6"/>
      <c r="RGI30" s="6"/>
      <c r="RGJ30" s="6"/>
      <c r="RGK30" s="6"/>
      <c r="RGL30" s="6"/>
      <c r="RGM30" s="6"/>
      <c r="RGN30" s="6"/>
      <c r="RGO30" s="6"/>
      <c r="RGP30" s="6"/>
      <c r="RGQ30" s="6"/>
      <c r="RGR30" s="6"/>
      <c r="RGS30" s="6"/>
      <c r="RGT30" s="6"/>
      <c r="RGU30" s="6"/>
      <c r="RGV30" s="6"/>
      <c r="RGW30" s="6"/>
      <c r="RGX30" s="6"/>
      <c r="RGY30" s="6"/>
      <c r="RGZ30" s="6"/>
      <c r="RHA30" s="6"/>
      <c r="RHB30" s="6"/>
      <c r="RHC30" s="6"/>
      <c r="RHD30" s="6"/>
      <c r="RHE30" s="6"/>
      <c r="RHF30" s="6"/>
      <c r="RHG30" s="6"/>
      <c r="RHH30" s="6"/>
      <c r="RHI30" s="6"/>
      <c r="RHJ30" s="6"/>
      <c r="RHK30" s="6"/>
      <c r="RHL30" s="6"/>
      <c r="RHM30" s="6"/>
      <c r="RHN30" s="6"/>
      <c r="RHO30" s="6"/>
      <c r="RHP30" s="6"/>
      <c r="RHQ30" s="6"/>
      <c r="RHR30" s="6"/>
      <c r="RHS30" s="6"/>
      <c r="RHT30" s="6"/>
      <c r="RHU30" s="6"/>
      <c r="RHV30" s="6"/>
      <c r="RHW30" s="6"/>
      <c r="RHX30" s="6"/>
      <c r="RHY30" s="6"/>
      <c r="RHZ30" s="6"/>
      <c r="RIA30" s="6"/>
      <c r="RIB30" s="6"/>
      <c r="RIC30" s="6"/>
      <c r="RID30" s="6"/>
      <c r="RIE30" s="6"/>
      <c r="RIF30" s="6"/>
      <c r="RIG30" s="6"/>
      <c r="RIH30" s="6"/>
      <c r="RII30" s="6"/>
      <c r="RIJ30" s="6"/>
      <c r="RIK30" s="6"/>
      <c r="RIL30" s="6"/>
      <c r="RIM30" s="6"/>
      <c r="RIN30" s="6"/>
      <c r="RIO30" s="6"/>
      <c r="RIP30" s="6"/>
      <c r="RIQ30" s="6"/>
      <c r="RIR30" s="6"/>
      <c r="RIS30" s="6"/>
      <c r="RIT30" s="6"/>
      <c r="RIU30" s="6"/>
      <c r="RIV30" s="6"/>
      <c r="RIW30" s="6"/>
      <c r="RIX30" s="6"/>
      <c r="RIY30" s="6"/>
      <c r="RIZ30" s="6"/>
      <c r="RJA30" s="6"/>
      <c r="RJB30" s="6"/>
      <c r="RJC30" s="6"/>
      <c r="RJD30" s="6"/>
      <c r="RJE30" s="6"/>
      <c r="RJF30" s="6"/>
      <c r="RJG30" s="6"/>
      <c r="RJH30" s="6"/>
      <c r="RJI30" s="6"/>
      <c r="RJJ30" s="6"/>
      <c r="RJK30" s="6"/>
      <c r="RJL30" s="6"/>
      <c r="RJM30" s="6"/>
      <c r="RJN30" s="6"/>
      <c r="RJO30" s="6"/>
      <c r="RJP30" s="6"/>
      <c r="RJQ30" s="6"/>
      <c r="RJR30" s="6"/>
      <c r="RJS30" s="6"/>
      <c r="RJT30" s="6"/>
      <c r="RJU30" s="6"/>
      <c r="RJV30" s="6"/>
      <c r="RJW30" s="6"/>
      <c r="RJX30" s="6"/>
      <c r="RJY30" s="6"/>
      <c r="RJZ30" s="6"/>
      <c r="RKA30" s="6"/>
      <c r="RKB30" s="6"/>
      <c r="RKC30" s="6"/>
      <c r="RKD30" s="6"/>
      <c r="RKE30" s="6"/>
      <c r="RKF30" s="6"/>
      <c r="RKG30" s="6"/>
      <c r="RKH30" s="6"/>
      <c r="RKI30" s="6"/>
      <c r="RKJ30" s="6"/>
      <c r="RKK30" s="6"/>
      <c r="RKL30" s="6"/>
      <c r="RKM30" s="6"/>
      <c r="RKN30" s="6"/>
      <c r="RKO30" s="6"/>
      <c r="RKP30" s="6"/>
      <c r="RKQ30" s="6"/>
      <c r="RKR30" s="6"/>
      <c r="RKS30" s="6"/>
      <c r="RKT30" s="6"/>
      <c r="RKU30" s="6"/>
      <c r="RKV30" s="6"/>
      <c r="RKW30" s="6"/>
      <c r="RKX30" s="6"/>
      <c r="RKY30" s="6"/>
      <c r="RKZ30" s="6"/>
      <c r="RLA30" s="6"/>
      <c r="RLB30" s="6"/>
      <c r="RLC30" s="6"/>
      <c r="RLD30" s="6"/>
      <c r="RLE30" s="6"/>
      <c r="RLF30" s="6"/>
      <c r="RLG30" s="6"/>
      <c r="RLH30" s="6"/>
      <c r="RLI30" s="6"/>
      <c r="RLJ30" s="6"/>
      <c r="RLK30" s="6"/>
      <c r="RLL30" s="6"/>
      <c r="RLM30" s="6"/>
      <c r="RLN30" s="6"/>
      <c r="RLO30" s="6"/>
      <c r="RLP30" s="6"/>
      <c r="RLQ30" s="6"/>
      <c r="RLR30" s="6"/>
      <c r="RLS30" s="6"/>
      <c r="RLT30" s="6"/>
      <c r="RLU30" s="6"/>
      <c r="RLV30" s="6"/>
      <c r="RLW30" s="6"/>
      <c r="RLX30" s="6"/>
      <c r="RLY30" s="6"/>
      <c r="RLZ30" s="6"/>
      <c r="RMA30" s="6"/>
      <c r="RMB30" s="6"/>
      <c r="RMC30" s="6"/>
      <c r="RMD30" s="6"/>
      <c r="RME30" s="6"/>
      <c r="RMF30" s="6"/>
      <c r="RMG30" s="6"/>
      <c r="RMH30" s="6"/>
      <c r="RMI30" s="6"/>
      <c r="RMJ30" s="6"/>
      <c r="RMK30" s="6"/>
      <c r="RML30" s="6"/>
      <c r="RMM30" s="6"/>
      <c r="RMN30" s="6"/>
      <c r="RMO30" s="6"/>
      <c r="RMP30" s="6"/>
      <c r="RMQ30" s="6"/>
      <c r="RMR30" s="6"/>
      <c r="RMS30" s="6"/>
      <c r="RMT30" s="6"/>
      <c r="RMU30" s="6"/>
      <c r="RMV30" s="6"/>
      <c r="RMW30" s="6"/>
      <c r="RMX30" s="6"/>
      <c r="RMY30" s="6"/>
      <c r="RMZ30" s="6"/>
      <c r="RNA30" s="6"/>
      <c r="RNB30" s="6"/>
      <c r="RNC30" s="6"/>
      <c r="RND30" s="6"/>
      <c r="RNE30" s="6"/>
      <c r="RNF30" s="6"/>
      <c r="RNG30" s="6"/>
      <c r="RNH30" s="6"/>
      <c r="RNI30" s="6"/>
      <c r="RNJ30" s="6"/>
      <c r="RNK30" s="6"/>
      <c r="RNL30" s="6"/>
      <c r="RNM30" s="6"/>
      <c r="RNN30" s="6"/>
      <c r="RNO30" s="6"/>
      <c r="RNP30" s="6"/>
      <c r="RNQ30" s="6"/>
      <c r="RNR30" s="6"/>
      <c r="RNS30" s="6"/>
      <c r="RNT30" s="6"/>
      <c r="RNU30" s="6"/>
      <c r="RNV30" s="6"/>
      <c r="RNW30" s="6"/>
      <c r="RNX30" s="6"/>
      <c r="RNY30" s="6"/>
      <c r="RNZ30" s="6"/>
      <c r="ROA30" s="6"/>
      <c r="ROB30" s="6"/>
      <c r="ROC30" s="6"/>
      <c r="ROD30" s="6"/>
      <c r="ROE30" s="6"/>
      <c r="ROF30" s="6"/>
      <c r="ROG30" s="6"/>
      <c r="ROH30" s="6"/>
      <c r="ROI30" s="6"/>
      <c r="ROJ30" s="6"/>
      <c r="ROK30" s="6"/>
      <c r="ROL30" s="6"/>
      <c r="ROM30" s="6"/>
      <c r="RON30" s="6"/>
      <c r="ROO30" s="6"/>
      <c r="ROP30" s="6"/>
      <c r="ROQ30" s="6"/>
      <c r="ROR30" s="6"/>
      <c r="ROS30" s="6"/>
      <c r="ROT30" s="6"/>
      <c r="ROU30" s="6"/>
      <c r="ROV30" s="6"/>
      <c r="ROW30" s="6"/>
      <c r="ROX30" s="6"/>
      <c r="ROY30" s="6"/>
      <c r="ROZ30" s="6"/>
      <c r="RPA30" s="6"/>
      <c r="RPB30" s="6"/>
      <c r="RPC30" s="6"/>
      <c r="RPD30" s="6"/>
      <c r="RPE30" s="6"/>
      <c r="RPF30" s="6"/>
      <c r="RPG30" s="6"/>
      <c r="RPH30" s="6"/>
      <c r="RPI30" s="6"/>
      <c r="RPJ30" s="6"/>
      <c r="RPK30" s="6"/>
      <c r="RPL30" s="6"/>
      <c r="RPM30" s="6"/>
      <c r="RPN30" s="6"/>
      <c r="RPO30" s="6"/>
      <c r="RPP30" s="6"/>
      <c r="RPQ30" s="6"/>
      <c r="RPR30" s="6"/>
      <c r="RPS30" s="6"/>
      <c r="RPT30" s="6"/>
      <c r="RPU30" s="6"/>
      <c r="RPV30" s="6"/>
      <c r="RPW30" s="6"/>
      <c r="RPX30" s="6"/>
      <c r="RPY30" s="6"/>
      <c r="RPZ30" s="6"/>
      <c r="RQA30" s="6"/>
      <c r="RQB30" s="6"/>
      <c r="RQC30" s="6"/>
      <c r="RQD30" s="6"/>
      <c r="RQE30" s="6"/>
      <c r="RQF30" s="6"/>
      <c r="RQG30" s="6"/>
      <c r="RQH30" s="6"/>
      <c r="RQI30" s="6"/>
      <c r="RQJ30" s="6"/>
      <c r="RQK30" s="6"/>
      <c r="RQL30" s="6"/>
      <c r="RQM30" s="6"/>
      <c r="RQN30" s="6"/>
      <c r="RQO30" s="6"/>
      <c r="RQP30" s="6"/>
      <c r="RQQ30" s="6"/>
      <c r="RQR30" s="6"/>
      <c r="RQS30" s="6"/>
      <c r="RQT30" s="6"/>
      <c r="RQU30" s="6"/>
      <c r="RQV30" s="6"/>
      <c r="RQW30" s="6"/>
      <c r="RQX30" s="6"/>
      <c r="RQY30" s="6"/>
      <c r="RQZ30" s="6"/>
      <c r="RRA30" s="6"/>
      <c r="RRB30" s="6"/>
      <c r="RRC30" s="6"/>
      <c r="RRD30" s="6"/>
      <c r="RRE30" s="6"/>
      <c r="RRF30" s="6"/>
      <c r="RRG30" s="6"/>
      <c r="RRH30" s="6"/>
      <c r="RRI30" s="6"/>
      <c r="RRJ30" s="6"/>
      <c r="RRK30" s="6"/>
      <c r="RRL30" s="6"/>
      <c r="RRM30" s="6"/>
      <c r="RRN30" s="6"/>
      <c r="RRO30" s="6"/>
      <c r="RRP30" s="6"/>
      <c r="RRQ30" s="6"/>
      <c r="RRR30" s="6"/>
      <c r="RRS30" s="6"/>
      <c r="RRT30" s="6"/>
      <c r="RRU30" s="6"/>
      <c r="RRV30" s="6"/>
      <c r="RRW30" s="6"/>
      <c r="RRX30" s="6"/>
      <c r="RRY30" s="6"/>
      <c r="RRZ30" s="6"/>
      <c r="RSA30" s="6"/>
      <c r="RSB30" s="6"/>
      <c r="RSC30" s="6"/>
      <c r="RSD30" s="6"/>
      <c r="RSE30" s="6"/>
      <c r="RSF30" s="6"/>
      <c r="RSG30" s="6"/>
      <c r="RSH30" s="6"/>
      <c r="RSI30" s="6"/>
      <c r="RSJ30" s="6"/>
      <c r="RSK30" s="6"/>
      <c r="RSL30" s="6"/>
      <c r="RSM30" s="6"/>
      <c r="RSN30" s="6"/>
      <c r="RSO30" s="6"/>
      <c r="RSP30" s="6"/>
      <c r="RSQ30" s="6"/>
      <c r="RSR30" s="6"/>
      <c r="RSS30" s="6"/>
      <c r="RST30" s="6"/>
      <c r="RSU30" s="6"/>
      <c r="RSV30" s="6"/>
      <c r="RSW30" s="6"/>
      <c r="RSX30" s="6"/>
      <c r="RSY30" s="6"/>
      <c r="RSZ30" s="6"/>
      <c r="RTA30" s="6"/>
      <c r="RTB30" s="6"/>
      <c r="RTC30" s="6"/>
      <c r="RTD30" s="6"/>
      <c r="RTE30" s="6"/>
      <c r="RTF30" s="6"/>
      <c r="RTG30" s="6"/>
      <c r="RTH30" s="6"/>
      <c r="RTI30" s="6"/>
      <c r="RTJ30" s="6"/>
      <c r="RTK30" s="6"/>
      <c r="RTL30" s="6"/>
      <c r="RTM30" s="6"/>
      <c r="RTN30" s="6"/>
      <c r="RTO30" s="6"/>
      <c r="RTP30" s="6"/>
      <c r="RTQ30" s="6"/>
      <c r="RTR30" s="6"/>
      <c r="RTS30" s="6"/>
      <c r="RTT30" s="6"/>
      <c r="RTU30" s="6"/>
      <c r="RTV30" s="6"/>
      <c r="RTW30" s="6"/>
      <c r="RTX30" s="6"/>
      <c r="RTY30" s="6"/>
      <c r="RTZ30" s="6"/>
      <c r="RUA30" s="6"/>
      <c r="RUB30" s="6"/>
      <c r="RUC30" s="6"/>
      <c r="RUD30" s="6"/>
      <c r="RUE30" s="6"/>
      <c r="RUF30" s="6"/>
      <c r="RUG30" s="6"/>
      <c r="RUH30" s="6"/>
      <c r="RUI30" s="6"/>
      <c r="RUJ30" s="6"/>
      <c r="RUK30" s="6"/>
      <c r="RUL30" s="6"/>
      <c r="RUM30" s="6"/>
      <c r="RUN30" s="6"/>
      <c r="RUO30" s="6"/>
      <c r="RUP30" s="6"/>
      <c r="RUQ30" s="6"/>
      <c r="RUR30" s="6"/>
      <c r="RUS30" s="6"/>
      <c r="RUT30" s="6"/>
      <c r="RUU30" s="6"/>
      <c r="RUV30" s="6"/>
      <c r="RUW30" s="6"/>
      <c r="RUX30" s="6"/>
      <c r="RUY30" s="6"/>
      <c r="RUZ30" s="6"/>
      <c r="RVA30" s="6"/>
      <c r="RVB30" s="6"/>
      <c r="RVC30" s="6"/>
      <c r="RVD30" s="6"/>
      <c r="RVE30" s="6"/>
      <c r="RVF30" s="6"/>
      <c r="RVG30" s="6"/>
      <c r="RVH30" s="6"/>
      <c r="RVI30" s="6"/>
      <c r="RVJ30" s="6"/>
      <c r="RVK30" s="6"/>
      <c r="RVL30" s="6"/>
      <c r="RVM30" s="6"/>
      <c r="RVN30" s="6"/>
      <c r="RVO30" s="6"/>
      <c r="RVP30" s="6"/>
      <c r="RVQ30" s="6"/>
      <c r="RVR30" s="6"/>
      <c r="RVS30" s="6"/>
      <c r="RVT30" s="6"/>
      <c r="RVU30" s="6"/>
      <c r="RVV30" s="6"/>
      <c r="RVW30" s="6"/>
      <c r="RVX30" s="6"/>
      <c r="RVY30" s="6"/>
      <c r="RVZ30" s="6"/>
      <c r="RWA30" s="6"/>
      <c r="RWB30" s="6"/>
      <c r="RWC30" s="6"/>
      <c r="RWD30" s="6"/>
      <c r="RWE30" s="6"/>
      <c r="RWF30" s="6"/>
      <c r="RWG30" s="6"/>
      <c r="RWH30" s="6"/>
      <c r="RWI30" s="6"/>
      <c r="RWJ30" s="6"/>
      <c r="RWK30" s="6"/>
      <c r="RWL30" s="6"/>
      <c r="RWM30" s="6"/>
      <c r="RWN30" s="6"/>
      <c r="RWO30" s="6"/>
      <c r="RWP30" s="6"/>
      <c r="RWQ30" s="6"/>
      <c r="RWR30" s="6"/>
      <c r="RWS30" s="6"/>
      <c r="RWT30" s="6"/>
      <c r="RWU30" s="6"/>
      <c r="RWV30" s="6"/>
      <c r="RWW30" s="6"/>
      <c r="RWX30" s="6"/>
      <c r="RWY30" s="6"/>
      <c r="RWZ30" s="6"/>
      <c r="RXA30" s="6"/>
      <c r="RXB30" s="6"/>
      <c r="RXC30" s="6"/>
      <c r="RXD30" s="6"/>
      <c r="RXE30" s="6"/>
      <c r="RXF30" s="6"/>
      <c r="RXG30" s="6"/>
      <c r="RXH30" s="6"/>
      <c r="RXI30" s="6"/>
      <c r="RXJ30" s="6"/>
      <c r="RXK30" s="6"/>
      <c r="RXL30" s="6"/>
      <c r="RXM30" s="6"/>
      <c r="RXN30" s="6"/>
      <c r="RXO30" s="6"/>
      <c r="RXP30" s="6"/>
      <c r="RXQ30" s="6"/>
      <c r="RXR30" s="6"/>
      <c r="RXS30" s="6"/>
      <c r="RXT30" s="6"/>
      <c r="RXU30" s="6"/>
      <c r="RXV30" s="6"/>
      <c r="RXW30" s="6"/>
      <c r="RXX30" s="6"/>
      <c r="RXY30" s="6"/>
      <c r="RXZ30" s="6"/>
      <c r="RYA30" s="6"/>
      <c r="RYB30" s="6"/>
      <c r="RYC30" s="6"/>
      <c r="RYD30" s="6"/>
      <c r="RYE30" s="6"/>
      <c r="RYF30" s="6"/>
      <c r="RYG30" s="6"/>
      <c r="RYH30" s="6"/>
      <c r="RYI30" s="6"/>
      <c r="RYJ30" s="6"/>
      <c r="RYK30" s="6"/>
      <c r="RYL30" s="6"/>
      <c r="RYM30" s="6"/>
      <c r="RYN30" s="6"/>
      <c r="RYO30" s="6"/>
      <c r="RYP30" s="6"/>
      <c r="RYQ30" s="6"/>
      <c r="RYR30" s="6"/>
      <c r="RYS30" s="6"/>
      <c r="RYT30" s="6"/>
      <c r="RYU30" s="6"/>
      <c r="RYV30" s="6"/>
      <c r="RYW30" s="6"/>
      <c r="RYX30" s="6"/>
      <c r="RYY30" s="6"/>
      <c r="RYZ30" s="6"/>
      <c r="RZA30" s="6"/>
      <c r="RZB30" s="6"/>
      <c r="RZC30" s="6"/>
      <c r="RZD30" s="6"/>
      <c r="RZE30" s="6"/>
      <c r="RZF30" s="6"/>
      <c r="RZG30" s="6"/>
      <c r="RZH30" s="6"/>
      <c r="RZI30" s="6"/>
      <c r="RZJ30" s="6"/>
      <c r="RZK30" s="6"/>
      <c r="RZL30" s="6"/>
      <c r="RZM30" s="6"/>
      <c r="RZN30" s="6"/>
      <c r="RZO30" s="6"/>
      <c r="RZP30" s="6"/>
      <c r="RZQ30" s="6"/>
      <c r="RZR30" s="6"/>
      <c r="RZS30" s="6"/>
      <c r="RZT30" s="6"/>
      <c r="RZU30" s="6"/>
      <c r="RZV30" s="6"/>
      <c r="RZW30" s="6"/>
      <c r="RZX30" s="6"/>
      <c r="RZY30" s="6"/>
      <c r="RZZ30" s="6"/>
      <c r="SAA30" s="6"/>
      <c r="SAB30" s="6"/>
      <c r="SAC30" s="6"/>
      <c r="SAD30" s="6"/>
      <c r="SAE30" s="6"/>
      <c r="SAF30" s="6"/>
      <c r="SAG30" s="6"/>
      <c r="SAH30" s="6"/>
      <c r="SAI30" s="6"/>
      <c r="SAJ30" s="6"/>
      <c r="SAK30" s="6"/>
      <c r="SAL30" s="6"/>
      <c r="SAM30" s="6"/>
      <c r="SAN30" s="6"/>
      <c r="SAO30" s="6"/>
      <c r="SAP30" s="6"/>
      <c r="SAQ30" s="6"/>
      <c r="SAR30" s="6"/>
      <c r="SAS30" s="6"/>
      <c r="SAT30" s="6"/>
      <c r="SAU30" s="6"/>
      <c r="SAV30" s="6"/>
      <c r="SAW30" s="6"/>
      <c r="SAX30" s="6"/>
      <c r="SAY30" s="6"/>
      <c r="SAZ30" s="6"/>
      <c r="SBA30" s="6"/>
      <c r="SBB30" s="6"/>
      <c r="SBC30" s="6"/>
      <c r="SBD30" s="6"/>
      <c r="SBE30" s="6"/>
      <c r="SBF30" s="6"/>
      <c r="SBG30" s="6"/>
      <c r="SBH30" s="6"/>
      <c r="SBI30" s="6"/>
      <c r="SBJ30" s="6"/>
      <c r="SBK30" s="6"/>
      <c r="SBL30" s="6"/>
      <c r="SBM30" s="6"/>
      <c r="SBN30" s="6"/>
      <c r="SBO30" s="6"/>
      <c r="SBP30" s="6"/>
      <c r="SBQ30" s="6"/>
      <c r="SBR30" s="6"/>
      <c r="SBS30" s="6"/>
      <c r="SBT30" s="6"/>
      <c r="SBU30" s="6"/>
      <c r="SBV30" s="6"/>
      <c r="SBW30" s="6"/>
      <c r="SBX30" s="6"/>
      <c r="SBY30" s="6"/>
      <c r="SBZ30" s="6"/>
      <c r="SCA30" s="6"/>
      <c r="SCB30" s="6"/>
      <c r="SCC30" s="6"/>
      <c r="SCD30" s="6"/>
      <c r="SCE30" s="6"/>
      <c r="SCF30" s="6"/>
      <c r="SCG30" s="6"/>
      <c r="SCH30" s="6"/>
      <c r="SCI30" s="6"/>
      <c r="SCJ30" s="6"/>
      <c r="SCK30" s="6"/>
      <c r="SCL30" s="6"/>
      <c r="SCM30" s="6"/>
      <c r="SCN30" s="6"/>
      <c r="SCO30" s="6"/>
      <c r="SCP30" s="6"/>
      <c r="SCQ30" s="6"/>
      <c r="SCR30" s="6"/>
      <c r="SCS30" s="6"/>
      <c r="SCT30" s="6"/>
      <c r="SCU30" s="6"/>
      <c r="SCV30" s="6"/>
      <c r="SCW30" s="6"/>
      <c r="SCX30" s="6"/>
      <c r="SCY30" s="6"/>
      <c r="SCZ30" s="6"/>
      <c r="SDA30" s="6"/>
      <c r="SDB30" s="6"/>
      <c r="SDC30" s="6"/>
      <c r="SDD30" s="6"/>
      <c r="SDE30" s="6"/>
      <c r="SDF30" s="6"/>
      <c r="SDG30" s="6"/>
      <c r="SDH30" s="6"/>
      <c r="SDI30" s="6"/>
      <c r="SDJ30" s="6"/>
      <c r="SDK30" s="6"/>
      <c r="SDL30" s="6"/>
      <c r="SDM30" s="6"/>
      <c r="SDN30" s="6"/>
      <c r="SDO30" s="6"/>
      <c r="SDP30" s="6"/>
      <c r="SDQ30" s="6"/>
      <c r="SDR30" s="6"/>
      <c r="SDS30" s="6"/>
      <c r="SDT30" s="6"/>
      <c r="SDU30" s="6"/>
      <c r="SDV30" s="6"/>
      <c r="SDW30" s="6"/>
      <c r="SDX30" s="6"/>
      <c r="SDY30" s="6"/>
      <c r="SDZ30" s="6"/>
      <c r="SEA30" s="6"/>
      <c r="SEB30" s="6"/>
      <c r="SEC30" s="6"/>
      <c r="SED30" s="6"/>
      <c r="SEE30" s="6"/>
      <c r="SEF30" s="6"/>
      <c r="SEG30" s="6"/>
      <c r="SEH30" s="6"/>
      <c r="SEI30" s="6"/>
      <c r="SEJ30" s="6"/>
      <c r="SEK30" s="6"/>
      <c r="SEL30" s="6"/>
      <c r="SEM30" s="6"/>
      <c r="SEN30" s="6"/>
      <c r="SEO30" s="6"/>
      <c r="SEP30" s="6"/>
      <c r="SEQ30" s="6"/>
      <c r="SER30" s="6"/>
      <c r="SES30" s="6"/>
      <c r="SET30" s="6"/>
      <c r="SEU30" s="6"/>
      <c r="SEV30" s="6"/>
      <c r="SEW30" s="6"/>
      <c r="SEX30" s="6"/>
      <c r="SEY30" s="6"/>
      <c r="SEZ30" s="6"/>
      <c r="SFA30" s="6"/>
      <c r="SFB30" s="6"/>
      <c r="SFC30" s="6"/>
      <c r="SFD30" s="6"/>
      <c r="SFE30" s="6"/>
      <c r="SFF30" s="6"/>
      <c r="SFG30" s="6"/>
      <c r="SFH30" s="6"/>
      <c r="SFI30" s="6"/>
      <c r="SFJ30" s="6"/>
      <c r="SFK30" s="6"/>
      <c r="SFL30" s="6"/>
      <c r="SFM30" s="6"/>
      <c r="SFN30" s="6"/>
      <c r="SFO30" s="6"/>
      <c r="SFP30" s="6"/>
      <c r="SFQ30" s="6"/>
      <c r="SFR30" s="6"/>
      <c r="SFS30" s="6"/>
      <c r="SFT30" s="6"/>
      <c r="SFU30" s="6"/>
      <c r="SFV30" s="6"/>
      <c r="SFW30" s="6"/>
      <c r="SFX30" s="6"/>
      <c r="SFY30" s="6"/>
      <c r="SFZ30" s="6"/>
      <c r="SGA30" s="6"/>
      <c r="SGB30" s="6"/>
      <c r="SGC30" s="6"/>
      <c r="SGD30" s="6"/>
      <c r="SGE30" s="6"/>
      <c r="SGF30" s="6"/>
      <c r="SGG30" s="6"/>
      <c r="SGH30" s="6"/>
      <c r="SGI30" s="6"/>
      <c r="SGJ30" s="6"/>
      <c r="SGK30" s="6"/>
      <c r="SGL30" s="6"/>
      <c r="SGM30" s="6"/>
      <c r="SGN30" s="6"/>
      <c r="SGO30" s="6"/>
      <c r="SGP30" s="6"/>
      <c r="SGQ30" s="6"/>
      <c r="SGR30" s="6"/>
      <c r="SGS30" s="6"/>
      <c r="SGT30" s="6"/>
      <c r="SGU30" s="6"/>
      <c r="SGV30" s="6"/>
      <c r="SGW30" s="6"/>
      <c r="SGX30" s="6"/>
      <c r="SGY30" s="6"/>
      <c r="SGZ30" s="6"/>
      <c r="SHA30" s="6"/>
      <c r="SHB30" s="6"/>
      <c r="SHC30" s="6"/>
      <c r="SHD30" s="6"/>
      <c r="SHE30" s="6"/>
      <c r="SHF30" s="6"/>
      <c r="SHG30" s="6"/>
      <c r="SHH30" s="6"/>
      <c r="SHI30" s="6"/>
      <c r="SHJ30" s="6"/>
      <c r="SHK30" s="6"/>
      <c r="SHL30" s="6"/>
      <c r="SHM30" s="6"/>
      <c r="SHN30" s="6"/>
      <c r="SHO30" s="6"/>
      <c r="SHP30" s="6"/>
      <c r="SHQ30" s="6"/>
      <c r="SHR30" s="6"/>
      <c r="SHS30" s="6"/>
      <c r="SHT30" s="6"/>
      <c r="SHU30" s="6"/>
      <c r="SHV30" s="6"/>
      <c r="SHW30" s="6"/>
      <c r="SHX30" s="6"/>
      <c r="SHY30" s="6"/>
      <c r="SHZ30" s="6"/>
      <c r="SIA30" s="6"/>
      <c r="SIB30" s="6"/>
      <c r="SIC30" s="6"/>
      <c r="SID30" s="6"/>
      <c r="SIE30" s="6"/>
      <c r="SIF30" s="6"/>
      <c r="SIG30" s="6"/>
      <c r="SIH30" s="6"/>
      <c r="SII30" s="6"/>
      <c r="SIJ30" s="6"/>
      <c r="SIK30" s="6"/>
      <c r="SIL30" s="6"/>
      <c r="SIM30" s="6"/>
      <c r="SIN30" s="6"/>
      <c r="SIO30" s="6"/>
      <c r="SIP30" s="6"/>
      <c r="SIQ30" s="6"/>
      <c r="SIR30" s="6"/>
      <c r="SIS30" s="6"/>
      <c r="SIT30" s="6"/>
      <c r="SIU30" s="6"/>
      <c r="SIV30" s="6"/>
      <c r="SIW30" s="6"/>
      <c r="SIX30" s="6"/>
      <c r="SIY30" s="6"/>
      <c r="SIZ30" s="6"/>
      <c r="SJA30" s="6"/>
      <c r="SJB30" s="6"/>
      <c r="SJC30" s="6"/>
      <c r="SJD30" s="6"/>
      <c r="SJE30" s="6"/>
      <c r="SJF30" s="6"/>
      <c r="SJG30" s="6"/>
      <c r="SJH30" s="6"/>
      <c r="SJI30" s="6"/>
      <c r="SJJ30" s="6"/>
      <c r="SJK30" s="6"/>
      <c r="SJL30" s="6"/>
      <c r="SJM30" s="6"/>
      <c r="SJN30" s="6"/>
      <c r="SJO30" s="6"/>
      <c r="SJP30" s="6"/>
      <c r="SJQ30" s="6"/>
      <c r="SJR30" s="6"/>
      <c r="SJS30" s="6"/>
      <c r="SJT30" s="6"/>
      <c r="SJU30" s="6"/>
      <c r="SJV30" s="6"/>
      <c r="SJW30" s="6"/>
      <c r="SJX30" s="6"/>
      <c r="SJY30" s="6"/>
      <c r="SJZ30" s="6"/>
      <c r="SKA30" s="6"/>
      <c r="SKB30" s="6"/>
      <c r="SKC30" s="6"/>
      <c r="SKD30" s="6"/>
      <c r="SKE30" s="6"/>
      <c r="SKF30" s="6"/>
      <c r="SKG30" s="6"/>
      <c r="SKH30" s="6"/>
      <c r="SKI30" s="6"/>
      <c r="SKJ30" s="6"/>
      <c r="SKK30" s="6"/>
      <c r="SKL30" s="6"/>
      <c r="SKM30" s="6"/>
      <c r="SKN30" s="6"/>
      <c r="SKO30" s="6"/>
      <c r="SKP30" s="6"/>
      <c r="SKQ30" s="6"/>
      <c r="SKR30" s="6"/>
      <c r="SKS30" s="6"/>
      <c r="SKT30" s="6"/>
      <c r="SKU30" s="6"/>
      <c r="SKV30" s="6"/>
      <c r="SKW30" s="6"/>
      <c r="SKX30" s="6"/>
      <c r="SKY30" s="6"/>
      <c r="SKZ30" s="6"/>
      <c r="SLA30" s="6"/>
      <c r="SLB30" s="6"/>
      <c r="SLC30" s="6"/>
      <c r="SLD30" s="6"/>
      <c r="SLE30" s="6"/>
      <c r="SLF30" s="6"/>
      <c r="SLG30" s="6"/>
      <c r="SLH30" s="6"/>
      <c r="SLI30" s="6"/>
      <c r="SLJ30" s="6"/>
      <c r="SLK30" s="6"/>
      <c r="SLL30" s="6"/>
      <c r="SLM30" s="6"/>
      <c r="SLN30" s="6"/>
      <c r="SLO30" s="6"/>
      <c r="SLP30" s="6"/>
      <c r="SLQ30" s="6"/>
      <c r="SLR30" s="6"/>
      <c r="SLS30" s="6"/>
      <c r="SLT30" s="6"/>
      <c r="SLU30" s="6"/>
      <c r="SLV30" s="6"/>
      <c r="SLW30" s="6"/>
      <c r="SLX30" s="6"/>
      <c r="SLY30" s="6"/>
      <c r="SLZ30" s="6"/>
      <c r="SMA30" s="6"/>
      <c r="SMB30" s="6"/>
      <c r="SMC30" s="6"/>
      <c r="SMD30" s="6"/>
      <c r="SME30" s="6"/>
      <c r="SMF30" s="6"/>
      <c r="SMG30" s="6"/>
      <c r="SMH30" s="6"/>
      <c r="SMI30" s="6"/>
      <c r="SMJ30" s="6"/>
      <c r="SMK30" s="6"/>
      <c r="SML30" s="6"/>
      <c r="SMM30" s="6"/>
      <c r="SMN30" s="6"/>
      <c r="SMO30" s="6"/>
      <c r="SMP30" s="6"/>
      <c r="SMQ30" s="6"/>
      <c r="SMR30" s="6"/>
      <c r="SMS30" s="6"/>
      <c r="SMT30" s="6"/>
      <c r="SMU30" s="6"/>
      <c r="SMV30" s="6"/>
      <c r="SMW30" s="6"/>
      <c r="SMX30" s="6"/>
      <c r="SMY30" s="6"/>
      <c r="SMZ30" s="6"/>
      <c r="SNA30" s="6"/>
      <c r="SNB30" s="6"/>
      <c r="SNC30" s="6"/>
      <c r="SND30" s="6"/>
      <c r="SNE30" s="6"/>
      <c r="SNF30" s="6"/>
      <c r="SNG30" s="6"/>
      <c r="SNH30" s="6"/>
      <c r="SNI30" s="6"/>
      <c r="SNJ30" s="6"/>
      <c r="SNK30" s="6"/>
      <c r="SNL30" s="6"/>
      <c r="SNM30" s="6"/>
      <c r="SNN30" s="6"/>
      <c r="SNO30" s="6"/>
      <c r="SNP30" s="6"/>
      <c r="SNQ30" s="6"/>
      <c r="SNR30" s="6"/>
      <c r="SNS30" s="6"/>
      <c r="SNT30" s="6"/>
      <c r="SNU30" s="6"/>
      <c r="SNV30" s="6"/>
      <c r="SNW30" s="6"/>
      <c r="SNX30" s="6"/>
      <c r="SNY30" s="6"/>
      <c r="SNZ30" s="6"/>
      <c r="SOA30" s="6"/>
      <c r="SOB30" s="6"/>
      <c r="SOC30" s="6"/>
      <c r="SOD30" s="6"/>
      <c r="SOE30" s="6"/>
      <c r="SOF30" s="6"/>
      <c r="SOG30" s="6"/>
      <c r="SOH30" s="6"/>
      <c r="SOI30" s="6"/>
      <c r="SOJ30" s="6"/>
      <c r="SOK30" s="6"/>
      <c r="SOL30" s="6"/>
      <c r="SOM30" s="6"/>
      <c r="SON30" s="6"/>
      <c r="SOO30" s="6"/>
      <c r="SOP30" s="6"/>
      <c r="SOQ30" s="6"/>
      <c r="SOR30" s="6"/>
      <c r="SOS30" s="6"/>
      <c r="SOT30" s="6"/>
      <c r="SOU30" s="6"/>
      <c r="SOV30" s="6"/>
      <c r="SOW30" s="6"/>
      <c r="SOX30" s="6"/>
      <c r="SOY30" s="6"/>
      <c r="SOZ30" s="6"/>
      <c r="SPA30" s="6"/>
      <c r="SPB30" s="6"/>
      <c r="SPC30" s="6"/>
      <c r="SPD30" s="6"/>
      <c r="SPE30" s="6"/>
      <c r="SPF30" s="6"/>
      <c r="SPG30" s="6"/>
      <c r="SPH30" s="6"/>
      <c r="SPI30" s="6"/>
      <c r="SPJ30" s="6"/>
      <c r="SPK30" s="6"/>
      <c r="SPL30" s="6"/>
      <c r="SPM30" s="6"/>
      <c r="SPN30" s="6"/>
      <c r="SPO30" s="6"/>
      <c r="SPP30" s="6"/>
      <c r="SPQ30" s="6"/>
      <c r="SPR30" s="6"/>
      <c r="SPS30" s="6"/>
      <c r="SPT30" s="6"/>
      <c r="SPU30" s="6"/>
      <c r="SPV30" s="6"/>
      <c r="SPW30" s="6"/>
      <c r="SPX30" s="6"/>
      <c r="SPY30" s="6"/>
      <c r="SPZ30" s="6"/>
      <c r="SQA30" s="6"/>
      <c r="SQB30" s="6"/>
      <c r="SQC30" s="6"/>
      <c r="SQD30" s="6"/>
      <c r="SQE30" s="6"/>
      <c r="SQF30" s="6"/>
      <c r="SQG30" s="6"/>
      <c r="SQH30" s="6"/>
      <c r="SQI30" s="6"/>
      <c r="SQJ30" s="6"/>
      <c r="SQK30" s="6"/>
      <c r="SQL30" s="6"/>
      <c r="SQM30" s="6"/>
      <c r="SQN30" s="6"/>
      <c r="SQO30" s="6"/>
      <c r="SQP30" s="6"/>
      <c r="SQQ30" s="6"/>
      <c r="SQR30" s="6"/>
      <c r="SQS30" s="6"/>
      <c r="SQT30" s="6"/>
      <c r="SQU30" s="6"/>
      <c r="SQV30" s="6"/>
      <c r="SQW30" s="6"/>
      <c r="SQX30" s="6"/>
      <c r="SQY30" s="6"/>
      <c r="SQZ30" s="6"/>
      <c r="SRA30" s="6"/>
      <c r="SRB30" s="6"/>
      <c r="SRC30" s="6"/>
      <c r="SRD30" s="6"/>
      <c r="SRE30" s="6"/>
      <c r="SRF30" s="6"/>
      <c r="SRG30" s="6"/>
      <c r="SRH30" s="6"/>
      <c r="SRI30" s="6"/>
      <c r="SRJ30" s="6"/>
      <c r="SRK30" s="6"/>
      <c r="SRL30" s="6"/>
      <c r="SRM30" s="6"/>
      <c r="SRN30" s="6"/>
      <c r="SRO30" s="6"/>
      <c r="SRP30" s="6"/>
      <c r="SRQ30" s="6"/>
      <c r="SRR30" s="6"/>
      <c r="SRS30" s="6"/>
      <c r="SRT30" s="6"/>
      <c r="SRU30" s="6"/>
      <c r="SRV30" s="6"/>
      <c r="SRW30" s="6"/>
      <c r="SRX30" s="6"/>
      <c r="SRY30" s="6"/>
      <c r="SRZ30" s="6"/>
      <c r="SSA30" s="6"/>
      <c r="SSB30" s="6"/>
      <c r="SSC30" s="6"/>
      <c r="SSD30" s="6"/>
      <c r="SSE30" s="6"/>
      <c r="SSF30" s="6"/>
      <c r="SSG30" s="6"/>
      <c r="SSH30" s="6"/>
      <c r="SSI30" s="6"/>
      <c r="SSJ30" s="6"/>
      <c r="SSK30" s="6"/>
      <c r="SSL30" s="6"/>
      <c r="SSM30" s="6"/>
      <c r="SSN30" s="6"/>
      <c r="SSO30" s="6"/>
      <c r="SSP30" s="6"/>
      <c r="SSQ30" s="6"/>
      <c r="SSR30" s="6"/>
      <c r="SSS30" s="6"/>
      <c r="SST30" s="6"/>
      <c r="SSU30" s="6"/>
      <c r="SSV30" s="6"/>
      <c r="SSW30" s="6"/>
      <c r="SSX30" s="6"/>
      <c r="SSY30" s="6"/>
      <c r="SSZ30" s="6"/>
      <c r="STA30" s="6"/>
      <c r="STB30" s="6"/>
      <c r="STC30" s="6"/>
      <c r="STD30" s="6"/>
      <c r="STE30" s="6"/>
      <c r="STF30" s="6"/>
      <c r="STG30" s="6"/>
      <c r="STH30" s="6"/>
      <c r="STI30" s="6"/>
      <c r="STJ30" s="6"/>
      <c r="STK30" s="6"/>
      <c r="STL30" s="6"/>
      <c r="STM30" s="6"/>
      <c r="STN30" s="6"/>
      <c r="STO30" s="6"/>
      <c r="STP30" s="6"/>
      <c r="STQ30" s="6"/>
      <c r="STR30" s="6"/>
      <c r="STS30" s="6"/>
      <c r="STT30" s="6"/>
      <c r="STU30" s="6"/>
      <c r="STV30" s="6"/>
      <c r="STW30" s="6"/>
      <c r="STX30" s="6"/>
      <c r="STY30" s="6"/>
      <c r="STZ30" s="6"/>
      <c r="SUA30" s="6"/>
      <c r="SUB30" s="6"/>
      <c r="SUC30" s="6"/>
      <c r="SUD30" s="6"/>
      <c r="SUE30" s="6"/>
      <c r="SUF30" s="6"/>
      <c r="SUG30" s="6"/>
      <c r="SUH30" s="6"/>
      <c r="SUI30" s="6"/>
      <c r="SUJ30" s="6"/>
      <c r="SUK30" s="6"/>
      <c r="SUL30" s="6"/>
      <c r="SUM30" s="6"/>
      <c r="SUN30" s="6"/>
      <c r="SUO30" s="6"/>
      <c r="SUP30" s="6"/>
      <c r="SUQ30" s="6"/>
      <c r="SUR30" s="6"/>
      <c r="SUS30" s="6"/>
      <c r="SUT30" s="6"/>
      <c r="SUU30" s="6"/>
      <c r="SUV30" s="6"/>
      <c r="SUW30" s="6"/>
      <c r="SUX30" s="6"/>
      <c r="SUY30" s="6"/>
      <c r="SUZ30" s="6"/>
      <c r="SVA30" s="6"/>
      <c r="SVB30" s="6"/>
      <c r="SVC30" s="6"/>
      <c r="SVD30" s="6"/>
      <c r="SVE30" s="6"/>
      <c r="SVF30" s="6"/>
      <c r="SVG30" s="6"/>
      <c r="SVH30" s="6"/>
      <c r="SVI30" s="6"/>
      <c r="SVJ30" s="6"/>
      <c r="SVK30" s="6"/>
      <c r="SVL30" s="6"/>
      <c r="SVM30" s="6"/>
      <c r="SVN30" s="6"/>
      <c r="SVO30" s="6"/>
      <c r="SVP30" s="6"/>
      <c r="SVQ30" s="6"/>
      <c r="SVR30" s="6"/>
      <c r="SVS30" s="6"/>
      <c r="SVT30" s="6"/>
      <c r="SVU30" s="6"/>
      <c r="SVV30" s="6"/>
      <c r="SVW30" s="6"/>
      <c r="SVX30" s="6"/>
      <c r="SVY30" s="6"/>
      <c r="SVZ30" s="6"/>
      <c r="SWA30" s="6"/>
      <c r="SWB30" s="6"/>
      <c r="SWC30" s="6"/>
      <c r="SWD30" s="6"/>
      <c r="SWE30" s="6"/>
      <c r="SWF30" s="6"/>
      <c r="SWG30" s="6"/>
      <c r="SWH30" s="6"/>
      <c r="SWI30" s="6"/>
      <c r="SWJ30" s="6"/>
      <c r="SWK30" s="6"/>
      <c r="SWL30" s="6"/>
      <c r="SWM30" s="6"/>
      <c r="SWN30" s="6"/>
      <c r="SWO30" s="6"/>
      <c r="SWP30" s="6"/>
      <c r="SWQ30" s="6"/>
      <c r="SWR30" s="6"/>
      <c r="SWS30" s="6"/>
      <c r="SWT30" s="6"/>
      <c r="SWU30" s="6"/>
      <c r="SWV30" s="6"/>
      <c r="SWW30" s="6"/>
      <c r="SWX30" s="6"/>
      <c r="SWY30" s="6"/>
      <c r="SWZ30" s="6"/>
      <c r="SXA30" s="6"/>
      <c r="SXB30" s="6"/>
      <c r="SXC30" s="6"/>
      <c r="SXD30" s="6"/>
      <c r="SXE30" s="6"/>
      <c r="SXF30" s="6"/>
      <c r="SXG30" s="6"/>
      <c r="SXH30" s="6"/>
      <c r="SXI30" s="6"/>
      <c r="SXJ30" s="6"/>
      <c r="SXK30" s="6"/>
      <c r="SXL30" s="6"/>
      <c r="SXM30" s="6"/>
      <c r="SXN30" s="6"/>
      <c r="SXO30" s="6"/>
      <c r="SXP30" s="6"/>
      <c r="SXQ30" s="6"/>
      <c r="SXR30" s="6"/>
      <c r="SXS30" s="6"/>
      <c r="SXT30" s="6"/>
      <c r="SXU30" s="6"/>
      <c r="SXV30" s="6"/>
      <c r="SXW30" s="6"/>
      <c r="SXX30" s="6"/>
      <c r="SXY30" s="6"/>
      <c r="SXZ30" s="6"/>
      <c r="SYA30" s="6"/>
      <c r="SYB30" s="6"/>
      <c r="SYC30" s="6"/>
      <c r="SYD30" s="6"/>
      <c r="SYE30" s="6"/>
      <c r="SYF30" s="6"/>
      <c r="SYG30" s="6"/>
      <c r="SYH30" s="6"/>
      <c r="SYI30" s="6"/>
      <c r="SYJ30" s="6"/>
      <c r="SYK30" s="6"/>
      <c r="SYL30" s="6"/>
      <c r="SYM30" s="6"/>
      <c r="SYN30" s="6"/>
      <c r="SYO30" s="6"/>
      <c r="SYP30" s="6"/>
      <c r="SYQ30" s="6"/>
      <c r="SYR30" s="6"/>
      <c r="SYS30" s="6"/>
      <c r="SYT30" s="6"/>
      <c r="SYU30" s="6"/>
      <c r="SYV30" s="6"/>
      <c r="SYW30" s="6"/>
      <c r="SYX30" s="6"/>
      <c r="SYY30" s="6"/>
      <c r="SYZ30" s="6"/>
      <c r="SZA30" s="6"/>
      <c r="SZB30" s="6"/>
      <c r="SZC30" s="6"/>
      <c r="SZD30" s="6"/>
      <c r="SZE30" s="6"/>
      <c r="SZF30" s="6"/>
      <c r="SZG30" s="6"/>
      <c r="SZH30" s="6"/>
      <c r="SZI30" s="6"/>
      <c r="SZJ30" s="6"/>
      <c r="SZK30" s="6"/>
      <c r="SZL30" s="6"/>
      <c r="SZM30" s="6"/>
      <c r="SZN30" s="6"/>
      <c r="SZO30" s="6"/>
      <c r="SZP30" s="6"/>
      <c r="SZQ30" s="6"/>
      <c r="SZR30" s="6"/>
      <c r="SZS30" s="6"/>
      <c r="SZT30" s="6"/>
      <c r="SZU30" s="6"/>
      <c r="SZV30" s="6"/>
      <c r="SZW30" s="6"/>
      <c r="SZX30" s="6"/>
      <c r="SZY30" s="6"/>
      <c r="SZZ30" s="6"/>
      <c r="TAA30" s="6"/>
      <c r="TAB30" s="6"/>
      <c r="TAC30" s="6"/>
      <c r="TAD30" s="6"/>
      <c r="TAE30" s="6"/>
      <c r="TAF30" s="6"/>
      <c r="TAG30" s="6"/>
      <c r="TAH30" s="6"/>
      <c r="TAI30" s="6"/>
      <c r="TAJ30" s="6"/>
      <c r="TAK30" s="6"/>
      <c r="TAL30" s="6"/>
      <c r="TAM30" s="6"/>
      <c r="TAN30" s="6"/>
      <c r="TAO30" s="6"/>
      <c r="TAP30" s="6"/>
      <c r="TAQ30" s="6"/>
      <c r="TAR30" s="6"/>
      <c r="TAS30" s="6"/>
      <c r="TAT30" s="6"/>
      <c r="TAU30" s="6"/>
      <c r="TAV30" s="6"/>
      <c r="TAW30" s="6"/>
      <c r="TAX30" s="6"/>
      <c r="TAY30" s="6"/>
      <c r="TAZ30" s="6"/>
      <c r="TBA30" s="6"/>
      <c r="TBB30" s="6"/>
      <c r="TBC30" s="6"/>
      <c r="TBD30" s="6"/>
      <c r="TBE30" s="6"/>
      <c r="TBF30" s="6"/>
      <c r="TBG30" s="6"/>
      <c r="TBH30" s="6"/>
      <c r="TBI30" s="6"/>
      <c r="TBJ30" s="6"/>
      <c r="TBK30" s="6"/>
      <c r="TBL30" s="6"/>
      <c r="TBM30" s="6"/>
      <c r="TBN30" s="6"/>
      <c r="TBO30" s="6"/>
      <c r="TBP30" s="6"/>
      <c r="TBQ30" s="6"/>
      <c r="TBR30" s="6"/>
      <c r="TBS30" s="6"/>
      <c r="TBT30" s="6"/>
      <c r="TBU30" s="6"/>
      <c r="TBV30" s="6"/>
      <c r="TBW30" s="6"/>
      <c r="TBX30" s="6"/>
      <c r="TBY30" s="6"/>
      <c r="TBZ30" s="6"/>
      <c r="TCA30" s="6"/>
      <c r="TCB30" s="6"/>
      <c r="TCC30" s="6"/>
      <c r="TCD30" s="6"/>
      <c r="TCE30" s="6"/>
      <c r="TCF30" s="6"/>
      <c r="TCG30" s="6"/>
      <c r="TCH30" s="6"/>
      <c r="TCI30" s="6"/>
      <c r="TCJ30" s="6"/>
      <c r="TCK30" s="6"/>
      <c r="TCL30" s="6"/>
      <c r="TCM30" s="6"/>
      <c r="TCN30" s="6"/>
      <c r="TCO30" s="6"/>
      <c r="TCP30" s="6"/>
      <c r="TCQ30" s="6"/>
      <c r="TCR30" s="6"/>
      <c r="TCS30" s="6"/>
      <c r="TCT30" s="6"/>
      <c r="TCU30" s="6"/>
      <c r="TCV30" s="6"/>
      <c r="TCW30" s="6"/>
      <c r="TCX30" s="6"/>
      <c r="TCY30" s="6"/>
      <c r="TCZ30" s="6"/>
      <c r="TDA30" s="6"/>
      <c r="TDB30" s="6"/>
      <c r="TDC30" s="6"/>
      <c r="TDD30" s="6"/>
      <c r="TDE30" s="6"/>
      <c r="TDF30" s="6"/>
      <c r="TDG30" s="6"/>
      <c r="TDH30" s="6"/>
      <c r="TDI30" s="6"/>
      <c r="TDJ30" s="6"/>
      <c r="TDK30" s="6"/>
      <c r="TDL30" s="6"/>
      <c r="TDM30" s="6"/>
      <c r="TDN30" s="6"/>
      <c r="TDO30" s="6"/>
      <c r="TDP30" s="6"/>
      <c r="TDQ30" s="6"/>
      <c r="TDR30" s="6"/>
      <c r="TDS30" s="6"/>
      <c r="TDT30" s="6"/>
      <c r="TDU30" s="6"/>
      <c r="TDV30" s="6"/>
      <c r="TDW30" s="6"/>
      <c r="TDX30" s="6"/>
      <c r="TDY30" s="6"/>
      <c r="TDZ30" s="6"/>
      <c r="TEA30" s="6"/>
      <c r="TEB30" s="6"/>
      <c r="TEC30" s="6"/>
      <c r="TED30" s="6"/>
      <c r="TEE30" s="6"/>
      <c r="TEF30" s="6"/>
      <c r="TEG30" s="6"/>
      <c r="TEH30" s="6"/>
      <c r="TEI30" s="6"/>
      <c r="TEJ30" s="6"/>
      <c r="TEK30" s="6"/>
      <c r="TEL30" s="6"/>
      <c r="TEM30" s="6"/>
      <c r="TEN30" s="6"/>
      <c r="TEO30" s="6"/>
      <c r="TEP30" s="6"/>
      <c r="TEQ30" s="6"/>
      <c r="TER30" s="6"/>
      <c r="TES30" s="6"/>
      <c r="TET30" s="6"/>
      <c r="TEU30" s="6"/>
      <c r="TEV30" s="6"/>
      <c r="TEW30" s="6"/>
      <c r="TEX30" s="6"/>
      <c r="TEY30" s="6"/>
      <c r="TEZ30" s="6"/>
      <c r="TFA30" s="6"/>
      <c r="TFB30" s="6"/>
      <c r="TFC30" s="6"/>
      <c r="TFD30" s="6"/>
      <c r="TFE30" s="6"/>
      <c r="TFF30" s="6"/>
      <c r="TFG30" s="6"/>
      <c r="TFH30" s="6"/>
      <c r="TFI30" s="6"/>
      <c r="TFJ30" s="6"/>
      <c r="TFK30" s="6"/>
      <c r="TFL30" s="6"/>
      <c r="TFM30" s="6"/>
      <c r="TFN30" s="6"/>
      <c r="TFO30" s="6"/>
      <c r="TFP30" s="6"/>
      <c r="TFQ30" s="6"/>
      <c r="TFR30" s="6"/>
      <c r="TFS30" s="6"/>
      <c r="TFT30" s="6"/>
      <c r="TFU30" s="6"/>
      <c r="TFV30" s="6"/>
      <c r="TFW30" s="6"/>
      <c r="TFX30" s="6"/>
      <c r="TFY30" s="6"/>
      <c r="TFZ30" s="6"/>
      <c r="TGA30" s="6"/>
      <c r="TGB30" s="6"/>
      <c r="TGC30" s="6"/>
      <c r="TGD30" s="6"/>
      <c r="TGE30" s="6"/>
      <c r="TGF30" s="6"/>
      <c r="TGG30" s="6"/>
      <c r="TGH30" s="6"/>
      <c r="TGI30" s="6"/>
      <c r="TGJ30" s="6"/>
      <c r="TGK30" s="6"/>
      <c r="TGL30" s="6"/>
      <c r="TGM30" s="6"/>
      <c r="TGN30" s="6"/>
      <c r="TGO30" s="6"/>
      <c r="TGP30" s="6"/>
      <c r="TGQ30" s="6"/>
      <c r="TGR30" s="6"/>
      <c r="TGS30" s="6"/>
      <c r="TGT30" s="6"/>
      <c r="TGU30" s="6"/>
      <c r="TGV30" s="6"/>
      <c r="TGW30" s="6"/>
      <c r="TGX30" s="6"/>
      <c r="TGY30" s="6"/>
      <c r="TGZ30" s="6"/>
      <c r="THA30" s="6"/>
      <c r="THB30" s="6"/>
      <c r="THC30" s="6"/>
      <c r="THD30" s="6"/>
      <c r="THE30" s="6"/>
      <c r="THF30" s="6"/>
      <c r="THG30" s="6"/>
      <c r="THH30" s="6"/>
      <c r="THI30" s="6"/>
      <c r="THJ30" s="6"/>
      <c r="THK30" s="6"/>
      <c r="THL30" s="6"/>
      <c r="THM30" s="6"/>
      <c r="THN30" s="6"/>
      <c r="THO30" s="6"/>
      <c r="THP30" s="6"/>
      <c r="THQ30" s="6"/>
      <c r="THR30" s="6"/>
      <c r="THS30" s="6"/>
      <c r="THT30" s="6"/>
      <c r="THU30" s="6"/>
      <c r="THV30" s="6"/>
      <c r="THW30" s="6"/>
      <c r="THX30" s="6"/>
      <c r="THY30" s="6"/>
      <c r="THZ30" s="6"/>
      <c r="TIA30" s="6"/>
      <c r="TIB30" s="6"/>
      <c r="TIC30" s="6"/>
      <c r="TID30" s="6"/>
      <c r="TIE30" s="6"/>
      <c r="TIF30" s="6"/>
      <c r="TIG30" s="6"/>
      <c r="TIH30" s="6"/>
      <c r="TII30" s="6"/>
      <c r="TIJ30" s="6"/>
      <c r="TIK30" s="6"/>
      <c r="TIL30" s="6"/>
      <c r="TIM30" s="6"/>
      <c r="TIN30" s="6"/>
      <c r="TIO30" s="6"/>
      <c r="TIP30" s="6"/>
      <c r="TIQ30" s="6"/>
      <c r="TIR30" s="6"/>
      <c r="TIS30" s="6"/>
      <c r="TIT30" s="6"/>
      <c r="TIU30" s="6"/>
      <c r="TIV30" s="6"/>
      <c r="TIW30" s="6"/>
      <c r="TIX30" s="6"/>
      <c r="TIY30" s="6"/>
      <c r="TIZ30" s="6"/>
      <c r="TJA30" s="6"/>
      <c r="TJB30" s="6"/>
      <c r="TJC30" s="6"/>
      <c r="TJD30" s="6"/>
      <c r="TJE30" s="6"/>
      <c r="TJF30" s="6"/>
      <c r="TJG30" s="6"/>
      <c r="TJH30" s="6"/>
      <c r="TJI30" s="6"/>
      <c r="TJJ30" s="6"/>
      <c r="TJK30" s="6"/>
      <c r="TJL30" s="6"/>
      <c r="TJM30" s="6"/>
      <c r="TJN30" s="6"/>
      <c r="TJO30" s="6"/>
      <c r="TJP30" s="6"/>
      <c r="TJQ30" s="6"/>
      <c r="TJR30" s="6"/>
      <c r="TJS30" s="6"/>
      <c r="TJT30" s="6"/>
      <c r="TJU30" s="6"/>
      <c r="TJV30" s="6"/>
      <c r="TJW30" s="6"/>
      <c r="TJX30" s="6"/>
      <c r="TJY30" s="6"/>
      <c r="TJZ30" s="6"/>
      <c r="TKA30" s="6"/>
      <c r="TKB30" s="6"/>
      <c r="TKC30" s="6"/>
      <c r="TKD30" s="6"/>
      <c r="TKE30" s="6"/>
      <c r="TKF30" s="6"/>
      <c r="TKG30" s="6"/>
      <c r="TKH30" s="6"/>
      <c r="TKI30" s="6"/>
      <c r="TKJ30" s="6"/>
      <c r="TKK30" s="6"/>
      <c r="TKL30" s="6"/>
      <c r="TKM30" s="6"/>
      <c r="TKN30" s="6"/>
      <c r="TKO30" s="6"/>
      <c r="TKP30" s="6"/>
      <c r="TKQ30" s="6"/>
      <c r="TKR30" s="6"/>
      <c r="TKS30" s="6"/>
      <c r="TKT30" s="6"/>
      <c r="TKU30" s="6"/>
      <c r="TKV30" s="6"/>
      <c r="TKW30" s="6"/>
      <c r="TKX30" s="6"/>
      <c r="TKY30" s="6"/>
      <c r="TKZ30" s="6"/>
      <c r="TLA30" s="6"/>
      <c r="TLB30" s="6"/>
      <c r="TLC30" s="6"/>
      <c r="TLD30" s="6"/>
      <c r="TLE30" s="6"/>
      <c r="TLF30" s="6"/>
      <c r="TLG30" s="6"/>
      <c r="TLH30" s="6"/>
      <c r="TLI30" s="6"/>
      <c r="TLJ30" s="6"/>
      <c r="TLK30" s="6"/>
      <c r="TLL30" s="6"/>
      <c r="TLM30" s="6"/>
      <c r="TLN30" s="6"/>
      <c r="TLO30" s="6"/>
      <c r="TLP30" s="6"/>
      <c r="TLQ30" s="6"/>
      <c r="TLR30" s="6"/>
      <c r="TLS30" s="6"/>
      <c r="TLT30" s="6"/>
      <c r="TLU30" s="6"/>
      <c r="TLV30" s="6"/>
      <c r="TLW30" s="6"/>
      <c r="TLX30" s="6"/>
      <c r="TLY30" s="6"/>
      <c r="TLZ30" s="6"/>
      <c r="TMA30" s="6"/>
      <c r="TMB30" s="6"/>
      <c r="TMC30" s="6"/>
      <c r="TMD30" s="6"/>
      <c r="TME30" s="6"/>
      <c r="TMF30" s="6"/>
      <c r="TMG30" s="6"/>
      <c r="TMH30" s="6"/>
      <c r="TMI30" s="6"/>
      <c r="TMJ30" s="6"/>
      <c r="TMK30" s="6"/>
      <c r="TML30" s="6"/>
      <c r="TMM30" s="6"/>
      <c r="TMN30" s="6"/>
      <c r="TMO30" s="6"/>
      <c r="TMP30" s="6"/>
      <c r="TMQ30" s="6"/>
      <c r="TMR30" s="6"/>
      <c r="TMS30" s="6"/>
      <c r="TMT30" s="6"/>
      <c r="TMU30" s="6"/>
      <c r="TMV30" s="6"/>
      <c r="TMW30" s="6"/>
      <c r="TMX30" s="6"/>
      <c r="TMY30" s="6"/>
      <c r="TMZ30" s="6"/>
      <c r="TNA30" s="6"/>
      <c r="TNB30" s="6"/>
      <c r="TNC30" s="6"/>
      <c r="TND30" s="6"/>
      <c r="TNE30" s="6"/>
      <c r="TNF30" s="6"/>
      <c r="TNG30" s="6"/>
      <c r="TNH30" s="6"/>
      <c r="TNI30" s="6"/>
      <c r="TNJ30" s="6"/>
      <c r="TNK30" s="6"/>
      <c r="TNL30" s="6"/>
      <c r="TNM30" s="6"/>
      <c r="TNN30" s="6"/>
      <c r="TNO30" s="6"/>
      <c r="TNP30" s="6"/>
      <c r="TNQ30" s="6"/>
      <c r="TNR30" s="6"/>
      <c r="TNS30" s="6"/>
      <c r="TNT30" s="6"/>
      <c r="TNU30" s="6"/>
      <c r="TNV30" s="6"/>
      <c r="TNW30" s="6"/>
      <c r="TNX30" s="6"/>
      <c r="TNY30" s="6"/>
      <c r="TNZ30" s="6"/>
      <c r="TOA30" s="6"/>
      <c r="TOB30" s="6"/>
      <c r="TOC30" s="6"/>
      <c r="TOD30" s="6"/>
      <c r="TOE30" s="6"/>
      <c r="TOF30" s="6"/>
      <c r="TOG30" s="6"/>
      <c r="TOH30" s="6"/>
      <c r="TOI30" s="6"/>
      <c r="TOJ30" s="6"/>
      <c r="TOK30" s="6"/>
      <c r="TOL30" s="6"/>
      <c r="TOM30" s="6"/>
      <c r="TON30" s="6"/>
      <c r="TOO30" s="6"/>
      <c r="TOP30" s="6"/>
      <c r="TOQ30" s="6"/>
      <c r="TOR30" s="6"/>
      <c r="TOS30" s="6"/>
      <c r="TOT30" s="6"/>
      <c r="TOU30" s="6"/>
      <c r="TOV30" s="6"/>
      <c r="TOW30" s="6"/>
      <c r="TOX30" s="6"/>
      <c r="TOY30" s="6"/>
      <c r="TOZ30" s="6"/>
      <c r="TPA30" s="6"/>
      <c r="TPB30" s="6"/>
      <c r="TPC30" s="6"/>
      <c r="TPD30" s="6"/>
      <c r="TPE30" s="6"/>
      <c r="TPF30" s="6"/>
      <c r="TPG30" s="6"/>
      <c r="TPH30" s="6"/>
      <c r="TPI30" s="6"/>
      <c r="TPJ30" s="6"/>
      <c r="TPK30" s="6"/>
      <c r="TPL30" s="6"/>
      <c r="TPM30" s="6"/>
      <c r="TPN30" s="6"/>
      <c r="TPO30" s="6"/>
      <c r="TPP30" s="6"/>
      <c r="TPQ30" s="6"/>
      <c r="TPR30" s="6"/>
      <c r="TPS30" s="6"/>
      <c r="TPT30" s="6"/>
      <c r="TPU30" s="6"/>
      <c r="TPV30" s="6"/>
      <c r="TPW30" s="6"/>
      <c r="TPX30" s="6"/>
      <c r="TPY30" s="6"/>
      <c r="TPZ30" s="6"/>
      <c r="TQA30" s="6"/>
      <c r="TQB30" s="6"/>
      <c r="TQC30" s="6"/>
      <c r="TQD30" s="6"/>
      <c r="TQE30" s="6"/>
      <c r="TQF30" s="6"/>
      <c r="TQG30" s="6"/>
      <c r="TQH30" s="6"/>
      <c r="TQI30" s="6"/>
      <c r="TQJ30" s="6"/>
      <c r="TQK30" s="6"/>
      <c r="TQL30" s="6"/>
      <c r="TQM30" s="6"/>
      <c r="TQN30" s="6"/>
      <c r="TQO30" s="6"/>
      <c r="TQP30" s="6"/>
      <c r="TQQ30" s="6"/>
      <c r="TQR30" s="6"/>
      <c r="TQS30" s="6"/>
      <c r="TQT30" s="6"/>
      <c r="TQU30" s="6"/>
      <c r="TQV30" s="6"/>
      <c r="TQW30" s="6"/>
      <c r="TQX30" s="6"/>
      <c r="TQY30" s="6"/>
      <c r="TQZ30" s="6"/>
      <c r="TRA30" s="6"/>
      <c r="TRB30" s="6"/>
      <c r="TRC30" s="6"/>
      <c r="TRD30" s="6"/>
      <c r="TRE30" s="6"/>
      <c r="TRF30" s="6"/>
      <c r="TRG30" s="6"/>
      <c r="TRH30" s="6"/>
      <c r="TRI30" s="6"/>
      <c r="TRJ30" s="6"/>
      <c r="TRK30" s="6"/>
      <c r="TRL30" s="6"/>
      <c r="TRM30" s="6"/>
      <c r="TRN30" s="6"/>
      <c r="TRO30" s="6"/>
      <c r="TRP30" s="6"/>
      <c r="TRQ30" s="6"/>
      <c r="TRR30" s="6"/>
      <c r="TRS30" s="6"/>
      <c r="TRT30" s="6"/>
      <c r="TRU30" s="6"/>
      <c r="TRV30" s="6"/>
      <c r="TRW30" s="6"/>
      <c r="TRX30" s="6"/>
      <c r="TRY30" s="6"/>
      <c r="TRZ30" s="6"/>
      <c r="TSA30" s="6"/>
      <c r="TSB30" s="6"/>
      <c r="TSC30" s="6"/>
      <c r="TSD30" s="6"/>
      <c r="TSE30" s="6"/>
      <c r="TSF30" s="6"/>
      <c r="TSG30" s="6"/>
      <c r="TSH30" s="6"/>
      <c r="TSI30" s="6"/>
      <c r="TSJ30" s="6"/>
      <c r="TSK30" s="6"/>
      <c r="TSL30" s="6"/>
      <c r="TSM30" s="6"/>
      <c r="TSN30" s="6"/>
      <c r="TSO30" s="6"/>
      <c r="TSP30" s="6"/>
      <c r="TSQ30" s="6"/>
      <c r="TSR30" s="6"/>
      <c r="TSS30" s="6"/>
      <c r="TST30" s="6"/>
      <c r="TSU30" s="6"/>
      <c r="TSV30" s="6"/>
      <c r="TSW30" s="6"/>
      <c r="TSX30" s="6"/>
      <c r="TSY30" s="6"/>
      <c r="TSZ30" s="6"/>
      <c r="TTA30" s="6"/>
      <c r="TTB30" s="6"/>
      <c r="TTC30" s="6"/>
      <c r="TTD30" s="6"/>
      <c r="TTE30" s="6"/>
      <c r="TTF30" s="6"/>
      <c r="TTG30" s="6"/>
      <c r="TTH30" s="6"/>
      <c r="TTI30" s="6"/>
      <c r="TTJ30" s="6"/>
      <c r="TTK30" s="6"/>
      <c r="TTL30" s="6"/>
      <c r="TTM30" s="6"/>
      <c r="TTN30" s="6"/>
      <c r="TTO30" s="6"/>
      <c r="TTP30" s="6"/>
      <c r="TTQ30" s="6"/>
      <c r="TTR30" s="6"/>
      <c r="TTS30" s="6"/>
      <c r="TTT30" s="6"/>
      <c r="TTU30" s="6"/>
      <c r="TTV30" s="6"/>
      <c r="TTW30" s="6"/>
      <c r="TTX30" s="6"/>
      <c r="TTY30" s="6"/>
      <c r="TTZ30" s="6"/>
      <c r="TUA30" s="6"/>
      <c r="TUB30" s="6"/>
      <c r="TUC30" s="6"/>
      <c r="TUD30" s="6"/>
      <c r="TUE30" s="6"/>
      <c r="TUF30" s="6"/>
      <c r="TUG30" s="6"/>
      <c r="TUH30" s="6"/>
      <c r="TUI30" s="6"/>
      <c r="TUJ30" s="6"/>
      <c r="TUK30" s="6"/>
      <c r="TUL30" s="6"/>
      <c r="TUM30" s="6"/>
      <c r="TUN30" s="6"/>
      <c r="TUO30" s="6"/>
      <c r="TUP30" s="6"/>
      <c r="TUQ30" s="6"/>
      <c r="TUR30" s="6"/>
      <c r="TUS30" s="6"/>
      <c r="TUT30" s="6"/>
      <c r="TUU30" s="6"/>
      <c r="TUV30" s="6"/>
      <c r="TUW30" s="6"/>
      <c r="TUX30" s="6"/>
      <c r="TUY30" s="6"/>
      <c r="TUZ30" s="6"/>
      <c r="TVA30" s="6"/>
      <c r="TVB30" s="6"/>
      <c r="TVC30" s="6"/>
      <c r="TVD30" s="6"/>
      <c r="TVE30" s="6"/>
      <c r="TVF30" s="6"/>
      <c r="TVG30" s="6"/>
      <c r="TVH30" s="6"/>
      <c r="TVI30" s="6"/>
      <c r="TVJ30" s="6"/>
      <c r="TVK30" s="6"/>
      <c r="TVL30" s="6"/>
      <c r="TVM30" s="6"/>
      <c r="TVN30" s="6"/>
      <c r="TVO30" s="6"/>
      <c r="TVP30" s="6"/>
      <c r="TVQ30" s="6"/>
      <c r="TVR30" s="6"/>
      <c r="TVS30" s="6"/>
      <c r="TVT30" s="6"/>
      <c r="TVU30" s="6"/>
      <c r="TVV30" s="6"/>
      <c r="TVW30" s="6"/>
      <c r="TVX30" s="6"/>
      <c r="TVY30" s="6"/>
      <c r="TVZ30" s="6"/>
      <c r="TWA30" s="6"/>
      <c r="TWB30" s="6"/>
      <c r="TWC30" s="6"/>
      <c r="TWD30" s="6"/>
      <c r="TWE30" s="6"/>
      <c r="TWF30" s="6"/>
      <c r="TWG30" s="6"/>
      <c r="TWH30" s="6"/>
      <c r="TWI30" s="6"/>
      <c r="TWJ30" s="6"/>
      <c r="TWK30" s="6"/>
      <c r="TWL30" s="6"/>
      <c r="TWM30" s="6"/>
      <c r="TWN30" s="6"/>
      <c r="TWO30" s="6"/>
      <c r="TWP30" s="6"/>
      <c r="TWQ30" s="6"/>
      <c r="TWR30" s="6"/>
      <c r="TWS30" s="6"/>
      <c r="TWT30" s="6"/>
      <c r="TWU30" s="6"/>
      <c r="TWV30" s="6"/>
      <c r="TWW30" s="6"/>
      <c r="TWX30" s="6"/>
      <c r="TWY30" s="6"/>
      <c r="TWZ30" s="6"/>
      <c r="TXA30" s="6"/>
      <c r="TXB30" s="6"/>
      <c r="TXC30" s="6"/>
      <c r="TXD30" s="6"/>
      <c r="TXE30" s="6"/>
      <c r="TXF30" s="6"/>
      <c r="TXG30" s="6"/>
      <c r="TXH30" s="6"/>
      <c r="TXI30" s="6"/>
      <c r="TXJ30" s="6"/>
      <c r="TXK30" s="6"/>
      <c r="TXL30" s="6"/>
      <c r="TXM30" s="6"/>
      <c r="TXN30" s="6"/>
      <c r="TXO30" s="6"/>
      <c r="TXP30" s="6"/>
      <c r="TXQ30" s="6"/>
      <c r="TXR30" s="6"/>
      <c r="TXS30" s="6"/>
      <c r="TXT30" s="6"/>
      <c r="TXU30" s="6"/>
      <c r="TXV30" s="6"/>
      <c r="TXW30" s="6"/>
      <c r="TXX30" s="6"/>
      <c r="TXY30" s="6"/>
      <c r="TXZ30" s="6"/>
      <c r="TYA30" s="6"/>
      <c r="TYB30" s="6"/>
      <c r="TYC30" s="6"/>
      <c r="TYD30" s="6"/>
      <c r="TYE30" s="6"/>
      <c r="TYF30" s="6"/>
      <c r="TYG30" s="6"/>
      <c r="TYH30" s="6"/>
      <c r="TYI30" s="6"/>
      <c r="TYJ30" s="6"/>
      <c r="TYK30" s="6"/>
      <c r="TYL30" s="6"/>
      <c r="TYM30" s="6"/>
      <c r="TYN30" s="6"/>
      <c r="TYO30" s="6"/>
      <c r="TYP30" s="6"/>
      <c r="TYQ30" s="6"/>
      <c r="TYR30" s="6"/>
      <c r="TYS30" s="6"/>
      <c r="TYT30" s="6"/>
      <c r="TYU30" s="6"/>
      <c r="TYV30" s="6"/>
      <c r="TYW30" s="6"/>
      <c r="TYX30" s="6"/>
      <c r="TYY30" s="6"/>
      <c r="TYZ30" s="6"/>
      <c r="TZA30" s="6"/>
      <c r="TZB30" s="6"/>
      <c r="TZC30" s="6"/>
      <c r="TZD30" s="6"/>
      <c r="TZE30" s="6"/>
      <c r="TZF30" s="6"/>
      <c r="TZG30" s="6"/>
      <c r="TZH30" s="6"/>
      <c r="TZI30" s="6"/>
      <c r="TZJ30" s="6"/>
      <c r="TZK30" s="6"/>
      <c r="TZL30" s="6"/>
      <c r="TZM30" s="6"/>
      <c r="TZN30" s="6"/>
      <c r="TZO30" s="6"/>
      <c r="TZP30" s="6"/>
      <c r="TZQ30" s="6"/>
      <c r="TZR30" s="6"/>
      <c r="TZS30" s="6"/>
      <c r="TZT30" s="6"/>
      <c r="TZU30" s="6"/>
      <c r="TZV30" s="6"/>
      <c r="TZW30" s="6"/>
      <c r="TZX30" s="6"/>
      <c r="TZY30" s="6"/>
      <c r="TZZ30" s="6"/>
      <c r="UAA30" s="6"/>
      <c r="UAB30" s="6"/>
      <c r="UAC30" s="6"/>
      <c r="UAD30" s="6"/>
      <c r="UAE30" s="6"/>
      <c r="UAF30" s="6"/>
      <c r="UAG30" s="6"/>
      <c r="UAH30" s="6"/>
      <c r="UAI30" s="6"/>
      <c r="UAJ30" s="6"/>
      <c r="UAK30" s="6"/>
      <c r="UAL30" s="6"/>
      <c r="UAM30" s="6"/>
      <c r="UAN30" s="6"/>
      <c r="UAO30" s="6"/>
      <c r="UAP30" s="6"/>
      <c r="UAQ30" s="6"/>
      <c r="UAR30" s="6"/>
      <c r="UAS30" s="6"/>
      <c r="UAT30" s="6"/>
      <c r="UAU30" s="6"/>
      <c r="UAV30" s="6"/>
      <c r="UAW30" s="6"/>
      <c r="UAX30" s="6"/>
      <c r="UAY30" s="6"/>
      <c r="UAZ30" s="6"/>
      <c r="UBA30" s="6"/>
      <c r="UBB30" s="6"/>
      <c r="UBC30" s="6"/>
      <c r="UBD30" s="6"/>
      <c r="UBE30" s="6"/>
      <c r="UBF30" s="6"/>
      <c r="UBG30" s="6"/>
      <c r="UBH30" s="6"/>
      <c r="UBI30" s="6"/>
      <c r="UBJ30" s="6"/>
      <c r="UBK30" s="6"/>
      <c r="UBL30" s="6"/>
      <c r="UBM30" s="6"/>
      <c r="UBN30" s="6"/>
      <c r="UBO30" s="6"/>
      <c r="UBP30" s="6"/>
      <c r="UBQ30" s="6"/>
      <c r="UBR30" s="6"/>
      <c r="UBS30" s="6"/>
      <c r="UBT30" s="6"/>
      <c r="UBU30" s="6"/>
      <c r="UBV30" s="6"/>
      <c r="UBW30" s="6"/>
      <c r="UBX30" s="6"/>
      <c r="UBY30" s="6"/>
      <c r="UBZ30" s="6"/>
      <c r="UCA30" s="6"/>
      <c r="UCB30" s="6"/>
      <c r="UCC30" s="6"/>
      <c r="UCD30" s="6"/>
      <c r="UCE30" s="6"/>
      <c r="UCF30" s="6"/>
      <c r="UCG30" s="6"/>
      <c r="UCH30" s="6"/>
      <c r="UCI30" s="6"/>
      <c r="UCJ30" s="6"/>
      <c r="UCK30" s="6"/>
      <c r="UCL30" s="6"/>
      <c r="UCM30" s="6"/>
      <c r="UCN30" s="6"/>
      <c r="UCO30" s="6"/>
      <c r="UCP30" s="6"/>
      <c r="UCQ30" s="6"/>
      <c r="UCR30" s="6"/>
      <c r="UCS30" s="6"/>
      <c r="UCT30" s="6"/>
      <c r="UCU30" s="6"/>
      <c r="UCV30" s="6"/>
      <c r="UCW30" s="6"/>
      <c r="UCX30" s="6"/>
      <c r="UCY30" s="6"/>
      <c r="UCZ30" s="6"/>
      <c r="UDA30" s="6"/>
      <c r="UDB30" s="6"/>
      <c r="UDC30" s="6"/>
      <c r="UDD30" s="6"/>
      <c r="UDE30" s="6"/>
      <c r="UDF30" s="6"/>
      <c r="UDG30" s="6"/>
      <c r="UDH30" s="6"/>
      <c r="UDI30" s="6"/>
      <c r="UDJ30" s="6"/>
      <c r="UDK30" s="6"/>
      <c r="UDL30" s="6"/>
      <c r="UDM30" s="6"/>
      <c r="UDN30" s="6"/>
      <c r="UDO30" s="6"/>
      <c r="UDP30" s="6"/>
      <c r="UDQ30" s="6"/>
      <c r="UDR30" s="6"/>
      <c r="UDS30" s="6"/>
      <c r="UDT30" s="6"/>
      <c r="UDU30" s="6"/>
      <c r="UDV30" s="6"/>
      <c r="UDW30" s="6"/>
      <c r="UDX30" s="6"/>
      <c r="UDY30" s="6"/>
      <c r="UDZ30" s="6"/>
      <c r="UEA30" s="6"/>
      <c r="UEB30" s="6"/>
      <c r="UEC30" s="6"/>
      <c r="UED30" s="6"/>
      <c r="UEE30" s="6"/>
      <c r="UEF30" s="6"/>
      <c r="UEG30" s="6"/>
      <c r="UEH30" s="6"/>
      <c r="UEI30" s="6"/>
      <c r="UEJ30" s="6"/>
      <c r="UEK30" s="6"/>
      <c r="UEL30" s="6"/>
      <c r="UEM30" s="6"/>
      <c r="UEN30" s="6"/>
      <c r="UEO30" s="6"/>
      <c r="UEP30" s="6"/>
      <c r="UEQ30" s="6"/>
      <c r="UER30" s="6"/>
      <c r="UES30" s="6"/>
      <c r="UET30" s="6"/>
      <c r="UEU30" s="6"/>
      <c r="UEV30" s="6"/>
      <c r="UEW30" s="6"/>
      <c r="UEX30" s="6"/>
      <c r="UEY30" s="6"/>
      <c r="UEZ30" s="6"/>
      <c r="UFA30" s="6"/>
      <c r="UFB30" s="6"/>
      <c r="UFC30" s="6"/>
      <c r="UFD30" s="6"/>
      <c r="UFE30" s="6"/>
      <c r="UFF30" s="6"/>
      <c r="UFG30" s="6"/>
      <c r="UFH30" s="6"/>
      <c r="UFI30" s="6"/>
      <c r="UFJ30" s="6"/>
      <c r="UFK30" s="6"/>
      <c r="UFL30" s="6"/>
      <c r="UFM30" s="6"/>
      <c r="UFN30" s="6"/>
      <c r="UFO30" s="6"/>
      <c r="UFP30" s="6"/>
      <c r="UFQ30" s="6"/>
      <c r="UFR30" s="6"/>
      <c r="UFS30" s="6"/>
      <c r="UFT30" s="6"/>
      <c r="UFU30" s="6"/>
      <c r="UFV30" s="6"/>
      <c r="UFW30" s="6"/>
      <c r="UFX30" s="6"/>
      <c r="UFY30" s="6"/>
      <c r="UFZ30" s="6"/>
      <c r="UGA30" s="6"/>
      <c r="UGB30" s="6"/>
      <c r="UGC30" s="6"/>
      <c r="UGD30" s="6"/>
      <c r="UGE30" s="6"/>
      <c r="UGF30" s="6"/>
      <c r="UGG30" s="6"/>
      <c r="UGH30" s="6"/>
      <c r="UGI30" s="6"/>
      <c r="UGJ30" s="6"/>
      <c r="UGK30" s="6"/>
      <c r="UGL30" s="6"/>
      <c r="UGM30" s="6"/>
      <c r="UGN30" s="6"/>
      <c r="UGO30" s="6"/>
      <c r="UGP30" s="6"/>
      <c r="UGQ30" s="6"/>
      <c r="UGR30" s="6"/>
      <c r="UGS30" s="6"/>
      <c r="UGT30" s="6"/>
      <c r="UGU30" s="6"/>
      <c r="UGV30" s="6"/>
      <c r="UGW30" s="6"/>
      <c r="UGX30" s="6"/>
      <c r="UGY30" s="6"/>
      <c r="UGZ30" s="6"/>
      <c r="UHA30" s="6"/>
      <c r="UHB30" s="6"/>
      <c r="UHC30" s="6"/>
      <c r="UHD30" s="6"/>
      <c r="UHE30" s="6"/>
      <c r="UHF30" s="6"/>
      <c r="UHG30" s="6"/>
      <c r="UHH30" s="6"/>
      <c r="UHI30" s="6"/>
      <c r="UHJ30" s="6"/>
      <c r="UHK30" s="6"/>
      <c r="UHL30" s="6"/>
      <c r="UHM30" s="6"/>
      <c r="UHN30" s="6"/>
      <c r="UHO30" s="6"/>
      <c r="UHP30" s="6"/>
      <c r="UHQ30" s="6"/>
      <c r="UHR30" s="6"/>
      <c r="UHS30" s="6"/>
      <c r="UHT30" s="6"/>
      <c r="UHU30" s="6"/>
      <c r="UHV30" s="6"/>
      <c r="UHW30" s="6"/>
      <c r="UHX30" s="6"/>
      <c r="UHY30" s="6"/>
      <c r="UHZ30" s="6"/>
      <c r="UIA30" s="6"/>
      <c r="UIB30" s="6"/>
      <c r="UIC30" s="6"/>
      <c r="UID30" s="6"/>
      <c r="UIE30" s="6"/>
      <c r="UIF30" s="6"/>
      <c r="UIG30" s="6"/>
      <c r="UIH30" s="6"/>
      <c r="UII30" s="6"/>
      <c r="UIJ30" s="6"/>
      <c r="UIK30" s="6"/>
      <c r="UIL30" s="6"/>
      <c r="UIM30" s="6"/>
      <c r="UIN30" s="6"/>
      <c r="UIO30" s="6"/>
      <c r="UIP30" s="6"/>
      <c r="UIQ30" s="6"/>
      <c r="UIR30" s="6"/>
      <c r="UIS30" s="6"/>
      <c r="UIT30" s="6"/>
      <c r="UIU30" s="6"/>
      <c r="UIV30" s="6"/>
      <c r="UIW30" s="6"/>
      <c r="UIX30" s="6"/>
      <c r="UIY30" s="6"/>
      <c r="UIZ30" s="6"/>
      <c r="UJA30" s="6"/>
      <c r="UJB30" s="6"/>
      <c r="UJC30" s="6"/>
      <c r="UJD30" s="6"/>
      <c r="UJE30" s="6"/>
      <c r="UJF30" s="6"/>
      <c r="UJG30" s="6"/>
      <c r="UJH30" s="6"/>
      <c r="UJI30" s="6"/>
      <c r="UJJ30" s="6"/>
      <c r="UJK30" s="6"/>
      <c r="UJL30" s="6"/>
      <c r="UJM30" s="6"/>
      <c r="UJN30" s="6"/>
      <c r="UJO30" s="6"/>
      <c r="UJP30" s="6"/>
      <c r="UJQ30" s="6"/>
      <c r="UJR30" s="6"/>
      <c r="UJS30" s="6"/>
      <c r="UJT30" s="6"/>
      <c r="UJU30" s="6"/>
      <c r="UJV30" s="6"/>
      <c r="UJW30" s="6"/>
      <c r="UJX30" s="6"/>
      <c r="UJY30" s="6"/>
      <c r="UJZ30" s="6"/>
      <c r="UKA30" s="6"/>
      <c r="UKB30" s="6"/>
      <c r="UKC30" s="6"/>
      <c r="UKD30" s="6"/>
      <c r="UKE30" s="6"/>
      <c r="UKF30" s="6"/>
      <c r="UKG30" s="6"/>
      <c r="UKH30" s="6"/>
      <c r="UKI30" s="6"/>
      <c r="UKJ30" s="6"/>
      <c r="UKK30" s="6"/>
      <c r="UKL30" s="6"/>
      <c r="UKM30" s="6"/>
      <c r="UKN30" s="6"/>
      <c r="UKO30" s="6"/>
      <c r="UKP30" s="6"/>
      <c r="UKQ30" s="6"/>
      <c r="UKR30" s="6"/>
      <c r="UKS30" s="6"/>
      <c r="UKT30" s="6"/>
      <c r="UKU30" s="6"/>
      <c r="UKV30" s="6"/>
      <c r="UKW30" s="6"/>
      <c r="UKX30" s="6"/>
      <c r="UKY30" s="6"/>
      <c r="UKZ30" s="6"/>
      <c r="ULA30" s="6"/>
      <c r="ULB30" s="6"/>
      <c r="ULC30" s="6"/>
      <c r="ULD30" s="6"/>
      <c r="ULE30" s="6"/>
      <c r="ULF30" s="6"/>
      <c r="ULG30" s="6"/>
      <c r="ULH30" s="6"/>
      <c r="ULI30" s="6"/>
      <c r="ULJ30" s="6"/>
      <c r="ULK30" s="6"/>
      <c r="ULL30" s="6"/>
      <c r="ULM30" s="6"/>
      <c r="ULN30" s="6"/>
      <c r="ULO30" s="6"/>
      <c r="ULP30" s="6"/>
      <c r="ULQ30" s="6"/>
      <c r="ULR30" s="6"/>
      <c r="ULS30" s="6"/>
      <c r="ULT30" s="6"/>
      <c r="ULU30" s="6"/>
      <c r="ULV30" s="6"/>
      <c r="ULW30" s="6"/>
      <c r="ULX30" s="6"/>
      <c r="ULY30" s="6"/>
      <c r="ULZ30" s="6"/>
      <c r="UMA30" s="6"/>
      <c r="UMB30" s="6"/>
      <c r="UMC30" s="6"/>
      <c r="UMD30" s="6"/>
      <c r="UME30" s="6"/>
      <c r="UMF30" s="6"/>
      <c r="UMG30" s="6"/>
      <c r="UMH30" s="6"/>
      <c r="UMI30" s="6"/>
      <c r="UMJ30" s="6"/>
      <c r="UMK30" s="6"/>
      <c r="UML30" s="6"/>
      <c r="UMM30" s="6"/>
      <c r="UMN30" s="6"/>
      <c r="UMO30" s="6"/>
      <c r="UMP30" s="6"/>
      <c r="UMQ30" s="6"/>
      <c r="UMR30" s="6"/>
      <c r="UMS30" s="6"/>
      <c r="UMT30" s="6"/>
      <c r="UMU30" s="6"/>
      <c r="UMV30" s="6"/>
      <c r="UMW30" s="6"/>
      <c r="UMX30" s="6"/>
      <c r="UMY30" s="6"/>
      <c r="UMZ30" s="6"/>
      <c r="UNA30" s="6"/>
      <c r="UNB30" s="6"/>
      <c r="UNC30" s="6"/>
      <c r="UND30" s="6"/>
      <c r="UNE30" s="6"/>
      <c r="UNF30" s="6"/>
      <c r="UNG30" s="6"/>
      <c r="UNH30" s="6"/>
      <c r="UNI30" s="6"/>
      <c r="UNJ30" s="6"/>
      <c r="UNK30" s="6"/>
      <c r="UNL30" s="6"/>
      <c r="UNM30" s="6"/>
      <c r="UNN30" s="6"/>
      <c r="UNO30" s="6"/>
      <c r="UNP30" s="6"/>
      <c r="UNQ30" s="6"/>
      <c r="UNR30" s="6"/>
      <c r="UNS30" s="6"/>
      <c r="UNT30" s="6"/>
      <c r="UNU30" s="6"/>
      <c r="UNV30" s="6"/>
      <c r="UNW30" s="6"/>
      <c r="UNX30" s="6"/>
      <c r="UNY30" s="6"/>
      <c r="UNZ30" s="6"/>
      <c r="UOA30" s="6"/>
      <c r="UOB30" s="6"/>
      <c r="UOC30" s="6"/>
      <c r="UOD30" s="6"/>
      <c r="UOE30" s="6"/>
      <c r="UOF30" s="6"/>
      <c r="UOG30" s="6"/>
      <c r="UOH30" s="6"/>
      <c r="UOI30" s="6"/>
      <c r="UOJ30" s="6"/>
      <c r="UOK30" s="6"/>
      <c r="UOL30" s="6"/>
      <c r="UOM30" s="6"/>
      <c r="UON30" s="6"/>
      <c r="UOO30" s="6"/>
      <c r="UOP30" s="6"/>
      <c r="UOQ30" s="6"/>
      <c r="UOR30" s="6"/>
      <c r="UOS30" s="6"/>
      <c r="UOT30" s="6"/>
      <c r="UOU30" s="6"/>
      <c r="UOV30" s="6"/>
      <c r="UOW30" s="6"/>
      <c r="UOX30" s="6"/>
      <c r="UOY30" s="6"/>
      <c r="UOZ30" s="6"/>
      <c r="UPA30" s="6"/>
      <c r="UPB30" s="6"/>
      <c r="UPC30" s="6"/>
      <c r="UPD30" s="6"/>
      <c r="UPE30" s="6"/>
      <c r="UPF30" s="6"/>
      <c r="UPG30" s="6"/>
      <c r="UPH30" s="6"/>
      <c r="UPI30" s="6"/>
      <c r="UPJ30" s="6"/>
      <c r="UPK30" s="6"/>
      <c r="UPL30" s="6"/>
      <c r="UPM30" s="6"/>
      <c r="UPN30" s="6"/>
      <c r="UPO30" s="6"/>
      <c r="UPP30" s="6"/>
      <c r="UPQ30" s="6"/>
      <c r="UPR30" s="6"/>
      <c r="UPS30" s="6"/>
      <c r="UPT30" s="6"/>
      <c r="UPU30" s="6"/>
      <c r="UPV30" s="6"/>
      <c r="UPW30" s="6"/>
      <c r="UPX30" s="6"/>
      <c r="UPY30" s="6"/>
      <c r="UPZ30" s="6"/>
      <c r="UQA30" s="6"/>
      <c r="UQB30" s="6"/>
      <c r="UQC30" s="6"/>
      <c r="UQD30" s="6"/>
      <c r="UQE30" s="6"/>
      <c r="UQF30" s="6"/>
      <c r="UQG30" s="6"/>
      <c r="UQH30" s="6"/>
      <c r="UQI30" s="6"/>
      <c r="UQJ30" s="6"/>
      <c r="UQK30" s="6"/>
      <c r="UQL30" s="6"/>
      <c r="UQM30" s="6"/>
      <c r="UQN30" s="6"/>
      <c r="UQO30" s="6"/>
      <c r="UQP30" s="6"/>
      <c r="UQQ30" s="6"/>
      <c r="UQR30" s="6"/>
      <c r="UQS30" s="6"/>
      <c r="UQT30" s="6"/>
      <c r="UQU30" s="6"/>
      <c r="UQV30" s="6"/>
      <c r="UQW30" s="6"/>
      <c r="UQX30" s="6"/>
      <c r="UQY30" s="6"/>
      <c r="UQZ30" s="6"/>
      <c r="URA30" s="6"/>
      <c r="URB30" s="6"/>
      <c r="URC30" s="6"/>
      <c r="URD30" s="6"/>
      <c r="URE30" s="6"/>
      <c r="URF30" s="6"/>
      <c r="URG30" s="6"/>
      <c r="URH30" s="6"/>
      <c r="URI30" s="6"/>
      <c r="URJ30" s="6"/>
      <c r="URK30" s="6"/>
      <c r="URL30" s="6"/>
      <c r="URM30" s="6"/>
      <c r="URN30" s="6"/>
      <c r="URO30" s="6"/>
      <c r="URP30" s="6"/>
      <c r="URQ30" s="6"/>
      <c r="URR30" s="6"/>
      <c r="URS30" s="6"/>
      <c r="URT30" s="6"/>
      <c r="URU30" s="6"/>
      <c r="URV30" s="6"/>
      <c r="URW30" s="6"/>
      <c r="URX30" s="6"/>
      <c r="URY30" s="6"/>
      <c r="URZ30" s="6"/>
      <c r="USA30" s="6"/>
      <c r="USB30" s="6"/>
      <c r="USC30" s="6"/>
      <c r="USD30" s="6"/>
      <c r="USE30" s="6"/>
      <c r="USF30" s="6"/>
      <c r="USG30" s="6"/>
      <c r="USH30" s="6"/>
      <c r="USI30" s="6"/>
      <c r="USJ30" s="6"/>
      <c r="USK30" s="6"/>
      <c r="USL30" s="6"/>
      <c r="USM30" s="6"/>
      <c r="USN30" s="6"/>
      <c r="USO30" s="6"/>
      <c r="USP30" s="6"/>
      <c r="USQ30" s="6"/>
      <c r="USR30" s="6"/>
      <c r="USS30" s="6"/>
      <c r="UST30" s="6"/>
      <c r="USU30" s="6"/>
      <c r="USV30" s="6"/>
      <c r="USW30" s="6"/>
      <c r="USX30" s="6"/>
      <c r="USY30" s="6"/>
      <c r="USZ30" s="6"/>
      <c r="UTA30" s="6"/>
      <c r="UTB30" s="6"/>
      <c r="UTC30" s="6"/>
      <c r="UTD30" s="6"/>
      <c r="UTE30" s="6"/>
      <c r="UTF30" s="6"/>
      <c r="UTG30" s="6"/>
      <c r="UTH30" s="6"/>
      <c r="UTI30" s="6"/>
      <c r="UTJ30" s="6"/>
      <c r="UTK30" s="6"/>
      <c r="UTL30" s="6"/>
      <c r="UTM30" s="6"/>
      <c r="UTN30" s="6"/>
      <c r="UTO30" s="6"/>
      <c r="UTP30" s="6"/>
      <c r="UTQ30" s="6"/>
      <c r="UTR30" s="6"/>
      <c r="UTS30" s="6"/>
      <c r="UTT30" s="6"/>
      <c r="UTU30" s="6"/>
      <c r="UTV30" s="6"/>
      <c r="UTW30" s="6"/>
      <c r="UTX30" s="6"/>
      <c r="UTY30" s="6"/>
      <c r="UTZ30" s="6"/>
      <c r="UUA30" s="6"/>
      <c r="UUB30" s="6"/>
      <c r="UUC30" s="6"/>
      <c r="UUD30" s="6"/>
      <c r="UUE30" s="6"/>
      <c r="UUF30" s="6"/>
      <c r="UUG30" s="6"/>
      <c r="UUH30" s="6"/>
      <c r="UUI30" s="6"/>
      <c r="UUJ30" s="6"/>
      <c r="UUK30" s="6"/>
      <c r="UUL30" s="6"/>
      <c r="UUM30" s="6"/>
      <c r="UUN30" s="6"/>
      <c r="UUO30" s="6"/>
      <c r="UUP30" s="6"/>
      <c r="UUQ30" s="6"/>
      <c r="UUR30" s="6"/>
      <c r="UUS30" s="6"/>
      <c r="UUT30" s="6"/>
      <c r="UUU30" s="6"/>
      <c r="UUV30" s="6"/>
      <c r="UUW30" s="6"/>
      <c r="UUX30" s="6"/>
      <c r="UUY30" s="6"/>
      <c r="UUZ30" s="6"/>
      <c r="UVA30" s="6"/>
      <c r="UVB30" s="6"/>
      <c r="UVC30" s="6"/>
      <c r="UVD30" s="6"/>
      <c r="UVE30" s="6"/>
      <c r="UVF30" s="6"/>
      <c r="UVG30" s="6"/>
      <c r="UVH30" s="6"/>
      <c r="UVI30" s="6"/>
      <c r="UVJ30" s="6"/>
      <c r="UVK30" s="6"/>
      <c r="UVL30" s="6"/>
      <c r="UVM30" s="6"/>
      <c r="UVN30" s="6"/>
      <c r="UVO30" s="6"/>
      <c r="UVP30" s="6"/>
      <c r="UVQ30" s="6"/>
      <c r="UVR30" s="6"/>
      <c r="UVS30" s="6"/>
      <c r="UVT30" s="6"/>
      <c r="UVU30" s="6"/>
      <c r="UVV30" s="6"/>
      <c r="UVW30" s="6"/>
      <c r="UVX30" s="6"/>
      <c r="UVY30" s="6"/>
      <c r="UVZ30" s="6"/>
      <c r="UWA30" s="6"/>
      <c r="UWB30" s="6"/>
      <c r="UWC30" s="6"/>
      <c r="UWD30" s="6"/>
      <c r="UWE30" s="6"/>
      <c r="UWF30" s="6"/>
      <c r="UWG30" s="6"/>
      <c r="UWH30" s="6"/>
      <c r="UWI30" s="6"/>
      <c r="UWJ30" s="6"/>
      <c r="UWK30" s="6"/>
      <c r="UWL30" s="6"/>
      <c r="UWM30" s="6"/>
      <c r="UWN30" s="6"/>
      <c r="UWO30" s="6"/>
      <c r="UWP30" s="6"/>
      <c r="UWQ30" s="6"/>
      <c r="UWR30" s="6"/>
      <c r="UWS30" s="6"/>
      <c r="UWT30" s="6"/>
      <c r="UWU30" s="6"/>
      <c r="UWV30" s="6"/>
      <c r="UWW30" s="6"/>
      <c r="UWX30" s="6"/>
      <c r="UWY30" s="6"/>
      <c r="UWZ30" s="6"/>
      <c r="UXA30" s="6"/>
      <c r="UXB30" s="6"/>
      <c r="UXC30" s="6"/>
      <c r="UXD30" s="6"/>
      <c r="UXE30" s="6"/>
      <c r="UXF30" s="6"/>
      <c r="UXG30" s="6"/>
      <c r="UXH30" s="6"/>
      <c r="UXI30" s="6"/>
      <c r="UXJ30" s="6"/>
      <c r="UXK30" s="6"/>
      <c r="UXL30" s="6"/>
      <c r="UXM30" s="6"/>
      <c r="UXN30" s="6"/>
      <c r="UXO30" s="6"/>
      <c r="UXP30" s="6"/>
      <c r="UXQ30" s="6"/>
      <c r="UXR30" s="6"/>
      <c r="UXS30" s="6"/>
      <c r="UXT30" s="6"/>
      <c r="UXU30" s="6"/>
      <c r="UXV30" s="6"/>
      <c r="UXW30" s="6"/>
      <c r="UXX30" s="6"/>
      <c r="UXY30" s="6"/>
      <c r="UXZ30" s="6"/>
      <c r="UYA30" s="6"/>
      <c r="UYB30" s="6"/>
      <c r="UYC30" s="6"/>
      <c r="UYD30" s="6"/>
      <c r="UYE30" s="6"/>
      <c r="UYF30" s="6"/>
      <c r="UYG30" s="6"/>
      <c r="UYH30" s="6"/>
      <c r="UYI30" s="6"/>
      <c r="UYJ30" s="6"/>
      <c r="UYK30" s="6"/>
      <c r="UYL30" s="6"/>
      <c r="UYM30" s="6"/>
      <c r="UYN30" s="6"/>
      <c r="UYO30" s="6"/>
      <c r="UYP30" s="6"/>
      <c r="UYQ30" s="6"/>
      <c r="UYR30" s="6"/>
      <c r="UYS30" s="6"/>
      <c r="UYT30" s="6"/>
      <c r="UYU30" s="6"/>
      <c r="UYV30" s="6"/>
      <c r="UYW30" s="6"/>
      <c r="UYX30" s="6"/>
      <c r="UYY30" s="6"/>
      <c r="UYZ30" s="6"/>
      <c r="UZA30" s="6"/>
      <c r="UZB30" s="6"/>
      <c r="UZC30" s="6"/>
      <c r="UZD30" s="6"/>
      <c r="UZE30" s="6"/>
      <c r="UZF30" s="6"/>
      <c r="UZG30" s="6"/>
      <c r="UZH30" s="6"/>
      <c r="UZI30" s="6"/>
      <c r="UZJ30" s="6"/>
      <c r="UZK30" s="6"/>
      <c r="UZL30" s="6"/>
      <c r="UZM30" s="6"/>
      <c r="UZN30" s="6"/>
      <c r="UZO30" s="6"/>
      <c r="UZP30" s="6"/>
      <c r="UZQ30" s="6"/>
      <c r="UZR30" s="6"/>
      <c r="UZS30" s="6"/>
      <c r="UZT30" s="6"/>
      <c r="UZU30" s="6"/>
      <c r="UZV30" s="6"/>
      <c r="UZW30" s="6"/>
      <c r="UZX30" s="6"/>
      <c r="UZY30" s="6"/>
      <c r="UZZ30" s="6"/>
      <c r="VAA30" s="6"/>
      <c r="VAB30" s="6"/>
      <c r="VAC30" s="6"/>
      <c r="VAD30" s="6"/>
      <c r="VAE30" s="6"/>
      <c r="VAF30" s="6"/>
      <c r="VAG30" s="6"/>
      <c r="VAH30" s="6"/>
      <c r="VAI30" s="6"/>
      <c r="VAJ30" s="6"/>
      <c r="VAK30" s="6"/>
      <c r="VAL30" s="6"/>
      <c r="VAM30" s="6"/>
      <c r="VAN30" s="6"/>
      <c r="VAO30" s="6"/>
      <c r="VAP30" s="6"/>
      <c r="VAQ30" s="6"/>
      <c r="VAR30" s="6"/>
      <c r="VAS30" s="6"/>
      <c r="VAT30" s="6"/>
      <c r="VAU30" s="6"/>
      <c r="VAV30" s="6"/>
      <c r="VAW30" s="6"/>
      <c r="VAX30" s="6"/>
      <c r="VAY30" s="6"/>
      <c r="VAZ30" s="6"/>
      <c r="VBA30" s="6"/>
      <c r="VBB30" s="6"/>
      <c r="VBC30" s="6"/>
      <c r="VBD30" s="6"/>
      <c r="VBE30" s="6"/>
      <c r="VBF30" s="6"/>
      <c r="VBG30" s="6"/>
      <c r="VBH30" s="6"/>
      <c r="VBI30" s="6"/>
      <c r="VBJ30" s="6"/>
      <c r="VBK30" s="6"/>
      <c r="VBL30" s="6"/>
      <c r="VBM30" s="6"/>
      <c r="VBN30" s="6"/>
      <c r="VBO30" s="6"/>
      <c r="VBP30" s="6"/>
      <c r="VBQ30" s="6"/>
      <c r="VBR30" s="6"/>
      <c r="VBS30" s="6"/>
      <c r="VBT30" s="6"/>
      <c r="VBU30" s="6"/>
      <c r="VBV30" s="6"/>
      <c r="VBW30" s="6"/>
      <c r="VBX30" s="6"/>
      <c r="VBY30" s="6"/>
      <c r="VBZ30" s="6"/>
      <c r="VCA30" s="6"/>
      <c r="VCB30" s="6"/>
      <c r="VCC30" s="6"/>
      <c r="VCD30" s="6"/>
      <c r="VCE30" s="6"/>
      <c r="VCF30" s="6"/>
      <c r="VCG30" s="6"/>
      <c r="VCH30" s="6"/>
      <c r="VCI30" s="6"/>
      <c r="VCJ30" s="6"/>
      <c r="VCK30" s="6"/>
      <c r="VCL30" s="6"/>
      <c r="VCM30" s="6"/>
      <c r="VCN30" s="6"/>
      <c r="VCO30" s="6"/>
      <c r="VCP30" s="6"/>
      <c r="VCQ30" s="6"/>
      <c r="VCR30" s="6"/>
      <c r="VCS30" s="6"/>
      <c r="VCT30" s="6"/>
      <c r="VCU30" s="6"/>
      <c r="VCV30" s="6"/>
      <c r="VCW30" s="6"/>
      <c r="VCX30" s="6"/>
      <c r="VCY30" s="6"/>
      <c r="VCZ30" s="6"/>
      <c r="VDA30" s="6"/>
      <c r="VDB30" s="6"/>
      <c r="VDC30" s="6"/>
      <c r="VDD30" s="6"/>
      <c r="VDE30" s="6"/>
      <c r="VDF30" s="6"/>
      <c r="VDG30" s="6"/>
      <c r="VDH30" s="6"/>
      <c r="VDI30" s="6"/>
      <c r="VDJ30" s="6"/>
      <c r="VDK30" s="6"/>
      <c r="VDL30" s="6"/>
      <c r="VDM30" s="6"/>
      <c r="VDN30" s="6"/>
      <c r="VDO30" s="6"/>
      <c r="VDP30" s="6"/>
      <c r="VDQ30" s="6"/>
      <c r="VDR30" s="6"/>
      <c r="VDS30" s="6"/>
      <c r="VDT30" s="6"/>
      <c r="VDU30" s="6"/>
      <c r="VDV30" s="6"/>
      <c r="VDW30" s="6"/>
      <c r="VDX30" s="6"/>
      <c r="VDY30" s="6"/>
      <c r="VDZ30" s="6"/>
      <c r="VEA30" s="6"/>
      <c r="VEB30" s="6"/>
      <c r="VEC30" s="6"/>
      <c r="VED30" s="6"/>
      <c r="VEE30" s="6"/>
      <c r="VEF30" s="6"/>
      <c r="VEG30" s="6"/>
      <c r="VEH30" s="6"/>
      <c r="VEI30" s="6"/>
      <c r="VEJ30" s="6"/>
      <c r="VEK30" s="6"/>
      <c r="VEL30" s="6"/>
      <c r="VEM30" s="6"/>
      <c r="VEN30" s="6"/>
      <c r="VEO30" s="6"/>
      <c r="VEP30" s="6"/>
      <c r="VEQ30" s="6"/>
      <c r="VER30" s="6"/>
      <c r="VES30" s="6"/>
      <c r="VET30" s="6"/>
      <c r="VEU30" s="6"/>
      <c r="VEV30" s="6"/>
      <c r="VEW30" s="6"/>
      <c r="VEX30" s="6"/>
      <c r="VEY30" s="6"/>
      <c r="VEZ30" s="6"/>
      <c r="VFA30" s="6"/>
      <c r="VFB30" s="6"/>
      <c r="VFC30" s="6"/>
      <c r="VFD30" s="6"/>
      <c r="VFE30" s="6"/>
      <c r="VFF30" s="6"/>
      <c r="VFG30" s="6"/>
      <c r="VFH30" s="6"/>
      <c r="VFI30" s="6"/>
      <c r="VFJ30" s="6"/>
      <c r="VFK30" s="6"/>
      <c r="VFL30" s="6"/>
      <c r="VFM30" s="6"/>
      <c r="VFN30" s="6"/>
      <c r="VFO30" s="6"/>
      <c r="VFP30" s="6"/>
      <c r="VFQ30" s="6"/>
      <c r="VFR30" s="6"/>
      <c r="VFS30" s="6"/>
      <c r="VFT30" s="6"/>
      <c r="VFU30" s="6"/>
      <c r="VFV30" s="6"/>
      <c r="VFW30" s="6"/>
      <c r="VFX30" s="6"/>
      <c r="VFY30" s="6"/>
      <c r="VFZ30" s="6"/>
      <c r="VGA30" s="6"/>
      <c r="VGB30" s="6"/>
      <c r="VGC30" s="6"/>
      <c r="VGD30" s="6"/>
      <c r="VGE30" s="6"/>
      <c r="VGF30" s="6"/>
      <c r="VGG30" s="6"/>
      <c r="VGH30" s="6"/>
      <c r="VGI30" s="6"/>
      <c r="VGJ30" s="6"/>
      <c r="VGK30" s="6"/>
      <c r="VGL30" s="6"/>
      <c r="VGM30" s="6"/>
      <c r="VGN30" s="6"/>
      <c r="VGO30" s="6"/>
      <c r="VGP30" s="6"/>
      <c r="VGQ30" s="6"/>
      <c r="VGR30" s="6"/>
      <c r="VGS30" s="6"/>
      <c r="VGT30" s="6"/>
      <c r="VGU30" s="6"/>
      <c r="VGV30" s="6"/>
      <c r="VGW30" s="6"/>
      <c r="VGX30" s="6"/>
      <c r="VGY30" s="6"/>
      <c r="VGZ30" s="6"/>
      <c r="VHA30" s="6"/>
      <c r="VHB30" s="6"/>
      <c r="VHC30" s="6"/>
      <c r="VHD30" s="6"/>
      <c r="VHE30" s="6"/>
      <c r="VHF30" s="6"/>
      <c r="VHG30" s="6"/>
      <c r="VHH30" s="6"/>
      <c r="VHI30" s="6"/>
      <c r="VHJ30" s="6"/>
      <c r="VHK30" s="6"/>
      <c r="VHL30" s="6"/>
      <c r="VHM30" s="6"/>
      <c r="VHN30" s="6"/>
      <c r="VHO30" s="6"/>
      <c r="VHP30" s="6"/>
      <c r="VHQ30" s="6"/>
      <c r="VHR30" s="6"/>
      <c r="VHS30" s="6"/>
      <c r="VHT30" s="6"/>
      <c r="VHU30" s="6"/>
      <c r="VHV30" s="6"/>
      <c r="VHW30" s="6"/>
      <c r="VHX30" s="6"/>
      <c r="VHY30" s="6"/>
      <c r="VHZ30" s="6"/>
      <c r="VIA30" s="6"/>
      <c r="VIB30" s="6"/>
      <c r="VIC30" s="6"/>
      <c r="VID30" s="6"/>
      <c r="VIE30" s="6"/>
      <c r="VIF30" s="6"/>
      <c r="VIG30" s="6"/>
      <c r="VIH30" s="6"/>
      <c r="VII30" s="6"/>
      <c r="VIJ30" s="6"/>
      <c r="VIK30" s="6"/>
      <c r="VIL30" s="6"/>
      <c r="VIM30" s="6"/>
      <c r="VIN30" s="6"/>
      <c r="VIO30" s="6"/>
      <c r="VIP30" s="6"/>
      <c r="VIQ30" s="6"/>
      <c r="VIR30" s="6"/>
      <c r="VIS30" s="6"/>
      <c r="VIT30" s="6"/>
      <c r="VIU30" s="6"/>
      <c r="VIV30" s="6"/>
      <c r="VIW30" s="6"/>
      <c r="VIX30" s="6"/>
      <c r="VIY30" s="6"/>
      <c r="VIZ30" s="6"/>
      <c r="VJA30" s="6"/>
      <c r="VJB30" s="6"/>
      <c r="VJC30" s="6"/>
      <c r="VJD30" s="6"/>
      <c r="VJE30" s="6"/>
      <c r="VJF30" s="6"/>
      <c r="VJG30" s="6"/>
      <c r="VJH30" s="6"/>
      <c r="VJI30" s="6"/>
      <c r="VJJ30" s="6"/>
      <c r="VJK30" s="6"/>
      <c r="VJL30" s="6"/>
      <c r="VJM30" s="6"/>
      <c r="VJN30" s="6"/>
      <c r="VJO30" s="6"/>
      <c r="VJP30" s="6"/>
      <c r="VJQ30" s="6"/>
      <c r="VJR30" s="6"/>
      <c r="VJS30" s="6"/>
      <c r="VJT30" s="6"/>
      <c r="VJU30" s="6"/>
      <c r="VJV30" s="6"/>
      <c r="VJW30" s="6"/>
      <c r="VJX30" s="6"/>
      <c r="VJY30" s="6"/>
      <c r="VJZ30" s="6"/>
      <c r="VKA30" s="6"/>
      <c r="VKB30" s="6"/>
      <c r="VKC30" s="6"/>
      <c r="VKD30" s="6"/>
      <c r="VKE30" s="6"/>
      <c r="VKF30" s="6"/>
      <c r="VKG30" s="6"/>
      <c r="VKH30" s="6"/>
      <c r="VKI30" s="6"/>
      <c r="VKJ30" s="6"/>
      <c r="VKK30" s="6"/>
      <c r="VKL30" s="6"/>
      <c r="VKM30" s="6"/>
      <c r="VKN30" s="6"/>
      <c r="VKO30" s="6"/>
      <c r="VKP30" s="6"/>
      <c r="VKQ30" s="6"/>
      <c r="VKR30" s="6"/>
      <c r="VKS30" s="6"/>
      <c r="VKT30" s="6"/>
      <c r="VKU30" s="6"/>
      <c r="VKV30" s="6"/>
      <c r="VKW30" s="6"/>
      <c r="VKX30" s="6"/>
      <c r="VKY30" s="6"/>
      <c r="VKZ30" s="6"/>
      <c r="VLA30" s="6"/>
      <c r="VLB30" s="6"/>
      <c r="VLC30" s="6"/>
      <c r="VLD30" s="6"/>
      <c r="VLE30" s="6"/>
      <c r="VLF30" s="6"/>
      <c r="VLG30" s="6"/>
      <c r="VLH30" s="6"/>
      <c r="VLI30" s="6"/>
      <c r="VLJ30" s="6"/>
      <c r="VLK30" s="6"/>
      <c r="VLL30" s="6"/>
      <c r="VLM30" s="6"/>
      <c r="VLN30" s="6"/>
      <c r="VLO30" s="6"/>
      <c r="VLP30" s="6"/>
      <c r="VLQ30" s="6"/>
      <c r="VLR30" s="6"/>
      <c r="VLS30" s="6"/>
      <c r="VLT30" s="6"/>
      <c r="VLU30" s="6"/>
      <c r="VLV30" s="6"/>
      <c r="VLW30" s="6"/>
      <c r="VLX30" s="6"/>
      <c r="VLY30" s="6"/>
      <c r="VLZ30" s="6"/>
      <c r="VMA30" s="6"/>
      <c r="VMB30" s="6"/>
      <c r="VMC30" s="6"/>
      <c r="VMD30" s="6"/>
      <c r="VME30" s="6"/>
      <c r="VMF30" s="6"/>
      <c r="VMG30" s="6"/>
      <c r="VMH30" s="6"/>
      <c r="VMI30" s="6"/>
      <c r="VMJ30" s="6"/>
      <c r="VMK30" s="6"/>
      <c r="VML30" s="6"/>
      <c r="VMM30" s="6"/>
      <c r="VMN30" s="6"/>
      <c r="VMO30" s="6"/>
      <c r="VMP30" s="6"/>
      <c r="VMQ30" s="6"/>
      <c r="VMR30" s="6"/>
      <c r="VMS30" s="6"/>
      <c r="VMT30" s="6"/>
      <c r="VMU30" s="6"/>
      <c r="VMV30" s="6"/>
      <c r="VMW30" s="6"/>
      <c r="VMX30" s="6"/>
      <c r="VMY30" s="6"/>
      <c r="VMZ30" s="6"/>
      <c r="VNA30" s="6"/>
      <c r="VNB30" s="6"/>
      <c r="VNC30" s="6"/>
      <c r="VND30" s="6"/>
      <c r="VNE30" s="6"/>
      <c r="VNF30" s="6"/>
      <c r="VNG30" s="6"/>
      <c r="VNH30" s="6"/>
      <c r="VNI30" s="6"/>
      <c r="VNJ30" s="6"/>
      <c r="VNK30" s="6"/>
      <c r="VNL30" s="6"/>
      <c r="VNM30" s="6"/>
      <c r="VNN30" s="6"/>
      <c r="VNO30" s="6"/>
      <c r="VNP30" s="6"/>
      <c r="VNQ30" s="6"/>
      <c r="VNR30" s="6"/>
      <c r="VNS30" s="6"/>
      <c r="VNT30" s="6"/>
      <c r="VNU30" s="6"/>
      <c r="VNV30" s="6"/>
      <c r="VNW30" s="6"/>
      <c r="VNX30" s="6"/>
      <c r="VNY30" s="6"/>
      <c r="VNZ30" s="6"/>
      <c r="VOA30" s="6"/>
      <c r="VOB30" s="6"/>
      <c r="VOC30" s="6"/>
      <c r="VOD30" s="6"/>
      <c r="VOE30" s="6"/>
      <c r="VOF30" s="6"/>
      <c r="VOG30" s="6"/>
      <c r="VOH30" s="6"/>
      <c r="VOI30" s="6"/>
      <c r="VOJ30" s="6"/>
      <c r="VOK30" s="6"/>
      <c r="VOL30" s="6"/>
      <c r="VOM30" s="6"/>
      <c r="VON30" s="6"/>
      <c r="VOO30" s="6"/>
      <c r="VOP30" s="6"/>
      <c r="VOQ30" s="6"/>
      <c r="VOR30" s="6"/>
      <c r="VOS30" s="6"/>
      <c r="VOT30" s="6"/>
      <c r="VOU30" s="6"/>
      <c r="VOV30" s="6"/>
      <c r="VOW30" s="6"/>
      <c r="VOX30" s="6"/>
      <c r="VOY30" s="6"/>
      <c r="VOZ30" s="6"/>
      <c r="VPA30" s="6"/>
      <c r="VPB30" s="6"/>
      <c r="VPC30" s="6"/>
      <c r="VPD30" s="6"/>
      <c r="VPE30" s="6"/>
      <c r="VPF30" s="6"/>
      <c r="VPG30" s="6"/>
      <c r="VPH30" s="6"/>
      <c r="VPI30" s="6"/>
      <c r="VPJ30" s="6"/>
      <c r="VPK30" s="6"/>
      <c r="VPL30" s="6"/>
      <c r="VPM30" s="6"/>
      <c r="VPN30" s="6"/>
      <c r="VPO30" s="6"/>
      <c r="VPP30" s="6"/>
      <c r="VPQ30" s="6"/>
      <c r="VPR30" s="6"/>
      <c r="VPS30" s="6"/>
      <c r="VPT30" s="6"/>
      <c r="VPU30" s="6"/>
      <c r="VPV30" s="6"/>
      <c r="VPW30" s="6"/>
      <c r="VPX30" s="6"/>
      <c r="VPY30" s="6"/>
      <c r="VPZ30" s="6"/>
      <c r="VQA30" s="6"/>
      <c r="VQB30" s="6"/>
      <c r="VQC30" s="6"/>
      <c r="VQD30" s="6"/>
      <c r="VQE30" s="6"/>
      <c r="VQF30" s="6"/>
      <c r="VQG30" s="6"/>
      <c r="VQH30" s="6"/>
      <c r="VQI30" s="6"/>
      <c r="VQJ30" s="6"/>
      <c r="VQK30" s="6"/>
      <c r="VQL30" s="6"/>
      <c r="VQM30" s="6"/>
      <c r="VQN30" s="6"/>
      <c r="VQO30" s="6"/>
      <c r="VQP30" s="6"/>
      <c r="VQQ30" s="6"/>
      <c r="VQR30" s="6"/>
      <c r="VQS30" s="6"/>
      <c r="VQT30" s="6"/>
      <c r="VQU30" s="6"/>
      <c r="VQV30" s="6"/>
      <c r="VQW30" s="6"/>
      <c r="VQX30" s="6"/>
      <c r="VQY30" s="6"/>
      <c r="VQZ30" s="6"/>
      <c r="VRA30" s="6"/>
      <c r="VRB30" s="6"/>
      <c r="VRC30" s="6"/>
      <c r="VRD30" s="6"/>
      <c r="VRE30" s="6"/>
      <c r="VRF30" s="6"/>
      <c r="VRG30" s="6"/>
      <c r="VRH30" s="6"/>
      <c r="VRI30" s="6"/>
      <c r="VRJ30" s="6"/>
      <c r="VRK30" s="6"/>
      <c r="VRL30" s="6"/>
      <c r="VRM30" s="6"/>
      <c r="VRN30" s="6"/>
      <c r="VRO30" s="6"/>
      <c r="VRP30" s="6"/>
      <c r="VRQ30" s="6"/>
      <c r="VRR30" s="6"/>
      <c r="VRS30" s="6"/>
      <c r="VRT30" s="6"/>
      <c r="VRU30" s="6"/>
      <c r="VRV30" s="6"/>
      <c r="VRW30" s="6"/>
      <c r="VRX30" s="6"/>
      <c r="VRY30" s="6"/>
      <c r="VRZ30" s="6"/>
      <c r="VSA30" s="6"/>
      <c r="VSB30" s="6"/>
      <c r="VSC30" s="6"/>
      <c r="VSD30" s="6"/>
      <c r="VSE30" s="6"/>
      <c r="VSF30" s="6"/>
      <c r="VSG30" s="6"/>
      <c r="VSH30" s="6"/>
      <c r="VSI30" s="6"/>
      <c r="VSJ30" s="6"/>
      <c r="VSK30" s="6"/>
      <c r="VSL30" s="6"/>
      <c r="VSM30" s="6"/>
      <c r="VSN30" s="6"/>
      <c r="VSO30" s="6"/>
      <c r="VSP30" s="6"/>
      <c r="VSQ30" s="6"/>
      <c r="VSR30" s="6"/>
      <c r="VSS30" s="6"/>
      <c r="VST30" s="6"/>
      <c r="VSU30" s="6"/>
      <c r="VSV30" s="6"/>
      <c r="VSW30" s="6"/>
      <c r="VSX30" s="6"/>
      <c r="VSY30" s="6"/>
      <c r="VSZ30" s="6"/>
      <c r="VTA30" s="6"/>
      <c r="VTB30" s="6"/>
      <c r="VTC30" s="6"/>
      <c r="VTD30" s="6"/>
      <c r="VTE30" s="6"/>
      <c r="VTF30" s="6"/>
      <c r="VTG30" s="6"/>
      <c r="VTH30" s="6"/>
      <c r="VTI30" s="6"/>
      <c r="VTJ30" s="6"/>
      <c r="VTK30" s="6"/>
      <c r="VTL30" s="6"/>
      <c r="VTM30" s="6"/>
      <c r="VTN30" s="6"/>
      <c r="VTO30" s="6"/>
      <c r="VTP30" s="6"/>
      <c r="VTQ30" s="6"/>
      <c r="VTR30" s="6"/>
      <c r="VTS30" s="6"/>
      <c r="VTT30" s="6"/>
      <c r="VTU30" s="6"/>
      <c r="VTV30" s="6"/>
      <c r="VTW30" s="6"/>
      <c r="VTX30" s="6"/>
      <c r="VTY30" s="6"/>
      <c r="VTZ30" s="6"/>
      <c r="VUA30" s="6"/>
      <c r="VUB30" s="6"/>
      <c r="VUC30" s="6"/>
      <c r="VUD30" s="6"/>
      <c r="VUE30" s="6"/>
      <c r="VUF30" s="6"/>
      <c r="VUG30" s="6"/>
      <c r="VUH30" s="6"/>
      <c r="VUI30" s="6"/>
      <c r="VUJ30" s="6"/>
      <c r="VUK30" s="6"/>
      <c r="VUL30" s="6"/>
      <c r="VUM30" s="6"/>
      <c r="VUN30" s="6"/>
      <c r="VUO30" s="6"/>
      <c r="VUP30" s="6"/>
      <c r="VUQ30" s="6"/>
      <c r="VUR30" s="6"/>
      <c r="VUS30" s="6"/>
      <c r="VUT30" s="6"/>
      <c r="VUU30" s="6"/>
      <c r="VUV30" s="6"/>
      <c r="VUW30" s="6"/>
      <c r="VUX30" s="6"/>
      <c r="VUY30" s="6"/>
      <c r="VUZ30" s="6"/>
      <c r="VVA30" s="6"/>
      <c r="VVB30" s="6"/>
      <c r="VVC30" s="6"/>
      <c r="VVD30" s="6"/>
      <c r="VVE30" s="6"/>
      <c r="VVF30" s="6"/>
      <c r="VVG30" s="6"/>
      <c r="VVH30" s="6"/>
      <c r="VVI30" s="6"/>
      <c r="VVJ30" s="6"/>
      <c r="VVK30" s="6"/>
      <c r="VVL30" s="6"/>
      <c r="VVM30" s="6"/>
      <c r="VVN30" s="6"/>
      <c r="VVO30" s="6"/>
      <c r="VVP30" s="6"/>
      <c r="VVQ30" s="6"/>
      <c r="VVR30" s="6"/>
      <c r="VVS30" s="6"/>
      <c r="VVT30" s="6"/>
      <c r="VVU30" s="6"/>
      <c r="VVV30" s="6"/>
      <c r="VVW30" s="6"/>
      <c r="VVX30" s="6"/>
      <c r="VVY30" s="6"/>
      <c r="VVZ30" s="6"/>
      <c r="VWA30" s="6"/>
      <c r="VWB30" s="6"/>
      <c r="VWC30" s="6"/>
      <c r="VWD30" s="6"/>
      <c r="VWE30" s="6"/>
      <c r="VWF30" s="6"/>
      <c r="VWG30" s="6"/>
      <c r="VWH30" s="6"/>
      <c r="VWI30" s="6"/>
      <c r="VWJ30" s="6"/>
      <c r="VWK30" s="6"/>
      <c r="VWL30" s="6"/>
      <c r="VWM30" s="6"/>
      <c r="VWN30" s="6"/>
      <c r="VWO30" s="6"/>
      <c r="VWP30" s="6"/>
      <c r="VWQ30" s="6"/>
      <c r="VWR30" s="6"/>
      <c r="VWS30" s="6"/>
      <c r="VWT30" s="6"/>
      <c r="VWU30" s="6"/>
      <c r="VWV30" s="6"/>
      <c r="VWW30" s="6"/>
      <c r="VWX30" s="6"/>
      <c r="VWY30" s="6"/>
      <c r="VWZ30" s="6"/>
      <c r="VXA30" s="6"/>
      <c r="VXB30" s="6"/>
      <c r="VXC30" s="6"/>
      <c r="VXD30" s="6"/>
      <c r="VXE30" s="6"/>
      <c r="VXF30" s="6"/>
      <c r="VXG30" s="6"/>
      <c r="VXH30" s="6"/>
      <c r="VXI30" s="6"/>
      <c r="VXJ30" s="6"/>
      <c r="VXK30" s="6"/>
      <c r="VXL30" s="6"/>
      <c r="VXM30" s="6"/>
      <c r="VXN30" s="6"/>
      <c r="VXO30" s="6"/>
      <c r="VXP30" s="6"/>
      <c r="VXQ30" s="6"/>
      <c r="VXR30" s="6"/>
      <c r="VXS30" s="6"/>
      <c r="VXT30" s="6"/>
      <c r="VXU30" s="6"/>
      <c r="VXV30" s="6"/>
      <c r="VXW30" s="6"/>
      <c r="VXX30" s="6"/>
      <c r="VXY30" s="6"/>
      <c r="VXZ30" s="6"/>
      <c r="VYA30" s="6"/>
      <c r="VYB30" s="6"/>
      <c r="VYC30" s="6"/>
      <c r="VYD30" s="6"/>
      <c r="VYE30" s="6"/>
      <c r="VYF30" s="6"/>
      <c r="VYG30" s="6"/>
      <c r="VYH30" s="6"/>
      <c r="VYI30" s="6"/>
      <c r="VYJ30" s="6"/>
      <c r="VYK30" s="6"/>
      <c r="VYL30" s="6"/>
      <c r="VYM30" s="6"/>
      <c r="VYN30" s="6"/>
      <c r="VYO30" s="6"/>
      <c r="VYP30" s="6"/>
      <c r="VYQ30" s="6"/>
      <c r="VYR30" s="6"/>
      <c r="VYS30" s="6"/>
      <c r="VYT30" s="6"/>
      <c r="VYU30" s="6"/>
      <c r="VYV30" s="6"/>
      <c r="VYW30" s="6"/>
      <c r="VYX30" s="6"/>
      <c r="VYY30" s="6"/>
      <c r="VYZ30" s="6"/>
      <c r="VZA30" s="6"/>
      <c r="VZB30" s="6"/>
      <c r="VZC30" s="6"/>
      <c r="VZD30" s="6"/>
      <c r="VZE30" s="6"/>
      <c r="VZF30" s="6"/>
      <c r="VZG30" s="6"/>
      <c r="VZH30" s="6"/>
      <c r="VZI30" s="6"/>
      <c r="VZJ30" s="6"/>
      <c r="VZK30" s="6"/>
      <c r="VZL30" s="6"/>
      <c r="VZM30" s="6"/>
      <c r="VZN30" s="6"/>
      <c r="VZO30" s="6"/>
      <c r="VZP30" s="6"/>
      <c r="VZQ30" s="6"/>
      <c r="VZR30" s="6"/>
      <c r="VZS30" s="6"/>
      <c r="VZT30" s="6"/>
      <c r="VZU30" s="6"/>
      <c r="VZV30" s="6"/>
      <c r="VZW30" s="6"/>
      <c r="VZX30" s="6"/>
      <c r="VZY30" s="6"/>
      <c r="VZZ30" s="6"/>
      <c r="WAA30" s="6"/>
      <c r="WAB30" s="6"/>
      <c r="WAC30" s="6"/>
      <c r="WAD30" s="6"/>
      <c r="WAE30" s="6"/>
      <c r="WAF30" s="6"/>
      <c r="WAG30" s="6"/>
      <c r="WAH30" s="6"/>
      <c r="WAI30" s="6"/>
      <c r="WAJ30" s="6"/>
      <c r="WAK30" s="6"/>
      <c r="WAL30" s="6"/>
      <c r="WAM30" s="6"/>
      <c r="WAN30" s="6"/>
      <c r="WAO30" s="6"/>
      <c r="WAP30" s="6"/>
      <c r="WAQ30" s="6"/>
      <c r="WAR30" s="6"/>
      <c r="WAS30" s="6"/>
      <c r="WAT30" s="6"/>
      <c r="WAU30" s="6"/>
      <c r="WAV30" s="6"/>
      <c r="WAW30" s="6"/>
      <c r="WAX30" s="6"/>
      <c r="WAY30" s="6"/>
      <c r="WAZ30" s="6"/>
      <c r="WBA30" s="6"/>
      <c r="WBB30" s="6"/>
      <c r="WBC30" s="6"/>
      <c r="WBD30" s="6"/>
      <c r="WBE30" s="6"/>
      <c r="WBF30" s="6"/>
      <c r="WBG30" s="6"/>
      <c r="WBH30" s="6"/>
      <c r="WBI30" s="6"/>
      <c r="WBJ30" s="6"/>
      <c r="WBK30" s="6"/>
      <c r="WBL30" s="6"/>
      <c r="WBM30" s="6"/>
      <c r="WBN30" s="6"/>
      <c r="WBO30" s="6"/>
      <c r="WBP30" s="6"/>
      <c r="WBQ30" s="6"/>
      <c r="WBR30" s="6"/>
      <c r="WBS30" s="6"/>
      <c r="WBT30" s="6"/>
      <c r="WBU30" s="6"/>
      <c r="WBV30" s="6"/>
      <c r="WBW30" s="6"/>
      <c r="WBX30" s="6"/>
      <c r="WBY30" s="6"/>
      <c r="WBZ30" s="6"/>
      <c r="WCA30" s="6"/>
      <c r="WCB30" s="6"/>
      <c r="WCC30" s="6"/>
      <c r="WCD30" s="6"/>
      <c r="WCE30" s="6"/>
      <c r="WCF30" s="6"/>
      <c r="WCG30" s="6"/>
      <c r="WCH30" s="6"/>
      <c r="WCI30" s="6"/>
      <c r="WCJ30" s="6"/>
      <c r="WCK30" s="6"/>
      <c r="WCL30" s="6"/>
      <c r="WCM30" s="6"/>
      <c r="WCN30" s="6"/>
      <c r="WCO30" s="6"/>
      <c r="WCP30" s="6"/>
      <c r="WCQ30" s="6"/>
      <c r="WCR30" s="6"/>
      <c r="WCS30" s="6"/>
      <c r="WCT30" s="6"/>
      <c r="WCU30" s="6"/>
      <c r="WCV30" s="6"/>
      <c r="WCW30" s="6"/>
      <c r="WCX30" s="6"/>
      <c r="WCY30" s="6"/>
      <c r="WCZ30" s="6"/>
      <c r="WDA30" s="6"/>
      <c r="WDB30" s="6"/>
      <c r="WDC30" s="6"/>
      <c r="WDD30" s="6"/>
      <c r="WDE30" s="6"/>
      <c r="WDF30" s="6"/>
      <c r="WDG30" s="6"/>
      <c r="WDH30" s="6"/>
      <c r="WDI30" s="6"/>
      <c r="WDJ30" s="6"/>
      <c r="WDK30" s="6"/>
      <c r="WDL30" s="6"/>
      <c r="WDM30" s="6"/>
      <c r="WDN30" s="6"/>
      <c r="WDO30" s="6"/>
      <c r="WDP30" s="6"/>
      <c r="WDQ30" s="6"/>
      <c r="WDR30" s="6"/>
      <c r="WDS30" s="6"/>
      <c r="WDT30" s="6"/>
      <c r="WDU30" s="6"/>
      <c r="WDV30" s="6"/>
      <c r="WDW30" s="6"/>
      <c r="WDX30" s="6"/>
      <c r="WDY30" s="6"/>
      <c r="WDZ30" s="6"/>
      <c r="WEA30" s="6"/>
      <c r="WEB30" s="6"/>
      <c r="WEC30" s="6"/>
      <c r="WED30" s="6"/>
      <c r="WEE30" s="6"/>
      <c r="WEF30" s="6"/>
      <c r="WEG30" s="6"/>
      <c r="WEH30" s="6"/>
      <c r="WEI30" s="6"/>
      <c r="WEJ30" s="6"/>
      <c r="WEK30" s="6"/>
      <c r="WEL30" s="6"/>
      <c r="WEM30" s="6"/>
      <c r="WEN30" s="6"/>
      <c r="WEO30" s="6"/>
      <c r="WEP30" s="6"/>
      <c r="WEQ30" s="6"/>
      <c r="WER30" s="6"/>
      <c r="WES30" s="6"/>
      <c r="WET30" s="6"/>
      <c r="WEU30" s="6"/>
      <c r="WEV30" s="6"/>
      <c r="WEW30" s="6"/>
      <c r="WEX30" s="6"/>
      <c r="WEY30" s="6"/>
      <c r="WEZ30" s="6"/>
      <c r="WFA30" s="6"/>
      <c r="WFB30" s="6"/>
      <c r="WFC30" s="6"/>
      <c r="WFD30" s="6"/>
      <c r="WFE30" s="6"/>
      <c r="WFF30" s="6"/>
      <c r="WFG30" s="6"/>
      <c r="WFH30" s="6"/>
      <c r="WFI30" s="6"/>
      <c r="WFJ30" s="6"/>
      <c r="WFK30" s="6"/>
      <c r="WFL30" s="6"/>
      <c r="WFM30" s="6"/>
      <c r="WFN30" s="6"/>
      <c r="WFO30" s="6"/>
      <c r="WFP30" s="6"/>
      <c r="WFQ30" s="6"/>
      <c r="WFR30" s="6"/>
      <c r="WFS30" s="6"/>
      <c r="WFT30" s="6"/>
      <c r="WFU30" s="6"/>
      <c r="WFV30" s="6"/>
      <c r="WFW30" s="6"/>
      <c r="WFX30" s="6"/>
      <c r="WFY30" s="6"/>
      <c r="WFZ30" s="6"/>
      <c r="WGA30" s="6"/>
      <c r="WGB30" s="6"/>
      <c r="WGC30" s="6"/>
      <c r="WGD30" s="6"/>
      <c r="WGE30" s="6"/>
      <c r="WGF30" s="6"/>
      <c r="WGG30" s="6"/>
      <c r="WGH30" s="6"/>
      <c r="WGI30" s="6"/>
      <c r="WGJ30" s="6"/>
      <c r="WGK30" s="6"/>
      <c r="WGL30" s="6"/>
      <c r="WGM30" s="6"/>
      <c r="WGN30" s="6"/>
      <c r="WGO30" s="6"/>
      <c r="WGP30" s="6"/>
      <c r="WGQ30" s="6"/>
      <c r="WGR30" s="6"/>
      <c r="WGS30" s="6"/>
      <c r="WGT30" s="6"/>
      <c r="WGU30" s="6"/>
      <c r="WGV30" s="6"/>
      <c r="WGW30" s="6"/>
      <c r="WGX30" s="6"/>
      <c r="WGY30" s="6"/>
      <c r="WGZ30" s="6"/>
      <c r="WHA30" s="6"/>
      <c r="WHB30" s="6"/>
      <c r="WHC30" s="6"/>
      <c r="WHD30" s="6"/>
      <c r="WHE30" s="6"/>
      <c r="WHF30" s="6"/>
      <c r="WHG30" s="6"/>
      <c r="WHH30" s="6"/>
      <c r="WHI30" s="6"/>
      <c r="WHJ30" s="6"/>
      <c r="WHK30" s="6"/>
      <c r="WHL30" s="6"/>
      <c r="WHM30" s="6"/>
      <c r="WHN30" s="6"/>
      <c r="WHO30" s="6"/>
      <c r="WHP30" s="6"/>
      <c r="WHQ30" s="6"/>
      <c r="WHR30" s="6"/>
      <c r="WHS30" s="6"/>
      <c r="WHT30" s="6"/>
      <c r="WHU30" s="6"/>
      <c r="WHV30" s="6"/>
      <c r="WHW30" s="6"/>
      <c r="WHX30" s="6"/>
      <c r="WHY30" s="6"/>
      <c r="WHZ30" s="6"/>
      <c r="WIA30" s="6"/>
      <c r="WIB30" s="6"/>
      <c r="WIC30" s="6"/>
      <c r="WID30" s="6"/>
      <c r="WIE30" s="6"/>
      <c r="WIF30" s="6"/>
      <c r="WIG30" s="6"/>
      <c r="WIH30" s="6"/>
      <c r="WII30" s="6"/>
      <c r="WIJ30" s="6"/>
      <c r="WIK30" s="6"/>
      <c r="WIL30" s="6"/>
      <c r="WIM30" s="6"/>
      <c r="WIN30" s="6"/>
      <c r="WIO30" s="6"/>
      <c r="WIP30" s="6"/>
      <c r="WIQ30" s="6"/>
      <c r="WIR30" s="6"/>
      <c r="WIS30" s="6"/>
      <c r="WIT30" s="6"/>
      <c r="WIU30" s="6"/>
      <c r="WIV30" s="6"/>
      <c r="WIW30" s="6"/>
      <c r="WIX30" s="6"/>
      <c r="WIY30" s="6"/>
      <c r="WIZ30" s="6"/>
      <c r="WJA30" s="6"/>
      <c r="WJB30" s="6"/>
      <c r="WJC30" s="6"/>
      <c r="WJD30" s="6"/>
      <c r="WJE30" s="6"/>
      <c r="WJF30" s="6"/>
      <c r="WJG30" s="6"/>
      <c r="WJH30" s="6"/>
      <c r="WJI30" s="6"/>
      <c r="WJJ30" s="6"/>
      <c r="WJK30" s="6"/>
      <c r="WJL30" s="6"/>
      <c r="WJM30" s="6"/>
      <c r="WJN30" s="6"/>
      <c r="WJO30" s="6"/>
      <c r="WJP30" s="6"/>
      <c r="WJQ30" s="6"/>
      <c r="WJR30" s="6"/>
      <c r="WJS30" s="6"/>
      <c r="WJT30" s="6"/>
      <c r="WJU30" s="6"/>
      <c r="WJV30" s="6"/>
      <c r="WJW30" s="6"/>
      <c r="WJX30" s="6"/>
      <c r="WJY30" s="6"/>
      <c r="WJZ30" s="6"/>
      <c r="WKA30" s="6"/>
      <c r="WKB30" s="6"/>
      <c r="WKC30" s="6"/>
      <c r="WKD30" s="6"/>
      <c r="WKE30" s="6"/>
      <c r="WKF30" s="6"/>
      <c r="WKG30" s="6"/>
      <c r="WKH30" s="6"/>
      <c r="WKI30" s="6"/>
      <c r="WKJ30" s="6"/>
      <c r="WKK30" s="6"/>
      <c r="WKL30" s="6"/>
      <c r="WKM30" s="6"/>
      <c r="WKN30" s="6"/>
      <c r="WKO30" s="6"/>
      <c r="WKP30" s="6"/>
      <c r="WKQ30" s="6"/>
      <c r="WKR30" s="6"/>
      <c r="WKS30" s="6"/>
      <c r="WKT30" s="6"/>
      <c r="WKU30" s="6"/>
      <c r="WKV30" s="6"/>
      <c r="WKW30" s="6"/>
      <c r="WKX30" s="6"/>
      <c r="WKY30" s="6"/>
      <c r="WKZ30" s="6"/>
      <c r="WLA30" s="6"/>
      <c r="WLB30" s="6"/>
      <c r="WLC30" s="6"/>
      <c r="WLD30" s="6"/>
      <c r="WLE30" s="6"/>
      <c r="WLF30" s="6"/>
      <c r="WLG30" s="6"/>
      <c r="WLH30" s="6"/>
      <c r="WLI30" s="6"/>
      <c r="WLJ30" s="6"/>
      <c r="WLK30" s="6"/>
      <c r="WLL30" s="6"/>
      <c r="WLM30" s="6"/>
      <c r="WLN30" s="6"/>
      <c r="WLO30" s="6"/>
      <c r="WLP30" s="6"/>
      <c r="WLQ30" s="6"/>
      <c r="WLR30" s="6"/>
      <c r="WLS30" s="6"/>
      <c r="WLT30" s="6"/>
      <c r="WLU30" s="6"/>
      <c r="WLV30" s="6"/>
      <c r="WLW30" s="6"/>
      <c r="WLX30" s="6"/>
      <c r="WLY30" s="6"/>
      <c r="WLZ30" s="6"/>
      <c r="WMA30" s="6"/>
      <c r="WMB30" s="6"/>
      <c r="WMC30" s="6"/>
      <c r="WMD30" s="6"/>
      <c r="WME30" s="6"/>
      <c r="WMF30" s="6"/>
      <c r="WMG30" s="6"/>
      <c r="WMH30" s="6"/>
      <c r="WMI30" s="6"/>
      <c r="WMJ30" s="6"/>
      <c r="WMK30" s="6"/>
      <c r="WML30" s="6"/>
      <c r="WMM30" s="6"/>
      <c r="WMN30" s="6"/>
      <c r="WMO30" s="6"/>
      <c r="WMP30" s="6"/>
      <c r="WMQ30" s="6"/>
      <c r="WMR30" s="6"/>
      <c r="WMS30" s="6"/>
      <c r="WMT30" s="6"/>
      <c r="WMU30" s="6"/>
      <c r="WMV30" s="6"/>
      <c r="WMW30" s="6"/>
      <c r="WMX30" s="6"/>
      <c r="WMY30" s="6"/>
      <c r="WMZ30" s="6"/>
      <c r="WNA30" s="6"/>
      <c r="WNB30" s="6"/>
      <c r="WNC30" s="6"/>
      <c r="WND30" s="6"/>
      <c r="WNE30" s="6"/>
      <c r="WNF30" s="6"/>
      <c r="WNG30" s="6"/>
      <c r="WNH30" s="6"/>
      <c r="WNI30" s="6"/>
      <c r="WNJ30" s="6"/>
      <c r="WNK30" s="6"/>
      <c r="WNL30" s="6"/>
      <c r="WNM30" s="6"/>
      <c r="WNN30" s="6"/>
      <c r="WNO30" s="6"/>
      <c r="WNP30" s="6"/>
      <c r="WNQ30" s="6"/>
      <c r="WNR30" s="6"/>
      <c r="WNS30" s="6"/>
      <c r="WNT30" s="6"/>
      <c r="WNU30" s="6"/>
      <c r="WNV30" s="6"/>
      <c r="WNW30" s="6"/>
      <c r="WNX30" s="6"/>
      <c r="WNY30" s="6"/>
      <c r="WNZ30" s="6"/>
      <c r="WOA30" s="6"/>
      <c r="WOB30" s="6"/>
      <c r="WOC30" s="6"/>
      <c r="WOD30" s="6"/>
      <c r="WOE30" s="6"/>
      <c r="WOF30" s="6"/>
      <c r="WOG30" s="6"/>
      <c r="WOH30" s="6"/>
      <c r="WOI30" s="6"/>
      <c r="WOJ30" s="6"/>
      <c r="WOK30" s="6"/>
      <c r="WOL30" s="6"/>
      <c r="WOM30" s="6"/>
      <c r="WON30" s="6"/>
      <c r="WOO30" s="6"/>
      <c r="WOP30" s="6"/>
      <c r="WOQ30" s="6"/>
      <c r="WOR30" s="6"/>
      <c r="WOS30" s="6"/>
      <c r="WOT30" s="6"/>
      <c r="WOU30" s="6"/>
      <c r="WOV30" s="6"/>
      <c r="WOW30" s="6"/>
      <c r="WOX30" s="6"/>
      <c r="WOY30" s="6"/>
      <c r="WOZ30" s="6"/>
      <c r="WPA30" s="6"/>
      <c r="WPB30" s="6"/>
      <c r="WPC30" s="6"/>
      <c r="WPD30" s="6"/>
      <c r="WPE30" s="6"/>
      <c r="WPF30" s="6"/>
      <c r="WPG30" s="6"/>
      <c r="WPH30" s="6"/>
      <c r="WPI30" s="6"/>
      <c r="WPJ30" s="6"/>
      <c r="WPK30" s="6"/>
      <c r="WPL30" s="6"/>
      <c r="WPM30" s="6"/>
      <c r="WPN30" s="6"/>
      <c r="WPO30" s="6"/>
      <c r="WPP30" s="6"/>
      <c r="WPQ30" s="6"/>
      <c r="WPR30" s="6"/>
      <c r="WPS30" s="6"/>
      <c r="WPT30" s="6"/>
      <c r="WPU30" s="6"/>
      <c r="WPV30" s="6"/>
      <c r="WPW30" s="6"/>
      <c r="WPX30" s="6"/>
      <c r="WPY30" s="6"/>
      <c r="WPZ30" s="6"/>
      <c r="WQA30" s="6"/>
      <c r="WQB30" s="6"/>
      <c r="WQC30" s="6"/>
      <c r="WQD30" s="6"/>
      <c r="WQE30" s="6"/>
      <c r="WQF30" s="6"/>
      <c r="WQG30" s="6"/>
      <c r="WQH30" s="6"/>
      <c r="WQI30" s="6"/>
      <c r="WQJ30" s="6"/>
      <c r="WQK30" s="6"/>
      <c r="WQL30" s="6"/>
      <c r="WQM30" s="6"/>
      <c r="WQN30" s="6"/>
      <c r="WQO30" s="6"/>
      <c r="WQP30" s="6"/>
      <c r="WQQ30" s="6"/>
      <c r="WQR30" s="6"/>
      <c r="WQS30" s="6"/>
      <c r="WQT30" s="6"/>
      <c r="WQU30" s="6"/>
      <c r="WQV30" s="6"/>
      <c r="WQW30" s="6"/>
      <c r="WQX30" s="6"/>
      <c r="WQY30" s="6"/>
      <c r="WQZ30" s="6"/>
      <c r="WRA30" s="6"/>
      <c r="WRB30" s="6"/>
      <c r="WRC30" s="6"/>
      <c r="WRD30" s="6"/>
      <c r="WRE30" s="6"/>
      <c r="WRF30" s="6"/>
      <c r="WRG30" s="6"/>
      <c r="WRH30" s="6"/>
      <c r="WRI30" s="6"/>
      <c r="WRJ30" s="6"/>
      <c r="WRK30" s="6"/>
      <c r="WRL30" s="6"/>
      <c r="WRM30" s="6"/>
      <c r="WRN30" s="6"/>
      <c r="WRO30" s="6"/>
      <c r="WRP30" s="6"/>
      <c r="WRQ30" s="6"/>
      <c r="WRR30" s="6"/>
      <c r="WRS30" s="6"/>
      <c r="WRT30" s="6"/>
      <c r="WRU30" s="6"/>
      <c r="WRV30" s="6"/>
      <c r="WRW30" s="6"/>
      <c r="WRX30" s="6"/>
      <c r="WRY30" s="6"/>
      <c r="WRZ30" s="6"/>
      <c r="WSA30" s="6"/>
      <c r="WSB30" s="6"/>
      <c r="WSC30" s="6"/>
      <c r="WSD30" s="6"/>
      <c r="WSE30" s="6"/>
      <c r="WSF30" s="6"/>
      <c r="WSG30" s="6"/>
      <c r="WSH30" s="6"/>
      <c r="WSI30" s="6"/>
      <c r="WSJ30" s="6"/>
      <c r="WSK30" s="6"/>
      <c r="WSL30" s="6"/>
      <c r="WSM30" s="6"/>
      <c r="WSN30" s="6"/>
      <c r="WSO30" s="6"/>
      <c r="WSP30" s="6"/>
      <c r="WSQ30" s="6"/>
      <c r="WSR30" s="6"/>
      <c r="WSS30" s="6"/>
      <c r="WST30" s="6"/>
      <c r="WSU30" s="6"/>
      <c r="WSV30" s="6"/>
      <c r="WSW30" s="6"/>
      <c r="WSX30" s="6"/>
      <c r="WSY30" s="6"/>
      <c r="WSZ30" s="6"/>
      <c r="WTA30" s="6"/>
      <c r="WTB30" s="6"/>
      <c r="WTC30" s="6"/>
      <c r="WTD30" s="6"/>
      <c r="WTE30" s="6"/>
      <c r="WTF30" s="6"/>
      <c r="WTG30" s="6"/>
      <c r="WTH30" s="6"/>
      <c r="WTI30" s="6"/>
      <c r="WTJ30" s="6"/>
      <c r="WTK30" s="6"/>
      <c r="WTL30" s="6"/>
      <c r="WTM30" s="6"/>
      <c r="WTN30" s="6"/>
      <c r="WTO30" s="6"/>
      <c r="WTP30" s="6"/>
      <c r="WTQ30" s="6"/>
      <c r="WTR30" s="6"/>
      <c r="WTS30" s="6"/>
      <c r="WTT30" s="6"/>
      <c r="WTU30" s="6"/>
      <c r="WTV30" s="6"/>
      <c r="WTW30" s="6"/>
      <c r="WTX30" s="6"/>
      <c r="WTY30" s="6"/>
      <c r="WTZ30" s="6"/>
      <c r="WUA30" s="6"/>
      <c r="WUB30" s="6"/>
      <c r="WUC30" s="6"/>
      <c r="WUD30" s="6"/>
      <c r="WUE30" s="6"/>
      <c r="WUF30" s="6"/>
      <c r="WUG30" s="6"/>
      <c r="WUH30" s="6"/>
      <c r="WUI30" s="6"/>
      <c r="WUJ30" s="6"/>
      <c r="WUK30" s="6"/>
      <c r="WUL30" s="6"/>
      <c r="WUM30" s="6"/>
      <c r="WUN30" s="6"/>
      <c r="WUO30" s="6"/>
      <c r="WUP30" s="6"/>
      <c r="WUQ30" s="6"/>
      <c r="WUR30" s="6"/>
      <c r="WUS30" s="6"/>
      <c r="WUT30" s="6"/>
      <c r="WUU30" s="6"/>
      <c r="WUV30" s="6"/>
      <c r="WUW30" s="6"/>
      <c r="WUX30" s="6"/>
      <c r="WUY30" s="6"/>
      <c r="WUZ30" s="6"/>
      <c r="WVA30" s="6"/>
      <c r="WVB30" s="6"/>
      <c r="WVC30" s="6"/>
      <c r="WVD30" s="6"/>
      <c r="WVE30" s="6"/>
      <c r="WVF30" s="6"/>
      <c r="WVG30" s="6"/>
      <c r="WVH30" s="6"/>
      <c r="WVI30" s="6"/>
      <c r="WVJ30" s="6"/>
      <c r="WVK30" s="6"/>
      <c r="WVL30" s="6"/>
      <c r="WVM30" s="6"/>
      <c r="WVN30" s="6"/>
      <c r="WVO30" s="6"/>
      <c r="WVP30" s="6"/>
      <c r="WVQ30" s="6"/>
      <c r="WVR30" s="6"/>
      <c r="WVS30" s="6"/>
      <c r="WVT30" s="6"/>
      <c r="WVU30" s="6"/>
      <c r="WVV30" s="6"/>
      <c r="WVW30" s="6"/>
      <c r="WVX30" s="6"/>
      <c r="WVY30" s="6"/>
      <c r="WVZ30" s="6"/>
      <c r="WWA30" s="6"/>
      <c r="WWB30" s="6"/>
      <c r="WWC30" s="6"/>
      <c r="WWD30" s="6"/>
      <c r="WWE30" s="6"/>
      <c r="WWF30" s="6"/>
      <c r="WWG30" s="6"/>
      <c r="WWH30" s="6"/>
      <c r="WWI30" s="6"/>
      <c r="WWJ30" s="6"/>
      <c r="WWK30" s="6"/>
      <c r="WWL30" s="6"/>
      <c r="WWM30" s="6"/>
      <c r="WWN30" s="6"/>
      <c r="WWO30" s="6"/>
      <c r="WWP30" s="6"/>
      <c r="WWQ30" s="6"/>
      <c r="WWR30" s="6"/>
      <c r="WWS30" s="6"/>
      <c r="WWT30" s="6"/>
      <c r="WWU30" s="6"/>
      <c r="WWV30" s="6"/>
      <c r="WWW30" s="6"/>
      <c r="WWX30" s="6"/>
      <c r="WWY30" s="6"/>
      <c r="WWZ30" s="6"/>
      <c r="WXA30" s="6"/>
      <c r="WXB30" s="6"/>
      <c r="WXC30" s="6"/>
      <c r="WXD30" s="6"/>
      <c r="WXE30" s="6"/>
      <c r="WXF30" s="6"/>
      <c r="WXG30" s="6"/>
      <c r="WXH30" s="6"/>
      <c r="WXI30" s="6"/>
      <c r="WXJ30" s="6"/>
      <c r="WXK30" s="6"/>
      <c r="WXL30" s="6"/>
      <c r="WXM30" s="6"/>
      <c r="WXN30" s="6"/>
      <c r="WXO30" s="6"/>
      <c r="WXP30" s="6"/>
      <c r="WXQ30" s="6"/>
      <c r="WXR30" s="6"/>
      <c r="WXS30" s="6"/>
      <c r="WXT30" s="6"/>
      <c r="WXU30" s="6"/>
      <c r="WXV30" s="6"/>
      <c r="WXW30" s="6"/>
      <c r="WXX30" s="6"/>
      <c r="WXY30" s="6"/>
      <c r="WXZ30" s="6"/>
      <c r="WYA30" s="6"/>
      <c r="WYB30" s="6"/>
      <c r="WYC30" s="6"/>
      <c r="WYD30" s="6"/>
      <c r="WYE30" s="6"/>
      <c r="WYF30" s="6"/>
      <c r="WYG30" s="6"/>
      <c r="WYH30" s="6"/>
      <c r="WYI30" s="6"/>
      <c r="WYJ30" s="6"/>
      <c r="WYK30" s="6"/>
      <c r="WYL30" s="6"/>
      <c r="WYM30" s="6"/>
      <c r="WYN30" s="6"/>
      <c r="WYO30" s="6"/>
      <c r="WYP30" s="6"/>
      <c r="WYQ30" s="6"/>
      <c r="WYR30" s="6"/>
      <c r="WYS30" s="6"/>
      <c r="WYT30" s="6"/>
      <c r="WYU30" s="6"/>
      <c r="WYV30" s="6"/>
      <c r="WYW30" s="6"/>
      <c r="WYX30" s="6"/>
      <c r="WYY30" s="6"/>
      <c r="WYZ30" s="6"/>
      <c r="WZA30" s="6"/>
      <c r="WZB30" s="6"/>
      <c r="WZC30" s="6"/>
      <c r="WZD30" s="6"/>
      <c r="WZE30" s="6"/>
      <c r="WZF30" s="6"/>
      <c r="WZG30" s="6"/>
      <c r="WZH30" s="6"/>
      <c r="WZI30" s="6"/>
      <c r="WZJ30" s="6"/>
      <c r="WZK30" s="6"/>
      <c r="WZL30" s="6"/>
      <c r="WZM30" s="6"/>
      <c r="WZN30" s="6"/>
      <c r="WZO30" s="6"/>
      <c r="WZP30" s="6"/>
      <c r="WZQ30" s="6"/>
      <c r="WZR30" s="6"/>
      <c r="WZS30" s="6"/>
      <c r="WZT30" s="6"/>
      <c r="WZU30" s="6"/>
      <c r="WZV30" s="6"/>
      <c r="WZW30" s="6"/>
      <c r="WZX30" s="6"/>
      <c r="WZY30" s="6"/>
      <c r="WZZ30" s="6"/>
      <c r="XAA30" s="6"/>
      <c r="XAB30" s="6"/>
      <c r="XAC30" s="6"/>
      <c r="XAD30" s="6"/>
      <c r="XAE30" s="6"/>
      <c r="XAF30" s="6"/>
      <c r="XAG30" s="6"/>
      <c r="XAH30" s="6"/>
      <c r="XAI30" s="6"/>
      <c r="XAJ30" s="6"/>
      <c r="XAK30" s="6"/>
      <c r="XAL30" s="6"/>
      <c r="XAM30" s="6"/>
      <c r="XAN30" s="6"/>
      <c r="XAO30" s="6"/>
      <c r="XAP30" s="6"/>
      <c r="XAQ30" s="6"/>
      <c r="XAR30" s="6"/>
      <c r="XAS30" s="6"/>
      <c r="XAT30" s="6"/>
      <c r="XAU30" s="6"/>
      <c r="XAV30" s="6"/>
      <c r="XAW30" s="6"/>
      <c r="XAX30" s="6"/>
      <c r="XAY30" s="6"/>
      <c r="XAZ30" s="6"/>
      <c r="XBA30" s="6"/>
      <c r="XBB30" s="6"/>
      <c r="XBC30" s="6"/>
      <c r="XBD30" s="6"/>
      <c r="XBE30" s="6"/>
      <c r="XBF30" s="6"/>
      <c r="XBG30" s="6"/>
      <c r="XBH30" s="6"/>
      <c r="XBI30" s="6"/>
      <c r="XBJ30" s="6"/>
      <c r="XBK30" s="6"/>
      <c r="XBL30" s="6"/>
      <c r="XBM30" s="6"/>
      <c r="XBN30" s="6"/>
      <c r="XBO30" s="6"/>
      <c r="XBP30" s="6"/>
      <c r="XBQ30" s="6"/>
      <c r="XBR30" s="6"/>
      <c r="XBS30" s="6"/>
      <c r="XBT30" s="6"/>
      <c r="XBU30" s="6"/>
      <c r="XBV30" s="6"/>
      <c r="XBW30" s="6"/>
      <c r="XBX30" s="6"/>
      <c r="XBY30" s="6"/>
      <c r="XBZ30" s="6"/>
      <c r="XCA30" s="6"/>
      <c r="XCB30" s="6"/>
      <c r="XCC30" s="6"/>
      <c r="XCD30" s="6"/>
      <c r="XCE30" s="6"/>
      <c r="XCF30" s="6"/>
      <c r="XCG30" s="6"/>
      <c r="XCH30" s="6"/>
      <c r="XCI30" s="6"/>
      <c r="XCJ30" s="6"/>
      <c r="XCK30" s="6"/>
      <c r="XCL30" s="6"/>
      <c r="XCM30" s="6"/>
      <c r="XCN30" s="6"/>
      <c r="XCO30" s="6"/>
      <c r="XCP30" s="6"/>
      <c r="XCQ30" s="6"/>
      <c r="XCR30" s="6"/>
      <c r="XCS30" s="6"/>
      <c r="XCT30" s="6"/>
      <c r="XCU30" s="6"/>
      <c r="XCV30" s="6"/>
      <c r="XCW30" s="6"/>
      <c r="XCX30" s="6"/>
      <c r="XCY30" s="6"/>
      <c r="XCZ30" s="6"/>
      <c r="XDA30" s="6"/>
      <c r="XDB30" s="6"/>
      <c r="XDC30" s="6"/>
      <c r="XDD30" s="6"/>
      <c r="XDE30" s="6"/>
      <c r="XDF30" s="6"/>
      <c r="XDG30" s="6"/>
      <c r="XDH30" s="6"/>
      <c r="XDI30" s="6"/>
      <c r="XDJ30" s="6"/>
      <c r="XDK30" s="6"/>
      <c r="XDL30" s="6"/>
      <c r="XDM30" s="6"/>
      <c r="XDN30" s="6"/>
      <c r="XDO30" s="6"/>
      <c r="XDP30" s="6"/>
      <c r="XDQ30" s="6"/>
      <c r="XDR30" s="6"/>
      <c r="XDS30" s="6"/>
      <c r="XDT30" s="6"/>
      <c r="XDU30" s="6"/>
      <c r="XDV30" s="6"/>
      <c r="XDW30" s="6"/>
      <c r="XDX30" s="6"/>
      <c r="XDY30" s="6"/>
      <c r="XDZ30" s="6"/>
      <c r="XEA30" s="6"/>
      <c r="XEB30" s="6"/>
      <c r="XEC30" s="6"/>
      <c r="XED30" s="6"/>
      <c r="XEE30" s="6"/>
      <c r="XEF30" s="6"/>
      <c r="XEG30" s="6"/>
      <c r="XEH30" s="6"/>
      <c r="XEI30" s="6"/>
      <c r="XEJ30" s="6"/>
      <c r="XEK30" s="6"/>
      <c r="XEL30" s="6"/>
      <c r="XEM30" s="6"/>
      <c r="XEN30" s="6"/>
      <c r="XEO30" s="6"/>
      <c r="XEP30" s="6"/>
      <c r="XEQ30" s="6"/>
      <c r="XER30" s="6"/>
      <c r="XES30" s="6"/>
      <c r="XET30" s="6"/>
      <c r="XEU30" s="6"/>
      <c r="XEV30" s="6"/>
      <c r="XEW30" s="6"/>
      <c r="XEX30" s="6"/>
      <c r="XEY30" s="6"/>
      <c r="XEZ30" s="6"/>
      <c r="XFA30" s="6"/>
      <c r="XFB30" s="6"/>
      <c r="XFC30" s="6"/>
      <c r="XFD30" s="6"/>
    </row>
    <row r="31" spans="1:16384" customFormat="1" ht="14.25" customHeight="1">
      <c r="A31" s="18" t="s">
        <v>55</v>
      </c>
      <c r="B31" s="14" t="s">
        <v>48</v>
      </c>
      <c r="C31" s="8"/>
      <c r="D31" s="9" t="s">
        <v>40</v>
      </c>
      <c r="E31" s="8"/>
      <c r="F31" s="8"/>
      <c r="G31" s="9" t="s">
        <v>40</v>
      </c>
      <c r="H31" s="8"/>
      <c r="I31" s="8"/>
      <c r="J31" s="8"/>
      <c r="K31" s="8"/>
      <c r="L31" s="237" t="s">
        <v>50</v>
      </c>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c r="WVU31" s="6"/>
      <c r="WVV31" s="6"/>
      <c r="WVW31" s="6"/>
      <c r="WVX31" s="6"/>
      <c r="WVY31" s="6"/>
      <c r="WVZ31" s="6"/>
      <c r="WWA31" s="6"/>
      <c r="WWB31" s="6"/>
      <c r="WWC31" s="6"/>
      <c r="WWD31" s="6"/>
      <c r="WWE31" s="6"/>
      <c r="WWF31" s="6"/>
      <c r="WWG31" s="6"/>
      <c r="WWH31" s="6"/>
      <c r="WWI31" s="6"/>
      <c r="WWJ31" s="6"/>
      <c r="WWK31" s="6"/>
      <c r="WWL31" s="6"/>
      <c r="WWM31" s="6"/>
      <c r="WWN31" s="6"/>
      <c r="WWO31" s="6"/>
      <c r="WWP31" s="6"/>
      <c r="WWQ31" s="6"/>
      <c r="WWR31" s="6"/>
      <c r="WWS31" s="6"/>
      <c r="WWT31" s="6"/>
      <c r="WWU31" s="6"/>
      <c r="WWV31" s="6"/>
      <c r="WWW31" s="6"/>
      <c r="WWX31" s="6"/>
      <c r="WWY31" s="6"/>
      <c r="WWZ31" s="6"/>
      <c r="WXA31" s="6"/>
      <c r="WXB31" s="6"/>
      <c r="WXC31" s="6"/>
      <c r="WXD31" s="6"/>
      <c r="WXE31" s="6"/>
      <c r="WXF31" s="6"/>
      <c r="WXG31" s="6"/>
      <c r="WXH31" s="6"/>
      <c r="WXI31" s="6"/>
      <c r="WXJ31" s="6"/>
      <c r="WXK31" s="6"/>
      <c r="WXL31" s="6"/>
      <c r="WXM31" s="6"/>
      <c r="WXN31" s="6"/>
      <c r="WXO31" s="6"/>
      <c r="WXP31" s="6"/>
      <c r="WXQ31" s="6"/>
      <c r="WXR31" s="6"/>
      <c r="WXS31" s="6"/>
      <c r="WXT31" s="6"/>
      <c r="WXU31" s="6"/>
      <c r="WXV31" s="6"/>
      <c r="WXW31" s="6"/>
      <c r="WXX31" s="6"/>
      <c r="WXY31" s="6"/>
      <c r="WXZ31" s="6"/>
      <c r="WYA31" s="6"/>
      <c r="WYB31" s="6"/>
      <c r="WYC31" s="6"/>
      <c r="WYD31" s="6"/>
      <c r="WYE31" s="6"/>
      <c r="WYF31" s="6"/>
      <c r="WYG31" s="6"/>
      <c r="WYH31" s="6"/>
      <c r="WYI31" s="6"/>
      <c r="WYJ31" s="6"/>
      <c r="WYK31" s="6"/>
      <c r="WYL31" s="6"/>
      <c r="WYM31" s="6"/>
      <c r="WYN31" s="6"/>
      <c r="WYO31" s="6"/>
      <c r="WYP31" s="6"/>
      <c r="WYQ31" s="6"/>
      <c r="WYR31" s="6"/>
      <c r="WYS31" s="6"/>
      <c r="WYT31" s="6"/>
      <c r="WYU31" s="6"/>
      <c r="WYV31" s="6"/>
      <c r="WYW31" s="6"/>
      <c r="WYX31" s="6"/>
      <c r="WYY31" s="6"/>
      <c r="WYZ31" s="6"/>
      <c r="WZA31" s="6"/>
      <c r="WZB31" s="6"/>
      <c r="WZC31" s="6"/>
      <c r="WZD31" s="6"/>
      <c r="WZE31" s="6"/>
      <c r="WZF31" s="6"/>
      <c r="WZG31" s="6"/>
      <c r="WZH31" s="6"/>
      <c r="WZI31" s="6"/>
      <c r="WZJ31" s="6"/>
      <c r="WZK31" s="6"/>
      <c r="WZL31" s="6"/>
      <c r="WZM31" s="6"/>
      <c r="WZN31" s="6"/>
      <c r="WZO31" s="6"/>
      <c r="WZP31" s="6"/>
      <c r="WZQ31" s="6"/>
      <c r="WZR31" s="6"/>
      <c r="WZS31" s="6"/>
      <c r="WZT31" s="6"/>
      <c r="WZU31" s="6"/>
      <c r="WZV31" s="6"/>
      <c r="WZW31" s="6"/>
      <c r="WZX31" s="6"/>
      <c r="WZY31" s="6"/>
      <c r="WZZ31" s="6"/>
      <c r="XAA31" s="6"/>
      <c r="XAB31" s="6"/>
      <c r="XAC31" s="6"/>
      <c r="XAD31" s="6"/>
      <c r="XAE31" s="6"/>
      <c r="XAF31" s="6"/>
      <c r="XAG31" s="6"/>
      <c r="XAH31" s="6"/>
      <c r="XAI31" s="6"/>
      <c r="XAJ31" s="6"/>
      <c r="XAK31" s="6"/>
      <c r="XAL31" s="6"/>
      <c r="XAM31" s="6"/>
      <c r="XAN31" s="6"/>
      <c r="XAO31" s="6"/>
      <c r="XAP31" s="6"/>
      <c r="XAQ31" s="6"/>
      <c r="XAR31" s="6"/>
      <c r="XAS31" s="6"/>
      <c r="XAT31" s="6"/>
      <c r="XAU31" s="6"/>
      <c r="XAV31" s="6"/>
      <c r="XAW31" s="6"/>
      <c r="XAX31" s="6"/>
      <c r="XAY31" s="6"/>
      <c r="XAZ31" s="6"/>
      <c r="XBA31" s="6"/>
      <c r="XBB31" s="6"/>
      <c r="XBC31" s="6"/>
      <c r="XBD31" s="6"/>
      <c r="XBE31" s="6"/>
      <c r="XBF31" s="6"/>
      <c r="XBG31" s="6"/>
      <c r="XBH31" s="6"/>
      <c r="XBI31" s="6"/>
      <c r="XBJ31" s="6"/>
      <c r="XBK31" s="6"/>
      <c r="XBL31" s="6"/>
      <c r="XBM31" s="6"/>
      <c r="XBN31" s="6"/>
      <c r="XBO31" s="6"/>
      <c r="XBP31" s="6"/>
      <c r="XBQ31" s="6"/>
      <c r="XBR31" s="6"/>
      <c r="XBS31" s="6"/>
      <c r="XBT31" s="6"/>
      <c r="XBU31" s="6"/>
      <c r="XBV31" s="6"/>
      <c r="XBW31" s="6"/>
      <c r="XBX31" s="6"/>
      <c r="XBY31" s="6"/>
      <c r="XBZ31" s="6"/>
      <c r="XCA31" s="6"/>
      <c r="XCB31" s="6"/>
      <c r="XCC31" s="6"/>
      <c r="XCD31" s="6"/>
      <c r="XCE31" s="6"/>
      <c r="XCF31" s="6"/>
      <c r="XCG31" s="6"/>
      <c r="XCH31" s="6"/>
      <c r="XCI31" s="6"/>
      <c r="XCJ31" s="6"/>
      <c r="XCK31" s="6"/>
      <c r="XCL31" s="6"/>
      <c r="XCM31" s="6"/>
      <c r="XCN31" s="6"/>
      <c r="XCO31" s="6"/>
      <c r="XCP31" s="6"/>
      <c r="XCQ31" s="6"/>
      <c r="XCR31" s="6"/>
      <c r="XCS31" s="6"/>
      <c r="XCT31" s="6"/>
      <c r="XCU31" s="6"/>
      <c r="XCV31" s="6"/>
      <c r="XCW31" s="6"/>
      <c r="XCX31" s="6"/>
      <c r="XCY31" s="6"/>
      <c r="XCZ31" s="6"/>
      <c r="XDA31" s="6"/>
      <c r="XDB31" s="6"/>
      <c r="XDC31" s="6"/>
      <c r="XDD31" s="6"/>
      <c r="XDE31" s="6"/>
      <c r="XDF31" s="6"/>
      <c r="XDG31" s="6"/>
      <c r="XDH31" s="6"/>
      <c r="XDI31" s="6"/>
      <c r="XDJ31" s="6"/>
      <c r="XDK31" s="6"/>
      <c r="XDL31" s="6"/>
      <c r="XDM31" s="6"/>
      <c r="XDN31" s="6"/>
      <c r="XDO31" s="6"/>
      <c r="XDP31" s="6"/>
      <c r="XDQ31" s="6"/>
      <c r="XDR31" s="6"/>
      <c r="XDS31" s="6"/>
      <c r="XDT31" s="6"/>
      <c r="XDU31" s="6"/>
      <c r="XDV31" s="6"/>
      <c r="XDW31" s="6"/>
      <c r="XDX31" s="6"/>
      <c r="XDY31" s="6"/>
      <c r="XDZ31" s="6"/>
      <c r="XEA31" s="6"/>
      <c r="XEB31" s="6"/>
      <c r="XEC31" s="6"/>
      <c r="XED31" s="6"/>
      <c r="XEE31" s="6"/>
      <c r="XEF31" s="6"/>
      <c r="XEG31" s="6"/>
      <c r="XEH31" s="6"/>
      <c r="XEI31" s="6"/>
      <c r="XEJ31" s="6"/>
      <c r="XEK31" s="6"/>
      <c r="XEL31" s="6"/>
      <c r="XEM31" s="6"/>
      <c r="XEN31" s="6"/>
      <c r="XEO31" s="6"/>
      <c r="XEP31" s="6"/>
      <c r="XEQ31" s="6"/>
      <c r="XER31" s="6"/>
      <c r="XES31" s="6"/>
      <c r="XET31" s="6"/>
      <c r="XEU31" s="6"/>
      <c r="XEV31" s="6"/>
      <c r="XEW31" s="6"/>
      <c r="XEX31" s="6"/>
      <c r="XEY31" s="6"/>
      <c r="XEZ31" s="6"/>
      <c r="XFA31" s="6"/>
      <c r="XFB31" s="6"/>
      <c r="XFC31" s="6"/>
      <c r="XFD31" s="6"/>
    </row>
    <row r="32" spans="1:16384" customFormat="1" ht="36.75" customHeight="1">
      <c r="A32" s="19"/>
      <c r="B32" s="14" t="s">
        <v>49</v>
      </c>
      <c r="C32" s="8"/>
      <c r="D32" s="8"/>
      <c r="E32" s="8"/>
      <c r="F32" s="8"/>
      <c r="G32" s="8"/>
      <c r="H32" s="9" t="s">
        <v>40</v>
      </c>
      <c r="I32" s="9" t="s">
        <v>40</v>
      </c>
      <c r="J32" s="8"/>
      <c r="K32" s="8"/>
      <c r="L32" s="238"/>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c r="XFC32" s="6"/>
      <c r="XFD32" s="6"/>
    </row>
    <row r="33" spans="1:16384" customFormat="1" ht="36" customHeight="1">
      <c r="A33" s="15" t="s">
        <v>47</v>
      </c>
      <c r="B33" s="14"/>
      <c r="C33" s="8"/>
      <c r="D33" s="8" t="s">
        <v>40</v>
      </c>
      <c r="E33" s="8"/>
      <c r="F33" s="8"/>
      <c r="G33" s="8"/>
      <c r="H33" s="9"/>
      <c r="I33" s="9"/>
      <c r="J33" s="8"/>
      <c r="K33" s="8"/>
      <c r="L33" s="17" t="s">
        <v>88</v>
      </c>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c r="WVU33" s="6"/>
      <c r="WVV33" s="6"/>
      <c r="WVW33" s="6"/>
      <c r="WVX33" s="6"/>
      <c r="WVY33" s="6"/>
      <c r="WVZ33" s="6"/>
      <c r="WWA33" s="6"/>
      <c r="WWB33" s="6"/>
      <c r="WWC33" s="6"/>
      <c r="WWD33" s="6"/>
      <c r="WWE33" s="6"/>
      <c r="WWF33" s="6"/>
      <c r="WWG33" s="6"/>
      <c r="WWH33" s="6"/>
      <c r="WWI33" s="6"/>
      <c r="WWJ33" s="6"/>
      <c r="WWK33" s="6"/>
      <c r="WWL33" s="6"/>
      <c r="WWM33" s="6"/>
      <c r="WWN33" s="6"/>
      <c r="WWO33" s="6"/>
      <c r="WWP33" s="6"/>
      <c r="WWQ33" s="6"/>
      <c r="WWR33" s="6"/>
      <c r="WWS33" s="6"/>
      <c r="WWT33" s="6"/>
      <c r="WWU33" s="6"/>
      <c r="WWV33" s="6"/>
      <c r="WWW33" s="6"/>
      <c r="WWX33" s="6"/>
      <c r="WWY33" s="6"/>
      <c r="WWZ33" s="6"/>
      <c r="WXA33" s="6"/>
      <c r="WXB33" s="6"/>
      <c r="WXC33" s="6"/>
      <c r="WXD33" s="6"/>
      <c r="WXE33" s="6"/>
      <c r="WXF33" s="6"/>
      <c r="WXG33" s="6"/>
      <c r="WXH33" s="6"/>
      <c r="WXI33" s="6"/>
      <c r="WXJ33" s="6"/>
      <c r="WXK33" s="6"/>
      <c r="WXL33" s="6"/>
      <c r="WXM33" s="6"/>
      <c r="WXN33" s="6"/>
      <c r="WXO33" s="6"/>
      <c r="WXP33" s="6"/>
      <c r="WXQ33" s="6"/>
      <c r="WXR33" s="6"/>
      <c r="WXS33" s="6"/>
      <c r="WXT33" s="6"/>
      <c r="WXU33" s="6"/>
      <c r="WXV33" s="6"/>
      <c r="WXW33" s="6"/>
      <c r="WXX33" s="6"/>
      <c r="WXY33" s="6"/>
      <c r="WXZ33" s="6"/>
      <c r="WYA33" s="6"/>
      <c r="WYB33" s="6"/>
      <c r="WYC33" s="6"/>
      <c r="WYD33" s="6"/>
      <c r="WYE33" s="6"/>
      <c r="WYF33" s="6"/>
      <c r="WYG33" s="6"/>
      <c r="WYH33" s="6"/>
      <c r="WYI33" s="6"/>
      <c r="WYJ33" s="6"/>
      <c r="WYK33" s="6"/>
      <c r="WYL33" s="6"/>
      <c r="WYM33" s="6"/>
      <c r="WYN33" s="6"/>
      <c r="WYO33" s="6"/>
      <c r="WYP33" s="6"/>
      <c r="WYQ33" s="6"/>
      <c r="WYR33" s="6"/>
      <c r="WYS33" s="6"/>
      <c r="WYT33" s="6"/>
      <c r="WYU33" s="6"/>
      <c r="WYV33" s="6"/>
      <c r="WYW33" s="6"/>
      <c r="WYX33" s="6"/>
      <c r="WYY33" s="6"/>
      <c r="WYZ33" s="6"/>
      <c r="WZA33" s="6"/>
      <c r="WZB33" s="6"/>
      <c r="WZC33" s="6"/>
      <c r="WZD33" s="6"/>
      <c r="WZE33" s="6"/>
      <c r="WZF33" s="6"/>
      <c r="WZG33" s="6"/>
      <c r="WZH33" s="6"/>
      <c r="WZI33" s="6"/>
      <c r="WZJ33" s="6"/>
      <c r="WZK33" s="6"/>
      <c r="WZL33" s="6"/>
      <c r="WZM33" s="6"/>
      <c r="WZN33" s="6"/>
      <c r="WZO33" s="6"/>
      <c r="WZP33" s="6"/>
      <c r="WZQ33" s="6"/>
      <c r="WZR33" s="6"/>
      <c r="WZS33" s="6"/>
      <c r="WZT33" s="6"/>
      <c r="WZU33" s="6"/>
      <c r="WZV33" s="6"/>
      <c r="WZW33" s="6"/>
      <c r="WZX33" s="6"/>
      <c r="WZY33" s="6"/>
      <c r="WZZ33" s="6"/>
      <c r="XAA33" s="6"/>
      <c r="XAB33" s="6"/>
      <c r="XAC33" s="6"/>
      <c r="XAD33" s="6"/>
      <c r="XAE33" s="6"/>
      <c r="XAF33" s="6"/>
      <c r="XAG33" s="6"/>
      <c r="XAH33" s="6"/>
      <c r="XAI33" s="6"/>
      <c r="XAJ33" s="6"/>
      <c r="XAK33" s="6"/>
      <c r="XAL33" s="6"/>
      <c r="XAM33" s="6"/>
      <c r="XAN33" s="6"/>
      <c r="XAO33" s="6"/>
      <c r="XAP33" s="6"/>
      <c r="XAQ33" s="6"/>
      <c r="XAR33" s="6"/>
      <c r="XAS33" s="6"/>
      <c r="XAT33" s="6"/>
      <c r="XAU33" s="6"/>
      <c r="XAV33" s="6"/>
      <c r="XAW33" s="6"/>
      <c r="XAX33" s="6"/>
      <c r="XAY33" s="6"/>
      <c r="XAZ33" s="6"/>
      <c r="XBA33" s="6"/>
      <c r="XBB33" s="6"/>
      <c r="XBC33" s="6"/>
      <c r="XBD33" s="6"/>
      <c r="XBE33" s="6"/>
      <c r="XBF33" s="6"/>
      <c r="XBG33" s="6"/>
      <c r="XBH33" s="6"/>
      <c r="XBI33" s="6"/>
      <c r="XBJ33" s="6"/>
      <c r="XBK33" s="6"/>
      <c r="XBL33" s="6"/>
      <c r="XBM33" s="6"/>
      <c r="XBN33" s="6"/>
      <c r="XBO33" s="6"/>
      <c r="XBP33" s="6"/>
      <c r="XBQ33" s="6"/>
      <c r="XBR33" s="6"/>
      <c r="XBS33" s="6"/>
      <c r="XBT33" s="6"/>
      <c r="XBU33" s="6"/>
      <c r="XBV33" s="6"/>
      <c r="XBW33" s="6"/>
      <c r="XBX33" s="6"/>
      <c r="XBY33" s="6"/>
      <c r="XBZ33" s="6"/>
      <c r="XCA33" s="6"/>
      <c r="XCB33" s="6"/>
      <c r="XCC33" s="6"/>
      <c r="XCD33" s="6"/>
      <c r="XCE33" s="6"/>
      <c r="XCF33" s="6"/>
      <c r="XCG33" s="6"/>
      <c r="XCH33" s="6"/>
      <c r="XCI33" s="6"/>
      <c r="XCJ33" s="6"/>
      <c r="XCK33" s="6"/>
      <c r="XCL33" s="6"/>
      <c r="XCM33" s="6"/>
      <c r="XCN33" s="6"/>
      <c r="XCO33" s="6"/>
      <c r="XCP33" s="6"/>
      <c r="XCQ33" s="6"/>
      <c r="XCR33" s="6"/>
      <c r="XCS33" s="6"/>
      <c r="XCT33" s="6"/>
      <c r="XCU33" s="6"/>
      <c r="XCV33" s="6"/>
      <c r="XCW33" s="6"/>
      <c r="XCX33" s="6"/>
      <c r="XCY33" s="6"/>
      <c r="XCZ33" s="6"/>
      <c r="XDA33" s="6"/>
      <c r="XDB33" s="6"/>
      <c r="XDC33" s="6"/>
      <c r="XDD33" s="6"/>
      <c r="XDE33" s="6"/>
      <c r="XDF33" s="6"/>
      <c r="XDG33" s="6"/>
      <c r="XDH33" s="6"/>
      <c r="XDI33" s="6"/>
      <c r="XDJ33" s="6"/>
      <c r="XDK33" s="6"/>
      <c r="XDL33" s="6"/>
      <c r="XDM33" s="6"/>
      <c r="XDN33" s="6"/>
      <c r="XDO33" s="6"/>
      <c r="XDP33" s="6"/>
      <c r="XDQ33" s="6"/>
      <c r="XDR33" s="6"/>
      <c r="XDS33" s="6"/>
      <c r="XDT33" s="6"/>
      <c r="XDU33" s="6"/>
      <c r="XDV33" s="6"/>
      <c r="XDW33" s="6"/>
      <c r="XDX33" s="6"/>
      <c r="XDY33" s="6"/>
      <c r="XDZ33" s="6"/>
      <c r="XEA33" s="6"/>
      <c r="XEB33" s="6"/>
      <c r="XEC33" s="6"/>
      <c r="XED33" s="6"/>
      <c r="XEE33" s="6"/>
      <c r="XEF33" s="6"/>
      <c r="XEG33" s="6"/>
      <c r="XEH33" s="6"/>
      <c r="XEI33" s="6"/>
      <c r="XEJ33" s="6"/>
      <c r="XEK33" s="6"/>
      <c r="XEL33" s="6"/>
      <c r="XEM33" s="6"/>
      <c r="XEN33" s="6"/>
      <c r="XEO33" s="6"/>
      <c r="XEP33" s="6"/>
      <c r="XEQ33" s="6"/>
      <c r="XER33" s="6"/>
      <c r="XES33" s="6"/>
      <c r="XET33" s="6"/>
      <c r="XEU33" s="6"/>
      <c r="XEV33" s="6"/>
      <c r="XEW33" s="6"/>
      <c r="XEX33" s="6"/>
      <c r="XEY33" s="6"/>
      <c r="XEZ33" s="6"/>
      <c r="XFA33" s="6"/>
      <c r="XFB33" s="6"/>
      <c r="XFC33" s="6"/>
      <c r="XFD33" s="6"/>
    </row>
    <row r="34" spans="1:16384" customFormat="1">
      <c r="A34" s="230" t="s">
        <v>94</v>
      </c>
      <c r="B34" s="230"/>
      <c r="C34" s="71" t="s">
        <v>95</v>
      </c>
      <c r="D34" s="72" t="s">
        <v>96</v>
      </c>
      <c r="E34" s="73" t="s">
        <v>97</v>
      </c>
      <c r="F34" s="71" t="s">
        <v>98</v>
      </c>
      <c r="G34" s="71" t="s">
        <v>99</v>
      </c>
      <c r="H34" s="71" t="s">
        <v>100</v>
      </c>
      <c r="I34" s="71" t="s">
        <v>101</v>
      </c>
      <c r="J34" s="71" t="s">
        <v>102</v>
      </c>
      <c r="K34" s="71" t="s">
        <v>103</v>
      </c>
      <c r="L34" s="71"/>
    </row>
    <row r="35" spans="1:16384" customFormat="1" ht="13.5"/>
    <row r="36" spans="1:16384" customFormat="1" ht="202.5">
      <c r="B36" s="5" t="s">
        <v>184</v>
      </c>
      <c r="C36" s="5" t="s">
        <v>994</v>
      </c>
      <c r="D36" s="5" t="s">
        <v>105</v>
      </c>
      <c r="E36" s="5" t="s">
        <v>38</v>
      </c>
    </row>
    <row r="37" spans="1:16384" customFormat="1">
      <c r="B37" s="6"/>
    </row>
    <row r="38" spans="1:16384" customFormat="1" ht="13.5"/>
    <row r="39" spans="1:16384" customFormat="1" ht="13.5"/>
    <row r="40" spans="1:16384" customFormat="1" ht="13.5">
      <c r="B40" s="5"/>
    </row>
    <row r="41" spans="1:16384" customFormat="1" ht="13.5"/>
    <row r="42" spans="1:16384" customFormat="1" ht="13.5"/>
    <row r="43" spans="1:16384" customFormat="1" ht="13.5"/>
  </sheetData>
  <mergeCells count="19">
    <mergeCell ref="B5:C5"/>
    <mergeCell ref="A2:E2"/>
    <mergeCell ref="B4:E4"/>
    <mergeCell ref="B6:C6"/>
    <mergeCell ref="L24:L25"/>
    <mergeCell ref="B7:E7"/>
    <mergeCell ref="A10:F10"/>
    <mergeCell ref="A11:B11"/>
    <mergeCell ref="A12:B12"/>
    <mergeCell ref="A15:A18"/>
    <mergeCell ref="C24:K24"/>
    <mergeCell ref="A23:L23"/>
    <mergeCell ref="A34:B34"/>
    <mergeCell ref="G10:G11"/>
    <mergeCell ref="G12:G14"/>
    <mergeCell ref="G15:G19"/>
    <mergeCell ref="N24:N25"/>
    <mergeCell ref="L31:L32"/>
    <mergeCell ref="L26:L30"/>
  </mergeCells>
  <phoneticPr fontId="1"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xl/worksheets/sheet2.xml><?xml version="1.0" encoding="utf-8"?>
<worksheet xmlns="http://schemas.openxmlformats.org/spreadsheetml/2006/main" xmlns:r="http://schemas.openxmlformats.org/officeDocument/2006/relationships">
  <sheetPr filterMode="1"/>
  <dimension ref="A1:CD1064"/>
  <sheetViews>
    <sheetView zoomScale="60" zoomScaleNormal="60" workbookViewId="0">
      <pane xSplit="7" ySplit="7" topLeftCell="BN1028" activePane="bottomRight" state="frozen"/>
      <selection pane="topRight" activeCell="H1" sqref="H1"/>
      <selection pane="bottomLeft" activeCell="A8" sqref="A8"/>
      <selection pane="bottomRight" activeCell="W7" sqref="W7:CD1064"/>
    </sheetView>
  </sheetViews>
  <sheetFormatPr defaultRowHeight="14.25"/>
  <cols>
    <col min="1" max="1" width="9" style="34"/>
    <col min="2" max="2" width="25.5" style="34" customWidth="1"/>
    <col min="3" max="3" width="18.625" style="34" customWidth="1"/>
    <col min="4" max="4" width="11.125" style="34" customWidth="1"/>
    <col min="5" max="5" width="14.25" style="34" customWidth="1"/>
    <col min="6" max="6" width="13.125" style="34" customWidth="1"/>
    <col min="7" max="7" width="62.75" style="34" customWidth="1"/>
    <col min="8" max="8" width="16.125" style="34" bestFit="1" customWidth="1"/>
    <col min="9" max="9" width="15.625" style="34" customWidth="1"/>
    <col min="10" max="20" width="7.75" style="34" customWidth="1"/>
    <col min="21" max="21" width="7.75" style="77" customWidth="1"/>
    <col min="22" max="64" width="7.75" style="34" customWidth="1"/>
    <col min="65" max="16384" width="9" style="34"/>
  </cols>
  <sheetData>
    <row r="1" spans="1:82" customFormat="1" ht="42.75" customHeight="1">
      <c r="A1" s="1"/>
      <c r="B1" s="276" t="s">
        <v>39</v>
      </c>
      <c r="C1" s="277"/>
      <c r="D1" s="277"/>
      <c r="E1" s="277"/>
      <c r="F1" s="277"/>
      <c r="G1" s="277"/>
      <c r="H1" s="277"/>
      <c r="I1" s="277"/>
      <c r="J1" s="277"/>
      <c r="K1" s="277"/>
      <c r="L1" s="277"/>
      <c r="M1" s="277"/>
      <c r="N1" s="277"/>
      <c r="O1" s="277"/>
      <c r="P1" s="277"/>
      <c r="Q1" s="277"/>
      <c r="R1" s="277"/>
      <c r="S1" s="278"/>
      <c r="T1" s="278"/>
      <c r="U1" s="278"/>
      <c r="V1" s="278"/>
      <c r="W1" s="277"/>
      <c r="X1" s="277"/>
      <c r="Y1" s="279"/>
      <c r="Z1" s="277"/>
      <c r="AA1" s="277"/>
      <c r="AB1" s="277"/>
      <c r="AC1" s="279"/>
      <c r="AD1" s="277"/>
      <c r="AE1" s="277"/>
      <c r="AF1" s="277"/>
      <c r="AG1" s="279"/>
      <c r="AH1" s="277"/>
      <c r="AI1" s="277"/>
      <c r="AJ1" s="277"/>
      <c r="AK1" s="279"/>
      <c r="AL1" s="277"/>
      <c r="AM1" s="277"/>
      <c r="AN1" s="277"/>
      <c r="AO1" s="279"/>
      <c r="AP1" s="277"/>
      <c r="AQ1" s="278"/>
      <c r="AR1" s="278"/>
      <c r="AS1" s="279"/>
      <c r="AT1" s="278"/>
      <c r="AU1" s="278"/>
      <c r="AV1" s="278"/>
      <c r="AW1" s="279"/>
      <c r="AX1" s="278"/>
      <c r="AY1" s="278"/>
      <c r="AZ1" s="278"/>
      <c r="BA1" s="279"/>
      <c r="BB1" s="278"/>
      <c r="BC1" s="278"/>
      <c r="BD1" s="278"/>
      <c r="BE1" s="279"/>
      <c r="BF1" s="278"/>
      <c r="BG1" s="277"/>
      <c r="BH1" s="277"/>
      <c r="BI1" s="277"/>
      <c r="BJ1" s="277"/>
      <c r="BK1" s="277"/>
      <c r="BL1" s="278"/>
      <c r="BM1" s="302" t="s">
        <v>123</v>
      </c>
      <c r="BN1" s="303"/>
      <c r="BO1" s="303"/>
      <c r="BP1" s="303"/>
      <c r="BQ1" s="303"/>
      <c r="BR1" s="303"/>
      <c r="BS1" s="303"/>
      <c r="BT1" s="303"/>
      <c r="BU1" s="303"/>
      <c r="BV1" s="303"/>
      <c r="BW1" s="303"/>
      <c r="BX1" s="303"/>
      <c r="BY1" s="303"/>
      <c r="BZ1" s="303"/>
      <c r="CA1" s="303"/>
      <c r="CB1" s="303"/>
      <c r="CC1" s="303"/>
      <c r="CD1" s="303"/>
    </row>
    <row r="2" spans="1:82" customFormat="1" ht="13.5" customHeight="1">
      <c r="A2" s="268" t="s">
        <v>0</v>
      </c>
      <c r="B2" s="266" t="s">
        <v>12</v>
      </c>
      <c r="C2" s="266" t="s">
        <v>13</v>
      </c>
      <c r="D2" s="266" t="s">
        <v>1</v>
      </c>
      <c r="E2" s="270" t="s">
        <v>14</v>
      </c>
      <c r="F2" s="270" t="s">
        <v>2</v>
      </c>
      <c r="G2" s="266" t="s">
        <v>15</v>
      </c>
      <c r="H2" s="273" t="s">
        <v>16</v>
      </c>
      <c r="I2" s="270" t="s">
        <v>17</v>
      </c>
      <c r="J2" s="270" t="s">
        <v>18</v>
      </c>
      <c r="K2" s="270" t="s">
        <v>19</v>
      </c>
      <c r="L2" s="270" t="s">
        <v>20</v>
      </c>
      <c r="M2" s="266" t="s">
        <v>21</v>
      </c>
      <c r="N2" s="280" t="s">
        <v>22</v>
      </c>
      <c r="O2" s="281"/>
      <c r="P2" s="281"/>
      <c r="Q2" s="281"/>
      <c r="R2" s="281"/>
      <c r="S2" s="282"/>
      <c r="T2" s="282"/>
      <c r="U2" s="282"/>
      <c r="V2" s="282"/>
      <c r="W2" s="281"/>
      <c r="X2" s="281"/>
      <c r="Y2" s="283"/>
      <c r="Z2" s="281"/>
      <c r="AA2" s="281"/>
      <c r="AB2" s="281"/>
      <c r="AC2" s="283"/>
      <c r="AD2" s="281"/>
      <c r="AE2" s="281"/>
      <c r="AF2" s="281"/>
      <c r="AG2" s="283"/>
      <c r="AH2" s="281"/>
      <c r="AI2" s="281"/>
      <c r="AJ2" s="281"/>
      <c r="AK2" s="283"/>
      <c r="AL2" s="281"/>
      <c r="AM2" s="281"/>
      <c r="AN2" s="281"/>
      <c r="AO2" s="283"/>
      <c r="AP2" s="281"/>
      <c r="AQ2" s="282"/>
      <c r="AR2" s="282"/>
      <c r="AS2" s="283"/>
      <c r="AT2" s="282"/>
      <c r="AU2" s="282"/>
      <c r="AV2" s="282"/>
      <c r="AW2" s="283"/>
      <c r="AX2" s="282"/>
      <c r="AY2" s="282"/>
      <c r="AZ2" s="282"/>
      <c r="BA2" s="283"/>
      <c r="BB2" s="282"/>
      <c r="BC2" s="282"/>
      <c r="BD2" s="282"/>
      <c r="BE2" s="283"/>
      <c r="BF2" s="282"/>
      <c r="BG2" s="281"/>
      <c r="BH2" s="281"/>
      <c r="BI2" s="281"/>
      <c r="BJ2" s="281"/>
      <c r="BK2" s="281"/>
      <c r="BL2" s="282"/>
      <c r="BM2" s="303"/>
      <c r="BN2" s="303"/>
      <c r="BO2" s="303"/>
      <c r="BP2" s="303"/>
      <c r="BQ2" s="303"/>
      <c r="BR2" s="303"/>
      <c r="BS2" s="303"/>
      <c r="BT2" s="303"/>
      <c r="BU2" s="303"/>
      <c r="BV2" s="303"/>
      <c r="BW2" s="303"/>
      <c r="BX2" s="303"/>
      <c r="BY2" s="303"/>
      <c r="BZ2" s="303"/>
      <c r="CA2" s="303"/>
      <c r="CB2" s="303"/>
      <c r="CC2" s="303"/>
      <c r="CD2" s="303"/>
    </row>
    <row r="3" spans="1:82" customFormat="1" ht="13.5" customHeight="1">
      <c r="A3" s="268"/>
      <c r="B3" s="269"/>
      <c r="C3" s="269"/>
      <c r="D3" s="269"/>
      <c r="E3" s="271"/>
      <c r="F3" s="271"/>
      <c r="G3" s="269"/>
      <c r="H3" s="274"/>
      <c r="I3" s="271"/>
      <c r="J3" s="271"/>
      <c r="K3" s="271"/>
      <c r="L3" s="271"/>
      <c r="M3" s="267"/>
      <c r="N3" s="299" t="s">
        <v>159</v>
      </c>
      <c r="O3" s="282"/>
      <c r="P3" s="282"/>
      <c r="Q3" s="282"/>
      <c r="R3" s="282"/>
      <c r="S3" s="300"/>
      <c r="T3" s="300"/>
      <c r="U3" s="300"/>
      <c r="V3" s="301"/>
      <c r="W3" s="289" t="s">
        <v>23</v>
      </c>
      <c r="X3" s="286"/>
      <c r="Y3" s="290"/>
      <c r="Z3" s="286"/>
      <c r="AA3" s="286"/>
      <c r="AB3" s="286"/>
      <c r="AC3" s="290"/>
      <c r="AD3" s="286"/>
      <c r="AE3" s="286"/>
      <c r="AF3" s="286"/>
      <c r="AG3" s="290"/>
      <c r="AH3" s="286"/>
      <c r="AI3" s="286"/>
      <c r="AJ3" s="286"/>
      <c r="AK3" s="290"/>
      <c r="AL3" s="286"/>
      <c r="AM3" s="286"/>
      <c r="AN3" s="286"/>
      <c r="AO3" s="290"/>
      <c r="AP3" s="286"/>
      <c r="AQ3" s="291"/>
      <c r="AR3" s="291"/>
      <c r="AS3" s="292"/>
      <c r="AT3" s="291"/>
      <c r="AU3" s="291"/>
      <c r="AV3" s="291"/>
      <c r="AW3" s="292"/>
      <c r="AX3" s="291"/>
      <c r="AY3" s="291"/>
      <c r="AZ3" s="291"/>
      <c r="BA3" s="292"/>
      <c r="BB3" s="291"/>
      <c r="BC3" s="291"/>
      <c r="BD3" s="291"/>
      <c r="BE3" s="292"/>
      <c r="BF3" s="293"/>
      <c r="BG3" s="284" t="s">
        <v>24</v>
      </c>
      <c r="BH3" s="285"/>
      <c r="BI3" s="285"/>
      <c r="BJ3" s="285"/>
      <c r="BK3" s="285"/>
      <c r="BL3" s="286"/>
      <c r="BM3" s="303"/>
      <c r="BN3" s="303"/>
      <c r="BO3" s="303"/>
      <c r="BP3" s="303"/>
      <c r="BQ3" s="303"/>
      <c r="BR3" s="303"/>
      <c r="BS3" s="303"/>
      <c r="BT3" s="303"/>
      <c r="BU3" s="303"/>
      <c r="BV3" s="303"/>
      <c r="BW3" s="303"/>
      <c r="BX3" s="303"/>
      <c r="BY3" s="303"/>
      <c r="BZ3" s="303"/>
      <c r="CA3" s="303"/>
      <c r="CB3" s="303"/>
      <c r="CC3" s="303"/>
      <c r="CD3" s="303"/>
    </row>
    <row r="4" spans="1:82" customFormat="1" ht="13.5">
      <c r="A4" s="268"/>
      <c r="B4" s="269"/>
      <c r="C4" s="269"/>
      <c r="D4" s="269"/>
      <c r="E4" s="271"/>
      <c r="F4" s="271"/>
      <c r="G4" s="269"/>
      <c r="H4" s="274"/>
      <c r="I4" s="271"/>
      <c r="J4" s="271"/>
      <c r="K4" s="271"/>
      <c r="L4" s="271"/>
      <c r="M4" s="266" t="s">
        <v>25</v>
      </c>
      <c r="N4" s="2" t="s">
        <v>3</v>
      </c>
      <c r="O4" s="2" t="s">
        <v>26</v>
      </c>
      <c r="P4" s="2" t="s">
        <v>8</v>
      </c>
      <c r="Q4" s="2" t="s">
        <v>27</v>
      </c>
      <c r="R4" s="2" t="s">
        <v>5</v>
      </c>
      <c r="S4" s="41" t="s">
        <v>60</v>
      </c>
      <c r="T4" s="41" t="s">
        <v>61</v>
      </c>
      <c r="U4" s="74" t="s">
        <v>62</v>
      </c>
      <c r="V4" s="41" t="s">
        <v>63</v>
      </c>
      <c r="W4" s="284" t="s">
        <v>3</v>
      </c>
      <c r="X4" s="285"/>
      <c r="Y4" s="290"/>
      <c r="Z4" s="294"/>
      <c r="AA4" s="284" t="s">
        <v>26</v>
      </c>
      <c r="AB4" s="285"/>
      <c r="AC4" s="290"/>
      <c r="AD4" s="294"/>
      <c r="AE4" s="284" t="s">
        <v>8</v>
      </c>
      <c r="AF4" s="285"/>
      <c r="AG4" s="290"/>
      <c r="AH4" s="294"/>
      <c r="AI4" s="284" t="s">
        <v>27</v>
      </c>
      <c r="AJ4" s="285"/>
      <c r="AK4" s="290"/>
      <c r="AL4" s="294"/>
      <c r="AM4" s="295" t="s">
        <v>5</v>
      </c>
      <c r="AN4" s="296"/>
      <c r="AO4" s="297"/>
      <c r="AP4" s="298"/>
      <c r="AQ4" s="295" t="s">
        <v>60</v>
      </c>
      <c r="AR4" s="296"/>
      <c r="AS4" s="297"/>
      <c r="AT4" s="298"/>
      <c r="AU4" s="295" t="s">
        <v>61</v>
      </c>
      <c r="AV4" s="296"/>
      <c r="AW4" s="297"/>
      <c r="AX4" s="298"/>
      <c r="AY4" s="295" t="s">
        <v>62</v>
      </c>
      <c r="AZ4" s="296"/>
      <c r="BA4" s="297"/>
      <c r="BB4" s="298"/>
      <c r="BC4" s="295" t="s">
        <v>52</v>
      </c>
      <c r="BD4" s="296"/>
      <c r="BE4" s="297"/>
      <c r="BF4" s="298"/>
      <c r="BG4" s="37" t="s">
        <v>28</v>
      </c>
      <c r="BH4" s="287" t="s">
        <v>29</v>
      </c>
      <c r="BI4" s="287"/>
      <c r="BJ4" s="288"/>
      <c r="BK4" s="288"/>
      <c r="BL4" s="288"/>
      <c r="BM4" s="304" t="s">
        <v>115</v>
      </c>
      <c r="BN4" s="304"/>
      <c r="BO4" s="304" t="s">
        <v>116</v>
      </c>
      <c r="BP4" s="304"/>
      <c r="BQ4" s="304" t="s">
        <v>117</v>
      </c>
      <c r="BR4" s="304"/>
      <c r="BS4" s="304" t="s">
        <v>118</v>
      </c>
      <c r="BT4" s="304"/>
      <c r="BU4" s="304" t="s">
        <v>119</v>
      </c>
      <c r="BV4" s="304"/>
      <c r="BW4" s="304" t="s">
        <v>120</v>
      </c>
      <c r="BX4" s="304"/>
      <c r="BY4" s="304" t="s">
        <v>121</v>
      </c>
      <c r="BZ4" s="304"/>
      <c r="CA4" s="304" t="s">
        <v>122</v>
      </c>
      <c r="CB4" s="304"/>
      <c r="CC4" s="304" t="s">
        <v>126</v>
      </c>
      <c r="CD4" s="304"/>
    </row>
    <row r="5" spans="1:82" customFormat="1" ht="11.25" customHeight="1">
      <c r="A5" s="268"/>
      <c r="B5" s="267"/>
      <c r="C5" s="267"/>
      <c r="D5" s="267"/>
      <c r="E5" s="272"/>
      <c r="F5" s="272"/>
      <c r="G5" s="267"/>
      <c r="H5" s="275"/>
      <c r="I5" s="272"/>
      <c r="J5" s="272"/>
      <c r="K5" s="272"/>
      <c r="L5" s="272"/>
      <c r="M5" s="267"/>
      <c r="N5" s="2" t="s">
        <v>30</v>
      </c>
      <c r="O5" s="2" t="s">
        <v>30</v>
      </c>
      <c r="P5" s="2" t="s">
        <v>30</v>
      </c>
      <c r="Q5" s="2" t="s">
        <v>30</v>
      </c>
      <c r="R5" s="2" t="s">
        <v>30</v>
      </c>
      <c r="S5" s="2" t="s">
        <v>30</v>
      </c>
      <c r="T5" s="2" t="s">
        <v>30</v>
      </c>
      <c r="U5" s="75" t="s">
        <v>30</v>
      </c>
      <c r="V5" s="2" t="s">
        <v>30</v>
      </c>
      <c r="W5" s="35" t="s">
        <v>158</v>
      </c>
      <c r="X5" s="35" t="s">
        <v>35</v>
      </c>
      <c r="Y5" s="36" t="s">
        <v>104</v>
      </c>
      <c r="Z5" s="35" t="s">
        <v>36</v>
      </c>
      <c r="AA5" s="35" t="s">
        <v>30</v>
      </c>
      <c r="AB5" s="35" t="s">
        <v>35</v>
      </c>
      <c r="AC5" s="36" t="s">
        <v>104</v>
      </c>
      <c r="AD5" s="35" t="s">
        <v>36</v>
      </c>
      <c r="AE5" s="35" t="s">
        <v>30</v>
      </c>
      <c r="AF5" s="35" t="s">
        <v>35</v>
      </c>
      <c r="AG5" s="36" t="s">
        <v>104</v>
      </c>
      <c r="AH5" s="35" t="s">
        <v>36</v>
      </c>
      <c r="AI5" s="35" t="s">
        <v>30</v>
      </c>
      <c r="AJ5" s="35" t="s">
        <v>35</v>
      </c>
      <c r="AK5" s="36" t="s">
        <v>104</v>
      </c>
      <c r="AL5" s="35" t="s">
        <v>36</v>
      </c>
      <c r="AM5" s="35" t="s">
        <v>30</v>
      </c>
      <c r="AN5" s="35" t="s">
        <v>35</v>
      </c>
      <c r="AO5" s="36" t="s">
        <v>104</v>
      </c>
      <c r="AP5" s="35" t="s">
        <v>36</v>
      </c>
      <c r="AQ5" s="35" t="s">
        <v>30</v>
      </c>
      <c r="AR5" s="35" t="s">
        <v>35</v>
      </c>
      <c r="AS5" s="36" t="s">
        <v>104</v>
      </c>
      <c r="AT5" s="35" t="s">
        <v>36</v>
      </c>
      <c r="AU5" s="35" t="s">
        <v>30</v>
      </c>
      <c r="AV5" s="35" t="s">
        <v>35</v>
      </c>
      <c r="AW5" s="36" t="s">
        <v>104</v>
      </c>
      <c r="AX5" s="35" t="s">
        <v>36</v>
      </c>
      <c r="AY5" s="35" t="s">
        <v>30</v>
      </c>
      <c r="AZ5" s="35" t="s">
        <v>35</v>
      </c>
      <c r="BA5" s="36" t="s">
        <v>104</v>
      </c>
      <c r="BB5" s="35" t="s">
        <v>36</v>
      </c>
      <c r="BC5" s="35" t="s">
        <v>30</v>
      </c>
      <c r="BD5" s="35" t="s">
        <v>35</v>
      </c>
      <c r="BE5" s="36" t="s">
        <v>104</v>
      </c>
      <c r="BF5" s="35" t="s">
        <v>36</v>
      </c>
      <c r="BG5" s="37" t="s">
        <v>108</v>
      </c>
      <c r="BH5" s="37" t="s">
        <v>107</v>
      </c>
      <c r="BI5" s="37" t="s">
        <v>114</v>
      </c>
      <c r="BJ5" s="37" t="s">
        <v>113</v>
      </c>
      <c r="BK5" s="40" t="s">
        <v>37</v>
      </c>
      <c r="BL5" s="40" t="s">
        <v>36</v>
      </c>
      <c r="BM5" s="42" t="s">
        <v>124</v>
      </c>
      <c r="BN5" s="42" t="s">
        <v>125</v>
      </c>
      <c r="BO5" s="42" t="s">
        <v>124</v>
      </c>
      <c r="BP5" s="42" t="s">
        <v>125</v>
      </c>
      <c r="BQ5" s="42" t="s">
        <v>124</v>
      </c>
      <c r="BR5" s="42" t="s">
        <v>125</v>
      </c>
      <c r="BS5" s="42" t="s">
        <v>124</v>
      </c>
      <c r="BT5" s="42" t="s">
        <v>125</v>
      </c>
      <c r="BU5" s="42" t="s">
        <v>124</v>
      </c>
      <c r="BV5" s="42" t="s">
        <v>125</v>
      </c>
      <c r="BW5" s="42" t="s">
        <v>124</v>
      </c>
      <c r="BX5" s="42" t="s">
        <v>125</v>
      </c>
      <c r="BY5" s="42" t="s">
        <v>124</v>
      </c>
      <c r="BZ5" s="42" t="s">
        <v>125</v>
      </c>
      <c r="CA5" s="42" t="s">
        <v>124</v>
      </c>
      <c r="CB5" s="42" t="s">
        <v>125</v>
      </c>
      <c r="CC5" s="42" t="s">
        <v>124</v>
      </c>
      <c r="CD5" s="42" t="s">
        <v>125</v>
      </c>
    </row>
    <row r="6" spans="1:82" customFormat="1" ht="13.5" customHeight="1">
      <c r="A6" s="1">
        <v>1</v>
      </c>
      <c r="B6" s="3" t="s">
        <v>31</v>
      </c>
      <c r="C6" s="3" t="s">
        <v>32</v>
      </c>
      <c r="D6" s="3">
        <v>1</v>
      </c>
      <c r="E6" s="3">
        <v>2</v>
      </c>
      <c r="F6" s="3">
        <v>3</v>
      </c>
      <c r="G6" s="3">
        <v>4</v>
      </c>
      <c r="H6" s="3">
        <v>5</v>
      </c>
      <c r="I6" s="3">
        <v>6</v>
      </c>
      <c r="J6" s="3">
        <v>7</v>
      </c>
      <c r="K6" s="3">
        <v>8</v>
      </c>
      <c r="L6" s="3">
        <v>9</v>
      </c>
      <c r="M6" s="3">
        <v>10</v>
      </c>
      <c r="N6" s="3">
        <v>11</v>
      </c>
      <c r="O6" s="3">
        <v>12</v>
      </c>
      <c r="P6" s="3">
        <v>13</v>
      </c>
      <c r="Q6" s="3">
        <v>14</v>
      </c>
      <c r="R6" s="3">
        <v>15</v>
      </c>
      <c r="S6" s="3">
        <v>16</v>
      </c>
      <c r="T6" s="3">
        <v>17</v>
      </c>
      <c r="U6" s="38">
        <v>18</v>
      </c>
      <c r="V6" s="3">
        <v>19</v>
      </c>
      <c r="W6" s="3">
        <v>20</v>
      </c>
      <c r="X6" s="3">
        <v>21</v>
      </c>
      <c r="Y6" s="3">
        <v>22</v>
      </c>
      <c r="Z6" s="3">
        <v>23</v>
      </c>
      <c r="AA6" s="3">
        <v>24</v>
      </c>
      <c r="AB6" s="3">
        <v>25</v>
      </c>
      <c r="AC6" s="3">
        <v>26</v>
      </c>
      <c r="AD6" s="3">
        <v>27</v>
      </c>
      <c r="AE6" s="3">
        <v>28</v>
      </c>
      <c r="AF6" s="3">
        <v>29</v>
      </c>
      <c r="AG6" s="3">
        <v>30</v>
      </c>
      <c r="AH6" s="3">
        <v>31</v>
      </c>
      <c r="AI6" s="3">
        <v>32</v>
      </c>
      <c r="AJ6" s="3">
        <v>33</v>
      </c>
      <c r="AK6" s="3">
        <v>34</v>
      </c>
      <c r="AL6" s="3">
        <v>35</v>
      </c>
      <c r="AM6" s="3">
        <v>36</v>
      </c>
      <c r="AN6" s="3">
        <v>37</v>
      </c>
      <c r="AO6" s="3">
        <v>38</v>
      </c>
      <c r="AP6" s="3">
        <v>39</v>
      </c>
      <c r="AQ6" s="3">
        <v>40</v>
      </c>
      <c r="AR6" s="3">
        <v>41</v>
      </c>
      <c r="AS6" s="3">
        <v>42</v>
      </c>
      <c r="AT6" s="3">
        <v>43</v>
      </c>
      <c r="AU6" s="3">
        <v>44</v>
      </c>
      <c r="AV6" s="3">
        <v>45</v>
      </c>
      <c r="AW6" s="3">
        <v>46</v>
      </c>
      <c r="AX6" s="3">
        <v>47</v>
      </c>
      <c r="AY6" s="3">
        <v>48</v>
      </c>
      <c r="AZ6" s="3">
        <v>49</v>
      </c>
      <c r="BA6" s="3">
        <v>50</v>
      </c>
      <c r="BB6" s="3">
        <v>51</v>
      </c>
      <c r="BC6" s="3">
        <v>52</v>
      </c>
      <c r="BD6" s="3">
        <v>53</v>
      </c>
      <c r="BE6" s="3">
        <v>54</v>
      </c>
      <c r="BF6" s="3">
        <v>55</v>
      </c>
      <c r="BG6" s="38" t="s">
        <v>33</v>
      </c>
      <c r="BH6" s="39" t="s">
        <v>106</v>
      </c>
      <c r="BI6" s="39" t="s">
        <v>109</v>
      </c>
      <c r="BJ6" s="38" t="s">
        <v>110</v>
      </c>
      <c r="BK6" s="4" t="s">
        <v>111</v>
      </c>
      <c r="BL6" s="16" t="s">
        <v>112</v>
      </c>
      <c r="BM6" s="43" t="s">
        <v>127</v>
      </c>
      <c r="BN6" s="43" t="s">
        <v>128</v>
      </c>
      <c r="BO6" s="43" t="s">
        <v>129</v>
      </c>
      <c r="BP6" s="43" t="s">
        <v>130</v>
      </c>
      <c r="BQ6" s="43" t="s">
        <v>131</v>
      </c>
      <c r="BR6" s="43" t="s">
        <v>138</v>
      </c>
      <c r="BS6" s="43" t="s">
        <v>132</v>
      </c>
      <c r="BT6" s="43" t="s">
        <v>133</v>
      </c>
      <c r="BU6" s="43" t="s">
        <v>134</v>
      </c>
      <c r="BV6" s="43" t="s">
        <v>135</v>
      </c>
      <c r="BW6" s="43" t="s">
        <v>136</v>
      </c>
      <c r="BX6" s="43" t="s">
        <v>137</v>
      </c>
      <c r="BY6" s="43" t="s">
        <v>139</v>
      </c>
      <c r="BZ6" s="43" t="s">
        <v>140</v>
      </c>
      <c r="CA6" s="43" t="s">
        <v>141</v>
      </c>
      <c r="CB6" s="43" t="s">
        <v>142</v>
      </c>
      <c r="CC6" s="43" t="s">
        <v>143</v>
      </c>
      <c r="CD6" s="43" t="s">
        <v>144</v>
      </c>
    </row>
    <row r="7" spans="1:82" ht="40.5" customHeight="1">
      <c r="A7" s="57">
        <v>1</v>
      </c>
      <c r="B7" s="263" t="s">
        <v>160</v>
      </c>
      <c r="C7" s="264"/>
      <c r="D7" s="264"/>
      <c r="E7" s="264"/>
      <c r="F7" s="265"/>
      <c r="G7" s="55" t="s">
        <v>179</v>
      </c>
      <c r="H7" s="56" t="s">
        <v>4</v>
      </c>
      <c r="I7" s="56" t="s">
        <v>4</v>
      </c>
      <c r="J7" s="55" t="s">
        <v>34</v>
      </c>
      <c r="K7" s="55" t="s">
        <v>34</v>
      </c>
      <c r="L7" s="55"/>
      <c r="M7" s="56" t="s">
        <v>156</v>
      </c>
      <c r="N7" s="58">
        <v>1</v>
      </c>
      <c r="O7" s="57">
        <v>1</v>
      </c>
      <c r="P7" s="57">
        <v>1</v>
      </c>
      <c r="Q7" s="59">
        <v>1</v>
      </c>
      <c r="R7" s="57">
        <v>0</v>
      </c>
      <c r="S7" s="57">
        <v>1</v>
      </c>
      <c r="T7" s="57">
        <v>0</v>
      </c>
      <c r="U7" s="76">
        <v>0</v>
      </c>
      <c r="V7" s="57">
        <v>0</v>
      </c>
      <c r="W7" s="60">
        <f>COUNTIFS(配置清单!G:G,G7,配置清单!$H:$H,"PM",配置清单!$N:$N,"在岗")</f>
        <v>4</v>
      </c>
      <c r="X7" s="61">
        <f>IF(N7=0,"NA",IF(W7&gt;=N7,1,W7/N7))</f>
        <v>1</v>
      </c>
      <c r="Y7" s="60">
        <f>COUNTIFS(配置清单!$G:$G,G7,配置清单!$H:$H,"PM",配置清单!$N:$N,"在岗",配置清单!$P:$P,"&lt;&gt;暂不胜任")</f>
        <v>4</v>
      </c>
      <c r="Z7" s="61">
        <f>IF(N7=0,"NA",IF(Y7&gt;=N7,1,IF(W7=0,0,Y7/W7)))</f>
        <v>1</v>
      </c>
      <c r="AA7" s="62">
        <f>COUNTIFS(配置清单!$G:$G,G7,配置清单!$H:$H,"SE",配置清单!$N:$N,"在岗")+COUNTIFS(配置清单!$G:$G,G7,配置清单!$H:$H,"SA",配置清单!$N:$N,"在岗")</f>
        <v>1</v>
      </c>
      <c r="AB7" s="61">
        <f>IF(O7=0,"NA",IF(AA7&gt;=O7,1,AA7/O7))</f>
        <v>1</v>
      </c>
      <c r="AC7" s="60">
        <f>COUNTIFS(配置清单!$G:$G,G7,配置清单!$H:$H,"SE",配置清单!$N:$N,"在岗",配置清单!$P:$P,"&lt;&gt;暂不胜任")+COUNTIFS(配置清单!$G:$G,G7,配置清单!$H:$H,"SA",配置清单!$N:$N,"在岗",配置清单!$P:$P,"&lt;&gt;暂不胜任")</f>
        <v>1</v>
      </c>
      <c r="AD7" s="61">
        <f>IF(O7=0,"NA",IF(AC7&gt;=O7,1,IF(AA7=0,0,AC7/AA7)))</f>
        <v>1</v>
      </c>
      <c r="AE7" s="60">
        <f>COUNTIFS(配置清单!$G:$G,G7,配置清单!H:H,"MDE",配置清单!N:N,"在岗")</f>
        <v>1</v>
      </c>
      <c r="AF7" s="61">
        <f>IF(P7=0,"NA",IF(AE7&gt;=P7,1,AE7/P7))</f>
        <v>1</v>
      </c>
      <c r="AG7" s="60">
        <f>COUNTIFS(配置清单!$G:$G,G7,配置清单!$H:$H,"MDE",配置清单!$N:$N,"在岗",配置清单!$P:$P,"&lt;&gt;暂不胜任")</f>
        <v>1</v>
      </c>
      <c r="AH7" s="61">
        <f>IF(P7=0,"NA",IF(AG7&gt;=P7,1,IF(AE7=0,0,AG7/AE7)))</f>
        <v>1</v>
      </c>
      <c r="AI7" s="62">
        <f>COUNTIFS(配置清单!G:G,G7,配置清单!H:H,"TPM",配置清单!N:N,"在岗")+COUNTIFS(配置清单!G:G,G7,配置清单!H:H,"TC",配置清单!N:N,"在岗")</f>
        <v>2</v>
      </c>
      <c r="AJ7" s="61">
        <f>IF(Q7=0,"NA",IF(AI7&gt;=Q7,1,AI7/Q7))</f>
        <v>1</v>
      </c>
      <c r="AK7" s="60">
        <f>COUNTIFS(配置清单!G:G,G7,配置清单!H:H,"TPM",配置清单!N:N,"在岗",配置清单!P:P,"&lt;&gt;暂不胜任")+COUNTIFS(配置清单!G:G,G7,配置清单!H:H,"TC",配置清单!N:N,"在岗",配置清单!P:P,"&lt;&gt;暂不胜任")</f>
        <v>2</v>
      </c>
      <c r="AL7" s="61">
        <f>IF(Q7=0,"NA",IF(AK7&gt;=Q7,1,IF(AI7=0,0,AK7/AI7)))</f>
        <v>1</v>
      </c>
      <c r="AM7" s="60">
        <f>COUNTIFS(配置清单!G:G,G7,配置清单!H:H,"TSE",配置清单!N:N,"在岗")</f>
        <v>0</v>
      </c>
      <c r="AN7" s="61" t="str">
        <f>IF(R7=0,"NA",IF(AM7&gt;=R7,1,AM7/R7))</f>
        <v>NA</v>
      </c>
      <c r="AO7" s="60">
        <f>COUNTIFS(配置清单!G:G,G7,配置清单!H:H,"TSE",配置清单!N:N,"在岗",配置清单!P:P,"&lt;&gt;暂不胜任")</f>
        <v>0</v>
      </c>
      <c r="AP7" s="61" t="str">
        <f>IF(R7=0,"NA",IF(AO7&gt;=R7,1,IF(AM7=0,0,AO7/AM7)))</f>
        <v>NA</v>
      </c>
      <c r="AQ7" s="60">
        <f>COUNTIFS(配置清单!$G:$G,G7,配置清单!H:H,"QA",配置清单!N:N,"在岗")</f>
        <v>1</v>
      </c>
      <c r="AR7" s="61">
        <f>IF(S7=0,"NA",IF(AQ7&gt;=S7,1,AQ7/S7))</f>
        <v>1</v>
      </c>
      <c r="AS7" s="60">
        <f>COUNTIFS(配置清单!$G:$G,G7,配置清单!$H:$H,"QA",配置清单!$N:$N,"在岗",配置清单!$P:$P,"&lt;&gt;暂不胜任")</f>
        <v>1</v>
      </c>
      <c r="AT7" s="61">
        <f>IF(S7=0,"NA",IF(AS7&gt;=S7,1,IF(AQ7=0,0,AS7/AQ7)))</f>
        <v>1</v>
      </c>
      <c r="AU7" s="60">
        <f>COUNTIFS(配置清单!G:G,规划及评估!G7,配置清单!H:H,"BA",配置清单!N:N,"在岗")</f>
        <v>0</v>
      </c>
      <c r="AV7" s="61" t="str">
        <f>IF(T7=0,"NA",IF(AU7&gt;=T7,1,AU7/T7))</f>
        <v>NA</v>
      </c>
      <c r="AW7" s="60">
        <f>COUNTIFS(配置清单!G:G,G7,配置清单!H:H,"BA",配置清单!N:N,"在岗",配置清单!P:P,"&lt;&gt;暂不胜任")</f>
        <v>0</v>
      </c>
      <c r="AX7" s="61" t="str">
        <f>IF(T7=0,"NA",IF(AW7&gt;=T7,1,IF(AU7=0,0,AW7/AU7)))</f>
        <v>NA</v>
      </c>
      <c r="AY7" s="60">
        <f>COUNTIFS(配置清单!G:G,规划及评估!G7,配置清单!H:H,"IA",配置清单!N:N,"在岗")</f>
        <v>0</v>
      </c>
      <c r="AZ7" s="61" t="str">
        <f>IF(U7=0,"NA",IF(AY7&gt;=U7,1,AY7/U7))</f>
        <v>NA</v>
      </c>
      <c r="BA7" s="60">
        <f>COUNTIFS(配置清单!G:G,G7,配置清单!H:H,"IA",配置清单!N:N,"在岗",配置清单!P:P,"&lt;&gt;暂不胜任")</f>
        <v>0</v>
      </c>
      <c r="BB7" s="61" t="str">
        <f>IF(U7=0,"NA",IF(BA7&gt;=U7,1,IF(AY7=0,0,BA7/AY7)))</f>
        <v>NA</v>
      </c>
      <c r="BC7" s="60">
        <f>COUNTIFS(配置清单!G:G,规划及评估!G7,配置清单!H:H,"产品经理",配置清单!N:N,"在岗")</f>
        <v>0</v>
      </c>
      <c r="BD7" s="61" t="str">
        <f>IF(V7=0,"NA",IF(BC7&gt;=V7,1,BC7/V7))</f>
        <v>NA</v>
      </c>
      <c r="BE7" s="60">
        <f>COUNTIFS(配置清单!G:G,G7,配置清单!H:H,"产品经理",配置清单!N:N,"在岗",配置清单!P:P,"&lt;&gt;暂不胜任")</f>
        <v>0</v>
      </c>
      <c r="BF7" s="61" t="str">
        <f>IF(V7=0,"NA",IF(BE7&gt;=V7,1,IF(BC7=0,0,BE7/BC7)))</f>
        <v>NA</v>
      </c>
      <c r="BG7" s="63">
        <f t="shared" ref="BG7" si="0">SUM(N7,O7,P7,Q7,R7,S7,T7,U7,V7)</f>
        <v>5</v>
      </c>
      <c r="BH7" s="64">
        <f>IF(N7=0,0,W7)+IF(O7=0,0,AA7)+IF(P7=0,0,AE7)+IF(Q7=0,0,AI7)+IF(R7=0,0,AM7)+IF(S7=0,0,AQ7)+IF(T7=0,0,AU7)+IF(U7=0,0,AY7)+IF(V7=0,0,BC7)</f>
        <v>9</v>
      </c>
      <c r="BI7" s="64">
        <f t="shared" ref="BI7" si="1">IF(W7&gt;=N7,N7,W7)+IF(AA7&gt;=O7,O7,AA7)+IF(AE7&gt;=P7,P7,AE7)+IF(AI7&gt;=Q7,Q7,AI7)+IF(AM7&gt;=R7,R7,AM7)+IF(AQ7&gt;=S7,S7,AQ7)+IF(AU7&gt;=T7,T7,AU7)+IF(AY7&gt;=U7,U7,AY7)+IF(BC7&gt;=V7,V7,BC7)</f>
        <v>5</v>
      </c>
      <c r="BJ7" s="64">
        <f t="shared" ref="BJ7" si="2">IF(Y7&gt;=N7,N7,Y7)+IF(AC7&gt;=O7,O7,AC7)+IF(AG7&gt;=P7,P7,AG7)+IF(AK7&gt;=Q7,Q7,AK7)+IF(AO7&gt;=R7,R7,AO7)+IF(AS7&gt;=S7,S7,AS7)+IF(AW7&gt;=T7,T7,AW7)+IF(BA7&gt;=U7,U7,BA7)+IF(BE7&gt;=V7,V7,BE7)</f>
        <v>5</v>
      </c>
      <c r="BK7" s="65">
        <f t="shared" ref="BK7" si="3">IF(BG7=0,0,BI7/BG7)</f>
        <v>1</v>
      </c>
      <c r="BL7" s="66">
        <f t="shared" ref="BL7" si="4">IF(BI7=0,0,BJ7/BI7)</f>
        <v>1</v>
      </c>
      <c r="BM7" s="45">
        <f t="shared" ref="BM7" si="5">IF(W7&gt;=N7,N7,W7)</f>
        <v>1</v>
      </c>
      <c r="BN7" s="45">
        <f t="shared" ref="BN7" si="6">IF(Y7&gt;=N7,N7,Y7)</f>
        <v>1</v>
      </c>
      <c r="BO7" s="45">
        <f t="shared" ref="BO7" si="7">IF(AA7&gt;=O7,O7,AA7)</f>
        <v>1</v>
      </c>
      <c r="BP7" s="45">
        <f t="shared" ref="BP7" si="8">IF(AC7&gt;=O7,O7,AC7)</f>
        <v>1</v>
      </c>
      <c r="BQ7" s="45">
        <f t="shared" ref="BQ7" si="9">IF(AE7&gt;=P7,P7,AE7)</f>
        <v>1</v>
      </c>
      <c r="BR7" s="45">
        <f t="shared" ref="BR7" si="10">IF(AG7&gt;=P7,P7,AG7)</f>
        <v>1</v>
      </c>
      <c r="BS7" s="45">
        <f t="shared" ref="BS7" si="11">IF(AI7&gt;=Q7,Q7,AI7)</f>
        <v>1</v>
      </c>
      <c r="BT7" s="45">
        <f t="shared" ref="BT7" si="12">IF(AK7&gt;=Q7,Q7,AK7)</f>
        <v>1</v>
      </c>
      <c r="BU7" s="45">
        <f t="shared" ref="BU7" si="13">IF(AM7&gt;=R7,R7,AM7)</f>
        <v>0</v>
      </c>
      <c r="BV7" s="45">
        <f t="shared" ref="BV7" si="14">IF(AO7&gt;=R7,R7,AO7)</f>
        <v>0</v>
      </c>
      <c r="BW7" s="45">
        <f t="shared" ref="BW7" si="15">IF(AQ7&gt;=S7,S7,AQ7)</f>
        <v>1</v>
      </c>
      <c r="BX7" s="45">
        <f t="shared" ref="BX7" si="16">IF(AS7&gt;=S7,S7,AS7)</f>
        <v>1</v>
      </c>
      <c r="BY7" s="45">
        <f t="shared" ref="BY7" si="17">IF(AU7&gt;=T7,T7,AU7)</f>
        <v>0</v>
      </c>
      <c r="BZ7" s="45">
        <f t="shared" ref="BZ7" si="18">IF(AW7&gt;=T7,T7,AW7)</f>
        <v>0</v>
      </c>
      <c r="CA7" s="45">
        <f t="shared" ref="CA7" si="19">IF(AY7&gt;=U7,U7,AY7)</f>
        <v>0</v>
      </c>
      <c r="CB7" s="45">
        <f t="shared" ref="CB7" si="20">IF(BA7&gt;=U7,U7,BA7)</f>
        <v>0</v>
      </c>
      <c r="CC7" s="45">
        <f t="shared" ref="CC7" si="21">IF(BC7&gt;=V7,V7,BC7)</f>
        <v>0</v>
      </c>
      <c r="CD7" s="45">
        <f t="shared" ref="CD7" si="22">IF(BE7&gt;=V7,V7,BE7)</f>
        <v>0</v>
      </c>
    </row>
    <row r="8" spans="1:82" hidden="1">
      <c r="A8" s="34">
        <v>1</v>
      </c>
      <c r="B8" s="34" t="s">
        <v>185</v>
      </c>
      <c r="C8" s="34" t="s">
        <v>1067</v>
      </c>
      <c r="D8" s="34" t="s">
        <v>1066</v>
      </c>
      <c r="E8" s="34" t="s">
        <v>1065</v>
      </c>
      <c r="F8" s="34" t="s">
        <v>1086</v>
      </c>
      <c r="G8" s="34" t="s">
        <v>1087</v>
      </c>
      <c r="H8" s="34" t="s">
        <v>7</v>
      </c>
      <c r="I8" s="34" t="s">
        <v>7</v>
      </c>
      <c r="J8" s="34" t="s">
        <v>195</v>
      </c>
      <c r="K8" s="34" t="s">
        <v>195</v>
      </c>
      <c r="L8" s="34" t="s">
        <v>2051</v>
      </c>
      <c r="M8" s="34" t="s">
        <v>1083</v>
      </c>
      <c r="N8" s="34">
        <v>1</v>
      </c>
      <c r="O8" s="34">
        <v>0</v>
      </c>
      <c r="P8" s="34">
        <v>0</v>
      </c>
      <c r="Q8" s="34">
        <v>0</v>
      </c>
      <c r="R8" s="34">
        <v>0</v>
      </c>
      <c r="S8" s="34">
        <v>1</v>
      </c>
      <c r="T8" s="34">
        <v>0</v>
      </c>
      <c r="U8" s="77">
        <v>0</v>
      </c>
      <c r="V8" s="34">
        <v>0</v>
      </c>
      <c r="W8" s="60">
        <f>COUNTIFS(配置清单!G:G,G8,配置清单!$H:$H,"PM",配置清单!$N:$N,"在岗")</f>
        <v>1</v>
      </c>
      <c r="X8" s="61">
        <f t="shared" ref="X8:X71" si="23">IF(N8=0,"NA",IF(W8&gt;=N8,1,W8/N8))</f>
        <v>1</v>
      </c>
      <c r="Y8" s="60">
        <f>COUNTIFS(配置清单!$G:$G,G8,配置清单!$H:$H,"PM",配置清单!$N:$N,"在岗",配置清单!$P:$P,"&lt;&gt;暂不胜任")</f>
        <v>1</v>
      </c>
      <c r="Z8" s="61">
        <f t="shared" ref="Z8:Z71" si="24">IF(N8=0,"NA",IF(Y8&gt;=N8,1,IF(W8=0,0,Y8/W8)))</f>
        <v>1</v>
      </c>
      <c r="AA8" s="62">
        <f>COUNTIFS(配置清单!$G:$G,G8,配置清单!$H:$H,"SE",配置清单!$N:$N,"在岗")+COUNTIFS(配置清单!$G:$G,G8,配置清单!$H:$H,"SA",配置清单!$N:$N,"在岗")</f>
        <v>0</v>
      </c>
      <c r="AB8" s="61" t="str">
        <f t="shared" ref="AB8:AB71" si="25">IF(O8=0,"NA",IF(AA8&gt;=O8,1,AA8/O8))</f>
        <v>NA</v>
      </c>
      <c r="AC8" s="60">
        <f>COUNTIFS(配置清单!$G:$G,G8,配置清单!$H:$H,"SE",配置清单!$N:$N,"在岗",配置清单!$P:$P,"&lt;&gt;暂不胜任")+COUNTIFS(配置清单!$G:$G,G8,配置清单!$H:$H,"SA",配置清单!$N:$N,"在岗",配置清单!$P:$P,"&lt;&gt;暂不胜任")</f>
        <v>0</v>
      </c>
      <c r="AD8" s="61" t="str">
        <f t="shared" ref="AD8:AD71" si="26">IF(O8=0,"NA",IF(AC8&gt;=O8,1,IF(AA8=0,0,AC8/AA8)))</f>
        <v>NA</v>
      </c>
      <c r="AE8" s="60">
        <f>COUNTIFS(配置清单!$G:$G,G8,配置清单!H:H,"MDE",配置清单!N:N,"在岗")</f>
        <v>0</v>
      </c>
      <c r="AF8" s="61" t="str">
        <f t="shared" ref="AF8:AF71" si="27">IF(P8=0,"NA",IF(AE8&gt;=P8,1,AE8/P8))</f>
        <v>NA</v>
      </c>
      <c r="AG8" s="60">
        <f>COUNTIFS(配置清单!$G:$G,G8,配置清单!$H:$H,"MDE",配置清单!$N:$N,"在岗",配置清单!$P:$P,"&lt;&gt;暂不胜任")</f>
        <v>0</v>
      </c>
      <c r="AH8" s="61" t="str">
        <f t="shared" ref="AH8:AH71" si="28">IF(P8=0,"NA",IF(AG8&gt;=P8,1,IF(AE8=0,0,AG8/AE8)))</f>
        <v>NA</v>
      </c>
      <c r="AI8" s="62">
        <f>COUNTIFS(配置清单!G:G,G8,配置清单!H:H,"TPM",配置清单!N:N,"在岗")+COUNTIFS(配置清单!G:G,G8,配置清单!H:H,"TC",配置清单!N:N,"在岗")</f>
        <v>1</v>
      </c>
      <c r="AJ8" s="61" t="str">
        <f t="shared" ref="AJ8:AJ71" si="29">IF(Q8=0,"NA",IF(AI8&gt;=Q8,1,AI8/Q8))</f>
        <v>NA</v>
      </c>
      <c r="AK8" s="60">
        <f>COUNTIFS(配置清单!G:G,G8,配置清单!H:H,"TPM",配置清单!N:N,"在岗",配置清单!P:P,"&lt;&gt;暂不胜任")+COUNTIFS(配置清单!G:G,G8,配置清单!H:H,"TC",配置清单!N:N,"在岗",配置清单!P:P,"&lt;&gt;暂不胜任")</f>
        <v>1</v>
      </c>
      <c r="AL8" s="61" t="str">
        <f t="shared" ref="AL8:AL71" si="30">IF(Q8=0,"NA",IF(AK8&gt;=Q8,1,IF(AI8=0,0,AK8/AI8)))</f>
        <v>NA</v>
      </c>
      <c r="AM8" s="60">
        <f>COUNTIFS(配置清单!G:G,G8,配置清单!H:H,"TSE",配置清单!N:N,"在岗")</f>
        <v>0</v>
      </c>
      <c r="AN8" s="61" t="str">
        <f t="shared" ref="AN8:AN71" si="31">IF(R8=0,"NA",IF(AM8&gt;=R8,1,AM8/R8))</f>
        <v>NA</v>
      </c>
      <c r="AO8" s="60">
        <f>COUNTIFS(配置清单!G:G,G8,配置清单!H:H,"TSE",配置清单!N:N,"在岗",配置清单!P:P,"&lt;&gt;暂不胜任")</f>
        <v>0</v>
      </c>
      <c r="AP8" s="61" t="str">
        <f t="shared" ref="AP8:AP71" si="32">IF(R8=0,"NA",IF(AO8&gt;=R8,1,IF(AM8=0,0,AO8/AM8)))</f>
        <v>NA</v>
      </c>
      <c r="AQ8" s="60">
        <f>COUNTIFS(配置清单!$G:$G,G8,配置清单!H:H,"QA",配置清单!N:N,"在岗")</f>
        <v>1</v>
      </c>
      <c r="AR8" s="61">
        <f t="shared" ref="AR8:AR71" si="33">IF(S8=0,"NA",IF(AQ8&gt;=S8,1,AQ8/S8))</f>
        <v>1</v>
      </c>
      <c r="AS8" s="60">
        <f>COUNTIFS(配置清单!$G:$G,G8,配置清单!$H:$H,"QA",配置清单!$N:$N,"在岗",配置清单!$P:$P,"&lt;&gt;暂不胜任")</f>
        <v>1</v>
      </c>
      <c r="AT8" s="61">
        <f t="shared" ref="AT8:AT71" si="34">IF(S8=0,"NA",IF(AS8&gt;=S8,1,IF(AQ8=0,0,AS8/AQ8)))</f>
        <v>1</v>
      </c>
      <c r="AU8" s="60">
        <f>COUNTIFS(配置清单!G:G,规划及评估!G8,配置清单!H:H,"BA",配置清单!N:N,"在岗")</f>
        <v>0</v>
      </c>
      <c r="AV8" s="61" t="str">
        <f t="shared" ref="AV8:AV71" si="35">IF(T8=0,"NA",IF(AU8&gt;=T8,1,AU8/T8))</f>
        <v>NA</v>
      </c>
      <c r="AW8" s="60">
        <f>COUNTIFS(配置清单!G:G,G8,配置清单!H:H,"BA",配置清单!N:N,"在岗",配置清单!P:P,"&lt;&gt;暂不胜任")</f>
        <v>0</v>
      </c>
      <c r="AX8" s="61" t="str">
        <f t="shared" ref="AX8:AX71" si="36">IF(T8=0,"NA",IF(AW8&gt;=T8,1,IF(AU8=0,0,AW8/AU8)))</f>
        <v>NA</v>
      </c>
      <c r="AY8" s="60">
        <f>COUNTIFS(配置清单!G:G,规划及评估!G8,配置清单!H:H,"IA",配置清单!N:N,"在岗")</f>
        <v>0</v>
      </c>
      <c r="AZ8" s="61" t="str">
        <f t="shared" ref="AZ8:AZ71" si="37">IF(U8=0,"NA",IF(AY8&gt;=U8,1,AY8/U8))</f>
        <v>NA</v>
      </c>
      <c r="BA8" s="60">
        <f>COUNTIFS(配置清单!G:G,G8,配置清单!H:H,"IA",配置清单!N:N,"在岗",配置清单!P:P,"&lt;&gt;暂不胜任")</f>
        <v>0</v>
      </c>
      <c r="BB8" s="61" t="str">
        <f t="shared" ref="BB8:BB71" si="38">IF(U8=0,"NA",IF(BA8&gt;=U8,1,IF(AY8=0,0,BA8/AY8)))</f>
        <v>NA</v>
      </c>
      <c r="BC8" s="60">
        <f>COUNTIFS(配置清单!G:G,规划及评估!G8,配置清单!H:H,"产品经理",配置清单!N:N,"在岗")</f>
        <v>0</v>
      </c>
      <c r="BD8" s="61" t="str">
        <f t="shared" ref="BD8:BD71" si="39">IF(V8=0,"NA",IF(BC8&gt;=V8,1,BC8/V8))</f>
        <v>NA</v>
      </c>
      <c r="BE8" s="60">
        <f>COUNTIFS(配置清单!G:G,G8,配置清单!H:H,"产品经理",配置清单!N:N,"在岗",配置清单!P:P,"&lt;&gt;暂不胜任")</f>
        <v>0</v>
      </c>
      <c r="BF8" s="61" t="str">
        <f t="shared" ref="BF8:BF71" si="40">IF(V8=0,"NA",IF(BE8&gt;=V8,1,IF(BC8=0,0,BE8/BC8)))</f>
        <v>NA</v>
      </c>
      <c r="BG8" s="63">
        <f t="shared" ref="BG8:BG71" si="41">SUM(N8,O8,P8,Q8,R8,S8,T8,U8,V8)</f>
        <v>2</v>
      </c>
      <c r="BH8" s="64">
        <f t="shared" ref="BH8:BH71" si="42">IF(N8=0,0,W8)+IF(O8=0,0,AA8)+IF(P8=0,0,AE8)+IF(Q8=0,0,AI8)+IF(R8=0,0,AM8)+IF(S8=0,0,AQ8)+IF(T8=0,0,AU8)+IF(U8=0,0,AY8)+IF(V8=0,0,BC8)</f>
        <v>2</v>
      </c>
      <c r="BI8" s="64">
        <f t="shared" ref="BI8:BI71" si="43">IF(W8&gt;=N8,N8,W8)+IF(AA8&gt;=O8,O8,AA8)+IF(AE8&gt;=P8,P8,AE8)+IF(AI8&gt;=Q8,Q8,AI8)+IF(AM8&gt;=R8,R8,AM8)+IF(AQ8&gt;=S8,S8,AQ8)+IF(AU8&gt;=T8,T8,AU8)+IF(AY8&gt;=U8,U8,AY8)+IF(BC8&gt;=V8,V8,BC8)</f>
        <v>2</v>
      </c>
      <c r="BJ8" s="64">
        <f t="shared" ref="BJ8:BJ71" si="44">IF(Y8&gt;=N8,N8,Y8)+IF(AC8&gt;=O8,O8,AC8)+IF(AG8&gt;=P8,P8,AG8)+IF(AK8&gt;=Q8,Q8,AK8)+IF(AO8&gt;=R8,R8,AO8)+IF(AS8&gt;=S8,S8,AS8)+IF(AW8&gt;=T8,T8,AW8)+IF(BA8&gt;=U8,U8,BA8)+IF(BE8&gt;=V8,V8,BE8)</f>
        <v>2</v>
      </c>
      <c r="BK8" s="65">
        <f t="shared" ref="BK8:BK71" si="45">IF(BG8=0,0,BI8/BG8)</f>
        <v>1</v>
      </c>
      <c r="BL8" s="66">
        <f t="shared" ref="BL8:BL71" si="46">IF(BI8=0,0,BJ8/BI8)</f>
        <v>1</v>
      </c>
      <c r="BM8" s="92">
        <f t="shared" ref="BM8:BM71" si="47">IF(W8&gt;=N8,N8,W8)</f>
        <v>1</v>
      </c>
      <c r="BN8" s="92">
        <f t="shared" ref="BN8:BN71" si="48">IF(Y8&gt;=N8,N8,Y8)</f>
        <v>1</v>
      </c>
      <c r="BO8" s="92">
        <f t="shared" ref="BO8:BO71" si="49">IF(AA8&gt;=O8,O8,AA8)</f>
        <v>0</v>
      </c>
      <c r="BP8" s="92">
        <f t="shared" ref="BP8:BP71" si="50">IF(AC8&gt;=O8,O8,AC8)</f>
        <v>0</v>
      </c>
      <c r="BQ8" s="92">
        <f t="shared" ref="BQ8:BQ71" si="51">IF(AE8&gt;=P8,P8,AE8)</f>
        <v>0</v>
      </c>
      <c r="BR8" s="92">
        <f t="shared" ref="BR8:BR71" si="52">IF(AG8&gt;=P8,P8,AG8)</f>
        <v>0</v>
      </c>
      <c r="BS8" s="92">
        <f t="shared" ref="BS8:BS71" si="53">IF(AI8&gt;=Q8,Q8,AI8)</f>
        <v>0</v>
      </c>
      <c r="BT8" s="92">
        <f t="shared" ref="BT8:BT71" si="54">IF(AK8&gt;=Q8,Q8,AK8)</f>
        <v>0</v>
      </c>
      <c r="BU8" s="92">
        <f t="shared" ref="BU8:BU71" si="55">IF(AM8&gt;=R8,R8,AM8)</f>
        <v>0</v>
      </c>
      <c r="BV8" s="92">
        <f t="shared" ref="BV8:BV71" si="56">IF(AO8&gt;=R8,R8,AO8)</f>
        <v>0</v>
      </c>
      <c r="BW8" s="92">
        <f t="shared" ref="BW8:BW71" si="57">IF(AQ8&gt;=S8,S8,AQ8)</f>
        <v>1</v>
      </c>
      <c r="BX8" s="92">
        <f t="shared" ref="BX8:BX71" si="58">IF(AS8&gt;=S8,S8,AS8)</f>
        <v>1</v>
      </c>
      <c r="BY8" s="92">
        <f t="shared" ref="BY8:BY71" si="59">IF(AU8&gt;=T8,T8,AU8)</f>
        <v>0</v>
      </c>
      <c r="BZ8" s="92">
        <f t="shared" ref="BZ8:BZ71" si="60">IF(AW8&gt;=T8,T8,AW8)</f>
        <v>0</v>
      </c>
      <c r="CA8" s="92">
        <f t="shared" ref="CA8:CA71" si="61">IF(AY8&gt;=U8,U8,AY8)</f>
        <v>0</v>
      </c>
      <c r="CB8" s="92">
        <f t="shared" ref="CB8:CB71" si="62">IF(BA8&gt;=U8,U8,BA8)</f>
        <v>0</v>
      </c>
      <c r="CC8" s="92">
        <f t="shared" ref="CC8:CC71" si="63">IF(BC8&gt;=V8,V8,BC8)</f>
        <v>0</v>
      </c>
      <c r="CD8" s="92">
        <f t="shared" ref="CD8:CD71" si="64">IF(BE8&gt;=V8,V8,BE8)</f>
        <v>0</v>
      </c>
    </row>
    <row r="9" spans="1:82" hidden="1">
      <c r="A9" s="34">
        <v>2</v>
      </c>
      <c r="B9" s="34" t="s">
        <v>185</v>
      </c>
      <c r="C9" s="34" t="s">
        <v>1067</v>
      </c>
      <c r="D9" s="34" t="s">
        <v>1066</v>
      </c>
      <c r="E9" s="34" t="s">
        <v>1065</v>
      </c>
      <c r="F9" s="34" t="s">
        <v>1133</v>
      </c>
      <c r="G9" s="34" t="s">
        <v>1140</v>
      </c>
      <c r="H9" s="34" t="s">
        <v>7</v>
      </c>
      <c r="I9" s="34" t="s">
        <v>4</v>
      </c>
      <c r="J9" s="34" t="s">
        <v>195</v>
      </c>
      <c r="K9" s="34" t="s">
        <v>34</v>
      </c>
      <c r="L9" s="34" t="s">
        <v>2051</v>
      </c>
      <c r="M9" s="34" t="s">
        <v>1083</v>
      </c>
      <c r="N9" s="34">
        <v>1</v>
      </c>
      <c r="O9" s="34">
        <v>0</v>
      </c>
      <c r="P9" s="34">
        <v>0</v>
      </c>
      <c r="Q9" s="34">
        <v>1</v>
      </c>
      <c r="R9" s="34">
        <v>0</v>
      </c>
      <c r="S9" s="34">
        <v>1</v>
      </c>
      <c r="T9" s="34">
        <v>0</v>
      </c>
      <c r="U9" s="77">
        <v>0</v>
      </c>
      <c r="V9" s="34">
        <v>0</v>
      </c>
      <c r="W9" s="60">
        <f>COUNTIFS(配置清单!G:G,G9,配置清单!$H:$H,"PM",配置清单!$N:$N,"在岗")</f>
        <v>1</v>
      </c>
      <c r="X9" s="61">
        <f t="shared" si="23"/>
        <v>1</v>
      </c>
      <c r="Y9" s="60">
        <f>COUNTIFS(配置清单!$G:$G,G9,配置清单!$H:$H,"PM",配置清单!$N:$N,"在岗",配置清单!$P:$P,"&lt;&gt;暂不胜任")</f>
        <v>1</v>
      </c>
      <c r="Z9" s="61">
        <f t="shared" si="24"/>
        <v>1</v>
      </c>
      <c r="AA9" s="62">
        <f>COUNTIFS(配置清单!$G:$G,G9,配置清单!$H:$H,"SE",配置清单!$N:$N,"在岗")+COUNTIFS(配置清单!$G:$G,G9,配置清单!$H:$H,"SA",配置清单!$N:$N,"在岗")</f>
        <v>0</v>
      </c>
      <c r="AB9" s="61" t="str">
        <f t="shared" si="25"/>
        <v>NA</v>
      </c>
      <c r="AC9" s="60">
        <f>COUNTIFS(配置清单!$G:$G,G9,配置清单!$H:$H,"SE",配置清单!$N:$N,"在岗",配置清单!$P:$P,"&lt;&gt;暂不胜任")+COUNTIFS(配置清单!$G:$G,G9,配置清单!$H:$H,"SA",配置清单!$N:$N,"在岗",配置清单!$P:$P,"&lt;&gt;暂不胜任")</f>
        <v>0</v>
      </c>
      <c r="AD9" s="61" t="str">
        <f t="shared" si="26"/>
        <v>NA</v>
      </c>
      <c r="AE9" s="60">
        <f>COUNTIFS(配置清单!$G:$G,G9,配置清单!H:H,"MDE",配置清单!N:N,"在岗")</f>
        <v>0</v>
      </c>
      <c r="AF9" s="61" t="str">
        <f t="shared" si="27"/>
        <v>NA</v>
      </c>
      <c r="AG9" s="60">
        <f>COUNTIFS(配置清单!$G:$G,G9,配置清单!$H:$H,"MDE",配置清单!$N:$N,"在岗",配置清单!$P:$P,"&lt;&gt;暂不胜任")</f>
        <v>0</v>
      </c>
      <c r="AH9" s="61" t="str">
        <f t="shared" si="28"/>
        <v>NA</v>
      </c>
      <c r="AI9" s="62">
        <f>COUNTIFS(配置清单!G:G,G9,配置清单!H:H,"TPM",配置清单!N:N,"在岗")+COUNTIFS(配置清单!G:G,G9,配置清单!H:H,"TC",配置清单!N:N,"在岗")</f>
        <v>1</v>
      </c>
      <c r="AJ9" s="61">
        <f t="shared" si="29"/>
        <v>1</v>
      </c>
      <c r="AK9" s="60">
        <f>COUNTIFS(配置清单!G:G,G9,配置清单!H:H,"TPM",配置清单!N:N,"在岗",配置清单!P:P,"&lt;&gt;暂不胜任")+COUNTIFS(配置清单!G:G,G9,配置清单!H:H,"TC",配置清单!N:N,"在岗",配置清单!P:P,"&lt;&gt;暂不胜任")</f>
        <v>1</v>
      </c>
      <c r="AL9" s="61">
        <f t="shared" si="30"/>
        <v>1</v>
      </c>
      <c r="AM9" s="60">
        <f>COUNTIFS(配置清单!G:G,G9,配置清单!H:H,"TSE",配置清单!N:N,"在岗")</f>
        <v>1</v>
      </c>
      <c r="AN9" s="61" t="str">
        <f t="shared" si="31"/>
        <v>NA</v>
      </c>
      <c r="AO9" s="60">
        <f>COUNTIFS(配置清单!G:G,G9,配置清单!H:H,"TSE",配置清单!N:N,"在岗",配置清单!P:P,"&lt;&gt;暂不胜任")</f>
        <v>1</v>
      </c>
      <c r="AP9" s="61" t="str">
        <f t="shared" si="32"/>
        <v>NA</v>
      </c>
      <c r="AQ9" s="60">
        <f>COUNTIFS(配置清单!$G:$G,G9,配置清单!H:H,"QA",配置清单!N:N,"在岗")</f>
        <v>1</v>
      </c>
      <c r="AR9" s="61">
        <f t="shared" si="33"/>
        <v>1</v>
      </c>
      <c r="AS9" s="60">
        <f>COUNTIFS(配置清单!$G:$G,G9,配置清单!$H:$H,"QA",配置清单!$N:$N,"在岗",配置清单!$P:$P,"&lt;&gt;暂不胜任")</f>
        <v>1</v>
      </c>
      <c r="AT9" s="61">
        <f t="shared" si="34"/>
        <v>1</v>
      </c>
      <c r="AU9" s="60">
        <f>COUNTIFS(配置清单!G:G,规划及评估!G9,配置清单!H:H,"BA",配置清单!N:N,"在岗")</f>
        <v>0</v>
      </c>
      <c r="AV9" s="61" t="str">
        <f t="shared" si="35"/>
        <v>NA</v>
      </c>
      <c r="AW9" s="60">
        <f>COUNTIFS(配置清单!G:G,G9,配置清单!H:H,"BA",配置清单!N:N,"在岗",配置清单!P:P,"&lt;&gt;暂不胜任")</f>
        <v>0</v>
      </c>
      <c r="AX9" s="61" t="str">
        <f t="shared" si="36"/>
        <v>NA</v>
      </c>
      <c r="AY9" s="60">
        <f>COUNTIFS(配置清单!G:G,规划及评估!G9,配置清单!H:H,"IA",配置清单!N:N,"在岗")</f>
        <v>0</v>
      </c>
      <c r="AZ9" s="61" t="str">
        <f t="shared" si="37"/>
        <v>NA</v>
      </c>
      <c r="BA9" s="60">
        <f>COUNTIFS(配置清单!G:G,G9,配置清单!H:H,"IA",配置清单!N:N,"在岗",配置清单!P:P,"&lt;&gt;暂不胜任")</f>
        <v>0</v>
      </c>
      <c r="BB9" s="61" t="str">
        <f t="shared" si="38"/>
        <v>NA</v>
      </c>
      <c r="BC9" s="60">
        <f>COUNTIFS(配置清单!G:G,规划及评估!G9,配置清单!H:H,"产品经理",配置清单!N:N,"在岗")</f>
        <v>0</v>
      </c>
      <c r="BD9" s="61" t="str">
        <f t="shared" si="39"/>
        <v>NA</v>
      </c>
      <c r="BE9" s="60">
        <f>COUNTIFS(配置清单!G:G,G9,配置清单!H:H,"产品经理",配置清单!N:N,"在岗",配置清单!P:P,"&lt;&gt;暂不胜任")</f>
        <v>0</v>
      </c>
      <c r="BF9" s="61" t="str">
        <f t="shared" si="40"/>
        <v>NA</v>
      </c>
      <c r="BG9" s="63">
        <f t="shared" si="41"/>
        <v>3</v>
      </c>
      <c r="BH9" s="64">
        <f t="shared" si="42"/>
        <v>3</v>
      </c>
      <c r="BI9" s="64">
        <f t="shared" si="43"/>
        <v>3</v>
      </c>
      <c r="BJ9" s="64">
        <f t="shared" si="44"/>
        <v>3</v>
      </c>
      <c r="BK9" s="65">
        <f t="shared" si="45"/>
        <v>1</v>
      </c>
      <c r="BL9" s="66">
        <f t="shared" si="46"/>
        <v>1</v>
      </c>
      <c r="BM9" s="92">
        <f t="shared" si="47"/>
        <v>1</v>
      </c>
      <c r="BN9" s="92">
        <f t="shared" si="48"/>
        <v>1</v>
      </c>
      <c r="BO9" s="92">
        <f t="shared" si="49"/>
        <v>0</v>
      </c>
      <c r="BP9" s="92">
        <f t="shared" si="50"/>
        <v>0</v>
      </c>
      <c r="BQ9" s="92">
        <f t="shared" si="51"/>
        <v>0</v>
      </c>
      <c r="BR9" s="92">
        <f t="shared" si="52"/>
        <v>0</v>
      </c>
      <c r="BS9" s="92">
        <f t="shared" si="53"/>
        <v>1</v>
      </c>
      <c r="BT9" s="92">
        <f t="shared" si="54"/>
        <v>1</v>
      </c>
      <c r="BU9" s="92">
        <f t="shared" si="55"/>
        <v>0</v>
      </c>
      <c r="BV9" s="92">
        <f t="shared" si="56"/>
        <v>0</v>
      </c>
      <c r="BW9" s="92">
        <f t="shared" si="57"/>
        <v>1</v>
      </c>
      <c r="BX9" s="92">
        <f t="shared" si="58"/>
        <v>1</v>
      </c>
      <c r="BY9" s="92">
        <f t="shared" si="59"/>
        <v>0</v>
      </c>
      <c r="BZ9" s="92">
        <f t="shared" si="60"/>
        <v>0</v>
      </c>
      <c r="CA9" s="92">
        <f t="shared" si="61"/>
        <v>0</v>
      </c>
      <c r="CB9" s="92">
        <f t="shared" si="62"/>
        <v>0</v>
      </c>
      <c r="CC9" s="92">
        <f t="shared" si="63"/>
        <v>0</v>
      </c>
      <c r="CD9" s="92">
        <f t="shared" si="64"/>
        <v>0</v>
      </c>
    </row>
    <row r="10" spans="1:82" hidden="1">
      <c r="A10" s="34">
        <v>3</v>
      </c>
      <c r="B10" s="34" t="s">
        <v>185</v>
      </c>
      <c r="C10" s="34" t="s">
        <v>1067</v>
      </c>
      <c r="D10" s="34" t="s">
        <v>1066</v>
      </c>
      <c r="E10" s="34" t="s">
        <v>1065</v>
      </c>
      <c r="F10" s="34" t="s">
        <v>1215</v>
      </c>
      <c r="G10" s="34" t="s">
        <v>1216</v>
      </c>
      <c r="H10" s="34" t="s">
        <v>7</v>
      </c>
      <c r="I10" s="34" t="s">
        <v>4</v>
      </c>
      <c r="J10" s="34" t="s">
        <v>195</v>
      </c>
      <c r="K10" s="34" t="s">
        <v>195</v>
      </c>
      <c r="L10" s="34" t="s">
        <v>2051</v>
      </c>
      <c r="M10" s="34" t="s">
        <v>1200</v>
      </c>
      <c r="N10" s="34">
        <v>1</v>
      </c>
      <c r="O10" s="34">
        <v>1</v>
      </c>
      <c r="P10" s="34">
        <v>1</v>
      </c>
      <c r="Q10" s="34">
        <v>1</v>
      </c>
      <c r="R10" s="34">
        <v>0</v>
      </c>
      <c r="S10" s="34">
        <v>1</v>
      </c>
      <c r="T10" s="34">
        <v>0</v>
      </c>
      <c r="U10" s="77">
        <v>0</v>
      </c>
      <c r="V10" s="34">
        <v>0</v>
      </c>
      <c r="W10" s="60">
        <f>COUNTIFS(配置清单!G:G,G10,配置清单!$H:$H,"PM",配置清单!$N:$N,"在岗")</f>
        <v>2</v>
      </c>
      <c r="X10" s="61">
        <f t="shared" si="23"/>
        <v>1</v>
      </c>
      <c r="Y10" s="60">
        <f>COUNTIFS(配置清单!$G:$G,G10,配置清单!$H:$H,"PM",配置清单!$N:$N,"在岗",配置清单!$P:$P,"&lt;&gt;暂不胜任")</f>
        <v>2</v>
      </c>
      <c r="Z10" s="61">
        <f t="shared" si="24"/>
        <v>1</v>
      </c>
      <c r="AA10" s="62">
        <f>COUNTIFS(配置清单!$G:$G,G10,配置清单!$H:$H,"SE",配置清单!$N:$N,"在岗")+COUNTIFS(配置清单!$G:$G,G10,配置清单!$H:$H,"SA",配置清单!$N:$N,"在岗")</f>
        <v>1</v>
      </c>
      <c r="AB10" s="61">
        <f t="shared" si="25"/>
        <v>1</v>
      </c>
      <c r="AC10" s="60">
        <f>COUNTIFS(配置清单!$G:$G,G10,配置清单!$H:$H,"SE",配置清单!$N:$N,"在岗",配置清单!$P:$P,"&lt;&gt;暂不胜任")+COUNTIFS(配置清单!$G:$G,G10,配置清单!$H:$H,"SA",配置清单!$N:$N,"在岗",配置清单!$P:$P,"&lt;&gt;暂不胜任")</f>
        <v>1</v>
      </c>
      <c r="AD10" s="61">
        <f t="shared" si="26"/>
        <v>1</v>
      </c>
      <c r="AE10" s="60">
        <f>COUNTIFS(配置清单!$G:$G,G10,配置清单!H:H,"MDE",配置清单!N:N,"在岗")</f>
        <v>1</v>
      </c>
      <c r="AF10" s="61">
        <f t="shared" si="27"/>
        <v>1</v>
      </c>
      <c r="AG10" s="60">
        <f>COUNTIFS(配置清单!$G:$G,G10,配置清单!$H:$H,"MDE",配置清单!$N:$N,"在岗",配置清单!$P:$P,"&lt;&gt;暂不胜任")</f>
        <v>1</v>
      </c>
      <c r="AH10" s="61">
        <f t="shared" si="28"/>
        <v>1</v>
      </c>
      <c r="AI10" s="62">
        <f>COUNTIFS(配置清单!G:G,G10,配置清单!H:H,"TPM",配置清单!N:N,"在岗")+COUNTIFS(配置清单!G:G,G10,配置清单!H:H,"TC",配置清单!N:N,"在岗")</f>
        <v>1</v>
      </c>
      <c r="AJ10" s="61">
        <f t="shared" si="29"/>
        <v>1</v>
      </c>
      <c r="AK10" s="60">
        <f>COUNTIFS(配置清单!G:G,G10,配置清单!H:H,"TPM",配置清单!N:N,"在岗",配置清单!P:P,"&lt;&gt;暂不胜任")+COUNTIFS(配置清单!G:G,G10,配置清单!H:H,"TC",配置清单!N:N,"在岗",配置清单!P:P,"&lt;&gt;暂不胜任")</f>
        <v>1</v>
      </c>
      <c r="AL10" s="61">
        <f t="shared" si="30"/>
        <v>1</v>
      </c>
      <c r="AM10" s="60">
        <f>COUNTIFS(配置清单!G:G,G10,配置清单!H:H,"TSE",配置清单!N:N,"在岗")</f>
        <v>0</v>
      </c>
      <c r="AN10" s="61" t="str">
        <f t="shared" si="31"/>
        <v>NA</v>
      </c>
      <c r="AO10" s="60">
        <f>COUNTIFS(配置清单!G:G,G10,配置清单!H:H,"TSE",配置清单!N:N,"在岗",配置清单!P:P,"&lt;&gt;暂不胜任")</f>
        <v>0</v>
      </c>
      <c r="AP10" s="61" t="str">
        <f t="shared" si="32"/>
        <v>NA</v>
      </c>
      <c r="AQ10" s="60">
        <f>COUNTIFS(配置清单!$G:$G,G10,配置清单!H:H,"QA",配置清单!N:N,"在岗")</f>
        <v>1</v>
      </c>
      <c r="AR10" s="61">
        <f t="shared" si="33"/>
        <v>1</v>
      </c>
      <c r="AS10" s="60">
        <f>COUNTIFS(配置清单!$G:$G,G10,配置清单!$H:$H,"QA",配置清单!$N:$N,"在岗",配置清单!$P:$P,"&lt;&gt;暂不胜任")</f>
        <v>1</v>
      </c>
      <c r="AT10" s="61">
        <f t="shared" si="34"/>
        <v>1</v>
      </c>
      <c r="AU10" s="60">
        <f>COUNTIFS(配置清单!G:G,规划及评估!G10,配置清单!H:H,"BA",配置清单!N:N,"在岗")</f>
        <v>0</v>
      </c>
      <c r="AV10" s="61" t="str">
        <f t="shared" si="35"/>
        <v>NA</v>
      </c>
      <c r="AW10" s="60">
        <f>COUNTIFS(配置清单!G:G,G10,配置清单!H:H,"BA",配置清单!N:N,"在岗",配置清单!P:P,"&lt;&gt;暂不胜任")</f>
        <v>0</v>
      </c>
      <c r="AX10" s="61" t="str">
        <f t="shared" si="36"/>
        <v>NA</v>
      </c>
      <c r="AY10" s="60">
        <f>COUNTIFS(配置清单!G:G,规划及评估!G10,配置清单!H:H,"IA",配置清单!N:N,"在岗")</f>
        <v>0</v>
      </c>
      <c r="AZ10" s="61" t="str">
        <f t="shared" si="37"/>
        <v>NA</v>
      </c>
      <c r="BA10" s="60">
        <f>COUNTIFS(配置清单!G:G,G10,配置清单!H:H,"IA",配置清单!N:N,"在岗",配置清单!P:P,"&lt;&gt;暂不胜任")</f>
        <v>0</v>
      </c>
      <c r="BB10" s="61" t="str">
        <f t="shared" si="38"/>
        <v>NA</v>
      </c>
      <c r="BC10" s="60">
        <f>COUNTIFS(配置清单!G:G,规划及评估!G10,配置清单!H:H,"产品经理",配置清单!N:N,"在岗")</f>
        <v>0</v>
      </c>
      <c r="BD10" s="61" t="str">
        <f t="shared" si="39"/>
        <v>NA</v>
      </c>
      <c r="BE10" s="60">
        <f>COUNTIFS(配置清单!G:G,G10,配置清单!H:H,"产品经理",配置清单!N:N,"在岗",配置清单!P:P,"&lt;&gt;暂不胜任")</f>
        <v>0</v>
      </c>
      <c r="BF10" s="61" t="str">
        <f t="shared" si="40"/>
        <v>NA</v>
      </c>
      <c r="BG10" s="63">
        <f t="shared" si="41"/>
        <v>5</v>
      </c>
      <c r="BH10" s="64">
        <f t="shared" si="42"/>
        <v>6</v>
      </c>
      <c r="BI10" s="64">
        <f t="shared" si="43"/>
        <v>5</v>
      </c>
      <c r="BJ10" s="64">
        <f t="shared" si="44"/>
        <v>5</v>
      </c>
      <c r="BK10" s="65">
        <f t="shared" si="45"/>
        <v>1</v>
      </c>
      <c r="BL10" s="66">
        <f t="shared" si="46"/>
        <v>1</v>
      </c>
      <c r="BM10" s="92">
        <f t="shared" si="47"/>
        <v>1</v>
      </c>
      <c r="BN10" s="92">
        <f t="shared" si="48"/>
        <v>1</v>
      </c>
      <c r="BO10" s="92">
        <f t="shared" si="49"/>
        <v>1</v>
      </c>
      <c r="BP10" s="92">
        <f t="shared" si="50"/>
        <v>1</v>
      </c>
      <c r="BQ10" s="92">
        <f t="shared" si="51"/>
        <v>1</v>
      </c>
      <c r="BR10" s="92">
        <f t="shared" si="52"/>
        <v>1</v>
      </c>
      <c r="BS10" s="92">
        <f t="shared" si="53"/>
        <v>1</v>
      </c>
      <c r="BT10" s="92">
        <f t="shared" si="54"/>
        <v>1</v>
      </c>
      <c r="BU10" s="92">
        <f t="shared" si="55"/>
        <v>0</v>
      </c>
      <c r="BV10" s="92">
        <f t="shared" si="56"/>
        <v>0</v>
      </c>
      <c r="BW10" s="92">
        <f t="shared" si="57"/>
        <v>1</v>
      </c>
      <c r="BX10" s="92">
        <f t="shared" si="58"/>
        <v>1</v>
      </c>
      <c r="BY10" s="92">
        <f t="shared" si="59"/>
        <v>0</v>
      </c>
      <c r="BZ10" s="92">
        <f t="shared" si="60"/>
        <v>0</v>
      </c>
      <c r="CA10" s="92">
        <f t="shared" si="61"/>
        <v>0</v>
      </c>
      <c r="CB10" s="92">
        <f t="shared" si="62"/>
        <v>0</v>
      </c>
      <c r="CC10" s="92">
        <f t="shared" si="63"/>
        <v>0</v>
      </c>
      <c r="CD10" s="92">
        <f t="shared" si="64"/>
        <v>0</v>
      </c>
    </row>
    <row r="11" spans="1:82" hidden="1">
      <c r="A11" s="34">
        <v>4</v>
      </c>
      <c r="B11" s="34" t="s">
        <v>185</v>
      </c>
      <c r="C11" s="34" t="s">
        <v>1067</v>
      </c>
      <c r="D11" s="34" t="s">
        <v>1066</v>
      </c>
      <c r="E11" s="34" t="s">
        <v>1065</v>
      </c>
      <c r="F11" s="34" t="s">
        <v>1236</v>
      </c>
      <c r="G11" s="34" t="s">
        <v>1237</v>
      </c>
      <c r="H11" s="34" t="s">
        <v>7</v>
      </c>
      <c r="I11" s="34" t="s">
        <v>4</v>
      </c>
      <c r="J11" s="34" t="s">
        <v>2052</v>
      </c>
      <c r="K11" s="34" t="s">
        <v>34</v>
      </c>
      <c r="L11" s="34" t="s">
        <v>2051</v>
      </c>
      <c r="M11" s="34" t="s">
        <v>1245</v>
      </c>
      <c r="N11" s="34">
        <v>1</v>
      </c>
      <c r="O11" s="34">
        <v>0</v>
      </c>
      <c r="P11" s="34">
        <v>0</v>
      </c>
      <c r="Q11" s="34">
        <v>0</v>
      </c>
      <c r="R11" s="34">
        <v>0</v>
      </c>
      <c r="S11" s="34">
        <v>1</v>
      </c>
      <c r="T11" s="34">
        <v>0</v>
      </c>
      <c r="U11" s="77">
        <v>0</v>
      </c>
      <c r="V11" s="34">
        <v>0</v>
      </c>
      <c r="W11" s="60">
        <f>COUNTIFS(配置清单!G:G,G11,配置清单!$H:$H,"PM",配置清单!$N:$N,"在岗")</f>
        <v>1</v>
      </c>
      <c r="X11" s="61">
        <f t="shared" si="23"/>
        <v>1</v>
      </c>
      <c r="Y11" s="60">
        <f>COUNTIFS(配置清单!$G:$G,G11,配置清单!$H:$H,"PM",配置清单!$N:$N,"在岗",配置清单!$P:$P,"&lt;&gt;暂不胜任")</f>
        <v>1</v>
      </c>
      <c r="Z11" s="61">
        <f t="shared" si="24"/>
        <v>1</v>
      </c>
      <c r="AA11" s="62">
        <f>COUNTIFS(配置清单!$G:$G,G11,配置清单!$H:$H,"SE",配置清单!$N:$N,"在岗")+COUNTIFS(配置清单!$G:$G,G11,配置清单!$H:$H,"SA",配置清单!$N:$N,"在岗")</f>
        <v>0</v>
      </c>
      <c r="AB11" s="61" t="str">
        <f t="shared" si="25"/>
        <v>NA</v>
      </c>
      <c r="AC11" s="60">
        <f>COUNTIFS(配置清单!$G:$G,G11,配置清单!$H:$H,"SE",配置清单!$N:$N,"在岗",配置清单!$P:$P,"&lt;&gt;暂不胜任")+COUNTIFS(配置清单!$G:$G,G11,配置清单!$H:$H,"SA",配置清单!$N:$N,"在岗",配置清单!$P:$P,"&lt;&gt;暂不胜任")</f>
        <v>0</v>
      </c>
      <c r="AD11" s="61" t="str">
        <f t="shared" si="26"/>
        <v>NA</v>
      </c>
      <c r="AE11" s="60">
        <f>COUNTIFS(配置清单!$G:$G,G11,配置清单!H:H,"MDE",配置清单!N:N,"在岗")</f>
        <v>0</v>
      </c>
      <c r="AF11" s="61" t="str">
        <f t="shared" si="27"/>
        <v>NA</v>
      </c>
      <c r="AG11" s="60">
        <f>COUNTIFS(配置清单!$G:$G,G11,配置清单!$H:$H,"MDE",配置清单!$N:$N,"在岗",配置清单!$P:$P,"&lt;&gt;暂不胜任")</f>
        <v>0</v>
      </c>
      <c r="AH11" s="61" t="str">
        <f t="shared" si="28"/>
        <v>NA</v>
      </c>
      <c r="AI11" s="62">
        <f>COUNTIFS(配置清单!G:G,G11,配置清单!H:H,"TPM",配置清单!N:N,"在岗")+COUNTIFS(配置清单!G:G,G11,配置清单!H:H,"TC",配置清单!N:N,"在岗")</f>
        <v>1</v>
      </c>
      <c r="AJ11" s="61" t="str">
        <f t="shared" si="29"/>
        <v>NA</v>
      </c>
      <c r="AK11" s="60">
        <f>COUNTIFS(配置清单!G:G,G11,配置清单!H:H,"TPM",配置清单!N:N,"在岗",配置清单!P:P,"&lt;&gt;暂不胜任")+COUNTIFS(配置清单!G:G,G11,配置清单!H:H,"TC",配置清单!N:N,"在岗",配置清单!P:P,"&lt;&gt;暂不胜任")</f>
        <v>1</v>
      </c>
      <c r="AL11" s="61" t="str">
        <f t="shared" si="30"/>
        <v>NA</v>
      </c>
      <c r="AM11" s="60">
        <f>COUNTIFS(配置清单!G:G,G11,配置清单!H:H,"TSE",配置清单!N:N,"在岗")</f>
        <v>0</v>
      </c>
      <c r="AN11" s="61" t="str">
        <f t="shared" si="31"/>
        <v>NA</v>
      </c>
      <c r="AO11" s="60">
        <f>COUNTIFS(配置清单!G:G,G11,配置清单!H:H,"TSE",配置清单!N:N,"在岗",配置清单!P:P,"&lt;&gt;暂不胜任")</f>
        <v>0</v>
      </c>
      <c r="AP11" s="61" t="str">
        <f t="shared" si="32"/>
        <v>NA</v>
      </c>
      <c r="AQ11" s="60">
        <f>COUNTIFS(配置清单!$G:$G,G11,配置清单!H:H,"QA",配置清单!N:N,"在岗")</f>
        <v>1</v>
      </c>
      <c r="AR11" s="61">
        <f t="shared" si="33"/>
        <v>1</v>
      </c>
      <c r="AS11" s="60">
        <f>COUNTIFS(配置清单!$G:$G,G11,配置清单!$H:$H,"QA",配置清单!$N:$N,"在岗",配置清单!$P:$P,"&lt;&gt;暂不胜任")</f>
        <v>1</v>
      </c>
      <c r="AT11" s="61">
        <f t="shared" si="34"/>
        <v>1</v>
      </c>
      <c r="AU11" s="60">
        <f>COUNTIFS(配置清单!G:G,规划及评估!G11,配置清单!H:H,"BA",配置清单!N:N,"在岗")</f>
        <v>0</v>
      </c>
      <c r="AV11" s="61" t="str">
        <f t="shared" si="35"/>
        <v>NA</v>
      </c>
      <c r="AW11" s="60">
        <f>COUNTIFS(配置清单!G:G,G11,配置清单!H:H,"BA",配置清单!N:N,"在岗",配置清单!P:P,"&lt;&gt;暂不胜任")</f>
        <v>0</v>
      </c>
      <c r="AX11" s="61" t="str">
        <f t="shared" si="36"/>
        <v>NA</v>
      </c>
      <c r="AY11" s="60">
        <f>COUNTIFS(配置清单!G:G,规划及评估!G11,配置清单!H:H,"IA",配置清单!N:N,"在岗")</f>
        <v>0</v>
      </c>
      <c r="AZ11" s="61" t="str">
        <f t="shared" si="37"/>
        <v>NA</v>
      </c>
      <c r="BA11" s="60">
        <f>COUNTIFS(配置清单!G:G,G11,配置清单!H:H,"IA",配置清单!N:N,"在岗",配置清单!P:P,"&lt;&gt;暂不胜任")</f>
        <v>0</v>
      </c>
      <c r="BB11" s="61" t="str">
        <f t="shared" si="38"/>
        <v>NA</v>
      </c>
      <c r="BC11" s="60">
        <f>COUNTIFS(配置清单!G:G,规划及评估!G11,配置清单!H:H,"产品经理",配置清单!N:N,"在岗")</f>
        <v>0</v>
      </c>
      <c r="BD11" s="61" t="str">
        <f t="shared" si="39"/>
        <v>NA</v>
      </c>
      <c r="BE11" s="60">
        <f>COUNTIFS(配置清单!G:G,G11,配置清单!H:H,"产品经理",配置清单!N:N,"在岗",配置清单!P:P,"&lt;&gt;暂不胜任")</f>
        <v>0</v>
      </c>
      <c r="BF11" s="61" t="str">
        <f t="shared" si="40"/>
        <v>NA</v>
      </c>
      <c r="BG11" s="63">
        <f t="shared" si="41"/>
        <v>2</v>
      </c>
      <c r="BH11" s="64">
        <f t="shared" si="42"/>
        <v>2</v>
      </c>
      <c r="BI11" s="64">
        <f t="shared" si="43"/>
        <v>2</v>
      </c>
      <c r="BJ11" s="64">
        <f t="shared" si="44"/>
        <v>2</v>
      </c>
      <c r="BK11" s="65">
        <f t="shared" si="45"/>
        <v>1</v>
      </c>
      <c r="BL11" s="66">
        <f t="shared" si="46"/>
        <v>1</v>
      </c>
      <c r="BM11" s="92">
        <f t="shared" si="47"/>
        <v>1</v>
      </c>
      <c r="BN11" s="92">
        <f t="shared" si="48"/>
        <v>1</v>
      </c>
      <c r="BO11" s="92">
        <f t="shared" si="49"/>
        <v>0</v>
      </c>
      <c r="BP11" s="92">
        <f t="shared" si="50"/>
        <v>0</v>
      </c>
      <c r="BQ11" s="92">
        <f t="shared" si="51"/>
        <v>0</v>
      </c>
      <c r="BR11" s="92">
        <f t="shared" si="52"/>
        <v>0</v>
      </c>
      <c r="BS11" s="92">
        <f t="shared" si="53"/>
        <v>0</v>
      </c>
      <c r="BT11" s="92">
        <f t="shared" si="54"/>
        <v>0</v>
      </c>
      <c r="BU11" s="92">
        <f t="shared" si="55"/>
        <v>0</v>
      </c>
      <c r="BV11" s="92">
        <f t="shared" si="56"/>
        <v>0</v>
      </c>
      <c r="BW11" s="92">
        <f t="shared" si="57"/>
        <v>1</v>
      </c>
      <c r="BX11" s="92">
        <f t="shared" si="58"/>
        <v>1</v>
      </c>
      <c r="BY11" s="92">
        <f t="shared" si="59"/>
        <v>0</v>
      </c>
      <c r="BZ11" s="92">
        <f t="shared" si="60"/>
        <v>0</v>
      </c>
      <c r="CA11" s="92">
        <f t="shared" si="61"/>
        <v>0</v>
      </c>
      <c r="CB11" s="92">
        <f t="shared" si="62"/>
        <v>0</v>
      </c>
      <c r="CC11" s="92">
        <f t="shared" si="63"/>
        <v>0</v>
      </c>
      <c r="CD11" s="92">
        <f t="shared" si="64"/>
        <v>0</v>
      </c>
    </row>
    <row r="12" spans="1:82" hidden="1">
      <c r="A12" s="34">
        <v>5</v>
      </c>
      <c r="B12" s="34" t="s">
        <v>185</v>
      </c>
      <c r="C12" s="34" t="s">
        <v>1067</v>
      </c>
      <c r="D12" s="34" t="s">
        <v>1066</v>
      </c>
      <c r="E12" s="34" t="s">
        <v>1065</v>
      </c>
      <c r="F12" s="34" t="s">
        <v>1248</v>
      </c>
      <c r="G12" s="34" t="s">
        <v>1249</v>
      </c>
      <c r="H12" s="34" t="s">
        <v>7</v>
      </c>
      <c r="I12" s="34" t="s">
        <v>4</v>
      </c>
      <c r="J12" s="34" t="s">
        <v>2053</v>
      </c>
      <c r="K12" s="34" t="s">
        <v>34</v>
      </c>
      <c r="L12" s="34" t="s">
        <v>2051</v>
      </c>
      <c r="M12" s="34" t="s">
        <v>1200</v>
      </c>
      <c r="N12" s="34">
        <v>1</v>
      </c>
      <c r="O12" s="34">
        <v>0</v>
      </c>
      <c r="P12" s="34">
        <v>0</v>
      </c>
      <c r="Q12" s="34">
        <v>0</v>
      </c>
      <c r="R12" s="34">
        <v>0</v>
      </c>
      <c r="S12" s="34">
        <v>1</v>
      </c>
      <c r="T12" s="34">
        <v>0</v>
      </c>
      <c r="U12" s="77">
        <v>0</v>
      </c>
      <c r="V12" s="34">
        <v>0</v>
      </c>
      <c r="W12" s="60">
        <f>COUNTIFS(配置清单!G:G,G12,配置清单!$H:$H,"PM",配置清单!$N:$N,"在岗")</f>
        <v>1</v>
      </c>
      <c r="X12" s="61">
        <f t="shared" si="23"/>
        <v>1</v>
      </c>
      <c r="Y12" s="60">
        <f>COUNTIFS(配置清单!$G:$G,G12,配置清单!$H:$H,"PM",配置清单!$N:$N,"在岗",配置清单!$P:$P,"&lt;&gt;暂不胜任")</f>
        <v>1</v>
      </c>
      <c r="Z12" s="61">
        <f t="shared" si="24"/>
        <v>1</v>
      </c>
      <c r="AA12" s="62">
        <f>COUNTIFS(配置清单!$G:$G,G12,配置清单!$H:$H,"SE",配置清单!$N:$N,"在岗")+COUNTIFS(配置清单!$G:$G,G12,配置清单!$H:$H,"SA",配置清单!$N:$N,"在岗")</f>
        <v>0</v>
      </c>
      <c r="AB12" s="61" t="str">
        <f t="shared" si="25"/>
        <v>NA</v>
      </c>
      <c r="AC12" s="60">
        <f>COUNTIFS(配置清单!$G:$G,G12,配置清单!$H:$H,"SE",配置清单!$N:$N,"在岗",配置清单!$P:$P,"&lt;&gt;暂不胜任")+COUNTIFS(配置清单!$G:$G,G12,配置清单!$H:$H,"SA",配置清单!$N:$N,"在岗",配置清单!$P:$P,"&lt;&gt;暂不胜任")</f>
        <v>0</v>
      </c>
      <c r="AD12" s="61" t="str">
        <f t="shared" si="26"/>
        <v>NA</v>
      </c>
      <c r="AE12" s="60">
        <f>COUNTIFS(配置清单!$G:$G,G12,配置清单!H:H,"MDE",配置清单!N:N,"在岗")</f>
        <v>0</v>
      </c>
      <c r="AF12" s="61" t="str">
        <f t="shared" si="27"/>
        <v>NA</v>
      </c>
      <c r="AG12" s="60">
        <f>COUNTIFS(配置清单!$G:$G,G12,配置清单!$H:$H,"MDE",配置清单!$N:$N,"在岗",配置清单!$P:$P,"&lt;&gt;暂不胜任")</f>
        <v>0</v>
      </c>
      <c r="AH12" s="61" t="str">
        <f t="shared" si="28"/>
        <v>NA</v>
      </c>
      <c r="AI12" s="62">
        <f>COUNTIFS(配置清单!G:G,G12,配置清单!H:H,"TPM",配置清单!N:N,"在岗")+COUNTIFS(配置清单!G:G,G12,配置清单!H:H,"TC",配置清单!N:N,"在岗")</f>
        <v>0</v>
      </c>
      <c r="AJ12" s="61" t="str">
        <f t="shared" si="29"/>
        <v>NA</v>
      </c>
      <c r="AK12" s="60">
        <f>COUNTIFS(配置清单!G:G,G12,配置清单!H:H,"TPM",配置清单!N:N,"在岗",配置清单!P:P,"&lt;&gt;暂不胜任")+COUNTIFS(配置清单!G:G,G12,配置清单!H:H,"TC",配置清单!N:N,"在岗",配置清单!P:P,"&lt;&gt;暂不胜任")</f>
        <v>0</v>
      </c>
      <c r="AL12" s="61" t="str">
        <f t="shared" si="30"/>
        <v>NA</v>
      </c>
      <c r="AM12" s="60">
        <f>COUNTIFS(配置清单!G:G,G12,配置清单!H:H,"TSE",配置清单!N:N,"在岗")</f>
        <v>0</v>
      </c>
      <c r="AN12" s="61" t="str">
        <f t="shared" si="31"/>
        <v>NA</v>
      </c>
      <c r="AO12" s="60">
        <f>COUNTIFS(配置清单!G:G,G12,配置清单!H:H,"TSE",配置清单!N:N,"在岗",配置清单!P:P,"&lt;&gt;暂不胜任")</f>
        <v>0</v>
      </c>
      <c r="AP12" s="61" t="str">
        <f t="shared" si="32"/>
        <v>NA</v>
      </c>
      <c r="AQ12" s="60">
        <f>COUNTIFS(配置清单!$G:$G,G12,配置清单!H:H,"QA",配置清单!N:N,"在岗")</f>
        <v>1</v>
      </c>
      <c r="AR12" s="61">
        <f t="shared" si="33"/>
        <v>1</v>
      </c>
      <c r="AS12" s="60">
        <f>COUNTIFS(配置清单!$G:$G,G12,配置清单!$H:$H,"QA",配置清单!$N:$N,"在岗",配置清单!$P:$P,"&lt;&gt;暂不胜任")</f>
        <v>1</v>
      </c>
      <c r="AT12" s="61">
        <f t="shared" si="34"/>
        <v>1</v>
      </c>
      <c r="AU12" s="60">
        <f>COUNTIFS(配置清单!G:G,规划及评估!G12,配置清单!H:H,"BA",配置清单!N:N,"在岗")</f>
        <v>0</v>
      </c>
      <c r="AV12" s="61" t="str">
        <f t="shared" si="35"/>
        <v>NA</v>
      </c>
      <c r="AW12" s="60">
        <f>COUNTIFS(配置清单!G:G,G12,配置清单!H:H,"BA",配置清单!N:N,"在岗",配置清单!P:P,"&lt;&gt;暂不胜任")</f>
        <v>0</v>
      </c>
      <c r="AX12" s="61" t="str">
        <f t="shared" si="36"/>
        <v>NA</v>
      </c>
      <c r="AY12" s="60">
        <f>COUNTIFS(配置清单!G:G,规划及评估!G12,配置清单!H:H,"IA",配置清单!N:N,"在岗")</f>
        <v>0</v>
      </c>
      <c r="AZ12" s="61" t="str">
        <f t="shared" si="37"/>
        <v>NA</v>
      </c>
      <c r="BA12" s="60">
        <f>COUNTIFS(配置清单!G:G,G12,配置清单!H:H,"IA",配置清单!N:N,"在岗",配置清单!P:P,"&lt;&gt;暂不胜任")</f>
        <v>0</v>
      </c>
      <c r="BB12" s="61" t="str">
        <f t="shared" si="38"/>
        <v>NA</v>
      </c>
      <c r="BC12" s="60">
        <f>COUNTIFS(配置清单!G:G,规划及评估!G12,配置清单!H:H,"产品经理",配置清单!N:N,"在岗")</f>
        <v>0</v>
      </c>
      <c r="BD12" s="61" t="str">
        <f t="shared" si="39"/>
        <v>NA</v>
      </c>
      <c r="BE12" s="60">
        <f>COUNTIFS(配置清单!G:G,G12,配置清单!H:H,"产品经理",配置清单!N:N,"在岗",配置清单!P:P,"&lt;&gt;暂不胜任")</f>
        <v>0</v>
      </c>
      <c r="BF12" s="61" t="str">
        <f t="shared" si="40"/>
        <v>NA</v>
      </c>
      <c r="BG12" s="63">
        <f t="shared" si="41"/>
        <v>2</v>
      </c>
      <c r="BH12" s="64">
        <f t="shared" si="42"/>
        <v>2</v>
      </c>
      <c r="BI12" s="64">
        <f t="shared" si="43"/>
        <v>2</v>
      </c>
      <c r="BJ12" s="64">
        <f t="shared" si="44"/>
        <v>2</v>
      </c>
      <c r="BK12" s="65">
        <f t="shared" si="45"/>
        <v>1</v>
      </c>
      <c r="BL12" s="66">
        <f t="shared" si="46"/>
        <v>1</v>
      </c>
      <c r="BM12" s="92">
        <f t="shared" si="47"/>
        <v>1</v>
      </c>
      <c r="BN12" s="92">
        <f t="shared" si="48"/>
        <v>1</v>
      </c>
      <c r="BO12" s="92">
        <f t="shared" si="49"/>
        <v>0</v>
      </c>
      <c r="BP12" s="92">
        <f t="shared" si="50"/>
        <v>0</v>
      </c>
      <c r="BQ12" s="92">
        <f t="shared" si="51"/>
        <v>0</v>
      </c>
      <c r="BR12" s="92">
        <f t="shared" si="52"/>
        <v>0</v>
      </c>
      <c r="BS12" s="92">
        <f t="shared" si="53"/>
        <v>0</v>
      </c>
      <c r="BT12" s="92">
        <f t="shared" si="54"/>
        <v>0</v>
      </c>
      <c r="BU12" s="92">
        <f t="shared" si="55"/>
        <v>0</v>
      </c>
      <c r="BV12" s="92">
        <f t="shared" si="56"/>
        <v>0</v>
      </c>
      <c r="BW12" s="92">
        <f t="shared" si="57"/>
        <v>1</v>
      </c>
      <c r="BX12" s="92">
        <f t="shared" si="58"/>
        <v>1</v>
      </c>
      <c r="BY12" s="92">
        <f t="shared" si="59"/>
        <v>0</v>
      </c>
      <c r="BZ12" s="92">
        <f t="shared" si="60"/>
        <v>0</v>
      </c>
      <c r="CA12" s="92">
        <f t="shared" si="61"/>
        <v>0</v>
      </c>
      <c r="CB12" s="92">
        <f t="shared" si="62"/>
        <v>0</v>
      </c>
      <c r="CC12" s="92">
        <f t="shared" si="63"/>
        <v>0</v>
      </c>
      <c r="CD12" s="92">
        <f t="shared" si="64"/>
        <v>0</v>
      </c>
    </row>
    <row r="13" spans="1:82" hidden="1">
      <c r="A13" s="34">
        <v>6</v>
      </c>
      <c r="B13" s="34" t="s">
        <v>185</v>
      </c>
      <c r="C13" s="34" t="s">
        <v>1067</v>
      </c>
      <c r="D13" s="34" t="s">
        <v>1066</v>
      </c>
      <c r="E13" s="34" t="s">
        <v>1065</v>
      </c>
      <c r="F13" s="34" t="s">
        <v>1254</v>
      </c>
      <c r="G13" s="34" t="s">
        <v>1255</v>
      </c>
      <c r="H13" s="34" t="s">
        <v>4</v>
      </c>
      <c r="I13" s="34" t="s">
        <v>4</v>
      </c>
      <c r="J13" s="34" t="s">
        <v>34</v>
      </c>
      <c r="K13" s="34" t="s">
        <v>34</v>
      </c>
      <c r="L13" s="34" t="s">
        <v>2051</v>
      </c>
      <c r="M13" s="34" t="s">
        <v>1200</v>
      </c>
      <c r="N13" s="34">
        <v>1</v>
      </c>
      <c r="O13" s="34">
        <v>1</v>
      </c>
      <c r="P13" s="34">
        <v>1</v>
      </c>
      <c r="Q13" s="34">
        <v>1</v>
      </c>
      <c r="R13" s="34">
        <v>0</v>
      </c>
      <c r="S13" s="34">
        <v>1</v>
      </c>
      <c r="T13" s="34">
        <v>0</v>
      </c>
      <c r="U13" s="77">
        <v>0</v>
      </c>
      <c r="V13" s="34">
        <v>0</v>
      </c>
      <c r="W13" s="60">
        <f>COUNTIFS(配置清单!G:G,G13,配置清单!$H:$H,"PM",配置清单!$N:$N,"在岗")</f>
        <v>1</v>
      </c>
      <c r="X13" s="61">
        <f t="shared" si="23"/>
        <v>1</v>
      </c>
      <c r="Y13" s="60">
        <f>COUNTIFS(配置清单!$G:$G,G13,配置清单!$H:$H,"PM",配置清单!$N:$N,"在岗",配置清单!$P:$P,"&lt;&gt;暂不胜任")</f>
        <v>1</v>
      </c>
      <c r="Z13" s="61">
        <f t="shared" si="24"/>
        <v>1</v>
      </c>
      <c r="AA13" s="62">
        <f>COUNTIFS(配置清单!$G:$G,G13,配置清单!$H:$H,"SE",配置清单!$N:$N,"在岗")+COUNTIFS(配置清单!$G:$G,G13,配置清单!$H:$H,"SA",配置清单!$N:$N,"在岗")</f>
        <v>1</v>
      </c>
      <c r="AB13" s="61">
        <f t="shared" si="25"/>
        <v>1</v>
      </c>
      <c r="AC13" s="60">
        <f>COUNTIFS(配置清单!$G:$G,G13,配置清单!$H:$H,"SE",配置清单!$N:$N,"在岗",配置清单!$P:$P,"&lt;&gt;暂不胜任")+COUNTIFS(配置清单!$G:$G,G13,配置清单!$H:$H,"SA",配置清单!$N:$N,"在岗",配置清单!$P:$P,"&lt;&gt;暂不胜任")</f>
        <v>1</v>
      </c>
      <c r="AD13" s="61">
        <f t="shared" si="26"/>
        <v>1</v>
      </c>
      <c r="AE13" s="60">
        <f>COUNTIFS(配置清单!$G:$G,G13,配置清单!H:H,"MDE",配置清单!N:N,"在岗")</f>
        <v>1</v>
      </c>
      <c r="AF13" s="61">
        <f t="shared" si="27"/>
        <v>1</v>
      </c>
      <c r="AG13" s="60">
        <f>COUNTIFS(配置清单!$G:$G,G13,配置清单!$H:$H,"MDE",配置清单!$N:$N,"在岗",配置清单!$P:$P,"&lt;&gt;暂不胜任")</f>
        <v>1</v>
      </c>
      <c r="AH13" s="61">
        <f t="shared" si="28"/>
        <v>1</v>
      </c>
      <c r="AI13" s="62">
        <f>COUNTIFS(配置清单!G:G,G13,配置清单!H:H,"TPM",配置清单!N:N,"在岗")+COUNTIFS(配置清单!G:G,G13,配置清单!H:H,"TC",配置清单!N:N,"在岗")</f>
        <v>1</v>
      </c>
      <c r="AJ13" s="61">
        <f t="shared" si="29"/>
        <v>1</v>
      </c>
      <c r="AK13" s="60">
        <f>COUNTIFS(配置清单!G:G,G13,配置清单!H:H,"TPM",配置清单!N:N,"在岗",配置清单!P:P,"&lt;&gt;暂不胜任")+COUNTIFS(配置清单!G:G,G13,配置清单!H:H,"TC",配置清单!N:N,"在岗",配置清单!P:P,"&lt;&gt;暂不胜任")</f>
        <v>1</v>
      </c>
      <c r="AL13" s="61">
        <f t="shared" si="30"/>
        <v>1</v>
      </c>
      <c r="AM13" s="60">
        <f>COUNTIFS(配置清单!G:G,G13,配置清单!H:H,"TSE",配置清单!N:N,"在岗")</f>
        <v>0</v>
      </c>
      <c r="AN13" s="61" t="str">
        <f t="shared" si="31"/>
        <v>NA</v>
      </c>
      <c r="AO13" s="60">
        <f>COUNTIFS(配置清单!G:G,G13,配置清单!H:H,"TSE",配置清单!N:N,"在岗",配置清单!P:P,"&lt;&gt;暂不胜任")</f>
        <v>0</v>
      </c>
      <c r="AP13" s="61" t="str">
        <f t="shared" si="32"/>
        <v>NA</v>
      </c>
      <c r="AQ13" s="60">
        <f>COUNTIFS(配置清单!$G:$G,G13,配置清单!H:H,"QA",配置清单!N:N,"在岗")</f>
        <v>1</v>
      </c>
      <c r="AR13" s="61">
        <f t="shared" si="33"/>
        <v>1</v>
      </c>
      <c r="AS13" s="60">
        <f>COUNTIFS(配置清单!$G:$G,G13,配置清单!$H:$H,"QA",配置清单!$N:$N,"在岗",配置清单!$P:$P,"&lt;&gt;暂不胜任")</f>
        <v>1</v>
      </c>
      <c r="AT13" s="61">
        <f t="shared" si="34"/>
        <v>1</v>
      </c>
      <c r="AU13" s="60">
        <f>COUNTIFS(配置清单!G:G,规划及评估!G13,配置清单!H:H,"BA",配置清单!N:N,"在岗")</f>
        <v>0</v>
      </c>
      <c r="AV13" s="61" t="str">
        <f t="shared" si="35"/>
        <v>NA</v>
      </c>
      <c r="AW13" s="60">
        <f>COUNTIFS(配置清单!G:G,G13,配置清单!H:H,"BA",配置清单!N:N,"在岗",配置清单!P:P,"&lt;&gt;暂不胜任")</f>
        <v>0</v>
      </c>
      <c r="AX13" s="61" t="str">
        <f t="shared" si="36"/>
        <v>NA</v>
      </c>
      <c r="AY13" s="60">
        <f>COUNTIFS(配置清单!G:G,规划及评估!G13,配置清单!H:H,"IA",配置清单!N:N,"在岗")</f>
        <v>0</v>
      </c>
      <c r="AZ13" s="61" t="str">
        <f t="shared" si="37"/>
        <v>NA</v>
      </c>
      <c r="BA13" s="60">
        <f>COUNTIFS(配置清单!G:G,G13,配置清单!H:H,"IA",配置清单!N:N,"在岗",配置清单!P:P,"&lt;&gt;暂不胜任")</f>
        <v>0</v>
      </c>
      <c r="BB13" s="61" t="str">
        <f t="shared" si="38"/>
        <v>NA</v>
      </c>
      <c r="BC13" s="60">
        <f>COUNTIFS(配置清单!G:G,规划及评估!G13,配置清单!H:H,"产品经理",配置清单!N:N,"在岗")</f>
        <v>0</v>
      </c>
      <c r="BD13" s="61" t="str">
        <f t="shared" si="39"/>
        <v>NA</v>
      </c>
      <c r="BE13" s="60">
        <f>COUNTIFS(配置清单!G:G,G13,配置清单!H:H,"产品经理",配置清单!N:N,"在岗",配置清单!P:P,"&lt;&gt;暂不胜任")</f>
        <v>0</v>
      </c>
      <c r="BF13" s="61" t="str">
        <f t="shared" si="40"/>
        <v>NA</v>
      </c>
      <c r="BG13" s="63">
        <f t="shared" si="41"/>
        <v>5</v>
      </c>
      <c r="BH13" s="64">
        <f t="shared" si="42"/>
        <v>5</v>
      </c>
      <c r="BI13" s="64">
        <f t="shared" si="43"/>
        <v>5</v>
      </c>
      <c r="BJ13" s="64">
        <f t="shared" si="44"/>
        <v>5</v>
      </c>
      <c r="BK13" s="65">
        <f t="shared" si="45"/>
        <v>1</v>
      </c>
      <c r="BL13" s="66">
        <f t="shared" si="46"/>
        <v>1</v>
      </c>
      <c r="BM13" s="92">
        <f t="shared" si="47"/>
        <v>1</v>
      </c>
      <c r="BN13" s="92">
        <f t="shared" si="48"/>
        <v>1</v>
      </c>
      <c r="BO13" s="92">
        <f t="shared" si="49"/>
        <v>1</v>
      </c>
      <c r="BP13" s="92">
        <f t="shared" si="50"/>
        <v>1</v>
      </c>
      <c r="BQ13" s="92">
        <f t="shared" si="51"/>
        <v>1</v>
      </c>
      <c r="BR13" s="92">
        <f t="shared" si="52"/>
        <v>1</v>
      </c>
      <c r="BS13" s="92">
        <f t="shared" si="53"/>
        <v>1</v>
      </c>
      <c r="BT13" s="92">
        <f t="shared" si="54"/>
        <v>1</v>
      </c>
      <c r="BU13" s="92">
        <f t="shared" si="55"/>
        <v>0</v>
      </c>
      <c r="BV13" s="92">
        <f t="shared" si="56"/>
        <v>0</v>
      </c>
      <c r="BW13" s="92">
        <f t="shared" si="57"/>
        <v>1</v>
      </c>
      <c r="BX13" s="92">
        <f t="shared" si="58"/>
        <v>1</v>
      </c>
      <c r="BY13" s="92">
        <f t="shared" si="59"/>
        <v>0</v>
      </c>
      <c r="BZ13" s="92">
        <f t="shared" si="60"/>
        <v>0</v>
      </c>
      <c r="CA13" s="92">
        <f t="shared" si="61"/>
        <v>0</v>
      </c>
      <c r="CB13" s="92">
        <f t="shared" si="62"/>
        <v>0</v>
      </c>
      <c r="CC13" s="92">
        <f t="shared" si="63"/>
        <v>0</v>
      </c>
      <c r="CD13" s="92">
        <f t="shared" si="64"/>
        <v>0</v>
      </c>
    </row>
    <row r="14" spans="1:82" hidden="1">
      <c r="A14" s="34">
        <v>7</v>
      </c>
      <c r="B14" s="34" t="s">
        <v>185</v>
      </c>
      <c r="C14" s="34" t="s">
        <v>1067</v>
      </c>
      <c r="D14" s="34" t="s">
        <v>1066</v>
      </c>
      <c r="E14" s="34" t="s">
        <v>1065</v>
      </c>
      <c r="F14" s="34" t="s">
        <v>1068</v>
      </c>
      <c r="G14" s="34" t="s">
        <v>1069</v>
      </c>
      <c r="H14" s="34" t="s">
        <v>7</v>
      </c>
      <c r="I14" s="34" t="s">
        <v>4</v>
      </c>
      <c r="J14" s="34" t="s">
        <v>34</v>
      </c>
      <c r="K14" s="34" t="s">
        <v>34</v>
      </c>
      <c r="L14" s="34" t="s">
        <v>2051</v>
      </c>
      <c r="M14" s="34" t="s">
        <v>1083</v>
      </c>
      <c r="N14" s="34">
        <v>1</v>
      </c>
      <c r="O14" s="34">
        <v>1</v>
      </c>
      <c r="P14" s="34">
        <v>1</v>
      </c>
      <c r="Q14" s="34">
        <v>1</v>
      </c>
      <c r="R14" s="34">
        <v>0</v>
      </c>
      <c r="S14" s="34">
        <v>1</v>
      </c>
      <c r="T14" s="34">
        <v>0</v>
      </c>
      <c r="U14" s="77">
        <v>0</v>
      </c>
      <c r="V14" s="34">
        <v>0</v>
      </c>
      <c r="W14" s="60">
        <f>COUNTIFS(配置清单!G:G,G14,配置清单!$H:$H,"PM",配置清单!$N:$N,"在岗")</f>
        <v>1</v>
      </c>
      <c r="X14" s="61">
        <f t="shared" si="23"/>
        <v>1</v>
      </c>
      <c r="Y14" s="60">
        <f>COUNTIFS(配置清单!$G:$G,G14,配置清单!$H:$H,"PM",配置清单!$N:$N,"在岗",配置清单!$P:$P,"&lt;&gt;暂不胜任")</f>
        <v>1</v>
      </c>
      <c r="Z14" s="61">
        <f t="shared" si="24"/>
        <v>1</v>
      </c>
      <c r="AA14" s="62">
        <f>COUNTIFS(配置清单!$G:$G,G14,配置清单!$H:$H,"SE",配置清单!$N:$N,"在岗")+COUNTIFS(配置清单!$G:$G,G14,配置清单!$H:$H,"SA",配置清单!$N:$N,"在岗")</f>
        <v>1</v>
      </c>
      <c r="AB14" s="61">
        <f t="shared" si="25"/>
        <v>1</v>
      </c>
      <c r="AC14" s="60">
        <f>COUNTIFS(配置清单!$G:$G,G14,配置清单!$H:$H,"SE",配置清单!$N:$N,"在岗",配置清单!$P:$P,"&lt;&gt;暂不胜任")+COUNTIFS(配置清单!$G:$G,G14,配置清单!$H:$H,"SA",配置清单!$N:$N,"在岗",配置清单!$P:$P,"&lt;&gt;暂不胜任")</f>
        <v>1</v>
      </c>
      <c r="AD14" s="61">
        <f t="shared" si="26"/>
        <v>1</v>
      </c>
      <c r="AE14" s="60">
        <f>COUNTIFS(配置清单!$G:$G,G14,配置清单!H:H,"MDE",配置清单!N:N,"在岗")</f>
        <v>1</v>
      </c>
      <c r="AF14" s="61">
        <f t="shared" si="27"/>
        <v>1</v>
      </c>
      <c r="AG14" s="60">
        <f>COUNTIFS(配置清单!$G:$G,G14,配置清单!$H:$H,"MDE",配置清单!$N:$N,"在岗",配置清单!$P:$P,"&lt;&gt;暂不胜任")</f>
        <v>1</v>
      </c>
      <c r="AH14" s="61">
        <f t="shared" si="28"/>
        <v>1</v>
      </c>
      <c r="AI14" s="62">
        <f>COUNTIFS(配置清单!G:G,G14,配置清单!H:H,"TPM",配置清单!N:N,"在岗")+COUNTIFS(配置清单!G:G,G14,配置清单!H:H,"TC",配置清单!N:N,"在岗")</f>
        <v>1</v>
      </c>
      <c r="AJ14" s="61">
        <f t="shared" si="29"/>
        <v>1</v>
      </c>
      <c r="AK14" s="60">
        <f>COUNTIFS(配置清单!G:G,G14,配置清单!H:H,"TPM",配置清单!N:N,"在岗",配置清单!P:P,"&lt;&gt;暂不胜任")+COUNTIFS(配置清单!G:G,G14,配置清单!H:H,"TC",配置清单!N:N,"在岗",配置清单!P:P,"&lt;&gt;暂不胜任")</f>
        <v>1</v>
      </c>
      <c r="AL14" s="61">
        <f t="shared" si="30"/>
        <v>1</v>
      </c>
      <c r="AM14" s="60">
        <f>COUNTIFS(配置清单!G:G,G14,配置清单!H:H,"TSE",配置清单!N:N,"在岗")</f>
        <v>0</v>
      </c>
      <c r="AN14" s="61" t="str">
        <f t="shared" si="31"/>
        <v>NA</v>
      </c>
      <c r="AO14" s="60">
        <f>COUNTIFS(配置清单!G:G,G14,配置清单!H:H,"TSE",配置清单!N:N,"在岗",配置清单!P:P,"&lt;&gt;暂不胜任")</f>
        <v>0</v>
      </c>
      <c r="AP14" s="61" t="str">
        <f t="shared" si="32"/>
        <v>NA</v>
      </c>
      <c r="AQ14" s="60">
        <f>COUNTIFS(配置清单!$G:$G,G14,配置清单!H:H,"QA",配置清单!N:N,"在岗")</f>
        <v>1</v>
      </c>
      <c r="AR14" s="61">
        <f t="shared" si="33"/>
        <v>1</v>
      </c>
      <c r="AS14" s="60">
        <f>COUNTIFS(配置清单!$G:$G,G14,配置清单!$H:$H,"QA",配置清单!$N:$N,"在岗",配置清单!$P:$P,"&lt;&gt;暂不胜任")</f>
        <v>1</v>
      </c>
      <c r="AT14" s="61">
        <f t="shared" si="34"/>
        <v>1</v>
      </c>
      <c r="AU14" s="60">
        <f>COUNTIFS(配置清单!G:G,规划及评估!G14,配置清单!H:H,"BA",配置清单!N:N,"在岗")</f>
        <v>0</v>
      </c>
      <c r="AV14" s="61" t="str">
        <f t="shared" si="35"/>
        <v>NA</v>
      </c>
      <c r="AW14" s="60">
        <f>COUNTIFS(配置清单!G:G,G14,配置清单!H:H,"BA",配置清单!N:N,"在岗",配置清单!P:P,"&lt;&gt;暂不胜任")</f>
        <v>0</v>
      </c>
      <c r="AX14" s="61" t="str">
        <f t="shared" si="36"/>
        <v>NA</v>
      </c>
      <c r="AY14" s="60">
        <f>COUNTIFS(配置清单!G:G,规划及评估!G14,配置清单!H:H,"IA",配置清单!N:N,"在岗")</f>
        <v>0</v>
      </c>
      <c r="AZ14" s="61" t="str">
        <f t="shared" si="37"/>
        <v>NA</v>
      </c>
      <c r="BA14" s="60">
        <f>COUNTIFS(配置清单!G:G,G14,配置清单!H:H,"IA",配置清单!N:N,"在岗",配置清单!P:P,"&lt;&gt;暂不胜任")</f>
        <v>0</v>
      </c>
      <c r="BB14" s="61" t="str">
        <f t="shared" si="38"/>
        <v>NA</v>
      </c>
      <c r="BC14" s="60">
        <f>COUNTIFS(配置清单!G:G,规划及评估!G14,配置清单!H:H,"产品经理",配置清单!N:N,"在岗")</f>
        <v>0</v>
      </c>
      <c r="BD14" s="61" t="str">
        <f t="shared" si="39"/>
        <v>NA</v>
      </c>
      <c r="BE14" s="60">
        <f>COUNTIFS(配置清单!G:G,G14,配置清单!H:H,"产品经理",配置清单!N:N,"在岗",配置清单!P:P,"&lt;&gt;暂不胜任")</f>
        <v>0</v>
      </c>
      <c r="BF14" s="61" t="str">
        <f t="shared" si="40"/>
        <v>NA</v>
      </c>
      <c r="BG14" s="63">
        <f t="shared" si="41"/>
        <v>5</v>
      </c>
      <c r="BH14" s="64">
        <f t="shared" si="42"/>
        <v>5</v>
      </c>
      <c r="BI14" s="64">
        <f t="shared" si="43"/>
        <v>5</v>
      </c>
      <c r="BJ14" s="64">
        <f t="shared" si="44"/>
        <v>5</v>
      </c>
      <c r="BK14" s="65">
        <f t="shared" si="45"/>
        <v>1</v>
      </c>
      <c r="BL14" s="66">
        <f t="shared" si="46"/>
        <v>1</v>
      </c>
      <c r="BM14" s="92">
        <f t="shared" si="47"/>
        <v>1</v>
      </c>
      <c r="BN14" s="92">
        <f t="shared" si="48"/>
        <v>1</v>
      </c>
      <c r="BO14" s="92">
        <f t="shared" si="49"/>
        <v>1</v>
      </c>
      <c r="BP14" s="92">
        <f t="shared" si="50"/>
        <v>1</v>
      </c>
      <c r="BQ14" s="92">
        <f t="shared" si="51"/>
        <v>1</v>
      </c>
      <c r="BR14" s="92">
        <f t="shared" si="52"/>
        <v>1</v>
      </c>
      <c r="BS14" s="92">
        <f t="shared" si="53"/>
        <v>1</v>
      </c>
      <c r="BT14" s="92">
        <f t="shared" si="54"/>
        <v>1</v>
      </c>
      <c r="BU14" s="92">
        <f t="shared" si="55"/>
        <v>0</v>
      </c>
      <c r="BV14" s="92">
        <f t="shared" si="56"/>
        <v>0</v>
      </c>
      <c r="BW14" s="92">
        <f t="shared" si="57"/>
        <v>1</v>
      </c>
      <c r="BX14" s="92">
        <f t="shared" si="58"/>
        <v>1</v>
      </c>
      <c r="BY14" s="92">
        <f t="shared" si="59"/>
        <v>0</v>
      </c>
      <c r="BZ14" s="92">
        <f t="shared" si="60"/>
        <v>0</v>
      </c>
      <c r="CA14" s="92">
        <f t="shared" si="61"/>
        <v>0</v>
      </c>
      <c r="CB14" s="92">
        <f t="shared" si="62"/>
        <v>0</v>
      </c>
      <c r="CC14" s="92">
        <f t="shared" si="63"/>
        <v>0</v>
      </c>
      <c r="CD14" s="92">
        <f t="shared" si="64"/>
        <v>0</v>
      </c>
    </row>
    <row r="15" spans="1:82" hidden="1">
      <c r="A15" s="34">
        <v>8</v>
      </c>
      <c r="B15" s="34" t="s">
        <v>185</v>
      </c>
      <c r="C15" s="34" t="s">
        <v>1067</v>
      </c>
      <c r="D15" s="34" t="s">
        <v>1066</v>
      </c>
      <c r="E15" s="34" t="s">
        <v>1065</v>
      </c>
      <c r="F15" s="34" t="s">
        <v>1096</v>
      </c>
      <c r="G15" s="34" t="s">
        <v>1097</v>
      </c>
      <c r="H15" s="34" t="s">
        <v>4</v>
      </c>
      <c r="I15" s="34" t="s">
        <v>4</v>
      </c>
      <c r="J15" s="34" t="s">
        <v>34</v>
      </c>
      <c r="K15" s="34" t="s">
        <v>34</v>
      </c>
      <c r="L15" s="34" t="s">
        <v>2051</v>
      </c>
      <c r="M15" s="34" t="s">
        <v>1083</v>
      </c>
      <c r="N15" s="34">
        <v>1</v>
      </c>
      <c r="O15" s="34">
        <v>1</v>
      </c>
      <c r="P15" s="34">
        <v>1</v>
      </c>
      <c r="Q15" s="34">
        <v>1</v>
      </c>
      <c r="R15" s="34">
        <v>0</v>
      </c>
      <c r="S15" s="34">
        <v>1</v>
      </c>
      <c r="T15" s="34">
        <v>0</v>
      </c>
      <c r="U15" s="77">
        <v>0</v>
      </c>
      <c r="V15" s="34">
        <v>0</v>
      </c>
      <c r="W15" s="60">
        <f>COUNTIFS(配置清单!G:G,G15,配置清单!$H:$H,"PM",配置清单!$N:$N,"在岗")</f>
        <v>1</v>
      </c>
      <c r="X15" s="61">
        <f t="shared" si="23"/>
        <v>1</v>
      </c>
      <c r="Y15" s="60">
        <f>COUNTIFS(配置清单!$G:$G,G15,配置清单!$H:$H,"PM",配置清单!$N:$N,"在岗",配置清单!$P:$P,"&lt;&gt;暂不胜任")</f>
        <v>1</v>
      </c>
      <c r="Z15" s="61">
        <f t="shared" si="24"/>
        <v>1</v>
      </c>
      <c r="AA15" s="62">
        <f>COUNTIFS(配置清单!$G:$G,G15,配置清单!$H:$H,"SE",配置清单!$N:$N,"在岗")+COUNTIFS(配置清单!$G:$G,G15,配置清单!$H:$H,"SA",配置清单!$N:$N,"在岗")</f>
        <v>1</v>
      </c>
      <c r="AB15" s="61">
        <f t="shared" si="25"/>
        <v>1</v>
      </c>
      <c r="AC15" s="60">
        <f>COUNTIFS(配置清单!$G:$G,G15,配置清单!$H:$H,"SE",配置清单!$N:$N,"在岗",配置清单!$P:$P,"&lt;&gt;暂不胜任")+COUNTIFS(配置清单!$G:$G,G15,配置清单!$H:$H,"SA",配置清单!$N:$N,"在岗",配置清单!$P:$P,"&lt;&gt;暂不胜任")</f>
        <v>1</v>
      </c>
      <c r="AD15" s="61">
        <f t="shared" si="26"/>
        <v>1</v>
      </c>
      <c r="AE15" s="60">
        <f>COUNTIFS(配置清单!$G:$G,G15,配置清单!H:H,"MDE",配置清单!N:N,"在岗")</f>
        <v>1</v>
      </c>
      <c r="AF15" s="61">
        <f t="shared" si="27"/>
        <v>1</v>
      </c>
      <c r="AG15" s="60">
        <f>COUNTIFS(配置清单!$G:$G,G15,配置清单!$H:$H,"MDE",配置清单!$N:$N,"在岗",配置清单!$P:$P,"&lt;&gt;暂不胜任")</f>
        <v>1</v>
      </c>
      <c r="AH15" s="61">
        <f t="shared" si="28"/>
        <v>1</v>
      </c>
      <c r="AI15" s="62">
        <f>COUNTIFS(配置清单!G:G,G15,配置清单!H:H,"TPM",配置清单!N:N,"在岗")+COUNTIFS(配置清单!G:G,G15,配置清单!H:H,"TC",配置清单!N:N,"在岗")</f>
        <v>1</v>
      </c>
      <c r="AJ15" s="61">
        <f t="shared" si="29"/>
        <v>1</v>
      </c>
      <c r="AK15" s="60">
        <f>COUNTIFS(配置清单!G:G,G15,配置清单!H:H,"TPM",配置清单!N:N,"在岗",配置清单!P:P,"&lt;&gt;暂不胜任")+COUNTIFS(配置清单!G:G,G15,配置清单!H:H,"TC",配置清单!N:N,"在岗",配置清单!P:P,"&lt;&gt;暂不胜任")</f>
        <v>1</v>
      </c>
      <c r="AL15" s="61">
        <f t="shared" si="30"/>
        <v>1</v>
      </c>
      <c r="AM15" s="60">
        <f>COUNTIFS(配置清单!G:G,G15,配置清单!H:H,"TSE",配置清单!N:N,"在岗")</f>
        <v>0</v>
      </c>
      <c r="AN15" s="61" t="str">
        <f t="shared" si="31"/>
        <v>NA</v>
      </c>
      <c r="AO15" s="60">
        <f>COUNTIFS(配置清单!G:G,G15,配置清单!H:H,"TSE",配置清单!N:N,"在岗",配置清单!P:P,"&lt;&gt;暂不胜任")</f>
        <v>0</v>
      </c>
      <c r="AP15" s="61" t="str">
        <f t="shared" si="32"/>
        <v>NA</v>
      </c>
      <c r="AQ15" s="60">
        <f>COUNTIFS(配置清单!$G:$G,G15,配置清单!H:H,"QA",配置清单!N:N,"在岗")</f>
        <v>1</v>
      </c>
      <c r="AR15" s="61">
        <f t="shared" si="33"/>
        <v>1</v>
      </c>
      <c r="AS15" s="60">
        <f>COUNTIFS(配置清单!$G:$G,G15,配置清单!$H:$H,"QA",配置清单!$N:$N,"在岗",配置清单!$P:$P,"&lt;&gt;暂不胜任")</f>
        <v>1</v>
      </c>
      <c r="AT15" s="61">
        <f t="shared" si="34"/>
        <v>1</v>
      </c>
      <c r="AU15" s="60">
        <f>COUNTIFS(配置清单!G:G,规划及评估!G15,配置清单!H:H,"BA",配置清单!N:N,"在岗")</f>
        <v>0</v>
      </c>
      <c r="AV15" s="61" t="str">
        <f t="shared" si="35"/>
        <v>NA</v>
      </c>
      <c r="AW15" s="60">
        <f>COUNTIFS(配置清单!G:G,G15,配置清单!H:H,"BA",配置清单!N:N,"在岗",配置清单!P:P,"&lt;&gt;暂不胜任")</f>
        <v>0</v>
      </c>
      <c r="AX15" s="61" t="str">
        <f t="shared" si="36"/>
        <v>NA</v>
      </c>
      <c r="AY15" s="60">
        <f>COUNTIFS(配置清单!G:G,规划及评估!G15,配置清单!H:H,"IA",配置清单!N:N,"在岗")</f>
        <v>0</v>
      </c>
      <c r="AZ15" s="61" t="str">
        <f t="shared" si="37"/>
        <v>NA</v>
      </c>
      <c r="BA15" s="60">
        <f>COUNTIFS(配置清单!G:G,G15,配置清单!H:H,"IA",配置清单!N:N,"在岗",配置清单!P:P,"&lt;&gt;暂不胜任")</f>
        <v>0</v>
      </c>
      <c r="BB15" s="61" t="str">
        <f t="shared" si="38"/>
        <v>NA</v>
      </c>
      <c r="BC15" s="60">
        <f>COUNTIFS(配置清单!G:G,规划及评估!G15,配置清单!H:H,"产品经理",配置清单!N:N,"在岗")</f>
        <v>0</v>
      </c>
      <c r="BD15" s="61" t="str">
        <f t="shared" si="39"/>
        <v>NA</v>
      </c>
      <c r="BE15" s="60">
        <f>COUNTIFS(配置清单!G:G,G15,配置清单!H:H,"产品经理",配置清单!N:N,"在岗",配置清单!P:P,"&lt;&gt;暂不胜任")</f>
        <v>0</v>
      </c>
      <c r="BF15" s="61" t="str">
        <f t="shared" si="40"/>
        <v>NA</v>
      </c>
      <c r="BG15" s="63">
        <f t="shared" si="41"/>
        <v>5</v>
      </c>
      <c r="BH15" s="64">
        <f t="shared" si="42"/>
        <v>5</v>
      </c>
      <c r="BI15" s="64">
        <f t="shared" si="43"/>
        <v>5</v>
      </c>
      <c r="BJ15" s="64">
        <f t="shared" si="44"/>
        <v>5</v>
      </c>
      <c r="BK15" s="65">
        <f t="shared" si="45"/>
        <v>1</v>
      </c>
      <c r="BL15" s="66">
        <f t="shared" si="46"/>
        <v>1</v>
      </c>
      <c r="BM15" s="92">
        <f t="shared" si="47"/>
        <v>1</v>
      </c>
      <c r="BN15" s="92">
        <f t="shared" si="48"/>
        <v>1</v>
      </c>
      <c r="BO15" s="92">
        <f t="shared" si="49"/>
        <v>1</v>
      </c>
      <c r="BP15" s="92">
        <f t="shared" si="50"/>
        <v>1</v>
      </c>
      <c r="BQ15" s="92">
        <f t="shared" si="51"/>
        <v>1</v>
      </c>
      <c r="BR15" s="92">
        <f t="shared" si="52"/>
        <v>1</v>
      </c>
      <c r="BS15" s="92">
        <f t="shared" si="53"/>
        <v>1</v>
      </c>
      <c r="BT15" s="92">
        <f t="shared" si="54"/>
        <v>1</v>
      </c>
      <c r="BU15" s="92">
        <f t="shared" si="55"/>
        <v>0</v>
      </c>
      <c r="BV15" s="92">
        <f t="shared" si="56"/>
        <v>0</v>
      </c>
      <c r="BW15" s="92">
        <f t="shared" si="57"/>
        <v>1</v>
      </c>
      <c r="BX15" s="92">
        <f t="shared" si="58"/>
        <v>1</v>
      </c>
      <c r="BY15" s="92">
        <f t="shared" si="59"/>
        <v>0</v>
      </c>
      <c r="BZ15" s="92">
        <f t="shared" si="60"/>
        <v>0</v>
      </c>
      <c r="CA15" s="92">
        <f t="shared" si="61"/>
        <v>0</v>
      </c>
      <c r="CB15" s="92">
        <f t="shared" si="62"/>
        <v>0</v>
      </c>
      <c r="CC15" s="92">
        <f t="shared" si="63"/>
        <v>0</v>
      </c>
      <c r="CD15" s="92">
        <f t="shared" si="64"/>
        <v>0</v>
      </c>
    </row>
    <row r="16" spans="1:82" hidden="1">
      <c r="A16" s="34">
        <v>9</v>
      </c>
      <c r="B16" s="34" t="s">
        <v>185</v>
      </c>
      <c r="C16" s="34" t="s">
        <v>1067</v>
      </c>
      <c r="D16" s="34" t="s">
        <v>1066</v>
      </c>
      <c r="E16" s="34" t="s">
        <v>1065</v>
      </c>
      <c r="F16" s="34" t="s">
        <v>1203</v>
      </c>
      <c r="G16" s="34" t="s">
        <v>1204</v>
      </c>
      <c r="H16" s="34" t="s">
        <v>4</v>
      </c>
      <c r="I16" s="34" t="s">
        <v>4</v>
      </c>
      <c r="J16" s="34" t="s">
        <v>195</v>
      </c>
      <c r="K16" s="34" t="s">
        <v>34</v>
      </c>
      <c r="L16" s="34" t="s">
        <v>2051</v>
      </c>
      <c r="M16" s="34" t="s">
        <v>1083</v>
      </c>
      <c r="N16" s="34">
        <v>1</v>
      </c>
      <c r="O16" s="34">
        <v>1</v>
      </c>
      <c r="P16" s="34">
        <v>1</v>
      </c>
      <c r="Q16" s="34">
        <v>0</v>
      </c>
      <c r="R16" s="34">
        <v>0</v>
      </c>
      <c r="S16" s="34">
        <v>1</v>
      </c>
      <c r="T16" s="34">
        <v>0</v>
      </c>
      <c r="U16" s="77">
        <v>0</v>
      </c>
      <c r="V16" s="34">
        <v>0</v>
      </c>
      <c r="W16" s="60">
        <f>COUNTIFS(配置清单!G:G,G16,配置清单!$H:$H,"PM",配置清单!$N:$N,"在岗")</f>
        <v>1</v>
      </c>
      <c r="X16" s="61">
        <f t="shared" si="23"/>
        <v>1</v>
      </c>
      <c r="Y16" s="60">
        <f>COUNTIFS(配置清单!$G:$G,G16,配置清单!$H:$H,"PM",配置清单!$N:$N,"在岗",配置清单!$P:$P,"&lt;&gt;暂不胜任")</f>
        <v>1</v>
      </c>
      <c r="Z16" s="61">
        <f t="shared" si="24"/>
        <v>1</v>
      </c>
      <c r="AA16" s="62">
        <f>COUNTIFS(配置清单!$G:$G,G16,配置清单!$H:$H,"SE",配置清单!$N:$N,"在岗")+COUNTIFS(配置清单!$G:$G,G16,配置清单!$H:$H,"SA",配置清单!$N:$N,"在岗")</f>
        <v>1</v>
      </c>
      <c r="AB16" s="61">
        <f t="shared" si="25"/>
        <v>1</v>
      </c>
      <c r="AC16" s="60">
        <f>COUNTIFS(配置清单!$G:$G,G16,配置清单!$H:$H,"SE",配置清单!$N:$N,"在岗",配置清单!$P:$P,"&lt;&gt;暂不胜任")+COUNTIFS(配置清单!$G:$G,G16,配置清单!$H:$H,"SA",配置清单!$N:$N,"在岗",配置清单!$P:$P,"&lt;&gt;暂不胜任")</f>
        <v>1</v>
      </c>
      <c r="AD16" s="61">
        <f t="shared" si="26"/>
        <v>1</v>
      </c>
      <c r="AE16" s="60">
        <f>COUNTIFS(配置清单!$G:$G,G16,配置清单!H:H,"MDE",配置清单!N:N,"在岗")</f>
        <v>1</v>
      </c>
      <c r="AF16" s="61">
        <f t="shared" si="27"/>
        <v>1</v>
      </c>
      <c r="AG16" s="60">
        <f>COUNTIFS(配置清单!$G:$G,G16,配置清单!$H:$H,"MDE",配置清单!$N:$N,"在岗",配置清单!$P:$P,"&lt;&gt;暂不胜任")</f>
        <v>1</v>
      </c>
      <c r="AH16" s="61">
        <f t="shared" si="28"/>
        <v>1</v>
      </c>
      <c r="AI16" s="62">
        <f>COUNTIFS(配置清单!G:G,G16,配置清单!H:H,"TPM",配置清单!N:N,"在岗")+COUNTIFS(配置清单!G:G,G16,配置清单!H:H,"TC",配置清单!N:N,"在岗")</f>
        <v>0</v>
      </c>
      <c r="AJ16" s="61" t="str">
        <f t="shared" si="29"/>
        <v>NA</v>
      </c>
      <c r="AK16" s="60">
        <f>COUNTIFS(配置清单!G:G,G16,配置清单!H:H,"TPM",配置清单!N:N,"在岗",配置清单!P:P,"&lt;&gt;暂不胜任")+COUNTIFS(配置清单!G:G,G16,配置清单!H:H,"TC",配置清单!N:N,"在岗",配置清单!P:P,"&lt;&gt;暂不胜任")</f>
        <v>0</v>
      </c>
      <c r="AL16" s="61" t="str">
        <f t="shared" si="30"/>
        <v>NA</v>
      </c>
      <c r="AM16" s="60">
        <f>COUNTIFS(配置清单!G:G,G16,配置清单!H:H,"TSE",配置清单!N:N,"在岗")</f>
        <v>0</v>
      </c>
      <c r="AN16" s="61" t="str">
        <f t="shared" si="31"/>
        <v>NA</v>
      </c>
      <c r="AO16" s="60">
        <f>COUNTIFS(配置清单!G:G,G16,配置清单!H:H,"TSE",配置清单!N:N,"在岗",配置清单!P:P,"&lt;&gt;暂不胜任")</f>
        <v>0</v>
      </c>
      <c r="AP16" s="61" t="str">
        <f t="shared" si="32"/>
        <v>NA</v>
      </c>
      <c r="AQ16" s="60">
        <f>COUNTIFS(配置清单!$G:$G,G16,配置清单!H:H,"QA",配置清单!N:N,"在岗")</f>
        <v>1</v>
      </c>
      <c r="AR16" s="61">
        <f t="shared" si="33"/>
        <v>1</v>
      </c>
      <c r="AS16" s="60">
        <f>COUNTIFS(配置清单!$G:$G,G16,配置清单!$H:$H,"QA",配置清单!$N:$N,"在岗",配置清单!$P:$P,"&lt;&gt;暂不胜任")</f>
        <v>1</v>
      </c>
      <c r="AT16" s="61">
        <f t="shared" si="34"/>
        <v>1</v>
      </c>
      <c r="AU16" s="60">
        <f>COUNTIFS(配置清单!G:G,规划及评估!G16,配置清单!H:H,"BA",配置清单!N:N,"在岗")</f>
        <v>0</v>
      </c>
      <c r="AV16" s="61" t="str">
        <f t="shared" si="35"/>
        <v>NA</v>
      </c>
      <c r="AW16" s="60">
        <f>COUNTIFS(配置清单!G:G,G16,配置清单!H:H,"BA",配置清单!N:N,"在岗",配置清单!P:P,"&lt;&gt;暂不胜任")</f>
        <v>0</v>
      </c>
      <c r="AX16" s="61" t="str">
        <f t="shared" si="36"/>
        <v>NA</v>
      </c>
      <c r="AY16" s="60">
        <f>COUNTIFS(配置清单!G:G,规划及评估!G16,配置清单!H:H,"IA",配置清单!N:N,"在岗")</f>
        <v>0</v>
      </c>
      <c r="AZ16" s="61" t="str">
        <f t="shared" si="37"/>
        <v>NA</v>
      </c>
      <c r="BA16" s="60">
        <f>COUNTIFS(配置清单!G:G,G16,配置清单!H:H,"IA",配置清单!N:N,"在岗",配置清单!P:P,"&lt;&gt;暂不胜任")</f>
        <v>0</v>
      </c>
      <c r="BB16" s="61" t="str">
        <f t="shared" si="38"/>
        <v>NA</v>
      </c>
      <c r="BC16" s="60">
        <f>COUNTIFS(配置清单!G:G,规划及评估!G16,配置清单!H:H,"产品经理",配置清单!N:N,"在岗")</f>
        <v>0</v>
      </c>
      <c r="BD16" s="61" t="str">
        <f t="shared" si="39"/>
        <v>NA</v>
      </c>
      <c r="BE16" s="60">
        <f>COUNTIFS(配置清单!G:G,G16,配置清单!H:H,"产品经理",配置清单!N:N,"在岗",配置清单!P:P,"&lt;&gt;暂不胜任")</f>
        <v>0</v>
      </c>
      <c r="BF16" s="61" t="str">
        <f t="shared" si="40"/>
        <v>NA</v>
      </c>
      <c r="BG16" s="63">
        <f t="shared" si="41"/>
        <v>4</v>
      </c>
      <c r="BH16" s="64">
        <f t="shared" si="42"/>
        <v>4</v>
      </c>
      <c r="BI16" s="64">
        <f t="shared" si="43"/>
        <v>4</v>
      </c>
      <c r="BJ16" s="64">
        <f t="shared" si="44"/>
        <v>4</v>
      </c>
      <c r="BK16" s="65">
        <f t="shared" si="45"/>
        <v>1</v>
      </c>
      <c r="BL16" s="66">
        <f t="shared" si="46"/>
        <v>1</v>
      </c>
      <c r="BM16" s="92">
        <f t="shared" si="47"/>
        <v>1</v>
      </c>
      <c r="BN16" s="92">
        <f t="shared" si="48"/>
        <v>1</v>
      </c>
      <c r="BO16" s="92">
        <f t="shared" si="49"/>
        <v>1</v>
      </c>
      <c r="BP16" s="92">
        <f t="shared" si="50"/>
        <v>1</v>
      </c>
      <c r="BQ16" s="92">
        <f t="shared" si="51"/>
        <v>1</v>
      </c>
      <c r="BR16" s="92">
        <f t="shared" si="52"/>
        <v>1</v>
      </c>
      <c r="BS16" s="92">
        <f t="shared" si="53"/>
        <v>0</v>
      </c>
      <c r="BT16" s="92">
        <f t="shared" si="54"/>
        <v>0</v>
      </c>
      <c r="BU16" s="92">
        <f t="shared" si="55"/>
        <v>0</v>
      </c>
      <c r="BV16" s="92">
        <f t="shared" si="56"/>
        <v>0</v>
      </c>
      <c r="BW16" s="92">
        <f t="shared" si="57"/>
        <v>1</v>
      </c>
      <c r="BX16" s="92">
        <f t="shared" si="58"/>
        <v>1</v>
      </c>
      <c r="BY16" s="92">
        <f t="shared" si="59"/>
        <v>0</v>
      </c>
      <c r="BZ16" s="92">
        <f t="shared" si="60"/>
        <v>0</v>
      </c>
      <c r="CA16" s="92">
        <f t="shared" si="61"/>
        <v>0</v>
      </c>
      <c r="CB16" s="92">
        <f t="shared" si="62"/>
        <v>0</v>
      </c>
      <c r="CC16" s="92">
        <f t="shared" si="63"/>
        <v>0</v>
      </c>
      <c r="CD16" s="92">
        <f t="shared" si="64"/>
        <v>0</v>
      </c>
    </row>
    <row r="17" spans="1:82" hidden="1">
      <c r="A17" s="34">
        <v>10</v>
      </c>
      <c r="B17" s="34" t="s">
        <v>185</v>
      </c>
      <c r="C17" s="34" t="s">
        <v>1067</v>
      </c>
      <c r="D17" s="34" t="s">
        <v>1066</v>
      </c>
      <c r="E17" s="34" t="s">
        <v>1065</v>
      </c>
      <c r="F17" s="34" t="s">
        <v>1180</v>
      </c>
      <c r="G17" s="34" t="s">
        <v>1181</v>
      </c>
      <c r="H17" s="34" t="s">
        <v>4</v>
      </c>
      <c r="I17" s="34" t="s">
        <v>4</v>
      </c>
      <c r="J17" s="34" t="s">
        <v>195</v>
      </c>
      <c r="K17" s="34" t="s">
        <v>195</v>
      </c>
      <c r="L17" s="34" t="s">
        <v>2051</v>
      </c>
      <c r="M17" s="34" t="s">
        <v>1200</v>
      </c>
      <c r="N17" s="34">
        <v>1</v>
      </c>
      <c r="O17" s="34">
        <v>1</v>
      </c>
      <c r="P17" s="34">
        <v>1</v>
      </c>
      <c r="Q17" s="34">
        <v>1</v>
      </c>
      <c r="R17" s="34">
        <v>0</v>
      </c>
      <c r="S17" s="34">
        <v>1</v>
      </c>
      <c r="T17" s="34">
        <v>0</v>
      </c>
      <c r="U17" s="77">
        <v>0</v>
      </c>
      <c r="V17" s="34">
        <v>0</v>
      </c>
      <c r="W17" s="60">
        <f>COUNTIFS(配置清单!G:G,G17,配置清单!$H:$H,"PM",配置清单!$N:$N,"在岗")</f>
        <v>1</v>
      </c>
      <c r="X17" s="61">
        <f t="shared" si="23"/>
        <v>1</v>
      </c>
      <c r="Y17" s="60">
        <f>COUNTIFS(配置清单!$G:$G,G17,配置清单!$H:$H,"PM",配置清单!$N:$N,"在岗",配置清单!$P:$P,"&lt;&gt;暂不胜任")</f>
        <v>1</v>
      </c>
      <c r="Z17" s="61">
        <f t="shared" si="24"/>
        <v>1</v>
      </c>
      <c r="AA17" s="62">
        <f>COUNTIFS(配置清单!$G:$G,G17,配置清单!$H:$H,"SE",配置清单!$N:$N,"在岗")+COUNTIFS(配置清单!$G:$G,G17,配置清单!$H:$H,"SA",配置清单!$N:$N,"在岗")</f>
        <v>1</v>
      </c>
      <c r="AB17" s="61">
        <f t="shared" si="25"/>
        <v>1</v>
      </c>
      <c r="AC17" s="60">
        <f>COUNTIFS(配置清单!$G:$G,G17,配置清单!$H:$H,"SE",配置清单!$N:$N,"在岗",配置清单!$P:$P,"&lt;&gt;暂不胜任")+COUNTIFS(配置清单!$G:$G,G17,配置清单!$H:$H,"SA",配置清单!$N:$N,"在岗",配置清单!$P:$P,"&lt;&gt;暂不胜任")</f>
        <v>1</v>
      </c>
      <c r="AD17" s="61">
        <f t="shared" si="26"/>
        <v>1</v>
      </c>
      <c r="AE17" s="60">
        <f>COUNTIFS(配置清单!$G:$G,G17,配置清单!H:H,"MDE",配置清单!N:N,"在岗")</f>
        <v>2</v>
      </c>
      <c r="AF17" s="61">
        <f t="shared" si="27"/>
        <v>1</v>
      </c>
      <c r="AG17" s="60">
        <f>COUNTIFS(配置清单!$G:$G,G17,配置清单!$H:$H,"MDE",配置清单!$N:$N,"在岗",配置清单!$P:$P,"&lt;&gt;暂不胜任")</f>
        <v>2</v>
      </c>
      <c r="AH17" s="61">
        <f t="shared" si="28"/>
        <v>1</v>
      </c>
      <c r="AI17" s="62">
        <f>COUNTIFS(配置清单!G:G,G17,配置清单!H:H,"TPM",配置清单!N:N,"在岗")+COUNTIFS(配置清单!G:G,G17,配置清单!H:H,"TC",配置清单!N:N,"在岗")</f>
        <v>1</v>
      </c>
      <c r="AJ17" s="61">
        <f t="shared" si="29"/>
        <v>1</v>
      </c>
      <c r="AK17" s="60">
        <f>COUNTIFS(配置清单!G:G,G17,配置清单!H:H,"TPM",配置清单!N:N,"在岗",配置清单!P:P,"&lt;&gt;暂不胜任")+COUNTIFS(配置清单!G:G,G17,配置清单!H:H,"TC",配置清单!N:N,"在岗",配置清单!P:P,"&lt;&gt;暂不胜任")</f>
        <v>1</v>
      </c>
      <c r="AL17" s="61">
        <f t="shared" si="30"/>
        <v>1</v>
      </c>
      <c r="AM17" s="60">
        <f>COUNTIFS(配置清单!G:G,G17,配置清单!H:H,"TSE",配置清单!N:N,"在岗")</f>
        <v>0</v>
      </c>
      <c r="AN17" s="61" t="str">
        <f t="shared" si="31"/>
        <v>NA</v>
      </c>
      <c r="AO17" s="60">
        <f>COUNTIFS(配置清单!G:G,G17,配置清单!H:H,"TSE",配置清单!N:N,"在岗",配置清单!P:P,"&lt;&gt;暂不胜任")</f>
        <v>0</v>
      </c>
      <c r="AP17" s="61" t="str">
        <f t="shared" si="32"/>
        <v>NA</v>
      </c>
      <c r="AQ17" s="60">
        <f>COUNTIFS(配置清单!$G:$G,G17,配置清单!H:H,"QA",配置清单!N:N,"在岗")</f>
        <v>1</v>
      </c>
      <c r="AR17" s="61">
        <f t="shared" si="33"/>
        <v>1</v>
      </c>
      <c r="AS17" s="60">
        <f>COUNTIFS(配置清单!$G:$G,G17,配置清单!$H:$H,"QA",配置清单!$N:$N,"在岗",配置清单!$P:$P,"&lt;&gt;暂不胜任")</f>
        <v>1</v>
      </c>
      <c r="AT17" s="61">
        <f t="shared" si="34"/>
        <v>1</v>
      </c>
      <c r="AU17" s="60">
        <f>COUNTIFS(配置清单!G:G,规划及评估!G17,配置清单!H:H,"BA",配置清单!N:N,"在岗")</f>
        <v>0</v>
      </c>
      <c r="AV17" s="61" t="str">
        <f t="shared" si="35"/>
        <v>NA</v>
      </c>
      <c r="AW17" s="60">
        <f>COUNTIFS(配置清单!G:G,G17,配置清单!H:H,"BA",配置清单!N:N,"在岗",配置清单!P:P,"&lt;&gt;暂不胜任")</f>
        <v>0</v>
      </c>
      <c r="AX17" s="61" t="str">
        <f t="shared" si="36"/>
        <v>NA</v>
      </c>
      <c r="AY17" s="60">
        <f>COUNTIFS(配置清单!G:G,规划及评估!G17,配置清单!H:H,"IA",配置清单!N:N,"在岗")</f>
        <v>0</v>
      </c>
      <c r="AZ17" s="61" t="str">
        <f t="shared" si="37"/>
        <v>NA</v>
      </c>
      <c r="BA17" s="60">
        <f>COUNTIFS(配置清单!G:G,G17,配置清单!H:H,"IA",配置清单!N:N,"在岗",配置清单!P:P,"&lt;&gt;暂不胜任")</f>
        <v>0</v>
      </c>
      <c r="BB17" s="61" t="str">
        <f t="shared" si="38"/>
        <v>NA</v>
      </c>
      <c r="BC17" s="60">
        <f>COUNTIFS(配置清单!G:G,规划及评估!G17,配置清单!H:H,"产品经理",配置清单!N:N,"在岗")</f>
        <v>0</v>
      </c>
      <c r="BD17" s="61" t="str">
        <f t="shared" si="39"/>
        <v>NA</v>
      </c>
      <c r="BE17" s="60">
        <f>COUNTIFS(配置清单!G:G,G17,配置清单!H:H,"产品经理",配置清单!N:N,"在岗",配置清单!P:P,"&lt;&gt;暂不胜任")</f>
        <v>0</v>
      </c>
      <c r="BF17" s="61" t="str">
        <f t="shared" si="40"/>
        <v>NA</v>
      </c>
      <c r="BG17" s="63">
        <f t="shared" si="41"/>
        <v>5</v>
      </c>
      <c r="BH17" s="64">
        <f t="shared" si="42"/>
        <v>6</v>
      </c>
      <c r="BI17" s="64">
        <f t="shared" si="43"/>
        <v>5</v>
      </c>
      <c r="BJ17" s="64">
        <f t="shared" si="44"/>
        <v>5</v>
      </c>
      <c r="BK17" s="65">
        <f t="shared" si="45"/>
        <v>1</v>
      </c>
      <c r="BL17" s="66">
        <f t="shared" si="46"/>
        <v>1</v>
      </c>
      <c r="BM17" s="92">
        <f t="shared" si="47"/>
        <v>1</v>
      </c>
      <c r="BN17" s="92">
        <f t="shared" si="48"/>
        <v>1</v>
      </c>
      <c r="BO17" s="92">
        <f t="shared" si="49"/>
        <v>1</v>
      </c>
      <c r="BP17" s="92">
        <f t="shared" si="50"/>
        <v>1</v>
      </c>
      <c r="BQ17" s="92">
        <f t="shared" si="51"/>
        <v>1</v>
      </c>
      <c r="BR17" s="92">
        <f t="shared" si="52"/>
        <v>1</v>
      </c>
      <c r="BS17" s="92">
        <f t="shared" si="53"/>
        <v>1</v>
      </c>
      <c r="BT17" s="92">
        <f t="shared" si="54"/>
        <v>1</v>
      </c>
      <c r="BU17" s="92">
        <f t="shared" si="55"/>
        <v>0</v>
      </c>
      <c r="BV17" s="92">
        <f t="shared" si="56"/>
        <v>0</v>
      </c>
      <c r="BW17" s="92">
        <f t="shared" si="57"/>
        <v>1</v>
      </c>
      <c r="BX17" s="92">
        <f t="shared" si="58"/>
        <v>1</v>
      </c>
      <c r="BY17" s="92">
        <f t="shared" si="59"/>
        <v>0</v>
      </c>
      <c r="BZ17" s="92">
        <f t="shared" si="60"/>
        <v>0</v>
      </c>
      <c r="CA17" s="92">
        <f t="shared" si="61"/>
        <v>0</v>
      </c>
      <c r="CB17" s="92">
        <f t="shared" si="62"/>
        <v>0</v>
      </c>
      <c r="CC17" s="92">
        <f t="shared" si="63"/>
        <v>0</v>
      </c>
      <c r="CD17" s="92">
        <f t="shared" si="64"/>
        <v>0</v>
      </c>
    </row>
    <row r="18" spans="1:82" hidden="1">
      <c r="A18" s="34">
        <v>11</v>
      </c>
      <c r="B18" s="34" t="s">
        <v>185</v>
      </c>
      <c r="C18" s="34" t="s">
        <v>1067</v>
      </c>
      <c r="D18" s="34" t="s">
        <v>1066</v>
      </c>
      <c r="E18" s="34" t="s">
        <v>1065</v>
      </c>
      <c r="F18" s="34" t="s">
        <v>1155</v>
      </c>
      <c r="G18" s="34" t="s">
        <v>1156</v>
      </c>
      <c r="H18" s="34" t="s">
        <v>4</v>
      </c>
      <c r="I18" s="34" t="s">
        <v>4</v>
      </c>
      <c r="J18" s="34" t="s">
        <v>195</v>
      </c>
      <c r="K18" s="34" t="s">
        <v>195</v>
      </c>
      <c r="L18" s="34" t="s">
        <v>2051</v>
      </c>
      <c r="M18" s="34" t="s">
        <v>1177</v>
      </c>
      <c r="N18" s="34">
        <v>1</v>
      </c>
      <c r="O18" s="34">
        <v>1</v>
      </c>
      <c r="P18" s="34">
        <v>1</v>
      </c>
      <c r="Q18" s="34">
        <v>1</v>
      </c>
      <c r="R18" s="34">
        <v>0</v>
      </c>
      <c r="S18" s="34">
        <v>1</v>
      </c>
      <c r="T18" s="34">
        <v>0</v>
      </c>
      <c r="U18" s="77">
        <v>0</v>
      </c>
      <c r="V18" s="34">
        <v>0</v>
      </c>
      <c r="W18" s="60">
        <f>COUNTIFS(配置清单!G:G,G18,配置清单!$H:$H,"PM",配置清单!$N:$N,"在岗")</f>
        <v>1</v>
      </c>
      <c r="X18" s="61">
        <f t="shared" si="23"/>
        <v>1</v>
      </c>
      <c r="Y18" s="60">
        <f>COUNTIFS(配置清单!$G:$G,G18,配置清单!$H:$H,"PM",配置清单!$N:$N,"在岗",配置清单!$P:$P,"&lt;&gt;暂不胜任")</f>
        <v>1</v>
      </c>
      <c r="Z18" s="61">
        <f t="shared" si="24"/>
        <v>1</v>
      </c>
      <c r="AA18" s="62">
        <f>COUNTIFS(配置清单!$G:$G,G18,配置清单!$H:$H,"SE",配置清单!$N:$N,"在岗")+COUNTIFS(配置清单!$G:$G,G18,配置清单!$H:$H,"SA",配置清单!$N:$N,"在岗")</f>
        <v>1</v>
      </c>
      <c r="AB18" s="61">
        <f t="shared" si="25"/>
        <v>1</v>
      </c>
      <c r="AC18" s="60">
        <f>COUNTIFS(配置清单!$G:$G,G18,配置清单!$H:$H,"SE",配置清单!$N:$N,"在岗",配置清单!$P:$P,"&lt;&gt;暂不胜任")+COUNTIFS(配置清单!$G:$G,G18,配置清单!$H:$H,"SA",配置清单!$N:$N,"在岗",配置清单!$P:$P,"&lt;&gt;暂不胜任")</f>
        <v>1</v>
      </c>
      <c r="AD18" s="61">
        <f t="shared" si="26"/>
        <v>1</v>
      </c>
      <c r="AE18" s="60">
        <f>COUNTIFS(配置清单!$G:$G,G18,配置清单!H:H,"MDE",配置清单!N:N,"在岗")</f>
        <v>1</v>
      </c>
      <c r="AF18" s="61">
        <f t="shared" si="27"/>
        <v>1</v>
      </c>
      <c r="AG18" s="60">
        <f>COUNTIFS(配置清单!$G:$G,G18,配置清单!$H:$H,"MDE",配置清单!$N:$N,"在岗",配置清单!$P:$P,"&lt;&gt;暂不胜任")</f>
        <v>1</v>
      </c>
      <c r="AH18" s="61">
        <f t="shared" si="28"/>
        <v>1</v>
      </c>
      <c r="AI18" s="62">
        <f>COUNTIFS(配置清单!G:G,G18,配置清单!H:H,"TPM",配置清单!N:N,"在岗")+COUNTIFS(配置清单!G:G,G18,配置清单!H:H,"TC",配置清单!N:N,"在岗")</f>
        <v>1</v>
      </c>
      <c r="AJ18" s="61">
        <f t="shared" si="29"/>
        <v>1</v>
      </c>
      <c r="AK18" s="60">
        <f>COUNTIFS(配置清单!G:G,G18,配置清单!H:H,"TPM",配置清单!N:N,"在岗",配置清单!P:P,"&lt;&gt;暂不胜任")+COUNTIFS(配置清单!G:G,G18,配置清单!H:H,"TC",配置清单!N:N,"在岗",配置清单!P:P,"&lt;&gt;暂不胜任")</f>
        <v>1</v>
      </c>
      <c r="AL18" s="61">
        <f t="shared" si="30"/>
        <v>1</v>
      </c>
      <c r="AM18" s="60">
        <f>COUNTIFS(配置清单!G:G,G18,配置清单!H:H,"TSE",配置清单!N:N,"在岗")</f>
        <v>0</v>
      </c>
      <c r="AN18" s="61" t="str">
        <f t="shared" si="31"/>
        <v>NA</v>
      </c>
      <c r="AO18" s="60">
        <f>COUNTIFS(配置清单!G:G,G18,配置清单!H:H,"TSE",配置清单!N:N,"在岗",配置清单!P:P,"&lt;&gt;暂不胜任")</f>
        <v>0</v>
      </c>
      <c r="AP18" s="61" t="str">
        <f t="shared" si="32"/>
        <v>NA</v>
      </c>
      <c r="AQ18" s="60">
        <f>COUNTIFS(配置清单!$G:$G,G18,配置清单!H:H,"QA",配置清单!N:N,"在岗")</f>
        <v>1</v>
      </c>
      <c r="AR18" s="61">
        <f t="shared" si="33"/>
        <v>1</v>
      </c>
      <c r="AS18" s="60">
        <f>COUNTIFS(配置清单!$G:$G,G18,配置清单!$H:$H,"QA",配置清单!$N:$N,"在岗",配置清单!$P:$P,"&lt;&gt;暂不胜任")</f>
        <v>1</v>
      </c>
      <c r="AT18" s="61">
        <f t="shared" si="34"/>
        <v>1</v>
      </c>
      <c r="AU18" s="60">
        <f>COUNTIFS(配置清单!G:G,规划及评估!G18,配置清单!H:H,"BA",配置清单!N:N,"在岗")</f>
        <v>0</v>
      </c>
      <c r="AV18" s="61" t="str">
        <f t="shared" si="35"/>
        <v>NA</v>
      </c>
      <c r="AW18" s="60">
        <f>COUNTIFS(配置清单!G:G,G18,配置清单!H:H,"BA",配置清单!N:N,"在岗",配置清单!P:P,"&lt;&gt;暂不胜任")</f>
        <v>0</v>
      </c>
      <c r="AX18" s="61" t="str">
        <f t="shared" si="36"/>
        <v>NA</v>
      </c>
      <c r="AY18" s="60">
        <f>COUNTIFS(配置清单!G:G,规划及评估!G18,配置清单!H:H,"IA",配置清单!N:N,"在岗")</f>
        <v>0</v>
      </c>
      <c r="AZ18" s="61" t="str">
        <f t="shared" si="37"/>
        <v>NA</v>
      </c>
      <c r="BA18" s="60">
        <f>COUNTIFS(配置清单!G:G,G18,配置清单!H:H,"IA",配置清单!N:N,"在岗",配置清单!P:P,"&lt;&gt;暂不胜任")</f>
        <v>0</v>
      </c>
      <c r="BB18" s="61" t="str">
        <f t="shared" si="38"/>
        <v>NA</v>
      </c>
      <c r="BC18" s="60">
        <f>COUNTIFS(配置清单!G:G,规划及评估!G18,配置清单!H:H,"产品经理",配置清单!N:N,"在岗")</f>
        <v>0</v>
      </c>
      <c r="BD18" s="61" t="str">
        <f t="shared" si="39"/>
        <v>NA</v>
      </c>
      <c r="BE18" s="60">
        <f>COUNTIFS(配置清单!G:G,G18,配置清单!H:H,"产品经理",配置清单!N:N,"在岗",配置清单!P:P,"&lt;&gt;暂不胜任")</f>
        <v>0</v>
      </c>
      <c r="BF18" s="61" t="str">
        <f t="shared" si="40"/>
        <v>NA</v>
      </c>
      <c r="BG18" s="63">
        <f t="shared" si="41"/>
        <v>5</v>
      </c>
      <c r="BH18" s="64">
        <f t="shared" si="42"/>
        <v>5</v>
      </c>
      <c r="BI18" s="64">
        <f t="shared" si="43"/>
        <v>5</v>
      </c>
      <c r="BJ18" s="64">
        <f t="shared" si="44"/>
        <v>5</v>
      </c>
      <c r="BK18" s="65">
        <f t="shared" si="45"/>
        <v>1</v>
      </c>
      <c r="BL18" s="66">
        <f t="shared" si="46"/>
        <v>1</v>
      </c>
      <c r="BM18" s="92">
        <f t="shared" si="47"/>
        <v>1</v>
      </c>
      <c r="BN18" s="92">
        <f t="shared" si="48"/>
        <v>1</v>
      </c>
      <c r="BO18" s="92">
        <f t="shared" si="49"/>
        <v>1</v>
      </c>
      <c r="BP18" s="92">
        <f t="shared" si="50"/>
        <v>1</v>
      </c>
      <c r="BQ18" s="92">
        <f t="shared" si="51"/>
        <v>1</v>
      </c>
      <c r="BR18" s="92">
        <f t="shared" si="52"/>
        <v>1</v>
      </c>
      <c r="BS18" s="92">
        <f t="shared" si="53"/>
        <v>1</v>
      </c>
      <c r="BT18" s="92">
        <f t="shared" si="54"/>
        <v>1</v>
      </c>
      <c r="BU18" s="92">
        <f t="shared" si="55"/>
        <v>0</v>
      </c>
      <c r="BV18" s="92">
        <f t="shared" si="56"/>
        <v>0</v>
      </c>
      <c r="BW18" s="92">
        <f t="shared" si="57"/>
        <v>1</v>
      </c>
      <c r="BX18" s="92">
        <f t="shared" si="58"/>
        <v>1</v>
      </c>
      <c r="BY18" s="92">
        <f t="shared" si="59"/>
        <v>0</v>
      </c>
      <c r="BZ18" s="92">
        <f t="shared" si="60"/>
        <v>0</v>
      </c>
      <c r="CA18" s="92">
        <f t="shared" si="61"/>
        <v>0</v>
      </c>
      <c r="CB18" s="92">
        <f t="shared" si="62"/>
        <v>0</v>
      </c>
      <c r="CC18" s="92">
        <f t="shared" si="63"/>
        <v>0</v>
      </c>
      <c r="CD18" s="92">
        <f t="shared" si="64"/>
        <v>0</v>
      </c>
    </row>
    <row r="19" spans="1:82" hidden="1">
      <c r="A19" s="34">
        <v>12</v>
      </c>
      <c r="B19" s="34" t="s">
        <v>185</v>
      </c>
      <c r="C19" s="34" t="s">
        <v>1067</v>
      </c>
      <c r="D19" s="34" t="s">
        <v>1066</v>
      </c>
      <c r="E19" s="34" t="s">
        <v>1065</v>
      </c>
      <c r="F19" s="34" t="s">
        <v>1147</v>
      </c>
      <c r="G19" s="34" t="s">
        <v>1148</v>
      </c>
      <c r="H19" s="34" t="s">
        <v>4</v>
      </c>
      <c r="I19" s="34" t="s">
        <v>4</v>
      </c>
      <c r="J19" s="34" t="s">
        <v>195</v>
      </c>
      <c r="K19" s="34" t="s">
        <v>195</v>
      </c>
      <c r="L19" s="34" t="s">
        <v>2051</v>
      </c>
      <c r="M19" s="34" t="s">
        <v>1177</v>
      </c>
      <c r="N19" s="34">
        <v>1</v>
      </c>
      <c r="O19" s="34">
        <v>1</v>
      </c>
      <c r="P19" s="34">
        <v>1</v>
      </c>
      <c r="Q19" s="34">
        <v>1</v>
      </c>
      <c r="R19" s="34">
        <v>0</v>
      </c>
      <c r="S19" s="34">
        <v>1</v>
      </c>
      <c r="T19" s="34">
        <v>0</v>
      </c>
      <c r="U19" s="77">
        <v>0</v>
      </c>
      <c r="V19" s="34">
        <v>0</v>
      </c>
      <c r="W19" s="60">
        <f>COUNTIFS(配置清单!G:G,G19,配置清单!$H:$H,"PM",配置清单!$N:$N,"在岗")</f>
        <v>1</v>
      </c>
      <c r="X19" s="61">
        <f t="shared" si="23"/>
        <v>1</v>
      </c>
      <c r="Y19" s="60">
        <f>COUNTIFS(配置清单!$G:$G,G19,配置清单!$H:$H,"PM",配置清单!$N:$N,"在岗",配置清单!$P:$P,"&lt;&gt;暂不胜任")</f>
        <v>1</v>
      </c>
      <c r="Z19" s="61">
        <f t="shared" si="24"/>
        <v>1</v>
      </c>
      <c r="AA19" s="62">
        <f>COUNTIFS(配置清单!$G:$G,G19,配置清单!$H:$H,"SE",配置清单!$N:$N,"在岗")+COUNTIFS(配置清单!$G:$G,G19,配置清单!$H:$H,"SA",配置清单!$N:$N,"在岗")</f>
        <v>1</v>
      </c>
      <c r="AB19" s="61">
        <f t="shared" si="25"/>
        <v>1</v>
      </c>
      <c r="AC19" s="60">
        <f>COUNTIFS(配置清单!$G:$G,G19,配置清单!$H:$H,"SE",配置清单!$N:$N,"在岗",配置清单!$P:$P,"&lt;&gt;暂不胜任")+COUNTIFS(配置清单!$G:$G,G19,配置清单!$H:$H,"SA",配置清单!$N:$N,"在岗",配置清单!$P:$P,"&lt;&gt;暂不胜任")</f>
        <v>1</v>
      </c>
      <c r="AD19" s="61">
        <f t="shared" si="26"/>
        <v>1</v>
      </c>
      <c r="AE19" s="60">
        <f>COUNTIFS(配置清单!$G:$G,G19,配置清单!H:H,"MDE",配置清单!N:N,"在岗")</f>
        <v>1</v>
      </c>
      <c r="AF19" s="61">
        <f t="shared" si="27"/>
        <v>1</v>
      </c>
      <c r="AG19" s="60">
        <f>COUNTIFS(配置清单!$G:$G,G19,配置清单!$H:$H,"MDE",配置清单!$N:$N,"在岗",配置清单!$P:$P,"&lt;&gt;暂不胜任")</f>
        <v>1</v>
      </c>
      <c r="AH19" s="61">
        <f t="shared" si="28"/>
        <v>1</v>
      </c>
      <c r="AI19" s="62">
        <f>COUNTIFS(配置清单!G:G,G19,配置清单!H:H,"TPM",配置清单!N:N,"在岗")+COUNTIFS(配置清单!G:G,G19,配置清单!H:H,"TC",配置清单!N:N,"在岗")</f>
        <v>1</v>
      </c>
      <c r="AJ19" s="61">
        <f t="shared" si="29"/>
        <v>1</v>
      </c>
      <c r="AK19" s="60">
        <f>COUNTIFS(配置清单!G:G,G19,配置清单!H:H,"TPM",配置清单!N:N,"在岗",配置清单!P:P,"&lt;&gt;暂不胜任")+COUNTIFS(配置清单!G:G,G19,配置清单!H:H,"TC",配置清单!N:N,"在岗",配置清单!P:P,"&lt;&gt;暂不胜任")</f>
        <v>1</v>
      </c>
      <c r="AL19" s="61">
        <f t="shared" si="30"/>
        <v>1</v>
      </c>
      <c r="AM19" s="60">
        <f>COUNTIFS(配置清单!G:G,G19,配置清单!H:H,"TSE",配置清单!N:N,"在岗")</f>
        <v>0</v>
      </c>
      <c r="AN19" s="61" t="str">
        <f t="shared" si="31"/>
        <v>NA</v>
      </c>
      <c r="AO19" s="60">
        <f>COUNTIFS(配置清单!G:G,G19,配置清单!H:H,"TSE",配置清单!N:N,"在岗",配置清单!P:P,"&lt;&gt;暂不胜任")</f>
        <v>0</v>
      </c>
      <c r="AP19" s="61" t="str">
        <f t="shared" si="32"/>
        <v>NA</v>
      </c>
      <c r="AQ19" s="60">
        <f>COUNTIFS(配置清单!$G:$G,G19,配置清单!H:H,"QA",配置清单!N:N,"在岗")</f>
        <v>1</v>
      </c>
      <c r="AR19" s="61">
        <f t="shared" si="33"/>
        <v>1</v>
      </c>
      <c r="AS19" s="60">
        <f>COUNTIFS(配置清单!$G:$G,G19,配置清单!$H:$H,"QA",配置清单!$N:$N,"在岗",配置清单!$P:$P,"&lt;&gt;暂不胜任")</f>
        <v>1</v>
      </c>
      <c r="AT19" s="61">
        <f t="shared" si="34"/>
        <v>1</v>
      </c>
      <c r="AU19" s="60">
        <f>COUNTIFS(配置清单!G:G,规划及评估!G19,配置清单!H:H,"BA",配置清单!N:N,"在岗")</f>
        <v>0</v>
      </c>
      <c r="AV19" s="61" t="str">
        <f t="shared" si="35"/>
        <v>NA</v>
      </c>
      <c r="AW19" s="60">
        <f>COUNTIFS(配置清单!G:G,G19,配置清单!H:H,"BA",配置清单!N:N,"在岗",配置清单!P:P,"&lt;&gt;暂不胜任")</f>
        <v>0</v>
      </c>
      <c r="AX19" s="61" t="str">
        <f t="shared" si="36"/>
        <v>NA</v>
      </c>
      <c r="AY19" s="60">
        <f>COUNTIFS(配置清单!G:G,规划及评估!G19,配置清单!H:H,"IA",配置清单!N:N,"在岗")</f>
        <v>0</v>
      </c>
      <c r="AZ19" s="61" t="str">
        <f t="shared" si="37"/>
        <v>NA</v>
      </c>
      <c r="BA19" s="60">
        <f>COUNTIFS(配置清单!G:G,G19,配置清单!H:H,"IA",配置清单!N:N,"在岗",配置清单!P:P,"&lt;&gt;暂不胜任")</f>
        <v>0</v>
      </c>
      <c r="BB19" s="61" t="str">
        <f t="shared" si="38"/>
        <v>NA</v>
      </c>
      <c r="BC19" s="60">
        <f>COUNTIFS(配置清单!G:G,规划及评估!G19,配置清单!H:H,"产品经理",配置清单!N:N,"在岗")</f>
        <v>0</v>
      </c>
      <c r="BD19" s="61" t="str">
        <f t="shared" si="39"/>
        <v>NA</v>
      </c>
      <c r="BE19" s="60">
        <f>COUNTIFS(配置清单!G:G,G19,配置清单!H:H,"产品经理",配置清单!N:N,"在岗",配置清单!P:P,"&lt;&gt;暂不胜任")</f>
        <v>0</v>
      </c>
      <c r="BF19" s="61" t="str">
        <f t="shared" si="40"/>
        <v>NA</v>
      </c>
      <c r="BG19" s="63">
        <f t="shared" si="41"/>
        <v>5</v>
      </c>
      <c r="BH19" s="64">
        <f t="shared" si="42"/>
        <v>5</v>
      </c>
      <c r="BI19" s="64">
        <f t="shared" si="43"/>
        <v>5</v>
      </c>
      <c r="BJ19" s="64">
        <f t="shared" si="44"/>
        <v>5</v>
      </c>
      <c r="BK19" s="65">
        <f t="shared" si="45"/>
        <v>1</v>
      </c>
      <c r="BL19" s="66">
        <f t="shared" si="46"/>
        <v>1</v>
      </c>
      <c r="BM19" s="92">
        <f t="shared" si="47"/>
        <v>1</v>
      </c>
      <c r="BN19" s="92">
        <f t="shared" si="48"/>
        <v>1</v>
      </c>
      <c r="BO19" s="92">
        <f t="shared" si="49"/>
        <v>1</v>
      </c>
      <c r="BP19" s="92">
        <f t="shared" si="50"/>
        <v>1</v>
      </c>
      <c r="BQ19" s="92">
        <f t="shared" si="51"/>
        <v>1</v>
      </c>
      <c r="BR19" s="92">
        <f t="shared" si="52"/>
        <v>1</v>
      </c>
      <c r="BS19" s="92">
        <f t="shared" si="53"/>
        <v>1</v>
      </c>
      <c r="BT19" s="92">
        <f t="shared" si="54"/>
        <v>1</v>
      </c>
      <c r="BU19" s="92">
        <f t="shared" si="55"/>
        <v>0</v>
      </c>
      <c r="BV19" s="92">
        <f t="shared" si="56"/>
        <v>0</v>
      </c>
      <c r="BW19" s="92">
        <f t="shared" si="57"/>
        <v>1</v>
      </c>
      <c r="BX19" s="92">
        <f t="shared" si="58"/>
        <v>1</v>
      </c>
      <c r="BY19" s="92">
        <f t="shared" si="59"/>
        <v>0</v>
      </c>
      <c r="BZ19" s="92">
        <f t="shared" si="60"/>
        <v>0</v>
      </c>
      <c r="CA19" s="92">
        <f t="shared" si="61"/>
        <v>0</v>
      </c>
      <c r="CB19" s="92">
        <f t="shared" si="62"/>
        <v>0</v>
      </c>
      <c r="CC19" s="92">
        <f t="shared" si="63"/>
        <v>0</v>
      </c>
      <c r="CD19" s="92">
        <f t="shared" si="64"/>
        <v>0</v>
      </c>
    </row>
    <row r="20" spans="1:82" hidden="1">
      <c r="A20" s="34">
        <v>13</v>
      </c>
      <c r="B20" s="34" t="s">
        <v>185</v>
      </c>
      <c r="C20" s="34" t="s">
        <v>1067</v>
      </c>
      <c r="D20" s="34" t="s">
        <v>1066</v>
      </c>
      <c r="E20" s="34" t="s">
        <v>1065</v>
      </c>
      <c r="F20" s="34" t="s">
        <v>1265</v>
      </c>
      <c r="G20" s="34" t="s">
        <v>1266</v>
      </c>
      <c r="H20" s="34" t="s">
        <v>10</v>
      </c>
      <c r="I20" s="34" t="s">
        <v>10</v>
      </c>
      <c r="J20" s="34" t="s">
        <v>34</v>
      </c>
      <c r="K20" s="34" t="s">
        <v>34</v>
      </c>
      <c r="L20" s="34" t="s">
        <v>2051</v>
      </c>
      <c r="M20" s="34" t="s">
        <v>1200</v>
      </c>
      <c r="N20" s="34">
        <v>1</v>
      </c>
      <c r="O20" s="34">
        <v>1</v>
      </c>
      <c r="P20" s="34">
        <v>1</v>
      </c>
      <c r="Q20" s="34">
        <v>1</v>
      </c>
      <c r="R20" s="34">
        <v>0</v>
      </c>
      <c r="S20" s="34">
        <v>1</v>
      </c>
      <c r="T20" s="34">
        <v>0</v>
      </c>
      <c r="U20" s="77">
        <v>0</v>
      </c>
      <c r="V20" s="34">
        <v>0</v>
      </c>
      <c r="W20" s="60">
        <f>COUNTIFS(配置清单!G:G,G20,配置清单!$H:$H,"PM",配置清单!$N:$N,"在岗")</f>
        <v>2</v>
      </c>
      <c r="X20" s="61">
        <f t="shared" si="23"/>
        <v>1</v>
      </c>
      <c r="Y20" s="60">
        <f>COUNTIFS(配置清单!$G:$G,G20,配置清单!$H:$H,"PM",配置清单!$N:$N,"在岗",配置清单!$P:$P,"&lt;&gt;暂不胜任")</f>
        <v>2</v>
      </c>
      <c r="Z20" s="61">
        <f t="shared" si="24"/>
        <v>1</v>
      </c>
      <c r="AA20" s="62">
        <f>COUNTIFS(配置清单!$G:$G,G20,配置清单!$H:$H,"SE",配置清单!$N:$N,"在岗")+COUNTIFS(配置清单!$G:$G,G20,配置清单!$H:$H,"SA",配置清单!$N:$N,"在岗")</f>
        <v>1</v>
      </c>
      <c r="AB20" s="61">
        <f t="shared" si="25"/>
        <v>1</v>
      </c>
      <c r="AC20" s="60">
        <f>COUNTIFS(配置清单!$G:$G,G20,配置清单!$H:$H,"SE",配置清单!$N:$N,"在岗",配置清单!$P:$P,"&lt;&gt;暂不胜任")+COUNTIFS(配置清单!$G:$G,G20,配置清单!$H:$H,"SA",配置清单!$N:$N,"在岗",配置清单!$P:$P,"&lt;&gt;暂不胜任")</f>
        <v>1</v>
      </c>
      <c r="AD20" s="61">
        <f t="shared" si="26"/>
        <v>1</v>
      </c>
      <c r="AE20" s="60">
        <f>COUNTIFS(配置清单!$G:$G,G20,配置清单!H:H,"MDE",配置清单!N:N,"在岗")</f>
        <v>1</v>
      </c>
      <c r="AF20" s="61">
        <f t="shared" si="27"/>
        <v>1</v>
      </c>
      <c r="AG20" s="60">
        <f>COUNTIFS(配置清单!$G:$G,G20,配置清单!$H:$H,"MDE",配置清单!$N:$N,"在岗",配置清单!$P:$P,"&lt;&gt;暂不胜任")</f>
        <v>1</v>
      </c>
      <c r="AH20" s="61">
        <f t="shared" si="28"/>
        <v>1</v>
      </c>
      <c r="AI20" s="62">
        <f>COUNTIFS(配置清单!G:G,G20,配置清单!H:H,"TPM",配置清单!N:N,"在岗")+COUNTIFS(配置清单!G:G,G20,配置清单!H:H,"TC",配置清单!N:N,"在岗")</f>
        <v>1</v>
      </c>
      <c r="AJ20" s="61">
        <f t="shared" si="29"/>
        <v>1</v>
      </c>
      <c r="AK20" s="60">
        <f>COUNTIFS(配置清单!G:G,G20,配置清单!H:H,"TPM",配置清单!N:N,"在岗",配置清单!P:P,"&lt;&gt;暂不胜任")+COUNTIFS(配置清单!G:G,G20,配置清单!H:H,"TC",配置清单!N:N,"在岗",配置清单!P:P,"&lt;&gt;暂不胜任")</f>
        <v>1</v>
      </c>
      <c r="AL20" s="61">
        <f t="shared" si="30"/>
        <v>1</v>
      </c>
      <c r="AM20" s="60">
        <f>COUNTIFS(配置清单!G:G,G20,配置清单!H:H,"TSE",配置清单!N:N,"在岗")</f>
        <v>0</v>
      </c>
      <c r="AN20" s="61" t="str">
        <f t="shared" si="31"/>
        <v>NA</v>
      </c>
      <c r="AO20" s="60">
        <f>COUNTIFS(配置清单!G:G,G20,配置清单!H:H,"TSE",配置清单!N:N,"在岗",配置清单!P:P,"&lt;&gt;暂不胜任")</f>
        <v>0</v>
      </c>
      <c r="AP20" s="61" t="str">
        <f t="shared" si="32"/>
        <v>NA</v>
      </c>
      <c r="AQ20" s="60">
        <f>COUNTIFS(配置清单!$G:$G,G20,配置清单!H:H,"QA",配置清单!N:N,"在岗")</f>
        <v>1</v>
      </c>
      <c r="AR20" s="61">
        <f t="shared" si="33"/>
        <v>1</v>
      </c>
      <c r="AS20" s="60">
        <f>COUNTIFS(配置清单!$G:$G,G20,配置清单!$H:$H,"QA",配置清单!$N:$N,"在岗",配置清单!$P:$P,"&lt;&gt;暂不胜任")</f>
        <v>1</v>
      </c>
      <c r="AT20" s="61">
        <f t="shared" si="34"/>
        <v>1</v>
      </c>
      <c r="AU20" s="60">
        <f>COUNTIFS(配置清单!G:G,规划及评估!G20,配置清单!H:H,"BA",配置清单!N:N,"在岗")</f>
        <v>0</v>
      </c>
      <c r="AV20" s="61" t="str">
        <f t="shared" si="35"/>
        <v>NA</v>
      </c>
      <c r="AW20" s="60">
        <f>COUNTIFS(配置清单!G:G,G20,配置清单!H:H,"BA",配置清单!N:N,"在岗",配置清单!P:P,"&lt;&gt;暂不胜任")</f>
        <v>0</v>
      </c>
      <c r="AX20" s="61" t="str">
        <f t="shared" si="36"/>
        <v>NA</v>
      </c>
      <c r="AY20" s="60">
        <f>COUNTIFS(配置清单!G:G,规划及评估!G20,配置清单!H:H,"IA",配置清单!N:N,"在岗")</f>
        <v>0</v>
      </c>
      <c r="AZ20" s="61" t="str">
        <f t="shared" si="37"/>
        <v>NA</v>
      </c>
      <c r="BA20" s="60">
        <f>COUNTIFS(配置清单!G:G,G20,配置清单!H:H,"IA",配置清单!N:N,"在岗",配置清单!P:P,"&lt;&gt;暂不胜任")</f>
        <v>0</v>
      </c>
      <c r="BB20" s="61" t="str">
        <f t="shared" si="38"/>
        <v>NA</v>
      </c>
      <c r="BC20" s="60">
        <f>COUNTIFS(配置清单!G:G,规划及评估!G20,配置清单!H:H,"产品经理",配置清单!N:N,"在岗")</f>
        <v>0</v>
      </c>
      <c r="BD20" s="61" t="str">
        <f t="shared" si="39"/>
        <v>NA</v>
      </c>
      <c r="BE20" s="60">
        <f>COUNTIFS(配置清单!G:G,G20,配置清单!H:H,"产品经理",配置清单!N:N,"在岗",配置清单!P:P,"&lt;&gt;暂不胜任")</f>
        <v>0</v>
      </c>
      <c r="BF20" s="61" t="str">
        <f t="shared" si="40"/>
        <v>NA</v>
      </c>
      <c r="BG20" s="63">
        <f t="shared" si="41"/>
        <v>5</v>
      </c>
      <c r="BH20" s="64">
        <f t="shared" si="42"/>
        <v>6</v>
      </c>
      <c r="BI20" s="64">
        <f t="shared" si="43"/>
        <v>5</v>
      </c>
      <c r="BJ20" s="64">
        <f t="shared" si="44"/>
        <v>5</v>
      </c>
      <c r="BK20" s="65">
        <f t="shared" si="45"/>
        <v>1</v>
      </c>
      <c r="BL20" s="66">
        <f t="shared" si="46"/>
        <v>1</v>
      </c>
      <c r="BM20" s="92">
        <f t="shared" si="47"/>
        <v>1</v>
      </c>
      <c r="BN20" s="92">
        <f t="shared" si="48"/>
        <v>1</v>
      </c>
      <c r="BO20" s="92">
        <f t="shared" si="49"/>
        <v>1</v>
      </c>
      <c r="BP20" s="92">
        <f t="shared" si="50"/>
        <v>1</v>
      </c>
      <c r="BQ20" s="92">
        <f t="shared" si="51"/>
        <v>1</v>
      </c>
      <c r="BR20" s="92">
        <f t="shared" si="52"/>
        <v>1</v>
      </c>
      <c r="BS20" s="92">
        <f t="shared" si="53"/>
        <v>1</v>
      </c>
      <c r="BT20" s="92">
        <f t="shared" si="54"/>
        <v>1</v>
      </c>
      <c r="BU20" s="92">
        <f t="shared" si="55"/>
        <v>0</v>
      </c>
      <c r="BV20" s="92">
        <f t="shared" si="56"/>
        <v>0</v>
      </c>
      <c r="BW20" s="92">
        <f t="shared" si="57"/>
        <v>1</v>
      </c>
      <c r="BX20" s="92">
        <f t="shared" si="58"/>
        <v>1</v>
      </c>
      <c r="BY20" s="92">
        <f t="shared" si="59"/>
        <v>0</v>
      </c>
      <c r="BZ20" s="92">
        <f t="shared" si="60"/>
        <v>0</v>
      </c>
      <c r="CA20" s="92">
        <f t="shared" si="61"/>
        <v>0</v>
      </c>
      <c r="CB20" s="92">
        <f t="shared" si="62"/>
        <v>0</v>
      </c>
      <c r="CC20" s="92">
        <f t="shared" si="63"/>
        <v>0</v>
      </c>
      <c r="CD20" s="92">
        <f t="shared" si="64"/>
        <v>0</v>
      </c>
    </row>
    <row r="21" spans="1:82" hidden="1">
      <c r="A21" s="34">
        <v>14</v>
      </c>
      <c r="B21" s="34" t="s">
        <v>185</v>
      </c>
      <c r="C21" s="34" t="s">
        <v>1067</v>
      </c>
      <c r="D21" s="34" t="s">
        <v>1066</v>
      </c>
      <c r="E21" s="34" t="s">
        <v>1065</v>
      </c>
      <c r="F21" s="34" t="s">
        <v>1116</v>
      </c>
      <c r="G21" s="34" t="s">
        <v>1117</v>
      </c>
      <c r="H21" s="34" t="s">
        <v>7</v>
      </c>
      <c r="I21" s="34" t="s">
        <v>7</v>
      </c>
      <c r="J21" s="34" t="s">
        <v>195</v>
      </c>
      <c r="K21" s="34" t="s">
        <v>34</v>
      </c>
      <c r="L21" s="34" t="s">
        <v>2051</v>
      </c>
      <c r="M21" s="34" t="s">
        <v>1083</v>
      </c>
      <c r="N21" s="34">
        <v>1</v>
      </c>
      <c r="O21" s="34">
        <v>1</v>
      </c>
      <c r="P21" s="34">
        <v>0</v>
      </c>
      <c r="Q21" s="34">
        <v>0</v>
      </c>
      <c r="R21" s="34">
        <v>0</v>
      </c>
      <c r="S21" s="34">
        <v>1</v>
      </c>
      <c r="T21" s="34">
        <v>0</v>
      </c>
      <c r="U21" s="77">
        <v>0</v>
      </c>
      <c r="V21" s="34">
        <v>0</v>
      </c>
      <c r="W21" s="60">
        <f>COUNTIFS(配置清单!G:G,G21,配置清单!$H:$H,"PM",配置清单!$N:$N,"在岗")</f>
        <v>1</v>
      </c>
      <c r="X21" s="61">
        <f t="shared" si="23"/>
        <v>1</v>
      </c>
      <c r="Y21" s="60">
        <f>COUNTIFS(配置清单!$G:$G,G21,配置清单!$H:$H,"PM",配置清单!$N:$N,"在岗",配置清单!$P:$P,"&lt;&gt;暂不胜任")</f>
        <v>1</v>
      </c>
      <c r="Z21" s="61">
        <f t="shared" si="24"/>
        <v>1</v>
      </c>
      <c r="AA21" s="62">
        <f>COUNTIFS(配置清单!$G:$G,G21,配置清单!$H:$H,"SE",配置清单!$N:$N,"在岗")+COUNTIFS(配置清单!$G:$G,G21,配置清单!$H:$H,"SA",配置清单!$N:$N,"在岗")</f>
        <v>1</v>
      </c>
      <c r="AB21" s="61">
        <f t="shared" si="25"/>
        <v>1</v>
      </c>
      <c r="AC21" s="60">
        <f>COUNTIFS(配置清单!$G:$G,G21,配置清单!$H:$H,"SE",配置清单!$N:$N,"在岗",配置清单!$P:$P,"&lt;&gt;暂不胜任")+COUNTIFS(配置清单!$G:$G,G21,配置清单!$H:$H,"SA",配置清单!$N:$N,"在岗",配置清单!$P:$P,"&lt;&gt;暂不胜任")</f>
        <v>1</v>
      </c>
      <c r="AD21" s="61">
        <f t="shared" si="26"/>
        <v>1</v>
      </c>
      <c r="AE21" s="60">
        <f>COUNTIFS(配置清单!$G:$G,G21,配置清单!H:H,"MDE",配置清单!N:N,"在岗")</f>
        <v>0</v>
      </c>
      <c r="AF21" s="61" t="str">
        <f t="shared" si="27"/>
        <v>NA</v>
      </c>
      <c r="AG21" s="60">
        <f>COUNTIFS(配置清单!$G:$G,G21,配置清单!$H:$H,"MDE",配置清单!$N:$N,"在岗",配置清单!$P:$P,"&lt;&gt;暂不胜任")</f>
        <v>0</v>
      </c>
      <c r="AH21" s="61" t="str">
        <f t="shared" si="28"/>
        <v>NA</v>
      </c>
      <c r="AI21" s="62">
        <f>COUNTIFS(配置清单!G:G,G21,配置清单!H:H,"TPM",配置清单!N:N,"在岗")+COUNTIFS(配置清单!G:G,G21,配置清单!H:H,"TC",配置清单!N:N,"在岗")</f>
        <v>1</v>
      </c>
      <c r="AJ21" s="61" t="str">
        <f t="shared" si="29"/>
        <v>NA</v>
      </c>
      <c r="AK21" s="60">
        <f>COUNTIFS(配置清单!G:G,G21,配置清单!H:H,"TPM",配置清单!N:N,"在岗",配置清单!P:P,"&lt;&gt;暂不胜任")+COUNTIFS(配置清单!G:G,G21,配置清单!H:H,"TC",配置清单!N:N,"在岗",配置清单!P:P,"&lt;&gt;暂不胜任")</f>
        <v>1</v>
      </c>
      <c r="AL21" s="61" t="str">
        <f t="shared" si="30"/>
        <v>NA</v>
      </c>
      <c r="AM21" s="60">
        <f>COUNTIFS(配置清单!G:G,G21,配置清单!H:H,"TSE",配置清单!N:N,"在岗")</f>
        <v>0</v>
      </c>
      <c r="AN21" s="61" t="str">
        <f t="shared" si="31"/>
        <v>NA</v>
      </c>
      <c r="AO21" s="60">
        <f>COUNTIFS(配置清单!G:G,G21,配置清单!H:H,"TSE",配置清单!N:N,"在岗",配置清单!P:P,"&lt;&gt;暂不胜任")</f>
        <v>0</v>
      </c>
      <c r="AP21" s="61" t="str">
        <f t="shared" si="32"/>
        <v>NA</v>
      </c>
      <c r="AQ21" s="60">
        <f>COUNTIFS(配置清单!$G:$G,G21,配置清单!H:H,"QA",配置清单!N:N,"在岗")</f>
        <v>1</v>
      </c>
      <c r="AR21" s="61">
        <f t="shared" si="33"/>
        <v>1</v>
      </c>
      <c r="AS21" s="60">
        <f>COUNTIFS(配置清单!$G:$G,G21,配置清单!$H:$H,"QA",配置清单!$N:$N,"在岗",配置清单!$P:$P,"&lt;&gt;暂不胜任")</f>
        <v>1</v>
      </c>
      <c r="AT21" s="61">
        <f t="shared" si="34"/>
        <v>1</v>
      </c>
      <c r="AU21" s="60">
        <f>COUNTIFS(配置清单!G:G,规划及评估!G21,配置清单!H:H,"BA",配置清单!N:N,"在岗")</f>
        <v>0</v>
      </c>
      <c r="AV21" s="61" t="str">
        <f t="shared" si="35"/>
        <v>NA</v>
      </c>
      <c r="AW21" s="60">
        <f>COUNTIFS(配置清单!G:G,G21,配置清单!H:H,"BA",配置清单!N:N,"在岗",配置清单!P:P,"&lt;&gt;暂不胜任")</f>
        <v>0</v>
      </c>
      <c r="AX21" s="61" t="str">
        <f t="shared" si="36"/>
        <v>NA</v>
      </c>
      <c r="AY21" s="60">
        <f>COUNTIFS(配置清单!G:G,规划及评估!G21,配置清单!H:H,"IA",配置清单!N:N,"在岗")</f>
        <v>0</v>
      </c>
      <c r="AZ21" s="61" t="str">
        <f t="shared" si="37"/>
        <v>NA</v>
      </c>
      <c r="BA21" s="60">
        <f>COUNTIFS(配置清单!G:G,G21,配置清单!H:H,"IA",配置清单!N:N,"在岗",配置清单!P:P,"&lt;&gt;暂不胜任")</f>
        <v>0</v>
      </c>
      <c r="BB21" s="61" t="str">
        <f t="shared" si="38"/>
        <v>NA</v>
      </c>
      <c r="BC21" s="60">
        <f>COUNTIFS(配置清单!G:G,规划及评估!G21,配置清单!H:H,"产品经理",配置清单!N:N,"在岗")</f>
        <v>0</v>
      </c>
      <c r="BD21" s="61" t="str">
        <f t="shared" si="39"/>
        <v>NA</v>
      </c>
      <c r="BE21" s="60">
        <f>COUNTIFS(配置清单!G:G,G21,配置清单!H:H,"产品经理",配置清单!N:N,"在岗",配置清单!P:P,"&lt;&gt;暂不胜任")</f>
        <v>0</v>
      </c>
      <c r="BF21" s="61" t="str">
        <f t="shared" si="40"/>
        <v>NA</v>
      </c>
      <c r="BG21" s="63">
        <f t="shared" si="41"/>
        <v>3</v>
      </c>
      <c r="BH21" s="64">
        <f t="shared" si="42"/>
        <v>3</v>
      </c>
      <c r="BI21" s="64">
        <f t="shared" si="43"/>
        <v>3</v>
      </c>
      <c r="BJ21" s="64">
        <f t="shared" si="44"/>
        <v>3</v>
      </c>
      <c r="BK21" s="65">
        <f t="shared" si="45"/>
        <v>1</v>
      </c>
      <c r="BL21" s="66">
        <f t="shared" si="46"/>
        <v>1</v>
      </c>
      <c r="BM21" s="92">
        <f t="shared" si="47"/>
        <v>1</v>
      </c>
      <c r="BN21" s="92">
        <f t="shared" si="48"/>
        <v>1</v>
      </c>
      <c r="BO21" s="92">
        <f t="shared" si="49"/>
        <v>1</v>
      </c>
      <c r="BP21" s="92">
        <f t="shared" si="50"/>
        <v>1</v>
      </c>
      <c r="BQ21" s="92">
        <f t="shared" si="51"/>
        <v>0</v>
      </c>
      <c r="BR21" s="92">
        <f t="shared" si="52"/>
        <v>0</v>
      </c>
      <c r="BS21" s="92">
        <f t="shared" si="53"/>
        <v>0</v>
      </c>
      <c r="BT21" s="92">
        <f t="shared" si="54"/>
        <v>0</v>
      </c>
      <c r="BU21" s="92">
        <f t="shared" si="55"/>
        <v>0</v>
      </c>
      <c r="BV21" s="92">
        <f t="shared" si="56"/>
        <v>0</v>
      </c>
      <c r="BW21" s="92">
        <f t="shared" si="57"/>
        <v>1</v>
      </c>
      <c r="BX21" s="92">
        <f t="shared" si="58"/>
        <v>1</v>
      </c>
      <c r="BY21" s="92">
        <f t="shared" si="59"/>
        <v>0</v>
      </c>
      <c r="BZ21" s="92">
        <f t="shared" si="60"/>
        <v>0</v>
      </c>
      <c r="CA21" s="92">
        <f t="shared" si="61"/>
        <v>0</v>
      </c>
      <c r="CB21" s="92">
        <f t="shared" si="62"/>
        <v>0</v>
      </c>
      <c r="CC21" s="92">
        <f t="shared" si="63"/>
        <v>0</v>
      </c>
      <c r="CD21" s="92">
        <f t="shared" si="64"/>
        <v>0</v>
      </c>
    </row>
    <row r="22" spans="1:82" hidden="1">
      <c r="A22" s="34">
        <v>15</v>
      </c>
      <c r="B22" s="34" t="s">
        <v>185</v>
      </c>
      <c r="C22" s="34" t="s">
        <v>1067</v>
      </c>
      <c r="D22" s="34" t="s">
        <v>1066</v>
      </c>
      <c r="E22" s="34" t="s">
        <v>1065</v>
      </c>
      <c r="F22" s="34" t="s">
        <v>1286</v>
      </c>
      <c r="G22" s="34" t="s">
        <v>1287</v>
      </c>
      <c r="H22" s="34" t="s">
        <v>4</v>
      </c>
      <c r="I22" s="34" t="s">
        <v>4</v>
      </c>
      <c r="J22" s="34" t="s">
        <v>34</v>
      </c>
      <c r="K22" s="34" t="s">
        <v>34</v>
      </c>
      <c r="L22" s="34" t="s">
        <v>2051</v>
      </c>
      <c r="M22" s="34" t="s">
        <v>1301</v>
      </c>
      <c r="N22" s="34">
        <v>1</v>
      </c>
      <c r="O22" s="34">
        <v>1</v>
      </c>
      <c r="P22" s="34">
        <v>1</v>
      </c>
      <c r="Q22" s="34">
        <v>1</v>
      </c>
      <c r="R22" s="34">
        <v>0</v>
      </c>
      <c r="S22" s="34">
        <v>1</v>
      </c>
      <c r="T22" s="34">
        <v>0</v>
      </c>
      <c r="U22" s="77">
        <v>0</v>
      </c>
      <c r="V22" s="34">
        <v>0</v>
      </c>
      <c r="W22" s="60">
        <f>COUNTIFS(配置清单!G:G,G22,配置清单!$H:$H,"PM",配置清单!$N:$N,"在岗")</f>
        <v>1</v>
      </c>
      <c r="X22" s="61">
        <f t="shared" si="23"/>
        <v>1</v>
      </c>
      <c r="Y22" s="60">
        <f>COUNTIFS(配置清单!$G:$G,G22,配置清单!$H:$H,"PM",配置清单!$N:$N,"在岗",配置清单!$P:$P,"&lt;&gt;暂不胜任")</f>
        <v>1</v>
      </c>
      <c r="Z22" s="61">
        <f t="shared" si="24"/>
        <v>1</v>
      </c>
      <c r="AA22" s="62">
        <f>COUNTIFS(配置清单!$G:$G,G22,配置清单!$H:$H,"SE",配置清单!$N:$N,"在岗")+COUNTIFS(配置清单!$G:$G,G22,配置清单!$H:$H,"SA",配置清单!$N:$N,"在岗")</f>
        <v>1</v>
      </c>
      <c r="AB22" s="61">
        <f t="shared" si="25"/>
        <v>1</v>
      </c>
      <c r="AC22" s="60">
        <f>COUNTIFS(配置清单!$G:$G,G22,配置清单!$H:$H,"SE",配置清单!$N:$N,"在岗",配置清单!$P:$P,"&lt;&gt;暂不胜任")+COUNTIFS(配置清单!$G:$G,G22,配置清单!$H:$H,"SA",配置清单!$N:$N,"在岗",配置清单!$P:$P,"&lt;&gt;暂不胜任")</f>
        <v>1</v>
      </c>
      <c r="AD22" s="61">
        <f t="shared" si="26"/>
        <v>1</v>
      </c>
      <c r="AE22" s="60">
        <f>COUNTIFS(配置清单!$G:$G,G22,配置清单!H:H,"MDE",配置清单!N:N,"在岗")</f>
        <v>1</v>
      </c>
      <c r="AF22" s="61">
        <f t="shared" si="27"/>
        <v>1</v>
      </c>
      <c r="AG22" s="60">
        <f>COUNTIFS(配置清单!$G:$G,G22,配置清单!$H:$H,"MDE",配置清单!$N:$N,"在岗",配置清单!$P:$P,"&lt;&gt;暂不胜任")</f>
        <v>1</v>
      </c>
      <c r="AH22" s="61">
        <f t="shared" si="28"/>
        <v>1</v>
      </c>
      <c r="AI22" s="62">
        <f>COUNTIFS(配置清单!G:G,G22,配置清单!H:H,"TPM",配置清单!N:N,"在岗")+COUNTIFS(配置清单!G:G,G22,配置清单!H:H,"TC",配置清单!N:N,"在岗")</f>
        <v>1</v>
      </c>
      <c r="AJ22" s="61">
        <f t="shared" si="29"/>
        <v>1</v>
      </c>
      <c r="AK22" s="60">
        <f>COUNTIFS(配置清单!G:G,G22,配置清单!H:H,"TPM",配置清单!N:N,"在岗",配置清单!P:P,"&lt;&gt;暂不胜任")+COUNTIFS(配置清单!G:G,G22,配置清单!H:H,"TC",配置清单!N:N,"在岗",配置清单!P:P,"&lt;&gt;暂不胜任")</f>
        <v>1</v>
      </c>
      <c r="AL22" s="61">
        <f t="shared" si="30"/>
        <v>1</v>
      </c>
      <c r="AM22" s="60">
        <f>COUNTIFS(配置清单!G:G,G22,配置清单!H:H,"TSE",配置清单!N:N,"在岗")</f>
        <v>0</v>
      </c>
      <c r="AN22" s="61" t="str">
        <f t="shared" si="31"/>
        <v>NA</v>
      </c>
      <c r="AO22" s="60">
        <f>COUNTIFS(配置清单!G:G,G22,配置清单!H:H,"TSE",配置清单!N:N,"在岗",配置清单!P:P,"&lt;&gt;暂不胜任")</f>
        <v>0</v>
      </c>
      <c r="AP22" s="61" t="str">
        <f t="shared" si="32"/>
        <v>NA</v>
      </c>
      <c r="AQ22" s="60">
        <f>COUNTIFS(配置清单!$G:$G,G22,配置清单!H:H,"QA",配置清单!N:N,"在岗")</f>
        <v>1</v>
      </c>
      <c r="AR22" s="61">
        <f t="shared" si="33"/>
        <v>1</v>
      </c>
      <c r="AS22" s="60">
        <f>COUNTIFS(配置清单!$G:$G,G22,配置清单!$H:$H,"QA",配置清单!$N:$N,"在岗",配置清单!$P:$P,"&lt;&gt;暂不胜任")</f>
        <v>1</v>
      </c>
      <c r="AT22" s="61">
        <f t="shared" si="34"/>
        <v>1</v>
      </c>
      <c r="AU22" s="60">
        <f>COUNTIFS(配置清单!G:G,规划及评估!G22,配置清单!H:H,"BA",配置清单!N:N,"在岗")</f>
        <v>0</v>
      </c>
      <c r="AV22" s="61" t="str">
        <f t="shared" si="35"/>
        <v>NA</v>
      </c>
      <c r="AW22" s="60">
        <f>COUNTIFS(配置清单!G:G,G22,配置清单!H:H,"BA",配置清单!N:N,"在岗",配置清单!P:P,"&lt;&gt;暂不胜任")</f>
        <v>0</v>
      </c>
      <c r="AX22" s="61" t="str">
        <f t="shared" si="36"/>
        <v>NA</v>
      </c>
      <c r="AY22" s="60">
        <f>COUNTIFS(配置清单!G:G,规划及评估!G22,配置清单!H:H,"IA",配置清单!N:N,"在岗")</f>
        <v>0</v>
      </c>
      <c r="AZ22" s="61" t="str">
        <f t="shared" si="37"/>
        <v>NA</v>
      </c>
      <c r="BA22" s="60">
        <f>COUNTIFS(配置清单!G:G,G22,配置清单!H:H,"IA",配置清单!N:N,"在岗",配置清单!P:P,"&lt;&gt;暂不胜任")</f>
        <v>0</v>
      </c>
      <c r="BB22" s="61" t="str">
        <f t="shared" si="38"/>
        <v>NA</v>
      </c>
      <c r="BC22" s="60">
        <f>COUNTIFS(配置清单!G:G,规划及评估!G22,配置清单!H:H,"产品经理",配置清单!N:N,"在岗")</f>
        <v>0</v>
      </c>
      <c r="BD22" s="61" t="str">
        <f t="shared" si="39"/>
        <v>NA</v>
      </c>
      <c r="BE22" s="60">
        <f>COUNTIFS(配置清单!G:G,G22,配置清单!H:H,"产品经理",配置清单!N:N,"在岗",配置清单!P:P,"&lt;&gt;暂不胜任")</f>
        <v>0</v>
      </c>
      <c r="BF22" s="61" t="str">
        <f t="shared" si="40"/>
        <v>NA</v>
      </c>
      <c r="BG22" s="63">
        <f t="shared" si="41"/>
        <v>5</v>
      </c>
      <c r="BH22" s="64">
        <f t="shared" si="42"/>
        <v>5</v>
      </c>
      <c r="BI22" s="64">
        <f t="shared" si="43"/>
        <v>5</v>
      </c>
      <c r="BJ22" s="64">
        <f t="shared" si="44"/>
        <v>5</v>
      </c>
      <c r="BK22" s="65">
        <f t="shared" si="45"/>
        <v>1</v>
      </c>
      <c r="BL22" s="66">
        <f t="shared" si="46"/>
        <v>1</v>
      </c>
      <c r="BM22" s="92">
        <f t="shared" si="47"/>
        <v>1</v>
      </c>
      <c r="BN22" s="92">
        <f t="shared" si="48"/>
        <v>1</v>
      </c>
      <c r="BO22" s="92">
        <f t="shared" si="49"/>
        <v>1</v>
      </c>
      <c r="BP22" s="92">
        <f t="shared" si="50"/>
        <v>1</v>
      </c>
      <c r="BQ22" s="92">
        <f t="shared" si="51"/>
        <v>1</v>
      </c>
      <c r="BR22" s="92">
        <f t="shared" si="52"/>
        <v>1</v>
      </c>
      <c r="BS22" s="92">
        <f t="shared" si="53"/>
        <v>1</v>
      </c>
      <c r="BT22" s="92">
        <f t="shared" si="54"/>
        <v>1</v>
      </c>
      <c r="BU22" s="92">
        <f t="shared" si="55"/>
        <v>0</v>
      </c>
      <c r="BV22" s="92">
        <f t="shared" si="56"/>
        <v>0</v>
      </c>
      <c r="BW22" s="92">
        <f t="shared" si="57"/>
        <v>1</v>
      </c>
      <c r="BX22" s="92">
        <f t="shared" si="58"/>
        <v>1</v>
      </c>
      <c r="BY22" s="92">
        <f t="shared" si="59"/>
        <v>0</v>
      </c>
      <c r="BZ22" s="92">
        <f t="shared" si="60"/>
        <v>0</v>
      </c>
      <c r="CA22" s="92">
        <f t="shared" si="61"/>
        <v>0</v>
      </c>
      <c r="CB22" s="92">
        <f t="shared" si="62"/>
        <v>0</v>
      </c>
      <c r="CC22" s="92">
        <f t="shared" si="63"/>
        <v>0</v>
      </c>
      <c r="CD22" s="92">
        <f t="shared" si="64"/>
        <v>0</v>
      </c>
    </row>
    <row r="23" spans="1:82" hidden="1">
      <c r="A23" s="34">
        <v>16</v>
      </c>
      <c r="B23" s="34" t="s">
        <v>185</v>
      </c>
      <c r="C23" s="34" t="s">
        <v>1067</v>
      </c>
      <c r="D23" s="34" t="s">
        <v>1066</v>
      </c>
      <c r="E23" s="34" t="s">
        <v>1065</v>
      </c>
      <c r="F23" s="34" t="s">
        <v>1328</v>
      </c>
      <c r="G23" s="34" t="s">
        <v>1329</v>
      </c>
      <c r="H23" s="34" t="s">
        <v>7</v>
      </c>
      <c r="I23" s="34" t="s">
        <v>4</v>
      </c>
      <c r="J23" s="34" t="s">
        <v>195</v>
      </c>
      <c r="K23" s="34" t="s">
        <v>34</v>
      </c>
      <c r="L23" s="34" t="s">
        <v>2051</v>
      </c>
      <c r="M23" s="34" t="s">
        <v>1083</v>
      </c>
      <c r="N23" s="34">
        <v>1</v>
      </c>
      <c r="O23" s="34">
        <v>0</v>
      </c>
      <c r="P23" s="34">
        <v>0</v>
      </c>
      <c r="Q23" s="34">
        <v>1</v>
      </c>
      <c r="R23" s="34">
        <v>0</v>
      </c>
      <c r="S23" s="34">
        <v>1</v>
      </c>
      <c r="T23" s="34">
        <v>0</v>
      </c>
      <c r="U23" s="77">
        <v>0</v>
      </c>
      <c r="V23" s="34">
        <v>0</v>
      </c>
      <c r="W23" s="60">
        <f>COUNTIFS(配置清单!G:G,G23,配置清单!$H:$H,"PM",配置清单!$N:$N,"在岗")</f>
        <v>1</v>
      </c>
      <c r="X23" s="61">
        <f t="shared" si="23"/>
        <v>1</v>
      </c>
      <c r="Y23" s="60">
        <f>COUNTIFS(配置清单!$G:$G,G23,配置清单!$H:$H,"PM",配置清单!$N:$N,"在岗",配置清单!$P:$P,"&lt;&gt;暂不胜任")</f>
        <v>1</v>
      </c>
      <c r="Z23" s="61">
        <f t="shared" si="24"/>
        <v>1</v>
      </c>
      <c r="AA23" s="62">
        <f>COUNTIFS(配置清单!$G:$G,G23,配置清单!$H:$H,"SE",配置清单!$N:$N,"在岗")+COUNTIFS(配置清单!$G:$G,G23,配置清单!$H:$H,"SA",配置清单!$N:$N,"在岗")</f>
        <v>0</v>
      </c>
      <c r="AB23" s="61" t="str">
        <f t="shared" si="25"/>
        <v>NA</v>
      </c>
      <c r="AC23" s="60">
        <f>COUNTIFS(配置清单!$G:$G,G23,配置清单!$H:$H,"SE",配置清单!$N:$N,"在岗",配置清单!$P:$P,"&lt;&gt;暂不胜任")+COUNTIFS(配置清单!$G:$G,G23,配置清单!$H:$H,"SA",配置清单!$N:$N,"在岗",配置清单!$P:$P,"&lt;&gt;暂不胜任")</f>
        <v>0</v>
      </c>
      <c r="AD23" s="61" t="str">
        <f t="shared" si="26"/>
        <v>NA</v>
      </c>
      <c r="AE23" s="60">
        <f>COUNTIFS(配置清单!$G:$G,G23,配置清单!H:H,"MDE",配置清单!N:N,"在岗")</f>
        <v>0</v>
      </c>
      <c r="AF23" s="61" t="str">
        <f t="shared" si="27"/>
        <v>NA</v>
      </c>
      <c r="AG23" s="60">
        <f>COUNTIFS(配置清单!$G:$G,G23,配置清单!$H:$H,"MDE",配置清单!$N:$N,"在岗",配置清单!$P:$P,"&lt;&gt;暂不胜任")</f>
        <v>0</v>
      </c>
      <c r="AH23" s="61" t="str">
        <f t="shared" si="28"/>
        <v>NA</v>
      </c>
      <c r="AI23" s="62">
        <f>COUNTIFS(配置清单!G:G,G23,配置清单!H:H,"TPM",配置清单!N:N,"在岗")+COUNTIFS(配置清单!G:G,G23,配置清单!H:H,"TC",配置清单!N:N,"在岗")</f>
        <v>2</v>
      </c>
      <c r="AJ23" s="61">
        <f t="shared" si="29"/>
        <v>1</v>
      </c>
      <c r="AK23" s="60">
        <f>COUNTIFS(配置清单!G:G,G23,配置清单!H:H,"TPM",配置清单!N:N,"在岗",配置清单!P:P,"&lt;&gt;暂不胜任")+COUNTIFS(配置清单!G:G,G23,配置清单!H:H,"TC",配置清单!N:N,"在岗",配置清单!P:P,"&lt;&gt;暂不胜任")</f>
        <v>2</v>
      </c>
      <c r="AL23" s="61">
        <f t="shared" si="30"/>
        <v>1</v>
      </c>
      <c r="AM23" s="60">
        <f>COUNTIFS(配置清单!G:G,G23,配置清单!H:H,"TSE",配置清单!N:N,"在岗")</f>
        <v>0</v>
      </c>
      <c r="AN23" s="61" t="str">
        <f t="shared" si="31"/>
        <v>NA</v>
      </c>
      <c r="AO23" s="60">
        <f>COUNTIFS(配置清单!G:G,G23,配置清单!H:H,"TSE",配置清单!N:N,"在岗",配置清单!P:P,"&lt;&gt;暂不胜任")</f>
        <v>0</v>
      </c>
      <c r="AP23" s="61" t="str">
        <f t="shared" si="32"/>
        <v>NA</v>
      </c>
      <c r="AQ23" s="60">
        <f>COUNTIFS(配置清单!$G:$G,G23,配置清单!H:H,"QA",配置清单!N:N,"在岗")</f>
        <v>1</v>
      </c>
      <c r="AR23" s="61">
        <f t="shared" si="33"/>
        <v>1</v>
      </c>
      <c r="AS23" s="60">
        <f>COUNTIFS(配置清单!$G:$G,G23,配置清单!$H:$H,"QA",配置清单!$N:$N,"在岗",配置清单!$P:$P,"&lt;&gt;暂不胜任")</f>
        <v>1</v>
      </c>
      <c r="AT23" s="61">
        <f t="shared" si="34"/>
        <v>1</v>
      </c>
      <c r="AU23" s="60">
        <f>COUNTIFS(配置清单!G:G,规划及评估!G23,配置清单!H:H,"BA",配置清单!N:N,"在岗")</f>
        <v>0</v>
      </c>
      <c r="AV23" s="61" t="str">
        <f t="shared" si="35"/>
        <v>NA</v>
      </c>
      <c r="AW23" s="60">
        <f>COUNTIFS(配置清单!G:G,G23,配置清单!H:H,"BA",配置清单!N:N,"在岗",配置清单!P:P,"&lt;&gt;暂不胜任")</f>
        <v>0</v>
      </c>
      <c r="AX23" s="61" t="str">
        <f t="shared" si="36"/>
        <v>NA</v>
      </c>
      <c r="AY23" s="60">
        <f>COUNTIFS(配置清单!G:G,规划及评估!G23,配置清单!H:H,"IA",配置清单!N:N,"在岗")</f>
        <v>0</v>
      </c>
      <c r="AZ23" s="61" t="str">
        <f t="shared" si="37"/>
        <v>NA</v>
      </c>
      <c r="BA23" s="60">
        <f>COUNTIFS(配置清单!G:G,G23,配置清单!H:H,"IA",配置清单!N:N,"在岗",配置清单!P:P,"&lt;&gt;暂不胜任")</f>
        <v>0</v>
      </c>
      <c r="BB23" s="61" t="str">
        <f t="shared" si="38"/>
        <v>NA</v>
      </c>
      <c r="BC23" s="60">
        <f>COUNTIFS(配置清单!G:G,规划及评估!G23,配置清单!H:H,"产品经理",配置清单!N:N,"在岗")</f>
        <v>0</v>
      </c>
      <c r="BD23" s="61" t="str">
        <f t="shared" si="39"/>
        <v>NA</v>
      </c>
      <c r="BE23" s="60">
        <f>COUNTIFS(配置清单!G:G,G23,配置清单!H:H,"产品经理",配置清单!N:N,"在岗",配置清单!P:P,"&lt;&gt;暂不胜任")</f>
        <v>0</v>
      </c>
      <c r="BF23" s="61" t="str">
        <f t="shared" si="40"/>
        <v>NA</v>
      </c>
      <c r="BG23" s="63">
        <f t="shared" si="41"/>
        <v>3</v>
      </c>
      <c r="BH23" s="64">
        <f t="shared" si="42"/>
        <v>4</v>
      </c>
      <c r="BI23" s="64">
        <f t="shared" si="43"/>
        <v>3</v>
      </c>
      <c r="BJ23" s="64">
        <f t="shared" si="44"/>
        <v>3</v>
      </c>
      <c r="BK23" s="65">
        <f t="shared" si="45"/>
        <v>1</v>
      </c>
      <c r="BL23" s="66">
        <f t="shared" si="46"/>
        <v>1</v>
      </c>
      <c r="BM23" s="92">
        <f t="shared" si="47"/>
        <v>1</v>
      </c>
      <c r="BN23" s="92">
        <f t="shared" si="48"/>
        <v>1</v>
      </c>
      <c r="BO23" s="92">
        <f t="shared" si="49"/>
        <v>0</v>
      </c>
      <c r="BP23" s="92">
        <f t="shared" si="50"/>
        <v>0</v>
      </c>
      <c r="BQ23" s="92">
        <f t="shared" si="51"/>
        <v>0</v>
      </c>
      <c r="BR23" s="92">
        <f t="shared" si="52"/>
        <v>0</v>
      </c>
      <c r="BS23" s="92">
        <f t="shared" si="53"/>
        <v>1</v>
      </c>
      <c r="BT23" s="92">
        <f t="shared" si="54"/>
        <v>1</v>
      </c>
      <c r="BU23" s="92">
        <f t="shared" si="55"/>
        <v>0</v>
      </c>
      <c r="BV23" s="92">
        <f t="shared" si="56"/>
        <v>0</v>
      </c>
      <c r="BW23" s="92">
        <f t="shared" si="57"/>
        <v>1</v>
      </c>
      <c r="BX23" s="92">
        <f t="shared" si="58"/>
        <v>1</v>
      </c>
      <c r="BY23" s="92">
        <f t="shared" si="59"/>
        <v>0</v>
      </c>
      <c r="BZ23" s="92">
        <f t="shared" si="60"/>
        <v>0</v>
      </c>
      <c r="CA23" s="92">
        <f t="shared" si="61"/>
        <v>0</v>
      </c>
      <c r="CB23" s="92">
        <f t="shared" si="62"/>
        <v>0</v>
      </c>
      <c r="CC23" s="92">
        <f t="shared" si="63"/>
        <v>0</v>
      </c>
      <c r="CD23" s="92">
        <f t="shared" si="64"/>
        <v>0</v>
      </c>
    </row>
    <row r="24" spans="1:82" hidden="1">
      <c r="A24" s="34">
        <v>17</v>
      </c>
      <c r="B24" s="34" t="s">
        <v>185</v>
      </c>
      <c r="C24" s="34" t="s">
        <v>1067</v>
      </c>
      <c r="D24" s="34" t="s">
        <v>1066</v>
      </c>
      <c r="E24" s="34" t="s">
        <v>1065</v>
      </c>
      <c r="F24" s="34" t="s">
        <v>1304</v>
      </c>
      <c r="G24" s="34" t="s">
        <v>1305</v>
      </c>
      <c r="H24" s="34" t="s">
        <v>4</v>
      </c>
      <c r="I24" s="34" t="s">
        <v>4</v>
      </c>
      <c r="J24" s="34" t="s">
        <v>34</v>
      </c>
      <c r="K24" s="34" t="s">
        <v>34</v>
      </c>
      <c r="L24" s="34" t="s">
        <v>2051</v>
      </c>
      <c r="M24" s="34" t="s">
        <v>1083</v>
      </c>
      <c r="N24" s="34">
        <v>1</v>
      </c>
      <c r="O24" s="34">
        <v>1</v>
      </c>
      <c r="P24" s="34">
        <v>1</v>
      </c>
      <c r="Q24" s="34">
        <v>1</v>
      </c>
      <c r="R24" s="34">
        <v>0</v>
      </c>
      <c r="S24" s="34">
        <v>1</v>
      </c>
      <c r="T24" s="34">
        <v>0</v>
      </c>
      <c r="U24" s="77">
        <v>0</v>
      </c>
      <c r="V24" s="34">
        <v>0</v>
      </c>
      <c r="W24" s="60">
        <f>COUNTIFS(配置清单!G:G,G24,配置清单!$H:$H,"PM",配置清单!$N:$N,"在岗")</f>
        <v>1</v>
      </c>
      <c r="X24" s="61">
        <f t="shared" si="23"/>
        <v>1</v>
      </c>
      <c r="Y24" s="60">
        <f>COUNTIFS(配置清单!$G:$G,G24,配置清单!$H:$H,"PM",配置清单!$N:$N,"在岗",配置清单!$P:$P,"&lt;&gt;暂不胜任")</f>
        <v>1</v>
      </c>
      <c r="Z24" s="61">
        <f t="shared" si="24"/>
        <v>1</v>
      </c>
      <c r="AA24" s="62">
        <f>COUNTIFS(配置清单!$G:$G,G24,配置清单!$H:$H,"SE",配置清单!$N:$N,"在岗")+COUNTIFS(配置清单!$G:$G,G24,配置清单!$H:$H,"SA",配置清单!$N:$N,"在岗")</f>
        <v>1</v>
      </c>
      <c r="AB24" s="61">
        <f t="shared" si="25"/>
        <v>1</v>
      </c>
      <c r="AC24" s="60">
        <f>COUNTIFS(配置清单!$G:$G,G24,配置清单!$H:$H,"SE",配置清单!$N:$N,"在岗",配置清单!$P:$P,"&lt;&gt;暂不胜任")+COUNTIFS(配置清单!$G:$G,G24,配置清单!$H:$H,"SA",配置清单!$N:$N,"在岗",配置清单!$P:$P,"&lt;&gt;暂不胜任")</f>
        <v>1</v>
      </c>
      <c r="AD24" s="61">
        <f t="shared" si="26"/>
        <v>1</v>
      </c>
      <c r="AE24" s="60">
        <f>COUNTIFS(配置清单!$G:$G,G24,配置清单!H:H,"MDE",配置清单!N:N,"在岗")</f>
        <v>2</v>
      </c>
      <c r="AF24" s="61">
        <f t="shared" si="27"/>
        <v>1</v>
      </c>
      <c r="AG24" s="60">
        <f>COUNTIFS(配置清单!$G:$G,G24,配置清单!$H:$H,"MDE",配置清单!$N:$N,"在岗",配置清单!$P:$P,"&lt;&gt;暂不胜任")</f>
        <v>2</v>
      </c>
      <c r="AH24" s="61">
        <f t="shared" si="28"/>
        <v>1</v>
      </c>
      <c r="AI24" s="62">
        <f>COUNTIFS(配置清单!G:G,G24,配置清单!H:H,"TPM",配置清单!N:N,"在岗")+COUNTIFS(配置清单!G:G,G24,配置清单!H:H,"TC",配置清单!N:N,"在岗")</f>
        <v>3</v>
      </c>
      <c r="AJ24" s="61">
        <f t="shared" si="29"/>
        <v>1</v>
      </c>
      <c r="AK24" s="60">
        <f>COUNTIFS(配置清单!G:G,G24,配置清单!H:H,"TPM",配置清单!N:N,"在岗",配置清单!P:P,"&lt;&gt;暂不胜任")+COUNTIFS(配置清单!G:G,G24,配置清单!H:H,"TC",配置清单!N:N,"在岗",配置清单!P:P,"&lt;&gt;暂不胜任")</f>
        <v>3</v>
      </c>
      <c r="AL24" s="61">
        <f t="shared" si="30"/>
        <v>1</v>
      </c>
      <c r="AM24" s="60">
        <f>COUNTIFS(配置清单!G:G,G24,配置清单!H:H,"TSE",配置清单!N:N,"在岗")</f>
        <v>0</v>
      </c>
      <c r="AN24" s="61" t="str">
        <f t="shared" si="31"/>
        <v>NA</v>
      </c>
      <c r="AO24" s="60">
        <f>COUNTIFS(配置清单!G:G,G24,配置清单!H:H,"TSE",配置清单!N:N,"在岗",配置清单!P:P,"&lt;&gt;暂不胜任")</f>
        <v>0</v>
      </c>
      <c r="AP24" s="61" t="str">
        <f t="shared" si="32"/>
        <v>NA</v>
      </c>
      <c r="AQ24" s="60">
        <f>COUNTIFS(配置清单!$G:$G,G24,配置清单!H:H,"QA",配置清单!N:N,"在岗")</f>
        <v>1</v>
      </c>
      <c r="AR24" s="61">
        <f t="shared" si="33"/>
        <v>1</v>
      </c>
      <c r="AS24" s="60">
        <f>COUNTIFS(配置清单!$G:$G,G24,配置清单!$H:$H,"QA",配置清单!$N:$N,"在岗",配置清单!$P:$P,"&lt;&gt;暂不胜任")</f>
        <v>1</v>
      </c>
      <c r="AT24" s="61">
        <f t="shared" si="34"/>
        <v>1</v>
      </c>
      <c r="AU24" s="60">
        <f>COUNTIFS(配置清单!G:G,规划及评估!G24,配置清单!H:H,"BA",配置清单!N:N,"在岗")</f>
        <v>0</v>
      </c>
      <c r="AV24" s="61" t="str">
        <f t="shared" si="35"/>
        <v>NA</v>
      </c>
      <c r="AW24" s="60">
        <f>COUNTIFS(配置清单!G:G,G24,配置清单!H:H,"BA",配置清单!N:N,"在岗",配置清单!P:P,"&lt;&gt;暂不胜任")</f>
        <v>0</v>
      </c>
      <c r="AX24" s="61" t="str">
        <f t="shared" si="36"/>
        <v>NA</v>
      </c>
      <c r="AY24" s="60">
        <f>COUNTIFS(配置清单!G:G,规划及评估!G24,配置清单!H:H,"IA",配置清单!N:N,"在岗")</f>
        <v>0</v>
      </c>
      <c r="AZ24" s="61" t="str">
        <f t="shared" si="37"/>
        <v>NA</v>
      </c>
      <c r="BA24" s="60">
        <f>COUNTIFS(配置清单!G:G,G24,配置清单!H:H,"IA",配置清单!N:N,"在岗",配置清单!P:P,"&lt;&gt;暂不胜任")</f>
        <v>0</v>
      </c>
      <c r="BB24" s="61" t="str">
        <f t="shared" si="38"/>
        <v>NA</v>
      </c>
      <c r="BC24" s="60">
        <f>COUNTIFS(配置清单!G:G,规划及评估!G24,配置清单!H:H,"产品经理",配置清单!N:N,"在岗")</f>
        <v>0</v>
      </c>
      <c r="BD24" s="61" t="str">
        <f t="shared" si="39"/>
        <v>NA</v>
      </c>
      <c r="BE24" s="60">
        <f>COUNTIFS(配置清单!G:G,G24,配置清单!H:H,"产品经理",配置清单!N:N,"在岗",配置清单!P:P,"&lt;&gt;暂不胜任")</f>
        <v>0</v>
      </c>
      <c r="BF24" s="61" t="str">
        <f t="shared" si="40"/>
        <v>NA</v>
      </c>
      <c r="BG24" s="63">
        <f t="shared" si="41"/>
        <v>5</v>
      </c>
      <c r="BH24" s="64">
        <f t="shared" si="42"/>
        <v>8</v>
      </c>
      <c r="BI24" s="64">
        <f t="shared" si="43"/>
        <v>5</v>
      </c>
      <c r="BJ24" s="64">
        <f t="shared" si="44"/>
        <v>5</v>
      </c>
      <c r="BK24" s="65">
        <f t="shared" si="45"/>
        <v>1</v>
      </c>
      <c r="BL24" s="66">
        <f t="shared" si="46"/>
        <v>1</v>
      </c>
      <c r="BM24" s="92">
        <f t="shared" si="47"/>
        <v>1</v>
      </c>
      <c r="BN24" s="92">
        <f t="shared" si="48"/>
        <v>1</v>
      </c>
      <c r="BO24" s="92">
        <f t="shared" si="49"/>
        <v>1</v>
      </c>
      <c r="BP24" s="92">
        <f t="shared" si="50"/>
        <v>1</v>
      </c>
      <c r="BQ24" s="92">
        <f t="shared" si="51"/>
        <v>1</v>
      </c>
      <c r="BR24" s="92">
        <f t="shared" si="52"/>
        <v>1</v>
      </c>
      <c r="BS24" s="92">
        <f t="shared" si="53"/>
        <v>1</v>
      </c>
      <c r="BT24" s="92">
        <f t="shared" si="54"/>
        <v>1</v>
      </c>
      <c r="BU24" s="92">
        <f t="shared" si="55"/>
        <v>0</v>
      </c>
      <c r="BV24" s="92">
        <f t="shared" si="56"/>
        <v>0</v>
      </c>
      <c r="BW24" s="92">
        <f t="shared" si="57"/>
        <v>1</v>
      </c>
      <c r="BX24" s="92">
        <f t="shared" si="58"/>
        <v>1</v>
      </c>
      <c r="BY24" s="92">
        <f t="shared" si="59"/>
        <v>0</v>
      </c>
      <c r="BZ24" s="92">
        <f t="shared" si="60"/>
        <v>0</v>
      </c>
      <c r="CA24" s="92">
        <f t="shared" si="61"/>
        <v>0</v>
      </c>
      <c r="CB24" s="92">
        <f t="shared" si="62"/>
        <v>0</v>
      </c>
      <c r="CC24" s="92">
        <f t="shared" si="63"/>
        <v>0</v>
      </c>
      <c r="CD24" s="92">
        <f t="shared" si="64"/>
        <v>0</v>
      </c>
    </row>
    <row r="25" spans="1:82" hidden="1">
      <c r="A25" s="34">
        <v>18</v>
      </c>
      <c r="B25" s="34" t="s">
        <v>185</v>
      </c>
      <c r="C25" s="34" t="s">
        <v>1067</v>
      </c>
      <c r="D25" s="34" t="s">
        <v>204</v>
      </c>
      <c r="E25" s="34" t="s">
        <v>208</v>
      </c>
      <c r="F25" s="34" t="s">
        <v>1704</v>
      </c>
      <c r="G25" s="34" t="s">
        <v>1705</v>
      </c>
      <c r="H25" s="34" t="s">
        <v>4</v>
      </c>
      <c r="I25" s="34" t="s">
        <v>4</v>
      </c>
      <c r="J25" s="34" t="s">
        <v>195</v>
      </c>
      <c r="K25" s="34" t="s">
        <v>195</v>
      </c>
      <c r="L25" s="34" t="s">
        <v>2054</v>
      </c>
      <c r="M25" s="34" t="s">
        <v>1878</v>
      </c>
      <c r="N25" s="34">
        <v>1</v>
      </c>
      <c r="O25" s="34">
        <v>1</v>
      </c>
      <c r="P25" s="34">
        <v>1</v>
      </c>
      <c r="Q25" s="34">
        <v>1</v>
      </c>
      <c r="R25" s="34">
        <v>0</v>
      </c>
      <c r="S25" s="34">
        <v>1</v>
      </c>
      <c r="T25" s="34">
        <v>0</v>
      </c>
      <c r="U25" s="77">
        <v>0</v>
      </c>
      <c r="V25" s="34">
        <v>0</v>
      </c>
      <c r="W25" s="60">
        <f>COUNTIFS(配置清单!G:G,G25,配置清单!$H:$H,"PM",配置清单!$N:$N,"在岗")</f>
        <v>1</v>
      </c>
      <c r="X25" s="61">
        <f t="shared" si="23"/>
        <v>1</v>
      </c>
      <c r="Y25" s="60">
        <f>COUNTIFS(配置清单!$G:$G,G25,配置清单!$H:$H,"PM",配置清单!$N:$N,"在岗",配置清单!$P:$P,"&lt;&gt;暂不胜任")</f>
        <v>1</v>
      </c>
      <c r="Z25" s="61">
        <f t="shared" si="24"/>
        <v>1</v>
      </c>
      <c r="AA25" s="62">
        <f>COUNTIFS(配置清单!$G:$G,G25,配置清单!$H:$H,"SE",配置清单!$N:$N,"在岗")+COUNTIFS(配置清单!$G:$G,G25,配置清单!$H:$H,"SA",配置清单!$N:$N,"在岗")</f>
        <v>1</v>
      </c>
      <c r="AB25" s="61">
        <f t="shared" si="25"/>
        <v>1</v>
      </c>
      <c r="AC25" s="60">
        <f>COUNTIFS(配置清单!$G:$G,G25,配置清单!$H:$H,"SE",配置清单!$N:$N,"在岗",配置清单!$P:$P,"&lt;&gt;暂不胜任")+COUNTIFS(配置清单!$G:$G,G25,配置清单!$H:$H,"SA",配置清单!$N:$N,"在岗",配置清单!$P:$P,"&lt;&gt;暂不胜任")</f>
        <v>1</v>
      </c>
      <c r="AD25" s="61">
        <f t="shared" si="26"/>
        <v>1</v>
      </c>
      <c r="AE25" s="60">
        <f>COUNTIFS(配置清单!$G:$G,G25,配置清单!H:H,"MDE",配置清单!N:N,"在岗")</f>
        <v>1</v>
      </c>
      <c r="AF25" s="61">
        <f t="shared" si="27"/>
        <v>1</v>
      </c>
      <c r="AG25" s="60">
        <f>COUNTIFS(配置清单!$G:$G,G25,配置清单!$H:$H,"MDE",配置清单!$N:$N,"在岗",配置清单!$P:$P,"&lt;&gt;暂不胜任")</f>
        <v>1</v>
      </c>
      <c r="AH25" s="61">
        <f t="shared" si="28"/>
        <v>1</v>
      </c>
      <c r="AI25" s="62">
        <f>COUNTIFS(配置清单!G:G,G25,配置清单!H:H,"TPM",配置清单!N:N,"在岗")+COUNTIFS(配置清单!G:G,G25,配置清单!H:H,"TC",配置清单!N:N,"在岗")</f>
        <v>1</v>
      </c>
      <c r="AJ25" s="61">
        <f t="shared" si="29"/>
        <v>1</v>
      </c>
      <c r="AK25" s="60">
        <f>COUNTIFS(配置清单!G:G,G25,配置清单!H:H,"TPM",配置清单!N:N,"在岗",配置清单!P:P,"&lt;&gt;暂不胜任")+COUNTIFS(配置清单!G:G,G25,配置清单!H:H,"TC",配置清单!N:N,"在岗",配置清单!P:P,"&lt;&gt;暂不胜任")</f>
        <v>1</v>
      </c>
      <c r="AL25" s="61">
        <f t="shared" si="30"/>
        <v>1</v>
      </c>
      <c r="AM25" s="60">
        <f>COUNTIFS(配置清单!G:G,G25,配置清单!H:H,"TSE",配置清单!N:N,"在岗")</f>
        <v>0</v>
      </c>
      <c r="AN25" s="61" t="str">
        <f t="shared" si="31"/>
        <v>NA</v>
      </c>
      <c r="AO25" s="60">
        <f>COUNTIFS(配置清单!G:G,G25,配置清单!H:H,"TSE",配置清单!N:N,"在岗",配置清单!P:P,"&lt;&gt;暂不胜任")</f>
        <v>0</v>
      </c>
      <c r="AP25" s="61" t="str">
        <f t="shared" si="32"/>
        <v>NA</v>
      </c>
      <c r="AQ25" s="60">
        <f>COUNTIFS(配置清单!$G:$G,G25,配置清单!H:H,"QA",配置清单!N:N,"在岗")</f>
        <v>1</v>
      </c>
      <c r="AR25" s="61">
        <f t="shared" si="33"/>
        <v>1</v>
      </c>
      <c r="AS25" s="60">
        <f>COUNTIFS(配置清单!$G:$G,G25,配置清单!$H:$H,"QA",配置清单!$N:$N,"在岗",配置清单!$P:$P,"&lt;&gt;暂不胜任")</f>
        <v>1</v>
      </c>
      <c r="AT25" s="61">
        <f t="shared" si="34"/>
        <v>1</v>
      </c>
      <c r="AU25" s="60">
        <f>COUNTIFS(配置清单!G:G,规划及评估!G25,配置清单!H:H,"BA",配置清单!N:N,"在岗")</f>
        <v>0</v>
      </c>
      <c r="AV25" s="61" t="str">
        <f t="shared" si="35"/>
        <v>NA</v>
      </c>
      <c r="AW25" s="60">
        <f>COUNTIFS(配置清单!G:G,G25,配置清单!H:H,"BA",配置清单!N:N,"在岗",配置清单!P:P,"&lt;&gt;暂不胜任")</f>
        <v>0</v>
      </c>
      <c r="AX25" s="61" t="str">
        <f t="shared" si="36"/>
        <v>NA</v>
      </c>
      <c r="AY25" s="60">
        <f>COUNTIFS(配置清单!G:G,规划及评估!G25,配置清单!H:H,"IA",配置清单!N:N,"在岗")</f>
        <v>0</v>
      </c>
      <c r="AZ25" s="61" t="str">
        <f t="shared" si="37"/>
        <v>NA</v>
      </c>
      <c r="BA25" s="60">
        <f>COUNTIFS(配置清单!G:G,G25,配置清单!H:H,"IA",配置清单!N:N,"在岗",配置清单!P:P,"&lt;&gt;暂不胜任")</f>
        <v>0</v>
      </c>
      <c r="BB25" s="61" t="str">
        <f t="shared" si="38"/>
        <v>NA</v>
      </c>
      <c r="BC25" s="60">
        <f>COUNTIFS(配置清单!G:G,规划及评估!G25,配置清单!H:H,"产品经理",配置清单!N:N,"在岗")</f>
        <v>0</v>
      </c>
      <c r="BD25" s="61" t="str">
        <f t="shared" si="39"/>
        <v>NA</v>
      </c>
      <c r="BE25" s="60">
        <f>COUNTIFS(配置清单!G:G,G25,配置清单!H:H,"产品经理",配置清单!N:N,"在岗",配置清单!P:P,"&lt;&gt;暂不胜任")</f>
        <v>0</v>
      </c>
      <c r="BF25" s="61" t="str">
        <f t="shared" si="40"/>
        <v>NA</v>
      </c>
      <c r="BG25" s="63">
        <f t="shared" si="41"/>
        <v>5</v>
      </c>
      <c r="BH25" s="64">
        <f t="shared" si="42"/>
        <v>5</v>
      </c>
      <c r="BI25" s="64">
        <f t="shared" si="43"/>
        <v>5</v>
      </c>
      <c r="BJ25" s="64">
        <f t="shared" si="44"/>
        <v>5</v>
      </c>
      <c r="BK25" s="65">
        <f t="shared" si="45"/>
        <v>1</v>
      </c>
      <c r="BL25" s="66">
        <f t="shared" si="46"/>
        <v>1</v>
      </c>
      <c r="BM25" s="92">
        <f t="shared" si="47"/>
        <v>1</v>
      </c>
      <c r="BN25" s="92">
        <f t="shared" si="48"/>
        <v>1</v>
      </c>
      <c r="BO25" s="92">
        <f t="shared" si="49"/>
        <v>1</v>
      </c>
      <c r="BP25" s="92">
        <f t="shared" si="50"/>
        <v>1</v>
      </c>
      <c r="BQ25" s="92">
        <f t="shared" si="51"/>
        <v>1</v>
      </c>
      <c r="BR25" s="92">
        <f t="shared" si="52"/>
        <v>1</v>
      </c>
      <c r="BS25" s="92">
        <f t="shared" si="53"/>
        <v>1</v>
      </c>
      <c r="BT25" s="92">
        <f t="shared" si="54"/>
        <v>1</v>
      </c>
      <c r="BU25" s="92">
        <f t="shared" si="55"/>
        <v>0</v>
      </c>
      <c r="BV25" s="92">
        <f t="shared" si="56"/>
        <v>0</v>
      </c>
      <c r="BW25" s="92">
        <f t="shared" si="57"/>
        <v>1</v>
      </c>
      <c r="BX25" s="92">
        <f t="shared" si="58"/>
        <v>1</v>
      </c>
      <c r="BY25" s="92">
        <f t="shared" si="59"/>
        <v>0</v>
      </c>
      <c r="BZ25" s="92">
        <f t="shared" si="60"/>
        <v>0</v>
      </c>
      <c r="CA25" s="92">
        <f t="shared" si="61"/>
        <v>0</v>
      </c>
      <c r="CB25" s="92">
        <f t="shared" si="62"/>
        <v>0</v>
      </c>
      <c r="CC25" s="92">
        <f t="shared" si="63"/>
        <v>0</v>
      </c>
      <c r="CD25" s="92">
        <f t="shared" si="64"/>
        <v>0</v>
      </c>
    </row>
    <row r="26" spans="1:82" hidden="1">
      <c r="A26" s="34">
        <v>19</v>
      </c>
      <c r="B26" s="34" t="s">
        <v>185</v>
      </c>
      <c r="C26" s="34" t="s">
        <v>1067</v>
      </c>
      <c r="D26" s="34" t="s">
        <v>204</v>
      </c>
      <c r="E26" s="34" t="s">
        <v>208</v>
      </c>
      <c r="F26" s="34" t="s">
        <v>1720</v>
      </c>
      <c r="G26" s="34" t="s">
        <v>1721</v>
      </c>
      <c r="H26" s="34" t="s">
        <v>7</v>
      </c>
      <c r="I26" s="34" t="s">
        <v>7</v>
      </c>
      <c r="J26" s="34" t="s">
        <v>195</v>
      </c>
      <c r="K26" s="34" t="s">
        <v>195</v>
      </c>
      <c r="L26" s="34" t="s">
        <v>2054</v>
      </c>
      <c r="M26" s="34" t="s">
        <v>1878</v>
      </c>
      <c r="N26" s="34">
        <v>1</v>
      </c>
      <c r="O26" s="34">
        <v>1</v>
      </c>
      <c r="P26" s="34">
        <v>2</v>
      </c>
      <c r="Q26" s="34">
        <v>1</v>
      </c>
      <c r="R26" s="34">
        <v>0</v>
      </c>
      <c r="S26" s="34">
        <v>1</v>
      </c>
      <c r="T26" s="34">
        <v>0</v>
      </c>
      <c r="U26" s="77">
        <v>0</v>
      </c>
      <c r="V26" s="34">
        <v>0</v>
      </c>
      <c r="W26" s="60">
        <f>COUNTIFS(配置清单!G:G,G26,配置清单!$H:$H,"PM",配置清单!$N:$N,"在岗")</f>
        <v>1</v>
      </c>
      <c r="X26" s="61">
        <f t="shared" si="23"/>
        <v>1</v>
      </c>
      <c r="Y26" s="60">
        <f>COUNTIFS(配置清单!$G:$G,G26,配置清单!$H:$H,"PM",配置清单!$N:$N,"在岗",配置清单!$P:$P,"&lt;&gt;暂不胜任")</f>
        <v>1</v>
      </c>
      <c r="Z26" s="61">
        <f t="shared" si="24"/>
        <v>1</v>
      </c>
      <c r="AA26" s="62">
        <f>COUNTIFS(配置清单!$G:$G,G26,配置清单!$H:$H,"SE",配置清单!$N:$N,"在岗")+COUNTIFS(配置清单!$G:$G,G26,配置清单!$H:$H,"SA",配置清单!$N:$N,"在岗")</f>
        <v>1</v>
      </c>
      <c r="AB26" s="61">
        <f t="shared" si="25"/>
        <v>1</v>
      </c>
      <c r="AC26" s="60">
        <f>COUNTIFS(配置清单!$G:$G,G26,配置清单!$H:$H,"SE",配置清单!$N:$N,"在岗",配置清单!$P:$P,"&lt;&gt;暂不胜任")+COUNTIFS(配置清单!$G:$G,G26,配置清单!$H:$H,"SA",配置清单!$N:$N,"在岗",配置清单!$P:$P,"&lt;&gt;暂不胜任")</f>
        <v>1</v>
      </c>
      <c r="AD26" s="61">
        <f t="shared" si="26"/>
        <v>1</v>
      </c>
      <c r="AE26" s="60">
        <f>COUNTIFS(配置清单!$G:$G,G26,配置清单!H:H,"MDE",配置清单!N:N,"在岗")</f>
        <v>2</v>
      </c>
      <c r="AF26" s="61">
        <f t="shared" si="27"/>
        <v>1</v>
      </c>
      <c r="AG26" s="60">
        <f>COUNTIFS(配置清单!$G:$G,G26,配置清单!$H:$H,"MDE",配置清单!$N:$N,"在岗",配置清单!$P:$P,"&lt;&gt;暂不胜任")</f>
        <v>2</v>
      </c>
      <c r="AH26" s="61">
        <f t="shared" si="28"/>
        <v>1</v>
      </c>
      <c r="AI26" s="62">
        <f>COUNTIFS(配置清单!G:G,G26,配置清单!H:H,"TPM",配置清单!N:N,"在岗")+COUNTIFS(配置清单!G:G,G26,配置清单!H:H,"TC",配置清单!N:N,"在岗")</f>
        <v>1</v>
      </c>
      <c r="AJ26" s="61">
        <f t="shared" si="29"/>
        <v>1</v>
      </c>
      <c r="AK26" s="60">
        <f>COUNTIFS(配置清单!G:G,G26,配置清单!H:H,"TPM",配置清单!N:N,"在岗",配置清单!P:P,"&lt;&gt;暂不胜任")+COUNTIFS(配置清单!G:G,G26,配置清单!H:H,"TC",配置清单!N:N,"在岗",配置清单!P:P,"&lt;&gt;暂不胜任")</f>
        <v>1</v>
      </c>
      <c r="AL26" s="61">
        <f t="shared" si="30"/>
        <v>1</v>
      </c>
      <c r="AM26" s="60">
        <f>COUNTIFS(配置清单!G:G,G26,配置清单!H:H,"TSE",配置清单!N:N,"在岗")</f>
        <v>0</v>
      </c>
      <c r="AN26" s="61" t="str">
        <f t="shared" si="31"/>
        <v>NA</v>
      </c>
      <c r="AO26" s="60">
        <f>COUNTIFS(配置清单!G:G,G26,配置清单!H:H,"TSE",配置清单!N:N,"在岗",配置清单!P:P,"&lt;&gt;暂不胜任")</f>
        <v>0</v>
      </c>
      <c r="AP26" s="61" t="str">
        <f t="shared" si="32"/>
        <v>NA</v>
      </c>
      <c r="AQ26" s="60">
        <f>COUNTIFS(配置清单!$G:$G,G26,配置清单!H:H,"QA",配置清单!N:N,"在岗")</f>
        <v>1</v>
      </c>
      <c r="AR26" s="61">
        <f t="shared" si="33"/>
        <v>1</v>
      </c>
      <c r="AS26" s="60">
        <f>COUNTIFS(配置清单!$G:$G,G26,配置清单!$H:$H,"QA",配置清单!$N:$N,"在岗",配置清单!$P:$P,"&lt;&gt;暂不胜任")</f>
        <v>1</v>
      </c>
      <c r="AT26" s="61">
        <f t="shared" si="34"/>
        <v>1</v>
      </c>
      <c r="AU26" s="60">
        <f>COUNTIFS(配置清单!G:G,规划及评估!G26,配置清单!H:H,"BA",配置清单!N:N,"在岗")</f>
        <v>0</v>
      </c>
      <c r="AV26" s="61" t="str">
        <f t="shared" si="35"/>
        <v>NA</v>
      </c>
      <c r="AW26" s="60">
        <f>COUNTIFS(配置清单!G:G,G26,配置清单!H:H,"BA",配置清单!N:N,"在岗",配置清单!P:P,"&lt;&gt;暂不胜任")</f>
        <v>0</v>
      </c>
      <c r="AX26" s="61" t="str">
        <f t="shared" si="36"/>
        <v>NA</v>
      </c>
      <c r="AY26" s="60">
        <f>COUNTIFS(配置清单!G:G,规划及评估!G26,配置清单!H:H,"IA",配置清单!N:N,"在岗")</f>
        <v>0</v>
      </c>
      <c r="AZ26" s="61" t="str">
        <f t="shared" si="37"/>
        <v>NA</v>
      </c>
      <c r="BA26" s="60">
        <f>COUNTIFS(配置清单!G:G,G26,配置清单!H:H,"IA",配置清单!N:N,"在岗",配置清单!P:P,"&lt;&gt;暂不胜任")</f>
        <v>0</v>
      </c>
      <c r="BB26" s="61" t="str">
        <f t="shared" si="38"/>
        <v>NA</v>
      </c>
      <c r="BC26" s="60">
        <f>COUNTIFS(配置清单!G:G,规划及评估!G26,配置清单!H:H,"产品经理",配置清单!N:N,"在岗")</f>
        <v>0</v>
      </c>
      <c r="BD26" s="61" t="str">
        <f t="shared" si="39"/>
        <v>NA</v>
      </c>
      <c r="BE26" s="60">
        <f>COUNTIFS(配置清单!G:G,G26,配置清单!H:H,"产品经理",配置清单!N:N,"在岗",配置清单!P:P,"&lt;&gt;暂不胜任")</f>
        <v>0</v>
      </c>
      <c r="BF26" s="61" t="str">
        <f t="shared" si="40"/>
        <v>NA</v>
      </c>
      <c r="BG26" s="63">
        <f t="shared" si="41"/>
        <v>6</v>
      </c>
      <c r="BH26" s="64">
        <f t="shared" si="42"/>
        <v>6</v>
      </c>
      <c r="BI26" s="64">
        <f t="shared" si="43"/>
        <v>6</v>
      </c>
      <c r="BJ26" s="64">
        <f t="shared" si="44"/>
        <v>6</v>
      </c>
      <c r="BK26" s="65">
        <f t="shared" si="45"/>
        <v>1</v>
      </c>
      <c r="BL26" s="66">
        <f t="shared" si="46"/>
        <v>1</v>
      </c>
      <c r="BM26" s="92">
        <f t="shared" si="47"/>
        <v>1</v>
      </c>
      <c r="BN26" s="92">
        <f t="shared" si="48"/>
        <v>1</v>
      </c>
      <c r="BO26" s="92">
        <f t="shared" si="49"/>
        <v>1</v>
      </c>
      <c r="BP26" s="92">
        <f t="shared" si="50"/>
        <v>1</v>
      </c>
      <c r="BQ26" s="92">
        <f t="shared" si="51"/>
        <v>2</v>
      </c>
      <c r="BR26" s="92">
        <f t="shared" si="52"/>
        <v>2</v>
      </c>
      <c r="BS26" s="92">
        <f t="shared" si="53"/>
        <v>1</v>
      </c>
      <c r="BT26" s="92">
        <f t="shared" si="54"/>
        <v>1</v>
      </c>
      <c r="BU26" s="92">
        <f t="shared" si="55"/>
        <v>0</v>
      </c>
      <c r="BV26" s="92">
        <f t="shared" si="56"/>
        <v>0</v>
      </c>
      <c r="BW26" s="92">
        <f t="shared" si="57"/>
        <v>1</v>
      </c>
      <c r="BX26" s="92">
        <f t="shared" si="58"/>
        <v>1</v>
      </c>
      <c r="BY26" s="92">
        <f t="shared" si="59"/>
        <v>0</v>
      </c>
      <c r="BZ26" s="92">
        <f t="shared" si="60"/>
        <v>0</v>
      </c>
      <c r="CA26" s="92">
        <f t="shared" si="61"/>
        <v>0</v>
      </c>
      <c r="CB26" s="92">
        <f t="shared" si="62"/>
        <v>0</v>
      </c>
      <c r="CC26" s="92">
        <f t="shared" si="63"/>
        <v>0</v>
      </c>
      <c r="CD26" s="92">
        <f t="shared" si="64"/>
        <v>0</v>
      </c>
    </row>
    <row r="27" spans="1:82" hidden="1">
      <c r="A27" s="34">
        <v>20</v>
      </c>
      <c r="B27" s="34" t="s">
        <v>185</v>
      </c>
      <c r="C27" s="34" t="s">
        <v>1067</v>
      </c>
      <c r="D27" s="34" t="s">
        <v>204</v>
      </c>
      <c r="E27" s="34" t="s">
        <v>208</v>
      </c>
      <c r="F27" s="34" t="s">
        <v>1736</v>
      </c>
      <c r="G27" s="34" t="s">
        <v>1737</v>
      </c>
      <c r="H27" s="34" t="s">
        <v>6</v>
      </c>
      <c r="I27" s="34" t="s">
        <v>6</v>
      </c>
      <c r="J27" s="34" t="s">
        <v>34</v>
      </c>
      <c r="K27" s="34" t="s">
        <v>34</v>
      </c>
      <c r="L27" s="34" t="s">
        <v>11</v>
      </c>
      <c r="M27" s="34" t="s">
        <v>1907</v>
      </c>
      <c r="N27" s="34">
        <v>1</v>
      </c>
      <c r="O27" s="34">
        <v>0</v>
      </c>
      <c r="P27" s="34">
        <v>0</v>
      </c>
      <c r="Q27" s="34">
        <v>0</v>
      </c>
      <c r="R27" s="34">
        <v>0</v>
      </c>
      <c r="S27" s="34">
        <v>1</v>
      </c>
      <c r="T27" s="34">
        <v>0</v>
      </c>
      <c r="U27" s="77">
        <v>0</v>
      </c>
      <c r="V27" s="34">
        <v>0</v>
      </c>
      <c r="W27" s="60">
        <f>COUNTIFS(配置清单!G:G,G27,配置清单!$H:$H,"PM",配置清单!$N:$N,"在岗")</f>
        <v>1</v>
      </c>
      <c r="X27" s="61">
        <f t="shared" si="23"/>
        <v>1</v>
      </c>
      <c r="Y27" s="60">
        <f>COUNTIFS(配置清单!$G:$G,G27,配置清单!$H:$H,"PM",配置清单!$N:$N,"在岗",配置清单!$P:$P,"&lt;&gt;暂不胜任")</f>
        <v>1</v>
      </c>
      <c r="Z27" s="61">
        <f t="shared" si="24"/>
        <v>1</v>
      </c>
      <c r="AA27" s="62">
        <f>COUNTIFS(配置清单!$G:$G,G27,配置清单!$H:$H,"SE",配置清单!$N:$N,"在岗")+COUNTIFS(配置清单!$G:$G,G27,配置清单!$H:$H,"SA",配置清单!$N:$N,"在岗")</f>
        <v>0</v>
      </c>
      <c r="AB27" s="61" t="str">
        <f t="shared" si="25"/>
        <v>NA</v>
      </c>
      <c r="AC27" s="60">
        <f>COUNTIFS(配置清单!$G:$G,G27,配置清单!$H:$H,"SE",配置清单!$N:$N,"在岗",配置清单!$P:$P,"&lt;&gt;暂不胜任")+COUNTIFS(配置清单!$G:$G,G27,配置清单!$H:$H,"SA",配置清单!$N:$N,"在岗",配置清单!$P:$P,"&lt;&gt;暂不胜任")</f>
        <v>0</v>
      </c>
      <c r="AD27" s="61" t="str">
        <f t="shared" si="26"/>
        <v>NA</v>
      </c>
      <c r="AE27" s="60">
        <f>COUNTIFS(配置清单!$G:$G,G27,配置清单!H:H,"MDE",配置清单!N:N,"在岗")</f>
        <v>0</v>
      </c>
      <c r="AF27" s="61" t="str">
        <f t="shared" si="27"/>
        <v>NA</v>
      </c>
      <c r="AG27" s="60">
        <f>COUNTIFS(配置清单!$G:$G,G27,配置清单!$H:$H,"MDE",配置清单!$N:$N,"在岗",配置清单!$P:$P,"&lt;&gt;暂不胜任")</f>
        <v>0</v>
      </c>
      <c r="AH27" s="61" t="str">
        <f t="shared" si="28"/>
        <v>NA</v>
      </c>
      <c r="AI27" s="62">
        <f>COUNTIFS(配置清单!G:G,G27,配置清单!H:H,"TPM",配置清单!N:N,"在岗")+COUNTIFS(配置清单!G:G,G27,配置清单!H:H,"TC",配置清单!N:N,"在岗")</f>
        <v>0</v>
      </c>
      <c r="AJ27" s="61" t="str">
        <f t="shared" si="29"/>
        <v>NA</v>
      </c>
      <c r="AK27" s="60">
        <f>COUNTIFS(配置清单!G:G,G27,配置清单!H:H,"TPM",配置清单!N:N,"在岗",配置清单!P:P,"&lt;&gt;暂不胜任")+COUNTIFS(配置清单!G:G,G27,配置清单!H:H,"TC",配置清单!N:N,"在岗",配置清单!P:P,"&lt;&gt;暂不胜任")</f>
        <v>0</v>
      </c>
      <c r="AL27" s="61" t="str">
        <f t="shared" si="30"/>
        <v>NA</v>
      </c>
      <c r="AM27" s="60">
        <f>COUNTIFS(配置清单!G:G,G27,配置清单!H:H,"TSE",配置清单!N:N,"在岗")</f>
        <v>0</v>
      </c>
      <c r="AN27" s="61" t="str">
        <f t="shared" si="31"/>
        <v>NA</v>
      </c>
      <c r="AO27" s="60">
        <f>COUNTIFS(配置清单!G:G,G27,配置清单!H:H,"TSE",配置清单!N:N,"在岗",配置清单!P:P,"&lt;&gt;暂不胜任")</f>
        <v>0</v>
      </c>
      <c r="AP27" s="61" t="str">
        <f t="shared" si="32"/>
        <v>NA</v>
      </c>
      <c r="AQ27" s="60">
        <f>COUNTIFS(配置清单!$G:$G,G27,配置清单!H:H,"QA",配置清单!N:N,"在岗")</f>
        <v>1</v>
      </c>
      <c r="AR27" s="61">
        <f t="shared" si="33"/>
        <v>1</v>
      </c>
      <c r="AS27" s="60">
        <f>COUNTIFS(配置清单!$G:$G,G27,配置清单!$H:$H,"QA",配置清单!$N:$N,"在岗",配置清单!$P:$P,"&lt;&gt;暂不胜任")</f>
        <v>1</v>
      </c>
      <c r="AT27" s="61">
        <f t="shared" si="34"/>
        <v>1</v>
      </c>
      <c r="AU27" s="60">
        <f>COUNTIFS(配置清单!G:G,规划及评估!G27,配置清单!H:H,"BA",配置清单!N:N,"在岗")</f>
        <v>0</v>
      </c>
      <c r="AV27" s="61" t="str">
        <f t="shared" si="35"/>
        <v>NA</v>
      </c>
      <c r="AW27" s="60">
        <f>COUNTIFS(配置清单!G:G,G27,配置清单!H:H,"BA",配置清单!N:N,"在岗",配置清单!P:P,"&lt;&gt;暂不胜任")</f>
        <v>0</v>
      </c>
      <c r="AX27" s="61" t="str">
        <f t="shared" si="36"/>
        <v>NA</v>
      </c>
      <c r="AY27" s="60">
        <f>COUNTIFS(配置清单!G:G,规划及评估!G27,配置清单!H:H,"IA",配置清单!N:N,"在岗")</f>
        <v>0</v>
      </c>
      <c r="AZ27" s="61" t="str">
        <f t="shared" si="37"/>
        <v>NA</v>
      </c>
      <c r="BA27" s="60">
        <f>COUNTIFS(配置清单!G:G,G27,配置清单!H:H,"IA",配置清单!N:N,"在岗",配置清单!P:P,"&lt;&gt;暂不胜任")</f>
        <v>0</v>
      </c>
      <c r="BB27" s="61" t="str">
        <f t="shared" si="38"/>
        <v>NA</v>
      </c>
      <c r="BC27" s="60">
        <f>COUNTIFS(配置清单!G:G,规划及评估!G27,配置清单!H:H,"产品经理",配置清单!N:N,"在岗")</f>
        <v>0</v>
      </c>
      <c r="BD27" s="61" t="str">
        <f t="shared" si="39"/>
        <v>NA</v>
      </c>
      <c r="BE27" s="60">
        <f>COUNTIFS(配置清单!G:G,G27,配置清单!H:H,"产品经理",配置清单!N:N,"在岗",配置清单!P:P,"&lt;&gt;暂不胜任")</f>
        <v>0</v>
      </c>
      <c r="BF27" s="61" t="str">
        <f t="shared" si="40"/>
        <v>NA</v>
      </c>
      <c r="BG27" s="63">
        <f t="shared" si="41"/>
        <v>2</v>
      </c>
      <c r="BH27" s="64">
        <f t="shared" si="42"/>
        <v>2</v>
      </c>
      <c r="BI27" s="64">
        <f t="shared" si="43"/>
        <v>2</v>
      </c>
      <c r="BJ27" s="64">
        <f t="shared" si="44"/>
        <v>2</v>
      </c>
      <c r="BK27" s="65">
        <f t="shared" si="45"/>
        <v>1</v>
      </c>
      <c r="BL27" s="66">
        <f t="shared" si="46"/>
        <v>1</v>
      </c>
      <c r="BM27" s="92">
        <f t="shared" si="47"/>
        <v>1</v>
      </c>
      <c r="BN27" s="92">
        <f t="shared" si="48"/>
        <v>1</v>
      </c>
      <c r="BO27" s="92">
        <f t="shared" si="49"/>
        <v>0</v>
      </c>
      <c r="BP27" s="92">
        <f t="shared" si="50"/>
        <v>0</v>
      </c>
      <c r="BQ27" s="92">
        <f t="shared" si="51"/>
        <v>0</v>
      </c>
      <c r="BR27" s="92">
        <f t="shared" si="52"/>
        <v>0</v>
      </c>
      <c r="BS27" s="92">
        <f t="shared" si="53"/>
        <v>0</v>
      </c>
      <c r="BT27" s="92">
        <f t="shared" si="54"/>
        <v>0</v>
      </c>
      <c r="BU27" s="92">
        <f t="shared" si="55"/>
        <v>0</v>
      </c>
      <c r="BV27" s="92">
        <f t="shared" si="56"/>
        <v>0</v>
      </c>
      <c r="BW27" s="92">
        <f t="shared" si="57"/>
        <v>1</v>
      </c>
      <c r="BX27" s="92">
        <f t="shared" si="58"/>
        <v>1</v>
      </c>
      <c r="BY27" s="92">
        <f t="shared" si="59"/>
        <v>0</v>
      </c>
      <c r="BZ27" s="92">
        <f t="shared" si="60"/>
        <v>0</v>
      </c>
      <c r="CA27" s="92">
        <f t="shared" si="61"/>
        <v>0</v>
      </c>
      <c r="CB27" s="92">
        <f t="shared" si="62"/>
        <v>0</v>
      </c>
      <c r="CC27" s="92">
        <f t="shared" si="63"/>
        <v>0</v>
      </c>
      <c r="CD27" s="92">
        <f t="shared" si="64"/>
        <v>0</v>
      </c>
    </row>
    <row r="28" spans="1:82" hidden="1">
      <c r="A28" s="34">
        <v>21</v>
      </c>
      <c r="B28" s="34" t="s">
        <v>185</v>
      </c>
      <c r="C28" s="34" t="s">
        <v>1067</v>
      </c>
      <c r="D28" s="34" t="s">
        <v>204</v>
      </c>
      <c r="E28" s="34" t="s">
        <v>208</v>
      </c>
      <c r="F28" s="34" t="s">
        <v>1741</v>
      </c>
      <c r="G28" s="34" t="s">
        <v>1742</v>
      </c>
      <c r="H28" s="34" t="s">
        <v>4</v>
      </c>
      <c r="I28" s="34" t="s">
        <v>4</v>
      </c>
      <c r="J28" s="34" t="s">
        <v>34</v>
      </c>
      <c r="K28" s="34" t="s">
        <v>34</v>
      </c>
      <c r="L28" s="34" t="s">
        <v>2054</v>
      </c>
      <c r="M28" s="34" t="s">
        <v>1878</v>
      </c>
      <c r="N28" s="34">
        <v>1</v>
      </c>
      <c r="O28" s="34">
        <v>1</v>
      </c>
      <c r="P28" s="34">
        <v>3</v>
      </c>
      <c r="Q28" s="34">
        <v>2</v>
      </c>
      <c r="R28" s="34">
        <v>0</v>
      </c>
      <c r="S28" s="34">
        <v>1</v>
      </c>
      <c r="T28" s="34">
        <v>0</v>
      </c>
      <c r="U28" s="77">
        <v>0</v>
      </c>
      <c r="V28" s="34">
        <v>0</v>
      </c>
      <c r="W28" s="60">
        <f>COUNTIFS(配置清单!G:G,G28,配置清单!$H:$H,"PM",配置清单!$N:$N,"在岗")</f>
        <v>1</v>
      </c>
      <c r="X28" s="61">
        <f t="shared" si="23"/>
        <v>1</v>
      </c>
      <c r="Y28" s="60">
        <f>COUNTIFS(配置清单!$G:$G,G28,配置清单!$H:$H,"PM",配置清单!$N:$N,"在岗",配置清单!$P:$P,"&lt;&gt;暂不胜任")</f>
        <v>1</v>
      </c>
      <c r="Z28" s="61">
        <f t="shared" si="24"/>
        <v>1</v>
      </c>
      <c r="AA28" s="62">
        <f>COUNTIFS(配置清单!$G:$G,G28,配置清单!$H:$H,"SE",配置清单!$N:$N,"在岗")+COUNTIFS(配置清单!$G:$G,G28,配置清单!$H:$H,"SA",配置清单!$N:$N,"在岗")</f>
        <v>1</v>
      </c>
      <c r="AB28" s="61">
        <f t="shared" si="25"/>
        <v>1</v>
      </c>
      <c r="AC28" s="60">
        <f>COUNTIFS(配置清单!$G:$G,G28,配置清单!$H:$H,"SE",配置清单!$N:$N,"在岗",配置清单!$P:$P,"&lt;&gt;暂不胜任")+COUNTIFS(配置清单!$G:$G,G28,配置清单!$H:$H,"SA",配置清单!$N:$N,"在岗",配置清单!$P:$P,"&lt;&gt;暂不胜任")</f>
        <v>1</v>
      </c>
      <c r="AD28" s="61">
        <f t="shared" si="26"/>
        <v>1</v>
      </c>
      <c r="AE28" s="60">
        <f>COUNTIFS(配置清单!$G:$G,G28,配置清单!H:H,"MDE",配置清单!N:N,"在岗")</f>
        <v>4</v>
      </c>
      <c r="AF28" s="61">
        <f t="shared" si="27"/>
        <v>1</v>
      </c>
      <c r="AG28" s="60">
        <f>COUNTIFS(配置清单!$G:$G,G28,配置清单!$H:$H,"MDE",配置清单!$N:$N,"在岗",配置清单!$P:$P,"&lt;&gt;暂不胜任")</f>
        <v>4</v>
      </c>
      <c r="AH28" s="61">
        <f t="shared" si="28"/>
        <v>1</v>
      </c>
      <c r="AI28" s="62">
        <f>COUNTIFS(配置清单!G:G,G28,配置清单!H:H,"TPM",配置清单!N:N,"在岗")+COUNTIFS(配置清单!G:G,G28,配置清单!H:H,"TC",配置清单!N:N,"在岗")</f>
        <v>2</v>
      </c>
      <c r="AJ28" s="61">
        <f t="shared" si="29"/>
        <v>1</v>
      </c>
      <c r="AK28" s="60">
        <f>COUNTIFS(配置清单!G:G,G28,配置清单!H:H,"TPM",配置清单!N:N,"在岗",配置清单!P:P,"&lt;&gt;暂不胜任")+COUNTIFS(配置清单!G:G,G28,配置清单!H:H,"TC",配置清单!N:N,"在岗",配置清单!P:P,"&lt;&gt;暂不胜任")</f>
        <v>2</v>
      </c>
      <c r="AL28" s="61">
        <f t="shared" si="30"/>
        <v>1</v>
      </c>
      <c r="AM28" s="60">
        <f>COUNTIFS(配置清单!G:G,G28,配置清单!H:H,"TSE",配置清单!N:N,"在岗")</f>
        <v>0</v>
      </c>
      <c r="AN28" s="61" t="str">
        <f t="shared" si="31"/>
        <v>NA</v>
      </c>
      <c r="AO28" s="60">
        <f>COUNTIFS(配置清单!G:G,G28,配置清单!H:H,"TSE",配置清单!N:N,"在岗",配置清单!P:P,"&lt;&gt;暂不胜任")</f>
        <v>0</v>
      </c>
      <c r="AP28" s="61" t="str">
        <f t="shared" si="32"/>
        <v>NA</v>
      </c>
      <c r="AQ28" s="60">
        <f>COUNTIFS(配置清单!$G:$G,G28,配置清单!H:H,"QA",配置清单!N:N,"在岗")</f>
        <v>1</v>
      </c>
      <c r="AR28" s="61">
        <f t="shared" si="33"/>
        <v>1</v>
      </c>
      <c r="AS28" s="60">
        <f>COUNTIFS(配置清单!$G:$G,G28,配置清单!$H:$H,"QA",配置清单!$N:$N,"在岗",配置清单!$P:$P,"&lt;&gt;暂不胜任")</f>
        <v>1</v>
      </c>
      <c r="AT28" s="61">
        <f t="shared" si="34"/>
        <v>1</v>
      </c>
      <c r="AU28" s="60">
        <f>COUNTIFS(配置清单!G:G,规划及评估!G28,配置清单!H:H,"BA",配置清单!N:N,"在岗")</f>
        <v>0</v>
      </c>
      <c r="AV28" s="61" t="str">
        <f t="shared" si="35"/>
        <v>NA</v>
      </c>
      <c r="AW28" s="60">
        <f>COUNTIFS(配置清单!G:G,G28,配置清单!H:H,"BA",配置清单!N:N,"在岗",配置清单!P:P,"&lt;&gt;暂不胜任")</f>
        <v>0</v>
      </c>
      <c r="AX28" s="61" t="str">
        <f t="shared" si="36"/>
        <v>NA</v>
      </c>
      <c r="AY28" s="60">
        <f>COUNTIFS(配置清单!G:G,规划及评估!G28,配置清单!H:H,"IA",配置清单!N:N,"在岗")</f>
        <v>0</v>
      </c>
      <c r="AZ28" s="61" t="str">
        <f t="shared" si="37"/>
        <v>NA</v>
      </c>
      <c r="BA28" s="60">
        <f>COUNTIFS(配置清单!G:G,G28,配置清单!H:H,"IA",配置清单!N:N,"在岗",配置清单!P:P,"&lt;&gt;暂不胜任")</f>
        <v>0</v>
      </c>
      <c r="BB28" s="61" t="str">
        <f t="shared" si="38"/>
        <v>NA</v>
      </c>
      <c r="BC28" s="60">
        <f>COUNTIFS(配置清单!G:G,规划及评估!G28,配置清单!H:H,"产品经理",配置清单!N:N,"在岗")</f>
        <v>0</v>
      </c>
      <c r="BD28" s="61" t="str">
        <f t="shared" si="39"/>
        <v>NA</v>
      </c>
      <c r="BE28" s="60">
        <f>COUNTIFS(配置清单!G:G,G28,配置清单!H:H,"产品经理",配置清单!N:N,"在岗",配置清单!P:P,"&lt;&gt;暂不胜任")</f>
        <v>0</v>
      </c>
      <c r="BF28" s="61" t="str">
        <f t="shared" si="40"/>
        <v>NA</v>
      </c>
      <c r="BG28" s="63">
        <f t="shared" si="41"/>
        <v>8</v>
      </c>
      <c r="BH28" s="64">
        <f t="shared" si="42"/>
        <v>9</v>
      </c>
      <c r="BI28" s="64">
        <f t="shared" si="43"/>
        <v>8</v>
      </c>
      <c r="BJ28" s="64">
        <f t="shared" si="44"/>
        <v>8</v>
      </c>
      <c r="BK28" s="65">
        <f t="shared" si="45"/>
        <v>1</v>
      </c>
      <c r="BL28" s="66">
        <f t="shared" si="46"/>
        <v>1</v>
      </c>
      <c r="BM28" s="92">
        <f t="shared" si="47"/>
        <v>1</v>
      </c>
      <c r="BN28" s="92">
        <f t="shared" si="48"/>
        <v>1</v>
      </c>
      <c r="BO28" s="92">
        <f t="shared" si="49"/>
        <v>1</v>
      </c>
      <c r="BP28" s="92">
        <f t="shared" si="50"/>
        <v>1</v>
      </c>
      <c r="BQ28" s="92">
        <f t="shared" si="51"/>
        <v>3</v>
      </c>
      <c r="BR28" s="92">
        <f t="shared" si="52"/>
        <v>3</v>
      </c>
      <c r="BS28" s="92">
        <f t="shared" si="53"/>
        <v>2</v>
      </c>
      <c r="BT28" s="92">
        <f t="shared" si="54"/>
        <v>2</v>
      </c>
      <c r="BU28" s="92">
        <f t="shared" si="55"/>
        <v>0</v>
      </c>
      <c r="BV28" s="92">
        <f t="shared" si="56"/>
        <v>0</v>
      </c>
      <c r="BW28" s="92">
        <f t="shared" si="57"/>
        <v>1</v>
      </c>
      <c r="BX28" s="92">
        <f t="shared" si="58"/>
        <v>1</v>
      </c>
      <c r="BY28" s="92">
        <f t="shared" si="59"/>
        <v>0</v>
      </c>
      <c r="BZ28" s="92">
        <f t="shared" si="60"/>
        <v>0</v>
      </c>
      <c r="CA28" s="92">
        <f t="shared" si="61"/>
        <v>0</v>
      </c>
      <c r="CB28" s="92">
        <f t="shared" si="62"/>
        <v>0</v>
      </c>
      <c r="CC28" s="92">
        <f t="shared" si="63"/>
        <v>0</v>
      </c>
      <c r="CD28" s="92">
        <f t="shared" si="64"/>
        <v>0</v>
      </c>
    </row>
    <row r="29" spans="1:82" hidden="1">
      <c r="A29" s="34">
        <v>22</v>
      </c>
      <c r="B29" s="34" t="s">
        <v>185</v>
      </c>
      <c r="C29" s="34" t="s">
        <v>1067</v>
      </c>
      <c r="D29" s="34" t="s">
        <v>204</v>
      </c>
      <c r="E29" s="34" t="s">
        <v>208</v>
      </c>
      <c r="F29" s="34" t="s">
        <v>1774</v>
      </c>
      <c r="G29" s="34" t="s">
        <v>1775</v>
      </c>
      <c r="H29" s="34" t="s">
        <v>7</v>
      </c>
      <c r="I29" s="34" t="s">
        <v>4</v>
      </c>
      <c r="J29" s="34" t="s">
        <v>195</v>
      </c>
      <c r="K29" s="34" t="s">
        <v>34</v>
      </c>
      <c r="L29" s="34" t="s">
        <v>2054</v>
      </c>
      <c r="N29" s="34">
        <v>1</v>
      </c>
      <c r="O29" s="34">
        <v>0</v>
      </c>
      <c r="P29" s="34">
        <v>1</v>
      </c>
      <c r="Q29" s="34">
        <v>1</v>
      </c>
      <c r="R29" s="34">
        <v>0</v>
      </c>
      <c r="S29" s="34">
        <v>0</v>
      </c>
      <c r="T29" s="34">
        <v>0</v>
      </c>
      <c r="U29" s="77">
        <v>0</v>
      </c>
      <c r="V29" s="34">
        <v>0</v>
      </c>
      <c r="W29" s="60">
        <f>COUNTIFS(配置清单!G:G,G29,配置清单!$H:$H,"PM",配置清单!$N:$N,"在岗")</f>
        <v>1</v>
      </c>
      <c r="X29" s="61">
        <f t="shared" si="23"/>
        <v>1</v>
      </c>
      <c r="Y29" s="60">
        <f>COUNTIFS(配置清单!$G:$G,G29,配置清单!$H:$H,"PM",配置清单!$N:$N,"在岗",配置清单!$P:$P,"&lt;&gt;暂不胜任")</f>
        <v>1</v>
      </c>
      <c r="Z29" s="61">
        <f t="shared" si="24"/>
        <v>1</v>
      </c>
      <c r="AA29" s="62">
        <f>COUNTIFS(配置清单!$G:$G,G29,配置清单!$H:$H,"SE",配置清单!$N:$N,"在岗")+COUNTIFS(配置清单!$G:$G,G29,配置清单!$H:$H,"SA",配置清单!$N:$N,"在岗")</f>
        <v>0</v>
      </c>
      <c r="AB29" s="61" t="str">
        <f t="shared" si="25"/>
        <v>NA</v>
      </c>
      <c r="AC29" s="60">
        <f>COUNTIFS(配置清单!$G:$G,G29,配置清单!$H:$H,"SE",配置清单!$N:$N,"在岗",配置清单!$P:$P,"&lt;&gt;暂不胜任")+COUNTIFS(配置清单!$G:$G,G29,配置清单!$H:$H,"SA",配置清单!$N:$N,"在岗",配置清单!$P:$P,"&lt;&gt;暂不胜任")</f>
        <v>0</v>
      </c>
      <c r="AD29" s="61" t="str">
        <f t="shared" si="26"/>
        <v>NA</v>
      </c>
      <c r="AE29" s="60">
        <f>COUNTIFS(配置清单!$G:$G,G29,配置清单!H:H,"MDE",配置清单!N:N,"在岗")</f>
        <v>1</v>
      </c>
      <c r="AF29" s="61">
        <f t="shared" si="27"/>
        <v>1</v>
      </c>
      <c r="AG29" s="60">
        <f>COUNTIFS(配置清单!$G:$G,G29,配置清单!$H:$H,"MDE",配置清单!$N:$N,"在岗",配置清单!$P:$P,"&lt;&gt;暂不胜任")</f>
        <v>1</v>
      </c>
      <c r="AH29" s="61">
        <f t="shared" si="28"/>
        <v>1</v>
      </c>
      <c r="AI29" s="62">
        <f>COUNTIFS(配置清单!G:G,G29,配置清单!H:H,"TPM",配置清单!N:N,"在岗")+COUNTIFS(配置清单!G:G,G29,配置清单!H:H,"TC",配置清单!N:N,"在岗")</f>
        <v>1</v>
      </c>
      <c r="AJ29" s="61">
        <f t="shared" si="29"/>
        <v>1</v>
      </c>
      <c r="AK29" s="60">
        <f>COUNTIFS(配置清单!G:G,G29,配置清单!H:H,"TPM",配置清单!N:N,"在岗",配置清单!P:P,"&lt;&gt;暂不胜任")+COUNTIFS(配置清单!G:G,G29,配置清单!H:H,"TC",配置清单!N:N,"在岗",配置清单!P:P,"&lt;&gt;暂不胜任")</f>
        <v>1</v>
      </c>
      <c r="AL29" s="61">
        <f t="shared" si="30"/>
        <v>1</v>
      </c>
      <c r="AM29" s="60">
        <f>COUNTIFS(配置清单!G:G,G29,配置清单!H:H,"TSE",配置清单!N:N,"在岗")</f>
        <v>0</v>
      </c>
      <c r="AN29" s="61" t="str">
        <f t="shared" si="31"/>
        <v>NA</v>
      </c>
      <c r="AO29" s="60">
        <f>COUNTIFS(配置清单!G:G,G29,配置清单!H:H,"TSE",配置清单!N:N,"在岗",配置清单!P:P,"&lt;&gt;暂不胜任")</f>
        <v>0</v>
      </c>
      <c r="AP29" s="61" t="str">
        <f t="shared" si="32"/>
        <v>NA</v>
      </c>
      <c r="AQ29" s="60">
        <f>COUNTIFS(配置清单!$G:$G,G29,配置清单!H:H,"QA",配置清单!N:N,"在岗")</f>
        <v>0</v>
      </c>
      <c r="AR29" s="61" t="str">
        <f t="shared" si="33"/>
        <v>NA</v>
      </c>
      <c r="AS29" s="60">
        <f>COUNTIFS(配置清单!$G:$G,G29,配置清单!$H:$H,"QA",配置清单!$N:$N,"在岗",配置清单!$P:$P,"&lt;&gt;暂不胜任")</f>
        <v>0</v>
      </c>
      <c r="AT29" s="61" t="str">
        <f t="shared" si="34"/>
        <v>NA</v>
      </c>
      <c r="AU29" s="60">
        <f>COUNTIFS(配置清单!G:G,规划及评估!G29,配置清单!H:H,"BA",配置清单!N:N,"在岗")</f>
        <v>0</v>
      </c>
      <c r="AV29" s="61" t="str">
        <f t="shared" si="35"/>
        <v>NA</v>
      </c>
      <c r="AW29" s="60">
        <f>COUNTIFS(配置清单!G:G,G29,配置清单!H:H,"BA",配置清单!N:N,"在岗",配置清单!P:P,"&lt;&gt;暂不胜任")</f>
        <v>0</v>
      </c>
      <c r="AX29" s="61" t="str">
        <f t="shared" si="36"/>
        <v>NA</v>
      </c>
      <c r="AY29" s="60">
        <f>COUNTIFS(配置清单!G:G,规划及评估!G29,配置清单!H:H,"IA",配置清单!N:N,"在岗")</f>
        <v>0</v>
      </c>
      <c r="AZ29" s="61" t="str">
        <f t="shared" si="37"/>
        <v>NA</v>
      </c>
      <c r="BA29" s="60">
        <f>COUNTIFS(配置清单!G:G,G29,配置清单!H:H,"IA",配置清单!N:N,"在岗",配置清单!P:P,"&lt;&gt;暂不胜任")</f>
        <v>0</v>
      </c>
      <c r="BB29" s="61" t="str">
        <f t="shared" si="38"/>
        <v>NA</v>
      </c>
      <c r="BC29" s="60">
        <f>COUNTIFS(配置清单!G:G,规划及评估!G29,配置清单!H:H,"产品经理",配置清单!N:N,"在岗")</f>
        <v>0</v>
      </c>
      <c r="BD29" s="61" t="str">
        <f t="shared" si="39"/>
        <v>NA</v>
      </c>
      <c r="BE29" s="60">
        <f>COUNTIFS(配置清单!G:G,G29,配置清单!H:H,"产品经理",配置清单!N:N,"在岗",配置清单!P:P,"&lt;&gt;暂不胜任")</f>
        <v>0</v>
      </c>
      <c r="BF29" s="61" t="str">
        <f t="shared" si="40"/>
        <v>NA</v>
      </c>
      <c r="BG29" s="63">
        <f t="shared" si="41"/>
        <v>3</v>
      </c>
      <c r="BH29" s="64">
        <f t="shared" si="42"/>
        <v>3</v>
      </c>
      <c r="BI29" s="64">
        <f t="shared" si="43"/>
        <v>3</v>
      </c>
      <c r="BJ29" s="64">
        <f t="shared" si="44"/>
        <v>3</v>
      </c>
      <c r="BK29" s="65">
        <f t="shared" si="45"/>
        <v>1</v>
      </c>
      <c r="BL29" s="66">
        <f t="shared" si="46"/>
        <v>1</v>
      </c>
      <c r="BM29" s="92">
        <f t="shared" si="47"/>
        <v>1</v>
      </c>
      <c r="BN29" s="92">
        <f t="shared" si="48"/>
        <v>1</v>
      </c>
      <c r="BO29" s="92">
        <f t="shared" si="49"/>
        <v>0</v>
      </c>
      <c r="BP29" s="92">
        <f t="shared" si="50"/>
        <v>0</v>
      </c>
      <c r="BQ29" s="92">
        <f t="shared" si="51"/>
        <v>1</v>
      </c>
      <c r="BR29" s="92">
        <f t="shared" si="52"/>
        <v>1</v>
      </c>
      <c r="BS29" s="92">
        <f t="shared" si="53"/>
        <v>1</v>
      </c>
      <c r="BT29" s="92">
        <f t="shared" si="54"/>
        <v>1</v>
      </c>
      <c r="BU29" s="92">
        <f t="shared" si="55"/>
        <v>0</v>
      </c>
      <c r="BV29" s="92">
        <f t="shared" si="56"/>
        <v>0</v>
      </c>
      <c r="BW29" s="92">
        <f t="shared" si="57"/>
        <v>0</v>
      </c>
      <c r="BX29" s="92">
        <f t="shared" si="58"/>
        <v>0</v>
      </c>
      <c r="BY29" s="92">
        <f t="shared" si="59"/>
        <v>0</v>
      </c>
      <c r="BZ29" s="92">
        <f t="shared" si="60"/>
        <v>0</v>
      </c>
      <c r="CA29" s="92">
        <f t="shared" si="61"/>
        <v>0</v>
      </c>
      <c r="CB29" s="92">
        <f t="shared" si="62"/>
        <v>0</v>
      </c>
      <c r="CC29" s="92">
        <f t="shared" si="63"/>
        <v>0</v>
      </c>
      <c r="CD29" s="92">
        <f t="shared" si="64"/>
        <v>0</v>
      </c>
    </row>
    <row r="30" spans="1:82" hidden="1">
      <c r="A30" s="34">
        <v>23</v>
      </c>
      <c r="B30" s="34" t="s">
        <v>185</v>
      </c>
      <c r="C30" s="34" t="s">
        <v>1067</v>
      </c>
      <c r="D30" s="34" t="s">
        <v>204</v>
      </c>
      <c r="E30" s="34" t="s">
        <v>208</v>
      </c>
      <c r="F30" s="34" t="s">
        <v>1786</v>
      </c>
      <c r="G30" s="34" t="s">
        <v>1787</v>
      </c>
      <c r="H30" s="34" t="s">
        <v>7</v>
      </c>
      <c r="I30" s="34" t="s">
        <v>7</v>
      </c>
      <c r="J30" s="34" t="s">
        <v>195</v>
      </c>
      <c r="K30" s="34" t="s">
        <v>195</v>
      </c>
      <c r="L30" s="34" t="s">
        <v>2054</v>
      </c>
      <c r="N30" s="34">
        <v>1</v>
      </c>
      <c r="O30" s="34">
        <v>0</v>
      </c>
      <c r="P30" s="34">
        <v>1</v>
      </c>
      <c r="Q30" s="34">
        <v>1</v>
      </c>
      <c r="R30" s="34">
        <v>1</v>
      </c>
      <c r="S30" s="34">
        <v>0</v>
      </c>
      <c r="T30" s="34">
        <v>0</v>
      </c>
      <c r="U30" s="77">
        <v>0</v>
      </c>
      <c r="V30" s="34">
        <v>0</v>
      </c>
      <c r="W30" s="60">
        <f>COUNTIFS(配置清单!G:G,G30,配置清单!$H:$H,"PM",配置清单!$N:$N,"在岗")</f>
        <v>1</v>
      </c>
      <c r="X30" s="61">
        <f t="shared" si="23"/>
        <v>1</v>
      </c>
      <c r="Y30" s="60">
        <f>COUNTIFS(配置清单!$G:$G,G30,配置清单!$H:$H,"PM",配置清单!$N:$N,"在岗",配置清单!$P:$P,"&lt;&gt;暂不胜任")</f>
        <v>1</v>
      </c>
      <c r="Z30" s="61">
        <f t="shared" si="24"/>
        <v>1</v>
      </c>
      <c r="AA30" s="62">
        <f>COUNTIFS(配置清单!$G:$G,G30,配置清单!$H:$H,"SE",配置清单!$N:$N,"在岗")+COUNTIFS(配置清单!$G:$G,G30,配置清单!$H:$H,"SA",配置清单!$N:$N,"在岗")</f>
        <v>0</v>
      </c>
      <c r="AB30" s="61" t="str">
        <f t="shared" si="25"/>
        <v>NA</v>
      </c>
      <c r="AC30" s="60">
        <f>COUNTIFS(配置清单!$G:$G,G30,配置清单!$H:$H,"SE",配置清单!$N:$N,"在岗",配置清单!$P:$P,"&lt;&gt;暂不胜任")+COUNTIFS(配置清单!$G:$G,G30,配置清单!$H:$H,"SA",配置清单!$N:$N,"在岗",配置清单!$P:$P,"&lt;&gt;暂不胜任")</f>
        <v>0</v>
      </c>
      <c r="AD30" s="61" t="str">
        <f t="shared" si="26"/>
        <v>NA</v>
      </c>
      <c r="AE30" s="60">
        <f>COUNTIFS(配置清单!$G:$G,G30,配置清单!H:H,"MDE",配置清单!N:N,"在岗")</f>
        <v>1</v>
      </c>
      <c r="AF30" s="61">
        <f t="shared" si="27"/>
        <v>1</v>
      </c>
      <c r="AG30" s="60">
        <f>COUNTIFS(配置清单!$G:$G,G30,配置清单!$H:$H,"MDE",配置清单!$N:$N,"在岗",配置清单!$P:$P,"&lt;&gt;暂不胜任")</f>
        <v>1</v>
      </c>
      <c r="AH30" s="61">
        <f t="shared" si="28"/>
        <v>1</v>
      </c>
      <c r="AI30" s="62">
        <f>COUNTIFS(配置清单!G:G,G30,配置清单!H:H,"TPM",配置清单!N:N,"在岗")+COUNTIFS(配置清单!G:G,G30,配置清单!H:H,"TC",配置清单!N:N,"在岗")</f>
        <v>1</v>
      </c>
      <c r="AJ30" s="61">
        <f t="shared" si="29"/>
        <v>1</v>
      </c>
      <c r="AK30" s="60">
        <f>COUNTIFS(配置清单!G:G,G30,配置清单!H:H,"TPM",配置清单!N:N,"在岗",配置清单!P:P,"&lt;&gt;暂不胜任")+COUNTIFS(配置清单!G:G,G30,配置清单!H:H,"TC",配置清单!N:N,"在岗",配置清单!P:P,"&lt;&gt;暂不胜任")</f>
        <v>1</v>
      </c>
      <c r="AL30" s="61">
        <f t="shared" si="30"/>
        <v>1</v>
      </c>
      <c r="AM30" s="60">
        <f>COUNTIFS(配置清单!G:G,G30,配置清单!H:H,"TSE",配置清单!N:N,"在岗")</f>
        <v>1</v>
      </c>
      <c r="AN30" s="61">
        <f t="shared" si="31"/>
        <v>1</v>
      </c>
      <c r="AO30" s="60">
        <f>COUNTIFS(配置清单!G:G,G30,配置清单!H:H,"TSE",配置清单!N:N,"在岗",配置清单!P:P,"&lt;&gt;暂不胜任")</f>
        <v>1</v>
      </c>
      <c r="AP30" s="61">
        <f t="shared" si="32"/>
        <v>1</v>
      </c>
      <c r="AQ30" s="60">
        <f>COUNTIFS(配置清单!$G:$G,G30,配置清单!H:H,"QA",配置清单!N:N,"在岗")</f>
        <v>0</v>
      </c>
      <c r="AR30" s="61" t="str">
        <f t="shared" si="33"/>
        <v>NA</v>
      </c>
      <c r="AS30" s="60">
        <f>COUNTIFS(配置清单!$G:$G,G30,配置清单!$H:$H,"QA",配置清单!$N:$N,"在岗",配置清单!$P:$P,"&lt;&gt;暂不胜任")</f>
        <v>0</v>
      </c>
      <c r="AT30" s="61" t="str">
        <f t="shared" si="34"/>
        <v>NA</v>
      </c>
      <c r="AU30" s="60">
        <f>COUNTIFS(配置清单!G:G,规划及评估!G30,配置清单!H:H,"BA",配置清单!N:N,"在岗")</f>
        <v>0</v>
      </c>
      <c r="AV30" s="61" t="str">
        <f t="shared" si="35"/>
        <v>NA</v>
      </c>
      <c r="AW30" s="60">
        <f>COUNTIFS(配置清单!G:G,G30,配置清单!H:H,"BA",配置清单!N:N,"在岗",配置清单!P:P,"&lt;&gt;暂不胜任")</f>
        <v>0</v>
      </c>
      <c r="AX30" s="61" t="str">
        <f t="shared" si="36"/>
        <v>NA</v>
      </c>
      <c r="AY30" s="60">
        <f>COUNTIFS(配置清单!G:G,规划及评估!G30,配置清单!H:H,"IA",配置清单!N:N,"在岗")</f>
        <v>0</v>
      </c>
      <c r="AZ30" s="61" t="str">
        <f t="shared" si="37"/>
        <v>NA</v>
      </c>
      <c r="BA30" s="60">
        <f>COUNTIFS(配置清单!G:G,G30,配置清单!H:H,"IA",配置清单!N:N,"在岗",配置清单!P:P,"&lt;&gt;暂不胜任")</f>
        <v>0</v>
      </c>
      <c r="BB30" s="61" t="str">
        <f t="shared" si="38"/>
        <v>NA</v>
      </c>
      <c r="BC30" s="60">
        <f>COUNTIFS(配置清单!G:G,规划及评估!G30,配置清单!H:H,"产品经理",配置清单!N:N,"在岗")</f>
        <v>0</v>
      </c>
      <c r="BD30" s="61" t="str">
        <f t="shared" si="39"/>
        <v>NA</v>
      </c>
      <c r="BE30" s="60">
        <f>COUNTIFS(配置清单!G:G,G30,配置清单!H:H,"产品经理",配置清单!N:N,"在岗",配置清单!P:P,"&lt;&gt;暂不胜任")</f>
        <v>0</v>
      </c>
      <c r="BF30" s="61" t="str">
        <f t="shared" si="40"/>
        <v>NA</v>
      </c>
      <c r="BG30" s="63">
        <f t="shared" si="41"/>
        <v>4</v>
      </c>
      <c r="BH30" s="64">
        <f t="shared" si="42"/>
        <v>4</v>
      </c>
      <c r="BI30" s="64">
        <f t="shared" si="43"/>
        <v>4</v>
      </c>
      <c r="BJ30" s="64">
        <f t="shared" si="44"/>
        <v>4</v>
      </c>
      <c r="BK30" s="65">
        <f t="shared" si="45"/>
        <v>1</v>
      </c>
      <c r="BL30" s="66">
        <f t="shared" si="46"/>
        <v>1</v>
      </c>
      <c r="BM30" s="92">
        <f t="shared" si="47"/>
        <v>1</v>
      </c>
      <c r="BN30" s="92">
        <f t="shared" si="48"/>
        <v>1</v>
      </c>
      <c r="BO30" s="92">
        <f t="shared" si="49"/>
        <v>0</v>
      </c>
      <c r="BP30" s="92">
        <f t="shared" si="50"/>
        <v>0</v>
      </c>
      <c r="BQ30" s="92">
        <f t="shared" si="51"/>
        <v>1</v>
      </c>
      <c r="BR30" s="92">
        <f t="shared" si="52"/>
        <v>1</v>
      </c>
      <c r="BS30" s="92">
        <f t="shared" si="53"/>
        <v>1</v>
      </c>
      <c r="BT30" s="92">
        <f t="shared" si="54"/>
        <v>1</v>
      </c>
      <c r="BU30" s="92">
        <f t="shared" si="55"/>
        <v>1</v>
      </c>
      <c r="BV30" s="92">
        <f t="shared" si="56"/>
        <v>1</v>
      </c>
      <c r="BW30" s="92">
        <f t="shared" si="57"/>
        <v>0</v>
      </c>
      <c r="BX30" s="92">
        <f t="shared" si="58"/>
        <v>0</v>
      </c>
      <c r="BY30" s="92">
        <f t="shared" si="59"/>
        <v>0</v>
      </c>
      <c r="BZ30" s="92">
        <f t="shared" si="60"/>
        <v>0</v>
      </c>
      <c r="CA30" s="92">
        <f t="shared" si="61"/>
        <v>0</v>
      </c>
      <c r="CB30" s="92">
        <f t="shared" si="62"/>
        <v>0</v>
      </c>
      <c r="CC30" s="92">
        <f t="shared" si="63"/>
        <v>0</v>
      </c>
      <c r="CD30" s="92">
        <f t="shared" si="64"/>
        <v>0</v>
      </c>
    </row>
    <row r="31" spans="1:82" hidden="1">
      <c r="A31" s="34">
        <v>24</v>
      </c>
      <c r="B31" s="34" t="s">
        <v>185</v>
      </c>
      <c r="C31" s="34" t="s">
        <v>1067</v>
      </c>
      <c r="D31" s="34" t="s">
        <v>204</v>
      </c>
      <c r="E31" s="34" t="s">
        <v>208</v>
      </c>
      <c r="F31" s="34" t="s">
        <v>1910</v>
      </c>
      <c r="G31" s="34" t="s">
        <v>1911</v>
      </c>
      <c r="H31" s="34" t="s">
        <v>7</v>
      </c>
      <c r="I31" s="34" t="s">
        <v>7</v>
      </c>
      <c r="J31" s="34" t="s">
        <v>195</v>
      </c>
      <c r="K31" s="34" t="s">
        <v>195</v>
      </c>
      <c r="L31" s="34" t="s">
        <v>2055</v>
      </c>
      <c r="M31" s="34" t="s">
        <v>1878</v>
      </c>
      <c r="N31" s="34">
        <v>1</v>
      </c>
      <c r="O31" s="34">
        <v>0</v>
      </c>
      <c r="P31" s="34">
        <v>0</v>
      </c>
      <c r="Q31" s="34">
        <v>1</v>
      </c>
      <c r="R31" s="34">
        <v>0</v>
      </c>
      <c r="S31" s="34">
        <v>1</v>
      </c>
      <c r="T31" s="34">
        <v>0</v>
      </c>
      <c r="U31" s="77">
        <v>0</v>
      </c>
      <c r="V31" s="34">
        <v>0</v>
      </c>
      <c r="W31" s="60">
        <f>COUNTIFS(配置清单!G:G,G31,配置清单!$H:$H,"PM",配置清单!$N:$N,"在岗")</f>
        <v>0</v>
      </c>
      <c r="X31" s="61">
        <f t="shared" si="23"/>
        <v>0</v>
      </c>
      <c r="Y31" s="60">
        <f>COUNTIFS(配置清单!$G:$G,G31,配置清单!$H:$H,"PM",配置清单!$N:$N,"在岗",配置清单!$P:$P,"&lt;&gt;暂不胜任")</f>
        <v>0</v>
      </c>
      <c r="Z31" s="61">
        <f t="shared" si="24"/>
        <v>0</v>
      </c>
      <c r="AA31" s="62">
        <f>COUNTIFS(配置清单!$G:$G,G31,配置清单!$H:$H,"SE",配置清单!$N:$N,"在岗")+COUNTIFS(配置清单!$G:$G,G31,配置清单!$H:$H,"SA",配置清单!$N:$N,"在岗")</f>
        <v>0</v>
      </c>
      <c r="AB31" s="61" t="str">
        <f t="shared" si="25"/>
        <v>NA</v>
      </c>
      <c r="AC31" s="60">
        <f>COUNTIFS(配置清单!$G:$G,G31,配置清单!$H:$H,"SE",配置清单!$N:$N,"在岗",配置清单!$P:$P,"&lt;&gt;暂不胜任")+COUNTIFS(配置清单!$G:$G,G31,配置清单!$H:$H,"SA",配置清单!$N:$N,"在岗",配置清单!$P:$P,"&lt;&gt;暂不胜任")</f>
        <v>0</v>
      </c>
      <c r="AD31" s="61" t="str">
        <f t="shared" si="26"/>
        <v>NA</v>
      </c>
      <c r="AE31" s="60">
        <f>COUNTIFS(配置清单!$G:$G,G31,配置清单!H:H,"MDE",配置清单!N:N,"在岗")</f>
        <v>0</v>
      </c>
      <c r="AF31" s="61" t="str">
        <f t="shared" si="27"/>
        <v>NA</v>
      </c>
      <c r="AG31" s="60">
        <f>COUNTIFS(配置清单!$G:$G,G31,配置清单!$H:$H,"MDE",配置清单!$N:$N,"在岗",配置清单!$P:$P,"&lt;&gt;暂不胜任")</f>
        <v>0</v>
      </c>
      <c r="AH31" s="61" t="str">
        <f t="shared" si="28"/>
        <v>NA</v>
      </c>
      <c r="AI31" s="62">
        <f>COUNTIFS(配置清单!G:G,G31,配置清单!H:H,"TPM",配置清单!N:N,"在岗")+COUNTIFS(配置清单!G:G,G31,配置清单!H:H,"TC",配置清单!N:N,"在岗")</f>
        <v>0</v>
      </c>
      <c r="AJ31" s="61">
        <f t="shared" si="29"/>
        <v>0</v>
      </c>
      <c r="AK31" s="60">
        <f>COUNTIFS(配置清单!G:G,G31,配置清单!H:H,"TPM",配置清单!N:N,"在岗",配置清单!P:P,"&lt;&gt;暂不胜任")+COUNTIFS(配置清单!G:G,G31,配置清单!H:H,"TC",配置清单!N:N,"在岗",配置清单!P:P,"&lt;&gt;暂不胜任")</f>
        <v>0</v>
      </c>
      <c r="AL31" s="61">
        <f t="shared" si="30"/>
        <v>0</v>
      </c>
      <c r="AM31" s="60">
        <f>COUNTIFS(配置清单!G:G,G31,配置清单!H:H,"TSE",配置清单!N:N,"在岗")</f>
        <v>0</v>
      </c>
      <c r="AN31" s="61" t="str">
        <f t="shared" si="31"/>
        <v>NA</v>
      </c>
      <c r="AO31" s="60">
        <f>COUNTIFS(配置清单!G:G,G31,配置清单!H:H,"TSE",配置清单!N:N,"在岗",配置清单!P:P,"&lt;&gt;暂不胜任")</f>
        <v>0</v>
      </c>
      <c r="AP31" s="61" t="str">
        <f t="shared" si="32"/>
        <v>NA</v>
      </c>
      <c r="AQ31" s="60">
        <f>COUNTIFS(配置清单!$G:$G,G31,配置清单!H:H,"QA",配置清单!N:N,"在岗")</f>
        <v>1</v>
      </c>
      <c r="AR31" s="61">
        <f t="shared" si="33"/>
        <v>1</v>
      </c>
      <c r="AS31" s="60">
        <f>COUNTIFS(配置清单!$G:$G,G31,配置清单!$H:$H,"QA",配置清单!$N:$N,"在岗",配置清单!$P:$P,"&lt;&gt;暂不胜任")</f>
        <v>1</v>
      </c>
      <c r="AT31" s="61">
        <f t="shared" si="34"/>
        <v>1</v>
      </c>
      <c r="AU31" s="60">
        <f>COUNTIFS(配置清单!G:G,规划及评估!G31,配置清单!H:H,"BA",配置清单!N:N,"在岗")</f>
        <v>0</v>
      </c>
      <c r="AV31" s="61" t="str">
        <f t="shared" si="35"/>
        <v>NA</v>
      </c>
      <c r="AW31" s="60">
        <f>COUNTIFS(配置清单!G:G,G31,配置清单!H:H,"BA",配置清单!N:N,"在岗",配置清单!P:P,"&lt;&gt;暂不胜任")</f>
        <v>0</v>
      </c>
      <c r="AX31" s="61" t="str">
        <f t="shared" si="36"/>
        <v>NA</v>
      </c>
      <c r="AY31" s="60">
        <f>COUNTIFS(配置清单!G:G,规划及评估!G31,配置清单!H:H,"IA",配置清单!N:N,"在岗")</f>
        <v>0</v>
      </c>
      <c r="AZ31" s="61" t="str">
        <f t="shared" si="37"/>
        <v>NA</v>
      </c>
      <c r="BA31" s="60">
        <f>COUNTIFS(配置清单!G:G,G31,配置清单!H:H,"IA",配置清单!N:N,"在岗",配置清单!P:P,"&lt;&gt;暂不胜任")</f>
        <v>0</v>
      </c>
      <c r="BB31" s="61" t="str">
        <f t="shared" si="38"/>
        <v>NA</v>
      </c>
      <c r="BC31" s="60">
        <f>COUNTIFS(配置清单!G:G,规划及评估!G31,配置清单!H:H,"产品经理",配置清单!N:N,"在岗")</f>
        <v>0</v>
      </c>
      <c r="BD31" s="61" t="str">
        <f t="shared" si="39"/>
        <v>NA</v>
      </c>
      <c r="BE31" s="60">
        <f>COUNTIFS(配置清单!G:G,G31,配置清单!H:H,"产品经理",配置清单!N:N,"在岗",配置清单!P:P,"&lt;&gt;暂不胜任")</f>
        <v>0</v>
      </c>
      <c r="BF31" s="61" t="str">
        <f t="shared" si="40"/>
        <v>NA</v>
      </c>
      <c r="BG31" s="63">
        <f t="shared" si="41"/>
        <v>3</v>
      </c>
      <c r="BH31" s="64">
        <f t="shared" si="42"/>
        <v>1</v>
      </c>
      <c r="BI31" s="64">
        <f t="shared" si="43"/>
        <v>1</v>
      </c>
      <c r="BJ31" s="64">
        <f t="shared" si="44"/>
        <v>1</v>
      </c>
      <c r="BK31" s="65">
        <f t="shared" si="45"/>
        <v>0.33333333333333331</v>
      </c>
      <c r="BL31" s="66">
        <f t="shared" si="46"/>
        <v>1</v>
      </c>
      <c r="BM31" s="92">
        <f t="shared" si="47"/>
        <v>0</v>
      </c>
      <c r="BN31" s="92">
        <f t="shared" si="48"/>
        <v>0</v>
      </c>
      <c r="BO31" s="92">
        <f t="shared" si="49"/>
        <v>0</v>
      </c>
      <c r="BP31" s="92">
        <f t="shared" si="50"/>
        <v>0</v>
      </c>
      <c r="BQ31" s="92">
        <f t="shared" si="51"/>
        <v>0</v>
      </c>
      <c r="BR31" s="92">
        <f t="shared" si="52"/>
        <v>0</v>
      </c>
      <c r="BS31" s="92">
        <f t="shared" si="53"/>
        <v>0</v>
      </c>
      <c r="BT31" s="92">
        <f t="shared" si="54"/>
        <v>0</v>
      </c>
      <c r="BU31" s="92">
        <f t="shared" si="55"/>
        <v>0</v>
      </c>
      <c r="BV31" s="92">
        <f t="shared" si="56"/>
        <v>0</v>
      </c>
      <c r="BW31" s="92">
        <f t="shared" si="57"/>
        <v>1</v>
      </c>
      <c r="BX31" s="92">
        <f t="shared" si="58"/>
        <v>1</v>
      </c>
      <c r="BY31" s="92">
        <f t="shared" si="59"/>
        <v>0</v>
      </c>
      <c r="BZ31" s="92">
        <f t="shared" si="60"/>
        <v>0</v>
      </c>
      <c r="CA31" s="92">
        <f t="shared" si="61"/>
        <v>0</v>
      </c>
      <c r="CB31" s="92">
        <f t="shared" si="62"/>
        <v>0</v>
      </c>
      <c r="CC31" s="92">
        <f t="shared" si="63"/>
        <v>0</v>
      </c>
      <c r="CD31" s="92">
        <f t="shared" si="64"/>
        <v>0</v>
      </c>
    </row>
    <row r="32" spans="1:82" hidden="1">
      <c r="A32" s="34">
        <v>25</v>
      </c>
      <c r="B32" s="34" t="s">
        <v>185</v>
      </c>
      <c r="C32" s="34" t="s">
        <v>1067</v>
      </c>
      <c r="D32" s="34" t="s">
        <v>204</v>
      </c>
      <c r="E32" s="34" t="s">
        <v>208</v>
      </c>
      <c r="F32" s="34" t="s">
        <v>1798</v>
      </c>
      <c r="G32" s="34" t="s">
        <v>1799</v>
      </c>
      <c r="H32" s="34" t="s">
        <v>7</v>
      </c>
      <c r="I32" s="34" t="s">
        <v>7</v>
      </c>
      <c r="J32" s="34" t="s">
        <v>34</v>
      </c>
      <c r="K32" s="34" t="s">
        <v>34</v>
      </c>
      <c r="L32" s="34" t="s">
        <v>2051</v>
      </c>
      <c r="M32" s="34" t="s">
        <v>1878</v>
      </c>
      <c r="N32" s="34">
        <v>1</v>
      </c>
      <c r="O32" s="34">
        <v>0</v>
      </c>
      <c r="P32" s="34">
        <v>1</v>
      </c>
      <c r="Q32" s="34">
        <v>1</v>
      </c>
      <c r="R32" s="34">
        <v>0</v>
      </c>
      <c r="S32" s="34">
        <v>1</v>
      </c>
      <c r="T32" s="34">
        <v>0</v>
      </c>
      <c r="U32" s="77">
        <v>0</v>
      </c>
      <c r="V32" s="34">
        <v>0</v>
      </c>
      <c r="W32" s="60">
        <f>COUNTIFS(配置清单!G:G,G32,配置清单!$H:$H,"PM",配置清单!$N:$N,"在岗")</f>
        <v>1</v>
      </c>
      <c r="X32" s="61">
        <f t="shared" si="23"/>
        <v>1</v>
      </c>
      <c r="Y32" s="60">
        <f>COUNTIFS(配置清单!$G:$G,G32,配置清单!$H:$H,"PM",配置清单!$N:$N,"在岗",配置清单!$P:$P,"&lt;&gt;暂不胜任")</f>
        <v>1</v>
      </c>
      <c r="Z32" s="61">
        <f t="shared" si="24"/>
        <v>1</v>
      </c>
      <c r="AA32" s="62">
        <f>COUNTIFS(配置清单!$G:$G,G32,配置清单!$H:$H,"SE",配置清单!$N:$N,"在岗")+COUNTIFS(配置清单!$G:$G,G32,配置清单!$H:$H,"SA",配置清单!$N:$N,"在岗")</f>
        <v>0</v>
      </c>
      <c r="AB32" s="61" t="str">
        <f t="shared" si="25"/>
        <v>NA</v>
      </c>
      <c r="AC32" s="60">
        <f>COUNTIFS(配置清单!$G:$G,G32,配置清单!$H:$H,"SE",配置清单!$N:$N,"在岗",配置清单!$P:$P,"&lt;&gt;暂不胜任")+COUNTIFS(配置清单!$G:$G,G32,配置清单!$H:$H,"SA",配置清单!$N:$N,"在岗",配置清单!$P:$P,"&lt;&gt;暂不胜任")</f>
        <v>0</v>
      </c>
      <c r="AD32" s="61" t="str">
        <f t="shared" si="26"/>
        <v>NA</v>
      </c>
      <c r="AE32" s="60">
        <f>COUNTIFS(配置清单!$G:$G,G32,配置清单!H:H,"MDE",配置清单!N:N,"在岗")</f>
        <v>1</v>
      </c>
      <c r="AF32" s="61">
        <f t="shared" si="27"/>
        <v>1</v>
      </c>
      <c r="AG32" s="60">
        <f>COUNTIFS(配置清单!$G:$G,G32,配置清单!$H:$H,"MDE",配置清单!$N:$N,"在岗",配置清单!$P:$P,"&lt;&gt;暂不胜任")</f>
        <v>1</v>
      </c>
      <c r="AH32" s="61">
        <f t="shared" si="28"/>
        <v>1</v>
      </c>
      <c r="AI32" s="62">
        <f>COUNTIFS(配置清单!G:G,G32,配置清单!H:H,"TPM",配置清单!N:N,"在岗")+COUNTIFS(配置清单!G:G,G32,配置清单!H:H,"TC",配置清单!N:N,"在岗")</f>
        <v>1</v>
      </c>
      <c r="AJ32" s="61">
        <f t="shared" si="29"/>
        <v>1</v>
      </c>
      <c r="AK32" s="60">
        <f>COUNTIFS(配置清单!G:G,G32,配置清单!H:H,"TPM",配置清单!N:N,"在岗",配置清单!P:P,"&lt;&gt;暂不胜任")+COUNTIFS(配置清单!G:G,G32,配置清单!H:H,"TC",配置清单!N:N,"在岗",配置清单!P:P,"&lt;&gt;暂不胜任")</f>
        <v>1</v>
      </c>
      <c r="AL32" s="61">
        <f t="shared" si="30"/>
        <v>1</v>
      </c>
      <c r="AM32" s="60">
        <f>COUNTIFS(配置清单!G:G,G32,配置清单!H:H,"TSE",配置清单!N:N,"在岗")</f>
        <v>0</v>
      </c>
      <c r="AN32" s="61" t="str">
        <f t="shared" si="31"/>
        <v>NA</v>
      </c>
      <c r="AO32" s="60">
        <f>COUNTIFS(配置清单!G:G,G32,配置清单!H:H,"TSE",配置清单!N:N,"在岗",配置清单!P:P,"&lt;&gt;暂不胜任")</f>
        <v>0</v>
      </c>
      <c r="AP32" s="61" t="str">
        <f t="shared" si="32"/>
        <v>NA</v>
      </c>
      <c r="AQ32" s="60">
        <f>COUNTIFS(配置清单!$G:$G,G32,配置清单!H:H,"QA",配置清单!N:N,"在岗")</f>
        <v>1</v>
      </c>
      <c r="AR32" s="61">
        <f t="shared" si="33"/>
        <v>1</v>
      </c>
      <c r="AS32" s="60">
        <f>COUNTIFS(配置清单!$G:$G,G32,配置清单!$H:$H,"QA",配置清单!$N:$N,"在岗",配置清单!$P:$P,"&lt;&gt;暂不胜任")</f>
        <v>1</v>
      </c>
      <c r="AT32" s="61">
        <f t="shared" si="34"/>
        <v>1</v>
      </c>
      <c r="AU32" s="60">
        <f>COUNTIFS(配置清单!G:G,规划及评估!G32,配置清单!H:H,"BA",配置清单!N:N,"在岗")</f>
        <v>0</v>
      </c>
      <c r="AV32" s="61" t="str">
        <f t="shared" si="35"/>
        <v>NA</v>
      </c>
      <c r="AW32" s="60">
        <f>COUNTIFS(配置清单!G:G,G32,配置清单!H:H,"BA",配置清单!N:N,"在岗",配置清单!P:P,"&lt;&gt;暂不胜任")</f>
        <v>0</v>
      </c>
      <c r="AX32" s="61" t="str">
        <f t="shared" si="36"/>
        <v>NA</v>
      </c>
      <c r="AY32" s="60">
        <f>COUNTIFS(配置清单!G:G,规划及评估!G32,配置清单!H:H,"IA",配置清单!N:N,"在岗")</f>
        <v>0</v>
      </c>
      <c r="AZ32" s="61" t="str">
        <f t="shared" si="37"/>
        <v>NA</v>
      </c>
      <c r="BA32" s="60">
        <f>COUNTIFS(配置清单!G:G,G32,配置清单!H:H,"IA",配置清单!N:N,"在岗",配置清单!P:P,"&lt;&gt;暂不胜任")</f>
        <v>0</v>
      </c>
      <c r="BB32" s="61" t="str">
        <f t="shared" si="38"/>
        <v>NA</v>
      </c>
      <c r="BC32" s="60">
        <f>COUNTIFS(配置清单!G:G,规划及评估!G32,配置清单!H:H,"产品经理",配置清单!N:N,"在岗")</f>
        <v>0</v>
      </c>
      <c r="BD32" s="61" t="str">
        <f t="shared" si="39"/>
        <v>NA</v>
      </c>
      <c r="BE32" s="60">
        <f>COUNTIFS(配置清单!G:G,G32,配置清单!H:H,"产品经理",配置清单!N:N,"在岗",配置清单!P:P,"&lt;&gt;暂不胜任")</f>
        <v>0</v>
      </c>
      <c r="BF32" s="61" t="str">
        <f t="shared" si="40"/>
        <v>NA</v>
      </c>
      <c r="BG32" s="63">
        <f t="shared" si="41"/>
        <v>4</v>
      </c>
      <c r="BH32" s="64">
        <f t="shared" si="42"/>
        <v>4</v>
      </c>
      <c r="BI32" s="64">
        <f t="shared" si="43"/>
        <v>4</v>
      </c>
      <c r="BJ32" s="64">
        <f t="shared" si="44"/>
        <v>4</v>
      </c>
      <c r="BK32" s="65">
        <f t="shared" si="45"/>
        <v>1</v>
      </c>
      <c r="BL32" s="66">
        <f t="shared" si="46"/>
        <v>1</v>
      </c>
      <c r="BM32" s="92">
        <f t="shared" si="47"/>
        <v>1</v>
      </c>
      <c r="BN32" s="92">
        <f t="shared" si="48"/>
        <v>1</v>
      </c>
      <c r="BO32" s="92">
        <f t="shared" si="49"/>
        <v>0</v>
      </c>
      <c r="BP32" s="92">
        <f t="shared" si="50"/>
        <v>0</v>
      </c>
      <c r="BQ32" s="92">
        <f t="shared" si="51"/>
        <v>1</v>
      </c>
      <c r="BR32" s="92">
        <f t="shared" si="52"/>
        <v>1</v>
      </c>
      <c r="BS32" s="92">
        <f t="shared" si="53"/>
        <v>1</v>
      </c>
      <c r="BT32" s="92">
        <f t="shared" si="54"/>
        <v>1</v>
      </c>
      <c r="BU32" s="92">
        <f t="shared" si="55"/>
        <v>0</v>
      </c>
      <c r="BV32" s="92">
        <f t="shared" si="56"/>
        <v>0</v>
      </c>
      <c r="BW32" s="92">
        <f t="shared" si="57"/>
        <v>1</v>
      </c>
      <c r="BX32" s="92">
        <f t="shared" si="58"/>
        <v>1</v>
      </c>
      <c r="BY32" s="92">
        <f t="shared" si="59"/>
        <v>0</v>
      </c>
      <c r="BZ32" s="92">
        <f t="shared" si="60"/>
        <v>0</v>
      </c>
      <c r="CA32" s="92">
        <f t="shared" si="61"/>
        <v>0</v>
      </c>
      <c r="CB32" s="92">
        <f t="shared" si="62"/>
        <v>0</v>
      </c>
      <c r="CC32" s="92">
        <f t="shared" si="63"/>
        <v>0</v>
      </c>
      <c r="CD32" s="92">
        <f t="shared" si="64"/>
        <v>0</v>
      </c>
    </row>
    <row r="33" spans="1:82" hidden="1">
      <c r="A33" s="34">
        <v>26</v>
      </c>
      <c r="B33" s="34" t="s">
        <v>185</v>
      </c>
      <c r="C33" s="34" t="s">
        <v>1067</v>
      </c>
      <c r="D33" s="34" t="s">
        <v>204</v>
      </c>
      <c r="E33" s="34" t="s">
        <v>208</v>
      </c>
      <c r="F33" s="34" t="s">
        <v>1813</v>
      </c>
      <c r="G33" s="34" t="s">
        <v>1814</v>
      </c>
      <c r="H33" s="34" t="s">
        <v>7</v>
      </c>
      <c r="I33" s="34" t="s">
        <v>7</v>
      </c>
      <c r="J33" s="34" t="s">
        <v>34</v>
      </c>
      <c r="K33" s="34" t="s">
        <v>34</v>
      </c>
      <c r="L33" s="34" t="s">
        <v>2051</v>
      </c>
      <c r="M33" s="34" t="s">
        <v>1907</v>
      </c>
      <c r="N33" s="34">
        <v>1</v>
      </c>
      <c r="O33" s="34">
        <v>0</v>
      </c>
      <c r="P33" s="34">
        <v>0</v>
      </c>
      <c r="Q33" s="34">
        <v>1</v>
      </c>
      <c r="R33" s="34">
        <v>0</v>
      </c>
      <c r="S33" s="34">
        <v>0</v>
      </c>
      <c r="T33" s="34">
        <v>0</v>
      </c>
      <c r="U33" s="77">
        <v>0</v>
      </c>
      <c r="V33" s="34">
        <v>0</v>
      </c>
      <c r="W33" s="60">
        <f>COUNTIFS(配置清单!G:G,G33,配置清单!$H:$H,"PM",配置清单!$N:$N,"在岗")</f>
        <v>3</v>
      </c>
      <c r="X33" s="61">
        <f t="shared" si="23"/>
        <v>1</v>
      </c>
      <c r="Y33" s="60">
        <f>COUNTIFS(配置清单!$G:$G,G33,配置清单!$H:$H,"PM",配置清单!$N:$N,"在岗",配置清单!$P:$P,"&lt;&gt;暂不胜任")</f>
        <v>3</v>
      </c>
      <c r="Z33" s="61">
        <f t="shared" si="24"/>
        <v>1</v>
      </c>
      <c r="AA33" s="62">
        <f>COUNTIFS(配置清单!$G:$G,G33,配置清单!$H:$H,"SE",配置清单!$N:$N,"在岗")+COUNTIFS(配置清单!$G:$G,G33,配置清单!$H:$H,"SA",配置清单!$N:$N,"在岗")</f>
        <v>0</v>
      </c>
      <c r="AB33" s="61" t="str">
        <f t="shared" si="25"/>
        <v>NA</v>
      </c>
      <c r="AC33" s="60">
        <f>COUNTIFS(配置清单!$G:$G,G33,配置清单!$H:$H,"SE",配置清单!$N:$N,"在岗",配置清单!$P:$P,"&lt;&gt;暂不胜任")+COUNTIFS(配置清单!$G:$G,G33,配置清单!$H:$H,"SA",配置清单!$N:$N,"在岗",配置清单!$P:$P,"&lt;&gt;暂不胜任")</f>
        <v>0</v>
      </c>
      <c r="AD33" s="61" t="str">
        <f t="shared" si="26"/>
        <v>NA</v>
      </c>
      <c r="AE33" s="60">
        <f>COUNTIFS(配置清单!$G:$G,G33,配置清单!H:H,"MDE",配置清单!N:N,"在岗")</f>
        <v>0</v>
      </c>
      <c r="AF33" s="61" t="str">
        <f t="shared" si="27"/>
        <v>NA</v>
      </c>
      <c r="AG33" s="60">
        <f>COUNTIFS(配置清单!$G:$G,G33,配置清单!$H:$H,"MDE",配置清单!$N:$N,"在岗",配置清单!$P:$P,"&lt;&gt;暂不胜任")</f>
        <v>0</v>
      </c>
      <c r="AH33" s="61" t="str">
        <f t="shared" si="28"/>
        <v>NA</v>
      </c>
      <c r="AI33" s="62">
        <f>COUNTIFS(配置清单!G:G,G33,配置清单!H:H,"TPM",配置清单!N:N,"在岗")+COUNTIFS(配置清单!G:G,G33,配置清单!H:H,"TC",配置清单!N:N,"在岗")</f>
        <v>1</v>
      </c>
      <c r="AJ33" s="61">
        <f t="shared" si="29"/>
        <v>1</v>
      </c>
      <c r="AK33" s="60">
        <f>COUNTIFS(配置清单!G:G,G33,配置清单!H:H,"TPM",配置清单!N:N,"在岗",配置清单!P:P,"&lt;&gt;暂不胜任")+COUNTIFS(配置清单!G:G,G33,配置清单!H:H,"TC",配置清单!N:N,"在岗",配置清单!P:P,"&lt;&gt;暂不胜任")</f>
        <v>1</v>
      </c>
      <c r="AL33" s="61">
        <f t="shared" si="30"/>
        <v>1</v>
      </c>
      <c r="AM33" s="60">
        <f>COUNTIFS(配置清单!G:G,G33,配置清单!H:H,"TSE",配置清单!N:N,"在岗")</f>
        <v>0</v>
      </c>
      <c r="AN33" s="61" t="str">
        <f t="shared" si="31"/>
        <v>NA</v>
      </c>
      <c r="AO33" s="60">
        <f>COUNTIFS(配置清单!G:G,G33,配置清单!H:H,"TSE",配置清单!N:N,"在岗",配置清单!P:P,"&lt;&gt;暂不胜任")</f>
        <v>0</v>
      </c>
      <c r="AP33" s="61" t="str">
        <f t="shared" si="32"/>
        <v>NA</v>
      </c>
      <c r="AQ33" s="60">
        <f>COUNTIFS(配置清单!$G:$G,G33,配置清单!H:H,"QA",配置清单!N:N,"在岗")</f>
        <v>0</v>
      </c>
      <c r="AR33" s="61" t="str">
        <f t="shared" si="33"/>
        <v>NA</v>
      </c>
      <c r="AS33" s="60">
        <f>COUNTIFS(配置清单!$G:$G,G33,配置清单!$H:$H,"QA",配置清单!$N:$N,"在岗",配置清单!$P:$P,"&lt;&gt;暂不胜任")</f>
        <v>0</v>
      </c>
      <c r="AT33" s="61" t="str">
        <f t="shared" si="34"/>
        <v>NA</v>
      </c>
      <c r="AU33" s="60">
        <f>COUNTIFS(配置清单!G:G,规划及评估!G33,配置清单!H:H,"BA",配置清单!N:N,"在岗")</f>
        <v>0</v>
      </c>
      <c r="AV33" s="61" t="str">
        <f t="shared" si="35"/>
        <v>NA</v>
      </c>
      <c r="AW33" s="60">
        <f>COUNTIFS(配置清单!G:G,G33,配置清单!H:H,"BA",配置清单!N:N,"在岗",配置清单!P:P,"&lt;&gt;暂不胜任")</f>
        <v>0</v>
      </c>
      <c r="AX33" s="61" t="str">
        <f t="shared" si="36"/>
        <v>NA</v>
      </c>
      <c r="AY33" s="60">
        <f>COUNTIFS(配置清单!G:G,规划及评估!G33,配置清单!H:H,"IA",配置清单!N:N,"在岗")</f>
        <v>0</v>
      </c>
      <c r="AZ33" s="61" t="str">
        <f t="shared" si="37"/>
        <v>NA</v>
      </c>
      <c r="BA33" s="60">
        <f>COUNTIFS(配置清单!G:G,G33,配置清单!H:H,"IA",配置清单!N:N,"在岗",配置清单!P:P,"&lt;&gt;暂不胜任")</f>
        <v>0</v>
      </c>
      <c r="BB33" s="61" t="str">
        <f t="shared" si="38"/>
        <v>NA</v>
      </c>
      <c r="BC33" s="60">
        <f>COUNTIFS(配置清单!G:G,规划及评估!G33,配置清单!H:H,"产品经理",配置清单!N:N,"在岗")</f>
        <v>0</v>
      </c>
      <c r="BD33" s="61" t="str">
        <f t="shared" si="39"/>
        <v>NA</v>
      </c>
      <c r="BE33" s="60">
        <f>COUNTIFS(配置清单!G:G,G33,配置清单!H:H,"产品经理",配置清单!N:N,"在岗",配置清单!P:P,"&lt;&gt;暂不胜任")</f>
        <v>0</v>
      </c>
      <c r="BF33" s="61" t="str">
        <f t="shared" si="40"/>
        <v>NA</v>
      </c>
      <c r="BG33" s="63">
        <f t="shared" si="41"/>
        <v>2</v>
      </c>
      <c r="BH33" s="64">
        <f t="shared" si="42"/>
        <v>4</v>
      </c>
      <c r="BI33" s="64">
        <f t="shared" si="43"/>
        <v>2</v>
      </c>
      <c r="BJ33" s="64">
        <f t="shared" si="44"/>
        <v>2</v>
      </c>
      <c r="BK33" s="65">
        <f t="shared" si="45"/>
        <v>1</v>
      </c>
      <c r="BL33" s="66">
        <f t="shared" si="46"/>
        <v>1</v>
      </c>
      <c r="BM33" s="92">
        <f t="shared" si="47"/>
        <v>1</v>
      </c>
      <c r="BN33" s="92">
        <f t="shared" si="48"/>
        <v>1</v>
      </c>
      <c r="BO33" s="92">
        <f t="shared" si="49"/>
        <v>0</v>
      </c>
      <c r="BP33" s="92">
        <f t="shared" si="50"/>
        <v>0</v>
      </c>
      <c r="BQ33" s="92">
        <f t="shared" si="51"/>
        <v>0</v>
      </c>
      <c r="BR33" s="92">
        <f t="shared" si="52"/>
        <v>0</v>
      </c>
      <c r="BS33" s="92">
        <f t="shared" si="53"/>
        <v>1</v>
      </c>
      <c r="BT33" s="92">
        <f t="shared" si="54"/>
        <v>1</v>
      </c>
      <c r="BU33" s="92">
        <f t="shared" si="55"/>
        <v>0</v>
      </c>
      <c r="BV33" s="92">
        <f t="shared" si="56"/>
        <v>0</v>
      </c>
      <c r="BW33" s="92">
        <f t="shared" si="57"/>
        <v>0</v>
      </c>
      <c r="BX33" s="92">
        <f t="shared" si="58"/>
        <v>0</v>
      </c>
      <c r="BY33" s="92">
        <f t="shared" si="59"/>
        <v>0</v>
      </c>
      <c r="BZ33" s="92">
        <f t="shared" si="60"/>
        <v>0</v>
      </c>
      <c r="CA33" s="92">
        <f t="shared" si="61"/>
        <v>0</v>
      </c>
      <c r="CB33" s="92">
        <f t="shared" si="62"/>
        <v>0</v>
      </c>
      <c r="CC33" s="92">
        <f t="shared" si="63"/>
        <v>0</v>
      </c>
      <c r="CD33" s="92">
        <f t="shared" si="64"/>
        <v>0</v>
      </c>
    </row>
    <row r="34" spans="1:82" hidden="1">
      <c r="A34" s="34">
        <v>27</v>
      </c>
      <c r="B34" s="34" t="s">
        <v>185</v>
      </c>
      <c r="C34" s="34" t="s">
        <v>1067</v>
      </c>
      <c r="D34" s="34" t="s">
        <v>204</v>
      </c>
      <c r="E34" s="34" t="s">
        <v>208</v>
      </c>
      <c r="F34" s="34" t="s">
        <v>2056</v>
      </c>
      <c r="G34" s="34" t="s">
        <v>1894</v>
      </c>
      <c r="H34" s="34" t="s">
        <v>7</v>
      </c>
      <c r="I34" s="34" t="s">
        <v>4</v>
      </c>
      <c r="J34" s="34" t="s">
        <v>195</v>
      </c>
      <c r="K34" s="34" t="s">
        <v>195</v>
      </c>
      <c r="L34" s="34" t="s">
        <v>2051</v>
      </c>
      <c r="M34" s="34" t="s">
        <v>1878</v>
      </c>
      <c r="N34" s="34">
        <v>1</v>
      </c>
      <c r="O34" s="34">
        <v>0</v>
      </c>
      <c r="P34" s="34">
        <v>1</v>
      </c>
      <c r="Q34" s="34">
        <v>1</v>
      </c>
      <c r="R34" s="34">
        <v>1</v>
      </c>
      <c r="S34" s="34">
        <v>0</v>
      </c>
      <c r="T34" s="34">
        <v>0</v>
      </c>
      <c r="U34" s="77">
        <v>0</v>
      </c>
      <c r="V34" s="34">
        <v>0</v>
      </c>
      <c r="W34" s="60">
        <f>COUNTIFS(配置清单!G:G,G34,配置清单!$H:$H,"PM",配置清单!$N:$N,"在岗")</f>
        <v>1</v>
      </c>
      <c r="X34" s="61">
        <f t="shared" si="23"/>
        <v>1</v>
      </c>
      <c r="Y34" s="60">
        <f>COUNTIFS(配置清单!$G:$G,G34,配置清单!$H:$H,"PM",配置清单!$N:$N,"在岗",配置清单!$P:$P,"&lt;&gt;暂不胜任")</f>
        <v>1</v>
      </c>
      <c r="Z34" s="61">
        <f t="shared" si="24"/>
        <v>1</v>
      </c>
      <c r="AA34" s="62">
        <f>COUNTIFS(配置清单!$G:$G,G34,配置清单!$H:$H,"SE",配置清单!$N:$N,"在岗")+COUNTIFS(配置清单!$G:$G,G34,配置清单!$H:$H,"SA",配置清单!$N:$N,"在岗")</f>
        <v>0</v>
      </c>
      <c r="AB34" s="61" t="str">
        <f t="shared" si="25"/>
        <v>NA</v>
      </c>
      <c r="AC34" s="60">
        <f>COUNTIFS(配置清单!$G:$G,G34,配置清单!$H:$H,"SE",配置清单!$N:$N,"在岗",配置清单!$P:$P,"&lt;&gt;暂不胜任")+COUNTIFS(配置清单!$G:$G,G34,配置清单!$H:$H,"SA",配置清单!$N:$N,"在岗",配置清单!$P:$P,"&lt;&gt;暂不胜任")</f>
        <v>0</v>
      </c>
      <c r="AD34" s="61" t="str">
        <f t="shared" si="26"/>
        <v>NA</v>
      </c>
      <c r="AE34" s="60">
        <f>COUNTIFS(配置清单!$G:$G,G34,配置清单!H:H,"MDE",配置清单!N:N,"在岗")</f>
        <v>0</v>
      </c>
      <c r="AF34" s="61">
        <f t="shared" si="27"/>
        <v>0</v>
      </c>
      <c r="AG34" s="60">
        <f>COUNTIFS(配置清单!$G:$G,G34,配置清单!$H:$H,"MDE",配置清单!$N:$N,"在岗",配置清单!$P:$P,"&lt;&gt;暂不胜任")</f>
        <v>0</v>
      </c>
      <c r="AH34" s="61">
        <f t="shared" si="28"/>
        <v>0</v>
      </c>
      <c r="AI34" s="62">
        <f>COUNTIFS(配置清单!G:G,G34,配置清单!H:H,"TPM",配置清单!N:N,"在岗")+COUNTIFS(配置清单!G:G,G34,配置清单!H:H,"TC",配置清单!N:N,"在岗")</f>
        <v>1</v>
      </c>
      <c r="AJ34" s="61">
        <f t="shared" si="29"/>
        <v>1</v>
      </c>
      <c r="AK34" s="60">
        <f>COUNTIFS(配置清单!G:G,G34,配置清单!H:H,"TPM",配置清单!N:N,"在岗",配置清单!P:P,"&lt;&gt;暂不胜任")+COUNTIFS(配置清单!G:G,G34,配置清单!H:H,"TC",配置清单!N:N,"在岗",配置清单!P:P,"&lt;&gt;暂不胜任")</f>
        <v>1</v>
      </c>
      <c r="AL34" s="61">
        <f t="shared" si="30"/>
        <v>1</v>
      </c>
      <c r="AM34" s="60">
        <f>COUNTIFS(配置清单!G:G,G34,配置清单!H:H,"TSE",配置清单!N:N,"在岗")</f>
        <v>1</v>
      </c>
      <c r="AN34" s="61">
        <f t="shared" si="31"/>
        <v>1</v>
      </c>
      <c r="AO34" s="60">
        <f>COUNTIFS(配置清单!G:G,G34,配置清单!H:H,"TSE",配置清单!N:N,"在岗",配置清单!P:P,"&lt;&gt;暂不胜任")</f>
        <v>1</v>
      </c>
      <c r="AP34" s="61">
        <f t="shared" si="32"/>
        <v>1</v>
      </c>
      <c r="AQ34" s="60">
        <f>COUNTIFS(配置清单!$G:$G,G34,配置清单!H:H,"QA",配置清单!N:N,"在岗")</f>
        <v>0</v>
      </c>
      <c r="AR34" s="61" t="str">
        <f t="shared" si="33"/>
        <v>NA</v>
      </c>
      <c r="AS34" s="60">
        <f>COUNTIFS(配置清单!$G:$G,G34,配置清单!$H:$H,"QA",配置清单!$N:$N,"在岗",配置清单!$P:$P,"&lt;&gt;暂不胜任")</f>
        <v>0</v>
      </c>
      <c r="AT34" s="61" t="str">
        <f t="shared" si="34"/>
        <v>NA</v>
      </c>
      <c r="AU34" s="60">
        <f>COUNTIFS(配置清单!G:G,规划及评估!G34,配置清单!H:H,"BA",配置清单!N:N,"在岗")</f>
        <v>0</v>
      </c>
      <c r="AV34" s="61" t="str">
        <f t="shared" si="35"/>
        <v>NA</v>
      </c>
      <c r="AW34" s="60">
        <f>COUNTIFS(配置清单!G:G,G34,配置清单!H:H,"BA",配置清单!N:N,"在岗",配置清单!P:P,"&lt;&gt;暂不胜任")</f>
        <v>0</v>
      </c>
      <c r="AX34" s="61" t="str">
        <f t="shared" si="36"/>
        <v>NA</v>
      </c>
      <c r="AY34" s="60">
        <f>COUNTIFS(配置清单!G:G,规划及评估!G34,配置清单!H:H,"IA",配置清单!N:N,"在岗")</f>
        <v>0</v>
      </c>
      <c r="AZ34" s="61" t="str">
        <f t="shared" si="37"/>
        <v>NA</v>
      </c>
      <c r="BA34" s="60">
        <f>COUNTIFS(配置清单!G:G,G34,配置清单!H:H,"IA",配置清单!N:N,"在岗",配置清单!P:P,"&lt;&gt;暂不胜任")</f>
        <v>0</v>
      </c>
      <c r="BB34" s="61" t="str">
        <f t="shared" si="38"/>
        <v>NA</v>
      </c>
      <c r="BC34" s="60">
        <f>COUNTIFS(配置清单!G:G,规划及评估!G34,配置清单!H:H,"产品经理",配置清单!N:N,"在岗")</f>
        <v>0</v>
      </c>
      <c r="BD34" s="61" t="str">
        <f t="shared" si="39"/>
        <v>NA</v>
      </c>
      <c r="BE34" s="60">
        <f>COUNTIFS(配置清单!G:G,G34,配置清单!H:H,"产品经理",配置清单!N:N,"在岗",配置清单!P:P,"&lt;&gt;暂不胜任")</f>
        <v>0</v>
      </c>
      <c r="BF34" s="61" t="str">
        <f t="shared" si="40"/>
        <v>NA</v>
      </c>
      <c r="BG34" s="63">
        <f t="shared" si="41"/>
        <v>4</v>
      </c>
      <c r="BH34" s="64">
        <f t="shared" si="42"/>
        <v>3</v>
      </c>
      <c r="BI34" s="64">
        <f t="shared" si="43"/>
        <v>3</v>
      </c>
      <c r="BJ34" s="64">
        <f t="shared" si="44"/>
        <v>3</v>
      </c>
      <c r="BK34" s="65">
        <f t="shared" si="45"/>
        <v>0.75</v>
      </c>
      <c r="BL34" s="66">
        <f t="shared" si="46"/>
        <v>1</v>
      </c>
      <c r="BM34" s="92">
        <f t="shared" si="47"/>
        <v>1</v>
      </c>
      <c r="BN34" s="92">
        <f t="shared" si="48"/>
        <v>1</v>
      </c>
      <c r="BO34" s="92">
        <f t="shared" si="49"/>
        <v>0</v>
      </c>
      <c r="BP34" s="92">
        <f t="shared" si="50"/>
        <v>0</v>
      </c>
      <c r="BQ34" s="92">
        <f t="shared" si="51"/>
        <v>0</v>
      </c>
      <c r="BR34" s="92">
        <f t="shared" si="52"/>
        <v>0</v>
      </c>
      <c r="BS34" s="92">
        <f t="shared" si="53"/>
        <v>1</v>
      </c>
      <c r="BT34" s="92">
        <f t="shared" si="54"/>
        <v>1</v>
      </c>
      <c r="BU34" s="92">
        <f t="shared" si="55"/>
        <v>1</v>
      </c>
      <c r="BV34" s="92">
        <f t="shared" si="56"/>
        <v>1</v>
      </c>
      <c r="BW34" s="92">
        <f t="shared" si="57"/>
        <v>0</v>
      </c>
      <c r="BX34" s="92">
        <f t="shared" si="58"/>
        <v>0</v>
      </c>
      <c r="BY34" s="92">
        <f t="shared" si="59"/>
        <v>0</v>
      </c>
      <c r="BZ34" s="92">
        <f t="shared" si="60"/>
        <v>0</v>
      </c>
      <c r="CA34" s="92">
        <f t="shared" si="61"/>
        <v>0</v>
      </c>
      <c r="CB34" s="92">
        <f t="shared" si="62"/>
        <v>0</v>
      </c>
      <c r="CC34" s="92">
        <f t="shared" si="63"/>
        <v>0</v>
      </c>
      <c r="CD34" s="92">
        <f t="shared" si="64"/>
        <v>0</v>
      </c>
    </row>
    <row r="35" spans="1:82" hidden="1">
      <c r="A35" s="34">
        <v>28</v>
      </c>
      <c r="B35" s="34" t="s">
        <v>185</v>
      </c>
      <c r="C35" s="34" t="s">
        <v>1067</v>
      </c>
      <c r="D35" s="34" t="s">
        <v>204</v>
      </c>
      <c r="E35" s="34" t="s">
        <v>208</v>
      </c>
      <c r="F35" s="34" t="s">
        <v>1798</v>
      </c>
      <c r="G35" s="34" t="s">
        <v>1827</v>
      </c>
      <c r="H35" s="34" t="s">
        <v>4</v>
      </c>
      <c r="I35" s="34" t="s">
        <v>4</v>
      </c>
      <c r="J35" s="34" t="s">
        <v>34</v>
      </c>
      <c r="K35" s="34" t="s">
        <v>34</v>
      </c>
      <c r="L35" s="34" t="s">
        <v>2057</v>
      </c>
      <c r="M35" s="34" t="s">
        <v>1878</v>
      </c>
      <c r="N35" s="34">
        <v>1</v>
      </c>
      <c r="O35" s="34">
        <v>1</v>
      </c>
      <c r="P35" s="34">
        <v>1</v>
      </c>
      <c r="Q35" s="34">
        <v>0</v>
      </c>
      <c r="R35" s="34">
        <v>0</v>
      </c>
      <c r="S35" s="34">
        <v>1</v>
      </c>
      <c r="T35" s="34">
        <v>0</v>
      </c>
      <c r="U35" s="77">
        <v>0</v>
      </c>
      <c r="V35" s="34">
        <v>0</v>
      </c>
      <c r="W35" s="60">
        <f>COUNTIFS(配置清单!G:G,G35,配置清单!$H:$H,"PM",配置清单!$N:$N,"在岗")</f>
        <v>1</v>
      </c>
      <c r="X35" s="61">
        <f t="shared" si="23"/>
        <v>1</v>
      </c>
      <c r="Y35" s="60">
        <f>COUNTIFS(配置清单!$G:$G,G35,配置清单!$H:$H,"PM",配置清单!$N:$N,"在岗",配置清单!$P:$P,"&lt;&gt;暂不胜任")</f>
        <v>1</v>
      </c>
      <c r="Z35" s="61">
        <f t="shared" si="24"/>
        <v>1</v>
      </c>
      <c r="AA35" s="62">
        <f>COUNTIFS(配置清单!$G:$G,G35,配置清单!$H:$H,"SE",配置清单!$N:$N,"在岗")+COUNTIFS(配置清单!$G:$G,G35,配置清单!$H:$H,"SA",配置清单!$N:$N,"在岗")</f>
        <v>1</v>
      </c>
      <c r="AB35" s="61">
        <f t="shared" si="25"/>
        <v>1</v>
      </c>
      <c r="AC35" s="60">
        <f>COUNTIFS(配置清单!$G:$G,G35,配置清单!$H:$H,"SE",配置清单!$N:$N,"在岗",配置清单!$P:$P,"&lt;&gt;暂不胜任")+COUNTIFS(配置清单!$G:$G,G35,配置清单!$H:$H,"SA",配置清单!$N:$N,"在岗",配置清单!$P:$P,"&lt;&gt;暂不胜任")</f>
        <v>1</v>
      </c>
      <c r="AD35" s="61">
        <f t="shared" si="26"/>
        <v>1</v>
      </c>
      <c r="AE35" s="60">
        <f>COUNTIFS(配置清单!$G:$G,G35,配置清单!H:H,"MDE",配置清单!N:N,"在岗")</f>
        <v>1</v>
      </c>
      <c r="AF35" s="61">
        <f t="shared" si="27"/>
        <v>1</v>
      </c>
      <c r="AG35" s="60">
        <f>COUNTIFS(配置清单!$G:$G,G35,配置清单!$H:$H,"MDE",配置清单!$N:$N,"在岗",配置清单!$P:$P,"&lt;&gt;暂不胜任")</f>
        <v>1</v>
      </c>
      <c r="AH35" s="61">
        <f t="shared" si="28"/>
        <v>1</v>
      </c>
      <c r="AI35" s="62">
        <f>COUNTIFS(配置清单!G:G,G35,配置清单!H:H,"TPM",配置清单!N:N,"在岗")+COUNTIFS(配置清单!G:G,G35,配置清单!H:H,"TC",配置清单!N:N,"在岗")</f>
        <v>0</v>
      </c>
      <c r="AJ35" s="61" t="str">
        <f t="shared" si="29"/>
        <v>NA</v>
      </c>
      <c r="AK35" s="60">
        <f>COUNTIFS(配置清单!G:G,G35,配置清单!H:H,"TPM",配置清单!N:N,"在岗",配置清单!P:P,"&lt;&gt;暂不胜任")+COUNTIFS(配置清单!G:G,G35,配置清单!H:H,"TC",配置清单!N:N,"在岗",配置清单!P:P,"&lt;&gt;暂不胜任")</f>
        <v>0</v>
      </c>
      <c r="AL35" s="61" t="str">
        <f t="shared" si="30"/>
        <v>NA</v>
      </c>
      <c r="AM35" s="60">
        <f>COUNTIFS(配置清单!G:G,G35,配置清单!H:H,"TSE",配置清单!N:N,"在岗")</f>
        <v>0</v>
      </c>
      <c r="AN35" s="61" t="str">
        <f t="shared" si="31"/>
        <v>NA</v>
      </c>
      <c r="AO35" s="60">
        <f>COUNTIFS(配置清单!G:G,G35,配置清单!H:H,"TSE",配置清单!N:N,"在岗",配置清单!P:P,"&lt;&gt;暂不胜任")</f>
        <v>0</v>
      </c>
      <c r="AP35" s="61" t="str">
        <f t="shared" si="32"/>
        <v>NA</v>
      </c>
      <c r="AQ35" s="60">
        <f>COUNTIFS(配置清单!$G:$G,G35,配置清单!H:H,"QA",配置清单!N:N,"在岗")</f>
        <v>1</v>
      </c>
      <c r="AR35" s="61">
        <f t="shared" si="33"/>
        <v>1</v>
      </c>
      <c r="AS35" s="60">
        <f>COUNTIFS(配置清单!$G:$G,G35,配置清单!$H:$H,"QA",配置清单!$N:$N,"在岗",配置清单!$P:$P,"&lt;&gt;暂不胜任")</f>
        <v>1</v>
      </c>
      <c r="AT35" s="61">
        <f t="shared" si="34"/>
        <v>1</v>
      </c>
      <c r="AU35" s="60">
        <f>COUNTIFS(配置清单!G:G,规划及评估!G35,配置清单!H:H,"BA",配置清单!N:N,"在岗")</f>
        <v>0</v>
      </c>
      <c r="AV35" s="61" t="str">
        <f t="shared" si="35"/>
        <v>NA</v>
      </c>
      <c r="AW35" s="60">
        <f>COUNTIFS(配置清单!G:G,G35,配置清单!H:H,"BA",配置清单!N:N,"在岗",配置清单!P:P,"&lt;&gt;暂不胜任")</f>
        <v>0</v>
      </c>
      <c r="AX35" s="61" t="str">
        <f t="shared" si="36"/>
        <v>NA</v>
      </c>
      <c r="AY35" s="60">
        <f>COUNTIFS(配置清单!G:G,规划及评估!G35,配置清单!H:H,"IA",配置清单!N:N,"在岗")</f>
        <v>0</v>
      </c>
      <c r="AZ35" s="61" t="str">
        <f t="shared" si="37"/>
        <v>NA</v>
      </c>
      <c r="BA35" s="60">
        <f>COUNTIFS(配置清单!G:G,G35,配置清单!H:H,"IA",配置清单!N:N,"在岗",配置清单!P:P,"&lt;&gt;暂不胜任")</f>
        <v>0</v>
      </c>
      <c r="BB35" s="61" t="str">
        <f t="shared" si="38"/>
        <v>NA</v>
      </c>
      <c r="BC35" s="60">
        <f>COUNTIFS(配置清单!G:G,规划及评估!G35,配置清单!H:H,"产品经理",配置清单!N:N,"在岗")</f>
        <v>0</v>
      </c>
      <c r="BD35" s="61" t="str">
        <f t="shared" si="39"/>
        <v>NA</v>
      </c>
      <c r="BE35" s="60">
        <f>COUNTIFS(配置清单!G:G,G35,配置清单!H:H,"产品经理",配置清单!N:N,"在岗",配置清单!P:P,"&lt;&gt;暂不胜任")</f>
        <v>0</v>
      </c>
      <c r="BF35" s="61" t="str">
        <f t="shared" si="40"/>
        <v>NA</v>
      </c>
      <c r="BG35" s="63">
        <f t="shared" si="41"/>
        <v>4</v>
      </c>
      <c r="BH35" s="64">
        <f t="shared" si="42"/>
        <v>4</v>
      </c>
      <c r="BI35" s="64">
        <f t="shared" si="43"/>
        <v>4</v>
      </c>
      <c r="BJ35" s="64">
        <f t="shared" si="44"/>
        <v>4</v>
      </c>
      <c r="BK35" s="65">
        <f t="shared" si="45"/>
        <v>1</v>
      </c>
      <c r="BL35" s="66">
        <f t="shared" si="46"/>
        <v>1</v>
      </c>
      <c r="BM35" s="92">
        <f t="shared" si="47"/>
        <v>1</v>
      </c>
      <c r="BN35" s="92">
        <f t="shared" si="48"/>
        <v>1</v>
      </c>
      <c r="BO35" s="92">
        <f t="shared" si="49"/>
        <v>1</v>
      </c>
      <c r="BP35" s="92">
        <f t="shared" si="50"/>
        <v>1</v>
      </c>
      <c r="BQ35" s="92">
        <f t="shared" si="51"/>
        <v>1</v>
      </c>
      <c r="BR35" s="92">
        <f t="shared" si="52"/>
        <v>1</v>
      </c>
      <c r="BS35" s="92">
        <f t="shared" si="53"/>
        <v>0</v>
      </c>
      <c r="BT35" s="92">
        <f t="shared" si="54"/>
        <v>0</v>
      </c>
      <c r="BU35" s="92">
        <f t="shared" si="55"/>
        <v>0</v>
      </c>
      <c r="BV35" s="92">
        <f t="shared" si="56"/>
        <v>0</v>
      </c>
      <c r="BW35" s="92">
        <f t="shared" si="57"/>
        <v>1</v>
      </c>
      <c r="BX35" s="92">
        <f t="shared" si="58"/>
        <v>1</v>
      </c>
      <c r="BY35" s="92">
        <f t="shared" si="59"/>
        <v>0</v>
      </c>
      <c r="BZ35" s="92">
        <f t="shared" si="60"/>
        <v>0</v>
      </c>
      <c r="CA35" s="92">
        <f t="shared" si="61"/>
        <v>0</v>
      </c>
      <c r="CB35" s="92">
        <f t="shared" si="62"/>
        <v>0</v>
      </c>
      <c r="CC35" s="92">
        <f t="shared" si="63"/>
        <v>0</v>
      </c>
      <c r="CD35" s="92">
        <f t="shared" si="64"/>
        <v>0</v>
      </c>
    </row>
    <row r="36" spans="1:82" hidden="1">
      <c r="A36" s="34">
        <v>29</v>
      </c>
      <c r="B36" s="34" t="s">
        <v>185</v>
      </c>
      <c r="C36" s="34" t="s">
        <v>1067</v>
      </c>
      <c r="D36" s="34" t="s">
        <v>204</v>
      </c>
      <c r="E36" s="34" t="s">
        <v>208</v>
      </c>
      <c r="F36" s="34" t="s">
        <v>1835</v>
      </c>
      <c r="G36" s="34" t="s">
        <v>1836</v>
      </c>
      <c r="H36" s="34" t="s">
        <v>6</v>
      </c>
      <c r="I36" s="34" t="s">
        <v>6</v>
      </c>
      <c r="J36" s="34" t="s">
        <v>195</v>
      </c>
      <c r="K36" s="34" t="s">
        <v>195</v>
      </c>
      <c r="L36" s="34" t="s">
        <v>2058</v>
      </c>
      <c r="N36" s="34">
        <v>1</v>
      </c>
      <c r="O36" s="34">
        <v>0</v>
      </c>
      <c r="P36" s="34">
        <v>0</v>
      </c>
      <c r="Q36" s="34">
        <v>0</v>
      </c>
      <c r="R36" s="34">
        <v>0</v>
      </c>
      <c r="S36" s="34">
        <v>0</v>
      </c>
      <c r="T36" s="34">
        <v>0</v>
      </c>
      <c r="U36" s="77">
        <v>0</v>
      </c>
      <c r="V36" s="34">
        <v>0</v>
      </c>
      <c r="W36" s="60">
        <f>COUNTIFS(配置清单!G:G,G36,配置清单!$H:$H,"PM",配置清单!$N:$N,"在岗")</f>
        <v>1</v>
      </c>
      <c r="X36" s="61">
        <f t="shared" si="23"/>
        <v>1</v>
      </c>
      <c r="Y36" s="60">
        <f>COUNTIFS(配置清单!$G:$G,G36,配置清单!$H:$H,"PM",配置清单!$N:$N,"在岗",配置清单!$P:$P,"&lt;&gt;暂不胜任")</f>
        <v>1</v>
      </c>
      <c r="Z36" s="61">
        <f t="shared" si="24"/>
        <v>1</v>
      </c>
      <c r="AA36" s="62">
        <f>COUNTIFS(配置清单!$G:$G,G36,配置清单!$H:$H,"SE",配置清单!$N:$N,"在岗")+COUNTIFS(配置清单!$G:$G,G36,配置清单!$H:$H,"SA",配置清单!$N:$N,"在岗")</f>
        <v>0</v>
      </c>
      <c r="AB36" s="61" t="str">
        <f t="shared" si="25"/>
        <v>NA</v>
      </c>
      <c r="AC36" s="60">
        <f>COUNTIFS(配置清单!$G:$G,G36,配置清单!$H:$H,"SE",配置清单!$N:$N,"在岗",配置清单!$P:$P,"&lt;&gt;暂不胜任")+COUNTIFS(配置清单!$G:$G,G36,配置清单!$H:$H,"SA",配置清单!$N:$N,"在岗",配置清单!$P:$P,"&lt;&gt;暂不胜任")</f>
        <v>0</v>
      </c>
      <c r="AD36" s="61" t="str">
        <f t="shared" si="26"/>
        <v>NA</v>
      </c>
      <c r="AE36" s="60">
        <f>COUNTIFS(配置清单!$G:$G,G36,配置清单!H:H,"MDE",配置清单!N:N,"在岗")</f>
        <v>0</v>
      </c>
      <c r="AF36" s="61" t="str">
        <f t="shared" si="27"/>
        <v>NA</v>
      </c>
      <c r="AG36" s="60">
        <f>COUNTIFS(配置清单!$G:$G,G36,配置清单!$H:$H,"MDE",配置清单!$N:$N,"在岗",配置清单!$P:$P,"&lt;&gt;暂不胜任")</f>
        <v>0</v>
      </c>
      <c r="AH36" s="61" t="str">
        <f t="shared" si="28"/>
        <v>NA</v>
      </c>
      <c r="AI36" s="62">
        <f>COUNTIFS(配置清单!G:G,G36,配置清单!H:H,"TPM",配置清单!N:N,"在岗")+COUNTIFS(配置清单!G:G,G36,配置清单!H:H,"TC",配置清单!N:N,"在岗")</f>
        <v>0</v>
      </c>
      <c r="AJ36" s="61" t="str">
        <f t="shared" si="29"/>
        <v>NA</v>
      </c>
      <c r="AK36" s="60">
        <f>COUNTIFS(配置清单!G:G,G36,配置清单!H:H,"TPM",配置清单!N:N,"在岗",配置清单!P:P,"&lt;&gt;暂不胜任")+COUNTIFS(配置清单!G:G,G36,配置清单!H:H,"TC",配置清单!N:N,"在岗",配置清单!P:P,"&lt;&gt;暂不胜任")</f>
        <v>0</v>
      </c>
      <c r="AL36" s="61" t="str">
        <f t="shared" si="30"/>
        <v>NA</v>
      </c>
      <c r="AM36" s="60">
        <f>COUNTIFS(配置清单!G:G,G36,配置清单!H:H,"TSE",配置清单!N:N,"在岗")</f>
        <v>0</v>
      </c>
      <c r="AN36" s="61" t="str">
        <f t="shared" si="31"/>
        <v>NA</v>
      </c>
      <c r="AO36" s="60">
        <f>COUNTIFS(配置清单!G:G,G36,配置清单!H:H,"TSE",配置清单!N:N,"在岗",配置清单!P:P,"&lt;&gt;暂不胜任")</f>
        <v>0</v>
      </c>
      <c r="AP36" s="61" t="str">
        <f t="shared" si="32"/>
        <v>NA</v>
      </c>
      <c r="AQ36" s="60">
        <f>COUNTIFS(配置清单!$G:$G,G36,配置清单!H:H,"QA",配置清单!N:N,"在岗")</f>
        <v>0</v>
      </c>
      <c r="AR36" s="61" t="str">
        <f t="shared" si="33"/>
        <v>NA</v>
      </c>
      <c r="AS36" s="60">
        <f>COUNTIFS(配置清单!$G:$G,G36,配置清单!$H:$H,"QA",配置清单!$N:$N,"在岗",配置清单!$P:$P,"&lt;&gt;暂不胜任")</f>
        <v>0</v>
      </c>
      <c r="AT36" s="61" t="str">
        <f t="shared" si="34"/>
        <v>NA</v>
      </c>
      <c r="AU36" s="60">
        <f>COUNTIFS(配置清单!G:G,规划及评估!G36,配置清单!H:H,"BA",配置清单!N:N,"在岗")</f>
        <v>0</v>
      </c>
      <c r="AV36" s="61" t="str">
        <f t="shared" si="35"/>
        <v>NA</v>
      </c>
      <c r="AW36" s="60">
        <f>COUNTIFS(配置清单!G:G,G36,配置清单!H:H,"BA",配置清单!N:N,"在岗",配置清单!P:P,"&lt;&gt;暂不胜任")</f>
        <v>0</v>
      </c>
      <c r="AX36" s="61" t="str">
        <f t="shared" si="36"/>
        <v>NA</v>
      </c>
      <c r="AY36" s="60">
        <f>COUNTIFS(配置清单!G:G,规划及评估!G36,配置清单!H:H,"IA",配置清单!N:N,"在岗")</f>
        <v>0</v>
      </c>
      <c r="AZ36" s="61" t="str">
        <f t="shared" si="37"/>
        <v>NA</v>
      </c>
      <c r="BA36" s="60">
        <f>COUNTIFS(配置清单!G:G,G36,配置清单!H:H,"IA",配置清单!N:N,"在岗",配置清单!P:P,"&lt;&gt;暂不胜任")</f>
        <v>0</v>
      </c>
      <c r="BB36" s="61" t="str">
        <f t="shared" si="38"/>
        <v>NA</v>
      </c>
      <c r="BC36" s="60">
        <f>COUNTIFS(配置清单!G:G,规划及评估!G36,配置清单!H:H,"产品经理",配置清单!N:N,"在岗")</f>
        <v>0</v>
      </c>
      <c r="BD36" s="61" t="str">
        <f t="shared" si="39"/>
        <v>NA</v>
      </c>
      <c r="BE36" s="60">
        <f>COUNTIFS(配置清单!G:G,G36,配置清单!H:H,"产品经理",配置清单!N:N,"在岗",配置清单!P:P,"&lt;&gt;暂不胜任")</f>
        <v>0</v>
      </c>
      <c r="BF36" s="61" t="str">
        <f t="shared" si="40"/>
        <v>NA</v>
      </c>
      <c r="BG36" s="63">
        <f t="shared" si="41"/>
        <v>1</v>
      </c>
      <c r="BH36" s="64">
        <f t="shared" si="42"/>
        <v>1</v>
      </c>
      <c r="BI36" s="64">
        <f t="shared" si="43"/>
        <v>1</v>
      </c>
      <c r="BJ36" s="64">
        <f t="shared" si="44"/>
        <v>1</v>
      </c>
      <c r="BK36" s="65">
        <f t="shared" si="45"/>
        <v>1</v>
      </c>
      <c r="BL36" s="66">
        <f t="shared" si="46"/>
        <v>1</v>
      </c>
      <c r="BM36" s="92">
        <f t="shared" si="47"/>
        <v>1</v>
      </c>
      <c r="BN36" s="92">
        <f t="shared" si="48"/>
        <v>1</v>
      </c>
      <c r="BO36" s="92">
        <f t="shared" si="49"/>
        <v>0</v>
      </c>
      <c r="BP36" s="92">
        <f t="shared" si="50"/>
        <v>0</v>
      </c>
      <c r="BQ36" s="92">
        <f t="shared" si="51"/>
        <v>0</v>
      </c>
      <c r="BR36" s="92">
        <f t="shared" si="52"/>
        <v>0</v>
      </c>
      <c r="BS36" s="92">
        <f t="shared" si="53"/>
        <v>0</v>
      </c>
      <c r="BT36" s="92">
        <f t="shared" si="54"/>
        <v>0</v>
      </c>
      <c r="BU36" s="92">
        <f t="shared" si="55"/>
        <v>0</v>
      </c>
      <c r="BV36" s="92">
        <f t="shared" si="56"/>
        <v>0</v>
      </c>
      <c r="BW36" s="92">
        <f t="shared" si="57"/>
        <v>0</v>
      </c>
      <c r="BX36" s="92">
        <f t="shared" si="58"/>
        <v>0</v>
      </c>
      <c r="BY36" s="92">
        <f t="shared" si="59"/>
        <v>0</v>
      </c>
      <c r="BZ36" s="92">
        <f t="shared" si="60"/>
        <v>0</v>
      </c>
      <c r="CA36" s="92">
        <f t="shared" si="61"/>
        <v>0</v>
      </c>
      <c r="CB36" s="92">
        <f t="shared" si="62"/>
        <v>0</v>
      </c>
      <c r="CC36" s="92">
        <f t="shared" si="63"/>
        <v>0</v>
      </c>
      <c r="CD36" s="92">
        <f t="shared" si="64"/>
        <v>0</v>
      </c>
    </row>
    <row r="37" spans="1:82" hidden="1">
      <c r="A37" s="34">
        <v>30</v>
      </c>
      <c r="B37" s="34" t="s">
        <v>185</v>
      </c>
      <c r="C37" s="34" t="s">
        <v>1067</v>
      </c>
      <c r="D37" s="34" t="s">
        <v>204</v>
      </c>
      <c r="E37" s="34" t="s">
        <v>208</v>
      </c>
      <c r="F37" s="34" t="s">
        <v>1842</v>
      </c>
      <c r="G37" s="34" t="s">
        <v>1843</v>
      </c>
      <c r="H37" s="34" t="s">
        <v>6</v>
      </c>
      <c r="I37" s="34" t="s">
        <v>6</v>
      </c>
      <c r="J37" s="34" t="s">
        <v>195</v>
      </c>
      <c r="K37" s="34" t="s">
        <v>195</v>
      </c>
      <c r="L37" s="34" t="s">
        <v>6</v>
      </c>
      <c r="M37" s="34" t="s">
        <v>194</v>
      </c>
      <c r="N37" s="34">
        <v>1</v>
      </c>
      <c r="O37" s="34">
        <v>0</v>
      </c>
      <c r="P37" s="34">
        <v>0</v>
      </c>
      <c r="Q37" s="34">
        <v>0</v>
      </c>
      <c r="R37" s="34">
        <v>0</v>
      </c>
      <c r="S37" s="34">
        <v>0</v>
      </c>
      <c r="T37" s="34">
        <v>0</v>
      </c>
      <c r="U37" s="77">
        <v>0</v>
      </c>
      <c r="V37" s="34">
        <v>0</v>
      </c>
      <c r="W37" s="60">
        <f>COUNTIFS(配置清单!G:G,G37,配置清单!$H:$H,"PM",配置清单!$N:$N,"在岗")</f>
        <v>1</v>
      </c>
      <c r="X37" s="61">
        <f t="shared" si="23"/>
        <v>1</v>
      </c>
      <c r="Y37" s="60">
        <f>COUNTIFS(配置清单!$G:$G,G37,配置清单!$H:$H,"PM",配置清单!$N:$N,"在岗",配置清单!$P:$P,"&lt;&gt;暂不胜任")</f>
        <v>1</v>
      </c>
      <c r="Z37" s="61">
        <f t="shared" si="24"/>
        <v>1</v>
      </c>
      <c r="AA37" s="62">
        <f>COUNTIFS(配置清单!$G:$G,G37,配置清单!$H:$H,"SE",配置清单!$N:$N,"在岗")+COUNTIFS(配置清单!$G:$G,G37,配置清单!$H:$H,"SA",配置清单!$N:$N,"在岗")</f>
        <v>0</v>
      </c>
      <c r="AB37" s="61" t="str">
        <f t="shared" si="25"/>
        <v>NA</v>
      </c>
      <c r="AC37" s="60">
        <f>COUNTIFS(配置清单!$G:$G,G37,配置清单!$H:$H,"SE",配置清单!$N:$N,"在岗",配置清单!$P:$P,"&lt;&gt;暂不胜任")+COUNTIFS(配置清单!$G:$G,G37,配置清单!$H:$H,"SA",配置清单!$N:$N,"在岗",配置清单!$P:$P,"&lt;&gt;暂不胜任")</f>
        <v>0</v>
      </c>
      <c r="AD37" s="61" t="str">
        <f t="shared" si="26"/>
        <v>NA</v>
      </c>
      <c r="AE37" s="60">
        <f>COUNTIFS(配置清单!$G:$G,G37,配置清单!H:H,"MDE",配置清单!N:N,"在岗")</f>
        <v>0</v>
      </c>
      <c r="AF37" s="61" t="str">
        <f t="shared" si="27"/>
        <v>NA</v>
      </c>
      <c r="AG37" s="60">
        <f>COUNTIFS(配置清单!$G:$G,G37,配置清单!$H:$H,"MDE",配置清单!$N:$N,"在岗",配置清单!$P:$P,"&lt;&gt;暂不胜任")</f>
        <v>0</v>
      </c>
      <c r="AH37" s="61" t="str">
        <f t="shared" si="28"/>
        <v>NA</v>
      </c>
      <c r="AI37" s="62">
        <f>COUNTIFS(配置清单!G:G,G37,配置清单!H:H,"TPM",配置清单!N:N,"在岗")+COUNTIFS(配置清单!G:G,G37,配置清单!H:H,"TC",配置清单!N:N,"在岗")</f>
        <v>0</v>
      </c>
      <c r="AJ37" s="61" t="str">
        <f t="shared" si="29"/>
        <v>NA</v>
      </c>
      <c r="AK37" s="60">
        <f>COUNTIFS(配置清单!G:G,G37,配置清单!H:H,"TPM",配置清单!N:N,"在岗",配置清单!P:P,"&lt;&gt;暂不胜任")+COUNTIFS(配置清单!G:G,G37,配置清单!H:H,"TC",配置清单!N:N,"在岗",配置清单!P:P,"&lt;&gt;暂不胜任")</f>
        <v>0</v>
      </c>
      <c r="AL37" s="61" t="str">
        <f t="shared" si="30"/>
        <v>NA</v>
      </c>
      <c r="AM37" s="60">
        <f>COUNTIFS(配置清单!G:G,G37,配置清单!H:H,"TSE",配置清单!N:N,"在岗")</f>
        <v>0</v>
      </c>
      <c r="AN37" s="61" t="str">
        <f t="shared" si="31"/>
        <v>NA</v>
      </c>
      <c r="AO37" s="60">
        <f>COUNTIFS(配置清单!G:G,G37,配置清单!H:H,"TSE",配置清单!N:N,"在岗",配置清单!P:P,"&lt;&gt;暂不胜任")</f>
        <v>0</v>
      </c>
      <c r="AP37" s="61" t="str">
        <f t="shared" si="32"/>
        <v>NA</v>
      </c>
      <c r="AQ37" s="60">
        <f>COUNTIFS(配置清单!$G:$G,G37,配置清单!H:H,"QA",配置清单!N:N,"在岗")</f>
        <v>0</v>
      </c>
      <c r="AR37" s="61" t="str">
        <f t="shared" si="33"/>
        <v>NA</v>
      </c>
      <c r="AS37" s="60">
        <f>COUNTIFS(配置清单!$G:$G,G37,配置清单!$H:$H,"QA",配置清单!$N:$N,"在岗",配置清单!$P:$P,"&lt;&gt;暂不胜任")</f>
        <v>0</v>
      </c>
      <c r="AT37" s="61" t="str">
        <f t="shared" si="34"/>
        <v>NA</v>
      </c>
      <c r="AU37" s="60">
        <f>COUNTIFS(配置清单!G:G,规划及评估!G37,配置清单!H:H,"BA",配置清单!N:N,"在岗")</f>
        <v>0</v>
      </c>
      <c r="AV37" s="61" t="str">
        <f t="shared" si="35"/>
        <v>NA</v>
      </c>
      <c r="AW37" s="60">
        <f>COUNTIFS(配置清单!G:G,G37,配置清单!H:H,"BA",配置清单!N:N,"在岗",配置清单!P:P,"&lt;&gt;暂不胜任")</f>
        <v>0</v>
      </c>
      <c r="AX37" s="61" t="str">
        <f t="shared" si="36"/>
        <v>NA</v>
      </c>
      <c r="AY37" s="60">
        <f>COUNTIFS(配置清单!G:G,规划及评估!G37,配置清单!H:H,"IA",配置清单!N:N,"在岗")</f>
        <v>0</v>
      </c>
      <c r="AZ37" s="61" t="str">
        <f t="shared" si="37"/>
        <v>NA</v>
      </c>
      <c r="BA37" s="60">
        <f>COUNTIFS(配置清单!G:G,G37,配置清单!H:H,"IA",配置清单!N:N,"在岗",配置清单!P:P,"&lt;&gt;暂不胜任")</f>
        <v>0</v>
      </c>
      <c r="BB37" s="61" t="str">
        <f t="shared" si="38"/>
        <v>NA</v>
      </c>
      <c r="BC37" s="60">
        <f>COUNTIFS(配置清单!G:G,规划及评估!G37,配置清单!H:H,"产品经理",配置清单!N:N,"在岗")</f>
        <v>0</v>
      </c>
      <c r="BD37" s="61" t="str">
        <f t="shared" si="39"/>
        <v>NA</v>
      </c>
      <c r="BE37" s="60">
        <f>COUNTIFS(配置清单!G:G,G37,配置清单!H:H,"产品经理",配置清单!N:N,"在岗",配置清单!P:P,"&lt;&gt;暂不胜任")</f>
        <v>0</v>
      </c>
      <c r="BF37" s="61" t="str">
        <f t="shared" si="40"/>
        <v>NA</v>
      </c>
      <c r="BG37" s="63">
        <f t="shared" si="41"/>
        <v>1</v>
      </c>
      <c r="BH37" s="64">
        <f t="shared" si="42"/>
        <v>1</v>
      </c>
      <c r="BI37" s="64">
        <f t="shared" si="43"/>
        <v>1</v>
      </c>
      <c r="BJ37" s="64">
        <f t="shared" si="44"/>
        <v>1</v>
      </c>
      <c r="BK37" s="65">
        <f t="shared" si="45"/>
        <v>1</v>
      </c>
      <c r="BL37" s="66">
        <f t="shared" si="46"/>
        <v>1</v>
      </c>
      <c r="BM37" s="92">
        <f t="shared" si="47"/>
        <v>1</v>
      </c>
      <c r="BN37" s="92">
        <f t="shared" si="48"/>
        <v>1</v>
      </c>
      <c r="BO37" s="92">
        <f t="shared" si="49"/>
        <v>0</v>
      </c>
      <c r="BP37" s="92">
        <f t="shared" si="50"/>
        <v>0</v>
      </c>
      <c r="BQ37" s="92">
        <f t="shared" si="51"/>
        <v>0</v>
      </c>
      <c r="BR37" s="92">
        <f t="shared" si="52"/>
        <v>0</v>
      </c>
      <c r="BS37" s="92">
        <f t="shared" si="53"/>
        <v>0</v>
      </c>
      <c r="BT37" s="92">
        <f t="shared" si="54"/>
        <v>0</v>
      </c>
      <c r="BU37" s="92">
        <f t="shared" si="55"/>
        <v>0</v>
      </c>
      <c r="BV37" s="92">
        <f t="shared" si="56"/>
        <v>0</v>
      </c>
      <c r="BW37" s="92">
        <f t="shared" si="57"/>
        <v>0</v>
      </c>
      <c r="BX37" s="92">
        <f t="shared" si="58"/>
        <v>0</v>
      </c>
      <c r="BY37" s="92">
        <f t="shared" si="59"/>
        <v>0</v>
      </c>
      <c r="BZ37" s="92">
        <f t="shared" si="60"/>
        <v>0</v>
      </c>
      <c r="CA37" s="92">
        <f t="shared" si="61"/>
        <v>0</v>
      </c>
      <c r="CB37" s="92">
        <f t="shared" si="62"/>
        <v>0</v>
      </c>
      <c r="CC37" s="92">
        <f t="shared" si="63"/>
        <v>0</v>
      </c>
      <c r="CD37" s="92">
        <f t="shared" si="64"/>
        <v>0</v>
      </c>
    </row>
    <row r="38" spans="1:82" hidden="1">
      <c r="A38" s="34">
        <v>31</v>
      </c>
      <c r="B38" s="34" t="s">
        <v>185</v>
      </c>
      <c r="C38" s="34" t="s">
        <v>1067</v>
      </c>
      <c r="D38" s="34" t="s">
        <v>204</v>
      </c>
      <c r="E38" s="34" t="s">
        <v>208</v>
      </c>
      <c r="F38" s="34" t="s">
        <v>1847</v>
      </c>
      <c r="G38" s="34" t="s">
        <v>1848</v>
      </c>
      <c r="H38" s="34" t="s">
        <v>7</v>
      </c>
      <c r="I38" s="34" t="s">
        <v>7</v>
      </c>
      <c r="J38" s="34" t="s">
        <v>34</v>
      </c>
      <c r="K38" s="34" t="s">
        <v>34</v>
      </c>
      <c r="L38" s="34" t="s">
        <v>2058</v>
      </c>
      <c r="M38" s="34" t="s">
        <v>1878</v>
      </c>
      <c r="N38" s="34">
        <v>1</v>
      </c>
      <c r="O38" s="34">
        <v>1</v>
      </c>
      <c r="P38" s="34">
        <v>0</v>
      </c>
      <c r="Q38" s="34">
        <v>0</v>
      </c>
      <c r="R38" s="34">
        <v>0</v>
      </c>
      <c r="S38" s="34">
        <v>1</v>
      </c>
      <c r="T38" s="34">
        <v>0</v>
      </c>
      <c r="U38" s="77">
        <v>0</v>
      </c>
      <c r="V38" s="34">
        <v>0</v>
      </c>
      <c r="W38" s="60">
        <f>COUNTIFS(配置清单!G:G,G38,配置清单!$H:$H,"PM",配置清单!$N:$N,"在岗")</f>
        <v>1</v>
      </c>
      <c r="X38" s="61">
        <f t="shared" si="23"/>
        <v>1</v>
      </c>
      <c r="Y38" s="60">
        <f>COUNTIFS(配置清单!$G:$G,G38,配置清单!$H:$H,"PM",配置清单!$N:$N,"在岗",配置清单!$P:$P,"&lt;&gt;暂不胜任")</f>
        <v>1</v>
      </c>
      <c r="Z38" s="61">
        <f t="shared" si="24"/>
        <v>1</v>
      </c>
      <c r="AA38" s="62">
        <f>COUNTIFS(配置清单!$G:$G,G38,配置清单!$H:$H,"SE",配置清单!$N:$N,"在岗")+COUNTIFS(配置清单!$G:$G,G38,配置清单!$H:$H,"SA",配置清单!$N:$N,"在岗")</f>
        <v>1</v>
      </c>
      <c r="AB38" s="61">
        <f t="shared" si="25"/>
        <v>1</v>
      </c>
      <c r="AC38" s="60">
        <f>COUNTIFS(配置清单!$G:$G,G38,配置清单!$H:$H,"SE",配置清单!$N:$N,"在岗",配置清单!$P:$P,"&lt;&gt;暂不胜任")+COUNTIFS(配置清单!$G:$G,G38,配置清单!$H:$H,"SA",配置清单!$N:$N,"在岗",配置清单!$P:$P,"&lt;&gt;暂不胜任")</f>
        <v>1</v>
      </c>
      <c r="AD38" s="61">
        <f t="shared" si="26"/>
        <v>1</v>
      </c>
      <c r="AE38" s="60">
        <f>COUNTIFS(配置清单!$G:$G,G38,配置清单!H:H,"MDE",配置清单!N:N,"在岗")</f>
        <v>0</v>
      </c>
      <c r="AF38" s="61" t="str">
        <f t="shared" si="27"/>
        <v>NA</v>
      </c>
      <c r="AG38" s="60">
        <f>COUNTIFS(配置清单!$G:$G,G38,配置清单!$H:$H,"MDE",配置清单!$N:$N,"在岗",配置清单!$P:$P,"&lt;&gt;暂不胜任")</f>
        <v>0</v>
      </c>
      <c r="AH38" s="61" t="str">
        <f t="shared" si="28"/>
        <v>NA</v>
      </c>
      <c r="AI38" s="62">
        <f>COUNTIFS(配置清单!G:G,G38,配置清单!H:H,"TPM",配置清单!N:N,"在岗")+COUNTIFS(配置清单!G:G,G38,配置清单!H:H,"TC",配置清单!N:N,"在岗")</f>
        <v>0</v>
      </c>
      <c r="AJ38" s="61" t="str">
        <f t="shared" si="29"/>
        <v>NA</v>
      </c>
      <c r="AK38" s="60">
        <f>COUNTIFS(配置清单!G:G,G38,配置清单!H:H,"TPM",配置清单!N:N,"在岗",配置清单!P:P,"&lt;&gt;暂不胜任")+COUNTIFS(配置清单!G:G,G38,配置清单!H:H,"TC",配置清单!N:N,"在岗",配置清单!P:P,"&lt;&gt;暂不胜任")</f>
        <v>0</v>
      </c>
      <c r="AL38" s="61" t="str">
        <f t="shared" si="30"/>
        <v>NA</v>
      </c>
      <c r="AM38" s="60">
        <f>COUNTIFS(配置清单!G:G,G38,配置清单!H:H,"TSE",配置清单!N:N,"在岗")</f>
        <v>0</v>
      </c>
      <c r="AN38" s="61" t="str">
        <f t="shared" si="31"/>
        <v>NA</v>
      </c>
      <c r="AO38" s="60">
        <f>COUNTIFS(配置清单!G:G,G38,配置清单!H:H,"TSE",配置清单!N:N,"在岗",配置清单!P:P,"&lt;&gt;暂不胜任")</f>
        <v>0</v>
      </c>
      <c r="AP38" s="61" t="str">
        <f t="shared" si="32"/>
        <v>NA</v>
      </c>
      <c r="AQ38" s="60">
        <f>COUNTIFS(配置清单!$G:$G,G38,配置清单!H:H,"QA",配置清单!N:N,"在岗")</f>
        <v>1</v>
      </c>
      <c r="AR38" s="61">
        <f t="shared" si="33"/>
        <v>1</v>
      </c>
      <c r="AS38" s="60">
        <f>COUNTIFS(配置清单!$G:$G,G38,配置清单!$H:$H,"QA",配置清单!$N:$N,"在岗",配置清单!$P:$P,"&lt;&gt;暂不胜任")</f>
        <v>1</v>
      </c>
      <c r="AT38" s="61">
        <f t="shared" si="34"/>
        <v>1</v>
      </c>
      <c r="AU38" s="60">
        <f>COUNTIFS(配置清单!G:G,规划及评估!G38,配置清单!H:H,"BA",配置清单!N:N,"在岗")</f>
        <v>0</v>
      </c>
      <c r="AV38" s="61" t="str">
        <f t="shared" si="35"/>
        <v>NA</v>
      </c>
      <c r="AW38" s="60">
        <f>COUNTIFS(配置清单!G:G,G38,配置清单!H:H,"BA",配置清单!N:N,"在岗",配置清单!P:P,"&lt;&gt;暂不胜任")</f>
        <v>0</v>
      </c>
      <c r="AX38" s="61" t="str">
        <f t="shared" si="36"/>
        <v>NA</v>
      </c>
      <c r="AY38" s="60">
        <f>COUNTIFS(配置清单!G:G,规划及评估!G38,配置清单!H:H,"IA",配置清单!N:N,"在岗")</f>
        <v>0</v>
      </c>
      <c r="AZ38" s="61" t="str">
        <f t="shared" si="37"/>
        <v>NA</v>
      </c>
      <c r="BA38" s="60">
        <f>COUNTIFS(配置清单!G:G,G38,配置清单!H:H,"IA",配置清单!N:N,"在岗",配置清单!P:P,"&lt;&gt;暂不胜任")</f>
        <v>0</v>
      </c>
      <c r="BB38" s="61" t="str">
        <f t="shared" si="38"/>
        <v>NA</v>
      </c>
      <c r="BC38" s="60">
        <f>COUNTIFS(配置清单!G:G,规划及评估!G38,配置清单!H:H,"产品经理",配置清单!N:N,"在岗")</f>
        <v>0</v>
      </c>
      <c r="BD38" s="61" t="str">
        <f t="shared" si="39"/>
        <v>NA</v>
      </c>
      <c r="BE38" s="60">
        <f>COUNTIFS(配置清单!G:G,G38,配置清单!H:H,"产品经理",配置清单!N:N,"在岗",配置清单!P:P,"&lt;&gt;暂不胜任")</f>
        <v>0</v>
      </c>
      <c r="BF38" s="61" t="str">
        <f t="shared" si="40"/>
        <v>NA</v>
      </c>
      <c r="BG38" s="63">
        <f t="shared" si="41"/>
        <v>3</v>
      </c>
      <c r="BH38" s="64">
        <f t="shared" si="42"/>
        <v>3</v>
      </c>
      <c r="BI38" s="64">
        <f t="shared" si="43"/>
        <v>3</v>
      </c>
      <c r="BJ38" s="64">
        <f t="shared" si="44"/>
        <v>3</v>
      </c>
      <c r="BK38" s="65">
        <f t="shared" si="45"/>
        <v>1</v>
      </c>
      <c r="BL38" s="66">
        <f t="shared" si="46"/>
        <v>1</v>
      </c>
      <c r="BM38" s="92">
        <f t="shared" si="47"/>
        <v>1</v>
      </c>
      <c r="BN38" s="92">
        <f t="shared" si="48"/>
        <v>1</v>
      </c>
      <c r="BO38" s="92">
        <f t="shared" si="49"/>
        <v>1</v>
      </c>
      <c r="BP38" s="92">
        <f t="shared" si="50"/>
        <v>1</v>
      </c>
      <c r="BQ38" s="92">
        <f t="shared" si="51"/>
        <v>0</v>
      </c>
      <c r="BR38" s="92">
        <f t="shared" si="52"/>
        <v>0</v>
      </c>
      <c r="BS38" s="92">
        <f t="shared" si="53"/>
        <v>0</v>
      </c>
      <c r="BT38" s="92">
        <f t="shared" si="54"/>
        <v>0</v>
      </c>
      <c r="BU38" s="92">
        <f t="shared" si="55"/>
        <v>0</v>
      </c>
      <c r="BV38" s="92">
        <f t="shared" si="56"/>
        <v>0</v>
      </c>
      <c r="BW38" s="92">
        <f t="shared" si="57"/>
        <v>1</v>
      </c>
      <c r="BX38" s="92">
        <f t="shared" si="58"/>
        <v>1</v>
      </c>
      <c r="BY38" s="92">
        <f t="shared" si="59"/>
        <v>0</v>
      </c>
      <c r="BZ38" s="92">
        <f t="shared" si="60"/>
        <v>0</v>
      </c>
      <c r="CA38" s="92">
        <f t="shared" si="61"/>
        <v>0</v>
      </c>
      <c r="CB38" s="92">
        <f t="shared" si="62"/>
        <v>0</v>
      </c>
      <c r="CC38" s="92">
        <f t="shared" si="63"/>
        <v>0</v>
      </c>
      <c r="CD38" s="92">
        <f t="shared" si="64"/>
        <v>0</v>
      </c>
    </row>
    <row r="39" spans="1:82" hidden="1">
      <c r="A39" s="34">
        <v>32</v>
      </c>
      <c r="B39" s="34" t="s">
        <v>185</v>
      </c>
      <c r="C39" s="34" t="s">
        <v>1067</v>
      </c>
      <c r="D39" s="34" t="s">
        <v>204</v>
      </c>
      <c r="E39" s="34" t="s">
        <v>208</v>
      </c>
      <c r="F39" s="34" t="s">
        <v>1859</v>
      </c>
      <c r="G39" s="34" t="s">
        <v>1860</v>
      </c>
      <c r="H39" s="34" t="s">
        <v>6</v>
      </c>
      <c r="I39" s="34" t="s">
        <v>6</v>
      </c>
      <c r="J39" s="34" t="s">
        <v>34</v>
      </c>
      <c r="K39" s="34" t="s">
        <v>34</v>
      </c>
      <c r="L39" s="34" t="s">
        <v>2059</v>
      </c>
      <c r="M39" s="34" t="s">
        <v>2060</v>
      </c>
      <c r="N39" s="34">
        <v>1</v>
      </c>
      <c r="O39" s="34">
        <v>0</v>
      </c>
      <c r="P39" s="34">
        <v>0</v>
      </c>
      <c r="Q39" s="34">
        <v>0</v>
      </c>
      <c r="R39" s="34">
        <v>0</v>
      </c>
      <c r="S39" s="34">
        <v>1</v>
      </c>
      <c r="T39" s="34">
        <v>0</v>
      </c>
      <c r="U39" s="77">
        <v>0</v>
      </c>
      <c r="V39" s="34">
        <v>0</v>
      </c>
      <c r="W39" s="60">
        <f>COUNTIFS(配置清单!G:G,G39,配置清单!$H:$H,"PM",配置清单!$N:$N,"在岗")</f>
        <v>1</v>
      </c>
      <c r="X39" s="61">
        <f t="shared" si="23"/>
        <v>1</v>
      </c>
      <c r="Y39" s="60">
        <f>COUNTIFS(配置清单!$G:$G,G39,配置清单!$H:$H,"PM",配置清单!$N:$N,"在岗",配置清单!$P:$P,"&lt;&gt;暂不胜任")</f>
        <v>0</v>
      </c>
      <c r="Z39" s="61">
        <f t="shared" si="24"/>
        <v>0</v>
      </c>
      <c r="AA39" s="62">
        <f>COUNTIFS(配置清单!$G:$G,G39,配置清单!$H:$H,"SE",配置清单!$N:$N,"在岗")+COUNTIFS(配置清单!$G:$G,G39,配置清单!$H:$H,"SA",配置清单!$N:$N,"在岗")</f>
        <v>0</v>
      </c>
      <c r="AB39" s="61" t="str">
        <f t="shared" si="25"/>
        <v>NA</v>
      </c>
      <c r="AC39" s="60">
        <f>COUNTIFS(配置清单!$G:$G,G39,配置清单!$H:$H,"SE",配置清单!$N:$N,"在岗",配置清单!$P:$P,"&lt;&gt;暂不胜任")+COUNTIFS(配置清单!$G:$G,G39,配置清单!$H:$H,"SA",配置清单!$N:$N,"在岗",配置清单!$P:$P,"&lt;&gt;暂不胜任")</f>
        <v>0</v>
      </c>
      <c r="AD39" s="61" t="str">
        <f t="shared" si="26"/>
        <v>NA</v>
      </c>
      <c r="AE39" s="60">
        <f>COUNTIFS(配置清单!$G:$G,G39,配置清单!H:H,"MDE",配置清单!N:N,"在岗")</f>
        <v>0</v>
      </c>
      <c r="AF39" s="61" t="str">
        <f t="shared" si="27"/>
        <v>NA</v>
      </c>
      <c r="AG39" s="60">
        <f>COUNTIFS(配置清单!$G:$G,G39,配置清单!$H:$H,"MDE",配置清单!$N:$N,"在岗",配置清单!$P:$P,"&lt;&gt;暂不胜任")</f>
        <v>0</v>
      </c>
      <c r="AH39" s="61" t="str">
        <f t="shared" si="28"/>
        <v>NA</v>
      </c>
      <c r="AI39" s="62">
        <f>COUNTIFS(配置清单!G:G,G39,配置清单!H:H,"TPM",配置清单!N:N,"在岗")+COUNTIFS(配置清单!G:G,G39,配置清单!H:H,"TC",配置清单!N:N,"在岗")</f>
        <v>0</v>
      </c>
      <c r="AJ39" s="61" t="str">
        <f t="shared" si="29"/>
        <v>NA</v>
      </c>
      <c r="AK39" s="60">
        <f>COUNTIFS(配置清单!G:G,G39,配置清单!H:H,"TPM",配置清单!N:N,"在岗",配置清单!P:P,"&lt;&gt;暂不胜任")+COUNTIFS(配置清单!G:G,G39,配置清单!H:H,"TC",配置清单!N:N,"在岗",配置清单!P:P,"&lt;&gt;暂不胜任")</f>
        <v>0</v>
      </c>
      <c r="AL39" s="61" t="str">
        <f t="shared" si="30"/>
        <v>NA</v>
      </c>
      <c r="AM39" s="60">
        <f>COUNTIFS(配置清单!G:G,G39,配置清单!H:H,"TSE",配置清单!N:N,"在岗")</f>
        <v>0</v>
      </c>
      <c r="AN39" s="61" t="str">
        <f t="shared" si="31"/>
        <v>NA</v>
      </c>
      <c r="AO39" s="60">
        <f>COUNTIFS(配置清单!G:G,G39,配置清单!H:H,"TSE",配置清单!N:N,"在岗",配置清单!P:P,"&lt;&gt;暂不胜任")</f>
        <v>0</v>
      </c>
      <c r="AP39" s="61" t="str">
        <f t="shared" si="32"/>
        <v>NA</v>
      </c>
      <c r="AQ39" s="60">
        <f>COUNTIFS(配置清单!$G:$G,G39,配置清单!H:H,"QA",配置清单!N:N,"在岗")</f>
        <v>1</v>
      </c>
      <c r="AR39" s="61">
        <f t="shared" si="33"/>
        <v>1</v>
      </c>
      <c r="AS39" s="60">
        <f>COUNTIFS(配置清单!$G:$G,G39,配置清单!$H:$H,"QA",配置清单!$N:$N,"在岗",配置清单!$P:$P,"&lt;&gt;暂不胜任")</f>
        <v>1</v>
      </c>
      <c r="AT39" s="61">
        <f t="shared" si="34"/>
        <v>1</v>
      </c>
      <c r="AU39" s="60">
        <f>COUNTIFS(配置清单!G:G,规划及评估!G39,配置清单!H:H,"BA",配置清单!N:N,"在岗")</f>
        <v>0</v>
      </c>
      <c r="AV39" s="61" t="str">
        <f t="shared" si="35"/>
        <v>NA</v>
      </c>
      <c r="AW39" s="60">
        <f>COUNTIFS(配置清单!G:G,G39,配置清单!H:H,"BA",配置清单!N:N,"在岗",配置清单!P:P,"&lt;&gt;暂不胜任")</f>
        <v>0</v>
      </c>
      <c r="AX39" s="61" t="str">
        <f t="shared" si="36"/>
        <v>NA</v>
      </c>
      <c r="AY39" s="60">
        <f>COUNTIFS(配置清单!G:G,规划及评估!G39,配置清单!H:H,"IA",配置清单!N:N,"在岗")</f>
        <v>0</v>
      </c>
      <c r="AZ39" s="61" t="str">
        <f t="shared" si="37"/>
        <v>NA</v>
      </c>
      <c r="BA39" s="60">
        <f>COUNTIFS(配置清单!G:G,G39,配置清单!H:H,"IA",配置清单!N:N,"在岗",配置清单!P:P,"&lt;&gt;暂不胜任")</f>
        <v>0</v>
      </c>
      <c r="BB39" s="61" t="str">
        <f t="shared" si="38"/>
        <v>NA</v>
      </c>
      <c r="BC39" s="60">
        <f>COUNTIFS(配置清单!G:G,规划及评估!G39,配置清单!H:H,"产品经理",配置清单!N:N,"在岗")</f>
        <v>0</v>
      </c>
      <c r="BD39" s="61" t="str">
        <f t="shared" si="39"/>
        <v>NA</v>
      </c>
      <c r="BE39" s="60">
        <f>COUNTIFS(配置清单!G:G,G39,配置清单!H:H,"产品经理",配置清单!N:N,"在岗",配置清单!P:P,"&lt;&gt;暂不胜任")</f>
        <v>0</v>
      </c>
      <c r="BF39" s="61" t="str">
        <f t="shared" si="40"/>
        <v>NA</v>
      </c>
      <c r="BG39" s="63">
        <f t="shared" si="41"/>
        <v>2</v>
      </c>
      <c r="BH39" s="64">
        <f t="shared" si="42"/>
        <v>2</v>
      </c>
      <c r="BI39" s="64">
        <f t="shared" si="43"/>
        <v>2</v>
      </c>
      <c r="BJ39" s="64">
        <f t="shared" si="44"/>
        <v>1</v>
      </c>
      <c r="BK39" s="65">
        <f t="shared" si="45"/>
        <v>1</v>
      </c>
      <c r="BL39" s="66">
        <f t="shared" si="46"/>
        <v>0.5</v>
      </c>
      <c r="BM39" s="92">
        <f t="shared" si="47"/>
        <v>1</v>
      </c>
      <c r="BN39" s="92">
        <f t="shared" si="48"/>
        <v>0</v>
      </c>
      <c r="BO39" s="92">
        <f t="shared" si="49"/>
        <v>0</v>
      </c>
      <c r="BP39" s="92">
        <f t="shared" si="50"/>
        <v>0</v>
      </c>
      <c r="BQ39" s="92">
        <f t="shared" si="51"/>
        <v>0</v>
      </c>
      <c r="BR39" s="92">
        <f t="shared" si="52"/>
        <v>0</v>
      </c>
      <c r="BS39" s="92">
        <f t="shared" si="53"/>
        <v>0</v>
      </c>
      <c r="BT39" s="92">
        <f t="shared" si="54"/>
        <v>0</v>
      </c>
      <c r="BU39" s="92">
        <f t="shared" si="55"/>
        <v>0</v>
      </c>
      <c r="BV39" s="92">
        <f t="shared" si="56"/>
        <v>0</v>
      </c>
      <c r="BW39" s="92">
        <f t="shared" si="57"/>
        <v>1</v>
      </c>
      <c r="BX39" s="92">
        <f t="shared" si="58"/>
        <v>1</v>
      </c>
      <c r="BY39" s="92">
        <f t="shared" si="59"/>
        <v>0</v>
      </c>
      <c r="BZ39" s="92">
        <f t="shared" si="60"/>
        <v>0</v>
      </c>
      <c r="CA39" s="92">
        <f t="shared" si="61"/>
        <v>0</v>
      </c>
      <c r="CB39" s="92">
        <f t="shared" si="62"/>
        <v>0</v>
      </c>
      <c r="CC39" s="92">
        <f t="shared" si="63"/>
        <v>0</v>
      </c>
      <c r="CD39" s="92">
        <f t="shared" si="64"/>
        <v>0</v>
      </c>
    </row>
    <row r="40" spans="1:82" hidden="1">
      <c r="A40" s="34">
        <v>33</v>
      </c>
      <c r="B40" s="34" t="s">
        <v>185</v>
      </c>
      <c r="C40" s="34" t="s">
        <v>1067</v>
      </c>
      <c r="D40" s="34" t="s">
        <v>204</v>
      </c>
      <c r="E40" s="34" t="s">
        <v>208</v>
      </c>
      <c r="F40" s="34" t="s">
        <v>1866</v>
      </c>
      <c r="G40" s="34" t="s">
        <v>1865</v>
      </c>
      <c r="H40" s="34" t="s">
        <v>6</v>
      </c>
      <c r="I40" s="34" t="s">
        <v>6</v>
      </c>
      <c r="J40" s="34" t="s">
        <v>195</v>
      </c>
      <c r="K40" s="34" t="s">
        <v>195</v>
      </c>
      <c r="L40" s="34" t="s">
        <v>2061</v>
      </c>
      <c r="M40" s="34" t="s">
        <v>1878</v>
      </c>
      <c r="N40" s="34">
        <v>1</v>
      </c>
      <c r="O40" s="34">
        <v>0</v>
      </c>
      <c r="P40" s="34">
        <v>0</v>
      </c>
      <c r="Q40" s="34">
        <v>0</v>
      </c>
      <c r="R40" s="34">
        <v>0</v>
      </c>
      <c r="S40" s="34">
        <v>0</v>
      </c>
      <c r="T40" s="34">
        <v>0</v>
      </c>
      <c r="U40" s="77">
        <v>0</v>
      </c>
      <c r="V40" s="34">
        <v>0</v>
      </c>
      <c r="W40" s="60">
        <f>COUNTIFS(配置清单!G:G,G40,配置清单!$H:$H,"PM",配置清单!$N:$N,"在岗")</f>
        <v>1</v>
      </c>
      <c r="X40" s="61">
        <f t="shared" si="23"/>
        <v>1</v>
      </c>
      <c r="Y40" s="60">
        <f>COUNTIFS(配置清单!$G:$G,G40,配置清单!$H:$H,"PM",配置清单!$N:$N,"在岗",配置清单!$P:$P,"&lt;&gt;暂不胜任")</f>
        <v>1</v>
      </c>
      <c r="Z40" s="61">
        <f t="shared" si="24"/>
        <v>1</v>
      </c>
      <c r="AA40" s="62">
        <f>COUNTIFS(配置清单!$G:$G,G40,配置清单!$H:$H,"SE",配置清单!$N:$N,"在岗")+COUNTIFS(配置清单!$G:$G,G40,配置清单!$H:$H,"SA",配置清单!$N:$N,"在岗")</f>
        <v>0</v>
      </c>
      <c r="AB40" s="61" t="str">
        <f t="shared" si="25"/>
        <v>NA</v>
      </c>
      <c r="AC40" s="60">
        <f>COUNTIFS(配置清单!$G:$G,G40,配置清单!$H:$H,"SE",配置清单!$N:$N,"在岗",配置清单!$P:$P,"&lt;&gt;暂不胜任")+COUNTIFS(配置清单!$G:$G,G40,配置清单!$H:$H,"SA",配置清单!$N:$N,"在岗",配置清单!$P:$P,"&lt;&gt;暂不胜任")</f>
        <v>0</v>
      </c>
      <c r="AD40" s="61" t="str">
        <f t="shared" si="26"/>
        <v>NA</v>
      </c>
      <c r="AE40" s="60">
        <f>COUNTIFS(配置清单!$G:$G,G40,配置清单!H:H,"MDE",配置清单!N:N,"在岗")</f>
        <v>0</v>
      </c>
      <c r="AF40" s="61" t="str">
        <f t="shared" si="27"/>
        <v>NA</v>
      </c>
      <c r="AG40" s="60">
        <f>COUNTIFS(配置清单!$G:$G,G40,配置清单!$H:$H,"MDE",配置清单!$N:$N,"在岗",配置清单!$P:$P,"&lt;&gt;暂不胜任")</f>
        <v>0</v>
      </c>
      <c r="AH40" s="61" t="str">
        <f t="shared" si="28"/>
        <v>NA</v>
      </c>
      <c r="AI40" s="62">
        <f>COUNTIFS(配置清单!G:G,G40,配置清单!H:H,"TPM",配置清单!N:N,"在岗")+COUNTIFS(配置清单!G:G,G40,配置清单!H:H,"TC",配置清单!N:N,"在岗")</f>
        <v>0</v>
      </c>
      <c r="AJ40" s="61" t="str">
        <f t="shared" si="29"/>
        <v>NA</v>
      </c>
      <c r="AK40" s="60">
        <f>COUNTIFS(配置清单!G:G,G40,配置清单!H:H,"TPM",配置清单!N:N,"在岗",配置清单!P:P,"&lt;&gt;暂不胜任")+COUNTIFS(配置清单!G:G,G40,配置清单!H:H,"TC",配置清单!N:N,"在岗",配置清单!P:P,"&lt;&gt;暂不胜任")</f>
        <v>0</v>
      </c>
      <c r="AL40" s="61" t="str">
        <f t="shared" si="30"/>
        <v>NA</v>
      </c>
      <c r="AM40" s="60">
        <f>COUNTIFS(配置清单!G:G,G40,配置清单!H:H,"TSE",配置清单!N:N,"在岗")</f>
        <v>0</v>
      </c>
      <c r="AN40" s="61" t="str">
        <f t="shared" si="31"/>
        <v>NA</v>
      </c>
      <c r="AO40" s="60">
        <f>COUNTIFS(配置清单!G:G,G40,配置清单!H:H,"TSE",配置清单!N:N,"在岗",配置清单!P:P,"&lt;&gt;暂不胜任")</f>
        <v>0</v>
      </c>
      <c r="AP40" s="61" t="str">
        <f t="shared" si="32"/>
        <v>NA</v>
      </c>
      <c r="AQ40" s="60">
        <f>COUNTIFS(配置清单!$G:$G,G40,配置清单!H:H,"QA",配置清单!N:N,"在岗")</f>
        <v>0</v>
      </c>
      <c r="AR40" s="61" t="str">
        <f t="shared" si="33"/>
        <v>NA</v>
      </c>
      <c r="AS40" s="60">
        <f>COUNTIFS(配置清单!$G:$G,G40,配置清单!$H:$H,"QA",配置清单!$N:$N,"在岗",配置清单!$P:$P,"&lt;&gt;暂不胜任")</f>
        <v>0</v>
      </c>
      <c r="AT40" s="61" t="str">
        <f t="shared" si="34"/>
        <v>NA</v>
      </c>
      <c r="AU40" s="60">
        <f>COUNTIFS(配置清单!G:G,规划及评估!G40,配置清单!H:H,"BA",配置清单!N:N,"在岗")</f>
        <v>0</v>
      </c>
      <c r="AV40" s="61" t="str">
        <f t="shared" si="35"/>
        <v>NA</v>
      </c>
      <c r="AW40" s="60">
        <f>COUNTIFS(配置清单!G:G,G40,配置清单!H:H,"BA",配置清单!N:N,"在岗",配置清单!P:P,"&lt;&gt;暂不胜任")</f>
        <v>0</v>
      </c>
      <c r="AX40" s="61" t="str">
        <f t="shared" si="36"/>
        <v>NA</v>
      </c>
      <c r="AY40" s="60">
        <f>COUNTIFS(配置清单!G:G,规划及评估!G40,配置清单!H:H,"IA",配置清单!N:N,"在岗")</f>
        <v>0</v>
      </c>
      <c r="AZ40" s="61" t="str">
        <f t="shared" si="37"/>
        <v>NA</v>
      </c>
      <c r="BA40" s="60">
        <f>COUNTIFS(配置清单!G:G,G40,配置清单!H:H,"IA",配置清单!N:N,"在岗",配置清单!P:P,"&lt;&gt;暂不胜任")</f>
        <v>0</v>
      </c>
      <c r="BB40" s="61" t="str">
        <f t="shared" si="38"/>
        <v>NA</v>
      </c>
      <c r="BC40" s="60">
        <f>COUNTIFS(配置清单!G:G,规划及评估!G40,配置清单!H:H,"产品经理",配置清单!N:N,"在岗")</f>
        <v>0</v>
      </c>
      <c r="BD40" s="61" t="str">
        <f t="shared" si="39"/>
        <v>NA</v>
      </c>
      <c r="BE40" s="60">
        <f>COUNTIFS(配置清单!G:G,G40,配置清单!H:H,"产品经理",配置清单!N:N,"在岗",配置清单!P:P,"&lt;&gt;暂不胜任")</f>
        <v>0</v>
      </c>
      <c r="BF40" s="61" t="str">
        <f t="shared" si="40"/>
        <v>NA</v>
      </c>
      <c r="BG40" s="63">
        <f t="shared" si="41"/>
        <v>1</v>
      </c>
      <c r="BH40" s="64">
        <f t="shared" si="42"/>
        <v>1</v>
      </c>
      <c r="BI40" s="64">
        <f t="shared" si="43"/>
        <v>1</v>
      </c>
      <c r="BJ40" s="64">
        <f t="shared" si="44"/>
        <v>1</v>
      </c>
      <c r="BK40" s="65">
        <f t="shared" si="45"/>
        <v>1</v>
      </c>
      <c r="BL40" s="66">
        <f t="shared" si="46"/>
        <v>1</v>
      </c>
      <c r="BM40" s="92">
        <f t="shared" si="47"/>
        <v>1</v>
      </c>
      <c r="BN40" s="92">
        <f t="shared" si="48"/>
        <v>1</v>
      </c>
      <c r="BO40" s="92">
        <f t="shared" si="49"/>
        <v>0</v>
      </c>
      <c r="BP40" s="92">
        <f t="shared" si="50"/>
        <v>0</v>
      </c>
      <c r="BQ40" s="92">
        <f t="shared" si="51"/>
        <v>0</v>
      </c>
      <c r="BR40" s="92">
        <f t="shared" si="52"/>
        <v>0</v>
      </c>
      <c r="BS40" s="92">
        <f t="shared" si="53"/>
        <v>0</v>
      </c>
      <c r="BT40" s="92">
        <f t="shared" si="54"/>
        <v>0</v>
      </c>
      <c r="BU40" s="92">
        <f t="shared" si="55"/>
        <v>0</v>
      </c>
      <c r="BV40" s="92">
        <f t="shared" si="56"/>
        <v>0</v>
      </c>
      <c r="BW40" s="92">
        <f t="shared" si="57"/>
        <v>0</v>
      </c>
      <c r="BX40" s="92">
        <f t="shared" si="58"/>
        <v>0</v>
      </c>
      <c r="BY40" s="92">
        <f t="shared" si="59"/>
        <v>0</v>
      </c>
      <c r="BZ40" s="92">
        <f t="shared" si="60"/>
        <v>0</v>
      </c>
      <c r="CA40" s="92">
        <f t="shared" si="61"/>
        <v>0</v>
      </c>
      <c r="CB40" s="92">
        <f t="shared" si="62"/>
        <v>0</v>
      </c>
      <c r="CC40" s="92">
        <f t="shared" si="63"/>
        <v>0</v>
      </c>
      <c r="CD40" s="92">
        <f t="shared" si="64"/>
        <v>0</v>
      </c>
    </row>
    <row r="41" spans="1:82" hidden="1">
      <c r="A41" s="34">
        <v>34</v>
      </c>
      <c r="B41" s="34" t="s">
        <v>185</v>
      </c>
      <c r="C41" s="34" t="s">
        <v>1067</v>
      </c>
      <c r="D41" s="34" t="s">
        <v>204</v>
      </c>
      <c r="E41" s="34" t="s">
        <v>208</v>
      </c>
      <c r="F41" s="34" t="s">
        <v>1872</v>
      </c>
      <c r="G41" s="34" t="s">
        <v>2062</v>
      </c>
      <c r="H41" s="34" t="s">
        <v>7</v>
      </c>
      <c r="I41" s="34" t="s">
        <v>7</v>
      </c>
      <c r="J41" s="34" t="s">
        <v>34</v>
      </c>
      <c r="K41" s="34" t="s">
        <v>34</v>
      </c>
      <c r="L41" s="34" t="s">
        <v>2058</v>
      </c>
      <c r="M41" s="34" t="s">
        <v>1878</v>
      </c>
      <c r="N41" s="34">
        <v>1</v>
      </c>
      <c r="O41" s="34">
        <v>0</v>
      </c>
      <c r="P41" s="34">
        <v>0</v>
      </c>
      <c r="Q41" s="34">
        <v>0</v>
      </c>
      <c r="R41" s="34">
        <v>0</v>
      </c>
      <c r="S41" s="34">
        <v>1</v>
      </c>
      <c r="T41" s="34">
        <v>0</v>
      </c>
      <c r="U41" s="77">
        <v>0</v>
      </c>
      <c r="V41" s="34">
        <v>0</v>
      </c>
      <c r="W41" s="60">
        <f>COUNTIFS(配置清单!G:G,G41,配置清单!$H:$H,"PM",配置清单!$N:$N,"在岗")</f>
        <v>1</v>
      </c>
      <c r="X41" s="61">
        <f t="shared" si="23"/>
        <v>1</v>
      </c>
      <c r="Y41" s="60">
        <f>COUNTIFS(配置清单!$G:$G,G41,配置清单!$H:$H,"PM",配置清单!$N:$N,"在岗",配置清单!$P:$P,"&lt;&gt;暂不胜任")</f>
        <v>0</v>
      </c>
      <c r="Z41" s="61">
        <f t="shared" si="24"/>
        <v>0</v>
      </c>
      <c r="AA41" s="62">
        <f>COUNTIFS(配置清单!$G:$G,G41,配置清单!$H:$H,"SE",配置清单!$N:$N,"在岗")+COUNTIFS(配置清单!$G:$G,G41,配置清单!$H:$H,"SA",配置清单!$N:$N,"在岗")</f>
        <v>0</v>
      </c>
      <c r="AB41" s="61" t="str">
        <f t="shared" si="25"/>
        <v>NA</v>
      </c>
      <c r="AC41" s="60">
        <f>COUNTIFS(配置清单!$G:$G,G41,配置清单!$H:$H,"SE",配置清单!$N:$N,"在岗",配置清单!$P:$P,"&lt;&gt;暂不胜任")+COUNTIFS(配置清单!$G:$G,G41,配置清单!$H:$H,"SA",配置清单!$N:$N,"在岗",配置清单!$P:$P,"&lt;&gt;暂不胜任")</f>
        <v>0</v>
      </c>
      <c r="AD41" s="61" t="str">
        <f t="shared" si="26"/>
        <v>NA</v>
      </c>
      <c r="AE41" s="60">
        <f>COUNTIFS(配置清单!$G:$G,G41,配置清单!H:H,"MDE",配置清单!N:N,"在岗")</f>
        <v>0</v>
      </c>
      <c r="AF41" s="61" t="str">
        <f t="shared" si="27"/>
        <v>NA</v>
      </c>
      <c r="AG41" s="60">
        <f>COUNTIFS(配置清单!$G:$G,G41,配置清单!$H:$H,"MDE",配置清单!$N:$N,"在岗",配置清单!$P:$P,"&lt;&gt;暂不胜任")</f>
        <v>0</v>
      </c>
      <c r="AH41" s="61" t="str">
        <f t="shared" si="28"/>
        <v>NA</v>
      </c>
      <c r="AI41" s="62">
        <f>COUNTIFS(配置清单!G:G,G41,配置清单!H:H,"TPM",配置清单!N:N,"在岗")+COUNTIFS(配置清单!G:G,G41,配置清单!H:H,"TC",配置清单!N:N,"在岗")</f>
        <v>0</v>
      </c>
      <c r="AJ41" s="61" t="str">
        <f t="shared" si="29"/>
        <v>NA</v>
      </c>
      <c r="AK41" s="60">
        <f>COUNTIFS(配置清单!G:G,G41,配置清单!H:H,"TPM",配置清单!N:N,"在岗",配置清单!P:P,"&lt;&gt;暂不胜任")+COUNTIFS(配置清单!G:G,G41,配置清单!H:H,"TC",配置清单!N:N,"在岗",配置清单!P:P,"&lt;&gt;暂不胜任")</f>
        <v>0</v>
      </c>
      <c r="AL41" s="61" t="str">
        <f t="shared" si="30"/>
        <v>NA</v>
      </c>
      <c r="AM41" s="60">
        <f>COUNTIFS(配置清单!G:G,G41,配置清单!H:H,"TSE",配置清单!N:N,"在岗")</f>
        <v>0</v>
      </c>
      <c r="AN41" s="61" t="str">
        <f t="shared" si="31"/>
        <v>NA</v>
      </c>
      <c r="AO41" s="60">
        <f>COUNTIFS(配置清单!G:G,G41,配置清单!H:H,"TSE",配置清单!N:N,"在岗",配置清单!P:P,"&lt;&gt;暂不胜任")</f>
        <v>0</v>
      </c>
      <c r="AP41" s="61" t="str">
        <f t="shared" si="32"/>
        <v>NA</v>
      </c>
      <c r="AQ41" s="60">
        <f>COUNTIFS(配置清单!$G:$G,G41,配置清单!H:H,"QA",配置清单!N:N,"在岗")</f>
        <v>1</v>
      </c>
      <c r="AR41" s="61">
        <f t="shared" si="33"/>
        <v>1</v>
      </c>
      <c r="AS41" s="60">
        <f>COUNTIFS(配置清单!$G:$G,G41,配置清单!$H:$H,"QA",配置清单!$N:$N,"在岗",配置清单!$P:$P,"&lt;&gt;暂不胜任")</f>
        <v>1</v>
      </c>
      <c r="AT41" s="61">
        <f t="shared" si="34"/>
        <v>1</v>
      </c>
      <c r="AU41" s="60">
        <f>COUNTIFS(配置清单!G:G,规划及评估!G41,配置清单!H:H,"BA",配置清单!N:N,"在岗")</f>
        <v>0</v>
      </c>
      <c r="AV41" s="61" t="str">
        <f t="shared" si="35"/>
        <v>NA</v>
      </c>
      <c r="AW41" s="60">
        <f>COUNTIFS(配置清单!G:G,G41,配置清单!H:H,"BA",配置清单!N:N,"在岗",配置清单!P:P,"&lt;&gt;暂不胜任")</f>
        <v>0</v>
      </c>
      <c r="AX41" s="61" t="str">
        <f t="shared" si="36"/>
        <v>NA</v>
      </c>
      <c r="AY41" s="60">
        <f>COUNTIFS(配置清单!G:G,规划及评估!G41,配置清单!H:H,"IA",配置清单!N:N,"在岗")</f>
        <v>0</v>
      </c>
      <c r="AZ41" s="61" t="str">
        <f t="shared" si="37"/>
        <v>NA</v>
      </c>
      <c r="BA41" s="60">
        <f>COUNTIFS(配置清单!G:G,G41,配置清单!H:H,"IA",配置清单!N:N,"在岗",配置清单!P:P,"&lt;&gt;暂不胜任")</f>
        <v>0</v>
      </c>
      <c r="BB41" s="61" t="str">
        <f t="shared" si="38"/>
        <v>NA</v>
      </c>
      <c r="BC41" s="60">
        <f>COUNTIFS(配置清单!G:G,规划及评估!G41,配置清单!H:H,"产品经理",配置清单!N:N,"在岗")</f>
        <v>0</v>
      </c>
      <c r="BD41" s="61" t="str">
        <f t="shared" si="39"/>
        <v>NA</v>
      </c>
      <c r="BE41" s="60">
        <f>COUNTIFS(配置清单!G:G,G41,配置清单!H:H,"产品经理",配置清单!N:N,"在岗",配置清单!P:P,"&lt;&gt;暂不胜任")</f>
        <v>0</v>
      </c>
      <c r="BF41" s="61" t="str">
        <f t="shared" si="40"/>
        <v>NA</v>
      </c>
      <c r="BG41" s="63">
        <f t="shared" si="41"/>
        <v>2</v>
      </c>
      <c r="BH41" s="64">
        <f t="shared" si="42"/>
        <v>2</v>
      </c>
      <c r="BI41" s="64">
        <f t="shared" si="43"/>
        <v>2</v>
      </c>
      <c r="BJ41" s="64">
        <f t="shared" si="44"/>
        <v>1</v>
      </c>
      <c r="BK41" s="65">
        <f t="shared" si="45"/>
        <v>1</v>
      </c>
      <c r="BL41" s="66">
        <f t="shared" si="46"/>
        <v>0.5</v>
      </c>
      <c r="BM41" s="92">
        <f t="shared" si="47"/>
        <v>1</v>
      </c>
      <c r="BN41" s="92">
        <f t="shared" si="48"/>
        <v>0</v>
      </c>
      <c r="BO41" s="92">
        <f t="shared" si="49"/>
        <v>0</v>
      </c>
      <c r="BP41" s="92">
        <f t="shared" si="50"/>
        <v>0</v>
      </c>
      <c r="BQ41" s="92">
        <f t="shared" si="51"/>
        <v>0</v>
      </c>
      <c r="BR41" s="92">
        <f t="shared" si="52"/>
        <v>0</v>
      </c>
      <c r="BS41" s="92">
        <f t="shared" si="53"/>
        <v>0</v>
      </c>
      <c r="BT41" s="92">
        <f t="shared" si="54"/>
        <v>0</v>
      </c>
      <c r="BU41" s="92">
        <f t="shared" si="55"/>
        <v>0</v>
      </c>
      <c r="BV41" s="92">
        <f t="shared" si="56"/>
        <v>0</v>
      </c>
      <c r="BW41" s="92">
        <f t="shared" si="57"/>
        <v>1</v>
      </c>
      <c r="BX41" s="92">
        <f t="shared" si="58"/>
        <v>1</v>
      </c>
      <c r="BY41" s="92">
        <f t="shared" si="59"/>
        <v>0</v>
      </c>
      <c r="BZ41" s="92">
        <f t="shared" si="60"/>
        <v>0</v>
      </c>
      <c r="CA41" s="92">
        <f t="shared" si="61"/>
        <v>0</v>
      </c>
      <c r="CB41" s="92">
        <f t="shared" si="62"/>
        <v>0</v>
      </c>
      <c r="CC41" s="92">
        <f t="shared" si="63"/>
        <v>0</v>
      </c>
      <c r="CD41" s="92">
        <f t="shared" si="64"/>
        <v>0</v>
      </c>
    </row>
    <row r="42" spans="1:82" hidden="1">
      <c r="A42" s="34">
        <v>35</v>
      </c>
      <c r="B42" s="34" t="s">
        <v>185</v>
      </c>
      <c r="C42" s="34" t="s">
        <v>1067</v>
      </c>
      <c r="D42" s="34" t="s">
        <v>204</v>
      </c>
      <c r="E42" s="34" t="s">
        <v>208</v>
      </c>
      <c r="F42" s="34" t="s">
        <v>1887</v>
      </c>
      <c r="G42" s="34" t="s">
        <v>1888</v>
      </c>
      <c r="H42" s="34" t="s">
        <v>6</v>
      </c>
      <c r="I42" s="34" t="s">
        <v>6</v>
      </c>
      <c r="J42" s="34" t="s">
        <v>195</v>
      </c>
      <c r="K42" s="34" t="s">
        <v>195</v>
      </c>
      <c r="L42" s="34" t="s">
        <v>2063</v>
      </c>
      <c r="N42" s="34">
        <v>1</v>
      </c>
      <c r="O42" s="34">
        <v>0</v>
      </c>
      <c r="P42" s="34">
        <v>0</v>
      </c>
      <c r="Q42" s="34">
        <v>0</v>
      </c>
      <c r="R42" s="34">
        <v>0</v>
      </c>
      <c r="S42" s="34">
        <v>0</v>
      </c>
      <c r="T42" s="34">
        <v>0</v>
      </c>
      <c r="U42" s="77">
        <v>0</v>
      </c>
      <c r="V42" s="34">
        <v>0</v>
      </c>
      <c r="W42" s="60">
        <f>COUNTIFS(配置清单!G:G,G42,配置清单!$H:$H,"PM",配置清单!$N:$N,"在岗")</f>
        <v>1</v>
      </c>
      <c r="X42" s="61">
        <f t="shared" si="23"/>
        <v>1</v>
      </c>
      <c r="Y42" s="60">
        <f>COUNTIFS(配置清单!$G:$G,G42,配置清单!$H:$H,"PM",配置清单!$N:$N,"在岗",配置清单!$P:$P,"&lt;&gt;暂不胜任")</f>
        <v>1</v>
      </c>
      <c r="Z42" s="61">
        <f t="shared" si="24"/>
        <v>1</v>
      </c>
      <c r="AA42" s="62">
        <f>COUNTIFS(配置清单!$G:$G,G42,配置清单!$H:$H,"SE",配置清单!$N:$N,"在岗")+COUNTIFS(配置清单!$G:$G,G42,配置清单!$H:$H,"SA",配置清单!$N:$N,"在岗")</f>
        <v>0</v>
      </c>
      <c r="AB42" s="61" t="str">
        <f t="shared" si="25"/>
        <v>NA</v>
      </c>
      <c r="AC42" s="60">
        <f>COUNTIFS(配置清单!$G:$G,G42,配置清单!$H:$H,"SE",配置清单!$N:$N,"在岗",配置清单!$P:$P,"&lt;&gt;暂不胜任")+COUNTIFS(配置清单!$G:$G,G42,配置清单!$H:$H,"SA",配置清单!$N:$N,"在岗",配置清单!$P:$P,"&lt;&gt;暂不胜任")</f>
        <v>0</v>
      </c>
      <c r="AD42" s="61" t="str">
        <f t="shared" si="26"/>
        <v>NA</v>
      </c>
      <c r="AE42" s="60">
        <f>COUNTIFS(配置清单!$G:$G,G42,配置清单!H:H,"MDE",配置清单!N:N,"在岗")</f>
        <v>0</v>
      </c>
      <c r="AF42" s="61" t="str">
        <f t="shared" si="27"/>
        <v>NA</v>
      </c>
      <c r="AG42" s="60">
        <f>COUNTIFS(配置清单!$G:$G,G42,配置清单!$H:$H,"MDE",配置清单!$N:$N,"在岗",配置清单!$P:$P,"&lt;&gt;暂不胜任")</f>
        <v>0</v>
      </c>
      <c r="AH42" s="61" t="str">
        <f t="shared" si="28"/>
        <v>NA</v>
      </c>
      <c r="AI42" s="62">
        <f>COUNTIFS(配置清单!G:G,G42,配置清单!H:H,"TPM",配置清单!N:N,"在岗")+COUNTIFS(配置清单!G:G,G42,配置清单!H:H,"TC",配置清单!N:N,"在岗")</f>
        <v>0</v>
      </c>
      <c r="AJ42" s="61" t="str">
        <f t="shared" si="29"/>
        <v>NA</v>
      </c>
      <c r="AK42" s="60">
        <f>COUNTIFS(配置清单!G:G,G42,配置清单!H:H,"TPM",配置清单!N:N,"在岗",配置清单!P:P,"&lt;&gt;暂不胜任")+COUNTIFS(配置清单!G:G,G42,配置清单!H:H,"TC",配置清单!N:N,"在岗",配置清单!P:P,"&lt;&gt;暂不胜任")</f>
        <v>0</v>
      </c>
      <c r="AL42" s="61" t="str">
        <f t="shared" si="30"/>
        <v>NA</v>
      </c>
      <c r="AM42" s="60">
        <f>COUNTIFS(配置清单!G:G,G42,配置清单!H:H,"TSE",配置清单!N:N,"在岗")</f>
        <v>0</v>
      </c>
      <c r="AN42" s="61" t="str">
        <f t="shared" si="31"/>
        <v>NA</v>
      </c>
      <c r="AO42" s="60">
        <f>COUNTIFS(配置清单!G:G,G42,配置清单!H:H,"TSE",配置清单!N:N,"在岗",配置清单!P:P,"&lt;&gt;暂不胜任")</f>
        <v>0</v>
      </c>
      <c r="AP42" s="61" t="str">
        <f t="shared" si="32"/>
        <v>NA</v>
      </c>
      <c r="AQ42" s="60">
        <f>COUNTIFS(配置清单!$G:$G,G42,配置清单!H:H,"QA",配置清单!N:N,"在岗")</f>
        <v>0</v>
      </c>
      <c r="AR42" s="61" t="str">
        <f t="shared" si="33"/>
        <v>NA</v>
      </c>
      <c r="AS42" s="60">
        <f>COUNTIFS(配置清单!$G:$G,G42,配置清单!$H:$H,"QA",配置清单!$N:$N,"在岗",配置清单!$P:$P,"&lt;&gt;暂不胜任")</f>
        <v>0</v>
      </c>
      <c r="AT42" s="61" t="str">
        <f t="shared" si="34"/>
        <v>NA</v>
      </c>
      <c r="AU42" s="60">
        <f>COUNTIFS(配置清单!G:G,规划及评估!G42,配置清单!H:H,"BA",配置清单!N:N,"在岗")</f>
        <v>0</v>
      </c>
      <c r="AV42" s="61" t="str">
        <f t="shared" si="35"/>
        <v>NA</v>
      </c>
      <c r="AW42" s="60">
        <f>COUNTIFS(配置清单!G:G,G42,配置清单!H:H,"BA",配置清单!N:N,"在岗",配置清单!P:P,"&lt;&gt;暂不胜任")</f>
        <v>0</v>
      </c>
      <c r="AX42" s="61" t="str">
        <f t="shared" si="36"/>
        <v>NA</v>
      </c>
      <c r="AY42" s="60">
        <f>COUNTIFS(配置清单!G:G,规划及评估!G42,配置清单!H:H,"IA",配置清单!N:N,"在岗")</f>
        <v>0</v>
      </c>
      <c r="AZ42" s="61" t="str">
        <f t="shared" si="37"/>
        <v>NA</v>
      </c>
      <c r="BA42" s="60">
        <f>COUNTIFS(配置清单!G:G,G42,配置清单!H:H,"IA",配置清单!N:N,"在岗",配置清单!P:P,"&lt;&gt;暂不胜任")</f>
        <v>0</v>
      </c>
      <c r="BB42" s="61" t="str">
        <f t="shared" si="38"/>
        <v>NA</v>
      </c>
      <c r="BC42" s="60">
        <f>COUNTIFS(配置清单!G:G,规划及评估!G42,配置清单!H:H,"产品经理",配置清单!N:N,"在岗")</f>
        <v>0</v>
      </c>
      <c r="BD42" s="61" t="str">
        <f t="shared" si="39"/>
        <v>NA</v>
      </c>
      <c r="BE42" s="60">
        <f>COUNTIFS(配置清单!G:G,G42,配置清单!H:H,"产品经理",配置清单!N:N,"在岗",配置清单!P:P,"&lt;&gt;暂不胜任")</f>
        <v>0</v>
      </c>
      <c r="BF42" s="61" t="str">
        <f t="shared" si="40"/>
        <v>NA</v>
      </c>
      <c r="BG42" s="63">
        <f t="shared" si="41"/>
        <v>1</v>
      </c>
      <c r="BH42" s="64">
        <f t="shared" si="42"/>
        <v>1</v>
      </c>
      <c r="BI42" s="64">
        <f t="shared" si="43"/>
        <v>1</v>
      </c>
      <c r="BJ42" s="64">
        <f t="shared" si="44"/>
        <v>1</v>
      </c>
      <c r="BK42" s="65">
        <f t="shared" si="45"/>
        <v>1</v>
      </c>
      <c r="BL42" s="66">
        <f t="shared" si="46"/>
        <v>1</v>
      </c>
      <c r="BM42" s="92">
        <f t="shared" si="47"/>
        <v>1</v>
      </c>
      <c r="BN42" s="92">
        <f t="shared" si="48"/>
        <v>1</v>
      </c>
      <c r="BO42" s="92">
        <f t="shared" si="49"/>
        <v>0</v>
      </c>
      <c r="BP42" s="92">
        <f t="shared" si="50"/>
        <v>0</v>
      </c>
      <c r="BQ42" s="92">
        <f t="shared" si="51"/>
        <v>0</v>
      </c>
      <c r="BR42" s="92">
        <f t="shared" si="52"/>
        <v>0</v>
      </c>
      <c r="BS42" s="92">
        <f t="shared" si="53"/>
        <v>0</v>
      </c>
      <c r="BT42" s="92">
        <f t="shared" si="54"/>
        <v>0</v>
      </c>
      <c r="BU42" s="92">
        <f t="shared" si="55"/>
        <v>0</v>
      </c>
      <c r="BV42" s="92">
        <f t="shared" si="56"/>
        <v>0</v>
      </c>
      <c r="BW42" s="92">
        <f t="shared" si="57"/>
        <v>0</v>
      </c>
      <c r="BX42" s="92">
        <f t="shared" si="58"/>
        <v>0</v>
      </c>
      <c r="BY42" s="92">
        <f t="shared" si="59"/>
        <v>0</v>
      </c>
      <c r="BZ42" s="92">
        <f t="shared" si="60"/>
        <v>0</v>
      </c>
      <c r="CA42" s="92">
        <f t="shared" si="61"/>
        <v>0</v>
      </c>
      <c r="CB42" s="92">
        <f t="shared" si="62"/>
        <v>0</v>
      </c>
      <c r="CC42" s="92">
        <f t="shared" si="63"/>
        <v>0</v>
      </c>
      <c r="CD42" s="92">
        <f t="shared" si="64"/>
        <v>0</v>
      </c>
    </row>
    <row r="43" spans="1:82" hidden="1">
      <c r="A43" s="34">
        <v>36</v>
      </c>
      <c r="B43" s="34" t="s">
        <v>185</v>
      </c>
      <c r="C43" s="34" t="s">
        <v>1067</v>
      </c>
      <c r="D43" s="34" t="s">
        <v>204</v>
      </c>
      <c r="E43" s="34" t="s">
        <v>208</v>
      </c>
      <c r="F43" s="34" t="s">
        <v>1704</v>
      </c>
      <c r="G43" s="34" t="s">
        <v>1882</v>
      </c>
      <c r="H43" s="34" t="s">
        <v>6</v>
      </c>
      <c r="I43" s="34" t="s">
        <v>6</v>
      </c>
      <c r="J43" s="34" t="s">
        <v>195</v>
      </c>
      <c r="K43" s="34" t="s">
        <v>195</v>
      </c>
      <c r="N43" s="34">
        <v>1</v>
      </c>
      <c r="O43" s="34">
        <v>0</v>
      </c>
      <c r="P43" s="34">
        <v>0</v>
      </c>
      <c r="Q43" s="34">
        <v>0</v>
      </c>
      <c r="R43" s="34">
        <v>0</v>
      </c>
      <c r="S43" s="34">
        <v>0</v>
      </c>
      <c r="T43" s="34">
        <v>0</v>
      </c>
      <c r="U43" s="77">
        <v>0</v>
      </c>
      <c r="V43" s="34">
        <v>0</v>
      </c>
      <c r="W43" s="60">
        <f>COUNTIFS(配置清单!G:G,G43,配置清单!$H:$H,"PM",配置清单!$N:$N,"在岗")</f>
        <v>1</v>
      </c>
      <c r="X43" s="61">
        <f t="shared" si="23"/>
        <v>1</v>
      </c>
      <c r="Y43" s="60">
        <f>COUNTIFS(配置清单!$G:$G,G43,配置清单!$H:$H,"PM",配置清单!$N:$N,"在岗",配置清单!$P:$P,"&lt;&gt;暂不胜任")</f>
        <v>1</v>
      </c>
      <c r="Z43" s="61">
        <f t="shared" si="24"/>
        <v>1</v>
      </c>
      <c r="AA43" s="62">
        <f>COUNTIFS(配置清单!$G:$G,G43,配置清单!$H:$H,"SE",配置清单!$N:$N,"在岗")+COUNTIFS(配置清单!$G:$G,G43,配置清单!$H:$H,"SA",配置清单!$N:$N,"在岗")</f>
        <v>0</v>
      </c>
      <c r="AB43" s="61" t="str">
        <f t="shared" si="25"/>
        <v>NA</v>
      </c>
      <c r="AC43" s="60">
        <f>COUNTIFS(配置清单!$G:$G,G43,配置清单!$H:$H,"SE",配置清单!$N:$N,"在岗",配置清单!$P:$P,"&lt;&gt;暂不胜任")+COUNTIFS(配置清单!$G:$G,G43,配置清单!$H:$H,"SA",配置清单!$N:$N,"在岗",配置清单!$P:$P,"&lt;&gt;暂不胜任")</f>
        <v>0</v>
      </c>
      <c r="AD43" s="61" t="str">
        <f t="shared" si="26"/>
        <v>NA</v>
      </c>
      <c r="AE43" s="60">
        <f>COUNTIFS(配置清单!$G:$G,G43,配置清单!H:H,"MDE",配置清单!N:N,"在岗")</f>
        <v>0</v>
      </c>
      <c r="AF43" s="61" t="str">
        <f t="shared" si="27"/>
        <v>NA</v>
      </c>
      <c r="AG43" s="60">
        <f>COUNTIFS(配置清单!$G:$G,G43,配置清单!$H:$H,"MDE",配置清单!$N:$N,"在岗",配置清单!$P:$P,"&lt;&gt;暂不胜任")</f>
        <v>0</v>
      </c>
      <c r="AH43" s="61" t="str">
        <f t="shared" si="28"/>
        <v>NA</v>
      </c>
      <c r="AI43" s="62">
        <f>COUNTIFS(配置清单!G:G,G43,配置清单!H:H,"TPM",配置清单!N:N,"在岗")+COUNTIFS(配置清单!G:G,G43,配置清单!H:H,"TC",配置清单!N:N,"在岗")</f>
        <v>0</v>
      </c>
      <c r="AJ43" s="61" t="str">
        <f t="shared" si="29"/>
        <v>NA</v>
      </c>
      <c r="AK43" s="60">
        <f>COUNTIFS(配置清单!G:G,G43,配置清单!H:H,"TPM",配置清单!N:N,"在岗",配置清单!P:P,"&lt;&gt;暂不胜任")+COUNTIFS(配置清单!G:G,G43,配置清单!H:H,"TC",配置清单!N:N,"在岗",配置清单!P:P,"&lt;&gt;暂不胜任")</f>
        <v>0</v>
      </c>
      <c r="AL43" s="61" t="str">
        <f t="shared" si="30"/>
        <v>NA</v>
      </c>
      <c r="AM43" s="60">
        <f>COUNTIFS(配置清单!G:G,G43,配置清单!H:H,"TSE",配置清单!N:N,"在岗")</f>
        <v>0</v>
      </c>
      <c r="AN43" s="61" t="str">
        <f t="shared" si="31"/>
        <v>NA</v>
      </c>
      <c r="AO43" s="60">
        <f>COUNTIFS(配置清单!G:G,G43,配置清单!H:H,"TSE",配置清单!N:N,"在岗",配置清单!P:P,"&lt;&gt;暂不胜任")</f>
        <v>0</v>
      </c>
      <c r="AP43" s="61" t="str">
        <f t="shared" si="32"/>
        <v>NA</v>
      </c>
      <c r="AQ43" s="60">
        <f>COUNTIFS(配置清单!$G:$G,G43,配置清单!H:H,"QA",配置清单!N:N,"在岗")</f>
        <v>0</v>
      </c>
      <c r="AR43" s="61" t="str">
        <f t="shared" si="33"/>
        <v>NA</v>
      </c>
      <c r="AS43" s="60">
        <f>COUNTIFS(配置清单!$G:$G,G43,配置清单!$H:$H,"QA",配置清单!$N:$N,"在岗",配置清单!$P:$P,"&lt;&gt;暂不胜任")</f>
        <v>0</v>
      </c>
      <c r="AT43" s="61" t="str">
        <f t="shared" si="34"/>
        <v>NA</v>
      </c>
      <c r="AU43" s="60">
        <f>COUNTIFS(配置清单!G:G,规划及评估!G43,配置清单!H:H,"BA",配置清单!N:N,"在岗")</f>
        <v>0</v>
      </c>
      <c r="AV43" s="61" t="str">
        <f t="shared" si="35"/>
        <v>NA</v>
      </c>
      <c r="AW43" s="60">
        <f>COUNTIFS(配置清单!G:G,G43,配置清单!H:H,"BA",配置清单!N:N,"在岗",配置清单!P:P,"&lt;&gt;暂不胜任")</f>
        <v>0</v>
      </c>
      <c r="AX43" s="61" t="str">
        <f t="shared" si="36"/>
        <v>NA</v>
      </c>
      <c r="AY43" s="60">
        <f>COUNTIFS(配置清单!G:G,规划及评估!G43,配置清单!H:H,"IA",配置清单!N:N,"在岗")</f>
        <v>0</v>
      </c>
      <c r="AZ43" s="61" t="str">
        <f t="shared" si="37"/>
        <v>NA</v>
      </c>
      <c r="BA43" s="60">
        <f>COUNTIFS(配置清单!G:G,G43,配置清单!H:H,"IA",配置清单!N:N,"在岗",配置清单!P:P,"&lt;&gt;暂不胜任")</f>
        <v>0</v>
      </c>
      <c r="BB43" s="61" t="str">
        <f t="shared" si="38"/>
        <v>NA</v>
      </c>
      <c r="BC43" s="60">
        <f>COUNTIFS(配置清单!G:G,规划及评估!G43,配置清单!H:H,"产品经理",配置清单!N:N,"在岗")</f>
        <v>0</v>
      </c>
      <c r="BD43" s="61" t="str">
        <f t="shared" si="39"/>
        <v>NA</v>
      </c>
      <c r="BE43" s="60">
        <f>COUNTIFS(配置清单!G:G,G43,配置清单!H:H,"产品经理",配置清单!N:N,"在岗",配置清单!P:P,"&lt;&gt;暂不胜任")</f>
        <v>0</v>
      </c>
      <c r="BF43" s="61" t="str">
        <f t="shared" si="40"/>
        <v>NA</v>
      </c>
      <c r="BG43" s="63">
        <f t="shared" si="41"/>
        <v>1</v>
      </c>
      <c r="BH43" s="64">
        <f t="shared" si="42"/>
        <v>1</v>
      </c>
      <c r="BI43" s="64">
        <f t="shared" si="43"/>
        <v>1</v>
      </c>
      <c r="BJ43" s="64">
        <f t="shared" si="44"/>
        <v>1</v>
      </c>
      <c r="BK43" s="65">
        <f t="shared" si="45"/>
        <v>1</v>
      </c>
      <c r="BL43" s="66">
        <f t="shared" si="46"/>
        <v>1</v>
      </c>
      <c r="BM43" s="92">
        <f t="shared" si="47"/>
        <v>1</v>
      </c>
      <c r="BN43" s="92">
        <f t="shared" si="48"/>
        <v>1</v>
      </c>
      <c r="BO43" s="92">
        <f t="shared" si="49"/>
        <v>0</v>
      </c>
      <c r="BP43" s="92">
        <f t="shared" si="50"/>
        <v>0</v>
      </c>
      <c r="BQ43" s="92">
        <f t="shared" si="51"/>
        <v>0</v>
      </c>
      <c r="BR43" s="92">
        <f t="shared" si="52"/>
        <v>0</v>
      </c>
      <c r="BS43" s="92">
        <f t="shared" si="53"/>
        <v>0</v>
      </c>
      <c r="BT43" s="92">
        <f t="shared" si="54"/>
        <v>0</v>
      </c>
      <c r="BU43" s="92">
        <f t="shared" si="55"/>
        <v>0</v>
      </c>
      <c r="BV43" s="92">
        <f t="shared" si="56"/>
        <v>0</v>
      </c>
      <c r="BW43" s="92">
        <f t="shared" si="57"/>
        <v>0</v>
      </c>
      <c r="BX43" s="92">
        <f t="shared" si="58"/>
        <v>0</v>
      </c>
      <c r="BY43" s="92">
        <f t="shared" si="59"/>
        <v>0</v>
      </c>
      <c r="BZ43" s="92">
        <f t="shared" si="60"/>
        <v>0</v>
      </c>
      <c r="CA43" s="92">
        <f t="shared" si="61"/>
        <v>0</v>
      </c>
      <c r="CB43" s="92">
        <f t="shared" si="62"/>
        <v>0</v>
      </c>
      <c r="CC43" s="92">
        <f t="shared" si="63"/>
        <v>0</v>
      </c>
      <c r="CD43" s="92">
        <f t="shared" si="64"/>
        <v>0</v>
      </c>
    </row>
    <row r="44" spans="1:82" hidden="1">
      <c r="A44" s="34">
        <v>37</v>
      </c>
      <c r="B44" s="34" t="s">
        <v>185</v>
      </c>
      <c r="C44" s="34" t="s">
        <v>1067</v>
      </c>
      <c r="D44" s="34" t="s">
        <v>1066</v>
      </c>
      <c r="E44" s="34" t="s">
        <v>1342</v>
      </c>
      <c r="F44" s="34" t="s">
        <v>1343</v>
      </c>
      <c r="G44" s="34" t="s">
        <v>1344</v>
      </c>
      <c r="H44" s="34" t="s">
        <v>4</v>
      </c>
      <c r="I44" s="34" t="s">
        <v>4</v>
      </c>
      <c r="J44" s="34" t="s">
        <v>34</v>
      </c>
      <c r="K44" s="34" t="s">
        <v>34</v>
      </c>
      <c r="L44" s="34" t="s">
        <v>2063</v>
      </c>
      <c r="M44" s="34" t="s">
        <v>1357</v>
      </c>
      <c r="N44" s="34">
        <v>1</v>
      </c>
      <c r="O44" s="34">
        <v>0</v>
      </c>
      <c r="P44" s="34">
        <v>0</v>
      </c>
      <c r="Q44" s="34">
        <v>1</v>
      </c>
      <c r="R44" s="34">
        <v>0</v>
      </c>
      <c r="S44" s="34">
        <v>1</v>
      </c>
      <c r="T44" s="34">
        <v>0</v>
      </c>
      <c r="U44" s="77">
        <v>0</v>
      </c>
      <c r="V44" s="34">
        <v>0</v>
      </c>
      <c r="W44" s="60">
        <f>COUNTIFS(配置清单!G:G,G44,配置清单!$H:$H,"PM",配置清单!$N:$N,"在岗")</f>
        <v>1</v>
      </c>
      <c r="X44" s="61">
        <f t="shared" si="23"/>
        <v>1</v>
      </c>
      <c r="Y44" s="60">
        <f>COUNTIFS(配置清单!$G:$G,G44,配置清单!$H:$H,"PM",配置清单!$N:$N,"在岗",配置清单!$P:$P,"&lt;&gt;暂不胜任")</f>
        <v>1</v>
      </c>
      <c r="Z44" s="61">
        <f t="shared" si="24"/>
        <v>1</v>
      </c>
      <c r="AA44" s="62">
        <f>COUNTIFS(配置清单!$G:$G,G44,配置清单!$H:$H,"SE",配置清单!$N:$N,"在岗")+COUNTIFS(配置清单!$G:$G,G44,配置清单!$H:$H,"SA",配置清单!$N:$N,"在岗")</f>
        <v>0</v>
      </c>
      <c r="AB44" s="61" t="str">
        <f t="shared" si="25"/>
        <v>NA</v>
      </c>
      <c r="AC44" s="60">
        <f>COUNTIFS(配置清单!$G:$G,G44,配置清单!$H:$H,"SE",配置清单!$N:$N,"在岗",配置清单!$P:$P,"&lt;&gt;暂不胜任")+COUNTIFS(配置清单!$G:$G,G44,配置清单!$H:$H,"SA",配置清单!$N:$N,"在岗",配置清单!$P:$P,"&lt;&gt;暂不胜任")</f>
        <v>0</v>
      </c>
      <c r="AD44" s="61" t="str">
        <f t="shared" si="26"/>
        <v>NA</v>
      </c>
      <c r="AE44" s="60">
        <f>COUNTIFS(配置清单!$G:$G,G44,配置清单!H:H,"MDE",配置清单!N:N,"在岗")</f>
        <v>0</v>
      </c>
      <c r="AF44" s="61" t="str">
        <f t="shared" si="27"/>
        <v>NA</v>
      </c>
      <c r="AG44" s="60">
        <f>COUNTIFS(配置清单!$G:$G,G44,配置清单!$H:$H,"MDE",配置清单!$N:$N,"在岗",配置清单!$P:$P,"&lt;&gt;暂不胜任")</f>
        <v>0</v>
      </c>
      <c r="AH44" s="61" t="str">
        <f t="shared" si="28"/>
        <v>NA</v>
      </c>
      <c r="AI44" s="62">
        <f>COUNTIFS(配置清单!G:G,G44,配置清单!H:H,"TPM",配置清单!N:N,"在岗")+COUNTIFS(配置清单!G:G,G44,配置清单!H:H,"TC",配置清单!N:N,"在岗")</f>
        <v>1</v>
      </c>
      <c r="AJ44" s="61">
        <f t="shared" si="29"/>
        <v>1</v>
      </c>
      <c r="AK44" s="60">
        <f>COUNTIFS(配置清单!G:G,G44,配置清单!H:H,"TPM",配置清单!N:N,"在岗",配置清单!P:P,"&lt;&gt;暂不胜任")+COUNTIFS(配置清单!G:G,G44,配置清单!H:H,"TC",配置清单!N:N,"在岗",配置清单!P:P,"&lt;&gt;暂不胜任")</f>
        <v>1</v>
      </c>
      <c r="AL44" s="61">
        <f t="shared" si="30"/>
        <v>1</v>
      </c>
      <c r="AM44" s="60">
        <f>COUNTIFS(配置清单!G:G,G44,配置清单!H:H,"TSE",配置清单!N:N,"在岗")</f>
        <v>0</v>
      </c>
      <c r="AN44" s="61" t="str">
        <f t="shared" si="31"/>
        <v>NA</v>
      </c>
      <c r="AO44" s="60">
        <f>COUNTIFS(配置清单!G:G,G44,配置清单!H:H,"TSE",配置清单!N:N,"在岗",配置清单!P:P,"&lt;&gt;暂不胜任")</f>
        <v>0</v>
      </c>
      <c r="AP44" s="61" t="str">
        <f t="shared" si="32"/>
        <v>NA</v>
      </c>
      <c r="AQ44" s="60">
        <f>COUNTIFS(配置清单!$G:$G,G44,配置清单!H:H,"QA",配置清单!N:N,"在岗")</f>
        <v>1</v>
      </c>
      <c r="AR44" s="61">
        <f t="shared" si="33"/>
        <v>1</v>
      </c>
      <c r="AS44" s="60">
        <f>COUNTIFS(配置清单!$G:$G,G44,配置清单!$H:$H,"QA",配置清单!$N:$N,"在岗",配置清单!$P:$P,"&lt;&gt;暂不胜任")</f>
        <v>1</v>
      </c>
      <c r="AT44" s="61">
        <f t="shared" si="34"/>
        <v>1</v>
      </c>
      <c r="AU44" s="60">
        <f>COUNTIFS(配置清单!G:G,规划及评估!G44,配置清单!H:H,"BA",配置清单!N:N,"在岗")</f>
        <v>0</v>
      </c>
      <c r="AV44" s="61" t="str">
        <f t="shared" si="35"/>
        <v>NA</v>
      </c>
      <c r="AW44" s="60">
        <f>COUNTIFS(配置清单!G:G,G44,配置清单!H:H,"BA",配置清单!N:N,"在岗",配置清单!P:P,"&lt;&gt;暂不胜任")</f>
        <v>0</v>
      </c>
      <c r="AX44" s="61" t="str">
        <f t="shared" si="36"/>
        <v>NA</v>
      </c>
      <c r="AY44" s="60">
        <f>COUNTIFS(配置清单!G:G,规划及评估!G44,配置清单!H:H,"IA",配置清单!N:N,"在岗")</f>
        <v>0</v>
      </c>
      <c r="AZ44" s="61" t="str">
        <f t="shared" si="37"/>
        <v>NA</v>
      </c>
      <c r="BA44" s="60">
        <f>COUNTIFS(配置清单!G:G,G44,配置清单!H:H,"IA",配置清单!N:N,"在岗",配置清单!P:P,"&lt;&gt;暂不胜任")</f>
        <v>0</v>
      </c>
      <c r="BB44" s="61" t="str">
        <f t="shared" si="38"/>
        <v>NA</v>
      </c>
      <c r="BC44" s="60">
        <f>COUNTIFS(配置清单!G:G,规划及评估!G44,配置清单!H:H,"产品经理",配置清单!N:N,"在岗")</f>
        <v>0</v>
      </c>
      <c r="BD44" s="61" t="str">
        <f t="shared" si="39"/>
        <v>NA</v>
      </c>
      <c r="BE44" s="60">
        <f>COUNTIFS(配置清单!G:G,G44,配置清单!H:H,"产品经理",配置清单!N:N,"在岗",配置清单!P:P,"&lt;&gt;暂不胜任")</f>
        <v>0</v>
      </c>
      <c r="BF44" s="61" t="str">
        <f t="shared" si="40"/>
        <v>NA</v>
      </c>
      <c r="BG44" s="63">
        <f t="shared" si="41"/>
        <v>3</v>
      </c>
      <c r="BH44" s="64">
        <f t="shared" si="42"/>
        <v>3</v>
      </c>
      <c r="BI44" s="64">
        <f t="shared" si="43"/>
        <v>3</v>
      </c>
      <c r="BJ44" s="64">
        <f t="shared" si="44"/>
        <v>3</v>
      </c>
      <c r="BK44" s="65">
        <f t="shared" si="45"/>
        <v>1</v>
      </c>
      <c r="BL44" s="66">
        <f t="shared" si="46"/>
        <v>1</v>
      </c>
      <c r="BM44" s="92">
        <f t="shared" si="47"/>
        <v>1</v>
      </c>
      <c r="BN44" s="92">
        <f t="shared" si="48"/>
        <v>1</v>
      </c>
      <c r="BO44" s="92">
        <f t="shared" si="49"/>
        <v>0</v>
      </c>
      <c r="BP44" s="92">
        <f t="shared" si="50"/>
        <v>0</v>
      </c>
      <c r="BQ44" s="92">
        <f t="shared" si="51"/>
        <v>0</v>
      </c>
      <c r="BR44" s="92">
        <f t="shared" si="52"/>
        <v>0</v>
      </c>
      <c r="BS44" s="92">
        <f t="shared" si="53"/>
        <v>1</v>
      </c>
      <c r="BT44" s="92">
        <f t="shared" si="54"/>
        <v>1</v>
      </c>
      <c r="BU44" s="92">
        <f t="shared" si="55"/>
        <v>0</v>
      </c>
      <c r="BV44" s="92">
        <f t="shared" si="56"/>
        <v>0</v>
      </c>
      <c r="BW44" s="92">
        <f t="shared" si="57"/>
        <v>1</v>
      </c>
      <c r="BX44" s="92">
        <f t="shared" si="58"/>
        <v>1</v>
      </c>
      <c r="BY44" s="92">
        <f t="shared" si="59"/>
        <v>0</v>
      </c>
      <c r="BZ44" s="92">
        <f t="shared" si="60"/>
        <v>0</v>
      </c>
      <c r="CA44" s="92">
        <f t="shared" si="61"/>
        <v>0</v>
      </c>
      <c r="CB44" s="92">
        <f t="shared" si="62"/>
        <v>0</v>
      </c>
      <c r="CC44" s="92">
        <f t="shared" si="63"/>
        <v>0</v>
      </c>
      <c r="CD44" s="92">
        <f t="shared" si="64"/>
        <v>0</v>
      </c>
    </row>
    <row r="45" spans="1:82" hidden="1">
      <c r="A45" s="34">
        <v>38</v>
      </c>
      <c r="B45" s="34" t="s">
        <v>185</v>
      </c>
      <c r="C45" s="34" t="s">
        <v>1067</v>
      </c>
      <c r="D45" s="34" t="s">
        <v>1066</v>
      </c>
      <c r="E45" s="34" t="s">
        <v>1342</v>
      </c>
      <c r="F45" s="34" t="s">
        <v>1360</v>
      </c>
      <c r="G45" s="34" t="s">
        <v>1361</v>
      </c>
      <c r="H45" s="34" t="s">
        <v>4</v>
      </c>
      <c r="I45" s="34" t="s">
        <v>4</v>
      </c>
      <c r="J45" s="34" t="s">
        <v>34</v>
      </c>
      <c r="K45" s="34" t="s">
        <v>34</v>
      </c>
      <c r="L45" s="34" t="s">
        <v>209</v>
      </c>
      <c r="M45" s="34" t="s">
        <v>1357</v>
      </c>
      <c r="N45" s="34">
        <v>1</v>
      </c>
      <c r="O45" s="34">
        <v>0</v>
      </c>
      <c r="P45" s="34">
        <v>0</v>
      </c>
      <c r="Q45" s="34">
        <v>1</v>
      </c>
      <c r="R45" s="34">
        <v>0</v>
      </c>
      <c r="S45" s="34">
        <v>1</v>
      </c>
      <c r="T45" s="34">
        <v>0</v>
      </c>
      <c r="U45" s="77">
        <v>0</v>
      </c>
      <c r="V45" s="34">
        <v>0</v>
      </c>
      <c r="W45" s="60">
        <f>COUNTIFS(配置清单!G:G,G45,配置清单!$H:$H,"PM",配置清单!$N:$N,"在岗")</f>
        <v>1</v>
      </c>
      <c r="X45" s="61">
        <f t="shared" si="23"/>
        <v>1</v>
      </c>
      <c r="Y45" s="60">
        <f>COUNTIFS(配置清单!$G:$G,G45,配置清单!$H:$H,"PM",配置清单!$N:$N,"在岗",配置清单!$P:$P,"&lt;&gt;暂不胜任")</f>
        <v>1</v>
      </c>
      <c r="Z45" s="61">
        <f t="shared" si="24"/>
        <v>1</v>
      </c>
      <c r="AA45" s="62">
        <f>COUNTIFS(配置清单!$G:$G,G45,配置清单!$H:$H,"SE",配置清单!$N:$N,"在岗")+COUNTIFS(配置清单!$G:$G,G45,配置清单!$H:$H,"SA",配置清单!$N:$N,"在岗")</f>
        <v>0</v>
      </c>
      <c r="AB45" s="61" t="str">
        <f t="shared" si="25"/>
        <v>NA</v>
      </c>
      <c r="AC45" s="60">
        <f>COUNTIFS(配置清单!$G:$G,G45,配置清单!$H:$H,"SE",配置清单!$N:$N,"在岗",配置清单!$P:$P,"&lt;&gt;暂不胜任")+COUNTIFS(配置清单!$G:$G,G45,配置清单!$H:$H,"SA",配置清单!$N:$N,"在岗",配置清单!$P:$P,"&lt;&gt;暂不胜任")</f>
        <v>0</v>
      </c>
      <c r="AD45" s="61" t="str">
        <f t="shared" si="26"/>
        <v>NA</v>
      </c>
      <c r="AE45" s="60">
        <f>COUNTIFS(配置清单!$G:$G,G45,配置清单!H:H,"MDE",配置清单!N:N,"在岗")</f>
        <v>0</v>
      </c>
      <c r="AF45" s="61" t="str">
        <f t="shared" si="27"/>
        <v>NA</v>
      </c>
      <c r="AG45" s="60">
        <f>COUNTIFS(配置清单!$G:$G,G45,配置清单!$H:$H,"MDE",配置清单!$N:$N,"在岗",配置清单!$P:$P,"&lt;&gt;暂不胜任")</f>
        <v>0</v>
      </c>
      <c r="AH45" s="61" t="str">
        <f t="shared" si="28"/>
        <v>NA</v>
      </c>
      <c r="AI45" s="62">
        <f>COUNTIFS(配置清单!G:G,G45,配置清单!H:H,"TPM",配置清单!N:N,"在岗")+COUNTIFS(配置清单!G:G,G45,配置清单!H:H,"TC",配置清单!N:N,"在岗")</f>
        <v>1</v>
      </c>
      <c r="AJ45" s="61">
        <f t="shared" si="29"/>
        <v>1</v>
      </c>
      <c r="AK45" s="60">
        <f>COUNTIFS(配置清单!G:G,G45,配置清单!H:H,"TPM",配置清单!N:N,"在岗",配置清单!P:P,"&lt;&gt;暂不胜任")+COUNTIFS(配置清单!G:G,G45,配置清单!H:H,"TC",配置清单!N:N,"在岗",配置清单!P:P,"&lt;&gt;暂不胜任")</f>
        <v>1</v>
      </c>
      <c r="AL45" s="61">
        <f t="shared" si="30"/>
        <v>1</v>
      </c>
      <c r="AM45" s="60">
        <f>COUNTIFS(配置清单!G:G,G45,配置清单!H:H,"TSE",配置清单!N:N,"在岗")</f>
        <v>0</v>
      </c>
      <c r="AN45" s="61" t="str">
        <f t="shared" si="31"/>
        <v>NA</v>
      </c>
      <c r="AO45" s="60">
        <f>COUNTIFS(配置清单!G:G,G45,配置清单!H:H,"TSE",配置清单!N:N,"在岗",配置清单!P:P,"&lt;&gt;暂不胜任")</f>
        <v>0</v>
      </c>
      <c r="AP45" s="61" t="str">
        <f t="shared" si="32"/>
        <v>NA</v>
      </c>
      <c r="AQ45" s="60">
        <f>COUNTIFS(配置清单!$G:$G,G45,配置清单!H:H,"QA",配置清单!N:N,"在岗")</f>
        <v>1</v>
      </c>
      <c r="AR45" s="61">
        <f t="shared" si="33"/>
        <v>1</v>
      </c>
      <c r="AS45" s="60">
        <f>COUNTIFS(配置清单!$G:$G,G45,配置清单!$H:$H,"QA",配置清单!$N:$N,"在岗",配置清单!$P:$P,"&lt;&gt;暂不胜任")</f>
        <v>1</v>
      </c>
      <c r="AT45" s="61">
        <f t="shared" si="34"/>
        <v>1</v>
      </c>
      <c r="AU45" s="60">
        <f>COUNTIFS(配置清单!G:G,规划及评估!G45,配置清单!H:H,"BA",配置清单!N:N,"在岗")</f>
        <v>0</v>
      </c>
      <c r="AV45" s="61" t="str">
        <f t="shared" si="35"/>
        <v>NA</v>
      </c>
      <c r="AW45" s="60">
        <f>COUNTIFS(配置清单!G:G,G45,配置清单!H:H,"BA",配置清单!N:N,"在岗",配置清单!P:P,"&lt;&gt;暂不胜任")</f>
        <v>0</v>
      </c>
      <c r="AX45" s="61" t="str">
        <f t="shared" si="36"/>
        <v>NA</v>
      </c>
      <c r="AY45" s="60">
        <f>COUNTIFS(配置清单!G:G,规划及评估!G45,配置清单!H:H,"IA",配置清单!N:N,"在岗")</f>
        <v>0</v>
      </c>
      <c r="AZ45" s="61" t="str">
        <f t="shared" si="37"/>
        <v>NA</v>
      </c>
      <c r="BA45" s="60">
        <f>COUNTIFS(配置清单!G:G,G45,配置清单!H:H,"IA",配置清单!N:N,"在岗",配置清单!P:P,"&lt;&gt;暂不胜任")</f>
        <v>0</v>
      </c>
      <c r="BB45" s="61" t="str">
        <f t="shared" si="38"/>
        <v>NA</v>
      </c>
      <c r="BC45" s="60">
        <f>COUNTIFS(配置清单!G:G,规划及评估!G45,配置清单!H:H,"产品经理",配置清单!N:N,"在岗")</f>
        <v>0</v>
      </c>
      <c r="BD45" s="61" t="str">
        <f t="shared" si="39"/>
        <v>NA</v>
      </c>
      <c r="BE45" s="60">
        <f>COUNTIFS(配置清单!G:G,G45,配置清单!H:H,"产品经理",配置清单!N:N,"在岗",配置清单!P:P,"&lt;&gt;暂不胜任")</f>
        <v>0</v>
      </c>
      <c r="BF45" s="61" t="str">
        <f t="shared" si="40"/>
        <v>NA</v>
      </c>
      <c r="BG45" s="63">
        <f t="shared" si="41"/>
        <v>3</v>
      </c>
      <c r="BH45" s="64">
        <f t="shared" si="42"/>
        <v>3</v>
      </c>
      <c r="BI45" s="64">
        <f t="shared" si="43"/>
        <v>3</v>
      </c>
      <c r="BJ45" s="64">
        <f t="shared" si="44"/>
        <v>3</v>
      </c>
      <c r="BK45" s="65">
        <f t="shared" si="45"/>
        <v>1</v>
      </c>
      <c r="BL45" s="66">
        <f t="shared" si="46"/>
        <v>1</v>
      </c>
      <c r="BM45" s="92">
        <f t="shared" si="47"/>
        <v>1</v>
      </c>
      <c r="BN45" s="92">
        <f t="shared" si="48"/>
        <v>1</v>
      </c>
      <c r="BO45" s="92">
        <f t="shared" si="49"/>
        <v>0</v>
      </c>
      <c r="BP45" s="92">
        <f t="shared" si="50"/>
        <v>0</v>
      </c>
      <c r="BQ45" s="92">
        <f t="shared" si="51"/>
        <v>0</v>
      </c>
      <c r="BR45" s="92">
        <f t="shared" si="52"/>
        <v>0</v>
      </c>
      <c r="BS45" s="92">
        <f t="shared" si="53"/>
        <v>1</v>
      </c>
      <c r="BT45" s="92">
        <f t="shared" si="54"/>
        <v>1</v>
      </c>
      <c r="BU45" s="92">
        <f t="shared" si="55"/>
        <v>0</v>
      </c>
      <c r="BV45" s="92">
        <f t="shared" si="56"/>
        <v>0</v>
      </c>
      <c r="BW45" s="92">
        <f t="shared" si="57"/>
        <v>1</v>
      </c>
      <c r="BX45" s="92">
        <f t="shared" si="58"/>
        <v>1</v>
      </c>
      <c r="BY45" s="92">
        <f t="shared" si="59"/>
        <v>0</v>
      </c>
      <c r="BZ45" s="92">
        <f t="shared" si="60"/>
        <v>0</v>
      </c>
      <c r="CA45" s="92">
        <f t="shared" si="61"/>
        <v>0</v>
      </c>
      <c r="CB45" s="92">
        <f t="shared" si="62"/>
        <v>0</v>
      </c>
      <c r="CC45" s="92">
        <f t="shared" si="63"/>
        <v>0</v>
      </c>
      <c r="CD45" s="92">
        <f t="shared" si="64"/>
        <v>0</v>
      </c>
    </row>
    <row r="46" spans="1:82" hidden="1">
      <c r="A46" s="34">
        <v>39</v>
      </c>
      <c r="B46" s="34" t="s">
        <v>185</v>
      </c>
      <c r="C46" s="34" t="s">
        <v>1067</v>
      </c>
      <c r="D46" s="34" t="s">
        <v>1066</v>
      </c>
      <c r="E46" s="34" t="s">
        <v>1342</v>
      </c>
      <c r="F46" s="34" t="s">
        <v>2064</v>
      </c>
      <c r="G46" s="34" t="s">
        <v>1381</v>
      </c>
      <c r="H46" s="34" t="s">
        <v>7</v>
      </c>
      <c r="I46" s="34" t="s">
        <v>4</v>
      </c>
      <c r="J46" s="34" t="s">
        <v>34</v>
      </c>
      <c r="K46" s="34" t="s">
        <v>34</v>
      </c>
      <c r="L46" s="34" t="s">
        <v>2065</v>
      </c>
      <c r="M46" s="34" t="s">
        <v>1357</v>
      </c>
      <c r="N46" s="34">
        <v>2</v>
      </c>
      <c r="O46" s="34">
        <v>0</v>
      </c>
      <c r="P46" s="34">
        <v>0</v>
      </c>
      <c r="Q46" s="34">
        <v>0</v>
      </c>
      <c r="R46" s="34">
        <v>0</v>
      </c>
      <c r="S46" s="34">
        <v>1</v>
      </c>
      <c r="T46" s="34">
        <v>0</v>
      </c>
      <c r="U46" s="77">
        <v>0</v>
      </c>
      <c r="V46" s="34">
        <v>0</v>
      </c>
      <c r="W46" s="60">
        <f>COUNTIFS(配置清单!G:G,G46,配置清单!$H:$H,"PM",配置清单!$N:$N,"在岗")</f>
        <v>2</v>
      </c>
      <c r="X46" s="61">
        <f t="shared" si="23"/>
        <v>1</v>
      </c>
      <c r="Y46" s="60">
        <f>COUNTIFS(配置清单!$G:$G,G46,配置清单!$H:$H,"PM",配置清单!$N:$N,"在岗",配置清单!$P:$P,"&lt;&gt;暂不胜任")</f>
        <v>2</v>
      </c>
      <c r="Z46" s="61">
        <f t="shared" si="24"/>
        <v>1</v>
      </c>
      <c r="AA46" s="62">
        <f>COUNTIFS(配置清单!$G:$G,G46,配置清单!$H:$H,"SE",配置清单!$N:$N,"在岗")+COUNTIFS(配置清单!$G:$G,G46,配置清单!$H:$H,"SA",配置清单!$N:$N,"在岗")</f>
        <v>0</v>
      </c>
      <c r="AB46" s="61" t="str">
        <f t="shared" si="25"/>
        <v>NA</v>
      </c>
      <c r="AC46" s="60">
        <f>COUNTIFS(配置清单!$G:$G,G46,配置清单!$H:$H,"SE",配置清单!$N:$N,"在岗",配置清单!$P:$P,"&lt;&gt;暂不胜任")+COUNTIFS(配置清单!$G:$G,G46,配置清单!$H:$H,"SA",配置清单!$N:$N,"在岗",配置清单!$P:$P,"&lt;&gt;暂不胜任")</f>
        <v>0</v>
      </c>
      <c r="AD46" s="61" t="str">
        <f t="shared" si="26"/>
        <v>NA</v>
      </c>
      <c r="AE46" s="60">
        <f>COUNTIFS(配置清单!$G:$G,G46,配置清单!H:H,"MDE",配置清单!N:N,"在岗")</f>
        <v>0</v>
      </c>
      <c r="AF46" s="61" t="str">
        <f t="shared" si="27"/>
        <v>NA</v>
      </c>
      <c r="AG46" s="60">
        <f>COUNTIFS(配置清单!$G:$G,G46,配置清单!$H:$H,"MDE",配置清单!$N:$N,"在岗",配置清单!$P:$P,"&lt;&gt;暂不胜任")</f>
        <v>0</v>
      </c>
      <c r="AH46" s="61" t="str">
        <f t="shared" si="28"/>
        <v>NA</v>
      </c>
      <c r="AI46" s="62">
        <f>COUNTIFS(配置清单!G:G,G46,配置清单!H:H,"TPM",配置清单!N:N,"在岗")+COUNTIFS(配置清单!G:G,G46,配置清单!H:H,"TC",配置清单!N:N,"在岗")</f>
        <v>0</v>
      </c>
      <c r="AJ46" s="61" t="str">
        <f t="shared" si="29"/>
        <v>NA</v>
      </c>
      <c r="AK46" s="60">
        <f>COUNTIFS(配置清单!G:G,G46,配置清单!H:H,"TPM",配置清单!N:N,"在岗",配置清单!P:P,"&lt;&gt;暂不胜任")+COUNTIFS(配置清单!G:G,G46,配置清单!H:H,"TC",配置清单!N:N,"在岗",配置清单!P:P,"&lt;&gt;暂不胜任")</f>
        <v>0</v>
      </c>
      <c r="AL46" s="61" t="str">
        <f t="shared" si="30"/>
        <v>NA</v>
      </c>
      <c r="AM46" s="60">
        <f>COUNTIFS(配置清单!G:G,G46,配置清单!H:H,"TSE",配置清单!N:N,"在岗")</f>
        <v>0</v>
      </c>
      <c r="AN46" s="61" t="str">
        <f t="shared" si="31"/>
        <v>NA</v>
      </c>
      <c r="AO46" s="60">
        <f>COUNTIFS(配置清单!G:G,G46,配置清单!H:H,"TSE",配置清单!N:N,"在岗",配置清单!P:P,"&lt;&gt;暂不胜任")</f>
        <v>0</v>
      </c>
      <c r="AP46" s="61" t="str">
        <f t="shared" si="32"/>
        <v>NA</v>
      </c>
      <c r="AQ46" s="60">
        <f>COUNTIFS(配置清单!$G:$G,G46,配置清单!H:H,"QA",配置清单!N:N,"在岗")</f>
        <v>1</v>
      </c>
      <c r="AR46" s="61">
        <f t="shared" si="33"/>
        <v>1</v>
      </c>
      <c r="AS46" s="60">
        <f>COUNTIFS(配置清单!$G:$G,G46,配置清单!$H:$H,"QA",配置清单!$N:$N,"在岗",配置清单!$P:$P,"&lt;&gt;暂不胜任")</f>
        <v>1</v>
      </c>
      <c r="AT46" s="61">
        <f t="shared" si="34"/>
        <v>1</v>
      </c>
      <c r="AU46" s="60">
        <f>COUNTIFS(配置清单!G:G,规划及评估!G46,配置清单!H:H,"BA",配置清单!N:N,"在岗")</f>
        <v>0</v>
      </c>
      <c r="AV46" s="61" t="str">
        <f t="shared" si="35"/>
        <v>NA</v>
      </c>
      <c r="AW46" s="60">
        <f>COUNTIFS(配置清单!G:G,G46,配置清单!H:H,"BA",配置清单!N:N,"在岗",配置清单!P:P,"&lt;&gt;暂不胜任")</f>
        <v>0</v>
      </c>
      <c r="AX46" s="61" t="str">
        <f t="shared" si="36"/>
        <v>NA</v>
      </c>
      <c r="AY46" s="60">
        <f>COUNTIFS(配置清单!G:G,规划及评估!G46,配置清单!H:H,"IA",配置清单!N:N,"在岗")</f>
        <v>0</v>
      </c>
      <c r="AZ46" s="61" t="str">
        <f t="shared" si="37"/>
        <v>NA</v>
      </c>
      <c r="BA46" s="60">
        <f>COUNTIFS(配置清单!G:G,G46,配置清单!H:H,"IA",配置清单!N:N,"在岗",配置清单!P:P,"&lt;&gt;暂不胜任")</f>
        <v>0</v>
      </c>
      <c r="BB46" s="61" t="str">
        <f t="shared" si="38"/>
        <v>NA</v>
      </c>
      <c r="BC46" s="60">
        <f>COUNTIFS(配置清单!G:G,规划及评估!G46,配置清单!H:H,"产品经理",配置清单!N:N,"在岗")</f>
        <v>0</v>
      </c>
      <c r="BD46" s="61" t="str">
        <f t="shared" si="39"/>
        <v>NA</v>
      </c>
      <c r="BE46" s="60">
        <f>COUNTIFS(配置清单!G:G,G46,配置清单!H:H,"产品经理",配置清单!N:N,"在岗",配置清单!P:P,"&lt;&gt;暂不胜任")</f>
        <v>0</v>
      </c>
      <c r="BF46" s="61" t="str">
        <f t="shared" si="40"/>
        <v>NA</v>
      </c>
      <c r="BG46" s="63">
        <f t="shared" si="41"/>
        <v>3</v>
      </c>
      <c r="BH46" s="64">
        <f t="shared" si="42"/>
        <v>3</v>
      </c>
      <c r="BI46" s="64">
        <f t="shared" si="43"/>
        <v>3</v>
      </c>
      <c r="BJ46" s="64">
        <f t="shared" si="44"/>
        <v>3</v>
      </c>
      <c r="BK46" s="65">
        <f t="shared" si="45"/>
        <v>1</v>
      </c>
      <c r="BL46" s="66">
        <f t="shared" si="46"/>
        <v>1</v>
      </c>
      <c r="BM46" s="92">
        <f t="shared" si="47"/>
        <v>2</v>
      </c>
      <c r="BN46" s="92">
        <f t="shared" si="48"/>
        <v>2</v>
      </c>
      <c r="BO46" s="92">
        <f t="shared" si="49"/>
        <v>0</v>
      </c>
      <c r="BP46" s="92">
        <f t="shared" si="50"/>
        <v>0</v>
      </c>
      <c r="BQ46" s="92">
        <f t="shared" si="51"/>
        <v>0</v>
      </c>
      <c r="BR46" s="92">
        <f t="shared" si="52"/>
        <v>0</v>
      </c>
      <c r="BS46" s="92">
        <f t="shared" si="53"/>
        <v>0</v>
      </c>
      <c r="BT46" s="92">
        <f t="shared" si="54"/>
        <v>0</v>
      </c>
      <c r="BU46" s="92">
        <f t="shared" si="55"/>
        <v>0</v>
      </c>
      <c r="BV46" s="92">
        <f t="shared" si="56"/>
        <v>0</v>
      </c>
      <c r="BW46" s="92">
        <f t="shared" si="57"/>
        <v>1</v>
      </c>
      <c r="BX46" s="92">
        <f t="shared" si="58"/>
        <v>1</v>
      </c>
      <c r="BY46" s="92">
        <f t="shared" si="59"/>
        <v>0</v>
      </c>
      <c r="BZ46" s="92">
        <f t="shared" si="60"/>
        <v>0</v>
      </c>
      <c r="CA46" s="92">
        <f t="shared" si="61"/>
        <v>0</v>
      </c>
      <c r="CB46" s="92">
        <f t="shared" si="62"/>
        <v>0</v>
      </c>
      <c r="CC46" s="92">
        <f t="shared" si="63"/>
        <v>0</v>
      </c>
      <c r="CD46" s="92">
        <f t="shared" si="64"/>
        <v>0</v>
      </c>
    </row>
    <row r="47" spans="1:82" hidden="1">
      <c r="A47" s="34">
        <v>40</v>
      </c>
      <c r="B47" s="34" t="s">
        <v>185</v>
      </c>
      <c r="C47" s="34" t="s">
        <v>1067</v>
      </c>
      <c r="D47" s="34" t="s">
        <v>1066</v>
      </c>
      <c r="E47" s="34" t="s">
        <v>1342</v>
      </c>
      <c r="F47" s="34" t="s">
        <v>1391</v>
      </c>
      <c r="G47" s="34" t="s">
        <v>1392</v>
      </c>
      <c r="H47" s="34" t="s">
        <v>7</v>
      </c>
      <c r="I47" s="34" t="s">
        <v>7</v>
      </c>
      <c r="J47" s="34" t="s">
        <v>195</v>
      </c>
      <c r="K47" s="34" t="s">
        <v>195</v>
      </c>
      <c r="L47" s="34" t="s">
        <v>2059</v>
      </c>
      <c r="M47" s="34" t="s">
        <v>1357</v>
      </c>
      <c r="N47" s="34">
        <v>1</v>
      </c>
      <c r="O47" s="34">
        <v>0</v>
      </c>
      <c r="P47" s="34">
        <v>0</v>
      </c>
      <c r="Q47" s="34">
        <v>0</v>
      </c>
      <c r="R47" s="34">
        <v>0</v>
      </c>
      <c r="S47" s="34">
        <v>1</v>
      </c>
      <c r="T47" s="34">
        <v>0</v>
      </c>
      <c r="U47" s="77">
        <v>0</v>
      </c>
      <c r="V47" s="34">
        <v>0</v>
      </c>
      <c r="W47" s="60">
        <f>COUNTIFS(配置清单!G:G,G47,配置清单!$H:$H,"PM",配置清单!$N:$N,"在岗")</f>
        <v>1</v>
      </c>
      <c r="X47" s="61">
        <f t="shared" si="23"/>
        <v>1</v>
      </c>
      <c r="Y47" s="60">
        <f>COUNTIFS(配置清单!$G:$G,G47,配置清单!$H:$H,"PM",配置清单!$N:$N,"在岗",配置清单!$P:$P,"&lt;&gt;暂不胜任")</f>
        <v>1</v>
      </c>
      <c r="Z47" s="61">
        <f t="shared" si="24"/>
        <v>1</v>
      </c>
      <c r="AA47" s="62">
        <f>COUNTIFS(配置清单!$G:$G,G47,配置清单!$H:$H,"SE",配置清单!$N:$N,"在岗")+COUNTIFS(配置清单!$G:$G,G47,配置清单!$H:$H,"SA",配置清单!$N:$N,"在岗")</f>
        <v>0</v>
      </c>
      <c r="AB47" s="61" t="str">
        <f t="shared" si="25"/>
        <v>NA</v>
      </c>
      <c r="AC47" s="60">
        <f>COUNTIFS(配置清单!$G:$G,G47,配置清单!$H:$H,"SE",配置清单!$N:$N,"在岗",配置清单!$P:$P,"&lt;&gt;暂不胜任")+COUNTIFS(配置清单!$G:$G,G47,配置清单!$H:$H,"SA",配置清单!$N:$N,"在岗",配置清单!$P:$P,"&lt;&gt;暂不胜任")</f>
        <v>0</v>
      </c>
      <c r="AD47" s="61" t="str">
        <f t="shared" si="26"/>
        <v>NA</v>
      </c>
      <c r="AE47" s="60">
        <f>COUNTIFS(配置清单!$G:$G,G47,配置清单!H:H,"MDE",配置清单!N:N,"在岗")</f>
        <v>0</v>
      </c>
      <c r="AF47" s="61" t="str">
        <f t="shared" si="27"/>
        <v>NA</v>
      </c>
      <c r="AG47" s="60">
        <f>COUNTIFS(配置清单!$G:$G,G47,配置清单!$H:$H,"MDE",配置清单!$N:$N,"在岗",配置清单!$P:$P,"&lt;&gt;暂不胜任")</f>
        <v>0</v>
      </c>
      <c r="AH47" s="61" t="str">
        <f t="shared" si="28"/>
        <v>NA</v>
      </c>
      <c r="AI47" s="62">
        <f>COUNTIFS(配置清单!G:G,G47,配置清单!H:H,"TPM",配置清单!N:N,"在岗")+COUNTIFS(配置清单!G:G,G47,配置清单!H:H,"TC",配置清单!N:N,"在岗")</f>
        <v>0</v>
      </c>
      <c r="AJ47" s="61" t="str">
        <f t="shared" si="29"/>
        <v>NA</v>
      </c>
      <c r="AK47" s="60">
        <f>COUNTIFS(配置清单!G:G,G47,配置清单!H:H,"TPM",配置清单!N:N,"在岗",配置清单!P:P,"&lt;&gt;暂不胜任")+COUNTIFS(配置清单!G:G,G47,配置清单!H:H,"TC",配置清单!N:N,"在岗",配置清单!P:P,"&lt;&gt;暂不胜任")</f>
        <v>0</v>
      </c>
      <c r="AL47" s="61" t="str">
        <f t="shared" si="30"/>
        <v>NA</v>
      </c>
      <c r="AM47" s="60">
        <f>COUNTIFS(配置清单!G:G,G47,配置清单!H:H,"TSE",配置清单!N:N,"在岗")</f>
        <v>0</v>
      </c>
      <c r="AN47" s="61" t="str">
        <f t="shared" si="31"/>
        <v>NA</v>
      </c>
      <c r="AO47" s="60">
        <f>COUNTIFS(配置清单!G:G,G47,配置清单!H:H,"TSE",配置清单!N:N,"在岗",配置清单!P:P,"&lt;&gt;暂不胜任")</f>
        <v>0</v>
      </c>
      <c r="AP47" s="61" t="str">
        <f t="shared" si="32"/>
        <v>NA</v>
      </c>
      <c r="AQ47" s="60">
        <f>COUNTIFS(配置清单!$G:$G,G47,配置清单!H:H,"QA",配置清单!N:N,"在岗")</f>
        <v>1</v>
      </c>
      <c r="AR47" s="61">
        <f t="shared" si="33"/>
        <v>1</v>
      </c>
      <c r="AS47" s="60">
        <f>COUNTIFS(配置清单!$G:$G,G47,配置清单!$H:$H,"QA",配置清单!$N:$N,"在岗",配置清单!$P:$P,"&lt;&gt;暂不胜任")</f>
        <v>1</v>
      </c>
      <c r="AT47" s="61">
        <f t="shared" si="34"/>
        <v>1</v>
      </c>
      <c r="AU47" s="60">
        <f>COUNTIFS(配置清单!G:G,规划及评估!G47,配置清单!H:H,"BA",配置清单!N:N,"在岗")</f>
        <v>0</v>
      </c>
      <c r="AV47" s="61" t="str">
        <f t="shared" si="35"/>
        <v>NA</v>
      </c>
      <c r="AW47" s="60">
        <f>COUNTIFS(配置清单!G:G,G47,配置清单!H:H,"BA",配置清单!N:N,"在岗",配置清单!P:P,"&lt;&gt;暂不胜任")</f>
        <v>0</v>
      </c>
      <c r="AX47" s="61" t="str">
        <f t="shared" si="36"/>
        <v>NA</v>
      </c>
      <c r="AY47" s="60">
        <f>COUNTIFS(配置清单!G:G,规划及评估!G47,配置清单!H:H,"IA",配置清单!N:N,"在岗")</f>
        <v>0</v>
      </c>
      <c r="AZ47" s="61" t="str">
        <f t="shared" si="37"/>
        <v>NA</v>
      </c>
      <c r="BA47" s="60">
        <f>COUNTIFS(配置清单!G:G,G47,配置清单!H:H,"IA",配置清单!N:N,"在岗",配置清单!P:P,"&lt;&gt;暂不胜任")</f>
        <v>0</v>
      </c>
      <c r="BB47" s="61" t="str">
        <f t="shared" si="38"/>
        <v>NA</v>
      </c>
      <c r="BC47" s="60">
        <f>COUNTIFS(配置清单!G:G,规划及评估!G47,配置清单!H:H,"产品经理",配置清单!N:N,"在岗")</f>
        <v>0</v>
      </c>
      <c r="BD47" s="61" t="str">
        <f t="shared" si="39"/>
        <v>NA</v>
      </c>
      <c r="BE47" s="60">
        <f>COUNTIFS(配置清单!G:G,G47,配置清单!H:H,"产品经理",配置清单!N:N,"在岗",配置清单!P:P,"&lt;&gt;暂不胜任")</f>
        <v>0</v>
      </c>
      <c r="BF47" s="61" t="str">
        <f t="shared" si="40"/>
        <v>NA</v>
      </c>
      <c r="BG47" s="63">
        <f t="shared" si="41"/>
        <v>2</v>
      </c>
      <c r="BH47" s="64">
        <f t="shared" si="42"/>
        <v>2</v>
      </c>
      <c r="BI47" s="64">
        <f t="shared" si="43"/>
        <v>2</v>
      </c>
      <c r="BJ47" s="64">
        <f t="shared" si="44"/>
        <v>2</v>
      </c>
      <c r="BK47" s="65">
        <f t="shared" si="45"/>
        <v>1</v>
      </c>
      <c r="BL47" s="66">
        <f t="shared" si="46"/>
        <v>1</v>
      </c>
      <c r="BM47" s="92">
        <f t="shared" si="47"/>
        <v>1</v>
      </c>
      <c r="BN47" s="92">
        <f t="shared" si="48"/>
        <v>1</v>
      </c>
      <c r="BO47" s="92">
        <f t="shared" si="49"/>
        <v>0</v>
      </c>
      <c r="BP47" s="92">
        <f t="shared" si="50"/>
        <v>0</v>
      </c>
      <c r="BQ47" s="92">
        <f t="shared" si="51"/>
        <v>0</v>
      </c>
      <c r="BR47" s="92">
        <f t="shared" si="52"/>
        <v>0</v>
      </c>
      <c r="BS47" s="92">
        <f t="shared" si="53"/>
        <v>0</v>
      </c>
      <c r="BT47" s="92">
        <f t="shared" si="54"/>
        <v>0</v>
      </c>
      <c r="BU47" s="92">
        <f t="shared" si="55"/>
        <v>0</v>
      </c>
      <c r="BV47" s="92">
        <f t="shared" si="56"/>
        <v>0</v>
      </c>
      <c r="BW47" s="92">
        <f t="shared" si="57"/>
        <v>1</v>
      </c>
      <c r="BX47" s="92">
        <f t="shared" si="58"/>
        <v>1</v>
      </c>
      <c r="BY47" s="92">
        <f t="shared" si="59"/>
        <v>0</v>
      </c>
      <c r="BZ47" s="92">
        <f t="shared" si="60"/>
        <v>0</v>
      </c>
      <c r="CA47" s="92">
        <f t="shared" si="61"/>
        <v>0</v>
      </c>
      <c r="CB47" s="92">
        <f t="shared" si="62"/>
        <v>0</v>
      </c>
      <c r="CC47" s="92">
        <f t="shared" si="63"/>
        <v>0</v>
      </c>
      <c r="CD47" s="92">
        <f t="shared" si="64"/>
        <v>0</v>
      </c>
    </row>
    <row r="48" spans="1:82" hidden="1">
      <c r="A48" s="34">
        <v>41</v>
      </c>
      <c r="B48" s="34" t="s">
        <v>185</v>
      </c>
      <c r="C48" s="34" t="s">
        <v>1067</v>
      </c>
      <c r="D48" s="34" t="s">
        <v>1066</v>
      </c>
      <c r="E48" s="34" t="s">
        <v>1342</v>
      </c>
      <c r="F48" s="34" t="s">
        <v>1391</v>
      </c>
      <c r="G48" s="34" t="s">
        <v>1398</v>
      </c>
      <c r="H48" s="34" t="s">
        <v>4</v>
      </c>
      <c r="I48" s="34" t="s">
        <v>4</v>
      </c>
      <c r="J48" s="34" t="s">
        <v>34</v>
      </c>
      <c r="K48" s="34" t="s">
        <v>34</v>
      </c>
      <c r="L48" s="34" t="s">
        <v>2058</v>
      </c>
      <c r="M48" s="34" t="s">
        <v>1357</v>
      </c>
      <c r="N48" s="34">
        <v>1</v>
      </c>
      <c r="O48" s="34">
        <v>0</v>
      </c>
      <c r="P48" s="34">
        <v>1</v>
      </c>
      <c r="Q48" s="34">
        <v>1</v>
      </c>
      <c r="R48" s="34">
        <v>0</v>
      </c>
      <c r="S48" s="34">
        <v>1</v>
      </c>
      <c r="T48" s="34">
        <v>0</v>
      </c>
      <c r="U48" s="77">
        <v>0</v>
      </c>
      <c r="V48" s="34">
        <v>0</v>
      </c>
      <c r="W48" s="60">
        <f>COUNTIFS(配置清单!G:G,G48,配置清单!$H:$H,"PM",配置清单!$N:$N,"在岗")</f>
        <v>1</v>
      </c>
      <c r="X48" s="61">
        <f t="shared" si="23"/>
        <v>1</v>
      </c>
      <c r="Y48" s="60">
        <f>COUNTIFS(配置清单!$G:$G,G48,配置清单!$H:$H,"PM",配置清单!$N:$N,"在岗",配置清单!$P:$P,"&lt;&gt;暂不胜任")</f>
        <v>1</v>
      </c>
      <c r="Z48" s="61">
        <f t="shared" si="24"/>
        <v>1</v>
      </c>
      <c r="AA48" s="62">
        <f>COUNTIFS(配置清单!$G:$G,G48,配置清单!$H:$H,"SE",配置清单!$N:$N,"在岗")+COUNTIFS(配置清单!$G:$G,G48,配置清单!$H:$H,"SA",配置清单!$N:$N,"在岗")</f>
        <v>0</v>
      </c>
      <c r="AB48" s="61" t="str">
        <f t="shared" si="25"/>
        <v>NA</v>
      </c>
      <c r="AC48" s="60">
        <f>COUNTIFS(配置清单!$G:$G,G48,配置清单!$H:$H,"SE",配置清单!$N:$N,"在岗",配置清单!$P:$P,"&lt;&gt;暂不胜任")+COUNTIFS(配置清单!$G:$G,G48,配置清单!$H:$H,"SA",配置清单!$N:$N,"在岗",配置清单!$P:$P,"&lt;&gt;暂不胜任")</f>
        <v>0</v>
      </c>
      <c r="AD48" s="61" t="str">
        <f t="shared" si="26"/>
        <v>NA</v>
      </c>
      <c r="AE48" s="60">
        <f>COUNTIFS(配置清单!$G:$G,G48,配置清单!H:H,"MDE",配置清单!N:N,"在岗")</f>
        <v>1</v>
      </c>
      <c r="AF48" s="61">
        <f t="shared" si="27"/>
        <v>1</v>
      </c>
      <c r="AG48" s="60">
        <f>COUNTIFS(配置清单!$G:$G,G48,配置清单!$H:$H,"MDE",配置清单!$N:$N,"在岗",配置清单!$P:$P,"&lt;&gt;暂不胜任")</f>
        <v>1</v>
      </c>
      <c r="AH48" s="61">
        <f t="shared" si="28"/>
        <v>1</v>
      </c>
      <c r="AI48" s="62">
        <f>COUNTIFS(配置清单!G:G,G48,配置清单!H:H,"TPM",配置清单!N:N,"在岗")+COUNTIFS(配置清单!G:G,G48,配置清单!H:H,"TC",配置清单!N:N,"在岗")</f>
        <v>1</v>
      </c>
      <c r="AJ48" s="61">
        <f t="shared" si="29"/>
        <v>1</v>
      </c>
      <c r="AK48" s="60">
        <f>COUNTIFS(配置清单!G:G,G48,配置清单!H:H,"TPM",配置清单!N:N,"在岗",配置清单!P:P,"&lt;&gt;暂不胜任")+COUNTIFS(配置清单!G:G,G48,配置清单!H:H,"TC",配置清单!N:N,"在岗",配置清单!P:P,"&lt;&gt;暂不胜任")</f>
        <v>1</v>
      </c>
      <c r="AL48" s="61">
        <f t="shared" si="30"/>
        <v>1</v>
      </c>
      <c r="AM48" s="60">
        <f>COUNTIFS(配置清单!G:G,G48,配置清单!H:H,"TSE",配置清单!N:N,"在岗")</f>
        <v>0</v>
      </c>
      <c r="AN48" s="61" t="str">
        <f t="shared" si="31"/>
        <v>NA</v>
      </c>
      <c r="AO48" s="60">
        <f>COUNTIFS(配置清单!G:G,G48,配置清单!H:H,"TSE",配置清单!N:N,"在岗",配置清单!P:P,"&lt;&gt;暂不胜任")</f>
        <v>0</v>
      </c>
      <c r="AP48" s="61" t="str">
        <f t="shared" si="32"/>
        <v>NA</v>
      </c>
      <c r="AQ48" s="60">
        <f>COUNTIFS(配置清单!$G:$G,G48,配置清单!H:H,"QA",配置清单!N:N,"在岗")</f>
        <v>1</v>
      </c>
      <c r="AR48" s="61">
        <f t="shared" si="33"/>
        <v>1</v>
      </c>
      <c r="AS48" s="60">
        <f>COUNTIFS(配置清单!$G:$G,G48,配置清单!$H:$H,"QA",配置清单!$N:$N,"在岗",配置清单!$P:$P,"&lt;&gt;暂不胜任")</f>
        <v>1</v>
      </c>
      <c r="AT48" s="61">
        <f t="shared" si="34"/>
        <v>1</v>
      </c>
      <c r="AU48" s="60">
        <f>COUNTIFS(配置清单!G:G,规划及评估!G48,配置清单!H:H,"BA",配置清单!N:N,"在岗")</f>
        <v>0</v>
      </c>
      <c r="AV48" s="61" t="str">
        <f t="shared" si="35"/>
        <v>NA</v>
      </c>
      <c r="AW48" s="60">
        <f>COUNTIFS(配置清单!G:G,G48,配置清单!H:H,"BA",配置清单!N:N,"在岗",配置清单!P:P,"&lt;&gt;暂不胜任")</f>
        <v>0</v>
      </c>
      <c r="AX48" s="61" t="str">
        <f t="shared" si="36"/>
        <v>NA</v>
      </c>
      <c r="AY48" s="60">
        <f>COUNTIFS(配置清单!G:G,规划及评估!G48,配置清单!H:H,"IA",配置清单!N:N,"在岗")</f>
        <v>0</v>
      </c>
      <c r="AZ48" s="61" t="str">
        <f t="shared" si="37"/>
        <v>NA</v>
      </c>
      <c r="BA48" s="60">
        <f>COUNTIFS(配置清单!G:G,G48,配置清单!H:H,"IA",配置清单!N:N,"在岗",配置清单!P:P,"&lt;&gt;暂不胜任")</f>
        <v>0</v>
      </c>
      <c r="BB48" s="61" t="str">
        <f t="shared" si="38"/>
        <v>NA</v>
      </c>
      <c r="BC48" s="60">
        <f>COUNTIFS(配置清单!G:G,规划及评估!G48,配置清单!H:H,"产品经理",配置清单!N:N,"在岗")</f>
        <v>0</v>
      </c>
      <c r="BD48" s="61" t="str">
        <f t="shared" si="39"/>
        <v>NA</v>
      </c>
      <c r="BE48" s="60">
        <f>COUNTIFS(配置清单!G:G,G48,配置清单!H:H,"产品经理",配置清单!N:N,"在岗",配置清单!P:P,"&lt;&gt;暂不胜任")</f>
        <v>0</v>
      </c>
      <c r="BF48" s="61" t="str">
        <f t="shared" si="40"/>
        <v>NA</v>
      </c>
      <c r="BG48" s="63">
        <f t="shared" si="41"/>
        <v>4</v>
      </c>
      <c r="BH48" s="64">
        <f t="shared" si="42"/>
        <v>4</v>
      </c>
      <c r="BI48" s="64">
        <f t="shared" si="43"/>
        <v>4</v>
      </c>
      <c r="BJ48" s="64">
        <f t="shared" si="44"/>
        <v>4</v>
      </c>
      <c r="BK48" s="65">
        <f t="shared" si="45"/>
        <v>1</v>
      </c>
      <c r="BL48" s="66">
        <f t="shared" si="46"/>
        <v>1</v>
      </c>
      <c r="BM48" s="92">
        <f t="shared" si="47"/>
        <v>1</v>
      </c>
      <c r="BN48" s="92">
        <f t="shared" si="48"/>
        <v>1</v>
      </c>
      <c r="BO48" s="92">
        <f t="shared" si="49"/>
        <v>0</v>
      </c>
      <c r="BP48" s="92">
        <f t="shared" si="50"/>
        <v>0</v>
      </c>
      <c r="BQ48" s="92">
        <f t="shared" si="51"/>
        <v>1</v>
      </c>
      <c r="BR48" s="92">
        <f t="shared" si="52"/>
        <v>1</v>
      </c>
      <c r="BS48" s="92">
        <f t="shared" si="53"/>
        <v>1</v>
      </c>
      <c r="BT48" s="92">
        <f t="shared" si="54"/>
        <v>1</v>
      </c>
      <c r="BU48" s="92">
        <f t="shared" si="55"/>
        <v>0</v>
      </c>
      <c r="BV48" s="92">
        <f t="shared" si="56"/>
        <v>0</v>
      </c>
      <c r="BW48" s="92">
        <f t="shared" si="57"/>
        <v>1</v>
      </c>
      <c r="BX48" s="92">
        <f t="shared" si="58"/>
        <v>1</v>
      </c>
      <c r="BY48" s="92">
        <f t="shared" si="59"/>
        <v>0</v>
      </c>
      <c r="BZ48" s="92">
        <f t="shared" si="60"/>
        <v>0</v>
      </c>
      <c r="CA48" s="92">
        <f t="shared" si="61"/>
        <v>0</v>
      </c>
      <c r="CB48" s="92">
        <f t="shared" si="62"/>
        <v>0</v>
      </c>
      <c r="CC48" s="92">
        <f t="shared" si="63"/>
        <v>0</v>
      </c>
      <c r="CD48" s="92">
        <f t="shared" si="64"/>
        <v>0</v>
      </c>
    </row>
    <row r="49" spans="1:82" hidden="1">
      <c r="A49" s="34">
        <v>42</v>
      </c>
      <c r="B49" s="34" t="s">
        <v>185</v>
      </c>
      <c r="C49" s="34" t="s">
        <v>1067</v>
      </c>
      <c r="D49" s="34" t="s">
        <v>1066</v>
      </c>
      <c r="E49" s="34" t="s">
        <v>1342</v>
      </c>
      <c r="F49" s="34" t="s">
        <v>1391</v>
      </c>
      <c r="G49" s="34" t="s">
        <v>1414</v>
      </c>
      <c r="H49" s="34" t="s">
        <v>6</v>
      </c>
      <c r="I49" s="34" t="s">
        <v>6</v>
      </c>
      <c r="J49" s="34" t="s">
        <v>195</v>
      </c>
      <c r="K49" s="34" t="s">
        <v>195</v>
      </c>
      <c r="L49" s="34" t="s">
        <v>2066</v>
      </c>
      <c r="N49" s="34">
        <v>1</v>
      </c>
      <c r="O49" s="34">
        <v>0</v>
      </c>
      <c r="P49" s="34">
        <v>0</v>
      </c>
      <c r="Q49" s="34">
        <v>0</v>
      </c>
      <c r="R49" s="34">
        <v>0</v>
      </c>
      <c r="S49" s="34">
        <v>0</v>
      </c>
      <c r="T49" s="34">
        <v>0</v>
      </c>
      <c r="U49" s="77">
        <v>0</v>
      </c>
      <c r="V49" s="34">
        <v>0</v>
      </c>
      <c r="W49" s="60">
        <f>COUNTIFS(配置清单!G:G,G49,配置清单!$H:$H,"PM",配置清单!$N:$N,"在岗")</f>
        <v>2</v>
      </c>
      <c r="X49" s="61">
        <f t="shared" si="23"/>
        <v>1</v>
      </c>
      <c r="Y49" s="60">
        <f>COUNTIFS(配置清单!$G:$G,G49,配置清单!$H:$H,"PM",配置清单!$N:$N,"在岗",配置清单!$P:$P,"&lt;&gt;暂不胜任")</f>
        <v>2</v>
      </c>
      <c r="Z49" s="61">
        <f t="shared" si="24"/>
        <v>1</v>
      </c>
      <c r="AA49" s="62">
        <f>COUNTIFS(配置清单!$G:$G,G49,配置清单!$H:$H,"SE",配置清单!$N:$N,"在岗")+COUNTIFS(配置清单!$G:$G,G49,配置清单!$H:$H,"SA",配置清单!$N:$N,"在岗")</f>
        <v>0</v>
      </c>
      <c r="AB49" s="61" t="str">
        <f t="shared" si="25"/>
        <v>NA</v>
      </c>
      <c r="AC49" s="60">
        <f>COUNTIFS(配置清单!$G:$G,G49,配置清单!$H:$H,"SE",配置清单!$N:$N,"在岗",配置清单!$P:$P,"&lt;&gt;暂不胜任")+COUNTIFS(配置清单!$G:$G,G49,配置清单!$H:$H,"SA",配置清单!$N:$N,"在岗",配置清单!$P:$P,"&lt;&gt;暂不胜任")</f>
        <v>0</v>
      </c>
      <c r="AD49" s="61" t="str">
        <f t="shared" si="26"/>
        <v>NA</v>
      </c>
      <c r="AE49" s="60">
        <f>COUNTIFS(配置清单!$G:$G,G49,配置清单!H:H,"MDE",配置清单!N:N,"在岗")</f>
        <v>0</v>
      </c>
      <c r="AF49" s="61" t="str">
        <f t="shared" si="27"/>
        <v>NA</v>
      </c>
      <c r="AG49" s="60">
        <f>COUNTIFS(配置清单!$G:$G,G49,配置清单!$H:$H,"MDE",配置清单!$N:$N,"在岗",配置清单!$P:$P,"&lt;&gt;暂不胜任")</f>
        <v>0</v>
      </c>
      <c r="AH49" s="61" t="str">
        <f t="shared" si="28"/>
        <v>NA</v>
      </c>
      <c r="AI49" s="62">
        <f>COUNTIFS(配置清单!G:G,G49,配置清单!H:H,"TPM",配置清单!N:N,"在岗")+COUNTIFS(配置清单!G:G,G49,配置清单!H:H,"TC",配置清单!N:N,"在岗")</f>
        <v>0</v>
      </c>
      <c r="AJ49" s="61" t="str">
        <f t="shared" si="29"/>
        <v>NA</v>
      </c>
      <c r="AK49" s="60">
        <f>COUNTIFS(配置清单!G:G,G49,配置清单!H:H,"TPM",配置清单!N:N,"在岗",配置清单!P:P,"&lt;&gt;暂不胜任")+COUNTIFS(配置清单!G:G,G49,配置清单!H:H,"TC",配置清单!N:N,"在岗",配置清单!P:P,"&lt;&gt;暂不胜任")</f>
        <v>0</v>
      </c>
      <c r="AL49" s="61" t="str">
        <f t="shared" si="30"/>
        <v>NA</v>
      </c>
      <c r="AM49" s="60">
        <f>COUNTIFS(配置清单!G:G,G49,配置清单!H:H,"TSE",配置清单!N:N,"在岗")</f>
        <v>0</v>
      </c>
      <c r="AN49" s="61" t="str">
        <f t="shared" si="31"/>
        <v>NA</v>
      </c>
      <c r="AO49" s="60">
        <f>COUNTIFS(配置清单!G:G,G49,配置清单!H:H,"TSE",配置清单!N:N,"在岗",配置清单!P:P,"&lt;&gt;暂不胜任")</f>
        <v>0</v>
      </c>
      <c r="AP49" s="61" t="str">
        <f t="shared" si="32"/>
        <v>NA</v>
      </c>
      <c r="AQ49" s="60">
        <f>COUNTIFS(配置清单!$G:$G,G49,配置清单!H:H,"QA",配置清单!N:N,"在岗")</f>
        <v>2</v>
      </c>
      <c r="AR49" s="61" t="str">
        <f t="shared" si="33"/>
        <v>NA</v>
      </c>
      <c r="AS49" s="60">
        <f>COUNTIFS(配置清单!$G:$G,G49,配置清单!$H:$H,"QA",配置清单!$N:$N,"在岗",配置清单!$P:$P,"&lt;&gt;暂不胜任")</f>
        <v>2</v>
      </c>
      <c r="AT49" s="61" t="str">
        <f t="shared" si="34"/>
        <v>NA</v>
      </c>
      <c r="AU49" s="60">
        <f>COUNTIFS(配置清单!G:G,规划及评估!G49,配置清单!H:H,"BA",配置清单!N:N,"在岗")</f>
        <v>0</v>
      </c>
      <c r="AV49" s="61" t="str">
        <f t="shared" si="35"/>
        <v>NA</v>
      </c>
      <c r="AW49" s="60">
        <f>COUNTIFS(配置清单!G:G,G49,配置清单!H:H,"BA",配置清单!N:N,"在岗",配置清单!P:P,"&lt;&gt;暂不胜任")</f>
        <v>0</v>
      </c>
      <c r="AX49" s="61" t="str">
        <f t="shared" si="36"/>
        <v>NA</v>
      </c>
      <c r="AY49" s="60">
        <f>COUNTIFS(配置清单!G:G,规划及评估!G49,配置清单!H:H,"IA",配置清单!N:N,"在岗")</f>
        <v>0</v>
      </c>
      <c r="AZ49" s="61" t="str">
        <f t="shared" si="37"/>
        <v>NA</v>
      </c>
      <c r="BA49" s="60">
        <f>COUNTIFS(配置清单!G:G,G49,配置清单!H:H,"IA",配置清单!N:N,"在岗",配置清单!P:P,"&lt;&gt;暂不胜任")</f>
        <v>0</v>
      </c>
      <c r="BB49" s="61" t="str">
        <f t="shared" si="38"/>
        <v>NA</v>
      </c>
      <c r="BC49" s="60">
        <f>COUNTIFS(配置清单!G:G,规划及评估!G49,配置清单!H:H,"产品经理",配置清单!N:N,"在岗")</f>
        <v>0</v>
      </c>
      <c r="BD49" s="61" t="str">
        <f t="shared" si="39"/>
        <v>NA</v>
      </c>
      <c r="BE49" s="60">
        <f>COUNTIFS(配置清单!G:G,G49,配置清单!H:H,"产品经理",配置清单!N:N,"在岗",配置清单!P:P,"&lt;&gt;暂不胜任")</f>
        <v>0</v>
      </c>
      <c r="BF49" s="61" t="str">
        <f t="shared" si="40"/>
        <v>NA</v>
      </c>
      <c r="BG49" s="63">
        <f t="shared" si="41"/>
        <v>1</v>
      </c>
      <c r="BH49" s="64">
        <f t="shared" si="42"/>
        <v>2</v>
      </c>
      <c r="BI49" s="64">
        <f t="shared" si="43"/>
        <v>1</v>
      </c>
      <c r="BJ49" s="64">
        <f t="shared" si="44"/>
        <v>1</v>
      </c>
      <c r="BK49" s="65">
        <f t="shared" si="45"/>
        <v>1</v>
      </c>
      <c r="BL49" s="66">
        <f t="shared" si="46"/>
        <v>1</v>
      </c>
      <c r="BM49" s="92">
        <f t="shared" si="47"/>
        <v>1</v>
      </c>
      <c r="BN49" s="92">
        <f t="shared" si="48"/>
        <v>1</v>
      </c>
      <c r="BO49" s="92">
        <f t="shared" si="49"/>
        <v>0</v>
      </c>
      <c r="BP49" s="92">
        <f t="shared" si="50"/>
        <v>0</v>
      </c>
      <c r="BQ49" s="92">
        <f t="shared" si="51"/>
        <v>0</v>
      </c>
      <c r="BR49" s="92">
        <f t="shared" si="52"/>
        <v>0</v>
      </c>
      <c r="BS49" s="92">
        <f t="shared" si="53"/>
        <v>0</v>
      </c>
      <c r="BT49" s="92">
        <f t="shared" si="54"/>
        <v>0</v>
      </c>
      <c r="BU49" s="92">
        <f t="shared" si="55"/>
        <v>0</v>
      </c>
      <c r="BV49" s="92">
        <f t="shared" si="56"/>
        <v>0</v>
      </c>
      <c r="BW49" s="92">
        <f t="shared" si="57"/>
        <v>0</v>
      </c>
      <c r="BX49" s="92">
        <f t="shared" si="58"/>
        <v>0</v>
      </c>
      <c r="BY49" s="92">
        <f t="shared" si="59"/>
        <v>0</v>
      </c>
      <c r="BZ49" s="92">
        <f t="shared" si="60"/>
        <v>0</v>
      </c>
      <c r="CA49" s="92">
        <f t="shared" si="61"/>
        <v>0</v>
      </c>
      <c r="CB49" s="92">
        <f t="shared" si="62"/>
        <v>0</v>
      </c>
      <c r="CC49" s="92">
        <f t="shared" si="63"/>
        <v>0</v>
      </c>
      <c r="CD49" s="92">
        <f t="shared" si="64"/>
        <v>0</v>
      </c>
    </row>
    <row r="50" spans="1:82" hidden="1">
      <c r="A50" s="34">
        <v>43</v>
      </c>
      <c r="B50" s="34" t="s">
        <v>185</v>
      </c>
      <c r="C50" s="34" t="s">
        <v>1067</v>
      </c>
      <c r="D50" s="34" t="s">
        <v>1066</v>
      </c>
      <c r="E50" s="34" t="s">
        <v>1342</v>
      </c>
      <c r="F50" s="34" t="s">
        <v>1391</v>
      </c>
      <c r="G50" s="34" t="s">
        <v>1418</v>
      </c>
      <c r="H50" s="34" t="s">
        <v>7</v>
      </c>
      <c r="I50" s="34" t="s">
        <v>7</v>
      </c>
      <c r="J50" s="34" t="s">
        <v>34</v>
      </c>
      <c r="K50" s="34" t="s">
        <v>34</v>
      </c>
      <c r="L50" s="34" t="s">
        <v>2058</v>
      </c>
      <c r="M50" s="34" t="s">
        <v>1357</v>
      </c>
      <c r="N50" s="34">
        <v>1</v>
      </c>
      <c r="O50" s="34">
        <v>0</v>
      </c>
      <c r="P50" s="34">
        <v>0</v>
      </c>
      <c r="Q50" s="34">
        <v>0</v>
      </c>
      <c r="R50" s="34">
        <v>0</v>
      </c>
      <c r="S50" s="34">
        <v>1</v>
      </c>
      <c r="T50" s="34">
        <v>0</v>
      </c>
      <c r="U50" s="77">
        <v>0</v>
      </c>
      <c r="V50" s="34">
        <v>0</v>
      </c>
      <c r="W50" s="60">
        <f>COUNTIFS(配置清单!G:G,G50,配置清单!$H:$H,"PM",配置清单!$N:$N,"在岗")</f>
        <v>1</v>
      </c>
      <c r="X50" s="61">
        <f t="shared" si="23"/>
        <v>1</v>
      </c>
      <c r="Y50" s="60">
        <f>COUNTIFS(配置清单!$G:$G,G50,配置清单!$H:$H,"PM",配置清单!$N:$N,"在岗",配置清单!$P:$P,"&lt;&gt;暂不胜任")</f>
        <v>1</v>
      </c>
      <c r="Z50" s="61">
        <f t="shared" si="24"/>
        <v>1</v>
      </c>
      <c r="AA50" s="62">
        <f>COUNTIFS(配置清单!$G:$G,G50,配置清单!$H:$H,"SE",配置清单!$N:$N,"在岗")+COUNTIFS(配置清单!$G:$G,G50,配置清单!$H:$H,"SA",配置清单!$N:$N,"在岗")</f>
        <v>0</v>
      </c>
      <c r="AB50" s="61" t="str">
        <f t="shared" si="25"/>
        <v>NA</v>
      </c>
      <c r="AC50" s="60">
        <f>COUNTIFS(配置清单!$G:$G,G50,配置清单!$H:$H,"SE",配置清单!$N:$N,"在岗",配置清单!$P:$P,"&lt;&gt;暂不胜任")+COUNTIFS(配置清单!$G:$G,G50,配置清单!$H:$H,"SA",配置清单!$N:$N,"在岗",配置清单!$P:$P,"&lt;&gt;暂不胜任")</f>
        <v>0</v>
      </c>
      <c r="AD50" s="61" t="str">
        <f t="shared" si="26"/>
        <v>NA</v>
      </c>
      <c r="AE50" s="60">
        <f>COUNTIFS(配置清单!$G:$G,G50,配置清单!H:H,"MDE",配置清单!N:N,"在岗")</f>
        <v>0</v>
      </c>
      <c r="AF50" s="61" t="str">
        <f t="shared" si="27"/>
        <v>NA</v>
      </c>
      <c r="AG50" s="60">
        <f>COUNTIFS(配置清单!$G:$G,G50,配置清单!$H:$H,"MDE",配置清单!$N:$N,"在岗",配置清单!$P:$P,"&lt;&gt;暂不胜任")</f>
        <v>0</v>
      </c>
      <c r="AH50" s="61" t="str">
        <f t="shared" si="28"/>
        <v>NA</v>
      </c>
      <c r="AI50" s="62">
        <f>COUNTIFS(配置清单!G:G,G50,配置清单!H:H,"TPM",配置清单!N:N,"在岗")+COUNTIFS(配置清单!G:G,G50,配置清单!H:H,"TC",配置清单!N:N,"在岗")</f>
        <v>0</v>
      </c>
      <c r="AJ50" s="61" t="str">
        <f t="shared" si="29"/>
        <v>NA</v>
      </c>
      <c r="AK50" s="60">
        <f>COUNTIFS(配置清单!G:G,G50,配置清单!H:H,"TPM",配置清单!N:N,"在岗",配置清单!P:P,"&lt;&gt;暂不胜任")+COUNTIFS(配置清单!G:G,G50,配置清单!H:H,"TC",配置清单!N:N,"在岗",配置清单!P:P,"&lt;&gt;暂不胜任")</f>
        <v>0</v>
      </c>
      <c r="AL50" s="61" t="str">
        <f t="shared" si="30"/>
        <v>NA</v>
      </c>
      <c r="AM50" s="60">
        <f>COUNTIFS(配置清单!G:G,G50,配置清单!H:H,"TSE",配置清单!N:N,"在岗")</f>
        <v>0</v>
      </c>
      <c r="AN50" s="61" t="str">
        <f t="shared" si="31"/>
        <v>NA</v>
      </c>
      <c r="AO50" s="60">
        <f>COUNTIFS(配置清单!G:G,G50,配置清单!H:H,"TSE",配置清单!N:N,"在岗",配置清单!P:P,"&lt;&gt;暂不胜任")</f>
        <v>0</v>
      </c>
      <c r="AP50" s="61" t="str">
        <f t="shared" si="32"/>
        <v>NA</v>
      </c>
      <c r="AQ50" s="60">
        <f>COUNTIFS(配置清单!$G:$G,G50,配置清单!H:H,"QA",配置清单!N:N,"在岗")</f>
        <v>1</v>
      </c>
      <c r="AR50" s="61">
        <f t="shared" si="33"/>
        <v>1</v>
      </c>
      <c r="AS50" s="60">
        <f>COUNTIFS(配置清单!$G:$G,G50,配置清单!$H:$H,"QA",配置清单!$N:$N,"在岗",配置清单!$P:$P,"&lt;&gt;暂不胜任")</f>
        <v>1</v>
      </c>
      <c r="AT50" s="61">
        <f t="shared" si="34"/>
        <v>1</v>
      </c>
      <c r="AU50" s="60">
        <f>COUNTIFS(配置清单!G:G,规划及评估!G50,配置清单!H:H,"BA",配置清单!N:N,"在岗")</f>
        <v>0</v>
      </c>
      <c r="AV50" s="61" t="str">
        <f t="shared" si="35"/>
        <v>NA</v>
      </c>
      <c r="AW50" s="60">
        <f>COUNTIFS(配置清单!G:G,G50,配置清单!H:H,"BA",配置清单!N:N,"在岗",配置清单!P:P,"&lt;&gt;暂不胜任")</f>
        <v>0</v>
      </c>
      <c r="AX50" s="61" t="str">
        <f t="shared" si="36"/>
        <v>NA</v>
      </c>
      <c r="AY50" s="60">
        <f>COUNTIFS(配置清单!G:G,规划及评估!G50,配置清单!H:H,"IA",配置清单!N:N,"在岗")</f>
        <v>0</v>
      </c>
      <c r="AZ50" s="61" t="str">
        <f t="shared" si="37"/>
        <v>NA</v>
      </c>
      <c r="BA50" s="60">
        <f>COUNTIFS(配置清单!G:G,G50,配置清单!H:H,"IA",配置清单!N:N,"在岗",配置清单!P:P,"&lt;&gt;暂不胜任")</f>
        <v>0</v>
      </c>
      <c r="BB50" s="61" t="str">
        <f t="shared" si="38"/>
        <v>NA</v>
      </c>
      <c r="BC50" s="60">
        <f>COUNTIFS(配置清单!G:G,规划及评估!G50,配置清单!H:H,"产品经理",配置清单!N:N,"在岗")</f>
        <v>0</v>
      </c>
      <c r="BD50" s="61" t="str">
        <f t="shared" si="39"/>
        <v>NA</v>
      </c>
      <c r="BE50" s="60">
        <f>COUNTIFS(配置清单!G:G,G50,配置清单!H:H,"产品经理",配置清单!N:N,"在岗",配置清单!P:P,"&lt;&gt;暂不胜任")</f>
        <v>0</v>
      </c>
      <c r="BF50" s="61" t="str">
        <f t="shared" si="40"/>
        <v>NA</v>
      </c>
      <c r="BG50" s="63">
        <f t="shared" si="41"/>
        <v>2</v>
      </c>
      <c r="BH50" s="64">
        <f t="shared" si="42"/>
        <v>2</v>
      </c>
      <c r="BI50" s="64">
        <f t="shared" si="43"/>
        <v>2</v>
      </c>
      <c r="BJ50" s="64">
        <f t="shared" si="44"/>
        <v>2</v>
      </c>
      <c r="BK50" s="65">
        <f t="shared" si="45"/>
        <v>1</v>
      </c>
      <c r="BL50" s="66">
        <f t="shared" si="46"/>
        <v>1</v>
      </c>
      <c r="BM50" s="92">
        <f t="shared" si="47"/>
        <v>1</v>
      </c>
      <c r="BN50" s="92">
        <f t="shared" si="48"/>
        <v>1</v>
      </c>
      <c r="BO50" s="92">
        <f t="shared" si="49"/>
        <v>0</v>
      </c>
      <c r="BP50" s="92">
        <f t="shared" si="50"/>
        <v>0</v>
      </c>
      <c r="BQ50" s="92">
        <f t="shared" si="51"/>
        <v>0</v>
      </c>
      <c r="BR50" s="92">
        <f t="shared" si="52"/>
        <v>0</v>
      </c>
      <c r="BS50" s="92">
        <f t="shared" si="53"/>
        <v>0</v>
      </c>
      <c r="BT50" s="92">
        <f t="shared" si="54"/>
        <v>0</v>
      </c>
      <c r="BU50" s="92">
        <f t="shared" si="55"/>
        <v>0</v>
      </c>
      <c r="BV50" s="92">
        <f t="shared" si="56"/>
        <v>0</v>
      </c>
      <c r="BW50" s="92">
        <f t="shared" si="57"/>
        <v>1</v>
      </c>
      <c r="BX50" s="92">
        <f t="shared" si="58"/>
        <v>1</v>
      </c>
      <c r="BY50" s="92">
        <f t="shared" si="59"/>
        <v>0</v>
      </c>
      <c r="BZ50" s="92">
        <f t="shared" si="60"/>
        <v>0</v>
      </c>
      <c r="CA50" s="92">
        <f t="shared" si="61"/>
        <v>0</v>
      </c>
      <c r="CB50" s="92">
        <f t="shared" si="62"/>
        <v>0</v>
      </c>
      <c r="CC50" s="92">
        <f t="shared" si="63"/>
        <v>0</v>
      </c>
      <c r="CD50" s="92">
        <f t="shared" si="64"/>
        <v>0</v>
      </c>
    </row>
    <row r="51" spans="1:82" hidden="1">
      <c r="A51" s="34">
        <v>44</v>
      </c>
      <c r="B51" s="34" t="s">
        <v>185</v>
      </c>
      <c r="C51" s="34" t="s">
        <v>1067</v>
      </c>
      <c r="D51" s="34" t="s">
        <v>1066</v>
      </c>
      <c r="E51" s="34" t="s">
        <v>1342</v>
      </c>
      <c r="F51" s="34" t="s">
        <v>1369</v>
      </c>
      <c r="G51" s="34" t="s">
        <v>1370</v>
      </c>
      <c r="H51" s="34" t="s">
        <v>4</v>
      </c>
      <c r="I51" s="34" t="s">
        <v>4</v>
      </c>
      <c r="J51" s="34" t="s">
        <v>34</v>
      </c>
      <c r="K51" s="34" t="s">
        <v>34</v>
      </c>
      <c r="L51" s="34" t="s">
        <v>2063</v>
      </c>
      <c r="M51" s="34" t="s">
        <v>1357</v>
      </c>
      <c r="N51" s="34">
        <v>1</v>
      </c>
      <c r="O51" s="34">
        <v>0</v>
      </c>
      <c r="P51" s="34">
        <v>0</v>
      </c>
      <c r="Q51" s="34">
        <v>1</v>
      </c>
      <c r="R51" s="34">
        <v>0</v>
      </c>
      <c r="S51" s="34">
        <v>1</v>
      </c>
      <c r="T51" s="34">
        <v>0</v>
      </c>
      <c r="U51" s="77">
        <v>0</v>
      </c>
      <c r="V51" s="34">
        <v>0</v>
      </c>
      <c r="W51" s="60">
        <f>COUNTIFS(配置清单!G:G,G51,配置清单!$H:$H,"PM",配置清单!$N:$N,"在岗")</f>
        <v>1</v>
      </c>
      <c r="X51" s="61">
        <f t="shared" si="23"/>
        <v>1</v>
      </c>
      <c r="Y51" s="60">
        <f>COUNTIFS(配置清单!$G:$G,G51,配置清单!$H:$H,"PM",配置清单!$N:$N,"在岗",配置清单!$P:$P,"&lt;&gt;暂不胜任")</f>
        <v>1</v>
      </c>
      <c r="Z51" s="61">
        <f t="shared" si="24"/>
        <v>1</v>
      </c>
      <c r="AA51" s="62">
        <f>COUNTIFS(配置清单!$G:$G,G51,配置清单!$H:$H,"SE",配置清单!$N:$N,"在岗")+COUNTIFS(配置清单!$G:$G,G51,配置清单!$H:$H,"SA",配置清单!$N:$N,"在岗")</f>
        <v>0</v>
      </c>
      <c r="AB51" s="61" t="str">
        <f t="shared" si="25"/>
        <v>NA</v>
      </c>
      <c r="AC51" s="60">
        <f>COUNTIFS(配置清单!$G:$G,G51,配置清单!$H:$H,"SE",配置清单!$N:$N,"在岗",配置清单!$P:$P,"&lt;&gt;暂不胜任")+COUNTIFS(配置清单!$G:$G,G51,配置清单!$H:$H,"SA",配置清单!$N:$N,"在岗",配置清单!$P:$P,"&lt;&gt;暂不胜任")</f>
        <v>0</v>
      </c>
      <c r="AD51" s="61" t="str">
        <f t="shared" si="26"/>
        <v>NA</v>
      </c>
      <c r="AE51" s="60">
        <f>COUNTIFS(配置清单!$G:$G,G51,配置清单!H:H,"MDE",配置清单!N:N,"在岗")</f>
        <v>0</v>
      </c>
      <c r="AF51" s="61" t="str">
        <f t="shared" si="27"/>
        <v>NA</v>
      </c>
      <c r="AG51" s="60">
        <f>COUNTIFS(配置清单!$G:$G,G51,配置清单!$H:$H,"MDE",配置清单!$N:$N,"在岗",配置清单!$P:$P,"&lt;&gt;暂不胜任")</f>
        <v>0</v>
      </c>
      <c r="AH51" s="61" t="str">
        <f t="shared" si="28"/>
        <v>NA</v>
      </c>
      <c r="AI51" s="62">
        <f>COUNTIFS(配置清单!G:G,G51,配置清单!H:H,"TPM",配置清单!N:N,"在岗")+COUNTIFS(配置清单!G:G,G51,配置清单!H:H,"TC",配置清单!N:N,"在岗")</f>
        <v>1</v>
      </c>
      <c r="AJ51" s="61">
        <f t="shared" si="29"/>
        <v>1</v>
      </c>
      <c r="AK51" s="60">
        <f>COUNTIFS(配置清单!G:G,G51,配置清单!H:H,"TPM",配置清单!N:N,"在岗",配置清单!P:P,"&lt;&gt;暂不胜任")+COUNTIFS(配置清单!G:G,G51,配置清单!H:H,"TC",配置清单!N:N,"在岗",配置清单!P:P,"&lt;&gt;暂不胜任")</f>
        <v>1</v>
      </c>
      <c r="AL51" s="61">
        <f t="shared" si="30"/>
        <v>1</v>
      </c>
      <c r="AM51" s="60">
        <f>COUNTIFS(配置清单!G:G,G51,配置清单!H:H,"TSE",配置清单!N:N,"在岗")</f>
        <v>0</v>
      </c>
      <c r="AN51" s="61" t="str">
        <f t="shared" si="31"/>
        <v>NA</v>
      </c>
      <c r="AO51" s="60">
        <f>COUNTIFS(配置清单!G:G,G51,配置清单!H:H,"TSE",配置清单!N:N,"在岗",配置清单!P:P,"&lt;&gt;暂不胜任")</f>
        <v>0</v>
      </c>
      <c r="AP51" s="61" t="str">
        <f t="shared" si="32"/>
        <v>NA</v>
      </c>
      <c r="AQ51" s="60">
        <f>COUNTIFS(配置清单!$G:$G,G51,配置清单!H:H,"QA",配置清单!N:N,"在岗")</f>
        <v>1</v>
      </c>
      <c r="AR51" s="61">
        <f t="shared" si="33"/>
        <v>1</v>
      </c>
      <c r="AS51" s="60">
        <f>COUNTIFS(配置清单!$G:$G,G51,配置清单!$H:$H,"QA",配置清单!$N:$N,"在岗",配置清单!$P:$P,"&lt;&gt;暂不胜任")</f>
        <v>1</v>
      </c>
      <c r="AT51" s="61">
        <f t="shared" si="34"/>
        <v>1</v>
      </c>
      <c r="AU51" s="60">
        <f>COUNTIFS(配置清单!G:G,规划及评估!G51,配置清单!H:H,"BA",配置清单!N:N,"在岗")</f>
        <v>0</v>
      </c>
      <c r="AV51" s="61" t="str">
        <f t="shared" si="35"/>
        <v>NA</v>
      </c>
      <c r="AW51" s="60">
        <f>COUNTIFS(配置清单!G:G,G51,配置清单!H:H,"BA",配置清单!N:N,"在岗",配置清单!P:P,"&lt;&gt;暂不胜任")</f>
        <v>0</v>
      </c>
      <c r="AX51" s="61" t="str">
        <f t="shared" si="36"/>
        <v>NA</v>
      </c>
      <c r="AY51" s="60">
        <f>COUNTIFS(配置清单!G:G,规划及评估!G51,配置清单!H:H,"IA",配置清单!N:N,"在岗")</f>
        <v>0</v>
      </c>
      <c r="AZ51" s="61" t="str">
        <f t="shared" si="37"/>
        <v>NA</v>
      </c>
      <c r="BA51" s="60">
        <f>COUNTIFS(配置清单!G:G,G51,配置清单!H:H,"IA",配置清单!N:N,"在岗",配置清单!P:P,"&lt;&gt;暂不胜任")</f>
        <v>0</v>
      </c>
      <c r="BB51" s="61" t="str">
        <f t="shared" si="38"/>
        <v>NA</v>
      </c>
      <c r="BC51" s="60">
        <f>COUNTIFS(配置清单!G:G,规划及评估!G51,配置清单!H:H,"产品经理",配置清单!N:N,"在岗")</f>
        <v>0</v>
      </c>
      <c r="BD51" s="61" t="str">
        <f t="shared" si="39"/>
        <v>NA</v>
      </c>
      <c r="BE51" s="60">
        <f>COUNTIFS(配置清单!G:G,G51,配置清单!H:H,"产品经理",配置清单!N:N,"在岗",配置清单!P:P,"&lt;&gt;暂不胜任")</f>
        <v>0</v>
      </c>
      <c r="BF51" s="61" t="str">
        <f t="shared" si="40"/>
        <v>NA</v>
      </c>
      <c r="BG51" s="63">
        <f t="shared" si="41"/>
        <v>3</v>
      </c>
      <c r="BH51" s="64">
        <f t="shared" si="42"/>
        <v>3</v>
      </c>
      <c r="BI51" s="64">
        <f t="shared" si="43"/>
        <v>3</v>
      </c>
      <c r="BJ51" s="64">
        <f t="shared" si="44"/>
        <v>3</v>
      </c>
      <c r="BK51" s="65">
        <f t="shared" si="45"/>
        <v>1</v>
      </c>
      <c r="BL51" s="66">
        <f t="shared" si="46"/>
        <v>1</v>
      </c>
      <c r="BM51" s="92">
        <f t="shared" si="47"/>
        <v>1</v>
      </c>
      <c r="BN51" s="92">
        <f t="shared" si="48"/>
        <v>1</v>
      </c>
      <c r="BO51" s="92">
        <f t="shared" si="49"/>
        <v>0</v>
      </c>
      <c r="BP51" s="92">
        <f t="shared" si="50"/>
        <v>0</v>
      </c>
      <c r="BQ51" s="92">
        <f t="shared" si="51"/>
        <v>0</v>
      </c>
      <c r="BR51" s="92">
        <f t="shared" si="52"/>
        <v>0</v>
      </c>
      <c r="BS51" s="92">
        <f t="shared" si="53"/>
        <v>1</v>
      </c>
      <c r="BT51" s="92">
        <f t="shared" si="54"/>
        <v>1</v>
      </c>
      <c r="BU51" s="92">
        <f t="shared" si="55"/>
        <v>0</v>
      </c>
      <c r="BV51" s="92">
        <f t="shared" si="56"/>
        <v>0</v>
      </c>
      <c r="BW51" s="92">
        <f t="shared" si="57"/>
        <v>1</v>
      </c>
      <c r="BX51" s="92">
        <f t="shared" si="58"/>
        <v>1</v>
      </c>
      <c r="BY51" s="92">
        <f t="shared" si="59"/>
        <v>0</v>
      </c>
      <c r="BZ51" s="92">
        <f t="shared" si="60"/>
        <v>0</v>
      </c>
      <c r="CA51" s="92">
        <f t="shared" si="61"/>
        <v>0</v>
      </c>
      <c r="CB51" s="92">
        <f t="shared" si="62"/>
        <v>0</v>
      </c>
      <c r="CC51" s="92">
        <f t="shared" si="63"/>
        <v>0</v>
      </c>
      <c r="CD51" s="92">
        <f t="shared" si="64"/>
        <v>0</v>
      </c>
    </row>
    <row r="52" spans="1:82" hidden="1">
      <c r="A52" s="34">
        <v>45</v>
      </c>
      <c r="B52" s="34" t="s">
        <v>185</v>
      </c>
      <c r="C52" s="34" t="s">
        <v>1067</v>
      </c>
      <c r="D52" s="34" t="s">
        <v>1419</v>
      </c>
      <c r="E52" s="34" t="s">
        <v>1342</v>
      </c>
      <c r="F52" s="34" t="s">
        <v>1420</v>
      </c>
      <c r="G52" s="34" t="s">
        <v>1421</v>
      </c>
      <c r="H52" s="34" t="s">
        <v>4</v>
      </c>
      <c r="I52" s="34" t="s">
        <v>4</v>
      </c>
      <c r="J52" s="34" t="s">
        <v>195</v>
      </c>
      <c r="K52" s="34" t="s">
        <v>34</v>
      </c>
      <c r="L52" s="34" t="s">
        <v>2067</v>
      </c>
      <c r="M52" s="34" t="s">
        <v>1448</v>
      </c>
      <c r="N52" s="34">
        <v>2</v>
      </c>
      <c r="O52" s="34">
        <v>2</v>
      </c>
      <c r="P52" s="34">
        <v>1</v>
      </c>
      <c r="Q52" s="34">
        <v>0</v>
      </c>
      <c r="R52" s="34">
        <v>1</v>
      </c>
      <c r="S52" s="34">
        <v>1</v>
      </c>
      <c r="T52" s="34">
        <v>0</v>
      </c>
      <c r="U52" s="77">
        <v>0</v>
      </c>
      <c r="V52" s="34">
        <v>0</v>
      </c>
      <c r="W52" s="60">
        <f>COUNTIFS(配置清单!G:G,G52,配置清单!$H:$H,"PM",配置清单!$N:$N,"在岗")</f>
        <v>2</v>
      </c>
      <c r="X52" s="61">
        <f t="shared" si="23"/>
        <v>1</v>
      </c>
      <c r="Y52" s="60">
        <f>COUNTIFS(配置清单!$G:$G,G52,配置清单!$H:$H,"PM",配置清单!$N:$N,"在岗",配置清单!$P:$P,"&lt;&gt;暂不胜任")</f>
        <v>2</v>
      </c>
      <c r="Z52" s="61">
        <f t="shared" si="24"/>
        <v>1</v>
      </c>
      <c r="AA52" s="62">
        <f>COUNTIFS(配置清单!$G:$G,G52,配置清单!$H:$H,"SE",配置清单!$N:$N,"在岗")+COUNTIFS(配置清单!$G:$G,G52,配置清单!$H:$H,"SA",配置清单!$N:$N,"在岗")</f>
        <v>2</v>
      </c>
      <c r="AB52" s="61">
        <f t="shared" si="25"/>
        <v>1</v>
      </c>
      <c r="AC52" s="60">
        <f>COUNTIFS(配置清单!$G:$G,G52,配置清单!$H:$H,"SE",配置清单!$N:$N,"在岗",配置清单!$P:$P,"&lt;&gt;暂不胜任")+COUNTIFS(配置清单!$G:$G,G52,配置清单!$H:$H,"SA",配置清单!$N:$N,"在岗",配置清单!$P:$P,"&lt;&gt;暂不胜任")</f>
        <v>2</v>
      </c>
      <c r="AD52" s="61">
        <f t="shared" si="26"/>
        <v>1</v>
      </c>
      <c r="AE52" s="60">
        <f>COUNTIFS(配置清单!$G:$G,G52,配置清单!H:H,"MDE",配置清单!N:N,"在岗")</f>
        <v>1</v>
      </c>
      <c r="AF52" s="61">
        <f t="shared" si="27"/>
        <v>1</v>
      </c>
      <c r="AG52" s="60">
        <f>COUNTIFS(配置清单!$G:$G,G52,配置清单!$H:$H,"MDE",配置清单!$N:$N,"在岗",配置清单!$P:$P,"&lt;&gt;暂不胜任")</f>
        <v>1</v>
      </c>
      <c r="AH52" s="61">
        <f t="shared" si="28"/>
        <v>1</v>
      </c>
      <c r="AI52" s="62">
        <f>COUNTIFS(配置清单!G:G,G52,配置清单!H:H,"TPM",配置清单!N:N,"在岗")+COUNTIFS(配置清单!G:G,G52,配置清单!H:H,"TC",配置清单!N:N,"在岗")</f>
        <v>0</v>
      </c>
      <c r="AJ52" s="61" t="str">
        <f t="shared" si="29"/>
        <v>NA</v>
      </c>
      <c r="AK52" s="60">
        <f>COUNTIFS(配置清单!G:G,G52,配置清单!H:H,"TPM",配置清单!N:N,"在岗",配置清单!P:P,"&lt;&gt;暂不胜任")+COUNTIFS(配置清单!G:G,G52,配置清单!H:H,"TC",配置清单!N:N,"在岗",配置清单!P:P,"&lt;&gt;暂不胜任")</f>
        <v>0</v>
      </c>
      <c r="AL52" s="61" t="str">
        <f t="shared" si="30"/>
        <v>NA</v>
      </c>
      <c r="AM52" s="60">
        <f>COUNTIFS(配置清单!G:G,G52,配置清单!H:H,"TSE",配置清单!N:N,"在岗")</f>
        <v>1</v>
      </c>
      <c r="AN52" s="61">
        <f t="shared" si="31"/>
        <v>1</v>
      </c>
      <c r="AO52" s="60">
        <f>COUNTIFS(配置清单!G:G,G52,配置清单!H:H,"TSE",配置清单!N:N,"在岗",配置清单!P:P,"&lt;&gt;暂不胜任")</f>
        <v>1</v>
      </c>
      <c r="AP52" s="61">
        <f t="shared" si="32"/>
        <v>1</v>
      </c>
      <c r="AQ52" s="60">
        <f>COUNTIFS(配置清单!$G:$G,G52,配置清单!H:H,"QA",配置清单!N:N,"在岗")</f>
        <v>1</v>
      </c>
      <c r="AR52" s="61">
        <f t="shared" si="33"/>
        <v>1</v>
      </c>
      <c r="AS52" s="60">
        <f>COUNTIFS(配置清单!$G:$G,G52,配置清单!$H:$H,"QA",配置清单!$N:$N,"在岗",配置清单!$P:$P,"&lt;&gt;暂不胜任")</f>
        <v>1</v>
      </c>
      <c r="AT52" s="61">
        <f t="shared" si="34"/>
        <v>1</v>
      </c>
      <c r="AU52" s="60">
        <f>COUNTIFS(配置清单!G:G,规划及评估!G52,配置清单!H:H,"BA",配置清单!N:N,"在岗")</f>
        <v>0</v>
      </c>
      <c r="AV52" s="61" t="str">
        <f t="shared" si="35"/>
        <v>NA</v>
      </c>
      <c r="AW52" s="60">
        <f>COUNTIFS(配置清单!G:G,G52,配置清单!H:H,"BA",配置清单!N:N,"在岗",配置清单!P:P,"&lt;&gt;暂不胜任")</f>
        <v>0</v>
      </c>
      <c r="AX52" s="61" t="str">
        <f t="shared" si="36"/>
        <v>NA</v>
      </c>
      <c r="AY52" s="60">
        <f>COUNTIFS(配置清单!G:G,规划及评估!G52,配置清单!H:H,"IA",配置清单!N:N,"在岗")</f>
        <v>0</v>
      </c>
      <c r="AZ52" s="61" t="str">
        <f t="shared" si="37"/>
        <v>NA</v>
      </c>
      <c r="BA52" s="60">
        <f>COUNTIFS(配置清单!G:G,G52,配置清单!H:H,"IA",配置清单!N:N,"在岗",配置清单!P:P,"&lt;&gt;暂不胜任")</f>
        <v>0</v>
      </c>
      <c r="BB52" s="61" t="str">
        <f t="shared" si="38"/>
        <v>NA</v>
      </c>
      <c r="BC52" s="60">
        <f>COUNTIFS(配置清单!G:G,规划及评估!G52,配置清单!H:H,"产品经理",配置清单!N:N,"在岗")</f>
        <v>0</v>
      </c>
      <c r="BD52" s="61" t="str">
        <f t="shared" si="39"/>
        <v>NA</v>
      </c>
      <c r="BE52" s="60">
        <f>COUNTIFS(配置清单!G:G,G52,配置清单!H:H,"产品经理",配置清单!N:N,"在岗",配置清单!P:P,"&lt;&gt;暂不胜任")</f>
        <v>0</v>
      </c>
      <c r="BF52" s="61" t="str">
        <f t="shared" si="40"/>
        <v>NA</v>
      </c>
      <c r="BG52" s="63">
        <f t="shared" si="41"/>
        <v>7</v>
      </c>
      <c r="BH52" s="64">
        <f t="shared" si="42"/>
        <v>7</v>
      </c>
      <c r="BI52" s="64">
        <f t="shared" si="43"/>
        <v>7</v>
      </c>
      <c r="BJ52" s="64">
        <f t="shared" si="44"/>
        <v>7</v>
      </c>
      <c r="BK52" s="65">
        <f t="shared" si="45"/>
        <v>1</v>
      </c>
      <c r="BL52" s="66">
        <f t="shared" si="46"/>
        <v>1</v>
      </c>
      <c r="BM52" s="92">
        <f t="shared" si="47"/>
        <v>2</v>
      </c>
      <c r="BN52" s="92">
        <f t="shared" si="48"/>
        <v>2</v>
      </c>
      <c r="BO52" s="92">
        <f t="shared" si="49"/>
        <v>2</v>
      </c>
      <c r="BP52" s="92">
        <f t="shared" si="50"/>
        <v>2</v>
      </c>
      <c r="BQ52" s="92">
        <f t="shared" si="51"/>
        <v>1</v>
      </c>
      <c r="BR52" s="92">
        <f t="shared" si="52"/>
        <v>1</v>
      </c>
      <c r="BS52" s="92">
        <f t="shared" si="53"/>
        <v>0</v>
      </c>
      <c r="BT52" s="92">
        <f t="shared" si="54"/>
        <v>0</v>
      </c>
      <c r="BU52" s="92">
        <f t="shared" si="55"/>
        <v>1</v>
      </c>
      <c r="BV52" s="92">
        <f t="shared" si="56"/>
        <v>1</v>
      </c>
      <c r="BW52" s="92">
        <f t="shared" si="57"/>
        <v>1</v>
      </c>
      <c r="BX52" s="92">
        <f t="shared" si="58"/>
        <v>1</v>
      </c>
      <c r="BY52" s="92">
        <f t="shared" si="59"/>
        <v>0</v>
      </c>
      <c r="BZ52" s="92">
        <f t="shared" si="60"/>
        <v>0</v>
      </c>
      <c r="CA52" s="92">
        <f t="shared" si="61"/>
        <v>0</v>
      </c>
      <c r="CB52" s="92">
        <f t="shared" si="62"/>
        <v>0</v>
      </c>
      <c r="CC52" s="92">
        <f t="shared" si="63"/>
        <v>0</v>
      </c>
      <c r="CD52" s="92">
        <f t="shared" si="64"/>
        <v>0</v>
      </c>
    </row>
    <row r="53" spans="1:82" hidden="1">
      <c r="A53" s="34">
        <v>46</v>
      </c>
      <c r="B53" s="34" t="s">
        <v>185</v>
      </c>
      <c r="C53" s="34" t="s">
        <v>1067</v>
      </c>
      <c r="D53" s="34" t="s">
        <v>1419</v>
      </c>
      <c r="E53" s="34" t="s">
        <v>1342</v>
      </c>
      <c r="F53" s="34" t="s">
        <v>1451</v>
      </c>
      <c r="G53" s="34" t="s">
        <v>1452</v>
      </c>
      <c r="H53" s="34" t="s">
        <v>7</v>
      </c>
      <c r="I53" s="34" t="s">
        <v>7</v>
      </c>
      <c r="J53" s="34" t="s">
        <v>195</v>
      </c>
      <c r="K53" s="34" t="s">
        <v>195</v>
      </c>
      <c r="L53" s="34" t="s">
        <v>2067</v>
      </c>
      <c r="M53" s="34" t="s">
        <v>1448</v>
      </c>
      <c r="N53" s="34">
        <v>2</v>
      </c>
      <c r="O53" s="34">
        <v>1</v>
      </c>
      <c r="P53" s="34">
        <v>1</v>
      </c>
      <c r="Q53" s="34">
        <v>0</v>
      </c>
      <c r="R53" s="34">
        <v>1</v>
      </c>
      <c r="S53" s="34">
        <v>1</v>
      </c>
      <c r="T53" s="34">
        <v>0</v>
      </c>
      <c r="U53" s="77">
        <v>0</v>
      </c>
      <c r="V53" s="34">
        <v>0</v>
      </c>
      <c r="W53" s="60">
        <f>COUNTIFS(配置清单!G:G,G53,配置清单!$H:$H,"PM",配置清单!$N:$N,"在岗")</f>
        <v>2</v>
      </c>
      <c r="X53" s="61">
        <f t="shared" si="23"/>
        <v>1</v>
      </c>
      <c r="Y53" s="60">
        <f>COUNTIFS(配置清单!$G:$G,G53,配置清单!$H:$H,"PM",配置清单!$N:$N,"在岗",配置清单!$P:$P,"&lt;&gt;暂不胜任")</f>
        <v>2</v>
      </c>
      <c r="Z53" s="61">
        <f t="shared" si="24"/>
        <v>1</v>
      </c>
      <c r="AA53" s="62">
        <f>COUNTIFS(配置清单!$G:$G,G53,配置清单!$H:$H,"SE",配置清单!$N:$N,"在岗")+COUNTIFS(配置清单!$G:$G,G53,配置清单!$H:$H,"SA",配置清单!$N:$N,"在岗")</f>
        <v>1</v>
      </c>
      <c r="AB53" s="61">
        <f t="shared" si="25"/>
        <v>1</v>
      </c>
      <c r="AC53" s="60">
        <f>COUNTIFS(配置清单!$G:$G,G53,配置清单!$H:$H,"SE",配置清单!$N:$N,"在岗",配置清单!$P:$P,"&lt;&gt;暂不胜任")+COUNTIFS(配置清单!$G:$G,G53,配置清单!$H:$H,"SA",配置清单!$N:$N,"在岗",配置清单!$P:$P,"&lt;&gt;暂不胜任")</f>
        <v>1</v>
      </c>
      <c r="AD53" s="61">
        <f t="shared" si="26"/>
        <v>1</v>
      </c>
      <c r="AE53" s="60">
        <f>COUNTIFS(配置清单!$G:$G,G53,配置清单!H:H,"MDE",配置清单!N:N,"在岗")</f>
        <v>1</v>
      </c>
      <c r="AF53" s="61">
        <f t="shared" si="27"/>
        <v>1</v>
      </c>
      <c r="AG53" s="60">
        <f>COUNTIFS(配置清单!$G:$G,G53,配置清单!$H:$H,"MDE",配置清单!$N:$N,"在岗",配置清单!$P:$P,"&lt;&gt;暂不胜任")</f>
        <v>1</v>
      </c>
      <c r="AH53" s="61">
        <f t="shared" si="28"/>
        <v>1</v>
      </c>
      <c r="AI53" s="62">
        <f>COUNTIFS(配置清单!G:G,G53,配置清单!H:H,"TPM",配置清单!N:N,"在岗")+COUNTIFS(配置清单!G:G,G53,配置清单!H:H,"TC",配置清单!N:N,"在岗")</f>
        <v>0</v>
      </c>
      <c r="AJ53" s="61" t="str">
        <f t="shared" si="29"/>
        <v>NA</v>
      </c>
      <c r="AK53" s="60">
        <f>COUNTIFS(配置清单!G:G,G53,配置清单!H:H,"TPM",配置清单!N:N,"在岗",配置清单!P:P,"&lt;&gt;暂不胜任")+COUNTIFS(配置清单!G:G,G53,配置清单!H:H,"TC",配置清单!N:N,"在岗",配置清单!P:P,"&lt;&gt;暂不胜任")</f>
        <v>0</v>
      </c>
      <c r="AL53" s="61" t="str">
        <f t="shared" si="30"/>
        <v>NA</v>
      </c>
      <c r="AM53" s="60">
        <f>COUNTIFS(配置清单!G:G,G53,配置清单!H:H,"TSE",配置清单!N:N,"在岗")</f>
        <v>1</v>
      </c>
      <c r="AN53" s="61">
        <f t="shared" si="31"/>
        <v>1</v>
      </c>
      <c r="AO53" s="60">
        <f>COUNTIFS(配置清单!G:G,G53,配置清单!H:H,"TSE",配置清单!N:N,"在岗",配置清单!P:P,"&lt;&gt;暂不胜任")</f>
        <v>1</v>
      </c>
      <c r="AP53" s="61">
        <f t="shared" si="32"/>
        <v>1</v>
      </c>
      <c r="AQ53" s="60">
        <f>COUNTIFS(配置清单!$G:$G,G53,配置清单!H:H,"QA",配置清单!N:N,"在岗")</f>
        <v>1</v>
      </c>
      <c r="AR53" s="61">
        <f t="shared" si="33"/>
        <v>1</v>
      </c>
      <c r="AS53" s="60">
        <f>COUNTIFS(配置清单!$G:$G,G53,配置清单!$H:$H,"QA",配置清单!$N:$N,"在岗",配置清单!$P:$P,"&lt;&gt;暂不胜任")</f>
        <v>1</v>
      </c>
      <c r="AT53" s="61">
        <f t="shared" si="34"/>
        <v>1</v>
      </c>
      <c r="AU53" s="60">
        <f>COUNTIFS(配置清单!G:G,规划及评估!G53,配置清单!H:H,"BA",配置清单!N:N,"在岗")</f>
        <v>0</v>
      </c>
      <c r="AV53" s="61" t="str">
        <f t="shared" si="35"/>
        <v>NA</v>
      </c>
      <c r="AW53" s="60">
        <f>COUNTIFS(配置清单!G:G,G53,配置清单!H:H,"BA",配置清单!N:N,"在岗",配置清单!P:P,"&lt;&gt;暂不胜任")</f>
        <v>0</v>
      </c>
      <c r="AX53" s="61" t="str">
        <f t="shared" si="36"/>
        <v>NA</v>
      </c>
      <c r="AY53" s="60">
        <f>COUNTIFS(配置清单!G:G,规划及评估!G53,配置清单!H:H,"IA",配置清单!N:N,"在岗")</f>
        <v>0</v>
      </c>
      <c r="AZ53" s="61" t="str">
        <f t="shared" si="37"/>
        <v>NA</v>
      </c>
      <c r="BA53" s="60">
        <f>COUNTIFS(配置清单!G:G,G53,配置清单!H:H,"IA",配置清单!N:N,"在岗",配置清单!P:P,"&lt;&gt;暂不胜任")</f>
        <v>0</v>
      </c>
      <c r="BB53" s="61" t="str">
        <f t="shared" si="38"/>
        <v>NA</v>
      </c>
      <c r="BC53" s="60">
        <f>COUNTIFS(配置清单!G:G,规划及评估!G53,配置清单!H:H,"产品经理",配置清单!N:N,"在岗")</f>
        <v>0</v>
      </c>
      <c r="BD53" s="61" t="str">
        <f t="shared" si="39"/>
        <v>NA</v>
      </c>
      <c r="BE53" s="60">
        <f>COUNTIFS(配置清单!G:G,G53,配置清单!H:H,"产品经理",配置清单!N:N,"在岗",配置清单!P:P,"&lt;&gt;暂不胜任")</f>
        <v>0</v>
      </c>
      <c r="BF53" s="61" t="str">
        <f t="shared" si="40"/>
        <v>NA</v>
      </c>
      <c r="BG53" s="63">
        <f t="shared" si="41"/>
        <v>6</v>
      </c>
      <c r="BH53" s="64">
        <f t="shared" si="42"/>
        <v>6</v>
      </c>
      <c r="BI53" s="64">
        <f t="shared" si="43"/>
        <v>6</v>
      </c>
      <c r="BJ53" s="64">
        <f t="shared" si="44"/>
        <v>6</v>
      </c>
      <c r="BK53" s="65">
        <f t="shared" si="45"/>
        <v>1</v>
      </c>
      <c r="BL53" s="66">
        <f t="shared" si="46"/>
        <v>1</v>
      </c>
      <c r="BM53" s="92">
        <f t="shared" si="47"/>
        <v>2</v>
      </c>
      <c r="BN53" s="92">
        <f t="shared" si="48"/>
        <v>2</v>
      </c>
      <c r="BO53" s="92">
        <f t="shared" si="49"/>
        <v>1</v>
      </c>
      <c r="BP53" s="92">
        <f t="shared" si="50"/>
        <v>1</v>
      </c>
      <c r="BQ53" s="92">
        <f t="shared" si="51"/>
        <v>1</v>
      </c>
      <c r="BR53" s="92">
        <f t="shared" si="52"/>
        <v>1</v>
      </c>
      <c r="BS53" s="92">
        <f t="shared" si="53"/>
        <v>0</v>
      </c>
      <c r="BT53" s="92">
        <f t="shared" si="54"/>
        <v>0</v>
      </c>
      <c r="BU53" s="92">
        <f t="shared" si="55"/>
        <v>1</v>
      </c>
      <c r="BV53" s="92">
        <f t="shared" si="56"/>
        <v>1</v>
      </c>
      <c r="BW53" s="92">
        <f t="shared" si="57"/>
        <v>1</v>
      </c>
      <c r="BX53" s="92">
        <f t="shared" si="58"/>
        <v>1</v>
      </c>
      <c r="BY53" s="92">
        <f t="shared" si="59"/>
        <v>0</v>
      </c>
      <c r="BZ53" s="92">
        <f t="shared" si="60"/>
        <v>0</v>
      </c>
      <c r="CA53" s="92">
        <f t="shared" si="61"/>
        <v>0</v>
      </c>
      <c r="CB53" s="92">
        <f t="shared" si="62"/>
        <v>0</v>
      </c>
      <c r="CC53" s="92">
        <f t="shared" si="63"/>
        <v>0</v>
      </c>
      <c r="CD53" s="92">
        <f t="shared" si="64"/>
        <v>0</v>
      </c>
    </row>
    <row r="54" spans="1:82" hidden="1">
      <c r="A54" s="34">
        <v>47</v>
      </c>
      <c r="B54" s="34" t="s">
        <v>185</v>
      </c>
      <c r="C54" s="34" t="s">
        <v>1067</v>
      </c>
      <c r="D54" s="34" t="s">
        <v>1066</v>
      </c>
      <c r="E54" s="34" t="s">
        <v>1342</v>
      </c>
      <c r="F54" s="34" t="s">
        <v>1472</v>
      </c>
      <c r="G54" s="34" t="s">
        <v>1473</v>
      </c>
      <c r="H54" s="34" t="s">
        <v>4</v>
      </c>
      <c r="I54" s="34" t="s">
        <v>4</v>
      </c>
      <c r="J54" s="34" t="s">
        <v>34</v>
      </c>
      <c r="K54" s="34" t="s">
        <v>34</v>
      </c>
      <c r="L54" s="34" t="s">
        <v>2063</v>
      </c>
      <c r="M54" s="34" t="s">
        <v>1357</v>
      </c>
      <c r="N54" s="34">
        <v>0</v>
      </c>
      <c r="O54" s="34">
        <v>0</v>
      </c>
      <c r="P54" s="34">
        <v>0</v>
      </c>
      <c r="Q54" s="34">
        <v>1</v>
      </c>
      <c r="R54" s="34">
        <v>1</v>
      </c>
      <c r="S54" s="34">
        <v>1</v>
      </c>
      <c r="T54" s="34">
        <v>0</v>
      </c>
      <c r="U54" s="77">
        <v>0</v>
      </c>
      <c r="V54" s="34">
        <v>0</v>
      </c>
      <c r="W54" s="60">
        <f>COUNTIFS(配置清单!G:G,G54,配置清单!$H:$H,"PM",配置清单!$N:$N,"在岗")</f>
        <v>0</v>
      </c>
      <c r="X54" s="61" t="str">
        <f t="shared" si="23"/>
        <v>NA</v>
      </c>
      <c r="Y54" s="60">
        <f>COUNTIFS(配置清单!$G:$G,G54,配置清单!$H:$H,"PM",配置清单!$N:$N,"在岗",配置清单!$P:$P,"&lt;&gt;暂不胜任")</f>
        <v>0</v>
      </c>
      <c r="Z54" s="61" t="str">
        <f t="shared" si="24"/>
        <v>NA</v>
      </c>
      <c r="AA54" s="62">
        <f>COUNTIFS(配置清单!$G:$G,G54,配置清单!$H:$H,"SE",配置清单!$N:$N,"在岗")+COUNTIFS(配置清单!$G:$G,G54,配置清单!$H:$H,"SA",配置清单!$N:$N,"在岗")</f>
        <v>0</v>
      </c>
      <c r="AB54" s="61" t="str">
        <f t="shared" si="25"/>
        <v>NA</v>
      </c>
      <c r="AC54" s="60">
        <f>COUNTIFS(配置清单!$G:$G,G54,配置清单!$H:$H,"SE",配置清单!$N:$N,"在岗",配置清单!$P:$P,"&lt;&gt;暂不胜任")+COUNTIFS(配置清单!$G:$G,G54,配置清单!$H:$H,"SA",配置清单!$N:$N,"在岗",配置清单!$P:$P,"&lt;&gt;暂不胜任")</f>
        <v>0</v>
      </c>
      <c r="AD54" s="61" t="str">
        <f t="shared" si="26"/>
        <v>NA</v>
      </c>
      <c r="AE54" s="60">
        <f>COUNTIFS(配置清单!$G:$G,G54,配置清单!H:H,"MDE",配置清单!N:N,"在岗")</f>
        <v>0</v>
      </c>
      <c r="AF54" s="61" t="str">
        <f t="shared" si="27"/>
        <v>NA</v>
      </c>
      <c r="AG54" s="60">
        <f>COUNTIFS(配置清单!$G:$G,G54,配置清单!$H:$H,"MDE",配置清单!$N:$N,"在岗",配置清单!$P:$P,"&lt;&gt;暂不胜任")</f>
        <v>0</v>
      </c>
      <c r="AH54" s="61" t="str">
        <f t="shared" si="28"/>
        <v>NA</v>
      </c>
      <c r="AI54" s="62">
        <f>COUNTIFS(配置清单!G:G,G54,配置清单!H:H,"TPM",配置清单!N:N,"在岗")+COUNTIFS(配置清单!G:G,G54,配置清单!H:H,"TC",配置清单!N:N,"在岗")</f>
        <v>1</v>
      </c>
      <c r="AJ54" s="61">
        <f t="shared" si="29"/>
        <v>1</v>
      </c>
      <c r="AK54" s="60">
        <f>COUNTIFS(配置清单!G:G,G54,配置清单!H:H,"TPM",配置清单!N:N,"在岗",配置清单!P:P,"&lt;&gt;暂不胜任")+COUNTIFS(配置清单!G:G,G54,配置清单!H:H,"TC",配置清单!N:N,"在岗",配置清单!P:P,"&lt;&gt;暂不胜任")</f>
        <v>1</v>
      </c>
      <c r="AL54" s="61">
        <f t="shared" si="30"/>
        <v>1</v>
      </c>
      <c r="AM54" s="60">
        <f>COUNTIFS(配置清单!G:G,G54,配置清单!H:H,"TSE",配置清单!N:N,"在岗")</f>
        <v>1</v>
      </c>
      <c r="AN54" s="61">
        <f t="shared" si="31"/>
        <v>1</v>
      </c>
      <c r="AO54" s="60">
        <f>COUNTIFS(配置清单!G:G,G54,配置清单!H:H,"TSE",配置清单!N:N,"在岗",配置清单!P:P,"&lt;&gt;暂不胜任")</f>
        <v>1</v>
      </c>
      <c r="AP54" s="61">
        <f t="shared" si="32"/>
        <v>1</v>
      </c>
      <c r="AQ54" s="60">
        <f>COUNTIFS(配置清单!$G:$G,G54,配置清单!H:H,"QA",配置清单!N:N,"在岗")</f>
        <v>1</v>
      </c>
      <c r="AR54" s="61">
        <f t="shared" si="33"/>
        <v>1</v>
      </c>
      <c r="AS54" s="60">
        <f>COUNTIFS(配置清单!$G:$G,G54,配置清单!$H:$H,"QA",配置清单!$N:$N,"在岗",配置清单!$P:$P,"&lt;&gt;暂不胜任")</f>
        <v>1</v>
      </c>
      <c r="AT54" s="61">
        <f t="shared" si="34"/>
        <v>1</v>
      </c>
      <c r="AU54" s="60">
        <f>COUNTIFS(配置清单!G:G,规划及评估!G54,配置清单!H:H,"BA",配置清单!N:N,"在岗")</f>
        <v>0</v>
      </c>
      <c r="AV54" s="61" t="str">
        <f t="shared" si="35"/>
        <v>NA</v>
      </c>
      <c r="AW54" s="60">
        <f>COUNTIFS(配置清单!G:G,G54,配置清单!H:H,"BA",配置清单!N:N,"在岗",配置清单!P:P,"&lt;&gt;暂不胜任")</f>
        <v>0</v>
      </c>
      <c r="AX54" s="61" t="str">
        <f t="shared" si="36"/>
        <v>NA</v>
      </c>
      <c r="AY54" s="60">
        <f>COUNTIFS(配置清单!G:G,规划及评估!G54,配置清单!H:H,"IA",配置清单!N:N,"在岗")</f>
        <v>0</v>
      </c>
      <c r="AZ54" s="61" t="str">
        <f t="shared" si="37"/>
        <v>NA</v>
      </c>
      <c r="BA54" s="60">
        <f>COUNTIFS(配置清单!G:G,G54,配置清单!H:H,"IA",配置清单!N:N,"在岗",配置清单!P:P,"&lt;&gt;暂不胜任")</f>
        <v>0</v>
      </c>
      <c r="BB54" s="61" t="str">
        <f t="shared" si="38"/>
        <v>NA</v>
      </c>
      <c r="BC54" s="60">
        <f>COUNTIFS(配置清单!G:G,规划及评估!G54,配置清单!H:H,"产品经理",配置清单!N:N,"在岗")</f>
        <v>0</v>
      </c>
      <c r="BD54" s="61" t="str">
        <f t="shared" si="39"/>
        <v>NA</v>
      </c>
      <c r="BE54" s="60">
        <f>COUNTIFS(配置清单!G:G,G54,配置清单!H:H,"产品经理",配置清单!N:N,"在岗",配置清单!P:P,"&lt;&gt;暂不胜任")</f>
        <v>0</v>
      </c>
      <c r="BF54" s="61" t="str">
        <f t="shared" si="40"/>
        <v>NA</v>
      </c>
      <c r="BG54" s="63">
        <f t="shared" si="41"/>
        <v>3</v>
      </c>
      <c r="BH54" s="64">
        <f t="shared" si="42"/>
        <v>3</v>
      </c>
      <c r="BI54" s="64">
        <f t="shared" si="43"/>
        <v>3</v>
      </c>
      <c r="BJ54" s="64">
        <f t="shared" si="44"/>
        <v>3</v>
      </c>
      <c r="BK54" s="65">
        <f t="shared" si="45"/>
        <v>1</v>
      </c>
      <c r="BL54" s="66">
        <f t="shared" si="46"/>
        <v>1</v>
      </c>
      <c r="BM54" s="92">
        <f t="shared" si="47"/>
        <v>0</v>
      </c>
      <c r="BN54" s="92">
        <f t="shared" si="48"/>
        <v>0</v>
      </c>
      <c r="BO54" s="92">
        <f t="shared" si="49"/>
        <v>0</v>
      </c>
      <c r="BP54" s="92">
        <f t="shared" si="50"/>
        <v>0</v>
      </c>
      <c r="BQ54" s="92">
        <f t="shared" si="51"/>
        <v>0</v>
      </c>
      <c r="BR54" s="92">
        <f t="shared" si="52"/>
        <v>0</v>
      </c>
      <c r="BS54" s="92">
        <f t="shared" si="53"/>
        <v>1</v>
      </c>
      <c r="BT54" s="92">
        <f t="shared" si="54"/>
        <v>1</v>
      </c>
      <c r="BU54" s="92">
        <f t="shared" si="55"/>
        <v>1</v>
      </c>
      <c r="BV54" s="92">
        <f t="shared" si="56"/>
        <v>1</v>
      </c>
      <c r="BW54" s="92">
        <f t="shared" si="57"/>
        <v>1</v>
      </c>
      <c r="BX54" s="92">
        <f t="shared" si="58"/>
        <v>1</v>
      </c>
      <c r="BY54" s="92">
        <f t="shared" si="59"/>
        <v>0</v>
      </c>
      <c r="BZ54" s="92">
        <f t="shared" si="60"/>
        <v>0</v>
      </c>
      <c r="CA54" s="92">
        <f t="shared" si="61"/>
        <v>0</v>
      </c>
      <c r="CB54" s="92">
        <f t="shared" si="62"/>
        <v>0</v>
      </c>
      <c r="CC54" s="92">
        <f t="shared" si="63"/>
        <v>0</v>
      </c>
      <c r="CD54" s="92">
        <f t="shared" si="64"/>
        <v>0</v>
      </c>
    </row>
    <row r="55" spans="1:82" hidden="1">
      <c r="A55" s="34">
        <v>48</v>
      </c>
      <c r="B55" s="34" t="s">
        <v>185</v>
      </c>
      <c r="C55" s="34" t="s">
        <v>1067</v>
      </c>
      <c r="D55" s="34" t="s">
        <v>1066</v>
      </c>
      <c r="E55" s="34" t="s">
        <v>1342</v>
      </c>
      <c r="F55" s="34" t="s">
        <v>1486</v>
      </c>
      <c r="G55" s="34" t="s">
        <v>1487</v>
      </c>
      <c r="H55" s="34" t="s">
        <v>7</v>
      </c>
      <c r="I55" s="34" t="s">
        <v>7</v>
      </c>
      <c r="J55" s="34" t="s">
        <v>195</v>
      </c>
      <c r="K55" s="34" t="s">
        <v>195</v>
      </c>
      <c r="L55" s="34" t="s">
        <v>2068</v>
      </c>
      <c r="M55" s="34" t="s">
        <v>1357</v>
      </c>
      <c r="N55" s="34">
        <v>1</v>
      </c>
      <c r="O55" s="34">
        <v>0</v>
      </c>
      <c r="P55" s="34">
        <v>0</v>
      </c>
      <c r="Q55" s="34">
        <v>0</v>
      </c>
      <c r="R55" s="34">
        <v>0</v>
      </c>
      <c r="S55" s="34">
        <v>1</v>
      </c>
      <c r="T55" s="34">
        <v>0</v>
      </c>
      <c r="U55" s="77">
        <v>0</v>
      </c>
      <c r="V55" s="34">
        <v>0</v>
      </c>
      <c r="W55" s="60">
        <f>COUNTIFS(配置清单!G:G,G55,配置清单!$H:$H,"PM",配置清单!$N:$N,"在岗")</f>
        <v>2</v>
      </c>
      <c r="X55" s="61">
        <f t="shared" si="23"/>
        <v>1</v>
      </c>
      <c r="Y55" s="60">
        <f>COUNTIFS(配置清单!$G:$G,G55,配置清单!$H:$H,"PM",配置清单!$N:$N,"在岗",配置清单!$P:$P,"&lt;&gt;暂不胜任")</f>
        <v>2</v>
      </c>
      <c r="Z55" s="61">
        <f t="shared" si="24"/>
        <v>1</v>
      </c>
      <c r="AA55" s="62">
        <f>COUNTIFS(配置清单!$G:$G,G55,配置清单!$H:$H,"SE",配置清单!$N:$N,"在岗")+COUNTIFS(配置清单!$G:$G,G55,配置清单!$H:$H,"SA",配置清单!$N:$N,"在岗")</f>
        <v>0</v>
      </c>
      <c r="AB55" s="61" t="str">
        <f t="shared" si="25"/>
        <v>NA</v>
      </c>
      <c r="AC55" s="60">
        <f>COUNTIFS(配置清单!$G:$G,G55,配置清单!$H:$H,"SE",配置清单!$N:$N,"在岗",配置清单!$P:$P,"&lt;&gt;暂不胜任")+COUNTIFS(配置清单!$G:$G,G55,配置清单!$H:$H,"SA",配置清单!$N:$N,"在岗",配置清单!$P:$P,"&lt;&gt;暂不胜任")</f>
        <v>0</v>
      </c>
      <c r="AD55" s="61" t="str">
        <f t="shared" si="26"/>
        <v>NA</v>
      </c>
      <c r="AE55" s="60">
        <f>COUNTIFS(配置清单!$G:$G,G55,配置清单!H:H,"MDE",配置清单!N:N,"在岗")</f>
        <v>0</v>
      </c>
      <c r="AF55" s="61" t="str">
        <f t="shared" si="27"/>
        <v>NA</v>
      </c>
      <c r="AG55" s="60">
        <f>COUNTIFS(配置清单!$G:$G,G55,配置清单!$H:$H,"MDE",配置清单!$N:$N,"在岗",配置清单!$P:$P,"&lt;&gt;暂不胜任")</f>
        <v>0</v>
      </c>
      <c r="AH55" s="61" t="str">
        <f t="shared" si="28"/>
        <v>NA</v>
      </c>
      <c r="AI55" s="62">
        <f>COUNTIFS(配置清单!G:G,G55,配置清单!H:H,"TPM",配置清单!N:N,"在岗")+COUNTIFS(配置清单!G:G,G55,配置清单!H:H,"TC",配置清单!N:N,"在岗")</f>
        <v>0</v>
      </c>
      <c r="AJ55" s="61" t="str">
        <f t="shared" si="29"/>
        <v>NA</v>
      </c>
      <c r="AK55" s="60">
        <f>COUNTIFS(配置清单!G:G,G55,配置清单!H:H,"TPM",配置清单!N:N,"在岗",配置清单!P:P,"&lt;&gt;暂不胜任")+COUNTIFS(配置清单!G:G,G55,配置清单!H:H,"TC",配置清单!N:N,"在岗",配置清单!P:P,"&lt;&gt;暂不胜任")</f>
        <v>0</v>
      </c>
      <c r="AL55" s="61" t="str">
        <f t="shared" si="30"/>
        <v>NA</v>
      </c>
      <c r="AM55" s="60">
        <f>COUNTIFS(配置清单!G:G,G55,配置清单!H:H,"TSE",配置清单!N:N,"在岗")</f>
        <v>0</v>
      </c>
      <c r="AN55" s="61" t="str">
        <f t="shared" si="31"/>
        <v>NA</v>
      </c>
      <c r="AO55" s="60">
        <f>COUNTIFS(配置清单!G:G,G55,配置清单!H:H,"TSE",配置清单!N:N,"在岗",配置清单!P:P,"&lt;&gt;暂不胜任")</f>
        <v>0</v>
      </c>
      <c r="AP55" s="61" t="str">
        <f t="shared" si="32"/>
        <v>NA</v>
      </c>
      <c r="AQ55" s="60">
        <f>COUNTIFS(配置清单!$G:$G,G55,配置清单!H:H,"QA",配置清单!N:N,"在岗")</f>
        <v>0</v>
      </c>
      <c r="AR55" s="61">
        <f t="shared" si="33"/>
        <v>0</v>
      </c>
      <c r="AS55" s="60">
        <f>COUNTIFS(配置清单!$G:$G,G55,配置清单!$H:$H,"QA",配置清单!$N:$N,"在岗",配置清单!$P:$P,"&lt;&gt;暂不胜任")</f>
        <v>0</v>
      </c>
      <c r="AT55" s="61">
        <f t="shared" si="34"/>
        <v>0</v>
      </c>
      <c r="AU55" s="60">
        <f>COUNTIFS(配置清单!G:G,规划及评估!G55,配置清单!H:H,"BA",配置清单!N:N,"在岗")</f>
        <v>0</v>
      </c>
      <c r="AV55" s="61" t="str">
        <f t="shared" si="35"/>
        <v>NA</v>
      </c>
      <c r="AW55" s="60">
        <f>COUNTIFS(配置清单!G:G,G55,配置清单!H:H,"BA",配置清单!N:N,"在岗",配置清单!P:P,"&lt;&gt;暂不胜任")</f>
        <v>0</v>
      </c>
      <c r="AX55" s="61" t="str">
        <f t="shared" si="36"/>
        <v>NA</v>
      </c>
      <c r="AY55" s="60">
        <f>COUNTIFS(配置清单!G:G,规划及评估!G55,配置清单!H:H,"IA",配置清单!N:N,"在岗")</f>
        <v>0</v>
      </c>
      <c r="AZ55" s="61" t="str">
        <f t="shared" si="37"/>
        <v>NA</v>
      </c>
      <c r="BA55" s="60">
        <f>COUNTIFS(配置清单!G:G,G55,配置清单!H:H,"IA",配置清单!N:N,"在岗",配置清单!P:P,"&lt;&gt;暂不胜任")</f>
        <v>0</v>
      </c>
      <c r="BB55" s="61" t="str">
        <f t="shared" si="38"/>
        <v>NA</v>
      </c>
      <c r="BC55" s="60">
        <f>COUNTIFS(配置清单!G:G,规划及评估!G55,配置清单!H:H,"产品经理",配置清单!N:N,"在岗")</f>
        <v>0</v>
      </c>
      <c r="BD55" s="61" t="str">
        <f t="shared" si="39"/>
        <v>NA</v>
      </c>
      <c r="BE55" s="60">
        <f>COUNTIFS(配置清单!G:G,G55,配置清单!H:H,"产品经理",配置清单!N:N,"在岗",配置清单!P:P,"&lt;&gt;暂不胜任")</f>
        <v>0</v>
      </c>
      <c r="BF55" s="61" t="str">
        <f t="shared" si="40"/>
        <v>NA</v>
      </c>
      <c r="BG55" s="63">
        <f t="shared" si="41"/>
        <v>2</v>
      </c>
      <c r="BH55" s="64">
        <f t="shared" si="42"/>
        <v>2</v>
      </c>
      <c r="BI55" s="64">
        <f t="shared" si="43"/>
        <v>1</v>
      </c>
      <c r="BJ55" s="64">
        <f t="shared" si="44"/>
        <v>1</v>
      </c>
      <c r="BK55" s="65">
        <f t="shared" si="45"/>
        <v>0.5</v>
      </c>
      <c r="BL55" s="66">
        <f t="shared" si="46"/>
        <v>1</v>
      </c>
      <c r="BM55" s="92">
        <f t="shared" si="47"/>
        <v>1</v>
      </c>
      <c r="BN55" s="92">
        <f t="shared" si="48"/>
        <v>1</v>
      </c>
      <c r="BO55" s="92">
        <f t="shared" si="49"/>
        <v>0</v>
      </c>
      <c r="BP55" s="92">
        <f t="shared" si="50"/>
        <v>0</v>
      </c>
      <c r="BQ55" s="92">
        <f t="shared" si="51"/>
        <v>0</v>
      </c>
      <c r="BR55" s="92">
        <f t="shared" si="52"/>
        <v>0</v>
      </c>
      <c r="BS55" s="92">
        <f t="shared" si="53"/>
        <v>0</v>
      </c>
      <c r="BT55" s="92">
        <f t="shared" si="54"/>
        <v>0</v>
      </c>
      <c r="BU55" s="92">
        <f t="shared" si="55"/>
        <v>0</v>
      </c>
      <c r="BV55" s="92">
        <f t="shared" si="56"/>
        <v>0</v>
      </c>
      <c r="BW55" s="92">
        <f t="shared" si="57"/>
        <v>0</v>
      </c>
      <c r="BX55" s="92">
        <f t="shared" si="58"/>
        <v>0</v>
      </c>
      <c r="BY55" s="92">
        <f t="shared" si="59"/>
        <v>0</v>
      </c>
      <c r="BZ55" s="92">
        <f t="shared" si="60"/>
        <v>0</v>
      </c>
      <c r="CA55" s="92">
        <f t="shared" si="61"/>
        <v>0</v>
      </c>
      <c r="CB55" s="92">
        <f t="shared" si="62"/>
        <v>0</v>
      </c>
      <c r="CC55" s="92">
        <f t="shared" si="63"/>
        <v>0</v>
      </c>
      <c r="CD55" s="92">
        <f t="shared" si="64"/>
        <v>0</v>
      </c>
    </row>
    <row r="56" spans="1:82" hidden="1">
      <c r="A56" s="34">
        <v>49</v>
      </c>
      <c r="B56" s="34" t="s">
        <v>185</v>
      </c>
      <c r="C56" s="34" t="s">
        <v>1067</v>
      </c>
      <c r="D56" s="34" t="s">
        <v>1066</v>
      </c>
      <c r="E56" s="34" t="s">
        <v>1342</v>
      </c>
      <c r="F56" s="34" t="s">
        <v>2069</v>
      </c>
      <c r="G56" s="34" t="s">
        <v>1494</v>
      </c>
      <c r="H56" s="34" t="s">
        <v>7</v>
      </c>
      <c r="I56" s="34" t="s">
        <v>7</v>
      </c>
      <c r="J56" s="34" t="s">
        <v>34</v>
      </c>
      <c r="K56" s="34" t="s">
        <v>34</v>
      </c>
      <c r="L56" s="34" t="s">
        <v>2065</v>
      </c>
      <c r="M56" s="34" t="s">
        <v>1357</v>
      </c>
      <c r="N56" s="34">
        <v>2</v>
      </c>
      <c r="O56" s="34">
        <v>0</v>
      </c>
      <c r="P56" s="34">
        <v>0</v>
      </c>
      <c r="Q56" s="34">
        <v>0</v>
      </c>
      <c r="R56" s="34">
        <v>0</v>
      </c>
      <c r="S56" s="34">
        <v>1</v>
      </c>
      <c r="T56" s="34">
        <v>0</v>
      </c>
      <c r="U56" s="77">
        <v>0</v>
      </c>
      <c r="V56" s="34">
        <v>0</v>
      </c>
      <c r="W56" s="60">
        <f>COUNTIFS(配置清单!G:G,G56,配置清单!$H:$H,"PM",配置清单!$N:$N,"在岗")</f>
        <v>2</v>
      </c>
      <c r="X56" s="61">
        <f t="shared" si="23"/>
        <v>1</v>
      </c>
      <c r="Y56" s="60">
        <f>COUNTIFS(配置清单!$G:$G,G56,配置清单!$H:$H,"PM",配置清单!$N:$N,"在岗",配置清单!$P:$P,"&lt;&gt;暂不胜任")</f>
        <v>2</v>
      </c>
      <c r="Z56" s="61">
        <f t="shared" si="24"/>
        <v>1</v>
      </c>
      <c r="AA56" s="62">
        <f>COUNTIFS(配置清单!$G:$G,G56,配置清单!$H:$H,"SE",配置清单!$N:$N,"在岗")+COUNTIFS(配置清单!$G:$G,G56,配置清单!$H:$H,"SA",配置清单!$N:$N,"在岗")</f>
        <v>0</v>
      </c>
      <c r="AB56" s="61" t="str">
        <f t="shared" si="25"/>
        <v>NA</v>
      </c>
      <c r="AC56" s="60">
        <f>COUNTIFS(配置清单!$G:$G,G56,配置清单!$H:$H,"SE",配置清单!$N:$N,"在岗",配置清单!$P:$P,"&lt;&gt;暂不胜任")+COUNTIFS(配置清单!$G:$G,G56,配置清单!$H:$H,"SA",配置清单!$N:$N,"在岗",配置清单!$P:$P,"&lt;&gt;暂不胜任")</f>
        <v>0</v>
      </c>
      <c r="AD56" s="61" t="str">
        <f t="shared" si="26"/>
        <v>NA</v>
      </c>
      <c r="AE56" s="60">
        <f>COUNTIFS(配置清单!$G:$G,G56,配置清单!H:H,"MDE",配置清单!N:N,"在岗")</f>
        <v>0</v>
      </c>
      <c r="AF56" s="61" t="str">
        <f t="shared" si="27"/>
        <v>NA</v>
      </c>
      <c r="AG56" s="60">
        <f>COUNTIFS(配置清单!$G:$G,G56,配置清单!$H:$H,"MDE",配置清单!$N:$N,"在岗",配置清单!$P:$P,"&lt;&gt;暂不胜任")</f>
        <v>0</v>
      </c>
      <c r="AH56" s="61" t="str">
        <f t="shared" si="28"/>
        <v>NA</v>
      </c>
      <c r="AI56" s="62">
        <f>COUNTIFS(配置清单!G:G,G56,配置清单!H:H,"TPM",配置清单!N:N,"在岗")+COUNTIFS(配置清单!G:G,G56,配置清单!H:H,"TC",配置清单!N:N,"在岗")</f>
        <v>0</v>
      </c>
      <c r="AJ56" s="61" t="str">
        <f t="shared" si="29"/>
        <v>NA</v>
      </c>
      <c r="AK56" s="60">
        <f>COUNTIFS(配置清单!G:G,G56,配置清单!H:H,"TPM",配置清单!N:N,"在岗",配置清单!P:P,"&lt;&gt;暂不胜任")+COUNTIFS(配置清单!G:G,G56,配置清单!H:H,"TC",配置清单!N:N,"在岗",配置清单!P:P,"&lt;&gt;暂不胜任")</f>
        <v>0</v>
      </c>
      <c r="AL56" s="61" t="str">
        <f t="shared" si="30"/>
        <v>NA</v>
      </c>
      <c r="AM56" s="60">
        <f>COUNTIFS(配置清单!G:G,G56,配置清单!H:H,"TSE",配置清单!N:N,"在岗")</f>
        <v>0</v>
      </c>
      <c r="AN56" s="61" t="str">
        <f t="shared" si="31"/>
        <v>NA</v>
      </c>
      <c r="AO56" s="60">
        <f>COUNTIFS(配置清单!G:G,G56,配置清单!H:H,"TSE",配置清单!N:N,"在岗",配置清单!P:P,"&lt;&gt;暂不胜任")</f>
        <v>0</v>
      </c>
      <c r="AP56" s="61" t="str">
        <f t="shared" si="32"/>
        <v>NA</v>
      </c>
      <c r="AQ56" s="60">
        <f>COUNTIFS(配置清单!$G:$G,G56,配置清单!H:H,"QA",配置清单!N:N,"在岗")</f>
        <v>1</v>
      </c>
      <c r="AR56" s="61">
        <f t="shared" si="33"/>
        <v>1</v>
      </c>
      <c r="AS56" s="60">
        <f>COUNTIFS(配置清单!$G:$G,G56,配置清单!$H:$H,"QA",配置清单!$N:$N,"在岗",配置清单!$P:$P,"&lt;&gt;暂不胜任")</f>
        <v>1</v>
      </c>
      <c r="AT56" s="61">
        <f t="shared" si="34"/>
        <v>1</v>
      </c>
      <c r="AU56" s="60">
        <f>COUNTIFS(配置清单!G:G,规划及评估!G56,配置清单!H:H,"BA",配置清单!N:N,"在岗")</f>
        <v>0</v>
      </c>
      <c r="AV56" s="61" t="str">
        <f t="shared" si="35"/>
        <v>NA</v>
      </c>
      <c r="AW56" s="60">
        <f>COUNTIFS(配置清单!G:G,G56,配置清单!H:H,"BA",配置清单!N:N,"在岗",配置清单!P:P,"&lt;&gt;暂不胜任")</f>
        <v>0</v>
      </c>
      <c r="AX56" s="61" t="str">
        <f t="shared" si="36"/>
        <v>NA</v>
      </c>
      <c r="AY56" s="60">
        <f>COUNTIFS(配置清单!G:G,规划及评估!G56,配置清单!H:H,"IA",配置清单!N:N,"在岗")</f>
        <v>0</v>
      </c>
      <c r="AZ56" s="61" t="str">
        <f t="shared" si="37"/>
        <v>NA</v>
      </c>
      <c r="BA56" s="60">
        <f>COUNTIFS(配置清单!G:G,G56,配置清单!H:H,"IA",配置清单!N:N,"在岗",配置清单!P:P,"&lt;&gt;暂不胜任")</f>
        <v>0</v>
      </c>
      <c r="BB56" s="61" t="str">
        <f t="shared" si="38"/>
        <v>NA</v>
      </c>
      <c r="BC56" s="60">
        <f>COUNTIFS(配置清单!G:G,规划及评估!G56,配置清单!H:H,"产品经理",配置清单!N:N,"在岗")</f>
        <v>0</v>
      </c>
      <c r="BD56" s="61" t="str">
        <f t="shared" si="39"/>
        <v>NA</v>
      </c>
      <c r="BE56" s="60">
        <f>COUNTIFS(配置清单!G:G,G56,配置清单!H:H,"产品经理",配置清单!N:N,"在岗",配置清单!P:P,"&lt;&gt;暂不胜任")</f>
        <v>0</v>
      </c>
      <c r="BF56" s="61" t="str">
        <f t="shared" si="40"/>
        <v>NA</v>
      </c>
      <c r="BG56" s="63">
        <f t="shared" si="41"/>
        <v>3</v>
      </c>
      <c r="BH56" s="64">
        <f t="shared" si="42"/>
        <v>3</v>
      </c>
      <c r="BI56" s="64">
        <f t="shared" si="43"/>
        <v>3</v>
      </c>
      <c r="BJ56" s="64">
        <f t="shared" si="44"/>
        <v>3</v>
      </c>
      <c r="BK56" s="65">
        <f t="shared" si="45"/>
        <v>1</v>
      </c>
      <c r="BL56" s="66">
        <f t="shared" si="46"/>
        <v>1</v>
      </c>
      <c r="BM56" s="92">
        <f t="shared" si="47"/>
        <v>2</v>
      </c>
      <c r="BN56" s="92">
        <f t="shared" si="48"/>
        <v>2</v>
      </c>
      <c r="BO56" s="92">
        <f t="shared" si="49"/>
        <v>0</v>
      </c>
      <c r="BP56" s="92">
        <f t="shared" si="50"/>
        <v>0</v>
      </c>
      <c r="BQ56" s="92">
        <f t="shared" si="51"/>
        <v>0</v>
      </c>
      <c r="BR56" s="92">
        <f t="shared" si="52"/>
        <v>0</v>
      </c>
      <c r="BS56" s="92">
        <f t="shared" si="53"/>
        <v>0</v>
      </c>
      <c r="BT56" s="92">
        <f t="shared" si="54"/>
        <v>0</v>
      </c>
      <c r="BU56" s="92">
        <f t="shared" si="55"/>
        <v>0</v>
      </c>
      <c r="BV56" s="92">
        <f t="shared" si="56"/>
        <v>0</v>
      </c>
      <c r="BW56" s="92">
        <f t="shared" si="57"/>
        <v>1</v>
      </c>
      <c r="BX56" s="92">
        <f t="shared" si="58"/>
        <v>1</v>
      </c>
      <c r="BY56" s="92">
        <f t="shared" si="59"/>
        <v>0</v>
      </c>
      <c r="BZ56" s="92">
        <f t="shared" si="60"/>
        <v>0</v>
      </c>
      <c r="CA56" s="92">
        <f t="shared" si="61"/>
        <v>0</v>
      </c>
      <c r="CB56" s="92">
        <f t="shared" si="62"/>
        <v>0</v>
      </c>
      <c r="CC56" s="92">
        <f t="shared" si="63"/>
        <v>0</v>
      </c>
      <c r="CD56" s="92">
        <f t="shared" si="64"/>
        <v>0</v>
      </c>
    </row>
    <row r="57" spans="1:82" hidden="1">
      <c r="A57" s="34">
        <v>50</v>
      </c>
      <c r="B57" s="34" t="s">
        <v>185</v>
      </c>
      <c r="C57" s="34" t="s">
        <v>1067</v>
      </c>
      <c r="D57" s="34" t="s">
        <v>1066</v>
      </c>
      <c r="E57" s="34" t="s">
        <v>1497</v>
      </c>
      <c r="F57" s="34" t="s">
        <v>1498</v>
      </c>
      <c r="G57" s="34" t="s">
        <v>1499</v>
      </c>
      <c r="H57" s="34" t="s">
        <v>7</v>
      </c>
      <c r="I57" s="34" t="s">
        <v>7</v>
      </c>
      <c r="J57" s="34" t="s">
        <v>195</v>
      </c>
      <c r="K57" s="34" t="s">
        <v>195</v>
      </c>
      <c r="N57" s="34">
        <v>1</v>
      </c>
      <c r="O57" s="34">
        <v>0</v>
      </c>
      <c r="P57" s="34">
        <v>0</v>
      </c>
      <c r="Q57" s="34">
        <v>0</v>
      </c>
      <c r="R57" s="34">
        <v>0</v>
      </c>
      <c r="S57" s="34">
        <v>0</v>
      </c>
      <c r="T57" s="34">
        <v>0</v>
      </c>
      <c r="U57" s="77">
        <v>0</v>
      </c>
      <c r="V57" s="34">
        <v>0</v>
      </c>
      <c r="W57" s="60">
        <f>COUNTIFS(配置清单!G:G,G57,配置清单!$H:$H,"PM",配置清单!$N:$N,"在岗")</f>
        <v>1</v>
      </c>
      <c r="X57" s="61">
        <f t="shared" si="23"/>
        <v>1</v>
      </c>
      <c r="Y57" s="60">
        <f>COUNTIFS(配置清单!$G:$G,G57,配置清单!$H:$H,"PM",配置清单!$N:$N,"在岗",配置清单!$P:$P,"&lt;&gt;暂不胜任")</f>
        <v>1</v>
      </c>
      <c r="Z57" s="61">
        <f t="shared" si="24"/>
        <v>1</v>
      </c>
      <c r="AA57" s="62">
        <f>COUNTIFS(配置清单!$G:$G,G57,配置清单!$H:$H,"SE",配置清单!$N:$N,"在岗")+COUNTIFS(配置清单!$G:$G,G57,配置清单!$H:$H,"SA",配置清单!$N:$N,"在岗")</f>
        <v>0</v>
      </c>
      <c r="AB57" s="61" t="str">
        <f t="shared" si="25"/>
        <v>NA</v>
      </c>
      <c r="AC57" s="60">
        <f>COUNTIFS(配置清单!$G:$G,G57,配置清单!$H:$H,"SE",配置清单!$N:$N,"在岗",配置清单!$P:$P,"&lt;&gt;暂不胜任")+COUNTIFS(配置清单!$G:$G,G57,配置清单!$H:$H,"SA",配置清单!$N:$N,"在岗",配置清单!$P:$P,"&lt;&gt;暂不胜任")</f>
        <v>0</v>
      </c>
      <c r="AD57" s="61" t="str">
        <f t="shared" si="26"/>
        <v>NA</v>
      </c>
      <c r="AE57" s="60">
        <f>COUNTIFS(配置清单!$G:$G,G57,配置清单!H:H,"MDE",配置清单!N:N,"在岗")</f>
        <v>0</v>
      </c>
      <c r="AF57" s="61" t="str">
        <f t="shared" si="27"/>
        <v>NA</v>
      </c>
      <c r="AG57" s="60">
        <f>COUNTIFS(配置清单!$G:$G,G57,配置清单!$H:$H,"MDE",配置清单!$N:$N,"在岗",配置清单!$P:$P,"&lt;&gt;暂不胜任")</f>
        <v>0</v>
      </c>
      <c r="AH57" s="61" t="str">
        <f t="shared" si="28"/>
        <v>NA</v>
      </c>
      <c r="AI57" s="62">
        <f>COUNTIFS(配置清单!G:G,G57,配置清单!H:H,"TPM",配置清单!N:N,"在岗")+COUNTIFS(配置清单!G:G,G57,配置清单!H:H,"TC",配置清单!N:N,"在岗")</f>
        <v>0</v>
      </c>
      <c r="AJ57" s="61" t="str">
        <f t="shared" si="29"/>
        <v>NA</v>
      </c>
      <c r="AK57" s="60">
        <f>COUNTIFS(配置清单!G:G,G57,配置清单!H:H,"TPM",配置清单!N:N,"在岗",配置清单!P:P,"&lt;&gt;暂不胜任")+COUNTIFS(配置清单!G:G,G57,配置清单!H:H,"TC",配置清单!N:N,"在岗",配置清单!P:P,"&lt;&gt;暂不胜任")</f>
        <v>0</v>
      </c>
      <c r="AL57" s="61" t="str">
        <f t="shared" si="30"/>
        <v>NA</v>
      </c>
      <c r="AM57" s="60">
        <f>COUNTIFS(配置清单!G:G,G57,配置清单!H:H,"TSE",配置清单!N:N,"在岗")</f>
        <v>0</v>
      </c>
      <c r="AN57" s="61" t="str">
        <f t="shared" si="31"/>
        <v>NA</v>
      </c>
      <c r="AO57" s="60">
        <f>COUNTIFS(配置清单!G:G,G57,配置清单!H:H,"TSE",配置清单!N:N,"在岗",配置清单!P:P,"&lt;&gt;暂不胜任")</f>
        <v>0</v>
      </c>
      <c r="AP57" s="61" t="str">
        <f t="shared" si="32"/>
        <v>NA</v>
      </c>
      <c r="AQ57" s="60">
        <f>COUNTIFS(配置清单!$G:$G,G57,配置清单!H:H,"QA",配置清单!N:N,"在岗")</f>
        <v>0</v>
      </c>
      <c r="AR57" s="61" t="str">
        <f t="shared" si="33"/>
        <v>NA</v>
      </c>
      <c r="AS57" s="60">
        <f>COUNTIFS(配置清单!$G:$G,G57,配置清单!$H:$H,"QA",配置清单!$N:$N,"在岗",配置清单!$P:$P,"&lt;&gt;暂不胜任")</f>
        <v>0</v>
      </c>
      <c r="AT57" s="61" t="str">
        <f t="shared" si="34"/>
        <v>NA</v>
      </c>
      <c r="AU57" s="60">
        <f>COUNTIFS(配置清单!G:G,规划及评估!G57,配置清单!H:H,"BA",配置清单!N:N,"在岗")</f>
        <v>0</v>
      </c>
      <c r="AV57" s="61" t="str">
        <f t="shared" si="35"/>
        <v>NA</v>
      </c>
      <c r="AW57" s="60">
        <f>COUNTIFS(配置清单!G:G,G57,配置清单!H:H,"BA",配置清单!N:N,"在岗",配置清单!P:P,"&lt;&gt;暂不胜任")</f>
        <v>0</v>
      </c>
      <c r="AX57" s="61" t="str">
        <f t="shared" si="36"/>
        <v>NA</v>
      </c>
      <c r="AY57" s="60">
        <f>COUNTIFS(配置清单!G:G,规划及评估!G57,配置清单!H:H,"IA",配置清单!N:N,"在岗")</f>
        <v>0</v>
      </c>
      <c r="AZ57" s="61" t="str">
        <f t="shared" si="37"/>
        <v>NA</v>
      </c>
      <c r="BA57" s="60">
        <f>COUNTIFS(配置清单!G:G,G57,配置清单!H:H,"IA",配置清单!N:N,"在岗",配置清单!P:P,"&lt;&gt;暂不胜任")</f>
        <v>0</v>
      </c>
      <c r="BB57" s="61" t="str">
        <f t="shared" si="38"/>
        <v>NA</v>
      </c>
      <c r="BC57" s="60">
        <f>COUNTIFS(配置清单!G:G,规划及评估!G57,配置清单!H:H,"产品经理",配置清单!N:N,"在岗")</f>
        <v>0</v>
      </c>
      <c r="BD57" s="61" t="str">
        <f t="shared" si="39"/>
        <v>NA</v>
      </c>
      <c r="BE57" s="60">
        <f>COUNTIFS(配置清单!G:G,G57,配置清单!H:H,"产品经理",配置清单!N:N,"在岗",配置清单!P:P,"&lt;&gt;暂不胜任")</f>
        <v>0</v>
      </c>
      <c r="BF57" s="61" t="str">
        <f t="shared" si="40"/>
        <v>NA</v>
      </c>
      <c r="BG57" s="63">
        <f t="shared" si="41"/>
        <v>1</v>
      </c>
      <c r="BH57" s="64">
        <f t="shared" si="42"/>
        <v>1</v>
      </c>
      <c r="BI57" s="64">
        <f t="shared" si="43"/>
        <v>1</v>
      </c>
      <c r="BJ57" s="64">
        <f t="shared" si="44"/>
        <v>1</v>
      </c>
      <c r="BK57" s="65">
        <f t="shared" si="45"/>
        <v>1</v>
      </c>
      <c r="BL57" s="66">
        <f t="shared" si="46"/>
        <v>1</v>
      </c>
      <c r="BM57" s="92">
        <f t="shared" si="47"/>
        <v>1</v>
      </c>
      <c r="BN57" s="92">
        <f t="shared" si="48"/>
        <v>1</v>
      </c>
      <c r="BO57" s="92">
        <f t="shared" si="49"/>
        <v>0</v>
      </c>
      <c r="BP57" s="92">
        <f t="shared" si="50"/>
        <v>0</v>
      </c>
      <c r="BQ57" s="92">
        <f t="shared" si="51"/>
        <v>0</v>
      </c>
      <c r="BR57" s="92">
        <f t="shared" si="52"/>
        <v>0</v>
      </c>
      <c r="BS57" s="92">
        <f t="shared" si="53"/>
        <v>0</v>
      </c>
      <c r="BT57" s="92">
        <f t="shared" si="54"/>
        <v>0</v>
      </c>
      <c r="BU57" s="92">
        <f t="shared" si="55"/>
        <v>0</v>
      </c>
      <c r="BV57" s="92">
        <f t="shared" si="56"/>
        <v>0</v>
      </c>
      <c r="BW57" s="92">
        <f t="shared" si="57"/>
        <v>0</v>
      </c>
      <c r="BX57" s="92">
        <f t="shared" si="58"/>
        <v>0</v>
      </c>
      <c r="BY57" s="92">
        <f t="shared" si="59"/>
        <v>0</v>
      </c>
      <c r="BZ57" s="92">
        <f t="shared" si="60"/>
        <v>0</v>
      </c>
      <c r="CA57" s="92">
        <f t="shared" si="61"/>
        <v>0</v>
      </c>
      <c r="CB57" s="92">
        <f t="shared" si="62"/>
        <v>0</v>
      </c>
      <c r="CC57" s="92">
        <f t="shared" si="63"/>
        <v>0</v>
      </c>
      <c r="CD57" s="92">
        <f t="shared" si="64"/>
        <v>0</v>
      </c>
    </row>
    <row r="58" spans="1:82" hidden="1">
      <c r="A58" s="34">
        <v>51</v>
      </c>
      <c r="B58" s="34" t="s">
        <v>185</v>
      </c>
      <c r="C58" s="34" t="s">
        <v>1067</v>
      </c>
      <c r="D58" s="34" t="s">
        <v>1066</v>
      </c>
      <c r="E58" s="34" t="s">
        <v>1497</v>
      </c>
      <c r="F58" s="34" t="s">
        <v>2070</v>
      </c>
      <c r="G58" s="34" t="s">
        <v>1507</v>
      </c>
      <c r="H58" s="34" t="s">
        <v>4</v>
      </c>
      <c r="I58" s="34" t="s">
        <v>4</v>
      </c>
      <c r="J58" s="34" t="s">
        <v>195</v>
      </c>
      <c r="K58" s="34" t="s">
        <v>195</v>
      </c>
      <c r="M58" s="34" t="s">
        <v>1694</v>
      </c>
      <c r="N58" s="34">
        <v>1</v>
      </c>
      <c r="O58" s="34">
        <v>0</v>
      </c>
      <c r="P58" s="34">
        <v>0</v>
      </c>
      <c r="Q58" s="34">
        <v>0</v>
      </c>
      <c r="R58" s="34">
        <v>0</v>
      </c>
      <c r="S58" s="34">
        <v>1</v>
      </c>
      <c r="T58" s="34">
        <v>0</v>
      </c>
      <c r="U58" s="77">
        <v>0</v>
      </c>
      <c r="V58" s="34">
        <v>0</v>
      </c>
      <c r="W58" s="60">
        <f>COUNTIFS(配置清单!G:G,G58,配置清单!$H:$H,"PM",配置清单!$N:$N,"在岗")</f>
        <v>1</v>
      </c>
      <c r="X58" s="61">
        <f t="shared" si="23"/>
        <v>1</v>
      </c>
      <c r="Y58" s="60">
        <f>COUNTIFS(配置清单!$G:$G,G58,配置清单!$H:$H,"PM",配置清单!$N:$N,"在岗",配置清单!$P:$P,"&lt;&gt;暂不胜任")</f>
        <v>1</v>
      </c>
      <c r="Z58" s="61">
        <f t="shared" si="24"/>
        <v>1</v>
      </c>
      <c r="AA58" s="62">
        <f>COUNTIFS(配置清单!$G:$G,G58,配置清单!$H:$H,"SE",配置清单!$N:$N,"在岗")+COUNTIFS(配置清单!$G:$G,G58,配置清单!$H:$H,"SA",配置清单!$N:$N,"在岗")</f>
        <v>0</v>
      </c>
      <c r="AB58" s="61" t="str">
        <f t="shared" si="25"/>
        <v>NA</v>
      </c>
      <c r="AC58" s="60">
        <f>COUNTIFS(配置清单!$G:$G,G58,配置清单!$H:$H,"SE",配置清单!$N:$N,"在岗",配置清单!$P:$P,"&lt;&gt;暂不胜任")+COUNTIFS(配置清单!$G:$G,G58,配置清单!$H:$H,"SA",配置清单!$N:$N,"在岗",配置清单!$P:$P,"&lt;&gt;暂不胜任")</f>
        <v>0</v>
      </c>
      <c r="AD58" s="61" t="str">
        <f t="shared" si="26"/>
        <v>NA</v>
      </c>
      <c r="AE58" s="60">
        <f>COUNTIFS(配置清单!$G:$G,G58,配置清单!H:H,"MDE",配置清单!N:N,"在岗")</f>
        <v>0</v>
      </c>
      <c r="AF58" s="61" t="str">
        <f t="shared" si="27"/>
        <v>NA</v>
      </c>
      <c r="AG58" s="60">
        <f>COUNTIFS(配置清单!$G:$G,G58,配置清单!$H:$H,"MDE",配置清单!$N:$N,"在岗",配置清单!$P:$P,"&lt;&gt;暂不胜任")</f>
        <v>0</v>
      </c>
      <c r="AH58" s="61" t="str">
        <f t="shared" si="28"/>
        <v>NA</v>
      </c>
      <c r="AI58" s="62">
        <f>COUNTIFS(配置清单!G:G,G58,配置清单!H:H,"TPM",配置清单!N:N,"在岗")+COUNTIFS(配置清单!G:G,G58,配置清单!H:H,"TC",配置清单!N:N,"在岗")</f>
        <v>0</v>
      </c>
      <c r="AJ58" s="61" t="str">
        <f t="shared" si="29"/>
        <v>NA</v>
      </c>
      <c r="AK58" s="60">
        <f>COUNTIFS(配置清单!G:G,G58,配置清单!H:H,"TPM",配置清单!N:N,"在岗",配置清单!P:P,"&lt;&gt;暂不胜任")+COUNTIFS(配置清单!G:G,G58,配置清单!H:H,"TC",配置清单!N:N,"在岗",配置清单!P:P,"&lt;&gt;暂不胜任")</f>
        <v>0</v>
      </c>
      <c r="AL58" s="61" t="str">
        <f t="shared" si="30"/>
        <v>NA</v>
      </c>
      <c r="AM58" s="60">
        <f>COUNTIFS(配置清单!G:G,G58,配置清单!H:H,"TSE",配置清单!N:N,"在岗")</f>
        <v>0</v>
      </c>
      <c r="AN58" s="61" t="str">
        <f t="shared" si="31"/>
        <v>NA</v>
      </c>
      <c r="AO58" s="60">
        <f>COUNTIFS(配置清单!G:G,G58,配置清单!H:H,"TSE",配置清单!N:N,"在岗",配置清单!P:P,"&lt;&gt;暂不胜任")</f>
        <v>0</v>
      </c>
      <c r="AP58" s="61" t="str">
        <f t="shared" si="32"/>
        <v>NA</v>
      </c>
      <c r="AQ58" s="60">
        <f>COUNTIFS(配置清单!$G:$G,G58,配置清单!H:H,"QA",配置清单!N:N,"在岗")</f>
        <v>1</v>
      </c>
      <c r="AR58" s="61">
        <f t="shared" si="33"/>
        <v>1</v>
      </c>
      <c r="AS58" s="60">
        <f>COUNTIFS(配置清单!$G:$G,G58,配置清单!$H:$H,"QA",配置清单!$N:$N,"在岗",配置清单!$P:$P,"&lt;&gt;暂不胜任")</f>
        <v>1</v>
      </c>
      <c r="AT58" s="61">
        <f t="shared" si="34"/>
        <v>1</v>
      </c>
      <c r="AU58" s="60">
        <f>COUNTIFS(配置清单!G:G,规划及评估!G58,配置清单!H:H,"BA",配置清单!N:N,"在岗")</f>
        <v>0</v>
      </c>
      <c r="AV58" s="61" t="str">
        <f t="shared" si="35"/>
        <v>NA</v>
      </c>
      <c r="AW58" s="60">
        <f>COUNTIFS(配置清单!G:G,G58,配置清单!H:H,"BA",配置清单!N:N,"在岗",配置清单!P:P,"&lt;&gt;暂不胜任")</f>
        <v>0</v>
      </c>
      <c r="AX58" s="61" t="str">
        <f t="shared" si="36"/>
        <v>NA</v>
      </c>
      <c r="AY58" s="60">
        <f>COUNTIFS(配置清单!G:G,规划及评估!G58,配置清单!H:H,"IA",配置清单!N:N,"在岗")</f>
        <v>0</v>
      </c>
      <c r="AZ58" s="61" t="str">
        <f t="shared" si="37"/>
        <v>NA</v>
      </c>
      <c r="BA58" s="60">
        <f>COUNTIFS(配置清单!G:G,G58,配置清单!H:H,"IA",配置清单!N:N,"在岗",配置清单!P:P,"&lt;&gt;暂不胜任")</f>
        <v>0</v>
      </c>
      <c r="BB58" s="61" t="str">
        <f t="shared" si="38"/>
        <v>NA</v>
      </c>
      <c r="BC58" s="60">
        <f>COUNTIFS(配置清单!G:G,规划及评估!G58,配置清单!H:H,"产品经理",配置清单!N:N,"在岗")</f>
        <v>0</v>
      </c>
      <c r="BD58" s="61" t="str">
        <f t="shared" si="39"/>
        <v>NA</v>
      </c>
      <c r="BE58" s="60">
        <f>COUNTIFS(配置清单!G:G,G58,配置清单!H:H,"产品经理",配置清单!N:N,"在岗",配置清单!P:P,"&lt;&gt;暂不胜任")</f>
        <v>0</v>
      </c>
      <c r="BF58" s="61" t="str">
        <f t="shared" si="40"/>
        <v>NA</v>
      </c>
      <c r="BG58" s="63">
        <f t="shared" si="41"/>
        <v>2</v>
      </c>
      <c r="BH58" s="64">
        <f t="shared" si="42"/>
        <v>2</v>
      </c>
      <c r="BI58" s="64">
        <f t="shared" si="43"/>
        <v>2</v>
      </c>
      <c r="BJ58" s="64">
        <f t="shared" si="44"/>
        <v>2</v>
      </c>
      <c r="BK58" s="65">
        <f t="shared" si="45"/>
        <v>1</v>
      </c>
      <c r="BL58" s="66">
        <f t="shared" si="46"/>
        <v>1</v>
      </c>
      <c r="BM58" s="92">
        <f t="shared" si="47"/>
        <v>1</v>
      </c>
      <c r="BN58" s="92">
        <f t="shared" si="48"/>
        <v>1</v>
      </c>
      <c r="BO58" s="92">
        <f t="shared" si="49"/>
        <v>0</v>
      </c>
      <c r="BP58" s="92">
        <f t="shared" si="50"/>
        <v>0</v>
      </c>
      <c r="BQ58" s="92">
        <f t="shared" si="51"/>
        <v>0</v>
      </c>
      <c r="BR58" s="92">
        <f t="shared" si="52"/>
        <v>0</v>
      </c>
      <c r="BS58" s="92">
        <f t="shared" si="53"/>
        <v>0</v>
      </c>
      <c r="BT58" s="92">
        <f t="shared" si="54"/>
        <v>0</v>
      </c>
      <c r="BU58" s="92">
        <f t="shared" si="55"/>
        <v>0</v>
      </c>
      <c r="BV58" s="92">
        <f t="shared" si="56"/>
        <v>0</v>
      </c>
      <c r="BW58" s="92">
        <f t="shared" si="57"/>
        <v>1</v>
      </c>
      <c r="BX58" s="92">
        <f t="shared" si="58"/>
        <v>1</v>
      </c>
      <c r="BY58" s="92">
        <f t="shared" si="59"/>
        <v>0</v>
      </c>
      <c r="BZ58" s="92">
        <f t="shared" si="60"/>
        <v>0</v>
      </c>
      <c r="CA58" s="92">
        <f t="shared" si="61"/>
        <v>0</v>
      </c>
      <c r="CB58" s="92">
        <f t="shared" si="62"/>
        <v>0</v>
      </c>
      <c r="CC58" s="92">
        <f t="shared" si="63"/>
        <v>0</v>
      </c>
      <c r="CD58" s="92">
        <f t="shared" si="64"/>
        <v>0</v>
      </c>
    </row>
    <row r="59" spans="1:82" hidden="1">
      <c r="A59" s="34">
        <v>52</v>
      </c>
      <c r="B59" s="34" t="s">
        <v>185</v>
      </c>
      <c r="C59" s="34" t="s">
        <v>1067</v>
      </c>
      <c r="D59" s="34" t="s">
        <v>1066</v>
      </c>
      <c r="E59" s="34" t="s">
        <v>1497</v>
      </c>
      <c r="F59" s="34" t="s">
        <v>1551</v>
      </c>
      <c r="G59" s="34" t="s">
        <v>1552</v>
      </c>
      <c r="H59" s="34" t="s">
        <v>7</v>
      </c>
      <c r="I59" s="34" t="s">
        <v>7</v>
      </c>
      <c r="J59" s="34" t="s">
        <v>34</v>
      </c>
      <c r="K59" s="34" t="s">
        <v>34</v>
      </c>
      <c r="N59" s="34">
        <v>1</v>
      </c>
      <c r="O59" s="34">
        <v>0</v>
      </c>
      <c r="P59" s="34">
        <v>0</v>
      </c>
      <c r="Q59" s="34">
        <v>0</v>
      </c>
      <c r="R59" s="34">
        <v>0</v>
      </c>
      <c r="S59" s="34">
        <v>0</v>
      </c>
      <c r="T59" s="34">
        <v>0</v>
      </c>
      <c r="U59" s="77">
        <v>0</v>
      </c>
      <c r="V59" s="34">
        <v>0</v>
      </c>
      <c r="W59" s="60">
        <f>COUNTIFS(配置清单!G:G,G59,配置清单!$H:$H,"PM",配置清单!$N:$N,"在岗")</f>
        <v>1</v>
      </c>
      <c r="X59" s="61">
        <f t="shared" si="23"/>
        <v>1</v>
      </c>
      <c r="Y59" s="60">
        <f>COUNTIFS(配置清单!$G:$G,G59,配置清单!$H:$H,"PM",配置清单!$N:$N,"在岗",配置清单!$P:$P,"&lt;&gt;暂不胜任")</f>
        <v>1</v>
      </c>
      <c r="Z59" s="61">
        <f t="shared" si="24"/>
        <v>1</v>
      </c>
      <c r="AA59" s="62">
        <f>COUNTIFS(配置清单!$G:$G,G59,配置清单!$H:$H,"SE",配置清单!$N:$N,"在岗")+COUNTIFS(配置清单!$G:$G,G59,配置清单!$H:$H,"SA",配置清单!$N:$N,"在岗")</f>
        <v>0</v>
      </c>
      <c r="AB59" s="61" t="str">
        <f t="shared" si="25"/>
        <v>NA</v>
      </c>
      <c r="AC59" s="60">
        <f>COUNTIFS(配置清单!$G:$G,G59,配置清单!$H:$H,"SE",配置清单!$N:$N,"在岗",配置清单!$P:$P,"&lt;&gt;暂不胜任")+COUNTIFS(配置清单!$G:$G,G59,配置清单!$H:$H,"SA",配置清单!$N:$N,"在岗",配置清单!$P:$P,"&lt;&gt;暂不胜任")</f>
        <v>0</v>
      </c>
      <c r="AD59" s="61" t="str">
        <f t="shared" si="26"/>
        <v>NA</v>
      </c>
      <c r="AE59" s="60">
        <f>COUNTIFS(配置清单!$G:$G,G59,配置清单!H:H,"MDE",配置清单!N:N,"在岗")</f>
        <v>0</v>
      </c>
      <c r="AF59" s="61" t="str">
        <f t="shared" si="27"/>
        <v>NA</v>
      </c>
      <c r="AG59" s="60">
        <f>COUNTIFS(配置清单!$G:$G,G59,配置清单!$H:$H,"MDE",配置清单!$N:$N,"在岗",配置清单!$P:$P,"&lt;&gt;暂不胜任")</f>
        <v>0</v>
      </c>
      <c r="AH59" s="61" t="str">
        <f t="shared" si="28"/>
        <v>NA</v>
      </c>
      <c r="AI59" s="62">
        <f>COUNTIFS(配置清单!G:G,G59,配置清单!H:H,"TPM",配置清单!N:N,"在岗")+COUNTIFS(配置清单!G:G,G59,配置清单!H:H,"TC",配置清单!N:N,"在岗")</f>
        <v>0</v>
      </c>
      <c r="AJ59" s="61" t="str">
        <f t="shared" si="29"/>
        <v>NA</v>
      </c>
      <c r="AK59" s="60">
        <f>COUNTIFS(配置清单!G:G,G59,配置清单!H:H,"TPM",配置清单!N:N,"在岗",配置清单!P:P,"&lt;&gt;暂不胜任")+COUNTIFS(配置清单!G:G,G59,配置清单!H:H,"TC",配置清单!N:N,"在岗",配置清单!P:P,"&lt;&gt;暂不胜任")</f>
        <v>0</v>
      </c>
      <c r="AL59" s="61" t="str">
        <f t="shared" si="30"/>
        <v>NA</v>
      </c>
      <c r="AM59" s="60">
        <f>COUNTIFS(配置清单!G:G,G59,配置清单!H:H,"TSE",配置清单!N:N,"在岗")</f>
        <v>0</v>
      </c>
      <c r="AN59" s="61" t="str">
        <f t="shared" si="31"/>
        <v>NA</v>
      </c>
      <c r="AO59" s="60">
        <f>COUNTIFS(配置清单!G:G,G59,配置清单!H:H,"TSE",配置清单!N:N,"在岗",配置清单!P:P,"&lt;&gt;暂不胜任")</f>
        <v>0</v>
      </c>
      <c r="AP59" s="61" t="str">
        <f t="shared" si="32"/>
        <v>NA</v>
      </c>
      <c r="AQ59" s="60">
        <f>COUNTIFS(配置清单!$G:$G,G59,配置清单!H:H,"QA",配置清单!N:N,"在岗")</f>
        <v>0</v>
      </c>
      <c r="AR59" s="61" t="str">
        <f t="shared" si="33"/>
        <v>NA</v>
      </c>
      <c r="AS59" s="60">
        <f>COUNTIFS(配置清单!$G:$G,G59,配置清单!$H:$H,"QA",配置清单!$N:$N,"在岗",配置清单!$P:$P,"&lt;&gt;暂不胜任")</f>
        <v>0</v>
      </c>
      <c r="AT59" s="61" t="str">
        <f t="shared" si="34"/>
        <v>NA</v>
      </c>
      <c r="AU59" s="60">
        <f>COUNTIFS(配置清单!G:G,规划及评估!G59,配置清单!H:H,"BA",配置清单!N:N,"在岗")</f>
        <v>0</v>
      </c>
      <c r="AV59" s="61" t="str">
        <f t="shared" si="35"/>
        <v>NA</v>
      </c>
      <c r="AW59" s="60">
        <f>COUNTIFS(配置清单!G:G,G59,配置清单!H:H,"BA",配置清单!N:N,"在岗",配置清单!P:P,"&lt;&gt;暂不胜任")</f>
        <v>0</v>
      </c>
      <c r="AX59" s="61" t="str">
        <f t="shared" si="36"/>
        <v>NA</v>
      </c>
      <c r="AY59" s="60">
        <f>COUNTIFS(配置清单!G:G,规划及评估!G59,配置清单!H:H,"IA",配置清单!N:N,"在岗")</f>
        <v>0</v>
      </c>
      <c r="AZ59" s="61" t="str">
        <f t="shared" si="37"/>
        <v>NA</v>
      </c>
      <c r="BA59" s="60">
        <f>COUNTIFS(配置清单!G:G,G59,配置清单!H:H,"IA",配置清单!N:N,"在岗",配置清单!P:P,"&lt;&gt;暂不胜任")</f>
        <v>0</v>
      </c>
      <c r="BB59" s="61" t="str">
        <f t="shared" si="38"/>
        <v>NA</v>
      </c>
      <c r="BC59" s="60">
        <f>COUNTIFS(配置清单!G:G,规划及评估!G59,配置清单!H:H,"产品经理",配置清单!N:N,"在岗")</f>
        <v>0</v>
      </c>
      <c r="BD59" s="61" t="str">
        <f t="shared" si="39"/>
        <v>NA</v>
      </c>
      <c r="BE59" s="60">
        <f>COUNTIFS(配置清单!G:G,G59,配置清单!H:H,"产品经理",配置清单!N:N,"在岗",配置清单!P:P,"&lt;&gt;暂不胜任")</f>
        <v>0</v>
      </c>
      <c r="BF59" s="61" t="str">
        <f t="shared" si="40"/>
        <v>NA</v>
      </c>
      <c r="BG59" s="63">
        <f t="shared" si="41"/>
        <v>1</v>
      </c>
      <c r="BH59" s="64">
        <f t="shared" si="42"/>
        <v>1</v>
      </c>
      <c r="BI59" s="64">
        <f t="shared" si="43"/>
        <v>1</v>
      </c>
      <c r="BJ59" s="64">
        <f t="shared" si="44"/>
        <v>1</v>
      </c>
      <c r="BK59" s="65">
        <f t="shared" si="45"/>
        <v>1</v>
      </c>
      <c r="BL59" s="66">
        <f t="shared" si="46"/>
        <v>1</v>
      </c>
      <c r="BM59" s="92">
        <f t="shared" si="47"/>
        <v>1</v>
      </c>
      <c r="BN59" s="92">
        <f t="shared" si="48"/>
        <v>1</v>
      </c>
      <c r="BO59" s="92">
        <f t="shared" si="49"/>
        <v>0</v>
      </c>
      <c r="BP59" s="92">
        <f t="shared" si="50"/>
        <v>0</v>
      </c>
      <c r="BQ59" s="92">
        <f t="shared" si="51"/>
        <v>0</v>
      </c>
      <c r="BR59" s="92">
        <f t="shared" si="52"/>
        <v>0</v>
      </c>
      <c r="BS59" s="92">
        <f t="shared" si="53"/>
        <v>0</v>
      </c>
      <c r="BT59" s="92">
        <f t="shared" si="54"/>
        <v>0</v>
      </c>
      <c r="BU59" s="92">
        <f t="shared" si="55"/>
        <v>0</v>
      </c>
      <c r="BV59" s="92">
        <f t="shared" si="56"/>
        <v>0</v>
      </c>
      <c r="BW59" s="92">
        <f t="shared" si="57"/>
        <v>0</v>
      </c>
      <c r="BX59" s="92">
        <f t="shared" si="58"/>
        <v>0</v>
      </c>
      <c r="BY59" s="92">
        <f t="shared" si="59"/>
        <v>0</v>
      </c>
      <c r="BZ59" s="92">
        <f t="shared" si="60"/>
        <v>0</v>
      </c>
      <c r="CA59" s="92">
        <f t="shared" si="61"/>
        <v>0</v>
      </c>
      <c r="CB59" s="92">
        <f t="shared" si="62"/>
        <v>0</v>
      </c>
      <c r="CC59" s="92">
        <f t="shared" si="63"/>
        <v>0</v>
      </c>
      <c r="CD59" s="92">
        <f t="shared" si="64"/>
        <v>0</v>
      </c>
    </row>
    <row r="60" spans="1:82" hidden="1">
      <c r="A60" s="34">
        <v>53</v>
      </c>
      <c r="B60" s="34" t="s">
        <v>185</v>
      </c>
      <c r="C60" s="34" t="s">
        <v>1067</v>
      </c>
      <c r="D60" s="34" t="s">
        <v>1066</v>
      </c>
      <c r="E60" s="34" t="s">
        <v>1497</v>
      </c>
      <c r="F60" s="34" t="s">
        <v>2071</v>
      </c>
      <c r="G60" s="34" t="s">
        <v>1513</v>
      </c>
      <c r="H60" s="34" t="s">
        <v>6</v>
      </c>
      <c r="I60" s="34" t="s">
        <v>6</v>
      </c>
      <c r="J60" s="34" t="s">
        <v>195</v>
      </c>
      <c r="K60" s="34" t="s">
        <v>195</v>
      </c>
      <c r="N60" s="34">
        <v>1</v>
      </c>
      <c r="O60" s="34">
        <v>0</v>
      </c>
      <c r="P60" s="34">
        <v>0</v>
      </c>
      <c r="Q60" s="34">
        <v>0</v>
      </c>
      <c r="R60" s="34">
        <v>0</v>
      </c>
      <c r="S60" s="34">
        <v>0</v>
      </c>
      <c r="T60" s="34">
        <v>0</v>
      </c>
      <c r="U60" s="77">
        <v>0</v>
      </c>
      <c r="V60" s="34">
        <v>0</v>
      </c>
      <c r="W60" s="60">
        <f>COUNTIFS(配置清单!G:G,G60,配置清单!$H:$H,"PM",配置清单!$N:$N,"在岗")</f>
        <v>1</v>
      </c>
      <c r="X60" s="61">
        <f t="shared" si="23"/>
        <v>1</v>
      </c>
      <c r="Y60" s="60">
        <f>COUNTIFS(配置清单!$G:$G,G60,配置清单!$H:$H,"PM",配置清单!$N:$N,"在岗",配置清单!$P:$P,"&lt;&gt;暂不胜任")</f>
        <v>1</v>
      </c>
      <c r="Z60" s="61">
        <f t="shared" si="24"/>
        <v>1</v>
      </c>
      <c r="AA60" s="62">
        <f>COUNTIFS(配置清单!$G:$G,G60,配置清单!$H:$H,"SE",配置清单!$N:$N,"在岗")+COUNTIFS(配置清单!$G:$G,G60,配置清单!$H:$H,"SA",配置清单!$N:$N,"在岗")</f>
        <v>0</v>
      </c>
      <c r="AB60" s="61" t="str">
        <f t="shared" si="25"/>
        <v>NA</v>
      </c>
      <c r="AC60" s="60">
        <f>COUNTIFS(配置清单!$G:$G,G60,配置清单!$H:$H,"SE",配置清单!$N:$N,"在岗",配置清单!$P:$P,"&lt;&gt;暂不胜任")+COUNTIFS(配置清单!$G:$G,G60,配置清单!$H:$H,"SA",配置清单!$N:$N,"在岗",配置清单!$P:$P,"&lt;&gt;暂不胜任")</f>
        <v>0</v>
      </c>
      <c r="AD60" s="61" t="str">
        <f t="shared" si="26"/>
        <v>NA</v>
      </c>
      <c r="AE60" s="60">
        <f>COUNTIFS(配置清单!$G:$G,G60,配置清单!H:H,"MDE",配置清单!N:N,"在岗")</f>
        <v>0</v>
      </c>
      <c r="AF60" s="61" t="str">
        <f t="shared" si="27"/>
        <v>NA</v>
      </c>
      <c r="AG60" s="60">
        <f>COUNTIFS(配置清单!$G:$G,G60,配置清单!$H:$H,"MDE",配置清单!$N:$N,"在岗",配置清单!$P:$P,"&lt;&gt;暂不胜任")</f>
        <v>0</v>
      </c>
      <c r="AH60" s="61" t="str">
        <f t="shared" si="28"/>
        <v>NA</v>
      </c>
      <c r="AI60" s="62">
        <f>COUNTIFS(配置清单!G:G,G60,配置清单!H:H,"TPM",配置清单!N:N,"在岗")+COUNTIFS(配置清单!G:G,G60,配置清单!H:H,"TC",配置清单!N:N,"在岗")</f>
        <v>0</v>
      </c>
      <c r="AJ60" s="61" t="str">
        <f t="shared" si="29"/>
        <v>NA</v>
      </c>
      <c r="AK60" s="60">
        <f>COUNTIFS(配置清单!G:G,G60,配置清单!H:H,"TPM",配置清单!N:N,"在岗",配置清单!P:P,"&lt;&gt;暂不胜任")+COUNTIFS(配置清单!G:G,G60,配置清单!H:H,"TC",配置清单!N:N,"在岗",配置清单!P:P,"&lt;&gt;暂不胜任")</f>
        <v>0</v>
      </c>
      <c r="AL60" s="61" t="str">
        <f t="shared" si="30"/>
        <v>NA</v>
      </c>
      <c r="AM60" s="60">
        <f>COUNTIFS(配置清单!G:G,G60,配置清单!H:H,"TSE",配置清单!N:N,"在岗")</f>
        <v>0</v>
      </c>
      <c r="AN60" s="61" t="str">
        <f t="shared" si="31"/>
        <v>NA</v>
      </c>
      <c r="AO60" s="60">
        <f>COUNTIFS(配置清单!G:G,G60,配置清单!H:H,"TSE",配置清单!N:N,"在岗",配置清单!P:P,"&lt;&gt;暂不胜任")</f>
        <v>0</v>
      </c>
      <c r="AP60" s="61" t="str">
        <f t="shared" si="32"/>
        <v>NA</v>
      </c>
      <c r="AQ60" s="60">
        <f>COUNTIFS(配置清单!$G:$G,G60,配置清单!H:H,"QA",配置清单!N:N,"在岗")</f>
        <v>0</v>
      </c>
      <c r="AR60" s="61" t="str">
        <f t="shared" si="33"/>
        <v>NA</v>
      </c>
      <c r="AS60" s="60">
        <f>COUNTIFS(配置清单!$G:$G,G60,配置清单!$H:$H,"QA",配置清单!$N:$N,"在岗",配置清单!$P:$P,"&lt;&gt;暂不胜任")</f>
        <v>0</v>
      </c>
      <c r="AT60" s="61" t="str">
        <f t="shared" si="34"/>
        <v>NA</v>
      </c>
      <c r="AU60" s="60">
        <f>COUNTIFS(配置清单!G:G,规划及评估!G60,配置清单!H:H,"BA",配置清单!N:N,"在岗")</f>
        <v>0</v>
      </c>
      <c r="AV60" s="61" t="str">
        <f t="shared" si="35"/>
        <v>NA</v>
      </c>
      <c r="AW60" s="60">
        <f>COUNTIFS(配置清单!G:G,G60,配置清单!H:H,"BA",配置清单!N:N,"在岗",配置清单!P:P,"&lt;&gt;暂不胜任")</f>
        <v>0</v>
      </c>
      <c r="AX60" s="61" t="str">
        <f t="shared" si="36"/>
        <v>NA</v>
      </c>
      <c r="AY60" s="60">
        <f>COUNTIFS(配置清单!G:G,规划及评估!G60,配置清单!H:H,"IA",配置清单!N:N,"在岗")</f>
        <v>0</v>
      </c>
      <c r="AZ60" s="61" t="str">
        <f t="shared" si="37"/>
        <v>NA</v>
      </c>
      <c r="BA60" s="60">
        <f>COUNTIFS(配置清单!G:G,G60,配置清单!H:H,"IA",配置清单!N:N,"在岗",配置清单!P:P,"&lt;&gt;暂不胜任")</f>
        <v>0</v>
      </c>
      <c r="BB60" s="61" t="str">
        <f t="shared" si="38"/>
        <v>NA</v>
      </c>
      <c r="BC60" s="60">
        <f>COUNTIFS(配置清单!G:G,规划及评估!G60,配置清单!H:H,"产品经理",配置清单!N:N,"在岗")</f>
        <v>0</v>
      </c>
      <c r="BD60" s="61" t="str">
        <f t="shared" si="39"/>
        <v>NA</v>
      </c>
      <c r="BE60" s="60">
        <f>COUNTIFS(配置清单!G:G,G60,配置清单!H:H,"产品经理",配置清单!N:N,"在岗",配置清单!P:P,"&lt;&gt;暂不胜任")</f>
        <v>0</v>
      </c>
      <c r="BF60" s="61" t="str">
        <f t="shared" si="40"/>
        <v>NA</v>
      </c>
      <c r="BG60" s="63">
        <f t="shared" si="41"/>
        <v>1</v>
      </c>
      <c r="BH60" s="64">
        <f t="shared" si="42"/>
        <v>1</v>
      </c>
      <c r="BI60" s="64">
        <f t="shared" si="43"/>
        <v>1</v>
      </c>
      <c r="BJ60" s="64">
        <f t="shared" si="44"/>
        <v>1</v>
      </c>
      <c r="BK60" s="65">
        <f t="shared" si="45"/>
        <v>1</v>
      </c>
      <c r="BL60" s="66">
        <f t="shared" si="46"/>
        <v>1</v>
      </c>
      <c r="BM60" s="92">
        <f t="shared" si="47"/>
        <v>1</v>
      </c>
      <c r="BN60" s="92">
        <f t="shared" si="48"/>
        <v>1</v>
      </c>
      <c r="BO60" s="92">
        <f t="shared" si="49"/>
        <v>0</v>
      </c>
      <c r="BP60" s="92">
        <f t="shared" si="50"/>
        <v>0</v>
      </c>
      <c r="BQ60" s="92">
        <f t="shared" si="51"/>
        <v>0</v>
      </c>
      <c r="BR60" s="92">
        <f t="shared" si="52"/>
        <v>0</v>
      </c>
      <c r="BS60" s="92">
        <f t="shared" si="53"/>
        <v>0</v>
      </c>
      <c r="BT60" s="92">
        <f t="shared" si="54"/>
        <v>0</v>
      </c>
      <c r="BU60" s="92">
        <f t="shared" si="55"/>
        <v>0</v>
      </c>
      <c r="BV60" s="92">
        <f t="shared" si="56"/>
        <v>0</v>
      </c>
      <c r="BW60" s="92">
        <f t="shared" si="57"/>
        <v>0</v>
      </c>
      <c r="BX60" s="92">
        <f t="shared" si="58"/>
        <v>0</v>
      </c>
      <c r="BY60" s="92">
        <f t="shared" si="59"/>
        <v>0</v>
      </c>
      <c r="BZ60" s="92">
        <f t="shared" si="60"/>
        <v>0</v>
      </c>
      <c r="CA60" s="92">
        <f t="shared" si="61"/>
        <v>0</v>
      </c>
      <c r="CB60" s="92">
        <f t="shared" si="62"/>
        <v>0</v>
      </c>
      <c r="CC60" s="92">
        <f t="shared" si="63"/>
        <v>0</v>
      </c>
      <c r="CD60" s="92">
        <f t="shared" si="64"/>
        <v>0</v>
      </c>
    </row>
    <row r="61" spans="1:82" hidden="1">
      <c r="A61" s="34">
        <v>54</v>
      </c>
      <c r="B61" s="34" t="s">
        <v>185</v>
      </c>
      <c r="C61" s="34" t="s">
        <v>1067</v>
      </c>
      <c r="D61" s="34" t="s">
        <v>1066</v>
      </c>
      <c r="E61" s="34" t="s">
        <v>1497</v>
      </c>
      <c r="F61" s="34" t="s">
        <v>1517</v>
      </c>
      <c r="G61" s="34" t="s">
        <v>1518</v>
      </c>
      <c r="H61" s="34" t="s">
        <v>7</v>
      </c>
      <c r="I61" s="34" t="s">
        <v>4</v>
      </c>
      <c r="J61" s="34" t="s">
        <v>2086</v>
      </c>
      <c r="K61" s="34" t="s">
        <v>34</v>
      </c>
      <c r="M61" s="34" t="s">
        <v>1694</v>
      </c>
      <c r="N61" s="34">
        <v>1</v>
      </c>
      <c r="O61" s="34">
        <v>0</v>
      </c>
      <c r="P61" s="34">
        <v>0</v>
      </c>
      <c r="Q61" s="34">
        <v>0</v>
      </c>
      <c r="R61" s="34">
        <v>0</v>
      </c>
      <c r="S61" s="34">
        <v>1</v>
      </c>
      <c r="T61" s="34">
        <v>0</v>
      </c>
      <c r="U61" s="77">
        <v>0</v>
      </c>
      <c r="V61" s="34">
        <v>0</v>
      </c>
      <c r="W61" s="60">
        <f>COUNTIFS(配置清单!G:G,G61,配置清单!$H:$H,"PM",配置清单!$N:$N,"在岗")</f>
        <v>1</v>
      </c>
      <c r="X61" s="61">
        <f t="shared" si="23"/>
        <v>1</v>
      </c>
      <c r="Y61" s="60">
        <f>COUNTIFS(配置清单!$G:$G,G61,配置清单!$H:$H,"PM",配置清单!$N:$N,"在岗",配置清单!$P:$P,"&lt;&gt;暂不胜任")</f>
        <v>1</v>
      </c>
      <c r="Z61" s="61">
        <f t="shared" si="24"/>
        <v>1</v>
      </c>
      <c r="AA61" s="62">
        <f>COUNTIFS(配置清单!$G:$G,G61,配置清单!$H:$H,"SE",配置清单!$N:$N,"在岗")+COUNTIFS(配置清单!$G:$G,G61,配置清单!$H:$H,"SA",配置清单!$N:$N,"在岗")</f>
        <v>0</v>
      </c>
      <c r="AB61" s="61" t="str">
        <f t="shared" si="25"/>
        <v>NA</v>
      </c>
      <c r="AC61" s="60">
        <f>COUNTIFS(配置清单!$G:$G,G61,配置清单!$H:$H,"SE",配置清单!$N:$N,"在岗",配置清单!$P:$P,"&lt;&gt;暂不胜任")+COUNTIFS(配置清单!$G:$G,G61,配置清单!$H:$H,"SA",配置清单!$N:$N,"在岗",配置清单!$P:$P,"&lt;&gt;暂不胜任")</f>
        <v>0</v>
      </c>
      <c r="AD61" s="61" t="str">
        <f t="shared" si="26"/>
        <v>NA</v>
      </c>
      <c r="AE61" s="60">
        <f>COUNTIFS(配置清单!$G:$G,G61,配置清单!H:H,"MDE",配置清单!N:N,"在岗")</f>
        <v>0</v>
      </c>
      <c r="AF61" s="61" t="str">
        <f t="shared" si="27"/>
        <v>NA</v>
      </c>
      <c r="AG61" s="60">
        <f>COUNTIFS(配置清单!$G:$G,G61,配置清单!$H:$H,"MDE",配置清单!$N:$N,"在岗",配置清单!$P:$P,"&lt;&gt;暂不胜任")</f>
        <v>0</v>
      </c>
      <c r="AH61" s="61" t="str">
        <f t="shared" si="28"/>
        <v>NA</v>
      </c>
      <c r="AI61" s="62">
        <f>COUNTIFS(配置清单!G:G,G61,配置清单!H:H,"TPM",配置清单!N:N,"在岗")+COUNTIFS(配置清单!G:G,G61,配置清单!H:H,"TC",配置清单!N:N,"在岗")</f>
        <v>0</v>
      </c>
      <c r="AJ61" s="61" t="str">
        <f t="shared" si="29"/>
        <v>NA</v>
      </c>
      <c r="AK61" s="60">
        <f>COUNTIFS(配置清单!G:G,G61,配置清单!H:H,"TPM",配置清单!N:N,"在岗",配置清单!P:P,"&lt;&gt;暂不胜任")+COUNTIFS(配置清单!G:G,G61,配置清单!H:H,"TC",配置清单!N:N,"在岗",配置清单!P:P,"&lt;&gt;暂不胜任")</f>
        <v>0</v>
      </c>
      <c r="AL61" s="61" t="str">
        <f t="shared" si="30"/>
        <v>NA</v>
      </c>
      <c r="AM61" s="60">
        <f>COUNTIFS(配置清单!G:G,G61,配置清单!H:H,"TSE",配置清单!N:N,"在岗")</f>
        <v>0</v>
      </c>
      <c r="AN61" s="61" t="str">
        <f t="shared" si="31"/>
        <v>NA</v>
      </c>
      <c r="AO61" s="60">
        <f>COUNTIFS(配置清单!G:G,G61,配置清单!H:H,"TSE",配置清单!N:N,"在岗",配置清单!P:P,"&lt;&gt;暂不胜任")</f>
        <v>0</v>
      </c>
      <c r="AP61" s="61" t="str">
        <f t="shared" si="32"/>
        <v>NA</v>
      </c>
      <c r="AQ61" s="60">
        <f>COUNTIFS(配置清单!$G:$G,G61,配置清单!H:H,"QA",配置清单!N:N,"在岗")</f>
        <v>1</v>
      </c>
      <c r="AR61" s="61">
        <f t="shared" si="33"/>
        <v>1</v>
      </c>
      <c r="AS61" s="60">
        <f>COUNTIFS(配置清单!$G:$G,G61,配置清单!$H:$H,"QA",配置清单!$N:$N,"在岗",配置清单!$P:$P,"&lt;&gt;暂不胜任")</f>
        <v>1</v>
      </c>
      <c r="AT61" s="61">
        <f t="shared" si="34"/>
        <v>1</v>
      </c>
      <c r="AU61" s="60">
        <f>COUNTIFS(配置清单!G:G,规划及评估!G61,配置清单!H:H,"BA",配置清单!N:N,"在岗")</f>
        <v>0</v>
      </c>
      <c r="AV61" s="61" t="str">
        <f t="shared" si="35"/>
        <v>NA</v>
      </c>
      <c r="AW61" s="60">
        <f>COUNTIFS(配置清单!G:G,G61,配置清单!H:H,"BA",配置清单!N:N,"在岗",配置清单!P:P,"&lt;&gt;暂不胜任")</f>
        <v>0</v>
      </c>
      <c r="AX61" s="61" t="str">
        <f t="shared" si="36"/>
        <v>NA</v>
      </c>
      <c r="AY61" s="60">
        <f>COUNTIFS(配置清单!G:G,规划及评估!G61,配置清单!H:H,"IA",配置清单!N:N,"在岗")</f>
        <v>0</v>
      </c>
      <c r="AZ61" s="61" t="str">
        <f t="shared" si="37"/>
        <v>NA</v>
      </c>
      <c r="BA61" s="60">
        <f>COUNTIFS(配置清单!G:G,G61,配置清单!H:H,"IA",配置清单!N:N,"在岗",配置清单!P:P,"&lt;&gt;暂不胜任")</f>
        <v>0</v>
      </c>
      <c r="BB61" s="61" t="str">
        <f t="shared" si="38"/>
        <v>NA</v>
      </c>
      <c r="BC61" s="60">
        <f>COUNTIFS(配置清单!G:G,规划及评估!G61,配置清单!H:H,"产品经理",配置清单!N:N,"在岗")</f>
        <v>0</v>
      </c>
      <c r="BD61" s="61" t="str">
        <f t="shared" si="39"/>
        <v>NA</v>
      </c>
      <c r="BE61" s="60">
        <f>COUNTIFS(配置清单!G:G,G61,配置清单!H:H,"产品经理",配置清单!N:N,"在岗",配置清单!P:P,"&lt;&gt;暂不胜任")</f>
        <v>0</v>
      </c>
      <c r="BF61" s="61" t="str">
        <f t="shared" si="40"/>
        <v>NA</v>
      </c>
      <c r="BG61" s="63">
        <f t="shared" si="41"/>
        <v>2</v>
      </c>
      <c r="BH61" s="64">
        <f t="shared" si="42"/>
        <v>2</v>
      </c>
      <c r="BI61" s="64">
        <f t="shared" si="43"/>
        <v>2</v>
      </c>
      <c r="BJ61" s="64">
        <f t="shared" si="44"/>
        <v>2</v>
      </c>
      <c r="BK61" s="65">
        <f t="shared" si="45"/>
        <v>1</v>
      </c>
      <c r="BL61" s="66">
        <f t="shared" si="46"/>
        <v>1</v>
      </c>
      <c r="BM61" s="92">
        <f t="shared" si="47"/>
        <v>1</v>
      </c>
      <c r="BN61" s="92">
        <f t="shared" si="48"/>
        <v>1</v>
      </c>
      <c r="BO61" s="92">
        <f t="shared" si="49"/>
        <v>0</v>
      </c>
      <c r="BP61" s="92">
        <f t="shared" si="50"/>
        <v>0</v>
      </c>
      <c r="BQ61" s="92">
        <f t="shared" si="51"/>
        <v>0</v>
      </c>
      <c r="BR61" s="92">
        <f t="shared" si="52"/>
        <v>0</v>
      </c>
      <c r="BS61" s="92">
        <f t="shared" si="53"/>
        <v>0</v>
      </c>
      <c r="BT61" s="92">
        <f t="shared" si="54"/>
        <v>0</v>
      </c>
      <c r="BU61" s="92">
        <f t="shared" si="55"/>
        <v>0</v>
      </c>
      <c r="BV61" s="92">
        <f t="shared" si="56"/>
        <v>0</v>
      </c>
      <c r="BW61" s="92">
        <f t="shared" si="57"/>
        <v>1</v>
      </c>
      <c r="BX61" s="92">
        <f t="shared" si="58"/>
        <v>1</v>
      </c>
      <c r="BY61" s="92">
        <f t="shared" si="59"/>
        <v>0</v>
      </c>
      <c r="BZ61" s="92">
        <f t="shared" si="60"/>
        <v>0</v>
      </c>
      <c r="CA61" s="92">
        <f t="shared" si="61"/>
        <v>0</v>
      </c>
      <c r="CB61" s="92">
        <f t="shared" si="62"/>
        <v>0</v>
      </c>
      <c r="CC61" s="92">
        <f t="shared" si="63"/>
        <v>0</v>
      </c>
      <c r="CD61" s="92">
        <f t="shared" si="64"/>
        <v>0</v>
      </c>
    </row>
    <row r="62" spans="1:82" hidden="1">
      <c r="A62" s="34">
        <v>55</v>
      </c>
      <c r="B62" s="34" t="s">
        <v>185</v>
      </c>
      <c r="C62" s="34" t="s">
        <v>1067</v>
      </c>
      <c r="D62" s="34" t="s">
        <v>1066</v>
      </c>
      <c r="E62" s="34" t="s">
        <v>1497</v>
      </c>
      <c r="F62" s="34" t="s">
        <v>1522</v>
      </c>
      <c r="G62" s="34" t="s">
        <v>1523</v>
      </c>
      <c r="H62" s="34" t="s">
        <v>4</v>
      </c>
      <c r="I62" s="34" t="s">
        <v>4</v>
      </c>
      <c r="J62" s="34" t="s">
        <v>34</v>
      </c>
      <c r="K62" s="34" t="s">
        <v>34</v>
      </c>
      <c r="M62" s="34" t="s">
        <v>1694</v>
      </c>
      <c r="N62" s="34">
        <v>1</v>
      </c>
      <c r="O62" s="34">
        <v>0</v>
      </c>
      <c r="P62" s="34">
        <v>0</v>
      </c>
      <c r="Q62" s="34">
        <v>0</v>
      </c>
      <c r="R62" s="34">
        <v>0</v>
      </c>
      <c r="S62" s="34">
        <v>1</v>
      </c>
      <c r="T62" s="34">
        <v>0</v>
      </c>
      <c r="U62" s="77">
        <v>0</v>
      </c>
      <c r="V62" s="34">
        <v>0</v>
      </c>
      <c r="W62" s="60">
        <f>COUNTIFS(配置清单!G:G,G62,配置清单!$H:$H,"PM",配置清单!$N:$N,"在岗")</f>
        <v>1</v>
      </c>
      <c r="X62" s="61">
        <f t="shared" si="23"/>
        <v>1</v>
      </c>
      <c r="Y62" s="60">
        <f>COUNTIFS(配置清单!$G:$G,G62,配置清单!$H:$H,"PM",配置清单!$N:$N,"在岗",配置清单!$P:$P,"&lt;&gt;暂不胜任")</f>
        <v>1</v>
      </c>
      <c r="Z62" s="61">
        <f t="shared" si="24"/>
        <v>1</v>
      </c>
      <c r="AA62" s="62">
        <f>COUNTIFS(配置清单!$G:$G,G62,配置清单!$H:$H,"SE",配置清单!$N:$N,"在岗")+COUNTIFS(配置清单!$G:$G,G62,配置清单!$H:$H,"SA",配置清单!$N:$N,"在岗")</f>
        <v>0</v>
      </c>
      <c r="AB62" s="61" t="str">
        <f t="shared" si="25"/>
        <v>NA</v>
      </c>
      <c r="AC62" s="60">
        <f>COUNTIFS(配置清单!$G:$G,G62,配置清单!$H:$H,"SE",配置清单!$N:$N,"在岗",配置清单!$P:$P,"&lt;&gt;暂不胜任")+COUNTIFS(配置清单!$G:$G,G62,配置清单!$H:$H,"SA",配置清单!$N:$N,"在岗",配置清单!$P:$P,"&lt;&gt;暂不胜任")</f>
        <v>0</v>
      </c>
      <c r="AD62" s="61" t="str">
        <f t="shared" si="26"/>
        <v>NA</v>
      </c>
      <c r="AE62" s="60">
        <f>COUNTIFS(配置清单!$G:$G,G62,配置清单!H:H,"MDE",配置清单!N:N,"在岗")</f>
        <v>0</v>
      </c>
      <c r="AF62" s="61" t="str">
        <f t="shared" si="27"/>
        <v>NA</v>
      </c>
      <c r="AG62" s="60">
        <f>COUNTIFS(配置清单!$G:$G,G62,配置清单!$H:$H,"MDE",配置清单!$N:$N,"在岗",配置清单!$P:$P,"&lt;&gt;暂不胜任")</f>
        <v>0</v>
      </c>
      <c r="AH62" s="61" t="str">
        <f t="shared" si="28"/>
        <v>NA</v>
      </c>
      <c r="AI62" s="62">
        <f>COUNTIFS(配置清单!G:G,G62,配置清单!H:H,"TPM",配置清单!N:N,"在岗")+COUNTIFS(配置清单!G:G,G62,配置清单!H:H,"TC",配置清单!N:N,"在岗")</f>
        <v>0</v>
      </c>
      <c r="AJ62" s="61" t="str">
        <f t="shared" si="29"/>
        <v>NA</v>
      </c>
      <c r="AK62" s="60">
        <f>COUNTIFS(配置清单!G:G,G62,配置清单!H:H,"TPM",配置清单!N:N,"在岗",配置清单!P:P,"&lt;&gt;暂不胜任")+COUNTIFS(配置清单!G:G,G62,配置清单!H:H,"TC",配置清单!N:N,"在岗",配置清单!P:P,"&lt;&gt;暂不胜任")</f>
        <v>0</v>
      </c>
      <c r="AL62" s="61" t="str">
        <f t="shared" si="30"/>
        <v>NA</v>
      </c>
      <c r="AM62" s="60">
        <f>COUNTIFS(配置清单!G:G,G62,配置清单!H:H,"TSE",配置清单!N:N,"在岗")</f>
        <v>0</v>
      </c>
      <c r="AN62" s="61" t="str">
        <f t="shared" si="31"/>
        <v>NA</v>
      </c>
      <c r="AO62" s="60">
        <f>COUNTIFS(配置清单!G:G,G62,配置清单!H:H,"TSE",配置清单!N:N,"在岗",配置清单!P:P,"&lt;&gt;暂不胜任")</f>
        <v>0</v>
      </c>
      <c r="AP62" s="61" t="str">
        <f t="shared" si="32"/>
        <v>NA</v>
      </c>
      <c r="AQ62" s="60">
        <f>COUNTIFS(配置清单!$G:$G,G62,配置清单!H:H,"QA",配置清单!N:N,"在岗")</f>
        <v>1</v>
      </c>
      <c r="AR62" s="61">
        <f t="shared" si="33"/>
        <v>1</v>
      </c>
      <c r="AS62" s="60">
        <f>COUNTIFS(配置清单!$G:$G,G62,配置清单!$H:$H,"QA",配置清单!$N:$N,"在岗",配置清单!$P:$P,"&lt;&gt;暂不胜任")</f>
        <v>1</v>
      </c>
      <c r="AT62" s="61">
        <f t="shared" si="34"/>
        <v>1</v>
      </c>
      <c r="AU62" s="60">
        <f>COUNTIFS(配置清单!G:G,规划及评估!G62,配置清单!H:H,"BA",配置清单!N:N,"在岗")</f>
        <v>0</v>
      </c>
      <c r="AV62" s="61" t="str">
        <f t="shared" si="35"/>
        <v>NA</v>
      </c>
      <c r="AW62" s="60">
        <f>COUNTIFS(配置清单!G:G,G62,配置清单!H:H,"BA",配置清单!N:N,"在岗",配置清单!P:P,"&lt;&gt;暂不胜任")</f>
        <v>0</v>
      </c>
      <c r="AX62" s="61" t="str">
        <f t="shared" si="36"/>
        <v>NA</v>
      </c>
      <c r="AY62" s="60">
        <f>COUNTIFS(配置清单!G:G,规划及评估!G62,配置清单!H:H,"IA",配置清单!N:N,"在岗")</f>
        <v>0</v>
      </c>
      <c r="AZ62" s="61" t="str">
        <f t="shared" si="37"/>
        <v>NA</v>
      </c>
      <c r="BA62" s="60">
        <f>COUNTIFS(配置清单!G:G,G62,配置清单!H:H,"IA",配置清单!N:N,"在岗",配置清单!P:P,"&lt;&gt;暂不胜任")</f>
        <v>0</v>
      </c>
      <c r="BB62" s="61" t="str">
        <f t="shared" si="38"/>
        <v>NA</v>
      </c>
      <c r="BC62" s="60">
        <f>COUNTIFS(配置清单!G:G,规划及评估!G62,配置清单!H:H,"产品经理",配置清单!N:N,"在岗")</f>
        <v>0</v>
      </c>
      <c r="BD62" s="61" t="str">
        <f t="shared" si="39"/>
        <v>NA</v>
      </c>
      <c r="BE62" s="60">
        <f>COUNTIFS(配置清单!G:G,G62,配置清单!H:H,"产品经理",配置清单!N:N,"在岗",配置清单!P:P,"&lt;&gt;暂不胜任")</f>
        <v>0</v>
      </c>
      <c r="BF62" s="61" t="str">
        <f t="shared" si="40"/>
        <v>NA</v>
      </c>
      <c r="BG62" s="63">
        <f t="shared" si="41"/>
        <v>2</v>
      </c>
      <c r="BH62" s="64">
        <f t="shared" si="42"/>
        <v>2</v>
      </c>
      <c r="BI62" s="64">
        <f t="shared" si="43"/>
        <v>2</v>
      </c>
      <c r="BJ62" s="64">
        <f t="shared" si="44"/>
        <v>2</v>
      </c>
      <c r="BK62" s="65">
        <f t="shared" si="45"/>
        <v>1</v>
      </c>
      <c r="BL62" s="66">
        <f t="shared" si="46"/>
        <v>1</v>
      </c>
      <c r="BM62" s="92">
        <f t="shared" si="47"/>
        <v>1</v>
      </c>
      <c r="BN62" s="92">
        <f t="shared" si="48"/>
        <v>1</v>
      </c>
      <c r="BO62" s="92">
        <f t="shared" si="49"/>
        <v>0</v>
      </c>
      <c r="BP62" s="92">
        <f t="shared" si="50"/>
        <v>0</v>
      </c>
      <c r="BQ62" s="92">
        <f t="shared" si="51"/>
        <v>0</v>
      </c>
      <c r="BR62" s="92">
        <f t="shared" si="52"/>
        <v>0</v>
      </c>
      <c r="BS62" s="92">
        <f t="shared" si="53"/>
        <v>0</v>
      </c>
      <c r="BT62" s="92">
        <f t="shared" si="54"/>
        <v>0</v>
      </c>
      <c r="BU62" s="92">
        <f t="shared" si="55"/>
        <v>0</v>
      </c>
      <c r="BV62" s="92">
        <f t="shared" si="56"/>
        <v>0</v>
      </c>
      <c r="BW62" s="92">
        <f t="shared" si="57"/>
        <v>1</v>
      </c>
      <c r="BX62" s="92">
        <f t="shared" si="58"/>
        <v>1</v>
      </c>
      <c r="BY62" s="92">
        <f t="shared" si="59"/>
        <v>0</v>
      </c>
      <c r="BZ62" s="92">
        <f t="shared" si="60"/>
        <v>0</v>
      </c>
      <c r="CA62" s="92">
        <f t="shared" si="61"/>
        <v>0</v>
      </c>
      <c r="CB62" s="92">
        <f t="shared" si="62"/>
        <v>0</v>
      </c>
      <c r="CC62" s="92">
        <f t="shared" si="63"/>
        <v>0</v>
      </c>
      <c r="CD62" s="92">
        <f t="shared" si="64"/>
        <v>0</v>
      </c>
    </row>
    <row r="63" spans="1:82" hidden="1">
      <c r="A63" s="34">
        <v>56</v>
      </c>
      <c r="B63" s="34" t="s">
        <v>185</v>
      </c>
      <c r="C63" s="34" t="s">
        <v>1067</v>
      </c>
      <c r="D63" s="34" t="s">
        <v>1066</v>
      </c>
      <c r="E63" s="34" t="s">
        <v>1497</v>
      </c>
      <c r="F63" s="34" t="s">
        <v>1529</v>
      </c>
      <c r="G63" s="34" t="s">
        <v>1528</v>
      </c>
      <c r="H63" s="34" t="s">
        <v>6</v>
      </c>
      <c r="I63" s="34" t="s">
        <v>6</v>
      </c>
      <c r="J63" s="34" t="s">
        <v>2087</v>
      </c>
      <c r="K63" s="34" t="s">
        <v>34</v>
      </c>
      <c r="N63" s="34">
        <v>1</v>
      </c>
      <c r="O63" s="34">
        <v>0</v>
      </c>
      <c r="P63" s="34">
        <v>0</v>
      </c>
      <c r="Q63" s="34">
        <v>2</v>
      </c>
      <c r="R63" s="34">
        <v>0</v>
      </c>
      <c r="S63" s="34">
        <v>0</v>
      </c>
      <c r="T63" s="34">
        <v>0</v>
      </c>
      <c r="U63" s="77">
        <v>0</v>
      </c>
      <c r="V63" s="34">
        <v>0</v>
      </c>
      <c r="W63" s="60">
        <f>COUNTIFS(配置清单!G:G,G63,配置清单!$H:$H,"PM",配置清单!$N:$N,"在岗")</f>
        <v>1</v>
      </c>
      <c r="X63" s="61">
        <f t="shared" si="23"/>
        <v>1</v>
      </c>
      <c r="Y63" s="60">
        <f>COUNTIFS(配置清单!$G:$G,G63,配置清单!$H:$H,"PM",配置清单!$N:$N,"在岗",配置清单!$P:$P,"&lt;&gt;暂不胜任")</f>
        <v>1</v>
      </c>
      <c r="Z63" s="61">
        <f t="shared" si="24"/>
        <v>1</v>
      </c>
      <c r="AA63" s="62">
        <f>COUNTIFS(配置清单!$G:$G,G63,配置清单!$H:$H,"SE",配置清单!$N:$N,"在岗")+COUNTIFS(配置清单!$G:$G,G63,配置清单!$H:$H,"SA",配置清单!$N:$N,"在岗")</f>
        <v>0</v>
      </c>
      <c r="AB63" s="61" t="str">
        <f t="shared" si="25"/>
        <v>NA</v>
      </c>
      <c r="AC63" s="60">
        <f>COUNTIFS(配置清单!$G:$G,G63,配置清单!$H:$H,"SE",配置清单!$N:$N,"在岗",配置清单!$P:$P,"&lt;&gt;暂不胜任")+COUNTIFS(配置清单!$G:$G,G63,配置清单!$H:$H,"SA",配置清单!$N:$N,"在岗",配置清单!$P:$P,"&lt;&gt;暂不胜任")</f>
        <v>0</v>
      </c>
      <c r="AD63" s="61" t="str">
        <f t="shared" si="26"/>
        <v>NA</v>
      </c>
      <c r="AE63" s="60">
        <f>COUNTIFS(配置清单!$G:$G,G63,配置清单!H:H,"MDE",配置清单!N:N,"在岗")</f>
        <v>0</v>
      </c>
      <c r="AF63" s="61" t="str">
        <f t="shared" si="27"/>
        <v>NA</v>
      </c>
      <c r="AG63" s="60">
        <f>COUNTIFS(配置清单!$G:$G,G63,配置清单!$H:$H,"MDE",配置清单!$N:$N,"在岗",配置清单!$P:$P,"&lt;&gt;暂不胜任")</f>
        <v>0</v>
      </c>
      <c r="AH63" s="61" t="str">
        <f t="shared" si="28"/>
        <v>NA</v>
      </c>
      <c r="AI63" s="62">
        <f>COUNTIFS(配置清单!G:G,G63,配置清单!H:H,"TPM",配置清单!N:N,"在岗")+COUNTIFS(配置清单!G:G,G63,配置清单!H:H,"TC",配置清单!N:N,"在岗")</f>
        <v>2</v>
      </c>
      <c r="AJ63" s="61">
        <f t="shared" si="29"/>
        <v>1</v>
      </c>
      <c r="AK63" s="60">
        <f>COUNTIFS(配置清单!G:G,G63,配置清单!H:H,"TPM",配置清单!N:N,"在岗",配置清单!P:P,"&lt;&gt;暂不胜任")+COUNTIFS(配置清单!G:G,G63,配置清单!H:H,"TC",配置清单!N:N,"在岗",配置清单!P:P,"&lt;&gt;暂不胜任")</f>
        <v>2</v>
      </c>
      <c r="AL63" s="61">
        <f t="shared" si="30"/>
        <v>1</v>
      </c>
      <c r="AM63" s="60">
        <f>COUNTIFS(配置清单!G:G,G63,配置清单!H:H,"TSE",配置清单!N:N,"在岗")</f>
        <v>0</v>
      </c>
      <c r="AN63" s="61" t="str">
        <f t="shared" si="31"/>
        <v>NA</v>
      </c>
      <c r="AO63" s="60">
        <f>COUNTIFS(配置清单!G:G,G63,配置清单!H:H,"TSE",配置清单!N:N,"在岗",配置清单!P:P,"&lt;&gt;暂不胜任")</f>
        <v>0</v>
      </c>
      <c r="AP63" s="61" t="str">
        <f t="shared" si="32"/>
        <v>NA</v>
      </c>
      <c r="AQ63" s="60">
        <f>COUNTIFS(配置清单!$G:$G,G63,配置清单!H:H,"QA",配置清单!N:N,"在岗")</f>
        <v>0</v>
      </c>
      <c r="AR63" s="61" t="str">
        <f t="shared" si="33"/>
        <v>NA</v>
      </c>
      <c r="AS63" s="60">
        <f>COUNTIFS(配置清单!$G:$G,G63,配置清单!$H:$H,"QA",配置清单!$N:$N,"在岗",配置清单!$P:$P,"&lt;&gt;暂不胜任")</f>
        <v>0</v>
      </c>
      <c r="AT63" s="61" t="str">
        <f t="shared" si="34"/>
        <v>NA</v>
      </c>
      <c r="AU63" s="60">
        <f>COUNTIFS(配置清单!G:G,规划及评估!G63,配置清单!H:H,"BA",配置清单!N:N,"在岗")</f>
        <v>0</v>
      </c>
      <c r="AV63" s="61" t="str">
        <f t="shared" si="35"/>
        <v>NA</v>
      </c>
      <c r="AW63" s="60">
        <f>COUNTIFS(配置清单!G:G,G63,配置清单!H:H,"BA",配置清单!N:N,"在岗",配置清单!P:P,"&lt;&gt;暂不胜任")</f>
        <v>0</v>
      </c>
      <c r="AX63" s="61" t="str">
        <f t="shared" si="36"/>
        <v>NA</v>
      </c>
      <c r="AY63" s="60">
        <f>COUNTIFS(配置清单!G:G,规划及评估!G63,配置清单!H:H,"IA",配置清单!N:N,"在岗")</f>
        <v>0</v>
      </c>
      <c r="AZ63" s="61" t="str">
        <f t="shared" si="37"/>
        <v>NA</v>
      </c>
      <c r="BA63" s="60">
        <f>COUNTIFS(配置清单!G:G,G63,配置清单!H:H,"IA",配置清单!N:N,"在岗",配置清单!P:P,"&lt;&gt;暂不胜任")</f>
        <v>0</v>
      </c>
      <c r="BB63" s="61" t="str">
        <f t="shared" si="38"/>
        <v>NA</v>
      </c>
      <c r="BC63" s="60">
        <f>COUNTIFS(配置清单!G:G,规划及评估!G63,配置清单!H:H,"产品经理",配置清单!N:N,"在岗")</f>
        <v>0</v>
      </c>
      <c r="BD63" s="61" t="str">
        <f t="shared" si="39"/>
        <v>NA</v>
      </c>
      <c r="BE63" s="60">
        <f>COUNTIFS(配置清单!G:G,G63,配置清单!H:H,"产品经理",配置清单!N:N,"在岗",配置清单!P:P,"&lt;&gt;暂不胜任")</f>
        <v>0</v>
      </c>
      <c r="BF63" s="61" t="str">
        <f t="shared" si="40"/>
        <v>NA</v>
      </c>
      <c r="BG63" s="63">
        <f t="shared" si="41"/>
        <v>3</v>
      </c>
      <c r="BH63" s="64">
        <f t="shared" si="42"/>
        <v>3</v>
      </c>
      <c r="BI63" s="64">
        <f t="shared" si="43"/>
        <v>3</v>
      </c>
      <c r="BJ63" s="64">
        <f t="shared" si="44"/>
        <v>3</v>
      </c>
      <c r="BK63" s="65">
        <f t="shared" si="45"/>
        <v>1</v>
      </c>
      <c r="BL63" s="66">
        <f t="shared" si="46"/>
        <v>1</v>
      </c>
      <c r="BM63" s="92">
        <f t="shared" si="47"/>
        <v>1</v>
      </c>
      <c r="BN63" s="92">
        <f t="shared" si="48"/>
        <v>1</v>
      </c>
      <c r="BO63" s="92">
        <f t="shared" si="49"/>
        <v>0</v>
      </c>
      <c r="BP63" s="92">
        <f t="shared" si="50"/>
        <v>0</v>
      </c>
      <c r="BQ63" s="92">
        <f t="shared" si="51"/>
        <v>0</v>
      </c>
      <c r="BR63" s="92">
        <f t="shared" si="52"/>
        <v>0</v>
      </c>
      <c r="BS63" s="92">
        <f t="shared" si="53"/>
        <v>2</v>
      </c>
      <c r="BT63" s="92">
        <f t="shared" si="54"/>
        <v>2</v>
      </c>
      <c r="BU63" s="92">
        <f t="shared" si="55"/>
        <v>0</v>
      </c>
      <c r="BV63" s="92">
        <f t="shared" si="56"/>
        <v>0</v>
      </c>
      <c r="BW63" s="92">
        <f t="shared" si="57"/>
        <v>0</v>
      </c>
      <c r="BX63" s="92">
        <f t="shared" si="58"/>
        <v>0</v>
      </c>
      <c r="BY63" s="92">
        <f t="shared" si="59"/>
        <v>0</v>
      </c>
      <c r="BZ63" s="92">
        <f t="shared" si="60"/>
        <v>0</v>
      </c>
      <c r="CA63" s="92">
        <f t="shared" si="61"/>
        <v>0</v>
      </c>
      <c r="CB63" s="92">
        <f t="shared" si="62"/>
        <v>0</v>
      </c>
      <c r="CC63" s="92">
        <f t="shared" si="63"/>
        <v>0</v>
      </c>
      <c r="CD63" s="92">
        <f t="shared" si="64"/>
        <v>0</v>
      </c>
    </row>
    <row r="64" spans="1:82" hidden="1">
      <c r="A64" s="34">
        <v>57</v>
      </c>
      <c r="B64" s="34" t="s">
        <v>185</v>
      </c>
      <c r="C64" s="34" t="s">
        <v>1067</v>
      </c>
      <c r="D64" s="34" t="s">
        <v>1066</v>
      </c>
      <c r="E64" s="34" t="s">
        <v>1497</v>
      </c>
      <c r="F64" s="34" t="s">
        <v>2072</v>
      </c>
      <c r="G64" s="34" t="s">
        <v>1543</v>
      </c>
      <c r="H64" s="34" t="s">
        <v>7</v>
      </c>
      <c r="I64" s="34" t="s">
        <v>4</v>
      </c>
      <c r="J64" s="34" t="s">
        <v>195</v>
      </c>
      <c r="K64" s="34" t="s">
        <v>195</v>
      </c>
      <c r="M64" s="34" t="s">
        <v>1694</v>
      </c>
      <c r="N64" s="34">
        <v>1</v>
      </c>
      <c r="O64" s="34">
        <v>0</v>
      </c>
      <c r="P64" s="34">
        <v>0</v>
      </c>
      <c r="Q64" s="34">
        <v>0</v>
      </c>
      <c r="R64" s="34">
        <v>0</v>
      </c>
      <c r="S64" s="34">
        <v>1</v>
      </c>
      <c r="T64" s="34">
        <v>0</v>
      </c>
      <c r="U64" s="77">
        <v>0</v>
      </c>
      <c r="V64" s="34">
        <v>0</v>
      </c>
      <c r="W64" s="60">
        <f>COUNTIFS(配置清单!G:G,G64,配置清单!$H:$H,"PM",配置清单!$N:$N,"在岗")</f>
        <v>1</v>
      </c>
      <c r="X64" s="61">
        <f t="shared" si="23"/>
        <v>1</v>
      </c>
      <c r="Y64" s="60">
        <f>COUNTIFS(配置清单!$G:$G,G64,配置清单!$H:$H,"PM",配置清单!$N:$N,"在岗",配置清单!$P:$P,"&lt;&gt;暂不胜任")</f>
        <v>1</v>
      </c>
      <c r="Z64" s="61">
        <f t="shared" si="24"/>
        <v>1</v>
      </c>
      <c r="AA64" s="62">
        <f>COUNTIFS(配置清单!$G:$G,G64,配置清单!$H:$H,"SE",配置清单!$N:$N,"在岗")+COUNTIFS(配置清单!$G:$G,G64,配置清单!$H:$H,"SA",配置清单!$N:$N,"在岗")</f>
        <v>0</v>
      </c>
      <c r="AB64" s="61" t="str">
        <f t="shared" si="25"/>
        <v>NA</v>
      </c>
      <c r="AC64" s="60">
        <f>COUNTIFS(配置清单!$G:$G,G64,配置清单!$H:$H,"SE",配置清单!$N:$N,"在岗",配置清单!$P:$P,"&lt;&gt;暂不胜任")+COUNTIFS(配置清单!$G:$G,G64,配置清单!$H:$H,"SA",配置清单!$N:$N,"在岗",配置清单!$P:$P,"&lt;&gt;暂不胜任")</f>
        <v>0</v>
      </c>
      <c r="AD64" s="61" t="str">
        <f t="shared" si="26"/>
        <v>NA</v>
      </c>
      <c r="AE64" s="60">
        <f>COUNTIFS(配置清单!$G:$G,G64,配置清单!H:H,"MDE",配置清单!N:N,"在岗")</f>
        <v>0</v>
      </c>
      <c r="AF64" s="61" t="str">
        <f t="shared" si="27"/>
        <v>NA</v>
      </c>
      <c r="AG64" s="60">
        <f>COUNTIFS(配置清单!$G:$G,G64,配置清单!$H:$H,"MDE",配置清单!$N:$N,"在岗",配置清单!$P:$P,"&lt;&gt;暂不胜任")</f>
        <v>0</v>
      </c>
      <c r="AH64" s="61" t="str">
        <f t="shared" si="28"/>
        <v>NA</v>
      </c>
      <c r="AI64" s="62">
        <f>COUNTIFS(配置清单!G:G,G64,配置清单!H:H,"TPM",配置清单!N:N,"在岗")+COUNTIFS(配置清单!G:G,G64,配置清单!H:H,"TC",配置清单!N:N,"在岗")</f>
        <v>0</v>
      </c>
      <c r="AJ64" s="61" t="str">
        <f t="shared" si="29"/>
        <v>NA</v>
      </c>
      <c r="AK64" s="60">
        <f>COUNTIFS(配置清单!G:G,G64,配置清单!H:H,"TPM",配置清单!N:N,"在岗",配置清单!P:P,"&lt;&gt;暂不胜任")+COUNTIFS(配置清单!G:G,G64,配置清单!H:H,"TC",配置清单!N:N,"在岗",配置清单!P:P,"&lt;&gt;暂不胜任")</f>
        <v>0</v>
      </c>
      <c r="AL64" s="61" t="str">
        <f t="shared" si="30"/>
        <v>NA</v>
      </c>
      <c r="AM64" s="60">
        <f>COUNTIFS(配置清单!G:G,G64,配置清单!H:H,"TSE",配置清单!N:N,"在岗")</f>
        <v>0</v>
      </c>
      <c r="AN64" s="61" t="str">
        <f t="shared" si="31"/>
        <v>NA</v>
      </c>
      <c r="AO64" s="60">
        <f>COUNTIFS(配置清单!G:G,G64,配置清单!H:H,"TSE",配置清单!N:N,"在岗",配置清单!P:P,"&lt;&gt;暂不胜任")</f>
        <v>0</v>
      </c>
      <c r="AP64" s="61" t="str">
        <f t="shared" si="32"/>
        <v>NA</v>
      </c>
      <c r="AQ64" s="60">
        <f>COUNTIFS(配置清单!$G:$G,G64,配置清单!H:H,"QA",配置清单!N:N,"在岗")</f>
        <v>1</v>
      </c>
      <c r="AR64" s="61">
        <f t="shared" si="33"/>
        <v>1</v>
      </c>
      <c r="AS64" s="60">
        <f>COUNTIFS(配置清单!$G:$G,G64,配置清单!$H:$H,"QA",配置清单!$N:$N,"在岗",配置清单!$P:$P,"&lt;&gt;暂不胜任")</f>
        <v>1</v>
      </c>
      <c r="AT64" s="61">
        <f t="shared" si="34"/>
        <v>1</v>
      </c>
      <c r="AU64" s="60">
        <f>COUNTIFS(配置清单!G:G,规划及评估!G64,配置清单!H:H,"BA",配置清单!N:N,"在岗")</f>
        <v>0</v>
      </c>
      <c r="AV64" s="61" t="str">
        <f t="shared" si="35"/>
        <v>NA</v>
      </c>
      <c r="AW64" s="60">
        <f>COUNTIFS(配置清单!G:G,G64,配置清单!H:H,"BA",配置清单!N:N,"在岗",配置清单!P:P,"&lt;&gt;暂不胜任")</f>
        <v>0</v>
      </c>
      <c r="AX64" s="61" t="str">
        <f t="shared" si="36"/>
        <v>NA</v>
      </c>
      <c r="AY64" s="60">
        <f>COUNTIFS(配置清单!G:G,规划及评估!G64,配置清单!H:H,"IA",配置清单!N:N,"在岗")</f>
        <v>0</v>
      </c>
      <c r="AZ64" s="61" t="str">
        <f t="shared" si="37"/>
        <v>NA</v>
      </c>
      <c r="BA64" s="60">
        <f>COUNTIFS(配置清单!G:G,G64,配置清单!H:H,"IA",配置清单!N:N,"在岗",配置清单!P:P,"&lt;&gt;暂不胜任")</f>
        <v>0</v>
      </c>
      <c r="BB64" s="61" t="str">
        <f t="shared" si="38"/>
        <v>NA</v>
      </c>
      <c r="BC64" s="60">
        <f>COUNTIFS(配置清单!G:G,规划及评估!G64,配置清单!H:H,"产品经理",配置清单!N:N,"在岗")</f>
        <v>0</v>
      </c>
      <c r="BD64" s="61" t="str">
        <f t="shared" si="39"/>
        <v>NA</v>
      </c>
      <c r="BE64" s="60">
        <f>COUNTIFS(配置清单!G:G,G64,配置清单!H:H,"产品经理",配置清单!N:N,"在岗",配置清单!P:P,"&lt;&gt;暂不胜任")</f>
        <v>0</v>
      </c>
      <c r="BF64" s="61" t="str">
        <f t="shared" si="40"/>
        <v>NA</v>
      </c>
      <c r="BG64" s="63">
        <f t="shared" si="41"/>
        <v>2</v>
      </c>
      <c r="BH64" s="64">
        <f t="shared" si="42"/>
        <v>2</v>
      </c>
      <c r="BI64" s="64">
        <f t="shared" si="43"/>
        <v>2</v>
      </c>
      <c r="BJ64" s="64">
        <f t="shared" si="44"/>
        <v>2</v>
      </c>
      <c r="BK64" s="65">
        <f t="shared" si="45"/>
        <v>1</v>
      </c>
      <c r="BL64" s="66">
        <f t="shared" si="46"/>
        <v>1</v>
      </c>
      <c r="BM64" s="92">
        <f t="shared" si="47"/>
        <v>1</v>
      </c>
      <c r="BN64" s="92">
        <f t="shared" si="48"/>
        <v>1</v>
      </c>
      <c r="BO64" s="92">
        <f t="shared" si="49"/>
        <v>0</v>
      </c>
      <c r="BP64" s="92">
        <f t="shared" si="50"/>
        <v>0</v>
      </c>
      <c r="BQ64" s="92">
        <f t="shared" si="51"/>
        <v>0</v>
      </c>
      <c r="BR64" s="92">
        <f t="shared" si="52"/>
        <v>0</v>
      </c>
      <c r="BS64" s="92">
        <f t="shared" si="53"/>
        <v>0</v>
      </c>
      <c r="BT64" s="92">
        <f t="shared" si="54"/>
        <v>0</v>
      </c>
      <c r="BU64" s="92">
        <f t="shared" si="55"/>
        <v>0</v>
      </c>
      <c r="BV64" s="92">
        <f t="shared" si="56"/>
        <v>0</v>
      </c>
      <c r="BW64" s="92">
        <f t="shared" si="57"/>
        <v>1</v>
      </c>
      <c r="BX64" s="92">
        <f t="shared" si="58"/>
        <v>1</v>
      </c>
      <c r="BY64" s="92">
        <f t="shared" si="59"/>
        <v>0</v>
      </c>
      <c r="BZ64" s="92">
        <f t="shared" si="60"/>
        <v>0</v>
      </c>
      <c r="CA64" s="92">
        <f t="shared" si="61"/>
        <v>0</v>
      </c>
      <c r="CB64" s="92">
        <f t="shared" si="62"/>
        <v>0</v>
      </c>
      <c r="CC64" s="92">
        <f t="shared" si="63"/>
        <v>0</v>
      </c>
      <c r="CD64" s="92">
        <f t="shared" si="64"/>
        <v>0</v>
      </c>
    </row>
    <row r="65" spans="1:82" hidden="1">
      <c r="A65" s="34">
        <v>58</v>
      </c>
      <c r="B65" s="34" t="s">
        <v>185</v>
      </c>
      <c r="C65" s="34" t="s">
        <v>1067</v>
      </c>
      <c r="D65" s="34" t="s">
        <v>1066</v>
      </c>
      <c r="E65" s="34" t="s">
        <v>1497</v>
      </c>
      <c r="F65" s="34" t="s">
        <v>2073</v>
      </c>
      <c r="G65" s="34" t="s">
        <v>1548</v>
      </c>
      <c r="H65" s="34" t="s">
        <v>4</v>
      </c>
      <c r="I65" s="34" t="s">
        <v>4</v>
      </c>
      <c r="J65" s="34" t="s">
        <v>195</v>
      </c>
      <c r="K65" s="34" t="s">
        <v>195</v>
      </c>
      <c r="M65" s="34" t="s">
        <v>1694</v>
      </c>
      <c r="N65" s="34">
        <v>1</v>
      </c>
      <c r="O65" s="34">
        <v>0</v>
      </c>
      <c r="P65" s="34">
        <v>0</v>
      </c>
      <c r="Q65" s="34">
        <v>0</v>
      </c>
      <c r="R65" s="34">
        <v>0</v>
      </c>
      <c r="S65" s="34">
        <v>1</v>
      </c>
      <c r="T65" s="34">
        <v>0</v>
      </c>
      <c r="U65" s="77">
        <v>0</v>
      </c>
      <c r="V65" s="34">
        <v>0</v>
      </c>
      <c r="W65" s="60">
        <f>COUNTIFS(配置清单!G:G,G65,配置清单!$H:$H,"PM",配置清单!$N:$N,"在岗")</f>
        <v>1</v>
      </c>
      <c r="X65" s="61">
        <f t="shared" si="23"/>
        <v>1</v>
      </c>
      <c r="Y65" s="60">
        <f>COUNTIFS(配置清单!$G:$G,G65,配置清单!$H:$H,"PM",配置清单!$N:$N,"在岗",配置清单!$P:$P,"&lt;&gt;暂不胜任")</f>
        <v>0</v>
      </c>
      <c r="Z65" s="61">
        <f t="shared" si="24"/>
        <v>0</v>
      </c>
      <c r="AA65" s="62">
        <f>COUNTIFS(配置清单!$G:$G,G65,配置清单!$H:$H,"SE",配置清单!$N:$N,"在岗")+COUNTIFS(配置清单!$G:$G,G65,配置清单!$H:$H,"SA",配置清单!$N:$N,"在岗")</f>
        <v>0</v>
      </c>
      <c r="AB65" s="61" t="str">
        <f t="shared" si="25"/>
        <v>NA</v>
      </c>
      <c r="AC65" s="60">
        <f>COUNTIFS(配置清单!$G:$G,G65,配置清单!$H:$H,"SE",配置清单!$N:$N,"在岗",配置清单!$P:$P,"&lt;&gt;暂不胜任")+COUNTIFS(配置清单!$G:$G,G65,配置清单!$H:$H,"SA",配置清单!$N:$N,"在岗",配置清单!$P:$P,"&lt;&gt;暂不胜任")</f>
        <v>0</v>
      </c>
      <c r="AD65" s="61" t="str">
        <f t="shared" si="26"/>
        <v>NA</v>
      </c>
      <c r="AE65" s="60">
        <f>COUNTIFS(配置清单!$G:$G,G65,配置清单!H:H,"MDE",配置清单!N:N,"在岗")</f>
        <v>0</v>
      </c>
      <c r="AF65" s="61" t="str">
        <f t="shared" si="27"/>
        <v>NA</v>
      </c>
      <c r="AG65" s="60">
        <f>COUNTIFS(配置清单!$G:$G,G65,配置清单!$H:$H,"MDE",配置清单!$N:$N,"在岗",配置清单!$P:$P,"&lt;&gt;暂不胜任")</f>
        <v>0</v>
      </c>
      <c r="AH65" s="61" t="str">
        <f t="shared" si="28"/>
        <v>NA</v>
      </c>
      <c r="AI65" s="62">
        <f>COUNTIFS(配置清单!G:G,G65,配置清单!H:H,"TPM",配置清单!N:N,"在岗")+COUNTIFS(配置清单!G:G,G65,配置清单!H:H,"TC",配置清单!N:N,"在岗")</f>
        <v>0</v>
      </c>
      <c r="AJ65" s="61" t="str">
        <f t="shared" si="29"/>
        <v>NA</v>
      </c>
      <c r="AK65" s="60">
        <f>COUNTIFS(配置清单!G:G,G65,配置清单!H:H,"TPM",配置清单!N:N,"在岗",配置清单!P:P,"&lt;&gt;暂不胜任")+COUNTIFS(配置清单!G:G,G65,配置清单!H:H,"TC",配置清单!N:N,"在岗",配置清单!P:P,"&lt;&gt;暂不胜任")</f>
        <v>0</v>
      </c>
      <c r="AL65" s="61" t="str">
        <f t="shared" si="30"/>
        <v>NA</v>
      </c>
      <c r="AM65" s="60">
        <f>COUNTIFS(配置清单!G:G,G65,配置清单!H:H,"TSE",配置清单!N:N,"在岗")</f>
        <v>0</v>
      </c>
      <c r="AN65" s="61" t="str">
        <f t="shared" si="31"/>
        <v>NA</v>
      </c>
      <c r="AO65" s="60">
        <f>COUNTIFS(配置清单!G:G,G65,配置清单!H:H,"TSE",配置清单!N:N,"在岗",配置清单!P:P,"&lt;&gt;暂不胜任")</f>
        <v>0</v>
      </c>
      <c r="AP65" s="61" t="str">
        <f t="shared" si="32"/>
        <v>NA</v>
      </c>
      <c r="AQ65" s="60">
        <f>COUNTIFS(配置清单!$G:$G,G65,配置清单!H:H,"QA",配置清单!N:N,"在岗")</f>
        <v>1</v>
      </c>
      <c r="AR65" s="61">
        <f t="shared" si="33"/>
        <v>1</v>
      </c>
      <c r="AS65" s="60">
        <f>COUNTIFS(配置清单!$G:$G,G65,配置清单!$H:$H,"QA",配置清单!$N:$N,"在岗",配置清单!$P:$P,"&lt;&gt;暂不胜任")</f>
        <v>1</v>
      </c>
      <c r="AT65" s="61">
        <f t="shared" si="34"/>
        <v>1</v>
      </c>
      <c r="AU65" s="60">
        <f>COUNTIFS(配置清单!G:G,规划及评估!G65,配置清单!H:H,"BA",配置清单!N:N,"在岗")</f>
        <v>0</v>
      </c>
      <c r="AV65" s="61" t="str">
        <f t="shared" si="35"/>
        <v>NA</v>
      </c>
      <c r="AW65" s="60">
        <f>COUNTIFS(配置清单!G:G,G65,配置清单!H:H,"BA",配置清单!N:N,"在岗",配置清单!P:P,"&lt;&gt;暂不胜任")</f>
        <v>0</v>
      </c>
      <c r="AX65" s="61" t="str">
        <f t="shared" si="36"/>
        <v>NA</v>
      </c>
      <c r="AY65" s="60">
        <f>COUNTIFS(配置清单!G:G,规划及评估!G65,配置清单!H:H,"IA",配置清单!N:N,"在岗")</f>
        <v>0</v>
      </c>
      <c r="AZ65" s="61" t="str">
        <f t="shared" si="37"/>
        <v>NA</v>
      </c>
      <c r="BA65" s="60">
        <f>COUNTIFS(配置清单!G:G,G65,配置清单!H:H,"IA",配置清单!N:N,"在岗",配置清单!P:P,"&lt;&gt;暂不胜任")</f>
        <v>0</v>
      </c>
      <c r="BB65" s="61" t="str">
        <f t="shared" si="38"/>
        <v>NA</v>
      </c>
      <c r="BC65" s="60">
        <f>COUNTIFS(配置清单!G:G,规划及评估!G65,配置清单!H:H,"产品经理",配置清单!N:N,"在岗")</f>
        <v>0</v>
      </c>
      <c r="BD65" s="61" t="str">
        <f t="shared" si="39"/>
        <v>NA</v>
      </c>
      <c r="BE65" s="60">
        <f>COUNTIFS(配置清单!G:G,G65,配置清单!H:H,"产品经理",配置清单!N:N,"在岗",配置清单!P:P,"&lt;&gt;暂不胜任")</f>
        <v>0</v>
      </c>
      <c r="BF65" s="61" t="str">
        <f t="shared" si="40"/>
        <v>NA</v>
      </c>
      <c r="BG65" s="63">
        <f t="shared" si="41"/>
        <v>2</v>
      </c>
      <c r="BH65" s="64">
        <f t="shared" si="42"/>
        <v>2</v>
      </c>
      <c r="BI65" s="64">
        <f t="shared" si="43"/>
        <v>2</v>
      </c>
      <c r="BJ65" s="64">
        <f t="shared" si="44"/>
        <v>1</v>
      </c>
      <c r="BK65" s="65">
        <f t="shared" si="45"/>
        <v>1</v>
      </c>
      <c r="BL65" s="66">
        <f t="shared" si="46"/>
        <v>0.5</v>
      </c>
      <c r="BM65" s="92">
        <f t="shared" si="47"/>
        <v>1</v>
      </c>
      <c r="BN65" s="92">
        <f t="shared" si="48"/>
        <v>0</v>
      </c>
      <c r="BO65" s="92">
        <f t="shared" si="49"/>
        <v>0</v>
      </c>
      <c r="BP65" s="92">
        <f t="shared" si="50"/>
        <v>0</v>
      </c>
      <c r="BQ65" s="92">
        <f t="shared" si="51"/>
        <v>0</v>
      </c>
      <c r="BR65" s="92">
        <f t="shared" si="52"/>
        <v>0</v>
      </c>
      <c r="BS65" s="92">
        <f t="shared" si="53"/>
        <v>0</v>
      </c>
      <c r="BT65" s="92">
        <f t="shared" si="54"/>
        <v>0</v>
      </c>
      <c r="BU65" s="92">
        <f t="shared" si="55"/>
        <v>0</v>
      </c>
      <c r="BV65" s="92">
        <f t="shared" si="56"/>
        <v>0</v>
      </c>
      <c r="BW65" s="92">
        <f t="shared" si="57"/>
        <v>1</v>
      </c>
      <c r="BX65" s="92">
        <f t="shared" si="58"/>
        <v>1</v>
      </c>
      <c r="BY65" s="92">
        <f t="shared" si="59"/>
        <v>0</v>
      </c>
      <c r="BZ65" s="92">
        <f t="shared" si="60"/>
        <v>0</v>
      </c>
      <c r="CA65" s="92">
        <f t="shared" si="61"/>
        <v>0</v>
      </c>
      <c r="CB65" s="92">
        <f t="shared" si="62"/>
        <v>0</v>
      </c>
      <c r="CC65" s="92">
        <f t="shared" si="63"/>
        <v>0</v>
      </c>
      <c r="CD65" s="92">
        <f t="shared" si="64"/>
        <v>0</v>
      </c>
    </row>
    <row r="66" spans="1:82" hidden="1">
      <c r="A66" s="34">
        <v>59</v>
      </c>
      <c r="B66" s="34" t="s">
        <v>185</v>
      </c>
      <c r="C66" s="34" t="s">
        <v>1067</v>
      </c>
      <c r="D66" s="34" t="s">
        <v>1066</v>
      </c>
      <c r="E66" s="34" t="s">
        <v>1497</v>
      </c>
      <c r="F66" s="34" t="s">
        <v>1558</v>
      </c>
      <c r="G66" s="34" t="s">
        <v>1557</v>
      </c>
      <c r="H66" s="34" t="s">
        <v>4</v>
      </c>
      <c r="I66" s="34" t="s">
        <v>4</v>
      </c>
      <c r="J66" s="34" t="s">
        <v>195</v>
      </c>
      <c r="K66" s="34" t="s">
        <v>34</v>
      </c>
      <c r="M66" s="34" t="s">
        <v>1694</v>
      </c>
      <c r="N66" s="34">
        <v>1</v>
      </c>
      <c r="O66" s="34">
        <v>0</v>
      </c>
      <c r="P66" s="34">
        <v>0</v>
      </c>
      <c r="Q66" s="34">
        <v>1</v>
      </c>
      <c r="R66" s="34">
        <v>0</v>
      </c>
      <c r="S66" s="34">
        <v>1</v>
      </c>
      <c r="T66" s="34">
        <v>0</v>
      </c>
      <c r="U66" s="77">
        <v>0</v>
      </c>
      <c r="V66" s="34">
        <v>0</v>
      </c>
      <c r="W66" s="60">
        <f>COUNTIFS(配置清单!G:G,G66,配置清单!$H:$H,"PM",配置清单!$N:$N,"在岗")</f>
        <v>1</v>
      </c>
      <c r="X66" s="61">
        <f t="shared" si="23"/>
        <v>1</v>
      </c>
      <c r="Y66" s="60">
        <f>COUNTIFS(配置清单!$G:$G,G66,配置清单!$H:$H,"PM",配置清单!$N:$N,"在岗",配置清单!$P:$P,"&lt;&gt;暂不胜任")</f>
        <v>1</v>
      </c>
      <c r="Z66" s="61">
        <f t="shared" si="24"/>
        <v>1</v>
      </c>
      <c r="AA66" s="62">
        <f>COUNTIFS(配置清单!$G:$G,G66,配置清单!$H:$H,"SE",配置清单!$N:$N,"在岗")+COUNTIFS(配置清单!$G:$G,G66,配置清单!$H:$H,"SA",配置清单!$N:$N,"在岗")</f>
        <v>0</v>
      </c>
      <c r="AB66" s="61" t="str">
        <f t="shared" si="25"/>
        <v>NA</v>
      </c>
      <c r="AC66" s="60">
        <f>COUNTIFS(配置清单!$G:$G,G66,配置清单!$H:$H,"SE",配置清单!$N:$N,"在岗",配置清单!$P:$P,"&lt;&gt;暂不胜任")+COUNTIFS(配置清单!$G:$G,G66,配置清单!$H:$H,"SA",配置清单!$N:$N,"在岗",配置清单!$P:$P,"&lt;&gt;暂不胜任")</f>
        <v>0</v>
      </c>
      <c r="AD66" s="61" t="str">
        <f t="shared" si="26"/>
        <v>NA</v>
      </c>
      <c r="AE66" s="60">
        <f>COUNTIFS(配置清单!$G:$G,G66,配置清单!H:H,"MDE",配置清单!N:N,"在岗")</f>
        <v>0</v>
      </c>
      <c r="AF66" s="61" t="str">
        <f t="shared" si="27"/>
        <v>NA</v>
      </c>
      <c r="AG66" s="60">
        <f>COUNTIFS(配置清单!$G:$G,G66,配置清单!$H:$H,"MDE",配置清单!$N:$N,"在岗",配置清单!$P:$P,"&lt;&gt;暂不胜任")</f>
        <v>0</v>
      </c>
      <c r="AH66" s="61" t="str">
        <f t="shared" si="28"/>
        <v>NA</v>
      </c>
      <c r="AI66" s="62">
        <f>COUNTIFS(配置清单!G:G,G66,配置清单!H:H,"TPM",配置清单!N:N,"在岗")+COUNTIFS(配置清单!G:G,G66,配置清单!H:H,"TC",配置清单!N:N,"在岗")</f>
        <v>2</v>
      </c>
      <c r="AJ66" s="61">
        <f t="shared" si="29"/>
        <v>1</v>
      </c>
      <c r="AK66" s="60">
        <f>COUNTIFS(配置清单!G:G,G66,配置清单!H:H,"TPM",配置清单!N:N,"在岗",配置清单!P:P,"&lt;&gt;暂不胜任")+COUNTIFS(配置清单!G:G,G66,配置清单!H:H,"TC",配置清单!N:N,"在岗",配置清单!P:P,"&lt;&gt;暂不胜任")</f>
        <v>2</v>
      </c>
      <c r="AL66" s="61">
        <f t="shared" si="30"/>
        <v>1</v>
      </c>
      <c r="AM66" s="60">
        <f>COUNTIFS(配置清单!G:G,G66,配置清单!H:H,"TSE",配置清单!N:N,"在岗")</f>
        <v>0</v>
      </c>
      <c r="AN66" s="61" t="str">
        <f t="shared" si="31"/>
        <v>NA</v>
      </c>
      <c r="AO66" s="60">
        <f>COUNTIFS(配置清单!G:G,G66,配置清单!H:H,"TSE",配置清单!N:N,"在岗",配置清单!P:P,"&lt;&gt;暂不胜任")</f>
        <v>0</v>
      </c>
      <c r="AP66" s="61" t="str">
        <f t="shared" si="32"/>
        <v>NA</v>
      </c>
      <c r="AQ66" s="60">
        <f>COUNTIFS(配置清单!$G:$G,G66,配置清单!H:H,"QA",配置清单!N:N,"在岗")</f>
        <v>1</v>
      </c>
      <c r="AR66" s="61">
        <f t="shared" si="33"/>
        <v>1</v>
      </c>
      <c r="AS66" s="60">
        <f>COUNTIFS(配置清单!$G:$G,G66,配置清单!$H:$H,"QA",配置清单!$N:$N,"在岗",配置清单!$P:$P,"&lt;&gt;暂不胜任")</f>
        <v>1</v>
      </c>
      <c r="AT66" s="61">
        <f t="shared" si="34"/>
        <v>1</v>
      </c>
      <c r="AU66" s="60">
        <f>COUNTIFS(配置清单!G:G,规划及评估!G66,配置清单!H:H,"BA",配置清单!N:N,"在岗")</f>
        <v>0</v>
      </c>
      <c r="AV66" s="61" t="str">
        <f t="shared" si="35"/>
        <v>NA</v>
      </c>
      <c r="AW66" s="60">
        <f>COUNTIFS(配置清单!G:G,G66,配置清单!H:H,"BA",配置清单!N:N,"在岗",配置清单!P:P,"&lt;&gt;暂不胜任")</f>
        <v>0</v>
      </c>
      <c r="AX66" s="61" t="str">
        <f t="shared" si="36"/>
        <v>NA</v>
      </c>
      <c r="AY66" s="60">
        <f>COUNTIFS(配置清单!G:G,规划及评估!G66,配置清单!H:H,"IA",配置清单!N:N,"在岗")</f>
        <v>0</v>
      </c>
      <c r="AZ66" s="61" t="str">
        <f t="shared" si="37"/>
        <v>NA</v>
      </c>
      <c r="BA66" s="60">
        <f>COUNTIFS(配置清单!G:G,G66,配置清单!H:H,"IA",配置清单!N:N,"在岗",配置清单!P:P,"&lt;&gt;暂不胜任")</f>
        <v>0</v>
      </c>
      <c r="BB66" s="61" t="str">
        <f t="shared" si="38"/>
        <v>NA</v>
      </c>
      <c r="BC66" s="60">
        <f>COUNTIFS(配置清单!G:G,规划及评估!G66,配置清单!H:H,"产品经理",配置清单!N:N,"在岗")</f>
        <v>0</v>
      </c>
      <c r="BD66" s="61" t="str">
        <f t="shared" si="39"/>
        <v>NA</v>
      </c>
      <c r="BE66" s="60">
        <f>COUNTIFS(配置清单!G:G,G66,配置清单!H:H,"产品经理",配置清单!N:N,"在岗",配置清单!P:P,"&lt;&gt;暂不胜任")</f>
        <v>0</v>
      </c>
      <c r="BF66" s="61" t="str">
        <f t="shared" si="40"/>
        <v>NA</v>
      </c>
      <c r="BG66" s="63">
        <f t="shared" si="41"/>
        <v>3</v>
      </c>
      <c r="BH66" s="64">
        <f t="shared" si="42"/>
        <v>4</v>
      </c>
      <c r="BI66" s="64">
        <f t="shared" si="43"/>
        <v>3</v>
      </c>
      <c r="BJ66" s="64">
        <f t="shared" si="44"/>
        <v>3</v>
      </c>
      <c r="BK66" s="65">
        <f t="shared" si="45"/>
        <v>1</v>
      </c>
      <c r="BL66" s="66">
        <f t="shared" si="46"/>
        <v>1</v>
      </c>
      <c r="BM66" s="92">
        <f t="shared" si="47"/>
        <v>1</v>
      </c>
      <c r="BN66" s="92">
        <f t="shared" si="48"/>
        <v>1</v>
      </c>
      <c r="BO66" s="92">
        <f t="shared" si="49"/>
        <v>0</v>
      </c>
      <c r="BP66" s="92">
        <f t="shared" si="50"/>
        <v>0</v>
      </c>
      <c r="BQ66" s="92">
        <f t="shared" si="51"/>
        <v>0</v>
      </c>
      <c r="BR66" s="92">
        <f t="shared" si="52"/>
        <v>0</v>
      </c>
      <c r="BS66" s="92">
        <f t="shared" si="53"/>
        <v>1</v>
      </c>
      <c r="BT66" s="92">
        <f t="shared" si="54"/>
        <v>1</v>
      </c>
      <c r="BU66" s="92">
        <f t="shared" si="55"/>
        <v>0</v>
      </c>
      <c r="BV66" s="92">
        <f t="shared" si="56"/>
        <v>0</v>
      </c>
      <c r="BW66" s="92">
        <f t="shared" si="57"/>
        <v>1</v>
      </c>
      <c r="BX66" s="92">
        <f t="shared" si="58"/>
        <v>1</v>
      </c>
      <c r="BY66" s="92">
        <f t="shared" si="59"/>
        <v>0</v>
      </c>
      <c r="BZ66" s="92">
        <f t="shared" si="60"/>
        <v>0</v>
      </c>
      <c r="CA66" s="92">
        <f t="shared" si="61"/>
        <v>0</v>
      </c>
      <c r="CB66" s="92">
        <f t="shared" si="62"/>
        <v>0</v>
      </c>
      <c r="CC66" s="92">
        <f t="shared" si="63"/>
        <v>0</v>
      </c>
      <c r="CD66" s="92">
        <f t="shared" si="64"/>
        <v>0</v>
      </c>
    </row>
    <row r="67" spans="1:82" hidden="1">
      <c r="A67" s="34">
        <v>60</v>
      </c>
      <c r="B67" s="34" t="s">
        <v>185</v>
      </c>
      <c r="C67" s="34" t="s">
        <v>1067</v>
      </c>
      <c r="D67" s="34" t="s">
        <v>1066</v>
      </c>
      <c r="E67" s="34" t="s">
        <v>1497</v>
      </c>
      <c r="F67" s="34" t="s">
        <v>1569</v>
      </c>
      <c r="G67" s="34" t="s">
        <v>1570</v>
      </c>
      <c r="H67" s="34" t="s">
        <v>7</v>
      </c>
      <c r="I67" s="34" t="s">
        <v>4</v>
      </c>
      <c r="J67" s="34" t="s">
        <v>195</v>
      </c>
      <c r="K67" s="34" t="s">
        <v>34</v>
      </c>
      <c r="M67" s="34" t="s">
        <v>1694</v>
      </c>
      <c r="N67" s="34">
        <v>1</v>
      </c>
      <c r="O67" s="34">
        <v>0</v>
      </c>
      <c r="P67" s="34">
        <v>0</v>
      </c>
      <c r="Q67" s="34">
        <v>1</v>
      </c>
      <c r="R67" s="34">
        <v>0</v>
      </c>
      <c r="S67" s="34">
        <v>1</v>
      </c>
      <c r="T67" s="34">
        <v>0</v>
      </c>
      <c r="U67" s="77">
        <v>0</v>
      </c>
      <c r="V67" s="34">
        <v>0</v>
      </c>
      <c r="W67" s="60">
        <f>COUNTIFS(配置清单!G:G,G67,配置清单!$H:$H,"PM",配置清单!$N:$N,"在岗")</f>
        <v>1</v>
      </c>
      <c r="X67" s="61">
        <f t="shared" si="23"/>
        <v>1</v>
      </c>
      <c r="Y67" s="60">
        <f>COUNTIFS(配置清单!$G:$G,G67,配置清单!$H:$H,"PM",配置清单!$N:$N,"在岗",配置清单!$P:$P,"&lt;&gt;暂不胜任")</f>
        <v>0</v>
      </c>
      <c r="Z67" s="61">
        <f t="shared" si="24"/>
        <v>0</v>
      </c>
      <c r="AA67" s="62">
        <f>COUNTIFS(配置清单!$G:$G,G67,配置清单!$H:$H,"SE",配置清单!$N:$N,"在岗")+COUNTIFS(配置清单!$G:$G,G67,配置清单!$H:$H,"SA",配置清单!$N:$N,"在岗")</f>
        <v>0</v>
      </c>
      <c r="AB67" s="61" t="str">
        <f t="shared" si="25"/>
        <v>NA</v>
      </c>
      <c r="AC67" s="60">
        <f>COUNTIFS(配置清单!$G:$G,G67,配置清单!$H:$H,"SE",配置清单!$N:$N,"在岗",配置清单!$P:$P,"&lt;&gt;暂不胜任")+COUNTIFS(配置清单!$G:$G,G67,配置清单!$H:$H,"SA",配置清单!$N:$N,"在岗",配置清单!$P:$P,"&lt;&gt;暂不胜任")</f>
        <v>0</v>
      </c>
      <c r="AD67" s="61" t="str">
        <f t="shared" si="26"/>
        <v>NA</v>
      </c>
      <c r="AE67" s="60">
        <f>COUNTIFS(配置清单!$G:$G,G67,配置清单!H:H,"MDE",配置清单!N:N,"在岗")</f>
        <v>0</v>
      </c>
      <c r="AF67" s="61" t="str">
        <f t="shared" si="27"/>
        <v>NA</v>
      </c>
      <c r="AG67" s="60">
        <f>COUNTIFS(配置清单!$G:$G,G67,配置清单!$H:$H,"MDE",配置清单!$N:$N,"在岗",配置清单!$P:$P,"&lt;&gt;暂不胜任")</f>
        <v>0</v>
      </c>
      <c r="AH67" s="61" t="str">
        <f t="shared" si="28"/>
        <v>NA</v>
      </c>
      <c r="AI67" s="62">
        <f>COUNTIFS(配置清单!G:G,G67,配置清单!H:H,"TPM",配置清单!N:N,"在岗")+COUNTIFS(配置清单!G:G,G67,配置清单!H:H,"TC",配置清单!N:N,"在岗")</f>
        <v>1</v>
      </c>
      <c r="AJ67" s="61">
        <f t="shared" si="29"/>
        <v>1</v>
      </c>
      <c r="AK67" s="60">
        <f>COUNTIFS(配置清单!G:G,G67,配置清单!H:H,"TPM",配置清单!N:N,"在岗",配置清单!P:P,"&lt;&gt;暂不胜任")+COUNTIFS(配置清单!G:G,G67,配置清单!H:H,"TC",配置清单!N:N,"在岗",配置清单!P:P,"&lt;&gt;暂不胜任")</f>
        <v>1</v>
      </c>
      <c r="AL67" s="61">
        <f t="shared" si="30"/>
        <v>1</v>
      </c>
      <c r="AM67" s="60">
        <f>COUNTIFS(配置清单!G:G,G67,配置清单!H:H,"TSE",配置清单!N:N,"在岗")</f>
        <v>0</v>
      </c>
      <c r="AN67" s="61" t="str">
        <f t="shared" si="31"/>
        <v>NA</v>
      </c>
      <c r="AO67" s="60">
        <f>COUNTIFS(配置清单!G:G,G67,配置清单!H:H,"TSE",配置清单!N:N,"在岗",配置清单!P:P,"&lt;&gt;暂不胜任")</f>
        <v>0</v>
      </c>
      <c r="AP67" s="61" t="str">
        <f t="shared" si="32"/>
        <v>NA</v>
      </c>
      <c r="AQ67" s="60">
        <f>COUNTIFS(配置清单!$G:$G,G67,配置清单!H:H,"QA",配置清单!N:N,"在岗")</f>
        <v>1</v>
      </c>
      <c r="AR67" s="61">
        <f t="shared" si="33"/>
        <v>1</v>
      </c>
      <c r="AS67" s="60">
        <f>COUNTIFS(配置清单!$G:$G,G67,配置清单!$H:$H,"QA",配置清单!$N:$N,"在岗",配置清单!$P:$P,"&lt;&gt;暂不胜任")</f>
        <v>1</v>
      </c>
      <c r="AT67" s="61">
        <f t="shared" si="34"/>
        <v>1</v>
      </c>
      <c r="AU67" s="60">
        <f>COUNTIFS(配置清单!G:G,规划及评估!G67,配置清单!H:H,"BA",配置清单!N:N,"在岗")</f>
        <v>0</v>
      </c>
      <c r="AV67" s="61" t="str">
        <f t="shared" si="35"/>
        <v>NA</v>
      </c>
      <c r="AW67" s="60">
        <f>COUNTIFS(配置清单!G:G,G67,配置清单!H:H,"BA",配置清单!N:N,"在岗",配置清单!P:P,"&lt;&gt;暂不胜任")</f>
        <v>0</v>
      </c>
      <c r="AX67" s="61" t="str">
        <f t="shared" si="36"/>
        <v>NA</v>
      </c>
      <c r="AY67" s="60">
        <f>COUNTIFS(配置清单!G:G,规划及评估!G67,配置清单!H:H,"IA",配置清单!N:N,"在岗")</f>
        <v>0</v>
      </c>
      <c r="AZ67" s="61" t="str">
        <f t="shared" si="37"/>
        <v>NA</v>
      </c>
      <c r="BA67" s="60">
        <f>COUNTIFS(配置清单!G:G,G67,配置清单!H:H,"IA",配置清单!N:N,"在岗",配置清单!P:P,"&lt;&gt;暂不胜任")</f>
        <v>0</v>
      </c>
      <c r="BB67" s="61" t="str">
        <f t="shared" si="38"/>
        <v>NA</v>
      </c>
      <c r="BC67" s="60">
        <f>COUNTIFS(配置清单!G:G,规划及评估!G67,配置清单!H:H,"产品经理",配置清单!N:N,"在岗")</f>
        <v>0</v>
      </c>
      <c r="BD67" s="61" t="str">
        <f t="shared" si="39"/>
        <v>NA</v>
      </c>
      <c r="BE67" s="60">
        <f>COUNTIFS(配置清单!G:G,G67,配置清单!H:H,"产品经理",配置清单!N:N,"在岗",配置清单!P:P,"&lt;&gt;暂不胜任")</f>
        <v>0</v>
      </c>
      <c r="BF67" s="61" t="str">
        <f t="shared" si="40"/>
        <v>NA</v>
      </c>
      <c r="BG67" s="63">
        <f t="shared" si="41"/>
        <v>3</v>
      </c>
      <c r="BH67" s="64">
        <f t="shared" si="42"/>
        <v>3</v>
      </c>
      <c r="BI67" s="64">
        <f t="shared" si="43"/>
        <v>3</v>
      </c>
      <c r="BJ67" s="64">
        <f t="shared" si="44"/>
        <v>2</v>
      </c>
      <c r="BK67" s="65">
        <f t="shared" si="45"/>
        <v>1</v>
      </c>
      <c r="BL67" s="66">
        <f t="shared" si="46"/>
        <v>0.66666666666666663</v>
      </c>
      <c r="BM67" s="92">
        <f t="shared" si="47"/>
        <v>1</v>
      </c>
      <c r="BN67" s="92">
        <f t="shared" si="48"/>
        <v>0</v>
      </c>
      <c r="BO67" s="92">
        <f t="shared" si="49"/>
        <v>0</v>
      </c>
      <c r="BP67" s="92">
        <f t="shared" si="50"/>
        <v>0</v>
      </c>
      <c r="BQ67" s="92">
        <f t="shared" si="51"/>
        <v>0</v>
      </c>
      <c r="BR67" s="92">
        <f t="shared" si="52"/>
        <v>0</v>
      </c>
      <c r="BS67" s="92">
        <f t="shared" si="53"/>
        <v>1</v>
      </c>
      <c r="BT67" s="92">
        <f t="shared" si="54"/>
        <v>1</v>
      </c>
      <c r="BU67" s="92">
        <f t="shared" si="55"/>
        <v>0</v>
      </c>
      <c r="BV67" s="92">
        <f t="shared" si="56"/>
        <v>0</v>
      </c>
      <c r="BW67" s="92">
        <f t="shared" si="57"/>
        <v>1</v>
      </c>
      <c r="BX67" s="92">
        <f t="shared" si="58"/>
        <v>1</v>
      </c>
      <c r="BY67" s="92">
        <f t="shared" si="59"/>
        <v>0</v>
      </c>
      <c r="BZ67" s="92">
        <f t="shared" si="60"/>
        <v>0</v>
      </c>
      <c r="CA67" s="92">
        <f t="shared" si="61"/>
        <v>0</v>
      </c>
      <c r="CB67" s="92">
        <f t="shared" si="62"/>
        <v>0</v>
      </c>
      <c r="CC67" s="92">
        <f t="shared" si="63"/>
        <v>0</v>
      </c>
      <c r="CD67" s="92">
        <f t="shared" si="64"/>
        <v>0</v>
      </c>
    </row>
    <row r="68" spans="1:82" hidden="1">
      <c r="A68" s="34">
        <v>61</v>
      </c>
      <c r="B68" s="34" t="s">
        <v>185</v>
      </c>
      <c r="C68" s="34" t="s">
        <v>1067</v>
      </c>
      <c r="D68" s="34" t="s">
        <v>1066</v>
      </c>
      <c r="E68" s="34" t="s">
        <v>1497</v>
      </c>
      <c r="F68" s="34" t="s">
        <v>1577</v>
      </c>
      <c r="G68" s="34" t="s">
        <v>1578</v>
      </c>
      <c r="H68" s="34" t="s">
        <v>7</v>
      </c>
      <c r="I68" s="34" t="s">
        <v>4</v>
      </c>
      <c r="J68" s="34" t="s">
        <v>195</v>
      </c>
      <c r="K68" s="34" t="s">
        <v>195</v>
      </c>
      <c r="M68" s="34" t="s">
        <v>1694</v>
      </c>
      <c r="N68" s="34">
        <v>1</v>
      </c>
      <c r="O68" s="34">
        <v>1</v>
      </c>
      <c r="P68" s="34">
        <v>1</v>
      </c>
      <c r="Q68" s="34">
        <v>0</v>
      </c>
      <c r="R68" s="34">
        <v>0</v>
      </c>
      <c r="S68" s="34">
        <v>1</v>
      </c>
      <c r="T68" s="34">
        <v>0</v>
      </c>
      <c r="U68" s="77">
        <v>0</v>
      </c>
      <c r="V68" s="34">
        <v>0</v>
      </c>
      <c r="W68" s="60">
        <f>COUNTIFS(配置清单!G:G,G68,配置清单!$H:$H,"PM",配置清单!$N:$N,"在岗")</f>
        <v>1</v>
      </c>
      <c r="X68" s="61">
        <f t="shared" si="23"/>
        <v>1</v>
      </c>
      <c r="Y68" s="60">
        <f>COUNTIFS(配置清单!$G:$G,G68,配置清单!$H:$H,"PM",配置清单!$N:$N,"在岗",配置清单!$P:$P,"&lt;&gt;暂不胜任")</f>
        <v>0</v>
      </c>
      <c r="Z68" s="61">
        <f t="shared" si="24"/>
        <v>0</v>
      </c>
      <c r="AA68" s="62">
        <f>COUNTIFS(配置清单!$G:$G,G68,配置清单!$H:$H,"SE",配置清单!$N:$N,"在岗")+COUNTIFS(配置清单!$G:$G,G68,配置清单!$H:$H,"SA",配置清单!$N:$N,"在岗")</f>
        <v>1</v>
      </c>
      <c r="AB68" s="61">
        <f t="shared" si="25"/>
        <v>1</v>
      </c>
      <c r="AC68" s="60">
        <f>COUNTIFS(配置清单!$G:$G,G68,配置清单!$H:$H,"SE",配置清单!$N:$N,"在岗",配置清单!$P:$P,"&lt;&gt;暂不胜任")+COUNTIFS(配置清单!$G:$G,G68,配置清单!$H:$H,"SA",配置清单!$N:$N,"在岗",配置清单!$P:$P,"&lt;&gt;暂不胜任")</f>
        <v>1</v>
      </c>
      <c r="AD68" s="61">
        <f t="shared" si="26"/>
        <v>1</v>
      </c>
      <c r="AE68" s="60">
        <f>COUNTIFS(配置清单!$G:$G,G68,配置清单!H:H,"MDE",配置清单!N:N,"在岗")</f>
        <v>1</v>
      </c>
      <c r="AF68" s="61">
        <f t="shared" si="27"/>
        <v>1</v>
      </c>
      <c r="AG68" s="60">
        <f>COUNTIFS(配置清单!$G:$G,G68,配置清单!$H:$H,"MDE",配置清单!$N:$N,"在岗",配置清单!$P:$P,"&lt;&gt;暂不胜任")</f>
        <v>1</v>
      </c>
      <c r="AH68" s="61">
        <f t="shared" si="28"/>
        <v>1</v>
      </c>
      <c r="AI68" s="62">
        <f>COUNTIFS(配置清单!G:G,G68,配置清单!H:H,"TPM",配置清单!N:N,"在岗")+COUNTIFS(配置清单!G:G,G68,配置清单!H:H,"TC",配置清单!N:N,"在岗")</f>
        <v>0</v>
      </c>
      <c r="AJ68" s="61" t="str">
        <f t="shared" si="29"/>
        <v>NA</v>
      </c>
      <c r="AK68" s="60">
        <f>COUNTIFS(配置清单!G:G,G68,配置清单!H:H,"TPM",配置清单!N:N,"在岗",配置清单!P:P,"&lt;&gt;暂不胜任")+COUNTIFS(配置清单!G:G,G68,配置清单!H:H,"TC",配置清单!N:N,"在岗",配置清单!P:P,"&lt;&gt;暂不胜任")</f>
        <v>0</v>
      </c>
      <c r="AL68" s="61" t="str">
        <f t="shared" si="30"/>
        <v>NA</v>
      </c>
      <c r="AM68" s="60">
        <f>COUNTIFS(配置清单!G:G,G68,配置清单!H:H,"TSE",配置清单!N:N,"在岗")</f>
        <v>0</v>
      </c>
      <c r="AN68" s="61" t="str">
        <f t="shared" si="31"/>
        <v>NA</v>
      </c>
      <c r="AO68" s="60">
        <f>COUNTIFS(配置清单!G:G,G68,配置清单!H:H,"TSE",配置清单!N:N,"在岗",配置清单!P:P,"&lt;&gt;暂不胜任")</f>
        <v>0</v>
      </c>
      <c r="AP68" s="61" t="str">
        <f t="shared" si="32"/>
        <v>NA</v>
      </c>
      <c r="AQ68" s="60">
        <f>COUNTIFS(配置清单!$G:$G,G68,配置清单!H:H,"QA",配置清单!N:N,"在岗")</f>
        <v>1</v>
      </c>
      <c r="AR68" s="61">
        <f t="shared" si="33"/>
        <v>1</v>
      </c>
      <c r="AS68" s="60">
        <f>COUNTIFS(配置清单!$G:$G,G68,配置清单!$H:$H,"QA",配置清单!$N:$N,"在岗",配置清单!$P:$P,"&lt;&gt;暂不胜任")</f>
        <v>1</v>
      </c>
      <c r="AT68" s="61">
        <f t="shared" si="34"/>
        <v>1</v>
      </c>
      <c r="AU68" s="60">
        <f>COUNTIFS(配置清单!G:G,规划及评估!G68,配置清单!H:H,"BA",配置清单!N:N,"在岗")</f>
        <v>0</v>
      </c>
      <c r="AV68" s="61" t="str">
        <f t="shared" si="35"/>
        <v>NA</v>
      </c>
      <c r="AW68" s="60">
        <f>COUNTIFS(配置清单!G:G,G68,配置清单!H:H,"BA",配置清单!N:N,"在岗",配置清单!P:P,"&lt;&gt;暂不胜任")</f>
        <v>0</v>
      </c>
      <c r="AX68" s="61" t="str">
        <f t="shared" si="36"/>
        <v>NA</v>
      </c>
      <c r="AY68" s="60">
        <f>COUNTIFS(配置清单!G:G,规划及评估!G68,配置清单!H:H,"IA",配置清单!N:N,"在岗")</f>
        <v>0</v>
      </c>
      <c r="AZ68" s="61" t="str">
        <f t="shared" si="37"/>
        <v>NA</v>
      </c>
      <c r="BA68" s="60">
        <f>COUNTIFS(配置清单!G:G,G68,配置清单!H:H,"IA",配置清单!N:N,"在岗",配置清单!P:P,"&lt;&gt;暂不胜任")</f>
        <v>0</v>
      </c>
      <c r="BB68" s="61" t="str">
        <f t="shared" si="38"/>
        <v>NA</v>
      </c>
      <c r="BC68" s="60">
        <f>COUNTIFS(配置清单!G:G,规划及评估!G68,配置清单!H:H,"产品经理",配置清单!N:N,"在岗")</f>
        <v>0</v>
      </c>
      <c r="BD68" s="61" t="str">
        <f t="shared" si="39"/>
        <v>NA</v>
      </c>
      <c r="BE68" s="60">
        <f>COUNTIFS(配置清单!G:G,G68,配置清单!H:H,"产品经理",配置清单!N:N,"在岗",配置清单!P:P,"&lt;&gt;暂不胜任")</f>
        <v>0</v>
      </c>
      <c r="BF68" s="61" t="str">
        <f t="shared" si="40"/>
        <v>NA</v>
      </c>
      <c r="BG68" s="63">
        <f t="shared" si="41"/>
        <v>4</v>
      </c>
      <c r="BH68" s="64">
        <f t="shared" si="42"/>
        <v>4</v>
      </c>
      <c r="BI68" s="64">
        <f t="shared" si="43"/>
        <v>4</v>
      </c>
      <c r="BJ68" s="64">
        <f t="shared" si="44"/>
        <v>3</v>
      </c>
      <c r="BK68" s="65">
        <f t="shared" si="45"/>
        <v>1</v>
      </c>
      <c r="BL68" s="66">
        <f t="shared" si="46"/>
        <v>0.75</v>
      </c>
      <c r="BM68" s="92">
        <f t="shared" si="47"/>
        <v>1</v>
      </c>
      <c r="BN68" s="92">
        <f t="shared" si="48"/>
        <v>0</v>
      </c>
      <c r="BO68" s="92">
        <f t="shared" si="49"/>
        <v>1</v>
      </c>
      <c r="BP68" s="92">
        <f t="shared" si="50"/>
        <v>1</v>
      </c>
      <c r="BQ68" s="92">
        <f t="shared" si="51"/>
        <v>1</v>
      </c>
      <c r="BR68" s="92">
        <f t="shared" si="52"/>
        <v>1</v>
      </c>
      <c r="BS68" s="92">
        <f t="shared" si="53"/>
        <v>0</v>
      </c>
      <c r="BT68" s="92">
        <f t="shared" si="54"/>
        <v>0</v>
      </c>
      <c r="BU68" s="92">
        <f t="shared" si="55"/>
        <v>0</v>
      </c>
      <c r="BV68" s="92">
        <f t="shared" si="56"/>
        <v>0</v>
      </c>
      <c r="BW68" s="92">
        <f t="shared" si="57"/>
        <v>1</v>
      </c>
      <c r="BX68" s="92">
        <f t="shared" si="58"/>
        <v>1</v>
      </c>
      <c r="BY68" s="92">
        <f t="shared" si="59"/>
        <v>0</v>
      </c>
      <c r="BZ68" s="92">
        <f t="shared" si="60"/>
        <v>0</v>
      </c>
      <c r="CA68" s="92">
        <f t="shared" si="61"/>
        <v>0</v>
      </c>
      <c r="CB68" s="92">
        <f t="shared" si="62"/>
        <v>0</v>
      </c>
      <c r="CC68" s="92">
        <f t="shared" si="63"/>
        <v>0</v>
      </c>
      <c r="CD68" s="92">
        <f t="shared" si="64"/>
        <v>0</v>
      </c>
    </row>
    <row r="69" spans="1:82" hidden="1">
      <c r="A69" s="34">
        <v>62</v>
      </c>
      <c r="B69" s="34" t="s">
        <v>185</v>
      </c>
      <c r="C69" s="34" t="s">
        <v>1067</v>
      </c>
      <c r="D69" s="34" t="s">
        <v>1066</v>
      </c>
      <c r="E69" s="34" t="s">
        <v>1497</v>
      </c>
      <c r="F69" s="34" t="s">
        <v>1589</v>
      </c>
      <c r="G69" s="34" t="s">
        <v>1590</v>
      </c>
      <c r="H69" s="34" t="s">
        <v>7</v>
      </c>
      <c r="I69" s="34" t="s">
        <v>7</v>
      </c>
      <c r="J69" s="34" t="s">
        <v>195</v>
      </c>
      <c r="K69" s="34" t="s">
        <v>195</v>
      </c>
      <c r="N69" s="34">
        <v>1</v>
      </c>
      <c r="O69" s="34">
        <v>0</v>
      </c>
      <c r="P69" s="34">
        <v>0</v>
      </c>
      <c r="Q69" s="34">
        <v>1</v>
      </c>
      <c r="R69" s="34">
        <v>0</v>
      </c>
      <c r="S69" s="34">
        <v>0</v>
      </c>
      <c r="T69" s="34">
        <v>0</v>
      </c>
      <c r="U69" s="77">
        <v>0</v>
      </c>
      <c r="V69" s="34">
        <v>0</v>
      </c>
      <c r="W69" s="60">
        <f>COUNTIFS(配置清单!G:G,G69,配置清单!$H:$H,"PM",配置清单!$N:$N,"在岗")</f>
        <v>1</v>
      </c>
      <c r="X69" s="61">
        <f t="shared" si="23"/>
        <v>1</v>
      </c>
      <c r="Y69" s="60">
        <f>COUNTIFS(配置清单!$G:$G,G69,配置清单!$H:$H,"PM",配置清单!$N:$N,"在岗",配置清单!$P:$P,"&lt;&gt;暂不胜任")</f>
        <v>1</v>
      </c>
      <c r="Z69" s="61">
        <f t="shared" si="24"/>
        <v>1</v>
      </c>
      <c r="AA69" s="62">
        <f>COUNTIFS(配置清单!$G:$G,G69,配置清单!$H:$H,"SE",配置清单!$N:$N,"在岗")+COUNTIFS(配置清单!$G:$G,G69,配置清单!$H:$H,"SA",配置清单!$N:$N,"在岗")</f>
        <v>1</v>
      </c>
      <c r="AB69" s="61" t="str">
        <f t="shared" si="25"/>
        <v>NA</v>
      </c>
      <c r="AC69" s="60">
        <f>COUNTIFS(配置清单!$G:$G,G69,配置清单!$H:$H,"SE",配置清单!$N:$N,"在岗",配置清单!$P:$P,"&lt;&gt;暂不胜任")+COUNTIFS(配置清单!$G:$G,G69,配置清单!$H:$H,"SA",配置清单!$N:$N,"在岗",配置清单!$P:$P,"&lt;&gt;暂不胜任")</f>
        <v>1</v>
      </c>
      <c r="AD69" s="61" t="str">
        <f t="shared" si="26"/>
        <v>NA</v>
      </c>
      <c r="AE69" s="60">
        <f>COUNTIFS(配置清单!$G:$G,G69,配置清单!H:H,"MDE",配置清单!N:N,"在岗")</f>
        <v>0</v>
      </c>
      <c r="AF69" s="61" t="str">
        <f t="shared" si="27"/>
        <v>NA</v>
      </c>
      <c r="AG69" s="60">
        <f>COUNTIFS(配置清单!$G:$G,G69,配置清单!$H:$H,"MDE",配置清单!$N:$N,"在岗",配置清单!$P:$P,"&lt;&gt;暂不胜任")</f>
        <v>0</v>
      </c>
      <c r="AH69" s="61" t="str">
        <f t="shared" si="28"/>
        <v>NA</v>
      </c>
      <c r="AI69" s="62">
        <f>COUNTIFS(配置清单!G:G,G69,配置清单!H:H,"TPM",配置清单!N:N,"在岗")+COUNTIFS(配置清单!G:G,G69,配置清单!H:H,"TC",配置清单!N:N,"在岗")</f>
        <v>2</v>
      </c>
      <c r="AJ69" s="61">
        <f t="shared" si="29"/>
        <v>1</v>
      </c>
      <c r="AK69" s="60">
        <f>COUNTIFS(配置清单!G:G,G69,配置清单!H:H,"TPM",配置清单!N:N,"在岗",配置清单!P:P,"&lt;&gt;暂不胜任")+COUNTIFS(配置清单!G:G,G69,配置清单!H:H,"TC",配置清单!N:N,"在岗",配置清单!P:P,"&lt;&gt;暂不胜任")</f>
        <v>2</v>
      </c>
      <c r="AL69" s="61">
        <f t="shared" si="30"/>
        <v>1</v>
      </c>
      <c r="AM69" s="60">
        <f>COUNTIFS(配置清单!G:G,G69,配置清单!H:H,"TSE",配置清单!N:N,"在岗")</f>
        <v>0</v>
      </c>
      <c r="AN69" s="61" t="str">
        <f t="shared" si="31"/>
        <v>NA</v>
      </c>
      <c r="AO69" s="60">
        <f>COUNTIFS(配置清单!G:G,G69,配置清单!H:H,"TSE",配置清单!N:N,"在岗",配置清单!P:P,"&lt;&gt;暂不胜任")</f>
        <v>0</v>
      </c>
      <c r="AP69" s="61" t="str">
        <f t="shared" si="32"/>
        <v>NA</v>
      </c>
      <c r="AQ69" s="60">
        <f>COUNTIFS(配置清单!$G:$G,G69,配置清单!H:H,"QA",配置清单!N:N,"在岗")</f>
        <v>0</v>
      </c>
      <c r="AR69" s="61" t="str">
        <f t="shared" si="33"/>
        <v>NA</v>
      </c>
      <c r="AS69" s="60">
        <f>COUNTIFS(配置清单!$G:$G,G69,配置清单!$H:$H,"QA",配置清单!$N:$N,"在岗",配置清单!$P:$P,"&lt;&gt;暂不胜任")</f>
        <v>0</v>
      </c>
      <c r="AT69" s="61" t="str">
        <f t="shared" si="34"/>
        <v>NA</v>
      </c>
      <c r="AU69" s="60">
        <f>COUNTIFS(配置清单!G:G,规划及评估!G69,配置清单!H:H,"BA",配置清单!N:N,"在岗")</f>
        <v>0</v>
      </c>
      <c r="AV69" s="61" t="str">
        <f t="shared" si="35"/>
        <v>NA</v>
      </c>
      <c r="AW69" s="60">
        <f>COUNTIFS(配置清单!G:G,G69,配置清单!H:H,"BA",配置清单!N:N,"在岗",配置清单!P:P,"&lt;&gt;暂不胜任")</f>
        <v>0</v>
      </c>
      <c r="AX69" s="61" t="str">
        <f t="shared" si="36"/>
        <v>NA</v>
      </c>
      <c r="AY69" s="60">
        <f>COUNTIFS(配置清单!G:G,规划及评估!G69,配置清单!H:H,"IA",配置清单!N:N,"在岗")</f>
        <v>0</v>
      </c>
      <c r="AZ69" s="61" t="str">
        <f t="shared" si="37"/>
        <v>NA</v>
      </c>
      <c r="BA69" s="60">
        <f>COUNTIFS(配置清单!G:G,G69,配置清单!H:H,"IA",配置清单!N:N,"在岗",配置清单!P:P,"&lt;&gt;暂不胜任")</f>
        <v>0</v>
      </c>
      <c r="BB69" s="61" t="str">
        <f t="shared" si="38"/>
        <v>NA</v>
      </c>
      <c r="BC69" s="60">
        <f>COUNTIFS(配置清单!G:G,规划及评估!G69,配置清单!H:H,"产品经理",配置清单!N:N,"在岗")</f>
        <v>0</v>
      </c>
      <c r="BD69" s="61" t="str">
        <f t="shared" si="39"/>
        <v>NA</v>
      </c>
      <c r="BE69" s="60">
        <f>COUNTIFS(配置清单!G:G,G69,配置清单!H:H,"产品经理",配置清单!N:N,"在岗",配置清单!P:P,"&lt;&gt;暂不胜任")</f>
        <v>0</v>
      </c>
      <c r="BF69" s="61" t="str">
        <f t="shared" si="40"/>
        <v>NA</v>
      </c>
      <c r="BG69" s="63">
        <f t="shared" si="41"/>
        <v>2</v>
      </c>
      <c r="BH69" s="64">
        <f t="shared" si="42"/>
        <v>3</v>
      </c>
      <c r="BI69" s="64">
        <f t="shared" si="43"/>
        <v>2</v>
      </c>
      <c r="BJ69" s="64">
        <f t="shared" si="44"/>
        <v>2</v>
      </c>
      <c r="BK69" s="65">
        <f t="shared" si="45"/>
        <v>1</v>
      </c>
      <c r="BL69" s="66">
        <f t="shared" si="46"/>
        <v>1</v>
      </c>
      <c r="BM69" s="92">
        <f t="shared" si="47"/>
        <v>1</v>
      </c>
      <c r="BN69" s="92">
        <f t="shared" si="48"/>
        <v>1</v>
      </c>
      <c r="BO69" s="92">
        <f t="shared" si="49"/>
        <v>0</v>
      </c>
      <c r="BP69" s="92">
        <f t="shared" si="50"/>
        <v>0</v>
      </c>
      <c r="BQ69" s="92">
        <f t="shared" si="51"/>
        <v>0</v>
      </c>
      <c r="BR69" s="92">
        <f t="shared" si="52"/>
        <v>0</v>
      </c>
      <c r="BS69" s="92">
        <f t="shared" si="53"/>
        <v>1</v>
      </c>
      <c r="BT69" s="92">
        <f t="shared" si="54"/>
        <v>1</v>
      </c>
      <c r="BU69" s="92">
        <f t="shared" si="55"/>
        <v>0</v>
      </c>
      <c r="BV69" s="92">
        <f t="shared" si="56"/>
        <v>0</v>
      </c>
      <c r="BW69" s="92">
        <f t="shared" si="57"/>
        <v>0</v>
      </c>
      <c r="BX69" s="92">
        <f t="shared" si="58"/>
        <v>0</v>
      </c>
      <c r="BY69" s="92">
        <f t="shared" si="59"/>
        <v>0</v>
      </c>
      <c r="BZ69" s="92">
        <f t="shared" si="60"/>
        <v>0</v>
      </c>
      <c r="CA69" s="92">
        <f t="shared" si="61"/>
        <v>0</v>
      </c>
      <c r="CB69" s="92">
        <f t="shared" si="62"/>
        <v>0</v>
      </c>
      <c r="CC69" s="92">
        <f t="shared" si="63"/>
        <v>0</v>
      </c>
      <c r="CD69" s="92">
        <f t="shared" si="64"/>
        <v>0</v>
      </c>
    </row>
    <row r="70" spans="1:82" hidden="1">
      <c r="A70" s="34">
        <v>63</v>
      </c>
      <c r="B70" s="34" t="s">
        <v>185</v>
      </c>
      <c r="C70" s="34" t="s">
        <v>1067</v>
      </c>
      <c r="D70" s="34" t="s">
        <v>1066</v>
      </c>
      <c r="E70" s="34" t="s">
        <v>1497</v>
      </c>
      <c r="F70" s="34" t="s">
        <v>1608</v>
      </c>
      <c r="G70" s="34" t="s">
        <v>1609</v>
      </c>
      <c r="H70" s="34" t="s">
        <v>7</v>
      </c>
      <c r="I70" s="34" t="s">
        <v>7</v>
      </c>
      <c r="J70" s="34" t="s">
        <v>34</v>
      </c>
      <c r="K70" s="34" t="s">
        <v>34</v>
      </c>
      <c r="N70" s="34">
        <v>1</v>
      </c>
      <c r="O70" s="34">
        <v>0</v>
      </c>
      <c r="P70" s="34">
        <v>0</v>
      </c>
      <c r="Q70" s="34">
        <v>0</v>
      </c>
      <c r="R70" s="34">
        <v>0</v>
      </c>
      <c r="S70" s="34">
        <v>0</v>
      </c>
      <c r="T70" s="34">
        <v>0</v>
      </c>
      <c r="U70" s="77">
        <v>0</v>
      </c>
      <c r="V70" s="34">
        <v>0</v>
      </c>
      <c r="W70" s="60">
        <f>COUNTIFS(配置清单!G:G,G70,配置清单!$H:$H,"PM",配置清单!$N:$N,"在岗")</f>
        <v>1</v>
      </c>
      <c r="X70" s="61">
        <f t="shared" si="23"/>
        <v>1</v>
      </c>
      <c r="Y70" s="60">
        <f>COUNTIFS(配置清单!$G:$G,G70,配置清单!$H:$H,"PM",配置清单!$N:$N,"在岗",配置清单!$P:$P,"&lt;&gt;暂不胜任")</f>
        <v>1</v>
      </c>
      <c r="Z70" s="61">
        <f t="shared" si="24"/>
        <v>1</v>
      </c>
      <c r="AA70" s="62">
        <f>COUNTIFS(配置清单!$G:$G,G70,配置清单!$H:$H,"SE",配置清单!$N:$N,"在岗")+COUNTIFS(配置清单!$G:$G,G70,配置清单!$H:$H,"SA",配置清单!$N:$N,"在岗")</f>
        <v>0</v>
      </c>
      <c r="AB70" s="61" t="str">
        <f t="shared" si="25"/>
        <v>NA</v>
      </c>
      <c r="AC70" s="60">
        <f>COUNTIFS(配置清单!$G:$G,G70,配置清单!$H:$H,"SE",配置清单!$N:$N,"在岗",配置清单!$P:$P,"&lt;&gt;暂不胜任")+COUNTIFS(配置清单!$G:$G,G70,配置清单!$H:$H,"SA",配置清单!$N:$N,"在岗",配置清单!$P:$P,"&lt;&gt;暂不胜任")</f>
        <v>0</v>
      </c>
      <c r="AD70" s="61" t="str">
        <f t="shared" si="26"/>
        <v>NA</v>
      </c>
      <c r="AE70" s="60">
        <f>COUNTIFS(配置清单!$G:$G,G70,配置清单!H:H,"MDE",配置清单!N:N,"在岗")</f>
        <v>0</v>
      </c>
      <c r="AF70" s="61" t="str">
        <f t="shared" si="27"/>
        <v>NA</v>
      </c>
      <c r="AG70" s="60">
        <f>COUNTIFS(配置清单!$G:$G,G70,配置清单!$H:$H,"MDE",配置清单!$N:$N,"在岗",配置清单!$P:$P,"&lt;&gt;暂不胜任")</f>
        <v>0</v>
      </c>
      <c r="AH70" s="61" t="str">
        <f t="shared" si="28"/>
        <v>NA</v>
      </c>
      <c r="AI70" s="62">
        <f>COUNTIFS(配置清单!G:G,G70,配置清单!H:H,"TPM",配置清单!N:N,"在岗")+COUNTIFS(配置清单!G:G,G70,配置清单!H:H,"TC",配置清单!N:N,"在岗")</f>
        <v>0</v>
      </c>
      <c r="AJ70" s="61" t="str">
        <f t="shared" si="29"/>
        <v>NA</v>
      </c>
      <c r="AK70" s="60">
        <f>COUNTIFS(配置清单!G:G,G70,配置清单!H:H,"TPM",配置清单!N:N,"在岗",配置清单!P:P,"&lt;&gt;暂不胜任")+COUNTIFS(配置清单!G:G,G70,配置清单!H:H,"TC",配置清单!N:N,"在岗",配置清单!P:P,"&lt;&gt;暂不胜任")</f>
        <v>0</v>
      </c>
      <c r="AL70" s="61" t="str">
        <f t="shared" si="30"/>
        <v>NA</v>
      </c>
      <c r="AM70" s="60">
        <f>COUNTIFS(配置清单!G:G,G70,配置清单!H:H,"TSE",配置清单!N:N,"在岗")</f>
        <v>0</v>
      </c>
      <c r="AN70" s="61" t="str">
        <f t="shared" si="31"/>
        <v>NA</v>
      </c>
      <c r="AO70" s="60">
        <f>COUNTIFS(配置清单!G:G,G70,配置清单!H:H,"TSE",配置清单!N:N,"在岗",配置清单!P:P,"&lt;&gt;暂不胜任")</f>
        <v>0</v>
      </c>
      <c r="AP70" s="61" t="str">
        <f t="shared" si="32"/>
        <v>NA</v>
      </c>
      <c r="AQ70" s="60">
        <f>COUNTIFS(配置清单!$G:$G,G70,配置清单!H:H,"QA",配置清单!N:N,"在岗")</f>
        <v>0</v>
      </c>
      <c r="AR70" s="61" t="str">
        <f t="shared" si="33"/>
        <v>NA</v>
      </c>
      <c r="AS70" s="60">
        <f>COUNTIFS(配置清单!$G:$G,G70,配置清单!$H:$H,"QA",配置清单!$N:$N,"在岗",配置清单!$P:$P,"&lt;&gt;暂不胜任")</f>
        <v>0</v>
      </c>
      <c r="AT70" s="61" t="str">
        <f t="shared" si="34"/>
        <v>NA</v>
      </c>
      <c r="AU70" s="60">
        <f>COUNTIFS(配置清单!G:G,规划及评估!G70,配置清单!H:H,"BA",配置清单!N:N,"在岗")</f>
        <v>0</v>
      </c>
      <c r="AV70" s="61" t="str">
        <f t="shared" si="35"/>
        <v>NA</v>
      </c>
      <c r="AW70" s="60">
        <f>COUNTIFS(配置清单!G:G,G70,配置清单!H:H,"BA",配置清单!N:N,"在岗",配置清单!P:P,"&lt;&gt;暂不胜任")</f>
        <v>0</v>
      </c>
      <c r="AX70" s="61" t="str">
        <f t="shared" si="36"/>
        <v>NA</v>
      </c>
      <c r="AY70" s="60">
        <f>COUNTIFS(配置清单!G:G,规划及评估!G70,配置清单!H:H,"IA",配置清单!N:N,"在岗")</f>
        <v>0</v>
      </c>
      <c r="AZ70" s="61" t="str">
        <f t="shared" si="37"/>
        <v>NA</v>
      </c>
      <c r="BA70" s="60">
        <f>COUNTIFS(配置清单!G:G,G70,配置清单!H:H,"IA",配置清单!N:N,"在岗",配置清单!P:P,"&lt;&gt;暂不胜任")</f>
        <v>0</v>
      </c>
      <c r="BB70" s="61" t="str">
        <f t="shared" si="38"/>
        <v>NA</v>
      </c>
      <c r="BC70" s="60">
        <f>COUNTIFS(配置清单!G:G,规划及评估!G70,配置清单!H:H,"产品经理",配置清单!N:N,"在岗")</f>
        <v>0</v>
      </c>
      <c r="BD70" s="61" t="str">
        <f t="shared" si="39"/>
        <v>NA</v>
      </c>
      <c r="BE70" s="60">
        <f>COUNTIFS(配置清单!G:G,G70,配置清单!H:H,"产品经理",配置清单!N:N,"在岗",配置清单!P:P,"&lt;&gt;暂不胜任")</f>
        <v>0</v>
      </c>
      <c r="BF70" s="61" t="str">
        <f t="shared" si="40"/>
        <v>NA</v>
      </c>
      <c r="BG70" s="63">
        <f t="shared" si="41"/>
        <v>1</v>
      </c>
      <c r="BH70" s="64">
        <f t="shared" si="42"/>
        <v>1</v>
      </c>
      <c r="BI70" s="64">
        <f t="shared" si="43"/>
        <v>1</v>
      </c>
      <c r="BJ70" s="64">
        <f t="shared" si="44"/>
        <v>1</v>
      </c>
      <c r="BK70" s="65">
        <f t="shared" si="45"/>
        <v>1</v>
      </c>
      <c r="BL70" s="66">
        <f t="shared" si="46"/>
        <v>1</v>
      </c>
      <c r="BM70" s="92">
        <f t="shared" si="47"/>
        <v>1</v>
      </c>
      <c r="BN70" s="92">
        <f t="shared" si="48"/>
        <v>1</v>
      </c>
      <c r="BO70" s="92">
        <f t="shared" si="49"/>
        <v>0</v>
      </c>
      <c r="BP70" s="92">
        <f t="shared" si="50"/>
        <v>0</v>
      </c>
      <c r="BQ70" s="92">
        <f t="shared" si="51"/>
        <v>0</v>
      </c>
      <c r="BR70" s="92">
        <f t="shared" si="52"/>
        <v>0</v>
      </c>
      <c r="BS70" s="92">
        <f t="shared" si="53"/>
        <v>0</v>
      </c>
      <c r="BT70" s="92">
        <f t="shared" si="54"/>
        <v>0</v>
      </c>
      <c r="BU70" s="92">
        <f t="shared" si="55"/>
        <v>0</v>
      </c>
      <c r="BV70" s="92">
        <f t="shared" si="56"/>
        <v>0</v>
      </c>
      <c r="BW70" s="92">
        <f t="shared" si="57"/>
        <v>0</v>
      </c>
      <c r="BX70" s="92">
        <f t="shared" si="58"/>
        <v>0</v>
      </c>
      <c r="BY70" s="92">
        <f t="shared" si="59"/>
        <v>0</v>
      </c>
      <c r="BZ70" s="92">
        <f t="shared" si="60"/>
        <v>0</v>
      </c>
      <c r="CA70" s="92">
        <f t="shared" si="61"/>
        <v>0</v>
      </c>
      <c r="CB70" s="92">
        <f t="shared" si="62"/>
        <v>0</v>
      </c>
      <c r="CC70" s="92">
        <f t="shared" si="63"/>
        <v>0</v>
      </c>
      <c r="CD70" s="92">
        <f t="shared" si="64"/>
        <v>0</v>
      </c>
    </row>
    <row r="71" spans="1:82" hidden="1">
      <c r="A71" s="34">
        <v>64</v>
      </c>
      <c r="B71" s="34" t="s">
        <v>185</v>
      </c>
      <c r="C71" s="34" t="s">
        <v>1067</v>
      </c>
      <c r="D71" s="34" t="s">
        <v>1066</v>
      </c>
      <c r="E71" s="34" t="s">
        <v>1497</v>
      </c>
      <c r="F71" s="34" t="s">
        <v>1614</v>
      </c>
      <c r="G71" s="34" t="s">
        <v>1615</v>
      </c>
      <c r="H71" s="34" t="s">
        <v>7</v>
      </c>
      <c r="I71" s="34" t="s">
        <v>7</v>
      </c>
      <c r="J71" s="34" t="s">
        <v>195</v>
      </c>
      <c r="K71" s="34" t="s">
        <v>195</v>
      </c>
      <c r="N71" s="34">
        <v>1</v>
      </c>
      <c r="O71" s="34">
        <v>0</v>
      </c>
      <c r="P71" s="34">
        <v>0</v>
      </c>
      <c r="Q71" s="34">
        <v>0</v>
      </c>
      <c r="R71" s="34">
        <v>0</v>
      </c>
      <c r="S71" s="34">
        <v>0</v>
      </c>
      <c r="T71" s="34">
        <v>0</v>
      </c>
      <c r="U71" s="77">
        <v>0</v>
      </c>
      <c r="V71" s="34">
        <v>0</v>
      </c>
      <c r="W71" s="60">
        <f>COUNTIFS(配置清单!G:G,G71,配置清单!$H:$H,"PM",配置清单!$N:$N,"在岗")</f>
        <v>1</v>
      </c>
      <c r="X71" s="61">
        <f t="shared" si="23"/>
        <v>1</v>
      </c>
      <c r="Y71" s="60">
        <f>COUNTIFS(配置清单!$G:$G,G71,配置清单!$H:$H,"PM",配置清单!$N:$N,"在岗",配置清单!$P:$P,"&lt;&gt;暂不胜任")</f>
        <v>0</v>
      </c>
      <c r="Z71" s="61">
        <f t="shared" si="24"/>
        <v>0</v>
      </c>
      <c r="AA71" s="62">
        <f>COUNTIFS(配置清单!$G:$G,G71,配置清单!$H:$H,"SE",配置清单!$N:$N,"在岗")+COUNTIFS(配置清单!$G:$G,G71,配置清单!$H:$H,"SA",配置清单!$N:$N,"在岗")</f>
        <v>0</v>
      </c>
      <c r="AB71" s="61" t="str">
        <f t="shared" si="25"/>
        <v>NA</v>
      </c>
      <c r="AC71" s="60">
        <f>COUNTIFS(配置清单!$G:$G,G71,配置清单!$H:$H,"SE",配置清单!$N:$N,"在岗",配置清单!$P:$P,"&lt;&gt;暂不胜任")+COUNTIFS(配置清单!$G:$G,G71,配置清单!$H:$H,"SA",配置清单!$N:$N,"在岗",配置清单!$P:$P,"&lt;&gt;暂不胜任")</f>
        <v>0</v>
      </c>
      <c r="AD71" s="61" t="str">
        <f t="shared" si="26"/>
        <v>NA</v>
      </c>
      <c r="AE71" s="60">
        <f>COUNTIFS(配置清单!$G:$G,G71,配置清单!H:H,"MDE",配置清单!N:N,"在岗")</f>
        <v>0</v>
      </c>
      <c r="AF71" s="61" t="str">
        <f t="shared" si="27"/>
        <v>NA</v>
      </c>
      <c r="AG71" s="60">
        <f>COUNTIFS(配置清单!$G:$G,G71,配置清单!$H:$H,"MDE",配置清单!$N:$N,"在岗",配置清单!$P:$P,"&lt;&gt;暂不胜任")</f>
        <v>0</v>
      </c>
      <c r="AH71" s="61" t="str">
        <f t="shared" si="28"/>
        <v>NA</v>
      </c>
      <c r="AI71" s="62">
        <f>COUNTIFS(配置清单!G:G,G71,配置清单!H:H,"TPM",配置清单!N:N,"在岗")+COUNTIFS(配置清单!G:G,G71,配置清单!H:H,"TC",配置清单!N:N,"在岗")</f>
        <v>0</v>
      </c>
      <c r="AJ71" s="61" t="str">
        <f t="shared" si="29"/>
        <v>NA</v>
      </c>
      <c r="AK71" s="60">
        <f>COUNTIFS(配置清单!G:G,G71,配置清单!H:H,"TPM",配置清单!N:N,"在岗",配置清单!P:P,"&lt;&gt;暂不胜任")+COUNTIFS(配置清单!G:G,G71,配置清单!H:H,"TC",配置清单!N:N,"在岗",配置清单!P:P,"&lt;&gt;暂不胜任")</f>
        <v>0</v>
      </c>
      <c r="AL71" s="61" t="str">
        <f t="shared" si="30"/>
        <v>NA</v>
      </c>
      <c r="AM71" s="60">
        <f>COUNTIFS(配置清单!G:G,G71,配置清单!H:H,"TSE",配置清单!N:N,"在岗")</f>
        <v>0</v>
      </c>
      <c r="AN71" s="61" t="str">
        <f t="shared" si="31"/>
        <v>NA</v>
      </c>
      <c r="AO71" s="60">
        <f>COUNTIFS(配置清单!G:G,G71,配置清单!H:H,"TSE",配置清单!N:N,"在岗",配置清单!P:P,"&lt;&gt;暂不胜任")</f>
        <v>0</v>
      </c>
      <c r="AP71" s="61" t="str">
        <f t="shared" si="32"/>
        <v>NA</v>
      </c>
      <c r="AQ71" s="60">
        <f>COUNTIFS(配置清单!$G:$G,G71,配置清单!H:H,"QA",配置清单!N:N,"在岗")</f>
        <v>0</v>
      </c>
      <c r="AR71" s="61" t="str">
        <f t="shared" si="33"/>
        <v>NA</v>
      </c>
      <c r="AS71" s="60">
        <f>COUNTIFS(配置清单!$G:$G,G71,配置清单!$H:$H,"QA",配置清单!$N:$N,"在岗",配置清单!$P:$P,"&lt;&gt;暂不胜任")</f>
        <v>0</v>
      </c>
      <c r="AT71" s="61" t="str">
        <f t="shared" si="34"/>
        <v>NA</v>
      </c>
      <c r="AU71" s="60">
        <f>COUNTIFS(配置清单!G:G,规划及评估!G71,配置清单!H:H,"BA",配置清单!N:N,"在岗")</f>
        <v>0</v>
      </c>
      <c r="AV71" s="61" t="str">
        <f t="shared" si="35"/>
        <v>NA</v>
      </c>
      <c r="AW71" s="60">
        <f>COUNTIFS(配置清单!G:G,G71,配置清单!H:H,"BA",配置清单!N:N,"在岗",配置清单!P:P,"&lt;&gt;暂不胜任")</f>
        <v>0</v>
      </c>
      <c r="AX71" s="61" t="str">
        <f t="shared" si="36"/>
        <v>NA</v>
      </c>
      <c r="AY71" s="60">
        <f>COUNTIFS(配置清单!G:G,规划及评估!G71,配置清单!H:H,"IA",配置清单!N:N,"在岗")</f>
        <v>0</v>
      </c>
      <c r="AZ71" s="61" t="str">
        <f t="shared" si="37"/>
        <v>NA</v>
      </c>
      <c r="BA71" s="60">
        <f>COUNTIFS(配置清单!G:G,G71,配置清单!H:H,"IA",配置清单!N:N,"在岗",配置清单!P:P,"&lt;&gt;暂不胜任")</f>
        <v>0</v>
      </c>
      <c r="BB71" s="61" t="str">
        <f t="shared" si="38"/>
        <v>NA</v>
      </c>
      <c r="BC71" s="60">
        <f>COUNTIFS(配置清单!G:G,规划及评估!G71,配置清单!H:H,"产品经理",配置清单!N:N,"在岗")</f>
        <v>0</v>
      </c>
      <c r="BD71" s="61" t="str">
        <f t="shared" si="39"/>
        <v>NA</v>
      </c>
      <c r="BE71" s="60">
        <f>COUNTIFS(配置清单!G:G,G71,配置清单!H:H,"产品经理",配置清单!N:N,"在岗",配置清单!P:P,"&lt;&gt;暂不胜任")</f>
        <v>0</v>
      </c>
      <c r="BF71" s="61" t="str">
        <f t="shared" si="40"/>
        <v>NA</v>
      </c>
      <c r="BG71" s="63">
        <f t="shared" si="41"/>
        <v>1</v>
      </c>
      <c r="BH71" s="64">
        <f t="shared" si="42"/>
        <v>1</v>
      </c>
      <c r="BI71" s="64">
        <f t="shared" si="43"/>
        <v>1</v>
      </c>
      <c r="BJ71" s="64">
        <f t="shared" si="44"/>
        <v>0</v>
      </c>
      <c r="BK71" s="65">
        <f t="shared" si="45"/>
        <v>1</v>
      </c>
      <c r="BL71" s="66">
        <f t="shared" si="46"/>
        <v>0</v>
      </c>
      <c r="BM71" s="92">
        <f t="shared" si="47"/>
        <v>1</v>
      </c>
      <c r="BN71" s="92">
        <f t="shared" si="48"/>
        <v>0</v>
      </c>
      <c r="BO71" s="92">
        <f t="shared" si="49"/>
        <v>0</v>
      </c>
      <c r="BP71" s="92">
        <f t="shared" si="50"/>
        <v>0</v>
      </c>
      <c r="BQ71" s="92">
        <f t="shared" si="51"/>
        <v>0</v>
      </c>
      <c r="BR71" s="92">
        <f t="shared" si="52"/>
        <v>0</v>
      </c>
      <c r="BS71" s="92">
        <f t="shared" si="53"/>
        <v>0</v>
      </c>
      <c r="BT71" s="92">
        <f t="shared" si="54"/>
        <v>0</v>
      </c>
      <c r="BU71" s="92">
        <f t="shared" si="55"/>
        <v>0</v>
      </c>
      <c r="BV71" s="92">
        <f t="shared" si="56"/>
        <v>0</v>
      </c>
      <c r="BW71" s="92">
        <f t="shared" si="57"/>
        <v>0</v>
      </c>
      <c r="BX71" s="92">
        <f t="shared" si="58"/>
        <v>0</v>
      </c>
      <c r="BY71" s="92">
        <f t="shared" si="59"/>
        <v>0</v>
      </c>
      <c r="BZ71" s="92">
        <f t="shared" si="60"/>
        <v>0</v>
      </c>
      <c r="CA71" s="92">
        <f t="shared" si="61"/>
        <v>0</v>
      </c>
      <c r="CB71" s="92">
        <f t="shared" si="62"/>
        <v>0</v>
      </c>
      <c r="CC71" s="92">
        <f t="shared" si="63"/>
        <v>0</v>
      </c>
      <c r="CD71" s="92">
        <f t="shared" si="64"/>
        <v>0</v>
      </c>
    </row>
    <row r="72" spans="1:82" hidden="1">
      <c r="A72" s="34">
        <v>65</v>
      </c>
      <c r="B72" s="34" t="s">
        <v>185</v>
      </c>
      <c r="C72" s="34" t="s">
        <v>1067</v>
      </c>
      <c r="D72" s="34" t="s">
        <v>1066</v>
      </c>
      <c r="E72" s="34" t="s">
        <v>1497</v>
      </c>
      <c r="F72" s="34" t="s">
        <v>1620</v>
      </c>
      <c r="G72" s="34" t="s">
        <v>1621</v>
      </c>
      <c r="H72" s="34" t="s">
        <v>7</v>
      </c>
      <c r="I72" s="34" t="s">
        <v>7</v>
      </c>
      <c r="J72" s="34" t="s">
        <v>195</v>
      </c>
      <c r="K72" s="34" t="s">
        <v>195</v>
      </c>
      <c r="N72" s="34">
        <v>1</v>
      </c>
      <c r="O72" s="34">
        <v>0</v>
      </c>
      <c r="P72" s="34">
        <v>0</v>
      </c>
      <c r="Q72" s="34">
        <v>1</v>
      </c>
      <c r="R72" s="34">
        <v>0</v>
      </c>
      <c r="S72" s="34">
        <v>0</v>
      </c>
      <c r="T72" s="34">
        <v>0</v>
      </c>
      <c r="U72" s="77">
        <v>0</v>
      </c>
      <c r="V72" s="34">
        <v>0</v>
      </c>
      <c r="W72" s="60">
        <f>COUNTIFS(配置清单!G:G,G72,配置清单!$H:$H,"PM",配置清单!$N:$N,"在岗")</f>
        <v>1</v>
      </c>
      <c r="X72" s="61">
        <f t="shared" ref="X72:X92" si="65">IF(N72=0,"NA",IF(W72&gt;=N72,1,W72/N72))</f>
        <v>1</v>
      </c>
      <c r="Y72" s="60">
        <f>COUNTIFS(配置清单!$G:$G,G72,配置清单!$H:$H,"PM",配置清单!$N:$N,"在岗",配置清单!$P:$P,"&lt;&gt;暂不胜任")</f>
        <v>1</v>
      </c>
      <c r="Z72" s="61">
        <f t="shared" ref="Z72:Z92" si="66">IF(N72=0,"NA",IF(Y72&gt;=N72,1,IF(W72=0,0,Y72/W72)))</f>
        <v>1</v>
      </c>
      <c r="AA72" s="62">
        <f>COUNTIFS(配置清单!$G:$G,G72,配置清单!$H:$H,"SE",配置清单!$N:$N,"在岗")+COUNTIFS(配置清单!$G:$G,G72,配置清单!$H:$H,"SA",配置清单!$N:$N,"在岗")</f>
        <v>0</v>
      </c>
      <c r="AB72" s="61" t="str">
        <f t="shared" ref="AB72:AB92" si="67">IF(O72=0,"NA",IF(AA72&gt;=O72,1,AA72/O72))</f>
        <v>NA</v>
      </c>
      <c r="AC72" s="60">
        <f>COUNTIFS(配置清单!$G:$G,G72,配置清单!$H:$H,"SE",配置清单!$N:$N,"在岗",配置清单!$P:$P,"&lt;&gt;暂不胜任")+COUNTIFS(配置清单!$G:$G,G72,配置清单!$H:$H,"SA",配置清单!$N:$N,"在岗",配置清单!$P:$P,"&lt;&gt;暂不胜任")</f>
        <v>0</v>
      </c>
      <c r="AD72" s="61" t="str">
        <f t="shared" ref="AD72:AD92" si="68">IF(O72=0,"NA",IF(AC72&gt;=O72,1,IF(AA72=0,0,AC72/AA72)))</f>
        <v>NA</v>
      </c>
      <c r="AE72" s="60">
        <f>COUNTIFS(配置清单!$G:$G,G72,配置清单!H:H,"MDE",配置清单!N:N,"在岗")</f>
        <v>0</v>
      </c>
      <c r="AF72" s="61" t="str">
        <f t="shared" ref="AF72:AF92" si="69">IF(P72=0,"NA",IF(AE72&gt;=P72,1,AE72/P72))</f>
        <v>NA</v>
      </c>
      <c r="AG72" s="60">
        <f>COUNTIFS(配置清单!$G:$G,G72,配置清单!$H:$H,"MDE",配置清单!$N:$N,"在岗",配置清单!$P:$P,"&lt;&gt;暂不胜任")</f>
        <v>0</v>
      </c>
      <c r="AH72" s="61" t="str">
        <f t="shared" ref="AH72:AH92" si="70">IF(P72=0,"NA",IF(AG72&gt;=P72,1,IF(AE72=0,0,AG72/AE72)))</f>
        <v>NA</v>
      </c>
      <c r="AI72" s="62">
        <f>COUNTIFS(配置清单!G:G,G72,配置清单!H:H,"TPM",配置清单!N:N,"在岗")+COUNTIFS(配置清单!G:G,G72,配置清单!H:H,"TC",配置清单!N:N,"在岗")</f>
        <v>1</v>
      </c>
      <c r="AJ72" s="61">
        <f t="shared" ref="AJ72:AJ92" si="71">IF(Q72=0,"NA",IF(AI72&gt;=Q72,1,AI72/Q72))</f>
        <v>1</v>
      </c>
      <c r="AK72" s="60">
        <f>COUNTIFS(配置清单!G:G,G72,配置清单!H:H,"TPM",配置清单!N:N,"在岗",配置清单!P:P,"&lt;&gt;暂不胜任")+COUNTIFS(配置清单!G:G,G72,配置清单!H:H,"TC",配置清单!N:N,"在岗",配置清单!P:P,"&lt;&gt;暂不胜任")</f>
        <v>1</v>
      </c>
      <c r="AL72" s="61">
        <f t="shared" ref="AL72:AL92" si="72">IF(Q72=0,"NA",IF(AK72&gt;=Q72,1,IF(AI72=0,0,AK72/AI72)))</f>
        <v>1</v>
      </c>
      <c r="AM72" s="60">
        <f>COUNTIFS(配置清单!G:G,G72,配置清单!H:H,"TSE",配置清单!N:N,"在岗")</f>
        <v>0</v>
      </c>
      <c r="AN72" s="61" t="str">
        <f t="shared" ref="AN72:AN92" si="73">IF(R72=0,"NA",IF(AM72&gt;=R72,1,AM72/R72))</f>
        <v>NA</v>
      </c>
      <c r="AO72" s="60">
        <f>COUNTIFS(配置清单!G:G,G72,配置清单!H:H,"TSE",配置清单!N:N,"在岗",配置清单!P:P,"&lt;&gt;暂不胜任")</f>
        <v>0</v>
      </c>
      <c r="AP72" s="61" t="str">
        <f t="shared" ref="AP72:AP92" si="74">IF(R72=0,"NA",IF(AO72&gt;=R72,1,IF(AM72=0,0,AO72/AM72)))</f>
        <v>NA</v>
      </c>
      <c r="AQ72" s="60">
        <f>COUNTIFS(配置清单!$G:$G,G72,配置清单!H:H,"QA",配置清单!N:N,"在岗")</f>
        <v>0</v>
      </c>
      <c r="AR72" s="61" t="str">
        <f t="shared" ref="AR72:AR92" si="75">IF(S72=0,"NA",IF(AQ72&gt;=S72,1,AQ72/S72))</f>
        <v>NA</v>
      </c>
      <c r="AS72" s="60">
        <f>COUNTIFS(配置清单!$G:$G,G72,配置清单!$H:$H,"QA",配置清单!$N:$N,"在岗",配置清单!$P:$P,"&lt;&gt;暂不胜任")</f>
        <v>0</v>
      </c>
      <c r="AT72" s="61" t="str">
        <f t="shared" ref="AT72:AT92" si="76">IF(S72=0,"NA",IF(AS72&gt;=S72,1,IF(AQ72=0,0,AS72/AQ72)))</f>
        <v>NA</v>
      </c>
      <c r="AU72" s="60">
        <f>COUNTIFS(配置清单!G:G,规划及评估!G72,配置清单!H:H,"BA",配置清单!N:N,"在岗")</f>
        <v>0</v>
      </c>
      <c r="AV72" s="61" t="str">
        <f t="shared" ref="AV72:AV92" si="77">IF(T72=0,"NA",IF(AU72&gt;=T72,1,AU72/T72))</f>
        <v>NA</v>
      </c>
      <c r="AW72" s="60">
        <f>COUNTIFS(配置清单!G:G,G72,配置清单!H:H,"BA",配置清单!N:N,"在岗",配置清单!P:P,"&lt;&gt;暂不胜任")</f>
        <v>0</v>
      </c>
      <c r="AX72" s="61" t="str">
        <f t="shared" ref="AX72:AX92" si="78">IF(T72=0,"NA",IF(AW72&gt;=T72,1,IF(AU72=0,0,AW72/AU72)))</f>
        <v>NA</v>
      </c>
      <c r="AY72" s="60">
        <f>COUNTIFS(配置清单!G:G,规划及评估!G72,配置清单!H:H,"IA",配置清单!N:N,"在岗")</f>
        <v>0</v>
      </c>
      <c r="AZ72" s="61" t="str">
        <f t="shared" ref="AZ72:AZ92" si="79">IF(U72=0,"NA",IF(AY72&gt;=U72,1,AY72/U72))</f>
        <v>NA</v>
      </c>
      <c r="BA72" s="60">
        <f>COUNTIFS(配置清单!G:G,G72,配置清单!H:H,"IA",配置清单!N:N,"在岗",配置清单!P:P,"&lt;&gt;暂不胜任")</f>
        <v>0</v>
      </c>
      <c r="BB72" s="61" t="str">
        <f t="shared" ref="BB72:BB92" si="80">IF(U72=0,"NA",IF(BA72&gt;=U72,1,IF(AY72=0,0,BA72/AY72)))</f>
        <v>NA</v>
      </c>
      <c r="BC72" s="60">
        <f>COUNTIFS(配置清单!G:G,规划及评估!G72,配置清单!H:H,"产品经理",配置清单!N:N,"在岗")</f>
        <v>0</v>
      </c>
      <c r="BD72" s="61" t="str">
        <f t="shared" ref="BD72:BD92" si="81">IF(V72=0,"NA",IF(BC72&gt;=V72,1,BC72/V72))</f>
        <v>NA</v>
      </c>
      <c r="BE72" s="60">
        <f>COUNTIFS(配置清单!G:G,G72,配置清单!H:H,"产品经理",配置清单!N:N,"在岗",配置清单!P:P,"&lt;&gt;暂不胜任")</f>
        <v>0</v>
      </c>
      <c r="BF72" s="61" t="str">
        <f t="shared" ref="BF72:BF92" si="82">IF(V72=0,"NA",IF(BE72&gt;=V72,1,IF(BC72=0,0,BE72/BC72)))</f>
        <v>NA</v>
      </c>
      <c r="BG72" s="63">
        <f t="shared" ref="BG72:BG92" si="83">SUM(N72,O72,P72,Q72,R72,S72,T72,U72,V72)</f>
        <v>2</v>
      </c>
      <c r="BH72" s="64">
        <f t="shared" ref="BH72:BH92" si="84">IF(N72=0,0,W72)+IF(O72=0,0,AA72)+IF(P72=0,0,AE72)+IF(Q72=0,0,AI72)+IF(R72=0,0,AM72)+IF(S72=0,0,AQ72)+IF(T72=0,0,AU72)+IF(U72=0,0,AY72)+IF(V72=0,0,BC72)</f>
        <v>2</v>
      </c>
      <c r="BI72" s="64">
        <f t="shared" ref="BI72:BI92" si="85">IF(W72&gt;=N72,N72,W72)+IF(AA72&gt;=O72,O72,AA72)+IF(AE72&gt;=P72,P72,AE72)+IF(AI72&gt;=Q72,Q72,AI72)+IF(AM72&gt;=R72,R72,AM72)+IF(AQ72&gt;=S72,S72,AQ72)+IF(AU72&gt;=T72,T72,AU72)+IF(AY72&gt;=U72,U72,AY72)+IF(BC72&gt;=V72,V72,BC72)</f>
        <v>2</v>
      </c>
      <c r="BJ72" s="64">
        <f t="shared" ref="BJ72:BJ92" si="86">IF(Y72&gt;=N72,N72,Y72)+IF(AC72&gt;=O72,O72,AC72)+IF(AG72&gt;=P72,P72,AG72)+IF(AK72&gt;=Q72,Q72,AK72)+IF(AO72&gt;=R72,R72,AO72)+IF(AS72&gt;=S72,S72,AS72)+IF(AW72&gt;=T72,T72,AW72)+IF(BA72&gt;=U72,U72,BA72)+IF(BE72&gt;=V72,V72,BE72)</f>
        <v>2</v>
      </c>
      <c r="BK72" s="65">
        <f t="shared" ref="BK72:BK92" si="87">IF(BG72=0,0,BI72/BG72)</f>
        <v>1</v>
      </c>
      <c r="BL72" s="66">
        <f t="shared" ref="BL72:BL92" si="88">IF(BI72=0,0,BJ72/BI72)</f>
        <v>1</v>
      </c>
      <c r="BM72" s="92">
        <f t="shared" ref="BM72:BM92" si="89">IF(W72&gt;=N72,N72,W72)</f>
        <v>1</v>
      </c>
      <c r="BN72" s="92">
        <f t="shared" ref="BN72:BN92" si="90">IF(Y72&gt;=N72,N72,Y72)</f>
        <v>1</v>
      </c>
      <c r="BO72" s="92">
        <f t="shared" ref="BO72:BO92" si="91">IF(AA72&gt;=O72,O72,AA72)</f>
        <v>0</v>
      </c>
      <c r="BP72" s="92">
        <f t="shared" ref="BP72:BP92" si="92">IF(AC72&gt;=O72,O72,AC72)</f>
        <v>0</v>
      </c>
      <c r="BQ72" s="92">
        <f t="shared" ref="BQ72:BQ92" si="93">IF(AE72&gt;=P72,P72,AE72)</f>
        <v>0</v>
      </c>
      <c r="BR72" s="92">
        <f t="shared" ref="BR72:BR92" si="94">IF(AG72&gt;=P72,P72,AG72)</f>
        <v>0</v>
      </c>
      <c r="BS72" s="92">
        <f t="shared" ref="BS72:BS92" si="95">IF(AI72&gt;=Q72,Q72,AI72)</f>
        <v>1</v>
      </c>
      <c r="BT72" s="92">
        <f t="shared" ref="BT72:BT92" si="96">IF(AK72&gt;=Q72,Q72,AK72)</f>
        <v>1</v>
      </c>
      <c r="BU72" s="92">
        <f t="shared" ref="BU72:BU92" si="97">IF(AM72&gt;=R72,R72,AM72)</f>
        <v>0</v>
      </c>
      <c r="BV72" s="92">
        <f t="shared" ref="BV72:BV92" si="98">IF(AO72&gt;=R72,R72,AO72)</f>
        <v>0</v>
      </c>
      <c r="BW72" s="92">
        <f t="shared" ref="BW72:BW92" si="99">IF(AQ72&gt;=S72,S72,AQ72)</f>
        <v>0</v>
      </c>
      <c r="BX72" s="92">
        <f t="shared" ref="BX72:BX92" si="100">IF(AS72&gt;=S72,S72,AS72)</f>
        <v>0</v>
      </c>
      <c r="BY72" s="92">
        <f t="shared" ref="BY72:BY92" si="101">IF(AU72&gt;=T72,T72,AU72)</f>
        <v>0</v>
      </c>
      <c r="BZ72" s="92">
        <f t="shared" ref="BZ72:BZ92" si="102">IF(AW72&gt;=T72,T72,AW72)</f>
        <v>0</v>
      </c>
      <c r="CA72" s="92">
        <f t="shared" ref="CA72:CA92" si="103">IF(AY72&gt;=U72,U72,AY72)</f>
        <v>0</v>
      </c>
      <c r="CB72" s="92">
        <f t="shared" ref="CB72:CB92" si="104">IF(BA72&gt;=U72,U72,BA72)</f>
        <v>0</v>
      </c>
      <c r="CC72" s="92">
        <f t="shared" ref="CC72:CC92" si="105">IF(BC72&gt;=V72,V72,BC72)</f>
        <v>0</v>
      </c>
      <c r="CD72" s="92">
        <f t="shared" ref="CD72:CD92" si="106">IF(BE72&gt;=V72,V72,BE72)</f>
        <v>0</v>
      </c>
    </row>
    <row r="73" spans="1:82" hidden="1">
      <c r="A73" s="34">
        <v>66</v>
      </c>
      <c r="B73" s="34" t="s">
        <v>185</v>
      </c>
      <c r="C73" s="34" t="s">
        <v>1067</v>
      </c>
      <c r="D73" s="34" t="s">
        <v>1066</v>
      </c>
      <c r="E73" s="34" t="s">
        <v>1497</v>
      </c>
      <c r="F73" s="34" t="s">
        <v>2074</v>
      </c>
      <c r="G73" s="34" t="s">
        <v>1630</v>
      </c>
      <c r="H73" s="34" t="s">
        <v>4</v>
      </c>
      <c r="I73" s="34" t="s">
        <v>4</v>
      </c>
      <c r="J73" s="34" t="s">
        <v>2086</v>
      </c>
      <c r="K73" s="34" t="s">
        <v>34</v>
      </c>
      <c r="M73" s="34" t="s">
        <v>1694</v>
      </c>
      <c r="N73" s="34">
        <v>3</v>
      </c>
      <c r="O73" s="34">
        <v>0</v>
      </c>
      <c r="P73" s="34">
        <v>1</v>
      </c>
      <c r="Q73" s="34">
        <v>1</v>
      </c>
      <c r="R73" s="34">
        <v>0</v>
      </c>
      <c r="S73" s="34">
        <v>1</v>
      </c>
      <c r="T73" s="34">
        <v>0</v>
      </c>
      <c r="U73" s="77">
        <v>0</v>
      </c>
      <c r="V73" s="34">
        <v>0</v>
      </c>
      <c r="W73" s="60">
        <f>COUNTIFS(配置清单!G:G,G73,配置清单!$H:$H,"PM",配置清单!$N:$N,"在岗")</f>
        <v>3</v>
      </c>
      <c r="X73" s="61">
        <f t="shared" si="65"/>
        <v>1</v>
      </c>
      <c r="Y73" s="60">
        <f>COUNTIFS(配置清单!$G:$G,G73,配置清单!$H:$H,"PM",配置清单!$N:$N,"在岗",配置清单!$P:$P,"&lt;&gt;暂不胜任")</f>
        <v>3</v>
      </c>
      <c r="Z73" s="61">
        <f t="shared" si="66"/>
        <v>1</v>
      </c>
      <c r="AA73" s="62">
        <f>COUNTIFS(配置清单!$G:$G,G73,配置清单!$H:$H,"SE",配置清单!$N:$N,"在岗")+COUNTIFS(配置清单!$G:$G,G73,配置清单!$H:$H,"SA",配置清单!$N:$N,"在岗")</f>
        <v>1</v>
      </c>
      <c r="AB73" s="61" t="str">
        <f t="shared" si="67"/>
        <v>NA</v>
      </c>
      <c r="AC73" s="60">
        <f>COUNTIFS(配置清单!$G:$G,G73,配置清单!$H:$H,"SE",配置清单!$N:$N,"在岗",配置清单!$P:$P,"&lt;&gt;暂不胜任")+COUNTIFS(配置清单!$G:$G,G73,配置清单!$H:$H,"SA",配置清单!$N:$N,"在岗",配置清单!$P:$P,"&lt;&gt;暂不胜任")</f>
        <v>1</v>
      </c>
      <c r="AD73" s="61" t="str">
        <f t="shared" si="68"/>
        <v>NA</v>
      </c>
      <c r="AE73" s="60">
        <f>COUNTIFS(配置清单!$G:$G,G73,配置清单!H:H,"MDE",配置清单!N:N,"在岗")</f>
        <v>1</v>
      </c>
      <c r="AF73" s="61">
        <f t="shared" si="69"/>
        <v>1</v>
      </c>
      <c r="AG73" s="60">
        <f>COUNTIFS(配置清单!$G:$G,G73,配置清单!$H:$H,"MDE",配置清单!$N:$N,"在岗",配置清单!$P:$P,"&lt;&gt;暂不胜任")</f>
        <v>1</v>
      </c>
      <c r="AH73" s="61">
        <f t="shared" si="70"/>
        <v>1</v>
      </c>
      <c r="AI73" s="62">
        <f>COUNTIFS(配置清单!G:G,G73,配置清单!H:H,"TPM",配置清单!N:N,"在岗")+COUNTIFS(配置清单!G:G,G73,配置清单!H:H,"TC",配置清单!N:N,"在岗")</f>
        <v>1</v>
      </c>
      <c r="AJ73" s="61">
        <f t="shared" si="71"/>
        <v>1</v>
      </c>
      <c r="AK73" s="60">
        <f>COUNTIFS(配置清单!G:G,G73,配置清单!H:H,"TPM",配置清单!N:N,"在岗",配置清单!P:P,"&lt;&gt;暂不胜任")+COUNTIFS(配置清单!G:G,G73,配置清单!H:H,"TC",配置清单!N:N,"在岗",配置清单!P:P,"&lt;&gt;暂不胜任")</f>
        <v>1</v>
      </c>
      <c r="AL73" s="61">
        <f t="shared" si="72"/>
        <v>1</v>
      </c>
      <c r="AM73" s="60">
        <f>COUNTIFS(配置清单!G:G,G73,配置清单!H:H,"TSE",配置清单!N:N,"在岗")</f>
        <v>0</v>
      </c>
      <c r="AN73" s="61" t="str">
        <f t="shared" si="73"/>
        <v>NA</v>
      </c>
      <c r="AO73" s="60">
        <f>COUNTIFS(配置清单!G:G,G73,配置清单!H:H,"TSE",配置清单!N:N,"在岗",配置清单!P:P,"&lt;&gt;暂不胜任")</f>
        <v>0</v>
      </c>
      <c r="AP73" s="61" t="str">
        <f t="shared" si="74"/>
        <v>NA</v>
      </c>
      <c r="AQ73" s="60">
        <f>COUNTIFS(配置清单!$G:$G,G73,配置清单!H:H,"QA",配置清单!N:N,"在岗")</f>
        <v>1</v>
      </c>
      <c r="AR73" s="61">
        <f t="shared" si="75"/>
        <v>1</v>
      </c>
      <c r="AS73" s="60">
        <f>COUNTIFS(配置清单!$G:$G,G73,配置清单!$H:$H,"QA",配置清单!$N:$N,"在岗",配置清单!$P:$P,"&lt;&gt;暂不胜任")</f>
        <v>1</v>
      </c>
      <c r="AT73" s="61">
        <f t="shared" si="76"/>
        <v>1</v>
      </c>
      <c r="AU73" s="60">
        <f>COUNTIFS(配置清单!G:G,规划及评估!G73,配置清单!H:H,"BA",配置清单!N:N,"在岗")</f>
        <v>0</v>
      </c>
      <c r="AV73" s="61" t="str">
        <f t="shared" si="77"/>
        <v>NA</v>
      </c>
      <c r="AW73" s="60">
        <f>COUNTIFS(配置清单!G:G,G73,配置清单!H:H,"BA",配置清单!N:N,"在岗",配置清单!P:P,"&lt;&gt;暂不胜任")</f>
        <v>0</v>
      </c>
      <c r="AX73" s="61" t="str">
        <f t="shared" si="78"/>
        <v>NA</v>
      </c>
      <c r="AY73" s="60">
        <f>COUNTIFS(配置清单!G:G,规划及评估!G73,配置清单!H:H,"IA",配置清单!N:N,"在岗")</f>
        <v>0</v>
      </c>
      <c r="AZ73" s="61" t="str">
        <f t="shared" si="79"/>
        <v>NA</v>
      </c>
      <c r="BA73" s="60">
        <f>COUNTIFS(配置清单!G:G,G73,配置清单!H:H,"IA",配置清单!N:N,"在岗",配置清单!P:P,"&lt;&gt;暂不胜任")</f>
        <v>0</v>
      </c>
      <c r="BB73" s="61" t="str">
        <f t="shared" si="80"/>
        <v>NA</v>
      </c>
      <c r="BC73" s="60">
        <f>COUNTIFS(配置清单!G:G,规划及评估!G73,配置清单!H:H,"产品经理",配置清单!N:N,"在岗")</f>
        <v>0</v>
      </c>
      <c r="BD73" s="61" t="str">
        <f t="shared" si="81"/>
        <v>NA</v>
      </c>
      <c r="BE73" s="60">
        <f>COUNTIFS(配置清单!G:G,G73,配置清单!H:H,"产品经理",配置清单!N:N,"在岗",配置清单!P:P,"&lt;&gt;暂不胜任")</f>
        <v>0</v>
      </c>
      <c r="BF73" s="61" t="str">
        <f t="shared" si="82"/>
        <v>NA</v>
      </c>
      <c r="BG73" s="63">
        <f t="shared" si="83"/>
        <v>6</v>
      </c>
      <c r="BH73" s="64">
        <f t="shared" si="84"/>
        <v>6</v>
      </c>
      <c r="BI73" s="64">
        <f t="shared" si="85"/>
        <v>6</v>
      </c>
      <c r="BJ73" s="64">
        <f t="shared" si="86"/>
        <v>6</v>
      </c>
      <c r="BK73" s="65">
        <f t="shared" si="87"/>
        <v>1</v>
      </c>
      <c r="BL73" s="66">
        <f t="shared" si="88"/>
        <v>1</v>
      </c>
      <c r="BM73" s="92">
        <f t="shared" si="89"/>
        <v>3</v>
      </c>
      <c r="BN73" s="92">
        <f t="shared" si="90"/>
        <v>3</v>
      </c>
      <c r="BO73" s="92">
        <f t="shared" si="91"/>
        <v>0</v>
      </c>
      <c r="BP73" s="92">
        <f t="shared" si="92"/>
        <v>0</v>
      </c>
      <c r="BQ73" s="92">
        <f t="shared" si="93"/>
        <v>1</v>
      </c>
      <c r="BR73" s="92">
        <f t="shared" si="94"/>
        <v>1</v>
      </c>
      <c r="BS73" s="92">
        <f t="shared" si="95"/>
        <v>1</v>
      </c>
      <c r="BT73" s="92">
        <f t="shared" si="96"/>
        <v>1</v>
      </c>
      <c r="BU73" s="92">
        <f t="shared" si="97"/>
        <v>0</v>
      </c>
      <c r="BV73" s="92">
        <f t="shared" si="98"/>
        <v>0</v>
      </c>
      <c r="BW73" s="92">
        <f t="shared" si="99"/>
        <v>1</v>
      </c>
      <c r="BX73" s="92">
        <f t="shared" si="100"/>
        <v>1</v>
      </c>
      <c r="BY73" s="92">
        <f t="shared" si="101"/>
        <v>0</v>
      </c>
      <c r="BZ73" s="92">
        <f t="shared" si="102"/>
        <v>0</v>
      </c>
      <c r="CA73" s="92">
        <f t="shared" si="103"/>
        <v>0</v>
      </c>
      <c r="CB73" s="92">
        <f t="shared" si="104"/>
        <v>0</v>
      </c>
      <c r="CC73" s="92">
        <f t="shared" si="105"/>
        <v>0</v>
      </c>
      <c r="CD73" s="92">
        <f t="shared" si="106"/>
        <v>0</v>
      </c>
    </row>
    <row r="74" spans="1:82" hidden="1">
      <c r="A74" s="34">
        <v>67</v>
      </c>
      <c r="B74" s="34" t="s">
        <v>185</v>
      </c>
      <c r="C74" s="34" t="s">
        <v>1067</v>
      </c>
      <c r="D74" s="34" t="s">
        <v>1066</v>
      </c>
      <c r="E74" s="34" t="s">
        <v>1497</v>
      </c>
      <c r="F74" s="34" t="s">
        <v>2075</v>
      </c>
      <c r="G74" s="34" t="s">
        <v>1652</v>
      </c>
      <c r="H74" s="34" t="s">
        <v>7</v>
      </c>
      <c r="I74" s="34" t="s">
        <v>7</v>
      </c>
      <c r="J74" s="34" t="s">
        <v>195</v>
      </c>
      <c r="K74" s="34" t="s">
        <v>195</v>
      </c>
      <c r="N74" s="34">
        <v>1</v>
      </c>
      <c r="O74" s="34">
        <v>0</v>
      </c>
      <c r="P74" s="34">
        <v>0</v>
      </c>
      <c r="Q74" s="34">
        <v>0</v>
      </c>
      <c r="R74" s="34">
        <v>0</v>
      </c>
      <c r="S74" s="34">
        <v>0</v>
      </c>
      <c r="T74" s="34">
        <v>0</v>
      </c>
      <c r="U74" s="77">
        <v>0</v>
      </c>
      <c r="V74" s="34">
        <v>0</v>
      </c>
      <c r="W74" s="60">
        <f>COUNTIFS(配置清单!G:G,G74,配置清单!$H:$H,"PM",配置清单!$N:$N,"在岗")</f>
        <v>1</v>
      </c>
      <c r="X74" s="61">
        <f t="shared" si="65"/>
        <v>1</v>
      </c>
      <c r="Y74" s="60">
        <f>COUNTIFS(配置清单!$G:$G,G74,配置清单!$H:$H,"PM",配置清单!$N:$N,"在岗",配置清单!$P:$P,"&lt;&gt;暂不胜任")</f>
        <v>1</v>
      </c>
      <c r="Z74" s="61">
        <f t="shared" si="66"/>
        <v>1</v>
      </c>
      <c r="AA74" s="62">
        <f>COUNTIFS(配置清单!$G:$G,G74,配置清单!$H:$H,"SE",配置清单!$N:$N,"在岗")+COUNTIFS(配置清单!$G:$G,G74,配置清单!$H:$H,"SA",配置清单!$N:$N,"在岗")</f>
        <v>0</v>
      </c>
      <c r="AB74" s="61" t="str">
        <f t="shared" si="67"/>
        <v>NA</v>
      </c>
      <c r="AC74" s="60">
        <f>COUNTIFS(配置清单!$G:$G,G74,配置清单!$H:$H,"SE",配置清单!$N:$N,"在岗",配置清单!$P:$P,"&lt;&gt;暂不胜任")+COUNTIFS(配置清单!$G:$G,G74,配置清单!$H:$H,"SA",配置清单!$N:$N,"在岗",配置清单!$P:$P,"&lt;&gt;暂不胜任")</f>
        <v>0</v>
      </c>
      <c r="AD74" s="61" t="str">
        <f t="shared" si="68"/>
        <v>NA</v>
      </c>
      <c r="AE74" s="60">
        <f>COUNTIFS(配置清单!$G:$G,G74,配置清单!H:H,"MDE",配置清单!N:N,"在岗")</f>
        <v>0</v>
      </c>
      <c r="AF74" s="61" t="str">
        <f t="shared" si="69"/>
        <v>NA</v>
      </c>
      <c r="AG74" s="60">
        <f>COUNTIFS(配置清单!$G:$G,G74,配置清单!$H:$H,"MDE",配置清单!$N:$N,"在岗",配置清单!$P:$P,"&lt;&gt;暂不胜任")</f>
        <v>0</v>
      </c>
      <c r="AH74" s="61" t="str">
        <f t="shared" si="70"/>
        <v>NA</v>
      </c>
      <c r="AI74" s="62">
        <f>COUNTIFS(配置清单!G:G,G74,配置清单!H:H,"TPM",配置清单!N:N,"在岗")+COUNTIFS(配置清单!G:G,G74,配置清单!H:H,"TC",配置清单!N:N,"在岗")</f>
        <v>1</v>
      </c>
      <c r="AJ74" s="61" t="str">
        <f t="shared" si="71"/>
        <v>NA</v>
      </c>
      <c r="AK74" s="60">
        <f>COUNTIFS(配置清单!G:G,G74,配置清单!H:H,"TPM",配置清单!N:N,"在岗",配置清单!P:P,"&lt;&gt;暂不胜任")+COUNTIFS(配置清单!G:G,G74,配置清单!H:H,"TC",配置清单!N:N,"在岗",配置清单!P:P,"&lt;&gt;暂不胜任")</f>
        <v>1</v>
      </c>
      <c r="AL74" s="61" t="str">
        <f t="shared" si="72"/>
        <v>NA</v>
      </c>
      <c r="AM74" s="60">
        <f>COUNTIFS(配置清单!G:G,G74,配置清单!H:H,"TSE",配置清单!N:N,"在岗")</f>
        <v>0</v>
      </c>
      <c r="AN74" s="61" t="str">
        <f t="shared" si="73"/>
        <v>NA</v>
      </c>
      <c r="AO74" s="60">
        <f>COUNTIFS(配置清单!G:G,G74,配置清单!H:H,"TSE",配置清单!N:N,"在岗",配置清单!P:P,"&lt;&gt;暂不胜任")</f>
        <v>0</v>
      </c>
      <c r="AP74" s="61" t="str">
        <f t="shared" si="74"/>
        <v>NA</v>
      </c>
      <c r="AQ74" s="60">
        <f>COUNTIFS(配置清单!$G:$G,G74,配置清单!H:H,"QA",配置清单!N:N,"在岗")</f>
        <v>0</v>
      </c>
      <c r="AR74" s="61" t="str">
        <f t="shared" si="75"/>
        <v>NA</v>
      </c>
      <c r="AS74" s="60">
        <f>COUNTIFS(配置清单!$G:$G,G74,配置清单!$H:$H,"QA",配置清单!$N:$N,"在岗",配置清单!$P:$P,"&lt;&gt;暂不胜任")</f>
        <v>0</v>
      </c>
      <c r="AT74" s="61" t="str">
        <f t="shared" si="76"/>
        <v>NA</v>
      </c>
      <c r="AU74" s="60">
        <f>COUNTIFS(配置清单!G:G,规划及评估!G74,配置清单!H:H,"BA",配置清单!N:N,"在岗")</f>
        <v>0</v>
      </c>
      <c r="AV74" s="61" t="str">
        <f t="shared" si="77"/>
        <v>NA</v>
      </c>
      <c r="AW74" s="60">
        <f>COUNTIFS(配置清单!G:G,G74,配置清单!H:H,"BA",配置清单!N:N,"在岗",配置清单!P:P,"&lt;&gt;暂不胜任")</f>
        <v>0</v>
      </c>
      <c r="AX74" s="61" t="str">
        <f t="shared" si="78"/>
        <v>NA</v>
      </c>
      <c r="AY74" s="60">
        <f>COUNTIFS(配置清单!G:G,规划及评估!G74,配置清单!H:H,"IA",配置清单!N:N,"在岗")</f>
        <v>0</v>
      </c>
      <c r="AZ74" s="61" t="str">
        <f t="shared" si="79"/>
        <v>NA</v>
      </c>
      <c r="BA74" s="60">
        <f>COUNTIFS(配置清单!G:G,G74,配置清单!H:H,"IA",配置清单!N:N,"在岗",配置清单!P:P,"&lt;&gt;暂不胜任")</f>
        <v>0</v>
      </c>
      <c r="BB74" s="61" t="str">
        <f t="shared" si="80"/>
        <v>NA</v>
      </c>
      <c r="BC74" s="60">
        <f>COUNTIFS(配置清单!G:G,规划及评估!G74,配置清单!H:H,"产品经理",配置清单!N:N,"在岗")</f>
        <v>0</v>
      </c>
      <c r="BD74" s="61" t="str">
        <f t="shared" si="81"/>
        <v>NA</v>
      </c>
      <c r="BE74" s="60">
        <f>COUNTIFS(配置清单!G:G,G74,配置清单!H:H,"产品经理",配置清单!N:N,"在岗",配置清单!P:P,"&lt;&gt;暂不胜任")</f>
        <v>0</v>
      </c>
      <c r="BF74" s="61" t="str">
        <f t="shared" si="82"/>
        <v>NA</v>
      </c>
      <c r="BG74" s="63">
        <f t="shared" si="83"/>
        <v>1</v>
      </c>
      <c r="BH74" s="64">
        <f t="shared" si="84"/>
        <v>1</v>
      </c>
      <c r="BI74" s="64">
        <f t="shared" si="85"/>
        <v>1</v>
      </c>
      <c r="BJ74" s="64">
        <f t="shared" si="86"/>
        <v>1</v>
      </c>
      <c r="BK74" s="65">
        <f t="shared" si="87"/>
        <v>1</v>
      </c>
      <c r="BL74" s="66">
        <f t="shared" si="88"/>
        <v>1</v>
      </c>
      <c r="BM74" s="92">
        <f t="shared" si="89"/>
        <v>1</v>
      </c>
      <c r="BN74" s="92">
        <f t="shared" si="90"/>
        <v>1</v>
      </c>
      <c r="BO74" s="92">
        <f t="shared" si="91"/>
        <v>0</v>
      </c>
      <c r="BP74" s="92">
        <f t="shared" si="92"/>
        <v>0</v>
      </c>
      <c r="BQ74" s="92">
        <f t="shared" si="93"/>
        <v>0</v>
      </c>
      <c r="BR74" s="92">
        <f t="shared" si="94"/>
        <v>0</v>
      </c>
      <c r="BS74" s="92">
        <f t="shared" si="95"/>
        <v>0</v>
      </c>
      <c r="BT74" s="92">
        <f t="shared" si="96"/>
        <v>0</v>
      </c>
      <c r="BU74" s="92">
        <f t="shared" si="97"/>
        <v>0</v>
      </c>
      <c r="BV74" s="92">
        <f t="shared" si="98"/>
        <v>0</v>
      </c>
      <c r="BW74" s="92">
        <f t="shared" si="99"/>
        <v>0</v>
      </c>
      <c r="BX74" s="92">
        <f t="shared" si="100"/>
        <v>0</v>
      </c>
      <c r="BY74" s="92">
        <f t="shared" si="101"/>
        <v>0</v>
      </c>
      <c r="BZ74" s="92">
        <f t="shared" si="102"/>
        <v>0</v>
      </c>
      <c r="CA74" s="92">
        <f t="shared" si="103"/>
        <v>0</v>
      </c>
      <c r="CB74" s="92">
        <f t="shared" si="104"/>
        <v>0</v>
      </c>
      <c r="CC74" s="92">
        <f t="shared" si="105"/>
        <v>0</v>
      </c>
      <c r="CD74" s="92">
        <f t="shared" si="106"/>
        <v>0</v>
      </c>
    </row>
    <row r="75" spans="1:82" hidden="1">
      <c r="A75" s="34">
        <v>68</v>
      </c>
      <c r="B75" s="34" t="s">
        <v>185</v>
      </c>
      <c r="C75" s="34" t="s">
        <v>1067</v>
      </c>
      <c r="D75" s="34" t="s">
        <v>1066</v>
      </c>
      <c r="E75" s="34" t="s">
        <v>1497</v>
      </c>
      <c r="F75" s="34" t="s">
        <v>2076</v>
      </c>
      <c r="G75" s="34" t="s">
        <v>1683</v>
      </c>
      <c r="H75" s="34" t="s">
        <v>7</v>
      </c>
      <c r="I75" s="34" t="s">
        <v>7</v>
      </c>
      <c r="J75" s="34" t="s">
        <v>195</v>
      </c>
      <c r="K75" s="34" t="s">
        <v>195</v>
      </c>
      <c r="N75" s="34">
        <v>1</v>
      </c>
      <c r="O75" s="34">
        <v>0</v>
      </c>
      <c r="P75" s="34">
        <v>0</v>
      </c>
      <c r="Q75" s="34">
        <v>0</v>
      </c>
      <c r="R75" s="34">
        <v>0</v>
      </c>
      <c r="S75" s="34">
        <v>0</v>
      </c>
      <c r="T75" s="34">
        <v>0</v>
      </c>
      <c r="U75" s="77">
        <v>0</v>
      </c>
      <c r="V75" s="34">
        <v>0</v>
      </c>
      <c r="W75" s="60">
        <f>COUNTIFS(配置清单!G:G,G75,配置清单!$H:$H,"PM",配置清单!$N:$N,"在岗")</f>
        <v>1</v>
      </c>
      <c r="X75" s="61">
        <f t="shared" si="65"/>
        <v>1</v>
      </c>
      <c r="Y75" s="60">
        <f>COUNTIFS(配置清单!$G:$G,G75,配置清单!$H:$H,"PM",配置清单!$N:$N,"在岗",配置清单!$P:$P,"&lt;&gt;暂不胜任")</f>
        <v>0</v>
      </c>
      <c r="Z75" s="61">
        <f t="shared" si="66"/>
        <v>0</v>
      </c>
      <c r="AA75" s="62">
        <f>COUNTIFS(配置清单!$G:$G,G75,配置清单!$H:$H,"SE",配置清单!$N:$N,"在岗")+COUNTIFS(配置清单!$G:$G,G75,配置清单!$H:$H,"SA",配置清单!$N:$N,"在岗")</f>
        <v>0</v>
      </c>
      <c r="AB75" s="61" t="str">
        <f t="shared" si="67"/>
        <v>NA</v>
      </c>
      <c r="AC75" s="60">
        <f>COUNTIFS(配置清单!$G:$G,G75,配置清单!$H:$H,"SE",配置清单!$N:$N,"在岗",配置清单!$P:$P,"&lt;&gt;暂不胜任")+COUNTIFS(配置清单!$G:$G,G75,配置清单!$H:$H,"SA",配置清单!$N:$N,"在岗",配置清单!$P:$P,"&lt;&gt;暂不胜任")</f>
        <v>0</v>
      </c>
      <c r="AD75" s="61" t="str">
        <f t="shared" si="68"/>
        <v>NA</v>
      </c>
      <c r="AE75" s="60">
        <f>COUNTIFS(配置清单!$G:$G,G75,配置清单!H:H,"MDE",配置清单!N:N,"在岗")</f>
        <v>0</v>
      </c>
      <c r="AF75" s="61" t="str">
        <f t="shared" si="69"/>
        <v>NA</v>
      </c>
      <c r="AG75" s="60">
        <f>COUNTIFS(配置清单!$G:$G,G75,配置清单!$H:$H,"MDE",配置清单!$N:$N,"在岗",配置清单!$P:$P,"&lt;&gt;暂不胜任")</f>
        <v>0</v>
      </c>
      <c r="AH75" s="61" t="str">
        <f t="shared" si="70"/>
        <v>NA</v>
      </c>
      <c r="AI75" s="62">
        <f>COUNTIFS(配置清单!G:G,G75,配置清单!H:H,"TPM",配置清单!N:N,"在岗")+COUNTIFS(配置清单!G:G,G75,配置清单!H:H,"TC",配置清单!N:N,"在岗")</f>
        <v>0</v>
      </c>
      <c r="AJ75" s="61" t="str">
        <f t="shared" si="71"/>
        <v>NA</v>
      </c>
      <c r="AK75" s="60">
        <f>COUNTIFS(配置清单!G:G,G75,配置清单!H:H,"TPM",配置清单!N:N,"在岗",配置清单!P:P,"&lt;&gt;暂不胜任")+COUNTIFS(配置清单!G:G,G75,配置清单!H:H,"TC",配置清单!N:N,"在岗",配置清单!P:P,"&lt;&gt;暂不胜任")</f>
        <v>0</v>
      </c>
      <c r="AL75" s="61" t="str">
        <f t="shared" si="72"/>
        <v>NA</v>
      </c>
      <c r="AM75" s="60">
        <f>COUNTIFS(配置清单!G:G,G75,配置清单!H:H,"TSE",配置清单!N:N,"在岗")</f>
        <v>0</v>
      </c>
      <c r="AN75" s="61" t="str">
        <f t="shared" si="73"/>
        <v>NA</v>
      </c>
      <c r="AO75" s="60">
        <f>COUNTIFS(配置清单!G:G,G75,配置清单!H:H,"TSE",配置清单!N:N,"在岗",配置清单!P:P,"&lt;&gt;暂不胜任")</f>
        <v>0</v>
      </c>
      <c r="AP75" s="61" t="str">
        <f t="shared" si="74"/>
        <v>NA</v>
      </c>
      <c r="AQ75" s="60">
        <f>COUNTIFS(配置清单!$G:$G,G75,配置清单!H:H,"QA",配置清单!N:N,"在岗")</f>
        <v>0</v>
      </c>
      <c r="AR75" s="61" t="str">
        <f t="shared" si="75"/>
        <v>NA</v>
      </c>
      <c r="AS75" s="60">
        <f>COUNTIFS(配置清单!$G:$G,G75,配置清单!$H:$H,"QA",配置清单!$N:$N,"在岗",配置清单!$P:$P,"&lt;&gt;暂不胜任")</f>
        <v>0</v>
      </c>
      <c r="AT75" s="61" t="str">
        <f t="shared" si="76"/>
        <v>NA</v>
      </c>
      <c r="AU75" s="60">
        <f>COUNTIFS(配置清单!G:G,规划及评估!G75,配置清单!H:H,"BA",配置清单!N:N,"在岗")</f>
        <v>0</v>
      </c>
      <c r="AV75" s="61" t="str">
        <f t="shared" si="77"/>
        <v>NA</v>
      </c>
      <c r="AW75" s="60">
        <f>COUNTIFS(配置清单!G:G,G75,配置清单!H:H,"BA",配置清单!N:N,"在岗",配置清单!P:P,"&lt;&gt;暂不胜任")</f>
        <v>0</v>
      </c>
      <c r="AX75" s="61" t="str">
        <f t="shared" si="78"/>
        <v>NA</v>
      </c>
      <c r="AY75" s="60">
        <f>COUNTIFS(配置清单!G:G,规划及评估!G75,配置清单!H:H,"IA",配置清单!N:N,"在岗")</f>
        <v>0</v>
      </c>
      <c r="AZ75" s="61" t="str">
        <f t="shared" si="79"/>
        <v>NA</v>
      </c>
      <c r="BA75" s="60">
        <f>COUNTIFS(配置清单!G:G,G75,配置清单!H:H,"IA",配置清单!N:N,"在岗",配置清单!P:P,"&lt;&gt;暂不胜任")</f>
        <v>0</v>
      </c>
      <c r="BB75" s="61" t="str">
        <f t="shared" si="80"/>
        <v>NA</v>
      </c>
      <c r="BC75" s="60">
        <f>COUNTIFS(配置清单!G:G,规划及评估!G75,配置清单!H:H,"产品经理",配置清单!N:N,"在岗")</f>
        <v>0</v>
      </c>
      <c r="BD75" s="61" t="str">
        <f t="shared" si="81"/>
        <v>NA</v>
      </c>
      <c r="BE75" s="60">
        <f>COUNTIFS(配置清单!G:G,G75,配置清单!H:H,"产品经理",配置清单!N:N,"在岗",配置清单!P:P,"&lt;&gt;暂不胜任")</f>
        <v>0</v>
      </c>
      <c r="BF75" s="61" t="str">
        <f t="shared" si="82"/>
        <v>NA</v>
      </c>
      <c r="BG75" s="63">
        <f t="shared" si="83"/>
        <v>1</v>
      </c>
      <c r="BH75" s="64">
        <f t="shared" si="84"/>
        <v>1</v>
      </c>
      <c r="BI75" s="64">
        <f t="shared" si="85"/>
        <v>1</v>
      </c>
      <c r="BJ75" s="64">
        <f t="shared" si="86"/>
        <v>0</v>
      </c>
      <c r="BK75" s="65">
        <f t="shared" si="87"/>
        <v>1</v>
      </c>
      <c r="BL75" s="66">
        <f t="shared" si="88"/>
        <v>0</v>
      </c>
      <c r="BM75" s="92">
        <f t="shared" si="89"/>
        <v>1</v>
      </c>
      <c r="BN75" s="92">
        <f t="shared" si="90"/>
        <v>0</v>
      </c>
      <c r="BO75" s="92">
        <f t="shared" si="91"/>
        <v>0</v>
      </c>
      <c r="BP75" s="92">
        <f t="shared" si="92"/>
        <v>0</v>
      </c>
      <c r="BQ75" s="92">
        <f t="shared" si="93"/>
        <v>0</v>
      </c>
      <c r="BR75" s="92">
        <f t="shared" si="94"/>
        <v>0</v>
      </c>
      <c r="BS75" s="92">
        <f t="shared" si="95"/>
        <v>0</v>
      </c>
      <c r="BT75" s="92">
        <f t="shared" si="96"/>
        <v>0</v>
      </c>
      <c r="BU75" s="92">
        <f t="shared" si="97"/>
        <v>0</v>
      </c>
      <c r="BV75" s="92">
        <f t="shared" si="98"/>
        <v>0</v>
      </c>
      <c r="BW75" s="92">
        <f t="shared" si="99"/>
        <v>0</v>
      </c>
      <c r="BX75" s="92">
        <f t="shared" si="100"/>
        <v>0</v>
      </c>
      <c r="BY75" s="92">
        <f t="shared" si="101"/>
        <v>0</v>
      </c>
      <c r="BZ75" s="92">
        <f t="shared" si="102"/>
        <v>0</v>
      </c>
      <c r="CA75" s="92">
        <f t="shared" si="103"/>
        <v>0</v>
      </c>
      <c r="CB75" s="92">
        <f t="shared" si="104"/>
        <v>0</v>
      </c>
      <c r="CC75" s="92">
        <f t="shared" si="105"/>
        <v>0</v>
      </c>
      <c r="CD75" s="92">
        <f t="shared" si="106"/>
        <v>0</v>
      </c>
    </row>
    <row r="76" spans="1:82" hidden="1">
      <c r="A76" s="34">
        <v>69</v>
      </c>
      <c r="B76" s="34" t="s">
        <v>185</v>
      </c>
      <c r="C76" s="34" t="s">
        <v>1067</v>
      </c>
      <c r="D76" s="34" t="s">
        <v>1066</v>
      </c>
      <c r="E76" s="34" t="s">
        <v>1497</v>
      </c>
      <c r="F76" s="34" t="s">
        <v>2077</v>
      </c>
      <c r="G76" s="34" t="s">
        <v>1688</v>
      </c>
      <c r="H76" s="34" t="s">
        <v>7</v>
      </c>
      <c r="I76" s="34" t="s">
        <v>4</v>
      </c>
      <c r="J76" s="34" t="s">
        <v>2086</v>
      </c>
      <c r="K76" s="34" t="s">
        <v>34</v>
      </c>
      <c r="N76" s="34">
        <v>1</v>
      </c>
      <c r="O76" s="34">
        <v>0</v>
      </c>
      <c r="P76" s="34">
        <v>0</v>
      </c>
      <c r="Q76" s="34">
        <v>0</v>
      </c>
      <c r="R76" s="34">
        <v>0</v>
      </c>
      <c r="S76" s="34">
        <v>1</v>
      </c>
      <c r="T76" s="34">
        <v>0</v>
      </c>
      <c r="U76" s="77">
        <v>0</v>
      </c>
      <c r="V76" s="34">
        <v>0</v>
      </c>
      <c r="W76" s="60">
        <f>COUNTIFS(配置清单!G:G,G76,配置清单!$H:$H,"PM",配置清单!$N:$N,"在岗")</f>
        <v>1</v>
      </c>
      <c r="X76" s="61">
        <f t="shared" si="65"/>
        <v>1</v>
      </c>
      <c r="Y76" s="60">
        <f>COUNTIFS(配置清单!$G:$G,G76,配置清单!$H:$H,"PM",配置清单!$N:$N,"在岗",配置清单!$P:$P,"&lt;&gt;暂不胜任")</f>
        <v>1</v>
      </c>
      <c r="Z76" s="61">
        <f t="shared" si="66"/>
        <v>1</v>
      </c>
      <c r="AA76" s="62">
        <f>COUNTIFS(配置清单!$G:$G,G76,配置清单!$H:$H,"SE",配置清单!$N:$N,"在岗")+COUNTIFS(配置清单!$G:$G,G76,配置清单!$H:$H,"SA",配置清单!$N:$N,"在岗")</f>
        <v>0</v>
      </c>
      <c r="AB76" s="61" t="str">
        <f t="shared" si="67"/>
        <v>NA</v>
      </c>
      <c r="AC76" s="60">
        <f>COUNTIFS(配置清单!$G:$G,G76,配置清单!$H:$H,"SE",配置清单!$N:$N,"在岗",配置清单!$P:$P,"&lt;&gt;暂不胜任")+COUNTIFS(配置清单!$G:$G,G76,配置清单!$H:$H,"SA",配置清单!$N:$N,"在岗",配置清单!$P:$P,"&lt;&gt;暂不胜任")</f>
        <v>0</v>
      </c>
      <c r="AD76" s="61" t="str">
        <f t="shared" si="68"/>
        <v>NA</v>
      </c>
      <c r="AE76" s="60">
        <f>COUNTIFS(配置清单!$G:$G,G76,配置清单!H:H,"MDE",配置清单!N:N,"在岗")</f>
        <v>0</v>
      </c>
      <c r="AF76" s="61" t="str">
        <f t="shared" si="69"/>
        <v>NA</v>
      </c>
      <c r="AG76" s="60">
        <f>COUNTIFS(配置清单!$G:$G,G76,配置清单!$H:$H,"MDE",配置清单!$N:$N,"在岗",配置清单!$P:$P,"&lt;&gt;暂不胜任")</f>
        <v>0</v>
      </c>
      <c r="AH76" s="61" t="str">
        <f t="shared" si="70"/>
        <v>NA</v>
      </c>
      <c r="AI76" s="62">
        <f>COUNTIFS(配置清单!G:G,G76,配置清单!H:H,"TPM",配置清单!N:N,"在岗")+COUNTIFS(配置清单!G:G,G76,配置清单!H:H,"TC",配置清单!N:N,"在岗")</f>
        <v>0</v>
      </c>
      <c r="AJ76" s="61" t="str">
        <f t="shared" si="71"/>
        <v>NA</v>
      </c>
      <c r="AK76" s="60">
        <f>COUNTIFS(配置清单!G:G,G76,配置清单!H:H,"TPM",配置清单!N:N,"在岗",配置清单!P:P,"&lt;&gt;暂不胜任")+COUNTIFS(配置清单!G:G,G76,配置清单!H:H,"TC",配置清单!N:N,"在岗",配置清单!P:P,"&lt;&gt;暂不胜任")</f>
        <v>0</v>
      </c>
      <c r="AL76" s="61" t="str">
        <f t="shared" si="72"/>
        <v>NA</v>
      </c>
      <c r="AM76" s="60">
        <f>COUNTIFS(配置清单!G:G,G76,配置清单!H:H,"TSE",配置清单!N:N,"在岗")</f>
        <v>0</v>
      </c>
      <c r="AN76" s="61" t="str">
        <f t="shared" si="73"/>
        <v>NA</v>
      </c>
      <c r="AO76" s="60">
        <f>COUNTIFS(配置清单!G:G,G76,配置清单!H:H,"TSE",配置清单!N:N,"在岗",配置清单!P:P,"&lt;&gt;暂不胜任")</f>
        <v>0</v>
      </c>
      <c r="AP76" s="61" t="str">
        <f t="shared" si="74"/>
        <v>NA</v>
      </c>
      <c r="AQ76" s="60">
        <f>COUNTIFS(配置清单!$G:$G,G76,配置清单!H:H,"QA",配置清单!N:N,"在岗")</f>
        <v>1</v>
      </c>
      <c r="AR76" s="61">
        <f t="shared" si="75"/>
        <v>1</v>
      </c>
      <c r="AS76" s="60">
        <f>COUNTIFS(配置清单!$G:$G,G76,配置清单!$H:$H,"QA",配置清单!$N:$N,"在岗",配置清单!$P:$P,"&lt;&gt;暂不胜任")</f>
        <v>1</v>
      </c>
      <c r="AT76" s="61">
        <f t="shared" si="76"/>
        <v>1</v>
      </c>
      <c r="AU76" s="60">
        <f>COUNTIFS(配置清单!G:G,规划及评估!G76,配置清单!H:H,"BA",配置清单!N:N,"在岗")</f>
        <v>0</v>
      </c>
      <c r="AV76" s="61" t="str">
        <f t="shared" si="77"/>
        <v>NA</v>
      </c>
      <c r="AW76" s="60">
        <f>COUNTIFS(配置清单!G:G,G76,配置清单!H:H,"BA",配置清单!N:N,"在岗",配置清单!P:P,"&lt;&gt;暂不胜任")</f>
        <v>0</v>
      </c>
      <c r="AX76" s="61" t="str">
        <f t="shared" si="78"/>
        <v>NA</v>
      </c>
      <c r="AY76" s="60">
        <f>COUNTIFS(配置清单!G:G,规划及评估!G76,配置清单!H:H,"IA",配置清单!N:N,"在岗")</f>
        <v>0</v>
      </c>
      <c r="AZ76" s="61" t="str">
        <f t="shared" si="79"/>
        <v>NA</v>
      </c>
      <c r="BA76" s="60">
        <f>COUNTIFS(配置清单!G:G,G76,配置清单!H:H,"IA",配置清单!N:N,"在岗",配置清单!P:P,"&lt;&gt;暂不胜任")</f>
        <v>0</v>
      </c>
      <c r="BB76" s="61" t="str">
        <f t="shared" si="80"/>
        <v>NA</v>
      </c>
      <c r="BC76" s="60">
        <f>COUNTIFS(配置清单!G:G,规划及评估!G76,配置清单!H:H,"产品经理",配置清单!N:N,"在岗")</f>
        <v>0</v>
      </c>
      <c r="BD76" s="61" t="str">
        <f t="shared" si="81"/>
        <v>NA</v>
      </c>
      <c r="BE76" s="60">
        <f>COUNTIFS(配置清单!G:G,G76,配置清单!H:H,"产品经理",配置清单!N:N,"在岗",配置清单!P:P,"&lt;&gt;暂不胜任")</f>
        <v>0</v>
      </c>
      <c r="BF76" s="61" t="str">
        <f t="shared" si="82"/>
        <v>NA</v>
      </c>
      <c r="BG76" s="63">
        <f t="shared" si="83"/>
        <v>2</v>
      </c>
      <c r="BH76" s="64">
        <f t="shared" si="84"/>
        <v>2</v>
      </c>
      <c r="BI76" s="64">
        <f t="shared" si="85"/>
        <v>2</v>
      </c>
      <c r="BJ76" s="64">
        <f t="shared" si="86"/>
        <v>2</v>
      </c>
      <c r="BK76" s="65">
        <f t="shared" si="87"/>
        <v>1</v>
      </c>
      <c r="BL76" s="66">
        <f t="shared" si="88"/>
        <v>1</v>
      </c>
      <c r="BM76" s="92">
        <f t="shared" si="89"/>
        <v>1</v>
      </c>
      <c r="BN76" s="92">
        <f t="shared" si="90"/>
        <v>1</v>
      </c>
      <c r="BO76" s="92">
        <f t="shared" si="91"/>
        <v>0</v>
      </c>
      <c r="BP76" s="92">
        <f t="shared" si="92"/>
        <v>0</v>
      </c>
      <c r="BQ76" s="92">
        <f t="shared" si="93"/>
        <v>0</v>
      </c>
      <c r="BR76" s="92">
        <f t="shared" si="94"/>
        <v>0</v>
      </c>
      <c r="BS76" s="92">
        <f t="shared" si="95"/>
        <v>0</v>
      </c>
      <c r="BT76" s="92">
        <f t="shared" si="96"/>
        <v>0</v>
      </c>
      <c r="BU76" s="92">
        <f t="shared" si="97"/>
        <v>0</v>
      </c>
      <c r="BV76" s="92">
        <f t="shared" si="98"/>
        <v>0</v>
      </c>
      <c r="BW76" s="92">
        <f t="shared" si="99"/>
        <v>1</v>
      </c>
      <c r="BX76" s="92">
        <f t="shared" si="100"/>
        <v>1</v>
      </c>
      <c r="BY76" s="92">
        <f t="shared" si="101"/>
        <v>0</v>
      </c>
      <c r="BZ76" s="92">
        <f t="shared" si="102"/>
        <v>0</v>
      </c>
      <c r="CA76" s="92">
        <f t="shared" si="103"/>
        <v>0</v>
      </c>
      <c r="CB76" s="92">
        <f t="shared" si="104"/>
        <v>0</v>
      </c>
      <c r="CC76" s="92">
        <f t="shared" si="105"/>
        <v>0</v>
      </c>
      <c r="CD76" s="92">
        <f t="shared" si="106"/>
        <v>0</v>
      </c>
    </row>
    <row r="77" spans="1:82" hidden="1">
      <c r="A77" s="34">
        <v>70</v>
      </c>
      <c r="B77" s="34" t="s">
        <v>185</v>
      </c>
      <c r="C77" s="34" t="s">
        <v>1067</v>
      </c>
      <c r="D77" s="34" t="s">
        <v>1066</v>
      </c>
      <c r="E77" s="34" t="s">
        <v>1497</v>
      </c>
      <c r="F77" s="34" t="s">
        <v>2071</v>
      </c>
      <c r="G77" s="34" t="s">
        <v>1690</v>
      </c>
      <c r="H77" s="34" t="s">
        <v>7</v>
      </c>
      <c r="I77" s="34" t="s">
        <v>7</v>
      </c>
      <c r="J77" s="34" t="s">
        <v>2086</v>
      </c>
      <c r="K77" s="34" t="s">
        <v>34</v>
      </c>
      <c r="N77" s="34">
        <v>1</v>
      </c>
      <c r="O77" s="34">
        <v>0</v>
      </c>
      <c r="P77" s="34">
        <v>0</v>
      </c>
      <c r="Q77" s="34">
        <v>1</v>
      </c>
      <c r="R77" s="34">
        <v>0</v>
      </c>
      <c r="S77" s="34">
        <v>0</v>
      </c>
      <c r="T77" s="34">
        <v>0</v>
      </c>
      <c r="U77" s="77">
        <v>0</v>
      </c>
      <c r="V77" s="34">
        <v>0</v>
      </c>
      <c r="W77" s="60">
        <f>COUNTIFS(配置清单!G:G,G77,配置清单!$H:$H,"PM",配置清单!$N:$N,"在岗")</f>
        <v>1</v>
      </c>
      <c r="X77" s="61">
        <f t="shared" si="65"/>
        <v>1</v>
      </c>
      <c r="Y77" s="60">
        <f>COUNTIFS(配置清单!$G:$G,G77,配置清单!$H:$H,"PM",配置清单!$N:$N,"在岗",配置清单!$P:$P,"&lt;&gt;暂不胜任")</f>
        <v>1</v>
      </c>
      <c r="Z77" s="61">
        <f t="shared" si="66"/>
        <v>1</v>
      </c>
      <c r="AA77" s="62">
        <f>COUNTIFS(配置清单!$G:$G,G77,配置清单!$H:$H,"SE",配置清单!$N:$N,"在岗")+COUNTIFS(配置清单!$G:$G,G77,配置清单!$H:$H,"SA",配置清单!$N:$N,"在岗")</f>
        <v>0</v>
      </c>
      <c r="AB77" s="61" t="str">
        <f t="shared" si="67"/>
        <v>NA</v>
      </c>
      <c r="AC77" s="60">
        <f>COUNTIFS(配置清单!$G:$G,G77,配置清单!$H:$H,"SE",配置清单!$N:$N,"在岗",配置清单!$P:$P,"&lt;&gt;暂不胜任")+COUNTIFS(配置清单!$G:$G,G77,配置清单!$H:$H,"SA",配置清单!$N:$N,"在岗",配置清单!$P:$P,"&lt;&gt;暂不胜任")</f>
        <v>0</v>
      </c>
      <c r="AD77" s="61" t="str">
        <f t="shared" si="68"/>
        <v>NA</v>
      </c>
      <c r="AE77" s="60">
        <f>COUNTIFS(配置清单!$G:$G,G77,配置清单!H:H,"MDE",配置清单!N:N,"在岗")</f>
        <v>0</v>
      </c>
      <c r="AF77" s="61" t="str">
        <f t="shared" si="69"/>
        <v>NA</v>
      </c>
      <c r="AG77" s="60">
        <f>COUNTIFS(配置清单!$G:$G,G77,配置清单!$H:$H,"MDE",配置清单!$N:$N,"在岗",配置清单!$P:$P,"&lt;&gt;暂不胜任")</f>
        <v>0</v>
      </c>
      <c r="AH77" s="61" t="str">
        <f t="shared" si="70"/>
        <v>NA</v>
      </c>
      <c r="AI77" s="62">
        <f>COUNTIFS(配置清单!G:G,G77,配置清单!H:H,"TPM",配置清单!N:N,"在岗")+COUNTIFS(配置清单!G:G,G77,配置清单!H:H,"TC",配置清单!N:N,"在岗")</f>
        <v>1</v>
      </c>
      <c r="AJ77" s="61">
        <f t="shared" si="71"/>
        <v>1</v>
      </c>
      <c r="AK77" s="60">
        <f>COUNTIFS(配置清单!G:G,G77,配置清单!H:H,"TPM",配置清单!N:N,"在岗",配置清单!P:P,"&lt;&gt;暂不胜任")+COUNTIFS(配置清单!G:G,G77,配置清单!H:H,"TC",配置清单!N:N,"在岗",配置清单!P:P,"&lt;&gt;暂不胜任")</f>
        <v>1</v>
      </c>
      <c r="AL77" s="61">
        <f t="shared" si="72"/>
        <v>1</v>
      </c>
      <c r="AM77" s="60">
        <f>COUNTIFS(配置清单!G:G,G77,配置清单!H:H,"TSE",配置清单!N:N,"在岗")</f>
        <v>0</v>
      </c>
      <c r="AN77" s="61" t="str">
        <f t="shared" si="73"/>
        <v>NA</v>
      </c>
      <c r="AO77" s="60">
        <f>COUNTIFS(配置清单!G:G,G77,配置清单!H:H,"TSE",配置清单!N:N,"在岗",配置清单!P:P,"&lt;&gt;暂不胜任")</f>
        <v>0</v>
      </c>
      <c r="AP77" s="61" t="str">
        <f t="shared" si="74"/>
        <v>NA</v>
      </c>
      <c r="AQ77" s="60">
        <f>COUNTIFS(配置清单!$G:$G,G77,配置清单!H:H,"QA",配置清单!N:N,"在岗")</f>
        <v>0</v>
      </c>
      <c r="AR77" s="61" t="str">
        <f t="shared" si="75"/>
        <v>NA</v>
      </c>
      <c r="AS77" s="60">
        <f>COUNTIFS(配置清单!$G:$G,G77,配置清单!$H:$H,"QA",配置清单!$N:$N,"在岗",配置清单!$P:$P,"&lt;&gt;暂不胜任")</f>
        <v>0</v>
      </c>
      <c r="AT77" s="61" t="str">
        <f t="shared" si="76"/>
        <v>NA</v>
      </c>
      <c r="AU77" s="60">
        <f>COUNTIFS(配置清单!G:G,规划及评估!G77,配置清单!H:H,"BA",配置清单!N:N,"在岗")</f>
        <v>0</v>
      </c>
      <c r="AV77" s="61" t="str">
        <f t="shared" si="77"/>
        <v>NA</v>
      </c>
      <c r="AW77" s="60">
        <f>COUNTIFS(配置清单!G:G,G77,配置清单!H:H,"BA",配置清单!N:N,"在岗",配置清单!P:P,"&lt;&gt;暂不胜任")</f>
        <v>0</v>
      </c>
      <c r="AX77" s="61" t="str">
        <f t="shared" si="78"/>
        <v>NA</v>
      </c>
      <c r="AY77" s="60">
        <f>COUNTIFS(配置清单!G:G,规划及评估!G77,配置清单!H:H,"IA",配置清单!N:N,"在岗")</f>
        <v>0</v>
      </c>
      <c r="AZ77" s="61" t="str">
        <f t="shared" si="79"/>
        <v>NA</v>
      </c>
      <c r="BA77" s="60">
        <f>COUNTIFS(配置清单!G:G,G77,配置清单!H:H,"IA",配置清单!N:N,"在岗",配置清单!P:P,"&lt;&gt;暂不胜任")</f>
        <v>0</v>
      </c>
      <c r="BB77" s="61" t="str">
        <f t="shared" si="80"/>
        <v>NA</v>
      </c>
      <c r="BC77" s="60">
        <f>COUNTIFS(配置清单!G:G,规划及评估!G77,配置清单!H:H,"产品经理",配置清单!N:N,"在岗")</f>
        <v>0</v>
      </c>
      <c r="BD77" s="61" t="str">
        <f t="shared" si="81"/>
        <v>NA</v>
      </c>
      <c r="BE77" s="60">
        <f>COUNTIFS(配置清单!G:G,G77,配置清单!H:H,"产品经理",配置清单!N:N,"在岗",配置清单!P:P,"&lt;&gt;暂不胜任")</f>
        <v>0</v>
      </c>
      <c r="BF77" s="61" t="str">
        <f t="shared" si="82"/>
        <v>NA</v>
      </c>
      <c r="BG77" s="63">
        <f t="shared" si="83"/>
        <v>2</v>
      </c>
      <c r="BH77" s="64">
        <f t="shared" si="84"/>
        <v>2</v>
      </c>
      <c r="BI77" s="64">
        <f t="shared" si="85"/>
        <v>2</v>
      </c>
      <c r="BJ77" s="64">
        <f t="shared" si="86"/>
        <v>2</v>
      </c>
      <c r="BK77" s="65">
        <f t="shared" si="87"/>
        <v>1</v>
      </c>
      <c r="BL77" s="66">
        <f t="shared" si="88"/>
        <v>1</v>
      </c>
      <c r="BM77" s="92">
        <f t="shared" si="89"/>
        <v>1</v>
      </c>
      <c r="BN77" s="92">
        <f t="shared" si="90"/>
        <v>1</v>
      </c>
      <c r="BO77" s="92">
        <f t="shared" si="91"/>
        <v>0</v>
      </c>
      <c r="BP77" s="92">
        <f t="shared" si="92"/>
        <v>0</v>
      </c>
      <c r="BQ77" s="92">
        <f t="shared" si="93"/>
        <v>0</v>
      </c>
      <c r="BR77" s="92">
        <f t="shared" si="94"/>
        <v>0</v>
      </c>
      <c r="BS77" s="92">
        <f t="shared" si="95"/>
        <v>1</v>
      </c>
      <c r="BT77" s="92">
        <f t="shared" si="96"/>
        <v>1</v>
      </c>
      <c r="BU77" s="92">
        <f t="shared" si="97"/>
        <v>0</v>
      </c>
      <c r="BV77" s="92">
        <f t="shared" si="98"/>
        <v>0</v>
      </c>
      <c r="BW77" s="92">
        <f t="shared" si="99"/>
        <v>0</v>
      </c>
      <c r="BX77" s="92">
        <f t="shared" si="100"/>
        <v>0</v>
      </c>
      <c r="BY77" s="92">
        <f t="shared" si="101"/>
        <v>0</v>
      </c>
      <c r="BZ77" s="92">
        <f t="shared" si="102"/>
        <v>0</v>
      </c>
      <c r="CA77" s="92">
        <f t="shared" si="103"/>
        <v>0</v>
      </c>
      <c r="CB77" s="92">
        <f t="shared" si="104"/>
        <v>0</v>
      </c>
      <c r="CC77" s="92">
        <f t="shared" si="105"/>
        <v>0</v>
      </c>
      <c r="CD77" s="92">
        <f t="shared" si="106"/>
        <v>0</v>
      </c>
    </row>
    <row r="78" spans="1:82" hidden="1">
      <c r="A78" s="34">
        <v>71</v>
      </c>
      <c r="B78" s="34" t="s">
        <v>185</v>
      </c>
      <c r="C78" s="34" t="s">
        <v>1067</v>
      </c>
      <c r="D78" s="34" t="s">
        <v>1066</v>
      </c>
      <c r="E78" s="34" t="s">
        <v>1497</v>
      </c>
      <c r="F78" s="34" t="s">
        <v>2076</v>
      </c>
      <c r="G78" s="34" t="s">
        <v>1692</v>
      </c>
      <c r="H78" s="34" t="s">
        <v>7</v>
      </c>
      <c r="I78" s="34" t="s">
        <v>7</v>
      </c>
      <c r="J78" s="34" t="s">
        <v>2086</v>
      </c>
      <c r="K78" s="34" t="s">
        <v>34</v>
      </c>
      <c r="N78" s="34">
        <v>1</v>
      </c>
      <c r="O78" s="34">
        <v>0</v>
      </c>
      <c r="P78" s="34">
        <v>0</v>
      </c>
      <c r="Q78" s="34">
        <v>0</v>
      </c>
      <c r="R78" s="34">
        <v>0</v>
      </c>
      <c r="S78" s="34">
        <v>0</v>
      </c>
      <c r="T78" s="34">
        <v>0</v>
      </c>
      <c r="U78" s="77">
        <v>0</v>
      </c>
      <c r="V78" s="34">
        <v>0</v>
      </c>
      <c r="W78" s="60">
        <f>COUNTIFS(配置清单!G:G,G78,配置清单!$H:$H,"PM",配置清单!$N:$N,"在岗")</f>
        <v>1</v>
      </c>
      <c r="X78" s="61">
        <f t="shared" si="65"/>
        <v>1</v>
      </c>
      <c r="Y78" s="60">
        <f>COUNTIFS(配置清单!$G:$G,G78,配置清单!$H:$H,"PM",配置清单!$N:$N,"在岗",配置清单!$P:$P,"&lt;&gt;暂不胜任")</f>
        <v>0</v>
      </c>
      <c r="Z78" s="61">
        <f t="shared" si="66"/>
        <v>0</v>
      </c>
      <c r="AA78" s="62">
        <f>COUNTIFS(配置清单!$G:$G,G78,配置清单!$H:$H,"SE",配置清单!$N:$N,"在岗")+COUNTIFS(配置清单!$G:$G,G78,配置清单!$H:$H,"SA",配置清单!$N:$N,"在岗")</f>
        <v>0</v>
      </c>
      <c r="AB78" s="61" t="str">
        <f t="shared" si="67"/>
        <v>NA</v>
      </c>
      <c r="AC78" s="60">
        <f>COUNTIFS(配置清单!$G:$G,G78,配置清单!$H:$H,"SE",配置清单!$N:$N,"在岗",配置清单!$P:$P,"&lt;&gt;暂不胜任")+COUNTIFS(配置清单!$G:$G,G78,配置清单!$H:$H,"SA",配置清单!$N:$N,"在岗",配置清单!$P:$P,"&lt;&gt;暂不胜任")</f>
        <v>0</v>
      </c>
      <c r="AD78" s="61" t="str">
        <f t="shared" si="68"/>
        <v>NA</v>
      </c>
      <c r="AE78" s="60">
        <f>COUNTIFS(配置清单!$G:$G,G78,配置清单!H:H,"MDE",配置清单!N:N,"在岗")</f>
        <v>0</v>
      </c>
      <c r="AF78" s="61" t="str">
        <f t="shared" si="69"/>
        <v>NA</v>
      </c>
      <c r="AG78" s="60">
        <f>COUNTIFS(配置清单!$G:$G,G78,配置清单!$H:$H,"MDE",配置清单!$N:$N,"在岗",配置清单!$P:$P,"&lt;&gt;暂不胜任")</f>
        <v>0</v>
      </c>
      <c r="AH78" s="61" t="str">
        <f t="shared" si="70"/>
        <v>NA</v>
      </c>
      <c r="AI78" s="62">
        <f>COUNTIFS(配置清单!G:G,G78,配置清单!H:H,"TPM",配置清单!N:N,"在岗")+COUNTIFS(配置清单!G:G,G78,配置清单!H:H,"TC",配置清单!N:N,"在岗")</f>
        <v>0</v>
      </c>
      <c r="AJ78" s="61" t="str">
        <f t="shared" si="71"/>
        <v>NA</v>
      </c>
      <c r="AK78" s="60">
        <f>COUNTIFS(配置清单!G:G,G78,配置清单!H:H,"TPM",配置清单!N:N,"在岗",配置清单!P:P,"&lt;&gt;暂不胜任")+COUNTIFS(配置清单!G:G,G78,配置清单!H:H,"TC",配置清单!N:N,"在岗",配置清单!P:P,"&lt;&gt;暂不胜任")</f>
        <v>0</v>
      </c>
      <c r="AL78" s="61" t="str">
        <f t="shared" si="72"/>
        <v>NA</v>
      </c>
      <c r="AM78" s="60">
        <f>COUNTIFS(配置清单!G:G,G78,配置清单!H:H,"TSE",配置清单!N:N,"在岗")</f>
        <v>0</v>
      </c>
      <c r="AN78" s="61" t="str">
        <f t="shared" si="73"/>
        <v>NA</v>
      </c>
      <c r="AO78" s="60">
        <f>COUNTIFS(配置清单!G:G,G78,配置清单!H:H,"TSE",配置清单!N:N,"在岗",配置清单!P:P,"&lt;&gt;暂不胜任")</f>
        <v>0</v>
      </c>
      <c r="AP78" s="61" t="str">
        <f t="shared" si="74"/>
        <v>NA</v>
      </c>
      <c r="AQ78" s="60">
        <f>COUNTIFS(配置清单!$G:$G,G78,配置清单!H:H,"QA",配置清单!N:N,"在岗")</f>
        <v>0</v>
      </c>
      <c r="AR78" s="61" t="str">
        <f t="shared" si="75"/>
        <v>NA</v>
      </c>
      <c r="AS78" s="60">
        <f>COUNTIFS(配置清单!$G:$G,G78,配置清单!$H:$H,"QA",配置清单!$N:$N,"在岗",配置清单!$P:$P,"&lt;&gt;暂不胜任")</f>
        <v>0</v>
      </c>
      <c r="AT78" s="61" t="str">
        <f t="shared" si="76"/>
        <v>NA</v>
      </c>
      <c r="AU78" s="60">
        <f>COUNTIFS(配置清单!G:G,规划及评估!G78,配置清单!H:H,"BA",配置清单!N:N,"在岗")</f>
        <v>0</v>
      </c>
      <c r="AV78" s="61" t="str">
        <f t="shared" si="77"/>
        <v>NA</v>
      </c>
      <c r="AW78" s="60">
        <f>COUNTIFS(配置清单!G:G,G78,配置清单!H:H,"BA",配置清单!N:N,"在岗",配置清单!P:P,"&lt;&gt;暂不胜任")</f>
        <v>0</v>
      </c>
      <c r="AX78" s="61" t="str">
        <f t="shared" si="78"/>
        <v>NA</v>
      </c>
      <c r="AY78" s="60">
        <f>COUNTIFS(配置清单!G:G,规划及评估!G78,配置清单!H:H,"IA",配置清单!N:N,"在岗")</f>
        <v>0</v>
      </c>
      <c r="AZ78" s="61" t="str">
        <f t="shared" si="79"/>
        <v>NA</v>
      </c>
      <c r="BA78" s="60">
        <f>COUNTIFS(配置清单!G:G,G78,配置清单!H:H,"IA",配置清单!N:N,"在岗",配置清单!P:P,"&lt;&gt;暂不胜任")</f>
        <v>0</v>
      </c>
      <c r="BB78" s="61" t="str">
        <f t="shared" si="80"/>
        <v>NA</v>
      </c>
      <c r="BC78" s="60">
        <f>COUNTIFS(配置清单!G:G,规划及评估!G78,配置清单!H:H,"产品经理",配置清单!N:N,"在岗")</f>
        <v>0</v>
      </c>
      <c r="BD78" s="61" t="str">
        <f t="shared" si="81"/>
        <v>NA</v>
      </c>
      <c r="BE78" s="60">
        <f>COUNTIFS(配置清单!G:G,G78,配置清单!H:H,"产品经理",配置清单!N:N,"在岗",配置清单!P:P,"&lt;&gt;暂不胜任")</f>
        <v>0</v>
      </c>
      <c r="BF78" s="61" t="str">
        <f t="shared" si="82"/>
        <v>NA</v>
      </c>
      <c r="BG78" s="63">
        <f t="shared" si="83"/>
        <v>1</v>
      </c>
      <c r="BH78" s="64">
        <f t="shared" si="84"/>
        <v>1</v>
      </c>
      <c r="BI78" s="64">
        <f t="shared" si="85"/>
        <v>1</v>
      </c>
      <c r="BJ78" s="64">
        <f t="shared" si="86"/>
        <v>0</v>
      </c>
      <c r="BK78" s="65">
        <f t="shared" si="87"/>
        <v>1</v>
      </c>
      <c r="BL78" s="66">
        <f t="shared" si="88"/>
        <v>0</v>
      </c>
      <c r="BM78" s="92">
        <f t="shared" si="89"/>
        <v>1</v>
      </c>
      <c r="BN78" s="92">
        <f t="shared" si="90"/>
        <v>0</v>
      </c>
      <c r="BO78" s="92">
        <f t="shared" si="91"/>
        <v>0</v>
      </c>
      <c r="BP78" s="92">
        <f t="shared" si="92"/>
        <v>0</v>
      </c>
      <c r="BQ78" s="92">
        <f t="shared" si="93"/>
        <v>0</v>
      </c>
      <c r="BR78" s="92">
        <f t="shared" si="94"/>
        <v>0</v>
      </c>
      <c r="BS78" s="92">
        <f t="shared" si="95"/>
        <v>0</v>
      </c>
      <c r="BT78" s="92">
        <f t="shared" si="96"/>
        <v>0</v>
      </c>
      <c r="BU78" s="92">
        <f t="shared" si="97"/>
        <v>0</v>
      </c>
      <c r="BV78" s="92">
        <f t="shared" si="98"/>
        <v>0</v>
      </c>
      <c r="BW78" s="92">
        <f t="shared" si="99"/>
        <v>0</v>
      </c>
      <c r="BX78" s="92">
        <f t="shared" si="100"/>
        <v>0</v>
      </c>
      <c r="BY78" s="92">
        <f t="shared" si="101"/>
        <v>0</v>
      </c>
      <c r="BZ78" s="92">
        <f t="shared" si="102"/>
        <v>0</v>
      </c>
      <c r="CA78" s="92">
        <f t="shared" si="103"/>
        <v>0</v>
      </c>
      <c r="CB78" s="92">
        <f t="shared" si="104"/>
        <v>0</v>
      </c>
      <c r="CC78" s="92">
        <f t="shared" si="105"/>
        <v>0</v>
      </c>
      <c r="CD78" s="92">
        <f t="shared" si="106"/>
        <v>0</v>
      </c>
    </row>
    <row r="79" spans="1:82" hidden="1">
      <c r="A79" s="34">
        <v>72</v>
      </c>
      <c r="B79" s="34" t="s">
        <v>185</v>
      </c>
      <c r="C79" s="34" t="s">
        <v>1067</v>
      </c>
      <c r="D79" s="34" t="s">
        <v>1066</v>
      </c>
      <c r="E79" s="34" t="s">
        <v>1497</v>
      </c>
      <c r="F79" s="34" t="s">
        <v>2077</v>
      </c>
      <c r="G79" s="34" t="s">
        <v>1662</v>
      </c>
      <c r="H79" s="34" t="s">
        <v>7</v>
      </c>
      <c r="I79" s="34" t="s">
        <v>4</v>
      </c>
      <c r="J79" s="34" t="s">
        <v>195</v>
      </c>
      <c r="K79" s="34" t="s">
        <v>195</v>
      </c>
      <c r="N79" s="34">
        <v>1</v>
      </c>
      <c r="O79" s="34">
        <v>0</v>
      </c>
      <c r="P79" s="34">
        <v>0</v>
      </c>
      <c r="Q79" s="34">
        <v>1</v>
      </c>
      <c r="R79" s="34">
        <v>0</v>
      </c>
      <c r="S79" s="34">
        <v>1</v>
      </c>
      <c r="T79" s="34">
        <v>0</v>
      </c>
      <c r="U79" s="77">
        <v>0</v>
      </c>
      <c r="V79" s="34">
        <v>0</v>
      </c>
      <c r="W79" s="60">
        <f>COUNTIFS(配置清单!G:G,G79,配置清单!$H:$H,"PM",配置清单!$N:$N,"在岗")</f>
        <v>1</v>
      </c>
      <c r="X79" s="61">
        <f t="shared" si="65"/>
        <v>1</v>
      </c>
      <c r="Y79" s="60">
        <f>COUNTIFS(配置清单!$G:$G,G79,配置清单!$H:$H,"PM",配置清单!$N:$N,"在岗",配置清单!$P:$P,"&lt;&gt;暂不胜任")</f>
        <v>1</v>
      </c>
      <c r="Z79" s="61">
        <f t="shared" si="66"/>
        <v>1</v>
      </c>
      <c r="AA79" s="62">
        <f>COUNTIFS(配置清单!$G:$G,G79,配置清单!$H:$H,"SE",配置清单!$N:$N,"在岗")+COUNTIFS(配置清单!$G:$G,G79,配置清单!$H:$H,"SA",配置清单!$N:$N,"在岗")</f>
        <v>0</v>
      </c>
      <c r="AB79" s="61" t="str">
        <f t="shared" si="67"/>
        <v>NA</v>
      </c>
      <c r="AC79" s="60">
        <f>COUNTIFS(配置清单!$G:$G,G79,配置清单!$H:$H,"SE",配置清单!$N:$N,"在岗",配置清单!$P:$P,"&lt;&gt;暂不胜任")+COUNTIFS(配置清单!$G:$G,G79,配置清单!$H:$H,"SA",配置清单!$N:$N,"在岗",配置清单!$P:$P,"&lt;&gt;暂不胜任")</f>
        <v>0</v>
      </c>
      <c r="AD79" s="61" t="str">
        <f t="shared" si="68"/>
        <v>NA</v>
      </c>
      <c r="AE79" s="60">
        <f>COUNTIFS(配置清单!$G:$G,G79,配置清单!H:H,"MDE",配置清单!N:N,"在岗")</f>
        <v>0</v>
      </c>
      <c r="AF79" s="61" t="str">
        <f t="shared" si="69"/>
        <v>NA</v>
      </c>
      <c r="AG79" s="60">
        <f>COUNTIFS(配置清单!$G:$G,G79,配置清单!$H:$H,"MDE",配置清单!$N:$N,"在岗",配置清单!$P:$P,"&lt;&gt;暂不胜任")</f>
        <v>0</v>
      </c>
      <c r="AH79" s="61" t="str">
        <f t="shared" si="70"/>
        <v>NA</v>
      </c>
      <c r="AI79" s="62">
        <f>COUNTIFS(配置清单!G:G,G79,配置清单!H:H,"TPM",配置清单!N:N,"在岗")+COUNTIFS(配置清单!G:G,G79,配置清单!H:H,"TC",配置清单!N:N,"在岗")</f>
        <v>1</v>
      </c>
      <c r="AJ79" s="61">
        <f t="shared" si="71"/>
        <v>1</v>
      </c>
      <c r="AK79" s="60">
        <f>COUNTIFS(配置清单!G:G,G79,配置清单!H:H,"TPM",配置清单!N:N,"在岗",配置清单!P:P,"&lt;&gt;暂不胜任")+COUNTIFS(配置清单!G:G,G79,配置清单!H:H,"TC",配置清单!N:N,"在岗",配置清单!P:P,"&lt;&gt;暂不胜任")</f>
        <v>1</v>
      </c>
      <c r="AL79" s="61">
        <f t="shared" si="72"/>
        <v>1</v>
      </c>
      <c r="AM79" s="60">
        <f>COUNTIFS(配置清单!G:G,G79,配置清单!H:H,"TSE",配置清单!N:N,"在岗")</f>
        <v>0</v>
      </c>
      <c r="AN79" s="61" t="str">
        <f t="shared" si="73"/>
        <v>NA</v>
      </c>
      <c r="AO79" s="60">
        <f>COUNTIFS(配置清单!G:G,G79,配置清单!H:H,"TSE",配置清单!N:N,"在岗",配置清单!P:P,"&lt;&gt;暂不胜任")</f>
        <v>0</v>
      </c>
      <c r="AP79" s="61" t="str">
        <f t="shared" si="74"/>
        <v>NA</v>
      </c>
      <c r="AQ79" s="60">
        <f>COUNTIFS(配置清单!$G:$G,G79,配置清单!H:H,"QA",配置清单!N:N,"在岗")</f>
        <v>1</v>
      </c>
      <c r="AR79" s="61">
        <f t="shared" si="75"/>
        <v>1</v>
      </c>
      <c r="AS79" s="60">
        <f>COUNTIFS(配置清单!$G:$G,G79,配置清单!$H:$H,"QA",配置清单!$N:$N,"在岗",配置清单!$P:$P,"&lt;&gt;暂不胜任")</f>
        <v>1</v>
      </c>
      <c r="AT79" s="61">
        <f t="shared" si="76"/>
        <v>1</v>
      </c>
      <c r="AU79" s="60">
        <f>COUNTIFS(配置清单!G:G,规划及评估!G79,配置清单!H:H,"BA",配置清单!N:N,"在岗")</f>
        <v>0</v>
      </c>
      <c r="AV79" s="61" t="str">
        <f t="shared" si="77"/>
        <v>NA</v>
      </c>
      <c r="AW79" s="60">
        <f>COUNTIFS(配置清单!G:G,G79,配置清单!H:H,"BA",配置清单!N:N,"在岗",配置清单!P:P,"&lt;&gt;暂不胜任")</f>
        <v>0</v>
      </c>
      <c r="AX79" s="61" t="str">
        <f t="shared" si="78"/>
        <v>NA</v>
      </c>
      <c r="AY79" s="60">
        <f>COUNTIFS(配置清单!G:G,规划及评估!G79,配置清单!H:H,"IA",配置清单!N:N,"在岗")</f>
        <v>0</v>
      </c>
      <c r="AZ79" s="61" t="str">
        <f t="shared" si="79"/>
        <v>NA</v>
      </c>
      <c r="BA79" s="60">
        <f>COUNTIFS(配置清单!G:G,G79,配置清单!H:H,"IA",配置清单!N:N,"在岗",配置清单!P:P,"&lt;&gt;暂不胜任")</f>
        <v>0</v>
      </c>
      <c r="BB79" s="61" t="str">
        <f t="shared" si="80"/>
        <v>NA</v>
      </c>
      <c r="BC79" s="60">
        <f>COUNTIFS(配置清单!G:G,规划及评估!G79,配置清单!H:H,"产品经理",配置清单!N:N,"在岗")</f>
        <v>0</v>
      </c>
      <c r="BD79" s="61" t="str">
        <f t="shared" si="81"/>
        <v>NA</v>
      </c>
      <c r="BE79" s="60">
        <f>COUNTIFS(配置清单!G:G,G79,配置清单!H:H,"产品经理",配置清单!N:N,"在岗",配置清单!P:P,"&lt;&gt;暂不胜任")</f>
        <v>0</v>
      </c>
      <c r="BF79" s="61" t="str">
        <f t="shared" si="82"/>
        <v>NA</v>
      </c>
      <c r="BG79" s="63">
        <f t="shared" si="83"/>
        <v>3</v>
      </c>
      <c r="BH79" s="64">
        <f t="shared" si="84"/>
        <v>3</v>
      </c>
      <c r="BI79" s="64">
        <f t="shared" si="85"/>
        <v>3</v>
      </c>
      <c r="BJ79" s="64">
        <f t="shared" si="86"/>
        <v>3</v>
      </c>
      <c r="BK79" s="65">
        <f t="shared" si="87"/>
        <v>1</v>
      </c>
      <c r="BL79" s="66">
        <f t="shared" si="88"/>
        <v>1</v>
      </c>
      <c r="BM79" s="92">
        <f t="shared" si="89"/>
        <v>1</v>
      </c>
      <c r="BN79" s="92">
        <f t="shared" si="90"/>
        <v>1</v>
      </c>
      <c r="BO79" s="92">
        <f t="shared" si="91"/>
        <v>0</v>
      </c>
      <c r="BP79" s="92">
        <f t="shared" si="92"/>
        <v>0</v>
      </c>
      <c r="BQ79" s="92">
        <f t="shared" si="93"/>
        <v>0</v>
      </c>
      <c r="BR79" s="92">
        <f t="shared" si="94"/>
        <v>0</v>
      </c>
      <c r="BS79" s="92">
        <f t="shared" si="95"/>
        <v>1</v>
      </c>
      <c r="BT79" s="92">
        <f t="shared" si="96"/>
        <v>1</v>
      </c>
      <c r="BU79" s="92">
        <f t="shared" si="97"/>
        <v>0</v>
      </c>
      <c r="BV79" s="92">
        <f t="shared" si="98"/>
        <v>0</v>
      </c>
      <c r="BW79" s="92">
        <f t="shared" si="99"/>
        <v>1</v>
      </c>
      <c r="BX79" s="92">
        <f t="shared" si="100"/>
        <v>1</v>
      </c>
      <c r="BY79" s="92">
        <f t="shared" si="101"/>
        <v>0</v>
      </c>
      <c r="BZ79" s="92">
        <f t="shared" si="102"/>
        <v>0</v>
      </c>
      <c r="CA79" s="92">
        <f t="shared" si="103"/>
        <v>0</v>
      </c>
      <c r="CB79" s="92">
        <f t="shared" si="104"/>
        <v>0</v>
      </c>
      <c r="CC79" s="92">
        <f t="shared" si="105"/>
        <v>0</v>
      </c>
      <c r="CD79" s="92">
        <f t="shared" si="106"/>
        <v>0</v>
      </c>
    </row>
    <row r="80" spans="1:82" hidden="1">
      <c r="A80" s="34">
        <v>73</v>
      </c>
      <c r="B80" s="34" t="s">
        <v>185</v>
      </c>
      <c r="C80" s="34" t="s">
        <v>1067</v>
      </c>
      <c r="D80" s="34" t="s">
        <v>1066</v>
      </c>
      <c r="E80" s="34" t="s">
        <v>1497</v>
      </c>
      <c r="F80" s="34" t="s">
        <v>1669</v>
      </c>
      <c r="G80" s="34" t="s">
        <v>1670</v>
      </c>
      <c r="H80" s="34" t="s">
        <v>7</v>
      </c>
      <c r="I80" s="34" t="s">
        <v>7</v>
      </c>
      <c r="J80" s="34" t="s">
        <v>195</v>
      </c>
      <c r="K80" s="34" t="s">
        <v>195</v>
      </c>
      <c r="N80" s="34">
        <v>1</v>
      </c>
      <c r="O80" s="34">
        <v>0</v>
      </c>
      <c r="P80" s="34">
        <v>0</v>
      </c>
      <c r="Q80" s="34">
        <v>0</v>
      </c>
      <c r="R80" s="34">
        <v>0</v>
      </c>
      <c r="S80" s="34">
        <v>0</v>
      </c>
      <c r="T80" s="34">
        <v>0</v>
      </c>
      <c r="U80" s="77">
        <v>0</v>
      </c>
      <c r="V80" s="34">
        <v>0</v>
      </c>
      <c r="W80" s="60">
        <f>COUNTIFS(配置清单!G:G,G80,配置清单!$H:$H,"PM",配置清单!$N:$N,"在岗")</f>
        <v>1</v>
      </c>
      <c r="X80" s="61">
        <f t="shared" si="65"/>
        <v>1</v>
      </c>
      <c r="Y80" s="60">
        <f>COUNTIFS(配置清单!$G:$G,G80,配置清单!$H:$H,"PM",配置清单!$N:$N,"在岗",配置清单!$P:$P,"&lt;&gt;暂不胜任")</f>
        <v>1</v>
      </c>
      <c r="Z80" s="61">
        <f t="shared" si="66"/>
        <v>1</v>
      </c>
      <c r="AA80" s="62">
        <f>COUNTIFS(配置清单!$G:$G,G80,配置清单!$H:$H,"SE",配置清单!$N:$N,"在岗")+COUNTIFS(配置清单!$G:$G,G80,配置清单!$H:$H,"SA",配置清单!$N:$N,"在岗")</f>
        <v>0</v>
      </c>
      <c r="AB80" s="61" t="str">
        <f t="shared" si="67"/>
        <v>NA</v>
      </c>
      <c r="AC80" s="60">
        <f>COUNTIFS(配置清单!$G:$G,G80,配置清单!$H:$H,"SE",配置清单!$N:$N,"在岗",配置清单!$P:$P,"&lt;&gt;暂不胜任")+COUNTIFS(配置清单!$G:$G,G80,配置清单!$H:$H,"SA",配置清单!$N:$N,"在岗",配置清单!$P:$P,"&lt;&gt;暂不胜任")</f>
        <v>0</v>
      </c>
      <c r="AD80" s="61" t="str">
        <f t="shared" si="68"/>
        <v>NA</v>
      </c>
      <c r="AE80" s="60">
        <f>COUNTIFS(配置清单!$G:$G,G80,配置清单!H:H,"MDE",配置清单!N:N,"在岗")</f>
        <v>0</v>
      </c>
      <c r="AF80" s="61" t="str">
        <f t="shared" si="69"/>
        <v>NA</v>
      </c>
      <c r="AG80" s="60">
        <f>COUNTIFS(配置清单!$G:$G,G80,配置清单!$H:$H,"MDE",配置清单!$N:$N,"在岗",配置清单!$P:$P,"&lt;&gt;暂不胜任")</f>
        <v>0</v>
      </c>
      <c r="AH80" s="61" t="str">
        <f t="shared" si="70"/>
        <v>NA</v>
      </c>
      <c r="AI80" s="62">
        <f>COUNTIFS(配置清单!G:G,G80,配置清单!H:H,"TPM",配置清单!N:N,"在岗")+COUNTIFS(配置清单!G:G,G80,配置清单!H:H,"TC",配置清单!N:N,"在岗")</f>
        <v>0</v>
      </c>
      <c r="AJ80" s="61" t="str">
        <f t="shared" si="71"/>
        <v>NA</v>
      </c>
      <c r="AK80" s="60">
        <f>COUNTIFS(配置清单!G:G,G80,配置清单!H:H,"TPM",配置清单!N:N,"在岗",配置清单!P:P,"&lt;&gt;暂不胜任")+COUNTIFS(配置清单!G:G,G80,配置清单!H:H,"TC",配置清单!N:N,"在岗",配置清单!P:P,"&lt;&gt;暂不胜任")</f>
        <v>0</v>
      </c>
      <c r="AL80" s="61" t="str">
        <f t="shared" si="72"/>
        <v>NA</v>
      </c>
      <c r="AM80" s="60">
        <f>COUNTIFS(配置清单!G:G,G80,配置清单!H:H,"TSE",配置清单!N:N,"在岗")</f>
        <v>0</v>
      </c>
      <c r="AN80" s="61" t="str">
        <f t="shared" si="73"/>
        <v>NA</v>
      </c>
      <c r="AO80" s="60">
        <f>COUNTIFS(配置清单!G:G,G80,配置清单!H:H,"TSE",配置清单!N:N,"在岗",配置清单!P:P,"&lt;&gt;暂不胜任")</f>
        <v>0</v>
      </c>
      <c r="AP80" s="61" t="str">
        <f t="shared" si="74"/>
        <v>NA</v>
      </c>
      <c r="AQ80" s="60">
        <f>COUNTIFS(配置清单!$G:$G,G80,配置清单!H:H,"QA",配置清单!N:N,"在岗")</f>
        <v>0</v>
      </c>
      <c r="AR80" s="61" t="str">
        <f t="shared" si="75"/>
        <v>NA</v>
      </c>
      <c r="AS80" s="60">
        <f>COUNTIFS(配置清单!$G:$G,G80,配置清单!$H:$H,"QA",配置清单!$N:$N,"在岗",配置清单!$P:$P,"&lt;&gt;暂不胜任")</f>
        <v>0</v>
      </c>
      <c r="AT80" s="61" t="str">
        <f t="shared" si="76"/>
        <v>NA</v>
      </c>
      <c r="AU80" s="60">
        <f>COUNTIFS(配置清单!G:G,规划及评估!G80,配置清单!H:H,"BA",配置清单!N:N,"在岗")</f>
        <v>0</v>
      </c>
      <c r="AV80" s="61" t="str">
        <f t="shared" si="77"/>
        <v>NA</v>
      </c>
      <c r="AW80" s="60">
        <f>COUNTIFS(配置清单!G:G,G80,配置清单!H:H,"BA",配置清单!N:N,"在岗",配置清单!P:P,"&lt;&gt;暂不胜任")</f>
        <v>0</v>
      </c>
      <c r="AX80" s="61" t="str">
        <f t="shared" si="78"/>
        <v>NA</v>
      </c>
      <c r="AY80" s="60">
        <f>COUNTIFS(配置清单!G:G,规划及评估!G80,配置清单!H:H,"IA",配置清单!N:N,"在岗")</f>
        <v>0</v>
      </c>
      <c r="AZ80" s="61" t="str">
        <f t="shared" si="79"/>
        <v>NA</v>
      </c>
      <c r="BA80" s="60">
        <f>COUNTIFS(配置清单!G:G,G80,配置清单!H:H,"IA",配置清单!N:N,"在岗",配置清单!P:P,"&lt;&gt;暂不胜任")</f>
        <v>0</v>
      </c>
      <c r="BB80" s="61" t="str">
        <f t="shared" si="80"/>
        <v>NA</v>
      </c>
      <c r="BC80" s="60">
        <f>COUNTIFS(配置清单!G:G,规划及评估!G80,配置清单!H:H,"产品经理",配置清单!N:N,"在岗")</f>
        <v>0</v>
      </c>
      <c r="BD80" s="61" t="str">
        <f t="shared" si="81"/>
        <v>NA</v>
      </c>
      <c r="BE80" s="60">
        <f>COUNTIFS(配置清单!G:G,G80,配置清单!H:H,"产品经理",配置清单!N:N,"在岗",配置清单!P:P,"&lt;&gt;暂不胜任")</f>
        <v>0</v>
      </c>
      <c r="BF80" s="61" t="str">
        <f t="shared" si="82"/>
        <v>NA</v>
      </c>
      <c r="BG80" s="63">
        <f t="shared" si="83"/>
        <v>1</v>
      </c>
      <c r="BH80" s="64">
        <f t="shared" si="84"/>
        <v>1</v>
      </c>
      <c r="BI80" s="64">
        <f t="shared" si="85"/>
        <v>1</v>
      </c>
      <c r="BJ80" s="64">
        <f t="shared" si="86"/>
        <v>1</v>
      </c>
      <c r="BK80" s="65">
        <f t="shared" si="87"/>
        <v>1</v>
      </c>
      <c r="BL80" s="66">
        <f t="shared" si="88"/>
        <v>1</v>
      </c>
      <c r="BM80" s="92">
        <f t="shared" si="89"/>
        <v>1</v>
      </c>
      <c r="BN80" s="92">
        <f t="shared" si="90"/>
        <v>1</v>
      </c>
      <c r="BO80" s="92">
        <f t="shared" si="91"/>
        <v>0</v>
      </c>
      <c r="BP80" s="92">
        <f t="shared" si="92"/>
        <v>0</v>
      </c>
      <c r="BQ80" s="92">
        <f t="shared" si="93"/>
        <v>0</v>
      </c>
      <c r="BR80" s="92">
        <f t="shared" si="94"/>
        <v>0</v>
      </c>
      <c r="BS80" s="92">
        <f t="shared" si="95"/>
        <v>0</v>
      </c>
      <c r="BT80" s="92">
        <f t="shared" si="96"/>
        <v>0</v>
      </c>
      <c r="BU80" s="92">
        <f t="shared" si="97"/>
        <v>0</v>
      </c>
      <c r="BV80" s="92">
        <f t="shared" si="98"/>
        <v>0</v>
      </c>
      <c r="BW80" s="92">
        <f t="shared" si="99"/>
        <v>0</v>
      </c>
      <c r="BX80" s="92">
        <f t="shared" si="100"/>
        <v>0</v>
      </c>
      <c r="BY80" s="92">
        <f t="shared" si="101"/>
        <v>0</v>
      </c>
      <c r="BZ80" s="92">
        <f t="shared" si="102"/>
        <v>0</v>
      </c>
      <c r="CA80" s="92">
        <f t="shared" si="103"/>
        <v>0</v>
      </c>
      <c r="CB80" s="92">
        <f t="shared" si="104"/>
        <v>0</v>
      </c>
      <c r="CC80" s="92">
        <f t="shared" si="105"/>
        <v>0</v>
      </c>
      <c r="CD80" s="92">
        <f t="shared" si="106"/>
        <v>0</v>
      </c>
    </row>
    <row r="81" spans="1:82" hidden="1">
      <c r="A81" s="34">
        <v>74</v>
      </c>
      <c r="B81" s="34" t="s">
        <v>185</v>
      </c>
      <c r="C81" s="34" t="s">
        <v>1067</v>
      </c>
      <c r="D81" s="34" t="s">
        <v>1066</v>
      </c>
      <c r="E81" s="34" t="s">
        <v>1497</v>
      </c>
      <c r="F81" s="34" t="s">
        <v>2078</v>
      </c>
      <c r="G81" s="34" t="s">
        <v>1677</v>
      </c>
      <c r="H81" s="34" t="s">
        <v>4</v>
      </c>
      <c r="I81" s="34" t="s">
        <v>4</v>
      </c>
      <c r="J81" s="34" t="s">
        <v>2086</v>
      </c>
      <c r="K81" s="34" t="s">
        <v>34</v>
      </c>
      <c r="M81" s="34" t="s">
        <v>1694</v>
      </c>
      <c r="N81" s="34">
        <v>1</v>
      </c>
      <c r="O81" s="34">
        <v>0</v>
      </c>
      <c r="P81" s="34">
        <v>0</v>
      </c>
      <c r="Q81" s="34">
        <v>0</v>
      </c>
      <c r="R81" s="34">
        <v>0</v>
      </c>
      <c r="S81" s="34">
        <v>1</v>
      </c>
      <c r="T81" s="34">
        <v>0</v>
      </c>
      <c r="U81" s="77">
        <v>0</v>
      </c>
      <c r="V81" s="34">
        <v>0</v>
      </c>
      <c r="W81" s="60">
        <f>COUNTIFS(配置清单!G:G,G81,配置清单!$H:$H,"PM",配置清单!$N:$N,"在岗")</f>
        <v>1</v>
      </c>
      <c r="X81" s="61">
        <f t="shared" si="65"/>
        <v>1</v>
      </c>
      <c r="Y81" s="60">
        <f>COUNTIFS(配置清单!$G:$G,G81,配置清单!$H:$H,"PM",配置清单!$N:$N,"在岗",配置清单!$P:$P,"&lt;&gt;暂不胜任")</f>
        <v>1</v>
      </c>
      <c r="Z81" s="61">
        <f t="shared" si="66"/>
        <v>1</v>
      </c>
      <c r="AA81" s="62">
        <f>COUNTIFS(配置清单!$G:$G,G81,配置清单!$H:$H,"SE",配置清单!$N:$N,"在岗")+COUNTIFS(配置清单!$G:$G,G81,配置清单!$H:$H,"SA",配置清单!$N:$N,"在岗")</f>
        <v>0</v>
      </c>
      <c r="AB81" s="61" t="str">
        <f t="shared" si="67"/>
        <v>NA</v>
      </c>
      <c r="AC81" s="60">
        <f>COUNTIFS(配置清单!$G:$G,G81,配置清单!$H:$H,"SE",配置清单!$N:$N,"在岗",配置清单!$P:$P,"&lt;&gt;暂不胜任")+COUNTIFS(配置清单!$G:$G,G81,配置清单!$H:$H,"SA",配置清单!$N:$N,"在岗",配置清单!$P:$P,"&lt;&gt;暂不胜任")</f>
        <v>0</v>
      </c>
      <c r="AD81" s="61" t="str">
        <f t="shared" si="68"/>
        <v>NA</v>
      </c>
      <c r="AE81" s="60">
        <f>COUNTIFS(配置清单!$G:$G,G81,配置清单!H:H,"MDE",配置清单!N:N,"在岗")</f>
        <v>0</v>
      </c>
      <c r="AF81" s="61" t="str">
        <f t="shared" si="69"/>
        <v>NA</v>
      </c>
      <c r="AG81" s="60">
        <f>COUNTIFS(配置清单!$G:$G,G81,配置清单!$H:$H,"MDE",配置清单!$N:$N,"在岗",配置清单!$P:$P,"&lt;&gt;暂不胜任")</f>
        <v>0</v>
      </c>
      <c r="AH81" s="61" t="str">
        <f t="shared" si="70"/>
        <v>NA</v>
      </c>
      <c r="AI81" s="62">
        <f>COUNTIFS(配置清单!G:G,G81,配置清单!H:H,"TPM",配置清单!N:N,"在岗")+COUNTIFS(配置清单!G:G,G81,配置清单!H:H,"TC",配置清单!N:N,"在岗")</f>
        <v>0</v>
      </c>
      <c r="AJ81" s="61" t="str">
        <f t="shared" si="71"/>
        <v>NA</v>
      </c>
      <c r="AK81" s="60">
        <f>COUNTIFS(配置清单!G:G,G81,配置清单!H:H,"TPM",配置清单!N:N,"在岗",配置清单!P:P,"&lt;&gt;暂不胜任")+COUNTIFS(配置清单!G:G,G81,配置清单!H:H,"TC",配置清单!N:N,"在岗",配置清单!P:P,"&lt;&gt;暂不胜任")</f>
        <v>0</v>
      </c>
      <c r="AL81" s="61" t="str">
        <f t="shared" si="72"/>
        <v>NA</v>
      </c>
      <c r="AM81" s="60">
        <f>COUNTIFS(配置清单!G:G,G81,配置清单!H:H,"TSE",配置清单!N:N,"在岗")</f>
        <v>0</v>
      </c>
      <c r="AN81" s="61" t="str">
        <f t="shared" si="73"/>
        <v>NA</v>
      </c>
      <c r="AO81" s="60">
        <f>COUNTIFS(配置清单!G:G,G81,配置清单!H:H,"TSE",配置清单!N:N,"在岗",配置清单!P:P,"&lt;&gt;暂不胜任")</f>
        <v>0</v>
      </c>
      <c r="AP81" s="61" t="str">
        <f t="shared" si="74"/>
        <v>NA</v>
      </c>
      <c r="AQ81" s="60">
        <f>COUNTIFS(配置清单!$G:$G,G81,配置清单!H:H,"QA",配置清单!N:N,"在岗")</f>
        <v>1</v>
      </c>
      <c r="AR81" s="61">
        <f t="shared" si="75"/>
        <v>1</v>
      </c>
      <c r="AS81" s="60">
        <f>COUNTIFS(配置清单!$G:$G,G81,配置清单!$H:$H,"QA",配置清单!$N:$N,"在岗",配置清单!$P:$P,"&lt;&gt;暂不胜任")</f>
        <v>1</v>
      </c>
      <c r="AT81" s="61">
        <f t="shared" si="76"/>
        <v>1</v>
      </c>
      <c r="AU81" s="60">
        <f>COUNTIFS(配置清单!G:G,规划及评估!G81,配置清单!H:H,"BA",配置清单!N:N,"在岗")</f>
        <v>0</v>
      </c>
      <c r="AV81" s="61" t="str">
        <f t="shared" si="77"/>
        <v>NA</v>
      </c>
      <c r="AW81" s="60">
        <f>COUNTIFS(配置清单!G:G,G81,配置清单!H:H,"BA",配置清单!N:N,"在岗",配置清单!P:P,"&lt;&gt;暂不胜任")</f>
        <v>0</v>
      </c>
      <c r="AX81" s="61" t="str">
        <f t="shared" si="78"/>
        <v>NA</v>
      </c>
      <c r="AY81" s="60">
        <f>COUNTIFS(配置清单!G:G,规划及评估!G81,配置清单!H:H,"IA",配置清单!N:N,"在岗")</f>
        <v>0</v>
      </c>
      <c r="AZ81" s="61" t="str">
        <f t="shared" si="79"/>
        <v>NA</v>
      </c>
      <c r="BA81" s="60">
        <f>COUNTIFS(配置清单!G:G,G81,配置清单!H:H,"IA",配置清单!N:N,"在岗",配置清单!P:P,"&lt;&gt;暂不胜任")</f>
        <v>0</v>
      </c>
      <c r="BB81" s="61" t="str">
        <f t="shared" si="80"/>
        <v>NA</v>
      </c>
      <c r="BC81" s="60">
        <f>COUNTIFS(配置清单!G:G,规划及评估!G81,配置清单!H:H,"产品经理",配置清单!N:N,"在岗")</f>
        <v>0</v>
      </c>
      <c r="BD81" s="61" t="str">
        <f t="shared" si="81"/>
        <v>NA</v>
      </c>
      <c r="BE81" s="60">
        <f>COUNTIFS(配置清单!G:G,G81,配置清单!H:H,"产品经理",配置清单!N:N,"在岗",配置清单!P:P,"&lt;&gt;暂不胜任")</f>
        <v>0</v>
      </c>
      <c r="BF81" s="61" t="str">
        <f t="shared" si="82"/>
        <v>NA</v>
      </c>
      <c r="BG81" s="63">
        <f t="shared" si="83"/>
        <v>2</v>
      </c>
      <c r="BH81" s="64">
        <f t="shared" si="84"/>
        <v>2</v>
      </c>
      <c r="BI81" s="64">
        <f t="shared" si="85"/>
        <v>2</v>
      </c>
      <c r="BJ81" s="64">
        <f t="shared" si="86"/>
        <v>2</v>
      </c>
      <c r="BK81" s="65">
        <f t="shared" si="87"/>
        <v>1</v>
      </c>
      <c r="BL81" s="66">
        <f t="shared" si="88"/>
        <v>1</v>
      </c>
      <c r="BM81" s="92">
        <f t="shared" si="89"/>
        <v>1</v>
      </c>
      <c r="BN81" s="92">
        <f t="shared" si="90"/>
        <v>1</v>
      </c>
      <c r="BO81" s="92">
        <f t="shared" si="91"/>
        <v>0</v>
      </c>
      <c r="BP81" s="92">
        <f t="shared" si="92"/>
        <v>0</v>
      </c>
      <c r="BQ81" s="92">
        <f t="shared" si="93"/>
        <v>0</v>
      </c>
      <c r="BR81" s="92">
        <f t="shared" si="94"/>
        <v>0</v>
      </c>
      <c r="BS81" s="92">
        <f t="shared" si="95"/>
        <v>0</v>
      </c>
      <c r="BT81" s="92">
        <f t="shared" si="96"/>
        <v>0</v>
      </c>
      <c r="BU81" s="92">
        <f t="shared" si="97"/>
        <v>0</v>
      </c>
      <c r="BV81" s="92">
        <f t="shared" si="98"/>
        <v>0</v>
      </c>
      <c r="BW81" s="92">
        <f t="shared" si="99"/>
        <v>1</v>
      </c>
      <c r="BX81" s="92">
        <f t="shared" si="100"/>
        <v>1</v>
      </c>
      <c r="BY81" s="92">
        <f t="shared" si="101"/>
        <v>0</v>
      </c>
      <c r="BZ81" s="92">
        <f t="shared" si="102"/>
        <v>0</v>
      </c>
      <c r="CA81" s="92">
        <f t="shared" si="103"/>
        <v>0</v>
      </c>
      <c r="CB81" s="92">
        <f t="shared" si="104"/>
        <v>0</v>
      </c>
      <c r="CC81" s="92">
        <f t="shared" si="105"/>
        <v>0</v>
      </c>
      <c r="CD81" s="92">
        <f t="shared" si="106"/>
        <v>0</v>
      </c>
    </row>
    <row r="82" spans="1:82" hidden="1">
      <c r="A82" s="34">
        <v>75</v>
      </c>
      <c r="B82" s="34" t="s">
        <v>185</v>
      </c>
      <c r="C82" s="34" t="s">
        <v>1067</v>
      </c>
      <c r="D82" s="34" t="s">
        <v>1066</v>
      </c>
      <c r="E82" s="34" t="s">
        <v>1958</v>
      </c>
      <c r="F82" s="34" t="s">
        <v>1917</v>
      </c>
      <c r="G82" s="34" t="s">
        <v>2079</v>
      </c>
      <c r="H82" s="34" t="s">
        <v>7</v>
      </c>
      <c r="I82" s="34" t="s">
        <v>7</v>
      </c>
      <c r="J82" s="34" t="s">
        <v>195</v>
      </c>
      <c r="K82" s="34" t="s">
        <v>34</v>
      </c>
      <c r="L82" s="34" t="s">
        <v>2080</v>
      </c>
      <c r="M82" s="34" t="s">
        <v>1200</v>
      </c>
      <c r="N82" s="34">
        <v>1</v>
      </c>
      <c r="O82" s="34">
        <v>0</v>
      </c>
      <c r="P82" s="34">
        <v>0</v>
      </c>
      <c r="Q82" s="34">
        <v>1</v>
      </c>
      <c r="R82" s="34">
        <v>1</v>
      </c>
      <c r="S82" s="34">
        <v>0</v>
      </c>
      <c r="T82" s="34">
        <v>0</v>
      </c>
      <c r="U82" s="77">
        <v>0</v>
      </c>
      <c r="V82" s="34">
        <v>0</v>
      </c>
      <c r="W82" s="60">
        <f>COUNTIFS(配置清单!G:G,G82,配置清单!$H:$H,"PM",配置清单!$N:$N,"在岗")</f>
        <v>1</v>
      </c>
      <c r="X82" s="61">
        <f t="shared" si="65"/>
        <v>1</v>
      </c>
      <c r="Y82" s="60">
        <f>COUNTIFS(配置清单!$G:$G,G82,配置清单!$H:$H,"PM",配置清单!$N:$N,"在岗",配置清单!$P:$P,"&lt;&gt;暂不胜任")</f>
        <v>1</v>
      </c>
      <c r="Z82" s="61">
        <f t="shared" si="66"/>
        <v>1</v>
      </c>
      <c r="AA82" s="62">
        <f>COUNTIFS(配置清单!$G:$G,G82,配置清单!$H:$H,"SE",配置清单!$N:$N,"在岗")+COUNTIFS(配置清单!$G:$G,G82,配置清单!$H:$H,"SA",配置清单!$N:$N,"在岗")</f>
        <v>0</v>
      </c>
      <c r="AB82" s="61" t="str">
        <f t="shared" si="67"/>
        <v>NA</v>
      </c>
      <c r="AC82" s="60">
        <f>COUNTIFS(配置清单!$G:$G,G82,配置清单!$H:$H,"SE",配置清单!$N:$N,"在岗",配置清单!$P:$P,"&lt;&gt;暂不胜任")+COUNTIFS(配置清单!$G:$G,G82,配置清单!$H:$H,"SA",配置清单!$N:$N,"在岗",配置清单!$P:$P,"&lt;&gt;暂不胜任")</f>
        <v>0</v>
      </c>
      <c r="AD82" s="61" t="str">
        <f t="shared" si="68"/>
        <v>NA</v>
      </c>
      <c r="AE82" s="60">
        <f>COUNTIFS(配置清单!$G:$G,G82,配置清单!H:H,"MDE",配置清单!N:N,"在岗")</f>
        <v>0</v>
      </c>
      <c r="AF82" s="61" t="str">
        <f t="shared" si="69"/>
        <v>NA</v>
      </c>
      <c r="AG82" s="60">
        <f>COUNTIFS(配置清单!$G:$G,G82,配置清单!$H:$H,"MDE",配置清单!$N:$N,"在岗",配置清单!$P:$P,"&lt;&gt;暂不胜任")</f>
        <v>0</v>
      </c>
      <c r="AH82" s="61" t="str">
        <f t="shared" si="70"/>
        <v>NA</v>
      </c>
      <c r="AI82" s="62">
        <f>COUNTIFS(配置清单!G:G,G82,配置清单!H:H,"TPM",配置清单!N:N,"在岗")+COUNTIFS(配置清单!G:G,G82,配置清单!H:H,"TC",配置清单!N:N,"在岗")</f>
        <v>1</v>
      </c>
      <c r="AJ82" s="61">
        <f t="shared" si="71"/>
        <v>1</v>
      </c>
      <c r="AK82" s="60">
        <f>COUNTIFS(配置清单!G:G,G82,配置清单!H:H,"TPM",配置清单!N:N,"在岗",配置清单!P:P,"&lt;&gt;暂不胜任")+COUNTIFS(配置清单!G:G,G82,配置清单!H:H,"TC",配置清单!N:N,"在岗",配置清单!P:P,"&lt;&gt;暂不胜任")</f>
        <v>1</v>
      </c>
      <c r="AL82" s="61">
        <f t="shared" si="72"/>
        <v>1</v>
      </c>
      <c r="AM82" s="60">
        <f>COUNTIFS(配置清单!G:G,G82,配置清单!H:H,"TSE",配置清单!N:N,"在岗")</f>
        <v>1</v>
      </c>
      <c r="AN82" s="61">
        <f t="shared" si="73"/>
        <v>1</v>
      </c>
      <c r="AO82" s="60">
        <f>COUNTIFS(配置清单!G:G,G82,配置清单!H:H,"TSE",配置清单!N:N,"在岗",配置清单!P:P,"&lt;&gt;暂不胜任")</f>
        <v>1</v>
      </c>
      <c r="AP82" s="61">
        <f t="shared" si="74"/>
        <v>1</v>
      </c>
      <c r="AQ82" s="60">
        <f>COUNTIFS(配置清单!$G:$G,G82,配置清单!H:H,"QA",配置清单!N:N,"在岗")</f>
        <v>0</v>
      </c>
      <c r="AR82" s="61" t="str">
        <f t="shared" si="75"/>
        <v>NA</v>
      </c>
      <c r="AS82" s="60">
        <f>COUNTIFS(配置清单!$G:$G,G82,配置清单!$H:$H,"QA",配置清单!$N:$N,"在岗",配置清单!$P:$P,"&lt;&gt;暂不胜任")</f>
        <v>0</v>
      </c>
      <c r="AT82" s="61" t="str">
        <f t="shared" si="76"/>
        <v>NA</v>
      </c>
      <c r="AU82" s="60">
        <f>COUNTIFS(配置清单!G:G,规划及评估!G82,配置清单!H:H,"BA",配置清单!N:N,"在岗")</f>
        <v>0</v>
      </c>
      <c r="AV82" s="61" t="str">
        <f t="shared" si="77"/>
        <v>NA</v>
      </c>
      <c r="AW82" s="60">
        <f>COUNTIFS(配置清单!G:G,G82,配置清单!H:H,"BA",配置清单!N:N,"在岗",配置清单!P:P,"&lt;&gt;暂不胜任")</f>
        <v>0</v>
      </c>
      <c r="AX82" s="61" t="str">
        <f t="shared" si="78"/>
        <v>NA</v>
      </c>
      <c r="AY82" s="60">
        <f>COUNTIFS(配置清单!G:G,规划及评估!G82,配置清单!H:H,"IA",配置清单!N:N,"在岗")</f>
        <v>0</v>
      </c>
      <c r="AZ82" s="61" t="str">
        <f t="shared" si="79"/>
        <v>NA</v>
      </c>
      <c r="BA82" s="60">
        <f>COUNTIFS(配置清单!G:G,G82,配置清单!H:H,"IA",配置清单!N:N,"在岗",配置清单!P:P,"&lt;&gt;暂不胜任")</f>
        <v>0</v>
      </c>
      <c r="BB82" s="61" t="str">
        <f t="shared" si="80"/>
        <v>NA</v>
      </c>
      <c r="BC82" s="60">
        <f>COUNTIFS(配置清单!G:G,规划及评估!G82,配置清单!H:H,"产品经理",配置清单!N:N,"在岗")</f>
        <v>0</v>
      </c>
      <c r="BD82" s="61" t="str">
        <f t="shared" si="81"/>
        <v>NA</v>
      </c>
      <c r="BE82" s="60">
        <f>COUNTIFS(配置清单!G:G,G82,配置清单!H:H,"产品经理",配置清单!N:N,"在岗",配置清单!P:P,"&lt;&gt;暂不胜任")</f>
        <v>0</v>
      </c>
      <c r="BF82" s="61" t="str">
        <f t="shared" si="82"/>
        <v>NA</v>
      </c>
      <c r="BG82" s="63">
        <f t="shared" si="83"/>
        <v>3</v>
      </c>
      <c r="BH82" s="64">
        <f t="shared" si="84"/>
        <v>3</v>
      </c>
      <c r="BI82" s="64">
        <f t="shared" si="85"/>
        <v>3</v>
      </c>
      <c r="BJ82" s="64">
        <f t="shared" si="86"/>
        <v>3</v>
      </c>
      <c r="BK82" s="65">
        <f t="shared" si="87"/>
        <v>1</v>
      </c>
      <c r="BL82" s="66">
        <f t="shared" si="88"/>
        <v>1</v>
      </c>
      <c r="BM82" s="92">
        <f t="shared" si="89"/>
        <v>1</v>
      </c>
      <c r="BN82" s="92">
        <f t="shared" si="90"/>
        <v>1</v>
      </c>
      <c r="BO82" s="92">
        <f t="shared" si="91"/>
        <v>0</v>
      </c>
      <c r="BP82" s="92">
        <f t="shared" si="92"/>
        <v>0</v>
      </c>
      <c r="BQ82" s="92">
        <f t="shared" si="93"/>
        <v>0</v>
      </c>
      <c r="BR82" s="92">
        <f t="shared" si="94"/>
        <v>0</v>
      </c>
      <c r="BS82" s="92">
        <f t="shared" si="95"/>
        <v>1</v>
      </c>
      <c r="BT82" s="92">
        <f t="shared" si="96"/>
        <v>1</v>
      </c>
      <c r="BU82" s="92">
        <f t="shared" si="97"/>
        <v>1</v>
      </c>
      <c r="BV82" s="92">
        <f t="shared" si="98"/>
        <v>1</v>
      </c>
      <c r="BW82" s="92">
        <f t="shared" si="99"/>
        <v>0</v>
      </c>
      <c r="BX82" s="92">
        <f t="shared" si="100"/>
        <v>0</v>
      </c>
      <c r="BY82" s="92">
        <f t="shared" si="101"/>
        <v>0</v>
      </c>
      <c r="BZ82" s="92">
        <f t="shared" si="102"/>
        <v>0</v>
      </c>
      <c r="CA82" s="92">
        <f t="shared" si="103"/>
        <v>0</v>
      </c>
      <c r="CB82" s="92">
        <f t="shared" si="104"/>
        <v>0</v>
      </c>
      <c r="CC82" s="92">
        <f t="shared" si="105"/>
        <v>0</v>
      </c>
      <c r="CD82" s="92">
        <f t="shared" si="106"/>
        <v>0</v>
      </c>
    </row>
    <row r="83" spans="1:82" hidden="1">
      <c r="A83" s="34">
        <v>76</v>
      </c>
      <c r="B83" s="34" t="s">
        <v>185</v>
      </c>
      <c r="C83" s="34" t="s">
        <v>1067</v>
      </c>
      <c r="D83" s="34" t="s">
        <v>1066</v>
      </c>
      <c r="E83" s="34" t="s">
        <v>1958</v>
      </c>
      <c r="F83" s="34" t="s">
        <v>1924</v>
      </c>
      <c r="G83" s="34" t="s">
        <v>1925</v>
      </c>
      <c r="H83" s="34" t="s">
        <v>6</v>
      </c>
      <c r="I83" s="34" t="s">
        <v>7</v>
      </c>
      <c r="J83" s="34" t="s">
        <v>195</v>
      </c>
      <c r="K83" s="34" t="s">
        <v>195</v>
      </c>
      <c r="L83" s="34" t="s">
        <v>2081</v>
      </c>
      <c r="M83" s="34" t="s">
        <v>1200</v>
      </c>
      <c r="N83" s="34">
        <v>1</v>
      </c>
      <c r="O83" s="34">
        <v>0</v>
      </c>
      <c r="P83" s="34">
        <v>1</v>
      </c>
      <c r="Q83" s="34">
        <v>0</v>
      </c>
      <c r="R83" s="34">
        <v>0</v>
      </c>
      <c r="S83" s="34">
        <v>0</v>
      </c>
      <c r="T83" s="34">
        <v>0</v>
      </c>
      <c r="U83" s="77">
        <v>0</v>
      </c>
      <c r="V83" s="34">
        <v>0</v>
      </c>
      <c r="W83" s="60">
        <f>COUNTIFS(配置清单!G:G,G83,配置清单!$H:$H,"PM",配置清单!$N:$N,"在岗")</f>
        <v>1</v>
      </c>
      <c r="X83" s="61">
        <f t="shared" si="65"/>
        <v>1</v>
      </c>
      <c r="Y83" s="60">
        <f>COUNTIFS(配置清单!$G:$G,G83,配置清单!$H:$H,"PM",配置清单!$N:$N,"在岗",配置清单!$P:$P,"&lt;&gt;暂不胜任")</f>
        <v>0</v>
      </c>
      <c r="Z83" s="61">
        <f t="shared" si="66"/>
        <v>0</v>
      </c>
      <c r="AA83" s="62">
        <f>COUNTIFS(配置清单!$G:$G,G83,配置清单!$H:$H,"SE",配置清单!$N:$N,"在岗")+COUNTIFS(配置清单!$G:$G,G83,配置清单!$H:$H,"SA",配置清单!$N:$N,"在岗")</f>
        <v>0</v>
      </c>
      <c r="AB83" s="61" t="str">
        <f t="shared" si="67"/>
        <v>NA</v>
      </c>
      <c r="AC83" s="60">
        <f>COUNTIFS(配置清单!$G:$G,G83,配置清单!$H:$H,"SE",配置清单!$N:$N,"在岗",配置清单!$P:$P,"&lt;&gt;暂不胜任")+COUNTIFS(配置清单!$G:$G,G83,配置清单!$H:$H,"SA",配置清单!$N:$N,"在岗",配置清单!$P:$P,"&lt;&gt;暂不胜任")</f>
        <v>0</v>
      </c>
      <c r="AD83" s="61" t="str">
        <f t="shared" si="68"/>
        <v>NA</v>
      </c>
      <c r="AE83" s="60">
        <f>COUNTIFS(配置清单!$G:$G,G83,配置清单!H:H,"MDE",配置清单!N:N,"在岗")</f>
        <v>1</v>
      </c>
      <c r="AF83" s="61">
        <f t="shared" si="69"/>
        <v>1</v>
      </c>
      <c r="AG83" s="60">
        <f>COUNTIFS(配置清单!$G:$G,G83,配置清单!$H:$H,"MDE",配置清单!$N:$N,"在岗",配置清单!$P:$P,"&lt;&gt;暂不胜任")</f>
        <v>0</v>
      </c>
      <c r="AH83" s="61">
        <f t="shared" si="70"/>
        <v>0</v>
      </c>
      <c r="AI83" s="62">
        <f>COUNTIFS(配置清单!G:G,G83,配置清单!H:H,"TPM",配置清单!N:N,"在岗")+COUNTIFS(配置清单!G:G,G83,配置清单!H:H,"TC",配置清单!N:N,"在岗")</f>
        <v>0</v>
      </c>
      <c r="AJ83" s="61" t="str">
        <f t="shared" si="71"/>
        <v>NA</v>
      </c>
      <c r="AK83" s="60">
        <f>COUNTIFS(配置清单!G:G,G83,配置清单!H:H,"TPM",配置清单!N:N,"在岗",配置清单!P:P,"&lt;&gt;暂不胜任")+COUNTIFS(配置清单!G:G,G83,配置清单!H:H,"TC",配置清单!N:N,"在岗",配置清单!P:P,"&lt;&gt;暂不胜任")</f>
        <v>0</v>
      </c>
      <c r="AL83" s="61" t="str">
        <f t="shared" si="72"/>
        <v>NA</v>
      </c>
      <c r="AM83" s="60">
        <f>COUNTIFS(配置清单!G:G,G83,配置清单!H:H,"TSE",配置清单!N:N,"在岗")</f>
        <v>0</v>
      </c>
      <c r="AN83" s="61" t="str">
        <f t="shared" si="73"/>
        <v>NA</v>
      </c>
      <c r="AO83" s="60">
        <f>COUNTIFS(配置清单!G:G,G83,配置清单!H:H,"TSE",配置清单!N:N,"在岗",配置清单!P:P,"&lt;&gt;暂不胜任")</f>
        <v>0</v>
      </c>
      <c r="AP83" s="61" t="str">
        <f t="shared" si="74"/>
        <v>NA</v>
      </c>
      <c r="AQ83" s="60">
        <f>COUNTIFS(配置清单!$G:$G,G83,配置清单!H:H,"QA",配置清单!N:N,"在岗")</f>
        <v>0</v>
      </c>
      <c r="AR83" s="61" t="str">
        <f t="shared" si="75"/>
        <v>NA</v>
      </c>
      <c r="AS83" s="60">
        <f>COUNTIFS(配置清单!$G:$G,G83,配置清单!$H:$H,"QA",配置清单!$N:$N,"在岗",配置清单!$P:$P,"&lt;&gt;暂不胜任")</f>
        <v>0</v>
      </c>
      <c r="AT83" s="61" t="str">
        <f t="shared" si="76"/>
        <v>NA</v>
      </c>
      <c r="AU83" s="60">
        <f>COUNTIFS(配置清单!G:G,规划及评估!G83,配置清单!H:H,"BA",配置清单!N:N,"在岗")</f>
        <v>0</v>
      </c>
      <c r="AV83" s="61" t="str">
        <f t="shared" si="77"/>
        <v>NA</v>
      </c>
      <c r="AW83" s="60">
        <f>COUNTIFS(配置清单!G:G,G83,配置清单!H:H,"BA",配置清单!N:N,"在岗",配置清单!P:P,"&lt;&gt;暂不胜任")</f>
        <v>0</v>
      </c>
      <c r="AX83" s="61" t="str">
        <f t="shared" si="78"/>
        <v>NA</v>
      </c>
      <c r="AY83" s="60">
        <f>COUNTIFS(配置清单!G:G,规划及评估!G83,配置清单!H:H,"IA",配置清单!N:N,"在岗")</f>
        <v>0</v>
      </c>
      <c r="AZ83" s="61" t="str">
        <f t="shared" si="79"/>
        <v>NA</v>
      </c>
      <c r="BA83" s="60">
        <f>COUNTIFS(配置清单!G:G,G83,配置清单!H:H,"IA",配置清单!N:N,"在岗",配置清单!P:P,"&lt;&gt;暂不胜任")</f>
        <v>0</v>
      </c>
      <c r="BB83" s="61" t="str">
        <f t="shared" si="80"/>
        <v>NA</v>
      </c>
      <c r="BC83" s="60">
        <f>COUNTIFS(配置清单!G:G,规划及评估!G83,配置清单!H:H,"产品经理",配置清单!N:N,"在岗")</f>
        <v>0</v>
      </c>
      <c r="BD83" s="61" t="str">
        <f t="shared" si="81"/>
        <v>NA</v>
      </c>
      <c r="BE83" s="60">
        <f>COUNTIFS(配置清单!G:G,G83,配置清单!H:H,"产品经理",配置清单!N:N,"在岗",配置清单!P:P,"&lt;&gt;暂不胜任")</f>
        <v>0</v>
      </c>
      <c r="BF83" s="61" t="str">
        <f t="shared" si="82"/>
        <v>NA</v>
      </c>
      <c r="BG83" s="63">
        <f t="shared" si="83"/>
        <v>2</v>
      </c>
      <c r="BH83" s="64">
        <f t="shared" si="84"/>
        <v>2</v>
      </c>
      <c r="BI83" s="64">
        <f t="shared" si="85"/>
        <v>2</v>
      </c>
      <c r="BJ83" s="64">
        <f t="shared" si="86"/>
        <v>0</v>
      </c>
      <c r="BK83" s="65">
        <f t="shared" si="87"/>
        <v>1</v>
      </c>
      <c r="BL83" s="66">
        <f t="shared" si="88"/>
        <v>0</v>
      </c>
      <c r="BM83" s="92">
        <f t="shared" si="89"/>
        <v>1</v>
      </c>
      <c r="BN83" s="92">
        <f t="shared" si="90"/>
        <v>0</v>
      </c>
      <c r="BO83" s="92">
        <f t="shared" si="91"/>
        <v>0</v>
      </c>
      <c r="BP83" s="92">
        <f t="shared" si="92"/>
        <v>0</v>
      </c>
      <c r="BQ83" s="92">
        <f t="shared" si="93"/>
        <v>1</v>
      </c>
      <c r="BR83" s="92">
        <f t="shared" si="94"/>
        <v>0</v>
      </c>
      <c r="BS83" s="92">
        <f t="shared" si="95"/>
        <v>0</v>
      </c>
      <c r="BT83" s="92">
        <f t="shared" si="96"/>
        <v>0</v>
      </c>
      <c r="BU83" s="92">
        <f t="shared" si="97"/>
        <v>0</v>
      </c>
      <c r="BV83" s="92">
        <f t="shared" si="98"/>
        <v>0</v>
      </c>
      <c r="BW83" s="92">
        <f t="shared" si="99"/>
        <v>0</v>
      </c>
      <c r="BX83" s="92">
        <f t="shared" si="100"/>
        <v>0</v>
      </c>
      <c r="BY83" s="92">
        <f t="shared" si="101"/>
        <v>0</v>
      </c>
      <c r="BZ83" s="92">
        <f t="shared" si="102"/>
        <v>0</v>
      </c>
      <c r="CA83" s="92">
        <f t="shared" si="103"/>
        <v>0</v>
      </c>
      <c r="CB83" s="92">
        <f t="shared" si="104"/>
        <v>0</v>
      </c>
      <c r="CC83" s="92">
        <f t="shared" si="105"/>
        <v>0</v>
      </c>
      <c r="CD83" s="92">
        <f t="shared" si="106"/>
        <v>0</v>
      </c>
    </row>
    <row r="84" spans="1:82" hidden="1">
      <c r="A84" s="34">
        <v>77</v>
      </c>
      <c r="B84" s="34" t="s">
        <v>185</v>
      </c>
      <c r="C84" s="34" t="s">
        <v>1067</v>
      </c>
      <c r="D84" s="34" t="s">
        <v>1419</v>
      </c>
      <c r="E84" s="34" t="s">
        <v>1958</v>
      </c>
      <c r="F84" s="34" t="s">
        <v>1946</v>
      </c>
      <c r="G84" s="34" t="s">
        <v>1947</v>
      </c>
      <c r="H84" s="34" t="s">
        <v>4</v>
      </c>
      <c r="I84" s="34" t="s">
        <v>4</v>
      </c>
      <c r="J84" s="34" t="s">
        <v>34</v>
      </c>
      <c r="K84" s="34" t="s">
        <v>34</v>
      </c>
      <c r="L84" s="34" t="s">
        <v>2082</v>
      </c>
      <c r="M84" s="34" t="s">
        <v>2083</v>
      </c>
      <c r="N84" s="34">
        <v>1</v>
      </c>
      <c r="O84" s="34">
        <v>1</v>
      </c>
      <c r="P84" s="34">
        <v>1</v>
      </c>
      <c r="Q84" s="34">
        <v>1</v>
      </c>
      <c r="R84" s="34">
        <v>0</v>
      </c>
      <c r="S84" s="34">
        <v>0</v>
      </c>
      <c r="T84" s="34">
        <v>0</v>
      </c>
      <c r="U84" s="77">
        <v>0</v>
      </c>
      <c r="V84" s="34">
        <v>0</v>
      </c>
      <c r="W84" s="60">
        <f>COUNTIFS(配置清单!G:G,G84,配置清单!$H:$H,"PM",配置清单!$N:$N,"在岗")</f>
        <v>1</v>
      </c>
      <c r="X84" s="61">
        <f t="shared" si="65"/>
        <v>1</v>
      </c>
      <c r="Y84" s="60">
        <f>COUNTIFS(配置清单!$G:$G,G84,配置清单!$H:$H,"PM",配置清单!$N:$N,"在岗",配置清单!$P:$P,"&lt;&gt;暂不胜任")</f>
        <v>1</v>
      </c>
      <c r="Z84" s="61">
        <f t="shared" si="66"/>
        <v>1</v>
      </c>
      <c r="AA84" s="62">
        <f>COUNTIFS(配置清单!$G:$G,G84,配置清单!$H:$H,"SE",配置清单!$N:$N,"在岗")+COUNTIFS(配置清单!$G:$G,G84,配置清单!$H:$H,"SA",配置清单!$N:$N,"在岗")</f>
        <v>1</v>
      </c>
      <c r="AB84" s="61">
        <f t="shared" si="67"/>
        <v>1</v>
      </c>
      <c r="AC84" s="60">
        <f>COUNTIFS(配置清单!$G:$G,G84,配置清单!$H:$H,"SE",配置清单!$N:$N,"在岗",配置清单!$P:$P,"&lt;&gt;暂不胜任")+COUNTIFS(配置清单!$G:$G,G84,配置清单!$H:$H,"SA",配置清单!$N:$N,"在岗",配置清单!$P:$P,"&lt;&gt;暂不胜任")</f>
        <v>1</v>
      </c>
      <c r="AD84" s="61">
        <f t="shared" si="68"/>
        <v>1</v>
      </c>
      <c r="AE84" s="60">
        <f>COUNTIFS(配置清单!$G:$G,G84,配置清单!H:H,"MDE",配置清单!N:N,"在岗")</f>
        <v>2</v>
      </c>
      <c r="AF84" s="61">
        <f t="shared" si="69"/>
        <v>1</v>
      </c>
      <c r="AG84" s="60">
        <f>COUNTIFS(配置清单!$G:$G,G84,配置清单!$H:$H,"MDE",配置清单!$N:$N,"在岗",配置清单!$P:$P,"&lt;&gt;暂不胜任")</f>
        <v>2</v>
      </c>
      <c r="AH84" s="61">
        <f t="shared" si="70"/>
        <v>1</v>
      </c>
      <c r="AI84" s="62">
        <f>COUNTIFS(配置清单!G:G,G84,配置清单!H:H,"TPM",配置清单!N:N,"在岗")+COUNTIFS(配置清单!G:G,G84,配置清单!H:H,"TC",配置清单!N:N,"在岗")</f>
        <v>1</v>
      </c>
      <c r="AJ84" s="61">
        <f t="shared" si="71"/>
        <v>1</v>
      </c>
      <c r="AK84" s="60">
        <f>COUNTIFS(配置清单!G:G,G84,配置清单!H:H,"TPM",配置清单!N:N,"在岗",配置清单!P:P,"&lt;&gt;暂不胜任")+COUNTIFS(配置清单!G:G,G84,配置清单!H:H,"TC",配置清单!N:N,"在岗",配置清单!P:P,"&lt;&gt;暂不胜任")</f>
        <v>1</v>
      </c>
      <c r="AL84" s="61">
        <f t="shared" si="72"/>
        <v>1</v>
      </c>
      <c r="AM84" s="60">
        <f>COUNTIFS(配置清单!G:G,G84,配置清单!H:H,"TSE",配置清单!N:N,"在岗")</f>
        <v>0</v>
      </c>
      <c r="AN84" s="61" t="str">
        <f t="shared" si="73"/>
        <v>NA</v>
      </c>
      <c r="AO84" s="60">
        <f>COUNTIFS(配置清单!G:G,G84,配置清单!H:H,"TSE",配置清单!N:N,"在岗",配置清单!P:P,"&lt;&gt;暂不胜任")</f>
        <v>0</v>
      </c>
      <c r="AP84" s="61" t="str">
        <f t="shared" si="74"/>
        <v>NA</v>
      </c>
      <c r="AQ84" s="60">
        <f>COUNTIFS(配置清单!$G:$G,G84,配置清单!H:H,"QA",配置清单!N:N,"在岗")</f>
        <v>0</v>
      </c>
      <c r="AR84" s="61" t="str">
        <f t="shared" si="75"/>
        <v>NA</v>
      </c>
      <c r="AS84" s="60">
        <f>COUNTIFS(配置清单!$G:$G,G84,配置清单!$H:$H,"QA",配置清单!$N:$N,"在岗",配置清单!$P:$P,"&lt;&gt;暂不胜任")</f>
        <v>0</v>
      </c>
      <c r="AT84" s="61" t="str">
        <f t="shared" si="76"/>
        <v>NA</v>
      </c>
      <c r="AU84" s="60">
        <f>COUNTIFS(配置清单!G:G,规划及评估!G84,配置清单!H:H,"BA",配置清单!N:N,"在岗")</f>
        <v>0</v>
      </c>
      <c r="AV84" s="61" t="str">
        <f t="shared" si="77"/>
        <v>NA</v>
      </c>
      <c r="AW84" s="60">
        <f>COUNTIFS(配置清单!G:G,G84,配置清单!H:H,"BA",配置清单!N:N,"在岗",配置清单!P:P,"&lt;&gt;暂不胜任")</f>
        <v>0</v>
      </c>
      <c r="AX84" s="61" t="str">
        <f t="shared" si="78"/>
        <v>NA</v>
      </c>
      <c r="AY84" s="60">
        <f>COUNTIFS(配置清单!G:G,规划及评估!G84,配置清单!H:H,"IA",配置清单!N:N,"在岗")</f>
        <v>0</v>
      </c>
      <c r="AZ84" s="61" t="str">
        <f t="shared" si="79"/>
        <v>NA</v>
      </c>
      <c r="BA84" s="60">
        <f>COUNTIFS(配置清单!G:G,G84,配置清单!H:H,"IA",配置清单!N:N,"在岗",配置清单!P:P,"&lt;&gt;暂不胜任")</f>
        <v>0</v>
      </c>
      <c r="BB84" s="61" t="str">
        <f t="shared" si="80"/>
        <v>NA</v>
      </c>
      <c r="BC84" s="60">
        <f>COUNTIFS(配置清单!G:G,规划及评估!G84,配置清单!H:H,"产品经理",配置清单!N:N,"在岗")</f>
        <v>0</v>
      </c>
      <c r="BD84" s="61" t="str">
        <f t="shared" si="81"/>
        <v>NA</v>
      </c>
      <c r="BE84" s="60">
        <f>COUNTIFS(配置清单!G:G,G84,配置清单!H:H,"产品经理",配置清单!N:N,"在岗",配置清单!P:P,"&lt;&gt;暂不胜任")</f>
        <v>0</v>
      </c>
      <c r="BF84" s="61" t="str">
        <f t="shared" si="82"/>
        <v>NA</v>
      </c>
      <c r="BG84" s="63">
        <f t="shared" si="83"/>
        <v>4</v>
      </c>
      <c r="BH84" s="64">
        <f t="shared" si="84"/>
        <v>5</v>
      </c>
      <c r="BI84" s="64">
        <f t="shared" si="85"/>
        <v>4</v>
      </c>
      <c r="BJ84" s="64">
        <f t="shared" si="86"/>
        <v>4</v>
      </c>
      <c r="BK84" s="65">
        <f t="shared" si="87"/>
        <v>1</v>
      </c>
      <c r="BL84" s="66">
        <f t="shared" si="88"/>
        <v>1</v>
      </c>
      <c r="BM84" s="92">
        <f t="shared" si="89"/>
        <v>1</v>
      </c>
      <c r="BN84" s="92">
        <f t="shared" si="90"/>
        <v>1</v>
      </c>
      <c r="BO84" s="92">
        <f t="shared" si="91"/>
        <v>1</v>
      </c>
      <c r="BP84" s="92">
        <f t="shared" si="92"/>
        <v>1</v>
      </c>
      <c r="BQ84" s="92">
        <f t="shared" si="93"/>
        <v>1</v>
      </c>
      <c r="BR84" s="92">
        <f t="shared" si="94"/>
        <v>1</v>
      </c>
      <c r="BS84" s="92">
        <f t="shared" si="95"/>
        <v>1</v>
      </c>
      <c r="BT84" s="92">
        <f t="shared" si="96"/>
        <v>1</v>
      </c>
      <c r="BU84" s="92">
        <f t="shared" si="97"/>
        <v>0</v>
      </c>
      <c r="BV84" s="92">
        <f t="shared" si="98"/>
        <v>0</v>
      </c>
      <c r="BW84" s="92">
        <f t="shared" si="99"/>
        <v>0</v>
      </c>
      <c r="BX84" s="92">
        <f t="shared" si="100"/>
        <v>0</v>
      </c>
      <c r="BY84" s="92">
        <f t="shared" si="101"/>
        <v>0</v>
      </c>
      <c r="BZ84" s="92">
        <f t="shared" si="102"/>
        <v>0</v>
      </c>
      <c r="CA84" s="92">
        <f t="shared" si="103"/>
        <v>0</v>
      </c>
      <c r="CB84" s="92">
        <f t="shared" si="104"/>
        <v>0</v>
      </c>
      <c r="CC84" s="92">
        <f t="shared" si="105"/>
        <v>0</v>
      </c>
      <c r="CD84" s="92">
        <f t="shared" si="106"/>
        <v>0</v>
      </c>
    </row>
    <row r="85" spans="1:82" hidden="1">
      <c r="A85" s="34">
        <v>78</v>
      </c>
      <c r="B85" s="34" t="s">
        <v>185</v>
      </c>
      <c r="C85" s="34" t="s">
        <v>1067</v>
      </c>
      <c r="D85" s="34" t="s">
        <v>1419</v>
      </c>
      <c r="E85" s="34" t="s">
        <v>1958</v>
      </c>
      <c r="F85" s="34" t="s">
        <v>1997</v>
      </c>
      <c r="G85" s="34" t="s">
        <v>1996</v>
      </c>
      <c r="H85" s="34" t="s">
        <v>4</v>
      </c>
      <c r="I85" s="34" t="s">
        <v>4</v>
      </c>
      <c r="J85" s="34" t="s">
        <v>34</v>
      </c>
      <c r="K85" s="34" t="s">
        <v>34</v>
      </c>
      <c r="L85" s="34" t="s">
        <v>2080</v>
      </c>
      <c r="M85" s="34" t="s">
        <v>2084</v>
      </c>
      <c r="N85" s="34">
        <v>2</v>
      </c>
      <c r="O85" s="34">
        <v>0</v>
      </c>
      <c r="P85" s="34">
        <v>0</v>
      </c>
      <c r="Q85" s="34">
        <v>2</v>
      </c>
      <c r="R85" s="34">
        <v>2</v>
      </c>
      <c r="S85" s="34">
        <v>1</v>
      </c>
      <c r="T85" s="34">
        <v>0</v>
      </c>
      <c r="U85" s="77">
        <v>0</v>
      </c>
      <c r="V85" s="34">
        <v>0</v>
      </c>
      <c r="W85" s="60">
        <f>COUNTIFS(配置清单!G:G,G85,配置清单!$H:$H,"PM",配置清单!$N:$N,"在岗")</f>
        <v>2</v>
      </c>
      <c r="X85" s="61">
        <f t="shared" si="65"/>
        <v>1</v>
      </c>
      <c r="Y85" s="60">
        <f>COUNTIFS(配置清单!$G:$G,G85,配置清单!$H:$H,"PM",配置清单!$N:$N,"在岗",配置清单!$P:$P,"&lt;&gt;暂不胜任")</f>
        <v>2</v>
      </c>
      <c r="Z85" s="61">
        <f t="shared" si="66"/>
        <v>1</v>
      </c>
      <c r="AA85" s="62">
        <f>COUNTIFS(配置清单!$G:$G,G85,配置清单!$H:$H,"SE",配置清单!$N:$N,"在岗")+COUNTIFS(配置清单!$G:$G,G85,配置清单!$H:$H,"SA",配置清单!$N:$N,"在岗")</f>
        <v>0</v>
      </c>
      <c r="AB85" s="61" t="str">
        <f t="shared" si="67"/>
        <v>NA</v>
      </c>
      <c r="AC85" s="60">
        <f>COUNTIFS(配置清单!$G:$G,G85,配置清单!$H:$H,"SE",配置清单!$N:$N,"在岗",配置清单!$P:$P,"&lt;&gt;暂不胜任")+COUNTIFS(配置清单!$G:$G,G85,配置清单!$H:$H,"SA",配置清单!$N:$N,"在岗",配置清单!$P:$P,"&lt;&gt;暂不胜任")</f>
        <v>0</v>
      </c>
      <c r="AD85" s="61" t="str">
        <f t="shared" si="68"/>
        <v>NA</v>
      </c>
      <c r="AE85" s="60">
        <f>COUNTIFS(配置清单!$G:$G,G85,配置清单!H:H,"MDE",配置清单!N:N,"在岗")</f>
        <v>0</v>
      </c>
      <c r="AF85" s="61" t="str">
        <f t="shared" si="69"/>
        <v>NA</v>
      </c>
      <c r="AG85" s="60">
        <f>COUNTIFS(配置清单!$G:$G,G85,配置清单!$H:$H,"MDE",配置清单!$N:$N,"在岗",配置清单!$P:$P,"&lt;&gt;暂不胜任")</f>
        <v>0</v>
      </c>
      <c r="AH85" s="61" t="str">
        <f t="shared" si="70"/>
        <v>NA</v>
      </c>
      <c r="AI85" s="62">
        <f>COUNTIFS(配置清单!G:G,G85,配置清单!H:H,"TPM",配置清单!N:N,"在岗")+COUNTIFS(配置清单!G:G,G85,配置清单!H:H,"TC",配置清单!N:N,"在岗")</f>
        <v>2</v>
      </c>
      <c r="AJ85" s="61">
        <f t="shared" si="71"/>
        <v>1</v>
      </c>
      <c r="AK85" s="60">
        <f>COUNTIFS(配置清单!G:G,G85,配置清单!H:H,"TPM",配置清单!N:N,"在岗",配置清单!P:P,"&lt;&gt;暂不胜任")+COUNTIFS(配置清单!G:G,G85,配置清单!H:H,"TC",配置清单!N:N,"在岗",配置清单!P:P,"&lt;&gt;暂不胜任")</f>
        <v>2</v>
      </c>
      <c r="AL85" s="61">
        <f t="shared" si="72"/>
        <v>1</v>
      </c>
      <c r="AM85" s="60">
        <f>COUNTIFS(配置清单!G:G,G85,配置清单!H:H,"TSE",配置清单!N:N,"在岗")</f>
        <v>2</v>
      </c>
      <c r="AN85" s="61">
        <f t="shared" si="73"/>
        <v>1</v>
      </c>
      <c r="AO85" s="60">
        <f>COUNTIFS(配置清单!G:G,G85,配置清单!H:H,"TSE",配置清单!N:N,"在岗",配置清单!P:P,"&lt;&gt;暂不胜任")</f>
        <v>2</v>
      </c>
      <c r="AP85" s="61">
        <f t="shared" si="74"/>
        <v>1</v>
      </c>
      <c r="AQ85" s="60">
        <f>COUNTIFS(配置清单!$G:$G,G85,配置清单!H:H,"QA",配置清单!N:N,"在岗")</f>
        <v>1</v>
      </c>
      <c r="AR85" s="61">
        <f t="shared" si="75"/>
        <v>1</v>
      </c>
      <c r="AS85" s="60">
        <f>COUNTIFS(配置清单!$G:$G,G85,配置清单!$H:$H,"QA",配置清单!$N:$N,"在岗",配置清单!$P:$P,"&lt;&gt;暂不胜任")</f>
        <v>1</v>
      </c>
      <c r="AT85" s="61">
        <f t="shared" si="76"/>
        <v>1</v>
      </c>
      <c r="AU85" s="60">
        <f>COUNTIFS(配置清单!G:G,规划及评估!G85,配置清单!H:H,"BA",配置清单!N:N,"在岗")</f>
        <v>0</v>
      </c>
      <c r="AV85" s="61" t="str">
        <f t="shared" si="77"/>
        <v>NA</v>
      </c>
      <c r="AW85" s="60">
        <f>COUNTIFS(配置清单!G:G,G85,配置清单!H:H,"BA",配置清单!N:N,"在岗",配置清单!P:P,"&lt;&gt;暂不胜任")</f>
        <v>0</v>
      </c>
      <c r="AX85" s="61" t="str">
        <f t="shared" si="78"/>
        <v>NA</v>
      </c>
      <c r="AY85" s="60">
        <f>COUNTIFS(配置清单!G:G,规划及评估!G85,配置清单!H:H,"IA",配置清单!N:N,"在岗")</f>
        <v>0</v>
      </c>
      <c r="AZ85" s="61" t="str">
        <f t="shared" si="79"/>
        <v>NA</v>
      </c>
      <c r="BA85" s="60">
        <f>COUNTIFS(配置清单!G:G,G85,配置清单!H:H,"IA",配置清单!N:N,"在岗",配置清单!P:P,"&lt;&gt;暂不胜任")</f>
        <v>0</v>
      </c>
      <c r="BB85" s="61" t="str">
        <f t="shared" si="80"/>
        <v>NA</v>
      </c>
      <c r="BC85" s="60">
        <f>COUNTIFS(配置清单!G:G,规划及评估!G85,配置清单!H:H,"产品经理",配置清单!N:N,"在岗")</f>
        <v>0</v>
      </c>
      <c r="BD85" s="61" t="str">
        <f t="shared" si="81"/>
        <v>NA</v>
      </c>
      <c r="BE85" s="60">
        <f>COUNTIFS(配置清单!G:G,G85,配置清单!H:H,"产品经理",配置清单!N:N,"在岗",配置清单!P:P,"&lt;&gt;暂不胜任")</f>
        <v>0</v>
      </c>
      <c r="BF85" s="61" t="str">
        <f t="shared" si="82"/>
        <v>NA</v>
      </c>
      <c r="BG85" s="63">
        <f t="shared" si="83"/>
        <v>7</v>
      </c>
      <c r="BH85" s="64">
        <f t="shared" si="84"/>
        <v>7</v>
      </c>
      <c r="BI85" s="64">
        <f t="shared" si="85"/>
        <v>7</v>
      </c>
      <c r="BJ85" s="64">
        <f t="shared" si="86"/>
        <v>7</v>
      </c>
      <c r="BK85" s="65">
        <f t="shared" si="87"/>
        <v>1</v>
      </c>
      <c r="BL85" s="66">
        <f t="shared" si="88"/>
        <v>1</v>
      </c>
      <c r="BM85" s="92">
        <f t="shared" si="89"/>
        <v>2</v>
      </c>
      <c r="BN85" s="92">
        <f t="shared" si="90"/>
        <v>2</v>
      </c>
      <c r="BO85" s="92">
        <f t="shared" si="91"/>
        <v>0</v>
      </c>
      <c r="BP85" s="92">
        <f t="shared" si="92"/>
        <v>0</v>
      </c>
      <c r="BQ85" s="92">
        <f t="shared" si="93"/>
        <v>0</v>
      </c>
      <c r="BR85" s="92">
        <f t="shared" si="94"/>
        <v>0</v>
      </c>
      <c r="BS85" s="92">
        <f t="shared" si="95"/>
        <v>2</v>
      </c>
      <c r="BT85" s="92">
        <f t="shared" si="96"/>
        <v>2</v>
      </c>
      <c r="BU85" s="92">
        <f t="shared" si="97"/>
        <v>2</v>
      </c>
      <c r="BV85" s="92">
        <f t="shared" si="98"/>
        <v>2</v>
      </c>
      <c r="BW85" s="92">
        <f t="shared" si="99"/>
        <v>1</v>
      </c>
      <c r="BX85" s="92">
        <f t="shared" si="100"/>
        <v>1</v>
      </c>
      <c r="BY85" s="92">
        <f t="shared" si="101"/>
        <v>0</v>
      </c>
      <c r="BZ85" s="92">
        <f t="shared" si="102"/>
        <v>0</v>
      </c>
      <c r="CA85" s="92">
        <f t="shared" si="103"/>
        <v>0</v>
      </c>
      <c r="CB85" s="92">
        <f t="shared" si="104"/>
        <v>0</v>
      </c>
      <c r="CC85" s="92">
        <f t="shared" si="105"/>
        <v>0</v>
      </c>
      <c r="CD85" s="92">
        <f t="shared" si="106"/>
        <v>0</v>
      </c>
    </row>
    <row r="86" spans="1:82" hidden="1">
      <c r="A86" s="34">
        <v>79</v>
      </c>
      <c r="B86" s="34" t="s">
        <v>185</v>
      </c>
      <c r="C86" s="34" t="s">
        <v>1067</v>
      </c>
      <c r="D86" s="34" t="s">
        <v>1962</v>
      </c>
      <c r="E86" s="34" t="s">
        <v>1958</v>
      </c>
      <c r="F86" s="34" t="s">
        <v>1989</v>
      </c>
      <c r="G86" s="34" t="s">
        <v>1990</v>
      </c>
      <c r="H86" s="34" t="s">
        <v>7</v>
      </c>
      <c r="I86" s="34" t="s">
        <v>7</v>
      </c>
      <c r="J86" s="34" t="s">
        <v>195</v>
      </c>
      <c r="K86" s="34" t="s">
        <v>195</v>
      </c>
      <c r="L86" s="34" t="s">
        <v>2051</v>
      </c>
      <c r="M86" s="34" t="s">
        <v>2023</v>
      </c>
      <c r="N86" s="34">
        <v>1</v>
      </c>
      <c r="O86" s="34">
        <v>0</v>
      </c>
      <c r="P86" s="34">
        <v>0</v>
      </c>
      <c r="Q86" s="34">
        <v>0</v>
      </c>
      <c r="R86" s="34">
        <v>0</v>
      </c>
      <c r="S86" s="34">
        <v>0</v>
      </c>
      <c r="T86" s="34">
        <v>0</v>
      </c>
      <c r="U86" s="77">
        <v>0</v>
      </c>
      <c r="V86" s="34">
        <v>0</v>
      </c>
      <c r="W86" s="60">
        <f>COUNTIFS(配置清单!G:G,G86,配置清单!$H:$H,"PM",配置清单!$N:$N,"在岗")</f>
        <v>1</v>
      </c>
      <c r="X86" s="61">
        <f t="shared" si="65"/>
        <v>1</v>
      </c>
      <c r="Y86" s="60">
        <f>COUNTIFS(配置清单!$G:$G,G86,配置清单!$H:$H,"PM",配置清单!$N:$N,"在岗",配置清单!$P:$P,"&lt;&gt;暂不胜任")</f>
        <v>1</v>
      </c>
      <c r="Z86" s="61">
        <f t="shared" si="66"/>
        <v>1</v>
      </c>
      <c r="AA86" s="62">
        <f>COUNTIFS(配置清单!$G:$G,G86,配置清单!$H:$H,"SE",配置清单!$N:$N,"在岗")+COUNTIFS(配置清单!$G:$G,G86,配置清单!$H:$H,"SA",配置清单!$N:$N,"在岗")</f>
        <v>0</v>
      </c>
      <c r="AB86" s="61" t="str">
        <f t="shared" si="67"/>
        <v>NA</v>
      </c>
      <c r="AC86" s="60">
        <f>COUNTIFS(配置清单!$G:$G,G86,配置清单!$H:$H,"SE",配置清单!$N:$N,"在岗",配置清单!$P:$P,"&lt;&gt;暂不胜任")+COUNTIFS(配置清单!$G:$G,G86,配置清单!$H:$H,"SA",配置清单!$N:$N,"在岗",配置清单!$P:$P,"&lt;&gt;暂不胜任")</f>
        <v>0</v>
      </c>
      <c r="AD86" s="61" t="str">
        <f t="shared" si="68"/>
        <v>NA</v>
      </c>
      <c r="AE86" s="60">
        <f>COUNTIFS(配置清单!$G:$G,G86,配置清单!H:H,"MDE",配置清单!N:N,"在岗")</f>
        <v>0</v>
      </c>
      <c r="AF86" s="61" t="str">
        <f t="shared" si="69"/>
        <v>NA</v>
      </c>
      <c r="AG86" s="60">
        <f>COUNTIFS(配置清单!$G:$G,G86,配置清单!$H:$H,"MDE",配置清单!$N:$N,"在岗",配置清单!$P:$P,"&lt;&gt;暂不胜任")</f>
        <v>0</v>
      </c>
      <c r="AH86" s="61" t="str">
        <f t="shared" si="70"/>
        <v>NA</v>
      </c>
      <c r="AI86" s="62">
        <f>COUNTIFS(配置清单!G:G,G86,配置清单!H:H,"TPM",配置清单!N:N,"在岗")+COUNTIFS(配置清单!G:G,G86,配置清单!H:H,"TC",配置清单!N:N,"在岗")</f>
        <v>0</v>
      </c>
      <c r="AJ86" s="61" t="str">
        <f t="shared" si="71"/>
        <v>NA</v>
      </c>
      <c r="AK86" s="60">
        <f>COUNTIFS(配置清单!G:G,G86,配置清单!H:H,"TPM",配置清单!N:N,"在岗",配置清单!P:P,"&lt;&gt;暂不胜任")+COUNTIFS(配置清单!G:G,G86,配置清单!H:H,"TC",配置清单!N:N,"在岗",配置清单!P:P,"&lt;&gt;暂不胜任")</f>
        <v>0</v>
      </c>
      <c r="AL86" s="61" t="str">
        <f t="shared" si="72"/>
        <v>NA</v>
      </c>
      <c r="AM86" s="60">
        <f>COUNTIFS(配置清单!G:G,G86,配置清单!H:H,"TSE",配置清单!N:N,"在岗")</f>
        <v>0</v>
      </c>
      <c r="AN86" s="61" t="str">
        <f t="shared" si="73"/>
        <v>NA</v>
      </c>
      <c r="AO86" s="60">
        <f>COUNTIFS(配置清单!G:G,G86,配置清单!H:H,"TSE",配置清单!N:N,"在岗",配置清单!P:P,"&lt;&gt;暂不胜任")</f>
        <v>0</v>
      </c>
      <c r="AP86" s="61" t="str">
        <f t="shared" si="74"/>
        <v>NA</v>
      </c>
      <c r="AQ86" s="60">
        <f>COUNTIFS(配置清单!$G:$G,G86,配置清单!H:H,"QA",配置清单!N:N,"在岗")</f>
        <v>0</v>
      </c>
      <c r="AR86" s="61" t="str">
        <f t="shared" si="75"/>
        <v>NA</v>
      </c>
      <c r="AS86" s="60">
        <f>COUNTIFS(配置清单!$G:$G,G86,配置清单!$H:$H,"QA",配置清单!$N:$N,"在岗",配置清单!$P:$P,"&lt;&gt;暂不胜任")</f>
        <v>0</v>
      </c>
      <c r="AT86" s="61" t="str">
        <f t="shared" si="76"/>
        <v>NA</v>
      </c>
      <c r="AU86" s="60">
        <f>COUNTIFS(配置清单!G:G,规划及评估!G86,配置清单!H:H,"BA",配置清单!N:N,"在岗")</f>
        <v>0</v>
      </c>
      <c r="AV86" s="61" t="str">
        <f t="shared" si="77"/>
        <v>NA</v>
      </c>
      <c r="AW86" s="60">
        <f>COUNTIFS(配置清单!G:G,G86,配置清单!H:H,"BA",配置清单!N:N,"在岗",配置清单!P:P,"&lt;&gt;暂不胜任")</f>
        <v>0</v>
      </c>
      <c r="AX86" s="61" t="str">
        <f t="shared" si="78"/>
        <v>NA</v>
      </c>
      <c r="AY86" s="60">
        <f>COUNTIFS(配置清单!G:G,规划及评估!G86,配置清单!H:H,"IA",配置清单!N:N,"在岗")</f>
        <v>0</v>
      </c>
      <c r="AZ86" s="61" t="str">
        <f t="shared" si="79"/>
        <v>NA</v>
      </c>
      <c r="BA86" s="60">
        <f>COUNTIFS(配置清单!G:G,G86,配置清单!H:H,"IA",配置清单!N:N,"在岗",配置清单!P:P,"&lt;&gt;暂不胜任")</f>
        <v>0</v>
      </c>
      <c r="BB86" s="61" t="str">
        <f t="shared" si="80"/>
        <v>NA</v>
      </c>
      <c r="BC86" s="60">
        <f>COUNTIFS(配置清单!G:G,规划及评估!G86,配置清单!H:H,"产品经理",配置清单!N:N,"在岗")</f>
        <v>0</v>
      </c>
      <c r="BD86" s="61" t="str">
        <f t="shared" si="81"/>
        <v>NA</v>
      </c>
      <c r="BE86" s="60">
        <f>COUNTIFS(配置清单!G:G,G86,配置清单!H:H,"产品经理",配置清单!N:N,"在岗",配置清单!P:P,"&lt;&gt;暂不胜任")</f>
        <v>0</v>
      </c>
      <c r="BF86" s="61" t="str">
        <f t="shared" si="82"/>
        <v>NA</v>
      </c>
      <c r="BG86" s="63">
        <f t="shared" si="83"/>
        <v>1</v>
      </c>
      <c r="BH86" s="64">
        <f t="shared" si="84"/>
        <v>1</v>
      </c>
      <c r="BI86" s="64">
        <f t="shared" si="85"/>
        <v>1</v>
      </c>
      <c r="BJ86" s="64">
        <f t="shared" si="86"/>
        <v>1</v>
      </c>
      <c r="BK86" s="65">
        <f t="shared" si="87"/>
        <v>1</v>
      </c>
      <c r="BL86" s="66">
        <f t="shared" si="88"/>
        <v>1</v>
      </c>
      <c r="BM86" s="92">
        <f t="shared" si="89"/>
        <v>1</v>
      </c>
      <c r="BN86" s="92">
        <f t="shared" si="90"/>
        <v>1</v>
      </c>
      <c r="BO86" s="92">
        <f t="shared" si="91"/>
        <v>0</v>
      </c>
      <c r="BP86" s="92">
        <f t="shared" si="92"/>
        <v>0</v>
      </c>
      <c r="BQ86" s="92">
        <f t="shared" si="93"/>
        <v>0</v>
      </c>
      <c r="BR86" s="92">
        <f t="shared" si="94"/>
        <v>0</v>
      </c>
      <c r="BS86" s="92">
        <f t="shared" si="95"/>
        <v>0</v>
      </c>
      <c r="BT86" s="92">
        <f t="shared" si="96"/>
        <v>0</v>
      </c>
      <c r="BU86" s="92">
        <f t="shared" si="97"/>
        <v>0</v>
      </c>
      <c r="BV86" s="92">
        <f t="shared" si="98"/>
        <v>0</v>
      </c>
      <c r="BW86" s="92">
        <f t="shared" si="99"/>
        <v>0</v>
      </c>
      <c r="BX86" s="92">
        <f t="shared" si="100"/>
        <v>0</v>
      </c>
      <c r="BY86" s="92">
        <f t="shared" si="101"/>
        <v>0</v>
      </c>
      <c r="BZ86" s="92">
        <f t="shared" si="102"/>
        <v>0</v>
      </c>
      <c r="CA86" s="92">
        <f t="shared" si="103"/>
        <v>0</v>
      </c>
      <c r="CB86" s="92">
        <f t="shared" si="104"/>
        <v>0</v>
      </c>
      <c r="CC86" s="92">
        <f t="shared" si="105"/>
        <v>0</v>
      </c>
      <c r="CD86" s="92">
        <f t="shared" si="106"/>
        <v>0</v>
      </c>
    </row>
    <row r="87" spans="1:82" hidden="1">
      <c r="A87" s="34">
        <v>81</v>
      </c>
      <c r="B87" s="34" t="s">
        <v>185</v>
      </c>
      <c r="C87" s="34" t="s">
        <v>1067</v>
      </c>
      <c r="D87" s="34" t="s">
        <v>1962</v>
      </c>
      <c r="E87" s="34" t="s">
        <v>1958</v>
      </c>
      <c r="F87" s="34" t="s">
        <v>1967</v>
      </c>
      <c r="G87" s="34" t="s">
        <v>1968</v>
      </c>
      <c r="H87" s="34" t="s">
        <v>7</v>
      </c>
      <c r="I87" s="34" t="s">
        <v>7</v>
      </c>
      <c r="J87" s="34" t="s">
        <v>195</v>
      </c>
      <c r="K87" s="34" t="s">
        <v>34</v>
      </c>
      <c r="L87" s="34" t="s">
        <v>2080</v>
      </c>
      <c r="M87" s="34" t="s">
        <v>2023</v>
      </c>
      <c r="N87" s="34">
        <v>1</v>
      </c>
      <c r="O87" s="34">
        <v>0</v>
      </c>
      <c r="P87" s="34">
        <v>0</v>
      </c>
      <c r="Q87" s="34">
        <v>0</v>
      </c>
      <c r="R87" s="34">
        <v>1</v>
      </c>
      <c r="S87" s="34">
        <v>1</v>
      </c>
      <c r="T87" s="34">
        <v>0</v>
      </c>
      <c r="U87" s="77">
        <v>0</v>
      </c>
      <c r="V87" s="34">
        <v>0</v>
      </c>
      <c r="W87" s="60">
        <f>COUNTIFS(配置清单!G:G,G87,配置清单!$H:$H,"PM",配置清单!$N:$N,"在岗")</f>
        <v>1</v>
      </c>
      <c r="X87" s="61">
        <f t="shared" si="65"/>
        <v>1</v>
      </c>
      <c r="Y87" s="60">
        <f>COUNTIFS(配置清单!$G:$G,G87,配置清单!$H:$H,"PM",配置清单!$N:$N,"在岗",配置清单!$P:$P,"&lt;&gt;暂不胜任")</f>
        <v>1</v>
      </c>
      <c r="Z87" s="61">
        <f t="shared" si="66"/>
        <v>1</v>
      </c>
      <c r="AA87" s="62">
        <f>COUNTIFS(配置清单!$G:$G,G87,配置清单!$H:$H,"SE",配置清单!$N:$N,"在岗")+COUNTIFS(配置清单!$G:$G,G87,配置清单!$H:$H,"SA",配置清单!$N:$N,"在岗")</f>
        <v>0</v>
      </c>
      <c r="AB87" s="61" t="str">
        <f t="shared" si="67"/>
        <v>NA</v>
      </c>
      <c r="AC87" s="60">
        <f>COUNTIFS(配置清单!$G:$G,G87,配置清单!$H:$H,"SE",配置清单!$N:$N,"在岗",配置清单!$P:$P,"&lt;&gt;暂不胜任")+COUNTIFS(配置清单!$G:$G,G87,配置清单!$H:$H,"SA",配置清单!$N:$N,"在岗",配置清单!$P:$P,"&lt;&gt;暂不胜任")</f>
        <v>0</v>
      </c>
      <c r="AD87" s="61" t="str">
        <f t="shared" si="68"/>
        <v>NA</v>
      </c>
      <c r="AE87" s="60">
        <f>COUNTIFS(配置清单!$G:$G,G87,配置清单!H:H,"MDE",配置清单!N:N,"在岗")</f>
        <v>0</v>
      </c>
      <c r="AF87" s="61" t="str">
        <f t="shared" si="69"/>
        <v>NA</v>
      </c>
      <c r="AG87" s="60">
        <f>COUNTIFS(配置清单!$G:$G,G87,配置清单!$H:$H,"MDE",配置清单!$N:$N,"在岗",配置清单!$P:$P,"&lt;&gt;暂不胜任")</f>
        <v>0</v>
      </c>
      <c r="AH87" s="61" t="str">
        <f t="shared" si="70"/>
        <v>NA</v>
      </c>
      <c r="AI87" s="62">
        <f>COUNTIFS(配置清单!G:G,G87,配置清单!H:H,"TPM",配置清单!N:N,"在岗")+COUNTIFS(配置清单!G:G,G87,配置清单!H:H,"TC",配置清单!N:N,"在岗")</f>
        <v>0</v>
      </c>
      <c r="AJ87" s="61" t="str">
        <f t="shared" si="71"/>
        <v>NA</v>
      </c>
      <c r="AK87" s="60">
        <f>COUNTIFS(配置清单!G:G,G87,配置清单!H:H,"TPM",配置清单!N:N,"在岗",配置清单!P:P,"&lt;&gt;暂不胜任")+COUNTIFS(配置清单!G:G,G87,配置清单!H:H,"TC",配置清单!N:N,"在岗",配置清单!P:P,"&lt;&gt;暂不胜任")</f>
        <v>0</v>
      </c>
      <c r="AL87" s="61" t="str">
        <f t="shared" si="72"/>
        <v>NA</v>
      </c>
      <c r="AM87" s="60">
        <f>COUNTIFS(配置清单!G:G,G87,配置清单!H:H,"TSE",配置清单!N:N,"在岗")</f>
        <v>1</v>
      </c>
      <c r="AN87" s="61">
        <f t="shared" si="73"/>
        <v>1</v>
      </c>
      <c r="AO87" s="60">
        <f>COUNTIFS(配置清单!G:G,G87,配置清单!H:H,"TSE",配置清单!N:N,"在岗",配置清单!P:P,"&lt;&gt;暂不胜任")</f>
        <v>1</v>
      </c>
      <c r="AP87" s="61">
        <f t="shared" si="74"/>
        <v>1</v>
      </c>
      <c r="AQ87" s="60">
        <f>COUNTIFS(配置清单!$G:$G,G87,配置清单!H:H,"QA",配置清单!N:N,"在岗")</f>
        <v>1</v>
      </c>
      <c r="AR87" s="61">
        <f t="shared" si="75"/>
        <v>1</v>
      </c>
      <c r="AS87" s="60">
        <f>COUNTIFS(配置清单!$G:$G,G87,配置清单!$H:$H,"QA",配置清单!$N:$N,"在岗",配置清单!$P:$P,"&lt;&gt;暂不胜任")</f>
        <v>1</v>
      </c>
      <c r="AT87" s="61">
        <f t="shared" si="76"/>
        <v>1</v>
      </c>
      <c r="AU87" s="60">
        <f>COUNTIFS(配置清单!G:G,规划及评估!G87,配置清单!H:H,"BA",配置清单!N:N,"在岗")</f>
        <v>0</v>
      </c>
      <c r="AV87" s="61" t="str">
        <f t="shared" si="77"/>
        <v>NA</v>
      </c>
      <c r="AW87" s="60">
        <f>COUNTIFS(配置清单!G:G,G87,配置清单!H:H,"BA",配置清单!N:N,"在岗",配置清单!P:P,"&lt;&gt;暂不胜任")</f>
        <v>0</v>
      </c>
      <c r="AX87" s="61" t="str">
        <f t="shared" si="78"/>
        <v>NA</v>
      </c>
      <c r="AY87" s="60">
        <f>COUNTIFS(配置清单!G:G,规划及评估!G87,配置清单!H:H,"IA",配置清单!N:N,"在岗")</f>
        <v>0</v>
      </c>
      <c r="AZ87" s="61" t="str">
        <f t="shared" si="79"/>
        <v>NA</v>
      </c>
      <c r="BA87" s="60">
        <f>COUNTIFS(配置清单!G:G,G87,配置清单!H:H,"IA",配置清单!N:N,"在岗",配置清单!P:P,"&lt;&gt;暂不胜任")</f>
        <v>0</v>
      </c>
      <c r="BB87" s="61" t="str">
        <f t="shared" si="80"/>
        <v>NA</v>
      </c>
      <c r="BC87" s="60">
        <f>COUNTIFS(配置清单!G:G,规划及评估!G87,配置清单!H:H,"产品经理",配置清单!N:N,"在岗")</f>
        <v>0</v>
      </c>
      <c r="BD87" s="61" t="str">
        <f t="shared" si="81"/>
        <v>NA</v>
      </c>
      <c r="BE87" s="60">
        <f>COUNTIFS(配置清单!G:G,G87,配置清单!H:H,"产品经理",配置清单!N:N,"在岗",配置清单!P:P,"&lt;&gt;暂不胜任")</f>
        <v>0</v>
      </c>
      <c r="BF87" s="61" t="str">
        <f t="shared" si="82"/>
        <v>NA</v>
      </c>
      <c r="BG87" s="63">
        <f t="shared" si="83"/>
        <v>3</v>
      </c>
      <c r="BH87" s="64">
        <f t="shared" si="84"/>
        <v>3</v>
      </c>
      <c r="BI87" s="64">
        <f t="shared" si="85"/>
        <v>3</v>
      </c>
      <c r="BJ87" s="64">
        <f t="shared" si="86"/>
        <v>3</v>
      </c>
      <c r="BK87" s="65">
        <f t="shared" si="87"/>
        <v>1</v>
      </c>
      <c r="BL87" s="66">
        <f t="shared" si="88"/>
        <v>1</v>
      </c>
      <c r="BM87" s="92">
        <f t="shared" si="89"/>
        <v>1</v>
      </c>
      <c r="BN87" s="92">
        <f t="shared" si="90"/>
        <v>1</v>
      </c>
      <c r="BO87" s="92">
        <f t="shared" si="91"/>
        <v>0</v>
      </c>
      <c r="BP87" s="92">
        <f t="shared" si="92"/>
        <v>0</v>
      </c>
      <c r="BQ87" s="92">
        <f t="shared" si="93"/>
        <v>0</v>
      </c>
      <c r="BR87" s="92">
        <f t="shared" si="94"/>
        <v>0</v>
      </c>
      <c r="BS87" s="92">
        <f t="shared" si="95"/>
        <v>0</v>
      </c>
      <c r="BT87" s="92">
        <f t="shared" si="96"/>
        <v>0</v>
      </c>
      <c r="BU87" s="92">
        <f t="shared" si="97"/>
        <v>1</v>
      </c>
      <c r="BV87" s="92">
        <f t="shared" si="98"/>
        <v>1</v>
      </c>
      <c r="BW87" s="92">
        <f t="shared" si="99"/>
        <v>1</v>
      </c>
      <c r="BX87" s="92">
        <f t="shared" si="100"/>
        <v>1</v>
      </c>
      <c r="BY87" s="92">
        <f t="shared" si="101"/>
        <v>0</v>
      </c>
      <c r="BZ87" s="92">
        <f t="shared" si="102"/>
        <v>0</v>
      </c>
      <c r="CA87" s="92">
        <f t="shared" si="103"/>
        <v>0</v>
      </c>
      <c r="CB87" s="92">
        <f t="shared" si="104"/>
        <v>0</v>
      </c>
      <c r="CC87" s="92">
        <f t="shared" si="105"/>
        <v>0</v>
      </c>
      <c r="CD87" s="92">
        <f t="shared" si="106"/>
        <v>0</v>
      </c>
    </row>
    <row r="88" spans="1:82" hidden="1">
      <c r="A88" s="34">
        <v>82</v>
      </c>
      <c r="B88" s="34" t="s">
        <v>185</v>
      </c>
      <c r="C88" s="34" t="s">
        <v>1067</v>
      </c>
      <c r="D88" s="34" t="s">
        <v>1962</v>
      </c>
      <c r="E88" s="34" t="s">
        <v>1958</v>
      </c>
      <c r="F88" s="34" t="s">
        <v>1967</v>
      </c>
      <c r="G88" s="34" t="s">
        <v>1972</v>
      </c>
      <c r="H88" s="34" t="s">
        <v>7</v>
      </c>
      <c r="I88" s="34" t="s">
        <v>7</v>
      </c>
      <c r="J88" s="34" t="s">
        <v>195</v>
      </c>
      <c r="K88" s="34" t="s">
        <v>195</v>
      </c>
      <c r="L88" s="34" t="s">
        <v>2063</v>
      </c>
      <c r="M88" s="34" t="s">
        <v>2023</v>
      </c>
      <c r="N88" s="34">
        <v>1</v>
      </c>
      <c r="O88" s="34">
        <v>0</v>
      </c>
      <c r="P88" s="34">
        <v>0</v>
      </c>
      <c r="Q88" s="34">
        <v>0</v>
      </c>
      <c r="R88" s="34">
        <v>0</v>
      </c>
      <c r="S88" s="34">
        <v>0</v>
      </c>
      <c r="T88" s="34">
        <v>0</v>
      </c>
      <c r="U88" s="77">
        <v>0</v>
      </c>
      <c r="V88" s="34">
        <v>0</v>
      </c>
      <c r="W88" s="60">
        <f>COUNTIFS(配置清单!G:G,G88,配置清单!$H:$H,"PM",配置清单!$N:$N,"在岗")</f>
        <v>1</v>
      </c>
      <c r="X88" s="61">
        <f t="shared" si="65"/>
        <v>1</v>
      </c>
      <c r="Y88" s="60">
        <f>COUNTIFS(配置清单!$G:$G,G88,配置清单!$H:$H,"PM",配置清单!$N:$N,"在岗",配置清单!$P:$P,"&lt;&gt;暂不胜任")</f>
        <v>1</v>
      </c>
      <c r="Z88" s="61">
        <f t="shared" si="66"/>
        <v>1</v>
      </c>
      <c r="AA88" s="62">
        <f>COUNTIFS(配置清单!$G:$G,G88,配置清单!$H:$H,"SE",配置清单!$N:$N,"在岗")+COUNTIFS(配置清单!$G:$G,G88,配置清单!$H:$H,"SA",配置清单!$N:$N,"在岗")</f>
        <v>0</v>
      </c>
      <c r="AB88" s="61" t="str">
        <f t="shared" si="67"/>
        <v>NA</v>
      </c>
      <c r="AC88" s="60">
        <f>COUNTIFS(配置清单!$G:$G,G88,配置清单!$H:$H,"SE",配置清单!$N:$N,"在岗",配置清单!$P:$P,"&lt;&gt;暂不胜任")+COUNTIFS(配置清单!$G:$G,G88,配置清单!$H:$H,"SA",配置清单!$N:$N,"在岗",配置清单!$P:$P,"&lt;&gt;暂不胜任")</f>
        <v>0</v>
      </c>
      <c r="AD88" s="61" t="str">
        <f t="shared" si="68"/>
        <v>NA</v>
      </c>
      <c r="AE88" s="60">
        <f>COUNTIFS(配置清单!$G:$G,G88,配置清单!H:H,"MDE",配置清单!N:N,"在岗")</f>
        <v>0</v>
      </c>
      <c r="AF88" s="61" t="str">
        <f t="shared" si="69"/>
        <v>NA</v>
      </c>
      <c r="AG88" s="60">
        <f>COUNTIFS(配置清单!$G:$G,G88,配置清单!$H:$H,"MDE",配置清单!$N:$N,"在岗",配置清单!$P:$P,"&lt;&gt;暂不胜任")</f>
        <v>0</v>
      </c>
      <c r="AH88" s="61" t="str">
        <f t="shared" si="70"/>
        <v>NA</v>
      </c>
      <c r="AI88" s="62">
        <f>COUNTIFS(配置清单!G:G,G88,配置清单!H:H,"TPM",配置清单!N:N,"在岗")+COUNTIFS(配置清单!G:G,G88,配置清单!H:H,"TC",配置清单!N:N,"在岗")</f>
        <v>0</v>
      </c>
      <c r="AJ88" s="61" t="str">
        <f t="shared" si="71"/>
        <v>NA</v>
      </c>
      <c r="AK88" s="60">
        <f>COUNTIFS(配置清单!G:G,G88,配置清单!H:H,"TPM",配置清单!N:N,"在岗",配置清单!P:P,"&lt;&gt;暂不胜任")+COUNTIFS(配置清单!G:G,G88,配置清单!H:H,"TC",配置清单!N:N,"在岗",配置清单!P:P,"&lt;&gt;暂不胜任")</f>
        <v>0</v>
      </c>
      <c r="AL88" s="61" t="str">
        <f t="shared" si="72"/>
        <v>NA</v>
      </c>
      <c r="AM88" s="60">
        <f>COUNTIFS(配置清单!G:G,G88,配置清单!H:H,"TSE",配置清单!N:N,"在岗")</f>
        <v>0</v>
      </c>
      <c r="AN88" s="61" t="str">
        <f t="shared" si="73"/>
        <v>NA</v>
      </c>
      <c r="AO88" s="60">
        <f>COUNTIFS(配置清单!G:G,G88,配置清单!H:H,"TSE",配置清单!N:N,"在岗",配置清单!P:P,"&lt;&gt;暂不胜任")</f>
        <v>0</v>
      </c>
      <c r="AP88" s="61" t="str">
        <f t="shared" si="74"/>
        <v>NA</v>
      </c>
      <c r="AQ88" s="60">
        <f>COUNTIFS(配置清单!$G:$G,G88,配置清单!H:H,"QA",配置清单!N:N,"在岗")</f>
        <v>0</v>
      </c>
      <c r="AR88" s="61" t="str">
        <f t="shared" si="75"/>
        <v>NA</v>
      </c>
      <c r="AS88" s="60">
        <f>COUNTIFS(配置清单!$G:$G,G88,配置清单!$H:$H,"QA",配置清单!$N:$N,"在岗",配置清单!$P:$P,"&lt;&gt;暂不胜任")</f>
        <v>0</v>
      </c>
      <c r="AT88" s="61" t="str">
        <f t="shared" si="76"/>
        <v>NA</v>
      </c>
      <c r="AU88" s="60">
        <f>COUNTIFS(配置清单!G:G,规划及评估!G88,配置清单!H:H,"BA",配置清单!N:N,"在岗")</f>
        <v>0</v>
      </c>
      <c r="AV88" s="61" t="str">
        <f t="shared" si="77"/>
        <v>NA</v>
      </c>
      <c r="AW88" s="60">
        <f>COUNTIFS(配置清单!G:G,G88,配置清单!H:H,"BA",配置清单!N:N,"在岗",配置清单!P:P,"&lt;&gt;暂不胜任")</f>
        <v>0</v>
      </c>
      <c r="AX88" s="61" t="str">
        <f t="shared" si="78"/>
        <v>NA</v>
      </c>
      <c r="AY88" s="60">
        <f>COUNTIFS(配置清单!G:G,规划及评估!G88,配置清单!H:H,"IA",配置清单!N:N,"在岗")</f>
        <v>0</v>
      </c>
      <c r="AZ88" s="61" t="str">
        <f t="shared" si="79"/>
        <v>NA</v>
      </c>
      <c r="BA88" s="60">
        <f>COUNTIFS(配置清单!G:G,G88,配置清单!H:H,"IA",配置清单!N:N,"在岗",配置清单!P:P,"&lt;&gt;暂不胜任")</f>
        <v>0</v>
      </c>
      <c r="BB88" s="61" t="str">
        <f t="shared" si="80"/>
        <v>NA</v>
      </c>
      <c r="BC88" s="60">
        <f>COUNTIFS(配置清单!G:G,规划及评估!G88,配置清单!H:H,"产品经理",配置清单!N:N,"在岗")</f>
        <v>0</v>
      </c>
      <c r="BD88" s="61" t="str">
        <f t="shared" si="81"/>
        <v>NA</v>
      </c>
      <c r="BE88" s="60">
        <f>COUNTIFS(配置清单!G:G,G88,配置清单!H:H,"产品经理",配置清单!N:N,"在岗",配置清单!P:P,"&lt;&gt;暂不胜任")</f>
        <v>0</v>
      </c>
      <c r="BF88" s="61" t="str">
        <f t="shared" si="82"/>
        <v>NA</v>
      </c>
      <c r="BG88" s="63">
        <f t="shared" si="83"/>
        <v>1</v>
      </c>
      <c r="BH88" s="64">
        <f t="shared" si="84"/>
        <v>1</v>
      </c>
      <c r="BI88" s="64">
        <f t="shared" si="85"/>
        <v>1</v>
      </c>
      <c r="BJ88" s="64">
        <f t="shared" si="86"/>
        <v>1</v>
      </c>
      <c r="BK88" s="65">
        <f t="shared" si="87"/>
        <v>1</v>
      </c>
      <c r="BL88" s="66">
        <f t="shared" si="88"/>
        <v>1</v>
      </c>
      <c r="BM88" s="92">
        <f t="shared" si="89"/>
        <v>1</v>
      </c>
      <c r="BN88" s="92">
        <f t="shared" si="90"/>
        <v>1</v>
      </c>
      <c r="BO88" s="92">
        <f t="shared" si="91"/>
        <v>0</v>
      </c>
      <c r="BP88" s="92">
        <f t="shared" si="92"/>
        <v>0</v>
      </c>
      <c r="BQ88" s="92">
        <f t="shared" si="93"/>
        <v>0</v>
      </c>
      <c r="BR88" s="92">
        <f t="shared" si="94"/>
        <v>0</v>
      </c>
      <c r="BS88" s="92">
        <f t="shared" si="95"/>
        <v>0</v>
      </c>
      <c r="BT88" s="92">
        <f t="shared" si="96"/>
        <v>0</v>
      </c>
      <c r="BU88" s="92">
        <f t="shared" si="97"/>
        <v>0</v>
      </c>
      <c r="BV88" s="92">
        <f t="shared" si="98"/>
        <v>0</v>
      </c>
      <c r="BW88" s="92">
        <f t="shared" si="99"/>
        <v>0</v>
      </c>
      <c r="BX88" s="92">
        <f t="shared" si="100"/>
        <v>0</v>
      </c>
      <c r="BY88" s="92">
        <f t="shared" si="101"/>
        <v>0</v>
      </c>
      <c r="BZ88" s="92">
        <f t="shared" si="102"/>
        <v>0</v>
      </c>
      <c r="CA88" s="92">
        <f t="shared" si="103"/>
        <v>0</v>
      </c>
      <c r="CB88" s="92">
        <f t="shared" si="104"/>
        <v>0</v>
      </c>
      <c r="CC88" s="92">
        <f t="shared" si="105"/>
        <v>0</v>
      </c>
      <c r="CD88" s="92">
        <f t="shared" si="106"/>
        <v>0</v>
      </c>
    </row>
    <row r="89" spans="1:82" hidden="1">
      <c r="A89" s="34">
        <v>83</v>
      </c>
      <c r="B89" s="34" t="s">
        <v>185</v>
      </c>
      <c r="C89" s="34" t="s">
        <v>1067</v>
      </c>
      <c r="D89" s="34" t="s">
        <v>1962</v>
      </c>
      <c r="E89" s="34" t="s">
        <v>1958</v>
      </c>
      <c r="F89" s="34" t="s">
        <v>1973</v>
      </c>
      <c r="G89" s="34" t="s">
        <v>1974</v>
      </c>
      <c r="H89" s="34" t="s">
        <v>7</v>
      </c>
      <c r="I89" s="34" t="s">
        <v>7</v>
      </c>
      <c r="J89" s="34" t="s">
        <v>195</v>
      </c>
      <c r="K89" s="34" t="s">
        <v>195</v>
      </c>
      <c r="L89" s="34" t="s">
        <v>2063</v>
      </c>
      <c r="M89" s="34" t="s">
        <v>2023</v>
      </c>
      <c r="N89" s="34">
        <v>1</v>
      </c>
      <c r="O89" s="34">
        <v>0</v>
      </c>
      <c r="P89" s="34">
        <v>0</v>
      </c>
      <c r="Q89" s="34">
        <v>0</v>
      </c>
      <c r="R89" s="34">
        <v>0</v>
      </c>
      <c r="S89" s="34">
        <v>0</v>
      </c>
      <c r="T89" s="34">
        <v>0</v>
      </c>
      <c r="U89" s="77">
        <v>0</v>
      </c>
      <c r="V89" s="34">
        <v>0</v>
      </c>
      <c r="W89" s="60">
        <f>COUNTIFS(配置清单!G:G,G89,配置清单!$H:$H,"PM",配置清单!$N:$N,"在岗")</f>
        <v>2</v>
      </c>
      <c r="X89" s="61">
        <f t="shared" si="65"/>
        <v>1</v>
      </c>
      <c r="Y89" s="60">
        <f>COUNTIFS(配置清单!$G:$G,G89,配置清单!$H:$H,"PM",配置清单!$N:$N,"在岗",配置清单!$P:$P,"&lt;&gt;暂不胜任")</f>
        <v>2</v>
      </c>
      <c r="Z89" s="61">
        <f t="shared" si="66"/>
        <v>1</v>
      </c>
      <c r="AA89" s="62">
        <f>COUNTIFS(配置清单!$G:$G,G89,配置清单!$H:$H,"SE",配置清单!$N:$N,"在岗")+COUNTIFS(配置清单!$G:$G,G89,配置清单!$H:$H,"SA",配置清单!$N:$N,"在岗")</f>
        <v>0</v>
      </c>
      <c r="AB89" s="61" t="str">
        <f t="shared" si="67"/>
        <v>NA</v>
      </c>
      <c r="AC89" s="60">
        <f>COUNTIFS(配置清单!$G:$G,G89,配置清单!$H:$H,"SE",配置清单!$N:$N,"在岗",配置清单!$P:$P,"&lt;&gt;暂不胜任")+COUNTIFS(配置清单!$G:$G,G89,配置清单!$H:$H,"SA",配置清单!$N:$N,"在岗",配置清单!$P:$P,"&lt;&gt;暂不胜任")</f>
        <v>0</v>
      </c>
      <c r="AD89" s="61" t="str">
        <f t="shared" si="68"/>
        <v>NA</v>
      </c>
      <c r="AE89" s="60">
        <f>COUNTIFS(配置清单!$G:$G,G89,配置清单!H:H,"MDE",配置清单!N:N,"在岗")</f>
        <v>0</v>
      </c>
      <c r="AF89" s="61" t="str">
        <f t="shared" si="69"/>
        <v>NA</v>
      </c>
      <c r="AG89" s="60">
        <f>COUNTIFS(配置清单!$G:$G,G89,配置清单!$H:$H,"MDE",配置清单!$N:$N,"在岗",配置清单!$P:$P,"&lt;&gt;暂不胜任")</f>
        <v>0</v>
      </c>
      <c r="AH89" s="61" t="str">
        <f t="shared" si="70"/>
        <v>NA</v>
      </c>
      <c r="AI89" s="62">
        <f>COUNTIFS(配置清单!G:G,G89,配置清单!H:H,"TPM",配置清单!N:N,"在岗")+COUNTIFS(配置清单!G:G,G89,配置清单!H:H,"TC",配置清单!N:N,"在岗")</f>
        <v>0</v>
      </c>
      <c r="AJ89" s="61" t="str">
        <f t="shared" si="71"/>
        <v>NA</v>
      </c>
      <c r="AK89" s="60">
        <f>COUNTIFS(配置清单!G:G,G89,配置清单!H:H,"TPM",配置清单!N:N,"在岗",配置清单!P:P,"&lt;&gt;暂不胜任")+COUNTIFS(配置清单!G:G,G89,配置清单!H:H,"TC",配置清单!N:N,"在岗",配置清单!P:P,"&lt;&gt;暂不胜任")</f>
        <v>0</v>
      </c>
      <c r="AL89" s="61" t="str">
        <f t="shared" si="72"/>
        <v>NA</v>
      </c>
      <c r="AM89" s="60">
        <f>COUNTIFS(配置清单!G:G,G89,配置清单!H:H,"TSE",配置清单!N:N,"在岗")</f>
        <v>0</v>
      </c>
      <c r="AN89" s="61" t="str">
        <f t="shared" si="73"/>
        <v>NA</v>
      </c>
      <c r="AO89" s="60">
        <f>COUNTIFS(配置清单!G:G,G89,配置清单!H:H,"TSE",配置清单!N:N,"在岗",配置清单!P:P,"&lt;&gt;暂不胜任")</f>
        <v>0</v>
      </c>
      <c r="AP89" s="61" t="str">
        <f t="shared" si="74"/>
        <v>NA</v>
      </c>
      <c r="AQ89" s="60">
        <f>COUNTIFS(配置清单!$G:$G,G89,配置清单!H:H,"QA",配置清单!N:N,"在岗")</f>
        <v>0</v>
      </c>
      <c r="AR89" s="61" t="str">
        <f t="shared" si="75"/>
        <v>NA</v>
      </c>
      <c r="AS89" s="60">
        <f>COUNTIFS(配置清单!$G:$G,G89,配置清单!$H:$H,"QA",配置清单!$N:$N,"在岗",配置清单!$P:$P,"&lt;&gt;暂不胜任")</f>
        <v>0</v>
      </c>
      <c r="AT89" s="61" t="str">
        <f t="shared" si="76"/>
        <v>NA</v>
      </c>
      <c r="AU89" s="60">
        <f>COUNTIFS(配置清单!G:G,规划及评估!G89,配置清单!H:H,"BA",配置清单!N:N,"在岗")</f>
        <v>0</v>
      </c>
      <c r="AV89" s="61" t="str">
        <f t="shared" si="77"/>
        <v>NA</v>
      </c>
      <c r="AW89" s="60">
        <f>COUNTIFS(配置清单!G:G,G89,配置清单!H:H,"BA",配置清单!N:N,"在岗",配置清单!P:P,"&lt;&gt;暂不胜任")</f>
        <v>0</v>
      </c>
      <c r="AX89" s="61" t="str">
        <f t="shared" si="78"/>
        <v>NA</v>
      </c>
      <c r="AY89" s="60">
        <f>COUNTIFS(配置清单!G:G,规划及评估!G89,配置清单!H:H,"IA",配置清单!N:N,"在岗")</f>
        <v>0</v>
      </c>
      <c r="AZ89" s="61" t="str">
        <f t="shared" si="79"/>
        <v>NA</v>
      </c>
      <c r="BA89" s="60">
        <f>COUNTIFS(配置清单!G:G,G89,配置清单!H:H,"IA",配置清单!N:N,"在岗",配置清单!P:P,"&lt;&gt;暂不胜任")</f>
        <v>0</v>
      </c>
      <c r="BB89" s="61" t="str">
        <f t="shared" si="80"/>
        <v>NA</v>
      </c>
      <c r="BC89" s="60">
        <f>COUNTIFS(配置清单!G:G,规划及评估!G89,配置清单!H:H,"产品经理",配置清单!N:N,"在岗")</f>
        <v>0</v>
      </c>
      <c r="BD89" s="61" t="str">
        <f t="shared" si="81"/>
        <v>NA</v>
      </c>
      <c r="BE89" s="60">
        <f>COUNTIFS(配置清单!G:G,G89,配置清单!H:H,"产品经理",配置清单!N:N,"在岗",配置清单!P:P,"&lt;&gt;暂不胜任")</f>
        <v>0</v>
      </c>
      <c r="BF89" s="61" t="str">
        <f t="shared" si="82"/>
        <v>NA</v>
      </c>
      <c r="BG89" s="63">
        <f t="shared" si="83"/>
        <v>1</v>
      </c>
      <c r="BH89" s="64">
        <f t="shared" si="84"/>
        <v>2</v>
      </c>
      <c r="BI89" s="64">
        <f t="shared" si="85"/>
        <v>1</v>
      </c>
      <c r="BJ89" s="64">
        <f t="shared" si="86"/>
        <v>1</v>
      </c>
      <c r="BK89" s="65">
        <f t="shared" si="87"/>
        <v>1</v>
      </c>
      <c r="BL89" s="66">
        <f t="shared" si="88"/>
        <v>1</v>
      </c>
      <c r="BM89" s="92">
        <f t="shared" si="89"/>
        <v>1</v>
      </c>
      <c r="BN89" s="92">
        <f t="shared" si="90"/>
        <v>1</v>
      </c>
      <c r="BO89" s="92">
        <f t="shared" si="91"/>
        <v>0</v>
      </c>
      <c r="BP89" s="92">
        <f t="shared" si="92"/>
        <v>0</v>
      </c>
      <c r="BQ89" s="92">
        <f t="shared" si="93"/>
        <v>0</v>
      </c>
      <c r="BR89" s="92">
        <f t="shared" si="94"/>
        <v>0</v>
      </c>
      <c r="BS89" s="92">
        <f t="shared" si="95"/>
        <v>0</v>
      </c>
      <c r="BT89" s="92">
        <f t="shared" si="96"/>
        <v>0</v>
      </c>
      <c r="BU89" s="92">
        <f t="shared" si="97"/>
        <v>0</v>
      </c>
      <c r="BV89" s="92">
        <f t="shared" si="98"/>
        <v>0</v>
      </c>
      <c r="BW89" s="92">
        <f t="shared" si="99"/>
        <v>0</v>
      </c>
      <c r="BX89" s="92">
        <f t="shared" si="100"/>
        <v>0</v>
      </c>
      <c r="BY89" s="92">
        <f t="shared" si="101"/>
        <v>0</v>
      </c>
      <c r="BZ89" s="92">
        <f t="shared" si="102"/>
        <v>0</v>
      </c>
      <c r="CA89" s="92">
        <f t="shared" si="103"/>
        <v>0</v>
      </c>
      <c r="CB89" s="92">
        <f t="shared" si="104"/>
        <v>0</v>
      </c>
      <c r="CC89" s="92">
        <f t="shared" si="105"/>
        <v>0</v>
      </c>
      <c r="CD89" s="92">
        <f t="shared" si="106"/>
        <v>0</v>
      </c>
    </row>
    <row r="90" spans="1:82" hidden="1">
      <c r="A90" s="34">
        <v>84</v>
      </c>
      <c r="B90" s="34" t="s">
        <v>185</v>
      </c>
      <c r="C90" s="34" t="s">
        <v>1067</v>
      </c>
      <c r="D90" s="34" t="s">
        <v>1962</v>
      </c>
      <c r="E90" s="34" t="s">
        <v>1958</v>
      </c>
      <c r="F90" s="34" t="s">
        <v>1978</v>
      </c>
      <c r="G90" s="34" t="s">
        <v>1979</v>
      </c>
      <c r="H90" s="34" t="s">
        <v>7</v>
      </c>
      <c r="I90" s="34" t="s">
        <v>7</v>
      </c>
      <c r="J90" s="34" t="s">
        <v>195</v>
      </c>
      <c r="K90" s="34" t="s">
        <v>195</v>
      </c>
      <c r="L90" s="34" t="s">
        <v>2051</v>
      </c>
      <c r="M90" s="34" t="s">
        <v>2023</v>
      </c>
      <c r="N90" s="34">
        <v>1</v>
      </c>
      <c r="O90" s="34">
        <v>0</v>
      </c>
      <c r="P90" s="34">
        <v>0</v>
      </c>
      <c r="Q90" s="34">
        <v>0</v>
      </c>
      <c r="R90" s="34">
        <v>0</v>
      </c>
      <c r="S90" s="34">
        <v>0</v>
      </c>
      <c r="T90" s="34">
        <v>0</v>
      </c>
      <c r="U90" s="77">
        <v>0</v>
      </c>
      <c r="V90" s="34">
        <v>0</v>
      </c>
      <c r="W90" s="60">
        <f>COUNTIFS(配置清单!G:G,G90,配置清单!$H:$H,"PM",配置清单!$N:$N,"在岗")</f>
        <v>1</v>
      </c>
      <c r="X90" s="61">
        <f t="shared" si="65"/>
        <v>1</v>
      </c>
      <c r="Y90" s="60">
        <f>COUNTIFS(配置清单!$G:$G,G90,配置清单!$H:$H,"PM",配置清单!$N:$N,"在岗",配置清单!$P:$P,"&lt;&gt;暂不胜任")</f>
        <v>1</v>
      </c>
      <c r="Z90" s="61">
        <f t="shared" si="66"/>
        <v>1</v>
      </c>
      <c r="AA90" s="62">
        <f>COUNTIFS(配置清单!$G:$G,G90,配置清单!$H:$H,"SE",配置清单!$N:$N,"在岗")+COUNTIFS(配置清单!$G:$G,G90,配置清单!$H:$H,"SA",配置清单!$N:$N,"在岗")</f>
        <v>0</v>
      </c>
      <c r="AB90" s="61" t="str">
        <f t="shared" si="67"/>
        <v>NA</v>
      </c>
      <c r="AC90" s="60">
        <f>COUNTIFS(配置清单!$G:$G,G90,配置清单!$H:$H,"SE",配置清单!$N:$N,"在岗",配置清单!$P:$P,"&lt;&gt;暂不胜任")+COUNTIFS(配置清单!$G:$G,G90,配置清单!$H:$H,"SA",配置清单!$N:$N,"在岗",配置清单!$P:$P,"&lt;&gt;暂不胜任")</f>
        <v>0</v>
      </c>
      <c r="AD90" s="61" t="str">
        <f t="shared" si="68"/>
        <v>NA</v>
      </c>
      <c r="AE90" s="60">
        <f>COUNTIFS(配置清单!$G:$G,G90,配置清单!H:H,"MDE",配置清单!N:N,"在岗")</f>
        <v>0</v>
      </c>
      <c r="AF90" s="61" t="str">
        <f t="shared" si="69"/>
        <v>NA</v>
      </c>
      <c r="AG90" s="60">
        <f>COUNTIFS(配置清单!$G:$G,G90,配置清单!$H:$H,"MDE",配置清单!$N:$N,"在岗",配置清单!$P:$P,"&lt;&gt;暂不胜任")</f>
        <v>0</v>
      </c>
      <c r="AH90" s="61" t="str">
        <f t="shared" si="70"/>
        <v>NA</v>
      </c>
      <c r="AI90" s="62">
        <f>COUNTIFS(配置清单!G:G,G90,配置清单!H:H,"TPM",配置清单!N:N,"在岗")+COUNTIFS(配置清单!G:G,G90,配置清单!H:H,"TC",配置清单!N:N,"在岗")</f>
        <v>0</v>
      </c>
      <c r="AJ90" s="61" t="str">
        <f t="shared" si="71"/>
        <v>NA</v>
      </c>
      <c r="AK90" s="60">
        <f>COUNTIFS(配置清单!G:G,G90,配置清单!H:H,"TPM",配置清单!N:N,"在岗",配置清单!P:P,"&lt;&gt;暂不胜任")+COUNTIFS(配置清单!G:G,G90,配置清单!H:H,"TC",配置清单!N:N,"在岗",配置清单!P:P,"&lt;&gt;暂不胜任")</f>
        <v>0</v>
      </c>
      <c r="AL90" s="61" t="str">
        <f t="shared" si="72"/>
        <v>NA</v>
      </c>
      <c r="AM90" s="60">
        <f>COUNTIFS(配置清单!G:G,G90,配置清单!H:H,"TSE",配置清单!N:N,"在岗")</f>
        <v>0</v>
      </c>
      <c r="AN90" s="61" t="str">
        <f t="shared" si="73"/>
        <v>NA</v>
      </c>
      <c r="AO90" s="60">
        <f>COUNTIFS(配置清单!G:G,G90,配置清单!H:H,"TSE",配置清单!N:N,"在岗",配置清单!P:P,"&lt;&gt;暂不胜任")</f>
        <v>0</v>
      </c>
      <c r="AP90" s="61" t="str">
        <f t="shared" si="74"/>
        <v>NA</v>
      </c>
      <c r="AQ90" s="60">
        <f>COUNTIFS(配置清单!$G:$G,G90,配置清单!H:H,"QA",配置清单!N:N,"在岗")</f>
        <v>0</v>
      </c>
      <c r="AR90" s="61" t="str">
        <f t="shared" si="75"/>
        <v>NA</v>
      </c>
      <c r="AS90" s="60">
        <f>COUNTIFS(配置清单!$G:$G,G90,配置清单!$H:$H,"QA",配置清单!$N:$N,"在岗",配置清单!$P:$P,"&lt;&gt;暂不胜任")</f>
        <v>0</v>
      </c>
      <c r="AT90" s="61" t="str">
        <f t="shared" si="76"/>
        <v>NA</v>
      </c>
      <c r="AU90" s="60">
        <f>COUNTIFS(配置清单!G:G,规划及评估!G90,配置清单!H:H,"BA",配置清单!N:N,"在岗")</f>
        <v>0</v>
      </c>
      <c r="AV90" s="61" t="str">
        <f t="shared" si="77"/>
        <v>NA</v>
      </c>
      <c r="AW90" s="60">
        <f>COUNTIFS(配置清单!G:G,G90,配置清单!H:H,"BA",配置清单!N:N,"在岗",配置清单!P:P,"&lt;&gt;暂不胜任")</f>
        <v>0</v>
      </c>
      <c r="AX90" s="61" t="str">
        <f t="shared" si="78"/>
        <v>NA</v>
      </c>
      <c r="AY90" s="60">
        <f>COUNTIFS(配置清单!G:G,规划及评估!G90,配置清单!H:H,"IA",配置清单!N:N,"在岗")</f>
        <v>0</v>
      </c>
      <c r="AZ90" s="61" t="str">
        <f t="shared" si="79"/>
        <v>NA</v>
      </c>
      <c r="BA90" s="60">
        <f>COUNTIFS(配置清单!G:G,G90,配置清单!H:H,"IA",配置清单!N:N,"在岗",配置清单!P:P,"&lt;&gt;暂不胜任")</f>
        <v>0</v>
      </c>
      <c r="BB90" s="61" t="str">
        <f t="shared" si="80"/>
        <v>NA</v>
      </c>
      <c r="BC90" s="60">
        <f>COUNTIFS(配置清单!G:G,规划及评估!G90,配置清单!H:H,"产品经理",配置清单!N:N,"在岗")</f>
        <v>0</v>
      </c>
      <c r="BD90" s="61" t="str">
        <f t="shared" si="81"/>
        <v>NA</v>
      </c>
      <c r="BE90" s="60">
        <f>COUNTIFS(配置清单!G:G,G90,配置清单!H:H,"产品经理",配置清单!N:N,"在岗",配置清单!P:P,"&lt;&gt;暂不胜任")</f>
        <v>0</v>
      </c>
      <c r="BF90" s="61" t="str">
        <f t="shared" si="82"/>
        <v>NA</v>
      </c>
      <c r="BG90" s="63">
        <f t="shared" si="83"/>
        <v>1</v>
      </c>
      <c r="BH90" s="64">
        <f t="shared" si="84"/>
        <v>1</v>
      </c>
      <c r="BI90" s="64">
        <f t="shared" si="85"/>
        <v>1</v>
      </c>
      <c r="BJ90" s="64">
        <f t="shared" si="86"/>
        <v>1</v>
      </c>
      <c r="BK90" s="65">
        <f t="shared" si="87"/>
        <v>1</v>
      </c>
      <c r="BL90" s="66">
        <f t="shared" si="88"/>
        <v>1</v>
      </c>
      <c r="BM90" s="92">
        <f t="shared" si="89"/>
        <v>1</v>
      </c>
      <c r="BN90" s="92">
        <f t="shared" si="90"/>
        <v>1</v>
      </c>
      <c r="BO90" s="92">
        <f t="shared" si="91"/>
        <v>0</v>
      </c>
      <c r="BP90" s="92">
        <f t="shared" si="92"/>
        <v>0</v>
      </c>
      <c r="BQ90" s="92">
        <f t="shared" si="93"/>
        <v>0</v>
      </c>
      <c r="BR90" s="92">
        <f t="shared" si="94"/>
        <v>0</v>
      </c>
      <c r="BS90" s="92">
        <f t="shared" si="95"/>
        <v>0</v>
      </c>
      <c r="BT90" s="92">
        <f t="shared" si="96"/>
        <v>0</v>
      </c>
      <c r="BU90" s="92">
        <f t="shared" si="97"/>
        <v>0</v>
      </c>
      <c r="BV90" s="92">
        <f t="shared" si="98"/>
        <v>0</v>
      </c>
      <c r="BW90" s="92">
        <f t="shared" si="99"/>
        <v>0</v>
      </c>
      <c r="BX90" s="92">
        <f t="shared" si="100"/>
        <v>0</v>
      </c>
      <c r="BY90" s="92">
        <f t="shared" si="101"/>
        <v>0</v>
      </c>
      <c r="BZ90" s="92">
        <f t="shared" si="102"/>
        <v>0</v>
      </c>
      <c r="CA90" s="92">
        <f t="shared" si="103"/>
        <v>0</v>
      </c>
      <c r="CB90" s="92">
        <f t="shared" si="104"/>
        <v>0</v>
      </c>
      <c r="CC90" s="92">
        <f t="shared" si="105"/>
        <v>0</v>
      </c>
      <c r="CD90" s="92">
        <f t="shared" si="106"/>
        <v>0</v>
      </c>
    </row>
    <row r="91" spans="1:82" hidden="1">
      <c r="A91" s="34">
        <v>85</v>
      </c>
      <c r="B91" s="34" t="s">
        <v>185</v>
      </c>
      <c r="C91" s="34" t="s">
        <v>1067</v>
      </c>
      <c r="D91" s="34" t="s">
        <v>1962</v>
      </c>
      <c r="E91" s="34" t="s">
        <v>1958</v>
      </c>
      <c r="F91" s="34" t="s">
        <v>1982</v>
      </c>
      <c r="G91" s="34" t="s">
        <v>1983</v>
      </c>
      <c r="H91" s="34" t="s">
        <v>7</v>
      </c>
      <c r="I91" s="34" t="s">
        <v>7</v>
      </c>
      <c r="J91" s="34" t="s">
        <v>195</v>
      </c>
      <c r="K91" s="34" t="s">
        <v>195</v>
      </c>
      <c r="L91" s="34" t="s">
        <v>2051</v>
      </c>
      <c r="M91" s="34" t="s">
        <v>2040</v>
      </c>
      <c r="N91" s="34">
        <v>1</v>
      </c>
      <c r="O91" s="34">
        <v>0</v>
      </c>
      <c r="P91" s="34">
        <v>0</v>
      </c>
      <c r="Q91" s="34">
        <v>0</v>
      </c>
      <c r="R91" s="34">
        <v>0</v>
      </c>
      <c r="S91" s="34">
        <v>0</v>
      </c>
      <c r="T91" s="34">
        <v>0</v>
      </c>
      <c r="U91" s="77">
        <v>0</v>
      </c>
      <c r="V91" s="34">
        <v>0</v>
      </c>
      <c r="W91" s="60">
        <f>COUNTIFS(配置清单!G:G,G91,配置清单!$H:$H,"PM",配置清单!$N:$N,"在岗")</f>
        <v>1</v>
      </c>
      <c r="X91" s="61">
        <f t="shared" si="65"/>
        <v>1</v>
      </c>
      <c r="Y91" s="60">
        <f>COUNTIFS(配置清单!$G:$G,G91,配置清单!$H:$H,"PM",配置清单!$N:$N,"在岗",配置清单!$P:$P,"&lt;&gt;暂不胜任")</f>
        <v>1</v>
      </c>
      <c r="Z91" s="61">
        <f t="shared" si="66"/>
        <v>1</v>
      </c>
      <c r="AA91" s="62">
        <f>COUNTIFS(配置清单!$G:$G,G91,配置清单!$H:$H,"SE",配置清单!$N:$N,"在岗")+COUNTIFS(配置清单!$G:$G,G91,配置清单!$H:$H,"SA",配置清单!$N:$N,"在岗")</f>
        <v>0</v>
      </c>
      <c r="AB91" s="61" t="str">
        <f t="shared" si="67"/>
        <v>NA</v>
      </c>
      <c r="AC91" s="60">
        <f>COUNTIFS(配置清单!$G:$G,G91,配置清单!$H:$H,"SE",配置清单!$N:$N,"在岗",配置清单!$P:$P,"&lt;&gt;暂不胜任")+COUNTIFS(配置清单!$G:$G,G91,配置清单!$H:$H,"SA",配置清单!$N:$N,"在岗",配置清单!$P:$P,"&lt;&gt;暂不胜任")</f>
        <v>0</v>
      </c>
      <c r="AD91" s="61" t="str">
        <f t="shared" si="68"/>
        <v>NA</v>
      </c>
      <c r="AE91" s="60">
        <f>COUNTIFS(配置清单!$G:$G,G91,配置清单!H:H,"MDE",配置清单!N:N,"在岗")</f>
        <v>0</v>
      </c>
      <c r="AF91" s="61" t="str">
        <f t="shared" si="69"/>
        <v>NA</v>
      </c>
      <c r="AG91" s="60">
        <f>COUNTIFS(配置清单!$G:$G,G91,配置清单!$H:$H,"MDE",配置清单!$N:$N,"在岗",配置清单!$P:$P,"&lt;&gt;暂不胜任")</f>
        <v>0</v>
      </c>
      <c r="AH91" s="61" t="str">
        <f t="shared" si="70"/>
        <v>NA</v>
      </c>
      <c r="AI91" s="62">
        <f>COUNTIFS(配置清单!G:G,G91,配置清单!H:H,"TPM",配置清单!N:N,"在岗")+COUNTIFS(配置清单!G:G,G91,配置清单!H:H,"TC",配置清单!N:N,"在岗")</f>
        <v>0</v>
      </c>
      <c r="AJ91" s="61" t="str">
        <f t="shared" si="71"/>
        <v>NA</v>
      </c>
      <c r="AK91" s="60">
        <f>COUNTIFS(配置清单!G:G,G91,配置清单!H:H,"TPM",配置清单!N:N,"在岗",配置清单!P:P,"&lt;&gt;暂不胜任")+COUNTIFS(配置清单!G:G,G91,配置清单!H:H,"TC",配置清单!N:N,"在岗",配置清单!P:P,"&lt;&gt;暂不胜任")</f>
        <v>0</v>
      </c>
      <c r="AL91" s="61" t="str">
        <f t="shared" si="72"/>
        <v>NA</v>
      </c>
      <c r="AM91" s="60">
        <f>COUNTIFS(配置清单!G:G,G91,配置清单!H:H,"TSE",配置清单!N:N,"在岗")</f>
        <v>0</v>
      </c>
      <c r="AN91" s="61" t="str">
        <f t="shared" si="73"/>
        <v>NA</v>
      </c>
      <c r="AO91" s="60">
        <f>COUNTIFS(配置清单!G:G,G91,配置清单!H:H,"TSE",配置清单!N:N,"在岗",配置清单!P:P,"&lt;&gt;暂不胜任")</f>
        <v>0</v>
      </c>
      <c r="AP91" s="61" t="str">
        <f t="shared" si="74"/>
        <v>NA</v>
      </c>
      <c r="AQ91" s="60">
        <f>COUNTIFS(配置清单!$G:$G,G91,配置清单!H:H,"QA",配置清单!N:N,"在岗")</f>
        <v>0</v>
      </c>
      <c r="AR91" s="61" t="str">
        <f t="shared" si="75"/>
        <v>NA</v>
      </c>
      <c r="AS91" s="60">
        <f>COUNTIFS(配置清单!$G:$G,G91,配置清单!$H:$H,"QA",配置清单!$N:$N,"在岗",配置清单!$P:$P,"&lt;&gt;暂不胜任")</f>
        <v>0</v>
      </c>
      <c r="AT91" s="61" t="str">
        <f t="shared" si="76"/>
        <v>NA</v>
      </c>
      <c r="AU91" s="60">
        <f>COUNTIFS(配置清单!G:G,规划及评估!G91,配置清单!H:H,"BA",配置清单!N:N,"在岗")</f>
        <v>0</v>
      </c>
      <c r="AV91" s="61" t="str">
        <f t="shared" si="77"/>
        <v>NA</v>
      </c>
      <c r="AW91" s="60">
        <f>COUNTIFS(配置清单!G:G,G91,配置清单!H:H,"BA",配置清单!N:N,"在岗",配置清单!P:P,"&lt;&gt;暂不胜任")</f>
        <v>0</v>
      </c>
      <c r="AX91" s="61" t="str">
        <f t="shared" si="78"/>
        <v>NA</v>
      </c>
      <c r="AY91" s="60">
        <f>COUNTIFS(配置清单!G:G,规划及评估!G91,配置清单!H:H,"IA",配置清单!N:N,"在岗")</f>
        <v>0</v>
      </c>
      <c r="AZ91" s="61" t="str">
        <f t="shared" si="79"/>
        <v>NA</v>
      </c>
      <c r="BA91" s="60">
        <f>COUNTIFS(配置清单!G:G,G91,配置清单!H:H,"IA",配置清单!N:N,"在岗",配置清单!P:P,"&lt;&gt;暂不胜任")</f>
        <v>0</v>
      </c>
      <c r="BB91" s="61" t="str">
        <f t="shared" si="80"/>
        <v>NA</v>
      </c>
      <c r="BC91" s="60">
        <f>COUNTIFS(配置清单!G:G,规划及评估!G91,配置清单!H:H,"产品经理",配置清单!N:N,"在岗")</f>
        <v>0</v>
      </c>
      <c r="BD91" s="61" t="str">
        <f t="shared" si="81"/>
        <v>NA</v>
      </c>
      <c r="BE91" s="60">
        <f>COUNTIFS(配置清单!G:G,G91,配置清单!H:H,"产品经理",配置清单!N:N,"在岗",配置清单!P:P,"&lt;&gt;暂不胜任")</f>
        <v>0</v>
      </c>
      <c r="BF91" s="61" t="str">
        <f t="shared" si="82"/>
        <v>NA</v>
      </c>
      <c r="BG91" s="63">
        <f t="shared" si="83"/>
        <v>1</v>
      </c>
      <c r="BH91" s="64">
        <f t="shared" si="84"/>
        <v>1</v>
      </c>
      <c r="BI91" s="64">
        <f t="shared" si="85"/>
        <v>1</v>
      </c>
      <c r="BJ91" s="64">
        <f t="shared" si="86"/>
        <v>1</v>
      </c>
      <c r="BK91" s="65">
        <f t="shared" si="87"/>
        <v>1</v>
      </c>
      <c r="BL91" s="66">
        <f t="shared" si="88"/>
        <v>1</v>
      </c>
      <c r="BM91" s="92">
        <f t="shared" si="89"/>
        <v>1</v>
      </c>
      <c r="BN91" s="92">
        <f t="shared" si="90"/>
        <v>1</v>
      </c>
      <c r="BO91" s="92">
        <f t="shared" si="91"/>
        <v>0</v>
      </c>
      <c r="BP91" s="92">
        <f t="shared" si="92"/>
        <v>0</v>
      </c>
      <c r="BQ91" s="92">
        <f t="shared" si="93"/>
        <v>0</v>
      </c>
      <c r="BR91" s="92">
        <f t="shared" si="94"/>
        <v>0</v>
      </c>
      <c r="BS91" s="92">
        <f t="shared" si="95"/>
        <v>0</v>
      </c>
      <c r="BT91" s="92">
        <f t="shared" si="96"/>
        <v>0</v>
      </c>
      <c r="BU91" s="92">
        <f t="shared" si="97"/>
        <v>0</v>
      </c>
      <c r="BV91" s="92">
        <f t="shared" si="98"/>
        <v>0</v>
      </c>
      <c r="BW91" s="92">
        <f t="shared" si="99"/>
        <v>0</v>
      </c>
      <c r="BX91" s="92">
        <f t="shared" si="100"/>
        <v>0</v>
      </c>
      <c r="BY91" s="92">
        <f t="shared" si="101"/>
        <v>0</v>
      </c>
      <c r="BZ91" s="92">
        <f t="shared" si="102"/>
        <v>0</v>
      </c>
      <c r="CA91" s="92">
        <f t="shared" si="103"/>
        <v>0</v>
      </c>
      <c r="CB91" s="92">
        <f t="shared" si="104"/>
        <v>0</v>
      </c>
      <c r="CC91" s="92">
        <f t="shared" si="105"/>
        <v>0</v>
      </c>
      <c r="CD91" s="92">
        <f t="shared" si="106"/>
        <v>0</v>
      </c>
    </row>
    <row r="92" spans="1:82" hidden="1">
      <c r="A92" s="34">
        <v>86</v>
      </c>
      <c r="B92" s="34" t="s">
        <v>185</v>
      </c>
      <c r="C92" s="34" t="s">
        <v>1067</v>
      </c>
      <c r="D92" s="34" t="s">
        <v>1962</v>
      </c>
      <c r="E92" s="34" t="s">
        <v>1958</v>
      </c>
      <c r="F92" s="34" t="s">
        <v>1963</v>
      </c>
      <c r="G92" s="34" t="s">
        <v>1964</v>
      </c>
      <c r="H92" s="34" t="s">
        <v>4</v>
      </c>
      <c r="I92" s="34" t="s">
        <v>4</v>
      </c>
      <c r="J92" s="34" t="s">
        <v>195</v>
      </c>
      <c r="K92" s="34" t="s">
        <v>34</v>
      </c>
      <c r="L92" s="34" t="s">
        <v>2085</v>
      </c>
      <c r="M92" s="34" t="s">
        <v>2040</v>
      </c>
      <c r="N92" s="34">
        <v>1</v>
      </c>
      <c r="O92" s="34">
        <v>0</v>
      </c>
      <c r="P92" s="34">
        <v>2</v>
      </c>
      <c r="Q92" s="34">
        <v>2</v>
      </c>
      <c r="R92" s="34">
        <v>1</v>
      </c>
      <c r="S92" s="34">
        <v>1</v>
      </c>
      <c r="T92" s="34">
        <v>0</v>
      </c>
      <c r="U92" s="77">
        <v>0</v>
      </c>
      <c r="V92" s="34">
        <v>0</v>
      </c>
      <c r="W92" s="60">
        <f>COUNTIFS(配置清单!G:G,G92,配置清单!$H:$H,"PM",配置清单!$N:$N,"在岗")</f>
        <v>2</v>
      </c>
      <c r="X92" s="61">
        <f t="shared" si="65"/>
        <v>1</v>
      </c>
      <c r="Y92" s="60">
        <f>COUNTIFS(配置清单!$G:$G,G92,配置清单!$H:$H,"PM",配置清单!$N:$N,"在岗",配置清单!$P:$P,"&lt;&gt;暂不胜任")</f>
        <v>2</v>
      </c>
      <c r="Z92" s="61">
        <f t="shared" si="66"/>
        <v>1</v>
      </c>
      <c r="AA92" s="62">
        <f>COUNTIFS(配置清单!$G:$G,G92,配置清单!$H:$H,"SE",配置清单!$N:$N,"在岗")+COUNTIFS(配置清单!$G:$G,G92,配置清单!$H:$H,"SA",配置清单!$N:$N,"在岗")</f>
        <v>0</v>
      </c>
      <c r="AB92" s="61" t="str">
        <f t="shared" si="67"/>
        <v>NA</v>
      </c>
      <c r="AC92" s="60">
        <f>COUNTIFS(配置清单!$G:$G,G92,配置清单!$H:$H,"SE",配置清单!$N:$N,"在岗",配置清单!$P:$P,"&lt;&gt;暂不胜任")+COUNTIFS(配置清单!$G:$G,G92,配置清单!$H:$H,"SA",配置清单!$N:$N,"在岗",配置清单!$P:$P,"&lt;&gt;暂不胜任")</f>
        <v>0</v>
      </c>
      <c r="AD92" s="61" t="str">
        <f t="shared" si="68"/>
        <v>NA</v>
      </c>
      <c r="AE92" s="60">
        <f>COUNTIFS(配置清单!$G:$G,G92,配置清单!H:H,"MDE",配置清单!N:N,"在岗")</f>
        <v>4</v>
      </c>
      <c r="AF92" s="61">
        <f t="shared" si="69"/>
        <v>1</v>
      </c>
      <c r="AG92" s="60">
        <f>COUNTIFS(配置清单!$G:$G,G92,配置清单!$H:$H,"MDE",配置清单!$N:$N,"在岗",配置清单!$P:$P,"&lt;&gt;暂不胜任")</f>
        <v>4</v>
      </c>
      <c r="AH92" s="61">
        <f t="shared" si="70"/>
        <v>1</v>
      </c>
      <c r="AI92" s="62">
        <f>COUNTIFS(配置清单!G:G,G92,配置清单!H:H,"TPM",配置清单!N:N,"在岗")+COUNTIFS(配置清单!G:G,G92,配置清单!H:H,"TC",配置清单!N:N,"在岗")</f>
        <v>2</v>
      </c>
      <c r="AJ92" s="61">
        <f t="shared" si="71"/>
        <v>1</v>
      </c>
      <c r="AK92" s="60">
        <f>COUNTIFS(配置清单!G:G,G92,配置清单!H:H,"TPM",配置清单!N:N,"在岗",配置清单!P:P,"&lt;&gt;暂不胜任")+COUNTIFS(配置清单!G:G,G92,配置清单!H:H,"TC",配置清单!N:N,"在岗",配置清单!P:P,"&lt;&gt;暂不胜任")</f>
        <v>2</v>
      </c>
      <c r="AL92" s="61">
        <f t="shared" si="72"/>
        <v>1</v>
      </c>
      <c r="AM92" s="60">
        <f>COUNTIFS(配置清单!G:G,G92,配置清单!H:H,"TSE",配置清单!N:N,"在岗")</f>
        <v>1</v>
      </c>
      <c r="AN92" s="61">
        <f t="shared" si="73"/>
        <v>1</v>
      </c>
      <c r="AO92" s="60">
        <f>COUNTIFS(配置清单!G:G,G92,配置清单!H:H,"TSE",配置清单!N:N,"在岗",配置清单!P:P,"&lt;&gt;暂不胜任")</f>
        <v>1</v>
      </c>
      <c r="AP92" s="61">
        <f t="shared" si="74"/>
        <v>1</v>
      </c>
      <c r="AQ92" s="60">
        <f>COUNTIFS(配置清单!$G:$G,G92,配置清单!H:H,"QA",配置清单!N:N,"在岗")</f>
        <v>1</v>
      </c>
      <c r="AR92" s="61">
        <f t="shared" si="75"/>
        <v>1</v>
      </c>
      <c r="AS92" s="60">
        <f>COUNTIFS(配置清单!$G:$G,G92,配置清单!$H:$H,"QA",配置清单!$N:$N,"在岗",配置清单!$P:$P,"&lt;&gt;暂不胜任")</f>
        <v>1</v>
      </c>
      <c r="AT92" s="61">
        <f t="shared" si="76"/>
        <v>1</v>
      </c>
      <c r="AU92" s="60">
        <f>COUNTIFS(配置清单!G:G,规划及评估!G92,配置清单!H:H,"BA",配置清单!N:N,"在岗")</f>
        <v>0</v>
      </c>
      <c r="AV92" s="61" t="str">
        <f t="shared" si="77"/>
        <v>NA</v>
      </c>
      <c r="AW92" s="60">
        <f>COUNTIFS(配置清单!G:G,G92,配置清单!H:H,"BA",配置清单!N:N,"在岗",配置清单!P:P,"&lt;&gt;暂不胜任")</f>
        <v>0</v>
      </c>
      <c r="AX92" s="61" t="str">
        <f t="shared" si="78"/>
        <v>NA</v>
      </c>
      <c r="AY92" s="60">
        <f>COUNTIFS(配置清单!G:G,规划及评估!G92,配置清单!H:H,"IA",配置清单!N:N,"在岗")</f>
        <v>0</v>
      </c>
      <c r="AZ92" s="61" t="str">
        <f t="shared" si="79"/>
        <v>NA</v>
      </c>
      <c r="BA92" s="60">
        <f>COUNTIFS(配置清单!G:G,G92,配置清单!H:H,"IA",配置清单!N:N,"在岗",配置清单!P:P,"&lt;&gt;暂不胜任")</f>
        <v>0</v>
      </c>
      <c r="BB92" s="61" t="str">
        <f t="shared" si="80"/>
        <v>NA</v>
      </c>
      <c r="BC92" s="60">
        <f>COUNTIFS(配置清单!G:G,规划及评估!G92,配置清单!H:H,"产品经理",配置清单!N:N,"在岗")</f>
        <v>0</v>
      </c>
      <c r="BD92" s="61" t="str">
        <f t="shared" si="81"/>
        <v>NA</v>
      </c>
      <c r="BE92" s="60">
        <f>COUNTIFS(配置清单!G:G,G92,配置清单!H:H,"产品经理",配置清单!N:N,"在岗",配置清单!P:P,"&lt;&gt;暂不胜任")</f>
        <v>0</v>
      </c>
      <c r="BF92" s="61" t="str">
        <f t="shared" si="82"/>
        <v>NA</v>
      </c>
      <c r="BG92" s="63">
        <f t="shared" si="83"/>
        <v>7</v>
      </c>
      <c r="BH92" s="64">
        <f t="shared" si="84"/>
        <v>10</v>
      </c>
      <c r="BI92" s="64">
        <f t="shared" si="85"/>
        <v>7</v>
      </c>
      <c r="BJ92" s="64">
        <f t="shared" si="86"/>
        <v>7</v>
      </c>
      <c r="BK92" s="65">
        <f t="shared" si="87"/>
        <v>1</v>
      </c>
      <c r="BL92" s="66">
        <f t="shared" si="88"/>
        <v>1</v>
      </c>
      <c r="BM92" s="92">
        <f t="shared" si="89"/>
        <v>1</v>
      </c>
      <c r="BN92" s="92">
        <f t="shared" si="90"/>
        <v>1</v>
      </c>
      <c r="BO92" s="92">
        <f t="shared" si="91"/>
        <v>0</v>
      </c>
      <c r="BP92" s="92">
        <f t="shared" si="92"/>
        <v>0</v>
      </c>
      <c r="BQ92" s="92">
        <f t="shared" si="93"/>
        <v>2</v>
      </c>
      <c r="BR92" s="92">
        <f t="shared" si="94"/>
        <v>2</v>
      </c>
      <c r="BS92" s="92">
        <f t="shared" si="95"/>
        <v>2</v>
      </c>
      <c r="BT92" s="92">
        <f t="shared" si="96"/>
        <v>2</v>
      </c>
      <c r="BU92" s="92">
        <f t="shared" si="97"/>
        <v>1</v>
      </c>
      <c r="BV92" s="92">
        <f t="shared" si="98"/>
        <v>1</v>
      </c>
      <c r="BW92" s="92">
        <f t="shared" si="99"/>
        <v>1</v>
      </c>
      <c r="BX92" s="92">
        <f t="shared" si="100"/>
        <v>1</v>
      </c>
      <c r="BY92" s="92">
        <f t="shared" si="101"/>
        <v>0</v>
      </c>
      <c r="BZ92" s="92">
        <f t="shared" si="102"/>
        <v>0</v>
      </c>
      <c r="CA92" s="92">
        <f t="shared" si="103"/>
        <v>0</v>
      </c>
      <c r="CB92" s="92">
        <f t="shared" si="104"/>
        <v>0</v>
      </c>
      <c r="CC92" s="92">
        <f t="shared" si="105"/>
        <v>0</v>
      </c>
      <c r="CD92" s="92">
        <f t="shared" si="106"/>
        <v>0</v>
      </c>
    </row>
    <row r="93" spans="1:82" hidden="1">
      <c r="A93" s="34">
        <v>1</v>
      </c>
      <c r="B93" s="34" t="s">
        <v>945</v>
      </c>
      <c r="C93" s="34" t="s">
        <v>2403</v>
      </c>
      <c r="D93" s="34" t="s">
        <v>2089</v>
      </c>
      <c r="E93" s="34" t="s">
        <v>208</v>
      </c>
      <c r="F93" s="34" t="s">
        <v>2425</v>
      </c>
      <c r="G93" s="34" t="s">
        <v>2426</v>
      </c>
      <c r="H93" s="34" t="s">
        <v>6</v>
      </c>
      <c r="I93" s="34" t="s">
        <v>7</v>
      </c>
      <c r="J93" s="34" t="s">
        <v>195</v>
      </c>
      <c r="K93" s="34" t="s">
        <v>34</v>
      </c>
      <c r="M93" s="34" t="s">
        <v>2422</v>
      </c>
      <c r="N93" s="34">
        <v>2</v>
      </c>
      <c r="O93" s="34">
        <v>0</v>
      </c>
      <c r="P93" s="34">
        <v>3</v>
      </c>
      <c r="Q93" s="34">
        <v>2</v>
      </c>
      <c r="R93" s="34">
        <v>0</v>
      </c>
      <c r="S93" s="34">
        <v>1</v>
      </c>
      <c r="T93" s="34">
        <v>0</v>
      </c>
      <c r="U93" s="77">
        <v>0</v>
      </c>
      <c r="V93" s="34">
        <v>0</v>
      </c>
      <c r="W93" s="60">
        <f>COUNTIFS(配置清单!G:G,G93,配置清单!$H:$H,"PM",配置清单!$N:$N,"在岗")</f>
        <v>2</v>
      </c>
      <c r="X93" s="61">
        <f t="shared" ref="X93:X142" si="107">IF(N93=0,"NA",IF(W93&gt;=N93,1,W93/N93))</f>
        <v>1</v>
      </c>
      <c r="Y93" s="60">
        <f>COUNTIFS(配置清单!$G:$G,G93,配置清单!$H:$H,"PM",配置清单!$N:$N,"在岗",配置清单!$P:$P,"&lt;&gt;暂不胜任")</f>
        <v>1</v>
      </c>
      <c r="Z93" s="61">
        <f t="shared" ref="Z93:Z142" si="108">IF(N93=0,"NA",IF(Y93&gt;=N93,1,IF(W93=0,0,Y93/W93)))</f>
        <v>0.5</v>
      </c>
      <c r="AA93" s="62">
        <f>COUNTIFS(配置清单!$G:$G,G93,配置清单!$H:$H,"SE",配置清单!$N:$N,"在岗")+COUNTIFS(配置清单!$G:$G,G93,配置清单!$H:$H,"SA",配置清单!$N:$N,"在岗")</f>
        <v>0</v>
      </c>
      <c r="AB93" s="61" t="str">
        <f t="shared" ref="AB93:AB142" si="109">IF(O93=0,"NA",IF(AA93&gt;=O93,1,AA93/O93))</f>
        <v>NA</v>
      </c>
      <c r="AC93" s="60">
        <f>COUNTIFS(配置清单!$G:$G,G93,配置清单!$H:$H,"SE",配置清单!$N:$N,"在岗",配置清单!$P:$P,"&lt;&gt;暂不胜任")+COUNTIFS(配置清单!$G:$G,G93,配置清单!$H:$H,"SA",配置清单!$N:$N,"在岗",配置清单!$P:$P,"&lt;&gt;暂不胜任")</f>
        <v>0</v>
      </c>
      <c r="AD93" s="61" t="str">
        <f t="shared" ref="AD93:AD142" si="110">IF(O93=0,"NA",IF(AC93&gt;=O93,1,IF(AA93=0,0,AC93/AA93)))</f>
        <v>NA</v>
      </c>
      <c r="AE93" s="60">
        <f>COUNTIFS(配置清单!$G:$G,G93,配置清单!H:H,"MDE",配置清单!N:N,"在岗")</f>
        <v>3</v>
      </c>
      <c r="AF93" s="61">
        <f t="shared" ref="AF93:AF142" si="111">IF(P93=0,"NA",IF(AE93&gt;=P93,1,AE93/P93))</f>
        <v>1</v>
      </c>
      <c r="AG93" s="60">
        <f>COUNTIFS(配置清单!$G:$G,G93,配置清单!$H:$H,"MDE",配置清单!$N:$N,"在岗",配置清单!$P:$P,"&lt;&gt;暂不胜任")</f>
        <v>1</v>
      </c>
      <c r="AH93" s="61">
        <f t="shared" ref="AH93:AH142" si="112">IF(P93=0,"NA",IF(AG93&gt;=P93,1,IF(AE93=0,0,AG93/AE93)))</f>
        <v>0.33333333333333331</v>
      </c>
      <c r="AI93" s="62">
        <f>COUNTIFS(配置清单!G:G,G93,配置清单!H:H,"TPM",配置清单!N:N,"在岗")+COUNTIFS(配置清单!G:G,G93,配置清单!H:H,"TC",配置清单!N:N,"在岗")</f>
        <v>2</v>
      </c>
      <c r="AJ93" s="61">
        <f t="shared" ref="AJ93:AJ142" si="113">IF(Q93=0,"NA",IF(AI93&gt;=Q93,1,AI93/Q93))</f>
        <v>1</v>
      </c>
      <c r="AK93" s="60">
        <f>COUNTIFS(配置清单!G:G,G93,配置清单!H:H,"TPM",配置清单!N:N,"在岗",配置清单!P:P,"&lt;&gt;暂不胜任")+COUNTIFS(配置清单!G:G,G93,配置清单!H:H,"TC",配置清单!N:N,"在岗",配置清单!P:P,"&lt;&gt;暂不胜任")</f>
        <v>1</v>
      </c>
      <c r="AL93" s="61">
        <f t="shared" ref="AL93:AL142" si="114">IF(Q93=0,"NA",IF(AK93&gt;=Q93,1,IF(AI93=0,0,AK93/AI93)))</f>
        <v>0.5</v>
      </c>
      <c r="AM93" s="60">
        <f>COUNTIFS(配置清单!G:G,G93,配置清单!H:H,"TSE",配置清单!N:N,"在岗")</f>
        <v>0</v>
      </c>
      <c r="AN93" s="61" t="str">
        <f t="shared" ref="AN93:AN142" si="115">IF(R93=0,"NA",IF(AM93&gt;=R93,1,AM93/R93))</f>
        <v>NA</v>
      </c>
      <c r="AO93" s="60">
        <f>COUNTIFS(配置清单!G:G,G93,配置清单!H:H,"TSE",配置清单!N:N,"在岗",配置清单!P:P,"&lt;&gt;暂不胜任")</f>
        <v>0</v>
      </c>
      <c r="AP93" s="61" t="str">
        <f t="shared" ref="AP93:AP142" si="116">IF(R93=0,"NA",IF(AO93&gt;=R93,1,IF(AM93=0,0,AO93/AM93)))</f>
        <v>NA</v>
      </c>
      <c r="AQ93" s="60">
        <f>COUNTIFS(配置清单!$G:$G,G93,配置清单!H:H,"QA",配置清单!N:N,"在岗")</f>
        <v>1</v>
      </c>
      <c r="AR93" s="61">
        <f t="shared" ref="AR93:AR142" si="117">IF(S93=0,"NA",IF(AQ93&gt;=S93,1,AQ93/S93))</f>
        <v>1</v>
      </c>
      <c r="AS93" s="60">
        <f>COUNTIFS(配置清单!$G:$G,G93,配置清单!$H:$H,"QA",配置清单!$N:$N,"在岗",配置清单!$P:$P,"&lt;&gt;暂不胜任")</f>
        <v>1</v>
      </c>
      <c r="AT93" s="61">
        <f t="shared" ref="AT93:AT142" si="118">IF(S93=0,"NA",IF(AS93&gt;=S93,1,IF(AQ93=0,0,AS93/AQ93)))</f>
        <v>1</v>
      </c>
      <c r="AU93" s="60">
        <f>COUNTIFS(配置清单!G:G,规划及评估!G93,配置清单!H:H,"BA",配置清单!N:N,"在岗")</f>
        <v>0</v>
      </c>
      <c r="AV93" s="61" t="str">
        <f t="shared" ref="AV93:AV142" si="119">IF(T93=0,"NA",IF(AU93&gt;=T93,1,AU93/T93))</f>
        <v>NA</v>
      </c>
      <c r="AW93" s="60">
        <f>COUNTIFS(配置清单!G:G,G93,配置清单!H:H,"BA",配置清单!N:N,"在岗",配置清单!P:P,"&lt;&gt;暂不胜任")</f>
        <v>0</v>
      </c>
      <c r="AX93" s="61" t="str">
        <f t="shared" ref="AX93:AX142" si="120">IF(T93=0,"NA",IF(AW93&gt;=T93,1,IF(AU93=0,0,AW93/AU93)))</f>
        <v>NA</v>
      </c>
      <c r="AY93" s="60">
        <f>COUNTIFS(配置清单!G:G,规划及评估!G93,配置清单!H:H,"IA",配置清单!N:N,"在岗")</f>
        <v>0</v>
      </c>
      <c r="AZ93" s="61" t="str">
        <f t="shared" ref="AZ93:AZ142" si="121">IF(U93=0,"NA",IF(AY93&gt;=U93,1,AY93/U93))</f>
        <v>NA</v>
      </c>
      <c r="BA93" s="60">
        <f>COUNTIFS(配置清单!G:G,G93,配置清单!H:H,"IA",配置清单!N:N,"在岗",配置清单!P:P,"&lt;&gt;暂不胜任")</f>
        <v>0</v>
      </c>
      <c r="BB93" s="61" t="str">
        <f t="shared" ref="BB93:BB142" si="122">IF(U93=0,"NA",IF(BA93&gt;=U93,1,IF(AY93=0,0,BA93/AY93)))</f>
        <v>NA</v>
      </c>
      <c r="BC93" s="60">
        <f>COUNTIFS(配置清单!G:G,规划及评估!G93,配置清单!H:H,"产品经理",配置清单!N:N,"在岗")</f>
        <v>0</v>
      </c>
      <c r="BD93" s="61" t="str">
        <f t="shared" ref="BD93:BD142" si="123">IF(V93=0,"NA",IF(BC93&gt;=V93,1,BC93/V93))</f>
        <v>NA</v>
      </c>
      <c r="BE93" s="60">
        <f>COUNTIFS(配置清单!G:G,G93,配置清单!H:H,"产品经理",配置清单!N:N,"在岗",配置清单!P:P,"&lt;&gt;暂不胜任")</f>
        <v>0</v>
      </c>
      <c r="BF93" s="61" t="str">
        <f t="shared" ref="BF93:BF142" si="124">IF(V93=0,"NA",IF(BE93&gt;=V93,1,IF(BC93=0,0,BE93/BC93)))</f>
        <v>NA</v>
      </c>
      <c r="BG93" s="63">
        <f t="shared" ref="BG93:BG142" si="125">SUM(N93,O93,P93,Q93,R93,S93,T93,U93,V93)</f>
        <v>8</v>
      </c>
      <c r="BH93" s="64">
        <f t="shared" ref="BH93:BH142" si="126">IF(N93=0,0,W93)+IF(O93=0,0,AA93)+IF(P93=0,0,AE93)+IF(Q93=0,0,AI93)+IF(R93=0,0,AM93)+IF(S93=0,0,AQ93)+IF(T93=0,0,AU93)+IF(U93=0,0,AY93)+IF(V93=0,0,BC93)</f>
        <v>8</v>
      </c>
      <c r="BI93" s="64">
        <f t="shared" ref="BI93:BI142" si="127">IF(W93&gt;=N93,N93,W93)+IF(AA93&gt;=O93,O93,AA93)+IF(AE93&gt;=P93,P93,AE93)+IF(AI93&gt;=Q93,Q93,AI93)+IF(AM93&gt;=R93,R93,AM93)+IF(AQ93&gt;=S93,S93,AQ93)+IF(AU93&gt;=T93,T93,AU93)+IF(AY93&gt;=U93,U93,AY93)+IF(BC93&gt;=V93,V93,BC93)</f>
        <v>8</v>
      </c>
      <c r="BJ93" s="64">
        <f t="shared" ref="BJ93:BJ142" si="128">IF(Y93&gt;=N93,N93,Y93)+IF(AC93&gt;=O93,O93,AC93)+IF(AG93&gt;=P93,P93,AG93)+IF(AK93&gt;=Q93,Q93,AK93)+IF(AO93&gt;=R93,R93,AO93)+IF(AS93&gt;=S93,S93,AS93)+IF(AW93&gt;=T93,T93,AW93)+IF(BA93&gt;=U93,U93,BA93)+IF(BE93&gt;=V93,V93,BE93)</f>
        <v>4</v>
      </c>
      <c r="BK93" s="65">
        <f t="shared" ref="BK93:BK142" si="129">IF(BG93=0,0,BI93/BG93)</f>
        <v>1</v>
      </c>
      <c r="BL93" s="66">
        <f t="shared" ref="BL93:BL142" si="130">IF(BI93=0,0,BJ93/BI93)</f>
        <v>0.5</v>
      </c>
      <c r="BM93" s="92">
        <f t="shared" ref="BM93:BM142" si="131">IF(W93&gt;=N93,N93,W93)</f>
        <v>2</v>
      </c>
      <c r="BN93" s="92">
        <f t="shared" ref="BN93:BN142" si="132">IF(Y93&gt;=N93,N93,Y93)</f>
        <v>1</v>
      </c>
      <c r="BO93" s="92">
        <f t="shared" ref="BO93:BO142" si="133">IF(AA93&gt;=O93,O93,AA93)</f>
        <v>0</v>
      </c>
      <c r="BP93" s="92">
        <f t="shared" ref="BP93:BP142" si="134">IF(AC93&gt;=O93,O93,AC93)</f>
        <v>0</v>
      </c>
      <c r="BQ93" s="92">
        <f t="shared" ref="BQ93:BQ142" si="135">IF(AE93&gt;=P93,P93,AE93)</f>
        <v>3</v>
      </c>
      <c r="BR93" s="92">
        <f t="shared" ref="BR93:BR142" si="136">IF(AG93&gt;=P93,P93,AG93)</f>
        <v>1</v>
      </c>
      <c r="BS93" s="92">
        <f t="shared" ref="BS93:BS142" si="137">IF(AI93&gt;=Q93,Q93,AI93)</f>
        <v>2</v>
      </c>
      <c r="BT93" s="92">
        <f t="shared" ref="BT93:BT142" si="138">IF(AK93&gt;=Q93,Q93,AK93)</f>
        <v>1</v>
      </c>
      <c r="BU93" s="92">
        <f t="shared" ref="BU93:BU142" si="139">IF(AM93&gt;=R93,R93,AM93)</f>
        <v>0</v>
      </c>
      <c r="BV93" s="92">
        <f t="shared" ref="BV93:BV142" si="140">IF(AO93&gt;=R93,R93,AO93)</f>
        <v>0</v>
      </c>
      <c r="BW93" s="92">
        <f t="shared" ref="BW93:BW142" si="141">IF(AQ93&gt;=S93,S93,AQ93)</f>
        <v>1</v>
      </c>
      <c r="BX93" s="92">
        <f t="shared" ref="BX93:BX142" si="142">IF(AS93&gt;=S93,S93,AS93)</f>
        <v>1</v>
      </c>
      <c r="BY93" s="92">
        <f t="shared" ref="BY93:BY142" si="143">IF(AU93&gt;=T93,T93,AU93)</f>
        <v>0</v>
      </c>
      <c r="BZ93" s="92">
        <f t="shared" ref="BZ93:BZ142" si="144">IF(AW93&gt;=T93,T93,AW93)</f>
        <v>0</v>
      </c>
      <c r="CA93" s="92">
        <f t="shared" ref="CA93:CA142" si="145">IF(AY93&gt;=U93,U93,AY93)</f>
        <v>0</v>
      </c>
      <c r="CB93" s="92">
        <f t="shared" ref="CB93:CB142" si="146">IF(BA93&gt;=U93,U93,BA93)</f>
        <v>0</v>
      </c>
      <c r="CC93" s="92">
        <f t="shared" ref="CC93:CC142" si="147">IF(BC93&gt;=V93,V93,BC93)</f>
        <v>0</v>
      </c>
      <c r="CD93" s="92">
        <f t="shared" ref="CD93:CD142" si="148">IF(BE93&gt;=V93,V93,BE93)</f>
        <v>0</v>
      </c>
    </row>
    <row r="94" spans="1:82" hidden="1">
      <c r="A94" s="34">
        <v>2</v>
      </c>
      <c r="B94" s="34" t="s">
        <v>945</v>
      </c>
      <c r="C94" s="34" t="s">
        <v>2403</v>
      </c>
      <c r="D94" s="34" t="s">
        <v>2089</v>
      </c>
      <c r="E94" s="34" t="s">
        <v>208</v>
      </c>
      <c r="F94" s="34" t="s">
        <v>2413</v>
      </c>
      <c r="G94" s="34" t="s">
        <v>2414</v>
      </c>
      <c r="H94" s="34" t="s">
        <v>7</v>
      </c>
      <c r="I94" s="34" t="s">
        <v>2863</v>
      </c>
      <c r="J94" s="34" t="s">
        <v>195</v>
      </c>
      <c r="K94" s="34" t="s">
        <v>34</v>
      </c>
      <c r="M94" s="34" t="s">
        <v>2422</v>
      </c>
      <c r="N94" s="34">
        <v>2</v>
      </c>
      <c r="O94" s="34">
        <v>1</v>
      </c>
      <c r="P94" s="34">
        <v>1</v>
      </c>
      <c r="Q94" s="34">
        <v>1</v>
      </c>
      <c r="R94" s="34">
        <v>0</v>
      </c>
      <c r="S94" s="34">
        <v>1</v>
      </c>
      <c r="T94" s="34">
        <v>0</v>
      </c>
      <c r="U94" s="77">
        <v>0</v>
      </c>
      <c r="V94" s="34">
        <v>0</v>
      </c>
      <c r="W94" s="60">
        <f>COUNTIFS(配置清单!G:G,G94,配置清单!$H:$H,"PM",配置清单!$N:$N,"在岗")</f>
        <v>2</v>
      </c>
      <c r="X94" s="61">
        <f t="shared" si="107"/>
        <v>1</v>
      </c>
      <c r="Y94" s="60">
        <f>COUNTIFS(配置清单!$G:$G,G94,配置清单!$H:$H,"PM",配置清单!$N:$N,"在岗",配置清单!$P:$P,"&lt;&gt;暂不胜任")</f>
        <v>2</v>
      </c>
      <c r="Z94" s="61">
        <f t="shared" si="108"/>
        <v>1</v>
      </c>
      <c r="AA94" s="62">
        <f>COUNTIFS(配置清单!$G:$G,G94,配置清单!$H:$H,"SE",配置清单!$N:$N,"在岗")+COUNTIFS(配置清单!$G:$G,G94,配置清单!$H:$H,"SA",配置清单!$N:$N,"在岗")</f>
        <v>1</v>
      </c>
      <c r="AB94" s="61">
        <f t="shared" si="109"/>
        <v>1</v>
      </c>
      <c r="AC94" s="60">
        <f>COUNTIFS(配置清单!$G:$G,G94,配置清单!$H:$H,"SE",配置清单!$N:$N,"在岗",配置清单!$P:$P,"&lt;&gt;暂不胜任")+COUNTIFS(配置清单!$G:$G,G94,配置清单!$H:$H,"SA",配置清单!$N:$N,"在岗",配置清单!$P:$P,"&lt;&gt;暂不胜任")</f>
        <v>1</v>
      </c>
      <c r="AD94" s="61">
        <f t="shared" si="110"/>
        <v>1</v>
      </c>
      <c r="AE94" s="60">
        <f>COUNTIFS(配置清单!$G:$G,G94,配置清单!H:H,"MDE",配置清单!N:N,"在岗")</f>
        <v>1</v>
      </c>
      <c r="AF94" s="61">
        <f t="shared" si="111"/>
        <v>1</v>
      </c>
      <c r="AG94" s="60">
        <f>COUNTIFS(配置清单!$G:$G,G94,配置清单!$H:$H,"MDE",配置清单!$N:$N,"在岗",配置清单!$P:$P,"&lt;&gt;暂不胜任")</f>
        <v>0</v>
      </c>
      <c r="AH94" s="61">
        <f t="shared" si="112"/>
        <v>0</v>
      </c>
      <c r="AI94" s="62">
        <f>COUNTIFS(配置清单!G:G,G94,配置清单!H:H,"TPM",配置清单!N:N,"在岗")+COUNTIFS(配置清单!G:G,G94,配置清单!H:H,"TC",配置清单!N:N,"在岗")</f>
        <v>1</v>
      </c>
      <c r="AJ94" s="61">
        <f t="shared" si="113"/>
        <v>1</v>
      </c>
      <c r="AK94" s="60">
        <f>COUNTIFS(配置清单!G:G,G94,配置清单!H:H,"TPM",配置清单!N:N,"在岗",配置清单!P:P,"&lt;&gt;暂不胜任")+COUNTIFS(配置清单!G:G,G94,配置清单!H:H,"TC",配置清单!N:N,"在岗",配置清单!P:P,"&lt;&gt;暂不胜任")</f>
        <v>0</v>
      </c>
      <c r="AL94" s="61">
        <f t="shared" si="114"/>
        <v>0</v>
      </c>
      <c r="AM94" s="60">
        <f>COUNTIFS(配置清单!G:G,G94,配置清单!H:H,"TSE",配置清单!N:N,"在岗")</f>
        <v>0</v>
      </c>
      <c r="AN94" s="61" t="str">
        <f t="shared" si="115"/>
        <v>NA</v>
      </c>
      <c r="AO94" s="60">
        <f>COUNTIFS(配置清单!G:G,G94,配置清单!H:H,"TSE",配置清单!N:N,"在岗",配置清单!P:P,"&lt;&gt;暂不胜任")</f>
        <v>0</v>
      </c>
      <c r="AP94" s="61" t="str">
        <f t="shared" si="116"/>
        <v>NA</v>
      </c>
      <c r="AQ94" s="60">
        <f>COUNTIFS(配置清单!$G:$G,G94,配置清单!H:H,"QA",配置清单!N:N,"在岗")</f>
        <v>1</v>
      </c>
      <c r="AR94" s="61">
        <f t="shared" si="117"/>
        <v>1</v>
      </c>
      <c r="AS94" s="60">
        <f>COUNTIFS(配置清单!$G:$G,G94,配置清单!$H:$H,"QA",配置清单!$N:$N,"在岗",配置清单!$P:$P,"&lt;&gt;暂不胜任")</f>
        <v>1</v>
      </c>
      <c r="AT94" s="61">
        <f t="shared" si="118"/>
        <v>1</v>
      </c>
      <c r="AU94" s="60">
        <f>COUNTIFS(配置清单!G:G,规划及评估!G94,配置清单!H:H,"BA",配置清单!N:N,"在岗")</f>
        <v>0</v>
      </c>
      <c r="AV94" s="61" t="str">
        <f t="shared" si="119"/>
        <v>NA</v>
      </c>
      <c r="AW94" s="60">
        <f>COUNTIFS(配置清单!G:G,G94,配置清单!H:H,"BA",配置清单!N:N,"在岗",配置清单!P:P,"&lt;&gt;暂不胜任")</f>
        <v>0</v>
      </c>
      <c r="AX94" s="61" t="str">
        <f t="shared" si="120"/>
        <v>NA</v>
      </c>
      <c r="AY94" s="60">
        <f>COUNTIFS(配置清单!G:G,规划及评估!G94,配置清单!H:H,"IA",配置清单!N:N,"在岗")</f>
        <v>0</v>
      </c>
      <c r="AZ94" s="61" t="str">
        <f t="shared" si="121"/>
        <v>NA</v>
      </c>
      <c r="BA94" s="60">
        <f>COUNTIFS(配置清单!G:G,G94,配置清单!H:H,"IA",配置清单!N:N,"在岗",配置清单!P:P,"&lt;&gt;暂不胜任")</f>
        <v>0</v>
      </c>
      <c r="BB94" s="61" t="str">
        <f t="shared" si="122"/>
        <v>NA</v>
      </c>
      <c r="BC94" s="60">
        <f>COUNTIFS(配置清单!G:G,规划及评估!G94,配置清单!H:H,"产品经理",配置清单!N:N,"在岗")</f>
        <v>0</v>
      </c>
      <c r="BD94" s="61" t="str">
        <f t="shared" si="123"/>
        <v>NA</v>
      </c>
      <c r="BE94" s="60">
        <f>COUNTIFS(配置清单!G:G,G94,配置清单!H:H,"产品经理",配置清单!N:N,"在岗",配置清单!P:P,"&lt;&gt;暂不胜任")</f>
        <v>0</v>
      </c>
      <c r="BF94" s="61" t="str">
        <f t="shared" si="124"/>
        <v>NA</v>
      </c>
      <c r="BG94" s="63">
        <f t="shared" si="125"/>
        <v>6</v>
      </c>
      <c r="BH94" s="64">
        <f t="shared" si="126"/>
        <v>6</v>
      </c>
      <c r="BI94" s="64">
        <f t="shared" si="127"/>
        <v>6</v>
      </c>
      <c r="BJ94" s="64">
        <f t="shared" si="128"/>
        <v>4</v>
      </c>
      <c r="BK94" s="65">
        <f t="shared" si="129"/>
        <v>1</v>
      </c>
      <c r="BL94" s="66">
        <f t="shared" si="130"/>
        <v>0.66666666666666663</v>
      </c>
      <c r="BM94" s="92">
        <f t="shared" si="131"/>
        <v>2</v>
      </c>
      <c r="BN94" s="92">
        <f t="shared" si="132"/>
        <v>2</v>
      </c>
      <c r="BO94" s="92">
        <f t="shared" si="133"/>
        <v>1</v>
      </c>
      <c r="BP94" s="92">
        <f t="shared" si="134"/>
        <v>1</v>
      </c>
      <c r="BQ94" s="92">
        <f t="shared" si="135"/>
        <v>1</v>
      </c>
      <c r="BR94" s="92">
        <f t="shared" si="136"/>
        <v>0</v>
      </c>
      <c r="BS94" s="92">
        <f t="shared" si="137"/>
        <v>1</v>
      </c>
      <c r="BT94" s="92">
        <f t="shared" si="138"/>
        <v>0</v>
      </c>
      <c r="BU94" s="92">
        <f t="shared" si="139"/>
        <v>0</v>
      </c>
      <c r="BV94" s="92">
        <f t="shared" si="140"/>
        <v>0</v>
      </c>
      <c r="BW94" s="92">
        <f t="shared" si="141"/>
        <v>1</v>
      </c>
      <c r="BX94" s="92">
        <f t="shared" si="142"/>
        <v>1</v>
      </c>
      <c r="BY94" s="92">
        <f t="shared" si="143"/>
        <v>0</v>
      </c>
      <c r="BZ94" s="92">
        <f t="shared" si="144"/>
        <v>0</v>
      </c>
      <c r="CA94" s="92">
        <f t="shared" si="145"/>
        <v>0</v>
      </c>
      <c r="CB94" s="92">
        <f t="shared" si="146"/>
        <v>0</v>
      </c>
      <c r="CC94" s="92">
        <f t="shared" si="147"/>
        <v>0</v>
      </c>
      <c r="CD94" s="92">
        <f t="shared" si="148"/>
        <v>0</v>
      </c>
    </row>
    <row r="95" spans="1:82" hidden="1">
      <c r="A95" s="34">
        <v>3</v>
      </c>
      <c r="B95" s="34" t="s">
        <v>945</v>
      </c>
      <c r="C95" s="34" t="s">
        <v>2403</v>
      </c>
      <c r="D95" s="34" t="s">
        <v>2089</v>
      </c>
      <c r="E95" s="34" t="s">
        <v>208</v>
      </c>
      <c r="F95" s="34" t="s">
        <v>2416</v>
      </c>
      <c r="G95" s="34" t="s">
        <v>2417</v>
      </c>
      <c r="H95" s="34" t="s">
        <v>6</v>
      </c>
      <c r="I95" s="34" t="s">
        <v>7</v>
      </c>
      <c r="J95" s="34" t="s">
        <v>195</v>
      </c>
      <c r="K95" s="34" t="s">
        <v>34</v>
      </c>
      <c r="M95" s="34" t="s">
        <v>2422</v>
      </c>
      <c r="N95" s="34">
        <v>1</v>
      </c>
      <c r="O95" s="34">
        <v>0</v>
      </c>
      <c r="P95" s="34">
        <v>0</v>
      </c>
      <c r="Q95" s="34">
        <v>0</v>
      </c>
      <c r="R95" s="34">
        <v>0</v>
      </c>
      <c r="S95" s="34">
        <v>1</v>
      </c>
      <c r="T95" s="34">
        <v>0</v>
      </c>
      <c r="U95" s="77">
        <v>0</v>
      </c>
      <c r="V95" s="34">
        <v>0</v>
      </c>
      <c r="W95" s="60">
        <f>COUNTIFS(配置清单!G:G,G95,配置清单!$H:$H,"PM",配置清单!$N:$N,"在岗")</f>
        <v>1</v>
      </c>
      <c r="X95" s="61">
        <f t="shared" si="107"/>
        <v>1</v>
      </c>
      <c r="Y95" s="60">
        <f>COUNTIFS(配置清单!$G:$G,G95,配置清单!$H:$H,"PM",配置清单!$N:$N,"在岗",配置清单!$P:$P,"&lt;&gt;暂不胜任")</f>
        <v>1</v>
      </c>
      <c r="Z95" s="61">
        <f t="shared" si="108"/>
        <v>1</v>
      </c>
      <c r="AA95" s="62">
        <f>COUNTIFS(配置清单!$G:$G,G95,配置清单!$H:$H,"SE",配置清单!$N:$N,"在岗")+COUNTIFS(配置清单!$G:$G,G95,配置清单!$H:$H,"SA",配置清单!$N:$N,"在岗")</f>
        <v>0</v>
      </c>
      <c r="AB95" s="61" t="str">
        <f t="shared" si="109"/>
        <v>NA</v>
      </c>
      <c r="AC95" s="60">
        <f>COUNTIFS(配置清单!$G:$G,G95,配置清单!$H:$H,"SE",配置清单!$N:$N,"在岗",配置清单!$P:$P,"&lt;&gt;暂不胜任")+COUNTIFS(配置清单!$G:$G,G95,配置清单!$H:$H,"SA",配置清单!$N:$N,"在岗",配置清单!$P:$P,"&lt;&gt;暂不胜任")</f>
        <v>0</v>
      </c>
      <c r="AD95" s="61" t="str">
        <f t="shared" si="110"/>
        <v>NA</v>
      </c>
      <c r="AE95" s="60">
        <f>COUNTIFS(配置清单!$G:$G,G95,配置清单!H:H,"MDE",配置清单!N:N,"在岗")</f>
        <v>0</v>
      </c>
      <c r="AF95" s="61" t="str">
        <f t="shared" si="111"/>
        <v>NA</v>
      </c>
      <c r="AG95" s="60">
        <f>COUNTIFS(配置清单!$G:$G,G95,配置清单!$H:$H,"MDE",配置清单!$N:$N,"在岗",配置清单!$P:$P,"&lt;&gt;暂不胜任")</f>
        <v>0</v>
      </c>
      <c r="AH95" s="61" t="str">
        <f t="shared" si="112"/>
        <v>NA</v>
      </c>
      <c r="AI95" s="62">
        <f>COUNTIFS(配置清单!G:G,G95,配置清单!H:H,"TPM",配置清单!N:N,"在岗")+COUNTIFS(配置清单!G:G,G95,配置清单!H:H,"TC",配置清单!N:N,"在岗")</f>
        <v>0</v>
      </c>
      <c r="AJ95" s="61" t="str">
        <f t="shared" si="113"/>
        <v>NA</v>
      </c>
      <c r="AK95" s="60">
        <f>COUNTIFS(配置清单!G:G,G95,配置清单!H:H,"TPM",配置清单!N:N,"在岗",配置清单!P:P,"&lt;&gt;暂不胜任")+COUNTIFS(配置清单!G:G,G95,配置清单!H:H,"TC",配置清单!N:N,"在岗",配置清单!P:P,"&lt;&gt;暂不胜任")</f>
        <v>0</v>
      </c>
      <c r="AL95" s="61" t="str">
        <f t="shared" si="114"/>
        <v>NA</v>
      </c>
      <c r="AM95" s="60">
        <f>COUNTIFS(配置清单!G:G,G95,配置清单!H:H,"TSE",配置清单!N:N,"在岗")</f>
        <v>0</v>
      </c>
      <c r="AN95" s="61" t="str">
        <f t="shared" si="115"/>
        <v>NA</v>
      </c>
      <c r="AO95" s="60">
        <f>COUNTIFS(配置清单!G:G,G95,配置清单!H:H,"TSE",配置清单!N:N,"在岗",配置清单!P:P,"&lt;&gt;暂不胜任")</f>
        <v>0</v>
      </c>
      <c r="AP95" s="61" t="str">
        <f t="shared" si="116"/>
        <v>NA</v>
      </c>
      <c r="AQ95" s="60">
        <f>COUNTIFS(配置清单!$G:$G,G95,配置清单!H:H,"QA",配置清单!N:N,"在岗")</f>
        <v>1</v>
      </c>
      <c r="AR95" s="61">
        <f t="shared" si="117"/>
        <v>1</v>
      </c>
      <c r="AS95" s="60">
        <f>COUNTIFS(配置清单!$G:$G,G95,配置清单!$H:$H,"QA",配置清单!$N:$N,"在岗",配置清单!$P:$P,"&lt;&gt;暂不胜任")</f>
        <v>1</v>
      </c>
      <c r="AT95" s="61">
        <f t="shared" si="118"/>
        <v>1</v>
      </c>
      <c r="AU95" s="60">
        <f>COUNTIFS(配置清单!G:G,规划及评估!G95,配置清单!H:H,"BA",配置清单!N:N,"在岗")</f>
        <v>0</v>
      </c>
      <c r="AV95" s="61" t="str">
        <f t="shared" si="119"/>
        <v>NA</v>
      </c>
      <c r="AW95" s="60">
        <f>COUNTIFS(配置清单!G:G,G95,配置清单!H:H,"BA",配置清单!N:N,"在岗",配置清单!P:P,"&lt;&gt;暂不胜任")</f>
        <v>0</v>
      </c>
      <c r="AX95" s="61" t="str">
        <f t="shared" si="120"/>
        <v>NA</v>
      </c>
      <c r="AY95" s="60">
        <f>COUNTIFS(配置清单!G:G,规划及评估!G95,配置清单!H:H,"IA",配置清单!N:N,"在岗")</f>
        <v>0</v>
      </c>
      <c r="AZ95" s="61" t="str">
        <f t="shared" si="121"/>
        <v>NA</v>
      </c>
      <c r="BA95" s="60">
        <f>COUNTIFS(配置清单!G:G,G95,配置清单!H:H,"IA",配置清单!N:N,"在岗",配置清单!P:P,"&lt;&gt;暂不胜任")</f>
        <v>0</v>
      </c>
      <c r="BB95" s="61" t="str">
        <f t="shared" si="122"/>
        <v>NA</v>
      </c>
      <c r="BC95" s="60">
        <f>COUNTIFS(配置清单!G:G,规划及评估!G95,配置清单!H:H,"产品经理",配置清单!N:N,"在岗")</f>
        <v>0</v>
      </c>
      <c r="BD95" s="61" t="str">
        <f t="shared" si="123"/>
        <v>NA</v>
      </c>
      <c r="BE95" s="60">
        <f>COUNTIFS(配置清单!G:G,G95,配置清单!H:H,"产品经理",配置清单!N:N,"在岗",配置清单!P:P,"&lt;&gt;暂不胜任")</f>
        <v>0</v>
      </c>
      <c r="BF95" s="61" t="str">
        <f t="shared" si="124"/>
        <v>NA</v>
      </c>
      <c r="BG95" s="63">
        <f t="shared" si="125"/>
        <v>2</v>
      </c>
      <c r="BH95" s="64">
        <f t="shared" si="126"/>
        <v>2</v>
      </c>
      <c r="BI95" s="64">
        <f t="shared" si="127"/>
        <v>2</v>
      </c>
      <c r="BJ95" s="64">
        <f t="shared" si="128"/>
        <v>2</v>
      </c>
      <c r="BK95" s="65">
        <f t="shared" si="129"/>
        <v>1</v>
      </c>
      <c r="BL95" s="66">
        <f t="shared" si="130"/>
        <v>1</v>
      </c>
      <c r="BM95" s="92">
        <f t="shared" si="131"/>
        <v>1</v>
      </c>
      <c r="BN95" s="92">
        <f t="shared" si="132"/>
        <v>1</v>
      </c>
      <c r="BO95" s="92">
        <f t="shared" si="133"/>
        <v>0</v>
      </c>
      <c r="BP95" s="92">
        <f t="shared" si="134"/>
        <v>0</v>
      </c>
      <c r="BQ95" s="92">
        <f t="shared" si="135"/>
        <v>0</v>
      </c>
      <c r="BR95" s="92">
        <f t="shared" si="136"/>
        <v>0</v>
      </c>
      <c r="BS95" s="92">
        <f t="shared" si="137"/>
        <v>0</v>
      </c>
      <c r="BT95" s="92">
        <f t="shared" si="138"/>
        <v>0</v>
      </c>
      <c r="BU95" s="92">
        <f t="shared" si="139"/>
        <v>0</v>
      </c>
      <c r="BV95" s="92">
        <f t="shared" si="140"/>
        <v>0</v>
      </c>
      <c r="BW95" s="92">
        <f t="shared" si="141"/>
        <v>1</v>
      </c>
      <c r="BX95" s="92">
        <f t="shared" si="142"/>
        <v>1</v>
      </c>
      <c r="BY95" s="92">
        <f t="shared" si="143"/>
        <v>0</v>
      </c>
      <c r="BZ95" s="92">
        <f t="shared" si="144"/>
        <v>0</v>
      </c>
      <c r="CA95" s="92">
        <f t="shared" si="145"/>
        <v>0</v>
      </c>
      <c r="CB95" s="92">
        <f t="shared" si="146"/>
        <v>0</v>
      </c>
      <c r="CC95" s="92">
        <f t="shared" si="147"/>
        <v>0</v>
      </c>
      <c r="CD95" s="92">
        <f t="shared" si="148"/>
        <v>0</v>
      </c>
    </row>
    <row r="96" spans="1:82" hidden="1">
      <c r="A96" s="34">
        <v>4</v>
      </c>
      <c r="B96" s="34" t="s">
        <v>945</v>
      </c>
      <c r="C96" s="34" t="s">
        <v>2403</v>
      </c>
      <c r="D96" s="34" t="s">
        <v>2089</v>
      </c>
      <c r="E96" s="34" t="s">
        <v>208</v>
      </c>
      <c r="F96" s="34" t="s">
        <v>2430</v>
      </c>
      <c r="G96" s="34" t="s">
        <v>2431</v>
      </c>
      <c r="H96" s="34" t="s">
        <v>7</v>
      </c>
      <c r="I96" s="34" t="s">
        <v>2863</v>
      </c>
      <c r="J96" s="34" t="s">
        <v>195</v>
      </c>
      <c r="K96" s="34" t="s">
        <v>34</v>
      </c>
      <c r="M96" s="34" t="s">
        <v>2422</v>
      </c>
      <c r="N96" s="34">
        <v>1</v>
      </c>
      <c r="O96" s="34">
        <v>0</v>
      </c>
      <c r="P96" s="34">
        <v>1</v>
      </c>
      <c r="Q96" s="34">
        <v>1</v>
      </c>
      <c r="R96" s="34">
        <v>0</v>
      </c>
      <c r="S96" s="34">
        <v>1</v>
      </c>
      <c r="T96" s="34">
        <v>0</v>
      </c>
      <c r="U96" s="77">
        <v>0</v>
      </c>
      <c r="V96" s="34">
        <v>0</v>
      </c>
      <c r="W96" s="60">
        <f>COUNTIFS(配置清单!G:G,G96,配置清单!$H:$H,"PM",配置清单!$N:$N,"在岗")</f>
        <v>1</v>
      </c>
      <c r="X96" s="61">
        <f t="shared" si="107"/>
        <v>1</v>
      </c>
      <c r="Y96" s="60">
        <f>COUNTIFS(配置清单!$G:$G,G96,配置清单!$H:$H,"PM",配置清单!$N:$N,"在岗",配置清单!$P:$P,"&lt;&gt;暂不胜任")</f>
        <v>1</v>
      </c>
      <c r="Z96" s="61">
        <f t="shared" si="108"/>
        <v>1</v>
      </c>
      <c r="AA96" s="62">
        <f>COUNTIFS(配置清单!$G:$G,G96,配置清单!$H:$H,"SE",配置清单!$N:$N,"在岗")+COUNTIFS(配置清单!$G:$G,G96,配置清单!$H:$H,"SA",配置清单!$N:$N,"在岗")</f>
        <v>0</v>
      </c>
      <c r="AB96" s="61" t="str">
        <f t="shared" si="109"/>
        <v>NA</v>
      </c>
      <c r="AC96" s="60">
        <f>COUNTIFS(配置清单!$G:$G,G96,配置清单!$H:$H,"SE",配置清单!$N:$N,"在岗",配置清单!$P:$P,"&lt;&gt;暂不胜任")+COUNTIFS(配置清单!$G:$G,G96,配置清单!$H:$H,"SA",配置清单!$N:$N,"在岗",配置清单!$P:$P,"&lt;&gt;暂不胜任")</f>
        <v>0</v>
      </c>
      <c r="AD96" s="61" t="str">
        <f t="shared" si="110"/>
        <v>NA</v>
      </c>
      <c r="AE96" s="60">
        <f>COUNTIFS(配置清单!$G:$G,G96,配置清单!H:H,"MDE",配置清单!N:N,"在岗")</f>
        <v>1</v>
      </c>
      <c r="AF96" s="61">
        <f t="shared" si="111"/>
        <v>1</v>
      </c>
      <c r="AG96" s="60">
        <f>COUNTIFS(配置清单!$G:$G,G96,配置清单!$H:$H,"MDE",配置清单!$N:$N,"在岗",配置清单!$P:$P,"&lt;&gt;暂不胜任")</f>
        <v>0</v>
      </c>
      <c r="AH96" s="61">
        <f t="shared" si="112"/>
        <v>0</v>
      </c>
      <c r="AI96" s="62">
        <f>COUNTIFS(配置清单!G:G,G96,配置清单!H:H,"TPM",配置清单!N:N,"在岗")+COUNTIFS(配置清单!G:G,G96,配置清单!H:H,"TC",配置清单!N:N,"在岗")</f>
        <v>1</v>
      </c>
      <c r="AJ96" s="61">
        <f t="shared" si="113"/>
        <v>1</v>
      </c>
      <c r="AK96" s="60">
        <f>COUNTIFS(配置清单!G:G,G96,配置清单!H:H,"TPM",配置清单!N:N,"在岗",配置清单!P:P,"&lt;&gt;暂不胜任")+COUNTIFS(配置清单!G:G,G96,配置清单!H:H,"TC",配置清单!N:N,"在岗",配置清单!P:P,"&lt;&gt;暂不胜任")</f>
        <v>0</v>
      </c>
      <c r="AL96" s="61">
        <f t="shared" si="114"/>
        <v>0</v>
      </c>
      <c r="AM96" s="60">
        <f>COUNTIFS(配置清单!G:G,G96,配置清单!H:H,"TSE",配置清单!N:N,"在岗")</f>
        <v>0</v>
      </c>
      <c r="AN96" s="61" t="str">
        <f t="shared" si="115"/>
        <v>NA</v>
      </c>
      <c r="AO96" s="60">
        <f>COUNTIFS(配置清单!G:G,G96,配置清单!H:H,"TSE",配置清单!N:N,"在岗",配置清单!P:P,"&lt;&gt;暂不胜任")</f>
        <v>0</v>
      </c>
      <c r="AP96" s="61" t="str">
        <f t="shared" si="116"/>
        <v>NA</v>
      </c>
      <c r="AQ96" s="60">
        <f>COUNTIFS(配置清单!$G:$G,G96,配置清单!H:H,"QA",配置清单!N:N,"在岗")</f>
        <v>1</v>
      </c>
      <c r="AR96" s="61">
        <f t="shared" si="117"/>
        <v>1</v>
      </c>
      <c r="AS96" s="60">
        <f>COUNTIFS(配置清单!$G:$G,G96,配置清单!$H:$H,"QA",配置清单!$N:$N,"在岗",配置清单!$P:$P,"&lt;&gt;暂不胜任")</f>
        <v>1</v>
      </c>
      <c r="AT96" s="61">
        <f t="shared" si="118"/>
        <v>1</v>
      </c>
      <c r="AU96" s="60">
        <f>COUNTIFS(配置清单!G:G,规划及评估!G96,配置清单!H:H,"BA",配置清单!N:N,"在岗")</f>
        <v>0</v>
      </c>
      <c r="AV96" s="61" t="str">
        <f t="shared" si="119"/>
        <v>NA</v>
      </c>
      <c r="AW96" s="60">
        <f>COUNTIFS(配置清单!G:G,G96,配置清单!H:H,"BA",配置清单!N:N,"在岗",配置清单!P:P,"&lt;&gt;暂不胜任")</f>
        <v>0</v>
      </c>
      <c r="AX96" s="61" t="str">
        <f t="shared" si="120"/>
        <v>NA</v>
      </c>
      <c r="AY96" s="60">
        <f>COUNTIFS(配置清单!G:G,规划及评估!G96,配置清单!H:H,"IA",配置清单!N:N,"在岗")</f>
        <v>0</v>
      </c>
      <c r="AZ96" s="61" t="str">
        <f t="shared" si="121"/>
        <v>NA</v>
      </c>
      <c r="BA96" s="60">
        <f>COUNTIFS(配置清单!G:G,G96,配置清单!H:H,"IA",配置清单!N:N,"在岗",配置清单!P:P,"&lt;&gt;暂不胜任")</f>
        <v>0</v>
      </c>
      <c r="BB96" s="61" t="str">
        <f t="shared" si="122"/>
        <v>NA</v>
      </c>
      <c r="BC96" s="60">
        <f>COUNTIFS(配置清单!G:G,规划及评估!G96,配置清单!H:H,"产品经理",配置清单!N:N,"在岗")</f>
        <v>0</v>
      </c>
      <c r="BD96" s="61" t="str">
        <f t="shared" si="123"/>
        <v>NA</v>
      </c>
      <c r="BE96" s="60">
        <f>COUNTIFS(配置清单!G:G,G96,配置清单!H:H,"产品经理",配置清单!N:N,"在岗",配置清单!P:P,"&lt;&gt;暂不胜任")</f>
        <v>0</v>
      </c>
      <c r="BF96" s="61" t="str">
        <f t="shared" si="124"/>
        <v>NA</v>
      </c>
      <c r="BG96" s="63">
        <f t="shared" si="125"/>
        <v>4</v>
      </c>
      <c r="BH96" s="64">
        <f t="shared" si="126"/>
        <v>4</v>
      </c>
      <c r="BI96" s="64">
        <f t="shared" si="127"/>
        <v>4</v>
      </c>
      <c r="BJ96" s="64">
        <f t="shared" si="128"/>
        <v>2</v>
      </c>
      <c r="BK96" s="65">
        <f t="shared" si="129"/>
        <v>1</v>
      </c>
      <c r="BL96" s="66">
        <f t="shared" si="130"/>
        <v>0.5</v>
      </c>
      <c r="BM96" s="92">
        <f t="shared" si="131"/>
        <v>1</v>
      </c>
      <c r="BN96" s="92">
        <f t="shared" si="132"/>
        <v>1</v>
      </c>
      <c r="BO96" s="92">
        <f t="shared" si="133"/>
        <v>0</v>
      </c>
      <c r="BP96" s="92">
        <f t="shared" si="134"/>
        <v>0</v>
      </c>
      <c r="BQ96" s="92">
        <f t="shared" si="135"/>
        <v>1</v>
      </c>
      <c r="BR96" s="92">
        <f t="shared" si="136"/>
        <v>0</v>
      </c>
      <c r="BS96" s="92">
        <f t="shared" si="137"/>
        <v>1</v>
      </c>
      <c r="BT96" s="92">
        <f t="shared" si="138"/>
        <v>0</v>
      </c>
      <c r="BU96" s="92">
        <f t="shared" si="139"/>
        <v>0</v>
      </c>
      <c r="BV96" s="92">
        <f t="shared" si="140"/>
        <v>0</v>
      </c>
      <c r="BW96" s="92">
        <f t="shared" si="141"/>
        <v>1</v>
      </c>
      <c r="BX96" s="92">
        <f t="shared" si="142"/>
        <v>1</v>
      </c>
      <c r="BY96" s="92">
        <f t="shared" si="143"/>
        <v>0</v>
      </c>
      <c r="BZ96" s="92">
        <f t="shared" si="144"/>
        <v>0</v>
      </c>
      <c r="CA96" s="92">
        <f t="shared" si="145"/>
        <v>0</v>
      </c>
      <c r="CB96" s="92">
        <f t="shared" si="146"/>
        <v>0</v>
      </c>
      <c r="CC96" s="92">
        <f t="shared" si="147"/>
        <v>0</v>
      </c>
      <c r="CD96" s="92">
        <f t="shared" si="148"/>
        <v>0</v>
      </c>
    </row>
    <row r="97" spans="1:82" hidden="1">
      <c r="A97" s="34">
        <v>5</v>
      </c>
      <c r="B97" s="34" t="s">
        <v>945</v>
      </c>
      <c r="C97" s="34" t="s">
        <v>2403</v>
      </c>
      <c r="D97" s="34" t="s">
        <v>2089</v>
      </c>
      <c r="E97" s="34" t="s">
        <v>208</v>
      </c>
      <c r="F97" s="34" t="s">
        <v>2404</v>
      </c>
      <c r="G97" s="34" t="s">
        <v>9801</v>
      </c>
      <c r="H97" s="34" t="s">
        <v>9791</v>
      </c>
      <c r="I97" s="34" t="s">
        <v>9791</v>
      </c>
      <c r="J97" s="34" t="s">
        <v>34</v>
      </c>
      <c r="K97" s="34" t="s">
        <v>34</v>
      </c>
      <c r="M97" s="34" t="s">
        <v>2422</v>
      </c>
      <c r="N97" s="34">
        <v>1</v>
      </c>
      <c r="O97" s="34">
        <v>0</v>
      </c>
      <c r="P97" s="34">
        <v>0</v>
      </c>
      <c r="Q97" s="34">
        <v>3</v>
      </c>
      <c r="R97" s="34">
        <v>0</v>
      </c>
      <c r="S97" s="34">
        <v>1</v>
      </c>
      <c r="T97" s="34">
        <v>0</v>
      </c>
      <c r="U97" s="77">
        <v>0</v>
      </c>
      <c r="V97" s="34">
        <v>0</v>
      </c>
      <c r="W97" s="60">
        <f>COUNTIFS(配置清单!G:G,G97,配置清单!$H:$H,"PM",配置清单!$N:$N,"在岗")</f>
        <v>1</v>
      </c>
      <c r="X97" s="61">
        <f t="shared" si="107"/>
        <v>1</v>
      </c>
      <c r="Y97" s="60">
        <f>COUNTIFS(配置清单!$G:$G,G97,配置清单!$H:$H,"PM",配置清单!$N:$N,"在岗",配置清单!$P:$P,"&lt;&gt;暂不胜任")</f>
        <v>1</v>
      </c>
      <c r="Z97" s="61">
        <f t="shared" si="108"/>
        <v>1</v>
      </c>
      <c r="AA97" s="62">
        <f>COUNTIFS(配置清单!$G:$G,G97,配置清单!$H:$H,"SE",配置清单!$N:$N,"在岗")+COUNTIFS(配置清单!$G:$G,G97,配置清单!$H:$H,"SA",配置清单!$N:$N,"在岗")</f>
        <v>0</v>
      </c>
      <c r="AB97" s="61" t="str">
        <f t="shared" si="109"/>
        <v>NA</v>
      </c>
      <c r="AC97" s="60">
        <f>COUNTIFS(配置清单!$G:$G,G97,配置清单!$H:$H,"SE",配置清单!$N:$N,"在岗",配置清单!$P:$P,"&lt;&gt;暂不胜任")+COUNTIFS(配置清单!$G:$G,G97,配置清单!$H:$H,"SA",配置清单!$N:$N,"在岗",配置清单!$P:$P,"&lt;&gt;暂不胜任")</f>
        <v>0</v>
      </c>
      <c r="AD97" s="61" t="str">
        <f t="shared" si="110"/>
        <v>NA</v>
      </c>
      <c r="AE97" s="60">
        <f>COUNTIFS(配置清单!$G:$G,G97,配置清单!H:H,"MDE",配置清单!N:N,"在岗")</f>
        <v>0</v>
      </c>
      <c r="AF97" s="61" t="str">
        <f t="shared" si="111"/>
        <v>NA</v>
      </c>
      <c r="AG97" s="60">
        <f>COUNTIFS(配置清单!$G:$G,G97,配置清单!$H:$H,"MDE",配置清单!$N:$N,"在岗",配置清单!$P:$P,"&lt;&gt;暂不胜任")</f>
        <v>0</v>
      </c>
      <c r="AH97" s="61" t="str">
        <f t="shared" si="112"/>
        <v>NA</v>
      </c>
      <c r="AI97" s="62">
        <f>COUNTIFS(配置清单!G:G,G97,配置清单!H:H,"TPM",配置清单!N:N,"在岗")+COUNTIFS(配置清单!G:G,G97,配置清单!H:H,"TC",配置清单!N:N,"在岗")</f>
        <v>3</v>
      </c>
      <c r="AJ97" s="61">
        <f t="shared" si="113"/>
        <v>1</v>
      </c>
      <c r="AK97" s="60">
        <f>COUNTIFS(配置清单!G:G,G97,配置清单!H:H,"TPM",配置清单!N:N,"在岗",配置清单!P:P,"&lt;&gt;暂不胜任")+COUNTIFS(配置清单!G:G,G97,配置清单!H:H,"TC",配置清单!N:N,"在岗",配置清单!P:P,"&lt;&gt;暂不胜任")</f>
        <v>1</v>
      </c>
      <c r="AL97" s="61">
        <f t="shared" si="114"/>
        <v>0.33333333333333331</v>
      </c>
      <c r="AM97" s="60">
        <f>COUNTIFS(配置清单!G:G,G97,配置清单!H:H,"TSE",配置清单!N:N,"在岗")</f>
        <v>0</v>
      </c>
      <c r="AN97" s="61" t="str">
        <f t="shared" si="115"/>
        <v>NA</v>
      </c>
      <c r="AO97" s="60">
        <f>COUNTIFS(配置清单!G:G,G97,配置清单!H:H,"TSE",配置清单!N:N,"在岗",配置清单!P:P,"&lt;&gt;暂不胜任")</f>
        <v>0</v>
      </c>
      <c r="AP97" s="61" t="str">
        <f t="shared" si="116"/>
        <v>NA</v>
      </c>
      <c r="AQ97" s="60">
        <f>COUNTIFS(配置清单!$G:$G,G97,配置清单!H:H,"QA",配置清单!N:N,"在岗")</f>
        <v>1</v>
      </c>
      <c r="AR97" s="61">
        <f t="shared" si="117"/>
        <v>1</v>
      </c>
      <c r="AS97" s="60">
        <f>COUNTIFS(配置清单!$G:$G,G97,配置清单!$H:$H,"QA",配置清单!$N:$N,"在岗",配置清单!$P:$P,"&lt;&gt;暂不胜任")</f>
        <v>1</v>
      </c>
      <c r="AT97" s="61">
        <f t="shared" si="118"/>
        <v>1</v>
      </c>
      <c r="AU97" s="60">
        <f>COUNTIFS(配置清单!G:G,规划及评估!G97,配置清单!H:H,"BA",配置清单!N:N,"在岗")</f>
        <v>0</v>
      </c>
      <c r="AV97" s="61" t="str">
        <f t="shared" si="119"/>
        <v>NA</v>
      </c>
      <c r="AW97" s="60">
        <f>COUNTIFS(配置清单!G:G,G97,配置清单!H:H,"BA",配置清单!N:N,"在岗",配置清单!P:P,"&lt;&gt;暂不胜任")</f>
        <v>0</v>
      </c>
      <c r="AX97" s="61" t="str">
        <f t="shared" si="120"/>
        <v>NA</v>
      </c>
      <c r="AY97" s="60">
        <f>COUNTIFS(配置清单!G:G,规划及评估!G97,配置清单!H:H,"IA",配置清单!N:N,"在岗")</f>
        <v>0</v>
      </c>
      <c r="AZ97" s="61" t="str">
        <f t="shared" si="121"/>
        <v>NA</v>
      </c>
      <c r="BA97" s="60">
        <f>COUNTIFS(配置清单!G:G,G97,配置清单!H:H,"IA",配置清单!N:N,"在岗",配置清单!P:P,"&lt;&gt;暂不胜任")</f>
        <v>0</v>
      </c>
      <c r="BB97" s="61" t="str">
        <f t="shared" si="122"/>
        <v>NA</v>
      </c>
      <c r="BC97" s="60">
        <f>COUNTIFS(配置清单!G:G,规划及评估!G97,配置清单!H:H,"产品经理",配置清单!N:N,"在岗")</f>
        <v>0</v>
      </c>
      <c r="BD97" s="61" t="str">
        <f t="shared" si="123"/>
        <v>NA</v>
      </c>
      <c r="BE97" s="60">
        <f>COUNTIFS(配置清单!G:G,G97,配置清单!H:H,"产品经理",配置清单!N:N,"在岗",配置清单!P:P,"&lt;&gt;暂不胜任")</f>
        <v>0</v>
      </c>
      <c r="BF97" s="61" t="str">
        <f t="shared" si="124"/>
        <v>NA</v>
      </c>
      <c r="BG97" s="63">
        <f t="shared" si="125"/>
        <v>5</v>
      </c>
      <c r="BH97" s="64">
        <f t="shared" si="126"/>
        <v>5</v>
      </c>
      <c r="BI97" s="64">
        <f t="shared" si="127"/>
        <v>5</v>
      </c>
      <c r="BJ97" s="64">
        <f t="shared" si="128"/>
        <v>3</v>
      </c>
      <c r="BK97" s="65">
        <f t="shared" si="129"/>
        <v>1</v>
      </c>
      <c r="BL97" s="66">
        <f t="shared" si="130"/>
        <v>0.6</v>
      </c>
      <c r="BM97" s="92">
        <f t="shared" si="131"/>
        <v>1</v>
      </c>
      <c r="BN97" s="92">
        <f t="shared" si="132"/>
        <v>1</v>
      </c>
      <c r="BO97" s="92">
        <f t="shared" si="133"/>
        <v>0</v>
      </c>
      <c r="BP97" s="92">
        <f t="shared" si="134"/>
        <v>0</v>
      </c>
      <c r="BQ97" s="92">
        <f t="shared" si="135"/>
        <v>0</v>
      </c>
      <c r="BR97" s="92">
        <f t="shared" si="136"/>
        <v>0</v>
      </c>
      <c r="BS97" s="92">
        <f t="shared" si="137"/>
        <v>3</v>
      </c>
      <c r="BT97" s="92">
        <f t="shared" si="138"/>
        <v>1</v>
      </c>
      <c r="BU97" s="92">
        <f t="shared" si="139"/>
        <v>0</v>
      </c>
      <c r="BV97" s="92">
        <f t="shared" si="140"/>
        <v>0</v>
      </c>
      <c r="BW97" s="92">
        <f t="shared" si="141"/>
        <v>1</v>
      </c>
      <c r="BX97" s="92">
        <f t="shared" si="142"/>
        <v>1</v>
      </c>
      <c r="BY97" s="92">
        <f t="shared" si="143"/>
        <v>0</v>
      </c>
      <c r="BZ97" s="92">
        <f t="shared" si="144"/>
        <v>0</v>
      </c>
      <c r="CA97" s="92">
        <f t="shared" si="145"/>
        <v>0</v>
      </c>
      <c r="CB97" s="92">
        <f t="shared" si="146"/>
        <v>0</v>
      </c>
      <c r="CC97" s="92">
        <f t="shared" si="147"/>
        <v>0</v>
      </c>
      <c r="CD97" s="92">
        <f t="shared" si="148"/>
        <v>0</v>
      </c>
    </row>
    <row r="98" spans="1:82" hidden="1">
      <c r="A98" s="34">
        <v>6</v>
      </c>
      <c r="B98" s="34" t="s">
        <v>945</v>
      </c>
      <c r="C98" s="34" t="s">
        <v>2403</v>
      </c>
      <c r="D98" s="34" t="s">
        <v>2089</v>
      </c>
      <c r="E98" s="34" t="s">
        <v>208</v>
      </c>
      <c r="F98" s="34" t="s">
        <v>2432</v>
      </c>
      <c r="G98" s="34" t="s">
        <v>2433</v>
      </c>
      <c r="H98" s="34" t="s">
        <v>7</v>
      </c>
      <c r="I98" s="34" t="s">
        <v>2863</v>
      </c>
      <c r="J98" s="34" t="s">
        <v>195</v>
      </c>
      <c r="K98" s="34" t="s">
        <v>34</v>
      </c>
      <c r="M98" s="34" t="s">
        <v>2422</v>
      </c>
      <c r="N98" s="34">
        <v>1</v>
      </c>
      <c r="O98" s="34">
        <v>0</v>
      </c>
      <c r="P98" s="34">
        <v>0</v>
      </c>
      <c r="Q98" s="34">
        <v>0</v>
      </c>
      <c r="R98" s="34">
        <v>0</v>
      </c>
      <c r="S98" s="34">
        <v>1</v>
      </c>
      <c r="T98" s="34">
        <v>0</v>
      </c>
      <c r="U98" s="77">
        <v>0</v>
      </c>
      <c r="V98" s="34">
        <v>0</v>
      </c>
      <c r="W98" s="60">
        <f>COUNTIFS(配置清单!G:G,G98,配置清单!$H:$H,"PM",配置清单!$N:$N,"在岗")</f>
        <v>1</v>
      </c>
      <c r="X98" s="61">
        <f t="shared" si="107"/>
        <v>1</v>
      </c>
      <c r="Y98" s="60">
        <f>COUNTIFS(配置清单!$G:$G,G98,配置清单!$H:$H,"PM",配置清单!$N:$N,"在岗",配置清单!$P:$P,"&lt;&gt;暂不胜任")</f>
        <v>1</v>
      </c>
      <c r="Z98" s="61">
        <f t="shared" si="108"/>
        <v>1</v>
      </c>
      <c r="AA98" s="62">
        <f>COUNTIFS(配置清单!$G:$G,G98,配置清单!$H:$H,"SE",配置清单!$N:$N,"在岗")+COUNTIFS(配置清单!$G:$G,G98,配置清单!$H:$H,"SA",配置清单!$N:$N,"在岗")</f>
        <v>0</v>
      </c>
      <c r="AB98" s="61" t="str">
        <f t="shared" si="109"/>
        <v>NA</v>
      </c>
      <c r="AC98" s="60">
        <f>COUNTIFS(配置清单!$G:$G,G98,配置清单!$H:$H,"SE",配置清单!$N:$N,"在岗",配置清单!$P:$P,"&lt;&gt;暂不胜任")+COUNTIFS(配置清单!$G:$G,G98,配置清单!$H:$H,"SA",配置清单!$N:$N,"在岗",配置清单!$P:$P,"&lt;&gt;暂不胜任")</f>
        <v>0</v>
      </c>
      <c r="AD98" s="61" t="str">
        <f t="shared" si="110"/>
        <v>NA</v>
      </c>
      <c r="AE98" s="60">
        <f>COUNTIFS(配置清单!$G:$G,G98,配置清单!H:H,"MDE",配置清单!N:N,"在岗")</f>
        <v>0</v>
      </c>
      <c r="AF98" s="61" t="str">
        <f t="shared" si="111"/>
        <v>NA</v>
      </c>
      <c r="AG98" s="60">
        <f>COUNTIFS(配置清单!$G:$G,G98,配置清单!$H:$H,"MDE",配置清单!$N:$N,"在岗",配置清单!$P:$P,"&lt;&gt;暂不胜任")</f>
        <v>0</v>
      </c>
      <c r="AH98" s="61" t="str">
        <f t="shared" si="112"/>
        <v>NA</v>
      </c>
      <c r="AI98" s="62">
        <f>COUNTIFS(配置清单!G:G,G98,配置清单!H:H,"TPM",配置清单!N:N,"在岗")+COUNTIFS(配置清单!G:G,G98,配置清单!H:H,"TC",配置清单!N:N,"在岗")</f>
        <v>0</v>
      </c>
      <c r="AJ98" s="61" t="str">
        <f t="shared" si="113"/>
        <v>NA</v>
      </c>
      <c r="AK98" s="60">
        <f>COUNTIFS(配置清单!G:G,G98,配置清单!H:H,"TPM",配置清单!N:N,"在岗",配置清单!P:P,"&lt;&gt;暂不胜任")+COUNTIFS(配置清单!G:G,G98,配置清单!H:H,"TC",配置清单!N:N,"在岗",配置清单!P:P,"&lt;&gt;暂不胜任")</f>
        <v>0</v>
      </c>
      <c r="AL98" s="61" t="str">
        <f t="shared" si="114"/>
        <v>NA</v>
      </c>
      <c r="AM98" s="60">
        <f>COUNTIFS(配置清单!G:G,G98,配置清单!H:H,"TSE",配置清单!N:N,"在岗")</f>
        <v>0</v>
      </c>
      <c r="AN98" s="61" t="str">
        <f t="shared" si="115"/>
        <v>NA</v>
      </c>
      <c r="AO98" s="60">
        <f>COUNTIFS(配置清单!G:G,G98,配置清单!H:H,"TSE",配置清单!N:N,"在岗",配置清单!P:P,"&lt;&gt;暂不胜任")</f>
        <v>0</v>
      </c>
      <c r="AP98" s="61" t="str">
        <f t="shared" si="116"/>
        <v>NA</v>
      </c>
      <c r="AQ98" s="60">
        <f>COUNTIFS(配置清单!$G:$G,G98,配置清单!H:H,"QA",配置清单!N:N,"在岗")</f>
        <v>1</v>
      </c>
      <c r="AR98" s="61">
        <f t="shared" si="117"/>
        <v>1</v>
      </c>
      <c r="AS98" s="60">
        <f>COUNTIFS(配置清单!$G:$G,G98,配置清单!$H:$H,"QA",配置清单!$N:$N,"在岗",配置清单!$P:$P,"&lt;&gt;暂不胜任")</f>
        <v>1</v>
      </c>
      <c r="AT98" s="61">
        <f t="shared" si="118"/>
        <v>1</v>
      </c>
      <c r="AU98" s="60">
        <f>COUNTIFS(配置清单!G:G,规划及评估!G98,配置清单!H:H,"BA",配置清单!N:N,"在岗")</f>
        <v>0</v>
      </c>
      <c r="AV98" s="61" t="str">
        <f t="shared" si="119"/>
        <v>NA</v>
      </c>
      <c r="AW98" s="60">
        <f>COUNTIFS(配置清单!G:G,G98,配置清单!H:H,"BA",配置清单!N:N,"在岗",配置清单!P:P,"&lt;&gt;暂不胜任")</f>
        <v>0</v>
      </c>
      <c r="AX98" s="61" t="str">
        <f t="shared" si="120"/>
        <v>NA</v>
      </c>
      <c r="AY98" s="60">
        <f>COUNTIFS(配置清单!G:G,规划及评估!G98,配置清单!H:H,"IA",配置清单!N:N,"在岗")</f>
        <v>0</v>
      </c>
      <c r="AZ98" s="61" t="str">
        <f t="shared" si="121"/>
        <v>NA</v>
      </c>
      <c r="BA98" s="60">
        <f>COUNTIFS(配置清单!G:G,G98,配置清单!H:H,"IA",配置清单!N:N,"在岗",配置清单!P:P,"&lt;&gt;暂不胜任")</f>
        <v>0</v>
      </c>
      <c r="BB98" s="61" t="str">
        <f t="shared" si="122"/>
        <v>NA</v>
      </c>
      <c r="BC98" s="60">
        <f>COUNTIFS(配置清单!G:G,规划及评估!G98,配置清单!H:H,"产品经理",配置清单!N:N,"在岗")</f>
        <v>0</v>
      </c>
      <c r="BD98" s="61" t="str">
        <f t="shared" si="123"/>
        <v>NA</v>
      </c>
      <c r="BE98" s="60">
        <f>COUNTIFS(配置清单!G:G,G98,配置清单!H:H,"产品经理",配置清单!N:N,"在岗",配置清单!P:P,"&lt;&gt;暂不胜任")</f>
        <v>0</v>
      </c>
      <c r="BF98" s="61" t="str">
        <f t="shared" si="124"/>
        <v>NA</v>
      </c>
      <c r="BG98" s="63">
        <f t="shared" si="125"/>
        <v>2</v>
      </c>
      <c r="BH98" s="64">
        <f t="shared" si="126"/>
        <v>2</v>
      </c>
      <c r="BI98" s="64">
        <f t="shared" si="127"/>
        <v>2</v>
      </c>
      <c r="BJ98" s="64">
        <f t="shared" si="128"/>
        <v>2</v>
      </c>
      <c r="BK98" s="65">
        <f t="shared" si="129"/>
        <v>1</v>
      </c>
      <c r="BL98" s="66">
        <f t="shared" si="130"/>
        <v>1</v>
      </c>
      <c r="BM98" s="92">
        <f t="shared" si="131"/>
        <v>1</v>
      </c>
      <c r="BN98" s="92">
        <f t="shared" si="132"/>
        <v>1</v>
      </c>
      <c r="BO98" s="92">
        <f t="shared" si="133"/>
        <v>0</v>
      </c>
      <c r="BP98" s="92">
        <f t="shared" si="134"/>
        <v>0</v>
      </c>
      <c r="BQ98" s="92">
        <f t="shared" si="135"/>
        <v>0</v>
      </c>
      <c r="BR98" s="92">
        <f t="shared" si="136"/>
        <v>0</v>
      </c>
      <c r="BS98" s="92">
        <f t="shared" si="137"/>
        <v>0</v>
      </c>
      <c r="BT98" s="92">
        <f t="shared" si="138"/>
        <v>0</v>
      </c>
      <c r="BU98" s="92">
        <f t="shared" si="139"/>
        <v>0</v>
      </c>
      <c r="BV98" s="92">
        <f t="shared" si="140"/>
        <v>0</v>
      </c>
      <c r="BW98" s="92">
        <f t="shared" si="141"/>
        <v>1</v>
      </c>
      <c r="BX98" s="92">
        <f t="shared" si="142"/>
        <v>1</v>
      </c>
      <c r="BY98" s="92">
        <f t="shared" si="143"/>
        <v>0</v>
      </c>
      <c r="BZ98" s="92">
        <f t="shared" si="144"/>
        <v>0</v>
      </c>
      <c r="CA98" s="92">
        <f t="shared" si="145"/>
        <v>0</v>
      </c>
      <c r="CB98" s="92">
        <f t="shared" si="146"/>
        <v>0</v>
      </c>
      <c r="CC98" s="92">
        <f t="shared" si="147"/>
        <v>0</v>
      </c>
      <c r="CD98" s="92">
        <f t="shared" si="148"/>
        <v>0</v>
      </c>
    </row>
    <row r="99" spans="1:82" hidden="1">
      <c r="A99" s="34">
        <v>7</v>
      </c>
      <c r="B99" s="34" t="s">
        <v>945</v>
      </c>
      <c r="C99" s="34" t="s">
        <v>2403</v>
      </c>
      <c r="D99" s="34" t="s">
        <v>2089</v>
      </c>
      <c r="E99" s="34" t="s">
        <v>208</v>
      </c>
      <c r="F99" s="34" t="s">
        <v>2409</v>
      </c>
      <c r="G99" s="34" t="s">
        <v>2428</v>
      </c>
      <c r="H99" s="34" t="s">
        <v>7</v>
      </c>
      <c r="I99" s="34" t="s">
        <v>2863</v>
      </c>
      <c r="J99" s="34" t="s">
        <v>195</v>
      </c>
      <c r="K99" s="34" t="s">
        <v>34</v>
      </c>
      <c r="M99" s="34" t="s">
        <v>2422</v>
      </c>
      <c r="N99" s="34">
        <v>1</v>
      </c>
      <c r="O99" s="34">
        <v>0</v>
      </c>
      <c r="P99" s="34">
        <v>0</v>
      </c>
      <c r="Q99" s="34">
        <v>0</v>
      </c>
      <c r="R99" s="34">
        <v>0</v>
      </c>
      <c r="S99" s="34">
        <v>1</v>
      </c>
      <c r="T99" s="34">
        <v>0</v>
      </c>
      <c r="U99" s="77">
        <v>0</v>
      </c>
      <c r="V99" s="34">
        <v>0</v>
      </c>
      <c r="W99" s="60">
        <f>COUNTIFS(配置清单!G:G,G99,配置清单!$H:$H,"PM",配置清单!$N:$N,"在岗")</f>
        <v>1</v>
      </c>
      <c r="X99" s="61">
        <f t="shared" si="107"/>
        <v>1</v>
      </c>
      <c r="Y99" s="60">
        <f>COUNTIFS(配置清单!$G:$G,G99,配置清单!$H:$H,"PM",配置清单!$N:$N,"在岗",配置清单!$P:$P,"&lt;&gt;暂不胜任")</f>
        <v>1</v>
      </c>
      <c r="Z99" s="61">
        <f t="shared" si="108"/>
        <v>1</v>
      </c>
      <c r="AA99" s="62">
        <f>COUNTIFS(配置清单!$G:$G,G99,配置清单!$H:$H,"SE",配置清单!$N:$N,"在岗")+COUNTIFS(配置清单!$G:$G,G99,配置清单!$H:$H,"SA",配置清单!$N:$N,"在岗")</f>
        <v>0</v>
      </c>
      <c r="AB99" s="61" t="str">
        <f t="shared" si="109"/>
        <v>NA</v>
      </c>
      <c r="AC99" s="60">
        <f>COUNTIFS(配置清单!$G:$G,G99,配置清单!$H:$H,"SE",配置清单!$N:$N,"在岗",配置清单!$P:$P,"&lt;&gt;暂不胜任")+COUNTIFS(配置清单!$G:$G,G99,配置清单!$H:$H,"SA",配置清单!$N:$N,"在岗",配置清单!$P:$P,"&lt;&gt;暂不胜任")</f>
        <v>0</v>
      </c>
      <c r="AD99" s="61" t="str">
        <f t="shared" si="110"/>
        <v>NA</v>
      </c>
      <c r="AE99" s="60">
        <f>COUNTIFS(配置清单!$G:$G,G99,配置清单!H:H,"MDE",配置清单!N:N,"在岗")</f>
        <v>0</v>
      </c>
      <c r="AF99" s="61" t="str">
        <f t="shared" si="111"/>
        <v>NA</v>
      </c>
      <c r="AG99" s="60">
        <f>COUNTIFS(配置清单!$G:$G,G99,配置清单!$H:$H,"MDE",配置清单!$N:$N,"在岗",配置清单!$P:$P,"&lt;&gt;暂不胜任")</f>
        <v>0</v>
      </c>
      <c r="AH99" s="61" t="str">
        <f t="shared" si="112"/>
        <v>NA</v>
      </c>
      <c r="AI99" s="62">
        <f>COUNTIFS(配置清单!G:G,G99,配置清单!H:H,"TPM",配置清单!N:N,"在岗")+COUNTIFS(配置清单!G:G,G99,配置清单!H:H,"TC",配置清单!N:N,"在岗")</f>
        <v>0</v>
      </c>
      <c r="AJ99" s="61" t="str">
        <f t="shared" si="113"/>
        <v>NA</v>
      </c>
      <c r="AK99" s="60">
        <f>COUNTIFS(配置清单!G:G,G99,配置清单!H:H,"TPM",配置清单!N:N,"在岗",配置清单!P:P,"&lt;&gt;暂不胜任")+COUNTIFS(配置清单!G:G,G99,配置清单!H:H,"TC",配置清单!N:N,"在岗",配置清单!P:P,"&lt;&gt;暂不胜任")</f>
        <v>0</v>
      </c>
      <c r="AL99" s="61" t="str">
        <f t="shared" si="114"/>
        <v>NA</v>
      </c>
      <c r="AM99" s="60">
        <f>COUNTIFS(配置清单!G:G,G99,配置清单!H:H,"TSE",配置清单!N:N,"在岗")</f>
        <v>0</v>
      </c>
      <c r="AN99" s="61" t="str">
        <f t="shared" si="115"/>
        <v>NA</v>
      </c>
      <c r="AO99" s="60">
        <f>COUNTIFS(配置清单!G:G,G99,配置清单!H:H,"TSE",配置清单!N:N,"在岗",配置清单!P:P,"&lt;&gt;暂不胜任")</f>
        <v>0</v>
      </c>
      <c r="AP99" s="61" t="str">
        <f t="shared" si="116"/>
        <v>NA</v>
      </c>
      <c r="AQ99" s="60">
        <f>COUNTIFS(配置清单!$G:$G,G99,配置清单!H:H,"QA",配置清单!N:N,"在岗")</f>
        <v>1</v>
      </c>
      <c r="AR99" s="61">
        <f t="shared" si="117"/>
        <v>1</v>
      </c>
      <c r="AS99" s="60">
        <f>COUNTIFS(配置清单!$G:$G,G99,配置清单!$H:$H,"QA",配置清单!$N:$N,"在岗",配置清单!$P:$P,"&lt;&gt;暂不胜任")</f>
        <v>1</v>
      </c>
      <c r="AT99" s="61">
        <f t="shared" si="118"/>
        <v>1</v>
      </c>
      <c r="AU99" s="60">
        <f>COUNTIFS(配置清单!G:G,规划及评估!G99,配置清单!H:H,"BA",配置清单!N:N,"在岗")</f>
        <v>0</v>
      </c>
      <c r="AV99" s="61" t="str">
        <f t="shared" si="119"/>
        <v>NA</v>
      </c>
      <c r="AW99" s="60">
        <f>COUNTIFS(配置清单!G:G,G99,配置清单!H:H,"BA",配置清单!N:N,"在岗",配置清单!P:P,"&lt;&gt;暂不胜任")</f>
        <v>0</v>
      </c>
      <c r="AX99" s="61" t="str">
        <f t="shared" si="120"/>
        <v>NA</v>
      </c>
      <c r="AY99" s="60">
        <f>COUNTIFS(配置清单!G:G,规划及评估!G99,配置清单!H:H,"IA",配置清单!N:N,"在岗")</f>
        <v>0</v>
      </c>
      <c r="AZ99" s="61" t="str">
        <f t="shared" si="121"/>
        <v>NA</v>
      </c>
      <c r="BA99" s="60">
        <f>COUNTIFS(配置清单!G:G,G99,配置清单!H:H,"IA",配置清单!N:N,"在岗",配置清单!P:P,"&lt;&gt;暂不胜任")</f>
        <v>0</v>
      </c>
      <c r="BB99" s="61" t="str">
        <f t="shared" si="122"/>
        <v>NA</v>
      </c>
      <c r="BC99" s="60">
        <f>COUNTIFS(配置清单!G:G,规划及评估!G99,配置清单!H:H,"产品经理",配置清单!N:N,"在岗")</f>
        <v>0</v>
      </c>
      <c r="BD99" s="61" t="str">
        <f t="shared" si="123"/>
        <v>NA</v>
      </c>
      <c r="BE99" s="60">
        <f>COUNTIFS(配置清单!G:G,G99,配置清单!H:H,"产品经理",配置清单!N:N,"在岗",配置清单!P:P,"&lt;&gt;暂不胜任")</f>
        <v>0</v>
      </c>
      <c r="BF99" s="61" t="str">
        <f t="shared" si="124"/>
        <v>NA</v>
      </c>
      <c r="BG99" s="63">
        <f t="shared" si="125"/>
        <v>2</v>
      </c>
      <c r="BH99" s="64">
        <f t="shared" si="126"/>
        <v>2</v>
      </c>
      <c r="BI99" s="64">
        <f t="shared" si="127"/>
        <v>2</v>
      </c>
      <c r="BJ99" s="64">
        <f t="shared" si="128"/>
        <v>2</v>
      </c>
      <c r="BK99" s="65">
        <f t="shared" si="129"/>
        <v>1</v>
      </c>
      <c r="BL99" s="66">
        <f t="shared" si="130"/>
        <v>1</v>
      </c>
      <c r="BM99" s="92">
        <f t="shared" si="131"/>
        <v>1</v>
      </c>
      <c r="BN99" s="92">
        <f t="shared" si="132"/>
        <v>1</v>
      </c>
      <c r="BO99" s="92">
        <f t="shared" si="133"/>
        <v>0</v>
      </c>
      <c r="BP99" s="92">
        <f t="shared" si="134"/>
        <v>0</v>
      </c>
      <c r="BQ99" s="92">
        <f t="shared" si="135"/>
        <v>0</v>
      </c>
      <c r="BR99" s="92">
        <f t="shared" si="136"/>
        <v>0</v>
      </c>
      <c r="BS99" s="92">
        <f t="shared" si="137"/>
        <v>0</v>
      </c>
      <c r="BT99" s="92">
        <f t="shared" si="138"/>
        <v>0</v>
      </c>
      <c r="BU99" s="92">
        <f t="shared" si="139"/>
        <v>0</v>
      </c>
      <c r="BV99" s="92">
        <f t="shared" si="140"/>
        <v>0</v>
      </c>
      <c r="BW99" s="92">
        <f t="shared" si="141"/>
        <v>1</v>
      </c>
      <c r="BX99" s="92">
        <f t="shared" si="142"/>
        <v>1</v>
      </c>
      <c r="BY99" s="92">
        <f t="shared" si="143"/>
        <v>0</v>
      </c>
      <c r="BZ99" s="92">
        <f t="shared" si="144"/>
        <v>0</v>
      </c>
      <c r="CA99" s="92">
        <f t="shared" si="145"/>
        <v>0</v>
      </c>
      <c r="CB99" s="92">
        <f t="shared" si="146"/>
        <v>0</v>
      </c>
      <c r="CC99" s="92">
        <f t="shared" si="147"/>
        <v>0</v>
      </c>
      <c r="CD99" s="92">
        <f t="shared" si="148"/>
        <v>0</v>
      </c>
    </row>
    <row r="100" spans="1:82" hidden="1">
      <c r="A100" s="34">
        <v>8</v>
      </c>
      <c r="B100" s="34" t="s">
        <v>945</v>
      </c>
      <c r="C100" s="34" t="s">
        <v>2403</v>
      </c>
      <c r="D100" s="34" t="s">
        <v>2089</v>
      </c>
      <c r="E100" s="34" t="s">
        <v>208</v>
      </c>
      <c r="F100" s="34" t="s">
        <v>2409</v>
      </c>
      <c r="G100" s="34" t="s">
        <v>2410</v>
      </c>
      <c r="H100" s="34" t="s">
        <v>7</v>
      </c>
      <c r="I100" s="34" t="s">
        <v>2863</v>
      </c>
      <c r="J100" s="34" t="s">
        <v>195</v>
      </c>
      <c r="K100" s="34" t="s">
        <v>34</v>
      </c>
      <c r="M100" s="34" t="s">
        <v>2422</v>
      </c>
      <c r="N100" s="34">
        <v>1</v>
      </c>
      <c r="O100" s="34">
        <v>0</v>
      </c>
      <c r="P100" s="34">
        <v>0</v>
      </c>
      <c r="Q100" s="34">
        <v>2</v>
      </c>
      <c r="R100" s="34">
        <v>0</v>
      </c>
      <c r="S100" s="34">
        <v>1</v>
      </c>
      <c r="T100" s="34">
        <v>0</v>
      </c>
      <c r="U100" s="77">
        <v>0</v>
      </c>
      <c r="V100" s="34">
        <v>0</v>
      </c>
      <c r="W100" s="60">
        <f>COUNTIFS(配置清单!G:G,G100,配置清单!$H:$H,"PM",配置清单!$N:$N,"在岗")</f>
        <v>1</v>
      </c>
      <c r="X100" s="61">
        <f t="shared" si="107"/>
        <v>1</v>
      </c>
      <c r="Y100" s="60">
        <f>COUNTIFS(配置清单!$G:$G,G100,配置清单!$H:$H,"PM",配置清单!$N:$N,"在岗",配置清单!$P:$P,"&lt;&gt;暂不胜任")</f>
        <v>1</v>
      </c>
      <c r="Z100" s="61">
        <f t="shared" si="108"/>
        <v>1</v>
      </c>
      <c r="AA100" s="62">
        <f>COUNTIFS(配置清单!$G:$G,G100,配置清单!$H:$H,"SE",配置清单!$N:$N,"在岗")+COUNTIFS(配置清单!$G:$G,G100,配置清单!$H:$H,"SA",配置清单!$N:$N,"在岗")</f>
        <v>0</v>
      </c>
      <c r="AB100" s="61" t="str">
        <f t="shared" si="109"/>
        <v>NA</v>
      </c>
      <c r="AC100" s="60">
        <f>COUNTIFS(配置清单!$G:$G,G100,配置清单!$H:$H,"SE",配置清单!$N:$N,"在岗",配置清单!$P:$P,"&lt;&gt;暂不胜任")+COUNTIFS(配置清单!$G:$G,G100,配置清单!$H:$H,"SA",配置清单!$N:$N,"在岗",配置清单!$P:$P,"&lt;&gt;暂不胜任")</f>
        <v>0</v>
      </c>
      <c r="AD100" s="61" t="str">
        <f t="shared" si="110"/>
        <v>NA</v>
      </c>
      <c r="AE100" s="60">
        <f>COUNTIFS(配置清单!$G:$G,G100,配置清单!H:H,"MDE",配置清单!N:N,"在岗")</f>
        <v>0</v>
      </c>
      <c r="AF100" s="61" t="str">
        <f t="shared" si="111"/>
        <v>NA</v>
      </c>
      <c r="AG100" s="60">
        <f>COUNTIFS(配置清单!$G:$G,G100,配置清单!$H:$H,"MDE",配置清单!$N:$N,"在岗",配置清单!$P:$P,"&lt;&gt;暂不胜任")</f>
        <v>0</v>
      </c>
      <c r="AH100" s="61" t="str">
        <f t="shared" si="112"/>
        <v>NA</v>
      </c>
      <c r="AI100" s="62">
        <f>COUNTIFS(配置清单!G:G,G100,配置清单!H:H,"TPM",配置清单!N:N,"在岗")+COUNTIFS(配置清单!G:G,G100,配置清单!H:H,"TC",配置清单!N:N,"在岗")</f>
        <v>2</v>
      </c>
      <c r="AJ100" s="61">
        <f t="shared" si="113"/>
        <v>1</v>
      </c>
      <c r="AK100" s="60">
        <f>COUNTIFS(配置清单!G:G,G100,配置清单!H:H,"TPM",配置清单!N:N,"在岗",配置清单!P:P,"&lt;&gt;暂不胜任")+COUNTIFS(配置清单!G:G,G100,配置清单!H:H,"TC",配置清单!N:N,"在岗",配置清单!P:P,"&lt;&gt;暂不胜任")</f>
        <v>0</v>
      </c>
      <c r="AL100" s="61">
        <f t="shared" si="114"/>
        <v>0</v>
      </c>
      <c r="AM100" s="60">
        <f>COUNTIFS(配置清单!G:G,G100,配置清单!H:H,"TSE",配置清单!N:N,"在岗")</f>
        <v>0</v>
      </c>
      <c r="AN100" s="61" t="str">
        <f t="shared" si="115"/>
        <v>NA</v>
      </c>
      <c r="AO100" s="60">
        <f>COUNTIFS(配置清单!G:G,G100,配置清单!H:H,"TSE",配置清单!N:N,"在岗",配置清单!P:P,"&lt;&gt;暂不胜任")</f>
        <v>0</v>
      </c>
      <c r="AP100" s="61" t="str">
        <f t="shared" si="116"/>
        <v>NA</v>
      </c>
      <c r="AQ100" s="60">
        <f>COUNTIFS(配置清单!$G:$G,G100,配置清单!H:H,"QA",配置清单!N:N,"在岗")</f>
        <v>1</v>
      </c>
      <c r="AR100" s="61">
        <f t="shared" si="117"/>
        <v>1</v>
      </c>
      <c r="AS100" s="60">
        <f>COUNTIFS(配置清单!$G:$G,G100,配置清单!$H:$H,"QA",配置清单!$N:$N,"在岗",配置清单!$P:$P,"&lt;&gt;暂不胜任")</f>
        <v>1</v>
      </c>
      <c r="AT100" s="61">
        <f t="shared" si="118"/>
        <v>1</v>
      </c>
      <c r="AU100" s="60">
        <f>COUNTIFS(配置清单!G:G,规划及评估!G100,配置清单!H:H,"BA",配置清单!N:N,"在岗")</f>
        <v>0</v>
      </c>
      <c r="AV100" s="61" t="str">
        <f t="shared" si="119"/>
        <v>NA</v>
      </c>
      <c r="AW100" s="60">
        <f>COUNTIFS(配置清单!G:G,G100,配置清单!H:H,"BA",配置清单!N:N,"在岗",配置清单!P:P,"&lt;&gt;暂不胜任")</f>
        <v>0</v>
      </c>
      <c r="AX100" s="61" t="str">
        <f t="shared" si="120"/>
        <v>NA</v>
      </c>
      <c r="AY100" s="60">
        <f>COUNTIFS(配置清单!G:G,规划及评估!G100,配置清单!H:H,"IA",配置清单!N:N,"在岗")</f>
        <v>0</v>
      </c>
      <c r="AZ100" s="61" t="str">
        <f t="shared" si="121"/>
        <v>NA</v>
      </c>
      <c r="BA100" s="60">
        <f>COUNTIFS(配置清单!G:G,G100,配置清单!H:H,"IA",配置清单!N:N,"在岗",配置清单!P:P,"&lt;&gt;暂不胜任")</f>
        <v>0</v>
      </c>
      <c r="BB100" s="61" t="str">
        <f t="shared" si="122"/>
        <v>NA</v>
      </c>
      <c r="BC100" s="60">
        <f>COUNTIFS(配置清单!G:G,规划及评估!G100,配置清单!H:H,"产品经理",配置清单!N:N,"在岗")</f>
        <v>0</v>
      </c>
      <c r="BD100" s="61" t="str">
        <f t="shared" si="123"/>
        <v>NA</v>
      </c>
      <c r="BE100" s="60">
        <f>COUNTIFS(配置清单!G:G,G100,配置清单!H:H,"产品经理",配置清单!N:N,"在岗",配置清单!P:P,"&lt;&gt;暂不胜任")</f>
        <v>0</v>
      </c>
      <c r="BF100" s="61" t="str">
        <f t="shared" si="124"/>
        <v>NA</v>
      </c>
      <c r="BG100" s="63">
        <f t="shared" si="125"/>
        <v>4</v>
      </c>
      <c r="BH100" s="64">
        <f t="shared" si="126"/>
        <v>4</v>
      </c>
      <c r="BI100" s="64">
        <f t="shared" si="127"/>
        <v>4</v>
      </c>
      <c r="BJ100" s="64">
        <f t="shared" si="128"/>
        <v>2</v>
      </c>
      <c r="BK100" s="65">
        <f t="shared" si="129"/>
        <v>1</v>
      </c>
      <c r="BL100" s="66">
        <f t="shared" si="130"/>
        <v>0.5</v>
      </c>
      <c r="BM100" s="92">
        <f t="shared" si="131"/>
        <v>1</v>
      </c>
      <c r="BN100" s="92">
        <f t="shared" si="132"/>
        <v>1</v>
      </c>
      <c r="BO100" s="92">
        <f t="shared" si="133"/>
        <v>0</v>
      </c>
      <c r="BP100" s="92">
        <f t="shared" si="134"/>
        <v>0</v>
      </c>
      <c r="BQ100" s="92">
        <f t="shared" si="135"/>
        <v>0</v>
      </c>
      <c r="BR100" s="92">
        <f t="shared" si="136"/>
        <v>0</v>
      </c>
      <c r="BS100" s="92">
        <f t="shared" si="137"/>
        <v>2</v>
      </c>
      <c r="BT100" s="92">
        <f t="shared" si="138"/>
        <v>0</v>
      </c>
      <c r="BU100" s="92">
        <f t="shared" si="139"/>
        <v>0</v>
      </c>
      <c r="BV100" s="92">
        <f t="shared" si="140"/>
        <v>0</v>
      </c>
      <c r="BW100" s="92">
        <f t="shared" si="141"/>
        <v>1</v>
      </c>
      <c r="BX100" s="92">
        <f t="shared" si="142"/>
        <v>1</v>
      </c>
      <c r="BY100" s="92">
        <f t="shared" si="143"/>
        <v>0</v>
      </c>
      <c r="BZ100" s="92">
        <f t="shared" si="144"/>
        <v>0</v>
      </c>
      <c r="CA100" s="92">
        <f t="shared" si="145"/>
        <v>0</v>
      </c>
      <c r="CB100" s="92">
        <f t="shared" si="146"/>
        <v>0</v>
      </c>
      <c r="CC100" s="92">
        <f t="shared" si="147"/>
        <v>0</v>
      </c>
      <c r="CD100" s="92">
        <f t="shared" si="148"/>
        <v>0</v>
      </c>
    </row>
    <row r="101" spans="1:82" hidden="1">
      <c r="A101" s="34">
        <v>9</v>
      </c>
      <c r="B101" s="34" t="s">
        <v>945</v>
      </c>
      <c r="C101" s="34" t="s">
        <v>2403</v>
      </c>
      <c r="D101" s="34" t="s">
        <v>2172</v>
      </c>
      <c r="E101" s="34" t="s">
        <v>2450</v>
      </c>
      <c r="F101" s="34" t="s">
        <v>2451</v>
      </c>
      <c r="G101" s="34" t="s">
        <v>2460</v>
      </c>
      <c r="H101" s="34" t="s">
        <v>4</v>
      </c>
      <c r="I101" s="34" t="s">
        <v>4</v>
      </c>
      <c r="J101" s="34" t="s">
        <v>2864</v>
      </c>
      <c r="K101" s="34" t="s">
        <v>34</v>
      </c>
      <c r="L101" s="34" t="s">
        <v>2865</v>
      </c>
      <c r="N101" s="34">
        <v>1</v>
      </c>
      <c r="O101" s="34">
        <v>0</v>
      </c>
      <c r="P101" s="34">
        <v>0</v>
      </c>
      <c r="Q101" s="34">
        <v>0</v>
      </c>
      <c r="R101" s="34">
        <v>0</v>
      </c>
      <c r="T101" s="34">
        <v>0</v>
      </c>
      <c r="U101" s="77">
        <v>0</v>
      </c>
      <c r="V101" s="34">
        <v>0</v>
      </c>
      <c r="W101" s="60">
        <f>COUNTIFS(配置清单!G:G,G101,配置清单!$H:$H,"PM",配置清单!$N:$N,"在岗")</f>
        <v>1</v>
      </c>
      <c r="X101" s="61">
        <f t="shared" si="107"/>
        <v>1</v>
      </c>
      <c r="Y101" s="60">
        <f>COUNTIFS(配置清单!$G:$G,G101,配置清单!$H:$H,"PM",配置清单!$N:$N,"在岗",配置清单!$P:$P,"&lt;&gt;暂不胜任")</f>
        <v>1</v>
      </c>
      <c r="Z101" s="61">
        <f t="shared" si="108"/>
        <v>1</v>
      </c>
      <c r="AA101" s="62">
        <f>COUNTIFS(配置清单!$G:$G,G101,配置清单!$H:$H,"SE",配置清单!$N:$N,"在岗")+COUNTIFS(配置清单!$G:$G,G101,配置清单!$H:$H,"SA",配置清单!$N:$N,"在岗")</f>
        <v>0</v>
      </c>
      <c r="AB101" s="61" t="str">
        <f t="shared" si="109"/>
        <v>NA</v>
      </c>
      <c r="AC101" s="60">
        <f>COUNTIFS(配置清单!$G:$G,G101,配置清单!$H:$H,"SE",配置清单!$N:$N,"在岗",配置清单!$P:$P,"&lt;&gt;暂不胜任")+COUNTIFS(配置清单!$G:$G,G101,配置清单!$H:$H,"SA",配置清单!$N:$N,"在岗",配置清单!$P:$P,"&lt;&gt;暂不胜任")</f>
        <v>0</v>
      </c>
      <c r="AD101" s="61" t="str">
        <f t="shared" si="110"/>
        <v>NA</v>
      </c>
      <c r="AE101" s="60">
        <f>COUNTIFS(配置清单!$G:$G,G101,配置清单!H:H,"MDE",配置清单!N:N,"在岗")</f>
        <v>0</v>
      </c>
      <c r="AF101" s="61" t="str">
        <f t="shared" si="111"/>
        <v>NA</v>
      </c>
      <c r="AG101" s="60">
        <f>COUNTIFS(配置清单!$G:$G,G101,配置清单!$H:$H,"MDE",配置清单!$N:$N,"在岗",配置清单!$P:$P,"&lt;&gt;暂不胜任")</f>
        <v>0</v>
      </c>
      <c r="AH101" s="61" t="str">
        <f t="shared" si="112"/>
        <v>NA</v>
      </c>
      <c r="AI101" s="62">
        <f>COUNTIFS(配置清单!G:G,G101,配置清单!H:H,"TPM",配置清单!N:N,"在岗")+COUNTIFS(配置清单!G:G,G101,配置清单!H:H,"TC",配置清单!N:N,"在岗")</f>
        <v>0</v>
      </c>
      <c r="AJ101" s="61" t="str">
        <f t="shared" si="113"/>
        <v>NA</v>
      </c>
      <c r="AK101" s="60">
        <f>COUNTIFS(配置清单!G:G,G101,配置清单!H:H,"TPM",配置清单!N:N,"在岗",配置清单!P:P,"&lt;&gt;暂不胜任")+COUNTIFS(配置清单!G:G,G101,配置清单!H:H,"TC",配置清单!N:N,"在岗",配置清单!P:P,"&lt;&gt;暂不胜任")</f>
        <v>0</v>
      </c>
      <c r="AL101" s="61" t="str">
        <f t="shared" si="114"/>
        <v>NA</v>
      </c>
      <c r="AM101" s="60">
        <f>COUNTIFS(配置清单!G:G,G101,配置清单!H:H,"TSE",配置清单!N:N,"在岗")</f>
        <v>0</v>
      </c>
      <c r="AN101" s="61" t="str">
        <f t="shared" si="115"/>
        <v>NA</v>
      </c>
      <c r="AO101" s="60">
        <f>COUNTIFS(配置清单!G:G,G101,配置清单!H:H,"TSE",配置清单!N:N,"在岗",配置清单!P:P,"&lt;&gt;暂不胜任")</f>
        <v>0</v>
      </c>
      <c r="AP101" s="61" t="str">
        <f t="shared" si="116"/>
        <v>NA</v>
      </c>
      <c r="AQ101" s="60">
        <f>COUNTIFS(配置清单!$G:$G,G101,配置清单!H:H,"QA",配置清单!N:N,"在岗")</f>
        <v>0</v>
      </c>
      <c r="AR101" s="61" t="str">
        <f t="shared" si="117"/>
        <v>NA</v>
      </c>
      <c r="AS101" s="60">
        <f>COUNTIFS(配置清单!$G:$G,G101,配置清单!$H:$H,"QA",配置清单!$N:$N,"在岗",配置清单!$P:$P,"&lt;&gt;暂不胜任")</f>
        <v>0</v>
      </c>
      <c r="AT101" s="61" t="str">
        <f t="shared" si="118"/>
        <v>NA</v>
      </c>
      <c r="AU101" s="60">
        <f>COUNTIFS(配置清单!G:G,规划及评估!G101,配置清单!H:H,"BA",配置清单!N:N,"在岗")</f>
        <v>0</v>
      </c>
      <c r="AV101" s="61" t="str">
        <f t="shared" si="119"/>
        <v>NA</v>
      </c>
      <c r="AW101" s="60">
        <f>COUNTIFS(配置清单!G:G,G101,配置清单!H:H,"BA",配置清单!N:N,"在岗",配置清单!P:P,"&lt;&gt;暂不胜任")</f>
        <v>0</v>
      </c>
      <c r="AX101" s="61" t="str">
        <f t="shared" si="120"/>
        <v>NA</v>
      </c>
      <c r="AY101" s="60">
        <f>COUNTIFS(配置清单!G:G,规划及评估!G101,配置清单!H:H,"IA",配置清单!N:N,"在岗")</f>
        <v>0</v>
      </c>
      <c r="AZ101" s="61" t="str">
        <f t="shared" si="121"/>
        <v>NA</v>
      </c>
      <c r="BA101" s="60">
        <f>COUNTIFS(配置清单!G:G,G101,配置清单!H:H,"IA",配置清单!N:N,"在岗",配置清单!P:P,"&lt;&gt;暂不胜任")</f>
        <v>0</v>
      </c>
      <c r="BB101" s="61" t="str">
        <f t="shared" si="122"/>
        <v>NA</v>
      </c>
      <c r="BC101" s="60">
        <f>COUNTIFS(配置清单!G:G,规划及评估!G101,配置清单!H:H,"产品经理",配置清单!N:N,"在岗")</f>
        <v>0</v>
      </c>
      <c r="BD101" s="61" t="str">
        <f t="shared" si="123"/>
        <v>NA</v>
      </c>
      <c r="BE101" s="60">
        <f>COUNTIFS(配置清单!G:G,G101,配置清单!H:H,"产品经理",配置清单!N:N,"在岗",配置清单!P:P,"&lt;&gt;暂不胜任")</f>
        <v>0</v>
      </c>
      <c r="BF101" s="61" t="str">
        <f t="shared" si="124"/>
        <v>NA</v>
      </c>
      <c r="BG101" s="63">
        <f t="shared" si="125"/>
        <v>1</v>
      </c>
      <c r="BH101" s="64">
        <f t="shared" si="126"/>
        <v>1</v>
      </c>
      <c r="BI101" s="64">
        <f t="shared" si="127"/>
        <v>1</v>
      </c>
      <c r="BJ101" s="64">
        <f t="shared" si="128"/>
        <v>1</v>
      </c>
      <c r="BK101" s="65">
        <f t="shared" si="129"/>
        <v>1</v>
      </c>
      <c r="BL101" s="66">
        <f t="shared" si="130"/>
        <v>1</v>
      </c>
      <c r="BM101" s="92">
        <f t="shared" si="131"/>
        <v>1</v>
      </c>
      <c r="BN101" s="92">
        <f t="shared" si="132"/>
        <v>1</v>
      </c>
      <c r="BO101" s="92">
        <f t="shared" si="133"/>
        <v>0</v>
      </c>
      <c r="BP101" s="92">
        <f t="shared" si="134"/>
        <v>0</v>
      </c>
      <c r="BQ101" s="92">
        <f t="shared" si="135"/>
        <v>0</v>
      </c>
      <c r="BR101" s="92">
        <f t="shared" si="136"/>
        <v>0</v>
      </c>
      <c r="BS101" s="92">
        <f t="shared" si="137"/>
        <v>0</v>
      </c>
      <c r="BT101" s="92">
        <f t="shared" si="138"/>
        <v>0</v>
      </c>
      <c r="BU101" s="92">
        <f t="shared" si="139"/>
        <v>0</v>
      </c>
      <c r="BV101" s="92">
        <f t="shared" si="140"/>
        <v>0</v>
      </c>
      <c r="BW101" s="92">
        <f t="shared" si="141"/>
        <v>0</v>
      </c>
      <c r="BX101" s="92">
        <f t="shared" si="142"/>
        <v>0</v>
      </c>
      <c r="BY101" s="92">
        <f t="shared" si="143"/>
        <v>0</v>
      </c>
      <c r="BZ101" s="92">
        <f t="shared" si="144"/>
        <v>0</v>
      </c>
      <c r="CA101" s="92">
        <f t="shared" si="145"/>
        <v>0</v>
      </c>
      <c r="CB101" s="92">
        <f t="shared" si="146"/>
        <v>0</v>
      </c>
      <c r="CC101" s="92">
        <f t="shared" si="147"/>
        <v>0</v>
      </c>
      <c r="CD101" s="92">
        <f t="shared" si="148"/>
        <v>0</v>
      </c>
    </row>
    <row r="102" spans="1:82" hidden="1">
      <c r="A102" s="34">
        <v>10</v>
      </c>
      <c r="B102" s="34" t="s">
        <v>945</v>
      </c>
      <c r="C102" s="34" t="s">
        <v>2403</v>
      </c>
      <c r="D102" s="34" t="s">
        <v>2172</v>
      </c>
      <c r="E102" s="34" t="s">
        <v>2450</v>
      </c>
      <c r="F102" s="34" t="s">
        <v>2451</v>
      </c>
      <c r="G102" s="34" t="s">
        <v>2452</v>
      </c>
      <c r="H102" s="34" t="s">
        <v>7</v>
      </c>
      <c r="I102" s="34" t="s">
        <v>7</v>
      </c>
      <c r="J102" s="34" t="s">
        <v>195</v>
      </c>
      <c r="K102" s="34" t="s">
        <v>195</v>
      </c>
      <c r="L102" s="34" t="s">
        <v>2865</v>
      </c>
      <c r="N102" s="34">
        <v>1</v>
      </c>
      <c r="O102" s="34">
        <v>0</v>
      </c>
      <c r="P102" s="34">
        <v>0</v>
      </c>
      <c r="Q102" s="34">
        <v>0</v>
      </c>
      <c r="R102" s="34">
        <v>0</v>
      </c>
      <c r="T102" s="34">
        <v>0</v>
      </c>
      <c r="U102" s="77">
        <v>0</v>
      </c>
      <c r="V102" s="34">
        <v>0</v>
      </c>
      <c r="W102" s="60">
        <f>COUNTIFS(配置清单!G:G,G102,配置清单!$H:$H,"PM",配置清单!$N:$N,"在岗")</f>
        <v>1</v>
      </c>
      <c r="X102" s="61">
        <f t="shared" si="107"/>
        <v>1</v>
      </c>
      <c r="Y102" s="60">
        <f>COUNTIFS(配置清单!$G:$G,G102,配置清单!$H:$H,"PM",配置清单!$N:$N,"在岗",配置清单!$P:$P,"&lt;&gt;暂不胜任")</f>
        <v>1</v>
      </c>
      <c r="Z102" s="61">
        <f t="shared" si="108"/>
        <v>1</v>
      </c>
      <c r="AA102" s="62">
        <f>COUNTIFS(配置清单!$G:$G,G102,配置清单!$H:$H,"SE",配置清单!$N:$N,"在岗")+COUNTIFS(配置清单!$G:$G,G102,配置清单!$H:$H,"SA",配置清单!$N:$N,"在岗")</f>
        <v>0</v>
      </c>
      <c r="AB102" s="61" t="str">
        <f t="shared" si="109"/>
        <v>NA</v>
      </c>
      <c r="AC102" s="60">
        <f>COUNTIFS(配置清单!$G:$G,G102,配置清单!$H:$H,"SE",配置清单!$N:$N,"在岗",配置清单!$P:$P,"&lt;&gt;暂不胜任")+COUNTIFS(配置清单!$G:$G,G102,配置清单!$H:$H,"SA",配置清单!$N:$N,"在岗",配置清单!$P:$P,"&lt;&gt;暂不胜任")</f>
        <v>0</v>
      </c>
      <c r="AD102" s="61" t="str">
        <f t="shared" si="110"/>
        <v>NA</v>
      </c>
      <c r="AE102" s="60">
        <f>COUNTIFS(配置清单!$G:$G,G102,配置清单!H:H,"MDE",配置清单!N:N,"在岗")</f>
        <v>0</v>
      </c>
      <c r="AF102" s="61" t="str">
        <f t="shared" si="111"/>
        <v>NA</v>
      </c>
      <c r="AG102" s="60">
        <f>COUNTIFS(配置清单!$G:$G,G102,配置清单!$H:$H,"MDE",配置清单!$N:$N,"在岗",配置清单!$P:$P,"&lt;&gt;暂不胜任")</f>
        <v>0</v>
      </c>
      <c r="AH102" s="61" t="str">
        <f t="shared" si="112"/>
        <v>NA</v>
      </c>
      <c r="AI102" s="62">
        <f>COUNTIFS(配置清单!G:G,G102,配置清单!H:H,"TPM",配置清单!N:N,"在岗")+COUNTIFS(配置清单!G:G,G102,配置清单!H:H,"TC",配置清单!N:N,"在岗")</f>
        <v>0</v>
      </c>
      <c r="AJ102" s="61" t="str">
        <f t="shared" si="113"/>
        <v>NA</v>
      </c>
      <c r="AK102" s="60">
        <f>COUNTIFS(配置清单!G:G,G102,配置清单!H:H,"TPM",配置清单!N:N,"在岗",配置清单!P:P,"&lt;&gt;暂不胜任")+COUNTIFS(配置清单!G:G,G102,配置清单!H:H,"TC",配置清单!N:N,"在岗",配置清单!P:P,"&lt;&gt;暂不胜任")</f>
        <v>0</v>
      </c>
      <c r="AL102" s="61" t="str">
        <f t="shared" si="114"/>
        <v>NA</v>
      </c>
      <c r="AM102" s="60">
        <f>COUNTIFS(配置清单!G:G,G102,配置清单!H:H,"TSE",配置清单!N:N,"在岗")</f>
        <v>0</v>
      </c>
      <c r="AN102" s="61" t="str">
        <f t="shared" si="115"/>
        <v>NA</v>
      </c>
      <c r="AO102" s="60">
        <f>COUNTIFS(配置清单!G:G,G102,配置清单!H:H,"TSE",配置清单!N:N,"在岗",配置清单!P:P,"&lt;&gt;暂不胜任")</f>
        <v>0</v>
      </c>
      <c r="AP102" s="61" t="str">
        <f t="shared" si="116"/>
        <v>NA</v>
      </c>
      <c r="AQ102" s="60">
        <f>COUNTIFS(配置清单!$G:$G,G102,配置清单!H:H,"QA",配置清单!N:N,"在岗")</f>
        <v>0</v>
      </c>
      <c r="AR102" s="61" t="str">
        <f t="shared" si="117"/>
        <v>NA</v>
      </c>
      <c r="AS102" s="60">
        <f>COUNTIFS(配置清单!$G:$G,G102,配置清单!$H:$H,"QA",配置清单!$N:$N,"在岗",配置清单!$P:$P,"&lt;&gt;暂不胜任")</f>
        <v>0</v>
      </c>
      <c r="AT102" s="61" t="str">
        <f t="shared" si="118"/>
        <v>NA</v>
      </c>
      <c r="AU102" s="60">
        <f>COUNTIFS(配置清单!G:G,规划及评估!G102,配置清单!H:H,"BA",配置清单!N:N,"在岗")</f>
        <v>0</v>
      </c>
      <c r="AV102" s="61" t="str">
        <f t="shared" si="119"/>
        <v>NA</v>
      </c>
      <c r="AW102" s="60">
        <f>COUNTIFS(配置清单!G:G,G102,配置清单!H:H,"BA",配置清单!N:N,"在岗",配置清单!P:P,"&lt;&gt;暂不胜任")</f>
        <v>0</v>
      </c>
      <c r="AX102" s="61" t="str">
        <f t="shared" si="120"/>
        <v>NA</v>
      </c>
      <c r="AY102" s="60">
        <f>COUNTIFS(配置清单!G:G,规划及评估!G102,配置清单!H:H,"IA",配置清单!N:N,"在岗")</f>
        <v>0</v>
      </c>
      <c r="AZ102" s="61" t="str">
        <f t="shared" si="121"/>
        <v>NA</v>
      </c>
      <c r="BA102" s="60">
        <f>COUNTIFS(配置清单!G:G,G102,配置清单!H:H,"IA",配置清单!N:N,"在岗",配置清单!P:P,"&lt;&gt;暂不胜任")</f>
        <v>0</v>
      </c>
      <c r="BB102" s="61" t="str">
        <f t="shared" si="122"/>
        <v>NA</v>
      </c>
      <c r="BC102" s="60">
        <f>COUNTIFS(配置清单!G:G,规划及评估!G102,配置清单!H:H,"产品经理",配置清单!N:N,"在岗")</f>
        <v>0</v>
      </c>
      <c r="BD102" s="61" t="str">
        <f t="shared" si="123"/>
        <v>NA</v>
      </c>
      <c r="BE102" s="60">
        <f>COUNTIFS(配置清单!G:G,G102,配置清单!H:H,"产品经理",配置清单!N:N,"在岗",配置清单!P:P,"&lt;&gt;暂不胜任")</f>
        <v>0</v>
      </c>
      <c r="BF102" s="61" t="str">
        <f t="shared" si="124"/>
        <v>NA</v>
      </c>
      <c r="BG102" s="63">
        <f t="shared" si="125"/>
        <v>1</v>
      </c>
      <c r="BH102" s="64">
        <f t="shared" si="126"/>
        <v>1</v>
      </c>
      <c r="BI102" s="64">
        <f t="shared" si="127"/>
        <v>1</v>
      </c>
      <c r="BJ102" s="64">
        <f t="shared" si="128"/>
        <v>1</v>
      </c>
      <c r="BK102" s="65">
        <f t="shared" si="129"/>
        <v>1</v>
      </c>
      <c r="BL102" s="66">
        <f t="shared" si="130"/>
        <v>1</v>
      </c>
      <c r="BM102" s="92">
        <f t="shared" si="131"/>
        <v>1</v>
      </c>
      <c r="BN102" s="92">
        <f t="shared" si="132"/>
        <v>1</v>
      </c>
      <c r="BO102" s="92">
        <f t="shared" si="133"/>
        <v>0</v>
      </c>
      <c r="BP102" s="92">
        <f t="shared" si="134"/>
        <v>0</v>
      </c>
      <c r="BQ102" s="92">
        <f t="shared" si="135"/>
        <v>0</v>
      </c>
      <c r="BR102" s="92">
        <f t="shared" si="136"/>
        <v>0</v>
      </c>
      <c r="BS102" s="92">
        <f t="shared" si="137"/>
        <v>0</v>
      </c>
      <c r="BT102" s="92">
        <f t="shared" si="138"/>
        <v>0</v>
      </c>
      <c r="BU102" s="92">
        <f t="shared" si="139"/>
        <v>0</v>
      </c>
      <c r="BV102" s="92">
        <f t="shared" si="140"/>
        <v>0</v>
      </c>
      <c r="BW102" s="92">
        <f t="shared" si="141"/>
        <v>0</v>
      </c>
      <c r="BX102" s="92">
        <f t="shared" si="142"/>
        <v>0</v>
      </c>
      <c r="BY102" s="92">
        <f t="shared" si="143"/>
        <v>0</v>
      </c>
      <c r="BZ102" s="92">
        <f t="shared" si="144"/>
        <v>0</v>
      </c>
      <c r="CA102" s="92">
        <f t="shared" si="145"/>
        <v>0</v>
      </c>
      <c r="CB102" s="92">
        <f t="shared" si="146"/>
        <v>0</v>
      </c>
      <c r="CC102" s="92">
        <f t="shared" si="147"/>
        <v>0</v>
      </c>
      <c r="CD102" s="92">
        <f t="shared" si="148"/>
        <v>0</v>
      </c>
    </row>
    <row r="103" spans="1:82" hidden="1">
      <c r="A103" s="34">
        <v>11</v>
      </c>
      <c r="B103" s="34" t="s">
        <v>945</v>
      </c>
      <c r="C103" s="34" t="s">
        <v>2403</v>
      </c>
      <c r="D103" s="34" t="s">
        <v>2172</v>
      </c>
      <c r="E103" s="34" t="s">
        <v>2450</v>
      </c>
      <c r="F103" s="34" t="s">
        <v>2451</v>
      </c>
      <c r="G103" s="34" t="s">
        <v>2456</v>
      </c>
      <c r="H103" s="34" t="s">
        <v>7</v>
      </c>
      <c r="I103" s="34" t="s">
        <v>7</v>
      </c>
      <c r="J103" s="34" t="s">
        <v>195</v>
      </c>
      <c r="K103" s="34" t="s">
        <v>195</v>
      </c>
      <c r="L103" s="34" t="s">
        <v>2866</v>
      </c>
      <c r="N103" s="34">
        <v>1</v>
      </c>
      <c r="O103" s="34">
        <v>0</v>
      </c>
      <c r="P103" s="34">
        <v>0</v>
      </c>
      <c r="Q103" s="34">
        <v>0</v>
      </c>
      <c r="R103" s="34">
        <v>0</v>
      </c>
      <c r="S103" s="34">
        <v>0</v>
      </c>
      <c r="T103" s="34">
        <v>0</v>
      </c>
      <c r="U103" s="77">
        <v>0</v>
      </c>
      <c r="V103" s="34">
        <v>0</v>
      </c>
      <c r="W103" s="60">
        <f>COUNTIFS(配置清单!G:G,G103,配置清单!$H:$H,"PM",配置清单!$N:$N,"在岗")</f>
        <v>1</v>
      </c>
      <c r="X103" s="61">
        <f t="shared" si="107"/>
        <v>1</v>
      </c>
      <c r="Y103" s="60">
        <f>COUNTIFS(配置清单!$G:$G,G103,配置清单!$H:$H,"PM",配置清单!$N:$N,"在岗",配置清单!$P:$P,"&lt;&gt;暂不胜任")</f>
        <v>1</v>
      </c>
      <c r="Z103" s="61">
        <f t="shared" si="108"/>
        <v>1</v>
      </c>
      <c r="AA103" s="62">
        <f>COUNTIFS(配置清单!$G:$G,G103,配置清单!$H:$H,"SE",配置清单!$N:$N,"在岗")+COUNTIFS(配置清单!$G:$G,G103,配置清单!$H:$H,"SA",配置清单!$N:$N,"在岗")</f>
        <v>0</v>
      </c>
      <c r="AB103" s="61" t="str">
        <f t="shared" si="109"/>
        <v>NA</v>
      </c>
      <c r="AC103" s="60">
        <f>COUNTIFS(配置清单!$G:$G,G103,配置清单!$H:$H,"SE",配置清单!$N:$N,"在岗",配置清单!$P:$P,"&lt;&gt;暂不胜任")+COUNTIFS(配置清单!$G:$G,G103,配置清单!$H:$H,"SA",配置清单!$N:$N,"在岗",配置清单!$P:$P,"&lt;&gt;暂不胜任")</f>
        <v>0</v>
      </c>
      <c r="AD103" s="61" t="str">
        <f t="shared" si="110"/>
        <v>NA</v>
      </c>
      <c r="AE103" s="60">
        <f>COUNTIFS(配置清单!$G:$G,G103,配置清单!H:H,"MDE",配置清单!N:N,"在岗")</f>
        <v>0</v>
      </c>
      <c r="AF103" s="61" t="str">
        <f t="shared" si="111"/>
        <v>NA</v>
      </c>
      <c r="AG103" s="60">
        <f>COUNTIFS(配置清单!$G:$G,G103,配置清单!$H:$H,"MDE",配置清单!$N:$N,"在岗",配置清单!$P:$P,"&lt;&gt;暂不胜任")</f>
        <v>0</v>
      </c>
      <c r="AH103" s="61" t="str">
        <f t="shared" si="112"/>
        <v>NA</v>
      </c>
      <c r="AI103" s="62">
        <f>COUNTIFS(配置清单!G:G,G103,配置清单!H:H,"TPM",配置清单!N:N,"在岗")+COUNTIFS(配置清单!G:G,G103,配置清单!H:H,"TC",配置清单!N:N,"在岗")</f>
        <v>0</v>
      </c>
      <c r="AJ103" s="61" t="str">
        <f t="shared" si="113"/>
        <v>NA</v>
      </c>
      <c r="AK103" s="60">
        <f>COUNTIFS(配置清单!G:G,G103,配置清单!H:H,"TPM",配置清单!N:N,"在岗",配置清单!P:P,"&lt;&gt;暂不胜任")+COUNTIFS(配置清单!G:G,G103,配置清单!H:H,"TC",配置清单!N:N,"在岗",配置清单!P:P,"&lt;&gt;暂不胜任")</f>
        <v>0</v>
      </c>
      <c r="AL103" s="61" t="str">
        <f t="shared" si="114"/>
        <v>NA</v>
      </c>
      <c r="AM103" s="60">
        <f>COUNTIFS(配置清单!G:G,G103,配置清单!H:H,"TSE",配置清单!N:N,"在岗")</f>
        <v>0</v>
      </c>
      <c r="AN103" s="61" t="str">
        <f t="shared" si="115"/>
        <v>NA</v>
      </c>
      <c r="AO103" s="60">
        <f>COUNTIFS(配置清单!G:G,G103,配置清单!H:H,"TSE",配置清单!N:N,"在岗",配置清单!P:P,"&lt;&gt;暂不胜任")</f>
        <v>0</v>
      </c>
      <c r="AP103" s="61" t="str">
        <f t="shared" si="116"/>
        <v>NA</v>
      </c>
      <c r="AQ103" s="60">
        <f>COUNTIFS(配置清单!$G:$G,G103,配置清单!H:H,"QA",配置清单!N:N,"在岗")</f>
        <v>0</v>
      </c>
      <c r="AR103" s="61" t="str">
        <f t="shared" si="117"/>
        <v>NA</v>
      </c>
      <c r="AS103" s="60">
        <f>COUNTIFS(配置清单!$G:$G,G103,配置清单!$H:$H,"QA",配置清单!$N:$N,"在岗",配置清单!$P:$P,"&lt;&gt;暂不胜任")</f>
        <v>0</v>
      </c>
      <c r="AT103" s="61" t="str">
        <f t="shared" si="118"/>
        <v>NA</v>
      </c>
      <c r="AU103" s="60">
        <f>COUNTIFS(配置清单!G:G,规划及评估!G103,配置清单!H:H,"BA",配置清单!N:N,"在岗")</f>
        <v>0</v>
      </c>
      <c r="AV103" s="61" t="str">
        <f t="shared" si="119"/>
        <v>NA</v>
      </c>
      <c r="AW103" s="60">
        <f>COUNTIFS(配置清单!G:G,G103,配置清单!H:H,"BA",配置清单!N:N,"在岗",配置清单!P:P,"&lt;&gt;暂不胜任")</f>
        <v>0</v>
      </c>
      <c r="AX103" s="61" t="str">
        <f t="shared" si="120"/>
        <v>NA</v>
      </c>
      <c r="AY103" s="60">
        <f>COUNTIFS(配置清单!G:G,规划及评估!G103,配置清单!H:H,"IA",配置清单!N:N,"在岗")</f>
        <v>0</v>
      </c>
      <c r="AZ103" s="61" t="str">
        <f t="shared" si="121"/>
        <v>NA</v>
      </c>
      <c r="BA103" s="60">
        <f>COUNTIFS(配置清单!G:G,G103,配置清单!H:H,"IA",配置清单!N:N,"在岗",配置清单!P:P,"&lt;&gt;暂不胜任")</f>
        <v>0</v>
      </c>
      <c r="BB103" s="61" t="str">
        <f t="shared" si="122"/>
        <v>NA</v>
      </c>
      <c r="BC103" s="60">
        <f>COUNTIFS(配置清单!G:G,规划及评估!G103,配置清单!H:H,"产品经理",配置清单!N:N,"在岗")</f>
        <v>0</v>
      </c>
      <c r="BD103" s="61" t="str">
        <f t="shared" si="123"/>
        <v>NA</v>
      </c>
      <c r="BE103" s="60">
        <f>COUNTIFS(配置清单!G:G,G103,配置清单!H:H,"产品经理",配置清单!N:N,"在岗",配置清单!P:P,"&lt;&gt;暂不胜任")</f>
        <v>0</v>
      </c>
      <c r="BF103" s="61" t="str">
        <f t="shared" si="124"/>
        <v>NA</v>
      </c>
      <c r="BG103" s="63">
        <f t="shared" si="125"/>
        <v>1</v>
      </c>
      <c r="BH103" s="64">
        <f t="shared" si="126"/>
        <v>1</v>
      </c>
      <c r="BI103" s="64">
        <f t="shared" si="127"/>
        <v>1</v>
      </c>
      <c r="BJ103" s="64">
        <f t="shared" si="128"/>
        <v>1</v>
      </c>
      <c r="BK103" s="65">
        <f t="shared" si="129"/>
        <v>1</v>
      </c>
      <c r="BL103" s="66">
        <f t="shared" si="130"/>
        <v>1</v>
      </c>
      <c r="BM103" s="92">
        <f t="shared" si="131"/>
        <v>1</v>
      </c>
      <c r="BN103" s="92">
        <f t="shared" si="132"/>
        <v>1</v>
      </c>
      <c r="BO103" s="92">
        <f t="shared" si="133"/>
        <v>0</v>
      </c>
      <c r="BP103" s="92">
        <f t="shared" si="134"/>
        <v>0</v>
      </c>
      <c r="BQ103" s="92">
        <f t="shared" si="135"/>
        <v>0</v>
      </c>
      <c r="BR103" s="92">
        <f t="shared" si="136"/>
        <v>0</v>
      </c>
      <c r="BS103" s="92">
        <f t="shared" si="137"/>
        <v>0</v>
      </c>
      <c r="BT103" s="92">
        <f t="shared" si="138"/>
        <v>0</v>
      </c>
      <c r="BU103" s="92">
        <f t="shared" si="139"/>
        <v>0</v>
      </c>
      <c r="BV103" s="92">
        <f t="shared" si="140"/>
        <v>0</v>
      </c>
      <c r="BW103" s="92">
        <f t="shared" si="141"/>
        <v>0</v>
      </c>
      <c r="BX103" s="92">
        <f t="shared" si="142"/>
        <v>0</v>
      </c>
      <c r="BY103" s="92">
        <f t="shared" si="143"/>
        <v>0</v>
      </c>
      <c r="BZ103" s="92">
        <f t="shared" si="144"/>
        <v>0</v>
      </c>
      <c r="CA103" s="92">
        <f t="shared" si="145"/>
        <v>0</v>
      </c>
      <c r="CB103" s="92">
        <f t="shared" si="146"/>
        <v>0</v>
      </c>
      <c r="CC103" s="92">
        <f t="shared" si="147"/>
        <v>0</v>
      </c>
      <c r="CD103" s="92">
        <f t="shared" si="148"/>
        <v>0</v>
      </c>
    </row>
    <row r="104" spans="1:82" hidden="1">
      <c r="A104" s="34">
        <v>12</v>
      </c>
      <c r="B104" s="34" t="s">
        <v>945</v>
      </c>
      <c r="C104" s="34" t="s">
        <v>2403</v>
      </c>
      <c r="D104" s="34" t="s">
        <v>217</v>
      </c>
      <c r="E104" s="34" t="s">
        <v>2464</v>
      </c>
      <c r="F104" s="34" t="s">
        <v>2541</v>
      </c>
      <c r="G104" s="34" t="s">
        <v>2542</v>
      </c>
      <c r="H104" s="34" t="s">
        <v>4</v>
      </c>
      <c r="I104" s="34" t="s">
        <v>4</v>
      </c>
      <c r="J104" s="34" t="s">
        <v>34</v>
      </c>
      <c r="K104" s="34" t="s">
        <v>34</v>
      </c>
      <c r="L104" s="34" t="s">
        <v>2865</v>
      </c>
      <c r="M104" s="34" t="s">
        <v>2476</v>
      </c>
      <c r="N104" s="34">
        <v>1</v>
      </c>
      <c r="O104" s="34">
        <v>0</v>
      </c>
      <c r="P104" s="34">
        <v>0</v>
      </c>
      <c r="Q104" s="34">
        <v>1</v>
      </c>
      <c r="R104" s="34">
        <v>1</v>
      </c>
      <c r="S104" s="34">
        <v>1</v>
      </c>
      <c r="T104" s="34">
        <v>0</v>
      </c>
      <c r="U104" s="77">
        <v>0</v>
      </c>
      <c r="V104" s="34">
        <v>0</v>
      </c>
      <c r="W104" s="60">
        <f>COUNTIFS(配置清单!G:G,G104,配置清单!$H:$H,"PM",配置清单!$N:$N,"在岗")</f>
        <v>1</v>
      </c>
      <c r="X104" s="61">
        <f t="shared" si="107"/>
        <v>1</v>
      </c>
      <c r="Y104" s="60">
        <f>COUNTIFS(配置清单!$G:$G,G104,配置清单!$H:$H,"PM",配置清单!$N:$N,"在岗",配置清单!$P:$P,"&lt;&gt;暂不胜任")</f>
        <v>1</v>
      </c>
      <c r="Z104" s="61">
        <f t="shared" si="108"/>
        <v>1</v>
      </c>
      <c r="AA104" s="62">
        <f>COUNTIFS(配置清单!$G:$G,G104,配置清单!$H:$H,"SE",配置清单!$N:$N,"在岗")+COUNTIFS(配置清单!$G:$G,G104,配置清单!$H:$H,"SA",配置清单!$N:$N,"在岗")</f>
        <v>0</v>
      </c>
      <c r="AB104" s="61" t="str">
        <f t="shared" si="109"/>
        <v>NA</v>
      </c>
      <c r="AC104" s="60">
        <f>COUNTIFS(配置清单!$G:$G,G104,配置清单!$H:$H,"SE",配置清单!$N:$N,"在岗",配置清单!$P:$P,"&lt;&gt;暂不胜任")+COUNTIFS(配置清单!$G:$G,G104,配置清单!$H:$H,"SA",配置清单!$N:$N,"在岗",配置清单!$P:$P,"&lt;&gt;暂不胜任")</f>
        <v>0</v>
      </c>
      <c r="AD104" s="61" t="str">
        <f t="shared" si="110"/>
        <v>NA</v>
      </c>
      <c r="AE104" s="60">
        <f>COUNTIFS(配置清单!$G:$G,G104,配置清单!H:H,"MDE",配置清单!N:N,"在岗")</f>
        <v>0</v>
      </c>
      <c r="AF104" s="61" t="str">
        <f t="shared" si="111"/>
        <v>NA</v>
      </c>
      <c r="AG104" s="60">
        <f>COUNTIFS(配置清单!$G:$G,G104,配置清单!$H:$H,"MDE",配置清单!$N:$N,"在岗",配置清单!$P:$P,"&lt;&gt;暂不胜任")</f>
        <v>0</v>
      </c>
      <c r="AH104" s="61" t="str">
        <f t="shared" si="112"/>
        <v>NA</v>
      </c>
      <c r="AI104" s="62">
        <f>COUNTIFS(配置清单!G:G,G104,配置清单!H:H,"TPM",配置清单!N:N,"在岗")+COUNTIFS(配置清单!G:G,G104,配置清单!H:H,"TC",配置清单!N:N,"在岗")</f>
        <v>1</v>
      </c>
      <c r="AJ104" s="61">
        <f t="shared" si="113"/>
        <v>1</v>
      </c>
      <c r="AK104" s="60">
        <f>COUNTIFS(配置清单!G:G,G104,配置清单!H:H,"TPM",配置清单!N:N,"在岗",配置清单!P:P,"&lt;&gt;暂不胜任")+COUNTIFS(配置清单!G:G,G104,配置清单!H:H,"TC",配置清单!N:N,"在岗",配置清单!P:P,"&lt;&gt;暂不胜任")</f>
        <v>1</v>
      </c>
      <c r="AL104" s="61">
        <f t="shared" si="114"/>
        <v>1</v>
      </c>
      <c r="AM104" s="60">
        <f>COUNTIFS(配置清单!G:G,G104,配置清单!H:H,"TSE",配置清单!N:N,"在岗")</f>
        <v>1</v>
      </c>
      <c r="AN104" s="61">
        <f t="shared" si="115"/>
        <v>1</v>
      </c>
      <c r="AO104" s="60">
        <f>COUNTIFS(配置清单!G:G,G104,配置清单!H:H,"TSE",配置清单!N:N,"在岗",配置清单!P:P,"&lt;&gt;暂不胜任")</f>
        <v>1</v>
      </c>
      <c r="AP104" s="61">
        <f t="shared" si="116"/>
        <v>1</v>
      </c>
      <c r="AQ104" s="60">
        <f>COUNTIFS(配置清单!$G:$G,G104,配置清单!H:H,"QA",配置清单!N:N,"在岗")</f>
        <v>1</v>
      </c>
      <c r="AR104" s="61">
        <f t="shared" si="117"/>
        <v>1</v>
      </c>
      <c r="AS104" s="60">
        <f>COUNTIFS(配置清单!$G:$G,G104,配置清单!$H:$H,"QA",配置清单!$N:$N,"在岗",配置清单!$P:$P,"&lt;&gt;暂不胜任")</f>
        <v>1</v>
      </c>
      <c r="AT104" s="61">
        <f t="shared" si="118"/>
        <v>1</v>
      </c>
      <c r="AU104" s="60">
        <f>COUNTIFS(配置清单!G:G,规划及评估!G104,配置清单!H:H,"BA",配置清单!N:N,"在岗")</f>
        <v>0</v>
      </c>
      <c r="AV104" s="61" t="str">
        <f t="shared" si="119"/>
        <v>NA</v>
      </c>
      <c r="AW104" s="60">
        <f>COUNTIFS(配置清单!G:G,G104,配置清单!H:H,"BA",配置清单!N:N,"在岗",配置清单!P:P,"&lt;&gt;暂不胜任")</f>
        <v>0</v>
      </c>
      <c r="AX104" s="61" t="str">
        <f t="shared" si="120"/>
        <v>NA</v>
      </c>
      <c r="AY104" s="60">
        <f>COUNTIFS(配置清单!G:G,规划及评估!G104,配置清单!H:H,"IA",配置清单!N:N,"在岗")</f>
        <v>0</v>
      </c>
      <c r="AZ104" s="61" t="str">
        <f t="shared" si="121"/>
        <v>NA</v>
      </c>
      <c r="BA104" s="60">
        <f>COUNTIFS(配置清单!G:G,G104,配置清单!H:H,"IA",配置清单!N:N,"在岗",配置清单!P:P,"&lt;&gt;暂不胜任")</f>
        <v>0</v>
      </c>
      <c r="BB104" s="61" t="str">
        <f t="shared" si="122"/>
        <v>NA</v>
      </c>
      <c r="BC104" s="60">
        <f>COUNTIFS(配置清单!G:G,规划及评估!G104,配置清单!H:H,"产品经理",配置清单!N:N,"在岗")</f>
        <v>0</v>
      </c>
      <c r="BD104" s="61" t="str">
        <f t="shared" si="123"/>
        <v>NA</v>
      </c>
      <c r="BE104" s="60">
        <f>COUNTIFS(配置清单!G:G,G104,配置清单!H:H,"产品经理",配置清单!N:N,"在岗",配置清单!P:P,"&lt;&gt;暂不胜任")</f>
        <v>0</v>
      </c>
      <c r="BF104" s="61" t="str">
        <f t="shared" si="124"/>
        <v>NA</v>
      </c>
      <c r="BG104" s="63">
        <f t="shared" si="125"/>
        <v>4</v>
      </c>
      <c r="BH104" s="64">
        <f t="shared" si="126"/>
        <v>4</v>
      </c>
      <c r="BI104" s="64">
        <f t="shared" si="127"/>
        <v>4</v>
      </c>
      <c r="BJ104" s="64">
        <f t="shared" si="128"/>
        <v>4</v>
      </c>
      <c r="BK104" s="65">
        <f t="shared" si="129"/>
        <v>1</v>
      </c>
      <c r="BL104" s="66">
        <f t="shared" si="130"/>
        <v>1</v>
      </c>
      <c r="BM104" s="92">
        <f t="shared" si="131"/>
        <v>1</v>
      </c>
      <c r="BN104" s="92">
        <f t="shared" si="132"/>
        <v>1</v>
      </c>
      <c r="BO104" s="92">
        <f t="shared" si="133"/>
        <v>0</v>
      </c>
      <c r="BP104" s="92">
        <f t="shared" si="134"/>
        <v>0</v>
      </c>
      <c r="BQ104" s="92">
        <f t="shared" si="135"/>
        <v>0</v>
      </c>
      <c r="BR104" s="92">
        <f t="shared" si="136"/>
        <v>0</v>
      </c>
      <c r="BS104" s="92">
        <f t="shared" si="137"/>
        <v>1</v>
      </c>
      <c r="BT104" s="92">
        <f t="shared" si="138"/>
        <v>1</v>
      </c>
      <c r="BU104" s="92">
        <f t="shared" si="139"/>
        <v>1</v>
      </c>
      <c r="BV104" s="92">
        <f t="shared" si="140"/>
        <v>1</v>
      </c>
      <c r="BW104" s="92">
        <f t="shared" si="141"/>
        <v>1</v>
      </c>
      <c r="BX104" s="92">
        <f t="shared" si="142"/>
        <v>1</v>
      </c>
      <c r="BY104" s="92">
        <f t="shared" si="143"/>
        <v>0</v>
      </c>
      <c r="BZ104" s="92">
        <f t="shared" si="144"/>
        <v>0</v>
      </c>
      <c r="CA104" s="92">
        <f t="shared" si="145"/>
        <v>0</v>
      </c>
      <c r="CB104" s="92">
        <f t="shared" si="146"/>
        <v>0</v>
      </c>
      <c r="CC104" s="92">
        <f t="shared" si="147"/>
        <v>0</v>
      </c>
      <c r="CD104" s="92">
        <f t="shared" si="148"/>
        <v>0</v>
      </c>
    </row>
    <row r="105" spans="1:82" hidden="1">
      <c r="A105" s="34">
        <v>13</v>
      </c>
      <c r="B105" s="34" t="s">
        <v>945</v>
      </c>
      <c r="C105" s="34" t="s">
        <v>2403</v>
      </c>
      <c r="D105" s="34" t="s">
        <v>217</v>
      </c>
      <c r="E105" s="34" t="s">
        <v>2464</v>
      </c>
      <c r="F105" s="34" t="s">
        <v>2496</v>
      </c>
      <c r="G105" s="34" t="s">
        <v>2497</v>
      </c>
      <c r="H105" s="34" t="s">
        <v>4</v>
      </c>
      <c r="I105" s="34" t="s">
        <v>4</v>
      </c>
      <c r="J105" s="34" t="s">
        <v>34</v>
      </c>
      <c r="K105" s="34" t="s">
        <v>34</v>
      </c>
      <c r="L105" s="34" t="s">
        <v>2865</v>
      </c>
      <c r="M105" s="34" t="s">
        <v>2476</v>
      </c>
      <c r="N105" s="34">
        <v>1</v>
      </c>
      <c r="O105" s="34">
        <v>0</v>
      </c>
      <c r="P105" s="34">
        <v>0</v>
      </c>
      <c r="Q105" s="34">
        <v>2</v>
      </c>
      <c r="R105" s="34">
        <v>1</v>
      </c>
      <c r="S105" s="34">
        <v>1</v>
      </c>
      <c r="T105" s="34">
        <v>0</v>
      </c>
      <c r="U105" s="77">
        <v>0</v>
      </c>
      <c r="V105" s="34">
        <v>0</v>
      </c>
      <c r="W105" s="60">
        <f>COUNTIFS(配置清单!G:G,G105,配置清单!$H:$H,"PM",配置清单!$N:$N,"在岗")</f>
        <v>1</v>
      </c>
      <c r="X105" s="61">
        <f t="shared" si="107"/>
        <v>1</v>
      </c>
      <c r="Y105" s="60">
        <f>COUNTIFS(配置清单!$G:$G,G105,配置清单!$H:$H,"PM",配置清单!$N:$N,"在岗",配置清单!$P:$P,"&lt;&gt;暂不胜任")</f>
        <v>1</v>
      </c>
      <c r="Z105" s="61">
        <f t="shared" si="108"/>
        <v>1</v>
      </c>
      <c r="AA105" s="62">
        <f>COUNTIFS(配置清单!$G:$G,G105,配置清单!$H:$H,"SE",配置清单!$N:$N,"在岗")+COUNTIFS(配置清单!$G:$G,G105,配置清单!$H:$H,"SA",配置清单!$N:$N,"在岗")</f>
        <v>0</v>
      </c>
      <c r="AB105" s="61" t="str">
        <f t="shared" si="109"/>
        <v>NA</v>
      </c>
      <c r="AC105" s="60">
        <f>COUNTIFS(配置清单!$G:$G,G105,配置清单!$H:$H,"SE",配置清单!$N:$N,"在岗",配置清单!$P:$P,"&lt;&gt;暂不胜任")+COUNTIFS(配置清单!$G:$G,G105,配置清单!$H:$H,"SA",配置清单!$N:$N,"在岗",配置清单!$P:$P,"&lt;&gt;暂不胜任")</f>
        <v>0</v>
      </c>
      <c r="AD105" s="61" t="str">
        <f t="shared" si="110"/>
        <v>NA</v>
      </c>
      <c r="AE105" s="60">
        <f>COUNTIFS(配置清单!$G:$G,G105,配置清单!H:H,"MDE",配置清单!N:N,"在岗")</f>
        <v>0</v>
      </c>
      <c r="AF105" s="61" t="str">
        <f t="shared" si="111"/>
        <v>NA</v>
      </c>
      <c r="AG105" s="60">
        <f>COUNTIFS(配置清单!$G:$G,G105,配置清单!$H:$H,"MDE",配置清单!$N:$N,"在岗",配置清单!$P:$P,"&lt;&gt;暂不胜任")</f>
        <v>0</v>
      </c>
      <c r="AH105" s="61" t="str">
        <f t="shared" si="112"/>
        <v>NA</v>
      </c>
      <c r="AI105" s="62">
        <f>COUNTIFS(配置清单!G:G,G105,配置清单!H:H,"TPM",配置清单!N:N,"在岗")+COUNTIFS(配置清单!G:G,G105,配置清单!H:H,"TC",配置清单!N:N,"在岗")</f>
        <v>2</v>
      </c>
      <c r="AJ105" s="61">
        <f t="shared" si="113"/>
        <v>1</v>
      </c>
      <c r="AK105" s="60">
        <f>COUNTIFS(配置清单!G:G,G105,配置清单!H:H,"TPM",配置清单!N:N,"在岗",配置清单!P:P,"&lt;&gt;暂不胜任")+COUNTIFS(配置清单!G:G,G105,配置清单!H:H,"TC",配置清单!N:N,"在岗",配置清单!P:P,"&lt;&gt;暂不胜任")</f>
        <v>2</v>
      </c>
      <c r="AL105" s="61">
        <f t="shared" si="114"/>
        <v>1</v>
      </c>
      <c r="AM105" s="60">
        <f>COUNTIFS(配置清单!G:G,G105,配置清单!H:H,"TSE",配置清单!N:N,"在岗")</f>
        <v>1</v>
      </c>
      <c r="AN105" s="61">
        <f t="shared" si="115"/>
        <v>1</v>
      </c>
      <c r="AO105" s="60">
        <f>COUNTIFS(配置清单!G:G,G105,配置清单!H:H,"TSE",配置清单!N:N,"在岗",配置清单!P:P,"&lt;&gt;暂不胜任")</f>
        <v>1</v>
      </c>
      <c r="AP105" s="61">
        <f t="shared" si="116"/>
        <v>1</v>
      </c>
      <c r="AQ105" s="60">
        <f>COUNTIFS(配置清单!$G:$G,G105,配置清单!H:H,"QA",配置清单!N:N,"在岗")</f>
        <v>1</v>
      </c>
      <c r="AR105" s="61">
        <f t="shared" si="117"/>
        <v>1</v>
      </c>
      <c r="AS105" s="60">
        <f>COUNTIFS(配置清单!$G:$G,G105,配置清单!$H:$H,"QA",配置清单!$N:$N,"在岗",配置清单!$P:$P,"&lt;&gt;暂不胜任")</f>
        <v>1</v>
      </c>
      <c r="AT105" s="61">
        <f t="shared" si="118"/>
        <v>1</v>
      </c>
      <c r="AU105" s="60">
        <f>COUNTIFS(配置清单!G:G,规划及评估!G105,配置清单!H:H,"BA",配置清单!N:N,"在岗")</f>
        <v>0</v>
      </c>
      <c r="AV105" s="61" t="str">
        <f t="shared" si="119"/>
        <v>NA</v>
      </c>
      <c r="AW105" s="60">
        <f>COUNTIFS(配置清单!G:G,G105,配置清单!H:H,"BA",配置清单!N:N,"在岗",配置清单!P:P,"&lt;&gt;暂不胜任")</f>
        <v>0</v>
      </c>
      <c r="AX105" s="61" t="str">
        <f t="shared" si="120"/>
        <v>NA</v>
      </c>
      <c r="AY105" s="60">
        <f>COUNTIFS(配置清单!G:G,规划及评估!G105,配置清单!H:H,"IA",配置清单!N:N,"在岗")</f>
        <v>0</v>
      </c>
      <c r="AZ105" s="61" t="str">
        <f t="shared" si="121"/>
        <v>NA</v>
      </c>
      <c r="BA105" s="60">
        <f>COUNTIFS(配置清单!G:G,G105,配置清单!H:H,"IA",配置清单!N:N,"在岗",配置清单!P:P,"&lt;&gt;暂不胜任")</f>
        <v>0</v>
      </c>
      <c r="BB105" s="61" t="str">
        <f t="shared" si="122"/>
        <v>NA</v>
      </c>
      <c r="BC105" s="60">
        <f>COUNTIFS(配置清单!G:G,规划及评估!G105,配置清单!H:H,"产品经理",配置清单!N:N,"在岗")</f>
        <v>0</v>
      </c>
      <c r="BD105" s="61" t="str">
        <f t="shared" si="123"/>
        <v>NA</v>
      </c>
      <c r="BE105" s="60">
        <f>COUNTIFS(配置清单!G:G,G105,配置清单!H:H,"产品经理",配置清单!N:N,"在岗",配置清单!P:P,"&lt;&gt;暂不胜任")</f>
        <v>0</v>
      </c>
      <c r="BF105" s="61" t="str">
        <f t="shared" si="124"/>
        <v>NA</v>
      </c>
      <c r="BG105" s="63">
        <f t="shared" si="125"/>
        <v>5</v>
      </c>
      <c r="BH105" s="64">
        <f t="shared" si="126"/>
        <v>5</v>
      </c>
      <c r="BI105" s="64">
        <f t="shared" si="127"/>
        <v>5</v>
      </c>
      <c r="BJ105" s="64">
        <f t="shared" si="128"/>
        <v>5</v>
      </c>
      <c r="BK105" s="65">
        <f t="shared" si="129"/>
        <v>1</v>
      </c>
      <c r="BL105" s="66">
        <f t="shared" si="130"/>
        <v>1</v>
      </c>
      <c r="BM105" s="92">
        <f t="shared" si="131"/>
        <v>1</v>
      </c>
      <c r="BN105" s="92">
        <f t="shared" si="132"/>
        <v>1</v>
      </c>
      <c r="BO105" s="92">
        <f t="shared" si="133"/>
        <v>0</v>
      </c>
      <c r="BP105" s="92">
        <f t="shared" si="134"/>
        <v>0</v>
      </c>
      <c r="BQ105" s="92">
        <f t="shared" si="135"/>
        <v>0</v>
      </c>
      <c r="BR105" s="92">
        <f t="shared" si="136"/>
        <v>0</v>
      </c>
      <c r="BS105" s="92">
        <f t="shared" si="137"/>
        <v>2</v>
      </c>
      <c r="BT105" s="92">
        <f t="shared" si="138"/>
        <v>2</v>
      </c>
      <c r="BU105" s="92">
        <f t="shared" si="139"/>
        <v>1</v>
      </c>
      <c r="BV105" s="92">
        <f t="shared" si="140"/>
        <v>1</v>
      </c>
      <c r="BW105" s="92">
        <f t="shared" si="141"/>
        <v>1</v>
      </c>
      <c r="BX105" s="92">
        <f t="shared" si="142"/>
        <v>1</v>
      </c>
      <c r="BY105" s="92">
        <f t="shared" si="143"/>
        <v>0</v>
      </c>
      <c r="BZ105" s="92">
        <f t="shared" si="144"/>
        <v>0</v>
      </c>
      <c r="CA105" s="92">
        <f t="shared" si="145"/>
        <v>0</v>
      </c>
      <c r="CB105" s="92">
        <f t="shared" si="146"/>
        <v>0</v>
      </c>
      <c r="CC105" s="92">
        <f t="shared" si="147"/>
        <v>0</v>
      </c>
      <c r="CD105" s="92">
        <f t="shared" si="148"/>
        <v>0</v>
      </c>
    </row>
    <row r="106" spans="1:82" hidden="1">
      <c r="A106" s="34">
        <v>14</v>
      </c>
      <c r="B106" s="34" t="s">
        <v>945</v>
      </c>
      <c r="C106" s="34" t="s">
        <v>2403</v>
      </c>
      <c r="D106" s="34" t="s">
        <v>217</v>
      </c>
      <c r="E106" s="34" t="s">
        <v>2464</v>
      </c>
      <c r="F106" s="34" t="s">
        <v>2551</v>
      </c>
      <c r="G106" s="34" t="s">
        <v>2552</v>
      </c>
      <c r="H106" s="34" t="s">
        <v>9793</v>
      </c>
      <c r="I106" s="34" t="s">
        <v>2867</v>
      </c>
      <c r="J106" s="34" t="s">
        <v>195</v>
      </c>
      <c r="K106" s="34" t="s">
        <v>195</v>
      </c>
      <c r="L106" s="34" t="s">
        <v>2866</v>
      </c>
      <c r="M106" s="34" t="s">
        <v>2553</v>
      </c>
      <c r="N106" s="34">
        <v>1</v>
      </c>
      <c r="O106" s="34">
        <v>1</v>
      </c>
      <c r="P106" s="34">
        <v>0</v>
      </c>
      <c r="Q106" s="34">
        <v>0</v>
      </c>
      <c r="R106" s="34">
        <v>0</v>
      </c>
      <c r="S106" s="34">
        <v>1</v>
      </c>
      <c r="T106" s="34">
        <v>0</v>
      </c>
      <c r="U106" s="77">
        <v>0</v>
      </c>
      <c r="V106" s="34">
        <v>0</v>
      </c>
      <c r="W106" s="60">
        <f>COUNTIFS(配置清单!G:G,G106,配置清单!$H:$H,"PM",配置清单!$N:$N,"在岗")</f>
        <v>1</v>
      </c>
      <c r="X106" s="61">
        <f t="shared" si="107"/>
        <v>1</v>
      </c>
      <c r="Y106" s="60">
        <f>COUNTIFS(配置清单!$G:$G,G106,配置清单!$H:$H,"PM",配置清单!$N:$N,"在岗",配置清单!$P:$P,"&lt;&gt;暂不胜任")</f>
        <v>0</v>
      </c>
      <c r="Z106" s="61">
        <f t="shared" si="108"/>
        <v>0</v>
      </c>
      <c r="AA106" s="62">
        <f>COUNTIFS(配置清单!$G:$G,G106,配置清单!$H:$H,"SE",配置清单!$N:$N,"在岗")+COUNTIFS(配置清单!$G:$G,G106,配置清单!$H:$H,"SA",配置清单!$N:$N,"在岗")</f>
        <v>1</v>
      </c>
      <c r="AB106" s="61">
        <f t="shared" si="109"/>
        <v>1</v>
      </c>
      <c r="AC106" s="60">
        <f>COUNTIFS(配置清单!$G:$G,G106,配置清单!$H:$H,"SE",配置清单!$N:$N,"在岗",配置清单!$P:$P,"&lt;&gt;暂不胜任")+COUNTIFS(配置清单!$G:$G,G106,配置清单!$H:$H,"SA",配置清单!$N:$N,"在岗",配置清单!$P:$P,"&lt;&gt;暂不胜任")</f>
        <v>0</v>
      </c>
      <c r="AD106" s="61">
        <f t="shared" si="110"/>
        <v>0</v>
      </c>
      <c r="AE106" s="60">
        <f>COUNTIFS(配置清单!$G:$G,G106,配置清单!H:H,"MDE",配置清单!N:N,"在岗")</f>
        <v>0</v>
      </c>
      <c r="AF106" s="61" t="str">
        <f t="shared" si="111"/>
        <v>NA</v>
      </c>
      <c r="AG106" s="60">
        <f>COUNTIFS(配置清单!$G:$G,G106,配置清单!$H:$H,"MDE",配置清单!$N:$N,"在岗",配置清单!$P:$P,"&lt;&gt;暂不胜任")</f>
        <v>0</v>
      </c>
      <c r="AH106" s="61" t="str">
        <f t="shared" si="112"/>
        <v>NA</v>
      </c>
      <c r="AI106" s="62">
        <f>COUNTIFS(配置清单!G:G,G106,配置清单!H:H,"TPM",配置清单!N:N,"在岗")+COUNTIFS(配置清单!G:G,G106,配置清单!H:H,"TC",配置清单!N:N,"在岗")</f>
        <v>0</v>
      </c>
      <c r="AJ106" s="61" t="str">
        <f t="shared" si="113"/>
        <v>NA</v>
      </c>
      <c r="AK106" s="60">
        <f>COUNTIFS(配置清单!G:G,G106,配置清单!H:H,"TPM",配置清单!N:N,"在岗",配置清单!P:P,"&lt;&gt;暂不胜任")+COUNTIFS(配置清单!G:G,G106,配置清单!H:H,"TC",配置清单!N:N,"在岗",配置清单!P:P,"&lt;&gt;暂不胜任")</f>
        <v>0</v>
      </c>
      <c r="AL106" s="61" t="str">
        <f t="shared" si="114"/>
        <v>NA</v>
      </c>
      <c r="AM106" s="60">
        <f>COUNTIFS(配置清单!G:G,G106,配置清单!H:H,"TSE",配置清单!N:N,"在岗")</f>
        <v>0</v>
      </c>
      <c r="AN106" s="61" t="str">
        <f t="shared" si="115"/>
        <v>NA</v>
      </c>
      <c r="AO106" s="60">
        <f>COUNTIFS(配置清单!G:G,G106,配置清单!H:H,"TSE",配置清单!N:N,"在岗",配置清单!P:P,"&lt;&gt;暂不胜任")</f>
        <v>0</v>
      </c>
      <c r="AP106" s="61" t="str">
        <f t="shared" si="116"/>
        <v>NA</v>
      </c>
      <c r="AQ106" s="60">
        <f>COUNTIFS(配置清单!$G:$G,G106,配置清单!H:H,"QA",配置清单!N:N,"在岗")</f>
        <v>1</v>
      </c>
      <c r="AR106" s="61">
        <f t="shared" si="117"/>
        <v>1</v>
      </c>
      <c r="AS106" s="60">
        <f>COUNTIFS(配置清单!$G:$G,G106,配置清单!$H:$H,"QA",配置清单!$N:$N,"在岗",配置清单!$P:$P,"&lt;&gt;暂不胜任")</f>
        <v>1</v>
      </c>
      <c r="AT106" s="61">
        <f t="shared" si="118"/>
        <v>1</v>
      </c>
      <c r="AU106" s="60">
        <f>COUNTIFS(配置清单!G:G,规划及评估!G106,配置清单!H:H,"BA",配置清单!N:N,"在岗")</f>
        <v>0</v>
      </c>
      <c r="AV106" s="61" t="str">
        <f t="shared" si="119"/>
        <v>NA</v>
      </c>
      <c r="AW106" s="60">
        <f>COUNTIFS(配置清单!G:G,G106,配置清单!H:H,"BA",配置清单!N:N,"在岗",配置清单!P:P,"&lt;&gt;暂不胜任")</f>
        <v>0</v>
      </c>
      <c r="AX106" s="61" t="str">
        <f t="shared" si="120"/>
        <v>NA</v>
      </c>
      <c r="AY106" s="60">
        <f>COUNTIFS(配置清单!G:G,规划及评估!G106,配置清单!H:H,"IA",配置清单!N:N,"在岗")</f>
        <v>0</v>
      </c>
      <c r="AZ106" s="61" t="str">
        <f t="shared" si="121"/>
        <v>NA</v>
      </c>
      <c r="BA106" s="60">
        <f>COUNTIFS(配置清单!G:G,G106,配置清单!H:H,"IA",配置清单!N:N,"在岗",配置清单!P:P,"&lt;&gt;暂不胜任")</f>
        <v>0</v>
      </c>
      <c r="BB106" s="61" t="str">
        <f t="shared" si="122"/>
        <v>NA</v>
      </c>
      <c r="BC106" s="60">
        <f>COUNTIFS(配置清单!G:G,规划及评估!G106,配置清单!H:H,"产品经理",配置清单!N:N,"在岗")</f>
        <v>0</v>
      </c>
      <c r="BD106" s="61" t="str">
        <f t="shared" si="123"/>
        <v>NA</v>
      </c>
      <c r="BE106" s="60">
        <f>COUNTIFS(配置清单!G:G,G106,配置清单!H:H,"产品经理",配置清单!N:N,"在岗",配置清单!P:P,"&lt;&gt;暂不胜任")</f>
        <v>0</v>
      </c>
      <c r="BF106" s="61" t="str">
        <f t="shared" si="124"/>
        <v>NA</v>
      </c>
      <c r="BG106" s="63">
        <f t="shared" si="125"/>
        <v>3</v>
      </c>
      <c r="BH106" s="64">
        <f t="shared" si="126"/>
        <v>3</v>
      </c>
      <c r="BI106" s="64">
        <f t="shared" si="127"/>
        <v>3</v>
      </c>
      <c r="BJ106" s="64">
        <f t="shared" si="128"/>
        <v>1</v>
      </c>
      <c r="BK106" s="65">
        <f t="shared" si="129"/>
        <v>1</v>
      </c>
      <c r="BL106" s="66">
        <f t="shared" si="130"/>
        <v>0.33333333333333331</v>
      </c>
      <c r="BM106" s="92">
        <f t="shared" si="131"/>
        <v>1</v>
      </c>
      <c r="BN106" s="92">
        <f t="shared" si="132"/>
        <v>0</v>
      </c>
      <c r="BO106" s="92">
        <f t="shared" si="133"/>
        <v>1</v>
      </c>
      <c r="BP106" s="92">
        <f t="shared" si="134"/>
        <v>0</v>
      </c>
      <c r="BQ106" s="92">
        <f t="shared" si="135"/>
        <v>0</v>
      </c>
      <c r="BR106" s="92">
        <f t="shared" si="136"/>
        <v>0</v>
      </c>
      <c r="BS106" s="92">
        <f t="shared" si="137"/>
        <v>0</v>
      </c>
      <c r="BT106" s="92">
        <f t="shared" si="138"/>
        <v>0</v>
      </c>
      <c r="BU106" s="92">
        <f t="shared" si="139"/>
        <v>0</v>
      </c>
      <c r="BV106" s="92">
        <f t="shared" si="140"/>
        <v>0</v>
      </c>
      <c r="BW106" s="92">
        <f t="shared" si="141"/>
        <v>1</v>
      </c>
      <c r="BX106" s="92">
        <f t="shared" si="142"/>
        <v>1</v>
      </c>
      <c r="BY106" s="92">
        <f t="shared" si="143"/>
        <v>0</v>
      </c>
      <c r="BZ106" s="92">
        <f t="shared" si="144"/>
        <v>0</v>
      </c>
      <c r="CA106" s="92">
        <f t="shared" si="145"/>
        <v>0</v>
      </c>
      <c r="CB106" s="92">
        <f t="shared" si="146"/>
        <v>0</v>
      </c>
      <c r="CC106" s="92">
        <f t="shared" si="147"/>
        <v>0</v>
      </c>
      <c r="CD106" s="92">
        <f t="shared" si="148"/>
        <v>0</v>
      </c>
    </row>
    <row r="107" spans="1:82" hidden="1">
      <c r="A107" s="34">
        <v>15</v>
      </c>
      <c r="B107" s="34" t="s">
        <v>945</v>
      </c>
      <c r="C107" s="34" t="s">
        <v>2403</v>
      </c>
      <c r="D107" s="34" t="s">
        <v>217</v>
      </c>
      <c r="E107" s="34" t="s">
        <v>2464</v>
      </c>
      <c r="F107" s="34" t="s">
        <v>2551</v>
      </c>
      <c r="G107" s="34" t="s">
        <v>2561</v>
      </c>
      <c r="H107" s="34" t="s">
        <v>7</v>
      </c>
      <c r="I107" s="34" t="s">
        <v>7</v>
      </c>
      <c r="J107" s="34" t="s">
        <v>195</v>
      </c>
      <c r="K107" s="34" t="s">
        <v>195</v>
      </c>
      <c r="L107" s="34" t="s">
        <v>2866</v>
      </c>
      <c r="M107" s="34" t="s">
        <v>2553</v>
      </c>
      <c r="N107" s="34">
        <v>2</v>
      </c>
      <c r="O107" s="34">
        <v>1</v>
      </c>
      <c r="P107" s="34">
        <v>1</v>
      </c>
      <c r="Q107" s="34">
        <v>0</v>
      </c>
      <c r="R107" s="34">
        <v>0</v>
      </c>
      <c r="S107" s="34">
        <v>1</v>
      </c>
      <c r="T107" s="34">
        <v>0</v>
      </c>
      <c r="U107" s="77">
        <v>0</v>
      </c>
      <c r="V107" s="34">
        <v>0</v>
      </c>
      <c r="W107" s="60">
        <f>COUNTIFS(配置清单!G:G,G107,配置清单!$H:$H,"PM",配置清单!$N:$N,"在岗")</f>
        <v>2</v>
      </c>
      <c r="X107" s="61">
        <f t="shared" si="107"/>
        <v>1</v>
      </c>
      <c r="Y107" s="60">
        <f>COUNTIFS(配置清单!$G:$G,G107,配置清单!$H:$H,"PM",配置清单!$N:$N,"在岗",配置清单!$P:$P,"&lt;&gt;暂不胜任")</f>
        <v>2</v>
      </c>
      <c r="Z107" s="61">
        <f t="shared" si="108"/>
        <v>1</v>
      </c>
      <c r="AA107" s="62">
        <f>COUNTIFS(配置清单!$G:$G,G107,配置清单!$H:$H,"SE",配置清单!$N:$N,"在岗")+COUNTIFS(配置清单!$G:$G,G107,配置清单!$H:$H,"SA",配置清单!$N:$N,"在岗")</f>
        <v>1</v>
      </c>
      <c r="AB107" s="61">
        <f t="shared" si="109"/>
        <v>1</v>
      </c>
      <c r="AC107" s="60">
        <f>COUNTIFS(配置清单!$G:$G,G107,配置清单!$H:$H,"SE",配置清单!$N:$N,"在岗",配置清单!$P:$P,"&lt;&gt;暂不胜任")+COUNTIFS(配置清单!$G:$G,G107,配置清单!$H:$H,"SA",配置清单!$N:$N,"在岗",配置清单!$P:$P,"&lt;&gt;暂不胜任")</f>
        <v>1</v>
      </c>
      <c r="AD107" s="61">
        <f t="shared" si="110"/>
        <v>1</v>
      </c>
      <c r="AE107" s="60">
        <f>COUNTIFS(配置清单!$G:$G,G107,配置清单!H:H,"MDE",配置清单!N:N,"在岗")</f>
        <v>1</v>
      </c>
      <c r="AF107" s="61">
        <f t="shared" si="111"/>
        <v>1</v>
      </c>
      <c r="AG107" s="60">
        <f>COUNTIFS(配置清单!$G:$G,G107,配置清单!$H:$H,"MDE",配置清单!$N:$N,"在岗",配置清单!$P:$P,"&lt;&gt;暂不胜任")</f>
        <v>1</v>
      </c>
      <c r="AH107" s="61">
        <f t="shared" si="112"/>
        <v>1</v>
      </c>
      <c r="AI107" s="62">
        <f>COUNTIFS(配置清单!G:G,G107,配置清单!H:H,"TPM",配置清单!N:N,"在岗")+COUNTIFS(配置清单!G:G,G107,配置清单!H:H,"TC",配置清单!N:N,"在岗")</f>
        <v>0</v>
      </c>
      <c r="AJ107" s="61" t="str">
        <f t="shared" si="113"/>
        <v>NA</v>
      </c>
      <c r="AK107" s="60">
        <f>COUNTIFS(配置清单!G:G,G107,配置清单!H:H,"TPM",配置清单!N:N,"在岗",配置清单!P:P,"&lt;&gt;暂不胜任")+COUNTIFS(配置清单!G:G,G107,配置清单!H:H,"TC",配置清单!N:N,"在岗",配置清单!P:P,"&lt;&gt;暂不胜任")</f>
        <v>0</v>
      </c>
      <c r="AL107" s="61" t="str">
        <f t="shared" si="114"/>
        <v>NA</v>
      </c>
      <c r="AM107" s="60">
        <f>COUNTIFS(配置清单!G:G,G107,配置清单!H:H,"TSE",配置清单!N:N,"在岗")</f>
        <v>0</v>
      </c>
      <c r="AN107" s="61" t="str">
        <f t="shared" si="115"/>
        <v>NA</v>
      </c>
      <c r="AO107" s="60">
        <f>COUNTIFS(配置清单!G:G,G107,配置清单!H:H,"TSE",配置清单!N:N,"在岗",配置清单!P:P,"&lt;&gt;暂不胜任")</f>
        <v>0</v>
      </c>
      <c r="AP107" s="61" t="str">
        <f t="shared" si="116"/>
        <v>NA</v>
      </c>
      <c r="AQ107" s="60">
        <f>COUNTIFS(配置清单!$G:$G,G107,配置清单!H:H,"QA",配置清单!N:N,"在岗")</f>
        <v>1</v>
      </c>
      <c r="AR107" s="61">
        <f t="shared" si="117"/>
        <v>1</v>
      </c>
      <c r="AS107" s="60">
        <f>COUNTIFS(配置清单!$G:$G,G107,配置清单!$H:$H,"QA",配置清单!$N:$N,"在岗",配置清单!$P:$P,"&lt;&gt;暂不胜任")</f>
        <v>1</v>
      </c>
      <c r="AT107" s="61">
        <f t="shared" si="118"/>
        <v>1</v>
      </c>
      <c r="AU107" s="60">
        <f>COUNTIFS(配置清单!G:G,规划及评估!G107,配置清单!H:H,"BA",配置清单!N:N,"在岗")</f>
        <v>0</v>
      </c>
      <c r="AV107" s="61" t="str">
        <f t="shared" si="119"/>
        <v>NA</v>
      </c>
      <c r="AW107" s="60">
        <f>COUNTIFS(配置清单!G:G,G107,配置清单!H:H,"BA",配置清单!N:N,"在岗",配置清单!P:P,"&lt;&gt;暂不胜任")</f>
        <v>0</v>
      </c>
      <c r="AX107" s="61" t="str">
        <f t="shared" si="120"/>
        <v>NA</v>
      </c>
      <c r="AY107" s="60">
        <f>COUNTIFS(配置清单!G:G,规划及评估!G107,配置清单!H:H,"IA",配置清单!N:N,"在岗")</f>
        <v>0</v>
      </c>
      <c r="AZ107" s="61" t="str">
        <f t="shared" si="121"/>
        <v>NA</v>
      </c>
      <c r="BA107" s="60">
        <f>COUNTIFS(配置清单!G:G,G107,配置清单!H:H,"IA",配置清单!N:N,"在岗",配置清单!P:P,"&lt;&gt;暂不胜任")</f>
        <v>0</v>
      </c>
      <c r="BB107" s="61" t="str">
        <f t="shared" si="122"/>
        <v>NA</v>
      </c>
      <c r="BC107" s="60">
        <f>COUNTIFS(配置清单!G:G,规划及评估!G107,配置清单!H:H,"产品经理",配置清单!N:N,"在岗")</f>
        <v>0</v>
      </c>
      <c r="BD107" s="61" t="str">
        <f t="shared" si="123"/>
        <v>NA</v>
      </c>
      <c r="BE107" s="60">
        <f>COUNTIFS(配置清单!G:G,G107,配置清单!H:H,"产品经理",配置清单!N:N,"在岗",配置清单!P:P,"&lt;&gt;暂不胜任")</f>
        <v>0</v>
      </c>
      <c r="BF107" s="61" t="str">
        <f t="shared" si="124"/>
        <v>NA</v>
      </c>
      <c r="BG107" s="63">
        <f t="shared" si="125"/>
        <v>5</v>
      </c>
      <c r="BH107" s="64">
        <f t="shared" si="126"/>
        <v>5</v>
      </c>
      <c r="BI107" s="64">
        <f t="shared" si="127"/>
        <v>5</v>
      </c>
      <c r="BJ107" s="64">
        <f t="shared" si="128"/>
        <v>5</v>
      </c>
      <c r="BK107" s="65">
        <f t="shared" si="129"/>
        <v>1</v>
      </c>
      <c r="BL107" s="66">
        <f t="shared" si="130"/>
        <v>1</v>
      </c>
      <c r="BM107" s="92">
        <f t="shared" si="131"/>
        <v>2</v>
      </c>
      <c r="BN107" s="92">
        <f t="shared" si="132"/>
        <v>2</v>
      </c>
      <c r="BO107" s="92">
        <f t="shared" si="133"/>
        <v>1</v>
      </c>
      <c r="BP107" s="92">
        <f t="shared" si="134"/>
        <v>1</v>
      </c>
      <c r="BQ107" s="92">
        <f t="shared" si="135"/>
        <v>1</v>
      </c>
      <c r="BR107" s="92">
        <f t="shared" si="136"/>
        <v>1</v>
      </c>
      <c r="BS107" s="92">
        <f t="shared" si="137"/>
        <v>0</v>
      </c>
      <c r="BT107" s="92">
        <f t="shared" si="138"/>
        <v>0</v>
      </c>
      <c r="BU107" s="92">
        <f t="shared" si="139"/>
        <v>0</v>
      </c>
      <c r="BV107" s="92">
        <f t="shared" si="140"/>
        <v>0</v>
      </c>
      <c r="BW107" s="92">
        <f t="shared" si="141"/>
        <v>1</v>
      </c>
      <c r="BX107" s="92">
        <f t="shared" si="142"/>
        <v>1</v>
      </c>
      <c r="BY107" s="92">
        <f t="shared" si="143"/>
        <v>0</v>
      </c>
      <c r="BZ107" s="92">
        <f t="shared" si="144"/>
        <v>0</v>
      </c>
      <c r="CA107" s="92">
        <f t="shared" si="145"/>
        <v>0</v>
      </c>
      <c r="CB107" s="92">
        <f t="shared" si="146"/>
        <v>0</v>
      </c>
      <c r="CC107" s="92">
        <f t="shared" si="147"/>
        <v>0</v>
      </c>
      <c r="CD107" s="92">
        <f t="shared" si="148"/>
        <v>0</v>
      </c>
    </row>
    <row r="108" spans="1:82" hidden="1">
      <c r="A108" s="34">
        <v>16</v>
      </c>
      <c r="B108" s="34" t="s">
        <v>945</v>
      </c>
      <c r="C108" s="34" t="s">
        <v>2403</v>
      </c>
      <c r="D108" s="34" t="s">
        <v>217</v>
      </c>
      <c r="E108" s="34" t="s">
        <v>2464</v>
      </c>
      <c r="F108" s="34" t="s">
        <v>2570</v>
      </c>
      <c r="G108" s="34" t="s">
        <v>2571</v>
      </c>
      <c r="H108" s="34" t="s">
        <v>7</v>
      </c>
      <c r="I108" s="34" t="s">
        <v>4</v>
      </c>
      <c r="J108" s="34" t="s">
        <v>195</v>
      </c>
      <c r="K108" s="34" t="s">
        <v>195</v>
      </c>
      <c r="L108" s="34" t="s">
        <v>209</v>
      </c>
      <c r="M108" s="34" t="s">
        <v>2476</v>
      </c>
      <c r="N108" s="34">
        <v>1</v>
      </c>
      <c r="O108" s="34">
        <v>0</v>
      </c>
      <c r="P108" s="34">
        <v>0</v>
      </c>
      <c r="Q108" s="34">
        <v>0</v>
      </c>
      <c r="R108" s="34">
        <v>0</v>
      </c>
      <c r="S108" s="34">
        <v>1</v>
      </c>
      <c r="T108" s="34">
        <v>0</v>
      </c>
      <c r="U108" s="77">
        <v>0</v>
      </c>
      <c r="V108" s="34">
        <v>0</v>
      </c>
      <c r="W108" s="60">
        <f>COUNTIFS(配置清单!G:G,G108,配置清单!$H:$H,"PM",配置清单!$N:$N,"在岗")</f>
        <v>1</v>
      </c>
      <c r="X108" s="61">
        <f t="shared" si="107"/>
        <v>1</v>
      </c>
      <c r="Y108" s="60">
        <f>COUNTIFS(配置清单!$G:$G,G108,配置清单!$H:$H,"PM",配置清单!$N:$N,"在岗",配置清单!$P:$P,"&lt;&gt;暂不胜任")</f>
        <v>1</v>
      </c>
      <c r="Z108" s="61">
        <f t="shared" si="108"/>
        <v>1</v>
      </c>
      <c r="AA108" s="62">
        <f>COUNTIFS(配置清单!$G:$G,G108,配置清单!$H:$H,"SE",配置清单!$N:$N,"在岗")+COUNTIFS(配置清单!$G:$G,G108,配置清单!$H:$H,"SA",配置清单!$N:$N,"在岗")</f>
        <v>0</v>
      </c>
      <c r="AB108" s="61" t="str">
        <f t="shared" si="109"/>
        <v>NA</v>
      </c>
      <c r="AC108" s="60">
        <f>COUNTIFS(配置清单!$G:$G,G108,配置清单!$H:$H,"SE",配置清单!$N:$N,"在岗",配置清单!$P:$P,"&lt;&gt;暂不胜任")+COUNTIFS(配置清单!$G:$G,G108,配置清单!$H:$H,"SA",配置清单!$N:$N,"在岗",配置清单!$P:$P,"&lt;&gt;暂不胜任")</f>
        <v>0</v>
      </c>
      <c r="AD108" s="61" t="str">
        <f t="shared" si="110"/>
        <v>NA</v>
      </c>
      <c r="AE108" s="60">
        <f>COUNTIFS(配置清单!$G:$G,G108,配置清单!H:H,"MDE",配置清单!N:N,"在岗")</f>
        <v>0</v>
      </c>
      <c r="AF108" s="61" t="str">
        <f t="shared" si="111"/>
        <v>NA</v>
      </c>
      <c r="AG108" s="60">
        <f>COUNTIFS(配置清单!$G:$G,G108,配置清单!$H:$H,"MDE",配置清单!$N:$N,"在岗",配置清单!$P:$P,"&lt;&gt;暂不胜任")</f>
        <v>0</v>
      </c>
      <c r="AH108" s="61" t="str">
        <f t="shared" si="112"/>
        <v>NA</v>
      </c>
      <c r="AI108" s="62">
        <f>COUNTIFS(配置清单!G:G,G108,配置清单!H:H,"TPM",配置清单!N:N,"在岗")+COUNTIFS(配置清单!G:G,G108,配置清单!H:H,"TC",配置清单!N:N,"在岗")</f>
        <v>0</v>
      </c>
      <c r="AJ108" s="61" t="str">
        <f t="shared" si="113"/>
        <v>NA</v>
      </c>
      <c r="AK108" s="60">
        <f>COUNTIFS(配置清单!G:G,G108,配置清单!H:H,"TPM",配置清单!N:N,"在岗",配置清单!P:P,"&lt;&gt;暂不胜任")+COUNTIFS(配置清单!G:G,G108,配置清单!H:H,"TC",配置清单!N:N,"在岗",配置清单!P:P,"&lt;&gt;暂不胜任")</f>
        <v>0</v>
      </c>
      <c r="AL108" s="61" t="str">
        <f t="shared" si="114"/>
        <v>NA</v>
      </c>
      <c r="AM108" s="60">
        <f>COUNTIFS(配置清单!G:G,G108,配置清单!H:H,"TSE",配置清单!N:N,"在岗")</f>
        <v>0</v>
      </c>
      <c r="AN108" s="61" t="str">
        <f t="shared" si="115"/>
        <v>NA</v>
      </c>
      <c r="AO108" s="60">
        <f>COUNTIFS(配置清单!G:G,G108,配置清单!H:H,"TSE",配置清单!N:N,"在岗",配置清单!P:P,"&lt;&gt;暂不胜任")</f>
        <v>0</v>
      </c>
      <c r="AP108" s="61" t="str">
        <f t="shared" si="116"/>
        <v>NA</v>
      </c>
      <c r="AQ108" s="60">
        <f>COUNTIFS(配置清单!$G:$G,G108,配置清单!H:H,"QA",配置清单!N:N,"在岗")</f>
        <v>1</v>
      </c>
      <c r="AR108" s="61">
        <f t="shared" si="117"/>
        <v>1</v>
      </c>
      <c r="AS108" s="60">
        <f>COUNTIFS(配置清单!$G:$G,G108,配置清单!$H:$H,"QA",配置清单!$N:$N,"在岗",配置清单!$P:$P,"&lt;&gt;暂不胜任")</f>
        <v>1</v>
      </c>
      <c r="AT108" s="61">
        <f t="shared" si="118"/>
        <v>1</v>
      </c>
      <c r="AU108" s="60">
        <f>COUNTIFS(配置清单!G:G,规划及评估!G108,配置清单!H:H,"BA",配置清单!N:N,"在岗")</f>
        <v>0</v>
      </c>
      <c r="AV108" s="61" t="str">
        <f t="shared" si="119"/>
        <v>NA</v>
      </c>
      <c r="AW108" s="60">
        <f>COUNTIFS(配置清单!G:G,G108,配置清单!H:H,"BA",配置清单!N:N,"在岗",配置清单!P:P,"&lt;&gt;暂不胜任")</f>
        <v>0</v>
      </c>
      <c r="AX108" s="61" t="str">
        <f t="shared" si="120"/>
        <v>NA</v>
      </c>
      <c r="AY108" s="60">
        <f>COUNTIFS(配置清单!G:G,规划及评估!G108,配置清单!H:H,"IA",配置清单!N:N,"在岗")</f>
        <v>0</v>
      </c>
      <c r="AZ108" s="61" t="str">
        <f t="shared" si="121"/>
        <v>NA</v>
      </c>
      <c r="BA108" s="60">
        <f>COUNTIFS(配置清单!G:G,G108,配置清单!H:H,"IA",配置清单!N:N,"在岗",配置清单!P:P,"&lt;&gt;暂不胜任")</f>
        <v>0</v>
      </c>
      <c r="BB108" s="61" t="str">
        <f t="shared" si="122"/>
        <v>NA</v>
      </c>
      <c r="BC108" s="60">
        <f>COUNTIFS(配置清单!G:G,规划及评估!G108,配置清单!H:H,"产品经理",配置清单!N:N,"在岗")</f>
        <v>0</v>
      </c>
      <c r="BD108" s="61" t="str">
        <f t="shared" si="123"/>
        <v>NA</v>
      </c>
      <c r="BE108" s="60">
        <f>COUNTIFS(配置清单!G:G,G108,配置清单!H:H,"产品经理",配置清单!N:N,"在岗",配置清单!P:P,"&lt;&gt;暂不胜任")</f>
        <v>0</v>
      </c>
      <c r="BF108" s="61" t="str">
        <f t="shared" si="124"/>
        <v>NA</v>
      </c>
      <c r="BG108" s="63">
        <f t="shared" si="125"/>
        <v>2</v>
      </c>
      <c r="BH108" s="64">
        <f t="shared" si="126"/>
        <v>2</v>
      </c>
      <c r="BI108" s="64">
        <f t="shared" si="127"/>
        <v>2</v>
      </c>
      <c r="BJ108" s="64">
        <f t="shared" si="128"/>
        <v>2</v>
      </c>
      <c r="BK108" s="65">
        <f t="shared" si="129"/>
        <v>1</v>
      </c>
      <c r="BL108" s="66">
        <f t="shared" si="130"/>
        <v>1</v>
      </c>
      <c r="BM108" s="92">
        <f t="shared" si="131"/>
        <v>1</v>
      </c>
      <c r="BN108" s="92">
        <f t="shared" si="132"/>
        <v>1</v>
      </c>
      <c r="BO108" s="92">
        <f t="shared" si="133"/>
        <v>0</v>
      </c>
      <c r="BP108" s="92">
        <f t="shared" si="134"/>
        <v>0</v>
      </c>
      <c r="BQ108" s="92">
        <f t="shared" si="135"/>
        <v>0</v>
      </c>
      <c r="BR108" s="92">
        <f t="shared" si="136"/>
        <v>0</v>
      </c>
      <c r="BS108" s="92">
        <f t="shared" si="137"/>
        <v>0</v>
      </c>
      <c r="BT108" s="92">
        <f t="shared" si="138"/>
        <v>0</v>
      </c>
      <c r="BU108" s="92">
        <f t="shared" si="139"/>
        <v>0</v>
      </c>
      <c r="BV108" s="92">
        <f t="shared" si="140"/>
        <v>0</v>
      </c>
      <c r="BW108" s="92">
        <f t="shared" si="141"/>
        <v>1</v>
      </c>
      <c r="BX108" s="92">
        <f t="shared" si="142"/>
        <v>1</v>
      </c>
      <c r="BY108" s="92">
        <f t="shared" si="143"/>
        <v>0</v>
      </c>
      <c r="BZ108" s="92">
        <f t="shared" si="144"/>
        <v>0</v>
      </c>
      <c r="CA108" s="92">
        <f t="shared" si="145"/>
        <v>0</v>
      </c>
      <c r="CB108" s="92">
        <f t="shared" si="146"/>
        <v>0</v>
      </c>
      <c r="CC108" s="92">
        <f t="shared" si="147"/>
        <v>0</v>
      </c>
      <c r="CD108" s="92">
        <f t="shared" si="148"/>
        <v>0</v>
      </c>
    </row>
    <row r="109" spans="1:82" hidden="1">
      <c r="A109" s="34">
        <v>17</v>
      </c>
      <c r="B109" s="34" t="s">
        <v>945</v>
      </c>
      <c r="C109" s="34" t="s">
        <v>2403</v>
      </c>
      <c r="D109" s="34" t="s">
        <v>217</v>
      </c>
      <c r="E109" s="34" t="s">
        <v>2464</v>
      </c>
      <c r="F109" s="34" t="s">
        <v>2506</v>
      </c>
      <c r="G109" s="34" t="s">
        <v>2507</v>
      </c>
      <c r="H109" s="34" t="s">
        <v>6</v>
      </c>
      <c r="I109" s="34" t="s">
        <v>7</v>
      </c>
      <c r="J109" s="34" t="s">
        <v>195</v>
      </c>
      <c r="K109" s="34" t="s">
        <v>195</v>
      </c>
      <c r="L109" s="34" t="s">
        <v>2866</v>
      </c>
      <c r="M109" s="34" t="s">
        <v>2476</v>
      </c>
      <c r="N109" s="34">
        <v>1</v>
      </c>
      <c r="O109" s="34">
        <v>0</v>
      </c>
      <c r="P109" s="34">
        <v>0</v>
      </c>
      <c r="Q109" s="34">
        <v>0</v>
      </c>
      <c r="R109" s="34">
        <v>0</v>
      </c>
      <c r="S109" s="34">
        <v>1</v>
      </c>
      <c r="T109" s="34">
        <v>0</v>
      </c>
      <c r="U109" s="77">
        <v>0</v>
      </c>
      <c r="V109" s="34">
        <v>0</v>
      </c>
      <c r="W109" s="60">
        <f>COUNTIFS(配置清单!G:G,G109,配置清单!$H:$H,"PM",配置清单!$N:$N,"在岗")</f>
        <v>1</v>
      </c>
      <c r="X109" s="61">
        <f t="shared" si="107"/>
        <v>1</v>
      </c>
      <c r="Y109" s="60">
        <f>COUNTIFS(配置清单!$G:$G,G109,配置清单!$H:$H,"PM",配置清单!$N:$N,"在岗",配置清单!$P:$P,"&lt;&gt;暂不胜任")</f>
        <v>1</v>
      </c>
      <c r="Z109" s="61">
        <f t="shared" si="108"/>
        <v>1</v>
      </c>
      <c r="AA109" s="62">
        <f>COUNTIFS(配置清单!$G:$G,G109,配置清单!$H:$H,"SE",配置清单!$N:$N,"在岗")+COUNTIFS(配置清单!$G:$G,G109,配置清单!$H:$H,"SA",配置清单!$N:$N,"在岗")</f>
        <v>0</v>
      </c>
      <c r="AB109" s="61" t="str">
        <f t="shared" si="109"/>
        <v>NA</v>
      </c>
      <c r="AC109" s="60">
        <f>COUNTIFS(配置清单!$G:$G,G109,配置清单!$H:$H,"SE",配置清单!$N:$N,"在岗",配置清单!$P:$P,"&lt;&gt;暂不胜任")+COUNTIFS(配置清单!$G:$G,G109,配置清单!$H:$H,"SA",配置清单!$N:$N,"在岗",配置清单!$P:$P,"&lt;&gt;暂不胜任")</f>
        <v>0</v>
      </c>
      <c r="AD109" s="61" t="str">
        <f t="shared" si="110"/>
        <v>NA</v>
      </c>
      <c r="AE109" s="60">
        <f>COUNTIFS(配置清单!$G:$G,G109,配置清单!H:H,"MDE",配置清单!N:N,"在岗")</f>
        <v>0</v>
      </c>
      <c r="AF109" s="61" t="str">
        <f t="shared" si="111"/>
        <v>NA</v>
      </c>
      <c r="AG109" s="60">
        <f>COUNTIFS(配置清单!$G:$G,G109,配置清单!$H:$H,"MDE",配置清单!$N:$N,"在岗",配置清单!$P:$P,"&lt;&gt;暂不胜任")</f>
        <v>0</v>
      </c>
      <c r="AH109" s="61" t="str">
        <f t="shared" si="112"/>
        <v>NA</v>
      </c>
      <c r="AI109" s="62">
        <f>COUNTIFS(配置清单!G:G,G109,配置清单!H:H,"TPM",配置清单!N:N,"在岗")+COUNTIFS(配置清单!G:G,G109,配置清单!H:H,"TC",配置清单!N:N,"在岗")</f>
        <v>0</v>
      </c>
      <c r="AJ109" s="61" t="str">
        <f t="shared" si="113"/>
        <v>NA</v>
      </c>
      <c r="AK109" s="60">
        <f>COUNTIFS(配置清单!G:G,G109,配置清单!H:H,"TPM",配置清单!N:N,"在岗",配置清单!P:P,"&lt;&gt;暂不胜任")+COUNTIFS(配置清单!G:G,G109,配置清单!H:H,"TC",配置清单!N:N,"在岗",配置清单!P:P,"&lt;&gt;暂不胜任")</f>
        <v>0</v>
      </c>
      <c r="AL109" s="61" t="str">
        <f t="shared" si="114"/>
        <v>NA</v>
      </c>
      <c r="AM109" s="60">
        <f>COUNTIFS(配置清单!G:G,G109,配置清单!H:H,"TSE",配置清单!N:N,"在岗")</f>
        <v>0</v>
      </c>
      <c r="AN109" s="61" t="str">
        <f t="shared" si="115"/>
        <v>NA</v>
      </c>
      <c r="AO109" s="60">
        <f>COUNTIFS(配置清单!G:G,G109,配置清单!H:H,"TSE",配置清单!N:N,"在岗",配置清单!P:P,"&lt;&gt;暂不胜任")</f>
        <v>0</v>
      </c>
      <c r="AP109" s="61" t="str">
        <f t="shared" si="116"/>
        <v>NA</v>
      </c>
      <c r="AQ109" s="60">
        <f>COUNTIFS(配置清单!$G:$G,G109,配置清单!H:H,"QA",配置清单!N:N,"在岗")</f>
        <v>1</v>
      </c>
      <c r="AR109" s="61">
        <f t="shared" si="117"/>
        <v>1</v>
      </c>
      <c r="AS109" s="60">
        <f>COUNTIFS(配置清单!$G:$G,G109,配置清单!$H:$H,"QA",配置清单!$N:$N,"在岗",配置清单!$P:$P,"&lt;&gt;暂不胜任")</f>
        <v>1</v>
      </c>
      <c r="AT109" s="61">
        <f t="shared" si="118"/>
        <v>1</v>
      </c>
      <c r="AU109" s="60">
        <f>COUNTIFS(配置清单!G:G,规划及评估!G109,配置清单!H:H,"BA",配置清单!N:N,"在岗")</f>
        <v>0</v>
      </c>
      <c r="AV109" s="61" t="str">
        <f t="shared" si="119"/>
        <v>NA</v>
      </c>
      <c r="AW109" s="60">
        <f>COUNTIFS(配置清单!G:G,G109,配置清单!H:H,"BA",配置清单!N:N,"在岗",配置清单!P:P,"&lt;&gt;暂不胜任")</f>
        <v>0</v>
      </c>
      <c r="AX109" s="61" t="str">
        <f t="shared" si="120"/>
        <v>NA</v>
      </c>
      <c r="AY109" s="60">
        <f>COUNTIFS(配置清单!G:G,规划及评估!G109,配置清单!H:H,"IA",配置清单!N:N,"在岗")</f>
        <v>0</v>
      </c>
      <c r="AZ109" s="61" t="str">
        <f t="shared" si="121"/>
        <v>NA</v>
      </c>
      <c r="BA109" s="60">
        <f>COUNTIFS(配置清单!G:G,G109,配置清单!H:H,"IA",配置清单!N:N,"在岗",配置清单!P:P,"&lt;&gt;暂不胜任")</f>
        <v>0</v>
      </c>
      <c r="BB109" s="61" t="str">
        <f t="shared" si="122"/>
        <v>NA</v>
      </c>
      <c r="BC109" s="60">
        <f>COUNTIFS(配置清单!G:G,规划及评估!G109,配置清单!H:H,"产品经理",配置清单!N:N,"在岗")</f>
        <v>0</v>
      </c>
      <c r="BD109" s="61" t="str">
        <f t="shared" si="123"/>
        <v>NA</v>
      </c>
      <c r="BE109" s="60">
        <f>COUNTIFS(配置清单!G:G,G109,配置清单!H:H,"产品经理",配置清单!N:N,"在岗",配置清单!P:P,"&lt;&gt;暂不胜任")</f>
        <v>0</v>
      </c>
      <c r="BF109" s="61" t="str">
        <f t="shared" si="124"/>
        <v>NA</v>
      </c>
      <c r="BG109" s="63">
        <f t="shared" si="125"/>
        <v>2</v>
      </c>
      <c r="BH109" s="64">
        <f t="shared" si="126"/>
        <v>2</v>
      </c>
      <c r="BI109" s="64">
        <f t="shared" si="127"/>
        <v>2</v>
      </c>
      <c r="BJ109" s="64">
        <f t="shared" si="128"/>
        <v>2</v>
      </c>
      <c r="BK109" s="65">
        <f t="shared" si="129"/>
        <v>1</v>
      </c>
      <c r="BL109" s="66">
        <f t="shared" si="130"/>
        <v>1</v>
      </c>
      <c r="BM109" s="92">
        <f t="shared" si="131"/>
        <v>1</v>
      </c>
      <c r="BN109" s="92">
        <f t="shared" si="132"/>
        <v>1</v>
      </c>
      <c r="BO109" s="92">
        <f t="shared" si="133"/>
        <v>0</v>
      </c>
      <c r="BP109" s="92">
        <f t="shared" si="134"/>
        <v>0</v>
      </c>
      <c r="BQ109" s="92">
        <f t="shared" si="135"/>
        <v>0</v>
      </c>
      <c r="BR109" s="92">
        <f t="shared" si="136"/>
        <v>0</v>
      </c>
      <c r="BS109" s="92">
        <f t="shared" si="137"/>
        <v>0</v>
      </c>
      <c r="BT109" s="92">
        <f t="shared" si="138"/>
        <v>0</v>
      </c>
      <c r="BU109" s="92">
        <f t="shared" si="139"/>
        <v>0</v>
      </c>
      <c r="BV109" s="92">
        <f t="shared" si="140"/>
        <v>0</v>
      </c>
      <c r="BW109" s="92">
        <f t="shared" si="141"/>
        <v>1</v>
      </c>
      <c r="BX109" s="92">
        <f t="shared" si="142"/>
        <v>1</v>
      </c>
      <c r="BY109" s="92">
        <f t="shared" si="143"/>
        <v>0</v>
      </c>
      <c r="BZ109" s="92">
        <f t="shared" si="144"/>
        <v>0</v>
      </c>
      <c r="CA109" s="92">
        <f t="shared" si="145"/>
        <v>0</v>
      </c>
      <c r="CB109" s="92">
        <f t="shared" si="146"/>
        <v>0</v>
      </c>
      <c r="CC109" s="92">
        <f t="shared" si="147"/>
        <v>0</v>
      </c>
      <c r="CD109" s="92">
        <f t="shared" si="148"/>
        <v>0</v>
      </c>
    </row>
    <row r="110" spans="1:82" hidden="1">
      <c r="A110" s="34">
        <v>18</v>
      </c>
      <c r="B110" s="34" t="s">
        <v>945</v>
      </c>
      <c r="C110" s="34" t="s">
        <v>2403</v>
      </c>
      <c r="D110" s="34" t="s">
        <v>217</v>
      </c>
      <c r="E110" s="34" t="s">
        <v>2464</v>
      </c>
      <c r="F110" s="34" t="s">
        <v>2574</v>
      </c>
      <c r="G110" s="34" t="s">
        <v>2579</v>
      </c>
      <c r="H110" s="34" t="s">
        <v>7</v>
      </c>
      <c r="I110" s="34" t="s">
        <v>7</v>
      </c>
      <c r="J110" s="34" t="s">
        <v>195</v>
      </c>
      <c r="K110" s="34" t="s">
        <v>195</v>
      </c>
      <c r="L110" s="34" t="s">
        <v>2866</v>
      </c>
      <c r="M110" s="34" t="s">
        <v>2517</v>
      </c>
      <c r="N110" s="34">
        <v>1</v>
      </c>
      <c r="O110" s="34">
        <v>0</v>
      </c>
      <c r="P110" s="34">
        <v>0</v>
      </c>
      <c r="Q110" s="34">
        <v>0</v>
      </c>
      <c r="R110" s="34">
        <v>0</v>
      </c>
      <c r="S110" s="34">
        <v>1</v>
      </c>
      <c r="T110" s="34">
        <v>0</v>
      </c>
      <c r="U110" s="77">
        <v>0</v>
      </c>
      <c r="V110" s="34">
        <v>0</v>
      </c>
      <c r="W110" s="60">
        <f>COUNTIFS(配置清单!G:G,G110,配置清单!$H:$H,"PM",配置清单!$N:$N,"在岗")</f>
        <v>1</v>
      </c>
      <c r="X110" s="61">
        <f t="shared" si="107"/>
        <v>1</v>
      </c>
      <c r="Y110" s="60">
        <f>COUNTIFS(配置清单!$G:$G,G110,配置清单!$H:$H,"PM",配置清单!$N:$N,"在岗",配置清单!$P:$P,"&lt;&gt;暂不胜任")</f>
        <v>1</v>
      </c>
      <c r="Z110" s="61">
        <f t="shared" si="108"/>
        <v>1</v>
      </c>
      <c r="AA110" s="62">
        <f>COUNTIFS(配置清单!$G:$G,G110,配置清单!$H:$H,"SE",配置清单!$N:$N,"在岗")+COUNTIFS(配置清单!$G:$G,G110,配置清单!$H:$H,"SA",配置清单!$N:$N,"在岗")</f>
        <v>0</v>
      </c>
      <c r="AB110" s="61" t="str">
        <f t="shared" si="109"/>
        <v>NA</v>
      </c>
      <c r="AC110" s="60">
        <f>COUNTIFS(配置清单!$G:$G,G110,配置清单!$H:$H,"SE",配置清单!$N:$N,"在岗",配置清单!$P:$P,"&lt;&gt;暂不胜任")+COUNTIFS(配置清单!$G:$G,G110,配置清单!$H:$H,"SA",配置清单!$N:$N,"在岗",配置清单!$P:$P,"&lt;&gt;暂不胜任")</f>
        <v>0</v>
      </c>
      <c r="AD110" s="61" t="str">
        <f t="shared" si="110"/>
        <v>NA</v>
      </c>
      <c r="AE110" s="60">
        <f>COUNTIFS(配置清单!$G:$G,G110,配置清单!H:H,"MDE",配置清单!N:N,"在岗")</f>
        <v>0</v>
      </c>
      <c r="AF110" s="61" t="str">
        <f t="shared" si="111"/>
        <v>NA</v>
      </c>
      <c r="AG110" s="60">
        <f>COUNTIFS(配置清单!$G:$G,G110,配置清单!$H:$H,"MDE",配置清单!$N:$N,"在岗",配置清单!$P:$P,"&lt;&gt;暂不胜任")</f>
        <v>0</v>
      </c>
      <c r="AH110" s="61" t="str">
        <f t="shared" si="112"/>
        <v>NA</v>
      </c>
      <c r="AI110" s="62">
        <f>COUNTIFS(配置清单!G:G,G110,配置清单!H:H,"TPM",配置清单!N:N,"在岗")+COUNTIFS(配置清单!G:G,G110,配置清单!H:H,"TC",配置清单!N:N,"在岗")</f>
        <v>0</v>
      </c>
      <c r="AJ110" s="61" t="str">
        <f t="shared" si="113"/>
        <v>NA</v>
      </c>
      <c r="AK110" s="60">
        <f>COUNTIFS(配置清单!G:G,G110,配置清单!H:H,"TPM",配置清单!N:N,"在岗",配置清单!P:P,"&lt;&gt;暂不胜任")+COUNTIFS(配置清单!G:G,G110,配置清单!H:H,"TC",配置清单!N:N,"在岗",配置清单!P:P,"&lt;&gt;暂不胜任")</f>
        <v>0</v>
      </c>
      <c r="AL110" s="61" t="str">
        <f t="shared" si="114"/>
        <v>NA</v>
      </c>
      <c r="AM110" s="60">
        <f>COUNTIFS(配置清单!G:G,G110,配置清单!H:H,"TSE",配置清单!N:N,"在岗")</f>
        <v>0</v>
      </c>
      <c r="AN110" s="61" t="str">
        <f t="shared" si="115"/>
        <v>NA</v>
      </c>
      <c r="AO110" s="60">
        <f>COUNTIFS(配置清单!G:G,G110,配置清单!H:H,"TSE",配置清单!N:N,"在岗",配置清单!P:P,"&lt;&gt;暂不胜任")</f>
        <v>0</v>
      </c>
      <c r="AP110" s="61" t="str">
        <f t="shared" si="116"/>
        <v>NA</v>
      </c>
      <c r="AQ110" s="60">
        <f>COUNTIFS(配置清单!$G:$G,G110,配置清单!H:H,"QA",配置清单!N:N,"在岗")</f>
        <v>1</v>
      </c>
      <c r="AR110" s="61">
        <f t="shared" si="117"/>
        <v>1</v>
      </c>
      <c r="AS110" s="60">
        <f>COUNTIFS(配置清单!$G:$G,G110,配置清单!$H:$H,"QA",配置清单!$N:$N,"在岗",配置清单!$P:$P,"&lt;&gt;暂不胜任")</f>
        <v>1</v>
      </c>
      <c r="AT110" s="61">
        <f t="shared" si="118"/>
        <v>1</v>
      </c>
      <c r="AU110" s="60">
        <f>COUNTIFS(配置清单!G:G,规划及评估!G110,配置清单!H:H,"BA",配置清单!N:N,"在岗")</f>
        <v>0</v>
      </c>
      <c r="AV110" s="61" t="str">
        <f t="shared" si="119"/>
        <v>NA</v>
      </c>
      <c r="AW110" s="60">
        <f>COUNTIFS(配置清单!G:G,G110,配置清单!H:H,"BA",配置清单!N:N,"在岗",配置清单!P:P,"&lt;&gt;暂不胜任")</f>
        <v>0</v>
      </c>
      <c r="AX110" s="61" t="str">
        <f t="shared" si="120"/>
        <v>NA</v>
      </c>
      <c r="AY110" s="60">
        <f>COUNTIFS(配置清单!G:G,规划及评估!G110,配置清单!H:H,"IA",配置清单!N:N,"在岗")</f>
        <v>0</v>
      </c>
      <c r="AZ110" s="61" t="str">
        <f t="shared" si="121"/>
        <v>NA</v>
      </c>
      <c r="BA110" s="60">
        <f>COUNTIFS(配置清单!G:G,G110,配置清单!H:H,"IA",配置清单!N:N,"在岗",配置清单!P:P,"&lt;&gt;暂不胜任")</f>
        <v>0</v>
      </c>
      <c r="BB110" s="61" t="str">
        <f t="shared" si="122"/>
        <v>NA</v>
      </c>
      <c r="BC110" s="60">
        <f>COUNTIFS(配置清单!G:G,规划及评估!G110,配置清单!H:H,"产品经理",配置清单!N:N,"在岗")</f>
        <v>0</v>
      </c>
      <c r="BD110" s="61" t="str">
        <f t="shared" si="123"/>
        <v>NA</v>
      </c>
      <c r="BE110" s="60">
        <f>COUNTIFS(配置清单!G:G,G110,配置清单!H:H,"产品经理",配置清单!N:N,"在岗",配置清单!P:P,"&lt;&gt;暂不胜任")</f>
        <v>0</v>
      </c>
      <c r="BF110" s="61" t="str">
        <f t="shared" si="124"/>
        <v>NA</v>
      </c>
      <c r="BG110" s="63">
        <f t="shared" si="125"/>
        <v>2</v>
      </c>
      <c r="BH110" s="64">
        <f t="shared" si="126"/>
        <v>2</v>
      </c>
      <c r="BI110" s="64">
        <f t="shared" si="127"/>
        <v>2</v>
      </c>
      <c r="BJ110" s="64">
        <f t="shared" si="128"/>
        <v>2</v>
      </c>
      <c r="BK110" s="65">
        <f t="shared" si="129"/>
        <v>1</v>
      </c>
      <c r="BL110" s="66">
        <f t="shared" si="130"/>
        <v>1</v>
      </c>
      <c r="BM110" s="92">
        <f t="shared" si="131"/>
        <v>1</v>
      </c>
      <c r="BN110" s="92">
        <f t="shared" si="132"/>
        <v>1</v>
      </c>
      <c r="BO110" s="92">
        <f t="shared" si="133"/>
        <v>0</v>
      </c>
      <c r="BP110" s="92">
        <f t="shared" si="134"/>
        <v>0</v>
      </c>
      <c r="BQ110" s="92">
        <f t="shared" si="135"/>
        <v>0</v>
      </c>
      <c r="BR110" s="92">
        <f t="shared" si="136"/>
        <v>0</v>
      </c>
      <c r="BS110" s="92">
        <f t="shared" si="137"/>
        <v>0</v>
      </c>
      <c r="BT110" s="92">
        <f t="shared" si="138"/>
        <v>0</v>
      </c>
      <c r="BU110" s="92">
        <f t="shared" si="139"/>
        <v>0</v>
      </c>
      <c r="BV110" s="92">
        <f t="shared" si="140"/>
        <v>0</v>
      </c>
      <c r="BW110" s="92">
        <f t="shared" si="141"/>
        <v>1</v>
      </c>
      <c r="BX110" s="92">
        <f t="shared" si="142"/>
        <v>1</v>
      </c>
      <c r="BY110" s="92">
        <f t="shared" si="143"/>
        <v>0</v>
      </c>
      <c r="BZ110" s="92">
        <f t="shared" si="144"/>
        <v>0</v>
      </c>
      <c r="CA110" s="92">
        <f t="shared" si="145"/>
        <v>0</v>
      </c>
      <c r="CB110" s="92">
        <f t="shared" si="146"/>
        <v>0</v>
      </c>
      <c r="CC110" s="92">
        <f t="shared" si="147"/>
        <v>0</v>
      </c>
      <c r="CD110" s="92">
        <f t="shared" si="148"/>
        <v>0</v>
      </c>
    </row>
    <row r="111" spans="1:82" hidden="1">
      <c r="A111" s="34">
        <v>19</v>
      </c>
      <c r="B111" s="34" t="s">
        <v>945</v>
      </c>
      <c r="C111" s="34" t="s">
        <v>2403</v>
      </c>
      <c r="D111" s="34" t="s">
        <v>217</v>
      </c>
      <c r="E111" s="34" t="s">
        <v>2464</v>
      </c>
      <c r="F111" s="34" t="s">
        <v>2521</v>
      </c>
      <c r="G111" s="34" t="s">
        <v>2527</v>
      </c>
      <c r="H111" s="34" t="s">
        <v>2636</v>
      </c>
      <c r="I111" s="34" t="s">
        <v>2636</v>
      </c>
      <c r="J111" s="34" t="s">
        <v>34</v>
      </c>
      <c r="K111" s="34" t="s">
        <v>34</v>
      </c>
      <c r="L111" s="34" t="s">
        <v>2866</v>
      </c>
      <c r="M111" s="34" t="s">
        <v>2517</v>
      </c>
      <c r="N111" s="34">
        <v>1</v>
      </c>
      <c r="O111" s="34">
        <v>0</v>
      </c>
      <c r="P111" s="34">
        <v>1</v>
      </c>
      <c r="Q111" s="34">
        <v>1</v>
      </c>
      <c r="R111" s="34">
        <v>0</v>
      </c>
      <c r="S111" s="34">
        <v>1</v>
      </c>
      <c r="T111" s="34">
        <v>0</v>
      </c>
      <c r="U111" s="77">
        <v>0</v>
      </c>
      <c r="V111" s="34">
        <v>0</v>
      </c>
      <c r="W111" s="60">
        <f>COUNTIFS(配置清单!G:G,G111,配置清单!$H:$H,"PM",配置清单!$N:$N,"在岗")</f>
        <v>1</v>
      </c>
      <c r="X111" s="61">
        <f t="shared" si="107"/>
        <v>1</v>
      </c>
      <c r="Y111" s="60">
        <f>COUNTIFS(配置清单!$G:$G,G111,配置清单!$H:$H,"PM",配置清单!$N:$N,"在岗",配置清单!$P:$P,"&lt;&gt;暂不胜任")</f>
        <v>1</v>
      </c>
      <c r="Z111" s="61">
        <f t="shared" si="108"/>
        <v>1</v>
      </c>
      <c r="AA111" s="62">
        <f>COUNTIFS(配置清单!$G:$G,G111,配置清单!$H:$H,"SE",配置清单!$N:$N,"在岗")+COUNTIFS(配置清单!$G:$G,G111,配置清单!$H:$H,"SA",配置清单!$N:$N,"在岗")</f>
        <v>0</v>
      </c>
      <c r="AB111" s="61" t="str">
        <f t="shared" si="109"/>
        <v>NA</v>
      </c>
      <c r="AC111" s="60">
        <f>COUNTIFS(配置清单!$G:$G,G111,配置清单!$H:$H,"SE",配置清单!$N:$N,"在岗",配置清单!$P:$P,"&lt;&gt;暂不胜任")+COUNTIFS(配置清单!$G:$G,G111,配置清单!$H:$H,"SA",配置清单!$N:$N,"在岗",配置清单!$P:$P,"&lt;&gt;暂不胜任")</f>
        <v>0</v>
      </c>
      <c r="AD111" s="61" t="str">
        <f t="shared" si="110"/>
        <v>NA</v>
      </c>
      <c r="AE111" s="60">
        <f>COUNTIFS(配置清单!$G:$G,G111,配置清单!H:H,"MDE",配置清单!N:N,"在岗")</f>
        <v>1</v>
      </c>
      <c r="AF111" s="61">
        <f t="shared" si="111"/>
        <v>1</v>
      </c>
      <c r="AG111" s="60">
        <f>COUNTIFS(配置清单!$G:$G,G111,配置清单!$H:$H,"MDE",配置清单!$N:$N,"在岗",配置清单!$P:$P,"&lt;&gt;暂不胜任")</f>
        <v>1</v>
      </c>
      <c r="AH111" s="61">
        <f t="shared" si="112"/>
        <v>1</v>
      </c>
      <c r="AI111" s="62">
        <f>COUNTIFS(配置清单!G:G,G111,配置清单!H:H,"TPM",配置清单!N:N,"在岗")+COUNTIFS(配置清单!G:G,G111,配置清单!H:H,"TC",配置清单!N:N,"在岗")</f>
        <v>1</v>
      </c>
      <c r="AJ111" s="61">
        <f t="shared" si="113"/>
        <v>1</v>
      </c>
      <c r="AK111" s="60">
        <f>COUNTIFS(配置清单!G:G,G111,配置清单!H:H,"TPM",配置清单!N:N,"在岗",配置清单!P:P,"&lt;&gt;暂不胜任")+COUNTIFS(配置清单!G:G,G111,配置清单!H:H,"TC",配置清单!N:N,"在岗",配置清单!P:P,"&lt;&gt;暂不胜任")</f>
        <v>1</v>
      </c>
      <c r="AL111" s="61">
        <f t="shared" si="114"/>
        <v>1</v>
      </c>
      <c r="AM111" s="60">
        <f>COUNTIFS(配置清单!G:G,G111,配置清单!H:H,"TSE",配置清单!N:N,"在岗")</f>
        <v>0</v>
      </c>
      <c r="AN111" s="61" t="str">
        <f t="shared" si="115"/>
        <v>NA</v>
      </c>
      <c r="AO111" s="60">
        <f>COUNTIFS(配置清单!G:G,G111,配置清单!H:H,"TSE",配置清单!N:N,"在岗",配置清单!P:P,"&lt;&gt;暂不胜任")</f>
        <v>0</v>
      </c>
      <c r="AP111" s="61" t="str">
        <f t="shared" si="116"/>
        <v>NA</v>
      </c>
      <c r="AQ111" s="60">
        <f>COUNTIFS(配置清单!$G:$G,G111,配置清单!H:H,"QA",配置清单!N:N,"在岗")</f>
        <v>1</v>
      </c>
      <c r="AR111" s="61">
        <f t="shared" si="117"/>
        <v>1</v>
      </c>
      <c r="AS111" s="60">
        <f>COUNTIFS(配置清单!$G:$G,G111,配置清单!$H:$H,"QA",配置清单!$N:$N,"在岗",配置清单!$P:$P,"&lt;&gt;暂不胜任")</f>
        <v>1</v>
      </c>
      <c r="AT111" s="61">
        <f t="shared" si="118"/>
        <v>1</v>
      </c>
      <c r="AU111" s="60">
        <f>COUNTIFS(配置清单!G:G,规划及评估!G111,配置清单!H:H,"BA",配置清单!N:N,"在岗")</f>
        <v>0</v>
      </c>
      <c r="AV111" s="61" t="str">
        <f t="shared" si="119"/>
        <v>NA</v>
      </c>
      <c r="AW111" s="60">
        <f>COUNTIFS(配置清单!G:G,G111,配置清单!H:H,"BA",配置清单!N:N,"在岗",配置清单!P:P,"&lt;&gt;暂不胜任")</f>
        <v>0</v>
      </c>
      <c r="AX111" s="61" t="str">
        <f t="shared" si="120"/>
        <v>NA</v>
      </c>
      <c r="AY111" s="60">
        <f>COUNTIFS(配置清单!G:G,规划及评估!G111,配置清单!H:H,"IA",配置清单!N:N,"在岗")</f>
        <v>0</v>
      </c>
      <c r="AZ111" s="61" t="str">
        <f t="shared" si="121"/>
        <v>NA</v>
      </c>
      <c r="BA111" s="60">
        <f>COUNTIFS(配置清单!G:G,G111,配置清单!H:H,"IA",配置清单!N:N,"在岗",配置清单!P:P,"&lt;&gt;暂不胜任")</f>
        <v>0</v>
      </c>
      <c r="BB111" s="61" t="str">
        <f t="shared" si="122"/>
        <v>NA</v>
      </c>
      <c r="BC111" s="60">
        <f>COUNTIFS(配置清单!G:G,规划及评估!G111,配置清单!H:H,"产品经理",配置清单!N:N,"在岗")</f>
        <v>0</v>
      </c>
      <c r="BD111" s="61" t="str">
        <f t="shared" si="123"/>
        <v>NA</v>
      </c>
      <c r="BE111" s="60">
        <f>COUNTIFS(配置清单!G:G,G111,配置清单!H:H,"产品经理",配置清单!N:N,"在岗",配置清单!P:P,"&lt;&gt;暂不胜任")</f>
        <v>0</v>
      </c>
      <c r="BF111" s="61" t="str">
        <f t="shared" si="124"/>
        <v>NA</v>
      </c>
      <c r="BG111" s="63">
        <f t="shared" si="125"/>
        <v>4</v>
      </c>
      <c r="BH111" s="64">
        <f t="shared" si="126"/>
        <v>4</v>
      </c>
      <c r="BI111" s="64">
        <f t="shared" si="127"/>
        <v>4</v>
      </c>
      <c r="BJ111" s="64">
        <f t="shared" si="128"/>
        <v>4</v>
      </c>
      <c r="BK111" s="65">
        <f t="shared" si="129"/>
        <v>1</v>
      </c>
      <c r="BL111" s="66">
        <f t="shared" si="130"/>
        <v>1</v>
      </c>
      <c r="BM111" s="92">
        <f t="shared" si="131"/>
        <v>1</v>
      </c>
      <c r="BN111" s="92">
        <f t="shared" si="132"/>
        <v>1</v>
      </c>
      <c r="BO111" s="92">
        <f t="shared" si="133"/>
        <v>0</v>
      </c>
      <c r="BP111" s="92">
        <f t="shared" si="134"/>
        <v>0</v>
      </c>
      <c r="BQ111" s="92">
        <f t="shared" si="135"/>
        <v>1</v>
      </c>
      <c r="BR111" s="92">
        <f t="shared" si="136"/>
        <v>1</v>
      </c>
      <c r="BS111" s="92">
        <f t="shared" si="137"/>
        <v>1</v>
      </c>
      <c r="BT111" s="92">
        <f t="shared" si="138"/>
        <v>1</v>
      </c>
      <c r="BU111" s="92">
        <f t="shared" si="139"/>
        <v>0</v>
      </c>
      <c r="BV111" s="92">
        <f t="shared" si="140"/>
        <v>0</v>
      </c>
      <c r="BW111" s="92">
        <f t="shared" si="141"/>
        <v>1</v>
      </c>
      <c r="BX111" s="92">
        <f t="shared" si="142"/>
        <v>1</v>
      </c>
      <c r="BY111" s="92">
        <f t="shared" si="143"/>
        <v>0</v>
      </c>
      <c r="BZ111" s="92">
        <f t="shared" si="144"/>
        <v>0</v>
      </c>
      <c r="CA111" s="92">
        <f t="shared" si="145"/>
        <v>0</v>
      </c>
      <c r="CB111" s="92">
        <f t="shared" si="146"/>
        <v>0</v>
      </c>
      <c r="CC111" s="92">
        <f t="shared" si="147"/>
        <v>0</v>
      </c>
      <c r="CD111" s="92">
        <f t="shared" si="148"/>
        <v>0</v>
      </c>
    </row>
    <row r="112" spans="1:82" hidden="1">
      <c r="A112" s="34">
        <v>20</v>
      </c>
      <c r="B112" s="34" t="s">
        <v>945</v>
      </c>
      <c r="C112" s="34" t="s">
        <v>2403</v>
      </c>
      <c r="D112" s="34" t="s">
        <v>217</v>
      </c>
      <c r="E112" s="34" t="s">
        <v>2464</v>
      </c>
      <c r="F112" s="34" t="s">
        <v>2574</v>
      </c>
      <c r="G112" s="34" t="s">
        <v>2575</v>
      </c>
      <c r="H112" s="34" t="s">
        <v>7</v>
      </c>
      <c r="I112" s="34" t="s">
        <v>7</v>
      </c>
      <c r="J112" s="34" t="s">
        <v>195</v>
      </c>
      <c r="K112" s="34" t="s">
        <v>195</v>
      </c>
      <c r="L112" s="34" t="s">
        <v>2866</v>
      </c>
      <c r="M112" s="34" t="s">
        <v>2517</v>
      </c>
      <c r="N112" s="34">
        <v>1</v>
      </c>
      <c r="O112" s="34">
        <v>0</v>
      </c>
      <c r="P112" s="34">
        <v>0</v>
      </c>
      <c r="Q112" s="34">
        <v>0</v>
      </c>
      <c r="R112" s="34">
        <v>0</v>
      </c>
      <c r="S112" s="34">
        <v>1</v>
      </c>
      <c r="T112" s="34">
        <v>0</v>
      </c>
      <c r="U112" s="77">
        <v>0</v>
      </c>
      <c r="V112" s="34">
        <v>0</v>
      </c>
      <c r="W112" s="60">
        <f>COUNTIFS(配置清单!G:G,G112,配置清单!$H:$H,"PM",配置清单!$N:$N,"在岗")</f>
        <v>1</v>
      </c>
      <c r="X112" s="61">
        <f t="shared" si="107"/>
        <v>1</v>
      </c>
      <c r="Y112" s="60">
        <f>COUNTIFS(配置清单!$G:$G,G112,配置清单!$H:$H,"PM",配置清单!$N:$N,"在岗",配置清单!$P:$P,"&lt;&gt;暂不胜任")</f>
        <v>1</v>
      </c>
      <c r="Z112" s="61">
        <f t="shared" si="108"/>
        <v>1</v>
      </c>
      <c r="AA112" s="62">
        <f>COUNTIFS(配置清单!$G:$G,G112,配置清单!$H:$H,"SE",配置清单!$N:$N,"在岗")+COUNTIFS(配置清单!$G:$G,G112,配置清单!$H:$H,"SA",配置清单!$N:$N,"在岗")</f>
        <v>0</v>
      </c>
      <c r="AB112" s="61" t="str">
        <f t="shared" si="109"/>
        <v>NA</v>
      </c>
      <c r="AC112" s="60">
        <f>COUNTIFS(配置清单!$G:$G,G112,配置清单!$H:$H,"SE",配置清单!$N:$N,"在岗",配置清单!$P:$P,"&lt;&gt;暂不胜任")+COUNTIFS(配置清单!$G:$G,G112,配置清单!$H:$H,"SA",配置清单!$N:$N,"在岗",配置清单!$P:$P,"&lt;&gt;暂不胜任")</f>
        <v>0</v>
      </c>
      <c r="AD112" s="61" t="str">
        <f t="shared" si="110"/>
        <v>NA</v>
      </c>
      <c r="AE112" s="60">
        <f>COUNTIFS(配置清单!$G:$G,G112,配置清单!H:H,"MDE",配置清单!N:N,"在岗")</f>
        <v>0</v>
      </c>
      <c r="AF112" s="61" t="str">
        <f t="shared" si="111"/>
        <v>NA</v>
      </c>
      <c r="AG112" s="60">
        <f>COUNTIFS(配置清单!$G:$G,G112,配置清单!$H:$H,"MDE",配置清单!$N:$N,"在岗",配置清单!$P:$P,"&lt;&gt;暂不胜任")</f>
        <v>0</v>
      </c>
      <c r="AH112" s="61" t="str">
        <f t="shared" si="112"/>
        <v>NA</v>
      </c>
      <c r="AI112" s="62">
        <f>COUNTIFS(配置清单!G:G,G112,配置清单!H:H,"TPM",配置清单!N:N,"在岗")+COUNTIFS(配置清单!G:G,G112,配置清单!H:H,"TC",配置清单!N:N,"在岗")</f>
        <v>0</v>
      </c>
      <c r="AJ112" s="61" t="str">
        <f t="shared" si="113"/>
        <v>NA</v>
      </c>
      <c r="AK112" s="60">
        <f>COUNTIFS(配置清单!G:G,G112,配置清单!H:H,"TPM",配置清单!N:N,"在岗",配置清单!P:P,"&lt;&gt;暂不胜任")+COUNTIFS(配置清单!G:G,G112,配置清单!H:H,"TC",配置清单!N:N,"在岗",配置清单!P:P,"&lt;&gt;暂不胜任")</f>
        <v>0</v>
      </c>
      <c r="AL112" s="61" t="str">
        <f t="shared" si="114"/>
        <v>NA</v>
      </c>
      <c r="AM112" s="60">
        <f>COUNTIFS(配置清单!G:G,G112,配置清单!H:H,"TSE",配置清单!N:N,"在岗")</f>
        <v>0</v>
      </c>
      <c r="AN112" s="61" t="str">
        <f t="shared" si="115"/>
        <v>NA</v>
      </c>
      <c r="AO112" s="60">
        <f>COUNTIFS(配置清单!G:G,G112,配置清单!H:H,"TSE",配置清单!N:N,"在岗",配置清单!P:P,"&lt;&gt;暂不胜任")</f>
        <v>0</v>
      </c>
      <c r="AP112" s="61" t="str">
        <f t="shared" si="116"/>
        <v>NA</v>
      </c>
      <c r="AQ112" s="60">
        <f>COUNTIFS(配置清单!$G:$G,G112,配置清单!H:H,"QA",配置清单!N:N,"在岗")</f>
        <v>1</v>
      </c>
      <c r="AR112" s="61">
        <f t="shared" si="117"/>
        <v>1</v>
      </c>
      <c r="AS112" s="60">
        <f>COUNTIFS(配置清单!$G:$G,G112,配置清单!$H:$H,"QA",配置清单!$N:$N,"在岗",配置清单!$P:$P,"&lt;&gt;暂不胜任")</f>
        <v>1</v>
      </c>
      <c r="AT112" s="61">
        <f t="shared" si="118"/>
        <v>1</v>
      </c>
      <c r="AU112" s="60">
        <f>COUNTIFS(配置清单!G:G,规划及评估!G112,配置清单!H:H,"BA",配置清单!N:N,"在岗")</f>
        <v>0</v>
      </c>
      <c r="AV112" s="61" t="str">
        <f t="shared" si="119"/>
        <v>NA</v>
      </c>
      <c r="AW112" s="60">
        <f>COUNTIFS(配置清单!G:G,G112,配置清单!H:H,"BA",配置清单!N:N,"在岗",配置清单!P:P,"&lt;&gt;暂不胜任")</f>
        <v>0</v>
      </c>
      <c r="AX112" s="61" t="str">
        <f t="shared" si="120"/>
        <v>NA</v>
      </c>
      <c r="AY112" s="60">
        <f>COUNTIFS(配置清单!G:G,规划及评估!G112,配置清单!H:H,"IA",配置清单!N:N,"在岗")</f>
        <v>0</v>
      </c>
      <c r="AZ112" s="61" t="str">
        <f t="shared" si="121"/>
        <v>NA</v>
      </c>
      <c r="BA112" s="60">
        <f>COUNTIFS(配置清单!G:G,G112,配置清单!H:H,"IA",配置清单!N:N,"在岗",配置清单!P:P,"&lt;&gt;暂不胜任")</f>
        <v>0</v>
      </c>
      <c r="BB112" s="61" t="str">
        <f t="shared" si="122"/>
        <v>NA</v>
      </c>
      <c r="BC112" s="60">
        <f>COUNTIFS(配置清单!G:G,规划及评估!G112,配置清单!H:H,"产品经理",配置清单!N:N,"在岗")</f>
        <v>0</v>
      </c>
      <c r="BD112" s="61" t="str">
        <f t="shared" si="123"/>
        <v>NA</v>
      </c>
      <c r="BE112" s="60">
        <f>COUNTIFS(配置清单!G:G,G112,配置清单!H:H,"产品经理",配置清单!N:N,"在岗",配置清单!P:P,"&lt;&gt;暂不胜任")</f>
        <v>0</v>
      </c>
      <c r="BF112" s="61" t="str">
        <f t="shared" si="124"/>
        <v>NA</v>
      </c>
      <c r="BG112" s="63">
        <f t="shared" si="125"/>
        <v>2</v>
      </c>
      <c r="BH112" s="64">
        <f t="shared" si="126"/>
        <v>2</v>
      </c>
      <c r="BI112" s="64">
        <f t="shared" si="127"/>
        <v>2</v>
      </c>
      <c r="BJ112" s="64">
        <f t="shared" si="128"/>
        <v>2</v>
      </c>
      <c r="BK112" s="65">
        <f t="shared" si="129"/>
        <v>1</v>
      </c>
      <c r="BL112" s="66">
        <f t="shared" si="130"/>
        <v>1</v>
      </c>
      <c r="BM112" s="92">
        <f t="shared" si="131"/>
        <v>1</v>
      </c>
      <c r="BN112" s="92">
        <f t="shared" si="132"/>
        <v>1</v>
      </c>
      <c r="BO112" s="92">
        <f t="shared" si="133"/>
        <v>0</v>
      </c>
      <c r="BP112" s="92">
        <f t="shared" si="134"/>
        <v>0</v>
      </c>
      <c r="BQ112" s="92">
        <f t="shared" si="135"/>
        <v>0</v>
      </c>
      <c r="BR112" s="92">
        <f t="shared" si="136"/>
        <v>0</v>
      </c>
      <c r="BS112" s="92">
        <f t="shared" si="137"/>
        <v>0</v>
      </c>
      <c r="BT112" s="92">
        <f t="shared" si="138"/>
        <v>0</v>
      </c>
      <c r="BU112" s="92">
        <f t="shared" si="139"/>
        <v>0</v>
      </c>
      <c r="BV112" s="92">
        <f t="shared" si="140"/>
        <v>0</v>
      </c>
      <c r="BW112" s="92">
        <f t="shared" si="141"/>
        <v>1</v>
      </c>
      <c r="BX112" s="92">
        <f t="shared" si="142"/>
        <v>1</v>
      </c>
      <c r="BY112" s="92">
        <f t="shared" si="143"/>
        <v>0</v>
      </c>
      <c r="BZ112" s="92">
        <f t="shared" si="144"/>
        <v>0</v>
      </c>
      <c r="CA112" s="92">
        <f t="shared" si="145"/>
        <v>0</v>
      </c>
      <c r="CB112" s="92">
        <f t="shared" si="146"/>
        <v>0</v>
      </c>
      <c r="CC112" s="92">
        <f t="shared" si="147"/>
        <v>0</v>
      </c>
      <c r="CD112" s="92">
        <f t="shared" si="148"/>
        <v>0</v>
      </c>
    </row>
    <row r="113" spans="1:82" hidden="1">
      <c r="A113" s="34">
        <v>21</v>
      </c>
      <c r="B113" s="34" t="s">
        <v>945</v>
      </c>
      <c r="C113" s="34" t="s">
        <v>2403</v>
      </c>
      <c r="D113" s="34" t="s">
        <v>217</v>
      </c>
      <c r="E113" s="34" t="s">
        <v>2464</v>
      </c>
      <c r="F113" s="34" t="s">
        <v>2510</v>
      </c>
      <c r="G113" s="34" t="s">
        <v>2511</v>
      </c>
      <c r="H113" s="34" t="s">
        <v>7</v>
      </c>
      <c r="I113" s="34" t="s">
        <v>2636</v>
      </c>
      <c r="J113" s="34" t="s">
        <v>195</v>
      </c>
      <c r="K113" s="34" t="s">
        <v>34</v>
      </c>
      <c r="L113" s="34" t="s">
        <v>2865</v>
      </c>
      <c r="M113" s="34" t="s">
        <v>2517</v>
      </c>
      <c r="N113" s="34">
        <v>1</v>
      </c>
      <c r="O113" s="34">
        <v>0</v>
      </c>
      <c r="P113" s="34">
        <v>0</v>
      </c>
      <c r="Q113" s="34">
        <v>0</v>
      </c>
      <c r="R113" s="34">
        <v>0</v>
      </c>
      <c r="S113" s="34">
        <v>1</v>
      </c>
      <c r="T113" s="34">
        <v>0</v>
      </c>
      <c r="U113" s="77">
        <v>0</v>
      </c>
      <c r="V113" s="34">
        <v>0</v>
      </c>
      <c r="W113" s="60">
        <f>COUNTIFS(配置清单!G:G,G113,配置清单!$H:$H,"PM",配置清单!$N:$N,"在岗")</f>
        <v>1</v>
      </c>
      <c r="X113" s="61">
        <f t="shared" si="107"/>
        <v>1</v>
      </c>
      <c r="Y113" s="60">
        <f>COUNTIFS(配置清单!$G:$G,G113,配置清单!$H:$H,"PM",配置清单!$N:$N,"在岗",配置清单!$P:$P,"&lt;&gt;暂不胜任")</f>
        <v>1</v>
      </c>
      <c r="Z113" s="61">
        <f t="shared" si="108"/>
        <v>1</v>
      </c>
      <c r="AA113" s="62">
        <f>COUNTIFS(配置清单!$G:$G,G113,配置清单!$H:$H,"SE",配置清单!$N:$N,"在岗")+COUNTIFS(配置清单!$G:$G,G113,配置清单!$H:$H,"SA",配置清单!$N:$N,"在岗")</f>
        <v>0</v>
      </c>
      <c r="AB113" s="61" t="str">
        <f t="shared" si="109"/>
        <v>NA</v>
      </c>
      <c r="AC113" s="60">
        <f>COUNTIFS(配置清单!$G:$G,G113,配置清单!$H:$H,"SE",配置清单!$N:$N,"在岗",配置清单!$P:$P,"&lt;&gt;暂不胜任")+COUNTIFS(配置清单!$G:$G,G113,配置清单!$H:$H,"SA",配置清单!$N:$N,"在岗",配置清单!$P:$P,"&lt;&gt;暂不胜任")</f>
        <v>0</v>
      </c>
      <c r="AD113" s="61" t="str">
        <f t="shared" si="110"/>
        <v>NA</v>
      </c>
      <c r="AE113" s="60">
        <f>COUNTIFS(配置清单!$G:$G,G113,配置清单!H:H,"MDE",配置清单!N:N,"在岗")</f>
        <v>0</v>
      </c>
      <c r="AF113" s="61" t="str">
        <f t="shared" si="111"/>
        <v>NA</v>
      </c>
      <c r="AG113" s="60">
        <f>COUNTIFS(配置清单!$G:$G,G113,配置清单!$H:$H,"MDE",配置清单!$N:$N,"在岗",配置清单!$P:$P,"&lt;&gt;暂不胜任")</f>
        <v>0</v>
      </c>
      <c r="AH113" s="61" t="str">
        <f t="shared" si="112"/>
        <v>NA</v>
      </c>
      <c r="AI113" s="62">
        <f>COUNTIFS(配置清单!G:G,G113,配置清单!H:H,"TPM",配置清单!N:N,"在岗")+COUNTIFS(配置清单!G:G,G113,配置清单!H:H,"TC",配置清单!N:N,"在岗")</f>
        <v>0</v>
      </c>
      <c r="AJ113" s="61" t="str">
        <f t="shared" si="113"/>
        <v>NA</v>
      </c>
      <c r="AK113" s="60">
        <f>COUNTIFS(配置清单!G:G,G113,配置清单!H:H,"TPM",配置清单!N:N,"在岗",配置清单!P:P,"&lt;&gt;暂不胜任")+COUNTIFS(配置清单!G:G,G113,配置清单!H:H,"TC",配置清单!N:N,"在岗",配置清单!P:P,"&lt;&gt;暂不胜任")</f>
        <v>0</v>
      </c>
      <c r="AL113" s="61" t="str">
        <f t="shared" si="114"/>
        <v>NA</v>
      </c>
      <c r="AM113" s="60">
        <f>COUNTIFS(配置清单!G:G,G113,配置清单!H:H,"TSE",配置清单!N:N,"在岗")</f>
        <v>0</v>
      </c>
      <c r="AN113" s="61" t="str">
        <f t="shared" si="115"/>
        <v>NA</v>
      </c>
      <c r="AO113" s="60">
        <f>COUNTIFS(配置清单!G:G,G113,配置清单!H:H,"TSE",配置清单!N:N,"在岗",配置清单!P:P,"&lt;&gt;暂不胜任")</f>
        <v>0</v>
      </c>
      <c r="AP113" s="61" t="str">
        <f t="shared" si="116"/>
        <v>NA</v>
      </c>
      <c r="AQ113" s="60">
        <f>COUNTIFS(配置清单!$G:$G,G113,配置清单!H:H,"QA",配置清单!N:N,"在岗")</f>
        <v>1</v>
      </c>
      <c r="AR113" s="61">
        <f t="shared" si="117"/>
        <v>1</v>
      </c>
      <c r="AS113" s="60">
        <f>COUNTIFS(配置清单!$G:$G,G113,配置清单!$H:$H,"QA",配置清单!$N:$N,"在岗",配置清单!$P:$P,"&lt;&gt;暂不胜任")</f>
        <v>1</v>
      </c>
      <c r="AT113" s="61">
        <f t="shared" si="118"/>
        <v>1</v>
      </c>
      <c r="AU113" s="60">
        <f>COUNTIFS(配置清单!G:G,规划及评估!G113,配置清单!H:H,"BA",配置清单!N:N,"在岗")</f>
        <v>0</v>
      </c>
      <c r="AV113" s="61" t="str">
        <f t="shared" si="119"/>
        <v>NA</v>
      </c>
      <c r="AW113" s="60">
        <f>COUNTIFS(配置清单!G:G,G113,配置清单!H:H,"BA",配置清单!N:N,"在岗",配置清单!P:P,"&lt;&gt;暂不胜任")</f>
        <v>0</v>
      </c>
      <c r="AX113" s="61" t="str">
        <f t="shared" si="120"/>
        <v>NA</v>
      </c>
      <c r="AY113" s="60">
        <f>COUNTIFS(配置清单!G:G,规划及评估!G113,配置清单!H:H,"IA",配置清单!N:N,"在岗")</f>
        <v>0</v>
      </c>
      <c r="AZ113" s="61" t="str">
        <f t="shared" si="121"/>
        <v>NA</v>
      </c>
      <c r="BA113" s="60">
        <f>COUNTIFS(配置清单!G:G,G113,配置清单!H:H,"IA",配置清单!N:N,"在岗",配置清单!P:P,"&lt;&gt;暂不胜任")</f>
        <v>0</v>
      </c>
      <c r="BB113" s="61" t="str">
        <f t="shared" si="122"/>
        <v>NA</v>
      </c>
      <c r="BC113" s="60">
        <f>COUNTIFS(配置清单!G:G,规划及评估!G113,配置清单!H:H,"产品经理",配置清单!N:N,"在岗")</f>
        <v>0</v>
      </c>
      <c r="BD113" s="61" t="str">
        <f t="shared" si="123"/>
        <v>NA</v>
      </c>
      <c r="BE113" s="60">
        <f>COUNTIFS(配置清单!G:G,G113,配置清单!H:H,"产品经理",配置清单!N:N,"在岗",配置清单!P:P,"&lt;&gt;暂不胜任")</f>
        <v>0</v>
      </c>
      <c r="BF113" s="61" t="str">
        <f t="shared" si="124"/>
        <v>NA</v>
      </c>
      <c r="BG113" s="63">
        <f t="shared" si="125"/>
        <v>2</v>
      </c>
      <c r="BH113" s="64">
        <f t="shared" si="126"/>
        <v>2</v>
      </c>
      <c r="BI113" s="64">
        <f t="shared" si="127"/>
        <v>2</v>
      </c>
      <c r="BJ113" s="64">
        <f t="shared" si="128"/>
        <v>2</v>
      </c>
      <c r="BK113" s="65">
        <f t="shared" si="129"/>
        <v>1</v>
      </c>
      <c r="BL113" s="66">
        <f t="shared" si="130"/>
        <v>1</v>
      </c>
      <c r="BM113" s="92">
        <f t="shared" si="131"/>
        <v>1</v>
      </c>
      <c r="BN113" s="92">
        <f t="shared" si="132"/>
        <v>1</v>
      </c>
      <c r="BO113" s="92">
        <f t="shared" si="133"/>
        <v>0</v>
      </c>
      <c r="BP113" s="92">
        <f t="shared" si="134"/>
        <v>0</v>
      </c>
      <c r="BQ113" s="92">
        <f t="shared" si="135"/>
        <v>0</v>
      </c>
      <c r="BR113" s="92">
        <f t="shared" si="136"/>
        <v>0</v>
      </c>
      <c r="BS113" s="92">
        <f t="shared" si="137"/>
        <v>0</v>
      </c>
      <c r="BT113" s="92">
        <f t="shared" si="138"/>
        <v>0</v>
      </c>
      <c r="BU113" s="92">
        <f t="shared" si="139"/>
        <v>0</v>
      </c>
      <c r="BV113" s="92">
        <f t="shared" si="140"/>
        <v>0</v>
      </c>
      <c r="BW113" s="92">
        <f t="shared" si="141"/>
        <v>1</v>
      </c>
      <c r="BX113" s="92">
        <f t="shared" si="142"/>
        <v>1</v>
      </c>
      <c r="BY113" s="92">
        <f t="shared" si="143"/>
        <v>0</v>
      </c>
      <c r="BZ113" s="92">
        <f t="shared" si="144"/>
        <v>0</v>
      </c>
      <c r="CA113" s="92">
        <f t="shared" si="145"/>
        <v>0</v>
      </c>
      <c r="CB113" s="92">
        <f t="shared" si="146"/>
        <v>0</v>
      </c>
      <c r="CC113" s="92">
        <f t="shared" si="147"/>
        <v>0</v>
      </c>
      <c r="CD113" s="92">
        <f t="shared" si="148"/>
        <v>0</v>
      </c>
    </row>
    <row r="114" spans="1:82" hidden="1">
      <c r="A114" s="34">
        <v>22</v>
      </c>
      <c r="B114" s="34" t="s">
        <v>945</v>
      </c>
      <c r="C114" s="34" t="s">
        <v>2403</v>
      </c>
      <c r="D114" s="34" t="s">
        <v>217</v>
      </c>
      <c r="E114" s="34" t="s">
        <v>2464</v>
      </c>
      <c r="F114" s="34" t="s">
        <v>2521</v>
      </c>
      <c r="G114" s="34" t="s">
        <v>2522</v>
      </c>
      <c r="H114" s="34" t="s">
        <v>7</v>
      </c>
      <c r="I114" s="34" t="s">
        <v>2636</v>
      </c>
      <c r="J114" s="34" t="s">
        <v>195</v>
      </c>
      <c r="K114" s="34" t="s">
        <v>34</v>
      </c>
      <c r="L114" s="34" t="s">
        <v>2866</v>
      </c>
      <c r="M114" s="34" t="s">
        <v>2517</v>
      </c>
      <c r="N114" s="34">
        <v>1</v>
      </c>
      <c r="O114" s="34">
        <v>0</v>
      </c>
      <c r="P114" s="34">
        <v>0</v>
      </c>
      <c r="Q114" s="34">
        <v>0</v>
      </c>
      <c r="R114" s="34">
        <v>0</v>
      </c>
      <c r="S114" s="34">
        <v>1</v>
      </c>
      <c r="T114" s="34">
        <v>0</v>
      </c>
      <c r="U114" s="77">
        <v>0</v>
      </c>
      <c r="V114" s="34">
        <v>0</v>
      </c>
      <c r="W114" s="60">
        <f>COUNTIFS(配置清单!G:G,G114,配置清单!$H:$H,"PM",配置清单!$N:$N,"在岗")</f>
        <v>1</v>
      </c>
      <c r="X114" s="61">
        <f t="shared" si="107"/>
        <v>1</v>
      </c>
      <c r="Y114" s="60">
        <f>COUNTIFS(配置清单!$G:$G,G114,配置清单!$H:$H,"PM",配置清单!$N:$N,"在岗",配置清单!$P:$P,"&lt;&gt;暂不胜任")</f>
        <v>1</v>
      </c>
      <c r="Z114" s="61">
        <f t="shared" si="108"/>
        <v>1</v>
      </c>
      <c r="AA114" s="62">
        <f>COUNTIFS(配置清单!$G:$G,G114,配置清单!$H:$H,"SE",配置清单!$N:$N,"在岗")+COUNTIFS(配置清单!$G:$G,G114,配置清单!$H:$H,"SA",配置清单!$N:$N,"在岗")</f>
        <v>0</v>
      </c>
      <c r="AB114" s="61" t="str">
        <f t="shared" si="109"/>
        <v>NA</v>
      </c>
      <c r="AC114" s="60">
        <f>COUNTIFS(配置清单!$G:$G,G114,配置清单!$H:$H,"SE",配置清单!$N:$N,"在岗",配置清单!$P:$P,"&lt;&gt;暂不胜任")+COUNTIFS(配置清单!$G:$G,G114,配置清单!$H:$H,"SA",配置清单!$N:$N,"在岗",配置清单!$P:$P,"&lt;&gt;暂不胜任")</f>
        <v>0</v>
      </c>
      <c r="AD114" s="61" t="str">
        <f t="shared" si="110"/>
        <v>NA</v>
      </c>
      <c r="AE114" s="60">
        <f>COUNTIFS(配置清单!$G:$G,G114,配置清单!H:H,"MDE",配置清单!N:N,"在岗")</f>
        <v>0</v>
      </c>
      <c r="AF114" s="61" t="str">
        <f t="shared" si="111"/>
        <v>NA</v>
      </c>
      <c r="AG114" s="60">
        <f>COUNTIFS(配置清单!$G:$G,G114,配置清单!$H:$H,"MDE",配置清单!$N:$N,"在岗",配置清单!$P:$P,"&lt;&gt;暂不胜任")</f>
        <v>0</v>
      </c>
      <c r="AH114" s="61" t="str">
        <f t="shared" si="112"/>
        <v>NA</v>
      </c>
      <c r="AI114" s="62">
        <f>COUNTIFS(配置清单!G:G,G114,配置清单!H:H,"TPM",配置清单!N:N,"在岗")+COUNTIFS(配置清单!G:G,G114,配置清单!H:H,"TC",配置清单!N:N,"在岗")</f>
        <v>0</v>
      </c>
      <c r="AJ114" s="61" t="str">
        <f t="shared" si="113"/>
        <v>NA</v>
      </c>
      <c r="AK114" s="60">
        <f>COUNTIFS(配置清单!G:G,G114,配置清单!H:H,"TPM",配置清单!N:N,"在岗",配置清单!P:P,"&lt;&gt;暂不胜任")+COUNTIFS(配置清单!G:G,G114,配置清单!H:H,"TC",配置清单!N:N,"在岗",配置清单!P:P,"&lt;&gt;暂不胜任")</f>
        <v>0</v>
      </c>
      <c r="AL114" s="61" t="str">
        <f t="shared" si="114"/>
        <v>NA</v>
      </c>
      <c r="AM114" s="60">
        <f>COUNTIFS(配置清单!G:G,G114,配置清单!H:H,"TSE",配置清单!N:N,"在岗")</f>
        <v>0</v>
      </c>
      <c r="AN114" s="61" t="str">
        <f t="shared" si="115"/>
        <v>NA</v>
      </c>
      <c r="AO114" s="60">
        <f>COUNTIFS(配置清单!G:G,G114,配置清单!H:H,"TSE",配置清单!N:N,"在岗",配置清单!P:P,"&lt;&gt;暂不胜任")</f>
        <v>0</v>
      </c>
      <c r="AP114" s="61" t="str">
        <f t="shared" si="116"/>
        <v>NA</v>
      </c>
      <c r="AQ114" s="60">
        <f>COUNTIFS(配置清单!$G:$G,G114,配置清单!H:H,"QA",配置清单!N:N,"在岗")</f>
        <v>1</v>
      </c>
      <c r="AR114" s="61">
        <f t="shared" si="117"/>
        <v>1</v>
      </c>
      <c r="AS114" s="60">
        <f>COUNTIFS(配置清单!$G:$G,G114,配置清单!$H:$H,"QA",配置清单!$N:$N,"在岗",配置清单!$P:$P,"&lt;&gt;暂不胜任")</f>
        <v>1</v>
      </c>
      <c r="AT114" s="61">
        <f t="shared" si="118"/>
        <v>1</v>
      </c>
      <c r="AU114" s="60">
        <f>COUNTIFS(配置清单!G:G,规划及评估!G114,配置清单!H:H,"BA",配置清单!N:N,"在岗")</f>
        <v>0</v>
      </c>
      <c r="AV114" s="61" t="str">
        <f t="shared" si="119"/>
        <v>NA</v>
      </c>
      <c r="AW114" s="60">
        <f>COUNTIFS(配置清单!G:G,G114,配置清单!H:H,"BA",配置清单!N:N,"在岗",配置清单!P:P,"&lt;&gt;暂不胜任")</f>
        <v>0</v>
      </c>
      <c r="AX114" s="61" t="str">
        <f t="shared" si="120"/>
        <v>NA</v>
      </c>
      <c r="AY114" s="60">
        <f>COUNTIFS(配置清单!G:G,规划及评估!G114,配置清单!H:H,"IA",配置清单!N:N,"在岗")</f>
        <v>0</v>
      </c>
      <c r="AZ114" s="61" t="str">
        <f t="shared" si="121"/>
        <v>NA</v>
      </c>
      <c r="BA114" s="60">
        <f>COUNTIFS(配置清单!G:G,G114,配置清单!H:H,"IA",配置清单!N:N,"在岗",配置清单!P:P,"&lt;&gt;暂不胜任")</f>
        <v>0</v>
      </c>
      <c r="BB114" s="61" t="str">
        <f t="shared" si="122"/>
        <v>NA</v>
      </c>
      <c r="BC114" s="60">
        <f>COUNTIFS(配置清单!G:G,规划及评估!G114,配置清单!H:H,"产品经理",配置清单!N:N,"在岗")</f>
        <v>0</v>
      </c>
      <c r="BD114" s="61" t="str">
        <f t="shared" si="123"/>
        <v>NA</v>
      </c>
      <c r="BE114" s="60">
        <f>COUNTIFS(配置清单!G:G,G114,配置清单!H:H,"产品经理",配置清单!N:N,"在岗",配置清单!P:P,"&lt;&gt;暂不胜任")</f>
        <v>0</v>
      </c>
      <c r="BF114" s="61" t="str">
        <f t="shared" si="124"/>
        <v>NA</v>
      </c>
      <c r="BG114" s="63">
        <f t="shared" si="125"/>
        <v>2</v>
      </c>
      <c r="BH114" s="64">
        <f t="shared" si="126"/>
        <v>2</v>
      </c>
      <c r="BI114" s="64">
        <f t="shared" si="127"/>
        <v>2</v>
      </c>
      <c r="BJ114" s="64">
        <f t="shared" si="128"/>
        <v>2</v>
      </c>
      <c r="BK114" s="65">
        <f t="shared" si="129"/>
        <v>1</v>
      </c>
      <c r="BL114" s="66">
        <f t="shared" si="130"/>
        <v>1</v>
      </c>
      <c r="BM114" s="92">
        <f t="shared" si="131"/>
        <v>1</v>
      </c>
      <c r="BN114" s="92">
        <f t="shared" si="132"/>
        <v>1</v>
      </c>
      <c r="BO114" s="92">
        <f t="shared" si="133"/>
        <v>0</v>
      </c>
      <c r="BP114" s="92">
        <f t="shared" si="134"/>
        <v>0</v>
      </c>
      <c r="BQ114" s="92">
        <f t="shared" si="135"/>
        <v>0</v>
      </c>
      <c r="BR114" s="92">
        <f t="shared" si="136"/>
        <v>0</v>
      </c>
      <c r="BS114" s="92">
        <f t="shared" si="137"/>
        <v>0</v>
      </c>
      <c r="BT114" s="92">
        <f t="shared" si="138"/>
        <v>0</v>
      </c>
      <c r="BU114" s="92">
        <f t="shared" si="139"/>
        <v>0</v>
      </c>
      <c r="BV114" s="92">
        <f t="shared" si="140"/>
        <v>0</v>
      </c>
      <c r="BW114" s="92">
        <f t="shared" si="141"/>
        <v>1</v>
      </c>
      <c r="BX114" s="92">
        <f t="shared" si="142"/>
        <v>1</v>
      </c>
      <c r="BY114" s="92">
        <f t="shared" si="143"/>
        <v>0</v>
      </c>
      <c r="BZ114" s="92">
        <f t="shared" si="144"/>
        <v>0</v>
      </c>
      <c r="CA114" s="92">
        <f t="shared" si="145"/>
        <v>0</v>
      </c>
      <c r="CB114" s="92">
        <f t="shared" si="146"/>
        <v>0</v>
      </c>
      <c r="CC114" s="92">
        <f t="shared" si="147"/>
        <v>0</v>
      </c>
      <c r="CD114" s="92">
        <f t="shared" si="148"/>
        <v>0</v>
      </c>
    </row>
    <row r="115" spans="1:82" hidden="1">
      <c r="A115" s="34">
        <v>23</v>
      </c>
      <c r="B115" s="34" t="s">
        <v>945</v>
      </c>
      <c r="C115" s="34" t="s">
        <v>2403</v>
      </c>
      <c r="D115" s="34" t="s">
        <v>217</v>
      </c>
      <c r="E115" s="34" t="s">
        <v>2464</v>
      </c>
      <c r="F115" s="34" t="s">
        <v>2510</v>
      </c>
      <c r="G115" s="34" t="s">
        <v>2539</v>
      </c>
      <c r="H115" s="34" t="s">
        <v>7</v>
      </c>
      <c r="I115" s="34" t="s">
        <v>7</v>
      </c>
      <c r="J115" s="34" t="s">
        <v>195</v>
      </c>
      <c r="K115" s="34" t="s">
        <v>195</v>
      </c>
      <c r="L115" s="34" t="s">
        <v>2866</v>
      </c>
      <c r="M115" s="34" t="s">
        <v>2517</v>
      </c>
      <c r="N115" s="34">
        <v>1</v>
      </c>
      <c r="O115" s="34">
        <v>0</v>
      </c>
      <c r="P115" s="34">
        <v>0</v>
      </c>
      <c r="Q115" s="34">
        <v>0</v>
      </c>
      <c r="R115" s="34">
        <v>0</v>
      </c>
      <c r="S115" s="34">
        <v>1</v>
      </c>
      <c r="T115" s="34">
        <v>0</v>
      </c>
      <c r="U115" s="77">
        <v>0</v>
      </c>
      <c r="V115" s="34">
        <v>0</v>
      </c>
      <c r="W115" s="60">
        <f>COUNTIFS(配置清单!G:G,G115,配置清单!$H:$H,"PM",配置清单!$N:$N,"在岗")</f>
        <v>1</v>
      </c>
      <c r="X115" s="61">
        <f t="shared" si="107"/>
        <v>1</v>
      </c>
      <c r="Y115" s="60">
        <f>COUNTIFS(配置清单!$G:$G,G115,配置清单!$H:$H,"PM",配置清单!$N:$N,"在岗",配置清单!$P:$P,"&lt;&gt;暂不胜任")</f>
        <v>1</v>
      </c>
      <c r="Z115" s="61">
        <f t="shared" si="108"/>
        <v>1</v>
      </c>
      <c r="AA115" s="62">
        <f>COUNTIFS(配置清单!$G:$G,G115,配置清单!$H:$H,"SE",配置清单!$N:$N,"在岗")+COUNTIFS(配置清单!$G:$G,G115,配置清单!$H:$H,"SA",配置清单!$N:$N,"在岗")</f>
        <v>0</v>
      </c>
      <c r="AB115" s="61" t="str">
        <f t="shared" si="109"/>
        <v>NA</v>
      </c>
      <c r="AC115" s="60">
        <f>COUNTIFS(配置清单!$G:$G,G115,配置清单!$H:$H,"SE",配置清单!$N:$N,"在岗",配置清单!$P:$P,"&lt;&gt;暂不胜任")+COUNTIFS(配置清单!$G:$G,G115,配置清单!$H:$H,"SA",配置清单!$N:$N,"在岗",配置清单!$P:$P,"&lt;&gt;暂不胜任")</f>
        <v>0</v>
      </c>
      <c r="AD115" s="61" t="str">
        <f t="shared" si="110"/>
        <v>NA</v>
      </c>
      <c r="AE115" s="60">
        <f>COUNTIFS(配置清单!$G:$G,G115,配置清单!H:H,"MDE",配置清单!N:N,"在岗")</f>
        <v>0</v>
      </c>
      <c r="AF115" s="61" t="str">
        <f t="shared" si="111"/>
        <v>NA</v>
      </c>
      <c r="AG115" s="60">
        <f>COUNTIFS(配置清单!$G:$G,G115,配置清单!$H:$H,"MDE",配置清单!$N:$N,"在岗",配置清单!$P:$P,"&lt;&gt;暂不胜任")</f>
        <v>0</v>
      </c>
      <c r="AH115" s="61" t="str">
        <f t="shared" si="112"/>
        <v>NA</v>
      </c>
      <c r="AI115" s="62">
        <f>COUNTIFS(配置清单!G:G,G115,配置清单!H:H,"TPM",配置清单!N:N,"在岗")+COUNTIFS(配置清单!G:G,G115,配置清单!H:H,"TC",配置清单!N:N,"在岗")</f>
        <v>0</v>
      </c>
      <c r="AJ115" s="61" t="str">
        <f t="shared" si="113"/>
        <v>NA</v>
      </c>
      <c r="AK115" s="60">
        <f>COUNTIFS(配置清单!G:G,G115,配置清单!H:H,"TPM",配置清单!N:N,"在岗",配置清单!P:P,"&lt;&gt;暂不胜任")+COUNTIFS(配置清单!G:G,G115,配置清单!H:H,"TC",配置清单!N:N,"在岗",配置清单!P:P,"&lt;&gt;暂不胜任")</f>
        <v>0</v>
      </c>
      <c r="AL115" s="61" t="str">
        <f t="shared" si="114"/>
        <v>NA</v>
      </c>
      <c r="AM115" s="60">
        <f>COUNTIFS(配置清单!G:G,G115,配置清单!H:H,"TSE",配置清单!N:N,"在岗")</f>
        <v>0</v>
      </c>
      <c r="AN115" s="61" t="str">
        <f t="shared" si="115"/>
        <v>NA</v>
      </c>
      <c r="AO115" s="60">
        <f>COUNTIFS(配置清单!G:G,G115,配置清单!H:H,"TSE",配置清单!N:N,"在岗",配置清单!P:P,"&lt;&gt;暂不胜任")</f>
        <v>0</v>
      </c>
      <c r="AP115" s="61" t="str">
        <f t="shared" si="116"/>
        <v>NA</v>
      </c>
      <c r="AQ115" s="60">
        <f>COUNTIFS(配置清单!$G:$G,G115,配置清单!H:H,"QA",配置清单!N:N,"在岗")</f>
        <v>1</v>
      </c>
      <c r="AR115" s="61">
        <f t="shared" si="117"/>
        <v>1</v>
      </c>
      <c r="AS115" s="60">
        <f>COUNTIFS(配置清单!$G:$G,G115,配置清单!$H:$H,"QA",配置清单!$N:$N,"在岗",配置清单!$P:$P,"&lt;&gt;暂不胜任")</f>
        <v>1</v>
      </c>
      <c r="AT115" s="61">
        <f t="shared" si="118"/>
        <v>1</v>
      </c>
      <c r="AU115" s="60">
        <f>COUNTIFS(配置清单!G:G,规划及评估!G115,配置清单!H:H,"BA",配置清单!N:N,"在岗")</f>
        <v>0</v>
      </c>
      <c r="AV115" s="61" t="str">
        <f t="shared" si="119"/>
        <v>NA</v>
      </c>
      <c r="AW115" s="60">
        <f>COUNTIFS(配置清单!G:G,G115,配置清单!H:H,"BA",配置清单!N:N,"在岗",配置清单!P:P,"&lt;&gt;暂不胜任")</f>
        <v>0</v>
      </c>
      <c r="AX115" s="61" t="str">
        <f t="shared" si="120"/>
        <v>NA</v>
      </c>
      <c r="AY115" s="60">
        <f>COUNTIFS(配置清单!G:G,规划及评估!G115,配置清单!H:H,"IA",配置清单!N:N,"在岗")</f>
        <v>0</v>
      </c>
      <c r="AZ115" s="61" t="str">
        <f t="shared" si="121"/>
        <v>NA</v>
      </c>
      <c r="BA115" s="60">
        <f>COUNTIFS(配置清单!G:G,G115,配置清单!H:H,"IA",配置清单!N:N,"在岗",配置清单!P:P,"&lt;&gt;暂不胜任")</f>
        <v>0</v>
      </c>
      <c r="BB115" s="61" t="str">
        <f t="shared" si="122"/>
        <v>NA</v>
      </c>
      <c r="BC115" s="60">
        <f>COUNTIFS(配置清单!G:G,规划及评估!G115,配置清单!H:H,"产品经理",配置清单!N:N,"在岗")</f>
        <v>0</v>
      </c>
      <c r="BD115" s="61" t="str">
        <f t="shared" si="123"/>
        <v>NA</v>
      </c>
      <c r="BE115" s="60">
        <f>COUNTIFS(配置清单!G:G,G115,配置清单!H:H,"产品经理",配置清单!N:N,"在岗",配置清单!P:P,"&lt;&gt;暂不胜任")</f>
        <v>0</v>
      </c>
      <c r="BF115" s="61" t="str">
        <f t="shared" si="124"/>
        <v>NA</v>
      </c>
      <c r="BG115" s="63">
        <f t="shared" si="125"/>
        <v>2</v>
      </c>
      <c r="BH115" s="64">
        <f t="shared" si="126"/>
        <v>2</v>
      </c>
      <c r="BI115" s="64">
        <f t="shared" si="127"/>
        <v>2</v>
      </c>
      <c r="BJ115" s="64">
        <f t="shared" si="128"/>
        <v>2</v>
      </c>
      <c r="BK115" s="65">
        <f t="shared" si="129"/>
        <v>1</v>
      </c>
      <c r="BL115" s="66">
        <f t="shared" si="130"/>
        <v>1</v>
      </c>
      <c r="BM115" s="92">
        <f t="shared" si="131"/>
        <v>1</v>
      </c>
      <c r="BN115" s="92">
        <f t="shared" si="132"/>
        <v>1</v>
      </c>
      <c r="BO115" s="92">
        <f t="shared" si="133"/>
        <v>0</v>
      </c>
      <c r="BP115" s="92">
        <f t="shared" si="134"/>
        <v>0</v>
      </c>
      <c r="BQ115" s="92">
        <f t="shared" si="135"/>
        <v>0</v>
      </c>
      <c r="BR115" s="92">
        <f t="shared" si="136"/>
        <v>0</v>
      </c>
      <c r="BS115" s="92">
        <f t="shared" si="137"/>
        <v>0</v>
      </c>
      <c r="BT115" s="92">
        <f t="shared" si="138"/>
        <v>0</v>
      </c>
      <c r="BU115" s="92">
        <f t="shared" si="139"/>
        <v>0</v>
      </c>
      <c r="BV115" s="92">
        <f t="shared" si="140"/>
        <v>0</v>
      </c>
      <c r="BW115" s="92">
        <f t="shared" si="141"/>
        <v>1</v>
      </c>
      <c r="BX115" s="92">
        <f t="shared" si="142"/>
        <v>1</v>
      </c>
      <c r="BY115" s="92">
        <f t="shared" si="143"/>
        <v>0</v>
      </c>
      <c r="BZ115" s="92">
        <f t="shared" si="144"/>
        <v>0</v>
      </c>
      <c r="CA115" s="92">
        <f t="shared" si="145"/>
        <v>0</v>
      </c>
      <c r="CB115" s="92">
        <f t="shared" si="146"/>
        <v>0</v>
      </c>
      <c r="CC115" s="92">
        <f t="shared" si="147"/>
        <v>0</v>
      </c>
      <c r="CD115" s="92">
        <f t="shared" si="148"/>
        <v>0</v>
      </c>
    </row>
    <row r="116" spans="1:82" hidden="1">
      <c r="A116" s="34">
        <v>24</v>
      </c>
      <c r="B116" s="34" t="s">
        <v>945</v>
      </c>
      <c r="C116" s="34" t="s">
        <v>2403</v>
      </c>
      <c r="D116" s="34" t="s">
        <v>217</v>
      </c>
      <c r="E116" s="34" t="s">
        <v>2464</v>
      </c>
      <c r="F116" s="34" t="s">
        <v>2479</v>
      </c>
      <c r="G116" s="34" t="s">
        <v>2480</v>
      </c>
      <c r="H116" s="34" t="s">
        <v>4</v>
      </c>
      <c r="I116" s="34" t="s">
        <v>4</v>
      </c>
      <c r="J116" s="34" t="s">
        <v>34</v>
      </c>
      <c r="K116" s="34" t="s">
        <v>34</v>
      </c>
      <c r="L116" s="34" t="s">
        <v>2865</v>
      </c>
      <c r="M116" s="34" t="s">
        <v>2476</v>
      </c>
      <c r="N116" s="34">
        <v>1</v>
      </c>
      <c r="O116" s="34">
        <v>1</v>
      </c>
      <c r="P116" s="34">
        <v>0</v>
      </c>
      <c r="Q116" s="34">
        <v>0</v>
      </c>
      <c r="R116" s="34">
        <v>0</v>
      </c>
      <c r="S116" s="34">
        <v>1</v>
      </c>
      <c r="T116" s="34">
        <v>0</v>
      </c>
      <c r="U116" s="77">
        <v>0</v>
      </c>
      <c r="V116" s="34">
        <v>0</v>
      </c>
      <c r="W116" s="60">
        <f>COUNTIFS(配置清单!G:G,G116,配置清单!$H:$H,"PM",配置清单!$N:$N,"在岗")</f>
        <v>1</v>
      </c>
      <c r="X116" s="61">
        <f t="shared" si="107"/>
        <v>1</v>
      </c>
      <c r="Y116" s="60">
        <f>COUNTIFS(配置清单!$G:$G,G116,配置清单!$H:$H,"PM",配置清单!$N:$N,"在岗",配置清单!$P:$P,"&lt;&gt;暂不胜任")</f>
        <v>1</v>
      </c>
      <c r="Z116" s="61">
        <f t="shared" si="108"/>
        <v>1</v>
      </c>
      <c r="AA116" s="62">
        <f>COUNTIFS(配置清单!$G:$G,G116,配置清单!$H:$H,"SE",配置清单!$N:$N,"在岗")+COUNTIFS(配置清单!$G:$G,G116,配置清单!$H:$H,"SA",配置清单!$N:$N,"在岗")</f>
        <v>1</v>
      </c>
      <c r="AB116" s="61">
        <f t="shared" si="109"/>
        <v>1</v>
      </c>
      <c r="AC116" s="60">
        <f>COUNTIFS(配置清单!$G:$G,G116,配置清单!$H:$H,"SE",配置清单!$N:$N,"在岗",配置清单!$P:$P,"&lt;&gt;暂不胜任")+COUNTIFS(配置清单!$G:$G,G116,配置清单!$H:$H,"SA",配置清单!$N:$N,"在岗",配置清单!$P:$P,"&lt;&gt;暂不胜任")</f>
        <v>1</v>
      </c>
      <c r="AD116" s="61">
        <f t="shared" si="110"/>
        <v>1</v>
      </c>
      <c r="AE116" s="60">
        <f>COUNTIFS(配置清单!$G:$G,G116,配置清单!H:H,"MDE",配置清单!N:N,"在岗")</f>
        <v>0</v>
      </c>
      <c r="AF116" s="61" t="str">
        <f t="shared" si="111"/>
        <v>NA</v>
      </c>
      <c r="AG116" s="60">
        <f>COUNTIFS(配置清单!$G:$G,G116,配置清单!$H:$H,"MDE",配置清单!$N:$N,"在岗",配置清单!$P:$P,"&lt;&gt;暂不胜任")</f>
        <v>0</v>
      </c>
      <c r="AH116" s="61" t="str">
        <f t="shared" si="112"/>
        <v>NA</v>
      </c>
      <c r="AI116" s="62">
        <f>COUNTIFS(配置清单!G:G,G116,配置清单!H:H,"TPM",配置清单!N:N,"在岗")+COUNTIFS(配置清单!G:G,G116,配置清单!H:H,"TC",配置清单!N:N,"在岗")</f>
        <v>0</v>
      </c>
      <c r="AJ116" s="61" t="str">
        <f t="shared" si="113"/>
        <v>NA</v>
      </c>
      <c r="AK116" s="60">
        <f>COUNTIFS(配置清单!G:G,G116,配置清单!H:H,"TPM",配置清单!N:N,"在岗",配置清单!P:P,"&lt;&gt;暂不胜任")+COUNTIFS(配置清单!G:G,G116,配置清单!H:H,"TC",配置清单!N:N,"在岗",配置清单!P:P,"&lt;&gt;暂不胜任")</f>
        <v>0</v>
      </c>
      <c r="AL116" s="61" t="str">
        <f t="shared" si="114"/>
        <v>NA</v>
      </c>
      <c r="AM116" s="60">
        <f>COUNTIFS(配置清单!G:G,G116,配置清单!H:H,"TSE",配置清单!N:N,"在岗")</f>
        <v>0</v>
      </c>
      <c r="AN116" s="61" t="str">
        <f t="shared" si="115"/>
        <v>NA</v>
      </c>
      <c r="AO116" s="60">
        <f>COUNTIFS(配置清单!G:G,G116,配置清单!H:H,"TSE",配置清单!N:N,"在岗",配置清单!P:P,"&lt;&gt;暂不胜任")</f>
        <v>0</v>
      </c>
      <c r="AP116" s="61" t="str">
        <f t="shared" si="116"/>
        <v>NA</v>
      </c>
      <c r="AQ116" s="60">
        <f>COUNTIFS(配置清单!$G:$G,G116,配置清单!H:H,"QA",配置清单!N:N,"在岗")</f>
        <v>1</v>
      </c>
      <c r="AR116" s="61">
        <f t="shared" si="117"/>
        <v>1</v>
      </c>
      <c r="AS116" s="60">
        <f>COUNTIFS(配置清单!$G:$G,G116,配置清单!$H:$H,"QA",配置清单!$N:$N,"在岗",配置清单!$P:$P,"&lt;&gt;暂不胜任")</f>
        <v>1</v>
      </c>
      <c r="AT116" s="61">
        <f t="shared" si="118"/>
        <v>1</v>
      </c>
      <c r="AU116" s="60">
        <f>COUNTIFS(配置清单!G:G,规划及评估!G116,配置清单!H:H,"BA",配置清单!N:N,"在岗")</f>
        <v>0</v>
      </c>
      <c r="AV116" s="61" t="str">
        <f t="shared" si="119"/>
        <v>NA</v>
      </c>
      <c r="AW116" s="60">
        <f>COUNTIFS(配置清单!G:G,G116,配置清单!H:H,"BA",配置清单!N:N,"在岗",配置清单!P:P,"&lt;&gt;暂不胜任")</f>
        <v>0</v>
      </c>
      <c r="AX116" s="61" t="str">
        <f t="shared" si="120"/>
        <v>NA</v>
      </c>
      <c r="AY116" s="60">
        <f>COUNTIFS(配置清单!G:G,规划及评估!G116,配置清单!H:H,"IA",配置清单!N:N,"在岗")</f>
        <v>0</v>
      </c>
      <c r="AZ116" s="61" t="str">
        <f t="shared" si="121"/>
        <v>NA</v>
      </c>
      <c r="BA116" s="60">
        <f>COUNTIFS(配置清单!G:G,G116,配置清单!H:H,"IA",配置清单!N:N,"在岗",配置清单!P:P,"&lt;&gt;暂不胜任")</f>
        <v>0</v>
      </c>
      <c r="BB116" s="61" t="str">
        <f t="shared" si="122"/>
        <v>NA</v>
      </c>
      <c r="BC116" s="60">
        <f>COUNTIFS(配置清单!G:G,规划及评估!G116,配置清单!H:H,"产品经理",配置清单!N:N,"在岗")</f>
        <v>0</v>
      </c>
      <c r="BD116" s="61" t="str">
        <f t="shared" si="123"/>
        <v>NA</v>
      </c>
      <c r="BE116" s="60">
        <f>COUNTIFS(配置清单!G:G,G116,配置清单!H:H,"产品经理",配置清单!N:N,"在岗",配置清单!P:P,"&lt;&gt;暂不胜任")</f>
        <v>0</v>
      </c>
      <c r="BF116" s="61" t="str">
        <f t="shared" si="124"/>
        <v>NA</v>
      </c>
      <c r="BG116" s="63">
        <f t="shared" si="125"/>
        <v>3</v>
      </c>
      <c r="BH116" s="64">
        <f t="shared" si="126"/>
        <v>3</v>
      </c>
      <c r="BI116" s="64">
        <f t="shared" si="127"/>
        <v>3</v>
      </c>
      <c r="BJ116" s="64">
        <f t="shared" si="128"/>
        <v>3</v>
      </c>
      <c r="BK116" s="65">
        <f t="shared" si="129"/>
        <v>1</v>
      </c>
      <c r="BL116" s="66">
        <f t="shared" si="130"/>
        <v>1</v>
      </c>
      <c r="BM116" s="92">
        <f t="shared" si="131"/>
        <v>1</v>
      </c>
      <c r="BN116" s="92">
        <f t="shared" si="132"/>
        <v>1</v>
      </c>
      <c r="BO116" s="92">
        <f t="shared" si="133"/>
        <v>1</v>
      </c>
      <c r="BP116" s="92">
        <f t="shared" si="134"/>
        <v>1</v>
      </c>
      <c r="BQ116" s="92">
        <f t="shared" si="135"/>
        <v>0</v>
      </c>
      <c r="BR116" s="92">
        <f t="shared" si="136"/>
        <v>0</v>
      </c>
      <c r="BS116" s="92">
        <f t="shared" si="137"/>
        <v>0</v>
      </c>
      <c r="BT116" s="92">
        <f t="shared" si="138"/>
        <v>0</v>
      </c>
      <c r="BU116" s="92">
        <f t="shared" si="139"/>
        <v>0</v>
      </c>
      <c r="BV116" s="92">
        <f t="shared" si="140"/>
        <v>0</v>
      </c>
      <c r="BW116" s="92">
        <f t="shared" si="141"/>
        <v>1</v>
      </c>
      <c r="BX116" s="92">
        <f t="shared" si="142"/>
        <v>1</v>
      </c>
      <c r="BY116" s="92">
        <f t="shared" si="143"/>
        <v>0</v>
      </c>
      <c r="BZ116" s="92">
        <f t="shared" si="144"/>
        <v>0</v>
      </c>
      <c r="CA116" s="92">
        <f t="shared" si="145"/>
        <v>0</v>
      </c>
      <c r="CB116" s="92">
        <f t="shared" si="146"/>
        <v>0</v>
      </c>
      <c r="CC116" s="92">
        <f t="shared" si="147"/>
        <v>0</v>
      </c>
      <c r="CD116" s="92">
        <f t="shared" si="148"/>
        <v>0</v>
      </c>
    </row>
    <row r="117" spans="1:82" hidden="1">
      <c r="A117" s="34">
        <v>25</v>
      </c>
      <c r="B117" s="34" t="s">
        <v>945</v>
      </c>
      <c r="C117" s="34" t="s">
        <v>2403</v>
      </c>
      <c r="D117" s="34" t="s">
        <v>217</v>
      </c>
      <c r="E117" s="34" t="s">
        <v>2464</v>
      </c>
      <c r="F117" s="34" t="s">
        <v>2465</v>
      </c>
      <c r="G117" s="34" t="s">
        <v>2466</v>
      </c>
      <c r="H117" s="34" t="s">
        <v>4</v>
      </c>
      <c r="I117" s="34" t="s">
        <v>4</v>
      </c>
      <c r="J117" s="34" t="s">
        <v>34</v>
      </c>
      <c r="K117" s="34" t="s">
        <v>34</v>
      </c>
      <c r="L117" s="34" t="s">
        <v>2866</v>
      </c>
      <c r="M117" s="34" t="s">
        <v>2476</v>
      </c>
      <c r="N117" s="34">
        <v>1</v>
      </c>
      <c r="O117" s="34">
        <v>0</v>
      </c>
      <c r="P117" s="34">
        <v>2</v>
      </c>
      <c r="Q117" s="34">
        <v>0</v>
      </c>
      <c r="R117" s="34">
        <v>0</v>
      </c>
      <c r="S117" s="34">
        <v>1</v>
      </c>
      <c r="T117" s="34">
        <v>0</v>
      </c>
      <c r="U117" s="77">
        <v>0</v>
      </c>
      <c r="V117" s="34">
        <v>0</v>
      </c>
      <c r="W117" s="60">
        <f>COUNTIFS(配置清单!G:G,G117,配置清单!$H:$H,"PM",配置清单!$N:$N,"在岗")</f>
        <v>1</v>
      </c>
      <c r="X117" s="61">
        <f t="shared" si="107"/>
        <v>1</v>
      </c>
      <c r="Y117" s="60">
        <f>COUNTIFS(配置清单!$G:$G,G117,配置清单!$H:$H,"PM",配置清单!$N:$N,"在岗",配置清单!$P:$P,"&lt;&gt;暂不胜任")</f>
        <v>1</v>
      </c>
      <c r="Z117" s="61">
        <f t="shared" si="108"/>
        <v>1</v>
      </c>
      <c r="AA117" s="62">
        <f>COUNTIFS(配置清单!$G:$G,G117,配置清单!$H:$H,"SE",配置清单!$N:$N,"在岗")+COUNTIFS(配置清单!$G:$G,G117,配置清单!$H:$H,"SA",配置清单!$N:$N,"在岗")</f>
        <v>0</v>
      </c>
      <c r="AB117" s="61" t="str">
        <f t="shared" si="109"/>
        <v>NA</v>
      </c>
      <c r="AC117" s="60">
        <f>COUNTIFS(配置清单!$G:$G,G117,配置清单!$H:$H,"SE",配置清单!$N:$N,"在岗",配置清单!$P:$P,"&lt;&gt;暂不胜任")+COUNTIFS(配置清单!$G:$G,G117,配置清单!$H:$H,"SA",配置清单!$N:$N,"在岗",配置清单!$P:$P,"&lt;&gt;暂不胜任")</f>
        <v>0</v>
      </c>
      <c r="AD117" s="61" t="str">
        <f t="shared" si="110"/>
        <v>NA</v>
      </c>
      <c r="AE117" s="60">
        <f>COUNTIFS(配置清单!$G:$G,G117,配置清单!H:H,"MDE",配置清单!N:N,"在岗")</f>
        <v>2</v>
      </c>
      <c r="AF117" s="61">
        <f t="shared" si="111"/>
        <v>1</v>
      </c>
      <c r="AG117" s="60">
        <f>COUNTIFS(配置清单!$G:$G,G117,配置清单!$H:$H,"MDE",配置清单!$N:$N,"在岗",配置清单!$P:$P,"&lt;&gt;暂不胜任")</f>
        <v>2</v>
      </c>
      <c r="AH117" s="61">
        <f t="shared" si="112"/>
        <v>1</v>
      </c>
      <c r="AI117" s="62">
        <f>COUNTIFS(配置清单!G:G,G117,配置清单!H:H,"TPM",配置清单!N:N,"在岗")+COUNTIFS(配置清单!G:G,G117,配置清单!H:H,"TC",配置清单!N:N,"在岗")</f>
        <v>0</v>
      </c>
      <c r="AJ117" s="61" t="str">
        <f t="shared" si="113"/>
        <v>NA</v>
      </c>
      <c r="AK117" s="60">
        <f>COUNTIFS(配置清单!G:G,G117,配置清单!H:H,"TPM",配置清单!N:N,"在岗",配置清单!P:P,"&lt;&gt;暂不胜任")+COUNTIFS(配置清单!G:G,G117,配置清单!H:H,"TC",配置清单!N:N,"在岗",配置清单!P:P,"&lt;&gt;暂不胜任")</f>
        <v>0</v>
      </c>
      <c r="AL117" s="61" t="str">
        <f t="shared" si="114"/>
        <v>NA</v>
      </c>
      <c r="AM117" s="60">
        <f>COUNTIFS(配置清单!G:G,G117,配置清单!H:H,"TSE",配置清单!N:N,"在岗")</f>
        <v>0</v>
      </c>
      <c r="AN117" s="61" t="str">
        <f t="shared" si="115"/>
        <v>NA</v>
      </c>
      <c r="AO117" s="60">
        <f>COUNTIFS(配置清单!G:G,G117,配置清单!H:H,"TSE",配置清单!N:N,"在岗",配置清单!P:P,"&lt;&gt;暂不胜任")</f>
        <v>0</v>
      </c>
      <c r="AP117" s="61" t="str">
        <f t="shared" si="116"/>
        <v>NA</v>
      </c>
      <c r="AQ117" s="60">
        <f>COUNTIFS(配置清单!$G:$G,G117,配置清单!H:H,"QA",配置清单!N:N,"在岗")</f>
        <v>1</v>
      </c>
      <c r="AR117" s="61">
        <f t="shared" si="117"/>
        <v>1</v>
      </c>
      <c r="AS117" s="60">
        <f>COUNTIFS(配置清单!$G:$G,G117,配置清单!$H:$H,"QA",配置清单!$N:$N,"在岗",配置清单!$P:$P,"&lt;&gt;暂不胜任")</f>
        <v>1</v>
      </c>
      <c r="AT117" s="61">
        <f t="shared" si="118"/>
        <v>1</v>
      </c>
      <c r="AU117" s="60">
        <f>COUNTIFS(配置清单!G:G,规划及评估!G117,配置清单!H:H,"BA",配置清单!N:N,"在岗")</f>
        <v>0</v>
      </c>
      <c r="AV117" s="61" t="str">
        <f t="shared" si="119"/>
        <v>NA</v>
      </c>
      <c r="AW117" s="60">
        <f>COUNTIFS(配置清单!G:G,G117,配置清单!H:H,"BA",配置清单!N:N,"在岗",配置清单!P:P,"&lt;&gt;暂不胜任")</f>
        <v>0</v>
      </c>
      <c r="AX117" s="61" t="str">
        <f t="shared" si="120"/>
        <v>NA</v>
      </c>
      <c r="AY117" s="60">
        <f>COUNTIFS(配置清单!G:G,规划及评估!G117,配置清单!H:H,"IA",配置清单!N:N,"在岗")</f>
        <v>0</v>
      </c>
      <c r="AZ117" s="61" t="str">
        <f t="shared" si="121"/>
        <v>NA</v>
      </c>
      <c r="BA117" s="60">
        <f>COUNTIFS(配置清单!G:G,G117,配置清单!H:H,"IA",配置清单!N:N,"在岗",配置清单!P:P,"&lt;&gt;暂不胜任")</f>
        <v>0</v>
      </c>
      <c r="BB117" s="61" t="str">
        <f t="shared" si="122"/>
        <v>NA</v>
      </c>
      <c r="BC117" s="60">
        <f>COUNTIFS(配置清单!G:G,规划及评估!G117,配置清单!H:H,"产品经理",配置清单!N:N,"在岗")</f>
        <v>0</v>
      </c>
      <c r="BD117" s="61" t="str">
        <f t="shared" si="123"/>
        <v>NA</v>
      </c>
      <c r="BE117" s="60">
        <f>COUNTIFS(配置清单!G:G,G117,配置清单!H:H,"产品经理",配置清单!N:N,"在岗",配置清单!P:P,"&lt;&gt;暂不胜任")</f>
        <v>0</v>
      </c>
      <c r="BF117" s="61" t="str">
        <f t="shared" si="124"/>
        <v>NA</v>
      </c>
      <c r="BG117" s="63">
        <f t="shared" si="125"/>
        <v>4</v>
      </c>
      <c r="BH117" s="64">
        <f t="shared" si="126"/>
        <v>4</v>
      </c>
      <c r="BI117" s="64">
        <f t="shared" si="127"/>
        <v>4</v>
      </c>
      <c r="BJ117" s="64">
        <f t="shared" si="128"/>
        <v>4</v>
      </c>
      <c r="BK117" s="65">
        <f t="shared" si="129"/>
        <v>1</v>
      </c>
      <c r="BL117" s="66">
        <f t="shared" si="130"/>
        <v>1</v>
      </c>
      <c r="BM117" s="92">
        <f t="shared" si="131"/>
        <v>1</v>
      </c>
      <c r="BN117" s="92">
        <f t="shared" si="132"/>
        <v>1</v>
      </c>
      <c r="BO117" s="92">
        <f t="shared" si="133"/>
        <v>0</v>
      </c>
      <c r="BP117" s="92">
        <f t="shared" si="134"/>
        <v>0</v>
      </c>
      <c r="BQ117" s="92">
        <f t="shared" si="135"/>
        <v>2</v>
      </c>
      <c r="BR117" s="92">
        <f t="shared" si="136"/>
        <v>2</v>
      </c>
      <c r="BS117" s="92">
        <f t="shared" si="137"/>
        <v>0</v>
      </c>
      <c r="BT117" s="92">
        <f t="shared" si="138"/>
        <v>0</v>
      </c>
      <c r="BU117" s="92">
        <f t="shared" si="139"/>
        <v>0</v>
      </c>
      <c r="BV117" s="92">
        <f t="shared" si="140"/>
        <v>0</v>
      </c>
      <c r="BW117" s="92">
        <f t="shared" si="141"/>
        <v>1</v>
      </c>
      <c r="BX117" s="92">
        <f t="shared" si="142"/>
        <v>1</v>
      </c>
      <c r="BY117" s="92">
        <f t="shared" si="143"/>
        <v>0</v>
      </c>
      <c r="BZ117" s="92">
        <f t="shared" si="144"/>
        <v>0</v>
      </c>
      <c r="CA117" s="92">
        <f t="shared" si="145"/>
        <v>0</v>
      </c>
      <c r="CB117" s="92">
        <f t="shared" si="146"/>
        <v>0</v>
      </c>
      <c r="CC117" s="92">
        <f t="shared" si="147"/>
        <v>0</v>
      </c>
      <c r="CD117" s="92">
        <f t="shared" si="148"/>
        <v>0</v>
      </c>
    </row>
    <row r="118" spans="1:82" hidden="1">
      <c r="A118" s="34">
        <v>26</v>
      </c>
      <c r="B118" s="34" t="s">
        <v>945</v>
      </c>
      <c r="C118" s="34" t="s">
        <v>2403</v>
      </c>
      <c r="D118" s="34" t="s">
        <v>217</v>
      </c>
      <c r="E118" s="34" t="s">
        <v>2464</v>
      </c>
      <c r="F118" s="34" t="s">
        <v>2487</v>
      </c>
      <c r="G118" s="34" t="s">
        <v>2488</v>
      </c>
      <c r="H118" s="34" t="s">
        <v>7</v>
      </c>
      <c r="I118" s="34" t="s">
        <v>4</v>
      </c>
      <c r="J118" s="34" t="s">
        <v>195</v>
      </c>
      <c r="K118" s="34" t="s">
        <v>34</v>
      </c>
      <c r="L118" s="34" t="s">
        <v>2394</v>
      </c>
      <c r="M118" s="34" t="s">
        <v>2476</v>
      </c>
      <c r="N118" s="34">
        <v>1</v>
      </c>
      <c r="O118" s="34">
        <v>1</v>
      </c>
      <c r="P118" s="34">
        <v>1</v>
      </c>
      <c r="Q118" s="34">
        <v>0</v>
      </c>
      <c r="R118" s="34">
        <v>0</v>
      </c>
      <c r="S118" s="34">
        <v>1</v>
      </c>
      <c r="T118" s="34">
        <v>0</v>
      </c>
      <c r="U118" s="77">
        <v>0</v>
      </c>
      <c r="V118" s="34">
        <v>0</v>
      </c>
      <c r="W118" s="60">
        <f>COUNTIFS(配置清单!G:G,G118,配置清单!$H:$H,"PM",配置清单!$N:$N,"在岗")</f>
        <v>1</v>
      </c>
      <c r="X118" s="61">
        <f t="shared" si="107"/>
        <v>1</v>
      </c>
      <c r="Y118" s="60">
        <f>COUNTIFS(配置清单!$G:$G,G118,配置清单!$H:$H,"PM",配置清单!$N:$N,"在岗",配置清单!$P:$P,"&lt;&gt;暂不胜任")</f>
        <v>1</v>
      </c>
      <c r="Z118" s="61">
        <f t="shared" si="108"/>
        <v>1</v>
      </c>
      <c r="AA118" s="62">
        <f>COUNTIFS(配置清单!$G:$G,G118,配置清单!$H:$H,"SE",配置清单!$N:$N,"在岗")+COUNTIFS(配置清单!$G:$G,G118,配置清单!$H:$H,"SA",配置清单!$N:$N,"在岗")</f>
        <v>1</v>
      </c>
      <c r="AB118" s="61">
        <f t="shared" si="109"/>
        <v>1</v>
      </c>
      <c r="AC118" s="60">
        <f>COUNTIFS(配置清单!$G:$G,G118,配置清单!$H:$H,"SE",配置清单!$N:$N,"在岗",配置清单!$P:$P,"&lt;&gt;暂不胜任")+COUNTIFS(配置清单!$G:$G,G118,配置清单!$H:$H,"SA",配置清单!$N:$N,"在岗",配置清单!$P:$P,"&lt;&gt;暂不胜任")</f>
        <v>1</v>
      </c>
      <c r="AD118" s="61">
        <f t="shared" si="110"/>
        <v>1</v>
      </c>
      <c r="AE118" s="60">
        <f>COUNTIFS(配置清单!$G:$G,G118,配置清单!H:H,"MDE",配置清单!N:N,"在岗")</f>
        <v>1</v>
      </c>
      <c r="AF118" s="61">
        <f t="shared" si="111"/>
        <v>1</v>
      </c>
      <c r="AG118" s="60">
        <f>COUNTIFS(配置清单!$G:$G,G118,配置清单!$H:$H,"MDE",配置清单!$N:$N,"在岗",配置清单!$P:$P,"&lt;&gt;暂不胜任")</f>
        <v>1</v>
      </c>
      <c r="AH118" s="61">
        <f t="shared" si="112"/>
        <v>1</v>
      </c>
      <c r="AI118" s="62">
        <f>COUNTIFS(配置清单!G:G,G118,配置清单!H:H,"TPM",配置清单!N:N,"在岗")+COUNTIFS(配置清单!G:G,G118,配置清单!H:H,"TC",配置清单!N:N,"在岗")</f>
        <v>0</v>
      </c>
      <c r="AJ118" s="61" t="str">
        <f t="shared" si="113"/>
        <v>NA</v>
      </c>
      <c r="AK118" s="60">
        <f>COUNTIFS(配置清单!G:G,G118,配置清单!H:H,"TPM",配置清单!N:N,"在岗",配置清单!P:P,"&lt;&gt;暂不胜任")+COUNTIFS(配置清单!G:G,G118,配置清单!H:H,"TC",配置清单!N:N,"在岗",配置清单!P:P,"&lt;&gt;暂不胜任")</f>
        <v>0</v>
      </c>
      <c r="AL118" s="61" t="str">
        <f t="shared" si="114"/>
        <v>NA</v>
      </c>
      <c r="AM118" s="60">
        <f>COUNTIFS(配置清单!G:G,G118,配置清单!H:H,"TSE",配置清单!N:N,"在岗")</f>
        <v>0</v>
      </c>
      <c r="AN118" s="61" t="str">
        <f t="shared" si="115"/>
        <v>NA</v>
      </c>
      <c r="AO118" s="60">
        <f>COUNTIFS(配置清单!G:G,G118,配置清单!H:H,"TSE",配置清单!N:N,"在岗",配置清单!P:P,"&lt;&gt;暂不胜任")</f>
        <v>0</v>
      </c>
      <c r="AP118" s="61" t="str">
        <f t="shared" si="116"/>
        <v>NA</v>
      </c>
      <c r="AQ118" s="60">
        <f>COUNTIFS(配置清单!$G:$G,G118,配置清单!H:H,"QA",配置清单!N:N,"在岗")</f>
        <v>1</v>
      </c>
      <c r="AR118" s="61">
        <f t="shared" si="117"/>
        <v>1</v>
      </c>
      <c r="AS118" s="60">
        <f>COUNTIFS(配置清单!$G:$G,G118,配置清单!$H:$H,"QA",配置清单!$N:$N,"在岗",配置清单!$P:$P,"&lt;&gt;暂不胜任")</f>
        <v>1</v>
      </c>
      <c r="AT118" s="61">
        <f t="shared" si="118"/>
        <v>1</v>
      </c>
      <c r="AU118" s="60">
        <f>COUNTIFS(配置清单!G:G,规划及评估!G118,配置清单!H:H,"BA",配置清单!N:N,"在岗")</f>
        <v>0</v>
      </c>
      <c r="AV118" s="61" t="str">
        <f t="shared" si="119"/>
        <v>NA</v>
      </c>
      <c r="AW118" s="60">
        <f>COUNTIFS(配置清单!G:G,G118,配置清单!H:H,"BA",配置清单!N:N,"在岗",配置清单!P:P,"&lt;&gt;暂不胜任")</f>
        <v>0</v>
      </c>
      <c r="AX118" s="61" t="str">
        <f t="shared" si="120"/>
        <v>NA</v>
      </c>
      <c r="AY118" s="60">
        <f>COUNTIFS(配置清单!G:G,规划及评估!G118,配置清单!H:H,"IA",配置清单!N:N,"在岗")</f>
        <v>0</v>
      </c>
      <c r="AZ118" s="61" t="str">
        <f t="shared" si="121"/>
        <v>NA</v>
      </c>
      <c r="BA118" s="60">
        <f>COUNTIFS(配置清单!G:G,G118,配置清单!H:H,"IA",配置清单!N:N,"在岗",配置清单!P:P,"&lt;&gt;暂不胜任")</f>
        <v>0</v>
      </c>
      <c r="BB118" s="61" t="str">
        <f t="shared" si="122"/>
        <v>NA</v>
      </c>
      <c r="BC118" s="60">
        <f>COUNTIFS(配置清单!G:G,规划及评估!G118,配置清单!H:H,"产品经理",配置清单!N:N,"在岗")</f>
        <v>0</v>
      </c>
      <c r="BD118" s="61" t="str">
        <f t="shared" si="123"/>
        <v>NA</v>
      </c>
      <c r="BE118" s="60">
        <f>COUNTIFS(配置清单!G:G,G118,配置清单!H:H,"产品经理",配置清单!N:N,"在岗",配置清单!P:P,"&lt;&gt;暂不胜任")</f>
        <v>0</v>
      </c>
      <c r="BF118" s="61" t="str">
        <f t="shared" si="124"/>
        <v>NA</v>
      </c>
      <c r="BG118" s="63">
        <f t="shared" si="125"/>
        <v>4</v>
      </c>
      <c r="BH118" s="64">
        <f t="shared" si="126"/>
        <v>4</v>
      </c>
      <c r="BI118" s="64">
        <f t="shared" si="127"/>
        <v>4</v>
      </c>
      <c r="BJ118" s="64">
        <f t="shared" si="128"/>
        <v>4</v>
      </c>
      <c r="BK118" s="65">
        <f t="shared" si="129"/>
        <v>1</v>
      </c>
      <c r="BL118" s="66">
        <f t="shared" si="130"/>
        <v>1</v>
      </c>
      <c r="BM118" s="92">
        <f t="shared" si="131"/>
        <v>1</v>
      </c>
      <c r="BN118" s="92">
        <f t="shared" si="132"/>
        <v>1</v>
      </c>
      <c r="BO118" s="92">
        <f t="shared" si="133"/>
        <v>1</v>
      </c>
      <c r="BP118" s="92">
        <f t="shared" si="134"/>
        <v>1</v>
      </c>
      <c r="BQ118" s="92">
        <f t="shared" si="135"/>
        <v>1</v>
      </c>
      <c r="BR118" s="92">
        <f t="shared" si="136"/>
        <v>1</v>
      </c>
      <c r="BS118" s="92">
        <f t="shared" si="137"/>
        <v>0</v>
      </c>
      <c r="BT118" s="92">
        <f t="shared" si="138"/>
        <v>0</v>
      </c>
      <c r="BU118" s="92">
        <f t="shared" si="139"/>
        <v>0</v>
      </c>
      <c r="BV118" s="92">
        <f t="shared" si="140"/>
        <v>0</v>
      </c>
      <c r="BW118" s="92">
        <f t="shared" si="141"/>
        <v>1</v>
      </c>
      <c r="BX118" s="92">
        <f t="shared" si="142"/>
        <v>1</v>
      </c>
      <c r="BY118" s="92">
        <f t="shared" si="143"/>
        <v>0</v>
      </c>
      <c r="BZ118" s="92">
        <f t="shared" si="144"/>
        <v>0</v>
      </c>
      <c r="CA118" s="92">
        <f t="shared" si="145"/>
        <v>0</v>
      </c>
      <c r="CB118" s="92">
        <f t="shared" si="146"/>
        <v>0</v>
      </c>
      <c r="CC118" s="92">
        <f t="shared" si="147"/>
        <v>0</v>
      </c>
      <c r="CD118" s="92">
        <f t="shared" si="148"/>
        <v>0</v>
      </c>
    </row>
    <row r="119" spans="1:82" hidden="1">
      <c r="A119" s="34">
        <v>27</v>
      </c>
      <c r="B119" s="34" t="s">
        <v>945</v>
      </c>
      <c r="C119" s="34" t="s">
        <v>2403</v>
      </c>
      <c r="D119" s="34" t="s">
        <v>217</v>
      </c>
      <c r="E119" s="34" t="s">
        <v>2580</v>
      </c>
      <c r="F119" s="34" t="s">
        <v>2596</v>
      </c>
      <c r="G119" s="34" t="s">
        <v>2597</v>
      </c>
      <c r="H119" s="34" t="s">
        <v>4</v>
      </c>
      <c r="I119" s="34" t="s">
        <v>4</v>
      </c>
      <c r="J119" s="34" t="s">
        <v>34</v>
      </c>
      <c r="K119" s="34" t="s">
        <v>34</v>
      </c>
      <c r="L119" s="34" t="s">
        <v>2866</v>
      </c>
      <c r="M119" s="34" t="s">
        <v>2583</v>
      </c>
      <c r="N119" s="34">
        <v>1</v>
      </c>
      <c r="O119" s="34">
        <v>0</v>
      </c>
      <c r="P119" s="34">
        <v>0</v>
      </c>
      <c r="Q119" s="34">
        <v>0</v>
      </c>
      <c r="R119" s="34">
        <v>0</v>
      </c>
      <c r="S119" s="34">
        <v>1</v>
      </c>
      <c r="T119" s="34">
        <v>0</v>
      </c>
      <c r="U119" s="77">
        <v>0</v>
      </c>
      <c r="V119" s="34">
        <v>0</v>
      </c>
      <c r="W119" s="60">
        <f>COUNTIFS(配置清单!G:G,G119,配置清单!$H:$H,"PM",配置清单!$N:$N,"在岗")</f>
        <v>1</v>
      </c>
      <c r="X119" s="61">
        <f t="shared" si="107"/>
        <v>1</v>
      </c>
      <c r="Y119" s="60">
        <f>COUNTIFS(配置清单!$G:$G,G119,配置清单!$H:$H,"PM",配置清单!$N:$N,"在岗",配置清单!$P:$P,"&lt;&gt;暂不胜任")</f>
        <v>1</v>
      </c>
      <c r="Z119" s="61">
        <f t="shared" si="108"/>
        <v>1</v>
      </c>
      <c r="AA119" s="62">
        <f>COUNTIFS(配置清单!$G:$G,G119,配置清单!$H:$H,"SE",配置清单!$N:$N,"在岗")+COUNTIFS(配置清单!$G:$G,G119,配置清单!$H:$H,"SA",配置清单!$N:$N,"在岗")</f>
        <v>0</v>
      </c>
      <c r="AB119" s="61" t="str">
        <f t="shared" si="109"/>
        <v>NA</v>
      </c>
      <c r="AC119" s="60">
        <f>COUNTIFS(配置清单!$G:$G,G119,配置清单!$H:$H,"SE",配置清单!$N:$N,"在岗",配置清单!$P:$P,"&lt;&gt;暂不胜任")+COUNTIFS(配置清单!$G:$G,G119,配置清单!$H:$H,"SA",配置清单!$N:$N,"在岗",配置清单!$P:$P,"&lt;&gt;暂不胜任")</f>
        <v>0</v>
      </c>
      <c r="AD119" s="61" t="str">
        <f t="shared" si="110"/>
        <v>NA</v>
      </c>
      <c r="AE119" s="60">
        <f>COUNTIFS(配置清单!$G:$G,G119,配置清单!H:H,"MDE",配置清单!N:N,"在岗")</f>
        <v>0</v>
      </c>
      <c r="AF119" s="61" t="str">
        <f t="shared" si="111"/>
        <v>NA</v>
      </c>
      <c r="AG119" s="60">
        <f>COUNTIFS(配置清单!$G:$G,G119,配置清单!$H:$H,"MDE",配置清单!$N:$N,"在岗",配置清单!$P:$P,"&lt;&gt;暂不胜任")</f>
        <v>0</v>
      </c>
      <c r="AH119" s="61" t="str">
        <f t="shared" si="112"/>
        <v>NA</v>
      </c>
      <c r="AI119" s="62">
        <f>COUNTIFS(配置清单!G:G,G119,配置清单!H:H,"TPM",配置清单!N:N,"在岗")+COUNTIFS(配置清单!G:G,G119,配置清单!H:H,"TC",配置清单!N:N,"在岗")</f>
        <v>0</v>
      </c>
      <c r="AJ119" s="61" t="str">
        <f t="shared" si="113"/>
        <v>NA</v>
      </c>
      <c r="AK119" s="60">
        <f>COUNTIFS(配置清单!G:G,G119,配置清单!H:H,"TPM",配置清单!N:N,"在岗",配置清单!P:P,"&lt;&gt;暂不胜任")+COUNTIFS(配置清单!G:G,G119,配置清单!H:H,"TC",配置清单!N:N,"在岗",配置清单!P:P,"&lt;&gt;暂不胜任")</f>
        <v>0</v>
      </c>
      <c r="AL119" s="61" t="str">
        <f t="shared" si="114"/>
        <v>NA</v>
      </c>
      <c r="AM119" s="60">
        <f>COUNTIFS(配置清单!G:G,G119,配置清单!H:H,"TSE",配置清单!N:N,"在岗")</f>
        <v>0</v>
      </c>
      <c r="AN119" s="61" t="str">
        <f t="shared" si="115"/>
        <v>NA</v>
      </c>
      <c r="AO119" s="60">
        <f>COUNTIFS(配置清单!G:G,G119,配置清单!H:H,"TSE",配置清单!N:N,"在岗",配置清单!P:P,"&lt;&gt;暂不胜任")</f>
        <v>0</v>
      </c>
      <c r="AP119" s="61" t="str">
        <f t="shared" si="116"/>
        <v>NA</v>
      </c>
      <c r="AQ119" s="60">
        <f>COUNTIFS(配置清单!$G:$G,G119,配置清单!H:H,"QA",配置清单!N:N,"在岗")</f>
        <v>1</v>
      </c>
      <c r="AR119" s="61">
        <f t="shared" si="117"/>
        <v>1</v>
      </c>
      <c r="AS119" s="60">
        <f>COUNTIFS(配置清单!$G:$G,G119,配置清单!$H:$H,"QA",配置清单!$N:$N,"在岗",配置清单!$P:$P,"&lt;&gt;暂不胜任")</f>
        <v>1</v>
      </c>
      <c r="AT119" s="61">
        <f t="shared" si="118"/>
        <v>1</v>
      </c>
      <c r="AU119" s="60">
        <f>COUNTIFS(配置清单!G:G,规划及评估!G119,配置清单!H:H,"BA",配置清单!N:N,"在岗")</f>
        <v>0</v>
      </c>
      <c r="AV119" s="61" t="str">
        <f t="shared" si="119"/>
        <v>NA</v>
      </c>
      <c r="AW119" s="60">
        <f>COUNTIFS(配置清单!G:G,G119,配置清单!H:H,"BA",配置清单!N:N,"在岗",配置清单!P:P,"&lt;&gt;暂不胜任")</f>
        <v>0</v>
      </c>
      <c r="AX119" s="61" t="str">
        <f t="shared" si="120"/>
        <v>NA</v>
      </c>
      <c r="AY119" s="60">
        <f>COUNTIFS(配置清单!G:G,规划及评估!G119,配置清单!H:H,"IA",配置清单!N:N,"在岗")</f>
        <v>0</v>
      </c>
      <c r="AZ119" s="61" t="str">
        <f t="shared" si="121"/>
        <v>NA</v>
      </c>
      <c r="BA119" s="60">
        <f>COUNTIFS(配置清单!G:G,G119,配置清单!H:H,"IA",配置清单!N:N,"在岗",配置清单!P:P,"&lt;&gt;暂不胜任")</f>
        <v>0</v>
      </c>
      <c r="BB119" s="61" t="str">
        <f t="shared" si="122"/>
        <v>NA</v>
      </c>
      <c r="BC119" s="60">
        <f>COUNTIFS(配置清单!G:G,规划及评估!G119,配置清单!H:H,"产品经理",配置清单!N:N,"在岗")</f>
        <v>0</v>
      </c>
      <c r="BD119" s="61" t="str">
        <f t="shared" si="123"/>
        <v>NA</v>
      </c>
      <c r="BE119" s="60">
        <f>COUNTIFS(配置清单!G:G,G119,配置清单!H:H,"产品经理",配置清单!N:N,"在岗",配置清单!P:P,"&lt;&gt;暂不胜任")</f>
        <v>0</v>
      </c>
      <c r="BF119" s="61" t="str">
        <f t="shared" si="124"/>
        <v>NA</v>
      </c>
      <c r="BG119" s="63">
        <f t="shared" si="125"/>
        <v>2</v>
      </c>
      <c r="BH119" s="64">
        <f t="shared" si="126"/>
        <v>2</v>
      </c>
      <c r="BI119" s="64">
        <f t="shared" si="127"/>
        <v>2</v>
      </c>
      <c r="BJ119" s="64">
        <f t="shared" si="128"/>
        <v>2</v>
      </c>
      <c r="BK119" s="65">
        <f t="shared" si="129"/>
        <v>1</v>
      </c>
      <c r="BL119" s="66">
        <f t="shared" si="130"/>
        <v>1</v>
      </c>
      <c r="BM119" s="92">
        <f t="shared" si="131"/>
        <v>1</v>
      </c>
      <c r="BN119" s="92">
        <f t="shared" si="132"/>
        <v>1</v>
      </c>
      <c r="BO119" s="92">
        <f t="shared" si="133"/>
        <v>0</v>
      </c>
      <c r="BP119" s="92">
        <f t="shared" si="134"/>
        <v>0</v>
      </c>
      <c r="BQ119" s="92">
        <f t="shared" si="135"/>
        <v>0</v>
      </c>
      <c r="BR119" s="92">
        <f t="shared" si="136"/>
        <v>0</v>
      </c>
      <c r="BS119" s="92">
        <f t="shared" si="137"/>
        <v>0</v>
      </c>
      <c r="BT119" s="92">
        <f t="shared" si="138"/>
        <v>0</v>
      </c>
      <c r="BU119" s="92">
        <f t="shared" si="139"/>
        <v>0</v>
      </c>
      <c r="BV119" s="92">
        <f t="shared" si="140"/>
        <v>0</v>
      </c>
      <c r="BW119" s="92">
        <f t="shared" si="141"/>
        <v>1</v>
      </c>
      <c r="BX119" s="92">
        <f t="shared" si="142"/>
        <v>1</v>
      </c>
      <c r="BY119" s="92">
        <f t="shared" si="143"/>
        <v>0</v>
      </c>
      <c r="BZ119" s="92">
        <f t="shared" si="144"/>
        <v>0</v>
      </c>
      <c r="CA119" s="92">
        <f t="shared" si="145"/>
        <v>0</v>
      </c>
      <c r="CB119" s="92">
        <f t="shared" si="146"/>
        <v>0</v>
      </c>
      <c r="CC119" s="92">
        <f t="shared" si="147"/>
        <v>0</v>
      </c>
      <c r="CD119" s="92">
        <f t="shared" si="148"/>
        <v>0</v>
      </c>
    </row>
    <row r="120" spans="1:82" hidden="1">
      <c r="A120" s="34">
        <v>28</v>
      </c>
      <c r="B120" s="34" t="s">
        <v>945</v>
      </c>
      <c r="C120" s="34" t="s">
        <v>2403</v>
      </c>
      <c r="D120" s="34" t="s">
        <v>217</v>
      </c>
      <c r="E120" s="34" t="s">
        <v>2580</v>
      </c>
      <c r="F120" s="34" t="s">
        <v>2581</v>
      </c>
      <c r="G120" s="34" t="s">
        <v>2582</v>
      </c>
      <c r="H120" s="34" t="s">
        <v>4</v>
      </c>
      <c r="I120" s="34" t="s">
        <v>4</v>
      </c>
      <c r="J120" s="34" t="s">
        <v>34</v>
      </c>
      <c r="K120" s="34" t="s">
        <v>34</v>
      </c>
      <c r="L120" s="34" t="s">
        <v>2866</v>
      </c>
      <c r="M120" s="34" t="s">
        <v>2583</v>
      </c>
      <c r="N120" s="34">
        <v>1</v>
      </c>
      <c r="O120" s="34">
        <v>0</v>
      </c>
      <c r="P120" s="34">
        <v>0</v>
      </c>
      <c r="Q120" s="34">
        <v>0</v>
      </c>
      <c r="R120" s="34">
        <v>0</v>
      </c>
      <c r="S120" s="34">
        <v>1</v>
      </c>
      <c r="T120" s="34">
        <v>0</v>
      </c>
      <c r="U120" s="77">
        <v>0</v>
      </c>
      <c r="V120" s="34">
        <v>0</v>
      </c>
      <c r="W120" s="60">
        <f>COUNTIFS(配置清单!G:G,G120,配置清单!$H:$H,"PM",配置清单!$N:$N,"在岗")</f>
        <v>1</v>
      </c>
      <c r="X120" s="61">
        <f t="shared" si="107"/>
        <v>1</v>
      </c>
      <c r="Y120" s="60">
        <f>COUNTIFS(配置清单!$G:$G,G120,配置清单!$H:$H,"PM",配置清单!$N:$N,"在岗",配置清单!$P:$P,"&lt;&gt;暂不胜任")</f>
        <v>1</v>
      </c>
      <c r="Z120" s="61">
        <f t="shared" si="108"/>
        <v>1</v>
      </c>
      <c r="AA120" s="62">
        <f>COUNTIFS(配置清单!$G:$G,G120,配置清单!$H:$H,"SE",配置清单!$N:$N,"在岗")+COUNTIFS(配置清单!$G:$G,G120,配置清单!$H:$H,"SA",配置清单!$N:$N,"在岗")</f>
        <v>0</v>
      </c>
      <c r="AB120" s="61" t="str">
        <f t="shared" si="109"/>
        <v>NA</v>
      </c>
      <c r="AC120" s="60">
        <f>COUNTIFS(配置清单!$G:$G,G120,配置清单!$H:$H,"SE",配置清单!$N:$N,"在岗",配置清单!$P:$P,"&lt;&gt;暂不胜任")+COUNTIFS(配置清单!$G:$G,G120,配置清单!$H:$H,"SA",配置清单!$N:$N,"在岗",配置清单!$P:$P,"&lt;&gt;暂不胜任")</f>
        <v>0</v>
      </c>
      <c r="AD120" s="61" t="str">
        <f t="shared" si="110"/>
        <v>NA</v>
      </c>
      <c r="AE120" s="60">
        <f>COUNTIFS(配置清单!$G:$G,G120,配置清单!H:H,"MDE",配置清单!N:N,"在岗")</f>
        <v>0</v>
      </c>
      <c r="AF120" s="61" t="str">
        <f t="shared" si="111"/>
        <v>NA</v>
      </c>
      <c r="AG120" s="60">
        <f>COUNTIFS(配置清单!$G:$G,G120,配置清单!$H:$H,"MDE",配置清单!$N:$N,"在岗",配置清单!$P:$P,"&lt;&gt;暂不胜任")</f>
        <v>0</v>
      </c>
      <c r="AH120" s="61" t="str">
        <f t="shared" si="112"/>
        <v>NA</v>
      </c>
      <c r="AI120" s="62">
        <f>COUNTIFS(配置清单!G:G,G120,配置清单!H:H,"TPM",配置清单!N:N,"在岗")+COUNTIFS(配置清单!G:G,G120,配置清单!H:H,"TC",配置清单!N:N,"在岗")</f>
        <v>0</v>
      </c>
      <c r="AJ120" s="61" t="str">
        <f t="shared" si="113"/>
        <v>NA</v>
      </c>
      <c r="AK120" s="60">
        <f>COUNTIFS(配置清单!G:G,G120,配置清单!H:H,"TPM",配置清单!N:N,"在岗",配置清单!P:P,"&lt;&gt;暂不胜任")+COUNTIFS(配置清单!G:G,G120,配置清单!H:H,"TC",配置清单!N:N,"在岗",配置清单!P:P,"&lt;&gt;暂不胜任")</f>
        <v>0</v>
      </c>
      <c r="AL120" s="61" t="str">
        <f t="shared" si="114"/>
        <v>NA</v>
      </c>
      <c r="AM120" s="60">
        <f>COUNTIFS(配置清单!G:G,G120,配置清单!H:H,"TSE",配置清单!N:N,"在岗")</f>
        <v>0</v>
      </c>
      <c r="AN120" s="61" t="str">
        <f t="shared" si="115"/>
        <v>NA</v>
      </c>
      <c r="AO120" s="60">
        <f>COUNTIFS(配置清单!G:G,G120,配置清单!H:H,"TSE",配置清单!N:N,"在岗",配置清单!P:P,"&lt;&gt;暂不胜任")</f>
        <v>0</v>
      </c>
      <c r="AP120" s="61" t="str">
        <f t="shared" si="116"/>
        <v>NA</v>
      </c>
      <c r="AQ120" s="60">
        <f>COUNTIFS(配置清单!$G:$G,G120,配置清单!H:H,"QA",配置清单!N:N,"在岗")</f>
        <v>1</v>
      </c>
      <c r="AR120" s="61">
        <f t="shared" si="117"/>
        <v>1</v>
      </c>
      <c r="AS120" s="60">
        <f>COUNTIFS(配置清单!$G:$G,G120,配置清单!$H:$H,"QA",配置清单!$N:$N,"在岗",配置清单!$P:$P,"&lt;&gt;暂不胜任")</f>
        <v>1</v>
      </c>
      <c r="AT120" s="61">
        <f t="shared" si="118"/>
        <v>1</v>
      </c>
      <c r="AU120" s="60">
        <f>COUNTIFS(配置清单!G:G,规划及评估!G120,配置清单!H:H,"BA",配置清单!N:N,"在岗")</f>
        <v>0</v>
      </c>
      <c r="AV120" s="61" t="str">
        <f t="shared" si="119"/>
        <v>NA</v>
      </c>
      <c r="AW120" s="60">
        <f>COUNTIFS(配置清单!G:G,G120,配置清单!H:H,"BA",配置清单!N:N,"在岗",配置清单!P:P,"&lt;&gt;暂不胜任")</f>
        <v>0</v>
      </c>
      <c r="AX120" s="61" t="str">
        <f t="shared" si="120"/>
        <v>NA</v>
      </c>
      <c r="AY120" s="60">
        <f>COUNTIFS(配置清单!G:G,规划及评估!G120,配置清单!H:H,"IA",配置清单!N:N,"在岗")</f>
        <v>0</v>
      </c>
      <c r="AZ120" s="61" t="str">
        <f t="shared" si="121"/>
        <v>NA</v>
      </c>
      <c r="BA120" s="60">
        <f>COUNTIFS(配置清单!G:G,G120,配置清单!H:H,"IA",配置清单!N:N,"在岗",配置清单!P:P,"&lt;&gt;暂不胜任")</f>
        <v>0</v>
      </c>
      <c r="BB120" s="61" t="str">
        <f t="shared" si="122"/>
        <v>NA</v>
      </c>
      <c r="BC120" s="60">
        <f>COUNTIFS(配置清单!G:G,规划及评估!G120,配置清单!H:H,"产品经理",配置清单!N:N,"在岗")</f>
        <v>0</v>
      </c>
      <c r="BD120" s="61" t="str">
        <f t="shared" si="123"/>
        <v>NA</v>
      </c>
      <c r="BE120" s="60">
        <f>COUNTIFS(配置清单!G:G,G120,配置清单!H:H,"产品经理",配置清单!N:N,"在岗",配置清单!P:P,"&lt;&gt;暂不胜任")</f>
        <v>0</v>
      </c>
      <c r="BF120" s="61" t="str">
        <f t="shared" si="124"/>
        <v>NA</v>
      </c>
      <c r="BG120" s="63">
        <f t="shared" si="125"/>
        <v>2</v>
      </c>
      <c r="BH120" s="64">
        <f t="shared" si="126"/>
        <v>2</v>
      </c>
      <c r="BI120" s="64">
        <f t="shared" si="127"/>
        <v>2</v>
      </c>
      <c r="BJ120" s="64">
        <f t="shared" si="128"/>
        <v>2</v>
      </c>
      <c r="BK120" s="65">
        <f t="shared" si="129"/>
        <v>1</v>
      </c>
      <c r="BL120" s="66">
        <f t="shared" si="130"/>
        <v>1</v>
      </c>
      <c r="BM120" s="92">
        <f t="shared" si="131"/>
        <v>1</v>
      </c>
      <c r="BN120" s="92">
        <f t="shared" si="132"/>
        <v>1</v>
      </c>
      <c r="BO120" s="92">
        <f t="shared" si="133"/>
        <v>0</v>
      </c>
      <c r="BP120" s="92">
        <f t="shared" si="134"/>
        <v>0</v>
      </c>
      <c r="BQ120" s="92">
        <f t="shared" si="135"/>
        <v>0</v>
      </c>
      <c r="BR120" s="92">
        <f t="shared" si="136"/>
        <v>0</v>
      </c>
      <c r="BS120" s="92">
        <f t="shared" si="137"/>
        <v>0</v>
      </c>
      <c r="BT120" s="92">
        <f t="shared" si="138"/>
        <v>0</v>
      </c>
      <c r="BU120" s="92">
        <f t="shared" si="139"/>
        <v>0</v>
      </c>
      <c r="BV120" s="92">
        <f t="shared" si="140"/>
        <v>0</v>
      </c>
      <c r="BW120" s="92">
        <f t="shared" si="141"/>
        <v>1</v>
      </c>
      <c r="BX120" s="92">
        <f t="shared" si="142"/>
        <v>1</v>
      </c>
      <c r="BY120" s="92">
        <f t="shared" si="143"/>
        <v>0</v>
      </c>
      <c r="BZ120" s="92">
        <f t="shared" si="144"/>
        <v>0</v>
      </c>
      <c r="CA120" s="92">
        <f t="shared" si="145"/>
        <v>0</v>
      </c>
      <c r="CB120" s="92">
        <f t="shared" si="146"/>
        <v>0</v>
      </c>
      <c r="CC120" s="92">
        <f t="shared" si="147"/>
        <v>0</v>
      </c>
      <c r="CD120" s="92">
        <f t="shared" si="148"/>
        <v>0</v>
      </c>
    </row>
    <row r="121" spans="1:82" hidden="1">
      <c r="A121" s="34">
        <v>29</v>
      </c>
      <c r="B121" s="34" t="s">
        <v>945</v>
      </c>
      <c r="C121" s="34" t="s">
        <v>2403</v>
      </c>
      <c r="D121" s="34" t="s">
        <v>217</v>
      </c>
      <c r="E121" s="34" t="s">
        <v>2580</v>
      </c>
      <c r="F121" s="34" t="s">
        <v>2588</v>
      </c>
      <c r="G121" s="34" t="s">
        <v>2589</v>
      </c>
      <c r="H121" s="34" t="s">
        <v>6</v>
      </c>
      <c r="I121" s="34" t="s">
        <v>4</v>
      </c>
      <c r="J121" s="34" t="s">
        <v>195</v>
      </c>
      <c r="K121" s="34" t="s">
        <v>2612</v>
      </c>
      <c r="L121" s="34" t="s">
        <v>2865</v>
      </c>
      <c r="M121" s="34" t="s">
        <v>2583</v>
      </c>
      <c r="N121" s="34">
        <v>1</v>
      </c>
      <c r="O121" s="34">
        <v>0</v>
      </c>
      <c r="P121" s="34">
        <v>3</v>
      </c>
      <c r="Q121" s="34">
        <v>1</v>
      </c>
      <c r="R121" s="34">
        <v>0</v>
      </c>
      <c r="S121" s="34">
        <v>1</v>
      </c>
      <c r="T121" s="34">
        <v>0</v>
      </c>
      <c r="U121" s="77">
        <v>0</v>
      </c>
      <c r="V121" s="34">
        <v>0</v>
      </c>
      <c r="W121" s="60">
        <f>COUNTIFS(配置清单!G:G,G121,配置清单!$H:$H,"PM",配置清单!$N:$N,"在岗")</f>
        <v>1</v>
      </c>
      <c r="X121" s="61">
        <f t="shared" si="107"/>
        <v>1</v>
      </c>
      <c r="Y121" s="60">
        <f>COUNTIFS(配置清单!$G:$G,G121,配置清单!$H:$H,"PM",配置清单!$N:$N,"在岗",配置清单!$P:$P,"&lt;&gt;暂不胜任")</f>
        <v>1</v>
      </c>
      <c r="Z121" s="61">
        <f t="shared" si="108"/>
        <v>1</v>
      </c>
      <c r="AA121" s="62">
        <f>COUNTIFS(配置清单!$G:$G,G121,配置清单!$H:$H,"SE",配置清单!$N:$N,"在岗")+COUNTIFS(配置清单!$G:$G,G121,配置清单!$H:$H,"SA",配置清单!$N:$N,"在岗")</f>
        <v>0</v>
      </c>
      <c r="AB121" s="61" t="str">
        <f t="shared" si="109"/>
        <v>NA</v>
      </c>
      <c r="AC121" s="60">
        <f>COUNTIFS(配置清单!$G:$G,G121,配置清单!$H:$H,"SE",配置清单!$N:$N,"在岗",配置清单!$P:$P,"&lt;&gt;暂不胜任")+COUNTIFS(配置清单!$G:$G,G121,配置清单!$H:$H,"SA",配置清单!$N:$N,"在岗",配置清单!$P:$P,"&lt;&gt;暂不胜任")</f>
        <v>0</v>
      </c>
      <c r="AD121" s="61" t="str">
        <f t="shared" si="110"/>
        <v>NA</v>
      </c>
      <c r="AE121" s="60">
        <f>COUNTIFS(配置清单!$G:$G,G121,配置清单!H:H,"MDE",配置清单!N:N,"在岗")</f>
        <v>3</v>
      </c>
      <c r="AF121" s="61">
        <f t="shared" si="111"/>
        <v>1</v>
      </c>
      <c r="AG121" s="60">
        <f>COUNTIFS(配置清单!$G:$G,G121,配置清单!$H:$H,"MDE",配置清单!$N:$N,"在岗",配置清单!$P:$P,"&lt;&gt;暂不胜任")</f>
        <v>3</v>
      </c>
      <c r="AH121" s="61">
        <f t="shared" si="112"/>
        <v>1</v>
      </c>
      <c r="AI121" s="62">
        <f>COUNTIFS(配置清单!G:G,G121,配置清单!H:H,"TPM",配置清单!N:N,"在岗")+COUNTIFS(配置清单!G:G,G121,配置清单!H:H,"TC",配置清单!N:N,"在岗")</f>
        <v>1</v>
      </c>
      <c r="AJ121" s="61">
        <f t="shared" si="113"/>
        <v>1</v>
      </c>
      <c r="AK121" s="60">
        <f>COUNTIFS(配置清单!G:G,G121,配置清单!H:H,"TPM",配置清单!N:N,"在岗",配置清单!P:P,"&lt;&gt;暂不胜任")+COUNTIFS(配置清单!G:G,G121,配置清单!H:H,"TC",配置清单!N:N,"在岗",配置清单!P:P,"&lt;&gt;暂不胜任")</f>
        <v>1</v>
      </c>
      <c r="AL121" s="61">
        <f t="shared" si="114"/>
        <v>1</v>
      </c>
      <c r="AM121" s="60">
        <f>COUNTIFS(配置清单!G:G,G121,配置清单!H:H,"TSE",配置清单!N:N,"在岗")</f>
        <v>0</v>
      </c>
      <c r="AN121" s="61" t="str">
        <f t="shared" si="115"/>
        <v>NA</v>
      </c>
      <c r="AO121" s="60">
        <f>COUNTIFS(配置清单!G:G,G121,配置清单!H:H,"TSE",配置清单!N:N,"在岗",配置清单!P:P,"&lt;&gt;暂不胜任")</f>
        <v>0</v>
      </c>
      <c r="AP121" s="61" t="str">
        <f t="shared" si="116"/>
        <v>NA</v>
      </c>
      <c r="AQ121" s="60">
        <f>COUNTIFS(配置清单!$G:$G,G121,配置清单!H:H,"QA",配置清单!N:N,"在岗")</f>
        <v>1</v>
      </c>
      <c r="AR121" s="61">
        <f t="shared" si="117"/>
        <v>1</v>
      </c>
      <c r="AS121" s="60">
        <f>COUNTIFS(配置清单!$G:$G,G121,配置清单!$H:$H,"QA",配置清单!$N:$N,"在岗",配置清单!$P:$P,"&lt;&gt;暂不胜任")</f>
        <v>1</v>
      </c>
      <c r="AT121" s="61">
        <f t="shared" si="118"/>
        <v>1</v>
      </c>
      <c r="AU121" s="60">
        <f>COUNTIFS(配置清单!G:G,规划及评估!G121,配置清单!H:H,"BA",配置清单!N:N,"在岗")</f>
        <v>0</v>
      </c>
      <c r="AV121" s="61" t="str">
        <f t="shared" si="119"/>
        <v>NA</v>
      </c>
      <c r="AW121" s="60">
        <f>COUNTIFS(配置清单!G:G,G121,配置清单!H:H,"BA",配置清单!N:N,"在岗",配置清单!P:P,"&lt;&gt;暂不胜任")</f>
        <v>0</v>
      </c>
      <c r="AX121" s="61" t="str">
        <f t="shared" si="120"/>
        <v>NA</v>
      </c>
      <c r="AY121" s="60">
        <f>COUNTIFS(配置清单!G:G,规划及评估!G121,配置清单!H:H,"IA",配置清单!N:N,"在岗")</f>
        <v>0</v>
      </c>
      <c r="AZ121" s="61" t="str">
        <f t="shared" si="121"/>
        <v>NA</v>
      </c>
      <c r="BA121" s="60">
        <f>COUNTIFS(配置清单!G:G,G121,配置清单!H:H,"IA",配置清单!N:N,"在岗",配置清单!P:P,"&lt;&gt;暂不胜任")</f>
        <v>0</v>
      </c>
      <c r="BB121" s="61" t="str">
        <f t="shared" si="122"/>
        <v>NA</v>
      </c>
      <c r="BC121" s="60">
        <f>COUNTIFS(配置清单!G:G,规划及评估!G121,配置清单!H:H,"产品经理",配置清单!N:N,"在岗")</f>
        <v>0</v>
      </c>
      <c r="BD121" s="61" t="str">
        <f t="shared" si="123"/>
        <v>NA</v>
      </c>
      <c r="BE121" s="60">
        <f>COUNTIFS(配置清单!G:G,G121,配置清单!H:H,"产品经理",配置清单!N:N,"在岗",配置清单!P:P,"&lt;&gt;暂不胜任")</f>
        <v>0</v>
      </c>
      <c r="BF121" s="61" t="str">
        <f t="shared" si="124"/>
        <v>NA</v>
      </c>
      <c r="BG121" s="63">
        <f t="shared" si="125"/>
        <v>6</v>
      </c>
      <c r="BH121" s="64">
        <f t="shared" si="126"/>
        <v>6</v>
      </c>
      <c r="BI121" s="64">
        <f t="shared" si="127"/>
        <v>6</v>
      </c>
      <c r="BJ121" s="64">
        <f t="shared" si="128"/>
        <v>6</v>
      </c>
      <c r="BK121" s="65">
        <f t="shared" si="129"/>
        <v>1</v>
      </c>
      <c r="BL121" s="66">
        <f t="shared" si="130"/>
        <v>1</v>
      </c>
      <c r="BM121" s="92">
        <f t="shared" si="131"/>
        <v>1</v>
      </c>
      <c r="BN121" s="92">
        <f t="shared" si="132"/>
        <v>1</v>
      </c>
      <c r="BO121" s="92">
        <f t="shared" si="133"/>
        <v>0</v>
      </c>
      <c r="BP121" s="92">
        <f t="shared" si="134"/>
        <v>0</v>
      </c>
      <c r="BQ121" s="92">
        <f t="shared" si="135"/>
        <v>3</v>
      </c>
      <c r="BR121" s="92">
        <f t="shared" si="136"/>
        <v>3</v>
      </c>
      <c r="BS121" s="92">
        <f t="shared" si="137"/>
        <v>1</v>
      </c>
      <c r="BT121" s="92">
        <f t="shared" si="138"/>
        <v>1</v>
      </c>
      <c r="BU121" s="92">
        <f t="shared" si="139"/>
        <v>0</v>
      </c>
      <c r="BV121" s="92">
        <f t="shared" si="140"/>
        <v>0</v>
      </c>
      <c r="BW121" s="92">
        <f t="shared" si="141"/>
        <v>1</v>
      </c>
      <c r="BX121" s="92">
        <f t="shared" si="142"/>
        <v>1</v>
      </c>
      <c r="BY121" s="92">
        <f t="shared" si="143"/>
        <v>0</v>
      </c>
      <c r="BZ121" s="92">
        <f t="shared" si="144"/>
        <v>0</v>
      </c>
      <c r="CA121" s="92">
        <f t="shared" si="145"/>
        <v>0</v>
      </c>
      <c r="CB121" s="92">
        <f t="shared" si="146"/>
        <v>0</v>
      </c>
      <c r="CC121" s="92">
        <f t="shared" si="147"/>
        <v>0</v>
      </c>
      <c r="CD121" s="92">
        <f t="shared" si="148"/>
        <v>0</v>
      </c>
    </row>
    <row r="122" spans="1:82" hidden="1">
      <c r="A122" s="34">
        <v>30</v>
      </c>
      <c r="B122" s="34" t="s">
        <v>945</v>
      </c>
      <c r="C122" s="34" t="s">
        <v>2403</v>
      </c>
      <c r="D122" s="34" t="s">
        <v>217</v>
      </c>
      <c r="E122" s="34" t="s">
        <v>2580</v>
      </c>
      <c r="F122" s="34" t="s">
        <v>2643</v>
      </c>
      <c r="G122" s="34" t="s">
        <v>2644</v>
      </c>
      <c r="H122" s="34" t="s">
        <v>7</v>
      </c>
      <c r="I122" s="34" t="s">
        <v>7</v>
      </c>
      <c r="J122" s="34" t="s">
        <v>195</v>
      </c>
      <c r="K122" s="34" t="s">
        <v>34</v>
      </c>
      <c r="L122" s="34" t="s">
        <v>2866</v>
      </c>
      <c r="M122" s="34" t="s">
        <v>2583</v>
      </c>
      <c r="N122" s="34">
        <v>1</v>
      </c>
      <c r="O122" s="34">
        <v>0</v>
      </c>
      <c r="P122" s="34">
        <v>1</v>
      </c>
      <c r="Q122" s="34">
        <v>0</v>
      </c>
      <c r="R122" s="34">
        <v>0</v>
      </c>
      <c r="S122" s="34">
        <v>1</v>
      </c>
      <c r="T122" s="34">
        <v>0</v>
      </c>
      <c r="U122" s="77">
        <v>0</v>
      </c>
      <c r="V122" s="34">
        <v>0</v>
      </c>
      <c r="W122" s="60">
        <f>COUNTIFS(配置清单!G:G,G122,配置清单!$H:$H,"PM",配置清单!$N:$N,"在岗")</f>
        <v>1</v>
      </c>
      <c r="X122" s="61">
        <f t="shared" si="107"/>
        <v>1</v>
      </c>
      <c r="Y122" s="60">
        <f>COUNTIFS(配置清单!$G:$G,G122,配置清单!$H:$H,"PM",配置清单!$N:$N,"在岗",配置清单!$P:$P,"&lt;&gt;暂不胜任")</f>
        <v>1</v>
      </c>
      <c r="Z122" s="61">
        <f t="shared" si="108"/>
        <v>1</v>
      </c>
      <c r="AA122" s="62">
        <f>COUNTIFS(配置清单!$G:$G,G122,配置清单!$H:$H,"SE",配置清单!$N:$N,"在岗")+COUNTIFS(配置清单!$G:$G,G122,配置清单!$H:$H,"SA",配置清单!$N:$N,"在岗")</f>
        <v>0</v>
      </c>
      <c r="AB122" s="61" t="str">
        <f t="shared" si="109"/>
        <v>NA</v>
      </c>
      <c r="AC122" s="60">
        <f>COUNTIFS(配置清单!$G:$G,G122,配置清单!$H:$H,"SE",配置清单!$N:$N,"在岗",配置清单!$P:$P,"&lt;&gt;暂不胜任")+COUNTIFS(配置清单!$G:$G,G122,配置清单!$H:$H,"SA",配置清单!$N:$N,"在岗",配置清单!$P:$P,"&lt;&gt;暂不胜任")</f>
        <v>0</v>
      </c>
      <c r="AD122" s="61" t="str">
        <f t="shared" si="110"/>
        <v>NA</v>
      </c>
      <c r="AE122" s="60">
        <f>COUNTIFS(配置清单!$G:$G,G122,配置清单!H:H,"MDE",配置清单!N:N,"在岗")</f>
        <v>1</v>
      </c>
      <c r="AF122" s="61">
        <f t="shared" si="111"/>
        <v>1</v>
      </c>
      <c r="AG122" s="60">
        <f>COUNTIFS(配置清单!$G:$G,G122,配置清单!$H:$H,"MDE",配置清单!$N:$N,"在岗",配置清单!$P:$P,"&lt;&gt;暂不胜任")</f>
        <v>0</v>
      </c>
      <c r="AH122" s="61">
        <f t="shared" si="112"/>
        <v>0</v>
      </c>
      <c r="AI122" s="62">
        <f>COUNTIFS(配置清单!G:G,G122,配置清单!H:H,"TPM",配置清单!N:N,"在岗")+COUNTIFS(配置清单!G:G,G122,配置清单!H:H,"TC",配置清单!N:N,"在岗")</f>
        <v>0</v>
      </c>
      <c r="AJ122" s="61" t="str">
        <f t="shared" si="113"/>
        <v>NA</v>
      </c>
      <c r="AK122" s="60">
        <f>COUNTIFS(配置清单!G:G,G122,配置清单!H:H,"TPM",配置清单!N:N,"在岗",配置清单!P:P,"&lt;&gt;暂不胜任")+COUNTIFS(配置清单!G:G,G122,配置清单!H:H,"TC",配置清单!N:N,"在岗",配置清单!P:P,"&lt;&gt;暂不胜任")</f>
        <v>0</v>
      </c>
      <c r="AL122" s="61" t="str">
        <f t="shared" si="114"/>
        <v>NA</v>
      </c>
      <c r="AM122" s="60">
        <f>COUNTIFS(配置清单!G:G,G122,配置清单!H:H,"TSE",配置清单!N:N,"在岗")</f>
        <v>0</v>
      </c>
      <c r="AN122" s="61" t="str">
        <f t="shared" si="115"/>
        <v>NA</v>
      </c>
      <c r="AO122" s="60">
        <f>COUNTIFS(配置清单!G:G,G122,配置清单!H:H,"TSE",配置清单!N:N,"在岗",配置清单!P:P,"&lt;&gt;暂不胜任")</f>
        <v>0</v>
      </c>
      <c r="AP122" s="61" t="str">
        <f t="shared" si="116"/>
        <v>NA</v>
      </c>
      <c r="AQ122" s="60">
        <f>COUNTIFS(配置清单!$G:$G,G122,配置清单!H:H,"QA",配置清单!N:N,"在岗")</f>
        <v>1</v>
      </c>
      <c r="AR122" s="61">
        <f t="shared" si="117"/>
        <v>1</v>
      </c>
      <c r="AS122" s="60">
        <f>COUNTIFS(配置清单!$G:$G,G122,配置清单!$H:$H,"QA",配置清单!$N:$N,"在岗",配置清单!$P:$P,"&lt;&gt;暂不胜任")</f>
        <v>1</v>
      </c>
      <c r="AT122" s="61">
        <f t="shared" si="118"/>
        <v>1</v>
      </c>
      <c r="AU122" s="60">
        <f>COUNTIFS(配置清单!G:G,规划及评估!G122,配置清单!H:H,"BA",配置清单!N:N,"在岗")</f>
        <v>0</v>
      </c>
      <c r="AV122" s="61" t="str">
        <f t="shared" si="119"/>
        <v>NA</v>
      </c>
      <c r="AW122" s="60">
        <f>COUNTIFS(配置清单!G:G,G122,配置清单!H:H,"BA",配置清单!N:N,"在岗",配置清单!P:P,"&lt;&gt;暂不胜任")</f>
        <v>0</v>
      </c>
      <c r="AX122" s="61" t="str">
        <f t="shared" si="120"/>
        <v>NA</v>
      </c>
      <c r="AY122" s="60">
        <f>COUNTIFS(配置清单!G:G,规划及评估!G122,配置清单!H:H,"IA",配置清单!N:N,"在岗")</f>
        <v>0</v>
      </c>
      <c r="AZ122" s="61" t="str">
        <f t="shared" si="121"/>
        <v>NA</v>
      </c>
      <c r="BA122" s="60">
        <f>COUNTIFS(配置清单!G:G,G122,配置清单!H:H,"IA",配置清单!N:N,"在岗",配置清单!P:P,"&lt;&gt;暂不胜任")</f>
        <v>0</v>
      </c>
      <c r="BB122" s="61" t="str">
        <f t="shared" si="122"/>
        <v>NA</v>
      </c>
      <c r="BC122" s="60">
        <f>COUNTIFS(配置清单!G:G,规划及评估!G122,配置清单!H:H,"产品经理",配置清单!N:N,"在岗")</f>
        <v>0</v>
      </c>
      <c r="BD122" s="61" t="str">
        <f t="shared" si="123"/>
        <v>NA</v>
      </c>
      <c r="BE122" s="60">
        <f>COUNTIFS(配置清单!G:G,G122,配置清单!H:H,"产品经理",配置清单!N:N,"在岗",配置清单!P:P,"&lt;&gt;暂不胜任")</f>
        <v>0</v>
      </c>
      <c r="BF122" s="61" t="str">
        <f t="shared" si="124"/>
        <v>NA</v>
      </c>
      <c r="BG122" s="63">
        <f t="shared" si="125"/>
        <v>3</v>
      </c>
      <c r="BH122" s="64">
        <f t="shared" si="126"/>
        <v>3</v>
      </c>
      <c r="BI122" s="64">
        <f t="shared" si="127"/>
        <v>3</v>
      </c>
      <c r="BJ122" s="64">
        <f t="shared" si="128"/>
        <v>2</v>
      </c>
      <c r="BK122" s="65">
        <f t="shared" si="129"/>
        <v>1</v>
      </c>
      <c r="BL122" s="66">
        <f t="shared" si="130"/>
        <v>0.66666666666666663</v>
      </c>
      <c r="BM122" s="92">
        <f t="shared" si="131"/>
        <v>1</v>
      </c>
      <c r="BN122" s="92">
        <f t="shared" si="132"/>
        <v>1</v>
      </c>
      <c r="BO122" s="92">
        <f t="shared" si="133"/>
        <v>0</v>
      </c>
      <c r="BP122" s="92">
        <f t="shared" si="134"/>
        <v>0</v>
      </c>
      <c r="BQ122" s="92">
        <f t="shared" si="135"/>
        <v>1</v>
      </c>
      <c r="BR122" s="92">
        <f t="shared" si="136"/>
        <v>0</v>
      </c>
      <c r="BS122" s="92">
        <f t="shared" si="137"/>
        <v>0</v>
      </c>
      <c r="BT122" s="92">
        <f t="shared" si="138"/>
        <v>0</v>
      </c>
      <c r="BU122" s="92">
        <f t="shared" si="139"/>
        <v>0</v>
      </c>
      <c r="BV122" s="92">
        <f t="shared" si="140"/>
        <v>0</v>
      </c>
      <c r="BW122" s="92">
        <f t="shared" si="141"/>
        <v>1</v>
      </c>
      <c r="BX122" s="92">
        <f t="shared" si="142"/>
        <v>1</v>
      </c>
      <c r="BY122" s="92">
        <f t="shared" si="143"/>
        <v>0</v>
      </c>
      <c r="BZ122" s="92">
        <f t="shared" si="144"/>
        <v>0</v>
      </c>
      <c r="CA122" s="92">
        <f t="shared" si="145"/>
        <v>0</v>
      </c>
      <c r="CB122" s="92">
        <f t="shared" si="146"/>
        <v>0</v>
      </c>
      <c r="CC122" s="92">
        <f t="shared" si="147"/>
        <v>0</v>
      </c>
      <c r="CD122" s="92">
        <f t="shared" si="148"/>
        <v>0</v>
      </c>
    </row>
    <row r="123" spans="1:82" hidden="1">
      <c r="A123" s="34">
        <v>31</v>
      </c>
      <c r="B123" s="34" t="s">
        <v>945</v>
      </c>
      <c r="C123" s="34" t="s">
        <v>2403</v>
      </c>
      <c r="D123" s="34" t="s">
        <v>217</v>
      </c>
      <c r="E123" s="34" t="s">
        <v>2580</v>
      </c>
      <c r="F123" s="34" t="s">
        <v>1924</v>
      </c>
      <c r="G123" s="34" t="s">
        <v>2614</v>
      </c>
      <c r="H123" s="34" t="s">
        <v>7</v>
      </c>
      <c r="I123" s="34" t="s">
        <v>7</v>
      </c>
      <c r="J123" s="34" t="s">
        <v>195</v>
      </c>
      <c r="K123" s="34" t="s">
        <v>2612</v>
      </c>
      <c r="L123" s="34" t="s">
        <v>2866</v>
      </c>
      <c r="M123" s="34" t="s">
        <v>2583</v>
      </c>
      <c r="N123" s="34">
        <v>1</v>
      </c>
      <c r="O123" s="34">
        <v>0</v>
      </c>
      <c r="P123" s="34">
        <v>1</v>
      </c>
      <c r="Q123" s="34">
        <v>0</v>
      </c>
      <c r="R123" s="34">
        <v>0</v>
      </c>
      <c r="S123" s="34">
        <v>1</v>
      </c>
      <c r="T123" s="34">
        <v>0</v>
      </c>
      <c r="U123" s="77">
        <v>0</v>
      </c>
      <c r="V123" s="34">
        <v>0</v>
      </c>
      <c r="W123" s="60">
        <f>COUNTIFS(配置清单!G:G,G123,配置清单!$H:$H,"PM",配置清单!$N:$N,"在岗")</f>
        <v>1</v>
      </c>
      <c r="X123" s="61">
        <f t="shared" si="107"/>
        <v>1</v>
      </c>
      <c r="Y123" s="60">
        <f>COUNTIFS(配置清单!$G:$G,G123,配置清单!$H:$H,"PM",配置清单!$N:$N,"在岗",配置清单!$P:$P,"&lt;&gt;暂不胜任")</f>
        <v>1</v>
      </c>
      <c r="Z123" s="61">
        <f t="shared" si="108"/>
        <v>1</v>
      </c>
      <c r="AA123" s="62">
        <f>COUNTIFS(配置清单!$G:$G,G123,配置清单!$H:$H,"SE",配置清单!$N:$N,"在岗")+COUNTIFS(配置清单!$G:$G,G123,配置清单!$H:$H,"SA",配置清单!$N:$N,"在岗")</f>
        <v>0</v>
      </c>
      <c r="AB123" s="61" t="str">
        <f t="shared" si="109"/>
        <v>NA</v>
      </c>
      <c r="AC123" s="60">
        <f>COUNTIFS(配置清单!$G:$G,G123,配置清单!$H:$H,"SE",配置清单!$N:$N,"在岗",配置清单!$P:$P,"&lt;&gt;暂不胜任")+COUNTIFS(配置清单!$G:$G,G123,配置清单!$H:$H,"SA",配置清单!$N:$N,"在岗",配置清单!$P:$P,"&lt;&gt;暂不胜任")</f>
        <v>0</v>
      </c>
      <c r="AD123" s="61" t="str">
        <f t="shared" si="110"/>
        <v>NA</v>
      </c>
      <c r="AE123" s="60">
        <f>COUNTIFS(配置清单!$G:$G,G123,配置清单!H:H,"MDE",配置清单!N:N,"在岗")</f>
        <v>2</v>
      </c>
      <c r="AF123" s="61">
        <f t="shared" si="111"/>
        <v>1</v>
      </c>
      <c r="AG123" s="60">
        <f>COUNTIFS(配置清单!$G:$G,G123,配置清单!$H:$H,"MDE",配置清单!$N:$N,"在岗",配置清单!$P:$P,"&lt;&gt;暂不胜任")</f>
        <v>2</v>
      </c>
      <c r="AH123" s="61">
        <f t="shared" si="112"/>
        <v>1</v>
      </c>
      <c r="AI123" s="62">
        <f>COUNTIFS(配置清单!G:G,G123,配置清单!H:H,"TPM",配置清单!N:N,"在岗")+COUNTIFS(配置清单!G:G,G123,配置清单!H:H,"TC",配置清单!N:N,"在岗")</f>
        <v>0</v>
      </c>
      <c r="AJ123" s="61" t="str">
        <f t="shared" si="113"/>
        <v>NA</v>
      </c>
      <c r="AK123" s="60">
        <f>COUNTIFS(配置清单!G:G,G123,配置清单!H:H,"TPM",配置清单!N:N,"在岗",配置清单!P:P,"&lt;&gt;暂不胜任")+COUNTIFS(配置清单!G:G,G123,配置清单!H:H,"TC",配置清单!N:N,"在岗",配置清单!P:P,"&lt;&gt;暂不胜任")</f>
        <v>0</v>
      </c>
      <c r="AL123" s="61" t="str">
        <f t="shared" si="114"/>
        <v>NA</v>
      </c>
      <c r="AM123" s="60">
        <f>COUNTIFS(配置清单!G:G,G123,配置清单!H:H,"TSE",配置清单!N:N,"在岗")</f>
        <v>0</v>
      </c>
      <c r="AN123" s="61" t="str">
        <f t="shared" si="115"/>
        <v>NA</v>
      </c>
      <c r="AO123" s="60">
        <f>COUNTIFS(配置清单!G:G,G123,配置清单!H:H,"TSE",配置清单!N:N,"在岗",配置清单!P:P,"&lt;&gt;暂不胜任")</f>
        <v>0</v>
      </c>
      <c r="AP123" s="61" t="str">
        <f t="shared" si="116"/>
        <v>NA</v>
      </c>
      <c r="AQ123" s="60">
        <f>COUNTIFS(配置清单!$G:$G,G123,配置清单!H:H,"QA",配置清单!N:N,"在岗")</f>
        <v>1</v>
      </c>
      <c r="AR123" s="61">
        <f t="shared" si="117"/>
        <v>1</v>
      </c>
      <c r="AS123" s="60">
        <f>COUNTIFS(配置清单!$G:$G,G123,配置清单!$H:$H,"QA",配置清单!$N:$N,"在岗",配置清单!$P:$P,"&lt;&gt;暂不胜任")</f>
        <v>1</v>
      </c>
      <c r="AT123" s="61">
        <f t="shared" si="118"/>
        <v>1</v>
      </c>
      <c r="AU123" s="60">
        <f>COUNTIFS(配置清单!G:G,规划及评估!G123,配置清单!H:H,"BA",配置清单!N:N,"在岗")</f>
        <v>0</v>
      </c>
      <c r="AV123" s="61" t="str">
        <f t="shared" si="119"/>
        <v>NA</v>
      </c>
      <c r="AW123" s="60">
        <f>COUNTIFS(配置清单!G:G,G123,配置清单!H:H,"BA",配置清单!N:N,"在岗",配置清单!P:P,"&lt;&gt;暂不胜任")</f>
        <v>0</v>
      </c>
      <c r="AX123" s="61" t="str">
        <f t="shared" si="120"/>
        <v>NA</v>
      </c>
      <c r="AY123" s="60">
        <f>COUNTIFS(配置清单!G:G,规划及评估!G123,配置清单!H:H,"IA",配置清单!N:N,"在岗")</f>
        <v>0</v>
      </c>
      <c r="AZ123" s="61" t="str">
        <f t="shared" si="121"/>
        <v>NA</v>
      </c>
      <c r="BA123" s="60">
        <f>COUNTIFS(配置清单!G:G,G123,配置清单!H:H,"IA",配置清单!N:N,"在岗",配置清单!P:P,"&lt;&gt;暂不胜任")</f>
        <v>0</v>
      </c>
      <c r="BB123" s="61" t="str">
        <f t="shared" si="122"/>
        <v>NA</v>
      </c>
      <c r="BC123" s="60">
        <f>COUNTIFS(配置清单!G:G,规划及评估!G123,配置清单!H:H,"产品经理",配置清单!N:N,"在岗")</f>
        <v>0</v>
      </c>
      <c r="BD123" s="61" t="str">
        <f t="shared" si="123"/>
        <v>NA</v>
      </c>
      <c r="BE123" s="60">
        <f>COUNTIFS(配置清单!G:G,G123,配置清单!H:H,"产品经理",配置清单!N:N,"在岗",配置清单!P:P,"&lt;&gt;暂不胜任")</f>
        <v>0</v>
      </c>
      <c r="BF123" s="61" t="str">
        <f t="shared" si="124"/>
        <v>NA</v>
      </c>
      <c r="BG123" s="63">
        <f t="shared" si="125"/>
        <v>3</v>
      </c>
      <c r="BH123" s="64">
        <f t="shared" si="126"/>
        <v>4</v>
      </c>
      <c r="BI123" s="64">
        <f t="shared" si="127"/>
        <v>3</v>
      </c>
      <c r="BJ123" s="64">
        <f t="shared" si="128"/>
        <v>3</v>
      </c>
      <c r="BK123" s="65">
        <f t="shared" si="129"/>
        <v>1</v>
      </c>
      <c r="BL123" s="66">
        <f t="shared" si="130"/>
        <v>1</v>
      </c>
      <c r="BM123" s="92">
        <f t="shared" si="131"/>
        <v>1</v>
      </c>
      <c r="BN123" s="92">
        <f t="shared" si="132"/>
        <v>1</v>
      </c>
      <c r="BO123" s="92">
        <f t="shared" si="133"/>
        <v>0</v>
      </c>
      <c r="BP123" s="92">
        <f t="shared" si="134"/>
        <v>0</v>
      </c>
      <c r="BQ123" s="92">
        <f t="shared" si="135"/>
        <v>1</v>
      </c>
      <c r="BR123" s="92">
        <f t="shared" si="136"/>
        <v>1</v>
      </c>
      <c r="BS123" s="92">
        <f t="shared" si="137"/>
        <v>0</v>
      </c>
      <c r="BT123" s="92">
        <f t="shared" si="138"/>
        <v>0</v>
      </c>
      <c r="BU123" s="92">
        <f t="shared" si="139"/>
        <v>0</v>
      </c>
      <c r="BV123" s="92">
        <f t="shared" si="140"/>
        <v>0</v>
      </c>
      <c r="BW123" s="92">
        <f t="shared" si="141"/>
        <v>1</v>
      </c>
      <c r="BX123" s="92">
        <f t="shared" si="142"/>
        <v>1</v>
      </c>
      <c r="BY123" s="92">
        <f t="shared" si="143"/>
        <v>0</v>
      </c>
      <c r="BZ123" s="92">
        <f t="shared" si="144"/>
        <v>0</v>
      </c>
      <c r="CA123" s="92">
        <f t="shared" si="145"/>
        <v>0</v>
      </c>
      <c r="CB123" s="92">
        <f t="shared" si="146"/>
        <v>0</v>
      </c>
      <c r="CC123" s="92">
        <f t="shared" si="147"/>
        <v>0</v>
      </c>
      <c r="CD123" s="92">
        <f t="shared" si="148"/>
        <v>0</v>
      </c>
    </row>
    <row r="124" spans="1:82" hidden="1">
      <c r="A124" s="34">
        <v>32</v>
      </c>
      <c r="B124" s="34" t="s">
        <v>945</v>
      </c>
      <c r="C124" s="34" t="s">
        <v>2403</v>
      </c>
      <c r="D124" s="34" t="s">
        <v>217</v>
      </c>
      <c r="E124" s="34" t="s">
        <v>2580</v>
      </c>
      <c r="F124" s="34" t="s">
        <v>2606</v>
      </c>
      <c r="G124" s="34" t="s">
        <v>2607</v>
      </c>
      <c r="H124" s="34" t="s">
        <v>4</v>
      </c>
      <c r="I124" s="34" t="s">
        <v>4</v>
      </c>
      <c r="J124" s="34" t="s">
        <v>34</v>
      </c>
      <c r="K124" s="34" t="s">
        <v>34</v>
      </c>
      <c r="L124" s="34" t="s">
        <v>2866</v>
      </c>
      <c r="M124" s="34" t="s">
        <v>2583</v>
      </c>
      <c r="N124" s="34">
        <v>1</v>
      </c>
      <c r="O124" s="34">
        <v>1</v>
      </c>
      <c r="P124" s="34">
        <v>1</v>
      </c>
      <c r="Q124" s="34">
        <v>0</v>
      </c>
      <c r="R124" s="34">
        <v>0</v>
      </c>
      <c r="S124" s="34">
        <v>1</v>
      </c>
      <c r="T124" s="34">
        <v>0</v>
      </c>
      <c r="U124" s="77">
        <v>0</v>
      </c>
      <c r="V124" s="34">
        <v>0</v>
      </c>
      <c r="W124" s="60">
        <f>COUNTIFS(配置清单!G:G,G124,配置清单!$H:$H,"PM",配置清单!$N:$N,"在岗")</f>
        <v>1</v>
      </c>
      <c r="X124" s="61">
        <f t="shared" si="107"/>
        <v>1</v>
      </c>
      <c r="Y124" s="60">
        <f>COUNTIFS(配置清单!$G:$G,G124,配置清单!$H:$H,"PM",配置清单!$N:$N,"在岗",配置清单!$P:$P,"&lt;&gt;暂不胜任")</f>
        <v>1</v>
      </c>
      <c r="Z124" s="61">
        <f t="shared" si="108"/>
        <v>1</v>
      </c>
      <c r="AA124" s="62">
        <f>COUNTIFS(配置清单!$G:$G,G124,配置清单!$H:$H,"SE",配置清单!$N:$N,"在岗")+COUNTIFS(配置清单!$G:$G,G124,配置清单!$H:$H,"SA",配置清单!$N:$N,"在岗")</f>
        <v>1</v>
      </c>
      <c r="AB124" s="61">
        <f t="shared" si="109"/>
        <v>1</v>
      </c>
      <c r="AC124" s="60">
        <f>COUNTIFS(配置清单!$G:$G,G124,配置清单!$H:$H,"SE",配置清单!$N:$N,"在岗",配置清单!$P:$P,"&lt;&gt;暂不胜任")+COUNTIFS(配置清单!$G:$G,G124,配置清单!$H:$H,"SA",配置清单!$N:$N,"在岗",配置清单!$P:$P,"&lt;&gt;暂不胜任")</f>
        <v>1</v>
      </c>
      <c r="AD124" s="61">
        <f t="shared" si="110"/>
        <v>1</v>
      </c>
      <c r="AE124" s="60">
        <f>COUNTIFS(配置清单!$G:$G,G124,配置清单!H:H,"MDE",配置清单!N:N,"在岗")</f>
        <v>1</v>
      </c>
      <c r="AF124" s="61">
        <f t="shared" si="111"/>
        <v>1</v>
      </c>
      <c r="AG124" s="60">
        <f>COUNTIFS(配置清单!$G:$G,G124,配置清单!$H:$H,"MDE",配置清单!$N:$N,"在岗",配置清单!$P:$P,"&lt;&gt;暂不胜任")</f>
        <v>1</v>
      </c>
      <c r="AH124" s="61">
        <f t="shared" si="112"/>
        <v>1</v>
      </c>
      <c r="AI124" s="62">
        <f>COUNTIFS(配置清单!G:G,G124,配置清单!H:H,"TPM",配置清单!N:N,"在岗")+COUNTIFS(配置清单!G:G,G124,配置清单!H:H,"TC",配置清单!N:N,"在岗")</f>
        <v>0</v>
      </c>
      <c r="AJ124" s="61" t="str">
        <f t="shared" si="113"/>
        <v>NA</v>
      </c>
      <c r="AK124" s="60">
        <f>COUNTIFS(配置清单!G:G,G124,配置清单!H:H,"TPM",配置清单!N:N,"在岗",配置清单!P:P,"&lt;&gt;暂不胜任")+COUNTIFS(配置清单!G:G,G124,配置清单!H:H,"TC",配置清单!N:N,"在岗",配置清单!P:P,"&lt;&gt;暂不胜任")</f>
        <v>0</v>
      </c>
      <c r="AL124" s="61" t="str">
        <f t="shared" si="114"/>
        <v>NA</v>
      </c>
      <c r="AM124" s="60">
        <f>COUNTIFS(配置清单!G:G,G124,配置清单!H:H,"TSE",配置清单!N:N,"在岗")</f>
        <v>0</v>
      </c>
      <c r="AN124" s="61" t="str">
        <f t="shared" si="115"/>
        <v>NA</v>
      </c>
      <c r="AO124" s="60">
        <f>COUNTIFS(配置清单!G:G,G124,配置清单!H:H,"TSE",配置清单!N:N,"在岗",配置清单!P:P,"&lt;&gt;暂不胜任")</f>
        <v>0</v>
      </c>
      <c r="AP124" s="61" t="str">
        <f t="shared" si="116"/>
        <v>NA</v>
      </c>
      <c r="AQ124" s="60">
        <f>COUNTIFS(配置清单!$G:$G,G124,配置清单!H:H,"QA",配置清单!N:N,"在岗")</f>
        <v>1</v>
      </c>
      <c r="AR124" s="61">
        <f t="shared" si="117"/>
        <v>1</v>
      </c>
      <c r="AS124" s="60">
        <f>COUNTIFS(配置清单!$G:$G,G124,配置清单!$H:$H,"QA",配置清单!$N:$N,"在岗",配置清单!$P:$P,"&lt;&gt;暂不胜任")</f>
        <v>1</v>
      </c>
      <c r="AT124" s="61">
        <f t="shared" si="118"/>
        <v>1</v>
      </c>
      <c r="AU124" s="60">
        <f>COUNTIFS(配置清单!G:G,规划及评估!G124,配置清单!H:H,"BA",配置清单!N:N,"在岗")</f>
        <v>0</v>
      </c>
      <c r="AV124" s="61" t="str">
        <f t="shared" si="119"/>
        <v>NA</v>
      </c>
      <c r="AW124" s="60">
        <f>COUNTIFS(配置清单!G:G,G124,配置清单!H:H,"BA",配置清单!N:N,"在岗",配置清单!P:P,"&lt;&gt;暂不胜任")</f>
        <v>0</v>
      </c>
      <c r="AX124" s="61" t="str">
        <f t="shared" si="120"/>
        <v>NA</v>
      </c>
      <c r="AY124" s="60">
        <f>COUNTIFS(配置清单!G:G,规划及评估!G124,配置清单!H:H,"IA",配置清单!N:N,"在岗")</f>
        <v>0</v>
      </c>
      <c r="AZ124" s="61" t="str">
        <f t="shared" si="121"/>
        <v>NA</v>
      </c>
      <c r="BA124" s="60">
        <f>COUNTIFS(配置清单!G:G,G124,配置清单!H:H,"IA",配置清单!N:N,"在岗",配置清单!P:P,"&lt;&gt;暂不胜任")</f>
        <v>0</v>
      </c>
      <c r="BB124" s="61" t="str">
        <f t="shared" si="122"/>
        <v>NA</v>
      </c>
      <c r="BC124" s="60">
        <f>COUNTIFS(配置清单!G:G,规划及评估!G124,配置清单!H:H,"产品经理",配置清单!N:N,"在岗")</f>
        <v>0</v>
      </c>
      <c r="BD124" s="61" t="str">
        <f t="shared" si="123"/>
        <v>NA</v>
      </c>
      <c r="BE124" s="60">
        <f>COUNTIFS(配置清单!G:G,G124,配置清单!H:H,"产品经理",配置清单!N:N,"在岗",配置清单!P:P,"&lt;&gt;暂不胜任")</f>
        <v>0</v>
      </c>
      <c r="BF124" s="61" t="str">
        <f t="shared" si="124"/>
        <v>NA</v>
      </c>
      <c r="BG124" s="63">
        <f t="shared" si="125"/>
        <v>4</v>
      </c>
      <c r="BH124" s="64">
        <f t="shared" si="126"/>
        <v>4</v>
      </c>
      <c r="BI124" s="64">
        <f t="shared" si="127"/>
        <v>4</v>
      </c>
      <c r="BJ124" s="64">
        <f t="shared" si="128"/>
        <v>4</v>
      </c>
      <c r="BK124" s="65">
        <f t="shared" si="129"/>
        <v>1</v>
      </c>
      <c r="BL124" s="66">
        <f t="shared" si="130"/>
        <v>1</v>
      </c>
      <c r="BM124" s="92">
        <f t="shared" si="131"/>
        <v>1</v>
      </c>
      <c r="BN124" s="92">
        <f t="shared" si="132"/>
        <v>1</v>
      </c>
      <c r="BO124" s="92">
        <f t="shared" si="133"/>
        <v>1</v>
      </c>
      <c r="BP124" s="92">
        <f t="shared" si="134"/>
        <v>1</v>
      </c>
      <c r="BQ124" s="92">
        <f t="shared" si="135"/>
        <v>1</v>
      </c>
      <c r="BR124" s="92">
        <f t="shared" si="136"/>
        <v>1</v>
      </c>
      <c r="BS124" s="92">
        <f t="shared" si="137"/>
        <v>0</v>
      </c>
      <c r="BT124" s="92">
        <f t="shared" si="138"/>
        <v>0</v>
      </c>
      <c r="BU124" s="92">
        <f t="shared" si="139"/>
        <v>0</v>
      </c>
      <c r="BV124" s="92">
        <f t="shared" si="140"/>
        <v>0</v>
      </c>
      <c r="BW124" s="92">
        <f t="shared" si="141"/>
        <v>1</v>
      </c>
      <c r="BX124" s="92">
        <f t="shared" si="142"/>
        <v>1</v>
      </c>
      <c r="BY124" s="92">
        <f t="shared" si="143"/>
        <v>0</v>
      </c>
      <c r="BZ124" s="92">
        <f t="shared" si="144"/>
        <v>0</v>
      </c>
      <c r="CA124" s="92">
        <f t="shared" si="145"/>
        <v>0</v>
      </c>
      <c r="CB124" s="92">
        <f t="shared" si="146"/>
        <v>0</v>
      </c>
      <c r="CC124" s="92">
        <f t="shared" si="147"/>
        <v>0</v>
      </c>
      <c r="CD124" s="92">
        <f t="shared" si="148"/>
        <v>0</v>
      </c>
    </row>
    <row r="125" spans="1:82" hidden="1">
      <c r="A125" s="34">
        <v>33</v>
      </c>
      <c r="B125" s="34" t="s">
        <v>945</v>
      </c>
      <c r="C125" s="34" t="s">
        <v>2403</v>
      </c>
      <c r="D125" s="34" t="s">
        <v>217</v>
      </c>
      <c r="E125" s="34" t="s">
        <v>2580</v>
      </c>
      <c r="F125" s="34" t="s">
        <v>2626</v>
      </c>
      <c r="G125" s="34" t="s">
        <v>2627</v>
      </c>
      <c r="H125" s="34" t="s">
        <v>4</v>
      </c>
      <c r="I125" s="34" t="s">
        <v>4</v>
      </c>
      <c r="J125" s="34" t="s">
        <v>34</v>
      </c>
      <c r="K125" s="34" t="s">
        <v>34</v>
      </c>
      <c r="L125" s="34" t="s">
        <v>2866</v>
      </c>
      <c r="M125" s="34" t="s">
        <v>2583</v>
      </c>
      <c r="N125" s="34">
        <v>1</v>
      </c>
      <c r="O125" s="34">
        <v>0</v>
      </c>
      <c r="P125" s="34">
        <v>1</v>
      </c>
      <c r="Q125" s="34">
        <v>0</v>
      </c>
      <c r="R125" s="34">
        <v>0</v>
      </c>
      <c r="S125" s="34">
        <v>1</v>
      </c>
      <c r="T125" s="34">
        <v>0</v>
      </c>
      <c r="U125" s="77">
        <v>0</v>
      </c>
      <c r="V125" s="34">
        <v>0</v>
      </c>
      <c r="W125" s="60">
        <f>COUNTIFS(配置清单!G:G,G125,配置清单!$H:$H,"PM",配置清单!$N:$N,"在岗")</f>
        <v>1</v>
      </c>
      <c r="X125" s="61">
        <f t="shared" si="107"/>
        <v>1</v>
      </c>
      <c r="Y125" s="60">
        <f>COUNTIFS(配置清单!$G:$G,G125,配置清单!$H:$H,"PM",配置清单!$N:$N,"在岗",配置清单!$P:$P,"&lt;&gt;暂不胜任")</f>
        <v>1</v>
      </c>
      <c r="Z125" s="61">
        <f t="shared" si="108"/>
        <v>1</v>
      </c>
      <c r="AA125" s="62">
        <f>COUNTIFS(配置清单!$G:$G,G125,配置清单!$H:$H,"SE",配置清单!$N:$N,"在岗")+COUNTIFS(配置清单!$G:$G,G125,配置清单!$H:$H,"SA",配置清单!$N:$N,"在岗")</f>
        <v>0</v>
      </c>
      <c r="AB125" s="61" t="str">
        <f t="shared" si="109"/>
        <v>NA</v>
      </c>
      <c r="AC125" s="60">
        <f>COUNTIFS(配置清单!$G:$G,G125,配置清单!$H:$H,"SE",配置清单!$N:$N,"在岗",配置清单!$P:$P,"&lt;&gt;暂不胜任")+COUNTIFS(配置清单!$G:$G,G125,配置清单!$H:$H,"SA",配置清单!$N:$N,"在岗",配置清单!$P:$P,"&lt;&gt;暂不胜任")</f>
        <v>0</v>
      </c>
      <c r="AD125" s="61" t="str">
        <f t="shared" si="110"/>
        <v>NA</v>
      </c>
      <c r="AE125" s="60">
        <f>COUNTIFS(配置清单!$G:$G,G125,配置清单!H:H,"MDE",配置清单!N:N,"在岗")</f>
        <v>1</v>
      </c>
      <c r="AF125" s="61">
        <f t="shared" si="111"/>
        <v>1</v>
      </c>
      <c r="AG125" s="60">
        <f>COUNTIFS(配置清单!$G:$G,G125,配置清单!$H:$H,"MDE",配置清单!$N:$N,"在岗",配置清单!$P:$P,"&lt;&gt;暂不胜任")</f>
        <v>0</v>
      </c>
      <c r="AH125" s="61">
        <f t="shared" si="112"/>
        <v>0</v>
      </c>
      <c r="AI125" s="62">
        <f>COUNTIFS(配置清单!G:G,G125,配置清单!H:H,"TPM",配置清单!N:N,"在岗")+COUNTIFS(配置清单!G:G,G125,配置清单!H:H,"TC",配置清单!N:N,"在岗")</f>
        <v>0</v>
      </c>
      <c r="AJ125" s="61" t="str">
        <f t="shared" si="113"/>
        <v>NA</v>
      </c>
      <c r="AK125" s="60">
        <f>COUNTIFS(配置清单!G:G,G125,配置清单!H:H,"TPM",配置清单!N:N,"在岗",配置清单!P:P,"&lt;&gt;暂不胜任")+COUNTIFS(配置清单!G:G,G125,配置清单!H:H,"TC",配置清单!N:N,"在岗",配置清单!P:P,"&lt;&gt;暂不胜任")</f>
        <v>0</v>
      </c>
      <c r="AL125" s="61" t="str">
        <f t="shared" si="114"/>
        <v>NA</v>
      </c>
      <c r="AM125" s="60">
        <f>COUNTIFS(配置清单!G:G,G125,配置清单!H:H,"TSE",配置清单!N:N,"在岗")</f>
        <v>0</v>
      </c>
      <c r="AN125" s="61" t="str">
        <f t="shared" si="115"/>
        <v>NA</v>
      </c>
      <c r="AO125" s="60">
        <f>COUNTIFS(配置清单!G:G,G125,配置清单!H:H,"TSE",配置清单!N:N,"在岗",配置清单!P:P,"&lt;&gt;暂不胜任")</f>
        <v>0</v>
      </c>
      <c r="AP125" s="61" t="str">
        <f t="shared" si="116"/>
        <v>NA</v>
      </c>
      <c r="AQ125" s="60">
        <f>COUNTIFS(配置清单!$G:$G,G125,配置清单!H:H,"QA",配置清单!N:N,"在岗")</f>
        <v>1</v>
      </c>
      <c r="AR125" s="61">
        <f t="shared" si="117"/>
        <v>1</v>
      </c>
      <c r="AS125" s="60">
        <f>COUNTIFS(配置清单!$G:$G,G125,配置清单!$H:$H,"QA",配置清单!$N:$N,"在岗",配置清单!$P:$P,"&lt;&gt;暂不胜任")</f>
        <v>1</v>
      </c>
      <c r="AT125" s="61">
        <f t="shared" si="118"/>
        <v>1</v>
      </c>
      <c r="AU125" s="60">
        <f>COUNTIFS(配置清单!G:G,规划及评估!G125,配置清单!H:H,"BA",配置清单!N:N,"在岗")</f>
        <v>0</v>
      </c>
      <c r="AV125" s="61" t="str">
        <f t="shared" si="119"/>
        <v>NA</v>
      </c>
      <c r="AW125" s="60">
        <f>COUNTIFS(配置清单!G:G,G125,配置清单!H:H,"BA",配置清单!N:N,"在岗",配置清单!P:P,"&lt;&gt;暂不胜任")</f>
        <v>0</v>
      </c>
      <c r="AX125" s="61" t="str">
        <f t="shared" si="120"/>
        <v>NA</v>
      </c>
      <c r="AY125" s="60">
        <f>COUNTIFS(配置清单!G:G,规划及评估!G125,配置清单!H:H,"IA",配置清单!N:N,"在岗")</f>
        <v>0</v>
      </c>
      <c r="AZ125" s="61" t="str">
        <f t="shared" si="121"/>
        <v>NA</v>
      </c>
      <c r="BA125" s="60">
        <f>COUNTIFS(配置清单!G:G,G125,配置清单!H:H,"IA",配置清单!N:N,"在岗",配置清单!P:P,"&lt;&gt;暂不胜任")</f>
        <v>0</v>
      </c>
      <c r="BB125" s="61" t="str">
        <f t="shared" si="122"/>
        <v>NA</v>
      </c>
      <c r="BC125" s="60">
        <f>COUNTIFS(配置清单!G:G,规划及评估!G125,配置清单!H:H,"产品经理",配置清单!N:N,"在岗")</f>
        <v>0</v>
      </c>
      <c r="BD125" s="61" t="str">
        <f t="shared" si="123"/>
        <v>NA</v>
      </c>
      <c r="BE125" s="60">
        <f>COUNTIFS(配置清单!G:G,G125,配置清单!H:H,"产品经理",配置清单!N:N,"在岗",配置清单!P:P,"&lt;&gt;暂不胜任")</f>
        <v>0</v>
      </c>
      <c r="BF125" s="61" t="str">
        <f t="shared" si="124"/>
        <v>NA</v>
      </c>
      <c r="BG125" s="63">
        <f t="shared" si="125"/>
        <v>3</v>
      </c>
      <c r="BH125" s="64">
        <f t="shared" si="126"/>
        <v>3</v>
      </c>
      <c r="BI125" s="64">
        <f t="shared" si="127"/>
        <v>3</v>
      </c>
      <c r="BJ125" s="64">
        <f t="shared" si="128"/>
        <v>2</v>
      </c>
      <c r="BK125" s="65">
        <f t="shared" si="129"/>
        <v>1</v>
      </c>
      <c r="BL125" s="66">
        <f t="shared" si="130"/>
        <v>0.66666666666666663</v>
      </c>
      <c r="BM125" s="92">
        <f t="shared" si="131"/>
        <v>1</v>
      </c>
      <c r="BN125" s="92">
        <f t="shared" si="132"/>
        <v>1</v>
      </c>
      <c r="BO125" s="92">
        <f t="shared" si="133"/>
        <v>0</v>
      </c>
      <c r="BP125" s="92">
        <f t="shared" si="134"/>
        <v>0</v>
      </c>
      <c r="BQ125" s="92">
        <f t="shared" si="135"/>
        <v>1</v>
      </c>
      <c r="BR125" s="92">
        <f t="shared" si="136"/>
        <v>0</v>
      </c>
      <c r="BS125" s="92">
        <f t="shared" si="137"/>
        <v>0</v>
      </c>
      <c r="BT125" s="92">
        <f t="shared" si="138"/>
        <v>0</v>
      </c>
      <c r="BU125" s="92">
        <f t="shared" si="139"/>
        <v>0</v>
      </c>
      <c r="BV125" s="92">
        <f t="shared" si="140"/>
        <v>0</v>
      </c>
      <c r="BW125" s="92">
        <f t="shared" si="141"/>
        <v>1</v>
      </c>
      <c r="BX125" s="92">
        <f t="shared" si="142"/>
        <v>1</v>
      </c>
      <c r="BY125" s="92">
        <f t="shared" si="143"/>
        <v>0</v>
      </c>
      <c r="BZ125" s="92">
        <f t="shared" si="144"/>
        <v>0</v>
      </c>
      <c r="CA125" s="92">
        <f t="shared" si="145"/>
        <v>0</v>
      </c>
      <c r="CB125" s="92">
        <f t="shared" si="146"/>
        <v>0</v>
      </c>
      <c r="CC125" s="92">
        <f t="shared" si="147"/>
        <v>0</v>
      </c>
      <c r="CD125" s="92">
        <f t="shared" si="148"/>
        <v>0</v>
      </c>
    </row>
    <row r="126" spans="1:82" hidden="1">
      <c r="A126" s="34">
        <v>34</v>
      </c>
      <c r="B126" s="34" t="s">
        <v>945</v>
      </c>
      <c r="C126" s="34" t="s">
        <v>2403</v>
      </c>
      <c r="D126" s="34" t="s">
        <v>217</v>
      </c>
      <c r="E126" s="34" t="s">
        <v>2580</v>
      </c>
      <c r="F126" s="34" t="s">
        <v>2623</v>
      </c>
      <c r="G126" s="34" t="s">
        <v>2624</v>
      </c>
      <c r="H126" s="34" t="s">
        <v>4</v>
      </c>
      <c r="I126" s="34" t="s">
        <v>4</v>
      </c>
      <c r="J126" s="34" t="s">
        <v>34</v>
      </c>
      <c r="K126" s="34" t="s">
        <v>34</v>
      </c>
      <c r="L126" s="34" t="s">
        <v>2865</v>
      </c>
      <c r="M126" s="34" t="s">
        <v>2583</v>
      </c>
      <c r="N126" s="34">
        <v>1</v>
      </c>
      <c r="O126" s="34">
        <v>0</v>
      </c>
      <c r="P126" s="34">
        <v>0</v>
      </c>
      <c r="Q126" s="34">
        <v>0</v>
      </c>
      <c r="R126" s="34">
        <v>0</v>
      </c>
      <c r="S126" s="34">
        <v>0</v>
      </c>
      <c r="T126" s="34">
        <v>0</v>
      </c>
      <c r="U126" s="77">
        <v>0</v>
      </c>
      <c r="V126" s="34">
        <v>0</v>
      </c>
      <c r="W126" s="60">
        <f>COUNTIFS(配置清单!G:G,G126,配置清单!$H:$H,"PM",配置清单!$N:$N,"在岗")</f>
        <v>1</v>
      </c>
      <c r="X126" s="61">
        <f t="shared" si="107"/>
        <v>1</v>
      </c>
      <c r="Y126" s="60">
        <f>COUNTIFS(配置清单!$G:$G,G126,配置清单!$H:$H,"PM",配置清单!$N:$N,"在岗",配置清单!$P:$P,"&lt;&gt;暂不胜任")</f>
        <v>1</v>
      </c>
      <c r="Z126" s="61">
        <f t="shared" si="108"/>
        <v>1</v>
      </c>
      <c r="AA126" s="62">
        <f>COUNTIFS(配置清单!$G:$G,G126,配置清单!$H:$H,"SE",配置清单!$N:$N,"在岗")+COUNTIFS(配置清单!$G:$G,G126,配置清单!$H:$H,"SA",配置清单!$N:$N,"在岗")</f>
        <v>0</v>
      </c>
      <c r="AB126" s="61" t="str">
        <f t="shared" si="109"/>
        <v>NA</v>
      </c>
      <c r="AC126" s="60">
        <f>COUNTIFS(配置清单!$G:$G,G126,配置清单!$H:$H,"SE",配置清单!$N:$N,"在岗",配置清单!$P:$P,"&lt;&gt;暂不胜任")+COUNTIFS(配置清单!$G:$G,G126,配置清单!$H:$H,"SA",配置清单!$N:$N,"在岗",配置清单!$P:$P,"&lt;&gt;暂不胜任")</f>
        <v>0</v>
      </c>
      <c r="AD126" s="61" t="str">
        <f t="shared" si="110"/>
        <v>NA</v>
      </c>
      <c r="AE126" s="60">
        <f>COUNTIFS(配置清单!$G:$G,G126,配置清单!H:H,"MDE",配置清单!N:N,"在岗")</f>
        <v>0</v>
      </c>
      <c r="AF126" s="61" t="str">
        <f t="shared" si="111"/>
        <v>NA</v>
      </c>
      <c r="AG126" s="60">
        <f>COUNTIFS(配置清单!$G:$G,G126,配置清单!$H:$H,"MDE",配置清单!$N:$N,"在岗",配置清单!$P:$P,"&lt;&gt;暂不胜任")</f>
        <v>0</v>
      </c>
      <c r="AH126" s="61" t="str">
        <f t="shared" si="112"/>
        <v>NA</v>
      </c>
      <c r="AI126" s="62">
        <f>COUNTIFS(配置清单!G:G,G126,配置清单!H:H,"TPM",配置清单!N:N,"在岗")+COUNTIFS(配置清单!G:G,G126,配置清单!H:H,"TC",配置清单!N:N,"在岗")</f>
        <v>0</v>
      </c>
      <c r="AJ126" s="61" t="str">
        <f t="shared" si="113"/>
        <v>NA</v>
      </c>
      <c r="AK126" s="60">
        <f>COUNTIFS(配置清单!G:G,G126,配置清单!H:H,"TPM",配置清单!N:N,"在岗",配置清单!P:P,"&lt;&gt;暂不胜任")+COUNTIFS(配置清单!G:G,G126,配置清单!H:H,"TC",配置清单!N:N,"在岗",配置清单!P:P,"&lt;&gt;暂不胜任")</f>
        <v>0</v>
      </c>
      <c r="AL126" s="61" t="str">
        <f t="shared" si="114"/>
        <v>NA</v>
      </c>
      <c r="AM126" s="60">
        <f>COUNTIFS(配置清单!G:G,G126,配置清单!H:H,"TSE",配置清单!N:N,"在岗")</f>
        <v>0</v>
      </c>
      <c r="AN126" s="61" t="str">
        <f t="shared" si="115"/>
        <v>NA</v>
      </c>
      <c r="AO126" s="60">
        <f>COUNTIFS(配置清单!G:G,G126,配置清单!H:H,"TSE",配置清单!N:N,"在岗",配置清单!P:P,"&lt;&gt;暂不胜任")</f>
        <v>0</v>
      </c>
      <c r="AP126" s="61" t="str">
        <f t="shared" si="116"/>
        <v>NA</v>
      </c>
      <c r="AQ126" s="60">
        <f>COUNTIFS(配置清单!$G:$G,G126,配置清单!H:H,"QA",配置清单!N:N,"在岗")</f>
        <v>1</v>
      </c>
      <c r="AR126" s="61" t="str">
        <f t="shared" si="117"/>
        <v>NA</v>
      </c>
      <c r="AS126" s="60">
        <f>COUNTIFS(配置清单!$G:$G,G126,配置清单!$H:$H,"QA",配置清单!$N:$N,"在岗",配置清单!$P:$P,"&lt;&gt;暂不胜任")</f>
        <v>1</v>
      </c>
      <c r="AT126" s="61" t="str">
        <f t="shared" si="118"/>
        <v>NA</v>
      </c>
      <c r="AU126" s="60">
        <f>COUNTIFS(配置清单!G:G,规划及评估!G126,配置清单!H:H,"BA",配置清单!N:N,"在岗")</f>
        <v>0</v>
      </c>
      <c r="AV126" s="61" t="str">
        <f t="shared" si="119"/>
        <v>NA</v>
      </c>
      <c r="AW126" s="60">
        <f>COUNTIFS(配置清单!G:G,G126,配置清单!H:H,"BA",配置清单!N:N,"在岗",配置清单!P:P,"&lt;&gt;暂不胜任")</f>
        <v>0</v>
      </c>
      <c r="AX126" s="61" t="str">
        <f t="shared" si="120"/>
        <v>NA</v>
      </c>
      <c r="AY126" s="60">
        <f>COUNTIFS(配置清单!G:G,规划及评估!G126,配置清单!H:H,"IA",配置清单!N:N,"在岗")</f>
        <v>0</v>
      </c>
      <c r="AZ126" s="61" t="str">
        <f t="shared" si="121"/>
        <v>NA</v>
      </c>
      <c r="BA126" s="60">
        <f>COUNTIFS(配置清单!G:G,G126,配置清单!H:H,"IA",配置清单!N:N,"在岗",配置清单!P:P,"&lt;&gt;暂不胜任")</f>
        <v>0</v>
      </c>
      <c r="BB126" s="61" t="str">
        <f t="shared" si="122"/>
        <v>NA</v>
      </c>
      <c r="BC126" s="60">
        <f>COUNTIFS(配置清单!G:G,规划及评估!G126,配置清单!H:H,"产品经理",配置清单!N:N,"在岗")</f>
        <v>0</v>
      </c>
      <c r="BD126" s="61" t="str">
        <f t="shared" si="123"/>
        <v>NA</v>
      </c>
      <c r="BE126" s="60">
        <f>COUNTIFS(配置清单!G:G,G126,配置清单!H:H,"产品经理",配置清单!N:N,"在岗",配置清单!P:P,"&lt;&gt;暂不胜任")</f>
        <v>0</v>
      </c>
      <c r="BF126" s="61" t="str">
        <f t="shared" si="124"/>
        <v>NA</v>
      </c>
      <c r="BG126" s="63">
        <f t="shared" si="125"/>
        <v>1</v>
      </c>
      <c r="BH126" s="64">
        <f t="shared" si="126"/>
        <v>1</v>
      </c>
      <c r="BI126" s="64">
        <f t="shared" si="127"/>
        <v>1</v>
      </c>
      <c r="BJ126" s="64">
        <f t="shared" si="128"/>
        <v>1</v>
      </c>
      <c r="BK126" s="65">
        <f t="shared" si="129"/>
        <v>1</v>
      </c>
      <c r="BL126" s="66">
        <f t="shared" si="130"/>
        <v>1</v>
      </c>
      <c r="BM126" s="92">
        <f t="shared" si="131"/>
        <v>1</v>
      </c>
      <c r="BN126" s="92">
        <f t="shared" si="132"/>
        <v>1</v>
      </c>
      <c r="BO126" s="92">
        <f t="shared" si="133"/>
        <v>0</v>
      </c>
      <c r="BP126" s="92">
        <f t="shared" si="134"/>
        <v>0</v>
      </c>
      <c r="BQ126" s="92">
        <f t="shared" si="135"/>
        <v>0</v>
      </c>
      <c r="BR126" s="92">
        <f t="shared" si="136"/>
        <v>0</v>
      </c>
      <c r="BS126" s="92">
        <f t="shared" si="137"/>
        <v>0</v>
      </c>
      <c r="BT126" s="92">
        <f t="shared" si="138"/>
        <v>0</v>
      </c>
      <c r="BU126" s="92">
        <f t="shared" si="139"/>
        <v>0</v>
      </c>
      <c r="BV126" s="92">
        <f t="shared" si="140"/>
        <v>0</v>
      </c>
      <c r="BW126" s="92">
        <f t="shared" si="141"/>
        <v>0</v>
      </c>
      <c r="BX126" s="92">
        <f t="shared" si="142"/>
        <v>0</v>
      </c>
      <c r="BY126" s="92">
        <f t="shared" si="143"/>
        <v>0</v>
      </c>
      <c r="BZ126" s="92">
        <f t="shared" si="144"/>
        <v>0</v>
      </c>
      <c r="CA126" s="92">
        <f t="shared" si="145"/>
        <v>0</v>
      </c>
      <c r="CB126" s="92">
        <f t="shared" si="146"/>
        <v>0</v>
      </c>
      <c r="CC126" s="92">
        <f t="shared" si="147"/>
        <v>0</v>
      </c>
      <c r="CD126" s="92">
        <f t="shared" si="148"/>
        <v>0</v>
      </c>
    </row>
    <row r="127" spans="1:82" hidden="1">
      <c r="A127" s="34">
        <v>35</v>
      </c>
      <c r="B127" s="34" t="s">
        <v>945</v>
      </c>
      <c r="C127" s="34" t="s">
        <v>2403</v>
      </c>
      <c r="D127" s="34" t="s">
        <v>217</v>
      </c>
      <c r="E127" s="34" t="s">
        <v>2580</v>
      </c>
      <c r="F127" s="34" t="s">
        <v>2631</v>
      </c>
      <c r="G127" s="34" t="s">
        <v>2632</v>
      </c>
      <c r="H127" s="34" t="s">
        <v>4</v>
      </c>
      <c r="I127" s="34" t="s">
        <v>4</v>
      </c>
      <c r="J127" s="34" t="s">
        <v>34</v>
      </c>
      <c r="K127" s="34" t="s">
        <v>34</v>
      </c>
      <c r="L127" s="34" t="s">
        <v>2866</v>
      </c>
      <c r="M127" s="34" t="s">
        <v>2583</v>
      </c>
      <c r="N127" s="34">
        <v>1</v>
      </c>
      <c r="O127" s="34">
        <v>0</v>
      </c>
      <c r="P127" s="34">
        <v>1</v>
      </c>
      <c r="Q127" s="34">
        <v>0</v>
      </c>
      <c r="R127" s="34">
        <v>0</v>
      </c>
      <c r="S127" s="34">
        <v>1</v>
      </c>
      <c r="T127" s="34">
        <v>0</v>
      </c>
      <c r="U127" s="77">
        <v>0</v>
      </c>
      <c r="V127" s="34">
        <v>0</v>
      </c>
      <c r="W127" s="60">
        <f>COUNTIFS(配置清单!G:G,G127,配置清单!$H:$H,"PM",配置清单!$N:$N,"在岗")</f>
        <v>1</v>
      </c>
      <c r="X127" s="61">
        <f t="shared" si="107"/>
        <v>1</v>
      </c>
      <c r="Y127" s="60">
        <f>COUNTIFS(配置清单!$G:$G,G127,配置清单!$H:$H,"PM",配置清单!$N:$N,"在岗",配置清单!$P:$P,"&lt;&gt;暂不胜任")</f>
        <v>1</v>
      </c>
      <c r="Z127" s="61">
        <f t="shared" si="108"/>
        <v>1</v>
      </c>
      <c r="AA127" s="62">
        <f>COUNTIFS(配置清单!$G:$G,G127,配置清单!$H:$H,"SE",配置清单!$N:$N,"在岗")+COUNTIFS(配置清单!$G:$G,G127,配置清单!$H:$H,"SA",配置清单!$N:$N,"在岗")</f>
        <v>0</v>
      </c>
      <c r="AB127" s="61" t="str">
        <f t="shared" si="109"/>
        <v>NA</v>
      </c>
      <c r="AC127" s="60">
        <f>COUNTIFS(配置清单!$G:$G,G127,配置清单!$H:$H,"SE",配置清单!$N:$N,"在岗",配置清单!$P:$P,"&lt;&gt;暂不胜任")+COUNTIFS(配置清单!$G:$G,G127,配置清单!$H:$H,"SA",配置清单!$N:$N,"在岗",配置清单!$P:$P,"&lt;&gt;暂不胜任")</f>
        <v>0</v>
      </c>
      <c r="AD127" s="61" t="str">
        <f t="shared" si="110"/>
        <v>NA</v>
      </c>
      <c r="AE127" s="60">
        <f>COUNTIFS(配置清单!$G:$G,G127,配置清单!H:H,"MDE",配置清单!N:N,"在岗")</f>
        <v>0</v>
      </c>
      <c r="AF127" s="61">
        <f t="shared" si="111"/>
        <v>0</v>
      </c>
      <c r="AG127" s="60">
        <f>COUNTIFS(配置清单!$G:$G,G127,配置清单!$H:$H,"MDE",配置清单!$N:$N,"在岗",配置清单!$P:$P,"&lt;&gt;暂不胜任")</f>
        <v>0</v>
      </c>
      <c r="AH127" s="61">
        <f t="shared" si="112"/>
        <v>0</v>
      </c>
      <c r="AI127" s="62">
        <f>COUNTIFS(配置清单!G:G,G127,配置清单!H:H,"TPM",配置清单!N:N,"在岗")+COUNTIFS(配置清单!G:G,G127,配置清单!H:H,"TC",配置清单!N:N,"在岗")</f>
        <v>0</v>
      </c>
      <c r="AJ127" s="61" t="str">
        <f t="shared" si="113"/>
        <v>NA</v>
      </c>
      <c r="AK127" s="60">
        <f>COUNTIFS(配置清单!G:G,G127,配置清单!H:H,"TPM",配置清单!N:N,"在岗",配置清单!P:P,"&lt;&gt;暂不胜任")+COUNTIFS(配置清单!G:G,G127,配置清单!H:H,"TC",配置清单!N:N,"在岗",配置清单!P:P,"&lt;&gt;暂不胜任")</f>
        <v>0</v>
      </c>
      <c r="AL127" s="61" t="str">
        <f t="shared" si="114"/>
        <v>NA</v>
      </c>
      <c r="AM127" s="60">
        <f>COUNTIFS(配置清单!G:G,G127,配置清单!H:H,"TSE",配置清单!N:N,"在岗")</f>
        <v>0</v>
      </c>
      <c r="AN127" s="61" t="str">
        <f t="shared" si="115"/>
        <v>NA</v>
      </c>
      <c r="AO127" s="60">
        <f>COUNTIFS(配置清单!G:G,G127,配置清单!H:H,"TSE",配置清单!N:N,"在岗",配置清单!P:P,"&lt;&gt;暂不胜任")</f>
        <v>0</v>
      </c>
      <c r="AP127" s="61" t="str">
        <f t="shared" si="116"/>
        <v>NA</v>
      </c>
      <c r="AQ127" s="60">
        <f>COUNTIFS(配置清单!$G:$G,G127,配置清单!H:H,"QA",配置清单!N:N,"在岗")</f>
        <v>1</v>
      </c>
      <c r="AR127" s="61">
        <f t="shared" si="117"/>
        <v>1</v>
      </c>
      <c r="AS127" s="60">
        <f>COUNTIFS(配置清单!$G:$G,G127,配置清单!$H:$H,"QA",配置清单!$N:$N,"在岗",配置清单!$P:$P,"&lt;&gt;暂不胜任")</f>
        <v>1</v>
      </c>
      <c r="AT127" s="61">
        <f t="shared" si="118"/>
        <v>1</v>
      </c>
      <c r="AU127" s="60">
        <f>COUNTIFS(配置清单!G:G,规划及评估!G127,配置清单!H:H,"BA",配置清单!N:N,"在岗")</f>
        <v>0</v>
      </c>
      <c r="AV127" s="61" t="str">
        <f t="shared" si="119"/>
        <v>NA</v>
      </c>
      <c r="AW127" s="60">
        <f>COUNTIFS(配置清单!G:G,G127,配置清单!H:H,"BA",配置清单!N:N,"在岗",配置清单!P:P,"&lt;&gt;暂不胜任")</f>
        <v>0</v>
      </c>
      <c r="AX127" s="61" t="str">
        <f t="shared" si="120"/>
        <v>NA</v>
      </c>
      <c r="AY127" s="60">
        <f>COUNTIFS(配置清单!G:G,规划及评估!G127,配置清单!H:H,"IA",配置清单!N:N,"在岗")</f>
        <v>0</v>
      </c>
      <c r="AZ127" s="61" t="str">
        <f t="shared" si="121"/>
        <v>NA</v>
      </c>
      <c r="BA127" s="60">
        <f>COUNTIFS(配置清单!G:G,G127,配置清单!H:H,"IA",配置清单!N:N,"在岗",配置清单!P:P,"&lt;&gt;暂不胜任")</f>
        <v>0</v>
      </c>
      <c r="BB127" s="61" t="str">
        <f t="shared" si="122"/>
        <v>NA</v>
      </c>
      <c r="BC127" s="60">
        <f>COUNTIFS(配置清单!G:G,规划及评估!G127,配置清单!H:H,"产品经理",配置清单!N:N,"在岗")</f>
        <v>0</v>
      </c>
      <c r="BD127" s="61" t="str">
        <f t="shared" si="123"/>
        <v>NA</v>
      </c>
      <c r="BE127" s="60">
        <f>COUNTIFS(配置清单!G:G,G127,配置清单!H:H,"产品经理",配置清单!N:N,"在岗",配置清单!P:P,"&lt;&gt;暂不胜任")</f>
        <v>0</v>
      </c>
      <c r="BF127" s="61" t="str">
        <f t="shared" si="124"/>
        <v>NA</v>
      </c>
      <c r="BG127" s="63">
        <f t="shared" si="125"/>
        <v>3</v>
      </c>
      <c r="BH127" s="64">
        <f t="shared" si="126"/>
        <v>2</v>
      </c>
      <c r="BI127" s="64">
        <f t="shared" si="127"/>
        <v>2</v>
      </c>
      <c r="BJ127" s="64">
        <f t="shared" si="128"/>
        <v>2</v>
      </c>
      <c r="BK127" s="65">
        <f t="shared" si="129"/>
        <v>0.66666666666666663</v>
      </c>
      <c r="BL127" s="66">
        <f t="shared" si="130"/>
        <v>1</v>
      </c>
      <c r="BM127" s="92">
        <f t="shared" si="131"/>
        <v>1</v>
      </c>
      <c r="BN127" s="92">
        <f t="shared" si="132"/>
        <v>1</v>
      </c>
      <c r="BO127" s="92">
        <f t="shared" si="133"/>
        <v>0</v>
      </c>
      <c r="BP127" s="92">
        <f t="shared" si="134"/>
        <v>0</v>
      </c>
      <c r="BQ127" s="92">
        <f t="shared" si="135"/>
        <v>0</v>
      </c>
      <c r="BR127" s="92">
        <f t="shared" si="136"/>
        <v>0</v>
      </c>
      <c r="BS127" s="92">
        <f t="shared" si="137"/>
        <v>0</v>
      </c>
      <c r="BT127" s="92">
        <f t="shared" si="138"/>
        <v>0</v>
      </c>
      <c r="BU127" s="92">
        <f t="shared" si="139"/>
        <v>0</v>
      </c>
      <c r="BV127" s="92">
        <f t="shared" si="140"/>
        <v>0</v>
      </c>
      <c r="BW127" s="92">
        <f t="shared" si="141"/>
        <v>1</v>
      </c>
      <c r="BX127" s="92">
        <f t="shared" si="142"/>
        <v>1</v>
      </c>
      <c r="BY127" s="92">
        <f t="shared" si="143"/>
        <v>0</v>
      </c>
      <c r="BZ127" s="92">
        <f t="shared" si="144"/>
        <v>0</v>
      </c>
      <c r="CA127" s="92">
        <f t="shared" si="145"/>
        <v>0</v>
      </c>
      <c r="CB127" s="92">
        <f t="shared" si="146"/>
        <v>0</v>
      </c>
      <c r="CC127" s="92">
        <f t="shared" si="147"/>
        <v>0</v>
      </c>
      <c r="CD127" s="92">
        <f t="shared" si="148"/>
        <v>0</v>
      </c>
    </row>
    <row r="128" spans="1:82" hidden="1">
      <c r="A128" s="34">
        <v>36</v>
      </c>
      <c r="B128" s="34" t="s">
        <v>945</v>
      </c>
      <c r="C128" s="34" t="s">
        <v>2403</v>
      </c>
      <c r="D128" s="34" t="s">
        <v>217</v>
      </c>
      <c r="E128" s="34" t="s">
        <v>2580</v>
      </c>
      <c r="F128" s="34" t="s">
        <v>2634</v>
      </c>
      <c r="G128" s="34" t="s">
        <v>2635</v>
      </c>
      <c r="H128" s="34" t="s">
        <v>4</v>
      </c>
      <c r="I128" s="34" t="s">
        <v>4</v>
      </c>
      <c r="J128" s="34" t="s">
        <v>34</v>
      </c>
      <c r="K128" s="34" t="s">
        <v>2612</v>
      </c>
      <c r="L128" s="34" t="s">
        <v>2865</v>
      </c>
      <c r="M128" s="34" t="s">
        <v>2583</v>
      </c>
      <c r="N128" s="34">
        <v>1</v>
      </c>
      <c r="O128" s="34">
        <v>0</v>
      </c>
      <c r="P128" s="34">
        <v>0</v>
      </c>
      <c r="Q128" s="34">
        <v>0</v>
      </c>
      <c r="R128" s="34">
        <v>1</v>
      </c>
      <c r="S128" s="34">
        <v>1</v>
      </c>
      <c r="T128" s="34">
        <v>0</v>
      </c>
      <c r="U128" s="77">
        <v>0</v>
      </c>
      <c r="V128" s="34">
        <v>0</v>
      </c>
      <c r="W128" s="60">
        <f>COUNTIFS(配置清单!G:G,G128,配置清单!$H:$H,"PM",配置清单!$N:$N,"在岗")</f>
        <v>1</v>
      </c>
      <c r="X128" s="61">
        <f t="shared" si="107"/>
        <v>1</v>
      </c>
      <c r="Y128" s="60">
        <f>COUNTIFS(配置清单!$G:$G,G128,配置清单!$H:$H,"PM",配置清单!$N:$N,"在岗",配置清单!$P:$P,"&lt;&gt;暂不胜任")</f>
        <v>1</v>
      </c>
      <c r="Z128" s="61">
        <f t="shared" si="108"/>
        <v>1</v>
      </c>
      <c r="AA128" s="62">
        <f>COUNTIFS(配置清单!$G:$G,G128,配置清单!$H:$H,"SE",配置清单!$N:$N,"在岗")+COUNTIFS(配置清单!$G:$G,G128,配置清单!$H:$H,"SA",配置清单!$N:$N,"在岗")</f>
        <v>0</v>
      </c>
      <c r="AB128" s="61" t="str">
        <f t="shared" si="109"/>
        <v>NA</v>
      </c>
      <c r="AC128" s="60">
        <f>COUNTIFS(配置清单!$G:$G,G128,配置清单!$H:$H,"SE",配置清单!$N:$N,"在岗",配置清单!$P:$P,"&lt;&gt;暂不胜任")+COUNTIFS(配置清单!$G:$G,G128,配置清单!$H:$H,"SA",配置清单!$N:$N,"在岗",配置清单!$P:$P,"&lt;&gt;暂不胜任")</f>
        <v>0</v>
      </c>
      <c r="AD128" s="61" t="str">
        <f t="shared" si="110"/>
        <v>NA</v>
      </c>
      <c r="AE128" s="60">
        <f>COUNTIFS(配置清单!$G:$G,G128,配置清单!H:H,"MDE",配置清单!N:N,"在岗")</f>
        <v>0</v>
      </c>
      <c r="AF128" s="61" t="str">
        <f t="shared" si="111"/>
        <v>NA</v>
      </c>
      <c r="AG128" s="60">
        <f>COUNTIFS(配置清单!$G:$G,G128,配置清单!$H:$H,"MDE",配置清单!$N:$N,"在岗",配置清单!$P:$P,"&lt;&gt;暂不胜任")</f>
        <v>0</v>
      </c>
      <c r="AH128" s="61" t="str">
        <f t="shared" si="112"/>
        <v>NA</v>
      </c>
      <c r="AI128" s="62">
        <f>COUNTIFS(配置清单!G:G,G128,配置清单!H:H,"TPM",配置清单!N:N,"在岗")+COUNTIFS(配置清单!G:G,G128,配置清单!H:H,"TC",配置清单!N:N,"在岗")</f>
        <v>0</v>
      </c>
      <c r="AJ128" s="61" t="str">
        <f t="shared" si="113"/>
        <v>NA</v>
      </c>
      <c r="AK128" s="60">
        <f>COUNTIFS(配置清单!G:G,G128,配置清单!H:H,"TPM",配置清单!N:N,"在岗",配置清单!P:P,"&lt;&gt;暂不胜任")+COUNTIFS(配置清单!G:G,G128,配置清单!H:H,"TC",配置清单!N:N,"在岗",配置清单!P:P,"&lt;&gt;暂不胜任")</f>
        <v>0</v>
      </c>
      <c r="AL128" s="61" t="str">
        <f t="shared" si="114"/>
        <v>NA</v>
      </c>
      <c r="AM128" s="60">
        <f>COUNTIFS(配置清单!G:G,G128,配置清单!H:H,"TSE",配置清单!N:N,"在岗")</f>
        <v>0</v>
      </c>
      <c r="AN128" s="61">
        <f t="shared" si="115"/>
        <v>0</v>
      </c>
      <c r="AO128" s="60">
        <f>COUNTIFS(配置清单!G:G,G128,配置清单!H:H,"TSE",配置清单!N:N,"在岗",配置清单!P:P,"&lt;&gt;暂不胜任")</f>
        <v>0</v>
      </c>
      <c r="AP128" s="61">
        <f t="shared" si="116"/>
        <v>0</v>
      </c>
      <c r="AQ128" s="60">
        <f>COUNTIFS(配置清单!$G:$G,G128,配置清单!H:H,"QA",配置清单!N:N,"在岗")</f>
        <v>1</v>
      </c>
      <c r="AR128" s="61">
        <f t="shared" si="117"/>
        <v>1</v>
      </c>
      <c r="AS128" s="60">
        <f>COUNTIFS(配置清单!$G:$G,G128,配置清单!$H:$H,"QA",配置清单!$N:$N,"在岗",配置清单!$P:$P,"&lt;&gt;暂不胜任")</f>
        <v>1</v>
      </c>
      <c r="AT128" s="61">
        <f t="shared" si="118"/>
        <v>1</v>
      </c>
      <c r="AU128" s="60">
        <f>COUNTIFS(配置清单!G:G,规划及评估!G128,配置清单!H:H,"BA",配置清单!N:N,"在岗")</f>
        <v>0</v>
      </c>
      <c r="AV128" s="61" t="str">
        <f t="shared" si="119"/>
        <v>NA</v>
      </c>
      <c r="AW128" s="60">
        <f>COUNTIFS(配置清单!G:G,G128,配置清单!H:H,"BA",配置清单!N:N,"在岗",配置清单!P:P,"&lt;&gt;暂不胜任")</f>
        <v>0</v>
      </c>
      <c r="AX128" s="61" t="str">
        <f t="shared" si="120"/>
        <v>NA</v>
      </c>
      <c r="AY128" s="60">
        <f>COUNTIFS(配置清单!G:G,规划及评估!G128,配置清单!H:H,"IA",配置清单!N:N,"在岗")</f>
        <v>0</v>
      </c>
      <c r="AZ128" s="61" t="str">
        <f t="shared" si="121"/>
        <v>NA</v>
      </c>
      <c r="BA128" s="60">
        <f>COUNTIFS(配置清单!G:G,G128,配置清单!H:H,"IA",配置清单!N:N,"在岗",配置清单!P:P,"&lt;&gt;暂不胜任")</f>
        <v>0</v>
      </c>
      <c r="BB128" s="61" t="str">
        <f t="shared" si="122"/>
        <v>NA</v>
      </c>
      <c r="BC128" s="60">
        <f>COUNTIFS(配置清单!G:G,规划及评估!G128,配置清单!H:H,"产品经理",配置清单!N:N,"在岗")</f>
        <v>0</v>
      </c>
      <c r="BD128" s="61" t="str">
        <f t="shared" si="123"/>
        <v>NA</v>
      </c>
      <c r="BE128" s="60">
        <f>COUNTIFS(配置清单!G:G,G128,配置清单!H:H,"产品经理",配置清单!N:N,"在岗",配置清单!P:P,"&lt;&gt;暂不胜任")</f>
        <v>0</v>
      </c>
      <c r="BF128" s="61" t="str">
        <f t="shared" si="124"/>
        <v>NA</v>
      </c>
      <c r="BG128" s="63">
        <f t="shared" si="125"/>
        <v>3</v>
      </c>
      <c r="BH128" s="64">
        <f t="shared" si="126"/>
        <v>2</v>
      </c>
      <c r="BI128" s="64">
        <f t="shared" si="127"/>
        <v>2</v>
      </c>
      <c r="BJ128" s="64">
        <f t="shared" si="128"/>
        <v>2</v>
      </c>
      <c r="BK128" s="65">
        <f t="shared" si="129"/>
        <v>0.66666666666666663</v>
      </c>
      <c r="BL128" s="66">
        <f t="shared" si="130"/>
        <v>1</v>
      </c>
      <c r="BM128" s="92">
        <f t="shared" si="131"/>
        <v>1</v>
      </c>
      <c r="BN128" s="92">
        <f t="shared" si="132"/>
        <v>1</v>
      </c>
      <c r="BO128" s="92">
        <f t="shared" si="133"/>
        <v>0</v>
      </c>
      <c r="BP128" s="92">
        <f t="shared" si="134"/>
        <v>0</v>
      </c>
      <c r="BQ128" s="92">
        <f t="shared" si="135"/>
        <v>0</v>
      </c>
      <c r="BR128" s="92">
        <f t="shared" si="136"/>
        <v>0</v>
      </c>
      <c r="BS128" s="92">
        <f t="shared" si="137"/>
        <v>0</v>
      </c>
      <c r="BT128" s="92">
        <f t="shared" si="138"/>
        <v>0</v>
      </c>
      <c r="BU128" s="92">
        <f t="shared" si="139"/>
        <v>0</v>
      </c>
      <c r="BV128" s="92">
        <f t="shared" si="140"/>
        <v>0</v>
      </c>
      <c r="BW128" s="92">
        <f t="shared" si="141"/>
        <v>1</v>
      </c>
      <c r="BX128" s="92">
        <f t="shared" si="142"/>
        <v>1</v>
      </c>
      <c r="BY128" s="92">
        <f t="shared" si="143"/>
        <v>0</v>
      </c>
      <c r="BZ128" s="92">
        <f t="shared" si="144"/>
        <v>0</v>
      </c>
      <c r="CA128" s="92">
        <f t="shared" si="145"/>
        <v>0</v>
      </c>
      <c r="CB128" s="92">
        <f t="shared" si="146"/>
        <v>0</v>
      </c>
      <c r="CC128" s="92">
        <f t="shared" si="147"/>
        <v>0</v>
      </c>
      <c r="CD128" s="92">
        <f t="shared" si="148"/>
        <v>0</v>
      </c>
    </row>
    <row r="129" spans="1:82" hidden="1">
      <c r="A129" s="34">
        <v>37</v>
      </c>
      <c r="B129" s="34" t="s">
        <v>945</v>
      </c>
      <c r="C129" s="34" t="s">
        <v>2403</v>
      </c>
      <c r="D129" s="34" t="s">
        <v>217</v>
      </c>
      <c r="E129" s="34" t="s">
        <v>2580</v>
      </c>
      <c r="F129" s="34" t="s">
        <v>2652</v>
      </c>
      <c r="G129" s="34" t="s">
        <v>2653</v>
      </c>
      <c r="H129" s="34" t="s">
        <v>7</v>
      </c>
      <c r="I129" s="34" t="s">
        <v>4</v>
      </c>
      <c r="J129" s="34" t="s">
        <v>195</v>
      </c>
      <c r="K129" s="34" t="s">
        <v>34</v>
      </c>
      <c r="L129" s="34" t="s">
        <v>2866</v>
      </c>
      <c r="M129" s="34" t="s">
        <v>2583</v>
      </c>
      <c r="N129" s="34">
        <v>1</v>
      </c>
      <c r="O129" s="34">
        <v>0</v>
      </c>
      <c r="P129" s="34">
        <v>0</v>
      </c>
      <c r="Q129" s="34">
        <v>0</v>
      </c>
      <c r="R129" s="34">
        <v>0</v>
      </c>
      <c r="S129" s="34">
        <v>1</v>
      </c>
      <c r="T129" s="34">
        <v>0</v>
      </c>
      <c r="U129" s="77">
        <v>0</v>
      </c>
      <c r="V129" s="34">
        <v>0</v>
      </c>
      <c r="W129" s="60">
        <f>COUNTIFS(配置清单!G:G,G129,配置清单!$H:$H,"PM",配置清单!$N:$N,"在岗")</f>
        <v>1</v>
      </c>
      <c r="X129" s="61">
        <f t="shared" si="107"/>
        <v>1</v>
      </c>
      <c r="Y129" s="60">
        <f>COUNTIFS(配置清单!$G:$G,G129,配置清单!$H:$H,"PM",配置清单!$N:$N,"在岗",配置清单!$P:$P,"&lt;&gt;暂不胜任")</f>
        <v>1</v>
      </c>
      <c r="Z129" s="61">
        <f t="shared" si="108"/>
        <v>1</v>
      </c>
      <c r="AA129" s="62">
        <f>COUNTIFS(配置清单!$G:$G,G129,配置清单!$H:$H,"SE",配置清单!$N:$N,"在岗")+COUNTIFS(配置清单!$G:$G,G129,配置清单!$H:$H,"SA",配置清单!$N:$N,"在岗")</f>
        <v>0</v>
      </c>
      <c r="AB129" s="61" t="str">
        <f t="shared" si="109"/>
        <v>NA</v>
      </c>
      <c r="AC129" s="60">
        <f>COUNTIFS(配置清单!$G:$G,G129,配置清单!$H:$H,"SE",配置清单!$N:$N,"在岗",配置清单!$P:$P,"&lt;&gt;暂不胜任")+COUNTIFS(配置清单!$G:$G,G129,配置清单!$H:$H,"SA",配置清单!$N:$N,"在岗",配置清单!$P:$P,"&lt;&gt;暂不胜任")</f>
        <v>0</v>
      </c>
      <c r="AD129" s="61" t="str">
        <f t="shared" si="110"/>
        <v>NA</v>
      </c>
      <c r="AE129" s="60">
        <f>COUNTIFS(配置清单!$G:$G,G129,配置清单!H:H,"MDE",配置清单!N:N,"在岗")</f>
        <v>0</v>
      </c>
      <c r="AF129" s="61" t="str">
        <f t="shared" si="111"/>
        <v>NA</v>
      </c>
      <c r="AG129" s="60">
        <f>COUNTIFS(配置清单!$G:$G,G129,配置清单!$H:$H,"MDE",配置清单!$N:$N,"在岗",配置清单!$P:$P,"&lt;&gt;暂不胜任")</f>
        <v>0</v>
      </c>
      <c r="AH129" s="61" t="str">
        <f t="shared" si="112"/>
        <v>NA</v>
      </c>
      <c r="AI129" s="62">
        <f>COUNTIFS(配置清单!G:G,G129,配置清单!H:H,"TPM",配置清单!N:N,"在岗")+COUNTIFS(配置清单!G:G,G129,配置清单!H:H,"TC",配置清单!N:N,"在岗")</f>
        <v>0</v>
      </c>
      <c r="AJ129" s="61" t="str">
        <f t="shared" si="113"/>
        <v>NA</v>
      </c>
      <c r="AK129" s="60">
        <f>COUNTIFS(配置清单!G:G,G129,配置清单!H:H,"TPM",配置清单!N:N,"在岗",配置清单!P:P,"&lt;&gt;暂不胜任")+COUNTIFS(配置清单!G:G,G129,配置清单!H:H,"TC",配置清单!N:N,"在岗",配置清单!P:P,"&lt;&gt;暂不胜任")</f>
        <v>0</v>
      </c>
      <c r="AL129" s="61" t="str">
        <f t="shared" si="114"/>
        <v>NA</v>
      </c>
      <c r="AM129" s="60">
        <f>COUNTIFS(配置清单!G:G,G129,配置清单!H:H,"TSE",配置清单!N:N,"在岗")</f>
        <v>0</v>
      </c>
      <c r="AN129" s="61" t="str">
        <f t="shared" si="115"/>
        <v>NA</v>
      </c>
      <c r="AO129" s="60">
        <f>COUNTIFS(配置清单!G:G,G129,配置清单!H:H,"TSE",配置清单!N:N,"在岗",配置清单!P:P,"&lt;&gt;暂不胜任")</f>
        <v>0</v>
      </c>
      <c r="AP129" s="61" t="str">
        <f t="shared" si="116"/>
        <v>NA</v>
      </c>
      <c r="AQ129" s="60">
        <f>COUNTIFS(配置清单!$G:$G,G129,配置清单!H:H,"QA",配置清单!N:N,"在岗")</f>
        <v>1</v>
      </c>
      <c r="AR129" s="61">
        <f t="shared" si="117"/>
        <v>1</v>
      </c>
      <c r="AS129" s="60">
        <f>COUNTIFS(配置清单!$G:$G,G129,配置清单!$H:$H,"QA",配置清单!$N:$N,"在岗",配置清单!$P:$P,"&lt;&gt;暂不胜任")</f>
        <v>1</v>
      </c>
      <c r="AT129" s="61">
        <f t="shared" si="118"/>
        <v>1</v>
      </c>
      <c r="AU129" s="60">
        <f>COUNTIFS(配置清单!G:G,规划及评估!G129,配置清单!H:H,"BA",配置清单!N:N,"在岗")</f>
        <v>0</v>
      </c>
      <c r="AV129" s="61" t="str">
        <f t="shared" si="119"/>
        <v>NA</v>
      </c>
      <c r="AW129" s="60">
        <f>COUNTIFS(配置清单!G:G,G129,配置清单!H:H,"BA",配置清单!N:N,"在岗",配置清单!P:P,"&lt;&gt;暂不胜任")</f>
        <v>0</v>
      </c>
      <c r="AX129" s="61" t="str">
        <f t="shared" si="120"/>
        <v>NA</v>
      </c>
      <c r="AY129" s="60">
        <f>COUNTIFS(配置清单!G:G,规划及评估!G129,配置清单!H:H,"IA",配置清单!N:N,"在岗")</f>
        <v>0</v>
      </c>
      <c r="AZ129" s="61" t="str">
        <f t="shared" si="121"/>
        <v>NA</v>
      </c>
      <c r="BA129" s="60">
        <f>COUNTIFS(配置清单!G:G,G129,配置清单!H:H,"IA",配置清单!N:N,"在岗",配置清单!P:P,"&lt;&gt;暂不胜任")</f>
        <v>0</v>
      </c>
      <c r="BB129" s="61" t="str">
        <f t="shared" si="122"/>
        <v>NA</v>
      </c>
      <c r="BC129" s="60">
        <f>COUNTIFS(配置清单!G:G,规划及评估!G129,配置清单!H:H,"产品经理",配置清单!N:N,"在岗")</f>
        <v>0</v>
      </c>
      <c r="BD129" s="61" t="str">
        <f t="shared" si="123"/>
        <v>NA</v>
      </c>
      <c r="BE129" s="60">
        <f>COUNTIFS(配置清单!G:G,G129,配置清单!H:H,"产品经理",配置清单!N:N,"在岗",配置清单!P:P,"&lt;&gt;暂不胜任")</f>
        <v>0</v>
      </c>
      <c r="BF129" s="61" t="str">
        <f t="shared" si="124"/>
        <v>NA</v>
      </c>
      <c r="BG129" s="63">
        <f t="shared" si="125"/>
        <v>2</v>
      </c>
      <c r="BH129" s="64">
        <f t="shared" si="126"/>
        <v>2</v>
      </c>
      <c r="BI129" s="64">
        <f t="shared" si="127"/>
        <v>2</v>
      </c>
      <c r="BJ129" s="64">
        <f t="shared" si="128"/>
        <v>2</v>
      </c>
      <c r="BK129" s="65">
        <f t="shared" si="129"/>
        <v>1</v>
      </c>
      <c r="BL129" s="66">
        <f t="shared" si="130"/>
        <v>1</v>
      </c>
      <c r="BM129" s="92">
        <f t="shared" si="131"/>
        <v>1</v>
      </c>
      <c r="BN129" s="92">
        <f t="shared" si="132"/>
        <v>1</v>
      </c>
      <c r="BO129" s="92">
        <f t="shared" si="133"/>
        <v>0</v>
      </c>
      <c r="BP129" s="92">
        <f t="shared" si="134"/>
        <v>0</v>
      </c>
      <c r="BQ129" s="92">
        <f t="shared" si="135"/>
        <v>0</v>
      </c>
      <c r="BR129" s="92">
        <f t="shared" si="136"/>
        <v>0</v>
      </c>
      <c r="BS129" s="92">
        <f t="shared" si="137"/>
        <v>0</v>
      </c>
      <c r="BT129" s="92">
        <f t="shared" si="138"/>
        <v>0</v>
      </c>
      <c r="BU129" s="92">
        <f t="shared" si="139"/>
        <v>0</v>
      </c>
      <c r="BV129" s="92">
        <f t="shared" si="140"/>
        <v>0</v>
      </c>
      <c r="BW129" s="92">
        <f t="shared" si="141"/>
        <v>1</v>
      </c>
      <c r="BX129" s="92">
        <f t="shared" si="142"/>
        <v>1</v>
      </c>
      <c r="BY129" s="92">
        <f t="shared" si="143"/>
        <v>0</v>
      </c>
      <c r="BZ129" s="92">
        <f t="shared" si="144"/>
        <v>0</v>
      </c>
      <c r="CA129" s="92">
        <f t="shared" si="145"/>
        <v>0</v>
      </c>
      <c r="CB129" s="92">
        <f t="shared" si="146"/>
        <v>0</v>
      </c>
      <c r="CC129" s="92">
        <f t="shared" si="147"/>
        <v>0</v>
      </c>
      <c r="CD129" s="92">
        <f t="shared" si="148"/>
        <v>0</v>
      </c>
    </row>
    <row r="130" spans="1:82" hidden="1">
      <c r="A130" s="34">
        <v>38</v>
      </c>
      <c r="B130" s="34" t="s">
        <v>945</v>
      </c>
      <c r="C130" s="34" t="s">
        <v>2403</v>
      </c>
      <c r="D130" s="34" t="s">
        <v>217</v>
      </c>
      <c r="E130" s="34" t="s">
        <v>2580</v>
      </c>
      <c r="F130" s="34" t="s">
        <v>2654</v>
      </c>
      <c r="G130" s="34" t="s">
        <v>2655</v>
      </c>
      <c r="H130" s="34" t="s">
        <v>7</v>
      </c>
      <c r="I130" s="34" t="s">
        <v>4</v>
      </c>
      <c r="J130" s="34" t="s">
        <v>195</v>
      </c>
      <c r="K130" s="34" t="s">
        <v>34</v>
      </c>
      <c r="L130" s="34" t="s">
        <v>2866</v>
      </c>
      <c r="M130" s="34" t="s">
        <v>2583</v>
      </c>
      <c r="N130" s="34">
        <v>1</v>
      </c>
      <c r="O130" s="34">
        <v>0</v>
      </c>
      <c r="P130" s="34">
        <v>0</v>
      </c>
      <c r="Q130" s="34">
        <v>0</v>
      </c>
      <c r="R130" s="34">
        <v>0</v>
      </c>
      <c r="S130" s="34">
        <v>1</v>
      </c>
      <c r="T130" s="34">
        <v>0</v>
      </c>
      <c r="U130" s="77">
        <v>0</v>
      </c>
      <c r="V130" s="34">
        <v>0</v>
      </c>
      <c r="W130" s="60">
        <f>COUNTIFS(配置清单!G:G,G130,配置清单!$H:$H,"PM",配置清单!$N:$N,"在岗")</f>
        <v>1</v>
      </c>
      <c r="X130" s="61">
        <f t="shared" si="107"/>
        <v>1</v>
      </c>
      <c r="Y130" s="60">
        <f>COUNTIFS(配置清单!$G:$G,G130,配置清单!$H:$H,"PM",配置清单!$N:$N,"在岗",配置清单!$P:$P,"&lt;&gt;暂不胜任")</f>
        <v>1</v>
      </c>
      <c r="Z130" s="61">
        <f t="shared" si="108"/>
        <v>1</v>
      </c>
      <c r="AA130" s="62">
        <f>COUNTIFS(配置清单!$G:$G,G130,配置清单!$H:$H,"SE",配置清单!$N:$N,"在岗")+COUNTIFS(配置清单!$G:$G,G130,配置清单!$H:$H,"SA",配置清单!$N:$N,"在岗")</f>
        <v>0</v>
      </c>
      <c r="AB130" s="61" t="str">
        <f t="shared" si="109"/>
        <v>NA</v>
      </c>
      <c r="AC130" s="60">
        <f>COUNTIFS(配置清单!$G:$G,G130,配置清单!$H:$H,"SE",配置清单!$N:$N,"在岗",配置清单!$P:$P,"&lt;&gt;暂不胜任")+COUNTIFS(配置清单!$G:$G,G130,配置清单!$H:$H,"SA",配置清单!$N:$N,"在岗",配置清单!$P:$P,"&lt;&gt;暂不胜任")</f>
        <v>0</v>
      </c>
      <c r="AD130" s="61" t="str">
        <f t="shared" si="110"/>
        <v>NA</v>
      </c>
      <c r="AE130" s="60">
        <f>COUNTIFS(配置清单!$G:$G,G130,配置清单!H:H,"MDE",配置清单!N:N,"在岗")</f>
        <v>0</v>
      </c>
      <c r="AF130" s="61" t="str">
        <f t="shared" si="111"/>
        <v>NA</v>
      </c>
      <c r="AG130" s="60">
        <f>COUNTIFS(配置清单!$G:$G,G130,配置清单!$H:$H,"MDE",配置清单!$N:$N,"在岗",配置清单!$P:$P,"&lt;&gt;暂不胜任")</f>
        <v>0</v>
      </c>
      <c r="AH130" s="61" t="str">
        <f t="shared" si="112"/>
        <v>NA</v>
      </c>
      <c r="AI130" s="62">
        <f>COUNTIFS(配置清单!G:G,G130,配置清单!H:H,"TPM",配置清单!N:N,"在岗")+COUNTIFS(配置清单!G:G,G130,配置清单!H:H,"TC",配置清单!N:N,"在岗")</f>
        <v>0</v>
      </c>
      <c r="AJ130" s="61" t="str">
        <f t="shared" si="113"/>
        <v>NA</v>
      </c>
      <c r="AK130" s="60">
        <f>COUNTIFS(配置清单!G:G,G130,配置清单!H:H,"TPM",配置清单!N:N,"在岗",配置清单!P:P,"&lt;&gt;暂不胜任")+COUNTIFS(配置清单!G:G,G130,配置清单!H:H,"TC",配置清单!N:N,"在岗",配置清单!P:P,"&lt;&gt;暂不胜任")</f>
        <v>0</v>
      </c>
      <c r="AL130" s="61" t="str">
        <f t="shared" si="114"/>
        <v>NA</v>
      </c>
      <c r="AM130" s="60">
        <f>COUNTIFS(配置清单!G:G,G130,配置清单!H:H,"TSE",配置清单!N:N,"在岗")</f>
        <v>0</v>
      </c>
      <c r="AN130" s="61" t="str">
        <f t="shared" si="115"/>
        <v>NA</v>
      </c>
      <c r="AO130" s="60">
        <f>COUNTIFS(配置清单!G:G,G130,配置清单!H:H,"TSE",配置清单!N:N,"在岗",配置清单!P:P,"&lt;&gt;暂不胜任")</f>
        <v>0</v>
      </c>
      <c r="AP130" s="61" t="str">
        <f t="shared" si="116"/>
        <v>NA</v>
      </c>
      <c r="AQ130" s="60">
        <f>COUNTIFS(配置清单!$G:$G,G130,配置清单!H:H,"QA",配置清单!N:N,"在岗")</f>
        <v>1</v>
      </c>
      <c r="AR130" s="61">
        <f t="shared" si="117"/>
        <v>1</v>
      </c>
      <c r="AS130" s="60">
        <f>COUNTIFS(配置清单!$G:$G,G130,配置清单!$H:$H,"QA",配置清单!$N:$N,"在岗",配置清单!$P:$P,"&lt;&gt;暂不胜任")</f>
        <v>1</v>
      </c>
      <c r="AT130" s="61">
        <f t="shared" si="118"/>
        <v>1</v>
      </c>
      <c r="AU130" s="60">
        <f>COUNTIFS(配置清单!G:G,规划及评估!G130,配置清单!H:H,"BA",配置清单!N:N,"在岗")</f>
        <v>0</v>
      </c>
      <c r="AV130" s="61" t="str">
        <f t="shared" si="119"/>
        <v>NA</v>
      </c>
      <c r="AW130" s="60">
        <f>COUNTIFS(配置清单!G:G,G130,配置清单!H:H,"BA",配置清单!N:N,"在岗",配置清单!P:P,"&lt;&gt;暂不胜任")</f>
        <v>0</v>
      </c>
      <c r="AX130" s="61" t="str">
        <f t="shared" si="120"/>
        <v>NA</v>
      </c>
      <c r="AY130" s="60">
        <f>COUNTIFS(配置清单!G:G,规划及评估!G130,配置清单!H:H,"IA",配置清单!N:N,"在岗")</f>
        <v>0</v>
      </c>
      <c r="AZ130" s="61" t="str">
        <f t="shared" si="121"/>
        <v>NA</v>
      </c>
      <c r="BA130" s="60">
        <f>COUNTIFS(配置清单!G:G,G130,配置清单!H:H,"IA",配置清单!N:N,"在岗",配置清单!P:P,"&lt;&gt;暂不胜任")</f>
        <v>0</v>
      </c>
      <c r="BB130" s="61" t="str">
        <f t="shared" si="122"/>
        <v>NA</v>
      </c>
      <c r="BC130" s="60">
        <f>COUNTIFS(配置清单!G:G,规划及评估!G130,配置清单!H:H,"产品经理",配置清单!N:N,"在岗")</f>
        <v>0</v>
      </c>
      <c r="BD130" s="61" t="str">
        <f t="shared" si="123"/>
        <v>NA</v>
      </c>
      <c r="BE130" s="60">
        <f>COUNTIFS(配置清单!G:G,G130,配置清单!H:H,"产品经理",配置清单!N:N,"在岗",配置清单!P:P,"&lt;&gt;暂不胜任")</f>
        <v>0</v>
      </c>
      <c r="BF130" s="61" t="str">
        <f t="shared" si="124"/>
        <v>NA</v>
      </c>
      <c r="BG130" s="63">
        <f t="shared" si="125"/>
        <v>2</v>
      </c>
      <c r="BH130" s="64">
        <f t="shared" si="126"/>
        <v>2</v>
      </c>
      <c r="BI130" s="64">
        <f t="shared" si="127"/>
        <v>2</v>
      </c>
      <c r="BJ130" s="64">
        <f t="shared" si="128"/>
        <v>2</v>
      </c>
      <c r="BK130" s="65">
        <f t="shared" si="129"/>
        <v>1</v>
      </c>
      <c r="BL130" s="66">
        <f t="shared" si="130"/>
        <v>1</v>
      </c>
      <c r="BM130" s="92">
        <f t="shared" si="131"/>
        <v>1</v>
      </c>
      <c r="BN130" s="92">
        <f t="shared" si="132"/>
        <v>1</v>
      </c>
      <c r="BO130" s="92">
        <f t="shared" si="133"/>
        <v>0</v>
      </c>
      <c r="BP130" s="92">
        <f t="shared" si="134"/>
        <v>0</v>
      </c>
      <c r="BQ130" s="92">
        <f t="shared" si="135"/>
        <v>0</v>
      </c>
      <c r="BR130" s="92">
        <f t="shared" si="136"/>
        <v>0</v>
      </c>
      <c r="BS130" s="92">
        <f t="shared" si="137"/>
        <v>0</v>
      </c>
      <c r="BT130" s="92">
        <f t="shared" si="138"/>
        <v>0</v>
      </c>
      <c r="BU130" s="92">
        <f t="shared" si="139"/>
        <v>0</v>
      </c>
      <c r="BV130" s="92">
        <f t="shared" si="140"/>
        <v>0</v>
      </c>
      <c r="BW130" s="92">
        <f t="shared" si="141"/>
        <v>1</v>
      </c>
      <c r="BX130" s="92">
        <f t="shared" si="142"/>
        <v>1</v>
      </c>
      <c r="BY130" s="92">
        <f t="shared" si="143"/>
        <v>0</v>
      </c>
      <c r="BZ130" s="92">
        <f t="shared" si="144"/>
        <v>0</v>
      </c>
      <c r="CA130" s="92">
        <f t="shared" si="145"/>
        <v>0</v>
      </c>
      <c r="CB130" s="92">
        <f t="shared" si="146"/>
        <v>0</v>
      </c>
      <c r="CC130" s="92">
        <f t="shared" si="147"/>
        <v>0</v>
      </c>
      <c r="CD130" s="92">
        <f t="shared" si="148"/>
        <v>0</v>
      </c>
    </row>
    <row r="131" spans="1:82" hidden="1">
      <c r="A131" s="34">
        <v>39</v>
      </c>
      <c r="B131" s="34" t="s">
        <v>945</v>
      </c>
      <c r="C131" s="34" t="s">
        <v>2403</v>
      </c>
      <c r="D131" s="34" t="s">
        <v>217</v>
      </c>
      <c r="E131" s="34" t="s">
        <v>2580</v>
      </c>
      <c r="F131" s="34" t="s">
        <v>2652</v>
      </c>
      <c r="G131" s="34" t="s">
        <v>2656</v>
      </c>
      <c r="H131" s="34" t="s">
        <v>7</v>
      </c>
      <c r="I131" s="34" t="s">
        <v>4</v>
      </c>
      <c r="J131" s="34" t="s">
        <v>195</v>
      </c>
      <c r="K131" s="34" t="s">
        <v>34</v>
      </c>
      <c r="L131" s="34" t="s">
        <v>2866</v>
      </c>
      <c r="M131" s="34" t="s">
        <v>2583</v>
      </c>
      <c r="N131" s="34">
        <v>1</v>
      </c>
      <c r="O131" s="34">
        <v>0</v>
      </c>
      <c r="P131" s="34">
        <v>0</v>
      </c>
      <c r="Q131" s="34">
        <v>0</v>
      </c>
      <c r="R131" s="34">
        <v>0</v>
      </c>
      <c r="S131" s="34">
        <v>1</v>
      </c>
      <c r="T131" s="34">
        <v>0</v>
      </c>
      <c r="U131" s="77">
        <v>0</v>
      </c>
      <c r="V131" s="34">
        <v>0</v>
      </c>
      <c r="W131" s="60">
        <f>COUNTIFS(配置清单!G:G,G131,配置清单!$H:$H,"PM",配置清单!$N:$N,"在岗")</f>
        <v>1</v>
      </c>
      <c r="X131" s="61">
        <f t="shared" si="107"/>
        <v>1</v>
      </c>
      <c r="Y131" s="60">
        <f>COUNTIFS(配置清单!$G:$G,G131,配置清单!$H:$H,"PM",配置清单!$N:$N,"在岗",配置清单!$P:$P,"&lt;&gt;暂不胜任")</f>
        <v>1</v>
      </c>
      <c r="Z131" s="61">
        <f t="shared" si="108"/>
        <v>1</v>
      </c>
      <c r="AA131" s="62">
        <f>COUNTIFS(配置清单!$G:$G,G131,配置清单!$H:$H,"SE",配置清单!$N:$N,"在岗")+COUNTIFS(配置清单!$G:$G,G131,配置清单!$H:$H,"SA",配置清单!$N:$N,"在岗")</f>
        <v>0</v>
      </c>
      <c r="AB131" s="61" t="str">
        <f t="shared" si="109"/>
        <v>NA</v>
      </c>
      <c r="AC131" s="60">
        <f>COUNTIFS(配置清单!$G:$G,G131,配置清单!$H:$H,"SE",配置清单!$N:$N,"在岗",配置清单!$P:$P,"&lt;&gt;暂不胜任")+COUNTIFS(配置清单!$G:$G,G131,配置清单!$H:$H,"SA",配置清单!$N:$N,"在岗",配置清单!$P:$P,"&lt;&gt;暂不胜任")</f>
        <v>0</v>
      </c>
      <c r="AD131" s="61" t="str">
        <f t="shared" si="110"/>
        <v>NA</v>
      </c>
      <c r="AE131" s="60">
        <f>COUNTIFS(配置清单!$G:$G,G131,配置清单!H:H,"MDE",配置清单!N:N,"在岗")</f>
        <v>0</v>
      </c>
      <c r="AF131" s="61" t="str">
        <f t="shared" si="111"/>
        <v>NA</v>
      </c>
      <c r="AG131" s="60">
        <f>COUNTIFS(配置清单!$G:$G,G131,配置清单!$H:$H,"MDE",配置清单!$N:$N,"在岗",配置清单!$P:$P,"&lt;&gt;暂不胜任")</f>
        <v>0</v>
      </c>
      <c r="AH131" s="61" t="str">
        <f t="shared" si="112"/>
        <v>NA</v>
      </c>
      <c r="AI131" s="62">
        <f>COUNTIFS(配置清单!G:G,G131,配置清单!H:H,"TPM",配置清单!N:N,"在岗")+COUNTIFS(配置清单!G:G,G131,配置清单!H:H,"TC",配置清单!N:N,"在岗")</f>
        <v>0</v>
      </c>
      <c r="AJ131" s="61" t="str">
        <f t="shared" si="113"/>
        <v>NA</v>
      </c>
      <c r="AK131" s="60">
        <f>COUNTIFS(配置清单!G:G,G131,配置清单!H:H,"TPM",配置清单!N:N,"在岗",配置清单!P:P,"&lt;&gt;暂不胜任")+COUNTIFS(配置清单!G:G,G131,配置清单!H:H,"TC",配置清单!N:N,"在岗",配置清单!P:P,"&lt;&gt;暂不胜任")</f>
        <v>0</v>
      </c>
      <c r="AL131" s="61" t="str">
        <f t="shared" si="114"/>
        <v>NA</v>
      </c>
      <c r="AM131" s="60">
        <f>COUNTIFS(配置清单!G:G,G131,配置清单!H:H,"TSE",配置清单!N:N,"在岗")</f>
        <v>0</v>
      </c>
      <c r="AN131" s="61" t="str">
        <f t="shared" si="115"/>
        <v>NA</v>
      </c>
      <c r="AO131" s="60">
        <f>COUNTIFS(配置清单!G:G,G131,配置清单!H:H,"TSE",配置清单!N:N,"在岗",配置清单!P:P,"&lt;&gt;暂不胜任")</f>
        <v>0</v>
      </c>
      <c r="AP131" s="61" t="str">
        <f t="shared" si="116"/>
        <v>NA</v>
      </c>
      <c r="AQ131" s="60">
        <f>COUNTIFS(配置清单!$G:$G,G131,配置清单!H:H,"QA",配置清单!N:N,"在岗")</f>
        <v>1</v>
      </c>
      <c r="AR131" s="61">
        <f t="shared" si="117"/>
        <v>1</v>
      </c>
      <c r="AS131" s="60">
        <f>COUNTIFS(配置清单!$G:$G,G131,配置清单!$H:$H,"QA",配置清单!$N:$N,"在岗",配置清单!$P:$P,"&lt;&gt;暂不胜任")</f>
        <v>1</v>
      </c>
      <c r="AT131" s="61">
        <f t="shared" si="118"/>
        <v>1</v>
      </c>
      <c r="AU131" s="60">
        <f>COUNTIFS(配置清单!G:G,规划及评估!G131,配置清单!H:H,"BA",配置清单!N:N,"在岗")</f>
        <v>0</v>
      </c>
      <c r="AV131" s="61" t="str">
        <f t="shared" si="119"/>
        <v>NA</v>
      </c>
      <c r="AW131" s="60">
        <f>COUNTIFS(配置清单!G:G,G131,配置清单!H:H,"BA",配置清单!N:N,"在岗",配置清单!P:P,"&lt;&gt;暂不胜任")</f>
        <v>0</v>
      </c>
      <c r="AX131" s="61" t="str">
        <f t="shared" si="120"/>
        <v>NA</v>
      </c>
      <c r="AY131" s="60">
        <f>COUNTIFS(配置清单!G:G,规划及评估!G131,配置清单!H:H,"IA",配置清单!N:N,"在岗")</f>
        <v>0</v>
      </c>
      <c r="AZ131" s="61" t="str">
        <f t="shared" si="121"/>
        <v>NA</v>
      </c>
      <c r="BA131" s="60">
        <f>COUNTIFS(配置清单!G:G,G131,配置清单!H:H,"IA",配置清单!N:N,"在岗",配置清单!P:P,"&lt;&gt;暂不胜任")</f>
        <v>0</v>
      </c>
      <c r="BB131" s="61" t="str">
        <f t="shared" si="122"/>
        <v>NA</v>
      </c>
      <c r="BC131" s="60">
        <f>COUNTIFS(配置清单!G:G,规划及评估!G131,配置清单!H:H,"产品经理",配置清单!N:N,"在岗")</f>
        <v>0</v>
      </c>
      <c r="BD131" s="61" t="str">
        <f t="shared" si="123"/>
        <v>NA</v>
      </c>
      <c r="BE131" s="60">
        <f>COUNTIFS(配置清单!G:G,G131,配置清单!H:H,"产品经理",配置清单!N:N,"在岗",配置清单!P:P,"&lt;&gt;暂不胜任")</f>
        <v>0</v>
      </c>
      <c r="BF131" s="61" t="str">
        <f t="shared" si="124"/>
        <v>NA</v>
      </c>
      <c r="BG131" s="63">
        <f t="shared" si="125"/>
        <v>2</v>
      </c>
      <c r="BH131" s="64">
        <f t="shared" si="126"/>
        <v>2</v>
      </c>
      <c r="BI131" s="64">
        <f t="shared" si="127"/>
        <v>2</v>
      </c>
      <c r="BJ131" s="64">
        <f t="shared" si="128"/>
        <v>2</v>
      </c>
      <c r="BK131" s="65">
        <f t="shared" si="129"/>
        <v>1</v>
      </c>
      <c r="BL131" s="66">
        <f t="shared" si="130"/>
        <v>1</v>
      </c>
      <c r="BM131" s="92">
        <f t="shared" si="131"/>
        <v>1</v>
      </c>
      <c r="BN131" s="92">
        <f t="shared" si="132"/>
        <v>1</v>
      </c>
      <c r="BO131" s="92">
        <f t="shared" si="133"/>
        <v>0</v>
      </c>
      <c r="BP131" s="92">
        <f t="shared" si="134"/>
        <v>0</v>
      </c>
      <c r="BQ131" s="92">
        <f t="shared" si="135"/>
        <v>0</v>
      </c>
      <c r="BR131" s="92">
        <f t="shared" si="136"/>
        <v>0</v>
      </c>
      <c r="BS131" s="92">
        <f t="shared" si="137"/>
        <v>0</v>
      </c>
      <c r="BT131" s="92">
        <f t="shared" si="138"/>
        <v>0</v>
      </c>
      <c r="BU131" s="92">
        <f t="shared" si="139"/>
        <v>0</v>
      </c>
      <c r="BV131" s="92">
        <f t="shared" si="140"/>
        <v>0</v>
      </c>
      <c r="BW131" s="92">
        <f t="shared" si="141"/>
        <v>1</v>
      </c>
      <c r="BX131" s="92">
        <f t="shared" si="142"/>
        <v>1</v>
      </c>
      <c r="BY131" s="92">
        <f t="shared" si="143"/>
        <v>0</v>
      </c>
      <c r="BZ131" s="92">
        <f t="shared" si="144"/>
        <v>0</v>
      </c>
      <c r="CA131" s="92">
        <f t="shared" si="145"/>
        <v>0</v>
      </c>
      <c r="CB131" s="92">
        <f t="shared" si="146"/>
        <v>0</v>
      </c>
      <c r="CC131" s="92">
        <f t="shared" si="147"/>
        <v>0</v>
      </c>
      <c r="CD131" s="92">
        <f t="shared" si="148"/>
        <v>0</v>
      </c>
    </row>
    <row r="132" spans="1:82" hidden="1">
      <c r="A132" s="34">
        <v>40</v>
      </c>
      <c r="B132" s="34" t="s">
        <v>945</v>
      </c>
      <c r="C132" s="34" t="s">
        <v>2403</v>
      </c>
      <c r="D132" s="34" t="s">
        <v>217</v>
      </c>
      <c r="E132" s="34" t="s">
        <v>2580</v>
      </c>
      <c r="F132" s="34" t="s">
        <v>2657</v>
      </c>
      <c r="G132" s="34" t="s">
        <v>2658</v>
      </c>
      <c r="H132" s="34" t="s">
        <v>7</v>
      </c>
      <c r="I132" s="34" t="s">
        <v>4</v>
      </c>
      <c r="J132" s="34" t="s">
        <v>195</v>
      </c>
      <c r="K132" s="34" t="s">
        <v>34</v>
      </c>
      <c r="L132" s="34" t="s">
        <v>2866</v>
      </c>
      <c r="M132" s="34" t="s">
        <v>2583</v>
      </c>
      <c r="N132" s="34">
        <v>1</v>
      </c>
      <c r="O132" s="34">
        <v>0</v>
      </c>
      <c r="P132" s="34">
        <v>0</v>
      </c>
      <c r="Q132" s="34">
        <v>0</v>
      </c>
      <c r="R132" s="34">
        <v>0</v>
      </c>
      <c r="S132" s="34">
        <v>1</v>
      </c>
      <c r="T132" s="34">
        <v>0</v>
      </c>
      <c r="U132" s="77">
        <v>0</v>
      </c>
      <c r="V132" s="34">
        <v>0</v>
      </c>
      <c r="W132" s="60">
        <f>COUNTIFS(配置清单!G:G,G132,配置清单!$H:$H,"PM",配置清单!$N:$N,"在岗")</f>
        <v>1</v>
      </c>
      <c r="X132" s="61">
        <f t="shared" si="107"/>
        <v>1</v>
      </c>
      <c r="Y132" s="60">
        <f>COUNTIFS(配置清单!$G:$G,G132,配置清单!$H:$H,"PM",配置清单!$N:$N,"在岗",配置清单!$P:$P,"&lt;&gt;暂不胜任")</f>
        <v>0</v>
      </c>
      <c r="Z132" s="61">
        <f t="shared" si="108"/>
        <v>0</v>
      </c>
      <c r="AA132" s="62">
        <f>COUNTIFS(配置清单!$G:$G,G132,配置清单!$H:$H,"SE",配置清单!$N:$N,"在岗")+COUNTIFS(配置清单!$G:$G,G132,配置清单!$H:$H,"SA",配置清单!$N:$N,"在岗")</f>
        <v>0</v>
      </c>
      <c r="AB132" s="61" t="str">
        <f t="shared" si="109"/>
        <v>NA</v>
      </c>
      <c r="AC132" s="60">
        <f>COUNTIFS(配置清单!$G:$G,G132,配置清单!$H:$H,"SE",配置清单!$N:$N,"在岗",配置清单!$P:$P,"&lt;&gt;暂不胜任")+COUNTIFS(配置清单!$G:$G,G132,配置清单!$H:$H,"SA",配置清单!$N:$N,"在岗",配置清单!$P:$P,"&lt;&gt;暂不胜任")</f>
        <v>0</v>
      </c>
      <c r="AD132" s="61" t="str">
        <f t="shared" si="110"/>
        <v>NA</v>
      </c>
      <c r="AE132" s="60">
        <f>COUNTIFS(配置清单!$G:$G,G132,配置清单!H:H,"MDE",配置清单!N:N,"在岗")</f>
        <v>0</v>
      </c>
      <c r="AF132" s="61" t="str">
        <f t="shared" si="111"/>
        <v>NA</v>
      </c>
      <c r="AG132" s="60">
        <f>COUNTIFS(配置清单!$G:$G,G132,配置清单!$H:$H,"MDE",配置清单!$N:$N,"在岗",配置清单!$P:$P,"&lt;&gt;暂不胜任")</f>
        <v>0</v>
      </c>
      <c r="AH132" s="61" t="str">
        <f t="shared" si="112"/>
        <v>NA</v>
      </c>
      <c r="AI132" s="62">
        <f>COUNTIFS(配置清单!G:G,G132,配置清单!H:H,"TPM",配置清单!N:N,"在岗")+COUNTIFS(配置清单!G:G,G132,配置清单!H:H,"TC",配置清单!N:N,"在岗")</f>
        <v>0</v>
      </c>
      <c r="AJ132" s="61" t="str">
        <f t="shared" si="113"/>
        <v>NA</v>
      </c>
      <c r="AK132" s="60">
        <f>COUNTIFS(配置清单!G:G,G132,配置清单!H:H,"TPM",配置清单!N:N,"在岗",配置清单!P:P,"&lt;&gt;暂不胜任")+COUNTIFS(配置清单!G:G,G132,配置清单!H:H,"TC",配置清单!N:N,"在岗",配置清单!P:P,"&lt;&gt;暂不胜任")</f>
        <v>0</v>
      </c>
      <c r="AL132" s="61" t="str">
        <f t="shared" si="114"/>
        <v>NA</v>
      </c>
      <c r="AM132" s="60">
        <f>COUNTIFS(配置清单!G:G,G132,配置清单!H:H,"TSE",配置清单!N:N,"在岗")</f>
        <v>0</v>
      </c>
      <c r="AN132" s="61" t="str">
        <f t="shared" si="115"/>
        <v>NA</v>
      </c>
      <c r="AO132" s="60">
        <f>COUNTIFS(配置清单!G:G,G132,配置清单!H:H,"TSE",配置清单!N:N,"在岗",配置清单!P:P,"&lt;&gt;暂不胜任")</f>
        <v>0</v>
      </c>
      <c r="AP132" s="61" t="str">
        <f t="shared" si="116"/>
        <v>NA</v>
      </c>
      <c r="AQ132" s="60">
        <f>COUNTIFS(配置清单!$G:$G,G132,配置清单!H:H,"QA",配置清单!N:N,"在岗")</f>
        <v>1</v>
      </c>
      <c r="AR132" s="61">
        <f t="shared" si="117"/>
        <v>1</v>
      </c>
      <c r="AS132" s="60">
        <f>COUNTIFS(配置清单!$G:$G,G132,配置清单!$H:$H,"QA",配置清单!$N:$N,"在岗",配置清单!$P:$P,"&lt;&gt;暂不胜任")</f>
        <v>1</v>
      </c>
      <c r="AT132" s="61">
        <f t="shared" si="118"/>
        <v>1</v>
      </c>
      <c r="AU132" s="60">
        <f>COUNTIFS(配置清单!G:G,规划及评估!G132,配置清单!H:H,"BA",配置清单!N:N,"在岗")</f>
        <v>0</v>
      </c>
      <c r="AV132" s="61" t="str">
        <f t="shared" si="119"/>
        <v>NA</v>
      </c>
      <c r="AW132" s="60">
        <f>COUNTIFS(配置清单!G:G,G132,配置清单!H:H,"BA",配置清单!N:N,"在岗",配置清单!P:P,"&lt;&gt;暂不胜任")</f>
        <v>0</v>
      </c>
      <c r="AX132" s="61" t="str">
        <f t="shared" si="120"/>
        <v>NA</v>
      </c>
      <c r="AY132" s="60">
        <f>COUNTIFS(配置清单!G:G,规划及评估!G132,配置清单!H:H,"IA",配置清单!N:N,"在岗")</f>
        <v>0</v>
      </c>
      <c r="AZ132" s="61" t="str">
        <f t="shared" si="121"/>
        <v>NA</v>
      </c>
      <c r="BA132" s="60">
        <f>COUNTIFS(配置清单!G:G,G132,配置清单!H:H,"IA",配置清单!N:N,"在岗",配置清单!P:P,"&lt;&gt;暂不胜任")</f>
        <v>0</v>
      </c>
      <c r="BB132" s="61" t="str">
        <f t="shared" si="122"/>
        <v>NA</v>
      </c>
      <c r="BC132" s="60">
        <f>COUNTIFS(配置清单!G:G,规划及评估!G132,配置清单!H:H,"产品经理",配置清单!N:N,"在岗")</f>
        <v>0</v>
      </c>
      <c r="BD132" s="61" t="str">
        <f t="shared" si="123"/>
        <v>NA</v>
      </c>
      <c r="BE132" s="60">
        <f>COUNTIFS(配置清单!G:G,G132,配置清单!H:H,"产品经理",配置清单!N:N,"在岗",配置清单!P:P,"&lt;&gt;暂不胜任")</f>
        <v>0</v>
      </c>
      <c r="BF132" s="61" t="str">
        <f t="shared" si="124"/>
        <v>NA</v>
      </c>
      <c r="BG132" s="63">
        <f t="shared" si="125"/>
        <v>2</v>
      </c>
      <c r="BH132" s="64">
        <f t="shared" si="126"/>
        <v>2</v>
      </c>
      <c r="BI132" s="64">
        <f t="shared" si="127"/>
        <v>2</v>
      </c>
      <c r="BJ132" s="64">
        <f t="shared" si="128"/>
        <v>1</v>
      </c>
      <c r="BK132" s="65">
        <f t="shared" si="129"/>
        <v>1</v>
      </c>
      <c r="BL132" s="66">
        <f t="shared" si="130"/>
        <v>0.5</v>
      </c>
      <c r="BM132" s="92">
        <f t="shared" si="131"/>
        <v>1</v>
      </c>
      <c r="BN132" s="92">
        <f t="shared" si="132"/>
        <v>0</v>
      </c>
      <c r="BO132" s="92">
        <f t="shared" si="133"/>
        <v>0</v>
      </c>
      <c r="BP132" s="92">
        <f t="shared" si="134"/>
        <v>0</v>
      </c>
      <c r="BQ132" s="92">
        <f t="shared" si="135"/>
        <v>0</v>
      </c>
      <c r="BR132" s="92">
        <f t="shared" si="136"/>
        <v>0</v>
      </c>
      <c r="BS132" s="92">
        <f t="shared" si="137"/>
        <v>0</v>
      </c>
      <c r="BT132" s="92">
        <f t="shared" si="138"/>
        <v>0</v>
      </c>
      <c r="BU132" s="92">
        <f t="shared" si="139"/>
        <v>0</v>
      </c>
      <c r="BV132" s="92">
        <f t="shared" si="140"/>
        <v>0</v>
      </c>
      <c r="BW132" s="92">
        <f t="shared" si="141"/>
        <v>1</v>
      </c>
      <c r="BX132" s="92">
        <f t="shared" si="142"/>
        <v>1</v>
      </c>
      <c r="BY132" s="92">
        <f t="shared" si="143"/>
        <v>0</v>
      </c>
      <c r="BZ132" s="92">
        <f t="shared" si="144"/>
        <v>0</v>
      </c>
      <c r="CA132" s="92">
        <f t="shared" si="145"/>
        <v>0</v>
      </c>
      <c r="CB132" s="92">
        <f t="shared" si="146"/>
        <v>0</v>
      </c>
      <c r="CC132" s="92">
        <f t="shared" si="147"/>
        <v>0</v>
      </c>
      <c r="CD132" s="92">
        <f t="shared" si="148"/>
        <v>0</v>
      </c>
    </row>
    <row r="133" spans="1:82" hidden="1">
      <c r="A133" s="34">
        <v>41</v>
      </c>
      <c r="B133" s="34" t="s">
        <v>945</v>
      </c>
      <c r="C133" s="34" t="s">
        <v>2403</v>
      </c>
      <c r="D133" s="34" t="s">
        <v>1066</v>
      </c>
      <c r="E133" s="34" t="s">
        <v>2450</v>
      </c>
      <c r="F133" s="34" t="s">
        <v>2670</v>
      </c>
      <c r="G133" s="34" t="s">
        <v>2671</v>
      </c>
      <c r="H133" s="34" t="s">
        <v>7</v>
      </c>
      <c r="I133" s="34" t="s">
        <v>7</v>
      </c>
      <c r="J133" s="34" t="s">
        <v>195</v>
      </c>
      <c r="K133" s="34" t="s">
        <v>34</v>
      </c>
      <c r="M133" s="34" t="s">
        <v>2678</v>
      </c>
      <c r="N133" s="34">
        <v>1</v>
      </c>
      <c r="O133" s="34">
        <v>0</v>
      </c>
      <c r="P133" s="34">
        <v>0</v>
      </c>
      <c r="Q133" s="34">
        <v>1</v>
      </c>
      <c r="R133" s="34">
        <v>0</v>
      </c>
      <c r="S133" s="34">
        <v>1</v>
      </c>
      <c r="T133" s="34">
        <v>0</v>
      </c>
      <c r="U133" s="77">
        <v>0</v>
      </c>
      <c r="V133" s="34">
        <v>0</v>
      </c>
      <c r="W133" s="60">
        <f>COUNTIFS(配置清单!G:G,G133,配置清单!$H:$H,"PM",配置清单!$N:$N,"在岗")</f>
        <v>1</v>
      </c>
      <c r="X133" s="61">
        <f t="shared" si="107"/>
        <v>1</v>
      </c>
      <c r="Y133" s="60">
        <f>COUNTIFS(配置清单!$G:$G,G133,配置清单!$H:$H,"PM",配置清单!$N:$N,"在岗",配置清单!$P:$P,"&lt;&gt;暂不胜任")</f>
        <v>1</v>
      </c>
      <c r="Z133" s="61">
        <f t="shared" si="108"/>
        <v>1</v>
      </c>
      <c r="AA133" s="62">
        <f>COUNTIFS(配置清单!$G:$G,G133,配置清单!$H:$H,"SE",配置清单!$N:$N,"在岗")+COUNTIFS(配置清单!$G:$G,G133,配置清单!$H:$H,"SA",配置清单!$N:$N,"在岗")</f>
        <v>0</v>
      </c>
      <c r="AB133" s="61" t="str">
        <f t="shared" si="109"/>
        <v>NA</v>
      </c>
      <c r="AC133" s="60">
        <f>COUNTIFS(配置清单!$G:$G,G133,配置清单!$H:$H,"SE",配置清单!$N:$N,"在岗",配置清单!$P:$P,"&lt;&gt;暂不胜任")+COUNTIFS(配置清单!$G:$G,G133,配置清单!$H:$H,"SA",配置清单!$N:$N,"在岗",配置清单!$P:$P,"&lt;&gt;暂不胜任")</f>
        <v>0</v>
      </c>
      <c r="AD133" s="61" t="str">
        <f t="shared" si="110"/>
        <v>NA</v>
      </c>
      <c r="AE133" s="60">
        <f>COUNTIFS(配置清单!$G:$G,G133,配置清单!H:H,"MDE",配置清单!N:N,"在岗")</f>
        <v>0</v>
      </c>
      <c r="AF133" s="61" t="str">
        <f t="shared" si="111"/>
        <v>NA</v>
      </c>
      <c r="AG133" s="60">
        <f>COUNTIFS(配置清单!$G:$G,G133,配置清单!$H:$H,"MDE",配置清单!$N:$N,"在岗",配置清单!$P:$P,"&lt;&gt;暂不胜任")</f>
        <v>0</v>
      </c>
      <c r="AH133" s="61" t="str">
        <f t="shared" si="112"/>
        <v>NA</v>
      </c>
      <c r="AI133" s="62">
        <f>COUNTIFS(配置清单!G:G,G133,配置清单!H:H,"TPM",配置清单!N:N,"在岗")+COUNTIFS(配置清单!G:G,G133,配置清单!H:H,"TC",配置清单!N:N,"在岗")</f>
        <v>1</v>
      </c>
      <c r="AJ133" s="61">
        <f t="shared" si="113"/>
        <v>1</v>
      </c>
      <c r="AK133" s="60">
        <f>COUNTIFS(配置清单!G:G,G133,配置清单!H:H,"TPM",配置清单!N:N,"在岗",配置清单!P:P,"&lt;&gt;暂不胜任")+COUNTIFS(配置清单!G:G,G133,配置清单!H:H,"TC",配置清单!N:N,"在岗",配置清单!P:P,"&lt;&gt;暂不胜任")</f>
        <v>1</v>
      </c>
      <c r="AL133" s="61">
        <f t="shared" si="114"/>
        <v>1</v>
      </c>
      <c r="AM133" s="60">
        <f>COUNTIFS(配置清单!G:G,G133,配置清单!H:H,"TSE",配置清单!N:N,"在岗")</f>
        <v>0</v>
      </c>
      <c r="AN133" s="61" t="str">
        <f t="shared" si="115"/>
        <v>NA</v>
      </c>
      <c r="AO133" s="60">
        <f>COUNTIFS(配置清单!G:G,G133,配置清单!H:H,"TSE",配置清单!N:N,"在岗",配置清单!P:P,"&lt;&gt;暂不胜任")</f>
        <v>0</v>
      </c>
      <c r="AP133" s="61" t="str">
        <f t="shared" si="116"/>
        <v>NA</v>
      </c>
      <c r="AQ133" s="60">
        <f>COUNTIFS(配置清单!$G:$G,G133,配置清单!H:H,"QA",配置清单!N:N,"在岗")</f>
        <v>1</v>
      </c>
      <c r="AR133" s="61">
        <f t="shared" si="117"/>
        <v>1</v>
      </c>
      <c r="AS133" s="60">
        <f>COUNTIFS(配置清单!$G:$G,G133,配置清单!$H:$H,"QA",配置清单!$N:$N,"在岗",配置清单!$P:$P,"&lt;&gt;暂不胜任")</f>
        <v>1</v>
      </c>
      <c r="AT133" s="61">
        <f t="shared" si="118"/>
        <v>1</v>
      </c>
      <c r="AU133" s="60">
        <f>COUNTIFS(配置清单!G:G,规划及评估!G133,配置清单!H:H,"BA",配置清单!N:N,"在岗")</f>
        <v>0</v>
      </c>
      <c r="AV133" s="61" t="str">
        <f t="shared" si="119"/>
        <v>NA</v>
      </c>
      <c r="AW133" s="60">
        <f>COUNTIFS(配置清单!G:G,G133,配置清单!H:H,"BA",配置清单!N:N,"在岗",配置清单!P:P,"&lt;&gt;暂不胜任")</f>
        <v>0</v>
      </c>
      <c r="AX133" s="61" t="str">
        <f t="shared" si="120"/>
        <v>NA</v>
      </c>
      <c r="AY133" s="60">
        <f>COUNTIFS(配置清单!G:G,规划及评估!G133,配置清单!H:H,"IA",配置清单!N:N,"在岗")</f>
        <v>0</v>
      </c>
      <c r="AZ133" s="61" t="str">
        <f t="shared" si="121"/>
        <v>NA</v>
      </c>
      <c r="BA133" s="60">
        <f>COUNTIFS(配置清单!G:G,G133,配置清单!H:H,"IA",配置清单!N:N,"在岗",配置清单!P:P,"&lt;&gt;暂不胜任")</f>
        <v>0</v>
      </c>
      <c r="BB133" s="61" t="str">
        <f t="shared" si="122"/>
        <v>NA</v>
      </c>
      <c r="BC133" s="60">
        <f>COUNTIFS(配置清单!G:G,规划及评估!G133,配置清单!H:H,"产品经理",配置清单!N:N,"在岗")</f>
        <v>0</v>
      </c>
      <c r="BD133" s="61" t="str">
        <f t="shared" si="123"/>
        <v>NA</v>
      </c>
      <c r="BE133" s="60">
        <f>COUNTIFS(配置清单!G:G,G133,配置清单!H:H,"产品经理",配置清单!N:N,"在岗",配置清单!P:P,"&lt;&gt;暂不胜任")</f>
        <v>0</v>
      </c>
      <c r="BF133" s="61" t="str">
        <f t="shared" si="124"/>
        <v>NA</v>
      </c>
      <c r="BG133" s="63">
        <f t="shared" si="125"/>
        <v>3</v>
      </c>
      <c r="BH133" s="64">
        <f t="shared" si="126"/>
        <v>3</v>
      </c>
      <c r="BI133" s="64">
        <f t="shared" si="127"/>
        <v>3</v>
      </c>
      <c r="BJ133" s="64">
        <f t="shared" si="128"/>
        <v>3</v>
      </c>
      <c r="BK133" s="65">
        <f t="shared" si="129"/>
        <v>1</v>
      </c>
      <c r="BL133" s="66">
        <f t="shared" si="130"/>
        <v>1</v>
      </c>
      <c r="BM133" s="92">
        <f t="shared" si="131"/>
        <v>1</v>
      </c>
      <c r="BN133" s="92">
        <f t="shared" si="132"/>
        <v>1</v>
      </c>
      <c r="BO133" s="92">
        <f t="shared" si="133"/>
        <v>0</v>
      </c>
      <c r="BP133" s="92">
        <f t="shared" si="134"/>
        <v>0</v>
      </c>
      <c r="BQ133" s="92">
        <f t="shared" si="135"/>
        <v>0</v>
      </c>
      <c r="BR133" s="92">
        <f t="shared" si="136"/>
        <v>0</v>
      </c>
      <c r="BS133" s="92">
        <f t="shared" si="137"/>
        <v>1</v>
      </c>
      <c r="BT133" s="92">
        <f t="shared" si="138"/>
        <v>1</v>
      </c>
      <c r="BU133" s="92">
        <f t="shared" si="139"/>
        <v>0</v>
      </c>
      <c r="BV133" s="92">
        <f t="shared" si="140"/>
        <v>0</v>
      </c>
      <c r="BW133" s="92">
        <f t="shared" si="141"/>
        <v>1</v>
      </c>
      <c r="BX133" s="92">
        <f t="shared" si="142"/>
        <v>1</v>
      </c>
      <c r="BY133" s="92">
        <f t="shared" si="143"/>
        <v>0</v>
      </c>
      <c r="BZ133" s="92">
        <f t="shared" si="144"/>
        <v>0</v>
      </c>
      <c r="CA133" s="92">
        <f t="shared" si="145"/>
        <v>0</v>
      </c>
      <c r="CB133" s="92">
        <f t="shared" si="146"/>
        <v>0</v>
      </c>
      <c r="CC133" s="92">
        <f t="shared" si="147"/>
        <v>0</v>
      </c>
      <c r="CD133" s="92">
        <f t="shared" si="148"/>
        <v>0</v>
      </c>
    </row>
    <row r="134" spans="1:82" hidden="1">
      <c r="A134" s="34">
        <v>42</v>
      </c>
      <c r="B134" s="34" t="s">
        <v>945</v>
      </c>
      <c r="C134" s="34" t="s">
        <v>2403</v>
      </c>
      <c r="D134" s="34" t="s">
        <v>1066</v>
      </c>
      <c r="E134" s="34" t="s">
        <v>2450</v>
      </c>
      <c r="F134" s="34" t="s">
        <v>2659</v>
      </c>
      <c r="G134" s="34" t="s">
        <v>2660</v>
      </c>
      <c r="H134" s="34" t="s">
        <v>4</v>
      </c>
      <c r="I134" s="34" t="s">
        <v>2863</v>
      </c>
      <c r="J134" s="34" t="s">
        <v>34</v>
      </c>
      <c r="K134" s="34" t="s">
        <v>34</v>
      </c>
      <c r="M134" s="34" t="s">
        <v>2678</v>
      </c>
      <c r="N134" s="34">
        <v>2</v>
      </c>
      <c r="O134" s="34">
        <v>0</v>
      </c>
      <c r="P134" s="34">
        <v>1</v>
      </c>
      <c r="Q134" s="34">
        <v>1</v>
      </c>
      <c r="R134" s="34">
        <v>0</v>
      </c>
      <c r="S134" s="34">
        <v>1</v>
      </c>
      <c r="T134" s="34">
        <v>0</v>
      </c>
      <c r="U134" s="77">
        <v>0</v>
      </c>
      <c r="V134" s="34">
        <v>0</v>
      </c>
      <c r="W134" s="60">
        <f>COUNTIFS(配置清单!G:G,G134,配置清单!$H:$H,"PM",配置清单!$N:$N,"在岗")</f>
        <v>2</v>
      </c>
      <c r="X134" s="61">
        <f t="shared" si="107"/>
        <v>1</v>
      </c>
      <c r="Y134" s="60">
        <f>COUNTIFS(配置清单!$G:$G,G134,配置清单!$H:$H,"PM",配置清单!$N:$N,"在岗",配置清单!$P:$P,"&lt;&gt;暂不胜任")</f>
        <v>2</v>
      </c>
      <c r="Z134" s="61">
        <f t="shared" si="108"/>
        <v>1</v>
      </c>
      <c r="AA134" s="62">
        <f>COUNTIFS(配置清单!$G:$G,G134,配置清单!$H:$H,"SE",配置清单!$N:$N,"在岗")+COUNTIFS(配置清单!$G:$G,G134,配置清单!$H:$H,"SA",配置清单!$N:$N,"在岗")</f>
        <v>0</v>
      </c>
      <c r="AB134" s="61" t="str">
        <f t="shared" si="109"/>
        <v>NA</v>
      </c>
      <c r="AC134" s="60">
        <f>COUNTIFS(配置清单!$G:$G,G134,配置清单!$H:$H,"SE",配置清单!$N:$N,"在岗",配置清单!$P:$P,"&lt;&gt;暂不胜任")+COUNTIFS(配置清单!$G:$G,G134,配置清单!$H:$H,"SA",配置清单!$N:$N,"在岗",配置清单!$P:$P,"&lt;&gt;暂不胜任")</f>
        <v>0</v>
      </c>
      <c r="AD134" s="61" t="str">
        <f t="shared" si="110"/>
        <v>NA</v>
      </c>
      <c r="AE134" s="60">
        <f>COUNTIFS(配置清单!$G:$G,G134,配置清单!H:H,"MDE",配置清单!N:N,"在岗")</f>
        <v>1</v>
      </c>
      <c r="AF134" s="61">
        <f t="shared" si="111"/>
        <v>1</v>
      </c>
      <c r="AG134" s="60">
        <f>COUNTIFS(配置清单!$G:$G,G134,配置清单!$H:$H,"MDE",配置清单!$N:$N,"在岗",配置清单!$P:$P,"&lt;&gt;暂不胜任")</f>
        <v>1</v>
      </c>
      <c r="AH134" s="61">
        <f t="shared" si="112"/>
        <v>1</v>
      </c>
      <c r="AI134" s="62">
        <f>COUNTIFS(配置清单!G:G,G134,配置清单!H:H,"TPM",配置清单!N:N,"在岗")+COUNTIFS(配置清单!G:G,G134,配置清单!H:H,"TC",配置清单!N:N,"在岗")</f>
        <v>1</v>
      </c>
      <c r="AJ134" s="61">
        <f t="shared" si="113"/>
        <v>1</v>
      </c>
      <c r="AK134" s="60">
        <f>COUNTIFS(配置清单!G:G,G134,配置清单!H:H,"TPM",配置清单!N:N,"在岗",配置清单!P:P,"&lt;&gt;暂不胜任")+COUNTIFS(配置清单!G:G,G134,配置清单!H:H,"TC",配置清单!N:N,"在岗",配置清单!P:P,"&lt;&gt;暂不胜任")</f>
        <v>1</v>
      </c>
      <c r="AL134" s="61">
        <f t="shared" si="114"/>
        <v>1</v>
      </c>
      <c r="AM134" s="60">
        <f>COUNTIFS(配置清单!G:G,G134,配置清单!H:H,"TSE",配置清单!N:N,"在岗")</f>
        <v>0</v>
      </c>
      <c r="AN134" s="61" t="str">
        <f t="shared" si="115"/>
        <v>NA</v>
      </c>
      <c r="AO134" s="60">
        <f>COUNTIFS(配置清单!G:G,G134,配置清单!H:H,"TSE",配置清单!N:N,"在岗",配置清单!P:P,"&lt;&gt;暂不胜任")</f>
        <v>0</v>
      </c>
      <c r="AP134" s="61" t="str">
        <f t="shared" si="116"/>
        <v>NA</v>
      </c>
      <c r="AQ134" s="60">
        <f>COUNTIFS(配置清单!$G:$G,G134,配置清单!H:H,"QA",配置清单!N:N,"在岗")</f>
        <v>1</v>
      </c>
      <c r="AR134" s="61">
        <f t="shared" si="117"/>
        <v>1</v>
      </c>
      <c r="AS134" s="60">
        <f>COUNTIFS(配置清单!$G:$G,G134,配置清单!$H:$H,"QA",配置清单!$N:$N,"在岗",配置清单!$P:$P,"&lt;&gt;暂不胜任")</f>
        <v>1</v>
      </c>
      <c r="AT134" s="61">
        <f t="shared" si="118"/>
        <v>1</v>
      </c>
      <c r="AU134" s="60">
        <f>COUNTIFS(配置清单!G:G,规划及评估!G134,配置清单!H:H,"BA",配置清单!N:N,"在岗")</f>
        <v>0</v>
      </c>
      <c r="AV134" s="61" t="str">
        <f t="shared" si="119"/>
        <v>NA</v>
      </c>
      <c r="AW134" s="60">
        <f>COUNTIFS(配置清单!G:G,G134,配置清单!H:H,"BA",配置清单!N:N,"在岗",配置清单!P:P,"&lt;&gt;暂不胜任")</f>
        <v>0</v>
      </c>
      <c r="AX134" s="61" t="str">
        <f t="shared" si="120"/>
        <v>NA</v>
      </c>
      <c r="AY134" s="60">
        <f>COUNTIFS(配置清单!G:G,规划及评估!G134,配置清单!H:H,"IA",配置清单!N:N,"在岗")</f>
        <v>0</v>
      </c>
      <c r="AZ134" s="61" t="str">
        <f t="shared" si="121"/>
        <v>NA</v>
      </c>
      <c r="BA134" s="60">
        <f>COUNTIFS(配置清单!G:G,G134,配置清单!H:H,"IA",配置清单!N:N,"在岗",配置清单!P:P,"&lt;&gt;暂不胜任")</f>
        <v>0</v>
      </c>
      <c r="BB134" s="61" t="str">
        <f t="shared" si="122"/>
        <v>NA</v>
      </c>
      <c r="BC134" s="60">
        <f>COUNTIFS(配置清单!G:G,规划及评估!G134,配置清单!H:H,"产品经理",配置清单!N:N,"在岗")</f>
        <v>0</v>
      </c>
      <c r="BD134" s="61" t="str">
        <f t="shared" si="123"/>
        <v>NA</v>
      </c>
      <c r="BE134" s="60">
        <f>COUNTIFS(配置清单!G:G,G134,配置清单!H:H,"产品经理",配置清单!N:N,"在岗",配置清单!P:P,"&lt;&gt;暂不胜任")</f>
        <v>0</v>
      </c>
      <c r="BF134" s="61" t="str">
        <f t="shared" si="124"/>
        <v>NA</v>
      </c>
      <c r="BG134" s="63">
        <f t="shared" si="125"/>
        <v>5</v>
      </c>
      <c r="BH134" s="64">
        <f t="shared" si="126"/>
        <v>5</v>
      </c>
      <c r="BI134" s="64">
        <f t="shared" si="127"/>
        <v>5</v>
      </c>
      <c r="BJ134" s="64">
        <f t="shared" si="128"/>
        <v>5</v>
      </c>
      <c r="BK134" s="65">
        <f t="shared" si="129"/>
        <v>1</v>
      </c>
      <c r="BL134" s="66">
        <f t="shared" si="130"/>
        <v>1</v>
      </c>
      <c r="BM134" s="92">
        <f t="shared" si="131"/>
        <v>2</v>
      </c>
      <c r="BN134" s="92">
        <f t="shared" si="132"/>
        <v>2</v>
      </c>
      <c r="BO134" s="92">
        <f t="shared" si="133"/>
        <v>0</v>
      </c>
      <c r="BP134" s="92">
        <f t="shared" si="134"/>
        <v>0</v>
      </c>
      <c r="BQ134" s="92">
        <f t="shared" si="135"/>
        <v>1</v>
      </c>
      <c r="BR134" s="92">
        <f t="shared" si="136"/>
        <v>1</v>
      </c>
      <c r="BS134" s="92">
        <f t="shared" si="137"/>
        <v>1</v>
      </c>
      <c r="BT134" s="92">
        <f t="shared" si="138"/>
        <v>1</v>
      </c>
      <c r="BU134" s="92">
        <f t="shared" si="139"/>
        <v>0</v>
      </c>
      <c r="BV134" s="92">
        <f t="shared" si="140"/>
        <v>0</v>
      </c>
      <c r="BW134" s="92">
        <f t="shared" si="141"/>
        <v>1</v>
      </c>
      <c r="BX134" s="92">
        <f t="shared" si="142"/>
        <v>1</v>
      </c>
      <c r="BY134" s="92">
        <f t="shared" si="143"/>
        <v>0</v>
      </c>
      <c r="BZ134" s="92">
        <f t="shared" si="144"/>
        <v>0</v>
      </c>
      <c r="CA134" s="92">
        <f t="shared" si="145"/>
        <v>0</v>
      </c>
      <c r="CB134" s="92">
        <f t="shared" si="146"/>
        <v>0</v>
      </c>
      <c r="CC134" s="92">
        <f t="shared" si="147"/>
        <v>0</v>
      </c>
      <c r="CD134" s="92">
        <f t="shared" si="148"/>
        <v>0</v>
      </c>
    </row>
    <row r="135" spans="1:82" hidden="1">
      <c r="A135" s="34">
        <v>43</v>
      </c>
      <c r="B135" s="34" t="s">
        <v>945</v>
      </c>
      <c r="C135" s="34" t="s">
        <v>2403</v>
      </c>
      <c r="D135" s="34" t="s">
        <v>1066</v>
      </c>
      <c r="E135" s="34" t="s">
        <v>2450</v>
      </c>
      <c r="F135" s="34" t="s">
        <v>2659</v>
      </c>
      <c r="G135" s="34" t="s">
        <v>2679</v>
      </c>
      <c r="H135" s="34" t="s">
        <v>4</v>
      </c>
      <c r="I135" s="34" t="s">
        <v>2863</v>
      </c>
      <c r="J135" s="34" t="s">
        <v>34</v>
      </c>
      <c r="K135" s="34" t="s">
        <v>34</v>
      </c>
      <c r="M135" s="34" t="s">
        <v>2678</v>
      </c>
      <c r="N135" s="34">
        <v>3</v>
      </c>
      <c r="O135" s="34">
        <v>1</v>
      </c>
      <c r="P135" s="34">
        <v>2</v>
      </c>
      <c r="Q135" s="34">
        <v>3</v>
      </c>
      <c r="R135" s="34">
        <v>0</v>
      </c>
      <c r="S135" s="34">
        <v>1</v>
      </c>
      <c r="T135" s="34">
        <v>0</v>
      </c>
      <c r="U135" s="77">
        <v>0</v>
      </c>
      <c r="V135" s="34">
        <v>0</v>
      </c>
      <c r="W135" s="60">
        <f>COUNTIFS(配置清单!G:G,G135,配置清单!$H:$H,"PM",配置清单!$N:$N,"在岗")</f>
        <v>3</v>
      </c>
      <c r="X135" s="61">
        <f t="shared" si="107"/>
        <v>1</v>
      </c>
      <c r="Y135" s="60">
        <f>COUNTIFS(配置清单!$G:$G,G135,配置清单!$H:$H,"PM",配置清单!$N:$N,"在岗",配置清单!$P:$P,"&lt;&gt;暂不胜任")</f>
        <v>3</v>
      </c>
      <c r="Z135" s="61">
        <f t="shared" si="108"/>
        <v>1</v>
      </c>
      <c r="AA135" s="62">
        <f>COUNTIFS(配置清单!$G:$G,G135,配置清单!$H:$H,"SE",配置清单!$N:$N,"在岗")+COUNTIFS(配置清单!$G:$G,G135,配置清单!$H:$H,"SA",配置清单!$N:$N,"在岗")</f>
        <v>1</v>
      </c>
      <c r="AB135" s="61">
        <f t="shared" si="109"/>
        <v>1</v>
      </c>
      <c r="AC135" s="60">
        <f>COUNTIFS(配置清单!$G:$G,G135,配置清单!$H:$H,"SE",配置清单!$N:$N,"在岗",配置清单!$P:$P,"&lt;&gt;暂不胜任")+COUNTIFS(配置清单!$G:$G,G135,配置清单!$H:$H,"SA",配置清单!$N:$N,"在岗",配置清单!$P:$P,"&lt;&gt;暂不胜任")</f>
        <v>1</v>
      </c>
      <c r="AD135" s="61">
        <f t="shared" si="110"/>
        <v>1</v>
      </c>
      <c r="AE135" s="60">
        <f>COUNTIFS(配置清单!$G:$G,G135,配置清单!H:H,"MDE",配置清单!N:N,"在岗")</f>
        <v>2</v>
      </c>
      <c r="AF135" s="61">
        <f t="shared" si="111"/>
        <v>1</v>
      </c>
      <c r="AG135" s="60">
        <f>COUNTIFS(配置清单!$G:$G,G135,配置清单!$H:$H,"MDE",配置清单!$N:$N,"在岗",配置清单!$P:$P,"&lt;&gt;暂不胜任")</f>
        <v>2</v>
      </c>
      <c r="AH135" s="61">
        <f t="shared" si="112"/>
        <v>1</v>
      </c>
      <c r="AI135" s="62">
        <f>COUNTIFS(配置清单!G:G,G135,配置清单!H:H,"TPM",配置清单!N:N,"在岗")+COUNTIFS(配置清单!G:G,G135,配置清单!H:H,"TC",配置清单!N:N,"在岗")</f>
        <v>3</v>
      </c>
      <c r="AJ135" s="61">
        <f t="shared" si="113"/>
        <v>1</v>
      </c>
      <c r="AK135" s="60">
        <f>COUNTIFS(配置清单!G:G,G135,配置清单!H:H,"TPM",配置清单!N:N,"在岗",配置清单!P:P,"&lt;&gt;暂不胜任")+COUNTIFS(配置清单!G:G,G135,配置清单!H:H,"TC",配置清单!N:N,"在岗",配置清单!P:P,"&lt;&gt;暂不胜任")</f>
        <v>3</v>
      </c>
      <c r="AL135" s="61">
        <f t="shared" si="114"/>
        <v>1</v>
      </c>
      <c r="AM135" s="60">
        <f>COUNTIFS(配置清单!G:G,G135,配置清单!H:H,"TSE",配置清单!N:N,"在岗")</f>
        <v>0</v>
      </c>
      <c r="AN135" s="61" t="str">
        <f t="shared" si="115"/>
        <v>NA</v>
      </c>
      <c r="AO135" s="60">
        <f>COUNTIFS(配置清单!G:G,G135,配置清单!H:H,"TSE",配置清单!N:N,"在岗",配置清单!P:P,"&lt;&gt;暂不胜任")</f>
        <v>0</v>
      </c>
      <c r="AP135" s="61" t="str">
        <f t="shared" si="116"/>
        <v>NA</v>
      </c>
      <c r="AQ135" s="60">
        <f>COUNTIFS(配置清单!$G:$G,G135,配置清单!H:H,"QA",配置清单!N:N,"在岗")</f>
        <v>1</v>
      </c>
      <c r="AR135" s="61">
        <f t="shared" si="117"/>
        <v>1</v>
      </c>
      <c r="AS135" s="60">
        <f>COUNTIFS(配置清单!$G:$G,G135,配置清单!$H:$H,"QA",配置清单!$N:$N,"在岗",配置清单!$P:$P,"&lt;&gt;暂不胜任")</f>
        <v>1</v>
      </c>
      <c r="AT135" s="61">
        <f t="shared" si="118"/>
        <v>1</v>
      </c>
      <c r="AU135" s="60">
        <f>COUNTIFS(配置清单!G:G,规划及评估!G135,配置清单!H:H,"BA",配置清单!N:N,"在岗")</f>
        <v>0</v>
      </c>
      <c r="AV135" s="61" t="str">
        <f t="shared" si="119"/>
        <v>NA</v>
      </c>
      <c r="AW135" s="60">
        <f>COUNTIFS(配置清单!G:G,G135,配置清单!H:H,"BA",配置清单!N:N,"在岗",配置清单!P:P,"&lt;&gt;暂不胜任")</f>
        <v>0</v>
      </c>
      <c r="AX135" s="61" t="str">
        <f t="shared" si="120"/>
        <v>NA</v>
      </c>
      <c r="AY135" s="60">
        <f>COUNTIFS(配置清单!G:G,规划及评估!G135,配置清单!H:H,"IA",配置清单!N:N,"在岗")</f>
        <v>0</v>
      </c>
      <c r="AZ135" s="61" t="str">
        <f t="shared" si="121"/>
        <v>NA</v>
      </c>
      <c r="BA135" s="60">
        <f>COUNTIFS(配置清单!G:G,G135,配置清单!H:H,"IA",配置清单!N:N,"在岗",配置清单!P:P,"&lt;&gt;暂不胜任")</f>
        <v>0</v>
      </c>
      <c r="BB135" s="61" t="str">
        <f t="shared" si="122"/>
        <v>NA</v>
      </c>
      <c r="BC135" s="60">
        <f>COUNTIFS(配置清单!G:G,规划及评估!G135,配置清单!H:H,"产品经理",配置清单!N:N,"在岗")</f>
        <v>0</v>
      </c>
      <c r="BD135" s="61" t="str">
        <f t="shared" si="123"/>
        <v>NA</v>
      </c>
      <c r="BE135" s="60">
        <f>COUNTIFS(配置清单!G:G,G135,配置清单!H:H,"产品经理",配置清单!N:N,"在岗",配置清单!P:P,"&lt;&gt;暂不胜任")</f>
        <v>0</v>
      </c>
      <c r="BF135" s="61" t="str">
        <f t="shared" si="124"/>
        <v>NA</v>
      </c>
      <c r="BG135" s="63">
        <f t="shared" si="125"/>
        <v>10</v>
      </c>
      <c r="BH135" s="64">
        <f t="shared" si="126"/>
        <v>10</v>
      </c>
      <c r="BI135" s="64">
        <f t="shared" si="127"/>
        <v>10</v>
      </c>
      <c r="BJ135" s="64">
        <f t="shared" si="128"/>
        <v>10</v>
      </c>
      <c r="BK135" s="65">
        <f t="shared" si="129"/>
        <v>1</v>
      </c>
      <c r="BL135" s="66">
        <f t="shared" si="130"/>
        <v>1</v>
      </c>
      <c r="BM135" s="92">
        <f t="shared" si="131"/>
        <v>3</v>
      </c>
      <c r="BN135" s="92">
        <f t="shared" si="132"/>
        <v>3</v>
      </c>
      <c r="BO135" s="92">
        <f t="shared" si="133"/>
        <v>1</v>
      </c>
      <c r="BP135" s="92">
        <f t="shared" si="134"/>
        <v>1</v>
      </c>
      <c r="BQ135" s="92">
        <f t="shared" si="135"/>
        <v>2</v>
      </c>
      <c r="BR135" s="92">
        <f t="shared" si="136"/>
        <v>2</v>
      </c>
      <c r="BS135" s="92">
        <f t="shared" si="137"/>
        <v>3</v>
      </c>
      <c r="BT135" s="92">
        <f t="shared" si="138"/>
        <v>3</v>
      </c>
      <c r="BU135" s="92">
        <f t="shared" si="139"/>
        <v>0</v>
      </c>
      <c r="BV135" s="92">
        <f t="shared" si="140"/>
        <v>0</v>
      </c>
      <c r="BW135" s="92">
        <f t="shared" si="141"/>
        <v>1</v>
      </c>
      <c r="BX135" s="92">
        <f t="shared" si="142"/>
        <v>1</v>
      </c>
      <c r="BY135" s="92">
        <f t="shared" si="143"/>
        <v>0</v>
      </c>
      <c r="BZ135" s="92">
        <f t="shared" si="144"/>
        <v>0</v>
      </c>
      <c r="CA135" s="92">
        <f t="shared" si="145"/>
        <v>0</v>
      </c>
      <c r="CB135" s="92">
        <f t="shared" si="146"/>
        <v>0</v>
      </c>
      <c r="CC135" s="92">
        <f t="shared" si="147"/>
        <v>0</v>
      </c>
      <c r="CD135" s="92">
        <f t="shared" si="148"/>
        <v>0</v>
      </c>
    </row>
    <row r="136" spans="1:82" hidden="1">
      <c r="A136" s="34">
        <v>44</v>
      </c>
      <c r="B136" s="34" t="s">
        <v>945</v>
      </c>
      <c r="C136" s="34" t="s">
        <v>2403</v>
      </c>
      <c r="D136" s="34" t="s">
        <v>204</v>
      </c>
      <c r="E136" s="34" t="s">
        <v>208</v>
      </c>
      <c r="F136" s="34" t="s">
        <v>2707</v>
      </c>
      <c r="G136" s="34" t="s">
        <v>2708</v>
      </c>
      <c r="H136" s="34" t="s">
        <v>7</v>
      </c>
      <c r="I136" s="34" t="s">
        <v>2868</v>
      </c>
      <c r="J136" s="34" t="s">
        <v>195</v>
      </c>
      <c r="K136" s="34" t="s">
        <v>34</v>
      </c>
      <c r="L136" s="34" t="s">
        <v>2866</v>
      </c>
      <c r="N136" s="34">
        <v>1</v>
      </c>
      <c r="O136" s="34">
        <v>2</v>
      </c>
      <c r="P136" s="34">
        <v>0</v>
      </c>
      <c r="Q136" s="34">
        <v>2</v>
      </c>
      <c r="R136" s="34">
        <v>0</v>
      </c>
      <c r="S136" s="34">
        <v>0</v>
      </c>
      <c r="T136" s="34">
        <v>0</v>
      </c>
      <c r="U136" s="77">
        <v>0</v>
      </c>
      <c r="V136" s="34">
        <v>0</v>
      </c>
      <c r="W136" s="60">
        <f>COUNTIFS(配置清单!G:G,G136,配置清单!$H:$H,"PM",配置清单!$N:$N,"在岗")</f>
        <v>1</v>
      </c>
      <c r="X136" s="61">
        <f t="shared" si="107"/>
        <v>1</v>
      </c>
      <c r="Y136" s="60">
        <f>COUNTIFS(配置清单!$G:$G,G136,配置清单!$H:$H,"PM",配置清单!$N:$N,"在岗",配置清单!$P:$P,"&lt;&gt;暂不胜任")</f>
        <v>1</v>
      </c>
      <c r="Z136" s="61">
        <f t="shared" si="108"/>
        <v>1</v>
      </c>
      <c r="AA136" s="62">
        <f>COUNTIFS(配置清单!$G:$G,G136,配置清单!$H:$H,"SE",配置清单!$N:$N,"在岗")+COUNTIFS(配置清单!$G:$G,G136,配置清单!$H:$H,"SA",配置清单!$N:$N,"在岗")</f>
        <v>2</v>
      </c>
      <c r="AB136" s="61">
        <f t="shared" si="109"/>
        <v>1</v>
      </c>
      <c r="AC136" s="60">
        <f>COUNTIFS(配置清单!$G:$G,G136,配置清单!$H:$H,"SE",配置清单!$N:$N,"在岗",配置清单!$P:$P,"&lt;&gt;暂不胜任")+COUNTIFS(配置清单!$G:$G,G136,配置清单!$H:$H,"SA",配置清单!$N:$N,"在岗",配置清单!$P:$P,"&lt;&gt;暂不胜任")</f>
        <v>2</v>
      </c>
      <c r="AD136" s="61">
        <f t="shared" si="110"/>
        <v>1</v>
      </c>
      <c r="AE136" s="60">
        <f>COUNTIFS(配置清单!$G:$G,G136,配置清单!H:H,"MDE",配置清单!N:N,"在岗")</f>
        <v>0</v>
      </c>
      <c r="AF136" s="61" t="str">
        <f t="shared" si="111"/>
        <v>NA</v>
      </c>
      <c r="AG136" s="60">
        <f>COUNTIFS(配置清单!$G:$G,G136,配置清单!$H:$H,"MDE",配置清单!$N:$N,"在岗",配置清单!$P:$P,"&lt;&gt;暂不胜任")</f>
        <v>0</v>
      </c>
      <c r="AH136" s="61" t="str">
        <f t="shared" si="112"/>
        <v>NA</v>
      </c>
      <c r="AI136" s="62">
        <f>COUNTIFS(配置清单!G:G,G136,配置清单!H:H,"TPM",配置清单!N:N,"在岗")+COUNTIFS(配置清单!G:G,G136,配置清单!H:H,"TC",配置清单!N:N,"在岗")</f>
        <v>2</v>
      </c>
      <c r="AJ136" s="61">
        <f t="shared" si="113"/>
        <v>1</v>
      </c>
      <c r="AK136" s="60">
        <f>COUNTIFS(配置清单!G:G,G136,配置清单!H:H,"TPM",配置清单!N:N,"在岗",配置清单!P:P,"&lt;&gt;暂不胜任")+COUNTIFS(配置清单!G:G,G136,配置清单!H:H,"TC",配置清单!N:N,"在岗",配置清单!P:P,"&lt;&gt;暂不胜任")</f>
        <v>2</v>
      </c>
      <c r="AL136" s="61">
        <f t="shared" si="114"/>
        <v>1</v>
      </c>
      <c r="AM136" s="60">
        <f>COUNTIFS(配置清单!G:G,G136,配置清单!H:H,"TSE",配置清单!N:N,"在岗")</f>
        <v>0</v>
      </c>
      <c r="AN136" s="61" t="str">
        <f t="shared" si="115"/>
        <v>NA</v>
      </c>
      <c r="AO136" s="60">
        <f>COUNTIFS(配置清单!G:G,G136,配置清单!H:H,"TSE",配置清单!N:N,"在岗",配置清单!P:P,"&lt;&gt;暂不胜任")</f>
        <v>0</v>
      </c>
      <c r="AP136" s="61" t="str">
        <f t="shared" si="116"/>
        <v>NA</v>
      </c>
      <c r="AQ136" s="60">
        <f>COUNTIFS(配置清单!$G:$G,G136,配置清单!H:H,"QA",配置清单!N:N,"在岗")</f>
        <v>0</v>
      </c>
      <c r="AR136" s="61" t="str">
        <f t="shared" si="117"/>
        <v>NA</v>
      </c>
      <c r="AS136" s="60">
        <f>COUNTIFS(配置清单!$G:$G,G136,配置清单!$H:$H,"QA",配置清单!$N:$N,"在岗",配置清单!$P:$P,"&lt;&gt;暂不胜任")</f>
        <v>0</v>
      </c>
      <c r="AT136" s="61" t="str">
        <f t="shared" si="118"/>
        <v>NA</v>
      </c>
      <c r="AU136" s="60">
        <f>COUNTIFS(配置清单!G:G,规划及评估!G136,配置清单!H:H,"BA",配置清单!N:N,"在岗")</f>
        <v>0</v>
      </c>
      <c r="AV136" s="61" t="str">
        <f t="shared" si="119"/>
        <v>NA</v>
      </c>
      <c r="AW136" s="60">
        <f>COUNTIFS(配置清单!G:G,G136,配置清单!H:H,"BA",配置清单!N:N,"在岗",配置清单!P:P,"&lt;&gt;暂不胜任")</f>
        <v>0</v>
      </c>
      <c r="AX136" s="61" t="str">
        <f t="shared" si="120"/>
        <v>NA</v>
      </c>
      <c r="AY136" s="60">
        <f>COUNTIFS(配置清单!G:G,规划及评估!G136,配置清单!H:H,"IA",配置清单!N:N,"在岗")</f>
        <v>0</v>
      </c>
      <c r="AZ136" s="61" t="str">
        <f t="shared" si="121"/>
        <v>NA</v>
      </c>
      <c r="BA136" s="60">
        <f>COUNTIFS(配置清单!G:G,G136,配置清单!H:H,"IA",配置清单!N:N,"在岗",配置清单!P:P,"&lt;&gt;暂不胜任")</f>
        <v>0</v>
      </c>
      <c r="BB136" s="61" t="str">
        <f t="shared" si="122"/>
        <v>NA</v>
      </c>
      <c r="BC136" s="60">
        <f>COUNTIFS(配置清单!G:G,规划及评估!G136,配置清单!H:H,"产品经理",配置清单!N:N,"在岗")</f>
        <v>0</v>
      </c>
      <c r="BD136" s="61" t="str">
        <f t="shared" si="123"/>
        <v>NA</v>
      </c>
      <c r="BE136" s="60">
        <f>COUNTIFS(配置清单!G:G,G136,配置清单!H:H,"产品经理",配置清单!N:N,"在岗",配置清单!P:P,"&lt;&gt;暂不胜任")</f>
        <v>0</v>
      </c>
      <c r="BF136" s="61" t="str">
        <f t="shared" si="124"/>
        <v>NA</v>
      </c>
      <c r="BG136" s="63">
        <f t="shared" si="125"/>
        <v>5</v>
      </c>
      <c r="BH136" s="64">
        <f t="shared" si="126"/>
        <v>5</v>
      </c>
      <c r="BI136" s="64">
        <f t="shared" si="127"/>
        <v>5</v>
      </c>
      <c r="BJ136" s="64">
        <f t="shared" si="128"/>
        <v>5</v>
      </c>
      <c r="BK136" s="65">
        <f t="shared" si="129"/>
        <v>1</v>
      </c>
      <c r="BL136" s="66">
        <f t="shared" si="130"/>
        <v>1</v>
      </c>
      <c r="BM136" s="92">
        <f t="shared" si="131"/>
        <v>1</v>
      </c>
      <c r="BN136" s="92">
        <f t="shared" si="132"/>
        <v>1</v>
      </c>
      <c r="BO136" s="92">
        <f t="shared" si="133"/>
        <v>2</v>
      </c>
      <c r="BP136" s="92">
        <f t="shared" si="134"/>
        <v>2</v>
      </c>
      <c r="BQ136" s="92">
        <f t="shared" si="135"/>
        <v>0</v>
      </c>
      <c r="BR136" s="92">
        <f t="shared" si="136"/>
        <v>0</v>
      </c>
      <c r="BS136" s="92">
        <f t="shared" si="137"/>
        <v>2</v>
      </c>
      <c r="BT136" s="92">
        <f t="shared" si="138"/>
        <v>2</v>
      </c>
      <c r="BU136" s="92">
        <f t="shared" si="139"/>
        <v>0</v>
      </c>
      <c r="BV136" s="92">
        <f t="shared" si="140"/>
        <v>0</v>
      </c>
      <c r="BW136" s="92">
        <f t="shared" si="141"/>
        <v>0</v>
      </c>
      <c r="BX136" s="92">
        <f t="shared" si="142"/>
        <v>0</v>
      </c>
      <c r="BY136" s="92">
        <f t="shared" si="143"/>
        <v>0</v>
      </c>
      <c r="BZ136" s="92">
        <f t="shared" si="144"/>
        <v>0</v>
      </c>
      <c r="CA136" s="92">
        <f t="shared" si="145"/>
        <v>0</v>
      </c>
      <c r="CB136" s="92">
        <f t="shared" si="146"/>
        <v>0</v>
      </c>
      <c r="CC136" s="92">
        <f t="shared" si="147"/>
        <v>0</v>
      </c>
      <c r="CD136" s="92">
        <f t="shared" si="148"/>
        <v>0</v>
      </c>
    </row>
    <row r="137" spans="1:82" hidden="1">
      <c r="A137" s="34">
        <v>45</v>
      </c>
      <c r="B137" s="34" t="s">
        <v>945</v>
      </c>
      <c r="C137" s="34" t="s">
        <v>2403</v>
      </c>
      <c r="D137" s="34" t="s">
        <v>1066</v>
      </c>
      <c r="E137" s="34" t="s">
        <v>2450</v>
      </c>
      <c r="F137" s="34" t="s">
        <v>2724</v>
      </c>
      <c r="G137" s="34" t="s">
        <v>2729</v>
      </c>
      <c r="H137" s="34" t="s">
        <v>6</v>
      </c>
      <c r="I137" s="34" t="s">
        <v>6</v>
      </c>
      <c r="J137" s="34" t="s">
        <v>195</v>
      </c>
      <c r="K137" s="34" t="s">
        <v>34</v>
      </c>
      <c r="L137" s="34" t="s">
        <v>2866</v>
      </c>
      <c r="M137" s="34" t="s">
        <v>2678</v>
      </c>
      <c r="N137" s="34">
        <v>1</v>
      </c>
      <c r="O137" s="34">
        <v>0</v>
      </c>
      <c r="P137" s="34">
        <v>1</v>
      </c>
      <c r="Q137" s="34">
        <v>2</v>
      </c>
      <c r="R137" s="34">
        <v>0</v>
      </c>
      <c r="S137" s="34">
        <v>1</v>
      </c>
      <c r="T137" s="34">
        <v>0</v>
      </c>
      <c r="U137" s="77">
        <v>0</v>
      </c>
      <c r="V137" s="34">
        <v>0</v>
      </c>
      <c r="W137" s="60">
        <f>COUNTIFS(配置清单!G:G,G137,配置清单!$H:$H,"PM",配置清单!$N:$N,"在岗")</f>
        <v>1</v>
      </c>
      <c r="X137" s="61">
        <f t="shared" si="107"/>
        <v>1</v>
      </c>
      <c r="Y137" s="60">
        <f>COUNTIFS(配置清单!$G:$G,G137,配置清单!$H:$H,"PM",配置清单!$N:$N,"在岗",配置清单!$P:$P,"&lt;&gt;暂不胜任")</f>
        <v>1</v>
      </c>
      <c r="Z137" s="61">
        <f t="shared" si="108"/>
        <v>1</v>
      </c>
      <c r="AA137" s="62">
        <f>COUNTIFS(配置清单!$G:$G,G137,配置清单!$H:$H,"SE",配置清单!$N:$N,"在岗")+COUNTIFS(配置清单!$G:$G,G137,配置清单!$H:$H,"SA",配置清单!$N:$N,"在岗")</f>
        <v>0</v>
      </c>
      <c r="AB137" s="61" t="str">
        <f t="shared" si="109"/>
        <v>NA</v>
      </c>
      <c r="AC137" s="60">
        <f>COUNTIFS(配置清单!$G:$G,G137,配置清单!$H:$H,"SE",配置清单!$N:$N,"在岗",配置清单!$P:$P,"&lt;&gt;暂不胜任")+COUNTIFS(配置清单!$G:$G,G137,配置清单!$H:$H,"SA",配置清单!$N:$N,"在岗",配置清单!$P:$P,"&lt;&gt;暂不胜任")</f>
        <v>0</v>
      </c>
      <c r="AD137" s="61" t="str">
        <f t="shared" si="110"/>
        <v>NA</v>
      </c>
      <c r="AE137" s="60">
        <f>COUNTIFS(配置清单!$G:$G,G137,配置清单!H:H,"MDE",配置清单!N:N,"在岗")</f>
        <v>0</v>
      </c>
      <c r="AF137" s="61">
        <f t="shared" si="111"/>
        <v>0</v>
      </c>
      <c r="AG137" s="60">
        <f>COUNTIFS(配置清单!$G:$G,G137,配置清单!$H:$H,"MDE",配置清单!$N:$N,"在岗",配置清单!$P:$P,"&lt;&gt;暂不胜任")</f>
        <v>0</v>
      </c>
      <c r="AH137" s="61">
        <f t="shared" si="112"/>
        <v>0</v>
      </c>
      <c r="AI137" s="62">
        <f>COUNTIFS(配置清单!G:G,G137,配置清单!H:H,"TPM",配置清单!N:N,"在岗")+COUNTIFS(配置清单!G:G,G137,配置清单!H:H,"TC",配置清单!N:N,"在岗")</f>
        <v>1</v>
      </c>
      <c r="AJ137" s="61">
        <f t="shared" si="113"/>
        <v>0.5</v>
      </c>
      <c r="AK137" s="60">
        <f>COUNTIFS(配置清单!G:G,G137,配置清单!H:H,"TPM",配置清单!N:N,"在岗",配置清单!P:P,"&lt;&gt;暂不胜任")+COUNTIFS(配置清单!G:G,G137,配置清单!H:H,"TC",配置清单!N:N,"在岗",配置清单!P:P,"&lt;&gt;暂不胜任")</f>
        <v>1</v>
      </c>
      <c r="AL137" s="61">
        <f t="shared" si="114"/>
        <v>1</v>
      </c>
      <c r="AM137" s="60">
        <f>COUNTIFS(配置清单!G:G,G137,配置清单!H:H,"TSE",配置清单!N:N,"在岗")</f>
        <v>0</v>
      </c>
      <c r="AN137" s="61" t="str">
        <f t="shared" si="115"/>
        <v>NA</v>
      </c>
      <c r="AO137" s="60">
        <f>COUNTIFS(配置清单!G:G,G137,配置清单!H:H,"TSE",配置清单!N:N,"在岗",配置清单!P:P,"&lt;&gt;暂不胜任")</f>
        <v>0</v>
      </c>
      <c r="AP137" s="61" t="str">
        <f t="shared" si="116"/>
        <v>NA</v>
      </c>
      <c r="AQ137" s="60">
        <f>COUNTIFS(配置清单!$G:$G,G137,配置清单!H:H,"QA",配置清单!N:N,"在岗")</f>
        <v>1</v>
      </c>
      <c r="AR137" s="61">
        <f t="shared" si="117"/>
        <v>1</v>
      </c>
      <c r="AS137" s="60">
        <f>COUNTIFS(配置清单!$G:$G,G137,配置清单!$H:$H,"QA",配置清单!$N:$N,"在岗",配置清单!$P:$P,"&lt;&gt;暂不胜任")</f>
        <v>1</v>
      </c>
      <c r="AT137" s="61">
        <f t="shared" si="118"/>
        <v>1</v>
      </c>
      <c r="AU137" s="60">
        <f>COUNTIFS(配置清单!G:G,规划及评估!G137,配置清单!H:H,"BA",配置清单!N:N,"在岗")</f>
        <v>0</v>
      </c>
      <c r="AV137" s="61" t="str">
        <f t="shared" si="119"/>
        <v>NA</v>
      </c>
      <c r="AW137" s="60">
        <f>COUNTIFS(配置清单!G:G,G137,配置清单!H:H,"BA",配置清单!N:N,"在岗",配置清单!P:P,"&lt;&gt;暂不胜任")</f>
        <v>0</v>
      </c>
      <c r="AX137" s="61" t="str">
        <f t="shared" si="120"/>
        <v>NA</v>
      </c>
      <c r="AY137" s="60">
        <f>COUNTIFS(配置清单!G:G,规划及评估!G137,配置清单!H:H,"IA",配置清单!N:N,"在岗")</f>
        <v>0</v>
      </c>
      <c r="AZ137" s="61" t="str">
        <f t="shared" si="121"/>
        <v>NA</v>
      </c>
      <c r="BA137" s="60">
        <f>COUNTIFS(配置清单!G:G,G137,配置清单!H:H,"IA",配置清单!N:N,"在岗",配置清单!P:P,"&lt;&gt;暂不胜任")</f>
        <v>0</v>
      </c>
      <c r="BB137" s="61" t="str">
        <f t="shared" si="122"/>
        <v>NA</v>
      </c>
      <c r="BC137" s="60">
        <f>COUNTIFS(配置清单!G:G,规划及评估!G137,配置清单!H:H,"产品经理",配置清单!N:N,"在岗")</f>
        <v>0</v>
      </c>
      <c r="BD137" s="61" t="str">
        <f t="shared" si="123"/>
        <v>NA</v>
      </c>
      <c r="BE137" s="60">
        <f>COUNTIFS(配置清单!G:G,G137,配置清单!H:H,"产品经理",配置清单!N:N,"在岗",配置清单!P:P,"&lt;&gt;暂不胜任")</f>
        <v>0</v>
      </c>
      <c r="BF137" s="61" t="str">
        <f t="shared" si="124"/>
        <v>NA</v>
      </c>
      <c r="BG137" s="63">
        <f t="shared" si="125"/>
        <v>5</v>
      </c>
      <c r="BH137" s="64">
        <f t="shared" si="126"/>
        <v>3</v>
      </c>
      <c r="BI137" s="64">
        <f t="shared" si="127"/>
        <v>3</v>
      </c>
      <c r="BJ137" s="64">
        <f t="shared" si="128"/>
        <v>3</v>
      </c>
      <c r="BK137" s="65">
        <f t="shared" si="129"/>
        <v>0.6</v>
      </c>
      <c r="BL137" s="66">
        <f t="shared" si="130"/>
        <v>1</v>
      </c>
      <c r="BM137" s="92">
        <f t="shared" si="131"/>
        <v>1</v>
      </c>
      <c r="BN137" s="92">
        <f t="shared" si="132"/>
        <v>1</v>
      </c>
      <c r="BO137" s="92">
        <f t="shared" si="133"/>
        <v>0</v>
      </c>
      <c r="BP137" s="92">
        <f t="shared" si="134"/>
        <v>0</v>
      </c>
      <c r="BQ137" s="92">
        <f t="shared" si="135"/>
        <v>0</v>
      </c>
      <c r="BR137" s="92">
        <f t="shared" si="136"/>
        <v>0</v>
      </c>
      <c r="BS137" s="92">
        <f t="shared" si="137"/>
        <v>1</v>
      </c>
      <c r="BT137" s="92">
        <f t="shared" si="138"/>
        <v>1</v>
      </c>
      <c r="BU137" s="92">
        <f t="shared" si="139"/>
        <v>0</v>
      </c>
      <c r="BV137" s="92">
        <f t="shared" si="140"/>
        <v>0</v>
      </c>
      <c r="BW137" s="92">
        <f t="shared" si="141"/>
        <v>1</v>
      </c>
      <c r="BX137" s="92">
        <f t="shared" si="142"/>
        <v>1</v>
      </c>
      <c r="BY137" s="92">
        <f t="shared" si="143"/>
        <v>0</v>
      </c>
      <c r="BZ137" s="92">
        <f t="shared" si="144"/>
        <v>0</v>
      </c>
      <c r="CA137" s="92">
        <f t="shared" si="145"/>
        <v>0</v>
      </c>
      <c r="CB137" s="92">
        <f t="shared" si="146"/>
        <v>0</v>
      </c>
      <c r="CC137" s="92">
        <f t="shared" si="147"/>
        <v>0</v>
      </c>
      <c r="CD137" s="92">
        <f t="shared" si="148"/>
        <v>0</v>
      </c>
    </row>
    <row r="138" spans="1:82" hidden="1">
      <c r="A138" s="34">
        <v>46</v>
      </c>
      <c r="B138" s="34" t="s">
        <v>945</v>
      </c>
      <c r="C138" s="34" t="s">
        <v>2403</v>
      </c>
      <c r="D138" s="34" t="s">
        <v>1066</v>
      </c>
      <c r="E138" s="34" t="s">
        <v>2450</v>
      </c>
      <c r="F138" s="34" t="s">
        <v>2724</v>
      </c>
      <c r="G138" s="34" t="s">
        <v>2725</v>
      </c>
      <c r="H138" s="34" t="s">
        <v>7</v>
      </c>
      <c r="I138" s="34" t="s">
        <v>7</v>
      </c>
      <c r="J138" s="34" t="s">
        <v>34</v>
      </c>
      <c r="K138" s="34" t="s">
        <v>34</v>
      </c>
      <c r="L138" s="34" t="s">
        <v>2865</v>
      </c>
      <c r="M138" s="34" t="s">
        <v>2678</v>
      </c>
      <c r="N138" s="34">
        <v>1</v>
      </c>
      <c r="O138" s="34">
        <v>0</v>
      </c>
      <c r="P138" s="34">
        <v>2</v>
      </c>
      <c r="Q138" s="34">
        <v>4</v>
      </c>
      <c r="R138" s="34">
        <v>0</v>
      </c>
      <c r="S138" s="34">
        <v>1</v>
      </c>
      <c r="T138" s="34">
        <v>0</v>
      </c>
      <c r="U138" s="77">
        <v>0</v>
      </c>
      <c r="V138" s="34">
        <v>0</v>
      </c>
      <c r="W138" s="60">
        <f>COUNTIFS(配置清单!G:G,G138,配置清单!$H:$H,"PM",配置清单!$N:$N,"在岗")</f>
        <v>1</v>
      </c>
      <c r="X138" s="61">
        <f t="shared" si="107"/>
        <v>1</v>
      </c>
      <c r="Y138" s="60">
        <f>COUNTIFS(配置清单!$G:$G,G138,配置清单!$H:$H,"PM",配置清单!$N:$N,"在岗",配置清单!$P:$P,"&lt;&gt;暂不胜任")</f>
        <v>1</v>
      </c>
      <c r="Z138" s="61">
        <f t="shared" si="108"/>
        <v>1</v>
      </c>
      <c r="AA138" s="62">
        <f>COUNTIFS(配置清单!$G:$G,G138,配置清单!$H:$H,"SE",配置清单!$N:$N,"在岗")+COUNTIFS(配置清单!$G:$G,G138,配置清单!$H:$H,"SA",配置清单!$N:$N,"在岗")</f>
        <v>0</v>
      </c>
      <c r="AB138" s="61" t="str">
        <f t="shared" si="109"/>
        <v>NA</v>
      </c>
      <c r="AC138" s="60">
        <f>COUNTIFS(配置清单!$G:$G,G138,配置清单!$H:$H,"SE",配置清单!$N:$N,"在岗",配置清单!$P:$P,"&lt;&gt;暂不胜任")+COUNTIFS(配置清单!$G:$G,G138,配置清单!$H:$H,"SA",配置清单!$N:$N,"在岗",配置清单!$P:$P,"&lt;&gt;暂不胜任")</f>
        <v>0</v>
      </c>
      <c r="AD138" s="61" t="str">
        <f t="shared" si="110"/>
        <v>NA</v>
      </c>
      <c r="AE138" s="60">
        <f>COUNTIFS(配置清单!$G:$G,G138,配置清单!H:H,"MDE",配置清单!N:N,"在岗")</f>
        <v>1</v>
      </c>
      <c r="AF138" s="61">
        <f t="shared" si="111"/>
        <v>0.5</v>
      </c>
      <c r="AG138" s="60">
        <f>COUNTIFS(配置清单!$G:$G,G138,配置清单!$H:$H,"MDE",配置清单!$N:$N,"在岗",配置清单!$P:$P,"&lt;&gt;暂不胜任")</f>
        <v>1</v>
      </c>
      <c r="AH138" s="61">
        <f t="shared" si="112"/>
        <v>1</v>
      </c>
      <c r="AI138" s="62">
        <f>COUNTIFS(配置清单!G:G,G138,配置清单!H:H,"TPM",配置清单!N:N,"在岗")+COUNTIFS(配置清单!G:G,G138,配置清单!H:H,"TC",配置清单!N:N,"在岗")</f>
        <v>2</v>
      </c>
      <c r="AJ138" s="61">
        <f t="shared" si="113"/>
        <v>0.5</v>
      </c>
      <c r="AK138" s="60">
        <f>COUNTIFS(配置清单!G:G,G138,配置清单!H:H,"TPM",配置清单!N:N,"在岗",配置清单!P:P,"&lt;&gt;暂不胜任")+COUNTIFS(配置清单!G:G,G138,配置清单!H:H,"TC",配置清单!N:N,"在岗",配置清单!P:P,"&lt;&gt;暂不胜任")</f>
        <v>2</v>
      </c>
      <c r="AL138" s="61">
        <f t="shared" si="114"/>
        <v>1</v>
      </c>
      <c r="AM138" s="60">
        <f>COUNTIFS(配置清单!G:G,G138,配置清单!H:H,"TSE",配置清单!N:N,"在岗")</f>
        <v>0</v>
      </c>
      <c r="AN138" s="61" t="str">
        <f t="shared" si="115"/>
        <v>NA</v>
      </c>
      <c r="AO138" s="60">
        <f>COUNTIFS(配置清单!G:G,G138,配置清单!H:H,"TSE",配置清单!N:N,"在岗",配置清单!P:P,"&lt;&gt;暂不胜任")</f>
        <v>0</v>
      </c>
      <c r="AP138" s="61" t="str">
        <f t="shared" si="116"/>
        <v>NA</v>
      </c>
      <c r="AQ138" s="60">
        <f>COUNTIFS(配置清单!$G:$G,G138,配置清单!H:H,"QA",配置清单!N:N,"在岗")</f>
        <v>1</v>
      </c>
      <c r="AR138" s="61">
        <f t="shared" si="117"/>
        <v>1</v>
      </c>
      <c r="AS138" s="60">
        <f>COUNTIFS(配置清单!$G:$G,G138,配置清单!$H:$H,"QA",配置清单!$N:$N,"在岗",配置清单!$P:$P,"&lt;&gt;暂不胜任")</f>
        <v>1</v>
      </c>
      <c r="AT138" s="61">
        <f t="shared" si="118"/>
        <v>1</v>
      </c>
      <c r="AU138" s="60">
        <f>COUNTIFS(配置清单!G:G,规划及评估!G138,配置清单!H:H,"BA",配置清单!N:N,"在岗")</f>
        <v>0</v>
      </c>
      <c r="AV138" s="61" t="str">
        <f t="shared" si="119"/>
        <v>NA</v>
      </c>
      <c r="AW138" s="60">
        <f>COUNTIFS(配置清单!G:G,G138,配置清单!H:H,"BA",配置清单!N:N,"在岗",配置清单!P:P,"&lt;&gt;暂不胜任")</f>
        <v>0</v>
      </c>
      <c r="AX138" s="61" t="str">
        <f t="shared" si="120"/>
        <v>NA</v>
      </c>
      <c r="AY138" s="60">
        <f>COUNTIFS(配置清单!G:G,规划及评估!G138,配置清单!H:H,"IA",配置清单!N:N,"在岗")</f>
        <v>0</v>
      </c>
      <c r="AZ138" s="61" t="str">
        <f t="shared" si="121"/>
        <v>NA</v>
      </c>
      <c r="BA138" s="60">
        <f>COUNTIFS(配置清单!G:G,G138,配置清单!H:H,"IA",配置清单!N:N,"在岗",配置清单!P:P,"&lt;&gt;暂不胜任")</f>
        <v>0</v>
      </c>
      <c r="BB138" s="61" t="str">
        <f t="shared" si="122"/>
        <v>NA</v>
      </c>
      <c r="BC138" s="60">
        <f>COUNTIFS(配置清单!G:G,规划及评估!G138,配置清单!H:H,"产品经理",配置清单!N:N,"在岗")</f>
        <v>0</v>
      </c>
      <c r="BD138" s="61" t="str">
        <f t="shared" si="123"/>
        <v>NA</v>
      </c>
      <c r="BE138" s="60">
        <f>COUNTIFS(配置清单!G:G,G138,配置清单!H:H,"产品经理",配置清单!N:N,"在岗",配置清单!P:P,"&lt;&gt;暂不胜任")</f>
        <v>0</v>
      </c>
      <c r="BF138" s="61" t="str">
        <f t="shared" si="124"/>
        <v>NA</v>
      </c>
      <c r="BG138" s="63">
        <f t="shared" si="125"/>
        <v>8</v>
      </c>
      <c r="BH138" s="64">
        <f t="shared" si="126"/>
        <v>5</v>
      </c>
      <c r="BI138" s="64">
        <f t="shared" si="127"/>
        <v>5</v>
      </c>
      <c r="BJ138" s="64">
        <f t="shared" si="128"/>
        <v>5</v>
      </c>
      <c r="BK138" s="65">
        <f t="shared" si="129"/>
        <v>0.625</v>
      </c>
      <c r="BL138" s="66">
        <f t="shared" si="130"/>
        <v>1</v>
      </c>
      <c r="BM138" s="92">
        <f t="shared" si="131"/>
        <v>1</v>
      </c>
      <c r="BN138" s="92">
        <f t="shared" si="132"/>
        <v>1</v>
      </c>
      <c r="BO138" s="92">
        <f t="shared" si="133"/>
        <v>0</v>
      </c>
      <c r="BP138" s="92">
        <f t="shared" si="134"/>
        <v>0</v>
      </c>
      <c r="BQ138" s="92">
        <f t="shared" si="135"/>
        <v>1</v>
      </c>
      <c r="BR138" s="92">
        <f t="shared" si="136"/>
        <v>1</v>
      </c>
      <c r="BS138" s="92">
        <f t="shared" si="137"/>
        <v>2</v>
      </c>
      <c r="BT138" s="92">
        <f t="shared" si="138"/>
        <v>2</v>
      </c>
      <c r="BU138" s="92">
        <f t="shared" si="139"/>
        <v>0</v>
      </c>
      <c r="BV138" s="92">
        <f t="shared" si="140"/>
        <v>0</v>
      </c>
      <c r="BW138" s="92">
        <f t="shared" si="141"/>
        <v>1</v>
      </c>
      <c r="BX138" s="92">
        <f t="shared" si="142"/>
        <v>1</v>
      </c>
      <c r="BY138" s="92">
        <f t="shared" si="143"/>
        <v>0</v>
      </c>
      <c r="BZ138" s="92">
        <f t="shared" si="144"/>
        <v>0</v>
      </c>
      <c r="CA138" s="92">
        <f t="shared" si="145"/>
        <v>0</v>
      </c>
      <c r="CB138" s="92">
        <f t="shared" si="146"/>
        <v>0</v>
      </c>
      <c r="CC138" s="92">
        <f t="shared" si="147"/>
        <v>0</v>
      </c>
      <c r="CD138" s="92">
        <f t="shared" si="148"/>
        <v>0</v>
      </c>
    </row>
    <row r="139" spans="1:82" hidden="1">
      <c r="A139" s="34">
        <v>47</v>
      </c>
      <c r="B139" s="34" t="s">
        <v>945</v>
      </c>
      <c r="C139" s="34" t="s">
        <v>2403</v>
      </c>
      <c r="D139" s="34" t="s">
        <v>217</v>
      </c>
      <c r="E139" s="34" t="s">
        <v>2464</v>
      </c>
      <c r="F139" s="34" t="s">
        <v>2780</v>
      </c>
      <c r="G139" s="34" t="s">
        <v>2781</v>
      </c>
      <c r="H139" s="34" t="s">
        <v>7</v>
      </c>
      <c r="I139" s="34" t="s">
        <v>7</v>
      </c>
      <c r="J139" s="34" t="s">
        <v>34</v>
      </c>
      <c r="K139" s="34" t="s">
        <v>34</v>
      </c>
      <c r="L139" s="34" t="s">
        <v>2869</v>
      </c>
      <c r="M139" s="34" t="s">
        <v>2739</v>
      </c>
      <c r="N139" s="34">
        <v>1</v>
      </c>
      <c r="O139" s="34">
        <v>0</v>
      </c>
      <c r="P139" s="34">
        <v>1</v>
      </c>
      <c r="Q139" s="34">
        <v>1</v>
      </c>
      <c r="R139" s="34">
        <v>0</v>
      </c>
      <c r="S139" s="34">
        <v>1</v>
      </c>
      <c r="T139" s="34">
        <v>0</v>
      </c>
      <c r="U139" s="77">
        <v>0</v>
      </c>
      <c r="V139" s="34">
        <v>0</v>
      </c>
      <c r="W139" s="60">
        <f>COUNTIFS(配置清单!G:G,G139,配置清单!$H:$H,"PM",配置清单!$N:$N,"在岗")</f>
        <v>1</v>
      </c>
      <c r="X139" s="61">
        <f t="shared" si="107"/>
        <v>1</v>
      </c>
      <c r="Y139" s="60">
        <f>COUNTIFS(配置清单!$G:$G,G139,配置清单!$H:$H,"PM",配置清单!$N:$N,"在岗",配置清单!$P:$P,"&lt;&gt;暂不胜任")</f>
        <v>1</v>
      </c>
      <c r="Z139" s="61">
        <f t="shared" si="108"/>
        <v>1</v>
      </c>
      <c r="AA139" s="62">
        <f>COUNTIFS(配置清单!$G:$G,G139,配置清单!$H:$H,"SE",配置清单!$N:$N,"在岗")+COUNTIFS(配置清单!$G:$G,G139,配置清单!$H:$H,"SA",配置清单!$N:$N,"在岗")</f>
        <v>0</v>
      </c>
      <c r="AB139" s="61" t="str">
        <f t="shared" si="109"/>
        <v>NA</v>
      </c>
      <c r="AC139" s="60">
        <f>COUNTIFS(配置清单!$G:$G,G139,配置清单!$H:$H,"SE",配置清单!$N:$N,"在岗",配置清单!$P:$P,"&lt;&gt;暂不胜任")+COUNTIFS(配置清单!$G:$G,G139,配置清单!$H:$H,"SA",配置清单!$N:$N,"在岗",配置清单!$P:$P,"&lt;&gt;暂不胜任")</f>
        <v>0</v>
      </c>
      <c r="AD139" s="61" t="str">
        <f t="shared" si="110"/>
        <v>NA</v>
      </c>
      <c r="AE139" s="60">
        <f>COUNTIFS(配置清单!$G:$G,G139,配置清单!H:H,"MDE",配置清单!N:N,"在岗")</f>
        <v>1</v>
      </c>
      <c r="AF139" s="61">
        <f t="shared" si="111"/>
        <v>1</v>
      </c>
      <c r="AG139" s="60">
        <f>COUNTIFS(配置清单!$G:$G,G139,配置清单!$H:$H,"MDE",配置清单!$N:$N,"在岗",配置清单!$P:$P,"&lt;&gt;暂不胜任")</f>
        <v>1</v>
      </c>
      <c r="AH139" s="61">
        <f t="shared" si="112"/>
        <v>1</v>
      </c>
      <c r="AI139" s="62">
        <f>COUNTIFS(配置清单!G:G,G139,配置清单!H:H,"TPM",配置清单!N:N,"在岗")+COUNTIFS(配置清单!G:G,G139,配置清单!H:H,"TC",配置清单!N:N,"在岗")</f>
        <v>1</v>
      </c>
      <c r="AJ139" s="61">
        <f t="shared" si="113"/>
        <v>1</v>
      </c>
      <c r="AK139" s="60">
        <f>COUNTIFS(配置清单!G:G,G139,配置清单!H:H,"TPM",配置清单!N:N,"在岗",配置清单!P:P,"&lt;&gt;暂不胜任")+COUNTIFS(配置清单!G:G,G139,配置清单!H:H,"TC",配置清单!N:N,"在岗",配置清单!P:P,"&lt;&gt;暂不胜任")</f>
        <v>1</v>
      </c>
      <c r="AL139" s="61">
        <f t="shared" si="114"/>
        <v>1</v>
      </c>
      <c r="AM139" s="60">
        <f>COUNTIFS(配置清单!G:G,G139,配置清单!H:H,"TSE",配置清单!N:N,"在岗")</f>
        <v>0</v>
      </c>
      <c r="AN139" s="61" t="str">
        <f t="shared" si="115"/>
        <v>NA</v>
      </c>
      <c r="AO139" s="60">
        <f>COUNTIFS(配置清单!G:G,G139,配置清单!H:H,"TSE",配置清单!N:N,"在岗",配置清单!P:P,"&lt;&gt;暂不胜任")</f>
        <v>0</v>
      </c>
      <c r="AP139" s="61" t="str">
        <f t="shared" si="116"/>
        <v>NA</v>
      </c>
      <c r="AQ139" s="60">
        <f>COUNTIFS(配置清单!$G:$G,G139,配置清单!H:H,"QA",配置清单!N:N,"在岗")</f>
        <v>1</v>
      </c>
      <c r="AR139" s="61">
        <f t="shared" si="117"/>
        <v>1</v>
      </c>
      <c r="AS139" s="60">
        <f>COUNTIFS(配置清单!$G:$G,G139,配置清单!$H:$H,"QA",配置清单!$N:$N,"在岗",配置清单!$P:$P,"&lt;&gt;暂不胜任")</f>
        <v>1</v>
      </c>
      <c r="AT139" s="61">
        <f t="shared" si="118"/>
        <v>1</v>
      </c>
      <c r="AU139" s="60">
        <f>COUNTIFS(配置清单!G:G,规划及评估!G139,配置清单!H:H,"BA",配置清单!N:N,"在岗")</f>
        <v>0</v>
      </c>
      <c r="AV139" s="61" t="str">
        <f t="shared" si="119"/>
        <v>NA</v>
      </c>
      <c r="AW139" s="60">
        <f>COUNTIFS(配置清单!G:G,G139,配置清单!H:H,"BA",配置清单!N:N,"在岗",配置清单!P:P,"&lt;&gt;暂不胜任")</f>
        <v>0</v>
      </c>
      <c r="AX139" s="61" t="str">
        <f t="shared" si="120"/>
        <v>NA</v>
      </c>
      <c r="AY139" s="60">
        <f>COUNTIFS(配置清单!G:G,规划及评估!G139,配置清单!H:H,"IA",配置清单!N:N,"在岗")</f>
        <v>0</v>
      </c>
      <c r="AZ139" s="61" t="str">
        <f t="shared" si="121"/>
        <v>NA</v>
      </c>
      <c r="BA139" s="60">
        <f>COUNTIFS(配置清单!G:G,G139,配置清单!H:H,"IA",配置清单!N:N,"在岗",配置清单!P:P,"&lt;&gt;暂不胜任")</f>
        <v>0</v>
      </c>
      <c r="BB139" s="61" t="str">
        <f t="shared" si="122"/>
        <v>NA</v>
      </c>
      <c r="BC139" s="60">
        <f>COUNTIFS(配置清单!G:G,规划及评估!G139,配置清单!H:H,"产品经理",配置清单!N:N,"在岗")</f>
        <v>0</v>
      </c>
      <c r="BD139" s="61" t="str">
        <f t="shared" si="123"/>
        <v>NA</v>
      </c>
      <c r="BE139" s="60">
        <f>COUNTIFS(配置清单!G:G,G139,配置清单!H:H,"产品经理",配置清单!N:N,"在岗",配置清单!P:P,"&lt;&gt;暂不胜任")</f>
        <v>0</v>
      </c>
      <c r="BF139" s="61" t="str">
        <f t="shared" si="124"/>
        <v>NA</v>
      </c>
      <c r="BG139" s="63">
        <f t="shared" si="125"/>
        <v>4</v>
      </c>
      <c r="BH139" s="64">
        <f t="shared" si="126"/>
        <v>4</v>
      </c>
      <c r="BI139" s="64">
        <f t="shared" si="127"/>
        <v>4</v>
      </c>
      <c r="BJ139" s="64">
        <f t="shared" si="128"/>
        <v>4</v>
      </c>
      <c r="BK139" s="65">
        <f t="shared" si="129"/>
        <v>1</v>
      </c>
      <c r="BL139" s="66">
        <f t="shared" si="130"/>
        <v>1</v>
      </c>
      <c r="BM139" s="92">
        <f t="shared" si="131"/>
        <v>1</v>
      </c>
      <c r="BN139" s="92">
        <f t="shared" si="132"/>
        <v>1</v>
      </c>
      <c r="BO139" s="92">
        <f t="shared" si="133"/>
        <v>0</v>
      </c>
      <c r="BP139" s="92">
        <f t="shared" si="134"/>
        <v>0</v>
      </c>
      <c r="BQ139" s="92">
        <f t="shared" si="135"/>
        <v>1</v>
      </c>
      <c r="BR139" s="92">
        <f t="shared" si="136"/>
        <v>1</v>
      </c>
      <c r="BS139" s="92">
        <f t="shared" si="137"/>
        <v>1</v>
      </c>
      <c r="BT139" s="92">
        <f t="shared" si="138"/>
        <v>1</v>
      </c>
      <c r="BU139" s="92">
        <f t="shared" si="139"/>
        <v>0</v>
      </c>
      <c r="BV139" s="92">
        <f t="shared" si="140"/>
        <v>0</v>
      </c>
      <c r="BW139" s="92">
        <f t="shared" si="141"/>
        <v>1</v>
      </c>
      <c r="BX139" s="92">
        <f t="shared" si="142"/>
        <v>1</v>
      </c>
      <c r="BY139" s="92">
        <f t="shared" si="143"/>
        <v>0</v>
      </c>
      <c r="BZ139" s="92">
        <f t="shared" si="144"/>
        <v>0</v>
      </c>
      <c r="CA139" s="92">
        <f t="shared" si="145"/>
        <v>0</v>
      </c>
      <c r="CB139" s="92">
        <f t="shared" si="146"/>
        <v>0</v>
      </c>
      <c r="CC139" s="92">
        <f t="shared" si="147"/>
        <v>0</v>
      </c>
      <c r="CD139" s="92">
        <f t="shared" si="148"/>
        <v>0</v>
      </c>
    </row>
    <row r="140" spans="1:82" hidden="1">
      <c r="A140" s="34">
        <v>48</v>
      </c>
      <c r="B140" s="34" t="s">
        <v>945</v>
      </c>
      <c r="C140" s="34" t="s">
        <v>2403</v>
      </c>
      <c r="D140" s="34" t="s">
        <v>217</v>
      </c>
      <c r="E140" s="34" t="s">
        <v>2464</v>
      </c>
      <c r="F140" s="34" t="s">
        <v>2762</v>
      </c>
      <c r="G140" s="34" t="s">
        <v>2763</v>
      </c>
      <c r="H140" s="34" t="s">
        <v>7</v>
      </c>
      <c r="I140" s="34" t="s">
        <v>7</v>
      </c>
      <c r="J140" s="34" t="s">
        <v>195</v>
      </c>
      <c r="K140" s="34" t="s">
        <v>34</v>
      </c>
      <c r="L140" s="34" t="s">
        <v>2870</v>
      </c>
      <c r="M140" s="34" t="s">
        <v>2739</v>
      </c>
      <c r="N140" s="34">
        <v>2</v>
      </c>
      <c r="O140" s="34">
        <v>0</v>
      </c>
      <c r="P140" s="34">
        <v>1</v>
      </c>
      <c r="Q140" s="34">
        <v>1</v>
      </c>
      <c r="R140" s="34">
        <v>1</v>
      </c>
      <c r="S140" s="34">
        <v>1</v>
      </c>
      <c r="T140" s="34">
        <v>0</v>
      </c>
      <c r="U140" s="77">
        <v>0</v>
      </c>
      <c r="V140" s="34">
        <v>0</v>
      </c>
      <c r="W140" s="60">
        <f>COUNTIFS(配置清单!G:G,G140,配置清单!$H:$H,"PM",配置清单!$N:$N,"在岗")</f>
        <v>2</v>
      </c>
      <c r="X140" s="61">
        <f t="shared" si="107"/>
        <v>1</v>
      </c>
      <c r="Y140" s="60">
        <f>COUNTIFS(配置清单!$G:$G,G140,配置清单!$H:$H,"PM",配置清单!$N:$N,"在岗",配置清单!$P:$P,"&lt;&gt;暂不胜任")</f>
        <v>2</v>
      </c>
      <c r="Z140" s="61">
        <f t="shared" si="108"/>
        <v>1</v>
      </c>
      <c r="AA140" s="62">
        <f>COUNTIFS(配置清单!$G:$G,G140,配置清单!$H:$H,"SE",配置清单!$N:$N,"在岗")+COUNTIFS(配置清单!$G:$G,G140,配置清单!$H:$H,"SA",配置清单!$N:$N,"在岗")</f>
        <v>0</v>
      </c>
      <c r="AB140" s="61" t="str">
        <f t="shared" si="109"/>
        <v>NA</v>
      </c>
      <c r="AC140" s="60">
        <f>COUNTIFS(配置清单!$G:$G,G140,配置清单!$H:$H,"SE",配置清单!$N:$N,"在岗",配置清单!$P:$P,"&lt;&gt;暂不胜任")+COUNTIFS(配置清单!$G:$G,G140,配置清单!$H:$H,"SA",配置清单!$N:$N,"在岗",配置清单!$P:$P,"&lt;&gt;暂不胜任")</f>
        <v>0</v>
      </c>
      <c r="AD140" s="61" t="str">
        <f t="shared" si="110"/>
        <v>NA</v>
      </c>
      <c r="AE140" s="60">
        <f>COUNTIFS(配置清单!$G:$G,G140,配置清单!H:H,"MDE",配置清单!N:N,"在岗")</f>
        <v>1</v>
      </c>
      <c r="AF140" s="61">
        <f t="shared" si="111"/>
        <v>1</v>
      </c>
      <c r="AG140" s="60">
        <f>COUNTIFS(配置清单!$G:$G,G140,配置清单!$H:$H,"MDE",配置清单!$N:$N,"在岗",配置清单!$P:$P,"&lt;&gt;暂不胜任")</f>
        <v>1</v>
      </c>
      <c r="AH140" s="61">
        <f t="shared" si="112"/>
        <v>1</v>
      </c>
      <c r="AI140" s="62">
        <f>COUNTIFS(配置清单!G:G,G140,配置清单!H:H,"TPM",配置清单!N:N,"在岗")+COUNTIFS(配置清单!G:G,G140,配置清单!H:H,"TC",配置清单!N:N,"在岗")</f>
        <v>1</v>
      </c>
      <c r="AJ140" s="61">
        <f t="shared" si="113"/>
        <v>1</v>
      </c>
      <c r="AK140" s="60">
        <f>COUNTIFS(配置清单!G:G,G140,配置清单!H:H,"TPM",配置清单!N:N,"在岗",配置清单!P:P,"&lt;&gt;暂不胜任")+COUNTIFS(配置清单!G:G,G140,配置清单!H:H,"TC",配置清单!N:N,"在岗",配置清单!P:P,"&lt;&gt;暂不胜任")</f>
        <v>1</v>
      </c>
      <c r="AL140" s="61">
        <f t="shared" si="114"/>
        <v>1</v>
      </c>
      <c r="AM140" s="60">
        <f>COUNTIFS(配置清单!G:G,G140,配置清单!H:H,"TSE",配置清单!N:N,"在岗")</f>
        <v>1</v>
      </c>
      <c r="AN140" s="61">
        <f t="shared" si="115"/>
        <v>1</v>
      </c>
      <c r="AO140" s="60">
        <f>COUNTIFS(配置清单!G:G,G140,配置清单!H:H,"TSE",配置清单!N:N,"在岗",配置清单!P:P,"&lt;&gt;暂不胜任")</f>
        <v>1</v>
      </c>
      <c r="AP140" s="61">
        <f t="shared" si="116"/>
        <v>1</v>
      </c>
      <c r="AQ140" s="60">
        <f>COUNTIFS(配置清单!$G:$G,G140,配置清单!H:H,"QA",配置清单!N:N,"在岗")</f>
        <v>1</v>
      </c>
      <c r="AR140" s="61">
        <f t="shared" si="117"/>
        <v>1</v>
      </c>
      <c r="AS140" s="60">
        <f>COUNTIFS(配置清单!$G:$G,G140,配置清单!$H:$H,"QA",配置清单!$N:$N,"在岗",配置清单!$P:$P,"&lt;&gt;暂不胜任")</f>
        <v>1</v>
      </c>
      <c r="AT140" s="61">
        <f t="shared" si="118"/>
        <v>1</v>
      </c>
      <c r="AU140" s="60">
        <f>COUNTIFS(配置清单!G:G,规划及评估!G140,配置清单!H:H,"BA",配置清单!N:N,"在岗")</f>
        <v>0</v>
      </c>
      <c r="AV140" s="61" t="str">
        <f t="shared" si="119"/>
        <v>NA</v>
      </c>
      <c r="AW140" s="60">
        <f>COUNTIFS(配置清单!G:G,G140,配置清单!H:H,"BA",配置清单!N:N,"在岗",配置清单!P:P,"&lt;&gt;暂不胜任")</f>
        <v>0</v>
      </c>
      <c r="AX140" s="61" t="str">
        <f t="shared" si="120"/>
        <v>NA</v>
      </c>
      <c r="AY140" s="60">
        <f>COUNTIFS(配置清单!G:G,规划及评估!G140,配置清单!H:H,"IA",配置清单!N:N,"在岗")</f>
        <v>0</v>
      </c>
      <c r="AZ140" s="61" t="str">
        <f t="shared" si="121"/>
        <v>NA</v>
      </c>
      <c r="BA140" s="60">
        <f>COUNTIFS(配置清单!G:G,G140,配置清单!H:H,"IA",配置清单!N:N,"在岗",配置清单!P:P,"&lt;&gt;暂不胜任")</f>
        <v>0</v>
      </c>
      <c r="BB140" s="61" t="str">
        <f t="shared" si="122"/>
        <v>NA</v>
      </c>
      <c r="BC140" s="60">
        <f>COUNTIFS(配置清单!G:G,规划及评估!G140,配置清单!H:H,"产品经理",配置清单!N:N,"在岗")</f>
        <v>0</v>
      </c>
      <c r="BD140" s="61" t="str">
        <f t="shared" si="123"/>
        <v>NA</v>
      </c>
      <c r="BE140" s="60">
        <f>COUNTIFS(配置清单!G:G,G140,配置清单!H:H,"产品经理",配置清单!N:N,"在岗",配置清单!P:P,"&lt;&gt;暂不胜任")</f>
        <v>0</v>
      </c>
      <c r="BF140" s="61" t="str">
        <f t="shared" si="124"/>
        <v>NA</v>
      </c>
      <c r="BG140" s="63">
        <f t="shared" si="125"/>
        <v>6</v>
      </c>
      <c r="BH140" s="64">
        <f t="shared" si="126"/>
        <v>6</v>
      </c>
      <c r="BI140" s="64">
        <f t="shared" si="127"/>
        <v>6</v>
      </c>
      <c r="BJ140" s="64">
        <f t="shared" si="128"/>
        <v>6</v>
      </c>
      <c r="BK140" s="65">
        <f t="shared" si="129"/>
        <v>1</v>
      </c>
      <c r="BL140" s="66">
        <f t="shared" si="130"/>
        <v>1</v>
      </c>
      <c r="BM140" s="92">
        <f t="shared" si="131"/>
        <v>2</v>
      </c>
      <c r="BN140" s="92">
        <f t="shared" si="132"/>
        <v>2</v>
      </c>
      <c r="BO140" s="92">
        <f t="shared" si="133"/>
        <v>0</v>
      </c>
      <c r="BP140" s="92">
        <f t="shared" si="134"/>
        <v>0</v>
      </c>
      <c r="BQ140" s="92">
        <f t="shared" si="135"/>
        <v>1</v>
      </c>
      <c r="BR140" s="92">
        <f t="shared" si="136"/>
        <v>1</v>
      </c>
      <c r="BS140" s="92">
        <f t="shared" si="137"/>
        <v>1</v>
      </c>
      <c r="BT140" s="92">
        <f t="shared" si="138"/>
        <v>1</v>
      </c>
      <c r="BU140" s="92">
        <f t="shared" si="139"/>
        <v>1</v>
      </c>
      <c r="BV140" s="92">
        <f t="shared" si="140"/>
        <v>1</v>
      </c>
      <c r="BW140" s="92">
        <f t="shared" si="141"/>
        <v>1</v>
      </c>
      <c r="BX140" s="92">
        <f t="shared" si="142"/>
        <v>1</v>
      </c>
      <c r="BY140" s="92">
        <f t="shared" si="143"/>
        <v>0</v>
      </c>
      <c r="BZ140" s="92">
        <f t="shared" si="144"/>
        <v>0</v>
      </c>
      <c r="CA140" s="92">
        <f t="shared" si="145"/>
        <v>0</v>
      </c>
      <c r="CB140" s="92">
        <f t="shared" si="146"/>
        <v>0</v>
      </c>
      <c r="CC140" s="92">
        <f t="shared" si="147"/>
        <v>0</v>
      </c>
      <c r="CD140" s="92">
        <f t="shared" si="148"/>
        <v>0</v>
      </c>
    </row>
    <row r="141" spans="1:82" hidden="1">
      <c r="A141" s="34">
        <v>49</v>
      </c>
      <c r="B141" s="34" t="s">
        <v>945</v>
      </c>
      <c r="C141" s="34" t="s">
        <v>2403</v>
      </c>
      <c r="D141" s="34" t="s">
        <v>217</v>
      </c>
      <c r="E141" s="34" t="s">
        <v>2464</v>
      </c>
      <c r="F141" s="34" t="s">
        <v>2737</v>
      </c>
      <c r="G141" s="34" t="s">
        <v>2738</v>
      </c>
      <c r="H141" s="34" t="s">
        <v>7</v>
      </c>
      <c r="I141" s="34" t="s">
        <v>7</v>
      </c>
      <c r="J141" s="34" t="s">
        <v>34</v>
      </c>
      <c r="K141" s="34" t="s">
        <v>34</v>
      </c>
      <c r="L141" s="34" t="s">
        <v>2869</v>
      </c>
      <c r="M141" s="34" t="s">
        <v>2739</v>
      </c>
      <c r="N141" s="34">
        <v>1</v>
      </c>
      <c r="O141" s="34">
        <v>0</v>
      </c>
      <c r="P141" s="34">
        <v>1</v>
      </c>
      <c r="Q141" s="34">
        <v>0</v>
      </c>
      <c r="R141" s="34">
        <v>0</v>
      </c>
      <c r="S141" s="34">
        <v>1</v>
      </c>
      <c r="T141" s="34">
        <v>0</v>
      </c>
      <c r="U141" s="77">
        <v>0</v>
      </c>
      <c r="V141" s="34">
        <v>0</v>
      </c>
      <c r="W141" s="60">
        <f>COUNTIFS(配置清单!G:G,G141,配置清单!$H:$H,"PM",配置清单!$N:$N,"在岗")</f>
        <v>1</v>
      </c>
      <c r="X141" s="61">
        <f t="shared" si="107"/>
        <v>1</v>
      </c>
      <c r="Y141" s="60">
        <f>COUNTIFS(配置清单!$G:$G,G141,配置清单!$H:$H,"PM",配置清单!$N:$N,"在岗",配置清单!$P:$P,"&lt;&gt;暂不胜任")</f>
        <v>1</v>
      </c>
      <c r="Z141" s="61">
        <f t="shared" si="108"/>
        <v>1</v>
      </c>
      <c r="AA141" s="62">
        <f>COUNTIFS(配置清单!$G:$G,G141,配置清单!$H:$H,"SE",配置清单!$N:$N,"在岗")+COUNTIFS(配置清单!$G:$G,G141,配置清单!$H:$H,"SA",配置清单!$N:$N,"在岗")</f>
        <v>0</v>
      </c>
      <c r="AB141" s="61" t="str">
        <f t="shared" si="109"/>
        <v>NA</v>
      </c>
      <c r="AC141" s="60">
        <f>COUNTIFS(配置清单!$G:$G,G141,配置清单!$H:$H,"SE",配置清单!$N:$N,"在岗",配置清单!$P:$P,"&lt;&gt;暂不胜任")+COUNTIFS(配置清单!$G:$G,G141,配置清单!$H:$H,"SA",配置清单!$N:$N,"在岗",配置清单!$P:$P,"&lt;&gt;暂不胜任")</f>
        <v>0</v>
      </c>
      <c r="AD141" s="61" t="str">
        <f t="shared" si="110"/>
        <v>NA</v>
      </c>
      <c r="AE141" s="60">
        <f>COUNTIFS(配置清单!$G:$G,G141,配置清单!H:H,"MDE",配置清单!N:N,"在岗")</f>
        <v>1</v>
      </c>
      <c r="AF141" s="61">
        <f t="shared" si="111"/>
        <v>1</v>
      </c>
      <c r="AG141" s="60">
        <f>COUNTIFS(配置清单!$G:$G,G141,配置清单!$H:$H,"MDE",配置清单!$N:$N,"在岗",配置清单!$P:$P,"&lt;&gt;暂不胜任")</f>
        <v>1</v>
      </c>
      <c r="AH141" s="61">
        <f t="shared" si="112"/>
        <v>1</v>
      </c>
      <c r="AI141" s="62">
        <f>COUNTIFS(配置清单!G:G,G141,配置清单!H:H,"TPM",配置清单!N:N,"在岗")+COUNTIFS(配置清单!G:G,G141,配置清单!H:H,"TC",配置清单!N:N,"在岗")</f>
        <v>0</v>
      </c>
      <c r="AJ141" s="61" t="str">
        <f t="shared" si="113"/>
        <v>NA</v>
      </c>
      <c r="AK141" s="60">
        <f>COUNTIFS(配置清单!G:G,G141,配置清单!H:H,"TPM",配置清单!N:N,"在岗",配置清单!P:P,"&lt;&gt;暂不胜任")+COUNTIFS(配置清单!G:G,G141,配置清单!H:H,"TC",配置清单!N:N,"在岗",配置清单!P:P,"&lt;&gt;暂不胜任")</f>
        <v>0</v>
      </c>
      <c r="AL141" s="61" t="str">
        <f t="shared" si="114"/>
        <v>NA</v>
      </c>
      <c r="AM141" s="60">
        <f>COUNTIFS(配置清单!G:G,G141,配置清单!H:H,"TSE",配置清单!N:N,"在岗")</f>
        <v>1</v>
      </c>
      <c r="AN141" s="61" t="str">
        <f t="shared" si="115"/>
        <v>NA</v>
      </c>
      <c r="AO141" s="60">
        <f>COUNTIFS(配置清单!G:G,G141,配置清单!H:H,"TSE",配置清单!N:N,"在岗",配置清单!P:P,"&lt;&gt;暂不胜任")</f>
        <v>0</v>
      </c>
      <c r="AP141" s="61" t="str">
        <f t="shared" si="116"/>
        <v>NA</v>
      </c>
      <c r="AQ141" s="60">
        <f>COUNTIFS(配置清单!$G:$G,G141,配置清单!H:H,"QA",配置清单!N:N,"在岗")</f>
        <v>1</v>
      </c>
      <c r="AR141" s="61">
        <f t="shared" si="117"/>
        <v>1</v>
      </c>
      <c r="AS141" s="60">
        <f>COUNTIFS(配置清单!$G:$G,G141,配置清单!$H:$H,"QA",配置清单!$N:$N,"在岗",配置清单!$P:$P,"&lt;&gt;暂不胜任")</f>
        <v>1</v>
      </c>
      <c r="AT141" s="61">
        <f t="shared" si="118"/>
        <v>1</v>
      </c>
      <c r="AU141" s="60">
        <f>COUNTIFS(配置清单!G:G,规划及评估!G141,配置清单!H:H,"BA",配置清单!N:N,"在岗")</f>
        <v>0</v>
      </c>
      <c r="AV141" s="61" t="str">
        <f t="shared" si="119"/>
        <v>NA</v>
      </c>
      <c r="AW141" s="60">
        <f>COUNTIFS(配置清单!G:G,G141,配置清单!H:H,"BA",配置清单!N:N,"在岗",配置清单!P:P,"&lt;&gt;暂不胜任")</f>
        <v>0</v>
      </c>
      <c r="AX141" s="61" t="str">
        <f t="shared" si="120"/>
        <v>NA</v>
      </c>
      <c r="AY141" s="60">
        <f>COUNTIFS(配置清单!G:G,规划及评估!G141,配置清单!H:H,"IA",配置清单!N:N,"在岗")</f>
        <v>0</v>
      </c>
      <c r="AZ141" s="61" t="str">
        <f t="shared" si="121"/>
        <v>NA</v>
      </c>
      <c r="BA141" s="60">
        <f>COUNTIFS(配置清单!G:G,G141,配置清单!H:H,"IA",配置清单!N:N,"在岗",配置清单!P:P,"&lt;&gt;暂不胜任")</f>
        <v>0</v>
      </c>
      <c r="BB141" s="61" t="str">
        <f t="shared" si="122"/>
        <v>NA</v>
      </c>
      <c r="BC141" s="60">
        <f>COUNTIFS(配置清单!G:G,规划及评估!G141,配置清单!H:H,"产品经理",配置清单!N:N,"在岗")</f>
        <v>0</v>
      </c>
      <c r="BD141" s="61" t="str">
        <f t="shared" si="123"/>
        <v>NA</v>
      </c>
      <c r="BE141" s="60">
        <f>COUNTIFS(配置清单!G:G,G141,配置清单!H:H,"产品经理",配置清单!N:N,"在岗",配置清单!P:P,"&lt;&gt;暂不胜任")</f>
        <v>0</v>
      </c>
      <c r="BF141" s="61" t="str">
        <f t="shared" si="124"/>
        <v>NA</v>
      </c>
      <c r="BG141" s="63">
        <f t="shared" si="125"/>
        <v>3</v>
      </c>
      <c r="BH141" s="64">
        <f t="shared" si="126"/>
        <v>3</v>
      </c>
      <c r="BI141" s="64">
        <f t="shared" si="127"/>
        <v>3</v>
      </c>
      <c r="BJ141" s="64">
        <f t="shared" si="128"/>
        <v>3</v>
      </c>
      <c r="BK141" s="65">
        <f t="shared" si="129"/>
        <v>1</v>
      </c>
      <c r="BL141" s="66">
        <f t="shared" si="130"/>
        <v>1</v>
      </c>
      <c r="BM141" s="92">
        <f t="shared" si="131"/>
        <v>1</v>
      </c>
      <c r="BN141" s="92">
        <f t="shared" si="132"/>
        <v>1</v>
      </c>
      <c r="BO141" s="92">
        <f t="shared" si="133"/>
        <v>0</v>
      </c>
      <c r="BP141" s="92">
        <f t="shared" si="134"/>
        <v>0</v>
      </c>
      <c r="BQ141" s="92">
        <f t="shared" si="135"/>
        <v>1</v>
      </c>
      <c r="BR141" s="92">
        <f t="shared" si="136"/>
        <v>1</v>
      </c>
      <c r="BS141" s="92">
        <f t="shared" si="137"/>
        <v>0</v>
      </c>
      <c r="BT141" s="92">
        <f t="shared" si="138"/>
        <v>0</v>
      </c>
      <c r="BU141" s="92">
        <f t="shared" si="139"/>
        <v>0</v>
      </c>
      <c r="BV141" s="92">
        <f t="shared" si="140"/>
        <v>0</v>
      </c>
      <c r="BW141" s="92">
        <f t="shared" si="141"/>
        <v>1</v>
      </c>
      <c r="BX141" s="92">
        <f t="shared" si="142"/>
        <v>1</v>
      </c>
      <c r="BY141" s="92">
        <f t="shared" si="143"/>
        <v>0</v>
      </c>
      <c r="BZ141" s="92">
        <f t="shared" si="144"/>
        <v>0</v>
      </c>
      <c r="CA141" s="92">
        <f t="shared" si="145"/>
        <v>0</v>
      </c>
      <c r="CB141" s="92">
        <f t="shared" si="146"/>
        <v>0</v>
      </c>
      <c r="CC141" s="92">
        <f t="shared" si="147"/>
        <v>0</v>
      </c>
      <c r="CD141" s="92">
        <f t="shared" si="148"/>
        <v>0</v>
      </c>
    </row>
    <row r="142" spans="1:82" hidden="1">
      <c r="A142" s="34">
        <v>50</v>
      </c>
      <c r="B142" s="34" t="s">
        <v>945</v>
      </c>
      <c r="C142" s="34" t="s">
        <v>2403</v>
      </c>
      <c r="D142" s="34" t="s">
        <v>217</v>
      </c>
      <c r="E142" s="34" t="s">
        <v>2464</v>
      </c>
      <c r="F142" s="34" t="s">
        <v>2747</v>
      </c>
      <c r="G142" s="34" t="s">
        <v>2748</v>
      </c>
      <c r="H142" s="34" t="s">
        <v>7</v>
      </c>
      <c r="I142" s="34" t="s">
        <v>7</v>
      </c>
      <c r="J142" s="34" t="s">
        <v>195</v>
      </c>
      <c r="K142" s="34" t="s">
        <v>195</v>
      </c>
      <c r="L142" s="34" t="s">
        <v>2870</v>
      </c>
      <c r="M142" s="34" t="s">
        <v>2739</v>
      </c>
      <c r="N142" s="34">
        <v>1</v>
      </c>
      <c r="O142" s="34">
        <v>0</v>
      </c>
      <c r="P142" s="34">
        <v>0</v>
      </c>
      <c r="Q142" s="34">
        <v>0</v>
      </c>
      <c r="R142" s="34">
        <v>0</v>
      </c>
      <c r="S142" s="34">
        <v>1</v>
      </c>
      <c r="T142" s="34">
        <v>0</v>
      </c>
      <c r="U142" s="77">
        <v>0</v>
      </c>
      <c r="V142" s="34">
        <v>0</v>
      </c>
      <c r="W142" s="60">
        <f>COUNTIFS(配置清单!G:G,G142,配置清单!$H:$H,"PM",配置清单!$N:$N,"在岗")</f>
        <v>2</v>
      </c>
      <c r="X142" s="61">
        <f t="shared" si="107"/>
        <v>1</v>
      </c>
      <c r="Y142" s="60">
        <f>COUNTIFS(配置清单!$G:$G,G142,配置清单!$H:$H,"PM",配置清单!$N:$N,"在岗",配置清单!$P:$P,"&lt;&gt;暂不胜任")</f>
        <v>2</v>
      </c>
      <c r="Z142" s="61">
        <f t="shared" si="108"/>
        <v>1</v>
      </c>
      <c r="AA142" s="62">
        <f>COUNTIFS(配置清单!$G:$G,G142,配置清单!$H:$H,"SE",配置清单!$N:$N,"在岗")+COUNTIFS(配置清单!$G:$G,G142,配置清单!$H:$H,"SA",配置清单!$N:$N,"在岗")</f>
        <v>0</v>
      </c>
      <c r="AB142" s="61" t="str">
        <f t="shared" si="109"/>
        <v>NA</v>
      </c>
      <c r="AC142" s="60">
        <f>COUNTIFS(配置清单!$G:$G,G142,配置清单!$H:$H,"SE",配置清单!$N:$N,"在岗",配置清单!$P:$P,"&lt;&gt;暂不胜任")+COUNTIFS(配置清单!$G:$G,G142,配置清单!$H:$H,"SA",配置清单!$N:$N,"在岗",配置清单!$P:$P,"&lt;&gt;暂不胜任")</f>
        <v>0</v>
      </c>
      <c r="AD142" s="61" t="str">
        <f t="shared" si="110"/>
        <v>NA</v>
      </c>
      <c r="AE142" s="60">
        <f>COUNTIFS(配置清单!$G:$G,G142,配置清单!H:H,"MDE",配置清单!N:N,"在岗")</f>
        <v>0</v>
      </c>
      <c r="AF142" s="61" t="str">
        <f t="shared" si="111"/>
        <v>NA</v>
      </c>
      <c r="AG142" s="60">
        <f>COUNTIFS(配置清单!$G:$G,G142,配置清单!$H:$H,"MDE",配置清单!$N:$N,"在岗",配置清单!$P:$P,"&lt;&gt;暂不胜任")</f>
        <v>0</v>
      </c>
      <c r="AH142" s="61" t="str">
        <f t="shared" si="112"/>
        <v>NA</v>
      </c>
      <c r="AI142" s="62">
        <f>COUNTIFS(配置清单!G:G,G142,配置清单!H:H,"TPM",配置清单!N:N,"在岗")+COUNTIFS(配置清单!G:G,G142,配置清单!H:H,"TC",配置清单!N:N,"在岗")</f>
        <v>0</v>
      </c>
      <c r="AJ142" s="61" t="str">
        <f t="shared" si="113"/>
        <v>NA</v>
      </c>
      <c r="AK142" s="60">
        <f>COUNTIFS(配置清单!G:G,G142,配置清单!H:H,"TPM",配置清单!N:N,"在岗",配置清单!P:P,"&lt;&gt;暂不胜任")+COUNTIFS(配置清单!G:G,G142,配置清单!H:H,"TC",配置清单!N:N,"在岗",配置清单!P:P,"&lt;&gt;暂不胜任")</f>
        <v>0</v>
      </c>
      <c r="AL142" s="61" t="str">
        <f t="shared" si="114"/>
        <v>NA</v>
      </c>
      <c r="AM142" s="60">
        <f>COUNTIFS(配置清单!G:G,G142,配置清单!H:H,"TSE",配置清单!N:N,"在岗")</f>
        <v>0</v>
      </c>
      <c r="AN142" s="61" t="str">
        <f t="shared" si="115"/>
        <v>NA</v>
      </c>
      <c r="AO142" s="60">
        <f>COUNTIFS(配置清单!G:G,G142,配置清单!H:H,"TSE",配置清单!N:N,"在岗",配置清单!P:P,"&lt;&gt;暂不胜任")</f>
        <v>0</v>
      </c>
      <c r="AP142" s="61" t="str">
        <f t="shared" si="116"/>
        <v>NA</v>
      </c>
      <c r="AQ142" s="60">
        <f>COUNTIFS(配置清单!$G:$G,G142,配置清单!H:H,"QA",配置清单!N:N,"在岗")</f>
        <v>1</v>
      </c>
      <c r="AR142" s="61">
        <f t="shared" si="117"/>
        <v>1</v>
      </c>
      <c r="AS142" s="60">
        <f>COUNTIFS(配置清单!$G:$G,G142,配置清单!$H:$H,"QA",配置清单!$N:$N,"在岗",配置清单!$P:$P,"&lt;&gt;暂不胜任")</f>
        <v>1</v>
      </c>
      <c r="AT142" s="61">
        <f t="shared" si="118"/>
        <v>1</v>
      </c>
      <c r="AU142" s="60">
        <f>COUNTIFS(配置清单!G:G,规划及评估!G142,配置清单!H:H,"BA",配置清单!N:N,"在岗")</f>
        <v>0</v>
      </c>
      <c r="AV142" s="61" t="str">
        <f t="shared" si="119"/>
        <v>NA</v>
      </c>
      <c r="AW142" s="60">
        <f>COUNTIFS(配置清单!G:G,G142,配置清单!H:H,"BA",配置清单!N:N,"在岗",配置清单!P:P,"&lt;&gt;暂不胜任")</f>
        <v>0</v>
      </c>
      <c r="AX142" s="61" t="str">
        <f t="shared" si="120"/>
        <v>NA</v>
      </c>
      <c r="AY142" s="60">
        <f>COUNTIFS(配置清单!G:G,规划及评估!G142,配置清单!H:H,"IA",配置清单!N:N,"在岗")</f>
        <v>0</v>
      </c>
      <c r="AZ142" s="61" t="str">
        <f t="shared" si="121"/>
        <v>NA</v>
      </c>
      <c r="BA142" s="60">
        <f>COUNTIFS(配置清单!G:G,G142,配置清单!H:H,"IA",配置清单!N:N,"在岗",配置清单!P:P,"&lt;&gt;暂不胜任")</f>
        <v>0</v>
      </c>
      <c r="BB142" s="61" t="str">
        <f t="shared" si="122"/>
        <v>NA</v>
      </c>
      <c r="BC142" s="60">
        <f>COUNTIFS(配置清单!G:G,规划及评估!G142,配置清单!H:H,"产品经理",配置清单!N:N,"在岗")</f>
        <v>0</v>
      </c>
      <c r="BD142" s="61" t="str">
        <f t="shared" si="123"/>
        <v>NA</v>
      </c>
      <c r="BE142" s="60">
        <f>COUNTIFS(配置清单!G:G,G142,配置清单!H:H,"产品经理",配置清单!N:N,"在岗",配置清单!P:P,"&lt;&gt;暂不胜任")</f>
        <v>0</v>
      </c>
      <c r="BF142" s="61" t="str">
        <f t="shared" si="124"/>
        <v>NA</v>
      </c>
      <c r="BG142" s="63">
        <f t="shared" si="125"/>
        <v>2</v>
      </c>
      <c r="BH142" s="64">
        <f t="shared" si="126"/>
        <v>3</v>
      </c>
      <c r="BI142" s="64">
        <f t="shared" si="127"/>
        <v>2</v>
      </c>
      <c r="BJ142" s="64">
        <f t="shared" si="128"/>
        <v>2</v>
      </c>
      <c r="BK142" s="65">
        <f t="shared" si="129"/>
        <v>1</v>
      </c>
      <c r="BL142" s="66">
        <f t="shared" si="130"/>
        <v>1</v>
      </c>
      <c r="BM142" s="92">
        <f t="shared" si="131"/>
        <v>1</v>
      </c>
      <c r="BN142" s="92">
        <f t="shared" si="132"/>
        <v>1</v>
      </c>
      <c r="BO142" s="92">
        <f t="shared" si="133"/>
        <v>0</v>
      </c>
      <c r="BP142" s="92">
        <f t="shared" si="134"/>
        <v>0</v>
      </c>
      <c r="BQ142" s="92">
        <f t="shared" si="135"/>
        <v>0</v>
      </c>
      <c r="BR142" s="92">
        <f t="shared" si="136"/>
        <v>0</v>
      </c>
      <c r="BS142" s="92">
        <f t="shared" si="137"/>
        <v>0</v>
      </c>
      <c r="BT142" s="92">
        <f t="shared" si="138"/>
        <v>0</v>
      </c>
      <c r="BU142" s="92">
        <f t="shared" si="139"/>
        <v>0</v>
      </c>
      <c r="BV142" s="92">
        <f t="shared" si="140"/>
        <v>0</v>
      </c>
      <c r="BW142" s="92">
        <f t="shared" si="141"/>
        <v>1</v>
      </c>
      <c r="BX142" s="92">
        <f t="shared" si="142"/>
        <v>1</v>
      </c>
      <c r="BY142" s="92">
        <f t="shared" si="143"/>
        <v>0</v>
      </c>
      <c r="BZ142" s="92">
        <f t="shared" si="144"/>
        <v>0</v>
      </c>
      <c r="CA142" s="92">
        <f t="shared" si="145"/>
        <v>0</v>
      </c>
      <c r="CB142" s="92">
        <f t="shared" si="146"/>
        <v>0</v>
      </c>
      <c r="CC142" s="92">
        <f t="shared" si="147"/>
        <v>0</v>
      </c>
      <c r="CD142" s="92">
        <f t="shared" si="148"/>
        <v>0</v>
      </c>
    </row>
    <row r="143" spans="1:82" hidden="1">
      <c r="A143" s="34">
        <v>51</v>
      </c>
      <c r="B143" s="34" t="s">
        <v>945</v>
      </c>
      <c r="C143" s="34" t="s">
        <v>2403</v>
      </c>
      <c r="D143" s="34" t="s">
        <v>204</v>
      </c>
      <c r="E143" s="34" t="s">
        <v>208</v>
      </c>
      <c r="F143" s="34" t="s">
        <v>2828</v>
      </c>
      <c r="G143" s="34" t="s">
        <v>2829</v>
      </c>
      <c r="H143" s="34" t="s">
        <v>2636</v>
      </c>
      <c r="I143" s="34" t="s">
        <v>2636</v>
      </c>
      <c r="J143" s="34" t="s">
        <v>34</v>
      </c>
      <c r="K143" s="34" t="s">
        <v>34</v>
      </c>
      <c r="L143" s="34" t="s">
        <v>2865</v>
      </c>
      <c r="M143" s="34" t="s">
        <v>2836</v>
      </c>
      <c r="N143" s="34">
        <v>1</v>
      </c>
      <c r="O143" s="34">
        <v>0</v>
      </c>
      <c r="P143" s="34">
        <v>0</v>
      </c>
      <c r="Q143" s="34">
        <v>0</v>
      </c>
      <c r="R143" s="34">
        <v>0</v>
      </c>
      <c r="S143" s="34">
        <v>1</v>
      </c>
      <c r="T143" s="34">
        <v>0</v>
      </c>
      <c r="U143" s="77">
        <v>0</v>
      </c>
      <c r="V143" s="34">
        <v>0</v>
      </c>
      <c r="W143" s="60">
        <f>COUNTIFS(配置清单!G:G,G143,配置清单!$H:$H,"PM",配置清单!$N:$N,"在岗")</f>
        <v>1</v>
      </c>
      <c r="X143" s="61">
        <f t="shared" ref="X143:X206" si="149">IF(N143=0,"NA",IF(W143&gt;=N143,1,W143/N143))</f>
        <v>1</v>
      </c>
      <c r="Y143" s="60">
        <f>COUNTIFS(配置清单!$G:$G,G143,配置清单!$H:$H,"PM",配置清单!$N:$N,"在岗",配置清单!$P:$P,"&lt;&gt;暂不胜任")</f>
        <v>1</v>
      </c>
      <c r="Z143" s="61">
        <f t="shared" ref="Z143:Z206" si="150">IF(N143=0,"NA",IF(Y143&gt;=N143,1,IF(W143=0,0,Y143/W143)))</f>
        <v>1</v>
      </c>
      <c r="AA143" s="62">
        <f>COUNTIFS(配置清单!$G:$G,G143,配置清单!$H:$H,"SE",配置清单!$N:$N,"在岗")+COUNTIFS(配置清单!$G:$G,G143,配置清单!$H:$H,"SA",配置清单!$N:$N,"在岗")</f>
        <v>0</v>
      </c>
      <c r="AB143" s="61" t="str">
        <f t="shared" ref="AB143:AB206" si="151">IF(O143=0,"NA",IF(AA143&gt;=O143,1,AA143/O143))</f>
        <v>NA</v>
      </c>
      <c r="AC143" s="60">
        <f>COUNTIFS(配置清单!$G:$G,G143,配置清单!$H:$H,"SE",配置清单!$N:$N,"在岗",配置清单!$P:$P,"&lt;&gt;暂不胜任")+COUNTIFS(配置清单!$G:$G,G143,配置清单!$H:$H,"SA",配置清单!$N:$N,"在岗",配置清单!$P:$P,"&lt;&gt;暂不胜任")</f>
        <v>0</v>
      </c>
      <c r="AD143" s="61" t="str">
        <f t="shared" ref="AD143:AD206" si="152">IF(O143=0,"NA",IF(AC143&gt;=O143,1,IF(AA143=0,0,AC143/AA143)))</f>
        <v>NA</v>
      </c>
      <c r="AE143" s="60">
        <f>COUNTIFS(配置清单!$G:$G,G143,配置清单!H:H,"MDE",配置清单!N:N,"在岗")</f>
        <v>0</v>
      </c>
      <c r="AF143" s="61" t="str">
        <f t="shared" ref="AF143:AF206" si="153">IF(P143=0,"NA",IF(AE143&gt;=P143,1,AE143/P143))</f>
        <v>NA</v>
      </c>
      <c r="AG143" s="60">
        <f>COUNTIFS(配置清单!$G:$G,G143,配置清单!$H:$H,"MDE",配置清单!$N:$N,"在岗",配置清单!$P:$P,"&lt;&gt;暂不胜任")</f>
        <v>0</v>
      </c>
      <c r="AH143" s="61" t="str">
        <f t="shared" ref="AH143:AH206" si="154">IF(P143=0,"NA",IF(AG143&gt;=P143,1,IF(AE143=0,0,AG143/AE143)))</f>
        <v>NA</v>
      </c>
      <c r="AI143" s="62">
        <f>COUNTIFS(配置清单!G:G,G143,配置清单!H:H,"TPM",配置清单!N:N,"在岗")+COUNTIFS(配置清单!G:G,G143,配置清单!H:H,"TC",配置清单!N:N,"在岗")</f>
        <v>0</v>
      </c>
      <c r="AJ143" s="61" t="str">
        <f t="shared" ref="AJ143:AJ206" si="155">IF(Q143=0,"NA",IF(AI143&gt;=Q143,1,AI143/Q143))</f>
        <v>NA</v>
      </c>
      <c r="AK143" s="60">
        <f>COUNTIFS(配置清单!G:G,G143,配置清单!H:H,"TPM",配置清单!N:N,"在岗",配置清单!P:P,"&lt;&gt;暂不胜任")+COUNTIFS(配置清单!G:G,G143,配置清单!H:H,"TC",配置清单!N:N,"在岗",配置清单!P:P,"&lt;&gt;暂不胜任")</f>
        <v>0</v>
      </c>
      <c r="AL143" s="61" t="str">
        <f t="shared" ref="AL143:AL206" si="156">IF(Q143=0,"NA",IF(AK143&gt;=Q143,1,IF(AI143=0,0,AK143/AI143)))</f>
        <v>NA</v>
      </c>
      <c r="AM143" s="60">
        <f>COUNTIFS(配置清单!G:G,G143,配置清单!H:H,"TSE",配置清单!N:N,"在岗")</f>
        <v>0</v>
      </c>
      <c r="AN143" s="61" t="str">
        <f t="shared" ref="AN143:AN206" si="157">IF(R143=0,"NA",IF(AM143&gt;=R143,1,AM143/R143))</f>
        <v>NA</v>
      </c>
      <c r="AO143" s="60">
        <f>COUNTIFS(配置清单!G:G,G143,配置清单!H:H,"TSE",配置清单!N:N,"在岗",配置清单!P:P,"&lt;&gt;暂不胜任")</f>
        <v>0</v>
      </c>
      <c r="AP143" s="61" t="str">
        <f t="shared" ref="AP143:AP206" si="158">IF(R143=0,"NA",IF(AO143&gt;=R143,1,IF(AM143=0,0,AO143/AM143)))</f>
        <v>NA</v>
      </c>
      <c r="AQ143" s="60">
        <f>COUNTIFS(配置清单!$G:$G,G143,配置清单!H:H,"QA",配置清单!N:N,"在岗")</f>
        <v>1</v>
      </c>
      <c r="AR143" s="61">
        <f t="shared" ref="AR143:AR206" si="159">IF(S143=0,"NA",IF(AQ143&gt;=S143,1,AQ143/S143))</f>
        <v>1</v>
      </c>
      <c r="AS143" s="60">
        <f>COUNTIFS(配置清单!$G:$G,G143,配置清单!$H:$H,"QA",配置清单!$N:$N,"在岗",配置清单!$P:$P,"&lt;&gt;暂不胜任")</f>
        <v>1</v>
      </c>
      <c r="AT143" s="61">
        <f t="shared" ref="AT143:AT206" si="160">IF(S143=0,"NA",IF(AS143&gt;=S143,1,IF(AQ143=0,0,AS143/AQ143)))</f>
        <v>1</v>
      </c>
      <c r="AU143" s="60">
        <f>COUNTIFS(配置清单!G:G,规划及评估!G143,配置清单!H:H,"BA",配置清单!N:N,"在岗")</f>
        <v>0</v>
      </c>
      <c r="AV143" s="61" t="str">
        <f t="shared" ref="AV143:AV206" si="161">IF(T143=0,"NA",IF(AU143&gt;=T143,1,AU143/T143))</f>
        <v>NA</v>
      </c>
      <c r="AW143" s="60">
        <f>COUNTIFS(配置清单!G:G,G143,配置清单!H:H,"BA",配置清单!N:N,"在岗",配置清单!P:P,"&lt;&gt;暂不胜任")</f>
        <v>0</v>
      </c>
      <c r="AX143" s="61" t="str">
        <f t="shared" ref="AX143:AX206" si="162">IF(T143=0,"NA",IF(AW143&gt;=T143,1,IF(AU143=0,0,AW143/AU143)))</f>
        <v>NA</v>
      </c>
      <c r="AY143" s="60">
        <f>COUNTIFS(配置清单!G:G,规划及评估!G143,配置清单!H:H,"IA",配置清单!N:N,"在岗")</f>
        <v>0</v>
      </c>
      <c r="AZ143" s="61" t="str">
        <f t="shared" ref="AZ143:AZ206" si="163">IF(U143=0,"NA",IF(AY143&gt;=U143,1,AY143/U143))</f>
        <v>NA</v>
      </c>
      <c r="BA143" s="60">
        <f>COUNTIFS(配置清单!G:G,G143,配置清单!H:H,"IA",配置清单!N:N,"在岗",配置清单!P:P,"&lt;&gt;暂不胜任")</f>
        <v>0</v>
      </c>
      <c r="BB143" s="61" t="str">
        <f t="shared" ref="BB143:BB206" si="164">IF(U143=0,"NA",IF(BA143&gt;=U143,1,IF(AY143=0,0,BA143/AY143)))</f>
        <v>NA</v>
      </c>
      <c r="BC143" s="60">
        <f>COUNTIFS(配置清单!G:G,规划及评估!G143,配置清单!H:H,"产品经理",配置清单!N:N,"在岗")</f>
        <v>0</v>
      </c>
      <c r="BD143" s="61" t="str">
        <f t="shared" ref="BD143:BD206" si="165">IF(V143=0,"NA",IF(BC143&gt;=V143,1,BC143/V143))</f>
        <v>NA</v>
      </c>
      <c r="BE143" s="60">
        <f>COUNTIFS(配置清单!G:G,G143,配置清单!H:H,"产品经理",配置清单!N:N,"在岗",配置清单!P:P,"&lt;&gt;暂不胜任")</f>
        <v>0</v>
      </c>
      <c r="BF143" s="61" t="str">
        <f t="shared" ref="BF143:BF206" si="166">IF(V143=0,"NA",IF(BE143&gt;=V143,1,IF(BC143=0,0,BE143/BC143)))</f>
        <v>NA</v>
      </c>
      <c r="BG143" s="63">
        <f t="shared" ref="BG143:BG206" si="167">SUM(N143,O143,P143,Q143,R143,S143,T143,U143,V143)</f>
        <v>2</v>
      </c>
      <c r="BH143" s="64">
        <f t="shared" ref="BH143:BH206" si="168">IF(N143=0,0,W143)+IF(O143=0,0,AA143)+IF(P143=0,0,AE143)+IF(Q143=0,0,AI143)+IF(R143=0,0,AM143)+IF(S143=0,0,AQ143)+IF(T143=0,0,AU143)+IF(U143=0,0,AY143)+IF(V143=0,0,BC143)</f>
        <v>2</v>
      </c>
      <c r="BI143" s="64">
        <f t="shared" ref="BI143:BI206" si="169">IF(W143&gt;=N143,N143,W143)+IF(AA143&gt;=O143,O143,AA143)+IF(AE143&gt;=P143,P143,AE143)+IF(AI143&gt;=Q143,Q143,AI143)+IF(AM143&gt;=R143,R143,AM143)+IF(AQ143&gt;=S143,S143,AQ143)+IF(AU143&gt;=T143,T143,AU143)+IF(AY143&gt;=U143,U143,AY143)+IF(BC143&gt;=V143,V143,BC143)</f>
        <v>2</v>
      </c>
      <c r="BJ143" s="64">
        <f t="shared" ref="BJ143:BJ206" si="170">IF(Y143&gt;=N143,N143,Y143)+IF(AC143&gt;=O143,O143,AC143)+IF(AG143&gt;=P143,P143,AG143)+IF(AK143&gt;=Q143,Q143,AK143)+IF(AO143&gt;=R143,R143,AO143)+IF(AS143&gt;=S143,S143,AS143)+IF(AW143&gt;=T143,T143,AW143)+IF(BA143&gt;=U143,U143,BA143)+IF(BE143&gt;=V143,V143,BE143)</f>
        <v>2</v>
      </c>
      <c r="BK143" s="65">
        <f t="shared" ref="BK143:BK206" si="171">IF(BG143=0,0,BI143/BG143)</f>
        <v>1</v>
      </c>
      <c r="BL143" s="66">
        <f t="shared" ref="BL143:BL206" si="172">IF(BI143=0,0,BJ143/BI143)</f>
        <v>1</v>
      </c>
      <c r="BM143" s="92">
        <f t="shared" ref="BM143:BM206" si="173">IF(W143&gt;=N143,N143,W143)</f>
        <v>1</v>
      </c>
      <c r="BN143" s="92">
        <f t="shared" ref="BN143:BN206" si="174">IF(Y143&gt;=N143,N143,Y143)</f>
        <v>1</v>
      </c>
      <c r="BO143" s="92">
        <f t="shared" ref="BO143:BO206" si="175">IF(AA143&gt;=O143,O143,AA143)</f>
        <v>0</v>
      </c>
      <c r="BP143" s="92">
        <f t="shared" ref="BP143:BP206" si="176">IF(AC143&gt;=O143,O143,AC143)</f>
        <v>0</v>
      </c>
      <c r="BQ143" s="92">
        <f t="shared" ref="BQ143:BQ206" si="177">IF(AE143&gt;=P143,P143,AE143)</f>
        <v>0</v>
      </c>
      <c r="BR143" s="92">
        <f t="shared" ref="BR143:BR206" si="178">IF(AG143&gt;=P143,P143,AG143)</f>
        <v>0</v>
      </c>
      <c r="BS143" s="92">
        <f t="shared" ref="BS143:BS206" si="179">IF(AI143&gt;=Q143,Q143,AI143)</f>
        <v>0</v>
      </c>
      <c r="BT143" s="92">
        <f t="shared" ref="BT143:BT206" si="180">IF(AK143&gt;=Q143,Q143,AK143)</f>
        <v>0</v>
      </c>
      <c r="BU143" s="92">
        <f t="shared" ref="BU143:BU206" si="181">IF(AM143&gt;=R143,R143,AM143)</f>
        <v>0</v>
      </c>
      <c r="BV143" s="92">
        <f t="shared" ref="BV143:BV206" si="182">IF(AO143&gt;=R143,R143,AO143)</f>
        <v>0</v>
      </c>
      <c r="BW143" s="92">
        <f t="shared" ref="BW143:BW206" si="183">IF(AQ143&gt;=S143,S143,AQ143)</f>
        <v>1</v>
      </c>
      <c r="BX143" s="92">
        <f t="shared" ref="BX143:BX206" si="184">IF(AS143&gt;=S143,S143,AS143)</f>
        <v>1</v>
      </c>
      <c r="BY143" s="92">
        <f t="shared" ref="BY143:BY206" si="185">IF(AU143&gt;=T143,T143,AU143)</f>
        <v>0</v>
      </c>
      <c r="BZ143" s="92">
        <f t="shared" ref="BZ143:BZ206" si="186">IF(AW143&gt;=T143,T143,AW143)</f>
        <v>0</v>
      </c>
      <c r="CA143" s="92">
        <f t="shared" ref="CA143:CA206" si="187">IF(AY143&gt;=U143,U143,AY143)</f>
        <v>0</v>
      </c>
      <c r="CB143" s="92">
        <f t="shared" ref="CB143:CB206" si="188">IF(BA143&gt;=U143,U143,BA143)</f>
        <v>0</v>
      </c>
      <c r="CC143" s="92">
        <f t="shared" ref="CC143:CC206" si="189">IF(BC143&gt;=V143,V143,BC143)</f>
        <v>0</v>
      </c>
      <c r="CD143" s="92">
        <f t="shared" ref="CD143:CD206" si="190">IF(BE143&gt;=V143,V143,BE143)</f>
        <v>0</v>
      </c>
    </row>
    <row r="144" spans="1:82" hidden="1">
      <c r="A144" s="34">
        <v>52</v>
      </c>
      <c r="B144" s="34" t="s">
        <v>945</v>
      </c>
      <c r="C144" s="34" t="s">
        <v>2403</v>
      </c>
      <c r="D144" s="34" t="s">
        <v>204</v>
      </c>
      <c r="E144" s="34" t="s">
        <v>208</v>
      </c>
      <c r="F144" s="34" t="s">
        <v>2820</v>
      </c>
      <c r="G144" s="34" t="s">
        <v>2821</v>
      </c>
      <c r="H144" s="34" t="s">
        <v>2636</v>
      </c>
      <c r="I144" s="34" t="s">
        <v>2636</v>
      </c>
      <c r="J144" s="34" t="s">
        <v>34</v>
      </c>
      <c r="K144" s="34" t="s">
        <v>34</v>
      </c>
      <c r="L144" s="34" t="s">
        <v>2866</v>
      </c>
      <c r="M144" s="34" t="s">
        <v>2833</v>
      </c>
      <c r="N144" s="34">
        <v>1</v>
      </c>
      <c r="O144" s="34">
        <v>1</v>
      </c>
      <c r="P144" s="34">
        <v>0</v>
      </c>
      <c r="Q144" s="34">
        <v>0</v>
      </c>
      <c r="R144" s="34">
        <v>0</v>
      </c>
      <c r="S144" s="34">
        <v>1</v>
      </c>
      <c r="T144" s="34">
        <v>0</v>
      </c>
      <c r="U144" s="77">
        <v>0</v>
      </c>
      <c r="V144" s="34">
        <v>0</v>
      </c>
      <c r="W144" s="60">
        <f>COUNTIFS(配置清单!G:G,G144,配置清单!$H:$H,"PM",配置清单!$N:$N,"在岗")</f>
        <v>1</v>
      </c>
      <c r="X144" s="61">
        <f t="shared" si="149"/>
        <v>1</v>
      </c>
      <c r="Y144" s="60">
        <f>COUNTIFS(配置清单!$G:$G,G144,配置清单!$H:$H,"PM",配置清单!$N:$N,"在岗",配置清单!$P:$P,"&lt;&gt;暂不胜任")</f>
        <v>1</v>
      </c>
      <c r="Z144" s="61">
        <f t="shared" si="150"/>
        <v>1</v>
      </c>
      <c r="AA144" s="62">
        <f>COUNTIFS(配置清单!$G:$G,G144,配置清单!$H:$H,"SE",配置清单!$N:$N,"在岗")+COUNTIFS(配置清单!$G:$G,G144,配置清单!$H:$H,"SA",配置清单!$N:$N,"在岗")</f>
        <v>1</v>
      </c>
      <c r="AB144" s="61">
        <f t="shared" si="151"/>
        <v>1</v>
      </c>
      <c r="AC144" s="60">
        <f>COUNTIFS(配置清单!$G:$G,G144,配置清单!$H:$H,"SE",配置清单!$N:$N,"在岗",配置清单!$P:$P,"&lt;&gt;暂不胜任")+COUNTIFS(配置清单!$G:$G,G144,配置清单!$H:$H,"SA",配置清单!$N:$N,"在岗",配置清单!$P:$P,"&lt;&gt;暂不胜任")</f>
        <v>0</v>
      </c>
      <c r="AD144" s="61">
        <f t="shared" si="152"/>
        <v>0</v>
      </c>
      <c r="AE144" s="60">
        <f>COUNTIFS(配置清单!$G:$G,G144,配置清单!H:H,"MDE",配置清单!N:N,"在岗")</f>
        <v>0</v>
      </c>
      <c r="AF144" s="61" t="str">
        <f t="shared" si="153"/>
        <v>NA</v>
      </c>
      <c r="AG144" s="60">
        <f>COUNTIFS(配置清单!$G:$G,G144,配置清单!$H:$H,"MDE",配置清单!$N:$N,"在岗",配置清单!$P:$P,"&lt;&gt;暂不胜任")</f>
        <v>0</v>
      </c>
      <c r="AH144" s="61" t="str">
        <f t="shared" si="154"/>
        <v>NA</v>
      </c>
      <c r="AI144" s="62">
        <f>COUNTIFS(配置清单!G:G,G144,配置清单!H:H,"TPM",配置清单!N:N,"在岗")+COUNTIFS(配置清单!G:G,G144,配置清单!H:H,"TC",配置清单!N:N,"在岗")</f>
        <v>0</v>
      </c>
      <c r="AJ144" s="61" t="str">
        <f t="shared" si="155"/>
        <v>NA</v>
      </c>
      <c r="AK144" s="60">
        <f>COUNTIFS(配置清单!G:G,G144,配置清单!H:H,"TPM",配置清单!N:N,"在岗",配置清单!P:P,"&lt;&gt;暂不胜任")+COUNTIFS(配置清单!G:G,G144,配置清单!H:H,"TC",配置清单!N:N,"在岗",配置清单!P:P,"&lt;&gt;暂不胜任")</f>
        <v>0</v>
      </c>
      <c r="AL144" s="61" t="str">
        <f t="shared" si="156"/>
        <v>NA</v>
      </c>
      <c r="AM144" s="60">
        <f>COUNTIFS(配置清单!G:G,G144,配置清单!H:H,"TSE",配置清单!N:N,"在岗")</f>
        <v>0</v>
      </c>
      <c r="AN144" s="61" t="str">
        <f t="shared" si="157"/>
        <v>NA</v>
      </c>
      <c r="AO144" s="60">
        <f>COUNTIFS(配置清单!G:G,G144,配置清单!H:H,"TSE",配置清单!N:N,"在岗",配置清单!P:P,"&lt;&gt;暂不胜任")</f>
        <v>0</v>
      </c>
      <c r="AP144" s="61" t="str">
        <f t="shared" si="158"/>
        <v>NA</v>
      </c>
      <c r="AQ144" s="60">
        <f>COUNTIFS(配置清单!$G:$G,G144,配置清单!H:H,"QA",配置清单!N:N,"在岗")</f>
        <v>1</v>
      </c>
      <c r="AR144" s="61">
        <f t="shared" si="159"/>
        <v>1</v>
      </c>
      <c r="AS144" s="60">
        <f>COUNTIFS(配置清单!$G:$G,G144,配置清单!$H:$H,"QA",配置清单!$N:$N,"在岗",配置清单!$P:$P,"&lt;&gt;暂不胜任")</f>
        <v>1</v>
      </c>
      <c r="AT144" s="61">
        <f t="shared" si="160"/>
        <v>1</v>
      </c>
      <c r="AU144" s="60">
        <f>COUNTIFS(配置清单!G:G,规划及评估!G144,配置清单!H:H,"BA",配置清单!N:N,"在岗")</f>
        <v>0</v>
      </c>
      <c r="AV144" s="61" t="str">
        <f t="shared" si="161"/>
        <v>NA</v>
      </c>
      <c r="AW144" s="60">
        <f>COUNTIFS(配置清单!G:G,G144,配置清单!H:H,"BA",配置清单!N:N,"在岗",配置清单!P:P,"&lt;&gt;暂不胜任")</f>
        <v>0</v>
      </c>
      <c r="AX144" s="61" t="str">
        <f t="shared" si="162"/>
        <v>NA</v>
      </c>
      <c r="AY144" s="60">
        <f>COUNTIFS(配置清单!G:G,规划及评估!G144,配置清单!H:H,"IA",配置清单!N:N,"在岗")</f>
        <v>0</v>
      </c>
      <c r="AZ144" s="61" t="str">
        <f t="shared" si="163"/>
        <v>NA</v>
      </c>
      <c r="BA144" s="60">
        <f>COUNTIFS(配置清单!G:G,G144,配置清单!H:H,"IA",配置清单!N:N,"在岗",配置清单!P:P,"&lt;&gt;暂不胜任")</f>
        <v>0</v>
      </c>
      <c r="BB144" s="61" t="str">
        <f t="shared" si="164"/>
        <v>NA</v>
      </c>
      <c r="BC144" s="60">
        <f>COUNTIFS(配置清单!G:G,规划及评估!G144,配置清单!H:H,"产品经理",配置清单!N:N,"在岗")</f>
        <v>0</v>
      </c>
      <c r="BD144" s="61" t="str">
        <f t="shared" si="165"/>
        <v>NA</v>
      </c>
      <c r="BE144" s="60">
        <f>COUNTIFS(配置清单!G:G,G144,配置清单!H:H,"产品经理",配置清单!N:N,"在岗",配置清单!P:P,"&lt;&gt;暂不胜任")</f>
        <v>0</v>
      </c>
      <c r="BF144" s="61" t="str">
        <f t="shared" si="166"/>
        <v>NA</v>
      </c>
      <c r="BG144" s="63">
        <f t="shared" si="167"/>
        <v>3</v>
      </c>
      <c r="BH144" s="64">
        <f t="shared" si="168"/>
        <v>3</v>
      </c>
      <c r="BI144" s="64">
        <f t="shared" si="169"/>
        <v>3</v>
      </c>
      <c r="BJ144" s="64">
        <f t="shared" si="170"/>
        <v>2</v>
      </c>
      <c r="BK144" s="65">
        <f t="shared" si="171"/>
        <v>1</v>
      </c>
      <c r="BL144" s="66">
        <f t="shared" si="172"/>
        <v>0.66666666666666663</v>
      </c>
      <c r="BM144" s="92">
        <f t="shared" si="173"/>
        <v>1</v>
      </c>
      <c r="BN144" s="92">
        <f t="shared" si="174"/>
        <v>1</v>
      </c>
      <c r="BO144" s="92">
        <f t="shared" si="175"/>
        <v>1</v>
      </c>
      <c r="BP144" s="92">
        <f t="shared" si="176"/>
        <v>0</v>
      </c>
      <c r="BQ144" s="92">
        <f t="shared" si="177"/>
        <v>0</v>
      </c>
      <c r="BR144" s="92">
        <f t="shared" si="178"/>
        <v>0</v>
      </c>
      <c r="BS144" s="92">
        <f t="shared" si="179"/>
        <v>0</v>
      </c>
      <c r="BT144" s="92">
        <f t="shared" si="180"/>
        <v>0</v>
      </c>
      <c r="BU144" s="92">
        <f t="shared" si="181"/>
        <v>0</v>
      </c>
      <c r="BV144" s="92">
        <f t="shared" si="182"/>
        <v>0</v>
      </c>
      <c r="BW144" s="92">
        <f t="shared" si="183"/>
        <v>1</v>
      </c>
      <c r="BX144" s="92">
        <f t="shared" si="184"/>
        <v>1</v>
      </c>
      <c r="BY144" s="92">
        <f t="shared" si="185"/>
        <v>0</v>
      </c>
      <c r="BZ144" s="92">
        <f t="shared" si="186"/>
        <v>0</v>
      </c>
      <c r="CA144" s="92">
        <f t="shared" si="187"/>
        <v>0</v>
      </c>
      <c r="CB144" s="92">
        <f t="shared" si="188"/>
        <v>0</v>
      </c>
      <c r="CC144" s="92">
        <f t="shared" si="189"/>
        <v>0</v>
      </c>
      <c r="CD144" s="92">
        <f t="shared" si="190"/>
        <v>0</v>
      </c>
    </row>
    <row r="145" spans="1:82" hidden="1">
      <c r="A145" s="34">
        <v>53</v>
      </c>
      <c r="B145" s="34" t="s">
        <v>945</v>
      </c>
      <c r="C145" s="34" t="s">
        <v>2403</v>
      </c>
      <c r="D145" s="34" t="s">
        <v>204</v>
      </c>
      <c r="E145" s="34" t="s">
        <v>208</v>
      </c>
      <c r="F145" s="34" t="s">
        <v>2815</v>
      </c>
      <c r="G145" s="34" t="s">
        <v>2816</v>
      </c>
      <c r="H145" s="34" t="s">
        <v>7</v>
      </c>
      <c r="I145" s="34" t="s">
        <v>2636</v>
      </c>
      <c r="J145" s="34" t="s">
        <v>195</v>
      </c>
      <c r="K145" s="34" t="s">
        <v>34</v>
      </c>
      <c r="L145" s="34" t="s">
        <v>2866</v>
      </c>
      <c r="M145" s="34" t="s">
        <v>2836</v>
      </c>
      <c r="N145" s="34">
        <v>1</v>
      </c>
      <c r="O145" s="34">
        <v>0</v>
      </c>
      <c r="P145" s="34">
        <v>0</v>
      </c>
      <c r="Q145" s="34">
        <v>0</v>
      </c>
      <c r="R145" s="34">
        <v>0</v>
      </c>
      <c r="S145" s="34">
        <v>1</v>
      </c>
      <c r="T145" s="34">
        <v>0</v>
      </c>
      <c r="U145" s="77">
        <v>0</v>
      </c>
      <c r="V145" s="34">
        <v>0</v>
      </c>
      <c r="W145" s="60">
        <f>COUNTIFS(配置清单!G:G,G145,配置清单!$H:$H,"PM",配置清单!$N:$N,"在岗")</f>
        <v>1</v>
      </c>
      <c r="X145" s="61">
        <f t="shared" si="149"/>
        <v>1</v>
      </c>
      <c r="Y145" s="60">
        <f>COUNTIFS(配置清单!$G:$G,G145,配置清单!$H:$H,"PM",配置清单!$N:$N,"在岗",配置清单!$P:$P,"&lt;&gt;暂不胜任")</f>
        <v>1</v>
      </c>
      <c r="Z145" s="61">
        <f t="shared" si="150"/>
        <v>1</v>
      </c>
      <c r="AA145" s="62">
        <f>COUNTIFS(配置清单!$G:$G,G145,配置清单!$H:$H,"SE",配置清单!$N:$N,"在岗")+COUNTIFS(配置清单!$G:$G,G145,配置清单!$H:$H,"SA",配置清单!$N:$N,"在岗")</f>
        <v>0</v>
      </c>
      <c r="AB145" s="61" t="str">
        <f t="shared" si="151"/>
        <v>NA</v>
      </c>
      <c r="AC145" s="60">
        <f>COUNTIFS(配置清单!$G:$G,G145,配置清单!$H:$H,"SE",配置清单!$N:$N,"在岗",配置清单!$P:$P,"&lt;&gt;暂不胜任")+COUNTIFS(配置清单!$G:$G,G145,配置清单!$H:$H,"SA",配置清单!$N:$N,"在岗",配置清单!$P:$P,"&lt;&gt;暂不胜任")</f>
        <v>0</v>
      </c>
      <c r="AD145" s="61" t="str">
        <f t="shared" si="152"/>
        <v>NA</v>
      </c>
      <c r="AE145" s="60">
        <f>COUNTIFS(配置清单!$G:$G,G145,配置清单!H:H,"MDE",配置清单!N:N,"在岗")</f>
        <v>0</v>
      </c>
      <c r="AF145" s="61" t="str">
        <f t="shared" si="153"/>
        <v>NA</v>
      </c>
      <c r="AG145" s="60">
        <f>COUNTIFS(配置清单!$G:$G,G145,配置清单!$H:$H,"MDE",配置清单!$N:$N,"在岗",配置清单!$P:$P,"&lt;&gt;暂不胜任")</f>
        <v>0</v>
      </c>
      <c r="AH145" s="61" t="str">
        <f t="shared" si="154"/>
        <v>NA</v>
      </c>
      <c r="AI145" s="62">
        <f>COUNTIFS(配置清单!G:G,G145,配置清单!H:H,"TPM",配置清单!N:N,"在岗")+COUNTIFS(配置清单!G:G,G145,配置清单!H:H,"TC",配置清单!N:N,"在岗")</f>
        <v>0</v>
      </c>
      <c r="AJ145" s="61" t="str">
        <f t="shared" si="155"/>
        <v>NA</v>
      </c>
      <c r="AK145" s="60">
        <f>COUNTIFS(配置清单!G:G,G145,配置清单!H:H,"TPM",配置清单!N:N,"在岗",配置清单!P:P,"&lt;&gt;暂不胜任")+COUNTIFS(配置清单!G:G,G145,配置清单!H:H,"TC",配置清单!N:N,"在岗",配置清单!P:P,"&lt;&gt;暂不胜任")</f>
        <v>0</v>
      </c>
      <c r="AL145" s="61" t="str">
        <f t="shared" si="156"/>
        <v>NA</v>
      </c>
      <c r="AM145" s="60">
        <f>COUNTIFS(配置清单!G:G,G145,配置清单!H:H,"TSE",配置清单!N:N,"在岗")</f>
        <v>0</v>
      </c>
      <c r="AN145" s="61" t="str">
        <f t="shared" si="157"/>
        <v>NA</v>
      </c>
      <c r="AO145" s="60">
        <f>COUNTIFS(配置清单!G:G,G145,配置清单!H:H,"TSE",配置清单!N:N,"在岗",配置清单!P:P,"&lt;&gt;暂不胜任")</f>
        <v>0</v>
      </c>
      <c r="AP145" s="61" t="str">
        <f t="shared" si="158"/>
        <v>NA</v>
      </c>
      <c r="AQ145" s="60">
        <f>COUNTIFS(配置清单!$G:$G,G145,配置清单!H:H,"QA",配置清单!N:N,"在岗")</f>
        <v>1</v>
      </c>
      <c r="AR145" s="61">
        <f t="shared" si="159"/>
        <v>1</v>
      </c>
      <c r="AS145" s="60">
        <f>COUNTIFS(配置清单!$G:$G,G145,配置清单!$H:$H,"QA",配置清单!$N:$N,"在岗",配置清单!$P:$P,"&lt;&gt;暂不胜任")</f>
        <v>1</v>
      </c>
      <c r="AT145" s="61">
        <f t="shared" si="160"/>
        <v>1</v>
      </c>
      <c r="AU145" s="60">
        <f>COUNTIFS(配置清单!G:G,规划及评估!G145,配置清单!H:H,"BA",配置清单!N:N,"在岗")</f>
        <v>0</v>
      </c>
      <c r="AV145" s="61" t="str">
        <f t="shared" si="161"/>
        <v>NA</v>
      </c>
      <c r="AW145" s="60">
        <f>COUNTIFS(配置清单!G:G,G145,配置清单!H:H,"BA",配置清单!N:N,"在岗",配置清单!P:P,"&lt;&gt;暂不胜任")</f>
        <v>0</v>
      </c>
      <c r="AX145" s="61" t="str">
        <f t="shared" si="162"/>
        <v>NA</v>
      </c>
      <c r="AY145" s="60">
        <f>COUNTIFS(配置清单!G:G,规划及评估!G145,配置清单!H:H,"IA",配置清单!N:N,"在岗")</f>
        <v>0</v>
      </c>
      <c r="AZ145" s="61" t="str">
        <f t="shared" si="163"/>
        <v>NA</v>
      </c>
      <c r="BA145" s="60">
        <f>COUNTIFS(配置清单!G:G,G145,配置清单!H:H,"IA",配置清单!N:N,"在岗",配置清单!P:P,"&lt;&gt;暂不胜任")</f>
        <v>0</v>
      </c>
      <c r="BB145" s="61" t="str">
        <f t="shared" si="164"/>
        <v>NA</v>
      </c>
      <c r="BC145" s="60">
        <f>COUNTIFS(配置清单!G:G,规划及评估!G145,配置清单!H:H,"产品经理",配置清单!N:N,"在岗")</f>
        <v>0</v>
      </c>
      <c r="BD145" s="61" t="str">
        <f t="shared" si="165"/>
        <v>NA</v>
      </c>
      <c r="BE145" s="60">
        <f>COUNTIFS(配置清单!G:G,G145,配置清单!H:H,"产品经理",配置清单!N:N,"在岗",配置清单!P:P,"&lt;&gt;暂不胜任")</f>
        <v>0</v>
      </c>
      <c r="BF145" s="61" t="str">
        <f t="shared" si="166"/>
        <v>NA</v>
      </c>
      <c r="BG145" s="63">
        <f t="shared" si="167"/>
        <v>2</v>
      </c>
      <c r="BH145" s="64">
        <f t="shared" si="168"/>
        <v>2</v>
      </c>
      <c r="BI145" s="64">
        <f t="shared" si="169"/>
        <v>2</v>
      </c>
      <c r="BJ145" s="64">
        <f t="shared" si="170"/>
        <v>2</v>
      </c>
      <c r="BK145" s="65">
        <f t="shared" si="171"/>
        <v>1</v>
      </c>
      <c r="BL145" s="66">
        <f t="shared" si="172"/>
        <v>1</v>
      </c>
      <c r="BM145" s="92">
        <f t="shared" si="173"/>
        <v>1</v>
      </c>
      <c r="BN145" s="92">
        <f t="shared" si="174"/>
        <v>1</v>
      </c>
      <c r="BO145" s="92">
        <f t="shared" si="175"/>
        <v>0</v>
      </c>
      <c r="BP145" s="92">
        <f t="shared" si="176"/>
        <v>0</v>
      </c>
      <c r="BQ145" s="92">
        <f t="shared" si="177"/>
        <v>0</v>
      </c>
      <c r="BR145" s="92">
        <f t="shared" si="178"/>
        <v>0</v>
      </c>
      <c r="BS145" s="92">
        <f t="shared" si="179"/>
        <v>0</v>
      </c>
      <c r="BT145" s="92">
        <f t="shared" si="180"/>
        <v>0</v>
      </c>
      <c r="BU145" s="92">
        <f t="shared" si="181"/>
        <v>0</v>
      </c>
      <c r="BV145" s="92">
        <f t="shared" si="182"/>
        <v>0</v>
      </c>
      <c r="BW145" s="92">
        <f t="shared" si="183"/>
        <v>1</v>
      </c>
      <c r="BX145" s="92">
        <f t="shared" si="184"/>
        <v>1</v>
      </c>
      <c r="BY145" s="92">
        <f t="shared" si="185"/>
        <v>0</v>
      </c>
      <c r="BZ145" s="92">
        <f t="shared" si="186"/>
        <v>0</v>
      </c>
      <c r="CA145" s="92">
        <f t="shared" si="187"/>
        <v>0</v>
      </c>
      <c r="CB145" s="92">
        <f t="shared" si="188"/>
        <v>0</v>
      </c>
      <c r="CC145" s="92">
        <f t="shared" si="189"/>
        <v>0</v>
      </c>
      <c r="CD145" s="92">
        <f t="shared" si="190"/>
        <v>0</v>
      </c>
    </row>
    <row r="146" spans="1:82" hidden="1">
      <c r="A146" s="34">
        <v>54</v>
      </c>
      <c r="B146" s="34" t="s">
        <v>945</v>
      </c>
      <c r="C146" s="34" t="s">
        <v>2403</v>
      </c>
      <c r="D146" s="34" t="s">
        <v>204</v>
      </c>
      <c r="E146" s="34" t="s">
        <v>208</v>
      </c>
      <c r="F146" s="34" t="s">
        <v>2798</v>
      </c>
      <c r="G146" s="34" t="s">
        <v>2799</v>
      </c>
      <c r="H146" s="34" t="s">
        <v>4</v>
      </c>
      <c r="I146" s="34" t="s">
        <v>2636</v>
      </c>
      <c r="J146" s="34" t="s">
        <v>34</v>
      </c>
      <c r="K146" s="34" t="s">
        <v>34</v>
      </c>
      <c r="L146" s="34" t="s">
        <v>2871</v>
      </c>
      <c r="M146" s="34" t="s">
        <v>2836</v>
      </c>
      <c r="N146" s="34">
        <v>1</v>
      </c>
      <c r="O146" s="34">
        <v>2</v>
      </c>
      <c r="P146" s="34">
        <v>2</v>
      </c>
      <c r="Q146" s="34">
        <v>0</v>
      </c>
      <c r="R146" s="34">
        <v>1</v>
      </c>
      <c r="S146" s="34">
        <v>1</v>
      </c>
      <c r="T146" s="34">
        <v>0</v>
      </c>
      <c r="U146" s="77">
        <v>0</v>
      </c>
      <c r="V146" s="34">
        <v>0</v>
      </c>
      <c r="W146" s="60">
        <f>COUNTIFS(配置清单!G:G,G146,配置清单!$H:$H,"PM",配置清单!$N:$N,"在岗")</f>
        <v>1</v>
      </c>
      <c r="X146" s="61">
        <f t="shared" si="149"/>
        <v>1</v>
      </c>
      <c r="Y146" s="60">
        <f>COUNTIFS(配置清单!$G:$G,G146,配置清单!$H:$H,"PM",配置清单!$N:$N,"在岗",配置清单!$P:$P,"&lt;&gt;暂不胜任")</f>
        <v>1</v>
      </c>
      <c r="Z146" s="61">
        <f t="shared" si="150"/>
        <v>1</v>
      </c>
      <c r="AA146" s="62">
        <f>COUNTIFS(配置清单!$G:$G,G146,配置清单!$H:$H,"SE",配置清单!$N:$N,"在岗")+COUNTIFS(配置清单!$G:$G,G146,配置清单!$H:$H,"SA",配置清单!$N:$N,"在岗")</f>
        <v>2</v>
      </c>
      <c r="AB146" s="61">
        <f t="shared" si="151"/>
        <v>1</v>
      </c>
      <c r="AC146" s="60">
        <f>COUNTIFS(配置清单!$G:$G,G146,配置清单!$H:$H,"SE",配置清单!$N:$N,"在岗",配置清单!$P:$P,"&lt;&gt;暂不胜任")+COUNTIFS(配置清单!$G:$G,G146,配置清单!$H:$H,"SA",配置清单!$N:$N,"在岗",配置清单!$P:$P,"&lt;&gt;暂不胜任")</f>
        <v>2</v>
      </c>
      <c r="AD146" s="61">
        <f t="shared" si="152"/>
        <v>1</v>
      </c>
      <c r="AE146" s="60">
        <f>COUNTIFS(配置清单!$G:$G,G146,配置清单!H:H,"MDE",配置清单!N:N,"在岗")</f>
        <v>2</v>
      </c>
      <c r="AF146" s="61">
        <f t="shared" si="153"/>
        <v>1</v>
      </c>
      <c r="AG146" s="60">
        <f>COUNTIFS(配置清单!$G:$G,G146,配置清单!$H:$H,"MDE",配置清单!$N:$N,"在岗",配置清单!$P:$P,"&lt;&gt;暂不胜任")</f>
        <v>2</v>
      </c>
      <c r="AH146" s="61">
        <f t="shared" si="154"/>
        <v>1</v>
      </c>
      <c r="AI146" s="62">
        <f>COUNTIFS(配置清单!G:G,G146,配置清单!H:H,"TPM",配置清单!N:N,"在岗")+COUNTIFS(配置清单!G:G,G146,配置清单!H:H,"TC",配置清单!N:N,"在岗")</f>
        <v>0</v>
      </c>
      <c r="AJ146" s="61" t="str">
        <f t="shared" si="155"/>
        <v>NA</v>
      </c>
      <c r="AK146" s="60">
        <f>COUNTIFS(配置清单!G:G,G146,配置清单!H:H,"TPM",配置清单!N:N,"在岗",配置清单!P:P,"&lt;&gt;暂不胜任")+COUNTIFS(配置清单!G:G,G146,配置清单!H:H,"TC",配置清单!N:N,"在岗",配置清单!P:P,"&lt;&gt;暂不胜任")</f>
        <v>0</v>
      </c>
      <c r="AL146" s="61" t="str">
        <f t="shared" si="156"/>
        <v>NA</v>
      </c>
      <c r="AM146" s="60">
        <f>COUNTIFS(配置清单!G:G,G146,配置清单!H:H,"TSE",配置清单!N:N,"在岗")</f>
        <v>1</v>
      </c>
      <c r="AN146" s="61">
        <f t="shared" si="157"/>
        <v>1</v>
      </c>
      <c r="AO146" s="60">
        <f>COUNTIFS(配置清单!G:G,G146,配置清单!H:H,"TSE",配置清单!N:N,"在岗",配置清单!P:P,"&lt;&gt;暂不胜任")</f>
        <v>1</v>
      </c>
      <c r="AP146" s="61">
        <f t="shared" si="158"/>
        <v>1</v>
      </c>
      <c r="AQ146" s="60">
        <f>COUNTIFS(配置清单!$G:$G,G146,配置清单!H:H,"QA",配置清单!N:N,"在岗")</f>
        <v>1</v>
      </c>
      <c r="AR146" s="61">
        <f t="shared" si="159"/>
        <v>1</v>
      </c>
      <c r="AS146" s="60">
        <f>COUNTIFS(配置清单!$G:$G,G146,配置清单!$H:$H,"QA",配置清单!$N:$N,"在岗",配置清单!$P:$P,"&lt;&gt;暂不胜任")</f>
        <v>1</v>
      </c>
      <c r="AT146" s="61">
        <f t="shared" si="160"/>
        <v>1</v>
      </c>
      <c r="AU146" s="60">
        <f>COUNTIFS(配置清单!G:G,规划及评估!G146,配置清单!H:H,"BA",配置清单!N:N,"在岗")</f>
        <v>0</v>
      </c>
      <c r="AV146" s="61" t="str">
        <f t="shared" si="161"/>
        <v>NA</v>
      </c>
      <c r="AW146" s="60">
        <f>COUNTIFS(配置清单!G:G,G146,配置清单!H:H,"BA",配置清单!N:N,"在岗",配置清单!P:P,"&lt;&gt;暂不胜任")</f>
        <v>0</v>
      </c>
      <c r="AX146" s="61" t="str">
        <f t="shared" si="162"/>
        <v>NA</v>
      </c>
      <c r="AY146" s="60">
        <f>COUNTIFS(配置清单!G:G,规划及评估!G146,配置清单!H:H,"IA",配置清单!N:N,"在岗")</f>
        <v>0</v>
      </c>
      <c r="AZ146" s="61" t="str">
        <f t="shared" si="163"/>
        <v>NA</v>
      </c>
      <c r="BA146" s="60">
        <f>COUNTIFS(配置清单!G:G,G146,配置清单!H:H,"IA",配置清单!N:N,"在岗",配置清单!P:P,"&lt;&gt;暂不胜任")</f>
        <v>0</v>
      </c>
      <c r="BB146" s="61" t="str">
        <f t="shared" si="164"/>
        <v>NA</v>
      </c>
      <c r="BC146" s="60">
        <f>COUNTIFS(配置清单!G:G,规划及评估!G146,配置清单!H:H,"产品经理",配置清单!N:N,"在岗")</f>
        <v>0</v>
      </c>
      <c r="BD146" s="61" t="str">
        <f t="shared" si="165"/>
        <v>NA</v>
      </c>
      <c r="BE146" s="60">
        <f>COUNTIFS(配置清单!G:G,G146,配置清单!H:H,"产品经理",配置清单!N:N,"在岗",配置清单!P:P,"&lt;&gt;暂不胜任")</f>
        <v>0</v>
      </c>
      <c r="BF146" s="61" t="str">
        <f t="shared" si="166"/>
        <v>NA</v>
      </c>
      <c r="BG146" s="63">
        <f t="shared" si="167"/>
        <v>7</v>
      </c>
      <c r="BH146" s="64">
        <f t="shared" si="168"/>
        <v>7</v>
      </c>
      <c r="BI146" s="64">
        <f t="shared" si="169"/>
        <v>7</v>
      </c>
      <c r="BJ146" s="64">
        <f t="shared" si="170"/>
        <v>7</v>
      </c>
      <c r="BK146" s="65">
        <f t="shared" si="171"/>
        <v>1</v>
      </c>
      <c r="BL146" s="66">
        <f t="shared" si="172"/>
        <v>1</v>
      </c>
      <c r="BM146" s="92">
        <f t="shared" si="173"/>
        <v>1</v>
      </c>
      <c r="BN146" s="92">
        <f t="shared" si="174"/>
        <v>1</v>
      </c>
      <c r="BO146" s="92">
        <f t="shared" si="175"/>
        <v>2</v>
      </c>
      <c r="BP146" s="92">
        <f t="shared" si="176"/>
        <v>2</v>
      </c>
      <c r="BQ146" s="92">
        <f t="shared" si="177"/>
        <v>2</v>
      </c>
      <c r="BR146" s="92">
        <f t="shared" si="178"/>
        <v>2</v>
      </c>
      <c r="BS146" s="92">
        <f t="shared" si="179"/>
        <v>0</v>
      </c>
      <c r="BT146" s="92">
        <f t="shared" si="180"/>
        <v>0</v>
      </c>
      <c r="BU146" s="92">
        <f t="shared" si="181"/>
        <v>1</v>
      </c>
      <c r="BV146" s="92">
        <f t="shared" si="182"/>
        <v>1</v>
      </c>
      <c r="BW146" s="92">
        <f t="shared" si="183"/>
        <v>1</v>
      </c>
      <c r="BX146" s="92">
        <f t="shared" si="184"/>
        <v>1</v>
      </c>
      <c r="BY146" s="92">
        <f t="shared" si="185"/>
        <v>0</v>
      </c>
      <c r="BZ146" s="92">
        <f t="shared" si="186"/>
        <v>0</v>
      </c>
      <c r="CA146" s="92">
        <f t="shared" si="187"/>
        <v>0</v>
      </c>
      <c r="CB146" s="92">
        <f t="shared" si="188"/>
        <v>0</v>
      </c>
      <c r="CC146" s="92">
        <f t="shared" si="189"/>
        <v>0</v>
      </c>
      <c r="CD146" s="92">
        <f t="shared" si="190"/>
        <v>0</v>
      </c>
    </row>
    <row r="147" spans="1:82" hidden="1">
      <c r="A147" s="34">
        <v>55</v>
      </c>
      <c r="B147" s="34" t="s">
        <v>945</v>
      </c>
      <c r="C147" s="34" t="s">
        <v>2403</v>
      </c>
      <c r="D147" s="34" t="s">
        <v>204</v>
      </c>
      <c r="E147" s="34" t="s">
        <v>208</v>
      </c>
      <c r="F147" s="34" t="s">
        <v>2791</v>
      </c>
      <c r="G147" s="34" t="s">
        <v>2792</v>
      </c>
      <c r="H147" s="34" t="s">
        <v>7</v>
      </c>
      <c r="I147" s="34" t="s">
        <v>2636</v>
      </c>
      <c r="J147" s="34" t="s">
        <v>195</v>
      </c>
      <c r="K147" s="34" t="s">
        <v>34</v>
      </c>
      <c r="L147" s="34" t="s">
        <v>2866</v>
      </c>
      <c r="M147" s="34" t="s">
        <v>2833</v>
      </c>
      <c r="N147" s="34">
        <v>1</v>
      </c>
      <c r="O147" s="34">
        <v>0</v>
      </c>
      <c r="P147" s="34">
        <v>0</v>
      </c>
      <c r="Q147" s="34">
        <v>0</v>
      </c>
      <c r="R147" s="34">
        <v>1</v>
      </c>
      <c r="S147" s="34">
        <v>1</v>
      </c>
      <c r="T147" s="34">
        <v>0</v>
      </c>
      <c r="U147" s="77">
        <v>0</v>
      </c>
      <c r="V147" s="34">
        <v>0</v>
      </c>
      <c r="W147" s="60">
        <f>COUNTIFS(配置清单!G:G,G147,配置清单!$H:$H,"PM",配置清单!$N:$N,"在岗")</f>
        <v>1</v>
      </c>
      <c r="X147" s="61">
        <f t="shared" si="149"/>
        <v>1</v>
      </c>
      <c r="Y147" s="60">
        <f>COUNTIFS(配置清单!$G:$G,G147,配置清单!$H:$H,"PM",配置清单!$N:$N,"在岗",配置清单!$P:$P,"&lt;&gt;暂不胜任")</f>
        <v>1</v>
      </c>
      <c r="Z147" s="61">
        <f t="shared" si="150"/>
        <v>1</v>
      </c>
      <c r="AA147" s="62">
        <f>COUNTIFS(配置清单!$G:$G,G147,配置清单!$H:$H,"SE",配置清单!$N:$N,"在岗")+COUNTIFS(配置清单!$G:$G,G147,配置清单!$H:$H,"SA",配置清单!$N:$N,"在岗")</f>
        <v>0</v>
      </c>
      <c r="AB147" s="61" t="str">
        <f t="shared" si="151"/>
        <v>NA</v>
      </c>
      <c r="AC147" s="60">
        <f>COUNTIFS(配置清单!$G:$G,G147,配置清单!$H:$H,"SE",配置清单!$N:$N,"在岗",配置清单!$P:$P,"&lt;&gt;暂不胜任")+COUNTIFS(配置清单!$G:$G,G147,配置清单!$H:$H,"SA",配置清单!$N:$N,"在岗",配置清单!$P:$P,"&lt;&gt;暂不胜任")</f>
        <v>0</v>
      </c>
      <c r="AD147" s="61" t="str">
        <f t="shared" si="152"/>
        <v>NA</v>
      </c>
      <c r="AE147" s="60">
        <f>COUNTIFS(配置清单!$G:$G,G147,配置清单!H:H,"MDE",配置清单!N:N,"在岗")</f>
        <v>0</v>
      </c>
      <c r="AF147" s="61" t="str">
        <f t="shared" si="153"/>
        <v>NA</v>
      </c>
      <c r="AG147" s="60">
        <f>COUNTIFS(配置清单!$G:$G,G147,配置清单!$H:$H,"MDE",配置清单!$N:$N,"在岗",配置清单!$P:$P,"&lt;&gt;暂不胜任")</f>
        <v>0</v>
      </c>
      <c r="AH147" s="61" t="str">
        <f t="shared" si="154"/>
        <v>NA</v>
      </c>
      <c r="AI147" s="62">
        <f>COUNTIFS(配置清单!G:G,G147,配置清单!H:H,"TPM",配置清单!N:N,"在岗")+COUNTIFS(配置清单!G:G,G147,配置清单!H:H,"TC",配置清单!N:N,"在岗")</f>
        <v>0</v>
      </c>
      <c r="AJ147" s="61" t="str">
        <f t="shared" si="155"/>
        <v>NA</v>
      </c>
      <c r="AK147" s="60">
        <f>COUNTIFS(配置清单!G:G,G147,配置清单!H:H,"TPM",配置清单!N:N,"在岗",配置清单!P:P,"&lt;&gt;暂不胜任")+COUNTIFS(配置清单!G:G,G147,配置清单!H:H,"TC",配置清单!N:N,"在岗",配置清单!P:P,"&lt;&gt;暂不胜任")</f>
        <v>0</v>
      </c>
      <c r="AL147" s="61" t="str">
        <f t="shared" si="156"/>
        <v>NA</v>
      </c>
      <c r="AM147" s="60">
        <f>COUNTIFS(配置清单!G:G,G147,配置清单!H:H,"TSE",配置清单!N:N,"在岗")</f>
        <v>1</v>
      </c>
      <c r="AN147" s="61">
        <f t="shared" si="157"/>
        <v>1</v>
      </c>
      <c r="AO147" s="60">
        <f>COUNTIFS(配置清单!G:G,G147,配置清单!H:H,"TSE",配置清单!N:N,"在岗",配置清单!P:P,"&lt;&gt;暂不胜任")</f>
        <v>1</v>
      </c>
      <c r="AP147" s="61">
        <f t="shared" si="158"/>
        <v>1</v>
      </c>
      <c r="AQ147" s="60">
        <f>COUNTIFS(配置清单!$G:$G,G147,配置清单!H:H,"QA",配置清单!N:N,"在岗")</f>
        <v>1</v>
      </c>
      <c r="AR147" s="61">
        <f t="shared" si="159"/>
        <v>1</v>
      </c>
      <c r="AS147" s="60">
        <f>COUNTIFS(配置清单!$G:$G,G147,配置清单!$H:$H,"QA",配置清单!$N:$N,"在岗",配置清单!$P:$P,"&lt;&gt;暂不胜任")</f>
        <v>1</v>
      </c>
      <c r="AT147" s="61">
        <f t="shared" si="160"/>
        <v>1</v>
      </c>
      <c r="AU147" s="60">
        <f>COUNTIFS(配置清单!G:G,规划及评估!G147,配置清单!H:H,"BA",配置清单!N:N,"在岗")</f>
        <v>0</v>
      </c>
      <c r="AV147" s="61" t="str">
        <f t="shared" si="161"/>
        <v>NA</v>
      </c>
      <c r="AW147" s="60">
        <f>COUNTIFS(配置清单!G:G,G147,配置清单!H:H,"BA",配置清单!N:N,"在岗",配置清单!P:P,"&lt;&gt;暂不胜任")</f>
        <v>0</v>
      </c>
      <c r="AX147" s="61" t="str">
        <f t="shared" si="162"/>
        <v>NA</v>
      </c>
      <c r="AY147" s="60">
        <f>COUNTIFS(配置清单!G:G,规划及评估!G147,配置清单!H:H,"IA",配置清单!N:N,"在岗")</f>
        <v>0</v>
      </c>
      <c r="AZ147" s="61" t="str">
        <f t="shared" si="163"/>
        <v>NA</v>
      </c>
      <c r="BA147" s="60">
        <f>COUNTIFS(配置清单!G:G,G147,配置清单!H:H,"IA",配置清单!N:N,"在岗",配置清单!P:P,"&lt;&gt;暂不胜任")</f>
        <v>0</v>
      </c>
      <c r="BB147" s="61" t="str">
        <f t="shared" si="164"/>
        <v>NA</v>
      </c>
      <c r="BC147" s="60">
        <f>COUNTIFS(配置清单!G:G,规划及评估!G147,配置清单!H:H,"产品经理",配置清单!N:N,"在岗")</f>
        <v>0</v>
      </c>
      <c r="BD147" s="61" t="str">
        <f t="shared" si="165"/>
        <v>NA</v>
      </c>
      <c r="BE147" s="60">
        <f>COUNTIFS(配置清单!G:G,G147,配置清单!H:H,"产品经理",配置清单!N:N,"在岗",配置清单!P:P,"&lt;&gt;暂不胜任")</f>
        <v>0</v>
      </c>
      <c r="BF147" s="61" t="str">
        <f t="shared" si="166"/>
        <v>NA</v>
      </c>
      <c r="BG147" s="63">
        <f t="shared" si="167"/>
        <v>3</v>
      </c>
      <c r="BH147" s="64">
        <f t="shared" si="168"/>
        <v>3</v>
      </c>
      <c r="BI147" s="64">
        <f t="shared" si="169"/>
        <v>3</v>
      </c>
      <c r="BJ147" s="64">
        <f t="shared" si="170"/>
        <v>3</v>
      </c>
      <c r="BK147" s="65">
        <f t="shared" si="171"/>
        <v>1</v>
      </c>
      <c r="BL147" s="66">
        <f t="shared" si="172"/>
        <v>1</v>
      </c>
      <c r="BM147" s="92">
        <f t="shared" si="173"/>
        <v>1</v>
      </c>
      <c r="BN147" s="92">
        <f t="shared" si="174"/>
        <v>1</v>
      </c>
      <c r="BO147" s="92">
        <f t="shared" si="175"/>
        <v>0</v>
      </c>
      <c r="BP147" s="92">
        <f t="shared" si="176"/>
        <v>0</v>
      </c>
      <c r="BQ147" s="92">
        <f t="shared" si="177"/>
        <v>0</v>
      </c>
      <c r="BR147" s="92">
        <f t="shared" si="178"/>
        <v>0</v>
      </c>
      <c r="BS147" s="92">
        <f t="shared" si="179"/>
        <v>0</v>
      </c>
      <c r="BT147" s="92">
        <f t="shared" si="180"/>
        <v>0</v>
      </c>
      <c r="BU147" s="92">
        <f t="shared" si="181"/>
        <v>1</v>
      </c>
      <c r="BV147" s="92">
        <f t="shared" si="182"/>
        <v>1</v>
      </c>
      <c r="BW147" s="92">
        <f t="shared" si="183"/>
        <v>1</v>
      </c>
      <c r="BX147" s="92">
        <f t="shared" si="184"/>
        <v>1</v>
      </c>
      <c r="BY147" s="92">
        <f t="shared" si="185"/>
        <v>0</v>
      </c>
      <c r="BZ147" s="92">
        <f t="shared" si="186"/>
        <v>0</v>
      </c>
      <c r="CA147" s="92">
        <f t="shared" si="187"/>
        <v>0</v>
      </c>
      <c r="CB147" s="92">
        <f t="shared" si="188"/>
        <v>0</v>
      </c>
      <c r="CC147" s="92">
        <f t="shared" si="189"/>
        <v>0</v>
      </c>
      <c r="CD147" s="92">
        <f t="shared" si="190"/>
        <v>0</v>
      </c>
    </row>
    <row r="148" spans="1:82" hidden="1">
      <c r="A148" s="34">
        <v>56</v>
      </c>
      <c r="B148" s="34" t="s">
        <v>945</v>
      </c>
      <c r="C148" s="34" t="s">
        <v>2403</v>
      </c>
      <c r="D148" s="34" t="s">
        <v>217</v>
      </c>
      <c r="E148" s="34" t="s">
        <v>2464</v>
      </c>
      <c r="F148" s="34" t="s">
        <v>2751</v>
      </c>
      <c r="G148" s="34" t="s">
        <v>2752</v>
      </c>
      <c r="H148" s="34" t="s">
        <v>7</v>
      </c>
      <c r="I148" s="34" t="s">
        <v>7</v>
      </c>
      <c r="J148" s="34" t="s">
        <v>195</v>
      </c>
      <c r="K148" s="34" t="s">
        <v>195</v>
      </c>
      <c r="L148" s="34" t="s">
        <v>2870</v>
      </c>
      <c r="M148" s="34" t="s">
        <v>2739</v>
      </c>
      <c r="N148" s="34">
        <v>1</v>
      </c>
      <c r="O148" s="34">
        <v>0</v>
      </c>
      <c r="P148" s="34">
        <v>0</v>
      </c>
      <c r="Q148" s="34">
        <v>0</v>
      </c>
      <c r="R148" s="34">
        <v>0</v>
      </c>
      <c r="S148" s="34">
        <v>1</v>
      </c>
      <c r="T148" s="34">
        <v>0</v>
      </c>
      <c r="U148" s="77">
        <v>0</v>
      </c>
      <c r="V148" s="34">
        <v>0</v>
      </c>
      <c r="W148" s="60">
        <f>COUNTIFS(配置清单!G:G,G148,配置清单!$H:$H,"PM",配置清单!$N:$N,"在岗")</f>
        <v>1</v>
      </c>
      <c r="X148" s="61">
        <f t="shared" si="149"/>
        <v>1</v>
      </c>
      <c r="Y148" s="60">
        <f>COUNTIFS(配置清单!$G:$G,G148,配置清单!$H:$H,"PM",配置清单!$N:$N,"在岗",配置清单!$P:$P,"&lt;&gt;暂不胜任")</f>
        <v>1</v>
      </c>
      <c r="Z148" s="61">
        <f t="shared" si="150"/>
        <v>1</v>
      </c>
      <c r="AA148" s="62">
        <f>COUNTIFS(配置清单!$G:$G,G148,配置清单!$H:$H,"SE",配置清单!$N:$N,"在岗")+COUNTIFS(配置清单!$G:$G,G148,配置清单!$H:$H,"SA",配置清单!$N:$N,"在岗")</f>
        <v>0</v>
      </c>
      <c r="AB148" s="61" t="str">
        <f t="shared" si="151"/>
        <v>NA</v>
      </c>
      <c r="AC148" s="60">
        <f>COUNTIFS(配置清单!$G:$G,G148,配置清单!$H:$H,"SE",配置清单!$N:$N,"在岗",配置清单!$P:$P,"&lt;&gt;暂不胜任")+COUNTIFS(配置清单!$G:$G,G148,配置清单!$H:$H,"SA",配置清单!$N:$N,"在岗",配置清单!$P:$P,"&lt;&gt;暂不胜任")</f>
        <v>0</v>
      </c>
      <c r="AD148" s="61" t="str">
        <f t="shared" si="152"/>
        <v>NA</v>
      </c>
      <c r="AE148" s="60">
        <f>COUNTIFS(配置清单!$G:$G,G148,配置清单!H:H,"MDE",配置清单!N:N,"在岗")</f>
        <v>0</v>
      </c>
      <c r="AF148" s="61" t="str">
        <f t="shared" si="153"/>
        <v>NA</v>
      </c>
      <c r="AG148" s="60">
        <f>COUNTIFS(配置清单!$G:$G,G148,配置清单!$H:$H,"MDE",配置清单!$N:$N,"在岗",配置清单!$P:$P,"&lt;&gt;暂不胜任")</f>
        <v>0</v>
      </c>
      <c r="AH148" s="61" t="str">
        <f t="shared" si="154"/>
        <v>NA</v>
      </c>
      <c r="AI148" s="62">
        <f>COUNTIFS(配置清单!G:G,G148,配置清单!H:H,"TPM",配置清单!N:N,"在岗")+COUNTIFS(配置清单!G:G,G148,配置清单!H:H,"TC",配置清单!N:N,"在岗")</f>
        <v>0</v>
      </c>
      <c r="AJ148" s="61" t="str">
        <f t="shared" si="155"/>
        <v>NA</v>
      </c>
      <c r="AK148" s="60">
        <f>COUNTIFS(配置清单!G:G,G148,配置清单!H:H,"TPM",配置清单!N:N,"在岗",配置清单!P:P,"&lt;&gt;暂不胜任")+COUNTIFS(配置清单!G:G,G148,配置清单!H:H,"TC",配置清单!N:N,"在岗",配置清单!P:P,"&lt;&gt;暂不胜任")</f>
        <v>0</v>
      </c>
      <c r="AL148" s="61" t="str">
        <f t="shared" si="156"/>
        <v>NA</v>
      </c>
      <c r="AM148" s="60">
        <f>COUNTIFS(配置清单!G:G,G148,配置清单!H:H,"TSE",配置清单!N:N,"在岗")</f>
        <v>0</v>
      </c>
      <c r="AN148" s="61" t="str">
        <f t="shared" si="157"/>
        <v>NA</v>
      </c>
      <c r="AO148" s="60">
        <f>COUNTIFS(配置清单!G:G,G148,配置清单!H:H,"TSE",配置清单!N:N,"在岗",配置清单!P:P,"&lt;&gt;暂不胜任")</f>
        <v>0</v>
      </c>
      <c r="AP148" s="61" t="str">
        <f t="shared" si="158"/>
        <v>NA</v>
      </c>
      <c r="AQ148" s="60">
        <f>COUNTIFS(配置清单!$G:$G,G148,配置清单!H:H,"QA",配置清单!N:N,"在岗")</f>
        <v>1</v>
      </c>
      <c r="AR148" s="61">
        <f t="shared" si="159"/>
        <v>1</v>
      </c>
      <c r="AS148" s="60">
        <f>COUNTIFS(配置清单!$G:$G,G148,配置清单!$H:$H,"QA",配置清单!$N:$N,"在岗",配置清单!$P:$P,"&lt;&gt;暂不胜任")</f>
        <v>1</v>
      </c>
      <c r="AT148" s="61">
        <f t="shared" si="160"/>
        <v>1</v>
      </c>
      <c r="AU148" s="60">
        <f>COUNTIFS(配置清单!G:G,规划及评估!G148,配置清单!H:H,"BA",配置清单!N:N,"在岗")</f>
        <v>0</v>
      </c>
      <c r="AV148" s="61" t="str">
        <f t="shared" si="161"/>
        <v>NA</v>
      </c>
      <c r="AW148" s="60">
        <f>COUNTIFS(配置清单!G:G,G148,配置清单!H:H,"BA",配置清单!N:N,"在岗",配置清单!P:P,"&lt;&gt;暂不胜任")</f>
        <v>0</v>
      </c>
      <c r="AX148" s="61" t="str">
        <f t="shared" si="162"/>
        <v>NA</v>
      </c>
      <c r="AY148" s="60">
        <f>COUNTIFS(配置清单!G:G,规划及评估!G148,配置清单!H:H,"IA",配置清单!N:N,"在岗")</f>
        <v>0</v>
      </c>
      <c r="AZ148" s="61" t="str">
        <f t="shared" si="163"/>
        <v>NA</v>
      </c>
      <c r="BA148" s="60">
        <f>COUNTIFS(配置清单!G:G,G148,配置清单!H:H,"IA",配置清单!N:N,"在岗",配置清单!P:P,"&lt;&gt;暂不胜任")</f>
        <v>0</v>
      </c>
      <c r="BB148" s="61" t="str">
        <f t="shared" si="164"/>
        <v>NA</v>
      </c>
      <c r="BC148" s="60">
        <f>COUNTIFS(配置清单!G:G,规划及评估!G148,配置清单!H:H,"产品经理",配置清单!N:N,"在岗")</f>
        <v>0</v>
      </c>
      <c r="BD148" s="61" t="str">
        <f t="shared" si="165"/>
        <v>NA</v>
      </c>
      <c r="BE148" s="60">
        <f>COUNTIFS(配置清单!G:G,G148,配置清单!H:H,"产品经理",配置清单!N:N,"在岗",配置清单!P:P,"&lt;&gt;暂不胜任")</f>
        <v>0</v>
      </c>
      <c r="BF148" s="61" t="str">
        <f t="shared" si="166"/>
        <v>NA</v>
      </c>
      <c r="BG148" s="63">
        <f t="shared" si="167"/>
        <v>2</v>
      </c>
      <c r="BH148" s="64">
        <f t="shared" si="168"/>
        <v>2</v>
      </c>
      <c r="BI148" s="64">
        <f t="shared" si="169"/>
        <v>2</v>
      </c>
      <c r="BJ148" s="64">
        <f t="shared" si="170"/>
        <v>2</v>
      </c>
      <c r="BK148" s="65">
        <f t="shared" si="171"/>
        <v>1</v>
      </c>
      <c r="BL148" s="66">
        <f t="shared" si="172"/>
        <v>1</v>
      </c>
      <c r="BM148" s="92">
        <f t="shared" si="173"/>
        <v>1</v>
      </c>
      <c r="BN148" s="92">
        <f t="shared" si="174"/>
        <v>1</v>
      </c>
      <c r="BO148" s="92">
        <f t="shared" si="175"/>
        <v>0</v>
      </c>
      <c r="BP148" s="92">
        <f t="shared" si="176"/>
        <v>0</v>
      </c>
      <c r="BQ148" s="92">
        <f t="shared" si="177"/>
        <v>0</v>
      </c>
      <c r="BR148" s="92">
        <f t="shared" si="178"/>
        <v>0</v>
      </c>
      <c r="BS148" s="92">
        <f t="shared" si="179"/>
        <v>0</v>
      </c>
      <c r="BT148" s="92">
        <f t="shared" si="180"/>
        <v>0</v>
      </c>
      <c r="BU148" s="92">
        <f t="shared" si="181"/>
        <v>0</v>
      </c>
      <c r="BV148" s="92">
        <f t="shared" si="182"/>
        <v>0</v>
      </c>
      <c r="BW148" s="92">
        <f t="shared" si="183"/>
        <v>1</v>
      </c>
      <c r="BX148" s="92">
        <f t="shared" si="184"/>
        <v>1</v>
      </c>
      <c r="BY148" s="92">
        <f t="shared" si="185"/>
        <v>0</v>
      </c>
      <c r="BZ148" s="92">
        <f t="shared" si="186"/>
        <v>0</v>
      </c>
      <c r="CA148" s="92">
        <f t="shared" si="187"/>
        <v>0</v>
      </c>
      <c r="CB148" s="92">
        <f t="shared" si="188"/>
        <v>0</v>
      </c>
      <c r="CC148" s="92">
        <f t="shared" si="189"/>
        <v>0</v>
      </c>
      <c r="CD148" s="92">
        <f t="shared" si="190"/>
        <v>0</v>
      </c>
    </row>
    <row r="149" spans="1:82" hidden="1">
      <c r="A149" s="34">
        <v>57</v>
      </c>
      <c r="B149" s="34" t="s">
        <v>945</v>
      </c>
      <c r="C149" s="34" t="s">
        <v>2403</v>
      </c>
      <c r="D149" s="34" t="s">
        <v>217</v>
      </c>
      <c r="E149" s="34" t="s">
        <v>2580</v>
      </c>
      <c r="F149" s="34" t="s">
        <v>2840</v>
      </c>
      <c r="G149" s="34" t="s">
        <v>2841</v>
      </c>
      <c r="H149" s="34" t="s">
        <v>7</v>
      </c>
      <c r="I149" s="34" t="s">
        <v>7</v>
      </c>
      <c r="J149" s="34" t="s">
        <v>195</v>
      </c>
      <c r="K149" s="34" t="s">
        <v>195</v>
      </c>
      <c r="M149" s="34" t="s">
        <v>2517</v>
      </c>
      <c r="N149" s="34">
        <v>1</v>
      </c>
      <c r="O149" s="34">
        <v>1</v>
      </c>
      <c r="P149" s="34">
        <v>1</v>
      </c>
      <c r="Q149" s="34">
        <v>0</v>
      </c>
      <c r="R149" s="34">
        <v>0</v>
      </c>
      <c r="S149" s="34">
        <v>1</v>
      </c>
      <c r="T149" s="34">
        <v>0</v>
      </c>
      <c r="U149" s="77">
        <v>0</v>
      </c>
      <c r="V149" s="34">
        <v>0</v>
      </c>
      <c r="W149" s="60">
        <f>COUNTIFS(配置清单!G:G,G149,配置清单!$H:$H,"PM",配置清单!$N:$N,"在岗")</f>
        <v>1</v>
      </c>
      <c r="X149" s="61">
        <f t="shared" si="149"/>
        <v>1</v>
      </c>
      <c r="Y149" s="60">
        <f>COUNTIFS(配置清单!$G:$G,G149,配置清单!$H:$H,"PM",配置清单!$N:$N,"在岗",配置清单!$P:$P,"&lt;&gt;暂不胜任")</f>
        <v>1</v>
      </c>
      <c r="Z149" s="61">
        <f t="shared" si="150"/>
        <v>1</v>
      </c>
      <c r="AA149" s="62">
        <f>COUNTIFS(配置清单!$G:$G,G149,配置清单!$H:$H,"SE",配置清单!$N:$N,"在岗")+COUNTIFS(配置清单!$G:$G,G149,配置清单!$H:$H,"SA",配置清单!$N:$N,"在岗")</f>
        <v>1</v>
      </c>
      <c r="AB149" s="61">
        <f t="shared" si="151"/>
        <v>1</v>
      </c>
      <c r="AC149" s="60">
        <f>COUNTIFS(配置清单!$G:$G,G149,配置清单!$H:$H,"SE",配置清单!$N:$N,"在岗",配置清单!$P:$P,"&lt;&gt;暂不胜任")+COUNTIFS(配置清单!$G:$G,G149,配置清单!$H:$H,"SA",配置清单!$N:$N,"在岗",配置清单!$P:$P,"&lt;&gt;暂不胜任")</f>
        <v>0</v>
      </c>
      <c r="AD149" s="61">
        <f t="shared" si="152"/>
        <v>0</v>
      </c>
      <c r="AE149" s="60">
        <f>COUNTIFS(配置清单!$G:$G,G149,配置清单!H:H,"MDE",配置清单!N:N,"在岗")</f>
        <v>1</v>
      </c>
      <c r="AF149" s="61">
        <f t="shared" si="153"/>
        <v>1</v>
      </c>
      <c r="AG149" s="60">
        <f>COUNTIFS(配置清单!$G:$G,G149,配置清单!$H:$H,"MDE",配置清单!$N:$N,"在岗",配置清单!$P:$P,"&lt;&gt;暂不胜任")</f>
        <v>1</v>
      </c>
      <c r="AH149" s="61">
        <f t="shared" si="154"/>
        <v>1</v>
      </c>
      <c r="AI149" s="62">
        <f>COUNTIFS(配置清单!G:G,G149,配置清单!H:H,"TPM",配置清单!N:N,"在岗")+COUNTIFS(配置清单!G:G,G149,配置清单!H:H,"TC",配置清单!N:N,"在岗")</f>
        <v>0</v>
      </c>
      <c r="AJ149" s="61" t="str">
        <f t="shared" si="155"/>
        <v>NA</v>
      </c>
      <c r="AK149" s="60">
        <f>COUNTIFS(配置清单!G:G,G149,配置清单!H:H,"TPM",配置清单!N:N,"在岗",配置清单!P:P,"&lt;&gt;暂不胜任")+COUNTIFS(配置清单!G:G,G149,配置清单!H:H,"TC",配置清单!N:N,"在岗",配置清单!P:P,"&lt;&gt;暂不胜任")</f>
        <v>0</v>
      </c>
      <c r="AL149" s="61" t="str">
        <f t="shared" si="156"/>
        <v>NA</v>
      </c>
      <c r="AM149" s="60">
        <f>COUNTIFS(配置清单!G:G,G149,配置清单!H:H,"TSE",配置清单!N:N,"在岗")</f>
        <v>0</v>
      </c>
      <c r="AN149" s="61" t="str">
        <f t="shared" si="157"/>
        <v>NA</v>
      </c>
      <c r="AO149" s="60">
        <f>COUNTIFS(配置清单!G:G,G149,配置清单!H:H,"TSE",配置清单!N:N,"在岗",配置清单!P:P,"&lt;&gt;暂不胜任")</f>
        <v>0</v>
      </c>
      <c r="AP149" s="61" t="str">
        <f t="shared" si="158"/>
        <v>NA</v>
      </c>
      <c r="AQ149" s="60">
        <f>COUNTIFS(配置清单!$G:$G,G149,配置清单!H:H,"QA",配置清单!N:N,"在岗")</f>
        <v>1</v>
      </c>
      <c r="AR149" s="61">
        <f t="shared" si="159"/>
        <v>1</v>
      </c>
      <c r="AS149" s="60">
        <f>COUNTIFS(配置清单!$G:$G,G149,配置清单!$H:$H,"QA",配置清单!$N:$N,"在岗",配置清单!$P:$P,"&lt;&gt;暂不胜任")</f>
        <v>1</v>
      </c>
      <c r="AT149" s="61">
        <f t="shared" si="160"/>
        <v>1</v>
      </c>
      <c r="AU149" s="60">
        <f>COUNTIFS(配置清单!G:G,规划及评估!G149,配置清单!H:H,"BA",配置清单!N:N,"在岗")</f>
        <v>0</v>
      </c>
      <c r="AV149" s="61" t="str">
        <f t="shared" si="161"/>
        <v>NA</v>
      </c>
      <c r="AW149" s="60">
        <f>COUNTIFS(配置清单!G:G,G149,配置清单!H:H,"BA",配置清单!N:N,"在岗",配置清单!P:P,"&lt;&gt;暂不胜任")</f>
        <v>0</v>
      </c>
      <c r="AX149" s="61" t="str">
        <f t="shared" si="162"/>
        <v>NA</v>
      </c>
      <c r="AY149" s="60">
        <f>COUNTIFS(配置清单!G:G,规划及评估!G149,配置清单!H:H,"IA",配置清单!N:N,"在岗")</f>
        <v>0</v>
      </c>
      <c r="AZ149" s="61" t="str">
        <f t="shared" si="163"/>
        <v>NA</v>
      </c>
      <c r="BA149" s="60">
        <f>COUNTIFS(配置清单!G:G,G149,配置清单!H:H,"IA",配置清单!N:N,"在岗",配置清单!P:P,"&lt;&gt;暂不胜任")</f>
        <v>0</v>
      </c>
      <c r="BB149" s="61" t="str">
        <f t="shared" si="164"/>
        <v>NA</v>
      </c>
      <c r="BC149" s="60">
        <f>COUNTIFS(配置清单!G:G,规划及评估!G149,配置清单!H:H,"产品经理",配置清单!N:N,"在岗")</f>
        <v>0</v>
      </c>
      <c r="BD149" s="61" t="str">
        <f t="shared" si="165"/>
        <v>NA</v>
      </c>
      <c r="BE149" s="60">
        <f>COUNTIFS(配置清单!G:G,G149,配置清单!H:H,"产品经理",配置清单!N:N,"在岗",配置清单!P:P,"&lt;&gt;暂不胜任")</f>
        <v>0</v>
      </c>
      <c r="BF149" s="61" t="str">
        <f t="shared" si="166"/>
        <v>NA</v>
      </c>
      <c r="BG149" s="63">
        <f t="shared" si="167"/>
        <v>4</v>
      </c>
      <c r="BH149" s="64">
        <f t="shared" si="168"/>
        <v>4</v>
      </c>
      <c r="BI149" s="64">
        <f t="shared" si="169"/>
        <v>4</v>
      </c>
      <c r="BJ149" s="64">
        <f t="shared" si="170"/>
        <v>3</v>
      </c>
      <c r="BK149" s="65">
        <f t="shared" si="171"/>
        <v>1</v>
      </c>
      <c r="BL149" s="66">
        <f t="shared" si="172"/>
        <v>0.75</v>
      </c>
      <c r="BM149" s="92">
        <f t="shared" si="173"/>
        <v>1</v>
      </c>
      <c r="BN149" s="92">
        <f t="shared" si="174"/>
        <v>1</v>
      </c>
      <c r="BO149" s="92">
        <f t="shared" si="175"/>
        <v>1</v>
      </c>
      <c r="BP149" s="92">
        <f t="shared" si="176"/>
        <v>0</v>
      </c>
      <c r="BQ149" s="92">
        <f t="shared" si="177"/>
        <v>1</v>
      </c>
      <c r="BR149" s="92">
        <f t="shared" si="178"/>
        <v>1</v>
      </c>
      <c r="BS149" s="92">
        <f t="shared" si="179"/>
        <v>0</v>
      </c>
      <c r="BT149" s="92">
        <f t="shared" si="180"/>
        <v>0</v>
      </c>
      <c r="BU149" s="92">
        <f t="shared" si="181"/>
        <v>0</v>
      </c>
      <c r="BV149" s="92">
        <f t="shared" si="182"/>
        <v>0</v>
      </c>
      <c r="BW149" s="92">
        <f t="shared" si="183"/>
        <v>1</v>
      </c>
      <c r="BX149" s="92">
        <f t="shared" si="184"/>
        <v>1</v>
      </c>
      <c r="BY149" s="92">
        <f t="shared" si="185"/>
        <v>0</v>
      </c>
      <c r="BZ149" s="92">
        <f t="shared" si="186"/>
        <v>0</v>
      </c>
      <c r="CA149" s="92">
        <f t="shared" si="187"/>
        <v>0</v>
      </c>
      <c r="CB149" s="92">
        <f t="shared" si="188"/>
        <v>0</v>
      </c>
      <c r="CC149" s="92">
        <f t="shared" si="189"/>
        <v>0</v>
      </c>
      <c r="CD149" s="92">
        <f t="shared" si="190"/>
        <v>0</v>
      </c>
    </row>
    <row r="150" spans="1:82" hidden="1">
      <c r="A150" s="34">
        <v>58</v>
      </c>
      <c r="B150" s="34" t="s">
        <v>945</v>
      </c>
      <c r="C150" s="34" t="s">
        <v>2403</v>
      </c>
      <c r="D150" s="34" t="s">
        <v>217</v>
      </c>
      <c r="E150" s="34" t="s">
        <v>2580</v>
      </c>
      <c r="F150" s="34" t="s">
        <v>2574</v>
      </c>
      <c r="G150" s="34" t="s">
        <v>2850</v>
      </c>
      <c r="H150" s="34" t="s">
        <v>7</v>
      </c>
      <c r="I150" s="34" t="s">
        <v>7</v>
      </c>
      <c r="J150" s="34" t="s">
        <v>195</v>
      </c>
      <c r="K150" s="34" t="s">
        <v>195</v>
      </c>
      <c r="N150" s="34">
        <v>1</v>
      </c>
      <c r="O150" s="34">
        <v>0</v>
      </c>
      <c r="P150" s="34">
        <v>0</v>
      </c>
      <c r="Q150" s="34">
        <v>0</v>
      </c>
      <c r="R150" s="34">
        <v>0</v>
      </c>
      <c r="S150" s="34">
        <v>0</v>
      </c>
      <c r="T150" s="34">
        <v>0</v>
      </c>
      <c r="U150" s="77">
        <v>0</v>
      </c>
      <c r="V150" s="34">
        <v>0</v>
      </c>
      <c r="W150" s="60">
        <f>COUNTIFS(配置清单!G:G,G150,配置清单!$H:$H,"PM",配置清单!$N:$N,"在岗")</f>
        <v>1</v>
      </c>
      <c r="X150" s="61">
        <f t="shared" si="149"/>
        <v>1</v>
      </c>
      <c r="Y150" s="60">
        <f>COUNTIFS(配置清单!$G:$G,G150,配置清单!$H:$H,"PM",配置清单!$N:$N,"在岗",配置清单!$P:$P,"&lt;&gt;暂不胜任")</f>
        <v>1</v>
      </c>
      <c r="Z150" s="61">
        <f t="shared" si="150"/>
        <v>1</v>
      </c>
      <c r="AA150" s="62">
        <f>COUNTIFS(配置清单!$G:$G,G150,配置清单!$H:$H,"SE",配置清单!$N:$N,"在岗")+COUNTIFS(配置清单!$G:$G,G150,配置清单!$H:$H,"SA",配置清单!$N:$N,"在岗")</f>
        <v>0</v>
      </c>
      <c r="AB150" s="61" t="str">
        <f t="shared" si="151"/>
        <v>NA</v>
      </c>
      <c r="AC150" s="60">
        <f>COUNTIFS(配置清单!$G:$G,G150,配置清单!$H:$H,"SE",配置清单!$N:$N,"在岗",配置清单!$P:$P,"&lt;&gt;暂不胜任")+COUNTIFS(配置清单!$G:$G,G150,配置清单!$H:$H,"SA",配置清单!$N:$N,"在岗",配置清单!$P:$P,"&lt;&gt;暂不胜任")</f>
        <v>0</v>
      </c>
      <c r="AD150" s="61" t="str">
        <f t="shared" si="152"/>
        <v>NA</v>
      </c>
      <c r="AE150" s="60">
        <f>COUNTIFS(配置清单!$G:$G,G150,配置清单!H:H,"MDE",配置清单!N:N,"在岗")</f>
        <v>0</v>
      </c>
      <c r="AF150" s="61" t="str">
        <f t="shared" si="153"/>
        <v>NA</v>
      </c>
      <c r="AG150" s="60">
        <f>COUNTIFS(配置清单!$G:$G,G150,配置清单!$H:$H,"MDE",配置清单!$N:$N,"在岗",配置清单!$P:$P,"&lt;&gt;暂不胜任")</f>
        <v>0</v>
      </c>
      <c r="AH150" s="61" t="str">
        <f t="shared" si="154"/>
        <v>NA</v>
      </c>
      <c r="AI150" s="62">
        <f>COUNTIFS(配置清单!G:G,G150,配置清单!H:H,"TPM",配置清单!N:N,"在岗")+COUNTIFS(配置清单!G:G,G150,配置清单!H:H,"TC",配置清单!N:N,"在岗")</f>
        <v>0</v>
      </c>
      <c r="AJ150" s="61" t="str">
        <f t="shared" si="155"/>
        <v>NA</v>
      </c>
      <c r="AK150" s="60">
        <f>COUNTIFS(配置清单!G:G,G150,配置清单!H:H,"TPM",配置清单!N:N,"在岗",配置清单!P:P,"&lt;&gt;暂不胜任")+COUNTIFS(配置清单!G:G,G150,配置清单!H:H,"TC",配置清单!N:N,"在岗",配置清单!P:P,"&lt;&gt;暂不胜任")</f>
        <v>0</v>
      </c>
      <c r="AL150" s="61" t="str">
        <f t="shared" si="156"/>
        <v>NA</v>
      </c>
      <c r="AM150" s="60">
        <f>COUNTIFS(配置清单!G:G,G150,配置清单!H:H,"TSE",配置清单!N:N,"在岗")</f>
        <v>0</v>
      </c>
      <c r="AN150" s="61" t="str">
        <f t="shared" si="157"/>
        <v>NA</v>
      </c>
      <c r="AO150" s="60">
        <f>COUNTIFS(配置清单!G:G,G150,配置清单!H:H,"TSE",配置清单!N:N,"在岗",配置清单!P:P,"&lt;&gt;暂不胜任")</f>
        <v>0</v>
      </c>
      <c r="AP150" s="61" t="str">
        <f t="shared" si="158"/>
        <v>NA</v>
      </c>
      <c r="AQ150" s="60">
        <f>COUNTIFS(配置清单!$G:$G,G150,配置清单!H:H,"QA",配置清单!N:N,"在岗")</f>
        <v>0</v>
      </c>
      <c r="AR150" s="61" t="str">
        <f t="shared" si="159"/>
        <v>NA</v>
      </c>
      <c r="AS150" s="60">
        <f>COUNTIFS(配置清单!$G:$G,G150,配置清单!$H:$H,"QA",配置清单!$N:$N,"在岗",配置清单!$P:$P,"&lt;&gt;暂不胜任")</f>
        <v>0</v>
      </c>
      <c r="AT150" s="61" t="str">
        <f t="shared" si="160"/>
        <v>NA</v>
      </c>
      <c r="AU150" s="60">
        <f>COUNTIFS(配置清单!G:G,规划及评估!G150,配置清单!H:H,"BA",配置清单!N:N,"在岗")</f>
        <v>0</v>
      </c>
      <c r="AV150" s="61" t="str">
        <f t="shared" si="161"/>
        <v>NA</v>
      </c>
      <c r="AW150" s="60">
        <f>COUNTIFS(配置清单!G:G,G150,配置清单!H:H,"BA",配置清单!N:N,"在岗",配置清单!P:P,"&lt;&gt;暂不胜任")</f>
        <v>0</v>
      </c>
      <c r="AX150" s="61" t="str">
        <f t="shared" si="162"/>
        <v>NA</v>
      </c>
      <c r="AY150" s="60">
        <f>COUNTIFS(配置清单!G:G,规划及评估!G150,配置清单!H:H,"IA",配置清单!N:N,"在岗")</f>
        <v>0</v>
      </c>
      <c r="AZ150" s="61" t="str">
        <f t="shared" si="163"/>
        <v>NA</v>
      </c>
      <c r="BA150" s="60">
        <f>COUNTIFS(配置清单!G:G,G150,配置清单!H:H,"IA",配置清单!N:N,"在岗",配置清单!P:P,"&lt;&gt;暂不胜任")</f>
        <v>0</v>
      </c>
      <c r="BB150" s="61" t="str">
        <f t="shared" si="164"/>
        <v>NA</v>
      </c>
      <c r="BC150" s="60">
        <f>COUNTIFS(配置清单!G:G,规划及评估!G150,配置清单!H:H,"产品经理",配置清单!N:N,"在岗")</f>
        <v>0</v>
      </c>
      <c r="BD150" s="61" t="str">
        <f t="shared" si="165"/>
        <v>NA</v>
      </c>
      <c r="BE150" s="60">
        <f>COUNTIFS(配置清单!G:G,G150,配置清单!H:H,"产品经理",配置清单!N:N,"在岗",配置清单!P:P,"&lt;&gt;暂不胜任")</f>
        <v>0</v>
      </c>
      <c r="BF150" s="61" t="str">
        <f t="shared" si="166"/>
        <v>NA</v>
      </c>
      <c r="BG150" s="63">
        <f t="shared" si="167"/>
        <v>1</v>
      </c>
      <c r="BH150" s="64">
        <f t="shared" si="168"/>
        <v>1</v>
      </c>
      <c r="BI150" s="64">
        <f t="shared" si="169"/>
        <v>1</v>
      </c>
      <c r="BJ150" s="64">
        <f t="shared" si="170"/>
        <v>1</v>
      </c>
      <c r="BK150" s="65">
        <f t="shared" si="171"/>
        <v>1</v>
      </c>
      <c r="BL150" s="66">
        <f t="shared" si="172"/>
        <v>1</v>
      </c>
      <c r="BM150" s="92">
        <f t="shared" si="173"/>
        <v>1</v>
      </c>
      <c r="BN150" s="92">
        <f t="shared" si="174"/>
        <v>1</v>
      </c>
      <c r="BO150" s="92">
        <f t="shared" si="175"/>
        <v>0</v>
      </c>
      <c r="BP150" s="92">
        <f t="shared" si="176"/>
        <v>0</v>
      </c>
      <c r="BQ150" s="92">
        <f t="shared" si="177"/>
        <v>0</v>
      </c>
      <c r="BR150" s="92">
        <f t="shared" si="178"/>
        <v>0</v>
      </c>
      <c r="BS150" s="92">
        <f t="shared" si="179"/>
        <v>0</v>
      </c>
      <c r="BT150" s="92">
        <f t="shared" si="180"/>
        <v>0</v>
      </c>
      <c r="BU150" s="92">
        <f t="shared" si="181"/>
        <v>0</v>
      </c>
      <c r="BV150" s="92">
        <f t="shared" si="182"/>
        <v>0</v>
      </c>
      <c r="BW150" s="92">
        <f t="shared" si="183"/>
        <v>0</v>
      </c>
      <c r="BX150" s="92">
        <f t="shared" si="184"/>
        <v>0</v>
      </c>
      <c r="BY150" s="92">
        <f t="shared" si="185"/>
        <v>0</v>
      </c>
      <c r="BZ150" s="92">
        <f t="shared" si="186"/>
        <v>0</v>
      </c>
      <c r="CA150" s="92">
        <f t="shared" si="187"/>
        <v>0</v>
      </c>
      <c r="CB150" s="92">
        <f t="shared" si="188"/>
        <v>0</v>
      </c>
      <c r="CC150" s="92">
        <f t="shared" si="189"/>
        <v>0</v>
      </c>
      <c r="CD150" s="92">
        <f t="shared" si="190"/>
        <v>0</v>
      </c>
    </row>
    <row r="151" spans="1:82" hidden="1">
      <c r="A151" s="34">
        <v>59</v>
      </c>
      <c r="B151" s="34" t="s">
        <v>945</v>
      </c>
      <c r="C151" s="34" t="s">
        <v>2403</v>
      </c>
      <c r="D151" s="34" t="s">
        <v>217</v>
      </c>
      <c r="E151" s="34" t="s">
        <v>2580</v>
      </c>
      <c r="F151" s="34" t="s">
        <v>2574</v>
      </c>
      <c r="G151" s="34" t="s">
        <v>2853</v>
      </c>
      <c r="H151" s="34" t="s">
        <v>7</v>
      </c>
      <c r="I151" s="34" t="s">
        <v>7</v>
      </c>
      <c r="J151" s="34" t="s">
        <v>195</v>
      </c>
      <c r="K151" s="34" t="s">
        <v>195</v>
      </c>
      <c r="N151" s="34">
        <v>1</v>
      </c>
      <c r="O151" s="34">
        <v>0</v>
      </c>
      <c r="P151" s="34">
        <v>0</v>
      </c>
      <c r="Q151" s="34">
        <v>0</v>
      </c>
      <c r="R151" s="34">
        <v>0</v>
      </c>
      <c r="S151" s="34">
        <v>0</v>
      </c>
      <c r="T151" s="34">
        <v>0</v>
      </c>
      <c r="U151" s="77">
        <v>0</v>
      </c>
      <c r="V151" s="34">
        <v>0</v>
      </c>
      <c r="W151" s="60">
        <f>COUNTIFS(配置清单!G:G,G151,配置清单!$H:$H,"PM",配置清单!$N:$N,"在岗")</f>
        <v>1</v>
      </c>
      <c r="X151" s="61">
        <f t="shared" si="149"/>
        <v>1</v>
      </c>
      <c r="Y151" s="60">
        <f>COUNTIFS(配置清单!$G:$G,G151,配置清单!$H:$H,"PM",配置清单!$N:$N,"在岗",配置清单!$P:$P,"&lt;&gt;暂不胜任")</f>
        <v>1</v>
      </c>
      <c r="Z151" s="61">
        <f t="shared" si="150"/>
        <v>1</v>
      </c>
      <c r="AA151" s="62">
        <f>COUNTIFS(配置清单!$G:$G,G151,配置清单!$H:$H,"SE",配置清单!$N:$N,"在岗")+COUNTIFS(配置清单!$G:$G,G151,配置清单!$H:$H,"SA",配置清单!$N:$N,"在岗")</f>
        <v>0</v>
      </c>
      <c r="AB151" s="61" t="str">
        <f t="shared" si="151"/>
        <v>NA</v>
      </c>
      <c r="AC151" s="60">
        <f>COUNTIFS(配置清单!$G:$G,G151,配置清单!$H:$H,"SE",配置清单!$N:$N,"在岗",配置清单!$P:$P,"&lt;&gt;暂不胜任")+COUNTIFS(配置清单!$G:$G,G151,配置清单!$H:$H,"SA",配置清单!$N:$N,"在岗",配置清单!$P:$P,"&lt;&gt;暂不胜任")</f>
        <v>0</v>
      </c>
      <c r="AD151" s="61" t="str">
        <f t="shared" si="152"/>
        <v>NA</v>
      </c>
      <c r="AE151" s="60">
        <f>COUNTIFS(配置清单!$G:$G,G151,配置清单!H:H,"MDE",配置清单!N:N,"在岗")</f>
        <v>0</v>
      </c>
      <c r="AF151" s="61" t="str">
        <f t="shared" si="153"/>
        <v>NA</v>
      </c>
      <c r="AG151" s="60">
        <f>COUNTIFS(配置清单!$G:$G,G151,配置清单!$H:$H,"MDE",配置清单!$N:$N,"在岗",配置清单!$P:$P,"&lt;&gt;暂不胜任")</f>
        <v>0</v>
      </c>
      <c r="AH151" s="61" t="str">
        <f t="shared" si="154"/>
        <v>NA</v>
      </c>
      <c r="AI151" s="62">
        <f>COUNTIFS(配置清单!G:G,G151,配置清单!H:H,"TPM",配置清单!N:N,"在岗")+COUNTIFS(配置清单!G:G,G151,配置清单!H:H,"TC",配置清单!N:N,"在岗")</f>
        <v>0</v>
      </c>
      <c r="AJ151" s="61" t="str">
        <f t="shared" si="155"/>
        <v>NA</v>
      </c>
      <c r="AK151" s="60">
        <f>COUNTIFS(配置清单!G:G,G151,配置清单!H:H,"TPM",配置清单!N:N,"在岗",配置清单!P:P,"&lt;&gt;暂不胜任")+COUNTIFS(配置清单!G:G,G151,配置清单!H:H,"TC",配置清单!N:N,"在岗",配置清单!P:P,"&lt;&gt;暂不胜任")</f>
        <v>0</v>
      </c>
      <c r="AL151" s="61" t="str">
        <f t="shared" si="156"/>
        <v>NA</v>
      </c>
      <c r="AM151" s="60">
        <f>COUNTIFS(配置清单!G:G,G151,配置清单!H:H,"TSE",配置清单!N:N,"在岗")</f>
        <v>0</v>
      </c>
      <c r="AN151" s="61" t="str">
        <f t="shared" si="157"/>
        <v>NA</v>
      </c>
      <c r="AO151" s="60">
        <f>COUNTIFS(配置清单!G:G,G151,配置清单!H:H,"TSE",配置清单!N:N,"在岗",配置清单!P:P,"&lt;&gt;暂不胜任")</f>
        <v>0</v>
      </c>
      <c r="AP151" s="61" t="str">
        <f t="shared" si="158"/>
        <v>NA</v>
      </c>
      <c r="AQ151" s="60">
        <f>COUNTIFS(配置清单!$G:$G,G151,配置清单!H:H,"QA",配置清单!N:N,"在岗")</f>
        <v>0</v>
      </c>
      <c r="AR151" s="61" t="str">
        <f t="shared" si="159"/>
        <v>NA</v>
      </c>
      <c r="AS151" s="60">
        <f>COUNTIFS(配置清单!$G:$G,G151,配置清单!$H:$H,"QA",配置清单!$N:$N,"在岗",配置清单!$P:$P,"&lt;&gt;暂不胜任")</f>
        <v>0</v>
      </c>
      <c r="AT151" s="61" t="str">
        <f t="shared" si="160"/>
        <v>NA</v>
      </c>
      <c r="AU151" s="60">
        <f>COUNTIFS(配置清单!G:G,规划及评估!G151,配置清单!H:H,"BA",配置清单!N:N,"在岗")</f>
        <v>0</v>
      </c>
      <c r="AV151" s="61" t="str">
        <f t="shared" si="161"/>
        <v>NA</v>
      </c>
      <c r="AW151" s="60">
        <f>COUNTIFS(配置清单!G:G,G151,配置清单!H:H,"BA",配置清单!N:N,"在岗",配置清单!P:P,"&lt;&gt;暂不胜任")</f>
        <v>0</v>
      </c>
      <c r="AX151" s="61" t="str">
        <f t="shared" si="162"/>
        <v>NA</v>
      </c>
      <c r="AY151" s="60">
        <f>COUNTIFS(配置清单!G:G,规划及评估!G151,配置清单!H:H,"IA",配置清单!N:N,"在岗")</f>
        <v>0</v>
      </c>
      <c r="AZ151" s="61" t="str">
        <f t="shared" si="163"/>
        <v>NA</v>
      </c>
      <c r="BA151" s="60">
        <f>COUNTIFS(配置清单!G:G,G151,配置清单!H:H,"IA",配置清单!N:N,"在岗",配置清单!P:P,"&lt;&gt;暂不胜任")</f>
        <v>0</v>
      </c>
      <c r="BB151" s="61" t="str">
        <f t="shared" si="164"/>
        <v>NA</v>
      </c>
      <c r="BC151" s="60">
        <f>COUNTIFS(配置清单!G:G,规划及评估!G151,配置清单!H:H,"产品经理",配置清单!N:N,"在岗")</f>
        <v>0</v>
      </c>
      <c r="BD151" s="61" t="str">
        <f t="shared" si="165"/>
        <v>NA</v>
      </c>
      <c r="BE151" s="60">
        <f>COUNTIFS(配置清单!G:G,G151,配置清单!H:H,"产品经理",配置清单!N:N,"在岗",配置清单!P:P,"&lt;&gt;暂不胜任")</f>
        <v>0</v>
      </c>
      <c r="BF151" s="61" t="str">
        <f t="shared" si="166"/>
        <v>NA</v>
      </c>
      <c r="BG151" s="63">
        <f t="shared" si="167"/>
        <v>1</v>
      </c>
      <c r="BH151" s="64">
        <f t="shared" si="168"/>
        <v>1</v>
      </c>
      <c r="BI151" s="64">
        <f t="shared" si="169"/>
        <v>1</v>
      </c>
      <c r="BJ151" s="64">
        <f t="shared" si="170"/>
        <v>1</v>
      </c>
      <c r="BK151" s="65">
        <f t="shared" si="171"/>
        <v>1</v>
      </c>
      <c r="BL151" s="66">
        <f t="shared" si="172"/>
        <v>1</v>
      </c>
      <c r="BM151" s="92">
        <f t="shared" si="173"/>
        <v>1</v>
      </c>
      <c r="BN151" s="92">
        <f t="shared" si="174"/>
        <v>1</v>
      </c>
      <c r="BO151" s="92">
        <f t="shared" si="175"/>
        <v>0</v>
      </c>
      <c r="BP151" s="92">
        <f t="shared" si="176"/>
        <v>0</v>
      </c>
      <c r="BQ151" s="92">
        <f t="shared" si="177"/>
        <v>0</v>
      </c>
      <c r="BR151" s="92">
        <f t="shared" si="178"/>
        <v>0</v>
      </c>
      <c r="BS151" s="92">
        <f t="shared" si="179"/>
        <v>0</v>
      </c>
      <c r="BT151" s="92">
        <f t="shared" si="180"/>
        <v>0</v>
      </c>
      <c r="BU151" s="92">
        <f t="shared" si="181"/>
        <v>0</v>
      </c>
      <c r="BV151" s="92">
        <f t="shared" si="182"/>
        <v>0</v>
      </c>
      <c r="BW151" s="92">
        <f t="shared" si="183"/>
        <v>0</v>
      </c>
      <c r="BX151" s="92">
        <f t="shared" si="184"/>
        <v>0</v>
      </c>
      <c r="BY151" s="92">
        <f t="shared" si="185"/>
        <v>0</v>
      </c>
      <c r="BZ151" s="92">
        <f t="shared" si="186"/>
        <v>0</v>
      </c>
      <c r="CA151" s="92">
        <f t="shared" si="187"/>
        <v>0</v>
      </c>
      <c r="CB151" s="92">
        <f t="shared" si="188"/>
        <v>0</v>
      </c>
      <c r="CC151" s="92">
        <f t="shared" si="189"/>
        <v>0</v>
      </c>
      <c r="CD151" s="92">
        <f t="shared" si="190"/>
        <v>0</v>
      </c>
    </row>
    <row r="152" spans="1:82" hidden="1">
      <c r="A152" s="34">
        <v>60</v>
      </c>
      <c r="B152" s="34" t="s">
        <v>945</v>
      </c>
      <c r="C152" s="34" t="s">
        <v>2403</v>
      </c>
      <c r="D152" s="34" t="s">
        <v>204</v>
      </c>
      <c r="E152" s="34" t="s">
        <v>208</v>
      </c>
      <c r="F152" s="34" t="s">
        <v>2855</v>
      </c>
      <c r="G152" s="34" t="s">
        <v>2856</v>
      </c>
      <c r="H152" s="34" t="s">
        <v>7</v>
      </c>
      <c r="I152" s="34" t="s">
        <v>7</v>
      </c>
      <c r="J152" s="34" t="s">
        <v>195</v>
      </c>
      <c r="K152" s="34" t="s">
        <v>195</v>
      </c>
      <c r="M152" s="34" t="s">
        <v>2836</v>
      </c>
      <c r="N152" s="34">
        <v>1</v>
      </c>
      <c r="O152" s="34">
        <v>0</v>
      </c>
      <c r="P152" s="34">
        <v>0</v>
      </c>
      <c r="Q152" s="34">
        <v>0</v>
      </c>
      <c r="R152" s="34">
        <v>0</v>
      </c>
      <c r="S152" s="34">
        <v>1</v>
      </c>
      <c r="T152" s="34">
        <v>0</v>
      </c>
      <c r="U152" s="77">
        <v>0</v>
      </c>
      <c r="V152" s="34">
        <v>0</v>
      </c>
      <c r="W152" s="60">
        <f>COUNTIFS(配置清单!G:G,G152,配置清单!$H:$H,"PM",配置清单!$N:$N,"在岗")</f>
        <v>1</v>
      </c>
      <c r="X152" s="61">
        <f t="shared" si="149"/>
        <v>1</v>
      </c>
      <c r="Y152" s="60">
        <f>COUNTIFS(配置清单!$G:$G,G152,配置清单!$H:$H,"PM",配置清单!$N:$N,"在岗",配置清单!$P:$P,"&lt;&gt;暂不胜任")</f>
        <v>1</v>
      </c>
      <c r="Z152" s="61">
        <f t="shared" si="150"/>
        <v>1</v>
      </c>
      <c r="AA152" s="62">
        <f>COUNTIFS(配置清单!$G:$G,G152,配置清单!$H:$H,"SE",配置清单!$N:$N,"在岗")+COUNTIFS(配置清单!$G:$G,G152,配置清单!$H:$H,"SA",配置清单!$N:$N,"在岗")</f>
        <v>0</v>
      </c>
      <c r="AB152" s="61" t="str">
        <f t="shared" si="151"/>
        <v>NA</v>
      </c>
      <c r="AC152" s="60">
        <f>COUNTIFS(配置清单!$G:$G,G152,配置清单!$H:$H,"SE",配置清单!$N:$N,"在岗",配置清单!$P:$P,"&lt;&gt;暂不胜任")+COUNTIFS(配置清单!$G:$G,G152,配置清单!$H:$H,"SA",配置清单!$N:$N,"在岗",配置清单!$P:$P,"&lt;&gt;暂不胜任")</f>
        <v>0</v>
      </c>
      <c r="AD152" s="61" t="str">
        <f t="shared" si="152"/>
        <v>NA</v>
      </c>
      <c r="AE152" s="60">
        <f>COUNTIFS(配置清单!$G:$G,G152,配置清单!H:H,"MDE",配置清单!N:N,"在岗")</f>
        <v>0</v>
      </c>
      <c r="AF152" s="61" t="str">
        <f t="shared" si="153"/>
        <v>NA</v>
      </c>
      <c r="AG152" s="60">
        <f>COUNTIFS(配置清单!$G:$G,G152,配置清单!$H:$H,"MDE",配置清单!$N:$N,"在岗",配置清单!$P:$P,"&lt;&gt;暂不胜任")</f>
        <v>0</v>
      </c>
      <c r="AH152" s="61" t="str">
        <f t="shared" si="154"/>
        <v>NA</v>
      </c>
      <c r="AI152" s="62">
        <f>COUNTIFS(配置清单!G:G,G152,配置清单!H:H,"TPM",配置清单!N:N,"在岗")+COUNTIFS(配置清单!G:G,G152,配置清单!H:H,"TC",配置清单!N:N,"在岗")</f>
        <v>0</v>
      </c>
      <c r="AJ152" s="61" t="str">
        <f t="shared" si="155"/>
        <v>NA</v>
      </c>
      <c r="AK152" s="60">
        <f>COUNTIFS(配置清单!G:G,G152,配置清单!H:H,"TPM",配置清单!N:N,"在岗",配置清单!P:P,"&lt;&gt;暂不胜任")+COUNTIFS(配置清单!G:G,G152,配置清单!H:H,"TC",配置清单!N:N,"在岗",配置清单!P:P,"&lt;&gt;暂不胜任")</f>
        <v>0</v>
      </c>
      <c r="AL152" s="61" t="str">
        <f t="shared" si="156"/>
        <v>NA</v>
      </c>
      <c r="AM152" s="60">
        <f>COUNTIFS(配置清单!G:G,G152,配置清单!H:H,"TSE",配置清单!N:N,"在岗")</f>
        <v>0</v>
      </c>
      <c r="AN152" s="61" t="str">
        <f t="shared" si="157"/>
        <v>NA</v>
      </c>
      <c r="AO152" s="60">
        <f>COUNTIFS(配置清单!G:G,G152,配置清单!H:H,"TSE",配置清单!N:N,"在岗",配置清单!P:P,"&lt;&gt;暂不胜任")</f>
        <v>0</v>
      </c>
      <c r="AP152" s="61" t="str">
        <f t="shared" si="158"/>
        <v>NA</v>
      </c>
      <c r="AQ152" s="60">
        <f>COUNTIFS(配置清单!$G:$G,G152,配置清单!H:H,"QA",配置清单!N:N,"在岗")</f>
        <v>1</v>
      </c>
      <c r="AR152" s="61">
        <f t="shared" si="159"/>
        <v>1</v>
      </c>
      <c r="AS152" s="60">
        <f>COUNTIFS(配置清单!$G:$G,G152,配置清单!$H:$H,"QA",配置清单!$N:$N,"在岗",配置清单!$P:$P,"&lt;&gt;暂不胜任")</f>
        <v>1</v>
      </c>
      <c r="AT152" s="61">
        <f t="shared" si="160"/>
        <v>1</v>
      </c>
      <c r="AU152" s="60">
        <f>COUNTIFS(配置清单!G:G,规划及评估!G152,配置清单!H:H,"BA",配置清单!N:N,"在岗")</f>
        <v>0</v>
      </c>
      <c r="AV152" s="61" t="str">
        <f t="shared" si="161"/>
        <v>NA</v>
      </c>
      <c r="AW152" s="60">
        <f>COUNTIFS(配置清单!G:G,G152,配置清单!H:H,"BA",配置清单!N:N,"在岗",配置清单!P:P,"&lt;&gt;暂不胜任")</f>
        <v>0</v>
      </c>
      <c r="AX152" s="61" t="str">
        <f t="shared" si="162"/>
        <v>NA</v>
      </c>
      <c r="AY152" s="60">
        <f>COUNTIFS(配置清单!G:G,规划及评估!G152,配置清单!H:H,"IA",配置清单!N:N,"在岗")</f>
        <v>0</v>
      </c>
      <c r="AZ152" s="61" t="str">
        <f t="shared" si="163"/>
        <v>NA</v>
      </c>
      <c r="BA152" s="60">
        <f>COUNTIFS(配置清单!G:G,G152,配置清单!H:H,"IA",配置清单!N:N,"在岗",配置清单!P:P,"&lt;&gt;暂不胜任")</f>
        <v>0</v>
      </c>
      <c r="BB152" s="61" t="str">
        <f t="shared" si="164"/>
        <v>NA</v>
      </c>
      <c r="BC152" s="60">
        <f>COUNTIFS(配置清单!G:G,规划及评估!G152,配置清单!H:H,"产品经理",配置清单!N:N,"在岗")</f>
        <v>0</v>
      </c>
      <c r="BD152" s="61" t="str">
        <f t="shared" si="165"/>
        <v>NA</v>
      </c>
      <c r="BE152" s="60">
        <f>COUNTIFS(配置清单!G:G,G152,配置清单!H:H,"产品经理",配置清单!N:N,"在岗",配置清单!P:P,"&lt;&gt;暂不胜任")</f>
        <v>0</v>
      </c>
      <c r="BF152" s="61" t="str">
        <f t="shared" si="166"/>
        <v>NA</v>
      </c>
      <c r="BG152" s="63">
        <f t="shared" si="167"/>
        <v>2</v>
      </c>
      <c r="BH152" s="64">
        <f t="shared" si="168"/>
        <v>2</v>
      </c>
      <c r="BI152" s="64">
        <f t="shared" si="169"/>
        <v>2</v>
      </c>
      <c r="BJ152" s="64">
        <f t="shared" si="170"/>
        <v>2</v>
      </c>
      <c r="BK152" s="65">
        <f t="shared" si="171"/>
        <v>1</v>
      </c>
      <c r="BL152" s="66">
        <f t="shared" si="172"/>
        <v>1</v>
      </c>
      <c r="BM152" s="92">
        <f t="shared" si="173"/>
        <v>1</v>
      </c>
      <c r="BN152" s="92">
        <f t="shared" si="174"/>
        <v>1</v>
      </c>
      <c r="BO152" s="92">
        <f t="shared" si="175"/>
        <v>0</v>
      </c>
      <c r="BP152" s="92">
        <f t="shared" si="176"/>
        <v>0</v>
      </c>
      <c r="BQ152" s="92">
        <f t="shared" si="177"/>
        <v>0</v>
      </c>
      <c r="BR152" s="92">
        <f t="shared" si="178"/>
        <v>0</v>
      </c>
      <c r="BS152" s="92">
        <f t="shared" si="179"/>
        <v>0</v>
      </c>
      <c r="BT152" s="92">
        <f t="shared" si="180"/>
        <v>0</v>
      </c>
      <c r="BU152" s="92">
        <f t="shared" si="181"/>
        <v>0</v>
      </c>
      <c r="BV152" s="92">
        <f t="shared" si="182"/>
        <v>0</v>
      </c>
      <c r="BW152" s="92">
        <f t="shared" si="183"/>
        <v>1</v>
      </c>
      <c r="BX152" s="92">
        <f t="shared" si="184"/>
        <v>1</v>
      </c>
      <c r="BY152" s="92">
        <f t="shared" si="185"/>
        <v>0</v>
      </c>
      <c r="BZ152" s="92">
        <f t="shared" si="186"/>
        <v>0</v>
      </c>
      <c r="CA152" s="92">
        <f t="shared" si="187"/>
        <v>0</v>
      </c>
      <c r="CB152" s="92">
        <f t="shared" si="188"/>
        <v>0</v>
      </c>
      <c r="CC152" s="92">
        <f t="shared" si="189"/>
        <v>0</v>
      </c>
      <c r="CD152" s="92">
        <f t="shared" si="190"/>
        <v>0</v>
      </c>
    </row>
    <row r="153" spans="1:82" hidden="1">
      <c r="A153" s="34">
        <v>61</v>
      </c>
      <c r="B153" s="34" t="s">
        <v>945</v>
      </c>
      <c r="C153" s="34" t="s">
        <v>2403</v>
      </c>
      <c r="D153" s="34" t="s">
        <v>204</v>
      </c>
      <c r="E153" s="34" t="s">
        <v>208</v>
      </c>
      <c r="F153" s="34" t="s">
        <v>2858</v>
      </c>
      <c r="G153" s="34" t="s">
        <v>2859</v>
      </c>
      <c r="H153" s="34" t="s">
        <v>7</v>
      </c>
      <c r="I153" s="34" t="s">
        <v>7</v>
      </c>
      <c r="J153" s="34" t="s">
        <v>195</v>
      </c>
      <c r="K153" s="34" t="s">
        <v>195</v>
      </c>
      <c r="M153" s="34" t="s">
        <v>2833</v>
      </c>
      <c r="N153" s="34">
        <v>1</v>
      </c>
      <c r="O153" s="34">
        <v>1</v>
      </c>
      <c r="P153" s="34">
        <v>0</v>
      </c>
      <c r="Q153" s="34">
        <v>0</v>
      </c>
      <c r="R153" s="34">
        <v>0</v>
      </c>
      <c r="S153" s="34">
        <v>1</v>
      </c>
      <c r="T153" s="34">
        <v>0</v>
      </c>
      <c r="U153" s="77">
        <v>0</v>
      </c>
      <c r="V153" s="34">
        <v>0</v>
      </c>
      <c r="W153" s="60">
        <f>COUNTIFS(配置清单!G:G,G153,配置清单!$H:$H,"PM",配置清单!$N:$N,"在岗")</f>
        <v>1</v>
      </c>
      <c r="X153" s="61">
        <f t="shared" si="149"/>
        <v>1</v>
      </c>
      <c r="Y153" s="60">
        <f>COUNTIFS(配置清单!$G:$G,G153,配置清单!$H:$H,"PM",配置清单!$N:$N,"在岗",配置清单!$P:$P,"&lt;&gt;暂不胜任")</f>
        <v>1</v>
      </c>
      <c r="Z153" s="61">
        <f t="shared" si="150"/>
        <v>1</v>
      </c>
      <c r="AA153" s="62">
        <f>COUNTIFS(配置清单!$G:$G,G153,配置清单!$H:$H,"SE",配置清单!$N:$N,"在岗")+COUNTIFS(配置清单!$G:$G,G153,配置清单!$H:$H,"SA",配置清单!$N:$N,"在岗")</f>
        <v>1</v>
      </c>
      <c r="AB153" s="61">
        <f t="shared" si="151"/>
        <v>1</v>
      </c>
      <c r="AC153" s="60">
        <f>COUNTIFS(配置清单!$G:$G,G153,配置清单!$H:$H,"SE",配置清单!$N:$N,"在岗",配置清单!$P:$P,"&lt;&gt;暂不胜任")+COUNTIFS(配置清单!$G:$G,G153,配置清单!$H:$H,"SA",配置清单!$N:$N,"在岗",配置清单!$P:$P,"&lt;&gt;暂不胜任")</f>
        <v>0</v>
      </c>
      <c r="AD153" s="61">
        <f t="shared" si="152"/>
        <v>0</v>
      </c>
      <c r="AE153" s="60">
        <f>COUNTIFS(配置清单!$G:$G,G153,配置清单!H:H,"MDE",配置清单!N:N,"在岗")</f>
        <v>0</v>
      </c>
      <c r="AF153" s="61" t="str">
        <f t="shared" si="153"/>
        <v>NA</v>
      </c>
      <c r="AG153" s="60">
        <f>COUNTIFS(配置清单!$G:$G,G153,配置清单!$H:$H,"MDE",配置清单!$N:$N,"在岗",配置清单!$P:$P,"&lt;&gt;暂不胜任")</f>
        <v>0</v>
      </c>
      <c r="AH153" s="61" t="str">
        <f t="shared" si="154"/>
        <v>NA</v>
      </c>
      <c r="AI153" s="62">
        <f>COUNTIFS(配置清单!G:G,G153,配置清单!H:H,"TPM",配置清单!N:N,"在岗")+COUNTIFS(配置清单!G:G,G153,配置清单!H:H,"TC",配置清单!N:N,"在岗")</f>
        <v>0</v>
      </c>
      <c r="AJ153" s="61" t="str">
        <f t="shared" si="155"/>
        <v>NA</v>
      </c>
      <c r="AK153" s="60">
        <f>COUNTIFS(配置清单!G:G,G153,配置清单!H:H,"TPM",配置清单!N:N,"在岗",配置清单!P:P,"&lt;&gt;暂不胜任")+COUNTIFS(配置清单!G:G,G153,配置清单!H:H,"TC",配置清单!N:N,"在岗",配置清单!P:P,"&lt;&gt;暂不胜任")</f>
        <v>0</v>
      </c>
      <c r="AL153" s="61" t="str">
        <f t="shared" si="156"/>
        <v>NA</v>
      </c>
      <c r="AM153" s="60">
        <f>COUNTIFS(配置清单!G:G,G153,配置清单!H:H,"TSE",配置清单!N:N,"在岗")</f>
        <v>0</v>
      </c>
      <c r="AN153" s="61" t="str">
        <f t="shared" si="157"/>
        <v>NA</v>
      </c>
      <c r="AO153" s="60">
        <f>COUNTIFS(配置清单!G:G,G153,配置清单!H:H,"TSE",配置清单!N:N,"在岗",配置清单!P:P,"&lt;&gt;暂不胜任")</f>
        <v>0</v>
      </c>
      <c r="AP153" s="61" t="str">
        <f t="shared" si="158"/>
        <v>NA</v>
      </c>
      <c r="AQ153" s="60">
        <f>COUNTIFS(配置清单!$G:$G,G153,配置清单!H:H,"QA",配置清单!N:N,"在岗")</f>
        <v>1</v>
      </c>
      <c r="AR153" s="61">
        <f t="shared" si="159"/>
        <v>1</v>
      </c>
      <c r="AS153" s="60">
        <f>COUNTIFS(配置清单!$G:$G,G153,配置清单!$H:$H,"QA",配置清单!$N:$N,"在岗",配置清单!$P:$P,"&lt;&gt;暂不胜任")</f>
        <v>1</v>
      </c>
      <c r="AT153" s="61">
        <f t="shared" si="160"/>
        <v>1</v>
      </c>
      <c r="AU153" s="60">
        <f>COUNTIFS(配置清单!G:G,规划及评估!G153,配置清单!H:H,"BA",配置清单!N:N,"在岗")</f>
        <v>0</v>
      </c>
      <c r="AV153" s="61" t="str">
        <f t="shared" si="161"/>
        <v>NA</v>
      </c>
      <c r="AW153" s="60">
        <f>COUNTIFS(配置清单!G:G,G153,配置清单!H:H,"BA",配置清单!N:N,"在岗",配置清单!P:P,"&lt;&gt;暂不胜任")</f>
        <v>0</v>
      </c>
      <c r="AX153" s="61" t="str">
        <f t="shared" si="162"/>
        <v>NA</v>
      </c>
      <c r="AY153" s="60">
        <f>COUNTIFS(配置清单!G:G,规划及评估!G153,配置清单!H:H,"IA",配置清单!N:N,"在岗")</f>
        <v>0</v>
      </c>
      <c r="AZ153" s="61" t="str">
        <f t="shared" si="163"/>
        <v>NA</v>
      </c>
      <c r="BA153" s="60">
        <f>COUNTIFS(配置清单!G:G,G153,配置清单!H:H,"IA",配置清单!N:N,"在岗",配置清单!P:P,"&lt;&gt;暂不胜任")</f>
        <v>0</v>
      </c>
      <c r="BB153" s="61" t="str">
        <f t="shared" si="164"/>
        <v>NA</v>
      </c>
      <c r="BC153" s="60">
        <f>COUNTIFS(配置清单!G:G,规划及评估!G153,配置清单!H:H,"产品经理",配置清单!N:N,"在岗")</f>
        <v>0</v>
      </c>
      <c r="BD153" s="61" t="str">
        <f t="shared" si="165"/>
        <v>NA</v>
      </c>
      <c r="BE153" s="60">
        <f>COUNTIFS(配置清单!G:G,G153,配置清单!H:H,"产品经理",配置清单!N:N,"在岗",配置清单!P:P,"&lt;&gt;暂不胜任")</f>
        <v>0</v>
      </c>
      <c r="BF153" s="61" t="str">
        <f t="shared" si="166"/>
        <v>NA</v>
      </c>
      <c r="BG153" s="63">
        <f t="shared" si="167"/>
        <v>3</v>
      </c>
      <c r="BH153" s="64">
        <f t="shared" si="168"/>
        <v>3</v>
      </c>
      <c r="BI153" s="64">
        <f t="shared" si="169"/>
        <v>3</v>
      </c>
      <c r="BJ153" s="64">
        <f t="shared" si="170"/>
        <v>2</v>
      </c>
      <c r="BK153" s="65">
        <f t="shared" si="171"/>
        <v>1</v>
      </c>
      <c r="BL153" s="66">
        <f t="shared" si="172"/>
        <v>0.66666666666666663</v>
      </c>
      <c r="BM153" s="92">
        <f t="shared" si="173"/>
        <v>1</v>
      </c>
      <c r="BN153" s="92">
        <f t="shared" si="174"/>
        <v>1</v>
      </c>
      <c r="BO153" s="92">
        <f t="shared" si="175"/>
        <v>1</v>
      </c>
      <c r="BP153" s="92">
        <f t="shared" si="176"/>
        <v>0</v>
      </c>
      <c r="BQ153" s="92">
        <f t="shared" si="177"/>
        <v>0</v>
      </c>
      <c r="BR153" s="92">
        <f t="shared" si="178"/>
        <v>0</v>
      </c>
      <c r="BS153" s="92">
        <f t="shared" si="179"/>
        <v>0</v>
      </c>
      <c r="BT153" s="92">
        <f t="shared" si="180"/>
        <v>0</v>
      </c>
      <c r="BU153" s="92">
        <f t="shared" si="181"/>
        <v>0</v>
      </c>
      <c r="BV153" s="92">
        <f t="shared" si="182"/>
        <v>0</v>
      </c>
      <c r="BW153" s="92">
        <f t="shared" si="183"/>
        <v>1</v>
      </c>
      <c r="BX153" s="92">
        <f t="shared" si="184"/>
        <v>1</v>
      </c>
      <c r="BY153" s="92">
        <f t="shared" si="185"/>
        <v>0</v>
      </c>
      <c r="BZ153" s="92">
        <f t="shared" si="186"/>
        <v>0</v>
      </c>
      <c r="CA153" s="92">
        <f t="shared" si="187"/>
        <v>0</v>
      </c>
      <c r="CB153" s="92">
        <f t="shared" si="188"/>
        <v>0</v>
      </c>
      <c r="CC153" s="92">
        <f t="shared" si="189"/>
        <v>0</v>
      </c>
      <c r="CD153" s="92">
        <f t="shared" si="190"/>
        <v>0</v>
      </c>
    </row>
    <row r="154" spans="1:82" hidden="1">
      <c r="A154" s="34">
        <v>1</v>
      </c>
      <c r="B154" s="34" t="s">
        <v>2872</v>
      </c>
      <c r="C154" s="34" t="s">
        <v>1067</v>
      </c>
      <c r="D154" s="34" t="s">
        <v>1066</v>
      </c>
      <c r="E154" s="34" t="s">
        <v>2873</v>
      </c>
      <c r="F154" s="34" t="s">
        <v>2915</v>
      </c>
      <c r="G154" s="34" t="s">
        <v>2916</v>
      </c>
      <c r="H154" s="34" t="s">
        <v>7</v>
      </c>
      <c r="I154" s="34" t="s">
        <v>7</v>
      </c>
      <c r="J154" s="34" t="s">
        <v>195</v>
      </c>
      <c r="K154" s="34" t="s">
        <v>195</v>
      </c>
      <c r="L154" s="34" t="s">
        <v>3983</v>
      </c>
      <c r="M154" s="34" t="s">
        <v>2892</v>
      </c>
      <c r="N154" s="34">
        <v>1</v>
      </c>
      <c r="O154" s="34">
        <v>1</v>
      </c>
      <c r="P154" s="34">
        <v>1</v>
      </c>
      <c r="Q154" s="34">
        <v>1</v>
      </c>
      <c r="R154" s="34">
        <v>0</v>
      </c>
      <c r="S154" s="34">
        <v>1</v>
      </c>
      <c r="T154" s="34">
        <v>0</v>
      </c>
      <c r="U154" s="77">
        <v>0</v>
      </c>
      <c r="V154" s="136">
        <v>0</v>
      </c>
      <c r="W154" s="60">
        <f>COUNTIFS(配置清单!G:G,G154,配置清单!$H:$H,"PM",配置清单!$N:$N,"在岗")</f>
        <v>1</v>
      </c>
      <c r="X154" s="61">
        <f t="shared" si="149"/>
        <v>1</v>
      </c>
      <c r="Y154" s="60">
        <f>COUNTIFS(配置清单!$G:$G,G154,配置清单!$H:$H,"PM",配置清单!$N:$N,"在岗",配置清单!$P:$P,"&lt;&gt;暂不胜任")</f>
        <v>1</v>
      </c>
      <c r="Z154" s="61">
        <f t="shared" si="150"/>
        <v>1</v>
      </c>
      <c r="AA154" s="62">
        <f>COUNTIFS(配置清单!$G:$G,G154,配置清单!$H:$H,"SE",配置清单!$N:$N,"在岗")+COUNTIFS(配置清单!$G:$G,G154,配置清单!$H:$H,"SA",配置清单!$N:$N,"在岗")</f>
        <v>1</v>
      </c>
      <c r="AB154" s="61">
        <f t="shared" si="151"/>
        <v>1</v>
      </c>
      <c r="AC154" s="60">
        <f>COUNTIFS(配置清单!$G:$G,G154,配置清单!$H:$H,"SE",配置清单!$N:$N,"在岗",配置清单!$P:$P,"&lt;&gt;暂不胜任")+COUNTIFS(配置清单!$G:$G,G154,配置清单!$H:$H,"SA",配置清单!$N:$N,"在岗",配置清单!$P:$P,"&lt;&gt;暂不胜任")</f>
        <v>1</v>
      </c>
      <c r="AD154" s="61">
        <f t="shared" si="152"/>
        <v>1</v>
      </c>
      <c r="AE154" s="60">
        <f>COUNTIFS(配置清单!$G:$G,G154,配置清单!H:H,"MDE",配置清单!N:N,"在岗")</f>
        <v>1</v>
      </c>
      <c r="AF154" s="61">
        <f t="shared" si="153"/>
        <v>1</v>
      </c>
      <c r="AG154" s="60">
        <f>COUNTIFS(配置清单!$G:$G,G154,配置清单!$H:$H,"MDE",配置清单!$N:$N,"在岗",配置清单!$P:$P,"&lt;&gt;暂不胜任")</f>
        <v>1</v>
      </c>
      <c r="AH154" s="61">
        <f t="shared" si="154"/>
        <v>1</v>
      </c>
      <c r="AI154" s="62">
        <f>COUNTIFS(配置清单!G:G,G154,配置清单!H:H,"TPM",配置清单!N:N,"在岗")+COUNTIFS(配置清单!G:G,G154,配置清单!H:H,"TC",配置清单!N:N,"在岗")</f>
        <v>1</v>
      </c>
      <c r="AJ154" s="61">
        <f t="shared" si="155"/>
        <v>1</v>
      </c>
      <c r="AK154" s="60">
        <f>COUNTIFS(配置清单!G:G,G154,配置清单!H:H,"TPM",配置清单!N:N,"在岗",配置清单!P:P,"&lt;&gt;暂不胜任")+COUNTIFS(配置清单!G:G,G154,配置清单!H:H,"TC",配置清单!N:N,"在岗",配置清单!P:P,"&lt;&gt;暂不胜任")</f>
        <v>1</v>
      </c>
      <c r="AL154" s="61">
        <f t="shared" si="156"/>
        <v>1</v>
      </c>
      <c r="AM154" s="60">
        <f>COUNTIFS(配置清单!G:G,G154,配置清单!H:H,"TSE",配置清单!N:N,"在岗")</f>
        <v>0</v>
      </c>
      <c r="AN154" s="61" t="str">
        <f t="shared" si="157"/>
        <v>NA</v>
      </c>
      <c r="AO154" s="60">
        <f>COUNTIFS(配置清单!G:G,G154,配置清单!H:H,"TSE",配置清单!N:N,"在岗",配置清单!P:P,"&lt;&gt;暂不胜任")</f>
        <v>0</v>
      </c>
      <c r="AP154" s="61" t="str">
        <f t="shared" si="158"/>
        <v>NA</v>
      </c>
      <c r="AQ154" s="60">
        <f>COUNTIFS(配置清单!$G:$G,G154,配置清单!H:H,"QA",配置清单!N:N,"在岗")</f>
        <v>1</v>
      </c>
      <c r="AR154" s="61">
        <f t="shared" si="159"/>
        <v>1</v>
      </c>
      <c r="AS154" s="60">
        <f>COUNTIFS(配置清单!$G:$G,G154,配置清单!$H:$H,"QA",配置清单!$N:$N,"在岗",配置清单!$P:$P,"&lt;&gt;暂不胜任")</f>
        <v>1</v>
      </c>
      <c r="AT154" s="61">
        <f t="shared" si="160"/>
        <v>1</v>
      </c>
      <c r="AU154" s="60">
        <f>COUNTIFS(配置清单!G:G,规划及评估!G154,配置清单!H:H,"BA",配置清单!N:N,"在岗")</f>
        <v>0</v>
      </c>
      <c r="AV154" s="61" t="str">
        <f t="shared" si="161"/>
        <v>NA</v>
      </c>
      <c r="AW154" s="60">
        <f>COUNTIFS(配置清单!G:G,G154,配置清单!H:H,"BA",配置清单!N:N,"在岗",配置清单!P:P,"&lt;&gt;暂不胜任")</f>
        <v>0</v>
      </c>
      <c r="AX154" s="61" t="str">
        <f t="shared" si="162"/>
        <v>NA</v>
      </c>
      <c r="AY154" s="60">
        <f>COUNTIFS(配置清单!G:G,规划及评估!G154,配置清单!H:H,"IA",配置清单!N:N,"在岗")</f>
        <v>0</v>
      </c>
      <c r="AZ154" s="61" t="str">
        <f t="shared" si="163"/>
        <v>NA</v>
      </c>
      <c r="BA154" s="60">
        <f>COUNTIFS(配置清单!G:G,G154,配置清单!H:H,"IA",配置清单!N:N,"在岗",配置清单!P:P,"&lt;&gt;暂不胜任")</f>
        <v>0</v>
      </c>
      <c r="BB154" s="61" t="str">
        <f t="shared" si="164"/>
        <v>NA</v>
      </c>
      <c r="BC154" s="60">
        <f>COUNTIFS(配置清单!G:G,规划及评估!G154,配置清单!H:H,"产品经理",配置清单!N:N,"在岗")</f>
        <v>0</v>
      </c>
      <c r="BD154" s="61" t="str">
        <f t="shared" si="165"/>
        <v>NA</v>
      </c>
      <c r="BE154" s="60">
        <f>COUNTIFS(配置清单!G:G,G154,配置清单!H:H,"产品经理",配置清单!N:N,"在岗",配置清单!P:P,"&lt;&gt;暂不胜任")</f>
        <v>0</v>
      </c>
      <c r="BF154" s="61" t="str">
        <f t="shared" si="166"/>
        <v>NA</v>
      </c>
      <c r="BG154" s="63">
        <f t="shared" si="167"/>
        <v>5</v>
      </c>
      <c r="BH154" s="64">
        <f t="shared" si="168"/>
        <v>5</v>
      </c>
      <c r="BI154" s="64">
        <f t="shared" si="169"/>
        <v>5</v>
      </c>
      <c r="BJ154" s="64">
        <f t="shared" si="170"/>
        <v>5</v>
      </c>
      <c r="BK154" s="65">
        <f t="shared" si="171"/>
        <v>1</v>
      </c>
      <c r="BL154" s="66">
        <f t="shared" si="172"/>
        <v>1</v>
      </c>
      <c r="BM154" s="92">
        <f t="shared" si="173"/>
        <v>1</v>
      </c>
      <c r="BN154" s="92">
        <f t="shared" si="174"/>
        <v>1</v>
      </c>
      <c r="BO154" s="92">
        <f t="shared" si="175"/>
        <v>1</v>
      </c>
      <c r="BP154" s="92">
        <f t="shared" si="176"/>
        <v>1</v>
      </c>
      <c r="BQ154" s="92">
        <f t="shared" si="177"/>
        <v>1</v>
      </c>
      <c r="BR154" s="92">
        <f t="shared" si="178"/>
        <v>1</v>
      </c>
      <c r="BS154" s="92">
        <f t="shared" si="179"/>
        <v>1</v>
      </c>
      <c r="BT154" s="92">
        <f t="shared" si="180"/>
        <v>1</v>
      </c>
      <c r="BU154" s="92">
        <f t="shared" si="181"/>
        <v>0</v>
      </c>
      <c r="BV154" s="92">
        <f t="shared" si="182"/>
        <v>0</v>
      </c>
      <c r="BW154" s="92">
        <f t="shared" si="183"/>
        <v>1</v>
      </c>
      <c r="BX154" s="92">
        <f t="shared" si="184"/>
        <v>1</v>
      </c>
      <c r="BY154" s="92">
        <f t="shared" si="185"/>
        <v>0</v>
      </c>
      <c r="BZ154" s="92">
        <f t="shared" si="186"/>
        <v>0</v>
      </c>
      <c r="CA154" s="92">
        <f t="shared" si="187"/>
        <v>0</v>
      </c>
      <c r="CB154" s="92">
        <f t="shared" si="188"/>
        <v>0</v>
      </c>
      <c r="CC154" s="92">
        <f t="shared" si="189"/>
        <v>0</v>
      </c>
      <c r="CD154" s="92">
        <f t="shared" si="190"/>
        <v>0</v>
      </c>
    </row>
    <row r="155" spans="1:82" hidden="1">
      <c r="A155" s="34">
        <v>2</v>
      </c>
      <c r="B155" s="34" t="s">
        <v>2872</v>
      </c>
      <c r="C155" s="34" t="s">
        <v>1067</v>
      </c>
      <c r="D155" s="34" t="s">
        <v>3984</v>
      </c>
      <c r="E155" s="34" t="s">
        <v>2873</v>
      </c>
      <c r="F155" s="34" t="s">
        <v>2940</v>
      </c>
      <c r="G155" s="34" t="s">
        <v>3073</v>
      </c>
      <c r="H155" s="34" t="s">
        <v>7</v>
      </c>
      <c r="I155" s="34" t="s">
        <v>7</v>
      </c>
      <c r="J155" s="34" t="s">
        <v>195</v>
      </c>
      <c r="K155" s="34" t="s">
        <v>195</v>
      </c>
      <c r="L155" s="34" t="s">
        <v>3983</v>
      </c>
      <c r="M155" s="34" t="s">
        <v>2892</v>
      </c>
      <c r="N155" s="34">
        <v>1</v>
      </c>
      <c r="O155" s="34">
        <v>0</v>
      </c>
      <c r="P155" s="34">
        <v>5</v>
      </c>
      <c r="Q155" s="34">
        <v>0</v>
      </c>
      <c r="R155" s="34">
        <v>0</v>
      </c>
      <c r="S155" s="34">
        <v>1</v>
      </c>
      <c r="T155" s="34">
        <v>0</v>
      </c>
      <c r="U155" s="77">
        <v>0</v>
      </c>
      <c r="V155" s="136">
        <v>0</v>
      </c>
      <c r="W155" s="60">
        <f>COUNTIFS(配置清单!G:G,G155,配置清单!$H:$H,"PM",配置清单!$N:$N,"在岗")</f>
        <v>1</v>
      </c>
      <c r="X155" s="61">
        <f t="shared" si="149"/>
        <v>1</v>
      </c>
      <c r="Y155" s="60">
        <f>COUNTIFS(配置清单!$G:$G,G155,配置清单!$H:$H,"PM",配置清单!$N:$N,"在岗",配置清单!$P:$P,"&lt;&gt;暂不胜任")</f>
        <v>1</v>
      </c>
      <c r="Z155" s="61">
        <f t="shared" si="150"/>
        <v>1</v>
      </c>
      <c r="AA155" s="62">
        <f>COUNTIFS(配置清单!$G:$G,G155,配置清单!$H:$H,"SE",配置清单!$N:$N,"在岗")+COUNTIFS(配置清单!$G:$G,G155,配置清单!$H:$H,"SA",配置清单!$N:$N,"在岗")</f>
        <v>0</v>
      </c>
      <c r="AB155" s="61" t="str">
        <f t="shared" si="151"/>
        <v>NA</v>
      </c>
      <c r="AC155" s="60">
        <f>COUNTIFS(配置清单!$G:$G,G155,配置清单!$H:$H,"SE",配置清单!$N:$N,"在岗",配置清单!$P:$P,"&lt;&gt;暂不胜任")+COUNTIFS(配置清单!$G:$G,G155,配置清单!$H:$H,"SA",配置清单!$N:$N,"在岗",配置清单!$P:$P,"&lt;&gt;暂不胜任")</f>
        <v>0</v>
      </c>
      <c r="AD155" s="61" t="str">
        <f t="shared" si="152"/>
        <v>NA</v>
      </c>
      <c r="AE155" s="60">
        <f>COUNTIFS(配置清单!$G:$G,G155,配置清单!H:H,"MDE",配置清单!N:N,"在岗")</f>
        <v>5</v>
      </c>
      <c r="AF155" s="61">
        <f t="shared" si="153"/>
        <v>1</v>
      </c>
      <c r="AG155" s="60">
        <f>COUNTIFS(配置清单!$G:$G,G155,配置清单!$H:$H,"MDE",配置清单!$N:$N,"在岗",配置清单!$P:$P,"&lt;&gt;暂不胜任")</f>
        <v>5</v>
      </c>
      <c r="AH155" s="61">
        <f t="shared" si="154"/>
        <v>1</v>
      </c>
      <c r="AI155" s="62">
        <f>COUNTIFS(配置清单!G:G,G155,配置清单!H:H,"TPM",配置清单!N:N,"在岗")+COUNTIFS(配置清单!G:G,G155,配置清单!H:H,"TC",配置清单!N:N,"在岗")</f>
        <v>0</v>
      </c>
      <c r="AJ155" s="61" t="str">
        <f t="shared" si="155"/>
        <v>NA</v>
      </c>
      <c r="AK155" s="60">
        <f>COUNTIFS(配置清单!G:G,G155,配置清单!H:H,"TPM",配置清单!N:N,"在岗",配置清单!P:P,"&lt;&gt;暂不胜任")+COUNTIFS(配置清单!G:G,G155,配置清单!H:H,"TC",配置清单!N:N,"在岗",配置清单!P:P,"&lt;&gt;暂不胜任")</f>
        <v>0</v>
      </c>
      <c r="AL155" s="61" t="str">
        <f t="shared" si="156"/>
        <v>NA</v>
      </c>
      <c r="AM155" s="60">
        <f>COUNTIFS(配置清单!G:G,G155,配置清单!H:H,"TSE",配置清单!N:N,"在岗")</f>
        <v>0</v>
      </c>
      <c r="AN155" s="61" t="str">
        <f t="shared" si="157"/>
        <v>NA</v>
      </c>
      <c r="AO155" s="60">
        <f>COUNTIFS(配置清单!G:G,G155,配置清单!H:H,"TSE",配置清单!N:N,"在岗",配置清单!P:P,"&lt;&gt;暂不胜任")</f>
        <v>0</v>
      </c>
      <c r="AP155" s="61" t="str">
        <f t="shared" si="158"/>
        <v>NA</v>
      </c>
      <c r="AQ155" s="60">
        <f>COUNTIFS(配置清单!$G:$G,G155,配置清单!H:H,"QA",配置清单!N:N,"在岗")</f>
        <v>1</v>
      </c>
      <c r="AR155" s="61">
        <f t="shared" si="159"/>
        <v>1</v>
      </c>
      <c r="AS155" s="60">
        <f>COUNTIFS(配置清单!$G:$G,G155,配置清单!$H:$H,"QA",配置清单!$N:$N,"在岗",配置清单!$P:$P,"&lt;&gt;暂不胜任")</f>
        <v>1</v>
      </c>
      <c r="AT155" s="61">
        <f t="shared" si="160"/>
        <v>1</v>
      </c>
      <c r="AU155" s="60">
        <f>COUNTIFS(配置清单!G:G,规划及评估!G155,配置清单!H:H,"BA",配置清单!N:N,"在岗")</f>
        <v>0</v>
      </c>
      <c r="AV155" s="61" t="str">
        <f t="shared" si="161"/>
        <v>NA</v>
      </c>
      <c r="AW155" s="60">
        <f>COUNTIFS(配置清单!G:G,G155,配置清单!H:H,"BA",配置清单!N:N,"在岗",配置清单!P:P,"&lt;&gt;暂不胜任")</f>
        <v>0</v>
      </c>
      <c r="AX155" s="61" t="str">
        <f t="shared" si="162"/>
        <v>NA</v>
      </c>
      <c r="AY155" s="60">
        <f>COUNTIFS(配置清单!G:G,规划及评估!G155,配置清单!H:H,"IA",配置清单!N:N,"在岗")</f>
        <v>0</v>
      </c>
      <c r="AZ155" s="61" t="str">
        <f t="shared" si="163"/>
        <v>NA</v>
      </c>
      <c r="BA155" s="60">
        <f>COUNTIFS(配置清单!G:G,G155,配置清单!H:H,"IA",配置清单!N:N,"在岗",配置清单!P:P,"&lt;&gt;暂不胜任")</f>
        <v>0</v>
      </c>
      <c r="BB155" s="61" t="str">
        <f t="shared" si="164"/>
        <v>NA</v>
      </c>
      <c r="BC155" s="60">
        <f>COUNTIFS(配置清单!G:G,规划及评估!G155,配置清单!H:H,"产品经理",配置清单!N:N,"在岗")</f>
        <v>0</v>
      </c>
      <c r="BD155" s="61" t="str">
        <f t="shared" si="165"/>
        <v>NA</v>
      </c>
      <c r="BE155" s="60">
        <f>COUNTIFS(配置清单!G:G,G155,配置清单!H:H,"产品经理",配置清单!N:N,"在岗",配置清单!P:P,"&lt;&gt;暂不胜任")</f>
        <v>0</v>
      </c>
      <c r="BF155" s="61" t="str">
        <f t="shared" si="166"/>
        <v>NA</v>
      </c>
      <c r="BG155" s="63">
        <f t="shared" si="167"/>
        <v>7</v>
      </c>
      <c r="BH155" s="64">
        <f t="shared" si="168"/>
        <v>7</v>
      </c>
      <c r="BI155" s="64">
        <f t="shared" si="169"/>
        <v>7</v>
      </c>
      <c r="BJ155" s="64">
        <f t="shared" si="170"/>
        <v>7</v>
      </c>
      <c r="BK155" s="65">
        <f t="shared" si="171"/>
        <v>1</v>
      </c>
      <c r="BL155" s="66">
        <f t="shared" si="172"/>
        <v>1</v>
      </c>
      <c r="BM155" s="92">
        <f t="shared" si="173"/>
        <v>1</v>
      </c>
      <c r="BN155" s="92">
        <f t="shared" si="174"/>
        <v>1</v>
      </c>
      <c r="BO155" s="92">
        <f t="shared" si="175"/>
        <v>0</v>
      </c>
      <c r="BP155" s="92">
        <f t="shared" si="176"/>
        <v>0</v>
      </c>
      <c r="BQ155" s="92">
        <f t="shared" si="177"/>
        <v>5</v>
      </c>
      <c r="BR155" s="92">
        <f t="shared" si="178"/>
        <v>5</v>
      </c>
      <c r="BS155" s="92">
        <f t="shared" si="179"/>
        <v>0</v>
      </c>
      <c r="BT155" s="92">
        <f t="shared" si="180"/>
        <v>0</v>
      </c>
      <c r="BU155" s="92">
        <f t="shared" si="181"/>
        <v>0</v>
      </c>
      <c r="BV155" s="92">
        <f t="shared" si="182"/>
        <v>0</v>
      </c>
      <c r="BW155" s="92">
        <f t="shared" si="183"/>
        <v>1</v>
      </c>
      <c r="BX155" s="92">
        <f t="shared" si="184"/>
        <v>1</v>
      </c>
      <c r="BY155" s="92">
        <f t="shared" si="185"/>
        <v>0</v>
      </c>
      <c r="BZ155" s="92">
        <f t="shared" si="186"/>
        <v>0</v>
      </c>
      <c r="CA155" s="92">
        <f t="shared" si="187"/>
        <v>0</v>
      </c>
      <c r="CB155" s="92">
        <f t="shared" si="188"/>
        <v>0</v>
      </c>
      <c r="CC155" s="92">
        <f t="shared" si="189"/>
        <v>0</v>
      </c>
      <c r="CD155" s="92">
        <f t="shared" si="190"/>
        <v>0</v>
      </c>
    </row>
    <row r="156" spans="1:82" hidden="1">
      <c r="A156" s="34">
        <v>3</v>
      </c>
      <c r="B156" s="34" t="s">
        <v>2872</v>
      </c>
      <c r="C156" s="34" t="s">
        <v>1067</v>
      </c>
      <c r="D156" s="34" t="s">
        <v>1066</v>
      </c>
      <c r="E156" s="34" t="s">
        <v>2873</v>
      </c>
      <c r="F156" s="34" t="s">
        <v>2976</v>
      </c>
      <c r="G156" s="34" t="s">
        <v>2977</v>
      </c>
      <c r="H156" s="34" t="s">
        <v>6</v>
      </c>
      <c r="I156" s="34" t="s">
        <v>6</v>
      </c>
      <c r="J156" s="34" t="s">
        <v>195</v>
      </c>
      <c r="K156" s="34" t="s">
        <v>195</v>
      </c>
      <c r="L156" s="34" t="s">
        <v>3985</v>
      </c>
      <c r="M156" s="34" t="s">
        <v>2892</v>
      </c>
      <c r="N156" s="34">
        <v>1</v>
      </c>
      <c r="O156" s="34">
        <v>0</v>
      </c>
      <c r="P156" s="34">
        <v>0</v>
      </c>
      <c r="Q156" s="34">
        <v>0</v>
      </c>
      <c r="R156" s="34">
        <v>0</v>
      </c>
      <c r="S156" s="34">
        <v>1</v>
      </c>
      <c r="T156" s="34">
        <v>0</v>
      </c>
      <c r="U156" s="77">
        <v>0</v>
      </c>
      <c r="V156" s="136">
        <v>0</v>
      </c>
      <c r="W156" s="60">
        <f>COUNTIFS(配置清单!G:G,G156,配置清单!$H:$H,"PM",配置清单!$N:$N,"在岗")</f>
        <v>1</v>
      </c>
      <c r="X156" s="61">
        <f t="shared" si="149"/>
        <v>1</v>
      </c>
      <c r="Y156" s="60">
        <f>COUNTIFS(配置清单!$G:$G,G156,配置清单!$H:$H,"PM",配置清单!$N:$N,"在岗",配置清单!$P:$P,"&lt;&gt;暂不胜任")</f>
        <v>1</v>
      </c>
      <c r="Z156" s="61">
        <f t="shared" si="150"/>
        <v>1</v>
      </c>
      <c r="AA156" s="62">
        <f>COUNTIFS(配置清单!$G:$G,G156,配置清单!$H:$H,"SE",配置清单!$N:$N,"在岗")+COUNTIFS(配置清单!$G:$G,G156,配置清单!$H:$H,"SA",配置清单!$N:$N,"在岗")</f>
        <v>0</v>
      </c>
      <c r="AB156" s="61" t="str">
        <f t="shared" si="151"/>
        <v>NA</v>
      </c>
      <c r="AC156" s="60">
        <f>COUNTIFS(配置清单!$G:$G,G156,配置清单!$H:$H,"SE",配置清单!$N:$N,"在岗",配置清单!$P:$P,"&lt;&gt;暂不胜任")+COUNTIFS(配置清单!$G:$G,G156,配置清单!$H:$H,"SA",配置清单!$N:$N,"在岗",配置清单!$P:$P,"&lt;&gt;暂不胜任")</f>
        <v>0</v>
      </c>
      <c r="AD156" s="61" t="str">
        <f t="shared" si="152"/>
        <v>NA</v>
      </c>
      <c r="AE156" s="60">
        <f>COUNTIFS(配置清单!$G:$G,G156,配置清单!H:H,"MDE",配置清单!N:N,"在岗")</f>
        <v>0</v>
      </c>
      <c r="AF156" s="61" t="str">
        <f t="shared" si="153"/>
        <v>NA</v>
      </c>
      <c r="AG156" s="60">
        <f>COUNTIFS(配置清单!$G:$G,G156,配置清单!$H:$H,"MDE",配置清单!$N:$N,"在岗",配置清单!$P:$P,"&lt;&gt;暂不胜任")</f>
        <v>0</v>
      </c>
      <c r="AH156" s="61" t="str">
        <f t="shared" si="154"/>
        <v>NA</v>
      </c>
      <c r="AI156" s="62">
        <f>COUNTIFS(配置清单!G:G,G156,配置清单!H:H,"TPM",配置清单!N:N,"在岗")+COUNTIFS(配置清单!G:G,G156,配置清单!H:H,"TC",配置清单!N:N,"在岗")</f>
        <v>0</v>
      </c>
      <c r="AJ156" s="61" t="str">
        <f t="shared" si="155"/>
        <v>NA</v>
      </c>
      <c r="AK156" s="60">
        <f>COUNTIFS(配置清单!G:G,G156,配置清单!H:H,"TPM",配置清单!N:N,"在岗",配置清单!P:P,"&lt;&gt;暂不胜任")+COUNTIFS(配置清单!G:G,G156,配置清单!H:H,"TC",配置清单!N:N,"在岗",配置清单!P:P,"&lt;&gt;暂不胜任")</f>
        <v>0</v>
      </c>
      <c r="AL156" s="61" t="str">
        <f t="shared" si="156"/>
        <v>NA</v>
      </c>
      <c r="AM156" s="60">
        <f>COUNTIFS(配置清单!G:G,G156,配置清单!H:H,"TSE",配置清单!N:N,"在岗")</f>
        <v>0</v>
      </c>
      <c r="AN156" s="61" t="str">
        <f t="shared" si="157"/>
        <v>NA</v>
      </c>
      <c r="AO156" s="60">
        <f>COUNTIFS(配置清单!G:G,G156,配置清单!H:H,"TSE",配置清单!N:N,"在岗",配置清单!P:P,"&lt;&gt;暂不胜任")</f>
        <v>0</v>
      </c>
      <c r="AP156" s="61" t="str">
        <f t="shared" si="158"/>
        <v>NA</v>
      </c>
      <c r="AQ156" s="60">
        <f>COUNTIFS(配置清单!$G:$G,G156,配置清单!H:H,"QA",配置清单!N:N,"在岗")</f>
        <v>1</v>
      </c>
      <c r="AR156" s="61">
        <f t="shared" si="159"/>
        <v>1</v>
      </c>
      <c r="AS156" s="60">
        <f>COUNTIFS(配置清单!$G:$G,G156,配置清单!$H:$H,"QA",配置清单!$N:$N,"在岗",配置清单!$P:$P,"&lt;&gt;暂不胜任")</f>
        <v>1</v>
      </c>
      <c r="AT156" s="61">
        <f t="shared" si="160"/>
        <v>1</v>
      </c>
      <c r="AU156" s="60">
        <f>COUNTIFS(配置清单!G:G,规划及评估!G156,配置清单!H:H,"BA",配置清单!N:N,"在岗")</f>
        <v>0</v>
      </c>
      <c r="AV156" s="61" t="str">
        <f t="shared" si="161"/>
        <v>NA</v>
      </c>
      <c r="AW156" s="60">
        <f>COUNTIFS(配置清单!G:G,G156,配置清单!H:H,"BA",配置清单!N:N,"在岗",配置清单!P:P,"&lt;&gt;暂不胜任")</f>
        <v>0</v>
      </c>
      <c r="AX156" s="61" t="str">
        <f t="shared" si="162"/>
        <v>NA</v>
      </c>
      <c r="AY156" s="60">
        <f>COUNTIFS(配置清单!G:G,规划及评估!G156,配置清单!H:H,"IA",配置清单!N:N,"在岗")</f>
        <v>0</v>
      </c>
      <c r="AZ156" s="61" t="str">
        <f t="shared" si="163"/>
        <v>NA</v>
      </c>
      <c r="BA156" s="60">
        <f>COUNTIFS(配置清单!G:G,G156,配置清单!H:H,"IA",配置清单!N:N,"在岗",配置清单!P:P,"&lt;&gt;暂不胜任")</f>
        <v>0</v>
      </c>
      <c r="BB156" s="61" t="str">
        <f t="shared" si="164"/>
        <v>NA</v>
      </c>
      <c r="BC156" s="60">
        <f>COUNTIFS(配置清单!G:G,规划及评估!G156,配置清单!H:H,"产品经理",配置清单!N:N,"在岗")</f>
        <v>0</v>
      </c>
      <c r="BD156" s="61" t="str">
        <f t="shared" si="165"/>
        <v>NA</v>
      </c>
      <c r="BE156" s="60">
        <f>COUNTIFS(配置清单!G:G,G156,配置清单!H:H,"产品经理",配置清单!N:N,"在岗",配置清单!P:P,"&lt;&gt;暂不胜任")</f>
        <v>0</v>
      </c>
      <c r="BF156" s="61" t="str">
        <f t="shared" si="166"/>
        <v>NA</v>
      </c>
      <c r="BG156" s="63">
        <f t="shared" si="167"/>
        <v>2</v>
      </c>
      <c r="BH156" s="64">
        <f t="shared" si="168"/>
        <v>2</v>
      </c>
      <c r="BI156" s="64">
        <f t="shared" si="169"/>
        <v>2</v>
      </c>
      <c r="BJ156" s="64">
        <f t="shared" si="170"/>
        <v>2</v>
      </c>
      <c r="BK156" s="65">
        <f t="shared" si="171"/>
        <v>1</v>
      </c>
      <c r="BL156" s="66">
        <f t="shared" si="172"/>
        <v>1</v>
      </c>
      <c r="BM156" s="92">
        <f t="shared" si="173"/>
        <v>1</v>
      </c>
      <c r="BN156" s="92">
        <f t="shared" si="174"/>
        <v>1</v>
      </c>
      <c r="BO156" s="92">
        <f t="shared" si="175"/>
        <v>0</v>
      </c>
      <c r="BP156" s="92">
        <f t="shared" si="176"/>
        <v>0</v>
      </c>
      <c r="BQ156" s="92">
        <f t="shared" si="177"/>
        <v>0</v>
      </c>
      <c r="BR156" s="92">
        <f t="shared" si="178"/>
        <v>0</v>
      </c>
      <c r="BS156" s="92">
        <f t="shared" si="179"/>
        <v>0</v>
      </c>
      <c r="BT156" s="92">
        <f t="shared" si="180"/>
        <v>0</v>
      </c>
      <c r="BU156" s="92">
        <f t="shared" si="181"/>
        <v>0</v>
      </c>
      <c r="BV156" s="92">
        <f t="shared" si="182"/>
        <v>0</v>
      </c>
      <c r="BW156" s="92">
        <f t="shared" si="183"/>
        <v>1</v>
      </c>
      <c r="BX156" s="92">
        <f t="shared" si="184"/>
        <v>1</v>
      </c>
      <c r="BY156" s="92">
        <f t="shared" si="185"/>
        <v>0</v>
      </c>
      <c r="BZ156" s="92">
        <f t="shared" si="186"/>
        <v>0</v>
      </c>
      <c r="CA156" s="92">
        <f t="shared" si="187"/>
        <v>0</v>
      </c>
      <c r="CB156" s="92">
        <f t="shared" si="188"/>
        <v>0</v>
      </c>
      <c r="CC156" s="92">
        <f t="shared" si="189"/>
        <v>0</v>
      </c>
      <c r="CD156" s="92">
        <f t="shared" si="190"/>
        <v>0</v>
      </c>
    </row>
    <row r="157" spans="1:82" hidden="1">
      <c r="A157" s="34">
        <v>4</v>
      </c>
      <c r="B157" s="34" t="s">
        <v>2872</v>
      </c>
      <c r="C157" s="34" t="s">
        <v>1067</v>
      </c>
      <c r="D157" s="34" t="s">
        <v>1066</v>
      </c>
      <c r="E157" s="34" t="s">
        <v>2873</v>
      </c>
      <c r="F157" s="34" t="s">
        <v>3054</v>
      </c>
      <c r="G157" s="34" t="s">
        <v>3055</v>
      </c>
      <c r="H157" s="34" t="s">
        <v>7</v>
      </c>
      <c r="I157" s="34" t="s">
        <v>7</v>
      </c>
      <c r="J157" s="34" t="s">
        <v>195</v>
      </c>
      <c r="K157" s="34" t="s">
        <v>195</v>
      </c>
      <c r="L157" s="34" t="s">
        <v>3983</v>
      </c>
      <c r="M157" s="34" t="s">
        <v>194</v>
      </c>
      <c r="N157" s="34">
        <v>1</v>
      </c>
      <c r="O157" s="34">
        <v>0</v>
      </c>
      <c r="P157" s="34">
        <v>0</v>
      </c>
      <c r="Q157" s="34">
        <v>0</v>
      </c>
      <c r="R157" s="34">
        <v>0</v>
      </c>
      <c r="S157" s="34">
        <v>0</v>
      </c>
      <c r="T157" s="34">
        <v>0</v>
      </c>
      <c r="U157" s="77">
        <v>0</v>
      </c>
      <c r="V157" s="136">
        <v>0</v>
      </c>
      <c r="W157" s="60">
        <f>COUNTIFS(配置清单!G:G,G157,配置清单!$H:$H,"PM",配置清单!$N:$N,"在岗")</f>
        <v>1</v>
      </c>
      <c r="X157" s="61">
        <f t="shared" si="149"/>
        <v>1</v>
      </c>
      <c r="Y157" s="60">
        <f>COUNTIFS(配置清单!$G:$G,G157,配置清单!$H:$H,"PM",配置清单!$N:$N,"在岗",配置清单!$P:$P,"&lt;&gt;暂不胜任")</f>
        <v>1</v>
      </c>
      <c r="Z157" s="61">
        <f t="shared" si="150"/>
        <v>1</v>
      </c>
      <c r="AA157" s="62">
        <f>COUNTIFS(配置清单!$G:$G,G157,配置清单!$H:$H,"SE",配置清单!$N:$N,"在岗")+COUNTIFS(配置清单!$G:$G,G157,配置清单!$H:$H,"SA",配置清单!$N:$N,"在岗")</f>
        <v>0</v>
      </c>
      <c r="AB157" s="61" t="str">
        <f t="shared" si="151"/>
        <v>NA</v>
      </c>
      <c r="AC157" s="60">
        <f>COUNTIFS(配置清单!$G:$G,G157,配置清单!$H:$H,"SE",配置清单!$N:$N,"在岗",配置清单!$P:$P,"&lt;&gt;暂不胜任")+COUNTIFS(配置清单!$G:$G,G157,配置清单!$H:$H,"SA",配置清单!$N:$N,"在岗",配置清单!$P:$P,"&lt;&gt;暂不胜任")</f>
        <v>0</v>
      </c>
      <c r="AD157" s="61" t="str">
        <f t="shared" si="152"/>
        <v>NA</v>
      </c>
      <c r="AE157" s="60">
        <f>COUNTIFS(配置清单!$G:$G,G157,配置清单!H:H,"MDE",配置清单!N:N,"在岗")</f>
        <v>0</v>
      </c>
      <c r="AF157" s="61" t="str">
        <f t="shared" si="153"/>
        <v>NA</v>
      </c>
      <c r="AG157" s="60">
        <f>COUNTIFS(配置清单!$G:$G,G157,配置清单!$H:$H,"MDE",配置清单!$N:$N,"在岗",配置清单!$P:$P,"&lt;&gt;暂不胜任")</f>
        <v>0</v>
      </c>
      <c r="AH157" s="61" t="str">
        <f t="shared" si="154"/>
        <v>NA</v>
      </c>
      <c r="AI157" s="62">
        <f>COUNTIFS(配置清单!G:G,G157,配置清单!H:H,"TPM",配置清单!N:N,"在岗")+COUNTIFS(配置清单!G:G,G157,配置清单!H:H,"TC",配置清单!N:N,"在岗")</f>
        <v>0</v>
      </c>
      <c r="AJ157" s="61" t="str">
        <f t="shared" si="155"/>
        <v>NA</v>
      </c>
      <c r="AK157" s="60">
        <f>COUNTIFS(配置清单!G:G,G157,配置清单!H:H,"TPM",配置清单!N:N,"在岗",配置清单!P:P,"&lt;&gt;暂不胜任")+COUNTIFS(配置清单!G:G,G157,配置清单!H:H,"TC",配置清单!N:N,"在岗",配置清单!P:P,"&lt;&gt;暂不胜任")</f>
        <v>0</v>
      </c>
      <c r="AL157" s="61" t="str">
        <f t="shared" si="156"/>
        <v>NA</v>
      </c>
      <c r="AM157" s="60">
        <f>COUNTIFS(配置清单!G:G,G157,配置清单!H:H,"TSE",配置清单!N:N,"在岗")</f>
        <v>0</v>
      </c>
      <c r="AN157" s="61" t="str">
        <f t="shared" si="157"/>
        <v>NA</v>
      </c>
      <c r="AO157" s="60">
        <f>COUNTIFS(配置清单!G:G,G157,配置清单!H:H,"TSE",配置清单!N:N,"在岗",配置清单!P:P,"&lt;&gt;暂不胜任")</f>
        <v>0</v>
      </c>
      <c r="AP157" s="61" t="str">
        <f t="shared" si="158"/>
        <v>NA</v>
      </c>
      <c r="AQ157" s="60">
        <f>COUNTIFS(配置清单!$G:$G,G157,配置清单!H:H,"QA",配置清单!N:N,"在岗")</f>
        <v>0</v>
      </c>
      <c r="AR157" s="61" t="str">
        <f t="shared" si="159"/>
        <v>NA</v>
      </c>
      <c r="AS157" s="60">
        <f>COUNTIFS(配置清单!$G:$G,G157,配置清单!$H:$H,"QA",配置清单!$N:$N,"在岗",配置清单!$P:$P,"&lt;&gt;暂不胜任")</f>
        <v>0</v>
      </c>
      <c r="AT157" s="61" t="str">
        <f t="shared" si="160"/>
        <v>NA</v>
      </c>
      <c r="AU157" s="60">
        <f>COUNTIFS(配置清单!G:G,规划及评估!G157,配置清单!H:H,"BA",配置清单!N:N,"在岗")</f>
        <v>0</v>
      </c>
      <c r="AV157" s="61" t="str">
        <f t="shared" si="161"/>
        <v>NA</v>
      </c>
      <c r="AW157" s="60">
        <f>COUNTIFS(配置清单!G:G,G157,配置清单!H:H,"BA",配置清单!N:N,"在岗",配置清单!P:P,"&lt;&gt;暂不胜任")</f>
        <v>0</v>
      </c>
      <c r="AX157" s="61" t="str">
        <f t="shared" si="162"/>
        <v>NA</v>
      </c>
      <c r="AY157" s="60">
        <f>COUNTIFS(配置清单!G:G,规划及评估!G157,配置清单!H:H,"IA",配置清单!N:N,"在岗")</f>
        <v>0</v>
      </c>
      <c r="AZ157" s="61" t="str">
        <f t="shared" si="163"/>
        <v>NA</v>
      </c>
      <c r="BA157" s="60">
        <f>COUNTIFS(配置清单!G:G,G157,配置清单!H:H,"IA",配置清单!N:N,"在岗",配置清单!P:P,"&lt;&gt;暂不胜任")</f>
        <v>0</v>
      </c>
      <c r="BB157" s="61" t="str">
        <f t="shared" si="164"/>
        <v>NA</v>
      </c>
      <c r="BC157" s="60">
        <f>COUNTIFS(配置清单!G:G,规划及评估!G157,配置清单!H:H,"产品经理",配置清单!N:N,"在岗")</f>
        <v>0</v>
      </c>
      <c r="BD157" s="61" t="str">
        <f t="shared" si="165"/>
        <v>NA</v>
      </c>
      <c r="BE157" s="60">
        <f>COUNTIFS(配置清单!G:G,G157,配置清单!H:H,"产品经理",配置清单!N:N,"在岗",配置清单!P:P,"&lt;&gt;暂不胜任")</f>
        <v>0</v>
      </c>
      <c r="BF157" s="61" t="str">
        <f t="shared" si="166"/>
        <v>NA</v>
      </c>
      <c r="BG157" s="63">
        <f t="shared" si="167"/>
        <v>1</v>
      </c>
      <c r="BH157" s="64">
        <f t="shared" si="168"/>
        <v>1</v>
      </c>
      <c r="BI157" s="64">
        <f t="shared" si="169"/>
        <v>1</v>
      </c>
      <c r="BJ157" s="64">
        <f t="shared" si="170"/>
        <v>1</v>
      </c>
      <c r="BK157" s="65">
        <f t="shared" si="171"/>
        <v>1</v>
      </c>
      <c r="BL157" s="66">
        <f t="shared" si="172"/>
        <v>1</v>
      </c>
      <c r="BM157" s="92">
        <f t="shared" si="173"/>
        <v>1</v>
      </c>
      <c r="BN157" s="92">
        <f t="shared" si="174"/>
        <v>1</v>
      </c>
      <c r="BO157" s="92">
        <f t="shared" si="175"/>
        <v>0</v>
      </c>
      <c r="BP157" s="92">
        <f t="shared" si="176"/>
        <v>0</v>
      </c>
      <c r="BQ157" s="92">
        <f t="shared" si="177"/>
        <v>0</v>
      </c>
      <c r="BR157" s="92">
        <f t="shared" si="178"/>
        <v>0</v>
      </c>
      <c r="BS157" s="92">
        <f t="shared" si="179"/>
        <v>0</v>
      </c>
      <c r="BT157" s="92">
        <f t="shared" si="180"/>
        <v>0</v>
      </c>
      <c r="BU157" s="92">
        <f t="shared" si="181"/>
        <v>0</v>
      </c>
      <c r="BV157" s="92">
        <f t="shared" si="182"/>
        <v>0</v>
      </c>
      <c r="BW157" s="92">
        <f t="shared" si="183"/>
        <v>0</v>
      </c>
      <c r="BX157" s="92">
        <f t="shared" si="184"/>
        <v>0</v>
      </c>
      <c r="BY157" s="92">
        <f t="shared" si="185"/>
        <v>0</v>
      </c>
      <c r="BZ157" s="92">
        <f t="shared" si="186"/>
        <v>0</v>
      </c>
      <c r="CA157" s="92">
        <f t="shared" si="187"/>
        <v>0</v>
      </c>
      <c r="CB157" s="92">
        <f t="shared" si="188"/>
        <v>0</v>
      </c>
      <c r="CC157" s="92">
        <f t="shared" si="189"/>
        <v>0</v>
      </c>
      <c r="CD157" s="92">
        <f t="shared" si="190"/>
        <v>0</v>
      </c>
    </row>
    <row r="158" spans="1:82" hidden="1">
      <c r="A158" s="34">
        <v>5</v>
      </c>
      <c r="B158" s="34" t="s">
        <v>2872</v>
      </c>
      <c r="C158" s="34" t="s">
        <v>1067</v>
      </c>
      <c r="D158" s="34" t="s">
        <v>1419</v>
      </c>
      <c r="E158" s="34" t="s">
        <v>2873</v>
      </c>
      <c r="F158" s="34" t="s">
        <v>2989</v>
      </c>
      <c r="G158" s="34" t="s">
        <v>2990</v>
      </c>
      <c r="H158" s="34" t="s">
        <v>7</v>
      </c>
      <c r="I158" s="34" t="s">
        <v>7</v>
      </c>
      <c r="J158" s="34" t="s">
        <v>195</v>
      </c>
      <c r="K158" s="34" t="s">
        <v>195</v>
      </c>
      <c r="L158" s="34" t="s">
        <v>3983</v>
      </c>
      <c r="M158" s="34" t="s">
        <v>1448</v>
      </c>
      <c r="N158" s="34">
        <v>0</v>
      </c>
      <c r="O158" s="34">
        <v>0</v>
      </c>
      <c r="P158" s="34">
        <v>0</v>
      </c>
      <c r="Q158" s="34">
        <v>1</v>
      </c>
      <c r="R158" s="34">
        <v>0</v>
      </c>
      <c r="S158" s="34">
        <v>1</v>
      </c>
      <c r="T158" s="34">
        <v>0</v>
      </c>
      <c r="U158" s="77">
        <v>0</v>
      </c>
      <c r="V158" s="136">
        <v>0</v>
      </c>
      <c r="W158" s="60">
        <f>COUNTIFS(配置清单!G:G,G158,配置清单!$H:$H,"PM",配置清单!$N:$N,"在岗")</f>
        <v>0</v>
      </c>
      <c r="X158" s="61" t="str">
        <f t="shared" si="149"/>
        <v>NA</v>
      </c>
      <c r="Y158" s="60">
        <f>COUNTIFS(配置清单!$G:$G,G158,配置清单!$H:$H,"PM",配置清单!$N:$N,"在岗",配置清单!$P:$P,"&lt;&gt;暂不胜任")</f>
        <v>0</v>
      </c>
      <c r="Z158" s="61" t="str">
        <f t="shared" si="150"/>
        <v>NA</v>
      </c>
      <c r="AA158" s="62">
        <f>COUNTIFS(配置清单!$G:$G,G158,配置清单!$H:$H,"SE",配置清单!$N:$N,"在岗")+COUNTIFS(配置清单!$G:$G,G158,配置清单!$H:$H,"SA",配置清单!$N:$N,"在岗")</f>
        <v>0</v>
      </c>
      <c r="AB158" s="61" t="str">
        <f t="shared" si="151"/>
        <v>NA</v>
      </c>
      <c r="AC158" s="60">
        <f>COUNTIFS(配置清单!$G:$G,G158,配置清单!$H:$H,"SE",配置清单!$N:$N,"在岗",配置清单!$P:$P,"&lt;&gt;暂不胜任")+COUNTIFS(配置清单!$G:$G,G158,配置清单!$H:$H,"SA",配置清单!$N:$N,"在岗",配置清单!$P:$P,"&lt;&gt;暂不胜任")</f>
        <v>0</v>
      </c>
      <c r="AD158" s="61" t="str">
        <f t="shared" si="152"/>
        <v>NA</v>
      </c>
      <c r="AE158" s="60">
        <f>COUNTIFS(配置清单!$G:$G,G158,配置清单!H:H,"MDE",配置清单!N:N,"在岗")</f>
        <v>0</v>
      </c>
      <c r="AF158" s="61" t="str">
        <f t="shared" si="153"/>
        <v>NA</v>
      </c>
      <c r="AG158" s="60">
        <f>COUNTIFS(配置清单!$G:$G,G158,配置清单!$H:$H,"MDE",配置清单!$N:$N,"在岗",配置清单!$P:$P,"&lt;&gt;暂不胜任")</f>
        <v>0</v>
      </c>
      <c r="AH158" s="61" t="str">
        <f t="shared" si="154"/>
        <v>NA</v>
      </c>
      <c r="AI158" s="62">
        <f>COUNTIFS(配置清单!G:G,G158,配置清单!H:H,"TPM",配置清单!N:N,"在岗")+COUNTIFS(配置清单!G:G,G158,配置清单!H:H,"TC",配置清单!N:N,"在岗")</f>
        <v>1</v>
      </c>
      <c r="AJ158" s="61">
        <f t="shared" si="155"/>
        <v>1</v>
      </c>
      <c r="AK158" s="60">
        <f>COUNTIFS(配置清单!G:G,G158,配置清单!H:H,"TPM",配置清单!N:N,"在岗",配置清单!P:P,"&lt;&gt;暂不胜任")+COUNTIFS(配置清单!G:G,G158,配置清单!H:H,"TC",配置清单!N:N,"在岗",配置清单!P:P,"&lt;&gt;暂不胜任")</f>
        <v>1</v>
      </c>
      <c r="AL158" s="61">
        <f t="shared" si="156"/>
        <v>1</v>
      </c>
      <c r="AM158" s="60">
        <f>COUNTIFS(配置清单!G:G,G158,配置清单!H:H,"TSE",配置清单!N:N,"在岗")</f>
        <v>0</v>
      </c>
      <c r="AN158" s="61" t="str">
        <f t="shared" si="157"/>
        <v>NA</v>
      </c>
      <c r="AO158" s="60">
        <f>COUNTIFS(配置清单!G:G,G158,配置清单!H:H,"TSE",配置清单!N:N,"在岗",配置清单!P:P,"&lt;&gt;暂不胜任")</f>
        <v>0</v>
      </c>
      <c r="AP158" s="61" t="str">
        <f t="shared" si="158"/>
        <v>NA</v>
      </c>
      <c r="AQ158" s="60">
        <f>COUNTIFS(配置清单!$G:$G,G158,配置清单!H:H,"QA",配置清单!N:N,"在岗")</f>
        <v>1</v>
      </c>
      <c r="AR158" s="61">
        <f t="shared" si="159"/>
        <v>1</v>
      </c>
      <c r="AS158" s="60">
        <f>COUNTIFS(配置清单!$G:$G,G158,配置清单!$H:$H,"QA",配置清单!$N:$N,"在岗",配置清单!$P:$P,"&lt;&gt;暂不胜任")</f>
        <v>1</v>
      </c>
      <c r="AT158" s="61">
        <f t="shared" si="160"/>
        <v>1</v>
      </c>
      <c r="AU158" s="60">
        <f>COUNTIFS(配置清单!G:G,规划及评估!G158,配置清单!H:H,"BA",配置清单!N:N,"在岗")</f>
        <v>0</v>
      </c>
      <c r="AV158" s="61" t="str">
        <f t="shared" si="161"/>
        <v>NA</v>
      </c>
      <c r="AW158" s="60">
        <f>COUNTIFS(配置清单!G:G,G158,配置清单!H:H,"BA",配置清单!N:N,"在岗",配置清单!P:P,"&lt;&gt;暂不胜任")</f>
        <v>0</v>
      </c>
      <c r="AX158" s="61" t="str">
        <f t="shared" si="162"/>
        <v>NA</v>
      </c>
      <c r="AY158" s="60">
        <f>COUNTIFS(配置清单!G:G,规划及评估!G158,配置清单!H:H,"IA",配置清单!N:N,"在岗")</f>
        <v>0</v>
      </c>
      <c r="AZ158" s="61" t="str">
        <f t="shared" si="163"/>
        <v>NA</v>
      </c>
      <c r="BA158" s="60">
        <f>COUNTIFS(配置清单!G:G,G158,配置清单!H:H,"IA",配置清单!N:N,"在岗",配置清单!P:P,"&lt;&gt;暂不胜任")</f>
        <v>0</v>
      </c>
      <c r="BB158" s="61" t="str">
        <f t="shared" si="164"/>
        <v>NA</v>
      </c>
      <c r="BC158" s="60">
        <f>COUNTIFS(配置清单!G:G,规划及评估!G158,配置清单!H:H,"产品经理",配置清单!N:N,"在岗")</f>
        <v>0</v>
      </c>
      <c r="BD158" s="61" t="str">
        <f t="shared" si="165"/>
        <v>NA</v>
      </c>
      <c r="BE158" s="60">
        <f>COUNTIFS(配置清单!G:G,G158,配置清单!H:H,"产品经理",配置清单!N:N,"在岗",配置清单!P:P,"&lt;&gt;暂不胜任")</f>
        <v>0</v>
      </c>
      <c r="BF158" s="61" t="str">
        <f t="shared" si="166"/>
        <v>NA</v>
      </c>
      <c r="BG158" s="63">
        <f t="shared" si="167"/>
        <v>2</v>
      </c>
      <c r="BH158" s="64">
        <f t="shared" si="168"/>
        <v>2</v>
      </c>
      <c r="BI158" s="64">
        <f t="shared" si="169"/>
        <v>2</v>
      </c>
      <c r="BJ158" s="64">
        <f t="shared" si="170"/>
        <v>2</v>
      </c>
      <c r="BK158" s="65">
        <f t="shared" si="171"/>
        <v>1</v>
      </c>
      <c r="BL158" s="66">
        <f t="shared" si="172"/>
        <v>1</v>
      </c>
      <c r="BM158" s="92">
        <f t="shared" si="173"/>
        <v>0</v>
      </c>
      <c r="BN158" s="92">
        <f t="shared" si="174"/>
        <v>0</v>
      </c>
      <c r="BO158" s="92">
        <f t="shared" si="175"/>
        <v>0</v>
      </c>
      <c r="BP158" s="92">
        <f t="shared" si="176"/>
        <v>0</v>
      </c>
      <c r="BQ158" s="92">
        <f t="shared" si="177"/>
        <v>0</v>
      </c>
      <c r="BR158" s="92">
        <f t="shared" si="178"/>
        <v>0</v>
      </c>
      <c r="BS158" s="92">
        <f t="shared" si="179"/>
        <v>1</v>
      </c>
      <c r="BT158" s="92">
        <f t="shared" si="180"/>
        <v>1</v>
      </c>
      <c r="BU158" s="92">
        <f t="shared" si="181"/>
        <v>0</v>
      </c>
      <c r="BV158" s="92">
        <f t="shared" si="182"/>
        <v>0</v>
      </c>
      <c r="BW158" s="92">
        <f t="shared" si="183"/>
        <v>1</v>
      </c>
      <c r="BX158" s="92">
        <f t="shared" si="184"/>
        <v>1</v>
      </c>
      <c r="BY158" s="92">
        <f t="shared" si="185"/>
        <v>0</v>
      </c>
      <c r="BZ158" s="92">
        <f t="shared" si="186"/>
        <v>0</v>
      </c>
      <c r="CA158" s="92">
        <f t="shared" si="187"/>
        <v>0</v>
      </c>
      <c r="CB158" s="92">
        <f t="shared" si="188"/>
        <v>0</v>
      </c>
      <c r="CC158" s="92">
        <f t="shared" si="189"/>
        <v>0</v>
      </c>
      <c r="CD158" s="92">
        <f t="shared" si="190"/>
        <v>0</v>
      </c>
    </row>
    <row r="159" spans="1:82" hidden="1">
      <c r="A159" s="34">
        <v>6</v>
      </c>
      <c r="B159" s="34" t="s">
        <v>2872</v>
      </c>
      <c r="C159" s="34" t="s">
        <v>1067</v>
      </c>
      <c r="D159" s="34" t="s">
        <v>1419</v>
      </c>
      <c r="E159" s="34" t="s">
        <v>2873</v>
      </c>
      <c r="F159" s="34" t="s">
        <v>2996</v>
      </c>
      <c r="G159" s="34" t="s">
        <v>2997</v>
      </c>
      <c r="H159" s="34" t="s">
        <v>7</v>
      </c>
      <c r="I159" s="34" t="s">
        <v>7</v>
      </c>
      <c r="J159" s="34" t="s">
        <v>195</v>
      </c>
      <c r="K159" s="34" t="s">
        <v>195</v>
      </c>
      <c r="L159" s="34" t="s">
        <v>3983</v>
      </c>
      <c r="M159" s="34" t="s">
        <v>1448</v>
      </c>
      <c r="N159" s="34">
        <v>1</v>
      </c>
      <c r="O159" s="34">
        <v>0</v>
      </c>
      <c r="P159" s="34">
        <v>0</v>
      </c>
      <c r="Q159" s="34">
        <v>0</v>
      </c>
      <c r="R159" s="34">
        <v>0</v>
      </c>
      <c r="S159" s="34">
        <v>1</v>
      </c>
      <c r="T159" s="34">
        <v>0</v>
      </c>
      <c r="U159" s="77">
        <v>0</v>
      </c>
      <c r="V159" s="136">
        <v>0</v>
      </c>
      <c r="W159" s="60">
        <f>COUNTIFS(配置清单!G:G,G159,配置清单!$H:$H,"PM",配置清单!$N:$N,"在岗")</f>
        <v>1</v>
      </c>
      <c r="X159" s="61">
        <f t="shared" si="149"/>
        <v>1</v>
      </c>
      <c r="Y159" s="60">
        <f>COUNTIFS(配置清单!$G:$G,G159,配置清单!$H:$H,"PM",配置清单!$N:$N,"在岗",配置清单!$P:$P,"&lt;&gt;暂不胜任")</f>
        <v>1</v>
      </c>
      <c r="Z159" s="61">
        <f t="shared" si="150"/>
        <v>1</v>
      </c>
      <c r="AA159" s="62">
        <f>COUNTIFS(配置清单!$G:$G,G159,配置清单!$H:$H,"SE",配置清单!$N:$N,"在岗")+COUNTIFS(配置清单!$G:$G,G159,配置清单!$H:$H,"SA",配置清单!$N:$N,"在岗")</f>
        <v>0</v>
      </c>
      <c r="AB159" s="61" t="str">
        <f t="shared" si="151"/>
        <v>NA</v>
      </c>
      <c r="AC159" s="60">
        <f>COUNTIFS(配置清单!$G:$G,G159,配置清单!$H:$H,"SE",配置清单!$N:$N,"在岗",配置清单!$P:$P,"&lt;&gt;暂不胜任")+COUNTIFS(配置清单!$G:$G,G159,配置清单!$H:$H,"SA",配置清单!$N:$N,"在岗",配置清单!$P:$P,"&lt;&gt;暂不胜任")</f>
        <v>0</v>
      </c>
      <c r="AD159" s="61" t="str">
        <f t="shared" si="152"/>
        <v>NA</v>
      </c>
      <c r="AE159" s="60">
        <f>COUNTIFS(配置清单!$G:$G,G159,配置清单!H:H,"MDE",配置清单!N:N,"在岗")</f>
        <v>0</v>
      </c>
      <c r="AF159" s="61" t="str">
        <f t="shared" si="153"/>
        <v>NA</v>
      </c>
      <c r="AG159" s="60">
        <f>COUNTIFS(配置清单!$G:$G,G159,配置清单!$H:$H,"MDE",配置清单!$N:$N,"在岗",配置清单!$P:$P,"&lt;&gt;暂不胜任")</f>
        <v>0</v>
      </c>
      <c r="AH159" s="61" t="str">
        <f t="shared" si="154"/>
        <v>NA</v>
      </c>
      <c r="AI159" s="62">
        <f>COUNTIFS(配置清单!G:G,G159,配置清单!H:H,"TPM",配置清单!N:N,"在岗")+COUNTIFS(配置清单!G:G,G159,配置清单!H:H,"TC",配置清单!N:N,"在岗")</f>
        <v>0</v>
      </c>
      <c r="AJ159" s="61" t="str">
        <f t="shared" si="155"/>
        <v>NA</v>
      </c>
      <c r="AK159" s="60">
        <f>COUNTIFS(配置清单!G:G,G159,配置清单!H:H,"TPM",配置清单!N:N,"在岗",配置清单!P:P,"&lt;&gt;暂不胜任")+COUNTIFS(配置清单!G:G,G159,配置清单!H:H,"TC",配置清单!N:N,"在岗",配置清单!P:P,"&lt;&gt;暂不胜任")</f>
        <v>0</v>
      </c>
      <c r="AL159" s="61" t="str">
        <f t="shared" si="156"/>
        <v>NA</v>
      </c>
      <c r="AM159" s="60">
        <f>COUNTIFS(配置清单!G:G,G159,配置清单!H:H,"TSE",配置清单!N:N,"在岗")</f>
        <v>0</v>
      </c>
      <c r="AN159" s="61" t="str">
        <f t="shared" si="157"/>
        <v>NA</v>
      </c>
      <c r="AO159" s="60">
        <f>COUNTIFS(配置清单!G:G,G159,配置清单!H:H,"TSE",配置清单!N:N,"在岗",配置清单!P:P,"&lt;&gt;暂不胜任")</f>
        <v>0</v>
      </c>
      <c r="AP159" s="61" t="str">
        <f t="shared" si="158"/>
        <v>NA</v>
      </c>
      <c r="AQ159" s="60">
        <f>COUNTIFS(配置清单!$G:$G,G159,配置清单!H:H,"QA",配置清单!N:N,"在岗")</f>
        <v>1</v>
      </c>
      <c r="AR159" s="61">
        <f t="shared" si="159"/>
        <v>1</v>
      </c>
      <c r="AS159" s="60">
        <f>COUNTIFS(配置清单!$G:$G,G159,配置清单!$H:$H,"QA",配置清单!$N:$N,"在岗",配置清单!$P:$P,"&lt;&gt;暂不胜任")</f>
        <v>1</v>
      </c>
      <c r="AT159" s="61">
        <f t="shared" si="160"/>
        <v>1</v>
      </c>
      <c r="AU159" s="60">
        <f>COUNTIFS(配置清单!G:G,规划及评估!G159,配置清单!H:H,"BA",配置清单!N:N,"在岗")</f>
        <v>0</v>
      </c>
      <c r="AV159" s="61" t="str">
        <f t="shared" si="161"/>
        <v>NA</v>
      </c>
      <c r="AW159" s="60">
        <f>COUNTIFS(配置清单!G:G,G159,配置清单!H:H,"BA",配置清单!N:N,"在岗",配置清单!P:P,"&lt;&gt;暂不胜任")</f>
        <v>0</v>
      </c>
      <c r="AX159" s="61" t="str">
        <f t="shared" si="162"/>
        <v>NA</v>
      </c>
      <c r="AY159" s="60">
        <f>COUNTIFS(配置清单!G:G,规划及评估!G159,配置清单!H:H,"IA",配置清单!N:N,"在岗")</f>
        <v>0</v>
      </c>
      <c r="AZ159" s="61" t="str">
        <f t="shared" si="163"/>
        <v>NA</v>
      </c>
      <c r="BA159" s="60">
        <f>COUNTIFS(配置清单!G:G,G159,配置清单!H:H,"IA",配置清单!N:N,"在岗",配置清单!P:P,"&lt;&gt;暂不胜任")</f>
        <v>0</v>
      </c>
      <c r="BB159" s="61" t="str">
        <f t="shared" si="164"/>
        <v>NA</v>
      </c>
      <c r="BC159" s="60">
        <f>COUNTIFS(配置清单!G:G,规划及评估!G159,配置清单!H:H,"产品经理",配置清单!N:N,"在岗")</f>
        <v>0</v>
      </c>
      <c r="BD159" s="61" t="str">
        <f t="shared" si="165"/>
        <v>NA</v>
      </c>
      <c r="BE159" s="60">
        <f>COUNTIFS(配置清单!G:G,G159,配置清单!H:H,"产品经理",配置清单!N:N,"在岗",配置清单!P:P,"&lt;&gt;暂不胜任")</f>
        <v>0</v>
      </c>
      <c r="BF159" s="61" t="str">
        <f t="shared" si="166"/>
        <v>NA</v>
      </c>
      <c r="BG159" s="63">
        <f t="shared" si="167"/>
        <v>2</v>
      </c>
      <c r="BH159" s="64">
        <f t="shared" si="168"/>
        <v>2</v>
      </c>
      <c r="BI159" s="64">
        <f t="shared" si="169"/>
        <v>2</v>
      </c>
      <c r="BJ159" s="64">
        <f t="shared" si="170"/>
        <v>2</v>
      </c>
      <c r="BK159" s="65">
        <f t="shared" si="171"/>
        <v>1</v>
      </c>
      <c r="BL159" s="66">
        <f t="shared" si="172"/>
        <v>1</v>
      </c>
      <c r="BM159" s="92">
        <f t="shared" si="173"/>
        <v>1</v>
      </c>
      <c r="BN159" s="92">
        <f t="shared" si="174"/>
        <v>1</v>
      </c>
      <c r="BO159" s="92">
        <f t="shared" si="175"/>
        <v>0</v>
      </c>
      <c r="BP159" s="92">
        <f t="shared" si="176"/>
        <v>0</v>
      </c>
      <c r="BQ159" s="92">
        <f t="shared" si="177"/>
        <v>0</v>
      </c>
      <c r="BR159" s="92">
        <f t="shared" si="178"/>
        <v>0</v>
      </c>
      <c r="BS159" s="92">
        <f t="shared" si="179"/>
        <v>0</v>
      </c>
      <c r="BT159" s="92">
        <f t="shared" si="180"/>
        <v>0</v>
      </c>
      <c r="BU159" s="92">
        <f t="shared" si="181"/>
        <v>0</v>
      </c>
      <c r="BV159" s="92">
        <f t="shared" si="182"/>
        <v>0</v>
      </c>
      <c r="BW159" s="92">
        <f t="shared" si="183"/>
        <v>1</v>
      </c>
      <c r="BX159" s="92">
        <f t="shared" si="184"/>
        <v>1</v>
      </c>
      <c r="BY159" s="92">
        <f t="shared" si="185"/>
        <v>0</v>
      </c>
      <c r="BZ159" s="92">
        <f t="shared" si="186"/>
        <v>0</v>
      </c>
      <c r="CA159" s="92">
        <f t="shared" si="187"/>
        <v>0</v>
      </c>
      <c r="CB159" s="92">
        <f t="shared" si="188"/>
        <v>0</v>
      </c>
      <c r="CC159" s="92">
        <f t="shared" si="189"/>
        <v>0</v>
      </c>
      <c r="CD159" s="92">
        <f t="shared" si="190"/>
        <v>0</v>
      </c>
    </row>
    <row r="160" spans="1:82" hidden="1">
      <c r="A160" s="34">
        <v>7</v>
      </c>
      <c r="B160" s="34" t="s">
        <v>2872</v>
      </c>
      <c r="C160" s="34" t="s">
        <v>1067</v>
      </c>
      <c r="D160" s="34" t="s">
        <v>1419</v>
      </c>
      <c r="E160" s="34" t="s">
        <v>2873</v>
      </c>
      <c r="F160" s="34" t="s">
        <v>3001</v>
      </c>
      <c r="G160" s="34" t="s">
        <v>3002</v>
      </c>
      <c r="H160" s="34" t="s">
        <v>7</v>
      </c>
      <c r="I160" s="34" t="s">
        <v>7</v>
      </c>
      <c r="J160" s="34" t="s">
        <v>195</v>
      </c>
      <c r="K160" s="34" t="s">
        <v>195</v>
      </c>
      <c r="L160" s="34" t="s">
        <v>3983</v>
      </c>
      <c r="M160" s="34" t="s">
        <v>1448</v>
      </c>
      <c r="N160" s="34">
        <v>1</v>
      </c>
      <c r="O160" s="34">
        <v>0</v>
      </c>
      <c r="P160" s="34">
        <v>0</v>
      </c>
      <c r="Q160" s="34">
        <v>0</v>
      </c>
      <c r="R160" s="34">
        <v>0</v>
      </c>
      <c r="S160" s="34">
        <v>1</v>
      </c>
      <c r="T160" s="34">
        <v>0</v>
      </c>
      <c r="U160" s="77">
        <v>0</v>
      </c>
      <c r="V160" s="136">
        <v>0</v>
      </c>
      <c r="W160" s="60">
        <f>COUNTIFS(配置清单!G:G,G160,配置清单!$H:$H,"PM",配置清单!$N:$N,"在岗")</f>
        <v>1</v>
      </c>
      <c r="X160" s="61">
        <f t="shared" si="149"/>
        <v>1</v>
      </c>
      <c r="Y160" s="60">
        <f>COUNTIFS(配置清单!$G:$G,G160,配置清单!$H:$H,"PM",配置清单!$N:$N,"在岗",配置清单!$P:$P,"&lt;&gt;暂不胜任")</f>
        <v>1</v>
      </c>
      <c r="Z160" s="61">
        <f t="shared" si="150"/>
        <v>1</v>
      </c>
      <c r="AA160" s="62">
        <f>COUNTIFS(配置清单!$G:$G,G160,配置清单!$H:$H,"SE",配置清单!$N:$N,"在岗")+COUNTIFS(配置清单!$G:$G,G160,配置清单!$H:$H,"SA",配置清单!$N:$N,"在岗")</f>
        <v>0</v>
      </c>
      <c r="AB160" s="61" t="str">
        <f t="shared" si="151"/>
        <v>NA</v>
      </c>
      <c r="AC160" s="60">
        <f>COUNTIFS(配置清单!$G:$G,G160,配置清单!$H:$H,"SE",配置清单!$N:$N,"在岗",配置清单!$P:$P,"&lt;&gt;暂不胜任")+COUNTIFS(配置清单!$G:$G,G160,配置清单!$H:$H,"SA",配置清单!$N:$N,"在岗",配置清单!$P:$P,"&lt;&gt;暂不胜任")</f>
        <v>0</v>
      </c>
      <c r="AD160" s="61" t="str">
        <f t="shared" si="152"/>
        <v>NA</v>
      </c>
      <c r="AE160" s="60">
        <f>COUNTIFS(配置清单!$G:$G,G160,配置清单!H:H,"MDE",配置清单!N:N,"在岗")</f>
        <v>0</v>
      </c>
      <c r="AF160" s="61" t="str">
        <f t="shared" si="153"/>
        <v>NA</v>
      </c>
      <c r="AG160" s="60">
        <f>COUNTIFS(配置清单!$G:$G,G160,配置清单!$H:$H,"MDE",配置清单!$N:$N,"在岗",配置清单!$P:$P,"&lt;&gt;暂不胜任")</f>
        <v>0</v>
      </c>
      <c r="AH160" s="61" t="str">
        <f t="shared" si="154"/>
        <v>NA</v>
      </c>
      <c r="AI160" s="62">
        <f>COUNTIFS(配置清单!G:G,G160,配置清单!H:H,"TPM",配置清单!N:N,"在岗")+COUNTIFS(配置清单!G:G,G160,配置清单!H:H,"TC",配置清单!N:N,"在岗")</f>
        <v>0</v>
      </c>
      <c r="AJ160" s="61" t="str">
        <f t="shared" si="155"/>
        <v>NA</v>
      </c>
      <c r="AK160" s="60">
        <f>COUNTIFS(配置清单!G:G,G160,配置清单!H:H,"TPM",配置清单!N:N,"在岗",配置清单!P:P,"&lt;&gt;暂不胜任")+COUNTIFS(配置清单!G:G,G160,配置清单!H:H,"TC",配置清单!N:N,"在岗",配置清单!P:P,"&lt;&gt;暂不胜任")</f>
        <v>0</v>
      </c>
      <c r="AL160" s="61" t="str">
        <f t="shared" si="156"/>
        <v>NA</v>
      </c>
      <c r="AM160" s="60">
        <f>COUNTIFS(配置清单!G:G,G160,配置清单!H:H,"TSE",配置清单!N:N,"在岗")</f>
        <v>0</v>
      </c>
      <c r="AN160" s="61" t="str">
        <f t="shared" si="157"/>
        <v>NA</v>
      </c>
      <c r="AO160" s="60">
        <f>COUNTIFS(配置清单!G:G,G160,配置清单!H:H,"TSE",配置清单!N:N,"在岗",配置清单!P:P,"&lt;&gt;暂不胜任")</f>
        <v>0</v>
      </c>
      <c r="AP160" s="61" t="str">
        <f t="shared" si="158"/>
        <v>NA</v>
      </c>
      <c r="AQ160" s="60">
        <f>COUNTIFS(配置清单!$G:$G,G160,配置清单!H:H,"QA",配置清单!N:N,"在岗")</f>
        <v>1</v>
      </c>
      <c r="AR160" s="61">
        <f t="shared" si="159"/>
        <v>1</v>
      </c>
      <c r="AS160" s="60">
        <f>COUNTIFS(配置清单!$G:$G,G160,配置清单!$H:$H,"QA",配置清单!$N:$N,"在岗",配置清单!$P:$P,"&lt;&gt;暂不胜任")</f>
        <v>1</v>
      </c>
      <c r="AT160" s="61">
        <f t="shared" si="160"/>
        <v>1</v>
      </c>
      <c r="AU160" s="60">
        <f>COUNTIFS(配置清单!G:G,规划及评估!G160,配置清单!H:H,"BA",配置清单!N:N,"在岗")</f>
        <v>0</v>
      </c>
      <c r="AV160" s="61" t="str">
        <f t="shared" si="161"/>
        <v>NA</v>
      </c>
      <c r="AW160" s="60">
        <f>COUNTIFS(配置清单!G:G,G160,配置清单!H:H,"BA",配置清单!N:N,"在岗",配置清单!P:P,"&lt;&gt;暂不胜任")</f>
        <v>0</v>
      </c>
      <c r="AX160" s="61" t="str">
        <f t="shared" si="162"/>
        <v>NA</v>
      </c>
      <c r="AY160" s="60">
        <f>COUNTIFS(配置清单!G:G,规划及评估!G160,配置清单!H:H,"IA",配置清单!N:N,"在岗")</f>
        <v>0</v>
      </c>
      <c r="AZ160" s="61" t="str">
        <f t="shared" si="163"/>
        <v>NA</v>
      </c>
      <c r="BA160" s="60">
        <f>COUNTIFS(配置清单!G:G,G160,配置清单!H:H,"IA",配置清单!N:N,"在岗",配置清单!P:P,"&lt;&gt;暂不胜任")</f>
        <v>0</v>
      </c>
      <c r="BB160" s="61" t="str">
        <f t="shared" si="164"/>
        <v>NA</v>
      </c>
      <c r="BC160" s="60">
        <f>COUNTIFS(配置清单!G:G,规划及评估!G160,配置清单!H:H,"产品经理",配置清单!N:N,"在岗")</f>
        <v>0</v>
      </c>
      <c r="BD160" s="61" t="str">
        <f t="shared" si="165"/>
        <v>NA</v>
      </c>
      <c r="BE160" s="60">
        <f>COUNTIFS(配置清单!G:G,G160,配置清单!H:H,"产品经理",配置清单!N:N,"在岗",配置清单!P:P,"&lt;&gt;暂不胜任")</f>
        <v>0</v>
      </c>
      <c r="BF160" s="61" t="str">
        <f t="shared" si="166"/>
        <v>NA</v>
      </c>
      <c r="BG160" s="63">
        <f t="shared" si="167"/>
        <v>2</v>
      </c>
      <c r="BH160" s="64">
        <f t="shared" si="168"/>
        <v>2</v>
      </c>
      <c r="BI160" s="64">
        <f t="shared" si="169"/>
        <v>2</v>
      </c>
      <c r="BJ160" s="64">
        <f t="shared" si="170"/>
        <v>2</v>
      </c>
      <c r="BK160" s="65">
        <f t="shared" si="171"/>
        <v>1</v>
      </c>
      <c r="BL160" s="66">
        <f t="shared" si="172"/>
        <v>1</v>
      </c>
      <c r="BM160" s="92">
        <f t="shared" si="173"/>
        <v>1</v>
      </c>
      <c r="BN160" s="92">
        <f t="shared" si="174"/>
        <v>1</v>
      </c>
      <c r="BO160" s="92">
        <f t="shared" si="175"/>
        <v>0</v>
      </c>
      <c r="BP160" s="92">
        <f t="shared" si="176"/>
        <v>0</v>
      </c>
      <c r="BQ160" s="92">
        <f t="shared" si="177"/>
        <v>0</v>
      </c>
      <c r="BR160" s="92">
        <f t="shared" si="178"/>
        <v>0</v>
      </c>
      <c r="BS160" s="92">
        <f t="shared" si="179"/>
        <v>0</v>
      </c>
      <c r="BT160" s="92">
        <f t="shared" si="180"/>
        <v>0</v>
      </c>
      <c r="BU160" s="92">
        <f t="shared" si="181"/>
        <v>0</v>
      </c>
      <c r="BV160" s="92">
        <f t="shared" si="182"/>
        <v>0</v>
      </c>
      <c r="BW160" s="92">
        <f t="shared" si="183"/>
        <v>1</v>
      </c>
      <c r="BX160" s="92">
        <f t="shared" si="184"/>
        <v>1</v>
      </c>
      <c r="BY160" s="92">
        <f t="shared" si="185"/>
        <v>0</v>
      </c>
      <c r="BZ160" s="92">
        <f t="shared" si="186"/>
        <v>0</v>
      </c>
      <c r="CA160" s="92">
        <f t="shared" si="187"/>
        <v>0</v>
      </c>
      <c r="CB160" s="92">
        <f t="shared" si="188"/>
        <v>0</v>
      </c>
      <c r="CC160" s="92">
        <f t="shared" si="189"/>
        <v>0</v>
      </c>
      <c r="CD160" s="92">
        <f t="shared" si="190"/>
        <v>0</v>
      </c>
    </row>
    <row r="161" spans="1:82" hidden="1">
      <c r="A161" s="34">
        <v>8</v>
      </c>
      <c r="B161" s="34" t="s">
        <v>2872</v>
      </c>
      <c r="C161" s="34" t="s">
        <v>1067</v>
      </c>
      <c r="D161" s="34" t="s">
        <v>1419</v>
      </c>
      <c r="E161" s="34" t="s">
        <v>2873</v>
      </c>
      <c r="F161" s="34" t="s">
        <v>3006</v>
      </c>
      <c r="G161" s="34" t="s">
        <v>3007</v>
      </c>
      <c r="H161" s="34" t="s">
        <v>7</v>
      </c>
      <c r="I161" s="34" t="s">
        <v>7</v>
      </c>
      <c r="J161" s="34" t="s">
        <v>195</v>
      </c>
      <c r="K161" s="34" t="s">
        <v>195</v>
      </c>
      <c r="L161" s="34" t="s">
        <v>3986</v>
      </c>
      <c r="M161" s="34" t="s">
        <v>1448</v>
      </c>
      <c r="N161" s="34">
        <v>1</v>
      </c>
      <c r="O161" s="34">
        <v>0</v>
      </c>
      <c r="P161" s="34">
        <v>0</v>
      </c>
      <c r="Q161" s="34">
        <v>0</v>
      </c>
      <c r="R161" s="34">
        <v>0</v>
      </c>
      <c r="S161" s="34">
        <v>1</v>
      </c>
      <c r="T161" s="34">
        <v>0</v>
      </c>
      <c r="U161" s="77">
        <v>0</v>
      </c>
      <c r="V161" s="136">
        <v>0</v>
      </c>
      <c r="W161" s="60">
        <f>COUNTIFS(配置清单!G:G,G161,配置清单!$H:$H,"PM",配置清单!$N:$N,"在岗")</f>
        <v>1</v>
      </c>
      <c r="X161" s="61">
        <f t="shared" si="149"/>
        <v>1</v>
      </c>
      <c r="Y161" s="60">
        <f>COUNTIFS(配置清单!$G:$G,G161,配置清单!$H:$H,"PM",配置清单!$N:$N,"在岗",配置清单!$P:$P,"&lt;&gt;暂不胜任")</f>
        <v>1</v>
      </c>
      <c r="Z161" s="61">
        <f t="shared" si="150"/>
        <v>1</v>
      </c>
      <c r="AA161" s="62">
        <f>COUNTIFS(配置清单!$G:$G,G161,配置清单!$H:$H,"SE",配置清单!$N:$N,"在岗")+COUNTIFS(配置清单!$G:$G,G161,配置清单!$H:$H,"SA",配置清单!$N:$N,"在岗")</f>
        <v>0</v>
      </c>
      <c r="AB161" s="61" t="str">
        <f t="shared" si="151"/>
        <v>NA</v>
      </c>
      <c r="AC161" s="60">
        <f>COUNTIFS(配置清单!$G:$G,G161,配置清单!$H:$H,"SE",配置清单!$N:$N,"在岗",配置清单!$P:$P,"&lt;&gt;暂不胜任")+COUNTIFS(配置清单!$G:$G,G161,配置清单!$H:$H,"SA",配置清单!$N:$N,"在岗",配置清单!$P:$P,"&lt;&gt;暂不胜任")</f>
        <v>0</v>
      </c>
      <c r="AD161" s="61" t="str">
        <f t="shared" si="152"/>
        <v>NA</v>
      </c>
      <c r="AE161" s="60">
        <f>COUNTIFS(配置清单!$G:$G,G161,配置清单!H:H,"MDE",配置清单!N:N,"在岗")</f>
        <v>0</v>
      </c>
      <c r="AF161" s="61" t="str">
        <f t="shared" si="153"/>
        <v>NA</v>
      </c>
      <c r="AG161" s="60">
        <f>COUNTIFS(配置清单!$G:$G,G161,配置清单!$H:$H,"MDE",配置清单!$N:$N,"在岗",配置清单!$P:$P,"&lt;&gt;暂不胜任")</f>
        <v>0</v>
      </c>
      <c r="AH161" s="61" t="str">
        <f t="shared" si="154"/>
        <v>NA</v>
      </c>
      <c r="AI161" s="62">
        <f>COUNTIFS(配置清单!G:G,G161,配置清单!H:H,"TPM",配置清单!N:N,"在岗")+COUNTIFS(配置清单!G:G,G161,配置清单!H:H,"TC",配置清单!N:N,"在岗")</f>
        <v>0</v>
      </c>
      <c r="AJ161" s="61" t="str">
        <f t="shared" si="155"/>
        <v>NA</v>
      </c>
      <c r="AK161" s="60">
        <f>COUNTIFS(配置清单!G:G,G161,配置清单!H:H,"TPM",配置清单!N:N,"在岗",配置清单!P:P,"&lt;&gt;暂不胜任")+COUNTIFS(配置清单!G:G,G161,配置清单!H:H,"TC",配置清单!N:N,"在岗",配置清单!P:P,"&lt;&gt;暂不胜任")</f>
        <v>0</v>
      </c>
      <c r="AL161" s="61" t="str">
        <f t="shared" si="156"/>
        <v>NA</v>
      </c>
      <c r="AM161" s="60">
        <f>COUNTIFS(配置清单!G:G,G161,配置清单!H:H,"TSE",配置清单!N:N,"在岗")</f>
        <v>0</v>
      </c>
      <c r="AN161" s="61" t="str">
        <f t="shared" si="157"/>
        <v>NA</v>
      </c>
      <c r="AO161" s="60">
        <f>COUNTIFS(配置清单!G:G,G161,配置清单!H:H,"TSE",配置清单!N:N,"在岗",配置清单!P:P,"&lt;&gt;暂不胜任")</f>
        <v>0</v>
      </c>
      <c r="AP161" s="61" t="str">
        <f t="shared" si="158"/>
        <v>NA</v>
      </c>
      <c r="AQ161" s="60">
        <f>COUNTIFS(配置清单!$G:$G,G161,配置清单!H:H,"QA",配置清单!N:N,"在岗")</f>
        <v>1</v>
      </c>
      <c r="AR161" s="61">
        <f t="shared" si="159"/>
        <v>1</v>
      </c>
      <c r="AS161" s="60">
        <f>COUNTIFS(配置清单!$G:$G,G161,配置清单!$H:$H,"QA",配置清单!$N:$N,"在岗",配置清单!$P:$P,"&lt;&gt;暂不胜任")</f>
        <v>1</v>
      </c>
      <c r="AT161" s="61">
        <f t="shared" si="160"/>
        <v>1</v>
      </c>
      <c r="AU161" s="60">
        <f>COUNTIFS(配置清单!G:G,规划及评估!G161,配置清单!H:H,"BA",配置清单!N:N,"在岗")</f>
        <v>0</v>
      </c>
      <c r="AV161" s="61" t="str">
        <f t="shared" si="161"/>
        <v>NA</v>
      </c>
      <c r="AW161" s="60">
        <f>COUNTIFS(配置清单!G:G,G161,配置清单!H:H,"BA",配置清单!N:N,"在岗",配置清单!P:P,"&lt;&gt;暂不胜任")</f>
        <v>0</v>
      </c>
      <c r="AX161" s="61" t="str">
        <f t="shared" si="162"/>
        <v>NA</v>
      </c>
      <c r="AY161" s="60">
        <f>COUNTIFS(配置清单!G:G,规划及评估!G161,配置清单!H:H,"IA",配置清单!N:N,"在岗")</f>
        <v>0</v>
      </c>
      <c r="AZ161" s="61" t="str">
        <f t="shared" si="163"/>
        <v>NA</v>
      </c>
      <c r="BA161" s="60">
        <f>COUNTIFS(配置清单!G:G,G161,配置清单!H:H,"IA",配置清单!N:N,"在岗",配置清单!P:P,"&lt;&gt;暂不胜任")</f>
        <v>0</v>
      </c>
      <c r="BB161" s="61" t="str">
        <f t="shared" si="164"/>
        <v>NA</v>
      </c>
      <c r="BC161" s="60">
        <f>COUNTIFS(配置清单!G:G,规划及评估!G161,配置清单!H:H,"产品经理",配置清单!N:N,"在岗")</f>
        <v>0</v>
      </c>
      <c r="BD161" s="61" t="str">
        <f t="shared" si="165"/>
        <v>NA</v>
      </c>
      <c r="BE161" s="60">
        <f>COUNTIFS(配置清单!G:G,G161,配置清单!H:H,"产品经理",配置清单!N:N,"在岗",配置清单!P:P,"&lt;&gt;暂不胜任")</f>
        <v>0</v>
      </c>
      <c r="BF161" s="61" t="str">
        <f t="shared" si="166"/>
        <v>NA</v>
      </c>
      <c r="BG161" s="63">
        <f t="shared" si="167"/>
        <v>2</v>
      </c>
      <c r="BH161" s="64">
        <f t="shared" si="168"/>
        <v>2</v>
      </c>
      <c r="BI161" s="64">
        <f t="shared" si="169"/>
        <v>2</v>
      </c>
      <c r="BJ161" s="64">
        <f t="shared" si="170"/>
        <v>2</v>
      </c>
      <c r="BK161" s="65">
        <f t="shared" si="171"/>
        <v>1</v>
      </c>
      <c r="BL161" s="66">
        <f t="shared" si="172"/>
        <v>1</v>
      </c>
      <c r="BM161" s="92">
        <f t="shared" si="173"/>
        <v>1</v>
      </c>
      <c r="BN161" s="92">
        <f t="shared" si="174"/>
        <v>1</v>
      </c>
      <c r="BO161" s="92">
        <f t="shared" si="175"/>
        <v>0</v>
      </c>
      <c r="BP161" s="92">
        <f t="shared" si="176"/>
        <v>0</v>
      </c>
      <c r="BQ161" s="92">
        <f t="shared" si="177"/>
        <v>0</v>
      </c>
      <c r="BR161" s="92">
        <f t="shared" si="178"/>
        <v>0</v>
      </c>
      <c r="BS161" s="92">
        <f t="shared" si="179"/>
        <v>0</v>
      </c>
      <c r="BT161" s="92">
        <f t="shared" si="180"/>
        <v>0</v>
      </c>
      <c r="BU161" s="92">
        <f t="shared" si="181"/>
        <v>0</v>
      </c>
      <c r="BV161" s="92">
        <f t="shared" si="182"/>
        <v>0</v>
      </c>
      <c r="BW161" s="92">
        <f t="shared" si="183"/>
        <v>1</v>
      </c>
      <c r="BX161" s="92">
        <f t="shared" si="184"/>
        <v>1</v>
      </c>
      <c r="BY161" s="92">
        <f t="shared" si="185"/>
        <v>0</v>
      </c>
      <c r="BZ161" s="92">
        <f t="shared" si="186"/>
        <v>0</v>
      </c>
      <c r="CA161" s="92">
        <f t="shared" si="187"/>
        <v>0</v>
      </c>
      <c r="CB161" s="92">
        <f t="shared" si="188"/>
        <v>0</v>
      </c>
      <c r="CC161" s="92">
        <f t="shared" si="189"/>
        <v>0</v>
      </c>
      <c r="CD161" s="92">
        <f t="shared" si="190"/>
        <v>0</v>
      </c>
    </row>
    <row r="162" spans="1:82" hidden="1">
      <c r="A162" s="34">
        <v>9</v>
      </c>
      <c r="B162" s="34" t="s">
        <v>2872</v>
      </c>
      <c r="C162" s="34" t="s">
        <v>1067</v>
      </c>
      <c r="D162" s="34" t="s">
        <v>1419</v>
      </c>
      <c r="E162" s="34" t="s">
        <v>2873</v>
      </c>
      <c r="F162" s="34" t="s">
        <v>3011</v>
      </c>
      <c r="G162" s="34" t="s">
        <v>3012</v>
      </c>
      <c r="H162" s="34" t="s">
        <v>7</v>
      </c>
      <c r="I162" s="34" t="s">
        <v>7</v>
      </c>
      <c r="J162" s="34" t="s">
        <v>195</v>
      </c>
      <c r="K162" s="34" t="s">
        <v>195</v>
      </c>
      <c r="L162" s="34" t="s">
        <v>3983</v>
      </c>
      <c r="M162" s="34" t="s">
        <v>1448</v>
      </c>
      <c r="N162" s="34">
        <v>0</v>
      </c>
      <c r="O162" s="34">
        <v>0</v>
      </c>
      <c r="P162" s="34">
        <v>0</v>
      </c>
      <c r="Q162" s="34">
        <v>1</v>
      </c>
      <c r="R162" s="34">
        <v>0</v>
      </c>
      <c r="S162" s="34">
        <v>1</v>
      </c>
      <c r="T162" s="34">
        <v>0</v>
      </c>
      <c r="U162" s="77">
        <v>0</v>
      </c>
      <c r="V162" s="136">
        <v>0</v>
      </c>
      <c r="W162" s="60">
        <f>COUNTIFS(配置清单!G:G,G162,配置清单!$H:$H,"PM",配置清单!$N:$N,"在岗")</f>
        <v>0</v>
      </c>
      <c r="X162" s="61" t="str">
        <f t="shared" si="149"/>
        <v>NA</v>
      </c>
      <c r="Y162" s="60">
        <f>COUNTIFS(配置清单!$G:$G,G162,配置清单!$H:$H,"PM",配置清单!$N:$N,"在岗",配置清单!$P:$P,"&lt;&gt;暂不胜任")</f>
        <v>0</v>
      </c>
      <c r="Z162" s="61" t="str">
        <f t="shared" si="150"/>
        <v>NA</v>
      </c>
      <c r="AA162" s="62">
        <f>COUNTIFS(配置清单!$G:$G,G162,配置清单!$H:$H,"SE",配置清单!$N:$N,"在岗")+COUNTIFS(配置清单!$G:$G,G162,配置清单!$H:$H,"SA",配置清单!$N:$N,"在岗")</f>
        <v>0</v>
      </c>
      <c r="AB162" s="61" t="str">
        <f t="shared" si="151"/>
        <v>NA</v>
      </c>
      <c r="AC162" s="60">
        <f>COUNTIFS(配置清单!$G:$G,G162,配置清单!$H:$H,"SE",配置清单!$N:$N,"在岗",配置清单!$P:$P,"&lt;&gt;暂不胜任")+COUNTIFS(配置清单!$G:$G,G162,配置清单!$H:$H,"SA",配置清单!$N:$N,"在岗",配置清单!$P:$P,"&lt;&gt;暂不胜任")</f>
        <v>0</v>
      </c>
      <c r="AD162" s="61" t="str">
        <f t="shared" si="152"/>
        <v>NA</v>
      </c>
      <c r="AE162" s="60">
        <f>COUNTIFS(配置清单!$G:$G,G162,配置清单!H:H,"MDE",配置清单!N:N,"在岗")</f>
        <v>0</v>
      </c>
      <c r="AF162" s="61" t="str">
        <f t="shared" si="153"/>
        <v>NA</v>
      </c>
      <c r="AG162" s="60">
        <f>COUNTIFS(配置清单!$G:$G,G162,配置清单!$H:$H,"MDE",配置清单!$N:$N,"在岗",配置清单!$P:$P,"&lt;&gt;暂不胜任")</f>
        <v>0</v>
      </c>
      <c r="AH162" s="61" t="str">
        <f t="shared" si="154"/>
        <v>NA</v>
      </c>
      <c r="AI162" s="62">
        <f>COUNTIFS(配置清单!G:G,G162,配置清单!H:H,"TPM",配置清单!N:N,"在岗")+COUNTIFS(配置清单!G:G,G162,配置清单!H:H,"TC",配置清单!N:N,"在岗")</f>
        <v>1</v>
      </c>
      <c r="AJ162" s="61">
        <f t="shared" si="155"/>
        <v>1</v>
      </c>
      <c r="AK162" s="60">
        <f>COUNTIFS(配置清单!G:G,G162,配置清单!H:H,"TPM",配置清单!N:N,"在岗",配置清单!P:P,"&lt;&gt;暂不胜任")+COUNTIFS(配置清单!G:G,G162,配置清单!H:H,"TC",配置清单!N:N,"在岗",配置清单!P:P,"&lt;&gt;暂不胜任")</f>
        <v>0</v>
      </c>
      <c r="AL162" s="61">
        <f t="shared" si="156"/>
        <v>0</v>
      </c>
      <c r="AM162" s="60">
        <f>COUNTIFS(配置清单!G:G,G162,配置清单!H:H,"TSE",配置清单!N:N,"在岗")</f>
        <v>0</v>
      </c>
      <c r="AN162" s="61" t="str">
        <f t="shared" si="157"/>
        <v>NA</v>
      </c>
      <c r="AO162" s="60">
        <f>COUNTIFS(配置清单!G:G,G162,配置清单!H:H,"TSE",配置清单!N:N,"在岗",配置清单!P:P,"&lt;&gt;暂不胜任")</f>
        <v>0</v>
      </c>
      <c r="AP162" s="61" t="str">
        <f t="shared" si="158"/>
        <v>NA</v>
      </c>
      <c r="AQ162" s="60">
        <f>COUNTIFS(配置清单!$G:$G,G162,配置清单!H:H,"QA",配置清单!N:N,"在岗")</f>
        <v>1</v>
      </c>
      <c r="AR162" s="61">
        <f t="shared" si="159"/>
        <v>1</v>
      </c>
      <c r="AS162" s="60">
        <f>COUNTIFS(配置清单!$G:$G,G162,配置清单!$H:$H,"QA",配置清单!$N:$N,"在岗",配置清单!$P:$P,"&lt;&gt;暂不胜任")</f>
        <v>1</v>
      </c>
      <c r="AT162" s="61">
        <f t="shared" si="160"/>
        <v>1</v>
      </c>
      <c r="AU162" s="60">
        <f>COUNTIFS(配置清单!G:G,规划及评估!G162,配置清单!H:H,"BA",配置清单!N:N,"在岗")</f>
        <v>0</v>
      </c>
      <c r="AV162" s="61" t="str">
        <f t="shared" si="161"/>
        <v>NA</v>
      </c>
      <c r="AW162" s="60">
        <f>COUNTIFS(配置清单!G:G,G162,配置清单!H:H,"BA",配置清单!N:N,"在岗",配置清单!P:P,"&lt;&gt;暂不胜任")</f>
        <v>0</v>
      </c>
      <c r="AX162" s="61" t="str">
        <f t="shared" si="162"/>
        <v>NA</v>
      </c>
      <c r="AY162" s="60">
        <f>COUNTIFS(配置清单!G:G,规划及评估!G162,配置清单!H:H,"IA",配置清单!N:N,"在岗")</f>
        <v>0</v>
      </c>
      <c r="AZ162" s="61" t="str">
        <f t="shared" si="163"/>
        <v>NA</v>
      </c>
      <c r="BA162" s="60">
        <f>COUNTIFS(配置清单!G:G,G162,配置清单!H:H,"IA",配置清单!N:N,"在岗",配置清单!P:P,"&lt;&gt;暂不胜任")</f>
        <v>0</v>
      </c>
      <c r="BB162" s="61" t="str">
        <f t="shared" si="164"/>
        <v>NA</v>
      </c>
      <c r="BC162" s="60">
        <f>COUNTIFS(配置清单!G:G,规划及评估!G162,配置清单!H:H,"产品经理",配置清单!N:N,"在岗")</f>
        <v>0</v>
      </c>
      <c r="BD162" s="61" t="str">
        <f t="shared" si="165"/>
        <v>NA</v>
      </c>
      <c r="BE162" s="60">
        <f>COUNTIFS(配置清单!G:G,G162,配置清单!H:H,"产品经理",配置清单!N:N,"在岗",配置清单!P:P,"&lt;&gt;暂不胜任")</f>
        <v>0</v>
      </c>
      <c r="BF162" s="61" t="str">
        <f t="shared" si="166"/>
        <v>NA</v>
      </c>
      <c r="BG162" s="63">
        <f t="shared" si="167"/>
        <v>2</v>
      </c>
      <c r="BH162" s="64">
        <f t="shared" si="168"/>
        <v>2</v>
      </c>
      <c r="BI162" s="64">
        <f t="shared" si="169"/>
        <v>2</v>
      </c>
      <c r="BJ162" s="64">
        <f t="shared" si="170"/>
        <v>1</v>
      </c>
      <c r="BK162" s="65">
        <f t="shared" si="171"/>
        <v>1</v>
      </c>
      <c r="BL162" s="66">
        <f t="shared" si="172"/>
        <v>0.5</v>
      </c>
      <c r="BM162" s="92">
        <f t="shared" si="173"/>
        <v>0</v>
      </c>
      <c r="BN162" s="92">
        <f t="shared" si="174"/>
        <v>0</v>
      </c>
      <c r="BO162" s="92">
        <f t="shared" si="175"/>
        <v>0</v>
      </c>
      <c r="BP162" s="92">
        <f t="shared" si="176"/>
        <v>0</v>
      </c>
      <c r="BQ162" s="92">
        <f t="shared" si="177"/>
        <v>0</v>
      </c>
      <c r="BR162" s="92">
        <f t="shared" si="178"/>
        <v>0</v>
      </c>
      <c r="BS162" s="92">
        <f t="shared" si="179"/>
        <v>1</v>
      </c>
      <c r="BT162" s="92">
        <f t="shared" si="180"/>
        <v>0</v>
      </c>
      <c r="BU162" s="92">
        <f t="shared" si="181"/>
        <v>0</v>
      </c>
      <c r="BV162" s="92">
        <f t="shared" si="182"/>
        <v>0</v>
      </c>
      <c r="BW162" s="92">
        <f t="shared" si="183"/>
        <v>1</v>
      </c>
      <c r="BX162" s="92">
        <f t="shared" si="184"/>
        <v>1</v>
      </c>
      <c r="BY162" s="92">
        <f t="shared" si="185"/>
        <v>0</v>
      </c>
      <c r="BZ162" s="92">
        <f t="shared" si="186"/>
        <v>0</v>
      </c>
      <c r="CA162" s="92">
        <f t="shared" si="187"/>
        <v>0</v>
      </c>
      <c r="CB162" s="92">
        <f t="shared" si="188"/>
        <v>0</v>
      </c>
      <c r="CC162" s="92">
        <f t="shared" si="189"/>
        <v>0</v>
      </c>
      <c r="CD162" s="92">
        <f t="shared" si="190"/>
        <v>0</v>
      </c>
    </row>
    <row r="163" spans="1:82" hidden="1">
      <c r="A163" s="34">
        <v>10</v>
      </c>
      <c r="B163" s="34" t="s">
        <v>2872</v>
      </c>
      <c r="C163" s="34" t="s">
        <v>1067</v>
      </c>
      <c r="D163" s="34" t="s">
        <v>1419</v>
      </c>
      <c r="E163" s="34" t="s">
        <v>2873</v>
      </c>
      <c r="F163" s="34" t="s">
        <v>2230</v>
      </c>
      <c r="G163" s="34" t="s">
        <v>3016</v>
      </c>
      <c r="H163" s="34" t="s">
        <v>7</v>
      </c>
      <c r="I163" s="34" t="s">
        <v>7</v>
      </c>
      <c r="J163" s="34" t="s">
        <v>195</v>
      </c>
      <c r="K163" s="34" t="s">
        <v>195</v>
      </c>
      <c r="L163" s="34" t="s">
        <v>3983</v>
      </c>
      <c r="M163" s="34" t="s">
        <v>1448</v>
      </c>
      <c r="N163" s="34">
        <v>1</v>
      </c>
      <c r="O163" s="34">
        <v>0</v>
      </c>
      <c r="P163" s="34">
        <v>0</v>
      </c>
      <c r="Q163" s="34">
        <v>0</v>
      </c>
      <c r="R163" s="34">
        <v>0</v>
      </c>
      <c r="S163" s="34">
        <v>1</v>
      </c>
      <c r="T163" s="34">
        <v>0</v>
      </c>
      <c r="U163" s="77">
        <v>0</v>
      </c>
      <c r="V163" s="136">
        <v>0</v>
      </c>
      <c r="W163" s="60">
        <f>COUNTIFS(配置清单!G:G,G163,配置清单!$H:$H,"PM",配置清单!$N:$N,"在岗")</f>
        <v>1</v>
      </c>
      <c r="X163" s="61">
        <f t="shared" si="149"/>
        <v>1</v>
      </c>
      <c r="Y163" s="60">
        <f>COUNTIFS(配置清单!$G:$G,G163,配置清单!$H:$H,"PM",配置清单!$N:$N,"在岗",配置清单!$P:$P,"&lt;&gt;暂不胜任")</f>
        <v>0</v>
      </c>
      <c r="Z163" s="61">
        <f t="shared" si="150"/>
        <v>0</v>
      </c>
      <c r="AA163" s="62">
        <f>COUNTIFS(配置清单!$G:$G,G163,配置清单!$H:$H,"SE",配置清单!$N:$N,"在岗")+COUNTIFS(配置清单!$G:$G,G163,配置清单!$H:$H,"SA",配置清单!$N:$N,"在岗")</f>
        <v>0</v>
      </c>
      <c r="AB163" s="61" t="str">
        <f t="shared" si="151"/>
        <v>NA</v>
      </c>
      <c r="AC163" s="60">
        <f>COUNTIFS(配置清单!$G:$G,G163,配置清单!$H:$H,"SE",配置清单!$N:$N,"在岗",配置清单!$P:$P,"&lt;&gt;暂不胜任")+COUNTIFS(配置清单!$G:$G,G163,配置清单!$H:$H,"SA",配置清单!$N:$N,"在岗",配置清单!$P:$P,"&lt;&gt;暂不胜任")</f>
        <v>0</v>
      </c>
      <c r="AD163" s="61" t="str">
        <f t="shared" si="152"/>
        <v>NA</v>
      </c>
      <c r="AE163" s="60">
        <f>COUNTIFS(配置清单!$G:$G,G163,配置清单!H:H,"MDE",配置清单!N:N,"在岗")</f>
        <v>0</v>
      </c>
      <c r="AF163" s="61" t="str">
        <f t="shared" si="153"/>
        <v>NA</v>
      </c>
      <c r="AG163" s="60">
        <f>COUNTIFS(配置清单!$G:$G,G163,配置清单!$H:$H,"MDE",配置清单!$N:$N,"在岗",配置清单!$P:$P,"&lt;&gt;暂不胜任")</f>
        <v>0</v>
      </c>
      <c r="AH163" s="61" t="str">
        <f t="shared" si="154"/>
        <v>NA</v>
      </c>
      <c r="AI163" s="62">
        <f>COUNTIFS(配置清单!G:G,G163,配置清单!H:H,"TPM",配置清单!N:N,"在岗")+COUNTIFS(配置清单!G:G,G163,配置清单!H:H,"TC",配置清单!N:N,"在岗")</f>
        <v>0</v>
      </c>
      <c r="AJ163" s="61" t="str">
        <f t="shared" si="155"/>
        <v>NA</v>
      </c>
      <c r="AK163" s="60">
        <f>COUNTIFS(配置清单!G:G,G163,配置清单!H:H,"TPM",配置清单!N:N,"在岗",配置清单!P:P,"&lt;&gt;暂不胜任")+COUNTIFS(配置清单!G:G,G163,配置清单!H:H,"TC",配置清单!N:N,"在岗",配置清单!P:P,"&lt;&gt;暂不胜任")</f>
        <v>0</v>
      </c>
      <c r="AL163" s="61" t="str">
        <f t="shared" si="156"/>
        <v>NA</v>
      </c>
      <c r="AM163" s="60">
        <f>COUNTIFS(配置清单!G:G,G163,配置清单!H:H,"TSE",配置清单!N:N,"在岗")</f>
        <v>0</v>
      </c>
      <c r="AN163" s="61" t="str">
        <f t="shared" si="157"/>
        <v>NA</v>
      </c>
      <c r="AO163" s="60">
        <f>COUNTIFS(配置清单!G:G,G163,配置清单!H:H,"TSE",配置清单!N:N,"在岗",配置清单!P:P,"&lt;&gt;暂不胜任")</f>
        <v>0</v>
      </c>
      <c r="AP163" s="61" t="str">
        <f t="shared" si="158"/>
        <v>NA</v>
      </c>
      <c r="AQ163" s="60">
        <f>COUNTIFS(配置清单!$G:$G,G163,配置清单!H:H,"QA",配置清单!N:N,"在岗")</f>
        <v>1</v>
      </c>
      <c r="AR163" s="61">
        <f t="shared" si="159"/>
        <v>1</v>
      </c>
      <c r="AS163" s="60">
        <f>COUNTIFS(配置清单!$G:$G,G163,配置清单!$H:$H,"QA",配置清单!$N:$N,"在岗",配置清单!$P:$P,"&lt;&gt;暂不胜任")</f>
        <v>1</v>
      </c>
      <c r="AT163" s="61">
        <f t="shared" si="160"/>
        <v>1</v>
      </c>
      <c r="AU163" s="60">
        <f>COUNTIFS(配置清单!G:G,规划及评估!G163,配置清单!H:H,"BA",配置清单!N:N,"在岗")</f>
        <v>0</v>
      </c>
      <c r="AV163" s="61" t="str">
        <f t="shared" si="161"/>
        <v>NA</v>
      </c>
      <c r="AW163" s="60">
        <f>COUNTIFS(配置清单!G:G,G163,配置清单!H:H,"BA",配置清单!N:N,"在岗",配置清单!P:P,"&lt;&gt;暂不胜任")</f>
        <v>0</v>
      </c>
      <c r="AX163" s="61" t="str">
        <f t="shared" si="162"/>
        <v>NA</v>
      </c>
      <c r="AY163" s="60">
        <f>COUNTIFS(配置清单!G:G,规划及评估!G163,配置清单!H:H,"IA",配置清单!N:N,"在岗")</f>
        <v>0</v>
      </c>
      <c r="AZ163" s="61" t="str">
        <f t="shared" si="163"/>
        <v>NA</v>
      </c>
      <c r="BA163" s="60">
        <f>COUNTIFS(配置清单!G:G,G163,配置清单!H:H,"IA",配置清单!N:N,"在岗",配置清单!P:P,"&lt;&gt;暂不胜任")</f>
        <v>0</v>
      </c>
      <c r="BB163" s="61" t="str">
        <f t="shared" si="164"/>
        <v>NA</v>
      </c>
      <c r="BC163" s="60">
        <f>COUNTIFS(配置清单!G:G,规划及评估!G163,配置清单!H:H,"产品经理",配置清单!N:N,"在岗")</f>
        <v>0</v>
      </c>
      <c r="BD163" s="61" t="str">
        <f t="shared" si="165"/>
        <v>NA</v>
      </c>
      <c r="BE163" s="60">
        <f>COUNTIFS(配置清单!G:G,G163,配置清单!H:H,"产品经理",配置清单!N:N,"在岗",配置清单!P:P,"&lt;&gt;暂不胜任")</f>
        <v>0</v>
      </c>
      <c r="BF163" s="61" t="str">
        <f t="shared" si="166"/>
        <v>NA</v>
      </c>
      <c r="BG163" s="63">
        <f t="shared" si="167"/>
        <v>2</v>
      </c>
      <c r="BH163" s="64">
        <f t="shared" si="168"/>
        <v>2</v>
      </c>
      <c r="BI163" s="64">
        <f t="shared" si="169"/>
        <v>2</v>
      </c>
      <c r="BJ163" s="64">
        <f t="shared" si="170"/>
        <v>1</v>
      </c>
      <c r="BK163" s="65">
        <f t="shared" si="171"/>
        <v>1</v>
      </c>
      <c r="BL163" s="66">
        <f t="shared" si="172"/>
        <v>0.5</v>
      </c>
      <c r="BM163" s="92">
        <f t="shared" si="173"/>
        <v>1</v>
      </c>
      <c r="BN163" s="92">
        <f t="shared" si="174"/>
        <v>0</v>
      </c>
      <c r="BO163" s="92">
        <f t="shared" si="175"/>
        <v>0</v>
      </c>
      <c r="BP163" s="92">
        <f t="shared" si="176"/>
        <v>0</v>
      </c>
      <c r="BQ163" s="92">
        <f t="shared" si="177"/>
        <v>0</v>
      </c>
      <c r="BR163" s="92">
        <f t="shared" si="178"/>
        <v>0</v>
      </c>
      <c r="BS163" s="92">
        <f t="shared" si="179"/>
        <v>0</v>
      </c>
      <c r="BT163" s="92">
        <f t="shared" si="180"/>
        <v>0</v>
      </c>
      <c r="BU163" s="92">
        <f t="shared" si="181"/>
        <v>0</v>
      </c>
      <c r="BV163" s="92">
        <f t="shared" si="182"/>
        <v>0</v>
      </c>
      <c r="BW163" s="92">
        <f t="shared" si="183"/>
        <v>1</v>
      </c>
      <c r="BX163" s="92">
        <f t="shared" si="184"/>
        <v>1</v>
      </c>
      <c r="BY163" s="92">
        <f t="shared" si="185"/>
        <v>0</v>
      </c>
      <c r="BZ163" s="92">
        <f t="shared" si="186"/>
        <v>0</v>
      </c>
      <c r="CA163" s="92">
        <f t="shared" si="187"/>
        <v>0</v>
      </c>
      <c r="CB163" s="92">
        <f t="shared" si="188"/>
        <v>0</v>
      </c>
      <c r="CC163" s="92">
        <f t="shared" si="189"/>
        <v>0</v>
      </c>
      <c r="CD163" s="92">
        <f t="shared" si="190"/>
        <v>0</v>
      </c>
    </row>
    <row r="164" spans="1:82" hidden="1">
      <c r="A164" s="34">
        <v>11</v>
      </c>
      <c r="B164" s="34" t="s">
        <v>2872</v>
      </c>
      <c r="C164" s="34" t="s">
        <v>1067</v>
      </c>
      <c r="D164" s="34" t="s">
        <v>1419</v>
      </c>
      <c r="E164" s="34" t="s">
        <v>2873</v>
      </c>
      <c r="F164" s="34" t="s">
        <v>3020</v>
      </c>
      <c r="G164" s="34" t="s">
        <v>3021</v>
      </c>
      <c r="H164" s="34" t="s">
        <v>7</v>
      </c>
      <c r="I164" s="34" t="s">
        <v>7</v>
      </c>
      <c r="J164" s="34" t="s">
        <v>195</v>
      </c>
      <c r="K164" s="34" t="s">
        <v>195</v>
      </c>
      <c r="L164" s="34" t="s">
        <v>3983</v>
      </c>
      <c r="M164" s="34" t="s">
        <v>1448</v>
      </c>
      <c r="N164" s="34">
        <v>1</v>
      </c>
      <c r="O164" s="34">
        <v>0</v>
      </c>
      <c r="P164" s="34">
        <v>0</v>
      </c>
      <c r="Q164" s="34">
        <v>0</v>
      </c>
      <c r="R164" s="34">
        <v>0</v>
      </c>
      <c r="S164" s="34">
        <v>1</v>
      </c>
      <c r="T164" s="34">
        <v>0</v>
      </c>
      <c r="U164" s="77">
        <v>0</v>
      </c>
      <c r="V164" s="136">
        <v>0</v>
      </c>
      <c r="W164" s="60">
        <f>COUNTIFS(配置清单!G:G,G164,配置清单!$H:$H,"PM",配置清单!$N:$N,"在岗")</f>
        <v>1</v>
      </c>
      <c r="X164" s="61">
        <f t="shared" si="149"/>
        <v>1</v>
      </c>
      <c r="Y164" s="60">
        <f>COUNTIFS(配置清单!$G:$G,G164,配置清单!$H:$H,"PM",配置清单!$N:$N,"在岗",配置清单!$P:$P,"&lt;&gt;暂不胜任")</f>
        <v>0</v>
      </c>
      <c r="Z164" s="61">
        <f t="shared" si="150"/>
        <v>0</v>
      </c>
      <c r="AA164" s="62">
        <f>COUNTIFS(配置清单!$G:$G,G164,配置清单!$H:$H,"SE",配置清单!$N:$N,"在岗")+COUNTIFS(配置清单!$G:$G,G164,配置清单!$H:$H,"SA",配置清单!$N:$N,"在岗")</f>
        <v>0</v>
      </c>
      <c r="AB164" s="61" t="str">
        <f t="shared" si="151"/>
        <v>NA</v>
      </c>
      <c r="AC164" s="60">
        <f>COUNTIFS(配置清单!$G:$G,G164,配置清单!$H:$H,"SE",配置清单!$N:$N,"在岗",配置清单!$P:$P,"&lt;&gt;暂不胜任")+COUNTIFS(配置清单!$G:$G,G164,配置清单!$H:$H,"SA",配置清单!$N:$N,"在岗",配置清单!$P:$P,"&lt;&gt;暂不胜任")</f>
        <v>0</v>
      </c>
      <c r="AD164" s="61" t="str">
        <f t="shared" si="152"/>
        <v>NA</v>
      </c>
      <c r="AE164" s="60">
        <f>COUNTIFS(配置清单!$G:$G,G164,配置清单!H:H,"MDE",配置清单!N:N,"在岗")</f>
        <v>0</v>
      </c>
      <c r="AF164" s="61" t="str">
        <f t="shared" si="153"/>
        <v>NA</v>
      </c>
      <c r="AG164" s="60">
        <f>COUNTIFS(配置清单!$G:$G,G164,配置清单!$H:$H,"MDE",配置清单!$N:$N,"在岗",配置清单!$P:$P,"&lt;&gt;暂不胜任")</f>
        <v>0</v>
      </c>
      <c r="AH164" s="61" t="str">
        <f t="shared" si="154"/>
        <v>NA</v>
      </c>
      <c r="AI164" s="62">
        <f>COUNTIFS(配置清单!G:G,G164,配置清单!H:H,"TPM",配置清单!N:N,"在岗")+COUNTIFS(配置清单!G:G,G164,配置清单!H:H,"TC",配置清单!N:N,"在岗")</f>
        <v>0</v>
      </c>
      <c r="AJ164" s="61" t="str">
        <f t="shared" si="155"/>
        <v>NA</v>
      </c>
      <c r="AK164" s="60">
        <f>COUNTIFS(配置清单!G:G,G164,配置清单!H:H,"TPM",配置清单!N:N,"在岗",配置清单!P:P,"&lt;&gt;暂不胜任")+COUNTIFS(配置清单!G:G,G164,配置清单!H:H,"TC",配置清单!N:N,"在岗",配置清单!P:P,"&lt;&gt;暂不胜任")</f>
        <v>0</v>
      </c>
      <c r="AL164" s="61" t="str">
        <f t="shared" si="156"/>
        <v>NA</v>
      </c>
      <c r="AM164" s="60">
        <f>COUNTIFS(配置清单!G:G,G164,配置清单!H:H,"TSE",配置清单!N:N,"在岗")</f>
        <v>0</v>
      </c>
      <c r="AN164" s="61" t="str">
        <f t="shared" si="157"/>
        <v>NA</v>
      </c>
      <c r="AO164" s="60">
        <f>COUNTIFS(配置清单!G:G,G164,配置清单!H:H,"TSE",配置清单!N:N,"在岗",配置清单!P:P,"&lt;&gt;暂不胜任")</f>
        <v>0</v>
      </c>
      <c r="AP164" s="61" t="str">
        <f t="shared" si="158"/>
        <v>NA</v>
      </c>
      <c r="AQ164" s="60">
        <f>COUNTIFS(配置清单!$G:$G,G164,配置清单!H:H,"QA",配置清单!N:N,"在岗")</f>
        <v>1</v>
      </c>
      <c r="AR164" s="61">
        <f t="shared" si="159"/>
        <v>1</v>
      </c>
      <c r="AS164" s="60">
        <f>COUNTIFS(配置清单!$G:$G,G164,配置清单!$H:$H,"QA",配置清单!$N:$N,"在岗",配置清单!$P:$P,"&lt;&gt;暂不胜任")</f>
        <v>1</v>
      </c>
      <c r="AT164" s="61">
        <f t="shared" si="160"/>
        <v>1</v>
      </c>
      <c r="AU164" s="60">
        <f>COUNTIFS(配置清单!G:G,规划及评估!G164,配置清单!H:H,"BA",配置清单!N:N,"在岗")</f>
        <v>0</v>
      </c>
      <c r="AV164" s="61" t="str">
        <f t="shared" si="161"/>
        <v>NA</v>
      </c>
      <c r="AW164" s="60">
        <f>COUNTIFS(配置清单!G:G,G164,配置清单!H:H,"BA",配置清单!N:N,"在岗",配置清单!P:P,"&lt;&gt;暂不胜任")</f>
        <v>0</v>
      </c>
      <c r="AX164" s="61" t="str">
        <f t="shared" si="162"/>
        <v>NA</v>
      </c>
      <c r="AY164" s="60">
        <f>COUNTIFS(配置清单!G:G,规划及评估!G164,配置清单!H:H,"IA",配置清单!N:N,"在岗")</f>
        <v>0</v>
      </c>
      <c r="AZ164" s="61" t="str">
        <f t="shared" si="163"/>
        <v>NA</v>
      </c>
      <c r="BA164" s="60">
        <f>COUNTIFS(配置清单!G:G,G164,配置清单!H:H,"IA",配置清单!N:N,"在岗",配置清单!P:P,"&lt;&gt;暂不胜任")</f>
        <v>0</v>
      </c>
      <c r="BB164" s="61" t="str">
        <f t="shared" si="164"/>
        <v>NA</v>
      </c>
      <c r="BC164" s="60">
        <f>COUNTIFS(配置清单!G:G,规划及评估!G164,配置清单!H:H,"产品经理",配置清单!N:N,"在岗")</f>
        <v>0</v>
      </c>
      <c r="BD164" s="61" t="str">
        <f t="shared" si="165"/>
        <v>NA</v>
      </c>
      <c r="BE164" s="60">
        <f>COUNTIFS(配置清单!G:G,G164,配置清单!H:H,"产品经理",配置清单!N:N,"在岗",配置清单!P:P,"&lt;&gt;暂不胜任")</f>
        <v>0</v>
      </c>
      <c r="BF164" s="61" t="str">
        <f t="shared" si="166"/>
        <v>NA</v>
      </c>
      <c r="BG164" s="63">
        <f t="shared" si="167"/>
        <v>2</v>
      </c>
      <c r="BH164" s="64">
        <f t="shared" si="168"/>
        <v>2</v>
      </c>
      <c r="BI164" s="64">
        <f t="shared" si="169"/>
        <v>2</v>
      </c>
      <c r="BJ164" s="64">
        <f t="shared" si="170"/>
        <v>1</v>
      </c>
      <c r="BK164" s="65">
        <f t="shared" si="171"/>
        <v>1</v>
      </c>
      <c r="BL164" s="66">
        <f t="shared" si="172"/>
        <v>0.5</v>
      </c>
      <c r="BM164" s="92">
        <f t="shared" si="173"/>
        <v>1</v>
      </c>
      <c r="BN164" s="92">
        <f t="shared" si="174"/>
        <v>0</v>
      </c>
      <c r="BO164" s="92">
        <f t="shared" si="175"/>
        <v>0</v>
      </c>
      <c r="BP164" s="92">
        <f t="shared" si="176"/>
        <v>0</v>
      </c>
      <c r="BQ164" s="92">
        <f t="shared" si="177"/>
        <v>0</v>
      </c>
      <c r="BR164" s="92">
        <f t="shared" si="178"/>
        <v>0</v>
      </c>
      <c r="BS164" s="92">
        <f t="shared" si="179"/>
        <v>0</v>
      </c>
      <c r="BT164" s="92">
        <f t="shared" si="180"/>
        <v>0</v>
      </c>
      <c r="BU164" s="92">
        <f t="shared" si="181"/>
        <v>0</v>
      </c>
      <c r="BV164" s="92">
        <f t="shared" si="182"/>
        <v>0</v>
      </c>
      <c r="BW164" s="92">
        <f t="shared" si="183"/>
        <v>1</v>
      </c>
      <c r="BX164" s="92">
        <f t="shared" si="184"/>
        <v>1</v>
      </c>
      <c r="BY164" s="92">
        <f t="shared" si="185"/>
        <v>0</v>
      </c>
      <c r="BZ164" s="92">
        <f t="shared" si="186"/>
        <v>0</v>
      </c>
      <c r="CA164" s="92">
        <f t="shared" si="187"/>
        <v>0</v>
      </c>
      <c r="CB164" s="92">
        <f t="shared" si="188"/>
        <v>0</v>
      </c>
      <c r="CC164" s="92">
        <f t="shared" si="189"/>
        <v>0</v>
      </c>
      <c r="CD164" s="92">
        <f t="shared" si="190"/>
        <v>0</v>
      </c>
    </row>
    <row r="165" spans="1:82" hidden="1">
      <c r="A165" s="34">
        <v>12</v>
      </c>
      <c r="B165" s="34" t="s">
        <v>2872</v>
      </c>
      <c r="C165" s="34" t="s">
        <v>1067</v>
      </c>
      <c r="D165" s="34" t="s">
        <v>1066</v>
      </c>
      <c r="E165" s="34" t="s">
        <v>2873</v>
      </c>
      <c r="F165" s="34" t="s">
        <v>2946</v>
      </c>
      <c r="G165" s="34" t="s">
        <v>2947</v>
      </c>
      <c r="H165" s="34" t="s">
        <v>4</v>
      </c>
      <c r="I165" s="34" t="s">
        <v>4</v>
      </c>
      <c r="J165" s="34" t="s">
        <v>34</v>
      </c>
      <c r="K165" s="34" t="s">
        <v>34</v>
      </c>
      <c r="L165" s="34" t="s">
        <v>3983</v>
      </c>
      <c r="M165" s="34" t="s">
        <v>2972</v>
      </c>
      <c r="N165" s="34">
        <v>2</v>
      </c>
      <c r="O165" s="34">
        <v>1</v>
      </c>
      <c r="P165" s="34">
        <v>2</v>
      </c>
      <c r="Q165" s="34">
        <v>1</v>
      </c>
      <c r="R165" s="34">
        <v>0</v>
      </c>
      <c r="S165" s="34">
        <v>1</v>
      </c>
      <c r="T165" s="34">
        <v>0</v>
      </c>
      <c r="U165" s="77">
        <v>0</v>
      </c>
      <c r="V165" s="136">
        <v>0</v>
      </c>
      <c r="W165" s="60">
        <f>COUNTIFS(配置清单!G:G,G165,配置清单!$H:$H,"PM",配置清单!$N:$N,"在岗")</f>
        <v>2</v>
      </c>
      <c r="X165" s="61">
        <f t="shared" si="149"/>
        <v>1</v>
      </c>
      <c r="Y165" s="60">
        <f>COUNTIFS(配置清单!$G:$G,G165,配置清单!$H:$H,"PM",配置清单!$N:$N,"在岗",配置清单!$P:$P,"&lt;&gt;暂不胜任")</f>
        <v>2</v>
      </c>
      <c r="Z165" s="61">
        <f t="shared" si="150"/>
        <v>1</v>
      </c>
      <c r="AA165" s="62">
        <f>COUNTIFS(配置清单!$G:$G,G165,配置清单!$H:$H,"SE",配置清单!$N:$N,"在岗")+COUNTIFS(配置清单!$G:$G,G165,配置清单!$H:$H,"SA",配置清单!$N:$N,"在岗")</f>
        <v>1</v>
      </c>
      <c r="AB165" s="61">
        <f t="shared" si="151"/>
        <v>1</v>
      </c>
      <c r="AC165" s="60">
        <f>COUNTIFS(配置清单!$G:$G,G165,配置清单!$H:$H,"SE",配置清单!$N:$N,"在岗",配置清单!$P:$P,"&lt;&gt;暂不胜任")+COUNTIFS(配置清单!$G:$G,G165,配置清单!$H:$H,"SA",配置清单!$N:$N,"在岗",配置清单!$P:$P,"&lt;&gt;暂不胜任")</f>
        <v>0</v>
      </c>
      <c r="AD165" s="61">
        <f t="shared" si="152"/>
        <v>0</v>
      </c>
      <c r="AE165" s="60">
        <f>COUNTIFS(配置清单!$G:$G,G165,配置清单!H:H,"MDE",配置清单!N:N,"在岗")</f>
        <v>2</v>
      </c>
      <c r="AF165" s="61">
        <f t="shared" si="153"/>
        <v>1</v>
      </c>
      <c r="AG165" s="60">
        <f>COUNTIFS(配置清单!$G:$G,G165,配置清单!$H:$H,"MDE",配置清单!$N:$N,"在岗",配置清单!$P:$P,"&lt;&gt;暂不胜任")</f>
        <v>2</v>
      </c>
      <c r="AH165" s="61">
        <f t="shared" si="154"/>
        <v>1</v>
      </c>
      <c r="AI165" s="62">
        <f>COUNTIFS(配置清单!G:G,G165,配置清单!H:H,"TPM",配置清单!N:N,"在岗")+COUNTIFS(配置清单!G:G,G165,配置清单!H:H,"TC",配置清单!N:N,"在岗")</f>
        <v>1</v>
      </c>
      <c r="AJ165" s="61">
        <f t="shared" si="155"/>
        <v>1</v>
      </c>
      <c r="AK165" s="60">
        <f>COUNTIFS(配置清单!G:G,G165,配置清单!H:H,"TPM",配置清单!N:N,"在岗",配置清单!P:P,"&lt;&gt;暂不胜任")+COUNTIFS(配置清单!G:G,G165,配置清单!H:H,"TC",配置清单!N:N,"在岗",配置清单!P:P,"&lt;&gt;暂不胜任")</f>
        <v>1</v>
      </c>
      <c r="AL165" s="61">
        <f t="shared" si="156"/>
        <v>1</v>
      </c>
      <c r="AM165" s="60">
        <f>COUNTIFS(配置清单!G:G,G165,配置清单!H:H,"TSE",配置清单!N:N,"在岗")</f>
        <v>0</v>
      </c>
      <c r="AN165" s="61" t="str">
        <f t="shared" si="157"/>
        <v>NA</v>
      </c>
      <c r="AO165" s="60">
        <f>COUNTIFS(配置清单!G:G,G165,配置清单!H:H,"TSE",配置清单!N:N,"在岗",配置清单!P:P,"&lt;&gt;暂不胜任")</f>
        <v>0</v>
      </c>
      <c r="AP165" s="61" t="str">
        <f t="shared" si="158"/>
        <v>NA</v>
      </c>
      <c r="AQ165" s="60">
        <f>COUNTIFS(配置清单!$G:$G,G165,配置清单!H:H,"QA",配置清单!N:N,"在岗")</f>
        <v>1</v>
      </c>
      <c r="AR165" s="61">
        <f t="shared" si="159"/>
        <v>1</v>
      </c>
      <c r="AS165" s="60">
        <f>COUNTIFS(配置清单!$G:$G,G165,配置清单!$H:$H,"QA",配置清单!$N:$N,"在岗",配置清单!$P:$P,"&lt;&gt;暂不胜任")</f>
        <v>1</v>
      </c>
      <c r="AT165" s="61">
        <f t="shared" si="160"/>
        <v>1</v>
      </c>
      <c r="AU165" s="60">
        <f>COUNTIFS(配置清单!G:G,规划及评估!G165,配置清单!H:H,"BA",配置清单!N:N,"在岗")</f>
        <v>0</v>
      </c>
      <c r="AV165" s="61" t="str">
        <f t="shared" si="161"/>
        <v>NA</v>
      </c>
      <c r="AW165" s="60">
        <f>COUNTIFS(配置清单!G:G,G165,配置清单!H:H,"BA",配置清单!N:N,"在岗",配置清单!P:P,"&lt;&gt;暂不胜任")</f>
        <v>0</v>
      </c>
      <c r="AX165" s="61" t="str">
        <f t="shared" si="162"/>
        <v>NA</v>
      </c>
      <c r="AY165" s="60">
        <f>COUNTIFS(配置清单!G:G,规划及评估!G165,配置清单!H:H,"IA",配置清单!N:N,"在岗")</f>
        <v>0</v>
      </c>
      <c r="AZ165" s="61" t="str">
        <f t="shared" si="163"/>
        <v>NA</v>
      </c>
      <c r="BA165" s="60">
        <f>COUNTIFS(配置清单!G:G,G165,配置清单!H:H,"IA",配置清单!N:N,"在岗",配置清单!P:P,"&lt;&gt;暂不胜任")</f>
        <v>0</v>
      </c>
      <c r="BB165" s="61" t="str">
        <f t="shared" si="164"/>
        <v>NA</v>
      </c>
      <c r="BC165" s="60">
        <f>COUNTIFS(配置清单!G:G,规划及评估!G165,配置清单!H:H,"产品经理",配置清单!N:N,"在岗")</f>
        <v>0</v>
      </c>
      <c r="BD165" s="61" t="str">
        <f t="shared" si="165"/>
        <v>NA</v>
      </c>
      <c r="BE165" s="60">
        <f>COUNTIFS(配置清单!G:G,G165,配置清单!H:H,"产品经理",配置清单!N:N,"在岗",配置清单!P:P,"&lt;&gt;暂不胜任")</f>
        <v>0</v>
      </c>
      <c r="BF165" s="61" t="str">
        <f t="shared" si="166"/>
        <v>NA</v>
      </c>
      <c r="BG165" s="63">
        <f t="shared" si="167"/>
        <v>7</v>
      </c>
      <c r="BH165" s="64">
        <f t="shared" si="168"/>
        <v>7</v>
      </c>
      <c r="BI165" s="64">
        <f t="shared" si="169"/>
        <v>7</v>
      </c>
      <c r="BJ165" s="64">
        <f t="shared" si="170"/>
        <v>6</v>
      </c>
      <c r="BK165" s="65">
        <f t="shared" si="171"/>
        <v>1</v>
      </c>
      <c r="BL165" s="66">
        <f t="shared" si="172"/>
        <v>0.8571428571428571</v>
      </c>
      <c r="BM165" s="92">
        <f t="shared" si="173"/>
        <v>2</v>
      </c>
      <c r="BN165" s="92">
        <f t="shared" si="174"/>
        <v>2</v>
      </c>
      <c r="BO165" s="92">
        <f t="shared" si="175"/>
        <v>1</v>
      </c>
      <c r="BP165" s="92">
        <f t="shared" si="176"/>
        <v>0</v>
      </c>
      <c r="BQ165" s="92">
        <f t="shared" si="177"/>
        <v>2</v>
      </c>
      <c r="BR165" s="92">
        <f t="shared" si="178"/>
        <v>2</v>
      </c>
      <c r="BS165" s="92">
        <f t="shared" si="179"/>
        <v>1</v>
      </c>
      <c r="BT165" s="92">
        <f t="shared" si="180"/>
        <v>1</v>
      </c>
      <c r="BU165" s="92">
        <f t="shared" si="181"/>
        <v>0</v>
      </c>
      <c r="BV165" s="92">
        <f t="shared" si="182"/>
        <v>0</v>
      </c>
      <c r="BW165" s="92">
        <f t="shared" si="183"/>
        <v>1</v>
      </c>
      <c r="BX165" s="92">
        <f t="shared" si="184"/>
        <v>1</v>
      </c>
      <c r="BY165" s="92">
        <f t="shared" si="185"/>
        <v>0</v>
      </c>
      <c r="BZ165" s="92">
        <f t="shared" si="186"/>
        <v>0</v>
      </c>
      <c r="CA165" s="92">
        <f t="shared" si="187"/>
        <v>0</v>
      </c>
      <c r="CB165" s="92">
        <f t="shared" si="188"/>
        <v>0</v>
      </c>
      <c r="CC165" s="92">
        <f t="shared" si="189"/>
        <v>0</v>
      </c>
      <c r="CD165" s="92">
        <f t="shared" si="190"/>
        <v>0</v>
      </c>
    </row>
    <row r="166" spans="1:82" hidden="1">
      <c r="A166" s="34">
        <v>13</v>
      </c>
      <c r="B166" s="34" t="s">
        <v>2872</v>
      </c>
      <c r="C166" s="34" t="s">
        <v>1067</v>
      </c>
      <c r="D166" s="34" t="s">
        <v>1066</v>
      </c>
      <c r="E166" s="34" t="s">
        <v>2873</v>
      </c>
      <c r="F166" s="34" t="s">
        <v>2897</v>
      </c>
      <c r="G166" s="34" t="s">
        <v>2898</v>
      </c>
      <c r="H166" s="34" t="s">
        <v>4</v>
      </c>
      <c r="I166" s="34" t="s">
        <v>4</v>
      </c>
      <c r="J166" s="34" t="s">
        <v>195</v>
      </c>
      <c r="K166" s="34" t="s">
        <v>195</v>
      </c>
      <c r="L166" s="34" t="s">
        <v>3983</v>
      </c>
      <c r="M166" s="34" t="s">
        <v>2892</v>
      </c>
      <c r="N166" s="34">
        <v>1</v>
      </c>
      <c r="O166" s="34">
        <v>0</v>
      </c>
      <c r="P166" s="34">
        <v>0</v>
      </c>
      <c r="Q166" s="34">
        <v>0</v>
      </c>
      <c r="R166" s="34">
        <v>1</v>
      </c>
      <c r="S166" s="34">
        <v>1</v>
      </c>
      <c r="T166" s="34">
        <v>0</v>
      </c>
      <c r="U166" s="77">
        <v>0</v>
      </c>
      <c r="V166" s="136">
        <v>0</v>
      </c>
      <c r="W166" s="60">
        <f>COUNTIFS(配置清单!G:G,G166,配置清单!$H:$H,"PM",配置清单!$N:$N,"在岗")</f>
        <v>1</v>
      </c>
      <c r="X166" s="61">
        <f t="shared" si="149"/>
        <v>1</v>
      </c>
      <c r="Y166" s="60">
        <f>COUNTIFS(配置清单!$G:$G,G166,配置清单!$H:$H,"PM",配置清单!$N:$N,"在岗",配置清单!$P:$P,"&lt;&gt;暂不胜任")</f>
        <v>1</v>
      </c>
      <c r="Z166" s="61">
        <f t="shared" si="150"/>
        <v>1</v>
      </c>
      <c r="AA166" s="62">
        <f>COUNTIFS(配置清单!$G:$G,G166,配置清单!$H:$H,"SE",配置清单!$N:$N,"在岗")+COUNTIFS(配置清单!$G:$G,G166,配置清单!$H:$H,"SA",配置清单!$N:$N,"在岗")</f>
        <v>0</v>
      </c>
      <c r="AB166" s="61" t="str">
        <f t="shared" si="151"/>
        <v>NA</v>
      </c>
      <c r="AC166" s="60">
        <f>COUNTIFS(配置清单!$G:$G,G166,配置清单!$H:$H,"SE",配置清单!$N:$N,"在岗",配置清单!$P:$P,"&lt;&gt;暂不胜任")+COUNTIFS(配置清单!$G:$G,G166,配置清单!$H:$H,"SA",配置清单!$N:$N,"在岗",配置清单!$P:$P,"&lt;&gt;暂不胜任")</f>
        <v>0</v>
      </c>
      <c r="AD166" s="61" t="str">
        <f t="shared" si="152"/>
        <v>NA</v>
      </c>
      <c r="AE166" s="60">
        <f>COUNTIFS(配置清单!$G:$G,G166,配置清单!H:H,"MDE",配置清单!N:N,"在岗")</f>
        <v>0</v>
      </c>
      <c r="AF166" s="61" t="str">
        <f t="shared" si="153"/>
        <v>NA</v>
      </c>
      <c r="AG166" s="60">
        <f>COUNTIFS(配置清单!$G:$G,G166,配置清单!$H:$H,"MDE",配置清单!$N:$N,"在岗",配置清单!$P:$P,"&lt;&gt;暂不胜任")</f>
        <v>0</v>
      </c>
      <c r="AH166" s="61" t="str">
        <f t="shared" si="154"/>
        <v>NA</v>
      </c>
      <c r="AI166" s="62">
        <f>COUNTIFS(配置清单!G:G,G166,配置清单!H:H,"TPM",配置清单!N:N,"在岗")+COUNTIFS(配置清单!G:G,G166,配置清单!H:H,"TC",配置清单!N:N,"在岗")</f>
        <v>0</v>
      </c>
      <c r="AJ166" s="61" t="str">
        <f t="shared" si="155"/>
        <v>NA</v>
      </c>
      <c r="AK166" s="60">
        <f>COUNTIFS(配置清单!G:G,G166,配置清单!H:H,"TPM",配置清单!N:N,"在岗",配置清单!P:P,"&lt;&gt;暂不胜任")+COUNTIFS(配置清单!G:G,G166,配置清单!H:H,"TC",配置清单!N:N,"在岗",配置清单!P:P,"&lt;&gt;暂不胜任")</f>
        <v>0</v>
      </c>
      <c r="AL166" s="61" t="str">
        <f t="shared" si="156"/>
        <v>NA</v>
      </c>
      <c r="AM166" s="60">
        <f>COUNTIFS(配置清单!G:G,G166,配置清单!H:H,"TSE",配置清单!N:N,"在岗")</f>
        <v>1</v>
      </c>
      <c r="AN166" s="61">
        <f t="shared" si="157"/>
        <v>1</v>
      </c>
      <c r="AO166" s="60">
        <f>COUNTIFS(配置清单!G:G,G166,配置清单!H:H,"TSE",配置清单!N:N,"在岗",配置清单!P:P,"&lt;&gt;暂不胜任")</f>
        <v>1</v>
      </c>
      <c r="AP166" s="61">
        <f t="shared" si="158"/>
        <v>1</v>
      </c>
      <c r="AQ166" s="60">
        <f>COUNTIFS(配置清单!$G:$G,G166,配置清单!H:H,"QA",配置清单!N:N,"在岗")</f>
        <v>1</v>
      </c>
      <c r="AR166" s="61">
        <f t="shared" si="159"/>
        <v>1</v>
      </c>
      <c r="AS166" s="60">
        <f>COUNTIFS(配置清单!$G:$G,G166,配置清单!$H:$H,"QA",配置清单!$N:$N,"在岗",配置清单!$P:$P,"&lt;&gt;暂不胜任")</f>
        <v>1</v>
      </c>
      <c r="AT166" s="61">
        <f t="shared" si="160"/>
        <v>1</v>
      </c>
      <c r="AU166" s="60">
        <f>COUNTIFS(配置清单!G:G,规划及评估!G166,配置清单!H:H,"BA",配置清单!N:N,"在岗")</f>
        <v>0</v>
      </c>
      <c r="AV166" s="61" t="str">
        <f t="shared" si="161"/>
        <v>NA</v>
      </c>
      <c r="AW166" s="60">
        <f>COUNTIFS(配置清单!G:G,G166,配置清单!H:H,"BA",配置清单!N:N,"在岗",配置清单!P:P,"&lt;&gt;暂不胜任")</f>
        <v>0</v>
      </c>
      <c r="AX166" s="61" t="str">
        <f t="shared" si="162"/>
        <v>NA</v>
      </c>
      <c r="AY166" s="60">
        <f>COUNTIFS(配置清单!G:G,规划及评估!G166,配置清单!H:H,"IA",配置清单!N:N,"在岗")</f>
        <v>0</v>
      </c>
      <c r="AZ166" s="61" t="str">
        <f t="shared" si="163"/>
        <v>NA</v>
      </c>
      <c r="BA166" s="60">
        <f>COUNTIFS(配置清单!G:G,G166,配置清单!H:H,"IA",配置清单!N:N,"在岗",配置清单!P:P,"&lt;&gt;暂不胜任")</f>
        <v>0</v>
      </c>
      <c r="BB166" s="61" t="str">
        <f t="shared" si="164"/>
        <v>NA</v>
      </c>
      <c r="BC166" s="60">
        <f>COUNTIFS(配置清单!G:G,规划及评估!G166,配置清单!H:H,"产品经理",配置清单!N:N,"在岗")</f>
        <v>0</v>
      </c>
      <c r="BD166" s="61" t="str">
        <f t="shared" si="165"/>
        <v>NA</v>
      </c>
      <c r="BE166" s="60">
        <f>COUNTIFS(配置清单!G:G,G166,配置清单!H:H,"产品经理",配置清单!N:N,"在岗",配置清单!P:P,"&lt;&gt;暂不胜任")</f>
        <v>0</v>
      </c>
      <c r="BF166" s="61" t="str">
        <f t="shared" si="166"/>
        <v>NA</v>
      </c>
      <c r="BG166" s="63">
        <f t="shared" si="167"/>
        <v>3</v>
      </c>
      <c r="BH166" s="64">
        <f t="shared" si="168"/>
        <v>3</v>
      </c>
      <c r="BI166" s="64">
        <f t="shared" si="169"/>
        <v>3</v>
      </c>
      <c r="BJ166" s="64">
        <f t="shared" si="170"/>
        <v>3</v>
      </c>
      <c r="BK166" s="65">
        <f t="shared" si="171"/>
        <v>1</v>
      </c>
      <c r="BL166" s="66">
        <f t="shared" si="172"/>
        <v>1</v>
      </c>
      <c r="BM166" s="92">
        <f t="shared" si="173"/>
        <v>1</v>
      </c>
      <c r="BN166" s="92">
        <f t="shared" si="174"/>
        <v>1</v>
      </c>
      <c r="BO166" s="92">
        <f t="shared" si="175"/>
        <v>0</v>
      </c>
      <c r="BP166" s="92">
        <f t="shared" si="176"/>
        <v>0</v>
      </c>
      <c r="BQ166" s="92">
        <f t="shared" si="177"/>
        <v>0</v>
      </c>
      <c r="BR166" s="92">
        <f t="shared" si="178"/>
        <v>0</v>
      </c>
      <c r="BS166" s="92">
        <f t="shared" si="179"/>
        <v>0</v>
      </c>
      <c r="BT166" s="92">
        <f t="shared" si="180"/>
        <v>0</v>
      </c>
      <c r="BU166" s="92">
        <f t="shared" si="181"/>
        <v>1</v>
      </c>
      <c r="BV166" s="92">
        <f t="shared" si="182"/>
        <v>1</v>
      </c>
      <c r="BW166" s="92">
        <f t="shared" si="183"/>
        <v>1</v>
      </c>
      <c r="BX166" s="92">
        <f t="shared" si="184"/>
        <v>1</v>
      </c>
      <c r="BY166" s="92">
        <f t="shared" si="185"/>
        <v>0</v>
      </c>
      <c r="BZ166" s="92">
        <f t="shared" si="186"/>
        <v>0</v>
      </c>
      <c r="CA166" s="92">
        <f t="shared" si="187"/>
        <v>0</v>
      </c>
      <c r="CB166" s="92">
        <f t="shared" si="188"/>
        <v>0</v>
      </c>
      <c r="CC166" s="92">
        <f t="shared" si="189"/>
        <v>0</v>
      </c>
      <c r="CD166" s="92">
        <f t="shared" si="190"/>
        <v>0</v>
      </c>
    </row>
    <row r="167" spans="1:82" hidden="1">
      <c r="A167" s="34">
        <v>14</v>
      </c>
      <c r="B167" s="34" t="s">
        <v>2872</v>
      </c>
      <c r="C167" s="34" t="s">
        <v>1067</v>
      </c>
      <c r="D167" s="34" t="s">
        <v>1066</v>
      </c>
      <c r="E167" s="34" t="s">
        <v>2873</v>
      </c>
      <c r="F167" s="34" t="s">
        <v>2874</v>
      </c>
      <c r="G167" s="34" t="s">
        <v>2875</v>
      </c>
      <c r="H167" s="34" t="s">
        <v>4</v>
      </c>
      <c r="I167" s="34" t="s">
        <v>4</v>
      </c>
      <c r="J167" s="34" t="s">
        <v>34</v>
      </c>
      <c r="K167" s="34" t="s">
        <v>34</v>
      </c>
      <c r="L167" s="34" t="s">
        <v>3986</v>
      </c>
      <c r="M167" s="34" t="s">
        <v>2892</v>
      </c>
      <c r="N167" s="34">
        <v>1</v>
      </c>
      <c r="O167" s="34">
        <v>2</v>
      </c>
      <c r="P167" s="34">
        <v>0</v>
      </c>
      <c r="Q167" s="34">
        <v>0</v>
      </c>
      <c r="R167" s="34">
        <v>0</v>
      </c>
      <c r="S167" s="34">
        <v>1</v>
      </c>
      <c r="T167" s="34">
        <v>0</v>
      </c>
      <c r="U167" s="77">
        <v>0</v>
      </c>
      <c r="V167" s="136">
        <v>0</v>
      </c>
      <c r="W167" s="60">
        <f>COUNTIFS(配置清单!G:G,G167,配置清单!$H:$H,"PM",配置清单!$N:$N,"在岗")</f>
        <v>1</v>
      </c>
      <c r="X167" s="61">
        <f t="shared" si="149"/>
        <v>1</v>
      </c>
      <c r="Y167" s="60">
        <f>COUNTIFS(配置清单!$G:$G,G167,配置清单!$H:$H,"PM",配置清单!$N:$N,"在岗",配置清单!$P:$P,"&lt;&gt;暂不胜任")</f>
        <v>1</v>
      </c>
      <c r="Z167" s="61">
        <f t="shared" si="150"/>
        <v>1</v>
      </c>
      <c r="AA167" s="62">
        <f>COUNTIFS(配置清单!$G:$G,G167,配置清单!$H:$H,"SE",配置清单!$N:$N,"在岗")+COUNTIFS(配置清单!$G:$G,G167,配置清单!$H:$H,"SA",配置清单!$N:$N,"在岗")</f>
        <v>2</v>
      </c>
      <c r="AB167" s="61">
        <f t="shared" si="151"/>
        <v>1</v>
      </c>
      <c r="AC167" s="60">
        <f>COUNTIFS(配置清单!$G:$G,G167,配置清单!$H:$H,"SE",配置清单!$N:$N,"在岗",配置清单!$P:$P,"&lt;&gt;暂不胜任")+COUNTIFS(配置清单!$G:$G,G167,配置清单!$H:$H,"SA",配置清单!$N:$N,"在岗",配置清单!$P:$P,"&lt;&gt;暂不胜任")</f>
        <v>2</v>
      </c>
      <c r="AD167" s="61">
        <f t="shared" si="152"/>
        <v>1</v>
      </c>
      <c r="AE167" s="60">
        <f>COUNTIFS(配置清单!$G:$G,G167,配置清单!H:H,"MDE",配置清单!N:N,"在岗")</f>
        <v>0</v>
      </c>
      <c r="AF167" s="61" t="str">
        <f t="shared" si="153"/>
        <v>NA</v>
      </c>
      <c r="AG167" s="60">
        <f>COUNTIFS(配置清单!$G:$G,G167,配置清单!$H:$H,"MDE",配置清单!$N:$N,"在岗",配置清单!$P:$P,"&lt;&gt;暂不胜任")</f>
        <v>0</v>
      </c>
      <c r="AH167" s="61" t="str">
        <f t="shared" si="154"/>
        <v>NA</v>
      </c>
      <c r="AI167" s="62">
        <f>COUNTIFS(配置清单!G:G,G167,配置清单!H:H,"TPM",配置清单!N:N,"在岗")+COUNTIFS(配置清单!G:G,G167,配置清单!H:H,"TC",配置清单!N:N,"在岗")</f>
        <v>0</v>
      </c>
      <c r="AJ167" s="61" t="str">
        <f t="shared" si="155"/>
        <v>NA</v>
      </c>
      <c r="AK167" s="60">
        <f>COUNTIFS(配置清单!G:G,G167,配置清单!H:H,"TPM",配置清单!N:N,"在岗",配置清单!P:P,"&lt;&gt;暂不胜任")+COUNTIFS(配置清单!G:G,G167,配置清单!H:H,"TC",配置清单!N:N,"在岗",配置清单!P:P,"&lt;&gt;暂不胜任")</f>
        <v>0</v>
      </c>
      <c r="AL167" s="61" t="str">
        <f t="shared" si="156"/>
        <v>NA</v>
      </c>
      <c r="AM167" s="60">
        <f>COUNTIFS(配置清单!G:G,G167,配置清单!H:H,"TSE",配置清单!N:N,"在岗")</f>
        <v>0</v>
      </c>
      <c r="AN167" s="61" t="str">
        <f t="shared" si="157"/>
        <v>NA</v>
      </c>
      <c r="AO167" s="60">
        <f>COUNTIFS(配置清单!G:G,G167,配置清单!H:H,"TSE",配置清单!N:N,"在岗",配置清单!P:P,"&lt;&gt;暂不胜任")</f>
        <v>0</v>
      </c>
      <c r="AP167" s="61" t="str">
        <f t="shared" si="158"/>
        <v>NA</v>
      </c>
      <c r="AQ167" s="60">
        <f>COUNTIFS(配置清单!$G:$G,G167,配置清单!H:H,"QA",配置清单!N:N,"在岗")</f>
        <v>1</v>
      </c>
      <c r="AR167" s="61">
        <f t="shared" si="159"/>
        <v>1</v>
      </c>
      <c r="AS167" s="60">
        <f>COUNTIFS(配置清单!$G:$G,G167,配置清单!$H:$H,"QA",配置清单!$N:$N,"在岗",配置清单!$P:$P,"&lt;&gt;暂不胜任")</f>
        <v>1</v>
      </c>
      <c r="AT167" s="61">
        <f t="shared" si="160"/>
        <v>1</v>
      </c>
      <c r="AU167" s="60">
        <f>COUNTIFS(配置清单!G:G,规划及评估!G167,配置清单!H:H,"BA",配置清单!N:N,"在岗")</f>
        <v>0</v>
      </c>
      <c r="AV167" s="61" t="str">
        <f t="shared" si="161"/>
        <v>NA</v>
      </c>
      <c r="AW167" s="60">
        <f>COUNTIFS(配置清单!G:G,G167,配置清单!H:H,"BA",配置清单!N:N,"在岗",配置清单!P:P,"&lt;&gt;暂不胜任")</f>
        <v>0</v>
      </c>
      <c r="AX167" s="61" t="str">
        <f t="shared" si="162"/>
        <v>NA</v>
      </c>
      <c r="AY167" s="60">
        <f>COUNTIFS(配置清单!G:G,规划及评估!G167,配置清单!H:H,"IA",配置清单!N:N,"在岗")</f>
        <v>0</v>
      </c>
      <c r="AZ167" s="61" t="str">
        <f t="shared" si="163"/>
        <v>NA</v>
      </c>
      <c r="BA167" s="60">
        <f>COUNTIFS(配置清单!G:G,G167,配置清单!H:H,"IA",配置清单!N:N,"在岗",配置清单!P:P,"&lt;&gt;暂不胜任")</f>
        <v>0</v>
      </c>
      <c r="BB167" s="61" t="str">
        <f t="shared" si="164"/>
        <v>NA</v>
      </c>
      <c r="BC167" s="60">
        <f>COUNTIFS(配置清单!G:G,规划及评估!G167,配置清单!H:H,"产品经理",配置清单!N:N,"在岗")</f>
        <v>0</v>
      </c>
      <c r="BD167" s="61" t="str">
        <f t="shared" si="165"/>
        <v>NA</v>
      </c>
      <c r="BE167" s="60">
        <f>COUNTIFS(配置清单!G:G,G167,配置清单!H:H,"产品经理",配置清单!N:N,"在岗",配置清单!P:P,"&lt;&gt;暂不胜任")</f>
        <v>0</v>
      </c>
      <c r="BF167" s="61" t="str">
        <f t="shared" si="166"/>
        <v>NA</v>
      </c>
      <c r="BG167" s="63">
        <f t="shared" si="167"/>
        <v>4</v>
      </c>
      <c r="BH167" s="64">
        <f t="shared" si="168"/>
        <v>4</v>
      </c>
      <c r="BI167" s="64">
        <f t="shared" si="169"/>
        <v>4</v>
      </c>
      <c r="BJ167" s="64">
        <f t="shared" si="170"/>
        <v>4</v>
      </c>
      <c r="BK167" s="65">
        <f t="shared" si="171"/>
        <v>1</v>
      </c>
      <c r="BL167" s="66">
        <f t="shared" si="172"/>
        <v>1</v>
      </c>
      <c r="BM167" s="92">
        <f t="shared" si="173"/>
        <v>1</v>
      </c>
      <c r="BN167" s="92">
        <f t="shared" si="174"/>
        <v>1</v>
      </c>
      <c r="BO167" s="92">
        <f t="shared" si="175"/>
        <v>2</v>
      </c>
      <c r="BP167" s="92">
        <f t="shared" si="176"/>
        <v>2</v>
      </c>
      <c r="BQ167" s="92">
        <f t="shared" si="177"/>
        <v>0</v>
      </c>
      <c r="BR167" s="92">
        <f t="shared" si="178"/>
        <v>0</v>
      </c>
      <c r="BS167" s="92">
        <f t="shared" si="179"/>
        <v>0</v>
      </c>
      <c r="BT167" s="92">
        <f t="shared" si="180"/>
        <v>0</v>
      </c>
      <c r="BU167" s="92">
        <f t="shared" si="181"/>
        <v>0</v>
      </c>
      <c r="BV167" s="92">
        <f t="shared" si="182"/>
        <v>0</v>
      </c>
      <c r="BW167" s="92">
        <f t="shared" si="183"/>
        <v>1</v>
      </c>
      <c r="BX167" s="92">
        <f t="shared" si="184"/>
        <v>1</v>
      </c>
      <c r="BY167" s="92">
        <f t="shared" si="185"/>
        <v>0</v>
      </c>
      <c r="BZ167" s="92">
        <f t="shared" si="186"/>
        <v>0</v>
      </c>
      <c r="CA167" s="92">
        <f t="shared" si="187"/>
        <v>0</v>
      </c>
      <c r="CB167" s="92">
        <f t="shared" si="188"/>
        <v>0</v>
      </c>
      <c r="CC167" s="92">
        <f t="shared" si="189"/>
        <v>0</v>
      </c>
      <c r="CD167" s="92">
        <f t="shared" si="190"/>
        <v>0</v>
      </c>
    </row>
    <row r="168" spans="1:82" hidden="1">
      <c r="A168" s="34">
        <v>15</v>
      </c>
      <c r="B168" s="34" t="s">
        <v>2872</v>
      </c>
      <c r="C168" s="34" t="s">
        <v>1067</v>
      </c>
      <c r="D168" s="34" t="s">
        <v>1962</v>
      </c>
      <c r="E168" s="34" t="s">
        <v>2873</v>
      </c>
      <c r="F168" s="34" t="s">
        <v>3025</v>
      </c>
      <c r="G168" s="34" t="s">
        <v>3026</v>
      </c>
      <c r="H168" s="34" t="s">
        <v>6</v>
      </c>
      <c r="I168" s="34" t="s">
        <v>6</v>
      </c>
      <c r="J168" s="34" t="s">
        <v>195</v>
      </c>
      <c r="K168" s="34" t="s">
        <v>195</v>
      </c>
      <c r="L168" s="34" t="s">
        <v>3983</v>
      </c>
      <c r="M168" s="34" t="s">
        <v>3040</v>
      </c>
      <c r="N168" s="34">
        <v>1</v>
      </c>
      <c r="O168" s="34">
        <v>0</v>
      </c>
      <c r="P168" s="34">
        <v>1</v>
      </c>
      <c r="Q168" s="34">
        <v>1</v>
      </c>
      <c r="R168" s="34">
        <v>0</v>
      </c>
      <c r="S168" s="34">
        <v>1</v>
      </c>
      <c r="T168" s="34">
        <v>0</v>
      </c>
      <c r="U168" s="77">
        <v>0</v>
      </c>
      <c r="V168" s="136">
        <v>0</v>
      </c>
      <c r="W168" s="60">
        <f>COUNTIFS(配置清单!G:G,G168,配置清单!$H:$H,"PM",配置清单!$N:$N,"在岗")</f>
        <v>1</v>
      </c>
      <c r="X168" s="61">
        <f t="shared" si="149"/>
        <v>1</v>
      </c>
      <c r="Y168" s="60">
        <f>COUNTIFS(配置清单!$G:$G,G168,配置清单!$H:$H,"PM",配置清单!$N:$N,"在岗",配置清单!$P:$P,"&lt;&gt;暂不胜任")</f>
        <v>1</v>
      </c>
      <c r="Z168" s="61">
        <f t="shared" si="150"/>
        <v>1</v>
      </c>
      <c r="AA168" s="62">
        <f>COUNTIFS(配置清单!$G:$G,G168,配置清单!$H:$H,"SE",配置清单!$N:$N,"在岗")+COUNTIFS(配置清单!$G:$G,G168,配置清单!$H:$H,"SA",配置清单!$N:$N,"在岗")</f>
        <v>0</v>
      </c>
      <c r="AB168" s="61" t="str">
        <f t="shared" si="151"/>
        <v>NA</v>
      </c>
      <c r="AC168" s="60">
        <f>COUNTIFS(配置清单!$G:$G,G168,配置清单!$H:$H,"SE",配置清单!$N:$N,"在岗",配置清单!$P:$P,"&lt;&gt;暂不胜任")+COUNTIFS(配置清单!$G:$G,G168,配置清单!$H:$H,"SA",配置清单!$N:$N,"在岗",配置清单!$P:$P,"&lt;&gt;暂不胜任")</f>
        <v>0</v>
      </c>
      <c r="AD168" s="61" t="str">
        <f t="shared" si="152"/>
        <v>NA</v>
      </c>
      <c r="AE168" s="60">
        <f>COUNTIFS(配置清单!$G:$G,G168,配置清单!H:H,"MDE",配置清单!N:N,"在岗")</f>
        <v>1</v>
      </c>
      <c r="AF168" s="61">
        <f t="shared" si="153"/>
        <v>1</v>
      </c>
      <c r="AG168" s="60">
        <f>COUNTIFS(配置清单!$G:$G,G168,配置清单!$H:$H,"MDE",配置清单!$N:$N,"在岗",配置清单!$P:$P,"&lt;&gt;暂不胜任")</f>
        <v>1</v>
      </c>
      <c r="AH168" s="61">
        <f t="shared" si="154"/>
        <v>1</v>
      </c>
      <c r="AI168" s="62">
        <f>COUNTIFS(配置清单!G:G,G168,配置清单!H:H,"TPM",配置清单!N:N,"在岗")+COUNTIFS(配置清单!G:G,G168,配置清单!H:H,"TC",配置清单!N:N,"在岗")</f>
        <v>1</v>
      </c>
      <c r="AJ168" s="61">
        <f t="shared" si="155"/>
        <v>1</v>
      </c>
      <c r="AK168" s="60">
        <f>COUNTIFS(配置清单!G:G,G168,配置清单!H:H,"TPM",配置清单!N:N,"在岗",配置清单!P:P,"&lt;&gt;暂不胜任")+COUNTIFS(配置清单!G:G,G168,配置清单!H:H,"TC",配置清单!N:N,"在岗",配置清单!P:P,"&lt;&gt;暂不胜任")</f>
        <v>1</v>
      </c>
      <c r="AL168" s="61">
        <f t="shared" si="156"/>
        <v>1</v>
      </c>
      <c r="AM168" s="60">
        <f>COUNTIFS(配置清单!G:G,G168,配置清单!H:H,"TSE",配置清单!N:N,"在岗")</f>
        <v>0</v>
      </c>
      <c r="AN168" s="61" t="str">
        <f t="shared" si="157"/>
        <v>NA</v>
      </c>
      <c r="AO168" s="60">
        <f>COUNTIFS(配置清单!G:G,G168,配置清单!H:H,"TSE",配置清单!N:N,"在岗",配置清单!P:P,"&lt;&gt;暂不胜任")</f>
        <v>0</v>
      </c>
      <c r="AP168" s="61" t="str">
        <f t="shared" si="158"/>
        <v>NA</v>
      </c>
      <c r="AQ168" s="60">
        <f>COUNTIFS(配置清单!$G:$G,G168,配置清单!H:H,"QA",配置清单!N:N,"在岗")</f>
        <v>1</v>
      </c>
      <c r="AR168" s="61">
        <f t="shared" si="159"/>
        <v>1</v>
      </c>
      <c r="AS168" s="60">
        <f>COUNTIFS(配置清单!$G:$G,G168,配置清单!$H:$H,"QA",配置清单!$N:$N,"在岗",配置清单!$P:$P,"&lt;&gt;暂不胜任")</f>
        <v>1</v>
      </c>
      <c r="AT168" s="61">
        <f t="shared" si="160"/>
        <v>1</v>
      </c>
      <c r="AU168" s="60">
        <f>COUNTIFS(配置清单!G:G,规划及评估!G168,配置清单!H:H,"BA",配置清单!N:N,"在岗")</f>
        <v>0</v>
      </c>
      <c r="AV168" s="61" t="str">
        <f t="shared" si="161"/>
        <v>NA</v>
      </c>
      <c r="AW168" s="60">
        <f>COUNTIFS(配置清单!G:G,G168,配置清单!H:H,"BA",配置清单!N:N,"在岗",配置清单!P:P,"&lt;&gt;暂不胜任")</f>
        <v>0</v>
      </c>
      <c r="AX168" s="61" t="str">
        <f t="shared" si="162"/>
        <v>NA</v>
      </c>
      <c r="AY168" s="60">
        <f>COUNTIFS(配置清单!G:G,规划及评估!G168,配置清单!H:H,"IA",配置清单!N:N,"在岗")</f>
        <v>0</v>
      </c>
      <c r="AZ168" s="61" t="str">
        <f t="shared" si="163"/>
        <v>NA</v>
      </c>
      <c r="BA168" s="60">
        <f>COUNTIFS(配置清单!G:G,G168,配置清单!H:H,"IA",配置清单!N:N,"在岗",配置清单!P:P,"&lt;&gt;暂不胜任")</f>
        <v>0</v>
      </c>
      <c r="BB168" s="61" t="str">
        <f t="shared" si="164"/>
        <v>NA</v>
      </c>
      <c r="BC168" s="60">
        <f>COUNTIFS(配置清单!G:G,规划及评估!G168,配置清单!H:H,"产品经理",配置清单!N:N,"在岗")</f>
        <v>0</v>
      </c>
      <c r="BD168" s="61" t="str">
        <f t="shared" si="165"/>
        <v>NA</v>
      </c>
      <c r="BE168" s="60">
        <f>COUNTIFS(配置清单!G:G,G168,配置清单!H:H,"产品经理",配置清单!N:N,"在岗",配置清单!P:P,"&lt;&gt;暂不胜任")</f>
        <v>0</v>
      </c>
      <c r="BF168" s="61" t="str">
        <f t="shared" si="166"/>
        <v>NA</v>
      </c>
      <c r="BG168" s="63">
        <f t="shared" si="167"/>
        <v>4</v>
      </c>
      <c r="BH168" s="64">
        <f t="shared" si="168"/>
        <v>4</v>
      </c>
      <c r="BI168" s="64">
        <f t="shared" si="169"/>
        <v>4</v>
      </c>
      <c r="BJ168" s="64">
        <f t="shared" si="170"/>
        <v>4</v>
      </c>
      <c r="BK168" s="65">
        <f t="shared" si="171"/>
        <v>1</v>
      </c>
      <c r="BL168" s="66">
        <f t="shared" si="172"/>
        <v>1</v>
      </c>
      <c r="BM168" s="92">
        <f t="shared" si="173"/>
        <v>1</v>
      </c>
      <c r="BN168" s="92">
        <f t="shared" si="174"/>
        <v>1</v>
      </c>
      <c r="BO168" s="92">
        <f t="shared" si="175"/>
        <v>0</v>
      </c>
      <c r="BP168" s="92">
        <f t="shared" si="176"/>
        <v>0</v>
      </c>
      <c r="BQ168" s="92">
        <f t="shared" si="177"/>
        <v>1</v>
      </c>
      <c r="BR168" s="92">
        <f t="shared" si="178"/>
        <v>1</v>
      </c>
      <c r="BS168" s="92">
        <f t="shared" si="179"/>
        <v>1</v>
      </c>
      <c r="BT168" s="92">
        <f t="shared" si="180"/>
        <v>1</v>
      </c>
      <c r="BU168" s="92">
        <f t="shared" si="181"/>
        <v>0</v>
      </c>
      <c r="BV168" s="92">
        <f t="shared" si="182"/>
        <v>0</v>
      </c>
      <c r="BW168" s="92">
        <f t="shared" si="183"/>
        <v>1</v>
      </c>
      <c r="BX168" s="92">
        <f t="shared" si="184"/>
        <v>1</v>
      </c>
      <c r="BY168" s="92">
        <f t="shared" si="185"/>
        <v>0</v>
      </c>
      <c r="BZ168" s="92">
        <f t="shared" si="186"/>
        <v>0</v>
      </c>
      <c r="CA168" s="92">
        <f t="shared" si="187"/>
        <v>0</v>
      </c>
      <c r="CB168" s="92">
        <f t="shared" si="188"/>
        <v>0</v>
      </c>
      <c r="CC168" s="92">
        <f t="shared" si="189"/>
        <v>0</v>
      </c>
      <c r="CD168" s="92">
        <f t="shared" si="190"/>
        <v>0</v>
      </c>
    </row>
    <row r="169" spans="1:82" hidden="1">
      <c r="A169" s="34">
        <v>16</v>
      </c>
      <c r="B169" s="34" t="s">
        <v>2872</v>
      </c>
      <c r="C169" s="34" t="s">
        <v>1067</v>
      </c>
      <c r="D169" s="34" t="s">
        <v>1066</v>
      </c>
      <c r="E169" s="34" t="s">
        <v>2873</v>
      </c>
      <c r="F169" s="34" t="s">
        <v>3059</v>
      </c>
      <c r="G169" s="34" t="s">
        <v>3060</v>
      </c>
      <c r="H169" s="34" t="s">
        <v>7</v>
      </c>
      <c r="I169" s="34" t="s">
        <v>7</v>
      </c>
      <c r="J169" s="34" t="s">
        <v>195</v>
      </c>
      <c r="K169" s="34" t="s">
        <v>195</v>
      </c>
      <c r="L169" s="34" t="s">
        <v>3983</v>
      </c>
      <c r="M169" s="34" t="s">
        <v>2892</v>
      </c>
      <c r="N169" s="34">
        <v>1</v>
      </c>
      <c r="O169" s="34">
        <v>1</v>
      </c>
      <c r="P169" s="34">
        <v>1</v>
      </c>
      <c r="Q169" s="34">
        <v>0</v>
      </c>
      <c r="R169" s="34">
        <v>0</v>
      </c>
      <c r="S169" s="34">
        <v>1</v>
      </c>
      <c r="T169" s="34">
        <v>0</v>
      </c>
      <c r="U169" s="77">
        <v>0</v>
      </c>
      <c r="V169" s="136">
        <v>0</v>
      </c>
      <c r="W169" s="60">
        <f>COUNTIFS(配置清单!G:G,G169,配置清单!$H:$H,"PM",配置清单!$N:$N,"在岗")</f>
        <v>1</v>
      </c>
      <c r="X169" s="61">
        <f t="shared" si="149"/>
        <v>1</v>
      </c>
      <c r="Y169" s="60">
        <f>COUNTIFS(配置清单!$G:$G,G169,配置清单!$H:$H,"PM",配置清单!$N:$N,"在岗",配置清单!$P:$P,"&lt;&gt;暂不胜任")</f>
        <v>1</v>
      </c>
      <c r="Z169" s="61">
        <f t="shared" si="150"/>
        <v>1</v>
      </c>
      <c r="AA169" s="62">
        <f>COUNTIFS(配置清单!$G:$G,G169,配置清单!$H:$H,"SE",配置清单!$N:$N,"在岗")+COUNTIFS(配置清单!$G:$G,G169,配置清单!$H:$H,"SA",配置清单!$N:$N,"在岗")</f>
        <v>1</v>
      </c>
      <c r="AB169" s="61">
        <f t="shared" si="151"/>
        <v>1</v>
      </c>
      <c r="AC169" s="60">
        <f>COUNTIFS(配置清单!$G:$G,G169,配置清单!$H:$H,"SE",配置清单!$N:$N,"在岗",配置清单!$P:$P,"&lt;&gt;暂不胜任")+COUNTIFS(配置清单!$G:$G,G169,配置清单!$H:$H,"SA",配置清单!$N:$N,"在岗",配置清单!$P:$P,"&lt;&gt;暂不胜任")</f>
        <v>1</v>
      </c>
      <c r="AD169" s="61">
        <f t="shared" si="152"/>
        <v>1</v>
      </c>
      <c r="AE169" s="60">
        <f>COUNTIFS(配置清单!$G:$G,G169,配置清单!H:H,"MDE",配置清单!N:N,"在岗")</f>
        <v>1</v>
      </c>
      <c r="AF169" s="61">
        <f t="shared" si="153"/>
        <v>1</v>
      </c>
      <c r="AG169" s="60">
        <f>COUNTIFS(配置清单!$G:$G,G169,配置清单!$H:$H,"MDE",配置清单!$N:$N,"在岗",配置清单!$P:$P,"&lt;&gt;暂不胜任")</f>
        <v>1</v>
      </c>
      <c r="AH169" s="61">
        <f t="shared" si="154"/>
        <v>1</v>
      </c>
      <c r="AI169" s="62">
        <f>COUNTIFS(配置清单!G:G,G169,配置清单!H:H,"TPM",配置清单!N:N,"在岗")+COUNTIFS(配置清单!G:G,G169,配置清单!H:H,"TC",配置清单!N:N,"在岗")</f>
        <v>0</v>
      </c>
      <c r="AJ169" s="61" t="str">
        <f t="shared" si="155"/>
        <v>NA</v>
      </c>
      <c r="AK169" s="60">
        <f>COUNTIFS(配置清单!G:G,G169,配置清单!H:H,"TPM",配置清单!N:N,"在岗",配置清单!P:P,"&lt;&gt;暂不胜任")+COUNTIFS(配置清单!G:G,G169,配置清单!H:H,"TC",配置清单!N:N,"在岗",配置清单!P:P,"&lt;&gt;暂不胜任")</f>
        <v>0</v>
      </c>
      <c r="AL169" s="61" t="str">
        <f t="shared" si="156"/>
        <v>NA</v>
      </c>
      <c r="AM169" s="60">
        <f>COUNTIFS(配置清单!G:G,G169,配置清单!H:H,"TSE",配置清单!N:N,"在岗")</f>
        <v>0</v>
      </c>
      <c r="AN169" s="61" t="str">
        <f t="shared" si="157"/>
        <v>NA</v>
      </c>
      <c r="AO169" s="60">
        <f>COUNTIFS(配置清单!G:G,G169,配置清单!H:H,"TSE",配置清单!N:N,"在岗",配置清单!P:P,"&lt;&gt;暂不胜任")</f>
        <v>0</v>
      </c>
      <c r="AP169" s="61" t="str">
        <f t="shared" si="158"/>
        <v>NA</v>
      </c>
      <c r="AQ169" s="60">
        <f>COUNTIFS(配置清单!$G:$G,G169,配置清单!H:H,"QA",配置清单!N:N,"在岗")</f>
        <v>1</v>
      </c>
      <c r="AR169" s="61">
        <f t="shared" si="159"/>
        <v>1</v>
      </c>
      <c r="AS169" s="60">
        <f>COUNTIFS(配置清单!$G:$G,G169,配置清单!$H:$H,"QA",配置清单!$N:$N,"在岗",配置清单!$P:$P,"&lt;&gt;暂不胜任")</f>
        <v>1</v>
      </c>
      <c r="AT169" s="61">
        <f t="shared" si="160"/>
        <v>1</v>
      </c>
      <c r="AU169" s="60">
        <f>COUNTIFS(配置清单!G:G,规划及评估!G169,配置清单!H:H,"BA",配置清单!N:N,"在岗")</f>
        <v>0</v>
      </c>
      <c r="AV169" s="61" t="str">
        <f t="shared" si="161"/>
        <v>NA</v>
      </c>
      <c r="AW169" s="60">
        <f>COUNTIFS(配置清单!G:G,G169,配置清单!H:H,"BA",配置清单!N:N,"在岗",配置清单!P:P,"&lt;&gt;暂不胜任")</f>
        <v>0</v>
      </c>
      <c r="AX169" s="61" t="str">
        <f t="shared" si="162"/>
        <v>NA</v>
      </c>
      <c r="AY169" s="60">
        <f>COUNTIFS(配置清单!G:G,规划及评估!G169,配置清单!H:H,"IA",配置清单!N:N,"在岗")</f>
        <v>0</v>
      </c>
      <c r="AZ169" s="61" t="str">
        <f t="shared" si="163"/>
        <v>NA</v>
      </c>
      <c r="BA169" s="60">
        <f>COUNTIFS(配置清单!G:G,G169,配置清单!H:H,"IA",配置清单!N:N,"在岗",配置清单!P:P,"&lt;&gt;暂不胜任")</f>
        <v>0</v>
      </c>
      <c r="BB169" s="61" t="str">
        <f t="shared" si="164"/>
        <v>NA</v>
      </c>
      <c r="BC169" s="60">
        <f>COUNTIFS(配置清单!G:G,规划及评估!G169,配置清单!H:H,"产品经理",配置清单!N:N,"在岗")</f>
        <v>0</v>
      </c>
      <c r="BD169" s="61" t="str">
        <f t="shared" si="165"/>
        <v>NA</v>
      </c>
      <c r="BE169" s="60">
        <f>COUNTIFS(配置清单!G:G,G169,配置清单!H:H,"产品经理",配置清单!N:N,"在岗",配置清单!P:P,"&lt;&gt;暂不胜任")</f>
        <v>0</v>
      </c>
      <c r="BF169" s="61" t="str">
        <f t="shared" si="166"/>
        <v>NA</v>
      </c>
      <c r="BG169" s="63">
        <f t="shared" si="167"/>
        <v>4</v>
      </c>
      <c r="BH169" s="64">
        <f t="shared" si="168"/>
        <v>4</v>
      </c>
      <c r="BI169" s="64">
        <f t="shared" si="169"/>
        <v>4</v>
      </c>
      <c r="BJ169" s="64">
        <f t="shared" si="170"/>
        <v>4</v>
      </c>
      <c r="BK169" s="65">
        <f t="shared" si="171"/>
        <v>1</v>
      </c>
      <c r="BL169" s="66">
        <f t="shared" si="172"/>
        <v>1</v>
      </c>
      <c r="BM169" s="92">
        <f t="shared" si="173"/>
        <v>1</v>
      </c>
      <c r="BN169" s="92">
        <f t="shared" si="174"/>
        <v>1</v>
      </c>
      <c r="BO169" s="92">
        <f t="shared" si="175"/>
        <v>1</v>
      </c>
      <c r="BP169" s="92">
        <f t="shared" si="176"/>
        <v>1</v>
      </c>
      <c r="BQ169" s="92">
        <f t="shared" si="177"/>
        <v>1</v>
      </c>
      <c r="BR169" s="92">
        <f t="shared" si="178"/>
        <v>1</v>
      </c>
      <c r="BS169" s="92">
        <f t="shared" si="179"/>
        <v>0</v>
      </c>
      <c r="BT169" s="92">
        <f t="shared" si="180"/>
        <v>0</v>
      </c>
      <c r="BU169" s="92">
        <f t="shared" si="181"/>
        <v>0</v>
      </c>
      <c r="BV169" s="92">
        <f t="shared" si="182"/>
        <v>0</v>
      </c>
      <c r="BW169" s="92">
        <f t="shared" si="183"/>
        <v>1</v>
      </c>
      <c r="BX169" s="92">
        <f t="shared" si="184"/>
        <v>1</v>
      </c>
      <c r="BY169" s="92">
        <f t="shared" si="185"/>
        <v>0</v>
      </c>
      <c r="BZ169" s="92">
        <f t="shared" si="186"/>
        <v>0</v>
      </c>
      <c r="CA169" s="92">
        <f t="shared" si="187"/>
        <v>0</v>
      </c>
      <c r="CB169" s="92">
        <f t="shared" si="188"/>
        <v>0</v>
      </c>
      <c r="CC169" s="92">
        <f t="shared" si="189"/>
        <v>0</v>
      </c>
      <c r="CD169" s="92">
        <f t="shared" si="190"/>
        <v>0</v>
      </c>
    </row>
    <row r="170" spans="1:82" hidden="1">
      <c r="A170" s="34">
        <v>17</v>
      </c>
      <c r="B170" s="34" t="s">
        <v>2872</v>
      </c>
      <c r="C170" s="34" t="s">
        <v>1067</v>
      </c>
      <c r="D170" s="34" t="s">
        <v>1066</v>
      </c>
      <c r="E170" s="34" t="s">
        <v>2873</v>
      </c>
      <c r="F170" s="34" t="s">
        <v>2903</v>
      </c>
      <c r="G170" s="34" t="s">
        <v>2904</v>
      </c>
      <c r="H170" s="34" t="s">
        <v>6</v>
      </c>
      <c r="I170" s="34" t="s">
        <v>6</v>
      </c>
      <c r="J170" s="34" t="s">
        <v>195</v>
      </c>
      <c r="K170" s="34" t="s">
        <v>195</v>
      </c>
      <c r="L170" s="34" t="s">
        <v>3986</v>
      </c>
      <c r="M170" s="34" t="s">
        <v>194</v>
      </c>
      <c r="N170" s="34">
        <v>1</v>
      </c>
      <c r="O170" s="34">
        <v>0</v>
      </c>
      <c r="P170" s="34">
        <v>0</v>
      </c>
      <c r="Q170" s="34">
        <v>0</v>
      </c>
      <c r="R170" s="34">
        <v>0</v>
      </c>
      <c r="S170" s="34">
        <v>0</v>
      </c>
      <c r="T170" s="34">
        <v>0</v>
      </c>
      <c r="U170" s="77">
        <v>0</v>
      </c>
      <c r="V170" s="136">
        <v>0</v>
      </c>
      <c r="W170" s="60">
        <f>COUNTIFS(配置清单!G:G,G170,配置清单!$H:$H,"PM",配置清单!$N:$N,"在岗")</f>
        <v>1</v>
      </c>
      <c r="X170" s="61">
        <f t="shared" si="149"/>
        <v>1</v>
      </c>
      <c r="Y170" s="60">
        <f>COUNTIFS(配置清单!$G:$G,G170,配置清单!$H:$H,"PM",配置清单!$N:$N,"在岗",配置清单!$P:$P,"&lt;&gt;暂不胜任")</f>
        <v>1</v>
      </c>
      <c r="Z170" s="61">
        <f t="shared" si="150"/>
        <v>1</v>
      </c>
      <c r="AA170" s="62">
        <f>COUNTIFS(配置清单!$G:$G,G170,配置清单!$H:$H,"SE",配置清单!$N:$N,"在岗")+COUNTIFS(配置清单!$G:$G,G170,配置清单!$H:$H,"SA",配置清单!$N:$N,"在岗")</f>
        <v>0</v>
      </c>
      <c r="AB170" s="61" t="str">
        <f t="shared" si="151"/>
        <v>NA</v>
      </c>
      <c r="AC170" s="60">
        <f>COUNTIFS(配置清单!$G:$G,G170,配置清单!$H:$H,"SE",配置清单!$N:$N,"在岗",配置清单!$P:$P,"&lt;&gt;暂不胜任")+COUNTIFS(配置清单!$G:$G,G170,配置清单!$H:$H,"SA",配置清单!$N:$N,"在岗",配置清单!$P:$P,"&lt;&gt;暂不胜任")</f>
        <v>0</v>
      </c>
      <c r="AD170" s="61" t="str">
        <f t="shared" si="152"/>
        <v>NA</v>
      </c>
      <c r="AE170" s="60">
        <f>COUNTIFS(配置清单!$G:$G,G170,配置清单!H:H,"MDE",配置清单!N:N,"在岗")</f>
        <v>0</v>
      </c>
      <c r="AF170" s="61" t="str">
        <f t="shared" si="153"/>
        <v>NA</v>
      </c>
      <c r="AG170" s="60">
        <f>COUNTIFS(配置清单!$G:$G,G170,配置清单!$H:$H,"MDE",配置清单!$N:$N,"在岗",配置清单!$P:$P,"&lt;&gt;暂不胜任")</f>
        <v>0</v>
      </c>
      <c r="AH170" s="61" t="str">
        <f t="shared" si="154"/>
        <v>NA</v>
      </c>
      <c r="AI170" s="62">
        <f>COUNTIFS(配置清单!G:G,G170,配置清单!H:H,"TPM",配置清单!N:N,"在岗")+COUNTIFS(配置清单!G:G,G170,配置清单!H:H,"TC",配置清单!N:N,"在岗")</f>
        <v>0</v>
      </c>
      <c r="AJ170" s="61" t="str">
        <f t="shared" si="155"/>
        <v>NA</v>
      </c>
      <c r="AK170" s="60">
        <f>COUNTIFS(配置清单!G:G,G170,配置清单!H:H,"TPM",配置清单!N:N,"在岗",配置清单!P:P,"&lt;&gt;暂不胜任")+COUNTIFS(配置清单!G:G,G170,配置清单!H:H,"TC",配置清单!N:N,"在岗",配置清单!P:P,"&lt;&gt;暂不胜任")</f>
        <v>0</v>
      </c>
      <c r="AL170" s="61" t="str">
        <f t="shared" si="156"/>
        <v>NA</v>
      </c>
      <c r="AM170" s="60">
        <f>COUNTIFS(配置清单!G:G,G170,配置清单!H:H,"TSE",配置清单!N:N,"在岗")</f>
        <v>0</v>
      </c>
      <c r="AN170" s="61" t="str">
        <f t="shared" si="157"/>
        <v>NA</v>
      </c>
      <c r="AO170" s="60">
        <f>COUNTIFS(配置清单!G:G,G170,配置清单!H:H,"TSE",配置清单!N:N,"在岗",配置清单!P:P,"&lt;&gt;暂不胜任")</f>
        <v>0</v>
      </c>
      <c r="AP170" s="61" t="str">
        <f t="shared" si="158"/>
        <v>NA</v>
      </c>
      <c r="AQ170" s="60">
        <f>COUNTIFS(配置清单!$G:$G,G170,配置清单!H:H,"QA",配置清单!N:N,"在岗")</f>
        <v>0</v>
      </c>
      <c r="AR170" s="61" t="str">
        <f t="shared" si="159"/>
        <v>NA</v>
      </c>
      <c r="AS170" s="60">
        <f>COUNTIFS(配置清单!$G:$G,G170,配置清单!$H:$H,"QA",配置清单!$N:$N,"在岗",配置清单!$P:$P,"&lt;&gt;暂不胜任")</f>
        <v>0</v>
      </c>
      <c r="AT170" s="61" t="str">
        <f t="shared" si="160"/>
        <v>NA</v>
      </c>
      <c r="AU170" s="60">
        <f>COUNTIFS(配置清单!G:G,规划及评估!G170,配置清单!H:H,"BA",配置清单!N:N,"在岗")</f>
        <v>0</v>
      </c>
      <c r="AV170" s="61" t="str">
        <f t="shared" si="161"/>
        <v>NA</v>
      </c>
      <c r="AW170" s="60">
        <f>COUNTIFS(配置清单!G:G,G170,配置清单!H:H,"BA",配置清单!N:N,"在岗",配置清单!P:P,"&lt;&gt;暂不胜任")</f>
        <v>0</v>
      </c>
      <c r="AX170" s="61" t="str">
        <f t="shared" si="162"/>
        <v>NA</v>
      </c>
      <c r="AY170" s="60">
        <f>COUNTIFS(配置清单!G:G,规划及评估!G170,配置清单!H:H,"IA",配置清单!N:N,"在岗")</f>
        <v>0</v>
      </c>
      <c r="AZ170" s="61" t="str">
        <f t="shared" si="163"/>
        <v>NA</v>
      </c>
      <c r="BA170" s="60">
        <f>COUNTIFS(配置清单!G:G,G170,配置清单!H:H,"IA",配置清单!N:N,"在岗",配置清单!P:P,"&lt;&gt;暂不胜任")</f>
        <v>0</v>
      </c>
      <c r="BB170" s="61" t="str">
        <f t="shared" si="164"/>
        <v>NA</v>
      </c>
      <c r="BC170" s="60">
        <f>COUNTIFS(配置清单!G:G,规划及评估!G170,配置清单!H:H,"产品经理",配置清单!N:N,"在岗")</f>
        <v>0</v>
      </c>
      <c r="BD170" s="61" t="str">
        <f t="shared" si="165"/>
        <v>NA</v>
      </c>
      <c r="BE170" s="60">
        <f>COUNTIFS(配置清单!G:G,G170,配置清单!H:H,"产品经理",配置清单!N:N,"在岗",配置清单!P:P,"&lt;&gt;暂不胜任")</f>
        <v>0</v>
      </c>
      <c r="BF170" s="61" t="str">
        <f t="shared" si="166"/>
        <v>NA</v>
      </c>
      <c r="BG170" s="63">
        <f t="shared" si="167"/>
        <v>1</v>
      </c>
      <c r="BH170" s="64">
        <f t="shared" si="168"/>
        <v>1</v>
      </c>
      <c r="BI170" s="64">
        <f t="shared" si="169"/>
        <v>1</v>
      </c>
      <c r="BJ170" s="64">
        <f t="shared" si="170"/>
        <v>1</v>
      </c>
      <c r="BK170" s="65">
        <f t="shared" si="171"/>
        <v>1</v>
      </c>
      <c r="BL170" s="66">
        <f t="shared" si="172"/>
        <v>1</v>
      </c>
      <c r="BM170" s="92">
        <f t="shared" si="173"/>
        <v>1</v>
      </c>
      <c r="BN170" s="92">
        <f t="shared" si="174"/>
        <v>1</v>
      </c>
      <c r="BO170" s="92">
        <f t="shared" si="175"/>
        <v>0</v>
      </c>
      <c r="BP170" s="92">
        <f t="shared" si="176"/>
        <v>0</v>
      </c>
      <c r="BQ170" s="92">
        <f t="shared" si="177"/>
        <v>0</v>
      </c>
      <c r="BR170" s="92">
        <f t="shared" si="178"/>
        <v>0</v>
      </c>
      <c r="BS170" s="92">
        <f t="shared" si="179"/>
        <v>0</v>
      </c>
      <c r="BT170" s="92">
        <f t="shared" si="180"/>
        <v>0</v>
      </c>
      <c r="BU170" s="92">
        <f t="shared" si="181"/>
        <v>0</v>
      </c>
      <c r="BV170" s="92">
        <f t="shared" si="182"/>
        <v>0</v>
      </c>
      <c r="BW170" s="92">
        <f t="shared" si="183"/>
        <v>0</v>
      </c>
      <c r="BX170" s="92">
        <f t="shared" si="184"/>
        <v>0</v>
      </c>
      <c r="BY170" s="92">
        <f t="shared" si="185"/>
        <v>0</v>
      </c>
      <c r="BZ170" s="92">
        <f t="shared" si="186"/>
        <v>0</v>
      </c>
      <c r="CA170" s="92">
        <f t="shared" si="187"/>
        <v>0</v>
      </c>
      <c r="CB170" s="92">
        <f t="shared" si="188"/>
        <v>0</v>
      </c>
      <c r="CC170" s="92">
        <f t="shared" si="189"/>
        <v>0</v>
      </c>
      <c r="CD170" s="92">
        <f t="shared" si="190"/>
        <v>0</v>
      </c>
    </row>
    <row r="171" spans="1:82" hidden="1">
      <c r="A171" s="34">
        <v>18</v>
      </c>
      <c r="B171" s="34" t="s">
        <v>2872</v>
      </c>
      <c r="C171" s="34" t="s">
        <v>1067</v>
      </c>
      <c r="D171" s="34" t="s">
        <v>1066</v>
      </c>
      <c r="E171" s="34" t="s">
        <v>2873</v>
      </c>
      <c r="F171" s="34" t="s">
        <v>2933</v>
      </c>
      <c r="G171" s="34" t="s">
        <v>2934</v>
      </c>
      <c r="H171" s="34" t="s">
        <v>6</v>
      </c>
      <c r="I171" s="34" t="s">
        <v>6</v>
      </c>
      <c r="J171" s="34" t="s">
        <v>195</v>
      </c>
      <c r="K171" s="34" t="s">
        <v>195</v>
      </c>
      <c r="L171" s="34" t="s">
        <v>3983</v>
      </c>
      <c r="M171" s="34" t="s">
        <v>194</v>
      </c>
      <c r="N171" s="34">
        <v>1</v>
      </c>
      <c r="O171" s="34">
        <v>0</v>
      </c>
      <c r="P171" s="34">
        <v>1</v>
      </c>
      <c r="Q171" s="34">
        <v>0</v>
      </c>
      <c r="R171" s="34">
        <v>0</v>
      </c>
      <c r="S171" s="34">
        <v>0</v>
      </c>
      <c r="T171" s="34">
        <v>0</v>
      </c>
      <c r="U171" s="77">
        <v>0</v>
      </c>
      <c r="V171" s="136">
        <v>0</v>
      </c>
      <c r="W171" s="60">
        <f>COUNTIFS(配置清单!G:G,G171,配置清单!$H:$H,"PM",配置清单!$N:$N,"在岗")</f>
        <v>1</v>
      </c>
      <c r="X171" s="61">
        <f t="shared" si="149"/>
        <v>1</v>
      </c>
      <c r="Y171" s="60">
        <f>COUNTIFS(配置清单!$G:$G,G171,配置清单!$H:$H,"PM",配置清单!$N:$N,"在岗",配置清单!$P:$P,"&lt;&gt;暂不胜任")</f>
        <v>0</v>
      </c>
      <c r="Z171" s="61">
        <f t="shared" si="150"/>
        <v>0</v>
      </c>
      <c r="AA171" s="62">
        <f>COUNTIFS(配置清单!$G:$G,G171,配置清单!$H:$H,"SE",配置清单!$N:$N,"在岗")+COUNTIFS(配置清单!$G:$G,G171,配置清单!$H:$H,"SA",配置清单!$N:$N,"在岗")</f>
        <v>0</v>
      </c>
      <c r="AB171" s="61" t="str">
        <f t="shared" si="151"/>
        <v>NA</v>
      </c>
      <c r="AC171" s="60">
        <f>COUNTIFS(配置清单!$G:$G,G171,配置清单!$H:$H,"SE",配置清单!$N:$N,"在岗",配置清单!$P:$P,"&lt;&gt;暂不胜任")+COUNTIFS(配置清单!$G:$G,G171,配置清单!$H:$H,"SA",配置清单!$N:$N,"在岗",配置清单!$P:$P,"&lt;&gt;暂不胜任")</f>
        <v>0</v>
      </c>
      <c r="AD171" s="61" t="str">
        <f t="shared" si="152"/>
        <v>NA</v>
      </c>
      <c r="AE171" s="60">
        <f>COUNTIFS(配置清单!$G:$G,G171,配置清单!H:H,"MDE",配置清单!N:N,"在岗")</f>
        <v>1</v>
      </c>
      <c r="AF171" s="61">
        <f t="shared" si="153"/>
        <v>1</v>
      </c>
      <c r="AG171" s="60">
        <f>COUNTIFS(配置清单!$G:$G,G171,配置清单!$H:$H,"MDE",配置清单!$N:$N,"在岗",配置清单!$P:$P,"&lt;&gt;暂不胜任")</f>
        <v>1</v>
      </c>
      <c r="AH171" s="61">
        <f t="shared" si="154"/>
        <v>1</v>
      </c>
      <c r="AI171" s="62">
        <f>COUNTIFS(配置清单!G:G,G171,配置清单!H:H,"TPM",配置清单!N:N,"在岗")+COUNTIFS(配置清单!G:G,G171,配置清单!H:H,"TC",配置清单!N:N,"在岗")</f>
        <v>0</v>
      </c>
      <c r="AJ171" s="61" t="str">
        <f t="shared" si="155"/>
        <v>NA</v>
      </c>
      <c r="AK171" s="60">
        <f>COUNTIFS(配置清单!G:G,G171,配置清单!H:H,"TPM",配置清单!N:N,"在岗",配置清单!P:P,"&lt;&gt;暂不胜任")+COUNTIFS(配置清单!G:G,G171,配置清单!H:H,"TC",配置清单!N:N,"在岗",配置清单!P:P,"&lt;&gt;暂不胜任")</f>
        <v>0</v>
      </c>
      <c r="AL171" s="61" t="str">
        <f t="shared" si="156"/>
        <v>NA</v>
      </c>
      <c r="AM171" s="60">
        <f>COUNTIFS(配置清单!G:G,G171,配置清单!H:H,"TSE",配置清单!N:N,"在岗")</f>
        <v>0</v>
      </c>
      <c r="AN171" s="61" t="str">
        <f t="shared" si="157"/>
        <v>NA</v>
      </c>
      <c r="AO171" s="60">
        <f>COUNTIFS(配置清单!G:G,G171,配置清单!H:H,"TSE",配置清单!N:N,"在岗",配置清单!P:P,"&lt;&gt;暂不胜任")</f>
        <v>0</v>
      </c>
      <c r="AP171" s="61" t="str">
        <f t="shared" si="158"/>
        <v>NA</v>
      </c>
      <c r="AQ171" s="60">
        <f>COUNTIFS(配置清单!$G:$G,G171,配置清单!H:H,"QA",配置清单!N:N,"在岗")</f>
        <v>0</v>
      </c>
      <c r="AR171" s="61" t="str">
        <f t="shared" si="159"/>
        <v>NA</v>
      </c>
      <c r="AS171" s="60">
        <f>COUNTIFS(配置清单!$G:$G,G171,配置清单!$H:$H,"QA",配置清单!$N:$N,"在岗",配置清单!$P:$P,"&lt;&gt;暂不胜任")</f>
        <v>0</v>
      </c>
      <c r="AT171" s="61" t="str">
        <f t="shared" si="160"/>
        <v>NA</v>
      </c>
      <c r="AU171" s="60">
        <f>COUNTIFS(配置清单!G:G,规划及评估!G171,配置清单!H:H,"BA",配置清单!N:N,"在岗")</f>
        <v>0</v>
      </c>
      <c r="AV171" s="61" t="str">
        <f t="shared" si="161"/>
        <v>NA</v>
      </c>
      <c r="AW171" s="60">
        <f>COUNTIFS(配置清单!G:G,G171,配置清单!H:H,"BA",配置清单!N:N,"在岗",配置清单!P:P,"&lt;&gt;暂不胜任")</f>
        <v>0</v>
      </c>
      <c r="AX171" s="61" t="str">
        <f t="shared" si="162"/>
        <v>NA</v>
      </c>
      <c r="AY171" s="60">
        <f>COUNTIFS(配置清单!G:G,规划及评估!G171,配置清单!H:H,"IA",配置清单!N:N,"在岗")</f>
        <v>0</v>
      </c>
      <c r="AZ171" s="61" t="str">
        <f t="shared" si="163"/>
        <v>NA</v>
      </c>
      <c r="BA171" s="60">
        <f>COUNTIFS(配置清单!G:G,G171,配置清单!H:H,"IA",配置清单!N:N,"在岗",配置清单!P:P,"&lt;&gt;暂不胜任")</f>
        <v>0</v>
      </c>
      <c r="BB171" s="61" t="str">
        <f t="shared" si="164"/>
        <v>NA</v>
      </c>
      <c r="BC171" s="60">
        <f>COUNTIFS(配置清单!G:G,规划及评估!G171,配置清单!H:H,"产品经理",配置清单!N:N,"在岗")</f>
        <v>0</v>
      </c>
      <c r="BD171" s="61" t="str">
        <f t="shared" si="165"/>
        <v>NA</v>
      </c>
      <c r="BE171" s="60">
        <f>COUNTIFS(配置清单!G:G,G171,配置清单!H:H,"产品经理",配置清单!N:N,"在岗",配置清单!P:P,"&lt;&gt;暂不胜任")</f>
        <v>0</v>
      </c>
      <c r="BF171" s="61" t="str">
        <f t="shared" si="166"/>
        <v>NA</v>
      </c>
      <c r="BG171" s="63">
        <f t="shared" si="167"/>
        <v>2</v>
      </c>
      <c r="BH171" s="64">
        <f t="shared" si="168"/>
        <v>2</v>
      </c>
      <c r="BI171" s="64">
        <f t="shared" si="169"/>
        <v>2</v>
      </c>
      <c r="BJ171" s="64">
        <f t="shared" si="170"/>
        <v>1</v>
      </c>
      <c r="BK171" s="65">
        <f t="shared" si="171"/>
        <v>1</v>
      </c>
      <c r="BL171" s="66">
        <f t="shared" si="172"/>
        <v>0.5</v>
      </c>
      <c r="BM171" s="92">
        <f t="shared" si="173"/>
        <v>1</v>
      </c>
      <c r="BN171" s="92">
        <f t="shared" si="174"/>
        <v>0</v>
      </c>
      <c r="BO171" s="92">
        <f t="shared" si="175"/>
        <v>0</v>
      </c>
      <c r="BP171" s="92">
        <f t="shared" si="176"/>
        <v>0</v>
      </c>
      <c r="BQ171" s="92">
        <f t="shared" si="177"/>
        <v>1</v>
      </c>
      <c r="BR171" s="92">
        <f t="shared" si="178"/>
        <v>1</v>
      </c>
      <c r="BS171" s="92">
        <f t="shared" si="179"/>
        <v>0</v>
      </c>
      <c r="BT171" s="92">
        <f t="shared" si="180"/>
        <v>0</v>
      </c>
      <c r="BU171" s="92">
        <f t="shared" si="181"/>
        <v>0</v>
      </c>
      <c r="BV171" s="92">
        <f t="shared" si="182"/>
        <v>0</v>
      </c>
      <c r="BW171" s="92">
        <f t="shared" si="183"/>
        <v>0</v>
      </c>
      <c r="BX171" s="92">
        <f t="shared" si="184"/>
        <v>0</v>
      </c>
      <c r="BY171" s="92">
        <f t="shared" si="185"/>
        <v>0</v>
      </c>
      <c r="BZ171" s="92">
        <f t="shared" si="186"/>
        <v>0</v>
      </c>
      <c r="CA171" s="92">
        <f t="shared" si="187"/>
        <v>0</v>
      </c>
      <c r="CB171" s="92">
        <f t="shared" si="188"/>
        <v>0</v>
      </c>
      <c r="CC171" s="92">
        <f t="shared" si="189"/>
        <v>0</v>
      </c>
      <c r="CD171" s="92">
        <f t="shared" si="190"/>
        <v>0</v>
      </c>
    </row>
    <row r="172" spans="1:82" hidden="1">
      <c r="A172" s="34">
        <v>19</v>
      </c>
      <c r="B172" s="34" t="s">
        <v>2872</v>
      </c>
      <c r="C172" s="34" t="s">
        <v>1067</v>
      </c>
      <c r="D172" s="34" t="s">
        <v>1066</v>
      </c>
      <c r="E172" s="34" t="s">
        <v>2873</v>
      </c>
      <c r="F172" s="34" t="s">
        <v>2909</v>
      </c>
      <c r="G172" s="34" t="s">
        <v>2910</v>
      </c>
      <c r="H172" s="34" t="s">
        <v>6</v>
      </c>
      <c r="I172" s="34" t="s">
        <v>6</v>
      </c>
      <c r="J172" s="34" t="s">
        <v>195</v>
      </c>
      <c r="K172" s="34" t="s">
        <v>195</v>
      </c>
      <c r="L172" s="34" t="s">
        <v>3983</v>
      </c>
      <c r="M172" s="34" t="s">
        <v>194</v>
      </c>
      <c r="N172" s="34">
        <v>1</v>
      </c>
      <c r="O172" s="34">
        <v>0</v>
      </c>
      <c r="P172" s="34">
        <v>0</v>
      </c>
      <c r="Q172" s="34">
        <v>0</v>
      </c>
      <c r="R172" s="34">
        <v>0</v>
      </c>
      <c r="S172" s="34">
        <v>0</v>
      </c>
      <c r="T172" s="34">
        <v>0</v>
      </c>
      <c r="U172" s="77">
        <v>0</v>
      </c>
      <c r="V172" s="136">
        <v>0</v>
      </c>
      <c r="W172" s="60">
        <f>COUNTIFS(配置清单!G:G,G172,配置清单!$H:$H,"PM",配置清单!$N:$N,"在岗")</f>
        <v>1</v>
      </c>
      <c r="X172" s="61">
        <f t="shared" si="149"/>
        <v>1</v>
      </c>
      <c r="Y172" s="60">
        <f>COUNTIFS(配置清单!$G:$G,G172,配置清单!$H:$H,"PM",配置清单!$N:$N,"在岗",配置清单!$P:$P,"&lt;&gt;暂不胜任")</f>
        <v>1</v>
      </c>
      <c r="Z172" s="61">
        <f t="shared" si="150"/>
        <v>1</v>
      </c>
      <c r="AA172" s="62">
        <f>COUNTIFS(配置清单!$G:$G,G172,配置清单!$H:$H,"SE",配置清单!$N:$N,"在岗")+COUNTIFS(配置清单!$G:$G,G172,配置清单!$H:$H,"SA",配置清单!$N:$N,"在岗")</f>
        <v>0</v>
      </c>
      <c r="AB172" s="61" t="str">
        <f t="shared" si="151"/>
        <v>NA</v>
      </c>
      <c r="AC172" s="60">
        <f>COUNTIFS(配置清单!$G:$G,G172,配置清单!$H:$H,"SE",配置清单!$N:$N,"在岗",配置清单!$P:$P,"&lt;&gt;暂不胜任")+COUNTIFS(配置清单!$G:$G,G172,配置清单!$H:$H,"SA",配置清单!$N:$N,"在岗",配置清单!$P:$P,"&lt;&gt;暂不胜任")</f>
        <v>0</v>
      </c>
      <c r="AD172" s="61" t="str">
        <f t="shared" si="152"/>
        <v>NA</v>
      </c>
      <c r="AE172" s="60">
        <f>COUNTIFS(配置清单!$G:$G,G172,配置清单!H:H,"MDE",配置清单!N:N,"在岗")</f>
        <v>0</v>
      </c>
      <c r="AF172" s="61" t="str">
        <f t="shared" si="153"/>
        <v>NA</v>
      </c>
      <c r="AG172" s="60">
        <f>COUNTIFS(配置清单!$G:$G,G172,配置清单!$H:$H,"MDE",配置清单!$N:$N,"在岗",配置清单!$P:$P,"&lt;&gt;暂不胜任")</f>
        <v>0</v>
      </c>
      <c r="AH172" s="61" t="str">
        <f t="shared" si="154"/>
        <v>NA</v>
      </c>
      <c r="AI172" s="62">
        <f>COUNTIFS(配置清单!G:G,G172,配置清单!H:H,"TPM",配置清单!N:N,"在岗")+COUNTIFS(配置清单!G:G,G172,配置清单!H:H,"TC",配置清单!N:N,"在岗")</f>
        <v>0</v>
      </c>
      <c r="AJ172" s="61" t="str">
        <f t="shared" si="155"/>
        <v>NA</v>
      </c>
      <c r="AK172" s="60">
        <f>COUNTIFS(配置清单!G:G,G172,配置清单!H:H,"TPM",配置清单!N:N,"在岗",配置清单!P:P,"&lt;&gt;暂不胜任")+COUNTIFS(配置清单!G:G,G172,配置清单!H:H,"TC",配置清单!N:N,"在岗",配置清单!P:P,"&lt;&gt;暂不胜任")</f>
        <v>0</v>
      </c>
      <c r="AL172" s="61" t="str">
        <f t="shared" si="156"/>
        <v>NA</v>
      </c>
      <c r="AM172" s="60">
        <f>COUNTIFS(配置清单!G:G,G172,配置清单!H:H,"TSE",配置清单!N:N,"在岗")</f>
        <v>0</v>
      </c>
      <c r="AN172" s="61" t="str">
        <f t="shared" si="157"/>
        <v>NA</v>
      </c>
      <c r="AO172" s="60">
        <f>COUNTIFS(配置清单!G:G,G172,配置清单!H:H,"TSE",配置清单!N:N,"在岗",配置清单!P:P,"&lt;&gt;暂不胜任")</f>
        <v>0</v>
      </c>
      <c r="AP172" s="61" t="str">
        <f t="shared" si="158"/>
        <v>NA</v>
      </c>
      <c r="AQ172" s="60">
        <f>COUNTIFS(配置清单!$G:$G,G172,配置清单!H:H,"QA",配置清单!N:N,"在岗")</f>
        <v>0</v>
      </c>
      <c r="AR172" s="61" t="str">
        <f t="shared" si="159"/>
        <v>NA</v>
      </c>
      <c r="AS172" s="60">
        <f>COUNTIFS(配置清单!$G:$G,G172,配置清单!$H:$H,"QA",配置清单!$N:$N,"在岗",配置清单!$P:$P,"&lt;&gt;暂不胜任")</f>
        <v>0</v>
      </c>
      <c r="AT172" s="61" t="str">
        <f t="shared" si="160"/>
        <v>NA</v>
      </c>
      <c r="AU172" s="60">
        <f>COUNTIFS(配置清单!G:G,规划及评估!G172,配置清单!H:H,"BA",配置清单!N:N,"在岗")</f>
        <v>0</v>
      </c>
      <c r="AV172" s="61" t="str">
        <f t="shared" si="161"/>
        <v>NA</v>
      </c>
      <c r="AW172" s="60">
        <f>COUNTIFS(配置清单!G:G,G172,配置清单!H:H,"BA",配置清单!N:N,"在岗",配置清单!P:P,"&lt;&gt;暂不胜任")</f>
        <v>0</v>
      </c>
      <c r="AX172" s="61" t="str">
        <f t="shared" si="162"/>
        <v>NA</v>
      </c>
      <c r="AY172" s="60">
        <f>COUNTIFS(配置清单!G:G,规划及评估!G172,配置清单!H:H,"IA",配置清单!N:N,"在岗")</f>
        <v>0</v>
      </c>
      <c r="AZ172" s="61" t="str">
        <f t="shared" si="163"/>
        <v>NA</v>
      </c>
      <c r="BA172" s="60">
        <f>COUNTIFS(配置清单!G:G,G172,配置清单!H:H,"IA",配置清单!N:N,"在岗",配置清单!P:P,"&lt;&gt;暂不胜任")</f>
        <v>0</v>
      </c>
      <c r="BB172" s="61" t="str">
        <f t="shared" si="164"/>
        <v>NA</v>
      </c>
      <c r="BC172" s="60">
        <f>COUNTIFS(配置清单!G:G,规划及评估!G172,配置清单!H:H,"产品经理",配置清单!N:N,"在岗")</f>
        <v>0</v>
      </c>
      <c r="BD172" s="61" t="str">
        <f t="shared" si="165"/>
        <v>NA</v>
      </c>
      <c r="BE172" s="60">
        <f>COUNTIFS(配置清单!G:G,G172,配置清单!H:H,"产品经理",配置清单!N:N,"在岗",配置清单!P:P,"&lt;&gt;暂不胜任")</f>
        <v>0</v>
      </c>
      <c r="BF172" s="61" t="str">
        <f t="shared" si="166"/>
        <v>NA</v>
      </c>
      <c r="BG172" s="63">
        <f t="shared" si="167"/>
        <v>1</v>
      </c>
      <c r="BH172" s="64">
        <f t="shared" si="168"/>
        <v>1</v>
      </c>
      <c r="BI172" s="64">
        <f t="shared" si="169"/>
        <v>1</v>
      </c>
      <c r="BJ172" s="64">
        <f t="shared" si="170"/>
        <v>1</v>
      </c>
      <c r="BK172" s="65">
        <f t="shared" si="171"/>
        <v>1</v>
      </c>
      <c r="BL172" s="66">
        <f t="shared" si="172"/>
        <v>1</v>
      </c>
      <c r="BM172" s="92">
        <f t="shared" si="173"/>
        <v>1</v>
      </c>
      <c r="BN172" s="92">
        <f t="shared" si="174"/>
        <v>1</v>
      </c>
      <c r="BO172" s="92">
        <f t="shared" si="175"/>
        <v>0</v>
      </c>
      <c r="BP172" s="92">
        <f t="shared" si="176"/>
        <v>0</v>
      </c>
      <c r="BQ172" s="92">
        <f t="shared" si="177"/>
        <v>0</v>
      </c>
      <c r="BR172" s="92">
        <f t="shared" si="178"/>
        <v>0</v>
      </c>
      <c r="BS172" s="92">
        <f t="shared" si="179"/>
        <v>0</v>
      </c>
      <c r="BT172" s="92">
        <f t="shared" si="180"/>
        <v>0</v>
      </c>
      <c r="BU172" s="92">
        <f t="shared" si="181"/>
        <v>0</v>
      </c>
      <c r="BV172" s="92">
        <f t="shared" si="182"/>
        <v>0</v>
      </c>
      <c r="BW172" s="92">
        <f t="shared" si="183"/>
        <v>0</v>
      </c>
      <c r="BX172" s="92">
        <f t="shared" si="184"/>
        <v>0</v>
      </c>
      <c r="BY172" s="92">
        <f t="shared" si="185"/>
        <v>0</v>
      </c>
      <c r="BZ172" s="92">
        <f t="shared" si="186"/>
        <v>0</v>
      </c>
      <c r="CA172" s="92">
        <f t="shared" si="187"/>
        <v>0</v>
      </c>
      <c r="CB172" s="92">
        <f t="shared" si="188"/>
        <v>0</v>
      </c>
      <c r="CC172" s="92">
        <f t="shared" si="189"/>
        <v>0</v>
      </c>
      <c r="CD172" s="92">
        <f t="shared" si="190"/>
        <v>0</v>
      </c>
    </row>
    <row r="173" spans="1:82" hidden="1">
      <c r="A173" s="34">
        <v>20</v>
      </c>
      <c r="B173" s="34" t="s">
        <v>2872</v>
      </c>
      <c r="C173" s="34" t="s">
        <v>1067</v>
      </c>
      <c r="D173" s="34" t="s">
        <v>1962</v>
      </c>
      <c r="E173" s="34" t="s">
        <v>2873</v>
      </c>
      <c r="F173" s="34" t="s">
        <v>3030</v>
      </c>
      <c r="G173" s="34" t="s">
        <v>3044</v>
      </c>
      <c r="H173" s="34" t="s">
        <v>7</v>
      </c>
      <c r="I173" s="34" t="s">
        <v>7</v>
      </c>
      <c r="J173" s="34" t="s">
        <v>195</v>
      </c>
      <c r="K173" s="34" t="s">
        <v>195</v>
      </c>
      <c r="L173" s="34" t="s">
        <v>3983</v>
      </c>
      <c r="M173" s="34" t="s">
        <v>194</v>
      </c>
      <c r="N173" s="34">
        <v>1</v>
      </c>
      <c r="O173" s="34">
        <v>0</v>
      </c>
      <c r="P173" s="34">
        <v>1</v>
      </c>
      <c r="Q173" s="34">
        <v>0</v>
      </c>
      <c r="R173" s="34">
        <v>0</v>
      </c>
      <c r="S173" s="34">
        <v>0</v>
      </c>
      <c r="T173" s="34">
        <v>0</v>
      </c>
      <c r="U173" s="77">
        <v>0</v>
      </c>
      <c r="V173" s="136">
        <v>0</v>
      </c>
      <c r="W173" s="60">
        <f>COUNTIFS(配置清单!G:G,G173,配置清单!$H:$H,"PM",配置清单!$N:$N,"在岗")</f>
        <v>1</v>
      </c>
      <c r="X173" s="61">
        <f t="shared" si="149"/>
        <v>1</v>
      </c>
      <c r="Y173" s="60">
        <f>COUNTIFS(配置清单!$G:$G,G173,配置清单!$H:$H,"PM",配置清单!$N:$N,"在岗",配置清单!$P:$P,"&lt;&gt;暂不胜任")</f>
        <v>1</v>
      </c>
      <c r="Z173" s="61">
        <f t="shared" si="150"/>
        <v>1</v>
      </c>
      <c r="AA173" s="62">
        <f>COUNTIFS(配置清单!$G:$G,G173,配置清单!$H:$H,"SE",配置清单!$N:$N,"在岗")+COUNTIFS(配置清单!$G:$G,G173,配置清单!$H:$H,"SA",配置清单!$N:$N,"在岗")</f>
        <v>0</v>
      </c>
      <c r="AB173" s="61" t="str">
        <f t="shared" si="151"/>
        <v>NA</v>
      </c>
      <c r="AC173" s="60">
        <f>COUNTIFS(配置清单!$G:$G,G173,配置清单!$H:$H,"SE",配置清单!$N:$N,"在岗",配置清单!$P:$P,"&lt;&gt;暂不胜任")+COUNTIFS(配置清单!$G:$G,G173,配置清单!$H:$H,"SA",配置清单!$N:$N,"在岗",配置清单!$P:$P,"&lt;&gt;暂不胜任")</f>
        <v>0</v>
      </c>
      <c r="AD173" s="61" t="str">
        <f t="shared" si="152"/>
        <v>NA</v>
      </c>
      <c r="AE173" s="60">
        <f>COUNTIFS(配置清单!$G:$G,G173,配置清单!H:H,"MDE",配置清单!N:N,"在岗")</f>
        <v>1</v>
      </c>
      <c r="AF173" s="61">
        <f t="shared" si="153"/>
        <v>1</v>
      </c>
      <c r="AG173" s="60">
        <f>COUNTIFS(配置清单!$G:$G,G173,配置清单!$H:$H,"MDE",配置清单!$N:$N,"在岗",配置清单!$P:$P,"&lt;&gt;暂不胜任")</f>
        <v>0</v>
      </c>
      <c r="AH173" s="61">
        <f t="shared" si="154"/>
        <v>0</v>
      </c>
      <c r="AI173" s="62">
        <f>COUNTIFS(配置清单!G:G,G173,配置清单!H:H,"TPM",配置清单!N:N,"在岗")+COUNTIFS(配置清单!G:G,G173,配置清单!H:H,"TC",配置清单!N:N,"在岗")</f>
        <v>0</v>
      </c>
      <c r="AJ173" s="61" t="str">
        <f t="shared" si="155"/>
        <v>NA</v>
      </c>
      <c r="AK173" s="60">
        <f>COUNTIFS(配置清单!G:G,G173,配置清单!H:H,"TPM",配置清单!N:N,"在岗",配置清单!P:P,"&lt;&gt;暂不胜任")+COUNTIFS(配置清单!G:G,G173,配置清单!H:H,"TC",配置清单!N:N,"在岗",配置清单!P:P,"&lt;&gt;暂不胜任")</f>
        <v>0</v>
      </c>
      <c r="AL173" s="61" t="str">
        <f t="shared" si="156"/>
        <v>NA</v>
      </c>
      <c r="AM173" s="60">
        <f>COUNTIFS(配置清单!G:G,G173,配置清单!H:H,"TSE",配置清单!N:N,"在岗")</f>
        <v>0</v>
      </c>
      <c r="AN173" s="61" t="str">
        <f t="shared" si="157"/>
        <v>NA</v>
      </c>
      <c r="AO173" s="60">
        <f>COUNTIFS(配置清单!G:G,G173,配置清单!H:H,"TSE",配置清单!N:N,"在岗",配置清单!P:P,"&lt;&gt;暂不胜任")</f>
        <v>0</v>
      </c>
      <c r="AP173" s="61" t="str">
        <f t="shared" si="158"/>
        <v>NA</v>
      </c>
      <c r="AQ173" s="60">
        <f>COUNTIFS(配置清单!$G:$G,G173,配置清单!H:H,"QA",配置清单!N:N,"在岗")</f>
        <v>0</v>
      </c>
      <c r="AR173" s="61" t="str">
        <f t="shared" si="159"/>
        <v>NA</v>
      </c>
      <c r="AS173" s="60">
        <f>COUNTIFS(配置清单!$G:$G,G173,配置清单!$H:$H,"QA",配置清单!$N:$N,"在岗",配置清单!$P:$P,"&lt;&gt;暂不胜任")</f>
        <v>0</v>
      </c>
      <c r="AT173" s="61" t="str">
        <f t="shared" si="160"/>
        <v>NA</v>
      </c>
      <c r="AU173" s="60">
        <f>COUNTIFS(配置清单!G:G,规划及评估!G173,配置清单!H:H,"BA",配置清单!N:N,"在岗")</f>
        <v>0</v>
      </c>
      <c r="AV173" s="61" t="str">
        <f t="shared" si="161"/>
        <v>NA</v>
      </c>
      <c r="AW173" s="60">
        <f>COUNTIFS(配置清单!G:G,G173,配置清单!H:H,"BA",配置清单!N:N,"在岗",配置清单!P:P,"&lt;&gt;暂不胜任")</f>
        <v>0</v>
      </c>
      <c r="AX173" s="61" t="str">
        <f t="shared" si="162"/>
        <v>NA</v>
      </c>
      <c r="AY173" s="60">
        <f>COUNTIFS(配置清单!G:G,规划及评估!G173,配置清单!H:H,"IA",配置清单!N:N,"在岗")</f>
        <v>0</v>
      </c>
      <c r="AZ173" s="61" t="str">
        <f t="shared" si="163"/>
        <v>NA</v>
      </c>
      <c r="BA173" s="60">
        <f>COUNTIFS(配置清单!G:G,G173,配置清单!H:H,"IA",配置清单!N:N,"在岗",配置清单!P:P,"&lt;&gt;暂不胜任")</f>
        <v>0</v>
      </c>
      <c r="BB173" s="61" t="str">
        <f t="shared" si="164"/>
        <v>NA</v>
      </c>
      <c r="BC173" s="60">
        <f>COUNTIFS(配置清单!G:G,规划及评估!G173,配置清单!H:H,"产品经理",配置清单!N:N,"在岗")</f>
        <v>0</v>
      </c>
      <c r="BD173" s="61" t="str">
        <f t="shared" si="165"/>
        <v>NA</v>
      </c>
      <c r="BE173" s="60">
        <f>COUNTIFS(配置清单!G:G,G173,配置清单!H:H,"产品经理",配置清单!N:N,"在岗",配置清单!P:P,"&lt;&gt;暂不胜任")</f>
        <v>0</v>
      </c>
      <c r="BF173" s="61" t="str">
        <f t="shared" si="166"/>
        <v>NA</v>
      </c>
      <c r="BG173" s="63">
        <f t="shared" si="167"/>
        <v>2</v>
      </c>
      <c r="BH173" s="64">
        <f t="shared" si="168"/>
        <v>2</v>
      </c>
      <c r="BI173" s="64">
        <f t="shared" si="169"/>
        <v>2</v>
      </c>
      <c r="BJ173" s="64">
        <f t="shared" si="170"/>
        <v>1</v>
      </c>
      <c r="BK173" s="65">
        <f t="shared" si="171"/>
        <v>1</v>
      </c>
      <c r="BL173" s="66">
        <f t="shared" si="172"/>
        <v>0.5</v>
      </c>
      <c r="BM173" s="92">
        <f t="shared" si="173"/>
        <v>1</v>
      </c>
      <c r="BN173" s="92">
        <f t="shared" si="174"/>
        <v>1</v>
      </c>
      <c r="BO173" s="92">
        <f t="shared" si="175"/>
        <v>0</v>
      </c>
      <c r="BP173" s="92">
        <f t="shared" si="176"/>
        <v>0</v>
      </c>
      <c r="BQ173" s="92">
        <f t="shared" si="177"/>
        <v>1</v>
      </c>
      <c r="BR173" s="92">
        <f t="shared" si="178"/>
        <v>0</v>
      </c>
      <c r="BS173" s="92">
        <f t="shared" si="179"/>
        <v>0</v>
      </c>
      <c r="BT173" s="92">
        <f t="shared" si="180"/>
        <v>0</v>
      </c>
      <c r="BU173" s="92">
        <f t="shared" si="181"/>
        <v>0</v>
      </c>
      <c r="BV173" s="92">
        <f t="shared" si="182"/>
        <v>0</v>
      </c>
      <c r="BW173" s="92">
        <f t="shared" si="183"/>
        <v>0</v>
      </c>
      <c r="BX173" s="92">
        <f t="shared" si="184"/>
        <v>0</v>
      </c>
      <c r="BY173" s="92">
        <f t="shared" si="185"/>
        <v>0</v>
      </c>
      <c r="BZ173" s="92">
        <f t="shared" si="186"/>
        <v>0</v>
      </c>
      <c r="CA173" s="92">
        <f t="shared" si="187"/>
        <v>0</v>
      </c>
      <c r="CB173" s="92">
        <f t="shared" si="188"/>
        <v>0</v>
      </c>
      <c r="CC173" s="92">
        <f t="shared" si="189"/>
        <v>0</v>
      </c>
      <c r="CD173" s="92">
        <f t="shared" si="190"/>
        <v>0</v>
      </c>
    </row>
    <row r="174" spans="1:82" hidden="1">
      <c r="A174" s="34">
        <v>21</v>
      </c>
      <c r="B174" s="34" t="s">
        <v>2872</v>
      </c>
      <c r="C174" s="34" t="s">
        <v>1067</v>
      </c>
      <c r="D174" s="34" t="s">
        <v>1066</v>
      </c>
      <c r="E174" s="34" t="s">
        <v>2873</v>
      </c>
      <c r="F174" s="34" t="s">
        <v>224</v>
      </c>
      <c r="G174" s="34" t="s">
        <v>3098</v>
      </c>
      <c r="H174" s="34" t="s">
        <v>4</v>
      </c>
      <c r="I174" s="34" t="s">
        <v>4</v>
      </c>
      <c r="J174" s="34" t="s">
        <v>34</v>
      </c>
      <c r="K174" s="34" t="s">
        <v>34</v>
      </c>
      <c r="L174" s="34" t="s">
        <v>3983</v>
      </c>
      <c r="M174" s="34" t="s">
        <v>194</v>
      </c>
      <c r="N174" s="34">
        <v>0</v>
      </c>
      <c r="O174" s="34">
        <v>0</v>
      </c>
      <c r="P174" s="34">
        <v>0</v>
      </c>
      <c r="Q174" s="34">
        <v>2</v>
      </c>
      <c r="R174" s="34">
        <v>1</v>
      </c>
      <c r="S174" s="34">
        <v>0</v>
      </c>
      <c r="T174" s="34">
        <v>0</v>
      </c>
      <c r="U174" s="77">
        <v>0</v>
      </c>
      <c r="V174" s="136">
        <v>0</v>
      </c>
      <c r="W174" s="60">
        <f>COUNTIFS(配置清单!G:G,G174,配置清单!$H:$H,"PM",配置清单!$N:$N,"在岗")</f>
        <v>0</v>
      </c>
      <c r="X174" s="61" t="str">
        <f t="shared" si="149"/>
        <v>NA</v>
      </c>
      <c r="Y174" s="60">
        <f>COUNTIFS(配置清单!$G:$G,G174,配置清单!$H:$H,"PM",配置清单!$N:$N,"在岗",配置清单!$P:$P,"&lt;&gt;暂不胜任")</f>
        <v>0</v>
      </c>
      <c r="Z174" s="61" t="str">
        <f t="shared" si="150"/>
        <v>NA</v>
      </c>
      <c r="AA174" s="62">
        <f>COUNTIFS(配置清单!$G:$G,G174,配置清单!$H:$H,"SE",配置清单!$N:$N,"在岗")+COUNTIFS(配置清单!$G:$G,G174,配置清单!$H:$H,"SA",配置清单!$N:$N,"在岗")</f>
        <v>0</v>
      </c>
      <c r="AB174" s="61" t="str">
        <f t="shared" si="151"/>
        <v>NA</v>
      </c>
      <c r="AC174" s="60">
        <f>COUNTIFS(配置清单!$G:$G,G174,配置清单!$H:$H,"SE",配置清单!$N:$N,"在岗",配置清单!$P:$P,"&lt;&gt;暂不胜任")+COUNTIFS(配置清单!$G:$G,G174,配置清单!$H:$H,"SA",配置清单!$N:$N,"在岗",配置清单!$P:$P,"&lt;&gt;暂不胜任")</f>
        <v>0</v>
      </c>
      <c r="AD174" s="61" t="str">
        <f t="shared" si="152"/>
        <v>NA</v>
      </c>
      <c r="AE174" s="60">
        <f>COUNTIFS(配置清单!$G:$G,G174,配置清单!H:H,"MDE",配置清单!N:N,"在岗")</f>
        <v>0</v>
      </c>
      <c r="AF174" s="61" t="str">
        <f t="shared" si="153"/>
        <v>NA</v>
      </c>
      <c r="AG174" s="60">
        <f>COUNTIFS(配置清单!$G:$G,G174,配置清单!$H:$H,"MDE",配置清单!$N:$N,"在岗",配置清单!$P:$P,"&lt;&gt;暂不胜任")</f>
        <v>0</v>
      </c>
      <c r="AH174" s="61" t="str">
        <f t="shared" si="154"/>
        <v>NA</v>
      </c>
      <c r="AI174" s="62">
        <f>COUNTIFS(配置清单!G:G,G174,配置清单!H:H,"TPM",配置清单!N:N,"在岗")+COUNTIFS(配置清单!G:G,G174,配置清单!H:H,"TC",配置清单!N:N,"在岗")</f>
        <v>2</v>
      </c>
      <c r="AJ174" s="61">
        <f t="shared" si="155"/>
        <v>1</v>
      </c>
      <c r="AK174" s="60">
        <f>COUNTIFS(配置清单!G:G,G174,配置清单!H:H,"TPM",配置清单!N:N,"在岗",配置清单!P:P,"&lt;&gt;暂不胜任")+COUNTIFS(配置清单!G:G,G174,配置清单!H:H,"TC",配置清单!N:N,"在岗",配置清单!P:P,"&lt;&gt;暂不胜任")</f>
        <v>2</v>
      </c>
      <c r="AL174" s="61">
        <f t="shared" si="156"/>
        <v>1</v>
      </c>
      <c r="AM174" s="60">
        <f>COUNTIFS(配置清单!G:G,G174,配置清单!H:H,"TSE",配置清单!N:N,"在岗")</f>
        <v>1</v>
      </c>
      <c r="AN174" s="61">
        <f t="shared" si="157"/>
        <v>1</v>
      </c>
      <c r="AO174" s="60">
        <f>COUNTIFS(配置清单!G:G,G174,配置清单!H:H,"TSE",配置清单!N:N,"在岗",配置清单!P:P,"&lt;&gt;暂不胜任")</f>
        <v>1</v>
      </c>
      <c r="AP174" s="61">
        <f t="shared" si="158"/>
        <v>1</v>
      </c>
      <c r="AQ174" s="60">
        <f>COUNTIFS(配置清单!$G:$G,G174,配置清单!H:H,"QA",配置清单!N:N,"在岗")</f>
        <v>0</v>
      </c>
      <c r="AR174" s="61" t="str">
        <f t="shared" si="159"/>
        <v>NA</v>
      </c>
      <c r="AS174" s="60">
        <f>COUNTIFS(配置清单!$G:$G,G174,配置清单!$H:$H,"QA",配置清单!$N:$N,"在岗",配置清单!$P:$P,"&lt;&gt;暂不胜任")</f>
        <v>0</v>
      </c>
      <c r="AT174" s="61" t="str">
        <f t="shared" si="160"/>
        <v>NA</v>
      </c>
      <c r="AU174" s="60">
        <f>COUNTIFS(配置清单!G:G,规划及评估!G174,配置清单!H:H,"BA",配置清单!N:N,"在岗")</f>
        <v>0</v>
      </c>
      <c r="AV174" s="61" t="str">
        <f t="shared" si="161"/>
        <v>NA</v>
      </c>
      <c r="AW174" s="60">
        <f>COUNTIFS(配置清单!G:G,G174,配置清单!H:H,"BA",配置清单!N:N,"在岗",配置清单!P:P,"&lt;&gt;暂不胜任")</f>
        <v>0</v>
      </c>
      <c r="AX174" s="61" t="str">
        <f t="shared" si="162"/>
        <v>NA</v>
      </c>
      <c r="AY174" s="60">
        <f>COUNTIFS(配置清单!G:G,规划及评估!G174,配置清单!H:H,"IA",配置清单!N:N,"在岗")</f>
        <v>0</v>
      </c>
      <c r="AZ174" s="61" t="str">
        <f t="shared" si="163"/>
        <v>NA</v>
      </c>
      <c r="BA174" s="60">
        <f>COUNTIFS(配置清单!G:G,G174,配置清单!H:H,"IA",配置清单!N:N,"在岗",配置清单!P:P,"&lt;&gt;暂不胜任")</f>
        <v>0</v>
      </c>
      <c r="BB174" s="61" t="str">
        <f t="shared" si="164"/>
        <v>NA</v>
      </c>
      <c r="BC174" s="60">
        <f>COUNTIFS(配置清单!G:G,规划及评估!G174,配置清单!H:H,"产品经理",配置清单!N:N,"在岗")</f>
        <v>0</v>
      </c>
      <c r="BD174" s="61" t="str">
        <f t="shared" si="165"/>
        <v>NA</v>
      </c>
      <c r="BE174" s="60">
        <f>COUNTIFS(配置清单!G:G,G174,配置清单!H:H,"产品经理",配置清单!N:N,"在岗",配置清单!P:P,"&lt;&gt;暂不胜任")</f>
        <v>0</v>
      </c>
      <c r="BF174" s="61" t="str">
        <f t="shared" si="166"/>
        <v>NA</v>
      </c>
      <c r="BG174" s="63">
        <f t="shared" si="167"/>
        <v>3</v>
      </c>
      <c r="BH174" s="64">
        <f t="shared" si="168"/>
        <v>3</v>
      </c>
      <c r="BI174" s="64">
        <f t="shared" si="169"/>
        <v>3</v>
      </c>
      <c r="BJ174" s="64">
        <f t="shared" si="170"/>
        <v>3</v>
      </c>
      <c r="BK174" s="65">
        <f t="shared" si="171"/>
        <v>1</v>
      </c>
      <c r="BL174" s="66">
        <f t="shared" si="172"/>
        <v>1</v>
      </c>
      <c r="BM174" s="92">
        <f t="shared" si="173"/>
        <v>0</v>
      </c>
      <c r="BN174" s="92">
        <f t="shared" si="174"/>
        <v>0</v>
      </c>
      <c r="BO174" s="92">
        <f t="shared" si="175"/>
        <v>0</v>
      </c>
      <c r="BP174" s="92">
        <f t="shared" si="176"/>
        <v>0</v>
      </c>
      <c r="BQ174" s="92">
        <f t="shared" si="177"/>
        <v>0</v>
      </c>
      <c r="BR174" s="92">
        <f t="shared" si="178"/>
        <v>0</v>
      </c>
      <c r="BS174" s="92">
        <f t="shared" si="179"/>
        <v>2</v>
      </c>
      <c r="BT174" s="92">
        <f t="shared" si="180"/>
        <v>2</v>
      </c>
      <c r="BU174" s="92">
        <f t="shared" si="181"/>
        <v>1</v>
      </c>
      <c r="BV174" s="92">
        <f t="shared" si="182"/>
        <v>1</v>
      </c>
      <c r="BW174" s="92">
        <f t="shared" si="183"/>
        <v>0</v>
      </c>
      <c r="BX174" s="92">
        <f t="shared" si="184"/>
        <v>0</v>
      </c>
      <c r="BY174" s="92">
        <f t="shared" si="185"/>
        <v>0</v>
      </c>
      <c r="BZ174" s="92">
        <f t="shared" si="186"/>
        <v>0</v>
      </c>
      <c r="CA174" s="92">
        <f t="shared" si="187"/>
        <v>0</v>
      </c>
      <c r="CB174" s="92">
        <f t="shared" si="188"/>
        <v>0</v>
      </c>
      <c r="CC174" s="92">
        <f t="shared" si="189"/>
        <v>0</v>
      </c>
      <c r="CD174" s="92">
        <f t="shared" si="190"/>
        <v>0</v>
      </c>
    </row>
    <row r="175" spans="1:82" hidden="1">
      <c r="A175" s="34">
        <v>22</v>
      </c>
      <c r="B175" s="34" t="s">
        <v>2872</v>
      </c>
      <c r="C175" s="34" t="s">
        <v>1067</v>
      </c>
      <c r="D175" s="34" t="s">
        <v>1066</v>
      </c>
      <c r="E175" s="34" t="s">
        <v>2873</v>
      </c>
      <c r="F175" s="34" t="s">
        <v>3118</v>
      </c>
      <c r="G175" s="34" t="s">
        <v>3119</v>
      </c>
      <c r="H175" s="34" t="s">
        <v>7</v>
      </c>
      <c r="I175" s="34" t="s">
        <v>7</v>
      </c>
      <c r="J175" s="34" t="s">
        <v>195</v>
      </c>
      <c r="K175" s="34" t="s">
        <v>195</v>
      </c>
      <c r="L175" s="34" t="s">
        <v>3983</v>
      </c>
      <c r="M175" s="34" t="s">
        <v>194</v>
      </c>
      <c r="N175" s="34">
        <v>0</v>
      </c>
      <c r="O175" s="34">
        <v>0</v>
      </c>
      <c r="P175" s="34">
        <v>0</v>
      </c>
      <c r="Q175" s="34">
        <v>1</v>
      </c>
      <c r="R175" s="34">
        <v>0</v>
      </c>
      <c r="S175" s="34">
        <v>0</v>
      </c>
      <c r="T175" s="34">
        <v>0</v>
      </c>
      <c r="U175" s="77">
        <v>0</v>
      </c>
      <c r="V175" s="136">
        <v>0</v>
      </c>
      <c r="W175" s="60">
        <f>COUNTIFS(配置清单!G:G,G175,配置清单!$H:$H,"PM",配置清单!$N:$N,"在岗")</f>
        <v>0</v>
      </c>
      <c r="X175" s="61" t="str">
        <f t="shared" si="149"/>
        <v>NA</v>
      </c>
      <c r="Y175" s="60">
        <f>COUNTIFS(配置清单!$G:$G,G175,配置清单!$H:$H,"PM",配置清单!$N:$N,"在岗",配置清单!$P:$P,"&lt;&gt;暂不胜任")</f>
        <v>0</v>
      </c>
      <c r="Z175" s="61" t="str">
        <f t="shared" si="150"/>
        <v>NA</v>
      </c>
      <c r="AA175" s="62">
        <f>COUNTIFS(配置清单!$G:$G,G175,配置清单!$H:$H,"SE",配置清单!$N:$N,"在岗")+COUNTIFS(配置清单!$G:$G,G175,配置清单!$H:$H,"SA",配置清单!$N:$N,"在岗")</f>
        <v>0</v>
      </c>
      <c r="AB175" s="61" t="str">
        <f t="shared" si="151"/>
        <v>NA</v>
      </c>
      <c r="AC175" s="60">
        <f>COUNTIFS(配置清单!$G:$G,G175,配置清单!$H:$H,"SE",配置清单!$N:$N,"在岗",配置清单!$P:$P,"&lt;&gt;暂不胜任")+COUNTIFS(配置清单!$G:$G,G175,配置清单!$H:$H,"SA",配置清单!$N:$N,"在岗",配置清单!$P:$P,"&lt;&gt;暂不胜任")</f>
        <v>0</v>
      </c>
      <c r="AD175" s="61" t="str">
        <f t="shared" si="152"/>
        <v>NA</v>
      </c>
      <c r="AE175" s="60">
        <f>COUNTIFS(配置清单!$G:$G,G175,配置清单!H:H,"MDE",配置清单!N:N,"在岗")</f>
        <v>0</v>
      </c>
      <c r="AF175" s="61" t="str">
        <f t="shared" si="153"/>
        <v>NA</v>
      </c>
      <c r="AG175" s="60">
        <f>COUNTIFS(配置清单!$G:$G,G175,配置清单!$H:$H,"MDE",配置清单!$N:$N,"在岗",配置清单!$P:$P,"&lt;&gt;暂不胜任")</f>
        <v>0</v>
      </c>
      <c r="AH175" s="61" t="str">
        <f t="shared" si="154"/>
        <v>NA</v>
      </c>
      <c r="AI175" s="62">
        <f>COUNTIFS(配置清单!G:G,G175,配置清单!H:H,"TPM",配置清单!N:N,"在岗")+COUNTIFS(配置清单!G:G,G175,配置清单!H:H,"TC",配置清单!N:N,"在岗")</f>
        <v>1</v>
      </c>
      <c r="AJ175" s="61">
        <f t="shared" si="155"/>
        <v>1</v>
      </c>
      <c r="AK175" s="60">
        <f>COUNTIFS(配置清单!G:G,G175,配置清单!H:H,"TPM",配置清单!N:N,"在岗",配置清单!P:P,"&lt;&gt;暂不胜任")+COUNTIFS(配置清单!G:G,G175,配置清单!H:H,"TC",配置清单!N:N,"在岗",配置清单!P:P,"&lt;&gt;暂不胜任")</f>
        <v>1</v>
      </c>
      <c r="AL175" s="61">
        <f t="shared" si="156"/>
        <v>1</v>
      </c>
      <c r="AM175" s="60">
        <f>COUNTIFS(配置清单!G:G,G175,配置清单!H:H,"TSE",配置清单!N:N,"在岗")</f>
        <v>0</v>
      </c>
      <c r="AN175" s="61" t="str">
        <f t="shared" si="157"/>
        <v>NA</v>
      </c>
      <c r="AO175" s="60">
        <f>COUNTIFS(配置清单!G:G,G175,配置清单!H:H,"TSE",配置清单!N:N,"在岗",配置清单!P:P,"&lt;&gt;暂不胜任")</f>
        <v>0</v>
      </c>
      <c r="AP175" s="61" t="str">
        <f t="shared" si="158"/>
        <v>NA</v>
      </c>
      <c r="AQ175" s="60">
        <f>COUNTIFS(配置清单!$G:$G,G175,配置清单!H:H,"QA",配置清单!N:N,"在岗")</f>
        <v>0</v>
      </c>
      <c r="AR175" s="61" t="str">
        <f t="shared" si="159"/>
        <v>NA</v>
      </c>
      <c r="AS175" s="60">
        <f>COUNTIFS(配置清单!$G:$G,G175,配置清单!$H:$H,"QA",配置清单!$N:$N,"在岗",配置清单!$P:$P,"&lt;&gt;暂不胜任")</f>
        <v>0</v>
      </c>
      <c r="AT175" s="61" t="str">
        <f t="shared" si="160"/>
        <v>NA</v>
      </c>
      <c r="AU175" s="60">
        <f>COUNTIFS(配置清单!G:G,规划及评估!G175,配置清单!H:H,"BA",配置清单!N:N,"在岗")</f>
        <v>0</v>
      </c>
      <c r="AV175" s="61" t="str">
        <f t="shared" si="161"/>
        <v>NA</v>
      </c>
      <c r="AW175" s="60">
        <f>COUNTIFS(配置清单!G:G,G175,配置清单!H:H,"BA",配置清单!N:N,"在岗",配置清单!P:P,"&lt;&gt;暂不胜任")</f>
        <v>0</v>
      </c>
      <c r="AX175" s="61" t="str">
        <f t="shared" si="162"/>
        <v>NA</v>
      </c>
      <c r="AY175" s="60">
        <f>COUNTIFS(配置清单!G:G,规划及评估!G175,配置清单!H:H,"IA",配置清单!N:N,"在岗")</f>
        <v>0</v>
      </c>
      <c r="AZ175" s="61" t="str">
        <f t="shared" si="163"/>
        <v>NA</v>
      </c>
      <c r="BA175" s="60">
        <f>COUNTIFS(配置清单!G:G,G175,配置清单!H:H,"IA",配置清单!N:N,"在岗",配置清单!P:P,"&lt;&gt;暂不胜任")</f>
        <v>0</v>
      </c>
      <c r="BB175" s="61" t="str">
        <f t="shared" si="164"/>
        <v>NA</v>
      </c>
      <c r="BC175" s="60">
        <f>COUNTIFS(配置清单!G:G,规划及评估!G175,配置清单!H:H,"产品经理",配置清单!N:N,"在岗")</f>
        <v>0</v>
      </c>
      <c r="BD175" s="61" t="str">
        <f t="shared" si="165"/>
        <v>NA</v>
      </c>
      <c r="BE175" s="60">
        <f>COUNTIFS(配置清单!G:G,G175,配置清单!H:H,"产品经理",配置清单!N:N,"在岗",配置清单!P:P,"&lt;&gt;暂不胜任")</f>
        <v>0</v>
      </c>
      <c r="BF175" s="61" t="str">
        <f t="shared" si="166"/>
        <v>NA</v>
      </c>
      <c r="BG175" s="63">
        <f t="shared" si="167"/>
        <v>1</v>
      </c>
      <c r="BH175" s="64">
        <f t="shared" si="168"/>
        <v>1</v>
      </c>
      <c r="BI175" s="64">
        <f t="shared" si="169"/>
        <v>1</v>
      </c>
      <c r="BJ175" s="64">
        <f t="shared" si="170"/>
        <v>1</v>
      </c>
      <c r="BK175" s="65">
        <f t="shared" si="171"/>
        <v>1</v>
      </c>
      <c r="BL175" s="66">
        <f t="shared" si="172"/>
        <v>1</v>
      </c>
      <c r="BM175" s="92">
        <f t="shared" si="173"/>
        <v>0</v>
      </c>
      <c r="BN175" s="92">
        <f t="shared" si="174"/>
        <v>0</v>
      </c>
      <c r="BO175" s="92">
        <f t="shared" si="175"/>
        <v>0</v>
      </c>
      <c r="BP175" s="92">
        <f t="shared" si="176"/>
        <v>0</v>
      </c>
      <c r="BQ175" s="92">
        <f t="shared" si="177"/>
        <v>0</v>
      </c>
      <c r="BR175" s="92">
        <f t="shared" si="178"/>
        <v>0</v>
      </c>
      <c r="BS175" s="92">
        <f t="shared" si="179"/>
        <v>1</v>
      </c>
      <c r="BT175" s="92">
        <f t="shared" si="180"/>
        <v>1</v>
      </c>
      <c r="BU175" s="92">
        <f t="shared" si="181"/>
        <v>0</v>
      </c>
      <c r="BV175" s="92">
        <f t="shared" si="182"/>
        <v>0</v>
      </c>
      <c r="BW175" s="92">
        <f t="shared" si="183"/>
        <v>0</v>
      </c>
      <c r="BX175" s="92">
        <f t="shared" si="184"/>
        <v>0</v>
      </c>
      <c r="BY175" s="92">
        <f t="shared" si="185"/>
        <v>0</v>
      </c>
      <c r="BZ175" s="92">
        <f t="shared" si="186"/>
        <v>0</v>
      </c>
      <c r="CA175" s="92">
        <f t="shared" si="187"/>
        <v>0</v>
      </c>
      <c r="CB175" s="92">
        <f t="shared" si="188"/>
        <v>0</v>
      </c>
      <c r="CC175" s="92">
        <f t="shared" si="189"/>
        <v>0</v>
      </c>
      <c r="CD175" s="92">
        <f t="shared" si="190"/>
        <v>0</v>
      </c>
    </row>
    <row r="176" spans="1:82" hidden="1">
      <c r="A176" s="34">
        <v>23</v>
      </c>
      <c r="B176" s="34" t="s">
        <v>2872</v>
      </c>
      <c r="C176" s="34" t="s">
        <v>1067</v>
      </c>
      <c r="D176" s="34" t="s">
        <v>1066</v>
      </c>
      <c r="E176" s="34" t="s">
        <v>2873</v>
      </c>
      <c r="F176" s="34" t="s">
        <v>3123</v>
      </c>
      <c r="G176" s="34" t="s">
        <v>3124</v>
      </c>
      <c r="H176" s="34" t="s">
        <v>7</v>
      </c>
      <c r="I176" s="34" t="s">
        <v>7</v>
      </c>
      <c r="J176" s="34" t="s">
        <v>195</v>
      </c>
      <c r="K176" s="34" t="s">
        <v>195</v>
      </c>
      <c r="L176" s="34" t="s">
        <v>3983</v>
      </c>
      <c r="M176" s="34" t="s">
        <v>194</v>
      </c>
      <c r="N176" s="34">
        <v>0</v>
      </c>
      <c r="O176" s="34">
        <v>0</v>
      </c>
      <c r="P176" s="34">
        <v>0</v>
      </c>
      <c r="Q176" s="34">
        <v>2</v>
      </c>
      <c r="R176" s="34">
        <v>1</v>
      </c>
      <c r="S176" s="34">
        <v>0</v>
      </c>
      <c r="T176" s="34">
        <v>0</v>
      </c>
      <c r="U176" s="77">
        <v>0</v>
      </c>
      <c r="V176" s="136">
        <v>0</v>
      </c>
      <c r="W176" s="60">
        <f>COUNTIFS(配置清单!G:G,G176,配置清单!$H:$H,"PM",配置清单!$N:$N,"在岗")</f>
        <v>0</v>
      </c>
      <c r="X176" s="61" t="str">
        <f t="shared" si="149"/>
        <v>NA</v>
      </c>
      <c r="Y176" s="60">
        <f>COUNTIFS(配置清单!$G:$G,G176,配置清单!$H:$H,"PM",配置清单!$N:$N,"在岗",配置清单!$P:$P,"&lt;&gt;暂不胜任")</f>
        <v>0</v>
      </c>
      <c r="Z176" s="61" t="str">
        <f t="shared" si="150"/>
        <v>NA</v>
      </c>
      <c r="AA176" s="62">
        <f>COUNTIFS(配置清单!$G:$G,G176,配置清单!$H:$H,"SE",配置清单!$N:$N,"在岗")+COUNTIFS(配置清单!$G:$G,G176,配置清单!$H:$H,"SA",配置清单!$N:$N,"在岗")</f>
        <v>0</v>
      </c>
      <c r="AB176" s="61" t="str">
        <f t="shared" si="151"/>
        <v>NA</v>
      </c>
      <c r="AC176" s="60">
        <f>COUNTIFS(配置清单!$G:$G,G176,配置清单!$H:$H,"SE",配置清单!$N:$N,"在岗",配置清单!$P:$P,"&lt;&gt;暂不胜任")+COUNTIFS(配置清单!$G:$G,G176,配置清单!$H:$H,"SA",配置清单!$N:$N,"在岗",配置清单!$P:$P,"&lt;&gt;暂不胜任")</f>
        <v>0</v>
      </c>
      <c r="AD176" s="61" t="str">
        <f t="shared" si="152"/>
        <v>NA</v>
      </c>
      <c r="AE176" s="60">
        <f>COUNTIFS(配置清单!$G:$G,G176,配置清单!H:H,"MDE",配置清单!N:N,"在岗")</f>
        <v>0</v>
      </c>
      <c r="AF176" s="61" t="str">
        <f t="shared" si="153"/>
        <v>NA</v>
      </c>
      <c r="AG176" s="60">
        <f>COUNTIFS(配置清单!$G:$G,G176,配置清单!$H:$H,"MDE",配置清单!$N:$N,"在岗",配置清单!$P:$P,"&lt;&gt;暂不胜任")</f>
        <v>0</v>
      </c>
      <c r="AH176" s="61" t="str">
        <f t="shared" si="154"/>
        <v>NA</v>
      </c>
      <c r="AI176" s="62">
        <f>COUNTIFS(配置清单!G:G,G176,配置清单!H:H,"TPM",配置清单!N:N,"在岗")+COUNTIFS(配置清单!G:G,G176,配置清单!H:H,"TC",配置清单!N:N,"在岗")</f>
        <v>2</v>
      </c>
      <c r="AJ176" s="61">
        <f t="shared" si="155"/>
        <v>1</v>
      </c>
      <c r="AK176" s="60">
        <f>COUNTIFS(配置清单!G:G,G176,配置清单!H:H,"TPM",配置清单!N:N,"在岗",配置清单!P:P,"&lt;&gt;暂不胜任")+COUNTIFS(配置清单!G:G,G176,配置清单!H:H,"TC",配置清单!N:N,"在岗",配置清单!P:P,"&lt;&gt;暂不胜任")</f>
        <v>1</v>
      </c>
      <c r="AL176" s="61">
        <f t="shared" si="156"/>
        <v>0.5</v>
      </c>
      <c r="AM176" s="60">
        <f>COUNTIFS(配置清单!G:G,G176,配置清单!H:H,"TSE",配置清单!N:N,"在岗")</f>
        <v>1</v>
      </c>
      <c r="AN176" s="61">
        <f t="shared" si="157"/>
        <v>1</v>
      </c>
      <c r="AO176" s="60">
        <f>COUNTIFS(配置清单!G:G,G176,配置清单!H:H,"TSE",配置清单!N:N,"在岗",配置清单!P:P,"&lt;&gt;暂不胜任")</f>
        <v>1</v>
      </c>
      <c r="AP176" s="61">
        <f t="shared" si="158"/>
        <v>1</v>
      </c>
      <c r="AQ176" s="60">
        <f>COUNTIFS(配置清单!$G:$G,G176,配置清单!H:H,"QA",配置清单!N:N,"在岗")</f>
        <v>0</v>
      </c>
      <c r="AR176" s="61" t="str">
        <f t="shared" si="159"/>
        <v>NA</v>
      </c>
      <c r="AS176" s="60">
        <f>COUNTIFS(配置清单!$G:$G,G176,配置清单!$H:$H,"QA",配置清单!$N:$N,"在岗",配置清单!$P:$P,"&lt;&gt;暂不胜任")</f>
        <v>0</v>
      </c>
      <c r="AT176" s="61" t="str">
        <f t="shared" si="160"/>
        <v>NA</v>
      </c>
      <c r="AU176" s="60">
        <f>COUNTIFS(配置清单!G:G,规划及评估!G176,配置清单!H:H,"BA",配置清单!N:N,"在岗")</f>
        <v>0</v>
      </c>
      <c r="AV176" s="61" t="str">
        <f t="shared" si="161"/>
        <v>NA</v>
      </c>
      <c r="AW176" s="60">
        <f>COUNTIFS(配置清单!G:G,G176,配置清单!H:H,"BA",配置清单!N:N,"在岗",配置清单!P:P,"&lt;&gt;暂不胜任")</f>
        <v>0</v>
      </c>
      <c r="AX176" s="61" t="str">
        <f t="shared" si="162"/>
        <v>NA</v>
      </c>
      <c r="AY176" s="60">
        <f>COUNTIFS(配置清单!G:G,规划及评估!G176,配置清单!H:H,"IA",配置清单!N:N,"在岗")</f>
        <v>0</v>
      </c>
      <c r="AZ176" s="61" t="str">
        <f t="shared" si="163"/>
        <v>NA</v>
      </c>
      <c r="BA176" s="60">
        <f>COUNTIFS(配置清单!G:G,G176,配置清单!H:H,"IA",配置清单!N:N,"在岗",配置清单!P:P,"&lt;&gt;暂不胜任")</f>
        <v>0</v>
      </c>
      <c r="BB176" s="61" t="str">
        <f t="shared" si="164"/>
        <v>NA</v>
      </c>
      <c r="BC176" s="60">
        <f>COUNTIFS(配置清单!G:G,规划及评估!G176,配置清单!H:H,"产品经理",配置清单!N:N,"在岗")</f>
        <v>0</v>
      </c>
      <c r="BD176" s="61" t="str">
        <f t="shared" si="165"/>
        <v>NA</v>
      </c>
      <c r="BE176" s="60">
        <f>COUNTIFS(配置清单!G:G,G176,配置清单!H:H,"产品经理",配置清单!N:N,"在岗",配置清单!P:P,"&lt;&gt;暂不胜任")</f>
        <v>0</v>
      </c>
      <c r="BF176" s="61" t="str">
        <f t="shared" si="166"/>
        <v>NA</v>
      </c>
      <c r="BG176" s="63">
        <f t="shared" si="167"/>
        <v>3</v>
      </c>
      <c r="BH176" s="64">
        <f t="shared" si="168"/>
        <v>3</v>
      </c>
      <c r="BI176" s="64">
        <f t="shared" si="169"/>
        <v>3</v>
      </c>
      <c r="BJ176" s="64">
        <f t="shared" si="170"/>
        <v>2</v>
      </c>
      <c r="BK176" s="65">
        <f t="shared" si="171"/>
        <v>1</v>
      </c>
      <c r="BL176" s="66">
        <f t="shared" si="172"/>
        <v>0.66666666666666663</v>
      </c>
      <c r="BM176" s="92">
        <f t="shared" si="173"/>
        <v>0</v>
      </c>
      <c r="BN176" s="92">
        <f t="shared" si="174"/>
        <v>0</v>
      </c>
      <c r="BO176" s="92">
        <f t="shared" si="175"/>
        <v>0</v>
      </c>
      <c r="BP176" s="92">
        <f t="shared" si="176"/>
        <v>0</v>
      </c>
      <c r="BQ176" s="92">
        <f t="shared" si="177"/>
        <v>0</v>
      </c>
      <c r="BR176" s="92">
        <f t="shared" si="178"/>
        <v>0</v>
      </c>
      <c r="BS176" s="92">
        <f t="shared" si="179"/>
        <v>2</v>
      </c>
      <c r="BT176" s="92">
        <f t="shared" si="180"/>
        <v>1</v>
      </c>
      <c r="BU176" s="92">
        <f t="shared" si="181"/>
        <v>1</v>
      </c>
      <c r="BV176" s="92">
        <f t="shared" si="182"/>
        <v>1</v>
      </c>
      <c r="BW176" s="92">
        <f t="shared" si="183"/>
        <v>0</v>
      </c>
      <c r="BX176" s="92">
        <f t="shared" si="184"/>
        <v>0</v>
      </c>
      <c r="BY176" s="92">
        <f t="shared" si="185"/>
        <v>0</v>
      </c>
      <c r="BZ176" s="92">
        <f t="shared" si="186"/>
        <v>0</v>
      </c>
      <c r="CA176" s="92">
        <f t="shared" si="187"/>
        <v>0</v>
      </c>
      <c r="CB176" s="92">
        <f t="shared" si="188"/>
        <v>0</v>
      </c>
      <c r="CC176" s="92">
        <f t="shared" si="189"/>
        <v>0</v>
      </c>
      <c r="CD176" s="92">
        <f t="shared" si="190"/>
        <v>0</v>
      </c>
    </row>
    <row r="177" spans="1:82" hidden="1">
      <c r="A177" s="34">
        <v>24</v>
      </c>
      <c r="B177" s="34" t="s">
        <v>2872</v>
      </c>
      <c r="C177" s="34" t="s">
        <v>1067</v>
      </c>
      <c r="D177" s="34" t="s">
        <v>1066</v>
      </c>
      <c r="E177" s="34" t="s">
        <v>2873</v>
      </c>
      <c r="F177" s="34" t="s">
        <v>3137</v>
      </c>
      <c r="G177" s="34" t="s">
        <v>3138</v>
      </c>
      <c r="H177" s="34" t="s">
        <v>7</v>
      </c>
      <c r="I177" s="34" t="s">
        <v>4</v>
      </c>
      <c r="J177" s="34" t="s">
        <v>195</v>
      </c>
      <c r="K177" s="34" t="s">
        <v>195</v>
      </c>
      <c r="L177" s="34" t="s">
        <v>3983</v>
      </c>
      <c r="M177" s="34" t="s">
        <v>2972</v>
      </c>
      <c r="N177" s="34">
        <v>0</v>
      </c>
      <c r="O177" s="34">
        <v>0</v>
      </c>
      <c r="P177" s="34">
        <v>0</v>
      </c>
      <c r="Q177" s="34">
        <v>2</v>
      </c>
      <c r="R177" s="34">
        <v>0</v>
      </c>
      <c r="S177" s="34">
        <v>1</v>
      </c>
      <c r="T177" s="34">
        <v>0</v>
      </c>
      <c r="U177" s="77">
        <v>0</v>
      </c>
      <c r="V177" s="136">
        <v>0</v>
      </c>
      <c r="W177" s="60">
        <f>COUNTIFS(配置清单!G:G,G177,配置清单!$H:$H,"PM",配置清单!$N:$N,"在岗")</f>
        <v>0</v>
      </c>
      <c r="X177" s="61" t="str">
        <f t="shared" si="149"/>
        <v>NA</v>
      </c>
      <c r="Y177" s="60">
        <f>COUNTIFS(配置清单!$G:$G,G177,配置清单!$H:$H,"PM",配置清单!$N:$N,"在岗",配置清单!$P:$P,"&lt;&gt;暂不胜任")</f>
        <v>0</v>
      </c>
      <c r="Z177" s="61" t="str">
        <f t="shared" si="150"/>
        <v>NA</v>
      </c>
      <c r="AA177" s="62">
        <f>COUNTIFS(配置清单!$G:$G,G177,配置清单!$H:$H,"SE",配置清单!$N:$N,"在岗")+COUNTIFS(配置清单!$G:$G,G177,配置清单!$H:$H,"SA",配置清单!$N:$N,"在岗")</f>
        <v>0</v>
      </c>
      <c r="AB177" s="61" t="str">
        <f t="shared" si="151"/>
        <v>NA</v>
      </c>
      <c r="AC177" s="60">
        <f>COUNTIFS(配置清单!$G:$G,G177,配置清单!$H:$H,"SE",配置清单!$N:$N,"在岗",配置清单!$P:$P,"&lt;&gt;暂不胜任")+COUNTIFS(配置清单!$G:$G,G177,配置清单!$H:$H,"SA",配置清单!$N:$N,"在岗",配置清单!$P:$P,"&lt;&gt;暂不胜任")</f>
        <v>0</v>
      </c>
      <c r="AD177" s="61" t="str">
        <f t="shared" si="152"/>
        <v>NA</v>
      </c>
      <c r="AE177" s="60">
        <f>COUNTIFS(配置清单!$G:$G,G177,配置清单!H:H,"MDE",配置清单!N:N,"在岗")</f>
        <v>0</v>
      </c>
      <c r="AF177" s="61" t="str">
        <f t="shared" si="153"/>
        <v>NA</v>
      </c>
      <c r="AG177" s="60">
        <f>COUNTIFS(配置清单!$G:$G,G177,配置清单!$H:$H,"MDE",配置清单!$N:$N,"在岗",配置清单!$P:$P,"&lt;&gt;暂不胜任")</f>
        <v>0</v>
      </c>
      <c r="AH177" s="61" t="str">
        <f t="shared" si="154"/>
        <v>NA</v>
      </c>
      <c r="AI177" s="62">
        <f>COUNTIFS(配置清单!G:G,G177,配置清单!H:H,"TPM",配置清单!N:N,"在岗")+COUNTIFS(配置清单!G:G,G177,配置清单!H:H,"TC",配置清单!N:N,"在岗")</f>
        <v>2</v>
      </c>
      <c r="AJ177" s="61">
        <f t="shared" si="155"/>
        <v>1</v>
      </c>
      <c r="AK177" s="60">
        <f>COUNTIFS(配置清单!G:G,G177,配置清单!H:H,"TPM",配置清单!N:N,"在岗",配置清单!P:P,"&lt;&gt;暂不胜任")+COUNTIFS(配置清单!G:G,G177,配置清单!H:H,"TC",配置清单!N:N,"在岗",配置清单!P:P,"&lt;&gt;暂不胜任")</f>
        <v>1</v>
      </c>
      <c r="AL177" s="61">
        <f t="shared" si="156"/>
        <v>0.5</v>
      </c>
      <c r="AM177" s="60">
        <f>COUNTIFS(配置清单!G:G,G177,配置清单!H:H,"TSE",配置清单!N:N,"在岗")</f>
        <v>0</v>
      </c>
      <c r="AN177" s="61" t="str">
        <f t="shared" si="157"/>
        <v>NA</v>
      </c>
      <c r="AO177" s="60">
        <f>COUNTIFS(配置清单!G:G,G177,配置清单!H:H,"TSE",配置清单!N:N,"在岗",配置清单!P:P,"&lt;&gt;暂不胜任")</f>
        <v>0</v>
      </c>
      <c r="AP177" s="61" t="str">
        <f t="shared" si="158"/>
        <v>NA</v>
      </c>
      <c r="AQ177" s="60">
        <f>COUNTIFS(配置清单!$G:$G,G177,配置清单!H:H,"QA",配置清单!N:N,"在岗")</f>
        <v>1</v>
      </c>
      <c r="AR177" s="61">
        <f t="shared" si="159"/>
        <v>1</v>
      </c>
      <c r="AS177" s="60">
        <f>COUNTIFS(配置清单!$G:$G,G177,配置清单!$H:$H,"QA",配置清单!$N:$N,"在岗",配置清单!$P:$P,"&lt;&gt;暂不胜任")</f>
        <v>1</v>
      </c>
      <c r="AT177" s="61">
        <f t="shared" si="160"/>
        <v>1</v>
      </c>
      <c r="AU177" s="60">
        <f>COUNTIFS(配置清单!G:G,规划及评估!G177,配置清单!H:H,"BA",配置清单!N:N,"在岗")</f>
        <v>0</v>
      </c>
      <c r="AV177" s="61" t="str">
        <f t="shared" si="161"/>
        <v>NA</v>
      </c>
      <c r="AW177" s="60">
        <f>COUNTIFS(配置清单!G:G,G177,配置清单!H:H,"BA",配置清单!N:N,"在岗",配置清单!P:P,"&lt;&gt;暂不胜任")</f>
        <v>0</v>
      </c>
      <c r="AX177" s="61" t="str">
        <f t="shared" si="162"/>
        <v>NA</v>
      </c>
      <c r="AY177" s="60">
        <f>COUNTIFS(配置清单!G:G,规划及评估!G177,配置清单!H:H,"IA",配置清单!N:N,"在岗")</f>
        <v>0</v>
      </c>
      <c r="AZ177" s="61" t="str">
        <f t="shared" si="163"/>
        <v>NA</v>
      </c>
      <c r="BA177" s="60">
        <f>COUNTIFS(配置清单!G:G,G177,配置清单!H:H,"IA",配置清单!N:N,"在岗",配置清单!P:P,"&lt;&gt;暂不胜任")</f>
        <v>0</v>
      </c>
      <c r="BB177" s="61" t="str">
        <f t="shared" si="164"/>
        <v>NA</v>
      </c>
      <c r="BC177" s="60">
        <f>COUNTIFS(配置清单!G:G,规划及评估!G177,配置清单!H:H,"产品经理",配置清单!N:N,"在岗")</f>
        <v>0</v>
      </c>
      <c r="BD177" s="61" t="str">
        <f t="shared" si="165"/>
        <v>NA</v>
      </c>
      <c r="BE177" s="60">
        <f>COUNTIFS(配置清单!G:G,G177,配置清单!H:H,"产品经理",配置清单!N:N,"在岗",配置清单!P:P,"&lt;&gt;暂不胜任")</f>
        <v>0</v>
      </c>
      <c r="BF177" s="61" t="str">
        <f t="shared" si="166"/>
        <v>NA</v>
      </c>
      <c r="BG177" s="63">
        <f t="shared" si="167"/>
        <v>3</v>
      </c>
      <c r="BH177" s="64">
        <f t="shared" si="168"/>
        <v>3</v>
      </c>
      <c r="BI177" s="64">
        <f t="shared" si="169"/>
        <v>3</v>
      </c>
      <c r="BJ177" s="64">
        <f t="shared" si="170"/>
        <v>2</v>
      </c>
      <c r="BK177" s="65">
        <f t="shared" si="171"/>
        <v>1</v>
      </c>
      <c r="BL177" s="66">
        <f t="shared" si="172"/>
        <v>0.66666666666666663</v>
      </c>
      <c r="BM177" s="92">
        <f t="shared" si="173"/>
        <v>0</v>
      </c>
      <c r="BN177" s="92">
        <f t="shared" si="174"/>
        <v>0</v>
      </c>
      <c r="BO177" s="92">
        <f t="shared" si="175"/>
        <v>0</v>
      </c>
      <c r="BP177" s="92">
        <f t="shared" si="176"/>
        <v>0</v>
      </c>
      <c r="BQ177" s="92">
        <f t="shared" si="177"/>
        <v>0</v>
      </c>
      <c r="BR177" s="92">
        <f t="shared" si="178"/>
        <v>0</v>
      </c>
      <c r="BS177" s="92">
        <f t="shared" si="179"/>
        <v>2</v>
      </c>
      <c r="BT177" s="92">
        <f t="shared" si="180"/>
        <v>1</v>
      </c>
      <c r="BU177" s="92">
        <f t="shared" si="181"/>
        <v>0</v>
      </c>
      <c r="BV177" s="92">
        <f t="shared" si="182"/>
        <v>0</v>
      </c>
      <c r="BW177" s="92">
        <f t="shared" si="183"/>
        <v>1</v>
      </c>
      <c r="BX177" s="92">
        <f t="shared" si="184"/>
        <v>1</v>
      </c>
      <c r="BY177" s="92">
        <f t="shared" si="185"/>
        <v>0</v>
      </c>
      <c r="BZ177" s="92">
        <f t="shared" si="186"/>
        <v>0</v>
      </c>
      <c r="CA177" s="92">
        <f t="shared" si="187"/>
        <v>0</v>
      </c>
      <c r="CB177" s="92">
        <f t="shared" si="188"/>
        <v>0</v>
      </c>
      <c r="CC177" s="92">
        <f t="shared" si="189"/>
        <v>0</v>
      </c>
      <c r="CD177" s="92">
        <f t="shared" si="190"/>
        <v>0</v>
      </c>
    </row>
    <row r="178" spans="1:82" hidden="1">
      <c r="A178" s="34">
        <v>25</v>
      </c>
      <c r="B178" s="34" t="s">
        <v>2872</v>
      </c>
      <c r="C178" s="34" t="s">
        <v>1067</v>
      </c>
      <c r="D178" s="34" t="s">
        <v>1066</v>
      </c>
      <c r="E178" s="34" t="s">
        <v>2873</v>
      </c>
      <c r="F178" s="34" t="s">
        <v>3146</v>
      </c>
      <c r="G178" s="34" t="s">
        <v>3147</v>
      </c>
      <c r="H178" s="34" t="s">
        <v>6</v>
      </c>
      <c r="I178" s="34" t="s">
        <v>6</v>
      </c>
      <c r="J178" s="34" t="s">
        <v>195</v>
      </c>
      <c r="K178" s="34" t="s">
        <v>195</v>
      </c>
      <c r="L178" s="34" t="s">
        <v>3983</v>
      </c>
      <c r="M178" s="34" t="s">
        <v>2972</v>
      </c>
      <c r="N178" s="34">
        <v>1</v>
      </c>
      <c r="O178" s="34">
        <v>0</v>
      </c>
      <c r="P178" s="34">
        <v>1</v>
      </c>
      <c r="Q178" s="34">
        <v>0</v>
      </c>
      <c r="R178" s="34">
        <v>0</v>
      </c>
      <c r="S178" s="34">
        <v>1</v>
      </c>
      <c r="T178" s="34">
        <v>0</v>
      </c>
      <c r="U178" s="77">
        <v>0</v>
      </c>
      <c r="V178" s="136">
        <v>0</v>
      </c>
      <c r="W178" s="60">
        <f>COUNTIFS(配置清单!G:G,G178,配置清单!$H:$H,"PM",配置清单!$N:$N,"在岗")</f>
        <v>1</v>
      </c>
      <c r="X178" s="61">
        <f t="shared" si="149"/>
        <v>1</v>
      </c>
      <c r="Y178" s="60">
        <f>COUNTIFS(配置清单!$G:$G,G178,配置清单!$H:$H,"PM",配置清单!$N:$N,"在岗",配置清单!$P:$P,"&lt;&gt;暂不胜任")</f>
        <v>1</v>
      </c>
      <c r="Z178" s="61">
        <f t="shared" si="150"/>
        <v>1</v>
      </c>
      <c r="AA178" s="62">
        <f>COUNTIFS(配置清单!$G:$G,G178,配置清单!$H:$H,"SE",配置清单!$N:$N,"在岗")+COUNTIFS(配置清单!$G:$G,G178,配置清单!$H:$H,"SA",配置清单!$N:$N,"在岗")</f>
        <v>0</v>
      </c>
      <c r="AB178" s="61" t="str">
        <f t="shared" si="151"/>
        <v>NA</v>
      </c>
      <c r="AC178" s="60">
        <f>COUNTIFS(配置清单!$G:$G,G178,配置清单!$H:$H,"SE",配置清单!$N:$N,"在岗",配置清单!$P:$P,"&lt;&gt;暂不胜任")+COUNTIFS(配置清单!$G:$G,G178,配置清单!$H:$H,"SA",配置清单!$N:$N,"在岗",配置清单!$P:$P,"&lt;&gt;暂不胜任")</f>
        <v>0</v>
      </c>
      <c r="AD178" s="61" t="str">
        <f t="shared" si="152"/>
        <v>NA</v>
      </c>
      <c r="AE178" s="60">
        <f>COUNTIFS(配置清单!$G:$G,G178,配置清单!H:H,"MDE",配置清单!N:N,"在岗")</f>
        <v>1</v>
      </c>
      <c r="AF178" s="61">
        <f t="shared" si="153"/>
        <v>1</v>
      </c>
      <c r="AG178" s="60">
        <f>COUNTIFS(配置清单!$G:$G,G178,配置清单!$H:$H,"MDE",配置清单!$N:$N,"在岗",配置清单!$P:$P,"&lt;&gt;暂不胜任")</f>
        <v>0</v>
      </c>
      <c r="AH178" s="61">
        <f t="shared" si="154"/>
        <v>0</v>
      </c>
      <c r="AI178" s="62">
        <f>COUNTIFS(配置清单!G:G,G178,配置清单!H:H,"TPM",配置清单!N:N,"在岗")+COUNTIFS(配置清单!G:G,G178,配置清单!H:H,"TC",配置清单!N:N,"在岗")</f>
        <v>0</v>
      </c>
      <c r="AJ178" s="61" t="str">
        <f t="shared" si="155"/>
        <v>NA</v>
      </c>
      <c r="AK178" s="60">
        <f>COUNTIFS(配置清单!G:G,G178,配置清单!H:H,"TPM",配置清单!N:N,"在岗",配置清单!P:P,"&lt;&gt;暂不胜任")+COUNTIFS(配置清单!G:G,G178,配置清单!H:H,"TC",配置清单!N:N,"在岗",配置清单!P:P,"&lt;&gt;暂不胜任")</f>
        <v>0</v>
      </c>
      <c r="AL178" s="61" t="str">
        <f t="shared" si="156"/>
        <v>NA</v>
      </c>
      <c r="AM178" s="60">
        <f>COUNTIFS(配置清单!G:G,G178,配置清单!H:H,"TSE",配置清单!N:N,"在岗")</f>
        <v>0</v>
      </c>
      <c r="AN178" s="61" t="str">
        <f t="shared" si="157"/>
        <v>NA</v>
      </c>
      <c r="AO178" s="60">
        <f>COUNTIFS(配置清单!G:G,G178,配置清单!H:H,"TSE",配置清单!N:N,"在岗",配置清单!P:P,"&lt;&gt;暂不胜任")</f>
        <v>0</v>
      </c>
      <c r="AP178" s="61" t="str">
        <f t="shared" si="158"/>
        <v>NA</v>
      </c>
      <c r="AQ178" s="60">
        <f>COUNTIFS(配置清单!$G:$G,G178,配置清单!H:H,"QA",配置清单!N:N,"在岗")</f>
        <v>1</v>
      </c>
      <c r="AR178" s="61">
        <f t="shared" si="159"/>
        <v>1</v>
      </c>
      <c r="AS178" s="60">
        <f>COUNTIFS(配置清单!$G:$G,G178,配置清单!$H:$H,"QA",配置清单!$N:$N,"在岗",配置清单!$P:$P,"&lt;&gt;暂不胜任")</f>
        <v>1</v>
      </c>
      <c r="AT178" s="61">
        <f t="shared" si="160"/>
        <v>1</v>
      </c>
      <c r="AU178" s="60">
        <f>COUNTIFS(配置清单!G:G,规划及评估!G178,配置清单!H:H,"BA",配置清单!N:N,"在岗")</f>
        <v>0</v>
      </c>
      <c r="AV178" s="61" t="str">
        <f t="shared" si="161"/>
        <v>NA</v>
      </c>
      <c r="AW178" s="60">
        <f>COUNTIFS(配置清单!G:G,G178,配置清单!H:H,"BA",配置清单!N:N,"在岗",配置清单!P:P,"&lt;&gt;暂不胜任")</f>
        <v>0</v>
      </c>
      <c r="AX178" s="61" t="str">
        <f t="shared" si="162"/>
        <v>NA</v>
      </c>
      <c r="AY178" s="60">
        <f>COUNTIFS(配置清单!G:G,规划及评估!G178,配置清单!H:H,"IA",配置清单!N:N,"在岗")</f>
        <v>0</v>
      </c>
      <c r="AZ178" s="61" t="str">
        <f t="shared" si="163"/>
        <v>NA</v>
      </c>
      <c r="BA178" s="60">
        <f>COUNTIFS(配置清单!G:G,G178,配置清单!H:H,"IA",配置清单!N:N,"在岗",配置清单!P:P,"&lt;&gt;暂不胜任")</f>
        <v>0</v>
      </c>
      <c r="BB178" s="61" t="str">
        <f t="shared" si="164"/>
        <v>NA</v>
      </c>
      <c r="BC178" s="60">
        <f>COUNTIFS(配置清单!G:G,规划及评估!G178,配置清单!H:H,"产品经理",配置清单!N:N,"在岗")</f>
        <v>0</v>
      </c>
      <c r="BD178" s="61" t="str">
        <f t="shared" si="165"/>
        <v>NA</v>
      </c>
      <c r="BE178" s="60">
        <f>COUNTIFS(配置清单!G:G,G178,配置清单!H:H,"产品经理",配置清单!N:N,"在岗",配置清单!P:P,"&lt;&gt;暂不胜任")</f>
        <v>0</v>
      </c>
      <c r="BF178" s="61" t="str">
        <f t="shared" si="166"/>
        <v>NA</v>
      </c>
      <c r="BG178" s="63">
        <f t="shared" si="167"/>
        <v>3</v>
      </c>
      <c r="BH178" s="64">
        <f t="shared" si="168"/>
        <v>3</v>
      </c>
      <c r="BI178" s="64">
        <f t="shared" si="169"/>
        <v>3</v>
      </c>
      <c r="BJ178" s="64">
        <f t="shared" si="170"/>
        <v>2</v>
      </c>
      <c r="BK178" s="65">
        <f t="shared" si="171"/>
        <v>1</v>
      </c>
      <c r="BL178" s="66">
        <f t="shared" si="172"/>
        <v>0.66666666666666663</v>
      </c>
      <c r="BM178" s="92">
        <f t="shared" si="173"/>
        <v>1</v>
      </c>
      <c r="BN178" s="92">
        <f t="shared" si="174"/>
        <v>1</v>
      </c>
      <c r="BO178" s="92">
        <f t="shared" si="175"/>
        <v>0</v>
      </c>
      <c r="BP178" s="92">
        <f t="shared" si="176"/>
        <v>0</v>
      </c>
      <c r="BQ178" s="92">
        <f t="shared" si="177"/>
        <v>1</v>
      </c>
      <c r="BR178" s="92">
        <f t="shared" si="178"/>
        <v>0</v>
      </c>
      <c r="BS178" s="92">
        <f t="shared" si="179"/>
        <v>0</v>
      </c>
      <c r="BT178" s="92">
        <f t="shared" si="180"/>
        <v>0</v>
      </c>
      <c r="BU178" s="92">
        <f t="shared" si="181"/>
        <v>0</v>
      </c>
      <c r="BV178" s="92">
        <f t="shared" si="182"/>
        <v>0</v>
      </c>
      <c r="BW178" s="92">
        <f t="shared" si="183"/>
        <v>1</v>
      </c>
      <c r="BX178" s="92">
        <f t="shared" si="184"/>
        <v>1</v>
      </c>
      <c r="BY178" s="92">
        <f t="shared" si="185"/>
        <v>0</v>
      </c>
      <c r="BZ178" s="92">
        <f t="shared" si="186"/>
        <v>0</v>
      </c>
      <c r="CA178" s="92">
        <f t="shared" si="187"/>
        <v>0</v>
      </c>
      <c r="CB178" s="92">
        <f t="shared" si="188"/>
        <v>0</v>
      </c>
      <c r="CC178" s="92">
        <f t="shared" si="189"/>
        <v>0</v>
      </c>
      <c r="CD178" s="92">
        <f t="shared" si="190"/>
        <v>0</v>
      </c>
    </row>
    <row r="179" spans="1:82" hidden="1">
      <c r="A179" s="34">
        <v>26</v>
      </c>
      <c r="B179" s="34" t="s">
        <v>2872</v>
      </c>
      <c r="C179" s="34" t="s">
        <v>1067</v>
      </c>
      <c r="D179" s="34" t="s">
        <v>1066</v>
      </c>
      <c r="E179" s="34" t="s">
        <v>2873</v>
      </c>
      <c r="F179" s="34" t="s">
        <v>3167</v>
      </c>
      <c r="G179" s="34" t="s">
        <v>3168</v>
      </c>
      <c r="H179" s="34" t="s">
        <v>6</v>
      </c>
      <c r="I179" s="34" t="s">
        <v>6</v>
      </c>
      <c r="J179" s="34" t="s">
        <v>195</v>
      </c>
      <c r="K179" s="34" t="s">
        <v>195</v>
      </c>
      <c r="L179" s="34" t="s">
        <v>3983</v>
      </c>
      <c r="M179" s="34" t="s">
        <v>2972</v>
      </c>
      <c r="N179" s="34">
        <v>1</v>
      </c>
      <c r="O179" s="34">
        <v>0</v>
      </c>
      <c r="P179" s="34">
        <v>0</v>
      </c>
      <c r="Q179" s="34">
        <v>0</v>
      </c>
      <c r="R179" s="34">
        <v>0</v>
      </c>
      <c r="S179" s="34">
        <v>1</v>
      </c>
      <c r="T179" s="34">
        <v>0</v>
      </c>
      <c r="U179" s="77">
        <v>0</v>
      </c>
      <c r="V179" s="136">
        <v>0</v>
      </c>
      <c r="W179" s="60">
        <f>COUNTIFS(配置清单!G:G,G179,配置清单!$H:$H,"PM",配置清单!$N:$N,"在岗")</f>
        <v>1</v>
      </c>
      <c r="X179" s="61">
        <f t="shared" si="149"/>
        <v>1</v>
      </c>
      <c r="Y179" s="60">
        <f>COUNTIFS(配置清单!$G:$G,G179,配置清单!$H:$H,"PM",配置清单!$N:$N,"在岗",配置清单!$P:$P,"&lt;&gt;暂不胜任")</f>
        <v>1</v>
      </c>
      <c r="Z179" s="61">
        <f t="shared" si="150"/>
        <v>1</v>
      </c>
      <c r="AA179" s="62">
        <f>COUNTIFS(配置清单!$G:$G,G179,配置清单!$H:$H,"SE",配置清单!$N:$N,"在岗")+COUNTIFS(配置清单!$G:$G,G179,配置清单!$H:$H,"SA",配置清单!$N:$N,"在岗")</f>
        <v>0</v>
      </c>
      <c r="AB179" s="61" t="str">
        <f t="shared" si="151"/>
        <v>NA</v>
      </c>
      <c r="AC179" s="60">
        <f>COUNTIFS(配置清单!$G:$G,G179,配置清单!$H:$H,"SE",配置清单!$N:$N,"在岗",配置清单!$P:$P,"&lt;&gt;暂不胜任")+COUNTIFS(配置清单!$G:$G,G179,配置清单!$H:$H,"SA",配置清单!$N:$N,"在岗",配置清单!$P:$P,"&lt;&gt;暂不胜任")</f>
        <v>0</v>
      </c>
      <c r="AD179" s="61" t="str">
        <f t="shared" si="152"/>
        <v>NA</v>
      </c>
      <c r="AE179" s="60">
        <f>COUNTIFS(配置清单!$G:$G,G179,配置清单!H:H,"MDE",配置清单!N:N,"在岗")</f>
        <v>0</v>
      </c>
      <c r="AF179" s="61" t="str">
        <f t="shared" si="153"/>
        <v>NA</v>
      </c>
      <c r="AG179" s="60">
        <f>COUNTIFS(配置清单!$G:$G,G179,配置清单!$H:$H,"MDE",配置清单!$N:$N,"在岗",配置清单!$P:$P,"&lt;&gt;暂不胜任")</f>
        <v>0</v>
      </c>
      <c r="AH179" s="61" t="str">
        <f t="shared" si="154"/>
        <v>NA</v>
      </c>
      <c r="AI179" s="62">
        <f>COUNTIFS(配置清单!G:G,G179,配置清单!H:H,"TPM",配置清单!N:N,"在岗")+COUNTIFS(配置清单!G:G,G179,配置清单!H:H,"TC",配置清单!N:N,"在岗")</f>
        <v>0</v>
      </c>
      <c r="AJ179" s="61" t="str">
        <f t="shared" si="155"/>
        <v>NA</v>
      </c>
      <c r="AK179" s="60">
        <f>COUNTIFS(配置清单!G:G,G179,配置清单!H:H,"TPM",配置清单!N:N,"在岗",配置清单!P:P,"&lt;&gt;暂不胜任")+COUNTIFS(配置清单!G:G,G179,配置清单!H:H,"TC",配置清单!N:N,"在岗",配置清单!P:P,"&lt;&gt;暂不胜任")</f>
        <v>0</v>
      </c>
      <c r="AL179" s="61" t="str">
        <f t="shared" si="156"/>
        <v>NA</v>
      </c>
      <c r="AM179" s="60">
        <f>COUNTIFS(配置清单!G:G,G179,配置清单!H:H,"TSE",配置清单!N:N,"在岗")</f>
        <v>0</v>
      </c>
      <c r="AN179" s="61" t="str">
        <f t="shared" si="157"/>
        <v>NA</v>
      </c>
      <c r="AO179" s="60">
        <f>COUNTIFS(配置清单!G:G,G179,配置清单!H:H,"TSE",配置清单!N:N,"在岗",配置清单!P:P,"&lt;&gt;暂不胜任")</f>
        <v>0</v>
      </c>
      <c r="AP179" s="61" t="str">
        <f t="shared" si="158"/>
        <v>NA</v>
      </c>
      <c r="AQ179" s="60">
        <f>COUNTIFS(配置清单!$G:$G,G179,配置清单!H:H,"QA",配置清单!N:N,"在岗")</f>
        <v>1</v>
      </c>
      <c r="AR179" s="61">
        <f t="shared" si="159"/>
        <v>1</v>
      </c>
      <c r="AS179" s="60">
        <f>COUNTIFS(配置清单!$G:$G,G179,配置清单!$H:$H,"QA",配置清单!$N:$N,"在岗",配置清单!$P:$P,"&lt;&gt;暂不胜任")</f>
        <v>1</v>
      </c>
      <c r="AT179" s="61">
        <f t="shared" si="160"/>
        <v>1</v>
      </c>
      <c r="AU179" s="60">
        <f>COUNTIFS(配置清单!G:G,规划及评估!G179,配置清单!H:H,"BA",配置清单!N:N,"在岗")</f>
        <v>0</v>
      </c>
      <c r="AV179" s="61" t="str">
        <f t="shared" si="161"/>
        <v>NA</v>
      </c>
      <c r="AW179" s="60">
        <f>COUNTIFS(配置清单!G:G,G179,配置清单!H:H,"BA",配置清单!N:N,"在岗",配置清单!P:P,"&lt;&gt;暂不胜任")</f>
        <v>0</v>
      </c>
      <c r="AX179" s="61" t="str">
        <f t="shared" si="162"/>
        <v>NA</v>
      </c>
      <c r="AY179" s="60">
        <f>COUNTIFS(配置清单!G:G,规划及评估!G179,配置清单!H:H,"IA",配置清单!N:N,"在岗")</f>
        <v>0</v>
      </c>
      <c r="AZ179" s="61" t="str">
        <f t="shared" si="163"/>
        <v>NA</v>
      </c>
      <c r="BA179" s="60">
        <f>COUNTIFS(配置清单!G:G,G179,配置清单!H:H,"IA",配置清单!N:N,"在岗",配置清单!P:P,"&lt;&gt;暂不胜任")</f>
        <v>0</v>
      </c>
      <c r="BB179" s="61" t="str">
        <f t="shared" si="164"/>
        <v>NA</v>
      </c>
      <c r="BC179" s="60">
        <f>COUNTIFS(配置清单!G:G,规划及评估!G179,配置清单!H:H,"产品经理",配置清单!N:N,"在岗")</f>
        <v>0</v>
      </c>
      <c r="BD179" s="61" t="str">
        <f t="shared" si="165"/>
        <v>NA</v>
      </c>
      <c r="BE179" s="60">
        <f>COUNTIFS(配置清单!G:G,G179,配置清单!H:H,"产品经理",配置清单!N:N,"在岗",配置清单!P:P,"&lt;&gt;暂不胜任")</f>
        <v>0</v>
      </c>
      <c r="BF179" s="61" t="str">
        <f t="shared" si="166"/>
        <v>NA</v>
      </c>
      <c r="BG179" s="63">
        <f t="shared" si="167"/>
        <v>2</v>
      </c>
      <c r="BH179" s="64">
        <f t="shared" si="168"/>
        <v>2</v>
      </c>
      <c r="BI179" s="64">
        <f t="shared" si="169"/>
        <v>2</v>
      </c>
      <c r="BJ179" s="64">
        <f t="shared" si="170"/>
        <v>2</v>
      </c>
      <c r="BK179" s="65">
        <f t="shared" si="171"/>
        <v>1</v>
      </c>
      <c r="BL179" s="66">
        <f t="shared" si="172"/>
        <v>1</v>
      </c>
      <c r="BM179" s="92">
        <f t="shared" si="173"/>
        <v>1</v>
      </c>
      <c r="BN179" s="92">
        <f t="shared" si="174"/>
        <v>1</v>
      </c>
      <c r="BO179" s="92">
        <f t="shared" si="175"/>
        <v>0</v>
      </c>
      <c r="BP179" s="92">
        <f t="shared" si="176"/>
        <v>0</v>
      </c>
      <c r="BQ179" s="92">
        <f t="shared" si="177"/>
        <v>0</v>
      </c>
      <c r="BR179" s="92">
        <f t="shared" si="178"/>
        <v>0</v>
      </c>
      <c r="BS179" s="92">
        <f t="shared" si="179"/>
        <v>0</v>
      </c>
      <c r="BT179" s="92">
        <f t="shared" si="180"/>
        <v>0</v>
      </c>
      <c r="BU179" s="92">
        <f t="shared" si="181"/>
        <v>0</v>
      </c>
      <c r="BV179" s="92">
        <f t="shared" si="182"/>
        <v>0</v>
      </c>
      <c r="BW179" s="92">
        <f t="shared" si="183"/>
        <v>1</v>
      </c>
      <c r="BX179" s="92">
        <f t="shared" si="184"/>
        <v>1</v>
      </c>
      <c r="BY179" s="92">
        <f t="shared" si="185"/>
        <v>0</v>
      </c>
      <c r="BZ179" s="92">
        <f t="shared" si="186"/>
        <v>0</v>
      </c>
      <c r="CA179" s="92">
        <f t="shared" si="187"/>
        <v>0</v>
      </c>
      <c r="CB179" s="92">
        <f t="shared" si="188"/>
        <v>0</v>
      </c>
      <c r="CC179" s="92">
        <f t="shared" si="189"/>
        <v>0</v>
      </c>
      <c r="CD179" s="92">
        <f t="shared" si="190"/>
        <v>0</v>
      </c>
    </row>
    <row r="180" spans="1:82" hidden="1">
      <c r="A180" s="34">
        <v>27</v>
      </c>
      <c r="B180" s="34" t="s">
        <v>2872</v>
      </c>
      <c r="C180" s="34" t="s">
        <v>1067</v>
      </c>
      <c r="D180" s="34" t="s">
        <v>1066</v>
      </c>
      <c r="E180" s="34" t="s">
        <v>3175</v>
      </c>
      <c r="F180" s="34" t="s">
        <v>3309</v>
      </c>
      <c r="G180" s="34" t="s">
        <v>3310</v>
      </c>
      <c r="H180" s="34" t="s">
        <v>4</v>
      </c>
      <c r="I180" s="34" t="s">
        <v>4</v>
      </c>
      <c r="J180" s="34" t="s">
        <v>195</v>
      </c>
      <c r="K180" s="34" t="s">
        <v>195</v>
      </c>
      <c r="L180" s="34" t="s">
        <v>3983</v>
      </c>
      <c r="M180" s="34" t="s">
        <v>3211</v>
      </c>
      <c r="N180" s="34">
        <v>2</v>
      </c>
      <c r="O180" s="34">
        <v>1</v>
      </c>
      <c r="P180" s="34">
        <v>1</v>
      </c>
      <c r="Q180" s="34">
        <v>2</v>
      </c>
      <c r="R180" s="34">
        <v>0</v>
      </c>
      <c r="S180" s="34">
        <v>1</v>
      </c>
      <c r="T180" s="34">
        <v>0</v>
      </c>
      <c r="U180" s="77">
        <v>0</v>
      </c>
      <c r="V180" s="136">
        <v>0</v>
      </c>
      <c r="W180" s="60">
        <f>COUNTIFS(配置清单!G:G,G180,配置清单!$H:$H,"PM",配置清单!$N:$N,"在岗")</f>
        <v>2</v>
      </c>
      <c r="X180" s="61">
        <f t="shared" si="149"/>
        <v>1</v>
      </c>
      <c r="Y180" s="60">
        <f>COUNTIFS(配置清单!$G:$G,G180,配置清单!$H:$H,"PM",配置清单!$N:$N,"在岗",配置清单!$P:$P,"&lt;&gt;暂不胜任")</f>
        <v>2</v>
      </c>
      <c r="Z180" s="61">
        <f t="shared" si="150"/>
        <v>1</v>
      </c>
      <c r="AA180" s="62">
        <f>COUNTIFS(配置清单!$G:$G,G180,配置清单!$H:$H,"SE",配置清单!$N:$N,"在岗")+COUNTIFS(配置清单!$G:$G,G180,配置清单!$H:$H,"SA",配置清单!$N:$N,"在岗")</f>
        <v>1</v>
      </c>
      <c r="AB180" s="61">
        <f t="shared" si="151"/>
        <v>1</v>
      </c>
      <c r="AC180" s="60">
        <f>COUNTIFS(配置清单!$G:$G,G180,配置清单!$H:$H,"SE",配置清单!$N:$N,"在岗",配置清单!$P:$P,"&lt;&gt;暂不胜任")+COUNTIFS(配置清单!$G:$G,G180,配置清单!$H:$H,"SA",配置清单!$N:$N,"在岗",配置清单!$P:$P,"&lt;&gt;暂不胜任")</f>
        <v>1</v>
      </c>
      <c r="AD180" s="61">
        <f t="shared" si="152"/>
        <v>1</v>
      </c>
      <c r="AE180" s="60">
        <f>COUNTIFS(配置清单!$G:$G,G180,配置清单!H:H,"MDE",配置清单!N:N,"在岗")</f>
        <v>1</v>
      </c>
      <c r="AF180" s="61">
        <f t="shared" si="153"/>
        <v>1</v>
      </c>
      <c r="AG180" s="60">
        <f>COUNTIFS(配置清单!$G:$G,G180,配置清单!$H:$H,"MDE",配置清单!$N:$N,"在岗",配置清单!$P:$P,"&lt;&gt;暂不胜任")</f>
        <v>1</v>
      </c>
      <c r="AH180" s="61">
        <f t="shared" si="154"/>
        <v>1</v>
      </c>
      <c r="AI180" s="62">
        <f>COUNTIFS(配置清单!G:G,G180,配置清单!H:H,"TPM",配置清单!N:N,"在岗")+COUNTIFS(配置清单!G:G,G180,配置清单!H:H,"TC",配置清单!N:N,"在岗")</f>
        <v>2</v>
      </c>
      <c r="AJ180" s="61">
        <f t="shared" si="155"/>
        <v>1</v>
      </c>
      <c r="AK180" s="60">
        <f>COUNTIFS(配置清单!G:G,G180,配置清单!H:H,"TPM",配置清单!N:N,"在岗",配置清单!P:P,"&lt;&gt;暂不胜任")+COUNTIFS(配置清单!G:G,G180,配置清单!H:H,"TC",配置清单!N:N,"在岗",配置清单!P:P,"&lt;&gt;暂不胜任")</f>
        <v>2</v>
      </c>
      <c r="AL180" s="61">
        <f t="shared" si="156"/>
        <v>1</v>
      </c>
      <c r="AM180" s="60">
        <f>COUNTIFS(配置清单!G:G,G180,配置清单!H:H,"TSE",配置清单!N:N,"在岗")</f>
        <v>0</v>
      </c>
      <c r="AN180" s="61" t="str">
        <f t="shared" si="157"/>
        <v>NA</v>
      </c>
      <c r="AO180" s="60">
        <f>COUNTIFS(配置清单!G:G,G180,配置清单!H:H,"TSE",配置清单!N:N,"在岗",配置清单!P:P,"&lt;&gt;暂不胜任")</f>
        <v>0</v>
      </c>
      <c r="AP180" s="61" t="str">
        <f t="shared" si="158"/>
        <v>NA</v>
      </c>
      <c r="AQ180" s="60">
        <f>COUNTIFS(配置清单!$G:$G,G180,配置清单!H:H,"QA",配置清单!N:N,"在岗")</f>
        <v>1</v>
      </c>
      <c r="AR180" s="61">
        <f t="shared" si="159"/>
        <v>1</v>
      </c>
      <c r="AS180" s="60">
        <f>COUNTIFS(配置清单!$G:$G,G180,配置清单!$H:$H,"QA",配置清单!$N:$N,"在岗",配置清单!$P:$P,"&lt;&gt;暂不胜任")</f>
        <v>1</v>
      </c>
      <c r="AT180" s="61">
        <f t="shared" si="160"/>
        <v>1</v>
      </c>
      <c r="AU180" s="60">
        <f>COUNTIFS(配置清单!G:G,规划及评估!G180,配置清单!H:H,"BA",配置清单!N:N,"在岗")</f>
        <v>0</v>
      </c>
      <c r="AV180" s="61" t="str">
        <f t="shared" si="161"/>
        <v>NA</v>
      </c>
      <c r="AW180" s="60">
        <f>COUNTIFS(配置清单!G:G,G180,配置清单!H:H,"BA",配置清单!N:N,"在岗",配置清单!P:P,"&lt;&gt;暂不胜任")</f>
        <v>0</v>
      </c>
      <c r="AX180" s="61" t="str">
        <f t="shared" si="162"/>
        <v>NA</v>
      </c>
      <c r="AY180" s="60">
        <f>COUNTIFS(配置清单!G:G,规划及评估!G180,配置清单!H:H,"IA",配置清单!N:N,"在岗")</f>
        <v>0</v>
      </c>
      <c r="AZ180" s="61" t="str">
        <f t="shared" si="163"/>
        <v>NA</v>
      </c>
      <c r="BA180" s="60">
        <f>COUNTIFS(配置清单!G:G,G180,配置清单!H:H,"IA",配置清单!N:N,"在岗",配置清单!P:P,"&lt;&gt;暂不胜任")</f>
        <v>0</v>
      </c>
      <c r="BB180" s="61" t="str">
        <f t="shared" si="164"/>
        <v>NA</v>
      </c>
      <c r="BC180" s="60">
        <f>COUNTIFS(配置清单!G:G,规划及评估!G180,配置清单!H:H,"产品经理",配置清单!N:N,"在岗")</f>
        <v>0</v>
      </c>
      <c r="BD180" s="61" t="str">
        <f t="shared" si="165"/>
        <v>NA</v>
      </c>
      <c r="BE180" s="60">
        <f>COUNTIFS(配置清单!G:G,G180,配置清单!H:H,"产品经理",配置清单!N:N,"在岗",配置清单!P:P,"&lt;&gt;暂不胜任")</f>
        <v>0</v>
      </c>
      <c r="BF180" s="61" t="str">
        <f t="shared" si="166"/>
        <v>NA</v>
      </c>
      <c r="BG180" s="63">
        <f t="shared" si="167"/>
        <v>7</v>
      </c>
      <c r="BH180" s="64">
        <f t="shared" si="168"/>
        <v>7</v>
      </c>
      <c r="BI180" s="64">
        <f t="shared" si="169"/>
        <v>7</v>
      </c>
      <c r="BJ180" s="64">
        <f t="shared" si="170"/>
        <v>7</v>
      </c>
      <c r="BK180" s="65">
        <f t="shared" si="171"/>
        <v>1</v>
      </c>
      <c r="BL180" s="66">
        <f t="shared" si="172"/>
        <v>1</v>
      </c>
      <c r="BM180" s="92">
        <f t="shared" si="173"/>
        <v>2</v>
      </c>
      <c r="BN180" s="92">
        <f t="shared" si="174"/>
        <v>2</v>
      </c>
      <c r="BO180" s="92">
        <f t="shared" si="175"/>
        <v>1</v>
      </c>
      <c r="BP180" s="92">
        <f t="shared" si="176"/>
        <v>1</v>
      </c>
      <c r="BQ180" s="92">
        <f t="shared" si="177"/>
        <v>1</v>
      </c>
      <c r="BR180" s="92">
        <f t="shared" si="178"/>
        <v>1</v>
      </c>
      <c r="BS180" s="92">
        <f t="shared" si="179"/>
        <v>2</v>
      </c>
      <c r="BT180" s="92">
        <f t="shared" si="180"/>
        <v>2</v>
      </c>
      <c r="BU180" s="92">
        <f t="shared" si="181"/>
        <v>0</v>
      </c>
      <c r="BV180" s="92">
        <f t="shared" si="182"/>
        <v>0</v>
      </c>
      <c r="BW180" s="92">
        <f t="shared" si="183"/>
        <v>1</v>
      </c>
      <c r="BX180" s="92">
        <f t="shared" si="184"/>
        <v>1</v>
      </c>
      <c r="BY180" s="92">
        <f t="shared" si="185"/>
        <v>0</v>
      </c>
      <c r="BZ180" s="92">
        <f t="shared" si="186"/>
        <v>0</v>
      </c>
      <c r="CA180" s="92">
        <f t="shared" si="187"/>
        <v>0</v>
      </c>
      <c r="CB180" s="92">
        <f t="shared" si="188"/>
        <v>0</v>
      </c>
      <c r="CC180" s="92">
        <f t="shared" si="189"/>
        <v>0</v>
      </c>
      <c r="CD180" s="92">
        <f t="shared" si="190"/>
        <v>0</v>
      </c>
    </row>
    <row r="181" spans="1:82" hidden="1">
      <c r="A181" s="34">
        <v>28</v>
      </c>
      <c r="B181" s="34" t="s">
        <v>2872</v>
      </c>
      <c r="C181" s="34" t="s">
        <v>1067</v>
      </c>
      <c r="D181" s="34" t="s">
        <v>1066</v>
      </c>
      <c r="E181" s="34" t="s">
        <v>3175</v>
      </c>
      <c r="F181" s="34" t="s">
        <v>3237</v>
      </c>
      <c r="G181" s="34" t="s">
        <v>3238</v>
      </c>
      <c r="H181" s="34" t="s">
        <v>4</v>
      </c>
      <c r="I181" s="34" t="s">
        <v>4</v>
      </c>
      <c r="J181" s="34" t="s">
        <v>34</v>
      </c>
      <c r="K181" s="34" t="s">
        <v>34</v>
      </c>
      <c r="L181" s="34" t="s">
        <v>3983</v>
      </c>
      <c r="M181" s="34" t="s">
        <v>194</v>
      </c>
      <c r="N181" s="34">
        <v>1</v>
      </c>
      <c r="O181" s="34">
        <v>1</v>
      </c>
      <c r="P181" s="34">
        <v>1</v>
      </c>
      <c r="Q181" s="34">
        <v>1</v>
      </c>
      <c r="R181" s="34">
        <v>1</v>
      </c>
      <c r="S181" s="34">
        <v>1</v>
      </c>
      <c r="T181" s="34">
        <v>0</v>
      </c>
      <c r="U181" s="77">
        <v>0</v>
      </c>
      <c r="V181" s="136">
        <v>1</v>
      </c>
      <c r="W181" s="60">
        <f>COUNTIFS(配置清单!G:G,G181,配置清单!$H:$H,"PM",配置清单!$N:$N,"在岗")</f>
        <v>1</v>
      </c>
      <c r="X181" s="61">
        <f t="shared" si="149"/>
        <v>1</v>
      </c>
      <c r="Y181" s="60">
        <f>COUNTIFS(配置清单!$G:$G,G181,配置清单!$H:$H,"PM",配置清单!$N:$N,"在岗",配置清单!$P:$P,"&lt;&gt;暂不胜任")</f>
        <v>1</v>
      </c>
      <c r="Z181" s="61">
        <f t="shared" si="150"/>
        <v>1</v>
      </c>
      <c r="AA181" s="62">
        <f>COUNTIFS(配置清单!$G:$G,G181,配置清单!$H:$H,"SE",配置清单!$N:$N,"在岗")+COUNTIFS(配置清单!$G:$G,G181,配置清单!$H:$H,"SA",配置清单!$N:$N,"在岗")</f>
        <v>1</v>
      </c>
      <c r="AB181" s="61">
        <f t="shared" si="151"/>
        <v>1</v>
      </c>
      <c r="AC181" s="60">
        <f>COUNTIFS(配置清单!$G:$G,G181,配置清单!$H:$H,"SE",配置清单!$N:$N,"在岗",配置清单!$P:$P,"&lt;&gt;暂不胜任")+COUNTIFS(配置清单!$G:$G,G181,配置清单!$H:$H,"SA",配置清单!$N:$N,"在岗",配置清单!$P:$P,"&lt;&gt;暂不胜任")</f>
        <v>1</v>
      </c>
      <c r="AD181" s="61">
        <f t="shared" si="152"/>
        <v>1</v>
      </c>
      <c r="AE181" s="60">
        <f>COUNTIFS(配置清单!$G:$G,G181,配置清单!H:H,"MDE",配置清单!N:N,"在岗")</f>
        <v>1</v>
      </c>
      <c r="AF181" s="61">
        <f t="shared" si="153"/>
        <v>1</v>
      </c>
      <c r="AG181" s="60">
        <f>COUNTIFS(配置清单!$G:$G,G181,配置清单!$H:$H,"MDE",配置清单!$N:$N,"在岗",配置清单!$P:$P,"&lt;&gt;暂不胜任")</f>
        <v>1</v>
      </c>
      <c r="AH181" s="61">
        <f t="shared" si="154"/>
        <v>1</v>
      </c>
      <c r="AI181" s="62">
        <f>COUNTIFS(配置清单!G:G,G181,配置清单!H:H,"TPM",配置清单!N:N,"在岗")+COUNTIFS(配置清单!G:G,G181,配置清单!H:H,"TC",配置清单!N:N,"在岗")</f>
        <v>1</v>
      </c>
      <c r="AJ181" s="61">
        <f t="shared" si="155"/>
        <v>1</v>
      </c>
      <c r="AK181" s="60">
        <f>COUNTIFS(配置清单!G:G,G181,配置清单!H:H,"TPM",配置清单!N:N,"在岗",配置清单!P:P,"&lt;&gt;暂不胜任")+COUNTIFS(配置清单!G:G,G181,配置清单!H:H,"TC",配置清单!N:N,"在岗",配置清单!P:P,"&lt;&gt;暂不胜任")</f>
        <v>1</v>
      </c>
      <c r="AL181" s="61">
        <f t="shared" si="156"/>
        <v>1</v>
      </c>
      <c r="AM181" s="60">
        <f>COUNTIFS(配置清单!G:G,G181,配置清单!H:H,"TSE",配置清单!N:N,"在岗")</f>
        <v>1</v>
      </c>
      <c r="AN181" s="61">
        <f t="shared" si="157"/>
        <v>1</v>
      </c>
      <c r="AO181" s="60">
        <f>COUNTIFS(配置清单!G:G,G181,配置清单!H:H,"TSE",配置清单!N:N,"在岗",配置清单!P:P,"&lt;&gt;暂不胜任")</f>
        <v>1</v>
      </c>
      <c r="AP181" s="61">
        <f t="shared" si="158"/>
        <v>1</v>
      </c>
      <c r="AQ181" s="60">
        <f>COUNTIFS(配置清单!$G:$G,G181,配置清单!H:H,"QA",配置清单!N:N,"在岗")</f>
        <v>1</v>
      </c>
      <c r="AR181" s="61">
        <f t="shared" si="159"/>
        <v>1</v>
      </c>
      <c r="AS181" s="60">
        <f>COUNTIFS(配置清单!$G:$G,G181,配置清单!$H:$H,"QA",配置清单!$N:$N,"在岗",配置清单!$P:$P,"&lt;&gt;暂不胜任")</f>
        <v>1</v>
      </c>
      <c r="AT181" s="61">
        <f t="shared" si="160"/>
        <v>1</v>
      </c>
      <c r="AU181" s="60">
        <f>COUNTIFS(配置清单!G:G,规划及评估!G181,配置清单!H:H,"BA",配置清单!N:N,"在岗")</f>
        <v>0</v>
      </c>
      <c r="AV181" s="61" t="str">
        <f t="shared" si="161"/>
        <v>NA</v>
      </c>
      <c r="AW181" s="60">
        <f>COUNTIFS(配置清单!G:G,G181,配置清单!H:H,"BA",配置清单!N:N,"在岗",配置清单!P:P,"&lt;&gt;暂不胜任")</f>
        <v>0</v>
      </c>
      <c r="AX181" s="61" t="str">
        <f t="shared" si="162"/>
        <v>NA</v>
      </c>
      <c r="AY181" s="60">
        <f>COUNTIFS(配置清单!G:G,规划及评估!G181,配置清单!H:H,"IA",配置清单!N:N,"在岗")</f>
        <v>0</v>
      </c>
      <c r="AZ181" s="61" t="str">
        <f t="shared" si="163"/>
        <v>NA</v>
      </c>
      <c r="BA181" s="60">
        <f>COUNTIFS(配置清单!G:G,G181,配置清单!H:H,"IA",配置清单!N:N,"在岗",配置清单!P:P,"&lt;&gt;暂不胜任")</f>
        <v>0</v>
      </c>
      <c r="BB181" s="61" t="str">
        <f t="shared" si="164"/>
        <v>NA</v>
      </c>
      <c r="BC181" s="60">
        <f>COUNTIFS(配置清单!G:G,规划及评估!G181,配置清单!H:H,"产品经理",配置清单!N:N,"在岗")</f>
        <v>1</v>
      </c>
      <c r="BD181" s="61">
        <f t="shared" si="165"/>
        <v>1</v>
      </c>
      <c r="BE181" s="60">
        <f>COUNTIFS(配置清单!G:G,G181,配置清单!H:H,"产品经理",配置清单!N:N,"在岗",配置清单!P:P,"&lt;&gt;暂不胜任")</f>
        <v>1</v>
      </c>
      <c r="BF181" s="61">
        <f t="shared" si="166"/>
        <v>1</v>
      </c>
      <c r="BG181" s="63">
        <f t="shared" si="167"/>
        <v>7</v>
      </c>
      <c r="BH181" s="64">
        <f t="shared" si="168"/>
        <v>7</v>
      </c>
      <c r="BI181" s="64">
        <f t="shared" si="169"/>
        <v>7</v>
      </c>
      <c r="BJ181" s="64">
        <f t="shared" si="170"/>
        <v>7</v>
      </c>
      <c r="BK181" s="65">
        <f t="shared" si="171"/>
        <v>1</v>
      </c>
      <c r="BL181" s="66">
        <f t="shared" si="172"/>
        <v>1</v>
      </c>
      <c r="BM181" s="92">
        <f t="shared" si="173"/>
        <v>1</v>
      </c>
      <c r="BN181" s="92">
        <f t="shared" si="174"/>
        <v>1</v>
      </c>
      <c r="BO181" s="92">
        <f t="shared" si="175"/>
        <v>1</v>
      </c>
      <c r="BP181" s="92">
        <f t="shared" si="176"/>
        <v>1</v>
      </c>
      <c r="BQ181" s="92">
        <f t="shared" si="177"/>
        <v>1</v>
      </c>
      <c r="BR181" s="92">
        <f t="shared" si="178"/>
        <v>1</v>
      </c>
      <c r="BS181" s="92">
        <f t="shared" si="179"/>
        <v>1</v>
      </c>
      <c r="BT181" s="92">
        <f t="shared" si="180"/>
        <v>1</v>
      </c>
      <c r="BU181" s="92">
        <f t="shared" si="181"/>
        <v>1</v>
      </c>
      <c r="BV181" s="92">
        <f t="shared" si="182"/>
        <v>1</v>
      </c>
      <c r="BW181" s="92">
        <f t="shared" si="183"/>
        <v>1</v>
      </c>
      <c r="BX181" s="92">
        <f t="shared" si="184"/>
        <v>1</v>
      </c>
      <c r="BY181" s="92">
        <f t="shared" si="185"/>
        <v>0</v>
      </c>
      <c r="BZ181" s="92">
        <f t="shared" si="186"/>
        <v>0</v>
      </c>
      <c r="CA181" s="92">
        <f t="shared" si="187"/>
        <v>0</v>
      </c>
      <c r="CB181" s="92">
        <f t="shared" si="188"/>
        <v>0</v>
      </c>
      <c r="CC181" s="92">
        <f t="shared" si="189"/>
        <v>1</v>
      </c>
      <c r="CD181" s="92">
        <f t="shared" si="190"/>
        <v>1</v>
      </c>
    </row>
    <row r="182" spans="1:82" hidden="1">
      <c r="A182" s="34">
        <v>29</v>
      </c>
      <c r="B182" s="34" t="s">
        <v>2872</v>
      </c>
      <c r="C182" s="34" t="s">
        <v>1067</v>
      </c>
      <c r="D182" s="34" t="s">
        <v>1066</v>
      </c>
      <c r="E182" s="34" t="s">
        <v>3175</v>
      </c>
      <c r="F182" s="34" t="s">
        <v>3284</v>
      </c>
      <c r="G182" s="34" t="s">
        <v>3285</v>
      </c>
      <c r="H182" s="34" t="s">
        <v>4</v>
      </c>
      <c r="I182" s="34" t="s">
        <v>10</v>
      </c>
      <c r="J182" s="34" t="s">
        <v>34</v>
      </c>
      <c r="K182" s="34" t="s">
        <v>34</v>
      </c>
      <c r="L182" s="34" t="s">
        <v>3983</v>
      </c>
      <c r="M182" s="34" t="s">
        <v>194</v>
      </c>
      <c r="N182" s="34">
        <v>1</v>
      </c>
      <c r="O182" s="34">
        <v>0</v>
      </c>
      <c r="P182" s="34">
        <v>1</v>
      </c>
      <c r="Q182" s="34">
        <v>1</v>
      </c>
      <c r="R182" s="34">
        <v>0</v>
      </c>
      <c r="S182" s="34">
        <v>1</v>
      </c>
      <c r="T182" s="34">
        <v>0</v>
      </c>
      <c r="U182" s="77">
        <v>0</v>
      </c>
      <c r="V182" s="136">
        <v>0</v>
      </c>
      <c r="W182" s="60">
        <f>COUNTIFS(配置清单!G:G,G182,配置清单!$H:$H,"PM",配置清单!$N:$N,"在岗")</f>
        <v>1</v>
      </c>
      <c r="X182" s="61">
        <f t="shared" si="149"/>
        <v>1</v>
      </c>
      <c r="Y182" s="60">
        <f>COUNTIFS(配置清单!$G:$G,G182,配置清单!$H:$H,"PM",配置清单!$N:$N,"在岗",配置清单!$P:$P,"&lt;&gt;暂不胜任")</f>
        <v>1</v>
      </c>
      <c r="Z182" s="61">
        <f t="shared" si="150"/>
        <v>1</v>
      </c>
      <c r="AA182" s="62">
        <f>COUNTIFS(配置清单!$G:$G,G182,配置清单!$H:$H,"SE",配置清单!$N:$N,"在岗")+COUNTIFS(配置清单!$G:$G,G182,配置清单!$H:$H,"SA",配置清单!$N:$N,"在岗")</f>
        <v>0</v>
      </c>
      <c r="AB182" s="61" t="str">
        <f t="shared" si="151"/>
        <v>NA</v>
      </c>
      <c r="AC182" s="60">
        <f>COUNTIFS(配置清单!$G:$G,G182,配置清单!$H:$H,"SE",配置清单!$N:$N,"在岗",配置清单!$P:$P,"&lt;&gt;暂不胜任")+COUNTIFS(配置清单!$G:$G,G182,配置清单!$H:$H,"SA",配置清单!$N:$N,"在岗",配置清单!$P:$P,"&lt;&gt;暂不胜任")</f>
        <v>0</v>
      </c>
      <c r="AD182" s="61" t="str">
        <f t="shared" si="152"/>
        <v>NA</v>
      </c>
      <c r="AE182" s="60">
        <f>COUNTIFS(配置清单!$G:$G,G182,配置清单!H:H,"MDE",配置清单!N:N,"在岗")</f>
        <v>1</v>
      </c>
      <c r="AF182" s="61">
        <f t="shared" si="153"/>
        <v>1</v>
      </c>
      <c r="AG182" s="60">
        <f>COUNTIFS(配置清单!$G:$G,G182,配置清单!$H:$H,"MDE",配置清单!$N:$N,"在岗",配置清单!$P:$P,"&lt;&gt;暂不胜任")</f>
        <v>1</v>
      </c>
      <c r="AH182" s="61">
        <f t="shared" si="154"/>
        <v>1</v>
      </c>
      <c r="AI182" s="62">
        <f>COUNTIFS(配置清单!G:G,G182,配置清单!H:H,"TPM",配置清单!N:N,"在岗")+COUNTIFS(配置清单!G:G,G182,配置清单!H:H,"TC",配置清单!N:N,"在岗")</f>
        <v>1</v>
      </c>
      <c r="AJ182" s="61">
        <f t="shared" si="155"/>
        <v>1</v>
      </c>
      <c r="AK182" s="60">
        <f>COUNTIFS(配置清单!G:G,G182,配置清单!H:H,"TPM",配置清单!N:N,"在岗",配置清单!P:P,"&lt;&gt;暂不胜任")+COUNTIFS(配置清单!G:G,G182,配置清单!H:H,"TC",配置清单!N:N,"在岗",配置清单!P:P,"&lt;&gt;暂不胜任")</f>
        <v>1</v>
      </c>
      <c r="AL182" s="61">
        <f t="shared" si="156"/>
        <v>1</v>
      </c>
      <c r="AM182" s="60">
        <f>COUNTIFS(配置清单!G:G,G182,配置清单!H:H,"TSE",配置清单!N:N,"在岗")</f>
        <v>0</v>
      </c>
      <c r="AN182" s="61" t="str">
        <f t="shared" si="157"/>
        <v>NA</v>
      </c>
      <c r="AO182" s="60">
        <f>COUNTIFS(配置清单!G:G,G182,配置清单!H:H,"TSE",配置清单!N:N,"在岗",配置清单!P:P,"&lt;&gt;暂不胜任")</f>
        <v>0</v>
      </c>
      <c r="AP182" s="61" t="str">
        <f t="shared" si="158"/>
        <v>NA</v>
      </c>
      <c r="AQ182" s="60">
        <f>COUNTIFS(配置清单!$G:$G,G182,配置清单!H:H,"QA",配置清单!N:N,"在岗")</f>
        <v>1</v>
      </c>
      <c r="AR182" s="61">
        <f t="shared" si="159"/>
        <v>1</v>
      </c>
      <c r="AS182" s="60">
        <f>COUNTIFS(配置清单!$G:$G,G182,配置清单!$H:$H,"QA",配置清单!$N:$N,"在岗",配置清单!$P:$P,"&lt;&gt;暂不胜任")</f>
        <v>1</v>
      </c>
      <c r="AT182" s="61">
        <f t="shared" si="160"/>
        <v>1</v>
      </c>
      <c r="AU182" s="60">
        <f>COUNTIFS(配置清单!G:G,规划及评估!G182,配置清单!H:H,"BA",配置清单!N:N,"在岗")</f>
        <v>0</v>
      </c>
      <c r="AV182" s="61" t="str">
        <f t="shared" si="161"/>
        <v>NA</v>
      </c>
      <c r="AW182" s="60">
        <f>COUNTIFS(配置清单!G:G,G182,配置清单!H:H,"BA",配置清单!N:N,"在岗",配置清单!P:P,"&lt;&gt;暂不胜任")</f>
        <v>0</v>
      </c>
      <c r="AX182" s="61" t="str">
        <f t="shared" si="162"/>
        <v>NA</v>
      </c>
      <c r="AY182" s="60">
        <f>COUNTIFS(配置清单!G:G,规划及评估!G182,配置清单!H:H,"IA",配置清单!N:N,"在岗")</f>
        <v>0</v>
      </c>
      <c r="AZ182" s="61" t="str">
        <f t="shared" si="163"/>
        <v>NA</v>
      </c>
      <c r="BA182" s="60">
        <f>COUNTIFS(配置清单!G:G,G182,配置清单!H:H,"IA",配置清单!N:N,"在岗",配置清单!P:P,"&lt;&gt;暂不胜任")</f>
        <v>0</v>
      </c>
      <c r="BB182" s="61" t="str">
        <f t="shared" si="164"/>
        <v>NA</v>
      </c>
      <c r="BC182" s="60">
        <f>COUNTIFS(配置清单!G:G,规划及评估!G182,配置清单!H:H,"产品经理",配置清单!N:N,"在岗")</f>
        <v>0</v>
      </c>
      <c r="BD182" s="61" t="str">
        <f t="shared" si="165"/>
        <v>NA</v>
      </c>
      <c r="BE182" s="60">
        <f>COUNTIFS(配置清单!G:G,G182,配置清单!H:H,"产品经理",配置清单!N:N,"在岗",配置清单!P:P,"&lt;&gt;暂不胜任")</f>
        <v>0</v>
      </c>
      <c r="BF182" s="61" t="str">
        <f t="shared" si="166"/>
        <v>NA</v>
      </c>
      <c r="BG182" s="63">
        <f t="shared" si="167"/>
        <v>4</v>
      </c>
      <c r="BH182" s="64">
        <f t="shared" si="168"/>
        <v>4</v>
      </c>
      <c r="BI182" s="64">
        <f t="shared" si="169"/>
        <v>4</v>
      </c>
      <c r="BJ182" s="64">
        <f t="shared" si="170"/>
        <v>4</v>
      </c>
      <c r="BK182" s="65">
        <f t="shared" si="171"/>
        <v>1</v>
      </c>
      <c r="BL182" s="66">
        <f t="shared" si="172"/>
        <v>1</v>
      </c>
      <c r="BM182" s="92">
        <f t="shared" si="173"/>
        <v>1</v>
      </c>
      <c r="BN182" s="92">
        <f t="shared" si="174"/>
        <v>1</v>
      </c>
      <c r="BO182" s="92">
        <f t="shared" si="175"/>
        <v>0</v>
      </c>
      <c r="BP182" s="92">
        <f t="shared" si="176"/>
        <v>0</v>
      </c>
      <c r="BQ182" s="92">
        <f t="shared" si="177"/>
        <v>1</v>
      </c>
      <c r="BR182" s="92">
        <f t="shared" si="178"/>
        <v>1</v>
      </c>
      <c r="BS182" s="92">
        <f t="shared" si="179"/>
        <v>1</v>
      </c>
      <c r="BT182" s="92">
        <f t="shared" si="180"/>
        <v>1</v>
      </c>
      <c r="BU182" s="92">
        <f t="shared" si="181"/>
        <v>0</v>
      </c>
      <c r="BV182" s="92">
        <f t="shared" si="182"/>
        <v>0</v>
      </c>
      <c r="BW182" s="92">
        <f t="shared" si="183"/>
        <v>1</v>
      </c>
      <c r="BX182" s="92">
        <f t="shared" si="184"/>
        <v>1</v>
      </c>
      <c r="BY182" s="92">
        <f t="shared" si="185"/>
        <v>0</v>
      </c>
      <c r="BZ182" s="92">
        <f t="shared" si="186"/>
        <v>0</v>
      </c>
      <c r="CA182" s="92">
        <f t="shared" si="187"/>
        <v>0</v>
      </c>
      <c r="CB182" s="92">
        <f t="shared" si="188"/>
        <v>0</v>
      </c>
      <c r="CC182" s="92">
        <f t="shared" si="189"/>
        <v>0</v>
      </c>
      <c r="CD182" s="92">
        <f t="shared" si="190"/>
        <v>0</v>
      </c>
    </row>
    <row r="183" spans="1:82" hidden="1">
      <c r="A183" s="34">
        <v>30</v>
      </c>
      <c r="B183" s="34" t="s">
        <v>2872</v>
      </c>
      <c r="C183" s="34" t="s">
        <v>1067</v>
      </c>
      <c r="D183" s="34" t="s">
        <v>1066</v>
      </c>
      <c r="E183" s="34" t="s">
        <v>3175</v>
      </c>
      <c r="F183" s="34" t="s">
        <v>3296</v>
      </c>
      <c r="G183" s="34" t="s">
        <v>3297</v>
      </c>
      <c r="H183" s="34" t="s">
        <v>4</v>
      </c>
      <c r="I183" s="34" t="s">
        <v>4</v>
      </c>
      <c r="J183" s="34" t="s">
        <v>34</v>
      </c>
      <c r="K183" s="34" t="s">
        <v>34</v>
      </c>
      <c r="L183" s="34" t="s">
        <v>3983</v>
      </c>
      <c r="M183" s="34" t="s">
        <v>3211</v>
      </c>
      <c r="N183" s="34">
        <v>1</v>
      </c>
      <c r="O183" s="34">
        <v>0</v>
      </c>
      <c r="P183" s="34">
        <v>1</v>
      </c>
      <c r="Q183" s="34">
        <v>1</v>
      </c>
      <c r="R183" s="34">
        <v>0</v>
      </c>
      <c r="S183" s="34">
        <v>1</v>
      </c>
      <c r="T183" s="34">
        <v>0</v>
      </c>
      <c r="U183" s="77">
        <v>0</v>
      </c>
      <c r="V183" s="136">
        <v>0</v>
      </c>
      <c r="W183" s="60">
        <f>COUNTIFS(配置清单!G:G,G183,配置清单!$H:$H,"PM",配置清单!$N:$N,"在岗")</f>
        <v>1</v>
      </c>
      <c r="X183" s="61">
        <f t="shared" si="149"/>
        <v>1</v>
      </c>
      <c r="Y183" s="60">
        <f>COUNTIFS(配置清单!$G:$G,G183,配置清单!$H:$H,"PM",配置清单!$N:$N,"在岗",配置清单!$P:$P,"&lt;&gt;暂不胜任")</f>
        <v>1</v>
      </c>
      <c r="Z183" s="61">
        <f t="shared" si="150"/>
        <v>1</v>
      </c>
      <c r="AA183" s="62">
        <f>COUNTIFS(配置清单!$G:$G,G183,配置清单!$H:$H,"SE",配置清单!$N:$N,"在岗")+COUNTIFS(配置清单!$G:$G,G183,配置清单!$H:$H,"SA",配置清单!$N:$N,"在岗")</f>
        <v>0</v>
      </c>
      <c r="AB183" s="61" t="str">
        <f t="shared" si="151"/>
        <v>NA</v>
      </c>
      <c r="AC183" s="60">
        <f>COUNTIFS(配置清单!$G:$G,G183,配置清单!$H:$H,"SE",配置清单!$N:$N,"在岗",配置清单!$P:$P,"&lt;&gt;暂不胜任")+COUNTIFS(配置清单!$G:$G,G183,配置清单!$H:$H,"SA",配置清单!$N:$N,"在岗",配置清单!$P:$P,"&lt;&gt;暂不胜任")</f>
        <v>0</v>
      </c>
      <c r="AD183" s="61" t="str">
        <f t="shared" si="152"/>
        <v>NA</v>
      </c>
      <c r="AE183" s="60">
        <f>COUNTIFS(配置清单!$G:$G,G183,配置清单!H:H,"MDE",配置清单!N:N,"在岗")</f>
        <v>1</v>
      </c>
      <c r="AF183" s="61">
        <f t="shared" si="153"/>
        <v>1</v>
      </c>
      <c r="AG183" s="60">
        <f>COUNTIFS(配置清单!$G:$G,G183,配置清单!$H:$H,"MDE",配置清单!$N:$N,"在岗",配置清单!$P:$P,"&lt;&gt;暂不胜任")</f>
        <v>1</v>
      </c>
      <c r="AH183" s="61">
        <f t="shared" si="154"/>
        <v>1</v>
      </c>
      <c r="AI183" s="62">
        <f>COUNTIFS(配置清单!G:G,G183,配置清单!H:H,"TPM",配置清单!N:N,"在岗")+COUNTIFS(配置清单!G:G,G183,配置清单!H:H,"TC",配置清单!N:N,"在岗")</f>
        <v>1</v>
      </c>
      <c r="AJ183" s="61">
        <f t="shared" si="155"/>
        <v>1</v>
      </c>
      <c r="AK183" s="60">
        <f>COUNTIFS(配置清单!G:G,G183,配置清单!H:H,"TPM",配置清单!N:N,"在岗",配置清单!P:P,"&lt;&gt;暂不胜任")+COUNTIFS(配置清单!G:G,G183,配置清单!H:H,"TC",配置清单!N:N,"在岗",配置清单!P:P,"&lt;&gt;暂不胜任")</f>
        <v>1</v>
      </c>
      <c r="AL183" s="61">
        <f t="shared" si="156"/>
        <v>1</v>
      </c>
      <c r="AM183" s="60">
        <f>COUNTIFS(配置清单!G:G,G183,配置清单!H:H,"TSE",配置清单!N:N,"在岗")</f>
        <v>0</v>
      </c>
      <c r="AN183" s="61" t="str">
        <f t="shared" si="157"/>
        <v>NA</v>
      </c>
      <c r="AO183" s="60">
        <f>COUNTIFS(配置清单!G:G,G183,配置清单!H:H,"TSE",配置清单!N:N,"在岗",配置清单!P:P,"&lt;&gt;暂不胜任")</f>
        <v>0</v>
      </c>
      <c r="AP183" s="61" t="str">
        <f t="shared" si="158"/>
        <v>NA</v>
      </c>
      <c r="AQ183" s="60">
        <f>COUNTIFS(配置清单!$G:$G,G183,配置清单!H:H,"QA",配置清单!N:N,"在岗")</f>
        <v>1</v>
      </c>
      <c r="AR183" s="61">
        <f t="shared" si="159"/>
        <v>1</v>
      </c>
      <c r="AS183" s="60">
        <f>COUNTIFS(配置清单!$G:$G,G183,配置清单!$H:$H,"QA",配置清单!$N:$N,"在岗",配置清单!$P:$P,"&lt;&gt;暂不胜任")</f>
        <v>1</v>
      </c>
      <c r="AT183" s="61">
        <f t="shared" si="160"/>
        <v>1</v>
      </c>
      <c r="AU183" s="60">
        <f>COUNTIFS(配置清单!G:G,规划及评估!G183,配置清单!H:H,"BA",配置清单!N:N,"在岗")</f>
        <v>0</v>
      </c>
      <c r="AV183" s="61" t="str">
        <f t="shared" si="161"/>
        <v>NA</v>
      </c>
      <c r="AW183" s="60">
        <f>COUNTIFS(配置清单!G:G,G183,配置清单!H:H,"BA",配置清单!N:N,"在岗",配置清单!P:P,"&lt;&gt;暂不胜任")</f>
        <v>0</v>
      </c>
      <c r="AX183" s="61" t="str">
        <f t="shared" si="162"/>
        <v>NA</v>
      </c>
      <c r="AY183" s="60">
        <f>COUNTIFS(配置清单!G:G,规划及评估!G183,配置清单!H:H,"IA",配置清单!N:N,"在岗")</f>
        <v>0</v>
      </c>
      <c r="AZ183" s="61" t="str">
        <f t="shared" si="163"/>
        <v>NA</v>
      </c>
      <c r="BA183" s="60">
        <f>COUNTIFS(配置清单!G:G,G183,配置清单!H:H,"IA",配置清单!N:N,"在岗",配置清单!P:P,"&lt;&gt;暂不胜任")</f>
        <v>0</v>
      </c>
      <c r="BB183" s="61" t="str">
        <f t="shared" si="164"/>
        <v>NA</v>
      </c>
      <c r="BC183" s="60">
        <f>COUNTIFS(配置清单!G:G,规划及评估!G183,配置清单!H:H,"产品经理",配置清单!N:N,"在岗")</f>
        <v>0</v>
      </c>
      <c r="BD183" s="61" t="str">
        <f t="shared" si="165"/>
        <v>NA</v>
      </c>
      <c r="BE183" s="60">
        <f>COUNTIFS(配置清单!G:G,G183,配置清单!H:H,"产品经理",配置清单!N:N,"在岗",配置清单!P:P,"&lt;&gt;暂不胜任")</f>
        <v>0</v>
      </c>
      <c r="BF183" s="61" t="str">
        <f t="shared" si="166"/>
        <v>NA</v>
      </c>
      <c r="BG183" s="63">
        <f t="shared" si="167"/>
        <v>4</v>
      </c>
      <c r="BH183" s="64">
        <f t="shared" si="168"/>
        <v>4</v>
      </c>
      <c r="BI183" s="64">
        <f t="shared" si="169"/>
        <v>4</v>
      </c>
      <c r="BJ183" s="64">
        <f t="shared" si="170"/>
        <v>4</v>
      </c>
      <c r="BK183" s="65">
        <f t="shared" si="171"/>
        <v>1</v>
      </c>
      <c r="BL183" s="66">
        <f t="shared" si="172"/>
        <v>1</v>
      </c>
      <c r="BM183" s="92">
        <f t="shared" si="173"/>
        <v>1</v>
      </c>
      <c r="BN183" s="92">
        <f t="shared" si="174"/>
        <v>1</v>
      </c>
      <c r="BO183" s="92">
        <f t="shared" si="175"/>
        <v>0</v>
      </c>
      <c r="BP183" s="92">
        <f t="shared" si="176"/>
        <v>0</v>
      </c>
      <c r="BQ183" s="92">
        <f t="shared" si="177"/>
        <v>1</v>
      </c>
      <c r="BR183" s="92">
        <f t="shared" si="178"/>
        <v>1</v>
      </c>
      <c r="BS183" s="92">
        <f t="shared" si="179"/>
        <v>1</v>
      </c>
      <c r="BT183" s="92">
        <f t="shared" si="180"/>
        <v>1</v>
      </c>
      <c r="BU183" s="92">
        <f t="shared" si="181"/>
        <v>0</v>
      </c>
      <c r="BV183" s="92">
        <f t="shared" si="182"/>
        <v>0</v>
      </c>
      <c r="BW183" s="92">
        <f t="shared" si="183"/>
        <v>1</v>
      </c>
      <c r="BX183" s="92">
        <f t="shared" si="184"/>
        <v>1</v>
      </c>
      <c r="BY183" s="92">
        <f t="shared" si="185"/>
        <v>0</v>
      </c>
      <c r="BZ183" s="92">
        <f t="shared" si="186"/>
        <v>0</v>
      </c>
      <c r="CA183" s="92">
        <f t="shared" si="187"/>
        <v>0</v>
      </c>
      <c r="CB183" s="92">
        <f t="shared" si="188"/>
        <v>0</v>
      </c>
      <c r="CC183" s="92">
        <f t="shared" si="189"/>
        <v>0</v>
      </c>
      <c r="CD183" s="92">
        <f t="shared" si="190"/>
        <v>0</v>
      </c>
    </row>
    <row r="184" spans="1:82" hidden="1">
      <c r="A184" s="34">
        <v>31</v>
      </c>
      <c r="B184" s="34" t="s">
        <v>2872</v>
      </c>
      <c r="C184" s="34" t="s">
        <v>1067</v>
      </c>
      <c r="D184" s="34" t="s">
        <v>1066</v>
      </c>
      <c r="E184" s="34" t="s">
        <v>3175</v>
      </c>
      <c r="F184" s="34" t="s">
        <v>3178</v>
      </c>
      <c r="G184" s="34" t="s">
        <v>3177</v>
      </c>
      <c r="H184" s="34" t="s">
        <v>7</v>
      </c>
      <c r="I184" s="34" t="s">
        <v>7</v>
      </c>
      <c r="J184" s="34" t="s">
        <v>195</v>
      </c>
      <c r="K184" s="34" t="s">
        <v>195</v>
      </c>
      <c r="L184" s="34" t="s">
        <v>3983</v>
      </c>
      <c r="M184" s="34" t="s">
        <v>3259</v>
      </c>
      <c r="N184" s="34">
        <v>1</v>
      </c>
      <c r="O184" s="34">
        <v>0</v>
      </c>
      <c r="P184" s="34">
        <v>1</v>
      </c>
      <c r="Q184" s="34">
        <v>1</v>
      </c>
      <c r="R184" s="34">
        <v>1</v>
      </c>
      <c r="S184" s="34">
        <v>1</v>
      </c>
      <c r="T184" s="34">
        <v>0</v>
      </c>
      <c r="U184" s="77">
        <v>0</v>
      </c>
      <c r="V184" s="136">
        <v>1</v>
      </c>
      <c r="W184" s="60">
        <f>COUNTIFS(配置清单!G:G,G184,配置清单!$H:$H,"PM",配置清单!$N:$N,"在岗")</f>
        <v>1</v>
      </c>
      <c r="X184" s="61">
        <f t="shared" si="149"/>
        <v>1</v>
      </c>
      <c r="Y184" s="60">
        <f>COUNTIFS(配置清单!$G:$G,G184,配置清单!$H:$H,"PM",配置清单!$N:$N,"在岗",配置清单!$P:$P,"&lt;&gt;暂不胜任")</f>
        <v>1</v>
      </c>
      <c r="Z184" s="61">
        <f t="shared" si="150"/>
        <v>1</v>
      </c>
      <c r="AA184" s="62">
        <f>COUNTIFS(配置清单!$G:$G,G184,配置清单!$H:$H,"SE",配置清单!$N:$N,"在岗")+COUNTIFS(配置清单!$G:$G,G184,配置清单!$H:$H,"SA",配置清单!$N:$N,"在岗")</f>
        <v>0</v>
      </c>
      <c r="AB184" s="61" t="str">
        <f t="shared" si="151"/>
        <v>NA</v>
      </c>
      <c r="AC184" s="60">
        <f>COUNTIFS(配置清单!$G:$G,G184,配置清单!$H:$H,"SE",配置清单!$N:$N,"在岗",配置清单!$P:$P,"&lt;&gt;暂不胜任")+COUNTIFS(配置清单!$G:$G,G184,配置清单!$H:$H,"SA",配置清单!$N:$N,"在岗",配置清单!$P:$P,"&lt;&gt;暂不胜任")</f>
        <v>0</v>
      </c>
      <c r="AD184" s="61" t="str">
        <f t="shared" si="152"/>
        <v>NA</v>
      </c>
      <c r="AE184" s="60">
        <f>COUNTIFS(配置清单!$G:$G,G184,配置清单!H:H,"MDE",配置清单!N:N,"在岗")</f>
        <v>1</v>
      </c>
      <c r="AF184" s="61">
        <f t="shared" si="153"/>
        <v>1</v>
      </c>
      <c r="AG184" s="60">
        <f>COUNTIFS(配置清单!$G:$G,G184,配置清单!$H:$H,"MDE",配置清单!$N:$N,"在岗",配置清单!$P:$P,"&lt;&gt;暂不胜任")</f>
        <v>1</v>
      </c>
      <c r="AH184" s="61">
        <f t="shared" si="154"/>
        <v>1</v>
      </c>
      <c r="AI184" s="62">
        <f>COUNTIFS(配置清单!G:G,G184,配置清单!H:H,"TPM",配置清单!N:N,"在岗")+COUNTIFS(配置清单!G:G,G184,配置清单!H:H,"TC",配置清单!N:N,"在岗")</f>
        <v>1</v>
      </c>
      <c r="AJ184" s="61">
        <f t="shared" si="155"/>
        <v>1</v>
      </c>
      <c r="AK184" s="60">
        <f>COUNTIFS(配置清单!G:G,G184,配置清单!H:H,"TPM",配置清单!N:N,"在岗",配置清单!P:P,"&lt;&gt;暂不胜任")+COUNTIFS(配置清单!G:G,G184,配置清单!H:H,"TC",配置清单!N:N,"在岗",配置清单!P:P,"&lt;&gt;暂不胜任")</f>
        <v>1</v>
      </c>
      <c r="AL184" s="61">
        <f t="shared" si="156"/>
        <v>1</v>
      </c>
      <c r="AM184" s="60">
        <f>COUNTIFS(配置清单!G:G,G184,配置清单!H:H,"TSE",配置清单!N:N,"在岗")</f>
        <v>1</v>
      </c>
      <c r="AN184" s="61">
        <f t="shared" si="157"/>
        <v>1</v>
      </c>
      <c r="AO184" s="60">
        <f>COUNTIFS(配置清单!G:G,G184,配置清单!H:H,"TSE",配置清单!N:N,"在岗",配置清单!P:P,"&lt;&gt;暂不胜任")</f>
        <v>1</v>
      </c>
      <c r="AP184" s="61">
        <f t="shared" si="158"/>
        <v>1</v>
      </c>
      <c r="AQ184" s="60">
        <f>COUNTIFS(配置清单!$G:$G,G184,配置清单!H:H,"QA",配置清单!N:N,"在岗")</f>
        <v>1</v>
      </c>
      <c r="AR184" s="61">
        <f t="shared" si="159"/>
        <v>1</v>
      </c>
      <c r="AS184" s="60">
        <f>COUNTIFS(配置清单!$G:$G,G184,配置清单!$H:$H,"QA",配置清单!$N:$N,"在岗",配置清单!$P:$P,"&lt;&gt;暂不胜任")</f>
        <v>1</v>
      </c>
      <c r="AT184" s="61">
        <f t="shared" si="160"/>
        <v>1</v>
      </c>
      <c r="AU184" s="60">
        <f>COUNTIFS(配置清单!G:G,规划及评估!G184,配置清单!H:H,"BA",配置清单!N:N,"在岗")</f>
        <v>0</v>
      </c>
      <c r="AV184" s="61" t="str">
        <f t="shared" si="161"/>
        <v>NA</v>
      </c>
      <c r="AW184" s="60">
        <f>COUNTIFS(配置清单!G:G,G184,配置清单!H:H,"BA",配置清单!N:N,"在岗",配置清单!P:P,"&lt;&gt;暂不胜任")</f>
        <v>0</v>
      </c>
      <c r="AX184" s="61" t="str">
        <f t="shared" si="162"/>
        <v>NA</v>
      </c>
      <c r="AY184" s="60">
        <f>COUNTIFS(配置清单!G:G,规划及评估!G184,配置清单!H:H,"IA",配置清单!N:N,"在岗")</f>
        <v>0</v>
      </c>
      <c r="AZ184" s="61" t="str">
        <f t="shared" si="163"/>
        <v>NA</v>
      </c>
      <c r="BA184" s="60">
        <f>COUNTIFS(配置清单!G:G,G184,配置清单!H:H,"IA",配置清单!N:N,"在岗",配置清单!P:P,"&lt;&gt;暂不胜任")</f>
        <v>0</v>
      </c>
      <c r="BB184" s="61" t="str">
        <f t="shared" si="164"/>
        <v>NA</v>
      </c>
      <c r="BC184" s="60">
        <f>COUNTIFS(配置清单!G:G,规划及评估!G184,配置清单!H:H,"产品经理",配置清单!N:N,"在岗")</f>
        <v>1</v>
      </c>
      <c r="BD184" s="61">
        <f t="shared" si="165"/>
        <v>1</v>
      </c>
      <c r="BE184" s="60">
        <f>COUNTIFS(配置清单!G:G,G184,配置清单!H:H,"产品经理",配置清单!N:N,"在岗",配置清单!P:P,"&lt;&gt;暂不胜任")</f>
        <v>1</v>
      </c>
      <c r="BF184" s="61">
        <f t="shared" si="166"/>
        <v>1</v>
      </c>
      <c r="BG184" s="63">
        <f t="shared" si="167"/>
        <v>6</v>
      </c>
      <c r="BH184" s="64">
        <f t="shared" si="168"/>
        <v>6</v>
      </c>
      <c r="BI184" s="64">
        <f t="shared" si="169"/>
        <v>6</v>
      </c>
      <c r="BJ184" s="64">
        <f t="shared" si="170"/>
        <v>6</v>
      </c>
      <c r="BK184" s="65">
        <f t="shared" si="171"/>
        <v>1</v>
      </c>
      <c r="BL184" s="66">
        <f t="shared" si="172"/>
        <v>1</v>
      </c>
      <c r="BM184" s="92">
        <f t="shared" si="173"/>
        <v>1</v>
      </c>
      <c r="BN184" s="92">
        <f t="shared" si="174"/>
        <v>1</v>
      </c>
      <c r="BO184" s="92">
        <f t="shared" si="175"/>
        <v>0</v>
      </c>
      <c r="BP184" s="92">
        <f t="shared" si="176"/>
        <v>0</v>
      </c>
      <c r="BQ184" s="92">
        <f t="shared" si="177"/>
        <v>1</v>
      </c>
      <c r="BR184" s="92">
        <f t="shared" si="178"/>
        <v>1</v>
      </c>
      <c r="BS184" s="92">
        <f t="shared" si="179"/>
        <v>1</v>
      </c>
      <c r="BT184" s="92">
        <f t="shared" si="180"/>
        <v>1</v>
      </c>
      <c r="BU184" s="92">
        <f t="shared" si="181"/>
        <v>1</v>
      </c>
      <c r="BV184" s="92">
        <f t="shared" si="182"/>
        <v>1</v>
      </c>
      <c r="BW184" s="92">
        <f t="shared" si="183"/>
        <v>1</v>
      </c>
      <c r="BX184" s="92">
        <f t="shared" si="184"/>
        <v>1</v>
      </c>
      <c r="BY184" s="92">
        <f t="shared" si="185"/>
        <v>0</v>
      </c>
      <c r="BZ184" s="92">
        <f t="shared" si="186"/>
        <v>0</v>
      </c>
      <c r="CA184" s="92">
        <f t="shared" si="187"/>
        <v>0</v>
      </c>
      <c r="CB184" s="92">
        <f t="shared" si="188"/>
        <v>0</v>
      </c>
      <c r="CC184" s="92">
        <f t="shared" si="189"/>
        <v>1</v>
      </c>
      <c r="CD184" s="92">
        <f t="shared" si="190"/>
        <v>1</v>
      </c>
    </row>
    <row r="185" spans="1:82" hidden="1">
      <c r="A185" s="34">
        <v>32</v>
      </c>
      <c r="B185" s="34" t="s">
        <v>2872</v>
      </c>
      <c r="C185" s="34" t="s">
        <v>1067</v>
      </c>
      <c r="D185" s="34" t="s">
        <v>1066</v>
      </c>
      <c r="E185" s="34" t="s">
        <v>3175</v>
      </c>
      <c r="F185" s="34" t="s">
        <v>3186</v>
      </c>
      <c r="G185" s="34" t="s">
        <v>3203</v>
      </c>
      <c r="H185" s="34" t="s">
        <v>7</v>
      </c>
      <c r="I185" s="34" t="s">
        <v>7</v>
      </c>
      <c r="J185" s="34" t="s">
        <v>195</v>
      </c>
      <c r="K185" s="34" t="s">
        <v>195</v>
      </c>
      <c r="L185" s="34" t="s">
        <v>3983</v>
      </c>
      <c r="M185" s="34" t="s">
        <v>194</v>
      </c>
      <c r="N185" s="34">
        <v>1</v>
      </c>
      <c r="O185" s="34">
        <v>0</v>
      </c>
      <c r="P185" s="34">
        <v>0</v>
      </c>
      <c r="Q185" s="34">
        <v>1</v>
      </c>
      <c r="R185" s="34">
        <v>0</v>
      </c>
      <c r="S185" s="34">
        <v>1</v>
      </c>
      <c r="T185" s="34">
        <v>0</v>
      </c>
      <c r="U185" s="77">
        <v>0</v>
      </c>
      <c r="V185" s="136">
        <v>0</v>
      </c>
      <c r="W185" s="60">
        <f>COUNTIFS(配置清单!G:G,G185,配置清单!$H:$H,"PM",配置清单!$N:$N,"在岗")</f>
        <v>1</v>
      </c>
      <c r="X185" s="61">
        <f t="shared" si="149"/>
        <v>1</v>
      </c>
      <c r="Y185" s="60">
        <f>COUNTIFS(配置清单!$G:$G,G185,配置清单!$H:$H,"PM",配置清单!$N:$N,"在岗",配置清单!$P:$P,"&lt;&gt;暂不胜任")</f>
        <v>1</v>
      </c>
      <c r="Z185" s="61">
        <f t="shared" si="150"/>
        <v>1</v>
      </c>
      <c r="AA185" s="62">
        <f>COUNTIFS(配置清单!$G:$G,G185,配置清单!$H:$H,"SE",配置清单!$N:$N,"在岗")+COUNTIFS(配置清单!$G:$G,G185,配置清单!$H:$H,"SA",配置清单!$N:$N,"在岗")</f>
        <v>0</v>
      </c>
      <c r="AB185" s="61" t="str">
        <f t="shared" si="151"/>
        <v>NA</v>
      </c>
      <c r="AC185" s="60">
        <f>COUNTIFS(配置清单!$G:$G,G185,配置清单!$H:$H,"SE",配置清单!$N:$N,"在岗",配置清单!$P:$P,"&lt;&gt;暂不胜任")+COUNTIFS(配置清单!$G:$G,G185,配置清单!$H:$H,"SA",配置清单!$N:$N,"在岗",配置清单!$P:$P,"&lt;&gt;暂不胜任")</f>
        <v>0</v>
      </c>
      <c r="AD185" s="61" t="str">
        <f t="shared" si="152"/>
        <v>NA</v>
      </c>
      <c r="AE185" s="60">
        <f>COUNTIFS(配置清单!$G:$G,G185,配置清单!H:H,"MDE",配置清单!N:N,"在岗")</f>
        <v>0</v>
      </c>
      <c r="AF185" s="61" t="str">
        <f t="shared" si="153"/>
        <v>NA</v>
      </c>
      <c r="AG185" s="60">
        <f>COUNTIFS(配置清单!$G:$G,G185,配置清单!$H:$H,"MDE",配置清单!$N:$N,"在岗",配置清单!$P:$P,"&lt;&gt;暂不胜任")</f>
        <v>0</v>
      </c>
      <c r="AH185" s="61" t="str">
        <f t="shared" si="154"/>
        <v>NA</v>
      </c>
      <c r="AI185" s="62">
        <f>COUNTIFS(配置清单!G:G,G185,配置清单!H:H,"TPM",配置清单!N:N,"在岗")+COUNTIFS(配置清单!G:G,G185,配置清单!H:H,"TC",配置清单!N:N,"在岗")</f>
        <v>1</v>
      </c>
      <c r="AJ185" s="61">
        <f t="shared" si="155"/>
        <v>1</v>
      </c>
      <c r="AK185" s="60">
        <f>COUNTIFS(配置清单!G:G,G185,配置清单!H:H,"TPM",配置清单!N:N,"在岗",配置清单!P:P,"&lt;&gt;暂不胜任")+COUNTIFS(配置清单!G:G,G185,配置清单!H:H,"TC",配置清单!N:N,"在岗",配置清单!P:P,"&lt;&gt;暂不胜任")</f>
        <v>1</v>
      </c>
      <c r="AL185" s="61">
        <f t="shared" si="156"/>
        <v>1</v>
      </c>
      <c r="AM185" s="60">
        <f>COUNTIFS(配置清单!G:G,G185,配置清单!H:H,"TSE",配置清单!N:N,"在岗")</f>
        <v>0</v>
      </c>
      <c r="AN185" s="61" t="str">
        <f t="shared" si="157"/>
        <v>NA</v>
      </c>
      <c r="AO185" s="60">
        <f>COUNTIFS(配置清单!G:G,G185,配置清单!H:H,"TSE",配置清单!N:N,"在岗",配置清单!P:P,"&lt;&gt;暂不胜任")</f>
        <v>0</v>
      </c>
      <c r="AP185" s="61" t="str">
        <f t="shared" si="158"/>
        <v>NA</v>
      </c>
      <c r="AQ185" s="60">
        <f>COUNTIFS(配置清单!$G:$G,G185,配置清单!H:H,"QA",配置清单!N:N,"在岗")</f>
        <v>1</v>
      </c>
      <c r="AR185" s="61">
        <f t="shared" si="159"/>
        <v>1</v>
      </c>
      <c r="AS185" s="60">
        <f>COUNTIFS(配置清单!$G:$G,G185,配置清单!$H:$H,"QA",配置清单!$N:$N,"在岗",配置清单!$P:$P,"&lt;&gt;暂不胜任")</f>
        <v>1</v>
      </c>
      <c r="AT185" s="61">
        <f t="shared" si="160"/>
        <v>1</v>
      </c>
      <c r="AU185" s="60">
        <f>COUNTIFS(配置清单!G:G,规划及评估!G185,配置清单!H:H,"BA",配置清单!N:N,"在岗")</f>
        <v>0</v>
      </c>
      <c r="AV185" s="61" t="str">
        <f t="shared" si="161"/>
        <v>NA</v>
      </c>
      <c r="AW185" s="60">
        <f>COUNTIFS(配置清单!G:G,G185,配置清单!H:H,"BA",配置清单!N:N,"在岗",配置清单!P:P,"&lt;&gt;暂不胜任")</f>
        <v>0</v>
      </c>
      <c r="AX185" s="61" t="str">
        <f t="shared" si="162"/>
        <v>NA</v>
      </c>
      <c r="AY185" s="60">
        <f>COUNTIFS(配置清单!G:G,规划及评估!G185,配置清单!H:H,"IA",配置清单!N:N,"在岗")</f>
        <v>0</v>
      </c>
      <c r="AZ185" s="61" t="str">
        <f t="shared" si="163"/>
        <v>NA</v>
      </c>
      <c r="BA185" s="60">
        <f>COUNTIFS(配置清单!G:G,G185,配置清单!H:H,"IA",配置清单!N:N,"在岗",配置清单!P:P,"&lt;&gt;暂不胜任")</f>
        <v>0</v>
      </c>
      <c r="BB185" s="61" t="str">
        <f t="shared" si="164"/>
        <v>NA</v>
      </c>
      <c r="BC185" s="60">
        <f>COUNTIFS(配置清单!G:G,规划及评估!G185,配置清单!H:H,"产品经理",配置清单!N:N,"在岗")</f>
        <v>0</v>
      </c>
      <c r="BD185" s="61" t="str">
        <f t="shared" si="165"/>
        <v>NA</v>
      </c>
      <c r="BE185" s="60">
        <f>COUNTIFS(配置清单!G:G,G185,配置清单!H:H,"产品经理",配置清单!N:N,"在岗",配置清单!P:P,"&lt;&gt;暂不胜任")</f>
        <v>0</v>
      </c>
      <c r="BF185" s="61" t="str">
        <f t="shared" si="166"/>
        <v>NA</v>
      </c>
      <c r="BG185" s="63">
        <f t="shared" si="167"/>
        <v>3</v>
      </c>
      <c r="BH185" s="64">
        <f t="shared" si="168"/>
        <v>3</v>
      </c>
      <c r="BI185" s="64">
        <f t="shared" si="169"/>
        <v>3</v>
      </c>
      <c r="BJ185" s="64">
        <f t="shared" si="170"/>
        <v>3</v>
      </c>
      <c r="BK185" s="65">
        <f t="shared" si="171"/>
        <v>1</v>
      </c>
      <c r="BL185" s="66">
        <f t="shared" si="172"/>
        <v>1</v>
      </c>
      <c r="BM185" s="92">
        <f t="shared" si="173"/>
        <v>1</v>
      </c>
      <c r="BN185" s="92">
        <f t="shared" si="174"/>
        <v>1</v>
      </c>
      <c r="BO185" s="92">
        <f t="shared" si="175"/>
        <v>0</v>
      </c>
      <c r="BP185" s="92">
        <f t="shared" si="176"/>
        <v>0</v>
      </c>
      <c r="BQ185" s="92">
        <f t="shared" si="177"/>
        <v>0</v>
      </c>
      <c r="BR185" s="92">
        <f t="shared" si="178"/>
        <v>0</v>
      </c>
      <c r="BS185" s="92">
        <f t="shared" si="179"/>
        <v>1</v>
      </c>
      <c r="BT185" s="92">
        <f t="shared" si="180"/>
        <v>1</v>
      </c>
      <c r="BU185" s="92">
        <f t="shared" si="181"/>
        <v>0</v>
      </c>
      <c r="BV185" s="92">
        <f t="shared" si="182"/>
        <v>0</v>
      </c>
      <c r="BW185" s="92">
        <f t="shared" si="183"/>
        <v>1</v>
      </c>
      <c r="BX185" s="92">
        <f t="shared" si="184"/>
        <v>1</v>
      </c>
      <c r="BY185" s="92">
        <f t="shared" si="185"/>
        <v>0</v>
      </c>
      <c r="BZ185" s="92">
        <f t="shared" si="186"/>
        <v>0</v>
      </c>
      <c r="CA185" s="92">
        <f t="shared" si="187"/>
        <v>0</v>
      </c>
      <c r="CB185" s="92">
        <f t="shared" si="188"/>
        <v>0</v>
      </c>
      <c r="CC185" s="92">
        <f t="shared" si="189"/>
        <v>0</v>
      </c>
      <c r="CD185" s="92">
        <f t="shared" si="190"/>
        <v>0</v>
      </c>
    </row>
    <row r="186" spans="1:82" hidden="1">
      <c r="A186" s="34">
        <v>33</v>
      </c>
      <c r="B186" s="34" t="s">
        <v>2872</v>
      </c>
      <c r="C186" s="34" t="s">
        <v>1067</v>
      </c>
      <c r="D186" s="34" t="s">
        <v>1066</v>
      </c>
      <c r="E186" s="34" t="s">
        <v>3175</v>
      </c>
      <c r="F186" s="34" t="s">
        <v>3264</v>
      </c>
      <c r="G186" s="34" t="s">
        <v>3265</v>
      </c>
      <c r="H186" s="34" t="s">
        <v>4</v>
      </c>
      <c r="I186" s="34" t="s">
        <v>4</v>
      </c>
      <c r="J186" s="34" t="s">
        <v>195</v>
      </c>
      <c r="K186" s="34" t="s">
        <v>34</v>
      </c>
      <c r="L186" s="34" t="s">
        <v>3983</v>
      </c>
      <c r="M186" s="34" t="s">
        <v>3192</v>
      </c>
      <c r="N186" s="34">
        <v>1</v>
      </c>
      <c r="O186" s="34">
        <v>1</v>
      </c>
      <c r="P186" s="34">
        <v>1</v>
      </c>
      <c r="Q186" s="34">
        <v>1</v>
      </c>
      <c r="R186" s="34">
        <v>0</v>
      </c>
      <c r="S186" s="34">
        <v>1</v>
      </c>
      <c r="T186" s="34">
        <v>0</v>
      </c>
      <c r="U186" s="77">
        <v>0</v>
      </c>
      <c r="V186" s="136">
        <v>1</v>
      </c>
      <c r="W186" s="60">
        <f>COUNTIFS(配置清单!G:G,G186,配置清单!$H:$H,"PM",配置清单!$N:$N,"在岗")</f>
        <v>1</v>
      </c>
      <c r="X186" s="61">
        <f t="shared" si="149"/>
        <v>1</v>
      </c>
      <c r="Y186" s="60">
        <f>COUNTIFS(配置清单!$G:$G,G186,配置清单!$H:$H,"PM",配置清单!$N:$N,"在岗",配置清单!$P:$P,"&lt;&gt;暂不胜任")</f>
        <v>1</v>
      </c>
      <c r="Z186" s="61">
        <f t="shared" si="150"/>
        <v>1</v>
      </c>
      <c r="AA186" s="62">
        <f>COUNTIFS(配置清单!$G:$G,G186,配置清单!$H:$H,"SE",配置清单!$N:$N,"在岗")+COUNTIFS(配置清单!$G:$G,G186,配置清单!$H:$H,"SA",配置清单!$N:$N,"在岗")</f>
        <v>1</v>
      </c>
      <c r="AB186" s="61">
        <f t="shared" si="151"/>
        <v>1</v>
      </c>
      <c r="AC186" s="60">
        <f>COUNTIFS(配置清单!$G:$G,G186,配置清单!$H:$H,"SE",配置清单!$N:$N,"在岗",配置清单!$P:$P,"&lt;&gt;暂不胜任")+COUNTIFS(配置清单!$G:$G,G186,配置清单!$H:$H,"SA",配置清单!$N:$N,"在岗",配置清单!$P:$P,"&lt;&gt;暂不胜任")</f>
        <v>1</v>
      </c>
      <c r="AD186" s="61">
        <f t="shared" si="152"/>
        <v>1</v>
      </c>
      <c r="AE186" s="60">
        <f>COUNTIFS(配置清单!$G:$G,G186,配置清单!H:H,"MDE",配置清单!N:N,"在岗")</f>
        <v>1</v>
      </c>
      <c r="AF186" s="61">
        <f t="shared" si="153"/>
        <v>1</v>
      </c>
      <c r="AG186" s="60">
        <f>COUNTIFS(配置清单!$G:$G,G186,配置清单!$H:$H,"MDE",配置清单!$N:$N,"在岗",配置清单!$P:$P,"&lt;&gt;暂不胜任")</f>
        <v>1</v>
      </c>
      <c r="AH186" s="61">
        <f t="shared" si="154"/>
        <v>1</v>
      </c>
      <c r="AI186" s="62">
        <f>COUNTIFS(配置清单!G:G,G186,配置清单!H:H,"TPM",配置清单!N:N,"在岗")+COUNTIFS(配置清单!G:G,G186,配置清单!H:H,"TC",配置清单!N:N,"在岗")</f>
        <v>1</v>
      </c>
      <c r="AJ186" s="61">
        <f t="shared" si="155"/>
        <v>1</v>
      </c>
      <c r="AK186" s="60">
        <f>COUNTIFS(配置清单!G:G,G186,配置清单!H:H,"TPM",配置清单!N:N,"在岗",配置清单!P:P,"&lt;&gt;暂不胜任")+COUNTIFS(配置清单!G:G,G186,配置清单!H:H,"TC",配置清单!N:N,"在岗",配置清单!P:P,"&lt;&gt;暂不胜任")</f>
        <v>1</v>
      </c>
      <c r="AL186" s="61">
        <f t="shared" si="156"/>
        <v>1</v>
      </c>
      <c r="AM186" s="60">
        <f>COUNTIFS(配置清单!G:G,G186,配置清单!H:H,"TSE",配置清单!N:N,"在岗")</f>
        <v>0</v>
      </c>
      <c r="AN186" s="61" t="str">
        <f t="shared" si="157"/>
        <v>NA</v>
      </c>
      <c r="AO186" s="60">
        <f>COUNTIFS(配置清单!G:G,G186,配置清单!H:H,"TSE",配置清单!N:N,"在岗",配置清单!P:P,"&lt;&gt;暂不胜任")</f>
        <v>0</v>
      </c>
      <c r="AP186" s="61" t="str">
        <f t="shared" si="158"/>
        <v>NA</v>
      </c>
      <c r="AQ186" s="60">
        <f>COUNTIFS(配置清单!$G:$G,G186,配置清单!H:H,"QA",配置清单!N:N,"在岗")</f>
        <v>1</v>
      </c>
      <c r="AR186" s="61">
        <f t="shared" si="159"/>
        <v>1</v>
      </c>
      <c r="AS186" s="60">
        <f>COUNTIFS(配置清单!$G:$G,G186,配置清单!$H:$H,"QA",配置清单!$N:$N,"在岗",配置清单!$P:$P,"&lt;&gt;暂不胜任")</f>
        <v>1</v>
      </c>
      <c r="AT186" s="61">
        <f t="shared" si="160"/>
        <v>1</v>
      </c>
      <c r="AU186" s="60">
        <f>COUNTIFS(配置清单!G:G,规划及评估!G186,配置清单!H:H,"BA",配置清单!N:N,"在岗")</f>
        <v>0</v>
      </c>
      <c r="AV186" s="61" t="str">
        <f t="shared" si="161"/>
        <v>NA</v>
      </c>
      <c r="AW186" s="60">
        <f>COUNTIFS(配置清单!G:G,G186,配置清单!H:H,"BA",配置清单!N:N,"在岗",配置清单!P:P,"&lt;&gt;暂不胜任")</f>
        <v>0</v>
      </c>
      <c r="AX186" s="61" t="str">
        <f t="shared" si="162"/>
        <v>NA</v>
      </c>
      <c r="AY186" s="60">
        <f>COUNTIFS(配置清单!G:G,规划及评估!G186,配置清单!H:H,"IA",配置清单!N:N,"在岗")</f>
        <v>0</v>
      </c>
      <c r="AZ186" s="61" t="str">
        <f t="shared" si="163"/>
        <v>NA</v>
      </c>
      <c r="BA186" s="60">
        <f>COUNTIFS(配置清单!G:G,G186,配置清单!H:H,"IA",配置清单!N:N,"在岗",配置清单!P:P,"&lt;&gt;暂不胜任")</f>
        <v>0</v>
      </c>
      <c r="BB186" s="61" t="str">
        <f t="shared" si="164"/>
        <v>NA</v>
      </c>
      <c r="BC186" s="60">
        <f>COUNTIFS(配置清单!G:G,规划及评估!G186,配置清单!H:H,"产品经理",配置清单!N:N,"在岗")</f>
        <v>1</v>
      </c>
      <c r="BD186" s="61">
        <f t="shared" si="165"/>
        <v>1</v>
      </c>
      <c r="BE186" s="60">
        <f>COUNTIFS(配置清单!G:G,G186,配置清单!H:H,"产品经理",配置清单!N:N,"在岗",配置清单!P:P,"&lt;&gt;暂不胜任")</f>
        <v>1</v>
      </c>
      <c r="BF186" s="61">
        <f t="shared" si="166"/>
        <v>1</v>
      </c>
      <c r="BG186" s="63">
        <f t="shared" si="167"/>
        <v>6</v>
      </c>
      <c r="BH186" s="64">
        <f t="shared" si="168"/>
        <v>6</v>
      </c>
      <c r="BI186" s="64">
        <f t="shared" si="169"/>
        <v>6</v>
      </c>
      <c r="BJ186" s="64">
        <f t="shared" si="170"/>
        <v>6</v>
      </c>
      <c r="BK186" s="65">
        <f t="shared" si="171"/>
        <v>1</v>
      </c>
      <c r="BL186" s="66">
        <f t="shared" si="172"/>
        <v>1</v>
      </c>
      <c r="BM186" s="92">
        <f t="shared" si="173"/>
        <v>1</v>
      </c>
      <c r="BN186" s="92">
        <f t="shared" si="174"/>
        <v>1</v>
      </c>
      <c r="BO186" s="92">
        <f t="shared" si="175"/>
        <v>1</v>
      </c>
      <c r="BP186" s="92">
        <f t="shared" si="176"/>
        <v>1</v>
      </c>
      <c r="BQ186" s="92">
        <f t="shared" si="177"/>
        <v>1</v>
      </c>
      <c r="BR186" s="92">
        <f t="shared" si="178"/>
        <v>1</v>
      </c>
      <c r="BS186" s="92">
        <f t="shared" si="179"/>
        <v>1</v>
      </c>
      <c r="BT186" s="92">
        <f t="shared" si="180"/>
        <v>1</v>
      </c>
      <c r="BU186" s="92">
        <f t="shared" si="181"/>
        <v>0</v>
      </c>
      <c r="BV186" s="92">
        <f t="shared" si="182"/>
        <v>0</v>
      </c>
      <c r="BW186" s="92">
        <f t="shared" si="183"/>
        <v>1</v>
      </c>
      <c r="BX186" s="92">
        <f t="shared" si="184"/>
        <v>1</v>
      </c>
      <c r="BY186" s="92">
        <f t="shared" si="185"/>
        <v>0</v>
      </c>
      <c r="BZ186" s="92">
        <f t="shared" si="186"/>
        <v>0</v>
      </c>
      <c r="CA186" s="92">
        <f t="shared" si="187"/>
        <v>0</v>
      </c>
      <c r="CB186" s="92">
        <f t="shared" si="188"/>
        <v>0</v>
      </c>
      <c r="CC186" s="92">
        <f t="shared" si="189"/>
        <v>1</v>
      </c>
      <c r="CD186" s="92">
        <f t="shared" si="190"/>
        <v>1</v>
      </c>
    </row>
    <row r="187" spans="1:82" hidden="1">
      <c r="A187" s="34">
        <v>34</v>
      </c>
      <c r="B187" s="34" t="s">
        <v>2872</v>
      </c>
      <c r="C187" s="34" t="s">
        <v>1067</v>
      </c>
      <c r="D187" s="34" t="s">
        <v>1066</v>
      </c>
      <c r="E187" s="34" t="s">
        <v>3175</v>
      </c>
      <c r="F187" s="34" t="s">
        <v>3215</v>
      </c>
      <c r="G187" s="34" t="s">
        <v>3216</v>
      </c>
      <c r="H187" s="34" t="s">
        <v>4</v>
      </c>
      <c r="I187" s="34" t="s">
        <v>4</v>
      </c>
      <c r="J187" s="34" t="s">
        <v>34</v>
      </c>
      <c r="K187" s="34" t="s">
        <v>34</v>
      </c>
      <c r="L187" s="34" t="s">
        <v>3983</v>
      </c>
      <c r="M187" s="34" t="s">
        <v>3192</v>
      </c>
      <c r="N187" s="34">
        <v>1</v>
      </c>
      <c r="O187" s="34">
        <v>1</v>
      </c>
      <c r="P187" s="34">
        <v>1</v>
      </c>
      <c r="Q187" s="34">
        <v>1</v>
      </c>
      <c r="R187" s="34">
        <v>1</v>
      </c>
      <c r="S187" s="34">
        <v>1</v>
      </c>
      <c r="T187" s="34">
        <v>0</v>
      </c>
      <c r="U187" s="77">
        <v>0</v>
      </c>
      <c r="V187" s="136">
        <v>0</v>
      </c>
      <c r="W187" s="60">
        <f>COUNTIFS(配置清单!G:G,G187,配置清单!$H:$H,"PM",配置清单!$N:$N,"在岗")</f>
        <v>1</v>
      </c>
      <c r="X187" s="61">
        <f t="shared" si="149"/>
        <v>1</v>
      </c>
      <c r="Y187" s="60">
        <f>COUNTIFS(配置清单!$G:$G,G187,配置清单!$H:$H,"PM",配置清单!$N:$N,"在岗",配置清单!$P:$P,"&lt;&gt;暂不胜任")</f>
        <v>1</v>
      </c>
      <c r="Z187" s="61">
        <f t="shared" si="150"/>
        <v>1</v>
      </c>
      <c r="AA187" s="62">
        <f>COUNTIFS(配置清单!$G:$G,G187,配置清单!$H:$H,"SE",配置清单!$N:$N,"在岗")+COUNTIFS(配置清单!$G:$G,G187,配置清单!$H:$H,"SA",配置清单!$N:$N,"在岗")</f>
        <v>1</v>
      </c>
      <c r="AB187" s="61">
        <f t="shared" si="151"/>
        <v>1</v>
      </c>
      <c r="AC187" s="60">
        <f>COUNTIFS(配置清单!$G:$G,G187,配置清单!$H:$H,"SE",配置清单!$N:$N,"在岗",配置清单!$P:$P,"&lt;&gt;暂不胜任")+COUNTIFS(配置清单!$G:$G,G187,配置清单!$H:$H,"SA",配置清单!$N:$N,"在岗",配置清单!$P:$P,"&lt;&gt;暂不胜任")</f>
        <v>1</v>
      </c>
      <c r="AD187" s="61">
        <f t="shared" si="152"/>
        <v>1</v>
      </c>
      <c r="AE187" s="60">
        <f>COUNTIFS(配置清单!$G:$G,G187,配置清单!H:H,"MDE",配置清单!N:N,"在岗")</f>
        <v>1</v>
      </c>
      <c r="AF187" s="61">
        <f t="shared" si="153"/>
        <v>1</v>
      </c>
      <c r="AG187" s="60">
        <f>COUNTIFS(配置清单!$G:$G,G187,配置清单!$H:$H,"MDE",配置清单!$N:$N,"在岗",配置清单!$P:$P,"&lt;&gt;暂不胜任")</f>
        <v>1</v>
      </c>
      <c r="AH187" s="61">
        <f t="shared" si="154"/>
        <v>1</v>
      </c>
      <c r="AI187" s="62">
        <f>COUNTIFS(配置清单!G:G,G187,配置清单!H:H,"TPM",配置清单!N:N,"在岗")+COUNTIFS(配置清单!G:G,G187,配置清单!H:H,"TC",配置清单!N:N,"在岗")</f>
        <v>1</v>
      </c>
      <c r="AJ187" s="61">
        <f t="shared" si="155"/>
        <v>1</v>
      </c>
      <c r="AK187" s="60">
        <f>COUNTIFS(配置清单!G:G,G187,配置清单!H:H,"TPM",配置清单!N:N,"在岗",配置清单!P:P,"&lt;&gt;暂不胜任")+COUNTIFS(配置清单!G:G,G187,配置清单!H:H,"TC",配置清单!N:N,"在岗",配置清单!P:P,"&lt;&gt;暂不胜任")</f>
        <v>1</v>
      </c>
      <c r="AL187" s="61">
        <f t="shared" si="156"/>
        <v>1</v>
      </c>
      <c r="AM187" s="60">
        <f>COUNTIFS(配置清单!G:G,G187,配置清单!H:H,"TSE",配置清单!N:N,"在岗")</f>
        <v>1</v>
      </c>
      <c r="AN187" s="61">
        <f t="shared" si="157"/>
        <v>1</v>
      </c>
      <c r="AO187" s="60">
        <f>COUNTIFS(配置清单!G:G,G187,配置清单!H:H,"TSE",配置清单!N:N,"在岗",配置清单!P:P,"&lt;&gt;暂不胜任")</f>
        <v>1</v>
      </c>
      <c r="AP187" s="61">
        <f t="shared" si="158"/>
        <v>1</v>
      </c>
      <c r="AQ187" s="60">
        <f>COUNTIFS(配置清单!$G:$G,G187,配置清单!H:H,"QA",配置清单!N:N,"在岗")</f>
        <v>1</v>
      </c>
      <c r="AR187" s="61">
        <f t="shared" si="159"/>
        <v>1</v>
      </c>
      <c r="AS187" s="60">
        <f>COUNTIFS(配置清单!$G:$G,G187,配置清单!$H:$H,"QA",配置清单!$N:$N,"在岗",配置清单!$P:$P,"&lt;&gt;暂不胜任")</f>
        <v>1</v>
      </c>
      <c r="AT187" s="61">
        <f t="shared" si="160"/>
        <v>1</v>
      </c>
      <c r="AU187" s="60">
        <f>COUNTIFS(配置清单!G:G,规划及评估!G187,配置清单!H:H,"BA",配置清单!N:N,"在岗")</f>
        <v>0</v>
      </c>
      <c r="AV187" s="61" t="str">
        <f t="shared" si="161"/>
        <v>NA</v>
      </c>
      <c r="AW187" s="60">
        <f>COUNTIFS(配置清单!G:G,G187,配置清单!H:H,"BA",配置清单!N:N,"在岗",配置清单!P:P,"&lt;&gt;暂不胜任")</f>
        <v>0</v>
      </c>
      <c r="AX187" s="61" t="str">
        <f t="shared" si="162"/>
        <v>NA</v>
      </c>
      <c r="AY187" s="60">
        <f>COUNTIFS(配置清单!G:G,规划及评估!G187,配置清单!H:H,"IA",配置清单!N:N,"在岗")</f>
        <v>0</v>
      </c>
      <c r="AZ187" s="61" t="str">
        <f t="shared" si="163"/>
        <v>NA</v>
      </c>
      <c r="BA187" s="60">
        <f>COUNTIFS(配置清单!G:G,G187,配置清单!H:H,"IA",配置清单!N:N,"在岗",配置清单!P:P,"&lt;&gt;暂不胜任")</f>
        <v>0</v>
      </c>
      <c r="BB187" s="61" t="str">
        <f t="shared" si="164"/>
        <v>NA</v>
      </c>
      <c r="BC187" s="60">
        <f>COUNTIFS(配置清单!G:G,规划及评估!G187,配置清单!H:H,"产品经理",配置清单!N:N,"在岗")</f>
        <v>0</v>
      </c>
      <c r="BD187" s="61" t="str">
        <f t="shared" si="165"/>
        <v>NA</v>
      </c>
      <c r="BE187" s="60">
        <f>COUNTIFS(配置清单!G:G,G187,配置清单!H:H,"产品经理",配置清单!N:N,"在岗",配置清单!P:P,"&lt;&gt;暂不胜任")</f>
        <v>0</v>
      </c>
      <c r="BF187" s="61" t="str">
        <f t="shared" si="166"/>
        <v>NA</v>
      </c>
      <c r="BG187" s="63">
        <f t="shared" si="167"/>
        <v>6</v>
      </c>
      <c r="BH187" s="64">
        <f t="shared" si="168"/>
        <v>6</v>
      </c>
      <c r="BI187" s="64">
        <f t="shared" si="169"/>
        <v>6</v>
      </c>
      <c r="BJ187" s="64">
        <f t="shared" si="170"/>
        <v>6</v>
      </c>
      <c r="BK187" s="65">
        <f t="shared" si="171"/>
        <v>1</v>
      </c>
      <c r="BL187" s="66">
        <f t="shared" si="172"/>
        <v>1</v>
      </c>
      <c r="BM187" s="92">
        <f t="shared" si="173"/>
        <v>1</v>
      </c>
      <c r="BN187" s="92">
        <f t="shared" si="174"/>
        <v>1</v>
      </c>
      <c r="BO187" s="92">
        <f t="shared" si="175"/>
        <v>1</v>
      </c>
      <c r="BP187" s="92">
        <f t="shared" si="176"/>
        <v>1</v>
      </c>
      <c r="BQ187" s="92">
        <f t="shared" si="177"/>
        <v>1</v>
      </c>
      <c r="BR187" s="92">
        <f t="shared" si="178"/>
        <v>1</v>
      </c>
      <c r="BS187" s="92">
        <f t="shared" si="179"/>
        <v>1</v>
      </c>
      <c r="BT187" s="92">
        <f t="shared" si="180"/>
        <v>1</v>
      </c>
      <c r="BU187" s="92">
        <f t="shared" si="181"/>
        <v>1</v>
      </c>
      <c r="BV187" s="92">
        <f t="shared" si="182"/>
        <v>1</v>
      </c>
      <c r="BW187" s="92">
        <f t="shared" si="183"/>
        <v>1</v>
      </c>
      <c r="BX187" s="92">
        <f t="shared" si="184"/>
        <v>1</v>
      </c>
      <c r="BY187" s="92">
        <f t="shared" si="185"/>
        <v>0</v>
      </c>
      <c r="BZ187" s="92">
        <f t="shared" si="186"/>
        <v>0</v>
      </c>
      <c r="CA187" s="92">
        <f t="shared" si="187"/>
        <v>0</v>
      </c>
      <c r="CB187" s="92">
        <f t="shared" si="188"/>
        <v>0</v>
      </c>
      <c r="CC187" s="92">
        <f t="shared" si="189"/>
        <v>0</v>
      </c>
      <c r="CD187" s="92">
        <f t="shared" si="190"/>
        <v>0</v>
      </c>
    </row>
    <row r="188" spans="1:82" hidden="1">
      <c r="A188" s="34">
        <v>35</v>
      </c>
      <c r="B188" s="34" t="s">
        <v>2872</v>
      </c>
      <c r="C188" s="34" t="s">
        <v>1067</v>
      </c>
      <c r="D188" s="34" t="s">
        <v>1066</v>
      </c>
      <c r="E188" s="34" t="s">
        <v>3175</v>
      </c>
      <c r="F188" s="34" t="s">
        <v>3327</v>
      </c>
      <c r="G188" s="34" t="s">
        <v>3328</v>
      </c>
      <c r="H188" s="34" t="s">
        <v>7</v>
      </c>
      <c r="I188" s="34" t="s">
        <v>4</v>
      </c>
      <c r="J188" s="34" t="s">
        <v>195</v>
      </c>
      <c r="K188" s="34" t="s">
        <v>195</v>
      </c>
      <c r="L188" s="34" t="s">
        <v>3983</v>
      </c>
      <c r="M188" s="34" t="s">
        <v>194</v>
      </c>
      <c r="N188" s="34">
        <v>1</v>
      </c>
      <c r="O188" s="34">
        <v>0</v>
      </c>
      <c r="P188" s="34">
        <v>1</v>
      </c>
      <c r="Q188" s="34">
        <v>1</v>
      </c>
      <c r="R188" s="34">
        <v>0</v>
      </c>
      <c r="S188" s="34">
        <v>0</v>
      </c>
      <c r="T188" s="34">
        <v>0</v>
      </c>
      <c r="U188" s="77">
        <v>0</v>
      </c>
      <c r="V188" s="136">
        <v>0</v>
      </c>
      <c r="W188" s="60">
        <f>COUNTIFS(配置清单!G:G,G188,配置清单!$H:$H,"PM",配置清单!$N:$N,"在岗")</f>
        <v>1</v>
      </c>
      <c r="X188" s="61">
        <f t="shared" si="149"/>
        <v>1</v>
      </c>
      <c r="Y188" s="60">
        <f>COUNTIFS(配置清单!$G:$G,G188,配置清单!$H:$H,"PM",配置清单!$N:$N,"在岗",配置清单!$P:$P,"&lt;&gt;暂不胜任")</f>
        <v>1</v>
      </c>
      <c r="Z188" s="61">
        <f t="shared" si="150"/>
        <v>1</v>
      </c>
      <c r="AA188" s="62">
        <f>COUNTIFS(配置清单!$G:$G,G188,配置清单!$H:$H,"SE",配置清单!$N:$N,"在岗")+COUNTIFS(配置清单!$G:$G,G188,配置清单!$H:$H,"SA",配置清单!$N:$N,"在岗")</f>
        <v>0</v>
      </c>
      <c r="AB188" s="61" t="str">
        <f t="shared" si="151"/>
        <v>NA</v>
      </c>
      <c r="AC188" s="60">
        <f>COUNTIFS(配置清单!$G:$G,G188,配置清单!$H:$H,"SE",配置清单!$N:$N,"在岗",配置清单!$P:$P,"&lt;&gt;暂不胜任")+COUNTIFS(配置清单!$G:$G,G188,配置清单!$H:$H,"SA",配置清单!$N:$N,"在岗",配置清单!$P:$P,"&lt;&gt;暂不胜任")</f>
        <v>0</v>
      </c>
      <c r="AD188" s="61" t="str">
        <f t="shared" si="152"/>
        <v>NA</v>
      </c>
      <c r="AE188" s="60">
        <f>COUNTIFS(配置清单!$G:$G,G188,配置清单!H:H,"MDE",配置清单!N:N,"在岗")</f>
        <v>1</v>
      </c>
      <c r="AF188" s="61">
        <f t="shared" si="153"/>
        <v>1</v>
      </c>
      <c r="AG188" s="60">
        <f>COUNTIFS(配置清单!$G:$G,G188,配置清单!$H:$H,"MDE",配置清单!$N:$N,"在岗",配置清单!$P:$P,"&lt;&gt;暂不胜任")</f>
        <v>1</v>
      </c>
      <c r="AH188" s="61">
        <f t="shared" si="154"/>
        <v>1</v>
      </c>
      <c r="AI188" s="62">
        <f>COUNTIFS(配置清单!G:G,G188,配置清单!H:H,"TPM",配置清单!N:N,"在岗")+COUNTIFS(配置清单!G:G,G188,配置清单!H:H,"TC",配置清单!N:N,"在岗")</f>
        <v>1</v>
      </c>
      <c r="AJ188" s="61">
        <f t="shared" si="155"/>
        <v>1</v>
      </c>
      <c r="AK188" s="60">
        <f>COUNTIFS(配置清单!G:G,G188,配置清单!H:H,"TPM",配置清单!N:N,"在岗",配置清单!P:P,"&lt;&gt;暂不胜任")+COUNTIFS(配置清单!G:G,G188,配置清单!H:H,"TC",配置清单!N:N,"在岗",配置清单!P:P,"&lt;&gt;暂不胜任")</f>
        <v>1</v>
      </c>
      <c r="AL188" s="61">
        <f t="shared" si="156"/>
        <v>1</v>
      </c>
      <c r="AM188" s="60">
        <f>COUNTIFS(配置清单!G:G,G188,配置清单!H:H,"TSE",配置清单!N:N,"在岗")</f>
        <v>0</v>
      </c>
      <c r="AN188" s="61" t="str">
        <f t="shared" si="157"/>
        <v>NA</v>
      </c>
      <c r="AO188" s="60">
        <f>COUNTIFS(配置清单!G:G,G188,配置清单!H:H,"TSE",配置清单!N:N,"在岗",配置清单!P:P,"&lt;&gt;暂不胜任")</f>
        <v>0</v>
      </c>
      <c r="AP188" s="61" t="str">
        <f t="shared" si="158"/>
        <v>NA</v>
      </c>
      <c r="AQ188" s="60">
        <f>COUNTIFS(配置清单!$G:$G,G188,配置清单!H:H,"QA",配置清单!N:N,"在岗")</f>
        <v>0</v>
      </c>
      <c r="AR188" s="61" t="str">
        <f t="shared" si="159"/>
        <v>NA</v>
      </c>
      <c r="AS188" s="60">
        <f>COUNTIFS(配置清单!$G:$G,G188,配置清单!$H:$H,"QA",配置清单!$N:$N,"在岗",配置清单!$P:$P,"&lt;&gt;暂不胜任")</f>
        <v>0</v>
      </c>
      <c r="AT188" s="61" t="str">
        <f t="shared" si="160"/>
        <v>NA</v>
      </c>
      <c r="AU188" s="60">
        <f>COUNTIFS(配置清单!G:G,规划及评估!G188,配置清单!H:H,"BA",配置清单!N:N,"在岗")</f>
        <v>0</v>
      </c>
      <c r="AV188" s="61" t="str">
        <f t="shared" si="161"/>
        <v>NA</v>
      </c>
      <c r="AW188" s="60">
        <f>COUNTIFS(配置清单!G:G,G188,配置清单!H:H,"BA",配置清单!N:N,"在岗",配置清单!P:P,"&lt;&gt;暂不胜任")</f>
        <v>0</v>
      </c>
      <c r="AX188" s="61" t="str">
        <f t="shared" si="162"/>
        <v>NA</v>
      </c>
      <c r="AY188" s="60">
        <f>COUNTIFS(配置清单!G:G,规划及评估!G188,配置清单!H:H,"IA",配置清单!N:N,"在岗")</f>
        <v>0</v>
      </c>
      <c r="AZ188" s="61" t="str">
        <f t="shared" si="163"/>
        <v>NA</v>
      </c>
      <c r="BA188" s="60">
        <f>COUNTIFS(配置清单!G:G,G188,配置清单!H:H,"IA",配置清单!N:N,"在岗",配置清单!P:P,"&lt;&gt;暂不胜任")</f>
        <v>0</v>
      </c>
      <c r="BB188" s="61" t="str">
        <f t="shared" si="164"/>
        <v>NA</v>
      </c>
      <c r="BC188" s="60">
        <f>COUNTIFS(配置清单!G:G,规划及评估!G188,配置清单!H:H,"产品经理",配置清单!N:N,"在岗")</f>
        <v>0</v>
      </c>
      <c r="BD188" s="61" t="str">
        <f t="shared" si="165"/>
        <v>NA</v>
      </c>
      <c r="BE188" s="60">
        <f>COUNTIFS(配置清单!G:G,G188,配置清单!H:H,"产品经理",配置清单!N:N,"在岗",配置清单!P:P,"&lt;&gt;暂不胜任")</f>
        <v>0</v>
      </c>
      <c r="BF188" s="61" t="str">
        <f t="shared" si="166"/>
        <v>NA</v>
      </c>
      <c r="BG188" s="63">
        <f t="shared" si="167"/>
        <v>3</v>
      </c>
      <c r="BH188" s="64">
        <f t="shared" si="168"/>
        <v>3</v>
      </c>
      <c r="BI188" s="64">
        <f t="shared" si="169"/>
        <v>3</v>
      </c>
      <c r="BJ188" s="64">
        <f t="shared" si="170"/>
        <v>3</v>
      </c>
      <c r="BK188" s="65">
        <f t="shared" si="171"/>
        <v>1</v>
      </c>
      <c r="BL188" s="66">
        <f t="shared" si="172"/>
        <v>1</v>
      </c>
      <c r="BM188" s="92">
        <f t="shared" si="173"/>
        <v>1</v>
      </c>
      <c r="BN188" s="92">
        <f t="shared" si="174"/>
        <v>1</v>
      </c>
      <c r="BO188" s="92">
        <f t="shared" si="175"/>
        <v>0</v>
      </c>
      <c r="BP188" s="92">
        <f t="shared" si="176"/>
        <v>0</v>
      </c>
      <c r="BQ188" s="92">
        <f t="shared" si="177"/>
        <v>1</v>
      </c>
      <c r="BR188" s="92">
        <f t="shared" si="178"/>
        <v>1</v>
      </c>
      <c r="BS188" s="92">
        <f t="shared" si="179"/>
        <v>1</v>
      </c>
      <c r="BT188" s="92">
        <f t="shared" si="180"/>
        <v>1</v>
      </c>
      <c r="BU188" s="92">
        <f t="shared" si="181"/>
        <v>0</v>
      </c>
      <c r="BV188" s="92">
        <f t="shared" si="182"/>
        <v>0</v>
      </c>
      <c r="BW188" s="92">
        <f t="shared" si="183"/>
        <v>0</v>
      </c>
      <c r="BX188" s="92">
        <f t="shared" si="184"/>
        <v>0</v>
      </c>
      <c r="BY188" s="92">
        <f t="shared" si="185"/>
        <v>0</v>
      </c>
      <c r="BZ188" s="92">
        <f t="shared" si="186"/>
        <v>0</v>
      </c>
      <c r="CA188" s="92">
        <f t="shared" si="187"/>
        <v>0</v>
      </c>
      <c r="CB188" s="92">
        <f t="shared" si="188"/>
        <v>0</v>
      </c>
      <c r="CC188" s="92">
        <f t="shared" si="189"/>
        <v>0</v>
      </c>
      <c r="CD188" s="92">
        <f t="shared" si="190"/>
        <v>0</v>
      </c>
    </row>
    <row r="189" spans="1:82" hidden="1">
      <c r="A189" s="34">
        <v>36</v>
      </c>
      <c r="B189" s="34" t="s">
        <v>2872</v>
      </c>
      <c r="C189" s="34" t="s">
        <v>1067</v>
      </c>
      <c r="D189" s="34" t="s">
        <v>1066</v>
      </c>
      <c r="E189" s="34" t="s">
        <v>3175</v>
      </c>
      <c r="F189" s="34" t="s">
        <v>3338</v>
      </c>
      <c r="G189" s="34" t="s">
        <v>3987</v>
      </c>
      <c r="H189" s="34" t="s">
        <v>4</v>
      </c>
      <c r="I189" s="34" t="s">
        <v>4</v>
      </c>
      <c r="J189" s="34" t="s">
        <v>34</v>
      </c>
      <c r="K189" s="34" t="s">
        <v>34</v>
      </c>
      <c r="L189" s="34" t="s">
        <v>3983</v>
      </c>
      <c r="M189" s="34" t="s">
        <v>194</v>
      </c>
      <c r="N189" s="34">
        <v>5</v>
      </c>
      <c r="O189" s="34">
        <v>2</v>
      </c>
      <c r="P189" s="34">
        <v>3</v>
      </c>
      <c r="Q189" s="34">
        <v>2</v>
      </c>
      <c r="R189" s="34">
        <v>1</v>
      </c>
      <c r="S189" s="34">
        <v>1</v>
      </c>
      <c r="T189" s="34">
        <v>0</v>
      </c>
      <c r="U189" s="77">
        <v>0</v>
      </c>
      <c r="V189" s="136">
        <v>1</v>
      </c>
      <c r="W189" s="60">
        <f>COUNTIFS(配置清单!G:G,G189,配置清单!$H:$H,"PM",配置清单!$N:$N,"在岗")</f>
        <v>5</v>
      </c>
      <c r="X189" s="61">
        <f t="shared" si="149"/>
        <v>1</v>
      </c>
      <c r="Y189" s="60">
        <f>COUNTIFS(配置清单!$G:$G,G189,配置清单!$H:$H,"PM",配置清单!$N:$N,"在岗",配置清单!$P:$P,"&lt;&gt;暂不胜任")</f>
        <v>5</v>
      </c>
      <c r="Z189" s="61">
        <f t="shared" si="150"/>
        <v>1</v>
      </c>
      <c r="AA189" s="62">
        <f>COUNTIFS(配置清单!$G:$G,G189,配置清单!$H:$H,"SE",配置清单!$N:$N,"在岗")+COUNTIFS(配置清单!$G:$G,G189,配置清单!$H:$H,"SA",配置清单!$N:$N,"在岗")</f>
        <v>2</v>
      </c>
      <c r="AB189" s="61">
        <f t="shared" si="151"/>
        <v>1</v>
      </c>
      <c r="AC189" s="60">
        <f>COUNTIFS(配置清单!$G:$G,G189,配置清单!$H:$H,"SE",配置清单!$N:$N,"在岗",配置清单!$P:$P,"&lt;&gt;暂不胜任")+COUNTIFS(配置清单!$G:$G,G189,配置清单!$H:$H,"SA",配置清单!$N:$N,"在岗",配置清单!$P:$P,"&lt;&gt;暂不胜任")</f>
        <v>2</v>
      </c>
      <c r="AD189" s="61">
        <f t="shared" si="152"/>
        <v>1</v>
      </c>
      <c r="AE189" s="60">
        <f>COUNTIFS(配置清单!$G:$G,G189,配置清单!H:H,"MDE",配置清单!N:N,"在岗")</f>
        <v>3</v>
      </c>
      <c r="AF189" s="61">
        <f t="shared" si="153"/>
        <v>1</v>
      </c>
      <c r="AG189" s="60">
        <f>COUNTIFS(配置清单!$G:$G,G189,配置清单!$H:$H,"MDE",配置清单!$N:$N,"在岗",配置清单!$P:$P,"&lt;&gt;暂不胜任")</f>
        <v>3</v>
      </c>
      <c r="AH189" s="61">
        <f t="shared" si="154"/>
        <v>1</v>
      </c>
      <c r="AI189" s="62">
        <f>COUNTIFS(配置清单!G:G,G189,配置清单!H:H,"TPM",配置清单!N:N,"在岗")+COUNTIFS(配置清单!G:G,G189,配置清单!H:H,"TC",配置清单!N:N,"在岗")</f>
        <v>2</v>
      </c>
      <c r="AJ189" s="61">
        <f t="shared" si="155"/>
        <v>1</v>
      </c>
      <c r="AK189" s="60">
        <f>COUNTIFS(配置清单!G:G,G189,配置清单!H:H,"TPM",配置清单!N:N,"在岗",配置清单!P:P,"&lt;&gt;暂不胜任")+COUNTIFS(配置清单!G:G,G189,配置清单!H:H,"TC",配置清单!N:N,"在岗",配置清单!P:P,"&lt;&gt;暂不胜任")</f>
        <v>2</v>
      </c>
      <c r="AL189" s="61">
        <f t="shared" si="156"/>
        <v>1</v>
      </c>
      <c r="AM189" s="60">
        <f>COUNTIFS(配置清单!G:G,G189,配置清单!H:H,"TSE",配置清单!N:N,"在岗")</f>
        <v>1</v>
      </c>
      <c r="AN189" s="61">
        <f t="shared" si="157"/>
        <v>1</v>
      </c>
      <c r="AO189" s="60">
        <f>COUNTIFS(配置清单!G:G,G189,配置清单!H:H,"TSE",配置清单!N:N,"在岗",配置清单!P:P,"&lt;&gt;暂不胜任")</f>
        <v>1</v>
      </c>
      <c r="AP189" s="61">
        <f t="shared" si="158"/>
        <v>1</v>
      </c>
      <c r="AQ189" s="60">
        <f>COUNTIFS(配置清单!$G:$G,G189,配置清单!H:H,"QA",配置清单!N:N,"在岗")</f>
        <v>1</v>
      </c>
      <c r="AR189" s="61">
        <f t="shared" si="159"/>
        <v>1</v>
      </c>
      <c r="AS189" s="60">
        <f>COUNTIFS(配置清单!$G:$G,G189,配置清单!$H:$H,"QA",配置清单!$N:$N,"在岗",配置清单!$P:$P,"&lt;&gt;暂不胜任")</f>
        <v>1</v>
      </c>
      <c r="AT189" s="61">
        <f t="shared" si="160"/>
        <v>1</v>
      </c>
      <c r="AU189" s="60">
        <f>COUNTIFS(配置清单!G:G,规划及评估!G189,配置清单!H:H,"BA",配置清单!N:N,"在岗")</f>
        <v>0</v>
      </c>
      <c r="AV189" s="61" t="str">
        <f t="shared" si="161"/>
        <v>NA</v>
      </c>
      <c r="AW189" s="60">
        <f>COUNTIFS(配置清单!G:G,G189,配置清单!H:H,"BA",配置清单!N:N,"在岗",配置清单!P:P,"&lt;&gt;暂不胜任")</f>
        <v>0</v>
      </c>
      <c r="AX189" s="61" t="str">
        <f t="shared" si="162"/>
        <v>NA</v>
      </c>
      <c r="AY189" s="60">
        <f>COUNTIFS(配置清单!G:G,规划及评估!G189,配置清单!H:H,"IA",配置清单!N:N,"在岗")</f>
        <v>0</v>
      </c>
      <c r="AZ189" s="61" t="str">
        <f t="shared" si="163"/>
        <v>NA</v>
      </c>
      <c r="BA189" s="60">
        <f>COUNTIFS(配置清单!G:G,G189,配置清单!H:H,"IA",配置清单!N:N,"在岗",配置清单!P:P,"&lt;&gt;暂不胜任")</f>
        <v>0</v>
      </c>
      <c r="BB189" s="61" t="str">
        <f t="shared" si="164"/>
        <v>NA</v>
      </c>
      <c r="BC189" s="60">
        <f>COUNTIFS(配置清单!G:G,规划及评估!G189,配置清单!H:H,"产品经理",配置清单!N:N,"在岗")</f>
        <v>1</v>
      </c>
      <c r="BD189" s="61">
        <f t="shared" si="165"/>
        <v>1</v>
      </c>
      <c r="BE189" s="60">
        <f>COUNTIFS(配置清单!G:G,G189,配置清单!H:H,"产品经理",配置清单!N:N,"在岗",配置清单!P:P,"&lt;&gt;暂不胜任")</f>
        <v>1</v>
      </c>
      <c r="BF189" s="61">
        <f t="shared" si="166"/>
        <v>1</v>
      </c>
      <c r="BG189" s="63">
        <f t="shared" si="167"/>
        <v>15</v>
      </c>
      <c r="BH189" s="64">
        <f t="shared" si="168"/>
        <v>15</v>
      </c>
      <c r="BI189" s="64">
        <f t="shared" si="169"/>
        <v>15</v>
      </c>
      <c r="BJ189" s="64">
        <f t="shared" si="170"/>
        <v>15</v>
      </c>
      <c r="BK189" s="65">
        <f t="shared" si="171"/>
        <v>1</v>
      </c>
      <c r="BL189" s="66">
        <f t="shared" si="172"/>
        <v>1</v>
      </c>
      <c r="BM189" s="92">
        <f t="shared" si="173"/>
        <v>5</v>
      </c>
      <c r="BN189" s="92">
        <f t="shared" si="174"/>
        <v>5</v>
      </c>
      <c r="BO189" s="92">
        <f t="shared" si="175"/>
        <v>2</v>
      </c>
      <c r="BP189" s="92">
        <f t="shared" si="176"/>
        <v>2</v>
      </c>
      <c r="BQ189" s="92">
        <f t="shared" si="177"/>
        <v>3</v>
      </c>
      <c r="BR189" s="92">
        <f t="shared" si="178"/>
        <v>3</v>
      </c>
      <c r="BS189" s="92">
        <f t="shared" si="179"/>
        <v>2</v>
      </c>
      <c r="BT189" s="92">
        <f t="shared" si="180"/>
        <v>2</v>
      </c>
      <c r="BU189" s="92">
        <f t="shared" si="181"/>
        <v>1</v>
      </c>
      <c r="BV189" s="92">
        <f t="shared" si="182"/>
        <v>1</v>
      </c>
      <c r="BW189" s="92">
        <f t="shared" si="183"/>
        <v>1</v>
      </c>
      <c r="BX189" s="92">
        <f t="shared" si="184"/>
        <v>1</v>
      </c>
      <c r="BY189" s="92">
        <f t="shared" si="185"/>
        <v>0</v>
      </c>
      <c r="BZ189" s="92">
        <f t="shared" si="186"/>
        <v>0</v>
      </c>
      <c r="CA189" s="92">
        <f t="shared" si="187"/>
        <v>0</v>
      </c>
      <c r="CB189" s="92">
        <f t="shared" si="188"/>
        <v>0</v>
      </c>
      <c r="CC189" s="92">
        <f t="shared" si="189"/>
        <v>1</v>
      </c>
      <c r="CD189" s="92">
        <f t="shared" si="190"/>
        <v>1</v>
      </c>
    </row>
    <row r="190" spans="1:82" hidden="1">
      <c r="A190" s="34">
        <v>37</v>
      </c>
      <c r="B190" s="34" t="s">
        <v>2872</v>
      </c>
      <c r="C190" s="34" t="s">
        <v>1067</v>
      </c>
      <c r="D190" s="34" t="s">
        <v>1066</v>
      </c>
      <c r="E190" s="34" t="s">
        <v>3175</v>
      </c>
      <c r="F190" s="34" t="s">
        <v>3385</v>
      </c>
      <c r="G190" s="34" t="s">
        <v>3386</v>
      </c>
      <c r="H190" s="34" t="s">
        <v>7</v>
      </c>
      <c r="I190" s="34" t="s">
        <v>4</v>
      </c>
      <c r="J190" s="34" t="s">
        <v>195</v>
      </c>
      <c r="K190" s="34" t="s">
        <v>195</v>
      </c>
      <c r="L190" s="34" t="s">
        <v>3983</v>
      </c>
      <c r="M190" s="34" t="s">
        <v>3211</v>
      </c>
      <c r="N190" s="34">
        <v>1</v>
      </c>
      <c r="O190" s="34">
        <v>1</v>
      </c>
      <c r="P190" s="34">
        <v>1</v>
      </c>
      <c r="Q190" s="34">
        <v>1</v>
      </c>
      <c r="R190" s="34">
        <v>0</v>
      </c>
      <c r="S190" s="34">
        <v>1</v>
      </c>
      <c r="T190" s="34">
        <v>0</v>
      </c>
      <c r="U190" s="77">
        <v>0</v>
      </c>
      <c r="V190" s="136">
        <v>0</v>
      </c>
      <c r="W190" s="60">
        <f>COUNTIFS(配置清单!G:G,G190,配置清单!$H:$H,"PM",配置清单!$N:$N,"在岗")</f>
        <v>1</v>
      </c>
      <c r="X190" s="61">
        <f t="shared" si="149"/>
        <v>1</v>
      </c>
      <c r="Y190" s="60">
        <f>COUNTIFS(配置清单!$G:$G,G190,配置清单!$H:$H,"PM",配置清单!$N:$N,"在岗",配置清单!$P:$P,"&lt;&gt;暂不胜任")</f>
        <v>1</v>
      </c>
      <c r="Z190" s="61">
        <f t="shared" si="150"/>
        <v>1</v>
      </c>
      <c r="AA190" s="62">
        <f>COUNTIFS(配置清单!$G:$G,G190,配置清单!$H:$H,"SE",配置清单!$N:$N,"在岗")+COUNTIFS(配置清单!$G:$G,G190,配置清单!$H:$H,"SA",配置清单!$N:$N,"在岗")</f>
        <v>1</v>
      </c>
      <c r="AB190" s="61">
        <f t="shared" si="151"/>
        <v>1</v>
      </c>
      <c r="AC190" s="60">
        <f>COUNTIFS(配置清单!$G:$G,G190,配置清单!$H:$H,"SE",配置清单!$N:$N,"在岗",配置清单!$P:$P,"&lt;&gt;暂不胜任")+COUNTIFS(配置清单!$G:$G,G190,配置清单!$H:$H,"SA",配置清单!$N:$N,"在岗",配置清单!$P:$P,"&lt;&gt;暂不胜任")</f>
        <v>1</v>
      </c>
      <c r="AD190" s="61">
        <f t="shared" si="152"/>
        <v>1</v>
      </c>
      <c r="AE190" s="60">
        <f>COUNTIFS(配置清单!$G:$G,G190,配置清单!H:H,"MDE",配置清单!N:N,"在岗")</f>
        <v>1</v>
      </c>
      <c r="AF190" s="61">
        <f t="shared" si="153"/>
        <v>1</v>
      </c>
      <c r="AG190" s="60">
        <f>COUNTIFS(配置清单!$G:$G,G190,配置清单!$H:$H,"MDE",配置清单!$N:$N,"在岗",配置清单!$P:$P,"&lt;&gt;暂不胜任")</f>
        <v>1</v>
      </c>
      <c r="AH190" s="61">
        <f t="shared" si="154"/>
        <v>1</v>
      </c>
      <c r="AI190" s="62">
        <f>COUNTIFS(配置清单!G:G,G190,配置清单!H:H,"TPM",配置清单!N:N,"在岗")+COUNTIFS(配置清单!G:G,G190,配置清单!H:H,"TC",配置清单!N:N,"在岗")</f>
        <v>1</v>
      </c>
      <c r="AJ190" s="61">
        <f t="shared" si="155"/>
        <v>1</v>
      </c>
      <c r="AK190" s="60">
        <f>COUNTIFS(配置清单!G:G,G190,配置清单!H:H,"TPM",配置清单!N:N,"在岗",配置清单!P:P,"&lt;&gt;暂不胜任")+COUNTIFS(配置清单!G:G,G190,配置清单!H:H,"TC",配置清单!N:N,"在岗",配置清单!P:P,"&lt;&gt;暂不胜任")</f>
        <v>1</v>
      </c>
      <c r="AL190" s="61">
        <f t="shared" si="156"/>
        <v>1</v>
      </c>
      <c r="AM190" s="60">
        <f>COUNTIFS(配置清单!G:G,G190,配置清单!H:H,"TSE",配置清单!N:N,"在岗")</f>
        <v>0</v>
      </c>
      <c r="AN190" s="61" t="str">
        <f t="shared" si="157"/>
        <v>NA</v>
      </c>
      <c r="AO190" s="60">
        <f>COUNTIFS(配置清单!G:G,G190,配置清单!H:H,"TSE",配置清单!N:N,"在岗",配置清单!P:P,"&lt;&gt;暂不胜任")</f>
        <v>0</v>
      </c>
      <c r="AP190" s="61" t="str">
        <f t="shared" si="158"/>
        <v>NA</v>
      </c>
      <c r="AQ190" s="60">
        <f>COUNTIFS(配置清单!$G:$G,G190,配置清单!H:H,"QA",配置清单!N:N,"在岗")</f>
        <v>1</v>
      </c>
      <c r="AR190" s="61">
        <f t="shared" si="159"/>
        <v>1</v>
      </c>
      <c r="AS190" s="60">
        <f>COUNTIFS(配置清单!$G:$G,G190,配置清单!$H:$H,"QA",配置清单!$N:$N,"在岗",配置清单!$P:$P,"&lt;&gt;暂不胜任")</f>
        <v>1</v>
      </c>
      <c r="AT190" s="61">
        <f t="shared" si="160"/>
        <v>1</v>
      </c>
      <c r="AU190" s="60">
        <f>COUNTIFS(配置清单!G:G,规划及评估!G190,配置清单!H:H,"BA",配置清单!N:N,"在岗")</f>
        <v>0</v>
      </c>
      <c r="AV190" s="61" t="str">
        <f t="shared" si="161"/>
        <v>NA</v>
      </c>
      <c r="AW190" s="60">
        <f>COUNTIFS(配置清单!G:G,G190,配置清单!H:H,"BA",配置清单!N:N,"在岗",配置清单!P:P,"&lt;&gt;暂不胜任")</f>
        <v>0</v>
      </c>
      <c r="AX190" s="61" t="str">
        <f t="shared" si="162"/>
        <v>NA</v>
      </c>
      <c r="AY190" s="60">
        <f>COUNTIFS(配置清单!G:G,规划及评估!G190,配置清单!H:H,"IA",配置清单!N:N,"在岗")</f>
        <v>0</v>
      </c>
      <c r="AZ190" s="61" t="str">
        <f t="shared" si="163"/>
        <v>NA</v>
      </c>
      <c r="BA190" s="60">
        <f>COUNTIFS(配置清单!G:G,G190,配置清单!H:H,"IA",配置清单!N:N,"在岗",配置清单!P:P,"&lt;&gt;暂不胜任")</f>
        <v>0</v>
      </c>
      <c r="BB190" s="61" t="str">
        <f t="shared" si="164"/>
        <v>NA</v>
      </c>
      <c r="BC190" s="60">
        <f>COUNTIFS(配置清单!G:G,规划及评估!G190,配置清单!H:H,"产品经理",配置清单!N:N,"在岗")</f>
        <v>0</v>
      </c>
      <c r="BD190" s="61" t="str">
        <f t="shared" si="165"/>
        <v>NA</v>
      </c>
      <c r="BE190" s="60">
        <f>COUNTIFS(配置清单!G:G,G190,配置清单!H:H,"产品经理",配置清单!N:N,"在岗",配置清单!P:P,"&lt;&gt;暂不胜任")</f>
        <v>0</v>
      </c>
      <c r="BF190" s="61" t="str">
        <f t="shared" si="166"/>
        <v>NA</v>
      </c>
      <c r="BG190" s="63">
        <f t="shared" si="167"/>
        <v>5</v>
      </c>
      <c r="BH190" s="64">
        <f t="shared" si="168"/>
        <v>5</v>
      </c>
      <c r="BI190" s="64">
        <f t="shared" si="169"/>
        <v>5</v>
      </c>
      <c r="BJ190" s="64">
        <f t="shared" si="170"/>
        <v>5</v>
      </c>
      <c r="BK190" s="65">
        <f t="shared" si="171"/>
        <v>1</v>
      </c>
      <c r="BL190" s="66">
        <f t="shared" si="172"/>
        <v>1</v>
      </c>
      <c r="BM190" s="92">
        <f t="shared" si="173"/>
        <v>1</v>
      </c>
      <c r="BN190" s="92">
        <f t="shared" si="174"/>
        <v>1</v>
      </c>
      <c r="BO190" s="92">
        <f t="shared" si="175"/>
        <v>1</v>
      </c>
      <c r="BP190" s="92">
        <f t="shared" si="176"/>
        <v>1</v>
      </c>
      <c r="BQ190" s="92">
        <f t="shared" si="177"/>
        <v>1</v>
      </c>
      <c r="BR190" s="92">
        <f t="shared" si="178"/>
        <v>1</v>
      </c>
      <c r="BS190" s="92">
        <f t="shared" si="179"/>
        <v>1</v>
      </c>
      <c r="BT190" s="92">
        <f t="shared" si="180"/>
        <v>1</v>
      </c>
      <c r="BU190" s="92">
        <f t="shared" si="181"/>
        <v>0</v>
      </c>
      <c r="BV190" s="92">
        <f t="shared" si="182"/>
        <v>0</v>
      </c>
      <c r="BW190" s="92">
        <f t="shared" si="183"/>
        <v>1</v>
      </c>
      <c r="BX190" s="92">
        <f t="shared" si="184"/>
        <v>1</v>
      </c>
      <c r="BY190" s="92">
        <f t="shared" si="185"/>
        <v>0</v>
      </c>
      <c r="BZ190" s="92">
        <f t="shared" si="186"/>
        <v>0</v>
      </c>
      <c r="CA190" s="92">
        <f t="shared" si="187"/>
        <v>0</v>
      </c>
      <c r="CB190" s="92">
        <f t="shared" si="188"/>
        <v>0</v>
      </c>
      <c r="CC190" s="92">
        <f t="shared" si="189"/>
        <v>0</v>
      </c>
      <c r="CD190" s="92">
        <f t="shared" si="190"/>
        <v>0</v>
      </c>
    </row>
    <row r="191" spans="1:82" hidden="1">
      <c r="A191" s="34">
        <v>38</v>
      </c>
      <c r="B191" s="34" t="s">
        <v>2872</v>
      </c>
      <c r="C191" s="34" t="s">
        <v>1067</v>
      </c>
      <c r="D191" s="34" t="s">
        <v>1066</v>
      </c>
      <c r="E191" s="34" t="s">
        <v>3175</v>
      </c>
      <c r="F191" s="34" t="s">
        <v>3398</v>
      </c>
      <c r="G191" s="34" t="s">
        <v>3399</v>
      </c>
      <c r="H191" s="34" t="s">
        <v>4</v>
      </c>
      <c r="I191" s="34" t="s">
        <v>4</v>
      </c>
      <c r="J191" s="34" t="s">
        <v>34</v>
      </c>
      <c r="K191" s="34" t="s">
        <v>34</v>
      </c>
      <c r="L191" s="34" t="s">
        <v>3983</v>
      </c>
      <c r="M191" s="34" t="s">
        <v>3259</v>
      </c>
      <c r="N191" s="34">
        <v>1</v>
      </c>
      <c r="O191" s="34">
        <v>1</v>
      </c>
      <c r="P191" s="34">
        <v>1</v>
      </c>
      <c r="Q191" s="34">
        <v>1</v>
      </c>
      <c r="R191" s="34">
        <v>1</v>
      </c>
      <c r="S191" s="34">
        <v>1</v>
      </c>
      <c r="T191" s="34">
        <v>0</v>
      </c>
      <c r="U191" s="77">
        <v>0</v>
      </c>
      <c r="V191" s="136">
        <v>0</v>
      </c>
      <c r="W191" s="60">
        <f>COUNTIFS(配置清单!G:G,G191,配置清单!$H:$H,"PM",配置清单!$N:$N,"在岗")</f>
        <v>1</v>
      </c>
      <c r="X191" s="61">
        <f t="shared" si="149"/>
        <v>1</v>
      </c>
      <c r="Y191" s="60">
        <f>COUNTIFS(配置清单!$G:$G,G191,配置清单!$H:$H,"PM",配置清单!$N:$N,"在岗",配置清单!$P:$P,"&lt;&gt;暂不胜任")</f>
        <v>1</v>
      </c>
      <c r="Z191" s="61">
        <f t="shared" si="150"/>
        <v>1</v>
      </c>
      <c r="AA191" s="62">
        <f>COUNTIFS(配置清单!$G:$G,G191,配置清单!$H:$H,"SE",配置清单!$N:$N,"在岗")+COUNTIFS(配置清单!$G:$G,G191,配置清单!$H:$H,"SA",配置清单!$N:$N,"在岗")</f>
        <v>1</v>
      </c>
      <c r="AB191" s="61">
        <f t="shared" si="151"/>
        <v>1</v>
      </c>
      <c r="AC191" s="60">
        <f>COUNTIFS(配置清单!$G:$G,G191,配置清单!$H:$H,"SE",配置清单!$N:$N,"在岗",配置清单!$P:$P,"&lt;&gt;暂不胜任")+COUNTIFS(配置清单!$G:$G,G191,配置清单!$H:$H,"SA",配置清单!$N:$N,"在岗",配置清单!$P:$P,"&lt;&gt;暂不胜任")</f>
        <v>1</v>
      </c>
      <c r="AD191" s="61">
        <f t="shared" si="152"/>
        <v>1</v>
      </c>
      <c r="AE191" s="60">
        <f>COUNTIFS(配置清单!$G:$G,G191,配置清单!H:H,"MDE",配置清单!N:N,"在岗")</f>
        <v>1</v>
      </c>
      <c r="AF191" s="61">
        <f t="shared" si="153"/>
        <v>1</v>
      </c>
      <c r="AG191" s="60">
        <f>COUNTIFS(配置清单!$G:$G,G191,配置清单!$H:$H,"MDE",配置清单!$N:$N,"在岗",配置清单!$P:$P,"&lt;&gt;暂不胜任")</f>
        <v>1</v>
      </c>
      <c r="AH191" s="61">
        <f t="shared" si="154"/>
        <v>1</v>
      </c>
      <c r="AI191" s="62">
        <f>COUNTIFS(配置清单!G:G,G191,配置清单!H:H,"TPM",配置清单!N:N,"在岗")+COUNTIFS(配置清单!G:G,G191,配置清单!H:H,"TC",配置清单!N:N,"在岗")</f>
        <v>1</v>
      </c>
      <c r="AJ191" s="61">
        <f t="shared" si="155"/>
        <v>1</v>
      </c>
      <c r="AK191" s="60">
        <f>COUNTIFS(配置清单!G:G,G191,配置清单!H:H,"TPM",配置清单!N:N,"在岗",配置清单!P:P,"&lt;&gt;暂不胜任")+COUNTIFS(配置清单!G:G,G191,配置清单!H:H,"TC",配置清单!N:N,"在岗",配置清单!P:P,"&lt;&gt;暂不胜任")</f>
        <v>1</v>
      </c>
      <c r="AL191" s="61">
        <f t="shared" si="156"/>
        <v>1</v>
      </c>
      <c r="AM191" s="60">
        <f>COUNTIFS(配置清单!G:G,G191,配置清单!H:H,"TSE",配置清单!N:N,"在岗")</f>
        <v>1</v>
      </c>
      <c r="AN191" s="61">
        <f t="shared" si="157"/>
        <v>1</v>
      </c>
      <c r="AO191" s="60">
        <f>COUNTIFS(配置清单!G:G,G191,配置清单!H:H,"TSE",配置清单!N:N,"在岗",配置清单!P:P,"&lt;&gt;暂不胜任")</f>
        <v>1</v>
      </c>
      <c r="AP191" s="61">
        <f t="shared" si="158"/>
        <v>1</v>
      </c>
      <c r="AQ191" s="60">
        <f>COUNTIFS(配置清单!$G:$G,G191,配置清单!H:H,"QA",配置清单!N:N,"在岗")</f>
        <v>1</v>
      </c>
      <c r="AR191" s="61">
        <f t="shared" si="159"/>
        <v>1</v>
      </c>
      <c r="AS191" s="60">
        <f>COUNTIFS(配置清单!$G:$G,G191,配置清单!$H:$H,"QA",配置清单!$N:$N,"在岗",配置清单!$P:$P,"&lt;&gt;暂不胜任")</f>
        <v>1</v>
      </c>
      <c r="AT191" s="61">
        <f t="shared" si="160"/>
        <v>1</v>
      </c>
      <c r="AU191" s="60">
        <f>COUNTIFS(配置清单!G:G,规划及评估!G191,配置清单!H:H,"BA",配置清单!N:N,"在岗")</f>
        <v>0</v>
      </c>
      <c r="AV191" s="61" t="str">
        <f t="shared" si="161"/>
        <v>NA</v>
      </c>
      <c r="AW191" s="60">
        <f>COUNTIFS(配置清单!G:G,G191,配置清单!H:H,"BA",配置清单!N:N,"在岗",配置清单!P:P,"&lt;&gt;暂不胜任")</f>
        <v>0</v>
      </c>
      <c r="AX191" s="61" t="str">
        <f t="shared" si="162"/>
        <v>NA</v>
      </c>
      <c r="AY191" s="60">
        <f>COUNTIFS(配置清单!G:G,规划及评估!G191,配置清单!H:H,"IA",配置清单!N:N,"在岗")</f>
        <v>0</v>
      </c>
      <c r="AZ191" s="61" t="str">
        <f t="shared" si="163"/>
        <v>NA</v>
      </c>
      <c r="BA191" s="60">
        <f>COUNTIFS(配置清单!G:G,G191,配置清单!H:H,"IA",配置清单!N:N,"在岗",配置清单!P:P,"&lt;&gt;暂不胜任")</f>
        <v>0</v>
      </c>
      <c r="BB191" s="61" t="str">
        <f t="shared" si="164"/>
        <v>NA</v>
      </c>
      <c r="BC191" s="60">
        <f>COUNTIFS(配置清单!G:G,规划及评估!G191,配置清单!H:H,"产品经理",配置清单!N:N,"在岗")</f>
        <v>0</v>
      </c>
      <c r="BD191" s="61" t="str">
        <f t="shared" si="165"/>
        <v>NA</v>
      </c>
      <c r="BE191" s="60">
        <f>COUNTIFS(配置清单!G:G,G191,配置清单!H:H,"产品经理",配置清单!N:N,"在岗",配置清单!P:P,"&lt;&gt;暂不胜任")</f>
        <v>0</v>
      </c>
      <c r="BF191" s="61" t="str">
        <f t="shared" si="166"/>
        <v>NA</v>
      </c>
      <c r="BG191" s="63">
        <f t="shared" si="167"/>
        <v>6</v>
      </c>
      <c r="BH191" s="64">
        <f t="shared" si="168"/>
        <v>6</v>
      </c>
      <c r="BI191" s="64">
        <f t="shared" si="169"/>
        <v>6</v>
      </c>
      <c r="BJ191" s="64">
        <f t="shared" si="170"/>
        <v>6</v>
      </c>
      <c r="BK191" s="65">
        <f t="shared" si="171"/>
        <v>1</v>
      </c>
      <c r="BL191" s="66">
        <f t="shared" si="172"/>
        <v>1</v>
      </c>
      <c r="BM191" s="92">
        <f t="shared" si="173"/>
        <v>1</v>
      </c>
      <c r="BN191" s="92">
        <f t="shared" si="174"/>
        <v>1</v>
      </c>
      <c r="BO191" s="92">
        <f t="shared" si="175"/>
        <v>1</v>
      </c>
      <c r="BP191" s="92">
        <f t="shared" si="176"/>
        <v>1</v>
      </c>
      <c r="BQ191" s="92">
        <f t="shared" si="177"/>
        <v>1</v>
      </c>
      <c r="BR191" s="92">
        <f t="shared" si="178"/>
        <v>1</v>
      </c>
      <c r="BS191" s="92">
        <f t="shared" si="179"/>
        <v>1</v>
      </c>
      <c r="BT191" s="92">
        <f t="shared" si="180"/>
        <v>1</v>
      </c>
      <c r="BU191" s="92">
        <f t="shared" si="181"/>
        <v>1</v>
      </c>
      <c r="BV191" s="92">
        <f t="shared" si="182"/>
        <v>1</v>
      </c>
      <c r="BW191" s="92">
        <f t="shared" si="183"/>
        <v>1</v>
      </c>
      <c r="BX191" s="92">
        <f t="shared" si="184"/>
        <v>1</v>
      </c>
      <c r="BY191" s="92">
        <f t="shared" si="185"/>
        <v>0</v>
      </c>
      <c r="BZ191" s="92">
        <f t="shared" si="186"/>
        <v>0</v>
      </c>
      <c r="CA191" s="92">
        <f t="shared" si="187"/>
        <v>0</v>
      </c>
      <c r="CB191" s="92">
        <f t="shared" si="188"/>
        <v>0</v>
      </c>
      <c r="CC191" s="92">
        <f t="shared" si="189"/>
        <v>0</v>
      </c>
      <c r="CD191" s="92">
        <f t="shared" si="190"/>
        <v>0</v>
      </c>
    </row>
    <row r="192" spans="1:82" hidden="1">
      <c r="A192" s="34">
        <v>39</v>
      </c>
      <c r="B192" s="34" t="s">
        <v>2872</v>
      </c>
      <c r="C192" s="34" t="s">
        <v>1067</v>
      </c>
      <c r="D192" s="34" t="s">
        <v>1066</v>
      </c>
      <c r="E192" s="34" t="s">
        <v>3404</v>
      </c>
      <c r="F192" s="34" t="s">
        <v>3623</v>
      </c>
      <c r="G192" s="34" t="s">
        <v>3624</v>
      </c>
      <c r="H192" s="34" t="s">
        <v>7</v>
      </c>
      <c r="I192" s="34" t="s">
        <v>7</v>
      </c>
      <c r="J192" s="34" t="s">
        <v>195</v>
      </c>
      <c r="K192" s="34" t="s">
        <v>195</v>
      </c>
      <c r="L192" s="34" t="s">
        <v>3983</v>
      </c>
      <c r="M192" s="34" t="s">
        <v>3988</v>
      </c>
      <c r="N192" s="34">
        <v>1</v>
      </c>
      <c r="O192" s="34">
        <v>2</v>
      </c>
      <c r="P192" s="34">
        <v>2</v>
      </c>
      <c r="Q192" s="34">
        <v>1</v>
      </c>
      <c r="R192" s="34">
        <v>0</v>
      </c>
      <c r="S192" s="34">
        <v>1</v>
      </c>
      <c r="T192" s="34">
        <v>0</v>
      </c>
      <c r="U192" s="77">
        <v>0</v>
      </c>
      <c r="V192" s="136">
        <v>0</v>
      </c>
      <c r="W192" s="60">
        <f>COUNTIFS(配置清单!G:G,G192,配置清单!$H:$H,"PM",配置清单!$N:$N,"在岗")</f>
        <v>1</v>
      </c>
      <c r="X192" s="61">
        <f t="shared" si="149"/>
        <v>1</v>
      </c>
      <c r="Y192" s="60">
        <f>COUNTIFS(配置清单!$G:$G,G192,配置清单!$H:$H,"PM",配置清单!$N:$N,"在岗",配置清单!$P:$P,"&lt;&gt;暂不胜任")</f>
        <v>1</v>
      </c>
      <c r="Z192" s="61">
        <f t="shared" si="150"/>
        <v>1</v>
      </c>
      <c r="AA192" s="62">
        <f>COUNTIFS(配置清单!$G:$G,G192,配置清单!$H:$H,"SE",配置清单!$N:$N,"在岗")+COUNTIFS(配置清单!$G:$G,G192,配置清单!$H:$H,"SA",配置清单!$N:$N,"在岗")</f>
        <v>2</v>
      </c>
      <c r="AB192" s="61">
        <f t="shared" si="151"/>
        <v>1</v>
      </c>
      <c r="AC192" s="60">
        <f>COUNTIFS(配置清单!$G:$G,G192,配置清单!$H:$H,"SE",配置清单!$N:$N,"在岗",配置清单!$P:$P,"&lt;&gt;暂不胜任")+COUNTIFS(配置清单!$G:$G,G192,配置清单!$H:$H,"SA",配置清单!$N:$N,"在岗",配置清单!$P:$P,"&lt;&gt;暂不胜任")</f>
        <v>2</v>
      </c>
      <c r="AD192" s="61">
        <f t="shared" si="152"/>
        <v>1</v>
      </c>
      <c r="AE192" s="60">
        <f>COUNTIFS(配置清单!$G:$G,G192,配置清单!H:H,"MDE",配置清单!N:N,"在岗")</f>
        <v>2</v>
      </c>
      <c r="AF192" s="61">
        <f t="shared" si="153"/>
        <v>1</v>
      </c>
      <c r="AG192" s="60">
        <f>COUNTIFS(配置清单!$G:$G,G192,配置清单!$H:$H,"MDE",配置清单!$N:$N,"在岗",配置清单!$P:$P,"&lt;&gt;暂不胜任")</f>
        <v>2</v>
      </c>
      <c r="AH192" s="61">
        <f t="shared" si="154"/>
        <v>1</v>
      </c>
      <c r="AI192" s="62">
        <f>COUNTIFS(配置清单!G:G,G192,配置清单!H:H,"TPM",配置清单!N:N,"在岗")+COUNTIFS(配置清单!G:G,G192,配置清单!H:H,"TC",配置清单!N:N,"在岗")</f>
        <v>1</v>
      </c>
      <c r="AJ192" s="61">
        <f t="shared" si="155"/>
        <v>1</v>
      </c>
      <c r="AK192" s="60">
        <f>COUNTIFS(配置清单!G:G,G192,配置清单!H:H,"TPM",配置清单!N:N,"在岗",配置清单!P:P,"&lt;&gt;暂不胜任")+COUNTIFS(配置清单!G:G,G192,配置清单!H:H,"TC",配置清单!N:N,"在岗",配置清单!P:P,"&lt;&gt;暂不胜任")</f>
        <v>1</v>
      </c>
      <c r="AL192" s="61">
        <f t="shared" si="156"/>
        <v>1</v>
      </c>
      <c r="AM192" s="60">
        <f>COUNTIFS(配置清单!G:G,G192,配置清单!H:H,"TSE",配置清单!N:N,"在岗")</f>
        <v>0</v>
      </c>
      <c r="AN192" s="61" t="str">
        <f t="shared" si="157"/>
        <v>NA</v>
      </c>
      <c r="AO192" s="60">
        <f>COUNTIFS(配置清单!G:G,G192,配置清单!H:H,"TSE",配置清单!N:N,"在岗",配置清单!P:P,"&lt;&gt;暂不胜任")</f>
        <v>0</v>
      </c>
      <c r="AP192" s="61" t="str">
        <f t="shared" si="158"/>
        <v>NA</v>
      </c>
      <c r="AQ192" s="60">
        <f>COUNTIFS(配置清单!$G:$G,G192,配置清单!H:H,"QA",配置清单!N:N,"在岗")</f>
        <v>1</v>
      </c>
      <c r="AR192" s="61">
        <f t="shared" si="159"/>
        <v>1</v>
      </c>
      <c r="AS192" s="60">
        <f>COUNTIFS(配置清单!$G:$G,G192,配置清单!$H:$H,"QA",配置清单!$N:$N,"在岗",配置清单!$P:$P,"&lt;&gt;暂不胜任")</f>
        <v>1</v>
      </c>
      <c r="AT192" s="61">
        <f t="shared" si="160"/>
        <v>1</v>
      </c>
      <c r="AU192" s="60">
        <f>COUNTIFS(配置清单!G:G,规划及评估!G192,配置清单!H:H,"BA",配置清单!N:N,"在岗")</f>
        <v>0</v>
      </c>
      <c r="AV192" s="61" t="str">
        <f t="shared" si="161"/>
        <v>NA</v>
      </c>
      <c r="AW192" s="60">
        <f>COUNTIFS(配置清单!G:G,G192,配置清单!H:H,"BA",配置清单!N:N,"在岗",配置清单!P:P,"&lt;&gt;暂不胜任")</f>
        <v>0</v>
      </c>
      <c r="AX192" s="61" t="str">
        <f t="shared" si="162"/>
        <v>NA</v>
      </c>
      <c r="AY192" s="60">
        <f>COUNTIFS(配置清单!G:G,规划及评估!G192,配置清单!H:H,"IA",配置清单!N:N,"在岗")</f>
        <v>0</v>
      </c>
      <c r="AZ192" s="61" t="str">
        <f t="shared" si="163"/>
        <v>NA</v>
      </c>
      <c r="BA192" s="60">
        <f>COUNTIFS(配置清单!G:G,G192,配置清单!H:H,"IA",配置清单!N:N,"在岗",配置清单!P:P,"&lt;&gt;暂不胜任")</f>
        <v>0</v>
      </c>
      <c r="BB192" s="61" t="str">
        <f t="shared" si="164"/>
        <v>NA</v>
      </c>
      <c r="BC192" s="60">
        <f>COUNTIFS(配置清单!G:G,规划及评估!G192,配置清单!H:H,"产品经理",配置清单!N:N,"在岗")</f>
        <v>0</v>
      </c>
      <c r="BD192" s="61" t="str">
        <f t="shared" si="165"/>
        <v>NA</v>
      </c>
      <c r="BE192" s="60">
        <f>COUNTIFS(配置清单!G:G,G192,配置清单!H:H,"产品经理",配置清单!N:N,"在岗",配置清单!P:P,"&lt;&gt;暂不胜任")</f>
        <v>0</v>
      </c>
      <c r="BF192" s="61" t="str">
        <f t="shared" si="166"/>
        <v>NA</v>
      </c>
      <c r="BG192" s="63">
        <f t="shared" si="167"/>
        <v>7</v>
      </c>
      <c r="BH192" s="64">
        <f t="shared" si="168"/>
        <v>7</v>
      </c>
      <c r="BI192" s="64">
        <f t="shared" si="169"/>
        <v>7</v>
      </c>
      <c r="BJ192" s="64">
        <f t="shared" si="170"/>
        <v>7</v>
      </c>
      <c r="BK192" s="65">
        <f t="shared" si="171"/>
        <v>1</v>
      </c>
      <c r="BL192" s="66">
        <f t="shared" si="172"/>
        <v>1</v>
      </c>
      <c r="BM192" s="92">
        <f t="shared" si="173"/>
        <v>1</v>
      </c>
      <c r="BN192" s="92">
        <f t="shared" si="174"/>
        <v>1</v>
      </c>
      <c r="BO192" s="92">
        <f t="shared" si="175"/>
        <v>2</v>
      </c>
      <c r="BP192" s="92">
        <f t="shared" si="176"/>
        <v>2</v>
      </c>
      <c r="BQ192" s="92">
        <f t="shared" si="177"/>
        <v>2</v>
      </c>
      <c r="BR192" s="92">
        <f t="shared" si="178"/>
        <v>2</v>
      </c>
      <c r="BS192" s="92">
        <f t="shared" si="179"/>
        <v>1</v>
      </c>
      <c r="BT192" s="92">
        <f t="shared" si="180"/>
        <v>1</v>
      </c>
      <c r="BU192" s="92">
        <f t="shared" si="181"/>
        <v>0</v>
      </c>
      <c r="BV192" s="92">
        <f t="shared" si="182"/>
        <v>0</v>
      </c>
      <c r="BW192" s="92">
        <f t="shared" si="183"/>
        <v>1</v>
      </c>
      <c r="BX192" s="92">
        <f t="shared" si="184"/>
        <v>1</v>
      </c>
      <c r="BY192" s="92">
        <f t="shared" si="185"/>
        <v>0</v>
      </c>
      <c r="BZ192" s="92">
        <f t="shared" si="186"/>
        <v>0</v>
      </c>
      <c r="CA192" s="92">
        <f t="shared" si="187"/>
        <v>0</v>
      </c>
      <c r="CB192" s="92">
        <f t="shared" si="188"/>
        <v>0</v>
      </c>
      <c r="CC192" s="92">
        <f t="shared" si="189"/>
        <v>0</v>
      </c>
      <c r="CD192" s="92">
        <f t="shared" si="190"/>
        <v>0</v>
      </c>
    </row>
    <row r="193" spans="1:82" hidden="1">
      <c r="A193" s="34">
        <v>40</v>
      </c>
      <c r="B193" s="34" t="s">
        <v>2872</v>
      </c>
      <c r="C193" s="34" t="s">
        <v>1067</v>
      </c>
      <c r="D193" s="34" t="s">
        <v>1066</v>
      </c>
      <c r="E193" s="34" t="s">
        <v>3404</v>
      </c>
      <c r="F193" s="34" t="s">
        <v>3405</v>
      </c>
      <c r="G193" s="34" t="s">
        <v>3406</v>
      </c>
      <c r="H193" s="34" t="s">
        <v>7</v>
      </c>
      <c r="I193" s="34" t="s">
        <v>4</v>
      </c>
      <c r="J193" s="34" t="s">
        <v>195</v>
      </c>
      <c r="K193" s="34" t="s">
        <v>195</v>
      </c>
      <c r="L193" s="34" t="s">
        <v>3985</v>
      </c>
      <c r="M193" s="34" t="s">
        <v>3988</v>
      </c>
      <c r="N193" s="34">
        <v>1</v>
      </c>
      <c r="O193" s="34">
        <v>0</v>
      </c>
      <c r="P193" s="34">
        <v>2</v>
      </c>
      <c r="Q193" s="34">
        <v>1</v>
      </c>
      <c r="R193" s="34">
        <v>0</v>
      </c>
      <c r="S193" s="34">
        <v>1</v>
      </c>
      <c r="T193" s="34">
        <v>0</v>
      </c>
      <c r="U193" s="77">
        <v>0</v>
      </c>
      <c r="V193" s="136">
        <v>0</v>
      </c>
      <c r="W193" s="60">
        <f>COUNTIFS(配置清单!G:G,G193,配置清单!$H:$H,"PM",配置清单!$N:$N,"在岗")</f>
        <v>1</v>
      </c>
      <c r="X193" s="61">
        <f t="shared" si="149"/>
        <v>1</v>
      </c>
      <c r="Y193" s="60">
        <f>COUNTIFS(配置清单!$G:$G,G193,配置清单!$H:$H,"PM",配置清单!$N:$N,"在岗",配置清单!$P:$P,"&lt;&gt;暂不胜任")</f>
        <v>1</v>
      </c>
      <c r="Z193" s="61">
        <f t="shared" si="150"/>
        <v>1</v>
      </c>
      <c r="AA193" s="62">
        <f>COUNTIFS(配置清单!$G:$G,G193,配置清单!$H:$H,"SE",配置清单!$N:$N,"在岗")+COUNTIFS(配置清单!$G:$G,G193,配置清单!$H:$H,"SA",配置清单!$N:$N,"在岗")</f>
        <v>0</v>
      </c>
      <c r="AB193" s="61" t="str">
        <f t="shared" si="151"/>
        <v>NA</v>
      </c>
      <c r="AC193" s="60">
        <f>COUNTIFS(配置清单!$G:$G,G193,配置清单!$H:$H,"SE",配置清单!$N:$N,"在岗",配置清单!$P:$P,"&lt;&gt;暂不胜任")+COUNTIFS(配置清单!$G:$G,G193,配置清单!$H:$H,"SA",配置清单!$N:$N,"在岗",配置清单!$P:$P,"&lt;&gt;暂不胜任")</f>
        <v>0</v>
      </c>
      <c r="AD193" s="61" t="str">
        <f t="shared" si="152"/>
        <v>NA</v>
      </c>
      <c r="AE193" s="60">
        <f>COUNTIFS(配置清单!$G:$G,G193,配置清单!H:H,"MDE",配置清单!N:N,"在岗")</f>
        <v>2</v>
      </c>
      <c r="AF193" s="61">
        <f t="shared" si="153"/>
        <v>1</v>
      </c>
      <c r="AG193" s="60">
        <f>COUNTIFS(配置清单!$G:$G,G193,配置清单!$H:$H,"MDE",配置清单!$N:$N,"在岗",配置清单!$P:$P,"&lt;&gt;暂不胜任")</f>
        <v>2</v>
      </c>
      <c r="AH193" s="61">
        <f t="shared" si="154"/>
        <v>1</v>
      </c>
      <c r="AI193" s="62">
        <f>COUNTIFS(配置清单!G:G,G193,配置清单!H:H,"TPM",配置清单!N:N,"在岗")+COUNTIFS(配置清单!G:G,G193,配置清单!H:H,"TC",配置清单!N:N,"在岗")</f>
        <v>1</v>
      </c>
      <c r="AJ193" s="61">
        <f t="shared" si="155"/>
        <v>1</v>
      </c>
      <c r="AK193" s="60">
        <f>COUNTIFS(配置清单!G:G,G193,配置清单!H:H,"TPM",配置清单!N:N,"在岗",配置清单!P:P,"&lt;&gt;暂不胜任")+COUNTIFS(配置清单!G:G,G193,配置清单!H:H,"TC",配置清单!N:N,"在岗",配置清单!P:P,"&lt;&gt;暂不胜任")</f>
        <v>1</v>
      </c>
      <c r="AL193" s="61">
        <f t="shared" si="156"/>
        <v>1</v>
      </c>
      <c r="AM193" s="60">
        <f>COUNTIFS(配置清单!G:G,G193,配置清单!H:H,"TSE",配置清单!N:N,"在岗")</f>
        <v>0</v>
      </c>
      <c r="AN193" s="61" t="str">
        <f t="shared" si="157"/>
        <v>NA</v>
      </c>
      <c r="AO193" s="60">
        <f>COUNTIFS(配置清单!G:G,G193,配置清单!H:H,"TSE",配置清单!N:N,"在岗",配置清单!P:P,"&lt;&gt;暂不胜任")</f>
        <v>0</v>
      </c>
      <c r="AP193" s="61" t="str">
        <f t="shared" si="158"/>
        <v>NA</v>
      </c>
      <c r="AQ193" s="60">
        <f>COUNTIFS(配置清单!$G:$G,G193,配置清单!H:H,"QA",配置清单!N:N,"在岗")</f>
        <v>1</v>
      </c>
      <c r="AR193" s="61">
        <f t="shared" si="159"/>
        <v>1</v>
      </c>
      <c r="AS193" s="60">
        <f>COUNTIFS(配置清单!$G:$G,G193,配置清单!$H:$H,"QA",配置清单!$N:$N,"在岗",配置清单!$P:$P,"&lt;&gt;暂不胜任")</f>
        <v>1</v>
      </c>
      <c r="AT193" s="61">
        <f t="shared" si="160"/>
        <v>1</v>
      </c>
      <c r="AU193" s="60">
        <f>COUNTIFS(配置清单!G:G,规划及评估!G193,配置清单!H:H,"BA",配置清单!N:N,"在岗")</f>
        <v>0</v>
      </c>
      <c r="AV193" s="61" t="str">
        <f t="shared" si="161"/>
        <v>NA</v>
      </c>
      <c r="AW193" s="60">
        <f>COUNTIFS(配置清单!G:G,G193,配置清单!H:H,"BA",配置清单!N:N,"在岗",配置清单!P:P,"&lt;&gt;暂不胜任")</f>
        <v>0</v>
      </c>
      <c r="AX193" s="61" t="str">
        <f t="shared" si="162"/>
        <v>NA</v>
      </c>
      <c r="AY193" s="60">
        <f>COUNTIFS(配置清单!G:G,规划及评估!G193,配置清单!H:H,"IA",配置清单!N:N,"在岗")</f>
        <v>0</v>
      </c>
      <c r="AZ193" s="61" t="str">
        <f t="shared" si="163"/>
        <v>NA</v>
      </c>
      <c r="BA193" s="60">
        <f>COUNTIFS(配置清单!G:G,G193,配置清单!H:H,"IA",配置清单!N:N,"在岗",配置清单!P:P,"&lt;&gt;暂不胜任")</f>
        <v>0</v>
      </c>
      <c r="BB193" s="61" t="str">
        <f t="shared" si="164"/>
        <v>NA</v>
      </c>
      <c r="BC193" s="60">
        <f>COUNTIFS(配置清单!G:G,规划及评估!G193,配置清单!H:H,"产品经理",配置清单!N:N,"在岗")</f>
        <v>0</v>
      </c>
      <c r="BD193" s="61" t="str">
        <f t="shared" si="165"/>
        <v>NA</v>
      </c>
      <c r="BE193" s="60">
        <f>COUNTIFS(配置清单!G:G,G193,配置清单!H:H,"产品经理",配置清单!N:N,"在岗",配置清单!P:P,"&lt;&gt;暂不胜任")</f>
        <v>0</v>
      </c>
      <c r="BF193" s="61" t="str">
        <f t="shared" si="166"/>
        <v>NA</v>
      </c>
      <c r="BG193" s="63">
        <f t="shared" si="167"/>
        <v>5</v>
      </c>
      <c r="BH193" s="64">
        <f t="shared" si="168"/>
        <v>5</v>
      </c>
      <c r="BI193" s="64">
        <f t="shared" si="169"/>
        <v>5</v>
      </c>
      <c r="BJ193" s="64">
        <f t="shared" si="170"/>
        <v>5</v>
      </c>
      <c r="BK193" s="65">
        <f t="shared" si="171"/>
        <v>1</v>
      </c>
      <c r="BL193" s="66">
        <f t="shared" si="172"/>
        <v>1</v>
      </c>
      <c r="BM193" s="92">
        <f t="shared" si="173"/>
        <v>1</v>
      </c>
      <c r="BN193" s="92">
        <f t="shared" si="174"/>
        <v>1</v>
      </c>
      <c r="BO193" s="92">
        <f t="shared" si="175"/>
        <v>0</v>
      </c>
      <c r="BP193" s="92">
        <f t="shared" si="176"/>
        <v>0</v>
      </c>
      <c r="BQ193" s="92">
        <f t="shared" si="177"/>
        <v>2</v>
      </c>
      <c r="BR193" s="92">
        <f t="shared" si="178"/>
        <v>2</v>
      </c>
      <c r="BS193" s="92">
        <f t="shared" si="179"/>
        <v>1</v>
      </c>
      <c r="BT193" s="92">
        <f t="shared" si="180"/>
        <v>1</v>
      </c>
      <c r="BU193" s="92">
        <f t="shared" si="181"/>
        <v>0</v>
      </c>
      <c r="BV193" s="92">
        <f t="shared" si="182"/>
        <v>0</v>
      </c>
      <c r="BW193" s="92">
        <f t="shared" si="183"/>
        <v>1</v>
      </c>
      <c r="BX193" s="92">
        <f t="shared" si="184"/>
        <v>1</v>
      </c>
      <c r="BY193" s="92">
        <f t="shared" si="185"/>
        <v>0</v>
      </c>
      <c r="BZ193" s="92">
        <f t="shared" si="186"/>
        <v>0</v>
      </c>
      <c r="CA193" s="92">
        <f t="shared" si="187"/>
        <v>0</v>
      </c>
      <c r="CB193" s="92">
        <f t="shared" si="188"/>
        <v>0</v>
      </c>
      <c r="CC193" s="92">
        <f t="shared" si="189"/>
        <v>0</v>
      </c>
      <c r="CD193" s="92">
        <f t="shared" si="190"/>
        <v>0</v>
      </c>
    </row>
    <row r="194" spans="1:82" hidden="1">
      <c r="A194" s="34">
        <v>41</v>
      </c>
      <c r="B194" s="34" t="s">
        <v>2872</v>
      </c>
      <c r="C194" s="34" t="s">
        <v>1067</v>
      </c>
      <c r="D194" s="34" t="s">
        <v>1066</v>
      </c>
      <c r="E194" s="34" t="s">
        <v>3404</v>
      </c>
      <c r="F194" s="34" t="s">
        <v>3422</v>
      </c>
      <c r="G194" s="34" t="s">
        <v>3423</v>
      </c>
      <c r="H194" s="34" t="s">
        <v>4</v>
      </c>
      <c r="I194" s="34" t="s">
        <v>4</v>
      </c>
      <c r="J194" s="34" t="s">
        <v>34</v>
      </c>
      <c r="K194" s="34" t="s">
        <v>34</v>
      </c>
      <c r="L194" s="34" t="s">
        <v>3986</v>
      </c>
      <c r="M194" s="34" t="s">
        <v>3988</v>
      </c>
      <c r="N194" s="34">
        <v>1</v>
      </c>
      <c r="O194" s="34">
        <v>0</v>
      </c>
      <c r="P194" s="34">
        <v>0</v>
      </c>
      <c r="Q194" s="34">
        <v>0</v>
      </c>
      <c r="R194" s="34">
        <v>0</v>
      </c>
      <c r="S194" s="34">
        <v>1</v>
      </c>
      <c r="T194" s="34">
        <v>0</v>
      </c>
      <c r="U194" s="77">
        <v>0</v>
      </c>
      <c r="V194" s="136">
        <v>0</v>
      </c>
      <c r="W194" s="60">
        <f>COUNTIFS(配置清单!G:G,G194,配置清单!$H:$H,"PM",配置清单!$N:$N,"在岗")</f>
        <v>1</v>
      </c>
      <c r="X194" s="61">
        <f t="shared" si="149"/>
        <v>1</v>
      </c>
      <c r="Y194" s="60">
        <f>COUNTIFS(配置清单!$G:$G,G194,配置清单!$H:$H,"PM",配置清单!$N:$N,"在岗",配置清单!$P:$P,"&lt;&gt;暂不胜任")</f>
        <v>1</v>
      </c>
      <c r="Z194" s="61">
        <f t="shared" si="150"/>
        <v>1</v>
      </c>
      <c r="AA194" s="62">
        <f>COUNTIFS(配置清单!$G:$G,G194,配置清单!$H:$H,"SE",配置清单!$N:$N,"在岗")+COUNTIFS(配置清单!$G:$G,G194,配置清单!$H:$H,"SA",配置清单!$N:$N,"在岗")</f>
        <v>1</v>
      </c>
      <c r="AB194" s="61" t="str">
        <f t="shared" si="151"/>
        <v>NA</v>
      </c>
      <c r="AC194" s="60">
        <f>COUNTIFS(配置清单!$G:$G,G194,配置清单!$H:$H,"SE",配置清单!$N:$N,"在岗",配置清单!$P:$P,"&lt;&gt;暂不胜任")+COUNTIFS(配置清单!$G:$G,G194,配置清单!$H:$H,"SA",配置清单!$N:$N,"在岗",配置清单!$P:$P,"&lt;&gt;暂不胜任")</f>
        <v>1</v>
      </c>
      <c r="AD194" s="61" t="str">
        <f t="shared" si="152"/>
        <v>NA</v>
      </c>
      <c r="AE194" s="60">
        <f>COUNTIFS(配置清单!$G:$G,G194,配置清单!H:H,"MDE",配置清单!N:N,"在岗")</f>
        <v>0</v>
      </c>
      <c r="AF194" s="61" t="str">
        <f t="shared" si="153"/>
        <v>NA</v>
      </c>
      <c r="AG194" s="60">
        <f>COUNTIFS(配置清单!$G:$G,G194,配置清单!$H:$H,"MDE",配置清单!$N:$N,"在岗",配置清单!$P:$P,"&lt;&gt;暂不胜任")</f>
        <v>0</v>
      </c>
      <c r="AH194" s="61" t="str">
        <f t="shared" si="154"/>
        <v>NA</v>
      </c>
      <c r="AI194" s="62">
        <f>COUNTIFS(配置清单!G:G,G194,配置清单!H:H,"TPM",配置清单!N:N,"在岗")+COUNTIFS(配置清单!G:G,G194,配置清单!H:H,"TC",配置清单!N:N,"在岗")</f>
        <v>1</v>
      </c>
      <c r="AJ194" s="61" t="str">
        <f t="shared" si="155"/>
        <v>NA</v>
      </c>
      <c r="AK194" s="60">
        <f>COUNTIFS(配置清单!G:G,G194,配置清单!H:H,"TPM",配置清单!N:N,"在岗",配置清单!P:P,"&lt;&gt;暂不胜任")+COUNTIFS(配置清单!G:G,G194,配置清单!H:H,"TC",配置清单!N:N,"在岗",配置清单!P:P,"&lt;&gt;暂不胜任")</f>
        <v>1</v>
      </c>
      <c r="AL194" s="61" t="str">
        <f t="shared" si="156"/>
        <v>NA</v>
      </c>
      <c r="AM194" s="60">
        <f>COUNTIFS(配置清单!G:G,G194,配置清单!H:H,"TSE",配置清单!N:N,"在岗")</f>
        <v>0</v>
      </c>
      <c r="AN194" s="61" t="str">
        <f t="shared" si="157"/>
        <v>NA</v>
      </c>
      <c r="AO194" s="60">
        <f>COUNTIFS(配置清单!G:G,G194,配置清单!H:H,"TSE",配置清单!N:N,"在岗",配置清单!P:P,"&lt;&gt;暂不胜任")</f>
        <v>0</v>
      </c>
      <c r="AP194" s="61" t="str">
        <f t="shared" si="158"/>
        <v>NA</v>
      </c>
      <c r="AQ194" s="60">
        <f>COUNTIFS(配置清单!$G:$G,G194,配置清单!H:H,"QA",配置清单!N:N,"在岗")</f>
        <v>1</v>
      </c>
      <c r="AR194" s="61">
        <f t="shared" si="159"/>
        <v>1</v>
      </c>
      <c r="AS194" s="60">
        <f>COUNTIFS(配置清单!$G:$G,G194,配置清单!$H:$H,"QA",配置清单!$N:$N,"在岗",配置清单!$P:$P,"&lt;&gt;暂不胜任")</f>
        <v>1</v>
      </c>
      <c r="AT194" s="61">
        <f t="shared" si="160"/>
        <v>1</v>
      </c>
      <c r="AU194" s="60">
        <f>COUNTIFS(配置清单!G:G,规划及评估!G194,配置清单!H:H,"BA",配置清单!N:N,"在岗")</f>
        <v>0</v>
      </c>
      <c r="AV194" s="61" t="str">
        <f t="shared" si="161"/>
        <v>NA</v>
      </c>
      <c r="AW194" s="60">
        <f>COUNTIFS(配置清单!G:G,G194,配置清单!H:H,"BA",配置清单!N:N,"在岗",配置清单!P:P,"&lt;&gt;暂不胜任")</f>
        <v>0</v>
      </c>
      <c r="AX194" s="61" t="str">
        <f t="shared" si="162"/>
        <v>NA</v>
      </c>
      <c r="AY194" s="60">
        <f>COUNTIFS(配置清单!G:G,规划及评估!G194,配置清单!H:H,"IA",配置清单!N:N,"在岗")</f>
        <v>0</v>
      </c>
      <c r="AZ194" s="61" t="str">
        <f t="shared" si="163"/>
        <v>NA</v>
      </c>
      <c r="BA194" s="60">
        <f>COUNTIFS(配置清单!G:G,G194,配置清单!H:H,"IA",配置清单!N:N,"在岗",配置清单!P:P,"&lt;&gt;暂不胜任")</f>
        <v>0</v>
      </c>
      <c r="BB194" s="61" t="str">
        <f t="shared" si="164"/>
        <v>NA</v>
      </c>
      <c r="BC194" s="60">
        <f>COUNTIFS(配置清单!G:G,规划及评估!G194,配置清单!H:H,"产品经理",配置清单!N:N,"在岗")</f>
        <v>0</v>
      </c>
      <c r="BD194" s="61" t="str">
        <f t="shared" si="165"/>
        <v>NA</v>
      </c>
      <c r="BE194" s="60">
        <f>COUNTIFS(配置清单!G:G,G194,配置清单!H:H,"产品经理",配置清单!N:N,"在岗",配置清单!P:P,"&lt;&gt;暂不胜任")</f>
        <v>0</v>
      </c>
      <c r="BF194" s="61" t="str">
        <f t="shared" si="166"/>
        <v>NA</v>
      </c>
      <c r="BG194" s="63">
        <f t="shared" si="167"/>
        <v>2</v>
      </c>
      <c r="BH194" s="64">
        <f t="shared" si="168"/>
        <v>2</v>
      </c>
      <c r="BI194" s="64">
        <f t="shared" si="169"/>
        <v>2</v>
      </c>
      <c r="BJ194" s="64">
        <f t="shared" si="170"/>
        <v>2</v>
      </c>
      <c r="BK194" s="65">
        <f t="shared" si="171"/>
        <v>1</v>
      </c>
      <c r="BL194" s="66">
        <f t="shared" si="172"/>
        <v>1</v>
      </c>
      <c r="BM194" s="92">
        <f t="shared" si="173"/>
        <v>1</v>
      </c>
      <c r="BN194" s="92">
        <f t="shared" si="174"/>
        <v>1</v>
      </c>
      <c r="BO194" s="92">
        <f t="shared" si="175"/>
        <v>0</v>
      </c>
      <c r="BP194" s="92">
        <f t="shared" si="176"/>
        <v>0</v>
      </c>
      <c r="BQ194" s="92">
        <f t="shared" si="177"/>
        <v>0</v>
      </c>
      <c r="BR194" s="92">
        <f t="shared" si="178"/>
        <v>0</v>
      </c>
      <c r="BS194" s="92">
        <f t="shared" si="179"/>
        <v>0</v>
      </c>
      <c r="BT194" s="92">
        <f t="shared" si="180"/>
        <v>0</v>
      </c>
      <c r="BU194" s="92">
        <f t="shared" si="181"/>
        <v>0</v>
      </c>
      <c r="BV194" s="92">
        <f t="shared" si="182"/>
        <v>0</v>
      </c>
      <c r="BW194" s="92">
        <f t="shared" si="183"/>
        <v>1</v>
      </c>
      <c r="BX194" s="92">
        <f t="shared" si="184"/>
        <v>1</v>
      </c>
      <c r="BY194" s="92">
        <f t="shared" si="185"/>
        <v>0</v>
      </c>
      <c r="BZ194" s="92">
        <f t="shared" si="186"/>
        <v>0</v>
      </c>
      <c r="CA194" s="92">
        <f t="shared" si="187"/>
        <v>0</v>
      </c>
      <c r="CB194" s="92">
        <f t="shared" si="188"/>
        <v>0</v>
      </c>
      <c r="CC194" s="92">
        <f t="shared" si="189"/>
        <v>0</v>
      </c>
      <c r="CD194" s="92">
        <f t="shared" si="190"/>
        <v>0</v>
      </c>
    </row>
    <row r="195" spans="1:82" hidden="1">
      <c r="A195" s="34">
        <v>42</v>
      </c>
      <c r="B195" s="34" t="s">
        <v>2872</v>
      </c>
      <c r="C195" s="34" t="s">
        <v>1067</v>
      </c>
      <c r="D195" s="34" t="s">
        <v>1066</v>
      </c>
      <c r="E195" s="34" t="s">
        <v>3404</v>
      </c>
      <c r="F195" s="34" t="s">
        <v>3430</v>
      </c>
      <c r="G195" s="34" t="s">
        <v>3431</v>
      </c>
      <c r="H195" s="34" t="s">
        <v>10</v>
      </c>
      <c r="I195" s="34" t="s">
        <v>10</v>
      </c>
      <c r="J195" s="34" t="s">
        <v>34</v>
      </c>
      <c r="K195" s="34" t="s">
        <v>34</v>
      </c>
      <c r="L195" s="34" t="s">
        <v>3983</v>
      </c>
      <c r="M195" s="34" t="s">
        <v>3988</v>
      </c>
      <c r="N195" s="34">
        <v>2</v>
      </c>
      <c r="O195" s="34">
        <v>0</v>
      </c>
      <c r="P195" s="34">
        <v>1</v>
      </c>
      <c r="Q195" s="34">
        <v>1</v>
      </c>
      <c r="R195" s="34">
        <v>1</v>
      </c>
      <c r="S195" s="34">
        <v>1</v>
      </c>
      <c r="T195" s="34">
        <v>0</v>
      </c>
      <c r="U195" s="77">
        <v>0</v>
      </c>
      <c r="V195" s="136">
        <v>0</v>
      </c>
      <c r="W195" s="60">
        <f>COUNTIFS(配置清单!G:G,G195,配置清单!$H:$H,"PM",配置清单!$N:$N,"在岗")</f>
        <v>2</v>
      </c>
      <c r="X195" s="61">
        <f t="shared" si="149"/>
        <v>1</v>
      </c>
      <c r="Y195" s="60">
        <f>COUNTIFS(配置清单!$G:$G,G195,配置清单!$H:$H,"PM",配置清单!$N:$N,"在岗",配置清单!$P:$P,"&lt;&gt;暂不胜任")</f>
        <v>2</v>
      </c>
      <c r="Z195" s="61">
        <f t="shared" si="150"/>
        <v>1</v>
      </c>
      <c r="AA195" s="62">
        <f>COUNTIFS(配置清单!$G:$G,G195,配置清单!$H:$H,"SE",配置清单!$N:$N,"在岗")+COUNTIFS(配置清单!$G:$G,G195,配置清单!$H:$H,"SA",配置清单!$N:$N,"在岗")</f>
        <v>0</v>
      </c>
      <c r="AB195" s="61" t="str">
        <f t="shared" si="151"/>
        <v>NA</v>
      </c>
      <c r="AC195" s="60">
        <f>COUNTIFS(配置清单!$G:$G,G195,配置清单!$H:$H,"SE",配置清单!$N:$N,"在岗",配置清单!$P:$P,"&lt;&gt;暂不胜任")+COUNTIFS(配置清单!$G:$G,G195,配置清单!$H:$H,"SA",配置清单!$N:$N,"在岗",配置清单!$P:$P,"&lt;&gt;暂不胜任")</f>
        <v>0</v>
      </c>
      <c r="AD195" s="61" t="str">
        <f t="shared" si="152"/>
        <v>NA</v>
      </c>
      <c r="AE195" s="60">
        <f>COUNTIFS(配置清单!$G:$G,G195,配置清单!H:H,"MDE",配置清单!N:N,"在岗")</f>
        <v>3</v>
      </c>
      <c r="AF195" s="61">
        <f t="shared" si="153"/>
        <v>1</v>
      </c>
      <c r="AG195" s="60">
        <f>COUNTIFS(配置清单!$G:$G,G195,配置清单!$H:$H,"MDE",配置清单!$N:$N,"在岗",配置清单!$P:$P,"&lt;&gt;暂不胜任")</f>
        <v>3</v>
      </c>
      <c r="AH195" s="61">
        <f t="shared" si="154"/>
        <v>1</v>
      </c>
      <c r="AI195" s="62">
        <f>COUNTIFS(配置清单!G:G,G195,配置清单!H:H,"TPM",配置清单!N:N,"在岗")+COUNTIFS(配置清单!G:G,G195,配置清单!H:H,"TC",配置清单!N:N,"在岗")</f>
        <v>1</v>
      </c>
      <c r="AJ195" s="61">
        <f t="shared" si="155"/>
        <v>1</v>
      </c>
      <c r="AK195" s="60">
        <f>COUNTIFS(配置清单!G:G,G195,配置清单!H:H,"TPM",配置清单!N:N,"在岗",配置清单!P:P,"&lt;&gt;暂不胜任")+COUNTIFS(配置清单!G:G,G195,配置清单!H:H,"TC",配置清单!N:N,"在岗",配置清单!P:P,"&lt;&gt;暂不胜任")</f>
        <v>1</v>
      </c>
      <c r="AL195" s="61">
        <f t="shared" si="156"/>
        <v>1</v>
      </c>
      <c r="AM195" s="60">
        <f>COUNTIFS(配置清单!G:G,G195,配置清单!H:H,"TSE",配置清单!N:N,"在岗")</f>
        <v>3</v>
      </c>
      <c r="AN195" s="61">
        <f t="shared" si="157"/>
        <v>1</v>
      </c>
      <c r="AO195" s="60">
        <f>COUNTIFS(配置清单!G:G,G195,配置清单!H:H,"TSE",配置清单!N:N,"在岗",配置清单!P:P,"&lt;&gt;暂不胜任")</f>
        <v>3</v>
      </c>
      <c r="AP195" s="61">
        <f t="shared" si="158"/>
        <v>1</v>
      </c>
      <c r="AQ195" s="60">
        <f>COUNTIFS(配置清单!$G:$G,G195,配置清单!H:H,"QA",配置清单!N:N,"在岗")</f>
        <v>1</v>
      </c>
      <c r="AR195" s="61">
        <f t="shared" si="159"/>
        <v>1</v>
      </c>
      <c r="AS195" s="60">
        <f>COUNTIFS(配置清单!$G:$G,G195,配置清单!$H:$H,"QA",配置清单!$N:$N,"在岗",配置清单!$P:$P,"&lt;&gt;暂不胜任")</f>
        <v>1</v>
      </c>
      <c r="AT195" s="61">
        <f t="shared" si="160"/>
        <v>1</v>
      </c>
      <c r="AU195" s="60">
        <f>COUNTIFS(配置清单!G:G,规划及评估!G195,配置清单!H:H,"BA",配置清单!N:N,"在岗")</f>
        <v>0</v>
      </c>
      <c r="AV195" s="61" t="str">
        <f t="shared" si="161"/>
        <v>NA</v>
      </c>
      <c r="AW195" s="60">
        <f>COUNTIFS(配置清单!G:G,G195,配置清单!H:H,"BA",配置清单!N:N,"在岗",配置清单!P:P,"&lt;&gt;暂不胜任")</f>
        <v>0</v>
      </c>
      <c r="AX195" s="61" t="str">
        <f t="shared" si="162"/>
        <v>NA</v>
      </c>
      <c r="AY195" s="60">
        <f>COUNTIFS(配置清单!G:G,规划及评估!G195,配置清单!H:H,"IA",配置清单!N:N,"在岗")</f>
        <v>0</v>
      </c>
      <c r="AZ195" s="61" t="str">
        <f t="shared" si="163"/>
        <v>NA</v>
      </c>
      <c r="BA195" s="60">
        <f>COUNTIFS(配置清单!G:G,G195,配置清单!H:H,"IA",配置清单!N:N,"在岗",配置清单!P:P,"&lt;&gt;暂不胜任")</f>
        <v>0</v>
      </c>
      <c r="BB195" s="61" t="str">
        <f t="shared" si="164"/>
        <v>NA</v>
      </c>
      <c r="BC195" s="60">
        <f>COUNTIFS(配置清单!G:G,规划及评估!G195,配置清单!H:H,"产品经理",配置清单!N:N,"在岗")</f>
        <v>0</v>
      </c>
      <c r="BD195" s="61" t="str">
        <f t="shared" si="165"/>
        <v>NA</v>
      </c>
      <c r="BE195" s="60">
        <f>COUNTIFS(配置清单!G:G,G195,配置清单!H:H,"产品经理",配置清单!N:N,"在岗",配置清单!P:P,"&lt;&gt;暂不胜任")</f>
        <v>0</v>
      </c>
      <c r="BF195" s="61" t="str">
        <f t="shared" si="166"/>
        <v>NA</v>
      </c>
      <c r="BG195" s="63">
        <f t="shared" si="167"/>
        <v>6</v>
      </c>
      <c r="BH195" s="64">
        <f t="shared" si="168"/>
        <v>10</v>
      </c>
      <c r="BI195" s="64">
        <f t="shared" si="169"/>
        <v>6</v>
      </c>
      <c r="BJ195" s="64">
        <f t="shared" si="170"/>
        <v>6</v>
      </c>
      <c r="BK195" s="65">
        <f t="shared" si="171"/>
        <v>1</v>
      </c>
      <c r="BL195" s="66">
        <f t="shared" si="172"/>
        <v>1</v>
      </c>
      <c r="BM195" s="92">
        <f t="shared" si="173"/>
        <v>2</v>
      </c>
      <c r="BN195" s="92">
        <f t="shared" si="174"/>
        <v>2</v>
      </c>
      <c r="BO195" s="92">
        <f t="shared" si="175"/>
        <v>0</v>
      </c>
      <c r="BP195" s="92">
        <f t="shared" si="176"/>
        <v>0</v>
      </c>
      <c r="BQ195" s="92">
        <f t="shared" si="177"/>
        <v>1</v>
      </c>
      <c r="BR195" s="92">
        <f t="shared" si="178"/>
        <v>1</v>
      </c>
      <c r="BS195" s="92">
        <f t="shared" si="179"/>
        <v>1</v>
      </c>
      <c r="BT195" s="92">
        <f t="shared" si="180"/>
        <v>1</v>
      </c>
      <c r="BU195" s="92">
        <f t="shared" si="181"/>
        <v>1</v>
      </c>
      <c r="BV195" s="92">
        <f t="shared" si="182"/>
        <v>1</v>
      </c>
      <c r="BW195" s="92">
        <f t="shared" si="183"/>
        <v>1</v>
      </c>
      <c r="BX195" s="92">
        <f t="shared" si="184"/>
        <v>1</v>
      </c>
      <c r="BY195" s="92">
        <f t="shared" si="185"/>
        <v>0</v>
      </c>
      <c r="BZ195" s="92">
        <f t="shared" si="186"/>
        <v>0</v>
      </c>
      <c r="CA195" s="92">
        <f t="shared" si="187"/>
        <v>0</v>
      </c>
      <c r="CB195" s="92">
        <f t="shared" si="188"/>
        <v>0</v>
      </c>
      <c r="CC195" s="92">
        <f t="shared" si="189"/>
        <v>0</v>
      </c>
      <c r="CD195" s="92">
        <f t="shared" si="190"/>
        <v>0</v>
      </c>
    </row>
    <row r="196" spans="1:82" hidden="1">
      <c r="A196" s="34">
        <v>43</v>
      </c>
      <c r="B196" s="34" t="s">
        <v>2872</v>
      </c>
      <c r="C196" s="34" t="s">
        <v>1067</v>
      </c>
      <c r="D196" s="34" t="s">
        <v>1066</v>
      </c>
      <c r="E196" s="34" t="s">
        <v>3404</v>
      </c>
      <c r="F196" s="34" t="s">
        <v>3576</v>
      </c>
      <c r="G196" s="34" t="s">
        <v>3577</v>
      </c>
      <c r="H196" s="34" t="s">
        <v>7</v>
      </c>
      <c r="I196" s="34" t="s">
        <v>4</v>
      </c>
      <c r="J196" s="34" t="s">
        <v>195</v>
      </c>
      <c r="K196" s="34" t="s">
        <v>195</v>
      </c>
      <c r="L196" s="34" t="s">
        <v>3983</v>
      </c>
      <c r="M196" s="34" t="s">
        <v>3988</v>
      </c>
      <c r="N196" s="34">
        <v>1</v>
      </c>
      <c r="O196" s="34">
        <v>1</v>
      </c>
      <c r="P196" s="34">
        <v>3</v>
      </c>
      <c r="Q196" s="34">
        <v>3</v>
      </c>
      <c r="R196" s="34">
        <v>1</v>
      </c>
      <c r="S196" s="34">
        <v>1</v>
      </c>
      <c r="T196" s="34">
        <v>0</v>
      </c>
      <c r="U196" s="77">
        <v>0</v>
      </c>
      <c r="V196" s="136">
        <v>0</v>
      </c>
      <c r="W196" s="60">
        <f>COUNTIFS(配置清单!G:G,G196,配置清单!$H:$H,"PM",配置清单!$N:$N,"在岗")</f>
        <v>2</v>
      </c>
      <c r="X196" s="61">
        <f t="shared" si="149"/>
        <v>1</v>
      </c>
      <c r="Y196" s="60">
        <f>COUNTIFS(配置清单!$G:$G,G196,配置清单!$H:$H,"PM",配置清单!$N:$N,"在岗",配置清单!$P:$P,"&lt;&gt;暂不胜任")</f>
        <v>2</v>
      </c>
      <c r="Z196" s="61">
        <f t="shared" si="150"/>
        <v>1</v>
      </c>
      <c r="AA196" s="62">
        <f>COUNTIFS(配置清单!$G:$G,G196,配置清单!$H:$H,"SE",配置清单!$N:$N,"在岗")+COUNTIFS(配置清单!$G:$G,G196,配置清单!$H:$H,"SA",配置清单!$N:$N,"在岗")</f>
        <v>1</v>
      </c>
      <c r="AB196" s="61">
        <f t="shared" si="151"/>
        <v>1</v>
      </c>
      <c r="AC196" s="60">
        <f>COUNTIFS(配置清单!$G:$G,G196,配置清单!$H:$H,"SE",配置清单!$N:$N,"在岗",配置清单!$P:$P,"&lt;&gt;暂不胜任")+COUNTIFS(配置清单!$G:$G,G196,配置清单!$H:$H,"SA",配置清单!$N:$N,"在岗",配置清单!$P:$P,"&lt;&gt;暂不胜任")</f>
        <v>1</v>
      </c>
      <c r="AD196" s="61">
        <f t="shared" si="152"/>
        <v>1</v>
      </c>
      <c r="AE196" s="60">
        <f>COUNTIFS(配置清单!$G:$G,G196,配置清单!H:H,"MDE",配置清单!N:N,"在岗")</f>
        <v>3</v>
      </c>
      <c r="AF196" s="61">
        <f t="shared" si="153"/>
        <v>1</v>
      </c>
      <c r="AG196" s="60">
        <f>COUNTIFS(配置清单!$G:$G,G196,配置清单!$H:$H,"MDE",配置清单!$N:$N,"在岗",配置清单!$P:$P,"&lt;&gt;暂不胜任")</f>
        <v>3</v>
      </c>
      <c r="AH196" s="61">
        <f t="shared" si="154"/>
        <v>1</v>
      </c>
      <c r="AI196" s="62">
        <f>COUNTIFS(配置清单!G:G,G196,配置清单!H:H,"TPM",配置清单!N:N,"在岗")+COUNTIFS(配置清单!G:G,G196,配置清单!H:H,"TC",配置清单!N:N,"在岗")</f>
        <v>3</v>
      </c>
      <c r="AJ196" s="61">
        <f t="shared" si="155"/>
        <v>1</v>
      </c>
      <c r="AK196" s="60">
        <f>COUNTIFS(配置清单!G:G,G196,配置清单!H:H,"TPM",配置清单!N:N,"在岗",配置清单!P:P,"&lt;&gt;暂不胜任")+COUNTIFS(配置清单!G:G,G196,配置清单!H:H,"TC",配置清单!N:N,"在岗",配置清单!P:P,"&lt;&gt;暂不胜任")</f>
        <v>3</v>
      </c>
      <c r="AL196" s="61">
        <f t="shared" si="156"/>
        <v>1</v>
      </c>
      <c r="AM196" s="60">
        <f>COUNTIFS(配置清单!G:G,G196,配置清单!H:H,"TSE",配置清单!N:N,"在岗")</f>
        <v>1</v>
      </c>
      <c r="AN196" s="61">
        <f t="shared" si="157"/>
        <v>1</v>
      </c>
      <c r="AO196" s="60">
        <f>COUNTIFS(配置清单!G:G,G196,配置清单!H:H,"TSE",配置清单!N:N,"在岗",配置清单!P:P,"&lt;&gt;暂不胜任")</f>
        <v>1</v>
      </c>
      <c r="AP196" s="61">
        <f t="shared" si="158"/>
        <v>1</v>
      </c>
      <c r="AQ196" s="60">
        <f>COUNTIFS(配置清单!$G:$G,G196,配置清单!H:H,"QA",配置清单!N:N,"在岗")</f>
        <v>1</v>
      </c>
      <c r="AR196" s="61">
        <f t="shared" si="159"/>
        <v>1</v>
      </c>
      <c r="AS196" s="60">
        <f>COUNTIFS(配置清单!$G:$G,G196,配置清单!$H:$H,"QA",配置清单!$N:$N,"在岗",配置清单!$P:$P,"&lt;&gt;暂不胜任")</f>
        <v>1</v>
      </c>
      <c r="AT196" s="61">
        <f t="shared" si="160"/>
        <v>1</v>
      </c>
      <c r="AU196" s="60">
        <f>COUNTIFS(配置清单!G:G,规划及评估!G196,配置清单!H:H,"BA",配置清单!N:N,"在岗")</f>
        <v>0</v>
      </c>
      <c r="AV196" s="61" t="str">
        <f t="shared" si="161"/>
        <v>NA</v>
      </c>
      <c r="AW196" s="60">
        <f>COUNTIFS(配置清单!G:G,G196,配置清单!H:H,"BA",配置清单!N:N,"在岗",配置清单!P:P,"&lt;&gt;暂不胜任")</f>
        <v>0</v>
      </c>
      <c r="AX196" s="61" t="str">
        <f t="shared" si="162"/>
        <v>NA</v>
      </c>
      <c r="AY196" s="60">
        <f>COUNTIFS(配置清单!G:G,规划及评估!G196,配置清单!H:H,"IA",配置清单!N:N,"在岗")</f>
        <v>0</v>
      </c>
      <c r="AZ196" s="61" t="str">
        <f t="shared" si="163"/>
        <v>NA</v>
      </c>
      <c r="BA196" s="60">
        <f>COUNTIFS(配置清单!G:G,G196,配置清单!H:H,"IA",配置清单!N:N,"在岗",配置清单!P:P,"&lt;&gt;暂不胜任")</f>
        <v>0</v>
      </c>
      <c r="BB196" s="61" t="str">
        <f t="shared" si="164"/>
        <v>NA</v>
      </c>
      <c r="BC196" s="60">
        <f>COUNTIFS(配置清单!G:G,规划及评估!G196,配置清单!H:H,"产品经理",配置清单!N:N,"在岗")</f>
        <v>0</v>
      </c>
      <c r="BD196" s="61" t="str">
        <f t="shared" si="165"/>
        <v>NA</v>
      </c>
      <c r="BE196" s="60">
        <f>COUNTIFS(配置清单!G:G,G196,配置清单!H:H,"产品经理",配置清单!N:N,"在岗",配置清单!P:P,"&lt;&gt;暂不胜任")</f>
        <v>0</v>
      </c>
      <c r="BF196" s="61" t="str">
        <f t="shared" si="166"/>
        <v>NA</v>
      </c>
      <c r="BG196" s="63">
        <f t="shared" si="167"/>
        <v>10</v>
      </c>
      <c r="BH196" s="64">
        <f t="shared" si="168"/>
        <v>11</v>
      </c>
      <c r="BI196" s="64">
        <f t="shared" si="169"/>
        <v>10</v>
      </c>
      <c r="BJ196" s="64">
        <f t="shared" si="170"/>
        <v>10</v>
      </c>
      <c r="BK196" s="65">
        <f t="shared" si="171"/>
        <v>1</v>
      </c>
      <c r="BL196" s="66">
        <f t="shared" si="172"/>
        <v>1</v>
      </c>
      <c r="BM196" s="92">
        <f t="shared" si="173"/>
        <v>1</v>
      </c>
      <c r="BN196" s="92">
        <f t="shared" si="174"/>
        <v>1</v>
      </c>
      <c r="BO196" s="92">
        <f t="shared" si="175"/>
        <v>1</v>
      </c>
      <c r="BP196" s="92">
        <f t="shared" si="176"/>
        <v>1</v>
      </c>
      <c r="BQ196" s="92">
        <f t="shared" si="177"/>
        <v>3</v>
      </c>
      <c r="BR196" s="92">
        <f t="shared" si="178"/>
        <v>3</v>
      </c>
      <c r="BS196" s="92">
        <f t="shared" si="179"/>
        <v>3</v>
      </c>
      <c r="BT196" s="92">
        <f t="shared" si="180"/>
        <v>3</v>
      </c>
      <c r="BU196" s="92">
        <f t="shared" si="181"/>
        <v>1</v>
      </c>
      <c r="BV196" s="92">
        <f t="shared" si="182"/>
        <v>1</v>
      </c>
      <c r="BW196" s="92">
        <f t="shared" si="183"/>
        <v>1</v>
      </c>
      <c r="BX196" s="92">
        <f t="shared" si="184"/>
        <v>1</v>
      </c>
      <c r="BY196" s="92">
        <f t="shared" si="185"/>
        <v>0</v>
      </c>
      <c r="BZ196" s="92">
        <f t="shared" si="186"/>
        <v>0</v>
      </c>
      <c r="CA196" s="92">
        <f t="shared" si="187"/>
        <v>0</v>
      </c>
      <c r="CB196" s="92">
        <f t="shared" si="188"/>
        <v>0</v>
      </c>
      <c r="CC196" s="92">
        <f t="shared" si="189"/>
        <v>0</v>
      </c>
      <c r="CD196" s="92">
        <f t="shared" si="190"/>
        <v>0</v>
      </c>
    </row>
    <row r="197" spans="1:82" hidden="1">
      <c r="A197" s="34">
        <v>44</v>
      </c>
      <c r="B197" s="34" t="s">
        <v>2872</v>
      </c>
      <c r="C197" s="34" t="s">
        <v>1067</v>
      </c>
      <c r="D197" s="34" t="s">
        <v>1066</v>
      </c>
      <c r="E197" s="34" t="s">
        <v>3404</v>
      </c>
      <c r="F197" s="34" t="s">
        <v>3465</v>
      </c>
      <c r="G197" s="34" t="s">
        <v>3466</v>
      </c>
      <c r="H197" s="34" t="s">
        <v>4</v>
      </c>
      <c r="I197" s="34" t="s">
        <v>4</v>
      </c>
      <c r="J197" s="34" t="s">
        <v>34</v>
      </c>
      <c r="K197" s="34" t="s">
        <v>34</v>
      </c>
      <c r="L197" s="34" t="s">
        <v>3983</v>
      </c>
      <c r="M197" s="34" t="s">
        <v>3419</v>
      </c>
      <c r="N197" s="34">
        <v>6</v>
      </c>
      <c r="O197" s="34">
        <v>2</v>
      </c>
      <c r="P197" s="34">
        <v>15</v>
      </c>
      <c r="Q197" s="34">
        <v>17</v>
      </c>
      <c r="R197" s="34">
        <v>1</v>
      </c>
      <c r="S197" s="34">
        <v>1</v>
      </c>
      <c r="T197" s="34">
        <v>0</v>
      </c>
      <c r="U197" s="77">
        <v>0</v>
      </c>
      <c r="V197" s="136">
        <v>0</v>
      </c>
      <c r="W197" s="60">
        <f>COUNTIFS(配置清单!G:G,G197,配置清单!$H:$H,"PM",配置清单!$N:$N,"在岗")</f>
        <v>6</v>
      </c>
      <c r="X197" s="61">
        <f t="shared" si="149"/>
        <v>1</v>
      </c>
      <c r="Y197" s="60">
        <f>COUNTIFS(配置清单!$G:$G,G197,配置清单!$H:$H,"PM",配置清单!$N:$N,"在岗",配置清单!$P:$P,"&lt;&gt;暂不胜任")</f>
        <v>6</v>
      </c>
      <c r="Z197" s="61">
        <f t="shared" si="150"/>
        <v>1</v>
      </c>
      <c r="AA197" s="62">
        <f>COUNTIFS(配置清单!$G:$G,G197,配置清单!$H:$H,"SE",配置清单!$N:$N,"在岗")+COUNTIFS(配置清单!$G:$G,G197,配置清单!$H:$H,"SA",配置清单!$N:$N,"在岗")</f>
        <v>2</v>
      </c>
      <c r="AB197" s="61">
        <f t="shared" si="151"/>
        <v>1</v>
      </c>
      <c r="AC197" s="60">
        <f>COUNTIFS(配置清单!$G:$G,G197,配置清单!$H:$H,"SE",配置清单!$N:$N,"在岗",配置清单!$P:$P,"&lt;&gt;暂不胜任")+COUNTIFS(配置清单!$G:$G,G197,配置清单!$H:$H,"SA",配置清单!$N:$N,"在岗",配置清单!$P:$P,"&lt;&gt;暂不胜任")</f>
        <v>2</v>
      </c>
      <c r="AD197" s="61">
        <f t="shared" si="152"/>
        <v>1</v>
      </c>
      <c r="AE197" s="60">
        <f>COUNTIFS(配置清单!$G:$G,G197,配置清单!H:H,"MDE",配置清单!N:N,"在岗")</f>
        <v>15</v>
      </c>
      <c r="AF197" s="61">
        <f t="shared" si="153"/>
        <v>1</v>
      </c>
      <c r="AG197" s="60">
        <f>COUNTIFS(配置清单!$G:$G,G197,配置清单!$H:$H,"MDE",配置清单!$N:$N,"在岗",配置清单!$P:$P,"&lt;&gt;暂不胜任")</f>
        <v>15</v>
      </c>
      <c r="AH197" s="61">
        <f t="shared" si="154"/>
        <v>1</v>
      </c>
      <c r="AI197" s="62">
        <f>COUNTIFS(配置清单!G:G,G197,配置清单!H:H,"TPM",配置清单!N:N,"在岗")+COUNTIFS(配置清单!G:G,G197,配置清单!H:H,"TC",配置清单!N:N,"在岗")</f>
        <v>17</v>
      </c>
      <c r="AJ197" s="61">
        <f t="shared" si="155"/>
        <v>1</v>
      </c>
      <c r="AK197" s="60">
        <f>COUNTIFS(配置清单!G:G,G197,配置清单!H:H,"TPM",配置清单!N:N,"在岗",配置清单!P:P,"&lt;&gt;暂不胜任")+COUNTIFS(配置清单!G:G,G197,配置清单!H:H,"TC",配置清单!N:N,"在岗",配置清单!P:P,"&lt;&gt;暂不胜任")</f>
        <v>17</v>
      </c>
      <c r="AL197" s="61">
        <f t="shared" si="156"/>
        <v>1</v>
      </c>
      <c r="AM197" s="60">
        <f>COUNTIFS(配置清单!G:G,G197,配置清单!H:H,"TSE",配置清单!N:N,"在岗")</f>
        <v>1</v>
      </c>
      <c r="AN197" s="61">
        <f t="shared" si="157"/>
        <v>1</v>
      </c>
      <c r="AO197" s="60">
        <f>COUNTIFS(配置清单!G:G,G197,配置清单!H:H,"TSE",配置清单!N:N,"在岗",配置清单!P:P,"&lt;&gt;暂不胜任")</f>
        <v>1</v>
      </c>
      <c r="AP197" s="61">
        <f t="shared" si="158"/>
        <v>1</v>
      </c>
      <c r="AQ197" s="60">
        <f>COUNTIFS(配置清单!$G:$G,G197,配置清单!H:H,"QA",配置清单!N:N,"在岗")</f>
        <v>1</v>
      </c>
      <c r="AR197" s="61">
        <f t="shared" si="159"/>
        <v>1</v>
      </c>
      <c r="AS197" s="60">
        <f>COUNTIFS(配置清单!$G:$G,G197,配置清单!$H:$H,"QA",配置清单!$N:$N,"在岗",配置清单!$P:$P,"&lt;&gt;暂不胜任")</f>
        <v>1</v>
      </c>
      <c r="AT197" s="61">
        <f t="shared" si="160"/>
        <v>1</v>
      </c>
      <c r="AU197" s="60">
        <f>COUNTIFS(配置清单!G:G,规划及评估!G197,配置清单!H:H,"BA",配置清单!N:N,"在岗")</f>
        <v>0</v>
      </c>
      <c r="AV197" s="61" t="str">
        <f t="shared" si="161"/>
        <v>NA</v>
      </c>
      <c r="AW197" s="60">
        <f>COUNTIFS(配置清单!G:G,G197,配置清单!H:H,"BA",配置清单!N:N,"在岗",配置清单!P:P,"&lt;&gt;暂不胜任")</f>
        <v>0</v>
      </c>
      <c r="AX197" s="61" t="str">
        <f t="shared" si="162"/>
        <v>NA</v>
      </c>
      <c r="AY197" s="60">
        <f>COUNTIFS(配置清单!G:G,规划及评估!G197,配置清单!H:H,"IA",配置清单!N:N,"在岗")</f>
        <v>0</v>
      </c>
      <c r="AZ197" s="61" t="str">
        <f t="shared" si="163"/>
        <v>NA</v>
      </c>
      <c r="BA197" s="60">
        <f>COUNTIFS(配置清单!G:G,G197,配置清单!H:H,"IA",配置清单!N:N,"在岗",配置清单!P:P,"&lt;&gt;暂不胜任")</f>
        <v>0</v>
      </c>
      <c r="BB197" s="61" t="str">
        <f t="shared" si="164"/>
        <v>NA</v>
      </c>
      <c r="BC197" s="60">
        <f>COUNTIFS(配置清单!G:G,规划及评估!G197,配置清单!H:H,"产品经理",配置清单!N:N,"在岗")</f>
        <v>0</v>
      </c>
      <c r="BD197" s="61" t="str">
        <f t="shared" si="165"/>
        <v>NA</v>
      </c>
      <c r="BE197" s="60">
        <f>COUNTIFS(配置清单!G:G,G197,配置清单!H:H,"产品经理",配置清单!N:N,"在岗",配置清单!P:P,"&lt;&gt;暂不胜任")</f>
        <v>0</v>
      </c>
      <c r="BF197" s="61" t="str">
        <f t="shared" si="166"/>
        <v>NA</v>
      </c>
      <c r="BG197" s="63">
        <f t="shared" si="167"/>
        <v>42</v>
      </c>
      <c r="BH197" s="64">
        <f t="shared" si="168"/>
        <v>42</v>
      </c>
      <c r="BI197" s="64">
        <f t="shared" si="169"/>
        <v>42</v>
      </c>
      <c r="BJ197" s="64">
        <f t="shared" si="170"/>
        <v>42</v>
      </c>
      <c r="BK197" s="65">
        <f t="shared" si="171"/>
        <v>1</v>
      </c>
      <c r="BL197" s="66">
        <f t="shared" si="172"/>
        <v>1</v>
      </c>
      <c r="BM197" s="92">
        <f t="shared" si="173"/>
        <v>6</v>
      </c>
      <c r="BN197" s="92">
        <f t="shared" si="174"/>
        <v>6</v>
      </c>
      <c r="BO197" s="92">
        <f t="shared" si="175"/>
        <v>2</v>
      </c>
      <c r="BP197" s="92">
        <f t="shared" si="176"/>
        <v>2</v>
      </c>
      <c r="BQ197" s="92">
        <f t="shared" si="177"/>
        <v>15</v>
      </c>
      <c r="BR197" s="92">
        <f t="shared" si="178"/>
        <v>15</v>
      </c>
      <c r="BS197" s="92">
        <f t="shared" si="179"/>
        <v>17</v>
      </c>
      <c r="BT197" s="92">
        <f t="shared" si="180"/>
        <v>17</v>
      </c>
      <c r="BU197" s="92">
        <f t="shared" si="181"/>
        <v>1</v>
      </c>
      <c r="BV197" s="92">
        <f t="shared" si="182"/>
        <v>1</v>
      </c>
      <c r="BW197" s="92">
        <f t="shared" si="183"/>
        <v>1</v>
      </c>
      <c r="BX197" s="92">
        <f t="shared" si="184"/>
        <v>1</v>
      </c>
      <c r="BY197" s="92">
        <f t="shared" si="185"/>
        <v>0</v>
      </c>
      <c r="BZ197" s="92">
        <f t="shared" si="186"/>
        <v>0</v>
      </c>
      <c r="CA197" s="92">
        <f t="shared" si="187"/>
        <v>0</v>
      </c>
      <c r="CB197" s="92">
        <f t="shared" si="188"/>
        <v>0</v>
      </c>
      <c r="CC197" s="92">
        <f t="shared" si="189"/>
        <v>0</v>
      </c>
      <c r="CD197" s="92">
        <f t="shared" si="190"/>
        <v>0</v>
      </c>
    </row>
    <row r="198" spans="1:82" hidden="1">
      <c r="A198" s="34">
        <v>45</v>
      </c>
      <c r="B198" s="34" t="s">
        <v>2872</v>
      </c>
      <c r="C198" s="34" t="s">
        <v>1067</v>
      </c>
      <c r="D198" s="34" t="s">
        <v>1066</v>
      </c>
      <c r="E198" s="34" t="s">
        <v>3404</v>
      </c>
      <c r="F198" s="34" t="s">
        <v>3651</v>
      </c>
      <c r="G198" s="34" t="s">
        <v>3652</v>
      </c>
      <c r="H198" s="34" t="s">
        <v>4</v>
      </c>
      <c r="I198" s="34" t="s">
        <v>4</v>
      </c>
      <c r="J198" s="34" t="s">
        <v>195</v>
      </c>
      <c r="K198" s="34" t="s">
        <v>195</v>
      </c>
      <c r="L198" s="34" t="s">
        <v>3983</v>
      </c>
      <c r="M198" s="34" t="s">
        <v>3419</v>
      </c>
      <c r="N198" s="34">
        <v>1</v>
      </c>
      <c r="O198" s="34">
        <v>0</v>
      </c>
      <c r="P198" s="34">
        <v>1</v>
      </c>
      <c r="Q198" s="34">
        <v>1</v>
      </c>
      <c r="R198" s="34">
        <v>0</v>
      </c>
      <c r="S198" s="34">
        <v>1</v>
      </c>
      <c r="T198" s="34">
        <v>0</v>
      </c>
      <c r="U198" s="77">
        <v>0</v>
      </c>
      <c r="V198" s="136">
        <v>0</v>
      </c>
      <c r="W198" s="60">
        <f>COUNTIFS(配置清单!G:G,G198,配置清单!$H:$H,"PM",配置清单!$N:$N,"在岗")</f>
        <v>1</v>
      </c>
      <c r="X198" s="61">
        <f t="shared" si="149"/>
        <v>1</v>
      </c>
      <c r="Y198" s="60">
        <f>COUNTIFS(配置清单!$G:$G,G198,配置清单!$H:$H,"PM",配置清单!$N:$N,"在岗",配置清单!$P:$P,"&lt;&gt;暂不胜任")</f>
        <v>1</v>
      </c>
      <c r="Z198" s="61">
        <f t="shared" si="150"/>
        <v>1</v>
      </c>
      <c r="AA198" s="62">
        <f>COUNTIFS(配置清单!$G:$G,G198,配置清单!$H:$H,"SE",配置清单!$N:$N,"在岗")+COUNTIFS(配置清单!$G:$G,G198,配置清单!$H:$H,"SA",配置清单!$N:$N,"在岗")</f>
        <v>0</v>
      </c>
      <c r="AB198" s="61" t="str">
        <f t="shared" si="151"/>
        <v>NA</v>
      </c>
      <c r="AC198" s="60">
        <f>COUNTIFS(配置清单!$G:$G,G198,配置清单!$H:$H,"SE",配置清单!$N:$N,"在岗",配置清单!$P:$P,"&lt;&gt;暂不胜任")+COUNTIFS(配置清单!$G:$G,G198,配置清单!$H:$H,"SA",配置清单!$N:$N,"在岗",配置清单!$P:$P,"&lt;&gt;暂不胜任")</f>
        <v>0</v>
      </c>
      <c r="AD198" s="61" t="str">
        <f t="shared" si="152"/>
        <v>NA</v>
      </c>
      <c r="AE198" s="60">
        <f>COUNTIFS(配置清单!$G:$G,G198,配置清单!H:H,"MDE",配置清单!N:N,"在岗")</f>
        <v>1</v>
      </c>
      <c r="AF198" s="61">
        <f t="shared" si="153"/>
        <v>1</v>
      </c>
      <c r="AG198" s="60">
        <f>COUNTIFS(配置清单!$G:$G,G198,配置清单!$H:$H,"MDE",配置清单!$N:$N,"在岗",配置清单!$P:$P,"&lt;&gt;暂不胜任")</f>
        <v>1</v>
      </c>
      <c r="AH198" s="61">
        <f t="shared" si="154"/>
        <v>1</v>
      </c>
      <c r="AI198" s="62">
        <f>COUNTIFS(配置清单!G:G,G198,配置清单!H:H,"TPM",配置清单!N:N,"在岗")+COUNTIFS(配置清单!G:G,G198,配置清单!H:H,"TC",配置清单!N:N,"在岗")</f>
        <v>1</v>
      </c>
      <c r="AJ198" s="61">
        <f t="shared" si="155"/>
        <v>1</v>
      </c>
      <c r="AK198" s="60">
        <f>COUNTIFS(配置清单!G:G,G198,配置清单!H:H,"TPM",配置清单!N:N,"在岗",配置清单!P:P,"&lt;&gt;暂不胜任")+COUNTIFS(配置清单!G:G,G198,配置清单!H:H,"TC",配置清单!N:N,"在岗",配置清单!P:P,"&lt;&gt;暂不胜任")</f>
        <v>1</v>
      </c>
      <c r="AL198" s="61">
        <f t="shared" si="156"/>
        <v>1</v>
      </c>
      <c r="AM198" s="60">
        <f>COUNTIFS(配置清单!G:G,G198,配置清单!H:H,"TSE",配置清单!N:N,"在岗")</f>
        <v>0</v>
      </c>
      <c r="AN198" s="61" t="str">
        <f t="shared" si="157"/>
        <v>NA</v>
      </c>
      <c r="AO198" s="60">
        <f>COUNTIFS(配置清单!G:G,G198,配置清单!H:H,"TSE",配置清单!N:N,"在岗",配置清单!P:P,"&lt;&gt;暂不胜任")</f>
        <v>0</v>
      </c>
      <c r="AP198" s="61" t="str">
        <f t="shared" si="158"/>
        <v>NA</v>
      </c>
      <c r="AQ198" s="60">
        <f>COUNTIFS(配置清单!$G:$G,G198,配置清单!H:H,"QA",配置清单!N:N,"在岗")</f>
        <v>1</v>
      </c>
      <c r="AR198" s="61">
        <f t="shared" si="159"/>
        <v>1</v>
      </c>
      <c r="AS198" s="60">
        <f>COUNTIFS(配置清单!$G:$G,G198,配置清单!$H:$H,"QA",配置清单!$N:$N,"在岗",配置清单!$P:$P,"&lt;&gt;暂不胜任")</f>
        <v>1</v>
      </c>
      <c r="AT198" s="61">
        <f t="shared" si="160"/>
        <v>1</v>
      </c>
      <c r="AU198" s="60">
        <f>COUNTIFS(配置清单!G:G,规划及评估!G198,配置清单!H:H,"BA",配置清单!N:N,"在岗")</f>
        <v>0</v>
      </c>
      <c r="AV198" s="61" t="str">
        <f t="shared" si="161"/>
        <v>NA</v>
      </c>
      <c r="AW198" s="60">
        <f>COUNTIFS(配置清单!G:G,G198,配置清单!H:H,"BA",配置清单!N:N,"在岗",配置清单!P:P,"&lt;&gt;暂不胜任")</f>
        <v>0</v>
      </c>
      <c r="AX198" s="61" t="str">
        <f t="shared" si="162"/>
        <v>NA</v>
      </c>
      <c r="AY198" s="60">
        <f>COUNTIFS(配置清单!G:G,规划及评估!G198,配置清单!H:H,"IA",配置清单!N:N,"在岗")</f>
        <v>0</v>
      </c>
      <c r="AZ198" s="61" t="str">
        <f t="shared" si="163"/>
        <v>NA</v>
      </c>
      <c r="BA198" s="60">
        <f>COUNTIFS(配置清单!G:G,G198,配置清单!H:H,"IA",配置清单!N:N,"在岗",配置清单!P:P,"&lt;&gt;暂不胜任")</f>
        <v>0</v>
      </c>
      <c r="BB198" s="61" t="str">
        <f t="shared" si="164"/>
        <v>NA</v>
      </c>
      <c r="BC198" s="60">
        <f>COUNTIFS(配置清单!G:G,规划及评估!G198,配置清单!H:H,"产品经理",配置清单!N:N,"在岗")</f>
        <v>0</v>
      </c>
      <c r="BD198" s="61" t="str">
        <f t="shared" si="165"/>
        <v>NA</v>
      </c>
      <c r="BE198" s="60">
        <f>COUNTIFS(配置清单!G:G,G198,配置清单!H:H,"产品经理",配置清单!N:N,"在岗",配置清单!P:P,"&lt;&gt;暂不胜任")</f>
        <v>0</v>
      </c>
      <c r="BF198" s="61" t="str">
        <f t="shared" si="166"/>
        <v>NA</v>
      </c>
      <c r="BG198" s="63">
        <f t="shared" si="167"/>
        <v>4</v>
      </c>
      <c r="BH198" s="64">
        <f t="shared" si="168"/>
        <v>4</v>
      </c>
      <c r="BI198" s="64">
        <f t="shared" si="169"/>
        <v>4</v>
      </c>
      <c r="BJ198" s="64">
        <f t="shared" si="170"/>
        <v>4</v>
      </c>
      <c r="BK198" s="65">
        <f t="shared" si="171"/>
        <v>1</v>
      </c>
      <c r="BL198" s="66">
        <f t="shared" si="172"/>
        <v>1</v>
      </c>
      <c r="BM198" s="92">
        <f t="shared" si="173"/>
        <v>1</v>
      </c>
      <c r="BN198" s="92">
        <f t="shared" si="174"/>
        <v>1</v>
      </c>
      <c r="BO198" s="92">
        <f t="shared" si="175"/>
        <v>0</v>
      </c>
      <c r="BP198" s="92">
        <f t="shared" si="176"/>
        <v>0</v>
      </c>
      <c r="BQ198" s="92">
        <f t="shared" si="177"/>
        <v>1</v>
      </c>
      <c r="BR198" s="92">
        <f t="shared" si="178"/>
        <v>1</v>
      </c>
      <c r="BS198" s="92">
        <f t="shared" si="179"/>
        <v>1</v>
      </c>
      <c r="BT198" s="92">
        <f t="shared" si="180"/>
        <v>1</v>
      </c>
      <c r="BU198" s="92">
        <f t="shared" si="181"/>
        <v>0</v>
      </c>
      <c r="BV198" s="92">
        <f t="shared" si="182"/>
        <v>0</v>
      </c>
      <c r="BW198" s="92">
        <f t="shared" si="183"/>
        <v>1</v>
      </c>
      <c r="BX198" s="92">
        <f t="shared" si="184"/>
        <v>1</v>
      </c>
      <c r="BY198" s="92">
        <f t="shared" si="185"/>
        <v>0</v>
      </c>
      <c r="BZ198" s="92">
        <f t="shared" si="186"/>
        <v>0</v>
      </c>
      <c r="CA198" s="92">
        <f t="shared" si="187"/>
        <v>0</v>
      </c>
      <c r="CB198" s="92">
        <f t="shared" si="188"/>
        <v>0</v>
      </c>
      <c r="CC198" s="92">
        <f t="shared" si="189"/>
        <v>0</v>
      </c>
      <c r="CD198" s="92">
        <f t="shared" si="190"/>
        <v>0</v>
      </c>
    </row>
    <row r="199" spans="1:82" hidden="1">
      <c r="A199" s="34">
        <v>46</v>
      </c>
      <c r="B199" s="34" t="s">
        <v>2872</v>
      </c>
      <c r="C199" s="34" t="s">
        <v>1067</v>
      </c>
      <c r="D199" s="34" t="s">
        <v>1066</v>
      </c>
      <c r="E199" s="34" t="s">
        <v>3404</v>
      </c>
      <c r="F199" s="34" t="s">
        <v>3989</v>
      </c>
      <c r="G199" s="34" t="s">
        <v>3607</v>
      </c>
      <c r="H199" s="34" t="s">
        <v>7</v>
      </c>
      <c r="I199" s="34" t="s">
        <v>7</v>
      </c>
      <c r="J199" s="34" t="s">
        <v>195</v>
      </c>
      <c r="K199" s="34" t="s">
        <v>195</v>
      </c>
      <c r="L199" s="34" t="s">
        <v>3990</v>
      </c>
      <c r="M199" s="34" t="s">
        <v>3988</v>
      </c>
      <c r="N199" s="34">
        <v>1</v>
      </c>
      <c r="O199" s="34">
        <v>0</v>
      </c>
      <c r="P199" s="34">
        <v>2</v>
      </c>
      <c r="Q199" s="34">
        <v>1</v>
      </c>
      <c r="R199" s="34">
        <v>0</v>
      </c>
      <c r="S199" s="34">
        <v>1</v>
      </c>
      <c r="T199" s="34">
        <v>0</v>
      </c>
      <c r="U199" s="77">
        <v>0</v>
      </c>
      <c r="V199" s="136">
        <v>0</v>
      </c>
      <c r="W199" s="60">
        <f>COUNTIFS(配置清单!G:G,G199,配置清单!$H:$H,"PM",配置清单!$N:$N,"在岗")</f>
        <v>2</v>
      </c>
      <c r="X199" s="61">
        <f t="shared" si="149"/>
        <v>1</v>
      </c>
      <c r="Y199" s="60">
        <f>COUNTIFS(配置清单!$G:$G,G199,配置清单!$H:$H,"PM",配置清单!$N:$N,"在岗",配置清单!$P:$P,"&lt;&gt;暂不胜任")</f>
        <v>2</v>
      </c>
      <c r="Z199" s="61">
        <f t="shared" si="150"/>
        <v>1</v>
      </c>
      <c r="AA199" s="62">
        <f>COUNTIFS(配置清单!$G:$G,G199,配置清单!$H:$H,"SE",配置清单!$N:$N,"在岗")+COUNTIFS(配置清单!$G:$G,G199,配置清单!$H:$H,"SA",配置清单!$N:$N,"在岗")</f>
        <v>0</v>
      </c>
      <c r="AB199" s="61" t="str">
        <f t="shared" si="151"/>
        <v>NA</v>
      </c>
      <c r="AC199" s="60">
        <f>COUNTIFS(配置清单!$G:$G,G199,配置清单!$H:$H,"SE",配置清单!$N:$N,"在岗",配置清单!$P:$P,"&lt;&gt;暂不胜任")+COUNTIFS(配置清单!$G:$G,G199,配置清单!$H:$H,"SA",配置清单!$N:$N,"在岗",配置清单!$P:$P,"&lt;&gt;暂不胜任")</f>
        <v>0</v>
      </c>
      <c r="AD199" s="61" t="str">
        <f t="shared" si="152"/>
        <v>NA</v>
      </c>
      <c r="AE199" s="60">
        <f>COUNTIFS(配置清单!$G:$G,G199,配置清单!H:H,"MDE",配置清单!N:N,"在岗")</f>
        <v>2</v>
      </c>
      <c r="AF199" s="61">
        <f t="shared" si="153"/>
        <v>1</v>
      </c>
      <c r="AG199" s="60">
        <f>COUNTIFS(配置清单!$G:$G,G199,配置清单!$H:$H,"MDE",配置清单!$N:$N,"在岗",配置清单!$P:$P,"&lt;&gt;暂不胜任")</f>
        <v>2</v>
      </c>
      <c r="AH199" s="61">
        <f t="shared" si="154"/>
        <v>1</v>
      </c>
      <c r="AI199" s="62">
        <f>COUNTIFS(配置清单!G:G,G199,配置清单!H:H,"TPM",配置清单!N:N,"在岗")+COUNTIFS(配置清单!G:G,G199,配置清单!H:H,"TC",配置清单!N:N,"在岗")</f>
        <v>1</v>
      </c>
      <c r="AJ199" s="61">
        <f t="shared" si="155"/>
        <v>1</v>
      </c>
      <c r="AK199" s="60">
        <f>COUNTIFS(配置清单!G:G,G199,配置清单!H:H,"TPM",配置清单!N:N,"在岗",配置清单!P:P,"&lt;&gt;暂不胜任")+COUNTIFS(配置清单!G:G,G199,配置清单!H:H,"TC",配置清单!N:N,"在岗",配置清单!P:P,"&lt;&gt;暂不胜任")</f>
        <v>1</v>
      </c>
      <c r="AL199" s="61">
        <f t="shared" si="156"/>
        <v>1</v>
      </c>
      <c r="AM199" s="60">
        <f>COUNTIFS(配置清单!G:G,G199,配置清单!H:H,"TSE",配置清单!N:N,"在岗")</f>
        <v>0</v>
      </c>
      <c r="AN199" s="61" t="str">
        <f t="shared" si="157"/>
        <v>NA</v>
      </c>
      <c r="AO199" s="60">
        <f>COUNTIFS(配置清单!G:G,G199,配置清单!H:H,"TSE",配置清单!N:N,"在岗",配置清单!P:P,"&lt;&gt;暂不胜任")</f>
        <v>0</v>
      </c>
      <c r="AP199" s="61" t="str">
        <f t="shared" si="158"/>
        <v>NA</v>
      </c>
      <c r="AQ199" s="60">
        <f>COUNTIFS(配置清单!$G:$G,G199,配置清单!H:H,"QA",配置清单!N:N,"在岗")</f>
        <v>1</v>
      </c>
      <c r="AR199" s="61">
        <f t="shared" si="159"/>
        <v>1</v>
      </c>
      <c r="AS199" s="60">
        <f>COUNTIFS(配置清单!$G:$G,G199,配置清单!$H:$H,"QA",配置清单!$N:$N,"在岗",配置清单!$P:$P,"&lt;&gt;暂不胜任")</f>
        <v>1</v>
      </c>
      <c r="AT199" s="61">
        <f t="shared" si="160"/>
        <v>1</v>
      </c>
      <c r="AU199" s="60">
        <f>COUNTIFS(配置清单!G:G,规划及评估!G199,配置清单!H:H,"BA",配置清单!N:N,"在岗")</f>
        <v>0</v>
      </c>
      <c r="AV199" s="61" t="str">
        <f t="shared" si="161"/>
        <v>NA</v>
      </c>
      <c r="AW199" s="60">
        <f>COUNTIFS(配置清单!G:G,G199,配置清单!H:H,"BA",配置清单!N:N,"在岗",配置清单!P:P,"&lt;&gt;暂不胜任")</f>
        <v>0</v>
      </c>
      <c r="AX199" s="61" t="str">
        <f t="shared" si="162"/>
        <v>NA</v>
      </c>
      <c r="AY199" s="60">
        <f>COUNTIFS(配置清单!G:G,规划及评估!G199,配置清单!H:H,"IA",配置清单!N:N,"在岗")</f>
        <v>0</v>
      </c>
      <c r="AZ199" s="61" t="str">
        <f t="shared" si="163"/>
        <v>NA</v>
      </c>
      <c r="BA199" s="60">
        <f>COUNTIFS(配置清单!G:G,G199,配置清单!H:H,"IA",配置清单!N:N,"在岗",配置清单!P:P,"&lt;&gt;暂不胜任")</f>
        <v>0</v>
      </c>
      <c r="BB199" s="61" t="str">
        <f t="shared" si="164"/>
        <v>NA</v>
      </c>
      <c r="BC199" s="60">
        <f>COUNTIFS(配置清单!G:G,规划及评估!G199,配置清单!H:H,"产品经理",配置清单!N:N,"在岗")</f>
        <v>0</v>
      </c>
      <c r="BD199" s="61" t="str">
        <f t="shared" si="165"/>
        <v>NA</v>
      </c>
      <c r="BE199" s="60">
        <f>COUNTIFS(配置清单!G:G,G199,配置清单!H:H,"产品经理",配置清单!N:N,"在岗",配置清单!P:P,"&lt;&gt;暂不胜任")</f>
        <v>0</v>
      </c>
      <c r="BF199" s="61" t="str">
        <f t="shared" si="166"/>
        <v>NA</v>
      </c>
      <c r="BG199" s="63">
        <f t="shared" si="167"/>
        <v>5</v>
      </c>
      <c r="BH199" s="64">
        <f t="shared" si="168"/>
        <v>6</v>
      </c>
      <c r="BI199" s="64">
        <f t="shared" si="169"/>
        <v>5</v>
      </c>
      <c r="BJ199" s="64">
        <f t="shared" si="170"/>
        <v>5</v>
      </c>
      <c r="BK199" s="65">
        <f t="shared" si="171"/>
        <v>1</v>
      </c>
      <c r="BL199" s="66">
        <f t="shared" si="172"/>
        <v>1</v>
      </c>
      <c r="BM199" s="92">
        <f t="shared" si="173"/>
        <v>1</v>
      </c>
      <c r="BN199" s="92">
        <f t="shared" si="174"/>
        <v>1</v>
      </c>
      <c r="BO199" s="92">
        <f t="shared" si="175"/>
        <v>0</v>
      </c>
      <c r="BP199" s="92">
        <f t="shared" si="176"/>
        <v>0</v>
      </c>
      <c r="BQ199" s="92">
        <f t="shared" si="177"/>
        <v>2</v>
      </c>
      <c r="BR199" s="92">
        <f t="shared" si="178"/>
        <v>2</v>
      </c>
      <c r="BS199" s="92">
        <f t="shared" si="179"/>
        <v>1</v>
      </c>
      <c r="BT199" s="92">
        <f t="shared" si="180"/>
        <v>1</v>
      </c>
      <c r="BU199" s="92">
        <f t="shared" si="181"/>
        <v>0</v>
      </c>
      <c r="BV199" s="92">
        <f t="shared" si="182"/>
        <v>0</v>
      </c>
      <c r="BW199" s="92">
        <f t="shared" si="183"/>
        <v>1</v>
      </c>
      <c r="BX199" s="92">
        <f t="shared" si="184"/>
        <v>1</v>
      </c>
      <c r="BY199" s="92">
        <f t="shared" si="185"/>
        <v>0</v>
      </c>
      <c r="BZ199" s="92">
        <f t="shared" si="186"/>
        <v>0</v>
      </c>
      <c r="CA199" s="92">
        <f t="shared" si="187"/>
        <v>0</v>
      </c>
      <c r="CB199" s="92">
        <f t="shared" si="188"/>
        <v>0</v>
      </c>
      <c r="CC199" s="92">
        <f t="shared" si="189"/>
        <v>0</v>
      </c>
      <c r="CD199" s="92">
        <f t="shared" si="190"/>
        <v>0</v>
      </c>
    </row>
    <row r="200" spans="1:82" hidden="1">
      <c r="A200" s="34">
        <v>47</v>
      </c>
      <c r="B200" s="34" t="s">
        <v>2872</v>
      </c>
      <c r="C200" s="34" t="s">
        <v>1067</v>
      </c>
      <c r="D200" s="34" t="s">
        <v>1066</v>
      </c>
      <c r="E200" s="34" t="s">
        <v>3404</v>
      </c>
      <c r="F200" s="34" t="s">
        <v>3549</v>
      </c>
      <c r="G200" s="34" t="s">
        <v>3550</v>
      </c>
      <c r="H200" s="34" t="s">
        <v>7</v>
      </c>
      <c r="I200" s="34" t="s">
        <v>7</v>
      </c>
      <c r="J200" s="34" t="s">
        <v>195</v>
      </c>
      <c r="K200" s="34" t="s">
        <v>195</v>
      </c>
      <c r="L200" s="34" t="s">
        <v>3983</v>
      </c>
      <c r="M200" s="34" t="s">
        <v>3419</v>
      </c>
      <c r="N200" s="34">
        <v>1</v>
      </c>
      <c r="O200" s="34">
        <v>0</v>
      </c>
      <c r="P200" s="34">
        <v>2</v>
      </c>
      <c r="Q200" s="34">
        <v>2</v>
      </c>
      <c r="R200" s="34">
        <v>1</v>
      </c>
      <c r="S200" s="34">
        <v>1</v>
      </c>
      <c r="T200" s="34">
        <v>0</v>
      </c>
      <c r="U200" s="77">
        <v>0</v>
      </c>
      <c r="V200" s="136">
        <v>0</v>
      </c>
      <c r="W200" s="60">
        <f>COUNTIFS(配置清单!G:G,G200,配置清单!$H:$H,"PM",配置清单!$N:$N,"在岗")</f>
        <v>4</v>
      </c>
      <c r="X200" s="61">
        <f t="shared" si="149"/>
        <v>1</v>
      </c>
      <c r="Y200" s="60">
        <f>COUNTIFS(配置清单!$G:$G,G200,配置清单!$H:$H,"PM",配置清单!$N:$N,"在岗",配置清单!$P:$P,"&lt;&gt;暂不胜任")</f>
        <v>4</v>
      </c>
      <c r="Z200" s="61">
        <f t="shared" si="150"/>
        <v>1</v>
      </c>
      <c r="AA200" s="62">
        <f>COUNTIFS(配置清单!$G:$G,G200,配置清单!$H:$H,"SE",配置清单!$N:$N,"在岗")+COUNTIFS(配置清单!$G:$G,G200,配置清单!$H:$H,"SA",配置清单!$N:$N,"在岗")</f>
        <v>0</v>
      </c>
      <c r="AB200" s="61" t="str">
        <f t="shared" si="151"/>
        <v>NA</v>
      </c>
      <c r="AC200" s="60">
        <f>COUNTIFS(配置清单!$G:$G,G200,配置清单!$H:$H,"SE",配置清单!$N:$N,"在岗",配置清单!$P:$P,"&lt;&gt;暂不胜任")+COUNTIFS(配置清单!$G:$G,G200,配置清单!$H:$H,"SA",配置清单!$N:$N,"在岗",配置清单!$P:$P,"&lt;&gt;暂不胜任")</f>
        <v>0</v>
      </c>
      <c r="AD200" s="61" t="str">
        <f t="shared" si="152"/>
        <v>NA</v>
      </c>
      <c r="AE200" s="60">
        <f>COUNTIFS(配置清单!$G:$G,G200,配置清单!H:H,"MDE",配置清单!N:N,"在岗")</f>
        <v>2</v>
      </c>
      <c r="AF200" s="61">
        <f t="shared" si="153"/>
        <v>1</v>
      </c>
      <c r="AG200" s="60">
        <f>COUNTIFS(配置清单!$G:$G,G200,配置清单!$H:$H,"MDE",配置清单!$N:$N,"在岗",配置清单!$P:$P,"&lt;&gt;暂不胜任")</f>
        <v>2</v>
      </c>
      <c r="AH200" s="61">
        <f t="shared" si="154"/>
        <v>1</v>
      </c>
      <c r="AI200" s="62">
        <f>COUNTIFS(配置清单!G:G,G200,配置清单!H:H,"TPM",配置清单!N:N,"在岗")+COUNTIFS(配置清单!G:G,G200,配置清单!H:H,"TC",配置清单!N:N,"在岗")</f>
        <v>2</v>
      </c>
      <c r="AJ200" s="61">
        <f t="shared" si="155"/>
        <v>1</v>
      </c>
      <c r="AK200" s="60">
        <f>COUNTIFS(配置清单!G:G,G200,配置清单!H:H,"TPM",配置清单!N:N,"在岗",配置清单!P:P,"&lt;&gt;暂不胜任")+COUNTIFS(配置清单!G:G,G200,配置清单!H:H,"TC",配置清单!N:N,"在岗",配置清单!P:P,"&lt;&gt;暂不胜任")</f>
        <v>2</v>
      </c>
      <c r="AL200" s="61">
        <f t="shared" si="156"/>
        <v>1</v>
      </c>
      <c r="AM200" s="60">
        <f>COUNTIFS(配置清单!G:G,G200,配置清单!H:H,"TSE",配置清单!N:N,"在岗")</f>
        <v>2</v>
      </c>
      <c r="AN200" s="61">
        <f t="shared" si="157"/>
        <v>1</v>
      </c>
      <c r="AO200" s="60">
        <f>COUNTIFS(配置清单!G:G,G200,配置清单!H:H,"TSE",配置清单!N:N,"在岗",配置清单!P:P,"&lt;&gt;暂不胜任")</f>
        <v>2</v>
      </c>
      <c r="AP200" s="61">
        <f t="shared" si="158"/>
        <v>1</v>
      </c>
      <c r="AQ200" s="60">
        <f>COUNTIFS(配置清单!$G:$G,G200,配置清单!H:H,"QA",配置清单!N:N,"在岗")</f>
        <v>1</v>
      </c>
      <c r="AR200" s="61">
        <f t="shared" si="159"/>
        <v>1</v>
      </c>
      <c r="AS200" s="60">
        <f>COUNTIFS(配置清单!$G:$G,G200,配置清单!$H:$H,"QA",配置清单!$N:$N,"在岗",配置清单!$P:$P,"&lt;&gt;暂不胜任")</f>
        <v>1</v>
      </c>
      <c r="AT200" s="61">
        <f t="shared" si="160"/>
        <v>1</v>
      </c>
      <c r="AU200" s="60">
        <f>COUNTIFS(配置清单!G:G,规划及评估!G200,配置清单!H:H,"BA",配置清单!N:N,"在岗")</f>
        <v>0</v>
      </c>
      <c r="AV200" s="61" t="str">
        <f t="shared" si="161"/>
        <v>NA</v>
      </c>
      <c r="AW200" s="60">
        <f>COUNTIFS(配置清单!G:G,G200,配置清单!H:H,"BA",配置清单!N:N,"在岗",配置清单!P:P,"&lt;&gt;暂不胜任")</f>
        <v>0</v>
      </c>
      <c r="AX200" s="61" t="str">
        <f t="shared" si="162"/>
        <v>NA</v>
      </c>
      <c r="AY200" s="60">
        <f>COUNTIFS(配置清单!G:G,规划及评估!G200,配置清单!H:H,"IA",配置清单!N:N,"在岗")</f>
        <v>0</v>
      </c>
      <c r="AZ200" s="61" t="str">
        <f t="shared" si="163"/>
        <v>NA</v>
      </c>
      <c r="BA200" s="60">
        <f>COUNTIFS(配置清单!G:G,G200,配置清单!H:H,"IA",配置清单!N:N,"在岗",配置清单!P:P,"&lt;&gt;暂不胜任")</f>
        <v>0</v>
      </c>
      <c r="BB200" s="61" t="str">
        <f t="shared" si="164"/>
        <v>NA</v>
      </c>
      <c r="BC200" s="60">
        <f>COUNTIFS(配置清单!G:G,规划及评估!G200,配置清单!H:H,"产品经理",配置清单!N:N,"在岗")</f>
        <v>0</v>
      </c>
      <c r="BD200" s="61" t="str">
        <f t="shared" si="165"/>
        <v>NA</v>
      </c>
      <c r="BE200" s="60">
        <f>COUNTIFS(配置清单!G:G,G200,配置清单!H:H,"产品经理",配置清单!N:N,"在岗",配置清单!P:P,"&lt;&gt;暂不胜任")</f>
        <v>0</v>
      </c>
      <c r="BF200" s="61" t="str">
        <f t="shared" si="166"/>
        <v>NA</v>
      </c>
      <c r="BG200" s="63">
        <f t="shared" si="167"/>
        <v>7</v>
      </c>
      <c r="BH200" s="64">
        <f t="shared" si="168"/>
        <v>11</v>
      </c>
      <c r="BI200" s="64">
        <f t="shared" si="169"/>
        <v>7</v>
      </c>
      <c r="BJ200" s="64">
        <f t="shared" si="170"/>
        <v>7</v>
      </c>
      <c r="BK200" s="65">
        <f t="shared" si="171"/>
        <v>1</v>
      </c>
      <c r="BL200" s="66">
        <f t="shared" si="172"/>
        <v>1</v>
      </c>
      <c r="BM200" s="92">
        <f t="shared" si="173"/>
        <v>1</v>
      </c>
      <c r="BN200" s="92">
        <f t="shared" si="174"/>
        <v>1</v>
      </c>
      <c r="BO200" s="92">
        <f t="shared" si="175"/>
        <v>0</v>
      </c>
      <c r="BP200" s="92">
        <f t="shared" si="176"/>
        <v>0</v>
      </c>
      <c r="BQ200" s="92">
        <f t="shared" si="177"/>
        <v>2</v>
      </c>
      <c r="BR200" s="92">
        <f t="shared" si="178"/>
        <v>2</v>
      </c>
      <c r="BS200" s="92">
        <f t="shared" si="179"/>
        <v>2</v>
      </c>
      <c r="BT200" s="92">
        <f t="shared" si="180"/>
        <v>2</v>
      </c>
      <c r="BU200" s="92">
        <f t="shared" si="181"/>
        <v>1</v>
      </c>
      <c r="BV200" s="92">
        <f t="shared" si="182"/>
        <v>1</v>
      </c>
      <c r="BW200" s="92">
        <f t="shared" si="183"/>
        <v>1</v>
      </c>
      <c r="BX200" s="92">
        <f t="shared" si="184"/>
        <v>1</v>
      </c>
      <c r="BY200" s="92">
        <f t="shared" si="185"/>
        <v>0</v>
      </c>
      <c r="BZ200" s="92">
        <f t="shared" si="186"/>
        <v>0</v>
      </c>
      <c r="CA200" s="92">
        <f t="shared" si="187"/>
        <v>0</v>
      </c>
      <c r="CB200" s="92">
        <f t="shared" si="188"/>
        <v>0</v>
      </c>
      <c r="CC200" s="92">
        <f t="shared" si="189"/>
        <v>0</v>
      </c>
      <c r="CD200" s="92">
        <f t="shared" si="190"/>
        <v>0</v>
      </c>
    </row>
    <row r="201" spans="1:82" hidden="1">
      <c r="A201" s="34">
        <v>48</v>
      </c>
      <c r="B201" s="34" t="s">
        <v>2872</v>
      </c>
      <c r="C201" s="34" t="s">
        <v>1067</v>
      </c>
      <c r="D201" s="34" t="s">
        <v>204</v>
      </c>
      <c r="E201" s="34" t="s">
        <v>3662</v>
      </c>
      <c r="F201" s="34" t="s">
        <v>3731</v>
      </c>
      <c r="G201" s="34" t="s">
        <v>3732</v>
      </c>
      <c r="H201" s="34" t="s">
        <v>4</v>
      </c>
      <c r="I201" s="34" t="s">
        <v>4</v>
      </c>
      <c r="J201" s="34" t="s">
        <v>34</v>
      </c>
      <c r="K201" s="34" t="s">
        <v>34</v>
      </c>
      <c r="L201" s="34" t="s">
        <v>3983</v>
      </c>
      <c r="M201" s="34" t="s">
        <v>3991</v>
      </c>
      <c r="N201" s="34">
        <v>3</v>
      </c>
      <c r="O201" s="34">
        <v>2</v>
      </c>
      <c r="P201" s="34">
        <v>4</v>
      </c>
      <c r="Q201" s="34">
        <v>1</v>
      </c>
      <c r="R201" s="34">
        <v>0</v>
      </c>
      <c r="S201" s="34">
        <v>1</v>
      </c>
      <c r="T201" s="34">
        <v>0</v>
      </c>
      <c r="U201" s="77">
        <v>0</v>
      </c>
      <c r="V201" s="136">
        <v>0</v>
      </c>
      <c r="W201" s="60">
        <f>COUNTIFS(配置清单!G:G,G201,配置清单!$H:$H,"PM",配置清单!$N:$N,"在岗")</f>
        <v>3</v>
      </c>
      <c r="X201" s="61">
        <f t="shared" si="149"/>
        <v>1</v>
      </c>
      <c r="Y201" s="60">
        <f>COUNTIFS(配置清单!$G:$G,G201,配置清单!$H:$H,"PM",配置清单!$N:$N,"在岗",配置清单!$P:$P,"&lt;&gt;暂不胜任")</f>
        <v>3</v>
      </c>
      <c r="Z201" s="61">
        <f t="shared" si="150"/>
        <v>1</v>
      </c>
      <c r="AA201" s="62">
        <f>COUNTIFS(配置清单!$G:$G,G201,配置清单!$H:$H,"SE",配置清单!$N:$N,"在岗")+COUNTIFS(配置清单!$G:$G,G201,配置清单!$H:$H,"SA",配置清单!$N:$N,"在岗")</f>
        <v>2</v>
      </c>
      <c r="AB201" s="61">
        <f t="shared" si="151"/>
        <v>1</v>
      </c>
      <c r="AC201" s="60">
        <f>COUNTIFS(配置清单!$G:$G,G201,配置清单!$H:$H,"SE",配置清单!$N:$N,"在岗",配置清单!$P:$P,"&lt;&gt;暂不胜任")+COUNTIFS(配置清单!$G:$G,G201,配置清单!$H:$H,"SA",配置清单!$N:$N,"在岗",配置清单!$P:$P,"&lt;&gt;暂不胜任")</f>
        <v>2</v>
      </c>
      <c r="AD201" s="61">
        <f t="shared" si="152"/>
        <v>1</v>
      </c>
      <c r="AE201" s="60">
        <f>COUNTIFS(配置清单!$G:$G,G201,配置清单!H:H,"MDE",配置清单!N:N,"在岗")</f>
        <v>4</v>
      </c>
      <c r="AF201" s="61">
        <f t="shared" si="153"/>
        <v>1</v>
      </c>
      <c r="AG201" s="60">
        <f>COUNTIFS(配置清单!$G:$G,G201,配置清单!$H:$H,"MDE",配置清单!$N:$N,"在岗",配置清单!$P:$P,"&lt;&gt;暂不胜任")</f>
        <v>4</v>
      </c>
      <c r="AH201" s="61">
        <f t="shared" si="154"/>
        <v>1</v>
      </c>
      <c r="AI201" s="62">
        <f>COUNTIFS(配置清单!G:G,G201,配置清单!H:H,"TPM",配置清单!N:N,"在岗")+COUNTIFS(配置清单!G:G,G201,配置清单!H:H,"TC",配置清单!N:N,"在岗")</f>
        <v>1</v>
      </c>
      <c r="AJ201" s="61">
        <f t="shared" si="155"/>
        <v>1</v>
      </c>
      <c r="AK201" s="60">
        <f>COUNTIFS(配置清单!G:G,G201,配置清单!H:H,"TPM",配置清单!N:N,"在岗",配置清单!P:P,"&lt;&gt;暂不胜任")+COUNTIFS(配置清单!G:G,G201,配置清单!H:H,"TC",配置清单!N:N,"在岗",配置清单!P:P,"&lt;&gt;暂不胜任")</f>
        <v>1</v>
      </c>
      <c r="AL201" s="61">
        <f t="shared" si="156"/>
        <v>1</v>
      </c>
      <c r="AM201" s="60">
        <f>COUNTIFS(配置清单!G:G,G201,配置清单!H:H,"TSE",配置清单!N:N,"在岗")</f>
        <v>0</v>
      </c>
      <c r="AN201" s="61" t="str">
        <f t="shared" si="157"/>
        <v>NA</v>
      </c>
      <c r="AO201" s="60">
        <f>COUNTIFS(配置清单!G:G,G201,配置清单!H:H,"TSE",配置清单!N:N,"在岗",配置清单!P:P,"&lt;&gt;暂不胜任")</f>
        <v>0</v>
      </c>
      <c r="AP201" s="61" t="str">
        <f t="shared" si="158"/>
        <v>NA</v>
      </c>
      <c r="AQ201" s="60">
        <f>COUNTIFS(配置清单!$G:$G,G201,配置清单!H:H,"QA",配置清单!N:N,"在岗")</f>
        <v>1</v>
      </c>
      <c r="AR201" s="61">
        <f t="shared" si="159"/>
        <v>1</v>
      </c>
      <c r="AS201" s="60">
        <f>COUNTIFS(配置清单!$G:$G,G201,配置清单!$H:$H,"QA",配置清单!$N:$N,"在岗",配置清单!$P:$P,"&lt;&gt;暂不胜任")</f>
        <v>1</v>
      </c>
      <c r="AT201" s="61">
        <f t="shared" si="160"/>
        <v>1</v>
      </c>
      <c r="AU201" s="60">
        <f>COUNTIFS(配置清单!G:G,规划及评估!G201,配置清单!H:H,"BA",配置清单!N:N,"在岗")</f>
        <v>0</v>
      </c>
      <c r="AV201" s="61" t="str">
        <f t="shared" si="161"/>
        <v>NA</v>
      </c>
      <c r="AW201" s="60">
        <f>COUNTIFS(配置清单!G:G,G201,配置清单!H:H,"BA",配置清单!N:N,"在岗",配置清单!P:P,"&lt;&gt;暂不胜任")</f>
        <v>0</v>
      </c>
      <c r="AX201" s="61" t="str">
        <f t="shared" si="162"/>
        <v>NA</v>
      </c>
      <c r="AY201" s="60">
        <f>COUNTIFS(配置清单!G:G,规划及评估!G201,配置清单!H:H,"IA",配置清单!N:N,"在岗")</f>
        <v>0</v>
      </c>
      <c r="AZ201" s="61" t="str">
        <f t="shared" si="163"/>
        <v>NA</v>
      </c>
      <c r="BA201" s="60">
        <f>COUNTIFS(配置清单!G:G,G201,配置清单!H:H,"IA",配置清单!N:N,"在岗",配置清单!P:P,"&lt;&gt;暂不胜任")</f>
        <v>0</v>
      </c>
      <c r="BB201" s="61" t="str">
        <f t="shared" si="164"/>
        <v>NA</v>
      </c>
      <c r="BC201" s="60">
        <f>COUNTIFS(配置清单!G:G,规划及评估!G201,配置清单!H:H,"产品经理",配置清单!N:N,"在岗")</f>
        <v>0</v>
      </c>
      <c r="BD201" s="61" t="str">
        <f t="shared" si="165"/>
        <v>NA</v>
      </c>
      <c r="BE201" s="60">
        <f>COUNTIFS(配置清单!G:G,G201,配置清单!H:H,"产品经理",配置清单!N:N,"在岗",配置清单!P:P,"&lt;&gt;暂不胜任")</f>
        <v>0</v>
      </c>
      <c r="BF201" s="61" t="str">
        <f t="shared" si="166"/>
        <v>NA</v>
      </c>
      <c r="BG201" s="63">
        <f t="shared" si="167"/>
        <v>11</v>
      </c>
      <c r="BH201" s="64">
        <f t="shared" si="168"/>
        <v>11</v>
      </c>
      <c r="BI201" s="64">
        <f t="shared" si="169"/>
        <v>11</v>
      </c>
      <c r="BJ201" s="64">
        <f t="shared" si="170"/>
        <v>11</v>
      </c>
      <c r="BK201" s="65">
        <f t="shared" si="171"/>
        <v>1</v>
      </c>
      <c r="BL201" s="66">
        <f t="shared" si="172"/>
        <v>1</v>
      </c>
      <c r="BM201" s="92">
        <f t="shared" si="173"/>
        <v>3</v>
      </c>
      <c r="BN201" s="92">
        <f t="shared" si="174"/>
        <v>3</v>
      </c>
      <c r="BO201" s="92">
        <f t="shared" si="175"/>
        <v>2</v>
      </c>
      <c r="BP201" s="92">
        <f t="shared" si="176"/>
        <v>2</v>
      </c>
      <c r="BQ201" s="92">
        <f t="shared" si="177"/>
        <v>4</v>
      </c>
      <c r="BR201" s="92">
        <f t="shared" si="178"/>
        <v>4</v>
      </c>
      <c r="BS201" s="92">
        <f t="shared" si="179"/>
        <v>1</v>
      </c>
      <c r="BT201" s="92">
        <f t="shared" si="180"/>
        <v>1</v>
      </c>
      <c r="BU201" s="92">
        <f t="shared" si="181"/>
        <v>0</v>
      </c>
      <c r="BV201" s="92">
        <f t="shared" si="182"/>
        <v>0</v>
      </c>
      <c r="BW201" s="92">
        <f t="shared" si="183"/>
        <v>1</v>
      </c>
      <c r="BX201" s="92">
        <f t="shared" si="184"/>
        <v>1</v>
      </c>
      <c r="BY201" s="92">
        <f t="shared" si="185"/>
        <v>0</v>
      </c>
      <c r="BZ201" s="92">
        <f t="shared" si="186"/>
        <v>0</v>
      </c>
      <c r="CA201" s="92">
        <f t="shared" si="187"/>
        <v>0</v>
      </c>
      <c r="CB201" s="92">
        <f t="shared" si="188"/>
        <v>0</v>
      </c>
      <c r="CC201" s="92">
        <f t="shared" si="189"/>
        <v>0</v>
      </c>
      <c r="CD201" s="92">
        <f t="shared" si="190"/>
        <v>0</v>
      </c>
    </row>
    <row r="202" spans="1:82" hidden="1">
      <c r="A202" s="34">
        <v>49</v>
      </c>
      <c r="B202" s="34" t="s">
        <v>2872</v>
      </c>
      <c r="C202" s="34" t="s">
        <v>1067</v>
      </c>
      <c r="D202" s="34" t="s">
        <v>204</v>
      </c>
      <c r="E202" s="34" t="s">
        <v>3662</v>
      </c>
      <c r="F202" s="34" t="s">
        <v>3663</v>
      </c>
      <c r="G202" s="34" t="s">
        <v>3664</v>
      </c>
      <c r="H202" s="34" t="s">
        <v>7</v>
      </c>
      <c r="I202" s="34" t="s">
        <v>7</v>
      </c>
      <c r="J202" s="34" t="s">
        <v>195</v>
      </c>
      <c r="K202" s="34" t="s">
        <v>195</v>
      </c>
      <c r="L202" s="34" t="s">
        <v>3983</v>
      </c>
      <c r="M202" s="34" t="s">
        <v>3677</v>
      </c>
      <c r="N202" s="34">
        <v>1</v>
      </c>
      <c r="O202" s="34">
        <v>0</v>
      </c>
      <c r="P202" s="34">
        <v>2</v>
      </c>
      <c r="Q202" s="34">
        <v>1</v>
      </c>
      <c r="R202" s="34">
        <v>1</v>
      </c>
      <c r="S202" s="34">
        <v>1</v>
      </c>
      <c r="T202" s="34">
        <v>0</v>
      </c>
      <c r="U202" s="77">
        <v>0</v>
      </c>
      <c r="V202" s="136">
        <v>0</v>
      </c>
      <c r="W202" s="60">
        <f>COUNTIFS(配置清单!G:G,G202,配置清单!$H:$H,"PM",配置清单!$N:$N,"在岗")</f>
        <v>1</v>
      </c>
      <c r="X202" s="61">
        <f t="shared" si="149"/>
        <v>1</v>
      </c>
      <c r="Y202" s="60">
        <f>COUNTIFS(配置清单!$G:$G,G202,配置清单!$H:$H,"PM",配置清单!$N:$N,"在岗",配置清单!$P:$P,"&lt;&gt;暂不胜任")</f>
        <v>1</v>
      </c>
      <c r="Z202" s="61">
        <f t="shared" si="150"/>
        <v>1</v>
      </c>
      <c r="AA202" s="62">
        <f>COUNTIFS(配置清单!$G:$G,G202,配置清单!$H:$H,"SE",配置清单!$N:$N,"在岗")+COUNTIFS(配置清单!$G:$G,G202,配置清单!$H:$H,"SA",配置清单!$N:$N,"在岗")</f>
        <v>0</v>
      </c>
      <c r="AB202" s="61" t="str">
        <f t="shared" si="151"/>
        <v>NA</v>
      </c>
      <c r="AC202" s="60">
        <f>COUNTIFS(配置清单!$G:$G,G202,配置清单!$H:$H,"SE",配置清单!$N:$N,"在岗",配置清单!$P:$P,"&lt;&gt;暂不胜任")+COUNTIFS(配置清单!$G:$G,G202,配置清单!$H:$H,"SA",配置清单!$N:$N,"在岗",配置清单!$P:$P,"&lt;&gt;暂不胜任")</f>
        <v>0</v>
      </c>
      <c r="AD202" s="61" t="str">
        <f t="shared" si="152"/>
        <v>NA</v>
      </c>
      <c r="AE202" s="60">
        <f>COUNTIFS(配置清单!$G:$G,G202,配置清单!H:H,"MDE",配置清单!N:N,"在岗")</f>
        <v>2</v>
      </c>
      <c r="AF202" s="61">
        <f t="shared" si="153"/>
        <v>1</v>
      </c>
      <c r="AG202" s="60">
        <f>COUNTIFS(配置清单!$G:$G,G202,配置清单!$H:$H,"MDE",配置清单!$N:$N,"在岗",配置清单!$P:$P,"&lt;&gt;暂不胜任")</f>
        <v>2</v>
      </c>
      <c r="AH202" s="61">
        <f t="shared" si="154"/>
        <v>1</v>
      </c>
      <c r="AI202" s="62">
        <f>COUNTIFS(配置清单!G:G,G202,配置清单!H:H,"TPM",配置清单!N:N,"在岗")+COUNTIFS(配置清单!G:G,G202,配置清单!H:H,"TC",配置清单!N:N,"在岗")</f>
        <v>1</v>
      </c>
      <c r="AJ202" s="61">
        <f t="shared" si="155"/>
        <v>1</v>
      </c>
      <c r="AK202" s="60">
        <f>COUNTIFS(配置清单!G:G,G202,配置清单!H:H,"TPM",配置清单!N:N,"在岗",配置清单!P:P,"&lt;&gt;暂不胜任")+COUNTIFS(配置清单!G:G,G202,配置清单!H:H,"TC",配置清单!N:N,"在岗",配置清单!P:P,"&lt;&gt;暂不胜任")</f>
        <v>1</v>
      </c>
      <c r="AL202" s="61">
        <f t="shared" si="156"/>
        <v>1</v>
      </c>
      <c r="AM202" s="60">
        <f>COUNTIFS(配置清单!G:G,G202,配置清单!H:H,"TSE",配置清单!N:N,"在岗")</f>
        <v>1</v>
      </c>
      <c r="AN202" s="61">
        <f t="shared" si="157"/>
        <v>1</v>
      </c>
      <c r="AO202" s="60">
        <f>COUNTIFS(配置清单!G:G,G202,配置清单!H:H,"TSE",配置清单!N:N,"在岗",配置清单!P:P,"&lt;&gt;暂不胜任")</f>
        <v>1</v>
      </c>
      <c r="AP202" s="61">
        <f t="shared" si="158"/>
        <v>1</v>
      </c>
      <c r="AQ202" s="60">
        <f>COUNTIFS(配置清单!$G:$G,G202,配置清单!H:H,"QA",配置清单!N:N,"在岗")</f>
        <v>1</v>
      </c>
      <c r="AR202" s="61">
        <f t="shared" si="159"/>
        <v>1</v>
      </c>
      <c r="AS202" s="60">
        <f>COUNTIFS(配置清单!$G:$G,G202,配置清单!$H:$H,"QA",配置清单!$N:$N,"在岗",配置清单!$P:$P,"&lt;&gt;暂不胜任")</f>
        <v>1</v>
      </c>
      <c r="AT202" s="61">
        <f t="shared" si="160"/>
        <v>1</v>
      </c>
      <c r="AU202" s="60">
        <f>COUNTIFS(配置清单!G:G,规划及评估!G202,配置清单!H:H,"BA",配置清单!N:N,"在岗")</f>
        <v>0</v>
      </c>
      <c r="AV202" s="61" t="str">
        <f t="shared" si="161"/>
        <v>NA</v>
      </c>
      <c r="AW202" s="60">
        <f>COUNTIFS(配置清单!G:G,G202,配置清单!H:H,"BA",配置清单!N:N,"在岗",配置清单!P:P,"&lt;&gt;暂不胜任")</f>
        <v>0</v>
      </c>
      <c r="AX202" s="61" t="str">
        <f t="shared" si="162"/>
        <v>NA</v>
      </c>
      <c r="AY202" s="60">
        <f>COUNTIFS(配置清单!G:G,规划及评估!G202,配置清单!H:H,"IA",配置清单!N:N,"在岗")</f>
        <v>0</v>
      </c>
      <c r="AZ202" s="61" t="str">
        <f t="shared" si="163"/>
        <v>NA</v>
      </c>
      <c r="BA202" s="60">
        <f>COUNTIFS(配置清单!G:G,G202,配置清单!H:H,"IA",配置清单!N:N,"在岗",配置清单!P:P,"&lt;&gt;暂不胜任")</f>
        <v>0</v>
      </c>
      <c r="BB202" s="61" t="str">
        <f t="shared" si="164"/>
        <v>NA</v>
      </c>
      <c r="BC202" s="60">
        <f>COUNTIFS(配置清单!G:G,规划及评估!G202,配置清单!H:H,"产品经理",配置清单!N:N,"在岗")</f>
        <v>0</v>
      </c>
      <c r="BD202" s="61" t="str">
        <f t="shared" si="165"/>
        <v>NA</v>
      </c>
      <c r="BE202" s="60">
        <f>COUNTIFS(配置清单!G:G,G202,配置清单!H:H,"产品经理",配置清单!N:N,"在岗",配置清单!P:P,"&lt;&gt;暂不胜任")</f>
        <v>0</v>
      </c>
      <c r="BF202" s="61" t="str">
        <f t="shared" si="166"/>
        <v>NA</v>
      </c>
      <c r="BG202" s="63">
        <f t="shared" si="167"/>
        <v>6</v>
      </c>
      <c r="BH202" s="64">
        <f t="shared" si="168"/>
        <v>6</v>
      </c>
      <c r="BI202" s="64">
        <f t="shared" si="169"/>
        <v>6</v>
      </c>
      <c r="BJ202" s="64">
        <f t="shared" si="170"/>
        <v>6</v>
      </c>
      <c r="BK202" s="65">
        <f t="shared" si="171"/>
        <v>1</v>
      </c>
      <c r="BL202" s="66">
        <f t="shared" si="172"/>
        <v>1</v>
      </c>
      <c r="BM202" s="92">
        <f t="shared" si="173"/>
        <v>1</v>
      </c>
      <c r="BN202" s="92">
        <f t="shared" si="174"/>
        <v>1</v>
      </c>
      <c r="BO202" s="92">
        <f t="shared" si="175"/>
        <v>0</v>
      </c>
      <c r="BP202" s="92">
        <f t="shared" si="176"/>
        <v>0</v>
      </c>
      <c r="BQ202" s="92">
        <f t="shared" si="177"/>
        <v>2</v>
      </c>
      <c r="BR202" s="92">
        <f t="shared" si="178"/>
        <v>2</v>
      </c>
      <c r="BS202" s="92">
        <f t="shared" si="179"/>
        <v>1</v>
      </c>
      <c r="BT202" s="92">
        <f t="shared" si="180"/>
        <v>1</v>
      </c>
      <c r="BU202" s="92">
        <f t="shared" si="181"/>
        <v>1</v>
      </c>
      <c r="BV202" s="92">
        <f t="shared" si="182"/>
        <v>1</v>
      </c>
      <c r="BW202" s="92">
        <f t="shared" si="183"/>
        <v>1</v>
      </c>
      <c r="BX202" s="92">
        <f t="shared" si="184"/>
        <v>1</v>
      </c>
      <c r="BY202" s="92">
        <f t="shared" si="185"/>
        <v>0</v>
      </c>
      <c r="BZ202" s="92">
        <f t="shared" si="186"/>
        <v>0</v>
      </c>
      <c r="CA202" s="92">
        <f t="shared" si="187"/>
        <v>0</v>
      </c>
      <c r="CB202" s="92">
        <f t="shared" si="188"/>
        <v>0</v>
      </c>
      <c r="CC202" s="92">
        <f t="shared" si="189"/>
        <v>0</v>
      </c>
      <c r="CD202" s="92">
        <f t="shared" si="190"/>
        <v>0</v>
      </c>
    </row>
    <row r="203" spans="1:82" hidden="1">
      <c r="A203" s="34">
        <v>50</v>
      </c>
      <c r="B203" s="34" t="s">
        <v>2872</v>
      </c>
      <c r="C203" s="34" t="s">
        <v>1067</v>
      </c>
      <c r="D203" s="34" t="s">
        <v>204</v>
      </c>
      <c r="E203" s="34" t="s">
        <v>3662</v>
      </c>
      <c r="F203" s="34" t="s">
        <v>3663</v>
      </c>
      <c r="G203" s="34" t="s">
        <v>3681</v>
      </c>
      <c r="H203" s="34" t="s">
        <v>4</v>
      </c>
      <c r="I203" s="34" t="s">
        <v>4</v>
      </c>
      <c r="J203" s="34" t="s">
        <v>34</v>
      </c>
      <c r="K203" s="34" t="s">
        <v>34</v>
      </c>
      <c r="L203" s="34" t="s">
        <v>3983</v>
      </c>
      <c r="M203" s="34" t="s">
        <v>3677</v>
      </c>
      <c r="N203" s="34">
        <v>2</v>
      </c>
      <c r="O203" s="34">
        <v>0</v>
      </c>
      <c r="P203" s="34">
        <v>2</v>
      </c>
      <c r="Q203" s="34">
        <v>1</v>
      </c>
      <c r="R203" s="34">
        <v>1</v>
      </c>
      <c r="S203" s="34">
        <v>1</v>
      </c>
      <c r="T203" s="34">
        <v>0</v>
      </c>
      <c r="U203" s="77">
        <v>0</v>
      </c>
      <c r="V203" s="136">
        <v>0</v>
      </c>
      <c r="W203" s="60">
        <f>COUNTIFS(配置清单!G:G,G203,配置清单!$H:$H,"PM",配置清单!$N:$N,"在岗")</f>
        <v>2</v>
      </c>
      <c r="X203" s="61">
        <f t="shared" si="149"/>
        <v>1</v>
      </c>
      <c r="Y203" s="60">
        <f>COUNTIFS(配置清单!$G:$G,G203,配置清单!$H:$H,"PM",配置清单!$N:$N,"在岗",配置清单!$P:$P,"&lt;&gt;暂不胜任")</f>
        <v>1</v>
      </c>
      <c r="Z203" s="61">
        <f t="shared" si="150"/>
        <v>0.5</v>
      </c>
      <c r="AA203" s="62">
        <f>COUNTIFS(配置清单!$G:$G,G203,配置清单!$H:$H,"SE",配置清单!$N:$N,"在岗")+COUNTIFS(配置清单!$G:$G,G203,配置清单!$H:$H,"SA",配置清单!$N:$N,"在岗")</f>
        <v>0</v>
      </c>
      <c r="AB203" s="61" t="str">
        <f t="shared" si="151"/>
        <v>NA</v>
      </c>
      <c r="AC203" s="60">
        <f>COUNTIFS(配置清单!$G:$G,G203,配置清单!$H:$H,"SE",配置清单!$N:$N,"在岗",配置清单!$P:$P,"&lt;&gt;暂不胜任")+COUNTIFS(配置清单!$G:$G,G203,配置清单!$H:$H,"SA",配置清单!$N:$N,"在岗",配置清单!$P:$P,"&lt;&gt;暂不胜任")</f>
        <v>0</v>
      </c>
      <c r="AD203" s="61" t="str">
        <f t="shared" si="152"/>
        <v>NA</v>
      </c>
      <c r="AE203" s="60">
        <f>COUNTIFS(配置清单!$G:$G,G203,配置清单!H:H,"MDE",配置清单!N:N,"在岗")</f>
        <v>2</v>
      </c>
      <c r="AF203" s="61">
        <f t="shared" si="153"/>
        <v>1</v>
      </c>
      <c r="AG203" s="60">
        <f>COUNTIFS(配置清单!$G:$G,G203,配置清单!$H:$H,"MDE",配置清单!$N:$N,"在岗",配置清单!$P:$P,"&lt;&gt;暂不胜任")</f>
        <v>2</v>
      </c>
      <c r="AH203" s="61">
        <f t="shared" si="154"/>
        <v>1</v>
      </c>
      <c r="AI203" s="62">
        <f>COUNTIFS(配置清单!G:G,G203,配置清单!H:H,"TPM",配置清单!N:N,"在岗")+COUNTIFS(配置清单!G:G,G203,配置清单!H:H,"TC",配置清单!N:N,"在岗")</f>
        <v>1</v>
      </c>
      <c r="AJ203" s="61">
        <f t="shared" si="155"/>
        <v>1</v>
      </c>
      <c r="AK203" s="60">
        <f>COUNTIFS(配置清单!G:G,G203,配置清单!H:H,"TPM",配置清单!N:N,"在岗",配置清单!P:P,"&lt;&gt;暂不胜任")+COUNTIFS(配置清单!G:G,G203,配置清单!H:H,"TC",配置清单!N:N,"在岗",配置清单!P:P,"&lt;&gt;暂不胜任")</f>
        <v>1</v>
      </c>
      <c r="AL203" s="61">
        <f t="shared" si="156"/>
        <v>1</v>
      </c>
      <c r="AM203" s="60">
        <f>COUNTIFS(配置清单!G:G,G203,配置清单!H:H,"TSE",配置清单!N:N,"在岗")</f>
        <v>1</v>
      </c>
      <c r="AN203" s="61">
        <f t="shared" si="157"/>
        <v>1</v>
      </c>
      <c r="AO203" s="60">
        <f>COUNTIFS(配置清单!G:G,G203,配置清单!H:H,"TSE",配置清单!N:N,"在岗",配置清单!P:P,"&lt;&gt;暂不胜任")</f>
        <v>0</v>
      </c>
      <c r="AP203" s="61">
        <f t="shared" si="158"/>
        <v>0</v>
      </c>
      <c r="AQ203" s="60">
        <f>COUNTIFS(配置清单!$G:$G,G203,配置清单!H:H,"QA",配置清单!N:N,"在岗")</f>
        <v>1</v>
      </c>
      <c r="AR203" s="61">
        <f t="shared" si="159"/>
        <v>1</v>
      </c>
      <c r="AS203" s="60">
        <f>COUNTIFS(配置清单!$G:$G,G203,配置清单!$H:$H,"QA",配置清单!$N:$N,"在岗",配置清单!$P:$P,"&lt;&gt;暂不胜任")</f>
        <v>1</v>
      </c>
      <c r="AT203" s="61">
        <f t="shared" si="160"/>
        <v>1</v>
      </c>
      <c r="AU203" s="60">
        <f>COUNTIFS(配置清单!G:G,规划及评估!G203,配置清单!H:H,"BA",配置清单!N:N,"在岗")</f>
        <v>0</v>
      </c>
      <c r="AV203" s="61" t="str">
        <f t="shared" si="161"/>
        <v>NA</v>
      </c>
      <c r="AW203" s="60">
        <f>COUNTIFS(配置清单!G:G,G203,配置清单!H:H,"BA",配置清单!N:N,"在岗",配置清单!P:P,"&lt;&gt;暂不胜任")</f>
        <v>0</v>
      </c>
      <c r="AX203" s="61" t="str">
        <f t="shared" si="162"/>
        <v>NA</v>
      </c>
      <c r="AY203" s="60">
        <f>COUNTIFS(配置清单!G:G,规划及评估!G203,配置清单!H:H,"IA",配置清单!N:N,"在岗")</f>
        <v>0</v>
      </c>
      <c r="AZ203" s="61" t="str">
        <f t="shared" si="163"/>
        <v>NA</v>
      </c>
      <c r="BA203" s="60">
        <f>COUNTIFS(配置清单!G:G,G203,配置清单!H:H,"IA",配置清单!N:N,"在岗",配置清单!P:P,"&lt;&gt;暂不胜任")</f>
        <v>0</v>
      </c>
      <c r="BB203" s="61" t="str">
        <f t="shared" si="164"/>
        <v>NA</v>
      </c>
      <c r="BC203" s="60">
        <f>COUNTIFS(配置清单!G:G,规划及评估!G203,配置清单!H:H,"产品经理",配置清单!N:N,"在岗")</f>
        <v>0</v>
      </c>
      <c r="BD203" s="61" t="str">
        <f t="shared" si="165"/>
        <v>NA</v>
      </c>
      <c r="BE203" s="60">
        <f>COUNTIFS(配置清单!G:G,G203,配置清单!H:H,"产品经理",配置清单!N:N,"在岗",配置清单!P:P,"&lt;&gt;暂不胜任")</f>
        <v>0</v>
      </c>
      <c r="BF203" s="61" t="str">
        <f t="shared" si="166"/>
        <v>NA</v>
      </c>
      <c r="BG203" s="63">
        <f t="shared" si="167"/>
        <v>7</v>
      </c>
      <c r="BH203" s="64">
        <f t="shared" si="168"/>
        <v>7</v>
      </c>
      <c r="BI203" s="64">
        <f t="shared" si="169"/>
        <v>7</v>
      </c>
      <c r="BJ203" s="64">
        <f t="shared" si="170"/>
        <v>5</v>
      </c>
      <c r="BK203" s="65">
        <f t="shared" si="171"/>
        <v>1</v>
      </c>
      <c r="BL203" s="66">
        <f t="shared" si="172"/>
        <v>0.7142857142857143</v>
      </c>
      <c r="BM203" s="92">
        <f t="shared" si="173"/>
        <v>2</v>
      </c>
      <c r="BN203" s="92">
        <f t="shared" si="174"/>
        <v>1</v>
      </c>
      <c r="BO203" s="92">
        <f t="shared" si="175"/>
        <v>0</v>
      </c>
      <c r="BP203" s="92">
        <f t="shared" si="176"/>
        <v>0</v>
      </c>
      <c r="BQ203" s="92">
        <f t="shared" si="177"/>
        <v>2</v>
      </c>
      <c r="BR203" s="92">
        <f t="shared" si="178"/>
        <v>2</v>
      </c>
      <c r="BS203" s="92">
        <f t="shared" si="179"/>
        <v>1</v>
      </c>
      <c r="BT203" s="92">
        <f t="shared" si="180"/>
        <v>1</v>
      </c>
      <c r="BU203" s="92">
        <f t="shared" si="181"/>
        <v>1</v>
      </c>
      <c r="BV203" s="92">
        <f t="shared" si="182"/>
        <v>0</v>
      </c>
      <c r="BW203" s="92">
        <f t="shared" si="183"/>
        <v>1</v>
      </c>
      <c r="BX203" s="92">
        <f t="shared" si="184"/>
        <v>1</v>
      </c>
      <c r="BY203" s="92">
        <f t="shared" si="185"/>
        <v>0</v>
      </c>
      <c r="BZ203" s="92">
        <f t="shared" si="186"/>
        <v>0</v>
      </c>
      <c r="CA203" s="92">
        <f t="shared" si="187"/>
        <v>0</v>
      </c>
      <c r="CB203" s="92">
        <f t="shared" si="188"/>
        <v>0</v>
      </c>
      <c r="CC203" s="92">
        <f t="shared" si="189"/>
        <v>0</v>
      </c>
      <c r="CD203" s="92">
        <f t="shared" si="190"/>
        <v>0</v>
      </c>
    </row>
    <row r="204" spans="1:82" hidden="1">
      <c r="A204" s="34">
        <v>51</v>
      </c>
      <c r="B204" s="34" t="s">
        <v>2872</v>
      </c>
      <c r="C204" s="34" t="s">
        <v>1067</v>
      </c>
      <c r="D204" s="34" t="s">
        <v>204</v>
      </c>
      <c r="E204" s="34" t="s">
        <v>3662</v>
      </c>
      <c r="F204" s="34" t="s">
        <v>3663</v>
      </c>
      <c r="G204" s="34" t="s">
        <v>3710</v>
      </c>
      <c r="H204" s="34" t="s">
        <v>10</v>
      </c>
      <c r="I204" s="34" t="s">
        <v>10</v>
      </c>
      <c r="J204" s="34" t="s">
        <v>3715</v>
      </c>
      <c r="K204" s="34" t="s">
        <v>3715</v>
      </c>
      <c r="L204" s="34" t="s">
        <v>3983</v>
      </c>
      <c r="M204" s="34" t="s">
        <v>3677</v>
      </c>
      <c r="N204" s="34">
        <v>1</v>
      </c>
      <c r="O204" s="34">
        <v>1</v>
      </c>
      <c r="P204" s="34">
        <v>1</v>
      </c>
      <c r="Q204" s="34">
        <v>1</v>
      </c>
      <c r="R204" s="34">
        <v>0</v>
      </c>
      <c r="S204" s="34">
        <v>1</v>
      </c>
      <c r="T204" s="34">
        <v>0</v>
      </c>
      <c r="U204" s="77">
        <v>0</v>
      </c>
      <c r="V204" s="136">
        <v>0</v>
      </c>
      <c r="W204" s="60">
        <f>COUNTIFS(配置清单!G:G,G204,配置清单!$H:$H,"PM",配置清单!$N:$N,"在岗")</f>
        <v>1</v>
      </c>
      <c r="X204" s="61">
        <f t="shared" si="149"/>
        <v>1</v>
      </c>
      <c r="Y204" s="60">
        <f>COUNTIFS(配置清单!$G:$G,G204,配置清单!$H:$H,"PM",配置清单!$N:$N,"在岗",配置清单!$P:$P,"&lt;&gt;暂不胜任")</f>
        <v>0</v>
      </c>
      <c r="Z204" s="61">
        <f t="shared" si="150"/>
        <v>0</v>
      </c>
      <c r="AA204" s="62">
        <f>COUNTIFS(配置清单!$G:$G,G204,配置清单!$H:$H,"SE",配置清单!$N:$N,"在岗")+COUNTIFS(配置清单!$G:$G,G204,配置清单!$H:$H,"SA",配置清单!$N:$N,"在岗")</f>
        <v>1</v>
      </c>
      <c r="AB204" s="61">
        <f t="shared" si="151"/>
        <v>1</v>
      </c>
      <c r="AC204" s="60">
        <f>COUNTIFS(配置清单!$G:$G,G204,配置清单!$H:$H,"SE",配置清单!$N:$N,"在岗",配置清单!$P:$P,"&lt;&gt;暂不胜任")+COUNTIFS(配置清单!$G:$G,G204,配置清单!$H:$H,"SA",配置清单!$N:$N,"在岗",配置清单!$P:$P,"&lt;&gt;暂不胜任")</f>
        <v>1</v>
      </c>
      <c r="AD204" s="61">
        <f t="shared" si="152"/>
        <v>1</v>
      </c>
      <c r="AE204" s="60">
        <f>COUNTIFS(配置清单!$G:$G,G204,配置清单!H:H,"MDE",配置清单!N:N,"在岗")</f>
        <v>2</v>
      </c>
      <c r="AF204" s="61">
        <f t="shared" si="153"/>
        <v>1</v>
      </c>
      <c r="AG204" s="60">
        <f>COUNTIFS(配置清单!$G:$G,G204,配置清单!$H:$H,"MDE",配置清单!$N:$N,"在岗",配置清单!$P:$P,"&lt;&gt;暂不胜任")</f>
        <v>2</v>
      </c>
      <c r="AH204" s="61">
        <f t="shared" si="154"/>
        <v>1</v>
      </c>
      <c r="AI204" s="62">
        <f>COUNTIFS(配置清单!G:G,G204,配置清单!H:H,"TPM",配置清单!N:N,"在岗")+COUNTIFS(配置清单!G:G,G204,配置清单!H:H,"TC",配置清单!N:N,"在岗")</f>
        <v>2</v>
      </c>
      <c r="AJ204" s="61">
        <f t="shared" si="155"/>
        <v>1</v>
      </c>
      <c r="AK204" s="60">
        <f>COUNTIFS(配置清单!G:G,G204,配置清单!H:H,"TPM",配置清单!N:N,"在岗",配置清单!P:P,"&lt;&gt;暂不胜任")+COUNTIFS(配置清单!G:G,G204,配置清单!H:H,"TC",配置清单!N:N,"在岗",配置清单!P:P,"&lt;&gt;暂不胜任")</f>
        <v>1</v>
      </c>
      <c r="AL204" s="61">
        <f t="shared" si="156"/>
        <v>1</v>
      </c>
      <c r="AM204" s="60">
        <f>COUNTIFS(配置清单!G:G,G204,配置清单!H:H,"TSE",配置清单!N:N,"在岗")</f>
        <v>0</v>
      </c>
      <c r="AN204" s="61" t="str">
        <f t="shared" si="157"/>
        <v>NA</v>
      </c>
      <c r="AO204" s="60">
        <f>COUNTIFS(配置清单!G:G,G204,配置清单!H:H,"TSE",配置清单!N:N,"在岗",配置清单!P:P,"&lt;&gt;暂不胜任")</f>
        <v>0</v>
      </c>
      <c r="AP204" s="61" t="str">
        <f t="shared" si="158"/>
        <v>NA</v>
      </c>
      <c r="AQ204" s="60">
        <f>COUNTIFS(配置清单!$G:$G,G204,配置清单!H:H,"QA",配置清单!N:N,"在岗")</f>
        <v>1</v>
      </c>
      <c r="AR204" s="61">
        <f t="shared" si="159"/>
        <v>1</v>
      </c>
      <c r="AS204" s="60">
        <f>COUNTIFS(配置清单!$G:$G,G204,配置清单!$H:$H,"QA",配置清单!$N:$N,"在岗",配置清单!$P:$P,"&lt;&gt;暂不胜任")</f>
        <v>1</v>
      </c>
      <c r="AT204" s="61">
        <f t="shared" si="160"/>
        <v>1</v>
      </c>
      <c r="AU204" s="60">
        <f>COUNTIFS(配置清单!G:G,规划及评估!G204,配置清单!H:H,"BA",配置清单!N:N,"在岗")</f>
        <v>0</v>
      </c>
      <c r="AV204" s="61" t="str">
        <f t="shared" si="161"/>
        <v>NA</v>
      </c>
      <c r="AW204" s="60">
        <f>COUNTIFS(配置清单!G:G,G204,配置清单!H:H,"BA",配置清单!N:N,"在岗",配置清单!P:P,"&lt;&gt;暂不胜任")</f>
        <v>0</v>
      </c>
      <c r="AX204" s="61" t="str">
        <f t="shared" si="162"/>
        <v>NA</v>
      </c>
      <c r="AY204" s="60">
        <f>COUNTIFS(配置清单!G:G,规划及评估!G204,配置清单!H:H,"IA",配置清单!N:N,"在岗")</f>
        <v>0</v>
      </c>
      <c r="AZ204" s="61" t="str">
        <f t="shared" si="163"/>
        <v>NA</v>
      </c>
      <c r="BA204" s="60">
        <f>COUNTIFS(配置清单!G:G,G204,配置清单!H:H,"IA",配置清单!N:N,"在岗",配置清单!P:P,"&lt;&gt;暂不胜任")</f>
        <v>0</v>
      </c>
      <c r="BB204" s="61" t="str">
        <f t="shared" si="164"/>
        <v>NA</v>
      </c>
      <c r="BC204" s="60">
        <f>COUNTIFS(配置清单!G:G,规划及评估!G204,配置清单!H:H,"产品经理",配置清单!N:N,"在岗")</f>
        <v>0</v>
      </c>
      <c r="BD204" s="61" t="str">
        <f t="shared" si="165"/>
        <v>NA</v>
      </c>
      <c r="BE204" s="60">
        <f>COUNTIFS(配置清单!G:G,G204,配置清单!H:H,"产品经理",配置清单!N:N,"在岗",配置清单!P:P,"&lt;&gt;暂不胜任")</f>
        <v>0</v>
      </c>
      <c r="BF204" s="61" t="str">
        <f t="shared" si="166"/>
        <v>NA</v>
      </c>
      <c r="BG204" s="63">
        <f t="shared" si="167"/>
        <v>5</v>
      </c>
      <c r="BH204" s="64">
        <f t="shared" si="168"/>
        <v>7</v>
      </c>
      <c r="BI204" s="64">
        <f t="shared" si="169"/>
        <v>5</v>
      </c>
      <c r="BJ204" s="64">
        <f t="shared" si="170"/>
        <v>4</v>
      </c>
      <c r="BK204" s="65">
        <f t="shared" si="171"/>
        <v>1</v>
      </c>
      <c r="BL204" s="66">
        <f t="shared" si="172"/>
        <v>0.8</v>
      </c>
      <c r="BM204" s="92">
        <f t="shared" si="173"/>
        <v>1</v>
      </c>
      <c r="BN204" s="92">
        <f t="shared" si="174"/>
        <v>0</v>
      </c>
      <c r="BO204" s="92">
        <f t="shared" si="175"/>
        <v>1</v>
      </c>
      <c r="BP204" s="92">
        <f t="shared" si="176"/>
        <v>1</v>
      </c>
      <c r="BQ204" s="92">
        <f t="shared" si="177"/>
        <v>1</v>
      </c>
      <c r="BR204" s="92">
        <f t="shared" si="178"/>
        <v>1</v>
      </c>
      <c r="BS204" s="92">
        <f t="shared" si="179"/>
        <v>1</v>
      </c>
      <c r="BT204" s="92">
        <f t="shared" si="180"/>
        <v>1</v>
      </c>
      <c r="BU204" s="92">
        <f t="shared" si="181"/>
        <v>0</v>
      </c>
      <c r="BV204" s="92">
        <f t="shared" si="182"/>
        <v>0</v>
      </c>
      <c r="BW204" s="92">
        <f t="shared" si="183"/>
        <v>1</v>
      </c>
      <c r="BX204" s="92">
        <f t="shared" si="184"/>
        <v>1</v>
      </c>
      <c r="BY204" s="92">
        <f t="shared" si="185"/>
        <v>0</v>
      </c>
      <c r="BZ204" s="92">
        <f t="shared" si="186"/>
        <v>0</v>
      </c>
      <c r="CA204" s="92">
        <f t="shared" si="187"/>
        <v>0</v>
      </c>
      <c r="CB204" s="92">
        <f t="shared" si="188"/>
        <v>0</v>
      </c>
      <c r="CC204" s="92">
        <f t="shared" si="189"/>
        <v>0</v>
      </c>
      <c r="CD204" s="92">
        <f t="shared" si="190"/>
        <v>0</v>
      </c>
    </row>
    <row r="205" spans="1:82" hidden="1">
      <c r="A205" s="34">
        <v>52</v>
      </c>
      <c r="B205" s="34" t="s">
        <v>2872</v>
      </c>
      <c r="C205" s="34" t="s">
        <v>1067</v>
      </c>
      <c r="D205" s="34" t="s">
        <v>204</v>
      </c>
      <c r="E205" s="34" t="s">
        <v>3662</v>
      </c>
      <c r="F205" s="34" t="s">
        <v>3767</v>
      </c>
      <c r="G205" s="34" t="s">
        <v>3768</v>
      </c>
      <c r="H205" s="34" t="s">
        <v>6</v>
      </c>
      <c r="I205" s="34" t="s">
        <v>6</v>
      </c>
      <c r="J205" s="34" t="s">
        <v>195</v>
      </c>
      <c r="K205" s="34" t="s">
        <v>195</v>
      </c>
      <c r="L205" s="34" t="s">
        <v>3985</v>
      </c>
      <c r="M205" s="34" t="s">
        <v>194</v>
      </c>
      <c r="N205" s="34">
        <v>1</v>
      </c>
      <c r="O205" s="34">
        <v>0</v>
      </c>
      <c r="P205" s="34">
        <v>0</v>
      </c>
      <c r="Q205" s="34">
        <v>0</v>
      </c>
      <c r="R205" s="34">
        <v>0</v>
      </c>
      <c r="S205" s="34">
        <v>0</v>
      </c>
      <c r="T205" s="34">
        <v>0</v>
      </c>
      <c r="U205" s="77">
        <v>0</v>
      </c>
      <c r="V205" s="136">
        <v>0</v>
      </c>
      <c r="W205" s="60">
        <f>COUNTIFS(配置清单!G:G,G205,配置清单!$H:$H,"PM",配置清单!$N:$N,"在岗")</f>
        <v>1</v>
      </c>
      <c r="X205" s="61">
        <f t="shared" si="149"/>
        <v>1</v>
      </c>
      <c r="Y205" s="60">
        <f>COUNTIFS(配置清单!$G:$G,G205,配置清单!$H:$H,"PM",配置清单!$N:$N,"在岗",配置清单!$P:$P,"&lt;&gt;暂不胜任")</f>
        <v>0</v>
      </c>
      <c r="Z205" s="61">
        <f t="shared" si="150"/>
        <v>0</v>
      </c>
      <c r="AA205" s="62">
        <f>COUNTIFS(配置清单!$G:$G,G205,配置清单!$H:$H,"SE",配置清单!$N:$N,"在岗")+COUNTIFS(配置清单!$G:$G,G205,配置清单!$H:$H,"SA",配置清单!$N:$N,"在岗")</f>
        <v>0</v>
      </c>
      <c r="AB205" s="61" t="str">
        <f t="shared" si="151"/>
        <v>NA</v>
      </c>
      <c r="AC205" s="60">
        <f>COUNTIFS(配置清单!$G:$G,G205,配置清单!$H:$H,"SE",配置清单!$N:$N,"在岗",配置清单!$P:$P,"&lt;&gt;暂不胜任")+COUNTIFS(配置清单!$G:$G,G205,配置清单!$H:$H,"SA",配置清单!$N:$N,"在岗",配置清单!$P:$P,"&lt;&gt;暂不胜任")</f>
        <v>0</v>
      </c>
      <c r="AD205" s="61" t="str">
        <f t="shared" si="152"/>
        <v>NA</v>
      </c>
      <c r="AE205" s="60">
        <f>COUNTIFS(配置清单!$G:$G,G205,配置清单!H:H,"MDE",配置清单!N:N,"在岗")</f>
        <v>0</v>
      </c>
      <c r="AF205" s="61" t="str">
        <f t="shared" si="153"/>
        <v>NA</v>
      </c>
      <c r="AG205" s="60">
        <f>COUNTIFS(配置清单!$G:$G,G205,配置清单!$H:$H,"MDE",配置清单!$N:$N,"在岗",配置清单!$P:$P,"&lt;&gt;暂不胜任")</f>
        <v>0</v>
      </c>
      <c r="AH205" s="61" t="str">
        <f t="shared" si="154"/>
        <v>NA</v>
      </c>
      <c r="AI205" s="62">
        <f>COUNTIFS(配置清单!G:G,G205,配置清单!H:H,"TPM",配置清单!N:N,"在岗")+COUNTIFS(配置清单!G:G,G205,配置清单!H:H,"TC",配置清单!N:N,"在岗")</f>
        <v>0</v>
      </c>
      <c r="AJ205" s="61" t="str">
        <f t="shared" si="155"/>
        <v>NA</v>
      </c>
      <c r="AK205" s="60">
        <f>COUNTIFS(配置清单!G:G,G205,配置清单!H:H,"TPM",配置清单!N:N,"在岗",配置清单!P:P,"&lt;&gt;暂不胜任")+COUNTIFS(配置清单!G:G,G205,配置清单!H:H,"TC",配置清单!N:N,"在岗",配置清单!P:P,"&lt;&gt;暂不胜任")</f>
        <v>0</v>
      </c>
      <c r="AL205" s="61" t="str">
        <f t="shared" si="156"/>
        <v>NA</v>
      </c>
      <c r="AM205" s="60">
        <f>COUNTIFS(配置清单!G:G,G205,配置清单!H:H,"TSE",配置清单!N:N,"在岗")</f>
        <v>0</v>
      </c>
      <c r="AN205" s="61" t="str">
        <f t="shared" si="157"/>
        <v>NA</v>
      </c>
      <c r="AO205" s="60">
        <f>COUNTIFS(配置清单!G:G,G205,配置清单!H:H,"TSE",配置清单!N:N,"在岗",配置清单!P:P,"&lt;&gt;暂不胜任")</f>
        <v>0</v>
      </c>
      <c r="AP205" s="61" t="str">
        <f t="shared" si="158"/>
        <v>NA</v>
      </c>
      <c r="AQ205" s="60">
        <f>COUNTIFS(配置清单!$G:$G,G205,配置清单!H:H,"QA",配置清单!N:N,"在岗")</f>
        <v>0</v>
      </c>
      <c r="AR205" s="61" t="str">
        <f t="shared" si="159"/>
        <v>NA</v>
      </c>
      <c r="AS205" s="60">
        <f>COUNTIFS(配置清单!$G:$G,G205,配置清单!$H:$H,"QA",配置清单!$N:$N,"在岗",配置清单!$P:$P,"&lt;&gt;暂不胜任")</f>
        <v>0</v>
      </c>
      <c r="AT205" s="61" t="str">
        <f t="shared" si="160"/>
        <v>NA</v>
      </c>
      <c r="AU205" s="60">
        <f>COUNTIFS(配置清单!G:G,规划及评估!G205,配置清单!H:H,"BA",配置清单!N:N,"在岗")</f>
        <v>0</v>
      </c>
      <c r="AV205" s="61" t="str">
        <f t="shared" si="161"/>
        <v>NA</v>
      </c>
      <c r="AW205" s="60">
        <f>COUNTIFS(配置清单!G:G,G205,配置清单!H:H,"BA",配置清单!N:N,"在岗",配置清单!P:P,"&lt;&gt;暂不胜任")</f>
        <v>0</v>
      </c>
      <c r="AX205" s="61" t="str">
        <f t="shared" si="162"/>
        <v>NA</v>
      </c>
      <c r="AY205" s="60">
        <f>COUNTIFS(配置清单!G:G,规划及评估!G205,配置清单!H:H,"IA",配置清单!N:N,"在岗")</f>
        <v>0</v>
      </c>
      <c r="AZ205" s="61" t="str">
        <f t="shared" si="163"/>
        <v>NA</v>
      </c>
      <c r="BA205" s="60">
        <f>COUNTIFS(配置清单!G:G,G205,配置清单!H:H,"IA",配置清单!N:N,"在岗",配置清单!P:P,"&lt;&gt;暂不胜任")</f>
        <v>0</v>
      </c>
      <c r="BB205" s="61" t="str">
        <f t="shared" si="164"/>
        <v>NA</v>
      </c>
      <c r="BC205" s="60">
        <f>COUNTIFS(配置清单!G:G,规划及评估!G205,配置清单!H:H,"产品经理",配置清单!N:N,"在岗")</f>
        <v>0</v>
      </c>
      <c r="BD205" s="61" t="str">
        <f t="shared" si="165"/>
        <v>NA</v>
      </c>
      <c r="BE205" s="60">
        <f>COUNTIFS(配置清单!G:G,G205,配置清单!H:H,"产品经理",配置清单!N:N,"在岗",配置清单!P:P,"&lt;&gt;暂不胜任")</f>
        <v>0</v>
      </c>
      <c r="BF205" s="61" t="str">
        <f t="shared" si="166"/>
        <v>NA</v>
      </c>
      <c r="BG205" s="63">
        <f t="shared" si="167"/>
        <v>1</v>
      </c>
      <c r="BH205" s="64">
        <f t="shared" si="168"/>
        <v>1</v>
      </c>
      <c r="BI205" s="64">
        <f t="shared" si="169"/>
        <v>1</v>
      </c>
      <c r="BJ205" s="64">
        <f t="shared" si="170"/>
        <v>0</v>
      </c>
      <c r="BK205" s="65">
        <f t="shared" si="171"/>
        <v>1</v>
      </c>
      <c r="BL205" s="66">
        <f t="shared" si="172"/>
        <v>0</v>
      </c>
      <c r="BM205" s="92">
        <f t="shared" si="173"/>
        <v>1</v>
      </c>
      <c r="BN205" s="92">
        <f t="shared" si="174"/>
        <v>0</v>
      </c>
      <c r="BO205" s="92">
        <f t="shared" si="175"/>
        <v>0</v>
      </c>
      <c r="BP205" s="92">
        <f t="shared" si="176"/>
        <v>0</v>
      </c>
      <c r="BQ205" s="92">
        <f t="shared" si="177"/>
        <v>0</v>
      </c>
      <c r="BR205" s="92">
        <f t="shared" si="178"/>
        <v>0</v>
      </c>
      <c r="BS205" s="92">
        <f t="shared" si="179"/>
        <v>0</v>
      </c>
      <c r="BT205" s="92">
        <f t="shared" si="180"/>
        <v>0</v>
      </c>
      <c r="BU205" s="92">
        <f t="shared" si="181"/>
        <v>0</v>
      </c>
      <c r="BV205" s="92">
        <f t="shared" si="182"/>
        <v>0</v>
      </c>
      <c r="BW205" s="92">
        <f t="shared" si="183"/>
        <v>0</v>
      </c>
      <c r="BX205" s="92">
        <f t="shared" si="184"/>
        <v>0</v>
      </c>
      <c r="BY205" s="92">
        <f t="shared" si="185"/>
        <v>0</v>
      </c>
      <c r="BZ205" s="92">
        <f t="shared" si="186"/>
        <v>0</v>
      </c>
      <c r="CA205" s="92">
        <f t="shared" si="187"/>
        <v>0</v>
      </c>
      <c r="CB205" s="92">
        <f t="shared" si="188"/>
        <v>0</v>
      </c>
      <c r="CC205" s="92">
        <f t="shared" si="189"/>
        <v>0</v>
      </c>
      <c r="CD205" s="92">
        <f t="shared" si="190"/>
        <v>0</v>
      </c>
    </row>
    <row r="206" spans="1:82" hidden="1">
      <c r="A206" s="34">
        <v>53</v>
      </c>
      <c r="B206" s="34" t="s">
        <v>2872</v>
      </c>
      <c r="C206" s="34" t="s">
        <v>1067</v>
      </c>
      <c r="D206" s="34" t="s">
        <v>1066</v>
      </c>
      <c r="E206" s="34" t="s">
        <v>3772</v>
      </c>
      <c r="F206" s="34" t="s">
        <v>3832</v>
      </c>
      <c r="G206" s="34" t="s">
        <v>3833</v>
      </c>
      <c r="H206" s="34" t="s">
        <v>4</v>
      </c>
      <c r="I206" s="34" t="s">
        <v>4</v>
      </c>
      <c r="J206" s="34" t="s">
        <v>34</v>
      </c>
      <c r="K206" s="34" t="s">
        <v>34</v>
      </c>
      <c r="L206" s="34" t="s">
        <v>3983</v>
      </c>
      <c r="M206" s="34" t="s">
        <v>3925</v>
      </c>
      <c r="N206" s="34">
        <v>2</v>
      </c>
      <c r="O206" s="34">
        <v>0</v>
      </c>
      <c r="P206" s="34">
        <v>0</v>
      </c>
      <c r="Q206" s="34">
        <v>2</v>
      </c>
      <c r="R206" s="34">
        <v>1</v>
      </c>
      <c r="S206" s="34">
        <v>1</v>
      </c>
      <c r="T206" s="34">
        <v>0</v>
      </c>
      <c r="U206" s="77">
        <v>0</v>
      </c>
      <c r="V206" s="136">
        <v>0</v>
      </c>
      <c r="W206" s="60">
        <f>COUNTIFS(配置清单!G:G,G206,配置清单!$H:$H,"PM",配置清单!$N:$N,"在岗")</f>
        <v>2</v>
      </c>
      <c r="X206" s="61">
        <f t="shared" si="149"/>
        <v>1</v>
      </c>
      <c r="Y206" s="60">
        <f>COUNTIFS(配置清单!$G:$G,G206,配置清单!$H:$H,"PM",配置清单!$N:$N,"在岗",配置清单!$P:$P,"&lt;&gt;暂不胜任")</f>
        <v>2</v>
      </c>
      <c r="Z206" s="61">
        <f t="shared" si="150"/>
        <v>1</v>
      </c>
      <c r="AA206" s="62">
        <f>COUNTIFS(配置清单!$G:$G,G206,配置清单!$H:$H,"SE",配置清单!$N:$N,"在岗")+COUNTIFS(配置清单!$G:$G,G206,配置清单!$H:$H,"SA",配置清单!$N:$N,"在岗")</f>
        <v>0</v>
      </c>
      <c r="AB206" s="61" t="str">
        <f t="shared" si="151"/>
        <v>NA</v>
      </c>
      <c r="AC206" s="60">
        <f>COUNTIFS(配置清单!$G:$G,G206,配置清单!$H:$H,"SE",配置清单!$N:$N,"在岗",配置清单!$P:$P,"&lt;&gt;暂不胜任")+COUNTIFS(配置清单!$G:$G,G206,配置清单!$H:$H,"SA",配置清单!$N:$N,"在岗",配置清单!$P:$P,"&lt;&gt;暂不胜任")</f>
        <v>0</v>
      </c>
      <c r="AD206" s="61" t="str">
        <f t="shared" si="152"/>
        <v>NA</v>
      </c>
      <c r="AE206" s="60">
        <f>COUNTIFS(配置清单!$G:$G,G206,配置清单!H:H,"MDE",配置清单!N:N,"在岗")</f>
        <v>0</v>
      </c>
      <c r="AF206" s="61" t="str">
        <f t="shared" si="153"/>
        <v>NA</v>
      </c>
      <c r="AG206" s="60">
        <f>COUNTIFS(配置清单!$G:$G,G206,配置清单!$H:$H,"MDE",配置清单!$N:$N,"在岗",配置清单!$P:$P,"&lt;&gt;暂不胜任")</f>
        <v>0</v>
      </c>
      <c r="AH206" s="61" t="str">
        <f t="shared" si="154"/>
        <v>NA</v>
      </c>
      <c r="AI206" s="62">
        <f>COUNTIFS(配置清单!G:G,G206,配置清单!H:H,"TPM",配置清单!N:N,"在岗")+COUNTIFS(配置清单!G:G,G206,配置清单!H:H,"TC",配置清单!N:N,"在岗")</f>
        <v>2</v>
      </c>
      <c r="AJ206" s="61">
        <f t="shared" si="155"/>
        <v>1</v>
      </c>
      <c r="AK206" s="60">
        <f>COUNTIFS(配置清单!G:G,G206,配置清单!H:H,"TPM",配置清单!N:N,"在岗",配置清单!P:P,"&lt;&gt;暂不胜任")+COUNTIFS(配置清单!G:G,G206,配置清单!H:H,"TC",配置清单!N:N,"在岗",配置清单!P:P,"&lt;&gt;暂不胜任")</f>
        <v>2</v>
      </c>
      <c r="AL206" s="61">
        <f t="shared" si="156"/>
        <v>1</v>
      </c>
      <c r="AM206" s="60">
        <f>COUNTIFS(配置清单!G:G,G206,配置清单!H:H,"TSE",配置清单!N:N,"在岗")</f>
        <v>1</v>
      </c>
      <c r="AN206" s="61">
        <f t="shared" si="157"/>
        <v>1</v>
      </c>
      <c r="AO206" s="60">
        <f>COUNTIFS(配置清单!G:G,G206,配置清单!H:H,"TSE",配置清单!N:N,"在岗",配置清单!P:P,"&lt;&gt;暂不胜任")</f>
        <v>1</v>
      </c>
      <c r="AP206" s="61">
        <f t="shared" si="158"/>
        <v>1</v>
      </c>
      <c r="AQ206" s="60">
        <f>COUNTIFS(配置清单!$G:$G,G206,配置清单!H:H,"QA",配置清单!N:N,"在岗")</f>
        <v>1</v>
      </c>
      <c r="AR206" s="61">
        <f t="shared" si="159"/>
        <v>1</v>
      </c>
      <c r="AS206" s="60">
        <f>COUNTIFS(配置清单!$G:$G,G206,配置清单!$H:$H,"QA",配置清单!$N:$N,"在岗",配置清单!$P:$P,"&lt;&gt;暂不胜任")</f>
        <v>0</v>
      </c>
      <c r="AT206" s="61">
        <f t="shared" si="160"/>
        <v>0</v>
      </c>
      <c r="AU206" s="60">
        <f>COUNTIFS(配置清单!G:G,规划及评估!G206,配置清单!H:H,"BA",配置清单!N:N,"在岗")</f>
        <v>0</v>
      </c>
      <c r="AV206" s="61" t="str">
        <f t="shared" si="161"/>
        <v>NA</v>
      </c>
      <c r="AW206" s="60">
        <f>COUNTIFS(配置清单!G:G,G206,配置清单!H:H,"BA",配置清单!N:N,"在岗",配置清单!P:P,"&lt;&gt;暂不胜任")</f>
        <v>0</v>
      </c>
      <c r="AX206" s="61" t="str">
        <f t="shared" si="162"/>
        <v>NA</v>
      </c>
      <c r="AY206" s="60">
        <f>COUNTIFS(配置清单!G:G,规划及评估!G206,配置清单!H:H,"IA",配置清单!N:N,"在岗")</f>
        <v>0</v>
      </c>
      <c r="AZ206" s="61" t="str">
        <f t="shared" si="163"/>
        <v>NA</v>
      </c>
      <c r="BA206" s="60">
        <f>COUNTIFS(配置清单!G:G,G206,配置清单!H:H,"IA",配置清单!N:N,"在岗",配置清单!P:P,"&lt;&gt;暂不胜任")</f>
        <v>0</v>
      </c>
      <c r="BB206" s="61" t="str">
        <f t="shared" si="164"/>
        <v>NA</v>
      </c>
      <c r="BC206" s="60">
        <f>COUNTIFS(配置清单!G:G,规划及评估!G206,配置清单!H:H,"产品经理",配置清单!N:N,"在岗")</f>
        <v>0</v>
      </c>
      <c r="BD206" s="61" t="str">
        <f t="shared" si="165"/>
        <v>NA</v>
      </c>
      <c r="BE206" s="60">
        <f>COUNTIFS(配置清单!G:G,G206,配置清单!H:H,"产品经理",配置清单!N:N,"在岗",配置清单!P:P,"&lt;&gt;暂不胜任")</f>
        <v>0</v>
      </c>
      <c r="BF206" s="61" t="str">
        <f t="shared" si="166"/>
        <v>NA</v>
      </c>
      <c r="BG206" s="63">
        <f t="shared" si="167"/>
        <v>6</v>
      </c>
      <c r="BH206" s="64">
        <f t="shared" si="168"/>
        <v>6</v>
      </c>
      <c r="BI206" s="64">
        <f t="shared" si="169"/>
        <v>6</v>
      </c>
      <c r="BJ206" s="64">
        <f t="shared" si="170"/>
        <v>5</v>
      </c>
      <c r="BK206" s="65">
        <f t="shared" si="171"/>
        <v>1</v>
      </c>
      <c r="BL206" s="66">
        <f t="shared" si="172"/>
        <v>0.83333333333333337</v>
      </c>
      <c r="BM206" s="92">
        <f t="shared" si="173"/>
        <v>2</v>
      </c>
      <c r="BN206" s="92">
        <f t="shared" si="174"/>
        <v>2</v>
      </c>
      <c r="BO206" s="92">
        <f t="shared" si="175"/>
        <v>0</v>
      </c>
      <c r="BP206" s="92">
        <f t="shared" si="176"/>
        <v>0</v>
      </c>
      <c r="BQ206" s="92">
        <f t="shared" si="177"/>
        <v>0</v>
      </c>
      <c r="BR206" s="92">
        <f t="shared" si="178"/>
        <v>0</v>
      </c>
      <c r="BS206" s="92">
        <f t="shared" si="179"/>
        <v>2</v>
      </c>
      <c r="BT206" s="92">
        <f t="shared" si="180"/>
        <v>2</v>
      </c>
      <c r="BU206" s="92">
        <f t="shared" si="181"/>
        <v>1</v>
      </c>
      <c r="BV206" s="92">
        <f t="shared" si="182"/>
        <v>1</v>
      </c>
      <c r="BW206" s="92">
        <f t="shared" si="183"/>
        <v>1</v>
      </c>
      <c r="BX206" s="92">
        <f t="shared" si="184"/>
        <v>0</v>
      </c>
      <c r="BY206" s="92">
        <f t="shared" si="185"/>
        <v>0</v>
      </c>
      <c r="BZ206" s="92">
        <f t="shared" si="186"/>
        <v>0</v>
      </c>
      <c r="CA206" s="92">
        <f t="shared" si="187"/>
        <v>0</v>
      </c>
      <c r="CB206" s="92">
        <f t="shared" si="188"/>
        <v>0</v>
      </c>
      <c r="CC206" s="92">
        <f t="shared" si="189"/>
        <v>0</v>
      </c>
      <c r="CD206" s="92">
        <f t="shared" si="190"/>
        <v>0</v>
      </c>
    </row>
    <row r="207" spans="1:82" hidden="1">
      <c r="A207" s="34">
        <v>54</v>
      </c>
      <c r="B207" s="34" t="s">
        <v>2872</v>
      </c>
      <c r="C207" s="34" t="s">
        <v>1067</v>
      </c>
      <c r="D207" s="34" t="s">
        <v>1066</v>
      </c>
      <c r="E207" s="34" t="s">
        <v>3772</v>
      </c>
      <c r="F207" s="34" t="s">
        <v>3992</v>
      </c>
      <c r="G207" s="34" t="s">
        <v>3848</v>
      </c>
      <c r="H207" s="34" t="s">
        <v>7</v>
      </c>
      <c r="I207" s="34" t="s">
        <v>7</v>
      </c>
      <c r="J207" s="34" t="s">
        <v>34</v>
      </c>
      <c r="K207" s="34" t="s">
        <v>34</v>
      </c>
      <c r="L207" s="34" t="s">
        <v>3983</v>
      </c>
      <c r="M207" s="34" t="s">
        <v>3925</v>
      </c>
      <c r="N207" s="34">
        <v>2</v>
      </c>
      <c r="O207" s="34">
        <v>0</v>
      </c>
      <c r="P207" s="34">
        <v>0</v>
      </c>
      <c r="Q207" s="34">
        <v>2</v>
      </c>
      <c r="R207" s="34">
        <v>1</v>
      </c>
      <c r="S207" s="34">
        <v>1</v>
      </c>
      <c r="T207" s="34">
        <v>0</v>
      </c>
      <c r="U207" s="77">
        <v>0</v>
      </c>
      <c r="V207" s="136">
        <v>0</v>
      </c>
      <c r="W207" s="60">
        <f>COUNTIFS(配置清单!G:G,G207,配置清单!$H:$H,"PM",配置清单!$N:$N,"在岗")</f>
        <v>2</v>
      </c>
      <c r="X207" s="61">
        <f t="shared" ref="X207:X270" si="191">IF(N207=0,"NA",IF(W207&gt;=N207,1,W207/N207))</f>
        <v>1</v>
      </c>
      <c r="Y207" s="60">
        <f>COUNTIFS(配置清单!$G:$G,G207,配置清单!$H:$H,"PM",配置清单!$N:$N,"在岗",配置清单!$P:$P,"&lt;&gt;暂不胜任")</f>
        <v>2</v>
      </c>
      <c r="Z207" s="61">
        <f t="shared" ref="Z207:Z270" si="192">IF(N207=0,"NA",IF(Y207&gt;=N207,1,IF(W207=0,0,Y207/W207)))</f>
        <v>1</v>
      </c>
      <c r="AA207" s="62">
        <f>COUNTIFS(配置清单!$G:$G,G207,配置清单!$H:$H,"SE",配置清单!$N:$N,"在岗")+COUNTIFS(配置清单!$G:$G,G207,配置清单!$H:$H,"SA",配置清单!$N:$N,"在岗")</f>
        <v>0</v>
      </c>
      <c r="AB207" s="61" t="str">
        <f t="shared" ref="AB207:AB270" si="193">IF(O207=0,"NA",IF(AA207&gt;=O207,1,AA207/O207))</f>
        <v>NA</v>
      </c>
      <c r="AC207" s="60">
        <f>COUNTIFS(配置清单!$G:$G,G207,配置清单!$H:$H,"SE",配置清单!$N:$N,"在岗",配置清单!$P:$P,"&lt;&gt;暂不胜任")+COUNTIFS(配置清单!$G:$G,G207,配置清单!$H:$H,"SA",配置清单!$N:$N,"在岗",配置清单!$P:$P,"&lt;&gt;暂不胜任")</f>
        <v>0</v>
      </c>
      <c r="AD207" s="61" t="str">
        <f t="shared" ref="AD207:AD270" si="194">IF(O207=0,"NA",IF(AC207&gt;=O207,1,IF(AA207=0,0,AC207/AA207)))</f>
        <v>NA</v>
      </c>
      <c r="AE207" s="60">
        <f>COUNTIFS(配置清单!$G:$G,G207,配置清单!H:H,"MDE",配置清单!N:N,"在岗")</f>
        <v>0</v>
      </c>
      <c r="AF207" s="61" t="str">
        <f t="shared" ref="AF207:AF270" si="195">IF(P207=0,"NA",IF(AE207&gt;=P207,1,AE207/P207))</f>
        <v>NA</v>
      </c>
      <c r="AG207" s="60">
        <f>COUNTIFS(配置清单!$G:$G,G207,配置清单!$H:$H,"MDE",配置清单!$N:$N,"在岗",配置清单!$P:$P,"&lt;&gt;暂不胜任")</f>
        <v>0</v>
      </c>
      <c r="AH207" s="61" t="str">
        <f t="shared" ref="AH207:AH270" si="196">IF(P207=0,"NA",IF(AG207&gt;=P207,1,IF(AE207=0,0,AG207/AE207)))</f>
        <v>NA</v>
      </c>
      <c r="AI207" s="62">
        <f>COUNTIFS(配置清单!G:G,G207,配置清单!H:H,"TPM",配置清单!N:N,"在岗")+COUNTIFS(配置清单!G:G,G207,配置清单!H:H,"TC",配置清单!N:N,"在岗")</f>
        <v>2</v>
      </c>
      <c r="AJ207" s="61">
        <f t="shared" ref="AJ207:AJ270" si="197">IF(Q207=0,"NA",IF(AI207&gt;=Q207,1,AI207/Q207))</f>
        <v>1</v>
      </c>
      <c r="AK207" s="60">
        <f>COUNTIFS(配置清单!G:G,G207,配置清单!H:H,"TPM",配置清单!N:N,"在岗",配置清单!P:P,"&lt;&gt;暂不胜任")+COUNTIFS(配置清单!G:G,G207,配置清单!H:H,"TC",配置清单!N:N,"在岗",配置清单!P:P,"&lt;&gt;暂不胜任")</f>
        <v>2</v>
      </c>
      <c r="AL207" s="61">
        <f t="shared" ref="AL207:AL270" si="198">IF(Q207=0,"NA",IF(AK207&gt;=Q207,1,IF(AI207=0,0,AK207/AI207)))</f>
        <v>1</v>
      </c>
      <c r="AM207" s="60">
        <f>COUNTIFS(配置清单!G:G,G207,配置清单!H:H,"TSE",配置清单!N:N,"在岗")</f>
        <v>1</v>
      </c>
      <c r="AN207" s="61">
        <f t="shared" ref="AN207:AN270" si="199">IF(R207=0,"NA",IF(AM207&gt;=R207,1,AM207/R207))</f>
        <v>1</v>
      </c>
      <c r="AO207" s="60">
        <f>COUNTIFS(配置清单!G:G,G207,配置清单!H:H,"TSE",配置清单!N:N,"在岗",配置清单!P:P,"&lt;&gt;暂不胜任")</f>
        <v>1</v>
      </c>
      <c r="AP207" s="61">
        <f t="shared" ref="AP207:AP270" si="200">IF(R207=0,"NA",IF(AO207&gt;=R207,1,IF(AM207=0,0,AO207/AM207)))</f>
        <v>1</v>
      </c>
      <c r="AQ207" s="60">
        <f>COUNTIFS(配置清单!$G:$G,G207,配置清单!H:H,"QA",配置清单!N:N,"在岗")</f>
        <v>1</v>
      </c>
      <c r="AR207" s="61">
        <f t="shared" ref="AR207:AR270" si="201">IF(S207=0,"NA",IF(AQ207&gt;=S207,1,AQ207/S207))</f>
        <v>1</v>
      </c>
      <c r="AS207" s="60">
        <f>COUNTIFS(配置清单!$G:$G,G207,配置清单!$H:$H,"QA",配置清单!$N:$N,"在岗",配置清单!$P:$P,"&lt;&gt;暂不胜任")</f>
        <v>0</v>
      </c>
      <c r="AT207" s="61">
        <f t="shared" ref="AT207:AT270" si="202">IF(S207=0,"NA",IF(AS207&gt;=S207,1,IF(AQ207=0,0,AS207/AQ207)))</f>
        <v>0</v>
      </c>
      <c r="AU207" s="60">
        <f>COUNTIFS(配置清单!G:G,规划及评估!G207,配置清单!H:H,"BA",配置清单!N:N,"在岗")</f>
        <v>0</v>
      </c>
      <c r="AV207" s="61" t="str">
        <f t="shared" ref="AV207:AV270" si="203">IF(T207=0,"NA",IF(AU207&gt;=T207,1,AU207/T207))</f>
        <v>NA</v>
      </c>
      <c r="AW207" s="60">
        <f>COUNTIFS(配置清单!G:G,G207,配置清单!H:H,"BA",配置清单!N:N,"在岗",配置清单!P:P,"&lt;&gt;暂不胜任")</f>
        <v>0</v>
      </c>
      <c r="AX207" s="61" t="str">
        <f t="shared" ref="AX207:AX270" si="204">IF(T207=0,"NA",IF(AW207&gt;=T207,1,IF(AU207=0,0,AW207/AU207)))</f>
        <v>NA</v>
      </c>
      <c r="AY207" s="60">
        <f>COUNTIFS(配置清单!G:G,规划及评估!G207,配置清单!H:H,"IA",配置清单!N:N,"在岗")</f>
        <v>0</v>
      </c>
      <c r="AZ207" s="61" t="str">
        <f t="shared" ref="AZ207:AZ270" si="205">IF(U207=0,"NA",IF(AY207&gt;=U207,1,AY207/U207))</f>
        <v>NA</v>
      </c>
      <c r="BA207" s="60">
        <f>COUNTIFS(配置清单!G:G,G207,配置清单!H:H,"IA",配置清单!N:N,"在岗",配置清单!P:P,"&lt;&gt;暂不胜任")</f>
        <v>0</v>
      </c>
      <c r="BB207" s="61" t="str">
        <f t="shared" ref="BB207:BB270" si="206">IF(U207=0,"NA",IF(BA207&gt;=U207,1,IF(AY207=0,0,BA207/AY207)))</f>
        <v>NA</v>
      </c>
      <c r="BC207" s="60">
        <f>COUNTIFS(配置清单!G:G,规划及评估!G207,配置清单!H:H,"产品经理",配置清单!N:N,"在岗")</f>
        <v>0</v>
      </c>
      <c r="BD207" s="61" t="str">
        <f t="shared" ref="BD207:BD270" si="207">IF(V207=0,"NA",IF(BC207&gt;=V207,1,BC207/V207))</f>
        <v>NA</v>
      </c>
      <c r="BE207" s="60">
        <f>COUNTIFS(配置清单!G:G,G207,配置清单!H:H,"产品经理",配置清单!N:N,"在岗",配置清单!P:P,"&lt;&gt;暂不胜任")</f>
        <v>0</v>
      </c>
      <c r="BF207" s="61" t="str">
        <f t="shared" ref="BF207:BF270" si="208">IF(V207=0,"NA",IF(BE207&gt;=V207,1,IF(BC207=0,0,BE207/BC207)))</f>
        <v>NA</v>
      </c>
      <c r="BG207" s="63">
        <f t="shared" ref="BG207:BG270" si="209">SUM(N207,O207,P207,Q207,R207,S207,T207,U207,V207)</f>
        <v>6</v>
      </c>
      <c r="BH207" s="64">
        <f t="shared" ref="BH207:BH270" si="210">IF(N207=0,0,W207)+IF(O207=0,0,AA207)+IF(P207=0,0,AE207)+IF(Q207=0,0,AI207)+IF(R207=0,0,AM207)+IF(S207=0,0,AQ207)+IF(T207=0,0,AU207)+IF(U207=0,0,AY207)+IF(V207=0,0,BC207)</f>
        <v>6</v>
      </c>
      <c r="BI207" s="64">
        <f t="shared" ref="BI207:BI270" si="211">IF(W207&gt;=N207,N207,W207)+IF(AA207&gt;=O207,O207,AA207)+IF(AE207&gt;=P207,P207,AE207)+IF(AI207&gt;=Q207,Q207,AI207)+IF(AM207&gt;=R207,R207,AM207)+IF(AQ207&gt;=S207,S207,AQ207)+IF(AU207&gt;=T207,T207,AU207)+IF(AY207&gt;=U207,U207,AY207)+IF(BC207&gt;=V207,V207,BC207)</f>
        <v>6</v>
      </c>
      <c r="BJ207" s="64">
        <f t="shared" ref="BJ207:BJ270" si="212">IF(Y207&gt;=N207,N207,Y207)+IF(AC207&gt;=O207,O207,AC207)+IF(AG207&gt;=P207,P207,AG207)+IF(AK207&gt;=Q207,Q207,AK207)+IF(AO207&gt;=R207,R207,AO207)+IF(AS207&gt;=S207,S207,AS207)+IF(AW207&gt;=T207,T207,AW207)+IF(BA207&gt;=U207,U207,BA207)+IF(BE207&gt;=V207,V207,BE207)</f>
        <v>5</v>
      </c>
      <c r="BK207" s="65">
        <f t="shared" ref="BK207:BK270" si="213">IF(BG207=0,0,BI207/BG207)</f>
        <v>1</v>
      </c>
      <c r="BL207" s="66">
        <f t="shared" ref="BL207:BL270" si="214">IF(BI207=0,0,BJ207/BI207)</f>
        <v>0.83333333333333337</v>
      </c>
      <c r="BM207" s="92">
        <f t="shared" ref="BM207:BM270" si="215">IF(W207&gt;=N207,N207,W207)</f>
        <v>2</v>
      </c>
      <c r="BN207" s="92">
        <f t="shared" ref="BN207:BN270" si="216">IF(Y207&gt;=N207,N207,Y207)</f>
        <v>2</v>
      </c>
      <c r="BO207" s="92">
        <f t="shared" ref="BO207:BO270" si="217">IF(AA207&gt;=O207,O207,AA207)</f>
        <v>0</v>
      </c>
      <c r="BP207" s="92">
        <f t="shared" ref="BP207:BP270" si="218">IF(AC207&gt;=O207,O207,AC207)</f>
        <v>0</v>
      </c>
      <c r="BQ207" s="92">
        <f t="shared" ref="BQ207:BQ270" si="219">IF(AE207&gt;=P207,P207,AE207)</f>
        <v>0</v>
      </c>
      <c r="BR207" s="92">
        <f t="shared" ref="BR207:BR270" si="220">IF(AG207&gt;=P207,P207,AG207)</f>
        <v>0</v>
      </c>
      <c r="BS207" s="92">
        <f t="shared" ref="BS207:BS270" si="221">IF(AI207&gt;=Q207,Q207,AI207)</f>
        <v>2</v>
      </c>
      <c r="BT207" s="92">
        <f t="shared" ref="BT207:BT270" si="222">IF(AK207&gt;=Q207,Q207,AK207)</f>
        <v>2</v>
      </c>
      <c r="BU207" s="92">
        <f t="shared" ref="BU207:BU270" si="223">IF(AM207&gt;=R207,R207,AM207)</f>
        <v>1</v>
      </c>
      <c r="BV207" s="92">
        <f t="shared" ref="BV207:BV270" si="224">IF(AO207&gt;=R207,R207,AO207)</f>
        <v>1</v>
      </c>
      <c r="BW207" s="92">
        <f t="shared" ref="BW207:BW270" si="225">IF(AQ207&gt;=S207,S207,AQ207)</f>
        <v>1</v>
      </c>
      <c r="BX207" s="92">
        <f t="shared" ref="BX207:BX270" si="226">IF(AS207&gt;=S207,S207,AS207)</f>
        <v>0</v>
      </c>
      <c r="BY207" s="92">
        <f t="shared" ref="BY207:BY270" si="227">IF(AU207&gt;=T207,T207,AU207)</f>
        <v>0</v>
      </c>
      <c r="BZ207" s="92">
        <f t="shared" ref="BZ207:BZ270" si="228">IF(AW207&gt;=T207,T207,AW207)</f>
        <v>0</v>
      </c>
      <c r="CA207" s="92">
        <f t="shared" ref="CA207:CA270" si="229">IF(AY207&gt;=U207,U207,AY207)</f>
        <v>0</v>
      </c>
      <c r="CB207" s="92">
        <f t="shared" ref="CB207:CB270" si="230">IF(BA207&gt;=U207,U207,BA207)</f>
        <v>0</v>
      </c>
      <c r="CC207" s="92">
        <f t="shared" ref="CC207:CC270" si="231">IF(BC207&gt;=V207,V207,BC207)</f>
        <v>0</v>
      </c>
      <c r="CD207" s="92">
        <f t="shared" ref="CD207:CD270" si="232">IF(BE207&gt;=V207,V207,BE207)</f>
        <v>0</v>
      </c>
    </row>
    <row r="208" spans="1:82" hidden="1">
      <c r="A208" s="34">
        <v>55</v>
      </c>
      <c r="B208" s="34" t="s">
        <v>2872</v>
      </c>
      <c r="C208" s="34" t="s">
        <v>1067</v>
      </c>
      <c r="D208" s="34" t="s">
        <v>1066</v>
      </c>
      <c r="E208" s="34" t="s">
        <v>3772</v>
      </c>
      <c r="F208" s="34" t="s">
        <v>3823</v>
      </c>
      <c r="G208" s="34" t="s">
        <v>3822</v>
      </c>
      <c r="H208" s="34" t="s">
        <v>4</v>
      </c>
      <c r="I208" s="34" t="s">
        <v>4</v>
      </c>
      <c r="J208" s="34" t="s">
        <v>34</v>
      </c>
      <c r="K208" s="34" t="s">
        <v>34</v>
      </c>
      <c r="L208" s="34" t="s">
        <v>3983</v>
      </c>
      <c r="M208" s="34" t="s">
        <v>3925</v>
      </c>
      <c r="N208" s="34">
        <v>1</v>
      </c>
      <c r="O208" s="34">
        <v>0</v>
      </c>
      <c r="P208" s="34">
        <v>0</v>
      </c>
      <c r="Q208" s="34">
        <v>1</v>
      </c>
      <c r="R208" s="34">
        <v>1</v>
      </c>
      <c r="S208" s="34">
        <v>1</v>
      </c>
      <c r="T208" s="34">
        <v>0</v>
      </c>
      <c r="U208" s="77">
        <v>0</v>
      </c>
      <c r="V208" s="136">
        <v>0</v>
      </c>
      <c r="W208" s="60">
        <f>COUNTIFS(配置清单!G:G,G208,配置清单!$H:$H,"PM",配置清单!$N:$N,"在岗")</f>
        <v>1</v>
      </c>
      <c r="X208" s="61">
        <f t="shared" si="191"/>
        <v>1</v>
      </c>
      <c r="Y208" s="60">
        <f>COUNTIFS(配置清单!$G:$G,G208,配置清单!$H:$H,"PM",配置清单!$N:$N,"在岗",配置清单!$P:$P,"&lt;&gt;暂不胜任")</f>
        <v>1</v>
      </c>
      <c r="Z208" s="61">
        <f t="shared" si="192"/>
        <v>1</v>
      </c>
      <c r="AA208" s="62">
        <f>COUNTIFS(配置清单!$G:$G,G208,配置清单!$H:$H,"SE",配置清单!$N:$N,"在岗")+COUNTIFS(配置清单!$G:$G,G208,配置清单!$H:$H,"SA",配置清单!$N:$N,"在岗")</f>
        <v>0</v>
      </c>
      <c r="AB208" s="61" t="str">
        <f t="shared" si="193"/>
        <v>NA</v>
      </c>
      <c r="AC208" s="60">
        <f>COUNTIFS(配置清单!$G:$G,G208,配置清单!$H:$H,"SE",配置清单!$N:$N,"在岗",配置清单!$P:$P,"&lt;&gt;暂不胜任")+COUNTIFS(配置清单!$G:$G,G208,配置清单!$H:$H,"SA",配置清单!$N:$N,"在岗",配置清单!$P:$P,"&lt;&gt;暂不胜任")</f>
        <v>0</v>
      </c>
      <c r="AD208" s="61" t="str">
        <f t="shared" si="194"/>
        <v>NA</v>
      </c>
      <c r="AE208" s="60">
        <f>COUNTIFS(配置清单!$G:$G,G208,配置清单!H:H,"MDE",配置清单!N:N,"在岗")</f>
        <v>0</v>
      </c>
      <c r="AF208" s="61" t="str">
        <f t="shared" si="195"/>
        <v>NA</v>
      </c>
      <c r="AG208" s="60">
        <f>COUNTIFS(配置清单!$G:$G,G208,配置清单!$H:$H,"MDE",配置清单!$N:$N,"在岗",配置清单!$P:$P,"&lt;&gt;暂不胜任")</f>
        <v>0</v>
      </c>
      <c r="AH208" s="61" t="str">
        <f t="shared" si="196"/>
        <v>NA</v>
      </c>
      <c r="AI208" s="62">
        <f>COUNTIFS(配置清单!G:G,G208,配置清单!H:H,"TPM",配置清单!N:N,"在岗")+COUNTIFS(配置清单!G:G,G208,配置清单!H:H,"TC",配置清单!N:N,"在岗")</f>
        <v>1</v>
      </c>
      <c r="AJ208" s="61">
        <f t="shared" si="197"/>
        <v>1</v>
      </c>
      <c r="AK208" s="60">
        <f>COUNTIFS(配置清单!G:G,G208,配置清单!H:H,"TPM",配置清单!N:N,"在岗",配置清单!P:P,"&lt;&gt;暂不胜任")+COUNTIFS(配置清单!G:G,G208,配置清单!H:H,"TC",配置清单!N:N,"在岗",配置清单!P:P,"&lt;&gt;暂不胜任")</f>
        <v>1</v>
      </c>
      <c r="AL208" s="61">
        <f t="shared" si="198"/>
        <v>1</v>
      </c>
      <c r="AM208" s="60">
        <f>COUNTIFS(配置清单!G:G,G208,配置清单!H:H,"TSE",配置清单!N:N,"在岗")</f>
        <v>1</v>
      </c>
      <c r="AN208" s="61">
        <f t="shared" si="199"/>
        <v>1</v>
      </c>
      <c r="AO208" s="60">
        <f>COUNTIFS(配置清单!G:G,G208,配置清单!H:H,"TSE",配置清单!N:N,"在岗",配置清单!P:P,"&lt;&gt;暂不胜任")</f>
        <v>1</v>
      </c>
      <c r="AP208" s="61">
        <f t="shared" si="200"/>
        <v>1</v>
      </c>
      <c r="AQ208" s="60">
        <f>COUNTIFS(配置清单!$G:$G,G208,配置清单!H:H,"QA",配置清单!N:N,"在岗")</f>
        <v>1</v>
      </c>
      <c r="AR208" s="61">
        <f t="shared" si="201"/>
        <v>1</v>
      </c>
      <c r="AS208" s="60">
        <f>COUNTIFS(配置清单!$G:$G,G208,配置清单!$H:$H,"QA",配置清单!$N:$N,"在岗",配置清单!$P:$P,"&lt;&gt;暂不胜任")</f>
        <v>0</v>
      </c>
      <c r="AT208" s="61">
        <f t="shared" si="202"/>
        <v>0</v>
      </c>
      <c r="AU208" s="60">
        <f>COUNTIFS(配置清单!G:G,规划及评估!G208,配置清单!H:H,"BA",配置清单!N:N,"在岗")</f>
        <v>0</v>
      </c>
      <c r="AV208" s="61" t="str">
        <f t="shared" si="203"/>
        <v>NA</v>
      </c>
      <c r="AW208" s="60">
        <f>COUNTIFS(配置清单!G:G,G208,配置清单!H:H,"BA",配置清单!N:N,"在岗",配置清单!P:P,"&lt;&gt;暂不胜任")</f>
        <v>0</v>
      </c>
      <c r="AX208" s="61" t="str">
        <f t="shared" si="204"/>
        <v>NA</v>
      </c>
      <c r="AY208" s="60">
        <f>COUNTIFS(配置清单!G:G,规划及评估!G208,配置清单!H:H,"IA",配置清单!N:N,"在岗")</f>
        <v>0</v>
      </c>
      <c r="AZ208" s="61" t="str">
        <f t="shared" si="205"/>
        <v>NA</v>
      </c>
      <c r="BA208" s="60">
        <f>COUNTIFS(配置清单!G:G,G208,配置清单!H:H,"IA",配置清单!N:N,"在岗",配置清单!P:P,"&lt;&gt;暂不胜任")</f>
        <v>0</v>
      </c>
      <c r="BB208" s="61" t="str">
        <f t="shared" si="206"/>
        <v>NA</v>
      </c>
      <c r="BC208" s="60">
        <f>COUNTIFS(配置清单!G:G,规划及评估!G208,配置清单!H:H,"产品经理",配置清单!N:N,"在岗")</f>
        <v>0</v>
      </c>
      <c r="BD208" s="61" t="str">
        <f t="shared" si="207"/>
        <v>NA</v>
      </c>
      <c r="BE208" s="60">
        <f>COUNTIFS(配置清单!G:G,G208,配置清单!H:H,"产品经理",配置清单!N:N,"在岗",配置清单!P:P,"&lt;&gt;暂不胜任")</f>
        <v>0</v>
      </c>
      <c r="BF208" s="61" t="str">
        <f t="shared" si="208"/>
        <v>NA</v>
      </c>
      <c r="BG208" s="63">
        <f t="shared" si="209"/>
        <v>4</v>
      </c>
      <c r="BH208" s="64">
        <f t="shared" si="210"/>
        <v>4</v>
      </c>
      <c r="BI208" s="64">
        <f t="shared" si="211"/>
        <v>4</v>
      </c>
      <c r="BJ208" s="64">
        <f t="shared" si="212"/>
        <v>3</v>
      </c>
      <c r="BK208" s="65">
        <f t="shared" si="213"/>
        <v>1</v>
      </c>
      <c r="BL208" s="66">
        <f t="shared" si="214"/>
        <v>0.75</v>
      </c>
      <c r="BM208" s="92">
        <f t="shared" si="215"/>
        <v>1</v>
      </c>
      <c r="BN208" s="92">
        <f t="shared" si="216"/>
        <v>1</v>
      </c>
      <c r="BO208" s="92">
        <f t="shared" si="217"/>
        <v>0</v>
      </c>
      <c r="BP208" s="92">
        <f t="shared" si="218"/>
        <v>0</v>
      </c>
      <c r="BQ208" s="92">
        <f t="shared" si="219"/>
        <v>0</v>
      </c>
      <c r="BR208" s="92">
        <f t="shared" si="220"/>
        <v>0</v>
      </c>
      <c r="BS208" s="92">
        <f t="shared" si="221"/>
        <v>1</v>
      </c>
      <c r="BT208" s="92">
        <f t="shared" si="222"/>
        <v>1</v>
      </c>
      <c r="BU208" s="92">
        <f t="shared" si="223"/>
        <v>1</v>
      </c>
      <c r="BV208" s="92">
        <f t="shared" si="224"/>
        <v>1</v>
      </c>
      <c r="BW208" s="92">
        <f t="shared" si="225"/>
        <v>1</v>
      </c>
      <c r="BX208" s="92">
        <f t="shared" si="226"/>
        <v>0</v>
      </c>
      <c r="BY208" s="92">
        <f t="shared" si="227"/>
        <v>0</v>
      </c>
      <c r="BZ208" s="92">
        <f t="shared" si="228"/>
        <v>0</v>
      </c>
      <c r="CA208" s="92">
        <f t="shared" si="229"/>
        <v>0</v>
      </c>
      <c r="CB208" s="92">
        <f t="shared" si="230"/>
        <v>0</v>
      </c>
      <c r="CC208" s="92">
        <f t="shared" si="231"/>
        <v>0</v>
      </c>
      <c r="CD208" s="92">
        <f t="shared" si="232"/>
        <v>0</v>
      </c>
    </row>
    <row r="209" spans="1:82" hidden="1">
      <c r="A209" s="34">
        <v>56</v>
      </c>
      <c r="B209" s="34" t="s">
        <v>2872</v>
      </c>
      <c r="C209" s="34" t="s">
        <v>1067</v>
      </c>
      <c r="D209" s="34" t="s">
        <v>1066</v>
      </c>
      <c r="E209" s="34" t="s">
        <v>3772</v>
      </c>
      <c r="F209" s="34" t="s">
        <v>3812</v>
      </c>
      <c r="G209" s="34" t="s">
        <v>3805</v>
      </c>
      <c r="H209" s="34" t="s">
        <v>7</v>
      </c>
      <c r="I209" s="34" t="s">
        <v>7</v>
      </c>
      <c r="J209" s="34" t="s">
        <v>195</v>
      </c>
      <c r="K209" s="34" t="s">
        <v>195</v>
      </c>
      <c r="L209" s="34" t="s">
        <v>3983</v>
      </c>
      <c r="M209" s="34" t="s">
        <v>3925</v>
      </c>
      <c r="N209" s="34">
        <v>1</v>
      </c>
      <c r="O209" s="34">
        <v>0</v>
      </c>
      <c r="P209" s="34">
        <v>0</v>
      </c>
      <c r="Q209" s="34">
        <v>2</v>
      </c>
      <c r="R209" s="34">
        <v>1</v>
      </c>
      <c r="S209" s="34">
        <v>1</v>
      </c>
      <c r="T209" s="34">
        <v>0</v>
      </c>
      <c r="U209" s="77">
        <v>0</v>
      </c>
      <c r="V209" s="136">
        <v>0</v>
      </c>
      <c r="W209" s="60">
        <f>COUNTIFS(配置清单!G:G,G209,配置清单!$H:$H,"PM",配置清单!$N:$N,"在岗")</f>
        <v>3</v>
      </c>
      <c r="X209" s="61">
        <f t="shared" si="191"/>
        <v>1</v>
      </c>
      <c r="Y209" s="60">
        <f>COUNTIFS(配置清单!$G:$G,G209,配置清单!$H:$H,"PM",配置清单!$N:$N,"在岗",配置清单!$P:$P,"&lt;&gt;暂不胜任")</f>
        <v>3</v>
      </c>
      <c r="Z209" s="61">
        <f t="shared" si="192"/>
        <v>1</v>
      </c>
      <c r="AA209" s="62">
        <f>COUNTIFS(配置清单!$G:$G,G209,配置清单!$H:$H,"SE",配置清单!$N:$N,"在岗")+COUNTIFS(配置清单!$G:$G,G209,配置清单!$H:$H,"SA",配置清单!$N:$N,"在岗")</f>
        <v>0</v>
      </c>
      <c r="AB209" s="61" t="str">
        <f t="shared" si="193"/>
        <v>NA</v>
      </c>
      <c r="AC209" s="60">
        <f>COUNTIFS(配置清单!$G:$G,G209,配置清单!$H:$H,"SE",配置清单!$N:$N,"在岗",配置清单!$P:$P,"&lt;&gt;暂不胜任")+COUNTIFS(配置清单!$G:$G,G209,配置清单!$H:$H,"SA",配置清单!$N:$N,"在岗",配置清单!$P:$P,"&lt;&gt;暂不胜任")</f>
        <v>0</v>
      </c>
      <c r="AD209" s="61" t="str">
        <f t="shared" si="194"/>
        <v>NA</v>
      </c>
      <c r="AE209" s="60">
        <f>COUNTIFS(配置清单!$G:$G,G209,配置清单!H:H,"MDE",配置清单!N:N,"在岗")</f>
        <v>0</v>
      </c>
      <c r="AF209" s="61" t="str">
        <f t="shared" si="195"/>
        <v>NA</v>
      </c>
      <c r="AG209" s="60">
        <f>COUNTIFS(配置清单!$G:$G,G209,配置清单!$H:$H,"MDE",配置清单!$N:$N,"在岗",配置清单!$P:$P,"&lt;&gt;暂不胜任")</f>
        <v>0</v>
      </c>
      <c r="AH209" s="61" t="str">
        <f t="shared" si="196"/>
        <v>NA</v>
      </c>
      <c r="AI209" s="62">
        <f>COUNTIFS(配置清单!G:G,G209,配置清单!H:H,"TPM",配置清单!N:N,"在岗")+COUNTIFS(配置清单!G:G,G209,配置清单!H:H,"TC",配置清单!N:N,"在岗")</f>
        <v>2</v>
      </c>
      <c r="AJ209" s="61">
        <f t="shared" si="197"/>
        <v>1</v>
      </c>
      <c r="AK209" s="60">
        <f>COUNTIFS(配置清单!G:G,G209,配置清单!H:H,"TPM",配置清单!N:N,"在岗",配置清单!P:P,"&lt;&gt;暂不胜任")+COUNTIFS(配置清单!G:G,G209,配置清单!H:H,"TC",配置清单!N:N,"在岗",配置清单!P:P,"&lt;&gt;暂不胜任")</f>
        <v>2</v>
      </c>
      <c r="AL209" s="61">
        <f t="shared" si="198"/>
        <v>1</v>
      </c>
      <c r="AM209" s="60">
        <f>COUNTIFS(配置清单!G:G,G209,配置清单!H:H,"TSE",配置清单!N:N,"在岗")</f>
        <v>1</v>
      </c>
      <c r="AN209" s="61">
        <f t="shared" si="199"/>
        <v>1</v>
      </c>
      <c r="AO209" s="60">
        <f>COUNTIFS(配置清单!G:G,G209,配置清单!H:H,"TSE",配置清单!N:N,"在岗",配置清单!P:P,"&lt;&gt;暂不胜任")</f>
        <v>1</v>
      </c>
      <c r="AP209" s="61">
        <f t="shared" si="200"/>
        <v>1</v>
      </c>
      <c r="AQ209" s="60">
        <f>COUNTIFS(配置清单!$G:$G,G209,配置清单!H:H,"QA",配置清单!N:N,"在岗")</f>
        <v>1</v>
      </c>
      <c r="AR209" s="61">
        <f t="shared" si="201"/>
        <v>1</v>
      </c>
      <c r="AS209" s="60">
        <f>COUNTIFS(配置清单!$G:$G,G209,配置清单!$H:$H,"QA",配置清单!$N:$N,"在岗",配置清单!$P:$P,"&lt;&gt;暂不胜任")</f>
        <v>0</v>
      </c>
      <c r="AT209" s="61">
        <f t="shared" si="202"/>
        <v>0</v>
      </c>
      <c r="AU209" s="60">
        <f>COUNTIFS(配置清单!G:G,规划及评估!G209,配置清单!H:H,"BA",配置清单!N:N,"在岗")</f>
        <v>0</v>
      </c>
      <c r="AV209" s="61" t="str">
        <f t="shared" si="203"/>
        <v>NA</v>
      </c>
      <c r="AW209" s="60">
        <f>COUNTIFS(配置清单!G:G,G209,配置清单!H:H,"BA",配置清单!N:N,"在岗",配置清单!P:P,"&lt;&gt;暂不胜任")</f>
        <v>0</v>
      </c>
      <c r="AX209" s="61" t="str">
        <f t="shared" si="204"/>
        <v>NA</v>
      </c>
      <c r="AY209" s="60">
        <f>COUNTIFS(配置清单!G:G,规划及评估!G209,配置清单!H:H,"IA",配置清单!N:N,"在岗")</f>
        <v>0</v>
      </c>
      <c r="AZ209" s="61" t="str">
        <f t="shared" si="205"/>
        <v>NA</v>
      </c>
      <c r="BA209" s="60">
        <f>COUNTIFS(配置清单!G:G,G209,配置清单!H:H,"IA",配置清单!N:N,"在岗",配置清单!P:P,"&lt;&gt;暂不胜任")</f>
        <v>0</v>
      </c>
      <c r="BB209" s="61" t="str">
        <f t="shared" si="206"/>
        <v>NA</v>
      </c>
      <c r="BC209" s="60">
        <f>COUNTIFS(配置清单!G:G,规划及评估!G209,配置清单!H:H,"产品经理",配置清单!N:N,"在岗")</f>
        <v>0</v>
      </c>
      <c r="BD209" s="61" t="str">
        <f t="shared" si="207"/>
        <v>NA</v>
      </c>
      <c r="BE209" s="60">
        <f>COUNTIFS(配置清单!G:G,G209,配置清单!H:H,"产品经理",配置清单!N:N,"在岗",配置清单!P:P,"&lt;&gt;暂不胜任")</f>
        <v>0</v>
      </c>
      <c r="BF209" s="61" t="str">
        <f t="shared" si="208"/>
        <v>NA</v>
      </c>
      <c r="BG209" s="63">
        <f t="shared" si="209"/>
        <v>5</v>
      </c>
      <c r="BH209" s="64">
        <f t="shared" si="210"/>
        <v>7</v>
      </c>
      <c r="BI209" s="64">
        <f t="shared" si="211"/>
        <v>5</v>
      </c>
      <c r="BJ209" s="64">
        <f t="shared" si="212"/>
        <v>4</v>
      </c>
      <c r="BK209" s="65">
        <f t="shared" si="213"/>
        <v>1</v>
      </c>
      <c r="BL209" s="66">
        <f t="shared" si="214"/>
        <v>0.8</v>
      </c>
      <c r="BM209" s="92">
        <f t="shared" si="215"/>
        <v>1</v>
      </c>
      <c r="BN209" s="92">
        <f t="shared" si="216"/>
        <v>1</v>
      </c>
      <c r="BO209" s="92">
        <f t="shared" si="217"/>
        <v>0</v>
      </c>
      <c r="BP209" s="92">
        <f t="shared" si="218"/>
        <v>0</v>
      </c>
      <c r="BQ209" s="92">
        <f t="shared" si="219"/>
        <v>0</v>
      </c>
      <c r="BR209" s="92">
        <f t="shared" si="220"/>
        <v>0</v>
      </c>
      <c r="BS209" s="92">
        <f t="shared" si="221"/>
        <v>2</v>
      </c>
      <c r="BT209" s="92">
        <f t="shared" si="222"/>
        <v>2</v>
      </c>
      <c r="BU209" s="92">
        <f t="shared" si="223"/>
        <v>1</v>
      </c>
      <c r="BV209" s="92">
        <f t="shared" si="224"/>
        <v>1</v>
      </c>
      <c r="BW209" s="92">
        <f t="shared" si="225"/>
        <v>1</v>
      </c>
      <c r="BX209" s="92">
        <f t="shared" si="226"/>
        <v>0</v>
      </c>
      <c r="BY209" s="92">
        <f t="shared" si="227"/>
        <v>0</v>
      </c>
      <c r="BZ209" s="92">
        <f t="shared" si="228"/>
        <v>0</v>
      </c>
      <c r="CA209" s="92">
        <f t="shared" si="229"/>
        <v>0</v>
      </c>
      <c r="CB209" s="92">
        <f t="shared" si="230"/>
        <v>0</v>
      </c>
      <c r="CC209" s="92">
        <f t="shared" si="231"/>
        <v>0</v>
      </c>
      <c r="CD209" s="92">
        <f t="shared" si="232"/>
        <v>0</v>
      </c>
    </row>
    <row r="210" spans="1:82" hidden="1">
      <c r="A210" s="34">
        <v>57</v>
      </c>
      <c r="B210" s="34" t="s">
        <v>2872</v>
      </c>
      <c r="C210" s="34" t="s">
        <v>1067</v>
      </c>
      <c r="D210" s="34" t="s">
        <v>1066</v>
      </c>
      <c r="E210" s="34" t="s">
        <v>3772</v>
      </c>
      <c r="F210" s="34" t="s">
        <v>3787</v>
      </c>
      <c r="G210" s="34" t="s">
        <v>3774</v>
      </c>
      <c r="H210" s="34" t="s">
        <v>4</v>
      </c>
      <c r="I210" s="34" t="s">
        <v>4</v>
      </c>
      <c r="J210" s="34" t="s">
        <v>34</v>
      </c>
      <c r="K210" s="34" t="s">
        <v>34</v>
      </c>
      <c r="L210" s="34" t="s">
        <v>3983</v>
      </c>
      <c r="M210" s="34" t="s">
        <v>3922</v>
      </c>
      <c r="N210" s="34">
        <v>2</v>
      </c>
      <c r="O210" s="34">
        <v>3</v>
      </c>
      <c r="P210" s="34">
        <v>4</v>
      </c>
      <c r="Q210" s="34">
        <v>0</v>
      </c>
      <c r="R210" s="34">
        <v>0</v>
      </c>
      <c r="S210" s="34">
        <v>1</v>
      </c>
      <c r="T210" s="34">
        <v>0</v>
      </c>
      <c r="U210" s="77">
        <v>0</v>
      </c>
      <c r="V210" s="136">
        <v>0</v>
      </c>
      <c r="W210" s="60">
        <f>COUNTIFS(配置清单!G:G,G210,配置清单!$H:$H,"PM",配置清单!$N:$N,"在岗")</f>
        <v>2</v>
      </c>
      <c r="X210" s="61">
        <f t="shared" si="191"/>
        <v>1</v>
      </c>
      <c r="Y210" s="60">
        <f>COUNTIFS(配置清单!$G:$G,G210,配置清单!$H:$H,"PM",配置清单!$N:$N,"在岗",配置清单!$P:$P,"&lt;&gt;暂不胜任")</f>
        <v>2</v>
      </c>
      <c r="Z210" s="61">
        <f t="shared" si="192"/>
        <v>1</v>
      </c>
      <c r="AA210" s="62">
        <f>COUNTIFS(配置清单!$G:$G,G210,配置清单!$H:$H,"SE",配置清单!$N:$N,"在岗")+COUNTIFS(配置清单!$G:$G,G210,配置清单!$H:$H,"SA",配置清单!$N:$N,"在岗")</f>
        <v>3</v>
      </c>
      <c r="AB210" s="61">
        <f t="shared" si="193"/>
        <v>1</v>
      </c>
      <c r="AC210" s="60">
        <f>COUNTIFS(配置清单!$G:$G,G210,配置清单!$H:$H,"SE",配置清单!$N:$N,"在岗",配置清单!$P:$P,"&lt;&gt;暂不胜任")+COUNTIFS(配置清单!$G:$G,G210,配置清单!$H:$H,"SA",配置清单!$N:$N,"在岗",配置清单!$P:$P,"&lt;&gt;暂不胜任")</f>
        <v>3</v>
      </c>
      <c r="AD210" s="61">
        <f t="shared" si="194"/>
        <v>1</v>
      </c>
      <c r="AE210" s="60">
        <f>COUNTIFS(配置清单!$G:$G,G210,配置清单!H:H,"MDE",配置清单!N:N,"在岗")</f>
        <v>4</v>
      </c>
      <c r="AF210" s="61">
        <f t="shared" si="195"/>
        <v>1</v>
      </c>
      <c r="AG210" s="60">
        <f>COUNTIFS(配置清单!$G:$G,G210,配置清单!$H:$H,"MDE",配置清单!$N:$N,"在岗",配置清单!$P:$P,"&lt;&gt;暂不胜任")</f>
        <v>4</v>
      </c>
      <c r="AH210" s="61">
        <f t="shared" si="196"/>
        <v>1</v>
      </c>
      <c r="AI210" s="62">
        <f>COUNTIFS(配置清单!G:G,G210,配置清单!H:H,"TPM",配置清单!N:N,"在岗")+COUNTIFS(配置清单!G:G,G210,配置清单!H:H,"TC",配置清单!N:N,"在岗")</f>
        <v>0</v>
      </c>
      <c r="AJ210" s="61" t="str">
        <f t="shared" si="197"/>
        <v>NA</v>
      </c>
      <c r="AK210" s="60">
        <f>COUNTIFS(配置清单!G:G,G210,配置清单!H:H,"TPM",配置清单!N:N,"在岗",配置清单!P:P,"&lt;&gt;暂不胜任")+COUNTIFS(配置清单!G:G,G210,配置清单!H:H,"TC",配置清单!N:N,"在岗",配置清单!P:P,"&lt;&gt;暂不胜任")</f>
        <v>0</v>
      </c>
      <c r="AL210" s="61" t="str">
        <f t="shared" si="198"/>
        <v>NA</v>
      </c>
      <c r="AM210" s="60">
        <f>COUNTIFS(配置清单!G:G,G210,配置清单!H:H,"TSE",配置清单!N:N,"在岗")</f>
        <v>0</v>
      </c>
      <c r="AN210" s="61" t="str">
        <f t="shared" si="199"/>
        <v>NA</v>
      </c>
      <c r="AO210" s="60">
        <f>COUNTIFS(配置清单!G:G,G210,配置清单!H:H,"TSE",配置清单!N:N,"在岗",配置清单!P:P,"&lt;&gt;暂不胜任")</f>
        <v>0</v>
      </c>
      <c r="AP210" s="61" t="str">
        <f t="shared" si="200"/>
        <v>NA</v>
      </c>
      <c r="AQ210" s="60">
        <f>COUNTIFS(配置清单!$G:$G,G210,配置清单!H:H,"QA",配置清单!N:N,"在岗")</f>
        <v>1</v>
      </c>
      <c r="AR210" s="61">
        <f t="shared" si="201"/>
        <v>1</v>
      </c>
      <c r="AS210" s="60">
        <f>COUNTIFS(配置清单!$G:$G,G210,配置清单!$H:$H,"QA",配置清单!$N:$N,"在岗",配置清单!$P:$P,"&lt;&gt;暂不胜任")</f>
        <v>1</v>
      </c>
      <c r="AT210" s="61">
        <f t="shared" si="202"/>
        <v>1</v>
      </c>
      <c r="AU210" s="60">
        <f>COUNTIFS(配置清单!G:G,规划及评估!G210,配置清单!H:H,"BA",配置清单!N:N,"在岗")</f>
        <v>0</v>
      </c>
      <c r="AV210" s="61" t="str">
        <f t="shared" si="203"/>
        <v>NA</v>
      </c>
      <c r="AW210" s="60">
        <f>COUNTIFS(配置清单!G:G,G210,配置清单!H:H,"BA",配置清单!N:N,"在岗",配置清单!P:P,"&lt;&gt;暂不胜任")</f>
        <v>0</v>
      </c>
      <c r="AX210" s="61" t="str">
        <f t="shared" si="204"/>
        <v>NA</v>
      </c>
      <c r="AY210" s="60">
        <f>COUNTIFS(配置清单!G:G,规划及评估!G210,配置清单!H:H,"IA",配置清单!N:N,"在岗")</f>
        <v>0</v>
      </c>
      <c r="AZ210" s="61" t="str">
        <f t="shared" si="205"/>
        <v>NA</v>
      </c>
      <c r="BA210" s="60">
        <f>COUNTIFS(配置清单!G:G,G210,配置清单!H:H,"IA",配置清单!N:N,"在岗",配置清单!P:P,"&lt;&gt;暂不胜任")</f>
        <v>0</v>
      </c>
      <c r="BB210" s="61" t="str">
        <f t="shared" si="206"/>
        <v>NA</v>
      </c>
      <c r="BC210" s="60">
        <f>COUNTIFS(配置清单!G:G,规划及评估!G210,配置清单!H:H,"产品经理",配置清单!N:N,"在岗")</f>
        <v>0</v>
      </c>
      <c r="BD210" s="61" t="str">
        <f t="shared" si="207"/>
        <v>NA</v>
      </c>
      <c r="BE210" s="60">
        <f>COUNTIFS(配置清单!G:G,G210,配置清单!H:H,"产品经理",配置清单!N:N,"在岗",配置清单!P:P,"&lt;&gt;暂不胜任")</f>
        <v>0</v>
      </c>
      <c r="BF210" s="61" t="str">
        <f t="shared" si="208"/>
        <v>NA</v>
      </c>
      <c r="BG210" s="63">
        <f t="shared" si="209"/>
        <v>10</v>
      </c>
      <c r="BH210" s="64">
        <f t="shared" si="210"/>
        <v>10</v>
      </c>
      <c r="BI210" s="64">
        <f t="shared" si="211"/>
        <v>10</v>
      </c>
      <c r="BJ210" s="64">
        <f t="shared" si="212"/>
        <v>10</v>
      </c>
      <c r="BK210" s="65">
        <f t="shared" si="213"/>
        <v>1</v>
      </c>
      <c r="BL210" s="66">
        <f t="shared" si="214"/>
        <v>1</v>
      </c>
      <c r="BM210" s="92">
        <f t="shared" si="215"/>
        <v>2</v>
      </c>
      <c r="BN210" s="92">
        <f t="shared" si="216"/>
        <v>2</v>
      </c>
      <c r="BO210" s="92">
        <f t="shared" si="217"/>
        <v>3</v>
      </c>
      <c r="BP210" s="92">
        <f t="shared" si="218"/>
        <v>3</v>
      </c>
      <c r="BQ210" s="92">
        <f t="shared" si="219"/>
        <v>4</v>
      </c>
      <c r="BR210" s="92">
        <f t="shared" si="220"/>
        <v>4</v>
      </c>
      <c r="BS210" s="92">
        <f t="shared" si="221"/>
        <v>0</v>
      </c>
      <c r="BT210" s="92">
        <f t="shared" si="222"/>
        <v>0</v>
      </c>
      <c r="BU210" s="92">
        <f t="shared" si="223"/>
        <v>0</v>
      </c>
      <c r="BV210" s="92">
        <f t="shared" si="224"/>
        <v>0</v>
      </c>
      <c r="BW210" s="92">
        <f t="shared" si="225"/>
        <v>1</v>
      </c>
      <c r="BX210" s="92">
        <f t="shared" si="226"/>
        <v>1</v>
      </c>
      <c r="BY210" s="92">
        <f t="shared" si="227"/>
        <v>0</v>
      </c>
      <c r="BZ210" s="92">
        <f t="shared" si="228"/>
        <v>0</v>
      </c>
      <c r="CA210" s="92">
        <f t="shared" si="229"/>
        <v>0</v>
      </c>
      <c r="CB210" s="92">
        <f t="shared" si="230"/>
        <v>0</v>
      </c>
      <c r="CC210" s="92">
        <f t="shared" si="231"/>
        <v>0</v>
      </c>
      <c r="CD210" s="92">
        <f t="shared" si="232"/>
        <v>0</v>
      </c>
    </row>
    <row r="211" spans="1:82" hidden="1">
      <c r="A211" s="34">
        <v>58</v>
      </c>
      <c r="B211" s="34" t="s">
        <v>2872</v>
      </c>
      <c r="C211" s="34" t="s">
        <v>1067</v>
      </c>
      <c r="D211" s="34" t="s">
        <v>1066</v>
      </c>
      <c r="E211" s="34" t="s">
        <v>3772</v>
      </c>
      <c r="F211" s="34" t="s">
        <v>3904</v>
      </c>
      <c r="G211" s="34" t="s">
        <v>3894</v>
      </c>
      <c r="H211" s="34" t="s">
        <v>10</v>
      </c>
      <c r="I211" s="34" t="s">
        <v>10</v>
      </c>
      <c r="J211" s="34" t="s">
        <v>3715</v>
      </c>
      <c r="K211" s="34" t="s">
        <v>3715</v>
      </c>
      <c r="L211" s="34" t="s">
        <v>3983</v>
      </c>
      <c r="M211" s="34" t="s">
        <v>3925</v>
      </c>
      <c r="N211" s="34">
        <v>1</v>
      </c>
      <c r="O211" s="34">
        <v>1</v>
      </c>
      <c r="P211" s="34">
        <v>1</v>
      </c>
      <c r="Q211" s="34">
        <v>1</v>
      </c>
      <c r="R211" s="34">
        <v>1</v>
      </c>
      <c r="S211" s="34">
        <v>1</v>
      </c>
      <c r="T211" s="34">
        <v>0</v>
      </c>
      <c r="U211" s="77">
        <v>0</v>
      </c>
      <c r="V211" s="136">
        <v>0</v>
      </c>
      <c r="W211" s="60">
        <f>COUNTIFS(配置清单!G:G,G211,配置清单!$H:$H,"PM",配置清单!$N:$N,"在岗")</f>
        <v>1</v>
      </c>
      <c r="X211" s="61">
        <f t="shared" si="191"/>
        <v>1</v>
      </c>
      <c r="Y211" s="60">
        <f>COUNTIFS(配置清单!$G:$G,G211,配置清单!$H:$H,"PM",配置清单!$N:$N,"在岗",配置清单!$P:$P,"&lt;&gt;暂不胜任")</f>
        <v>1</v>
      </c>
      <c r="Z211" s="61">
        <f t="shared" si="192"/>
        <v>1</v>
      </c>
      <c r="AA211" s="62">
        <f>COUNTIFS(配置清单!$G:$G,G211,配置清单!$H:$H,"SE",配置清单!$N:$N,"在岗")+COUNTIFS(配置清单!$G:$G,G211,配置清单!$H:$H,"SA",配置清单!$N:$N,"在岗")</f>
        <v>1</v>
      </c>
      <c r="AB211" s="61">
        <f t="shared" si="193"/>
        <v>1</v>
      </c>
      <c r="AC211" s="60">
        <f>COUNTIFS(配置清单!$G:$G,G211,配置清单!$H:$H,"SE",配置清单!$N:$N,"在岗",配置清单!$P:$P,"&lt;&gt;暂不胜任")+COUNTIFS(配置清单!$G:$G,G211,配置清单!$H:$H,"SA",配置清单!$N:$N,"在岗",配置清单!$P:$P,"&lt;&gt;暂不胜任")</f>
        <v>1</v>
      </c>
      <c r="AD211" s="61">
        <f t="shared" si="194"/>
        <v>1</v>
      </c>
      <c r="AE211" s="60">
        <f>COUNTIFS(配置清单!$G:$G,G211,配置清单!H:H,"MDE",配置清单!N:N,"在岗")</f>
        <v>1</v>
      </c>
      <c r="AF211" s="61">
        <f t="shared" si="195"/>
        <v>1</v>
      </c>
      <c r="AG211" s="60">
        <f>COUNTIFS(配置清单!$G:$G,G211,配置清单!$H:$H,"MDE",配置清单!$N:$N,"在岗",配置清单!$P:$P,"&lt;&gt;暂不胜任")</f>
        <v>1</v>
      </c>
      <c r="AH211" s="61">
        <f t="shared" si="196"/>
        <v>1</v>
      </c>
      <c r="AI211" s="62">
        <f>COUNTIFS(配置清单!G:G,G211,配置清单!H:H,"TPM",配置清单!N:N,"在岗")+COUNTIFS(配置清单!G:G,G211,配置清单!H:H,"TC",配置清单!N:N,"在岗")</f>
        <v>1</v>
      </c>
      <c r="AJ211" s="61">
        <f t="shared" si="197"/>
        <v>1</v>
      </c>
      <c r="AK211" s="60">
        <f>COUNTIFS(配置清单!G:G,G211,配置清单!H:H,"TPM",配置清单!N:N,"在岗",配置清单!P:P,"&lt;&gt;暂不胜任")+COUNTIFS(配置清单!G:G,G211,配置清单!H:H,"TC",配置清单!N:N,"在岗",配置清单!P:P,"&lt;&gt;暂不胜任")</f>
        <v>1</v>
      </c>
      <c r="AL211" s="61">
        <f t="shared" si="198"/>
        <v>1</v>
      </c>
      <c r="AM211" s="60">
        <f>COUNTIFS(配置清单!G:G,G211,配置清单!H:H,"TSE",配置清单!N:N,"在岗")</f>
        <v>1</v>
      </c>
      <c r="AN211" s="61">
        <f t="shared" si="199"/>
        <v>1</v>
      </c>
      <c r="AO211" s="60">
        <f>COUNTIFS(配置清单!G:G,G211,配置清单!H:H,"TSE",配置清单!N:N,"在岗",配置清单!P:P,"&lt;&gt;暂不胜任")</f>
        <v>1</v>
      </c>
      <c r="AP211" s="61">
        <f t="shared" si="200"/>
        <v>1</v>
      </c>
      <c r="AQ211" s="60">
        <f>COUNTIFS(配置清单!$G:$G,G211,配置清单!H:H,"QA",配置清单!N:N,"在岗")</f>
        <v>1</v>
      </c>
      <c r="AR211" s="61">
        <f t="shared" si="201"/>
        <v>1</v>
      </c>
      <c r="AS211" s="60">
        <f>COUNTIFS(配置清单!$G:$G,G211,配置清单!$H:$H,"QA",配置清单!$N:$N,"在岗",配置清单!$P:$P,"&lt;&gt;暂不胜任")</f>
        <v>0</v>
      </c>
      <c r="AT211" s="61">
        <f t="shared" si="202"/>
        <v>0</v>
      </c>
      <c r="AU211" s="60">
        <f>COUNTIFS(配置清单!G:G,规划及评估!G211,配置清单!H:H,"BA",配置清单!N:N,"在岗")</f>
        <v>0</v>
      </c>
      <c r="AV211" s="61" t="str">
        <f t="shared" si="203"/>
        <v>NA</v>
      </c>
      <c r="AW211" s="60">
        <f>COUNTIFS(配置清单!G:G,G211,配置清单!H:H,"BA",配置清单!N:N,"在岗",配置清单!P:P,"&lt;&gt;暂不胜任")</f>
        <v>0</v>
      </c>
      <c r="AX211" s="61" t="str">
        <f t="shared" si="204"/>
        <v>NA</v>
      </c>
      <c r="AY211" s="60">
        <f>COUNTIFS(配置清单!G:G,规划及评估!G211,配置清单!H:H,"IA",配置清单!N:N,"在岗")</f>
        <v>0</v>
      </c>
      <c r="AZ211" s="61" t="str">
        <f t="shared" si="205"/>
        <v>NA</v>
      </c>
      <c r="BA211" s="60">
        <f>COUNTIFS(配置清单!G:G,G211,配置清单!H:H,"IA",配置清单!N:N,"在岗",配置清单!P:P,"&lt;&gt;暂不胜任")</f>
        <v>0</v>
      </c>
      <c r="BB211" s="61" t="str">
        <f t="shared" si="206"/>
        <v>NA</v>
      </c>
      <c r="BC211" s="60">
        <f>COUNTIFS(配置清单!G:G,规划及评估!G211,配置清单!H:H,"产品经理",配置清单!N:N,"在岗")</f>
        <v>0</v>
      </c>
      <c r="BD211" s="61" t="str">
        <f t="shared" si="207"/>
        <v>NA</v>
      </c>
      <c r="BE211" s="60">
        <f>COUNTIFS(配置清单!G:G,G211,配置清单!H:H,"产品经理",配置清单!N:N,"在岗",配置清单!P:P,"&lt;&gt;暂不胜任")</f>
        <v>0</v>
      </c>
      <c r="BF211" s="61" t="str">
        <f t="shared" si="208"/>
        <v>NA</v>
      </c>
      <c r="BG211" s="63">
        <f t="shared" si="209"/>
        <v>6</v>
      </c>
      <c r="BH211" s="64">
        <f t="shared" si="210"/>
        <v>6</v>
      </c>
      <c r="BI211" s="64">
        <f t="shared" si="211"/>
        <v>6</v>
      </c>
      <c r="BJ211" s="64">
        <f t="shared" si="212"/>
        <v>5</v>
      </c>
      <c r="BK211" s="65">
        <f t="shared" si="213"/>
        <v>1</v>
      </c>
      <c r="BL211" s="66">
        <f t="shared" si="214"/>
        <v>0.83333333333333337</v>
      </c>
      <c r="BM211" s="92">
        <f t="shared" si="215"/>
        <v>1</v>
      </c>
      <c r="BN211" s="92">
        <f t="shared" si="216"/>
        <v>1</v>
      </c>
      <c r="BO211" s="92">
        <f t="shared" si="217"/>
        <v>1</v>
      </c>
      <c r="BP211" s="92">
        <f t="shared" si="218"/>
        <v>1</v>
      </c>
      <c r="BQ211" s="92">
        <f t="shared" si="219"/>
        <v>1</v>
      </c>
      <c r="BR211" s="92">
        <f t="shared" si="220"/>
        <v>1</v>
      </c>
      <c r="BS211" s="92">
        <f t="shared" si="221"/>
        <v>1</v>
      </c>
      <c r="BT211" s="92">
        <f t="shared" si="222"/>
        <v>1</v>
      </c>
      <c r="BU211" s="92">
        <f t="shared" si="223"/>
        <v>1</v>
      </c>
      <c r="BV211" s="92">
        <f t="shared" si="224"/>
        <v>1</v>
      </c>
      <c r="BW211" s="92">
        <f t="shared" si="225"/>
        <v>1</v>
      </c>
      <c r="BX211" s="92">
        <f t="shared" si="226"/>
        <v>0</v>
      </c>
      <c r="BY211" s="92">
        <f t="shared" si="227"/>
        <v>0</v>
      </c>
      <c r="BZ211" s="92">
        <f t="shared" si="228"/>
        <v>0</v>
      </c>
      <c r="CA211" s="92">
        <f t="shared" si="229"/>
        <v>0</v>
      </c>
      <c r="CB211" s="92">
        <f t="shared" si="230"/>
        <v>0</v>
      </c>
      <c r="CC211" s="92">
        <f t="shared" si="231"/>
        <v>0</v>
      </c>
      <c r="CD211" s="92">
        <f t="shared" si="232"/>
        <v>0</v>
      </c>
    </row>
    <row r="212" spans="1:82" hidden="1">
      <c r="A212" s="34">
        <v>59</v>
      </c>
      <c r="B212" s="34" t="s">
        <v>2872</v>
      </c>
      <c r="C212" s="34" t="s">
        <v>1067</v>
      </c>
      <c r="D212" s="34" t="s">
        <v>1066</v>
      </c>
      <c r="E212" s="34" t="s">
        <v>3772</v>
      </c>
      <c r="F212" s="34" t="s">
        <v>3865</v>
      </c>
      <c r="G212" s="34" t="s">
        <v>3866</v>
      </c>
      <c r="H212" s="34" t="s">
        <v>7</v>
      </c>
      <c r="I212" s="34" t="s">
        <v>7</v>
      </c>
      <c r="J212" s="34" t="s">
        <v>34</v>
      </c>
      <c r="K212" s="34" t="s">
        <v>34</v>
      </c>
      <c r="L212" s="34" t="s">
        <v>3983</v>
      </c>
      <c r="M212" s="34" t="s">
        <v>3925</v>
      </c>
      <c r="N212" s="34">
        <v>1</v>
      </c>
      <c r="O212" s="34">
        <v>0</v>
      </c>
      <c r="P212" s="34">
        <v>0</v>
      </c>
      <c r="Q212" s="34">
        <v>1</v>
      </c>
      <c r="R212" s="34">
        <v>1</v>
      </c>
      <c r="S212" s="34">
        <v>1</v>
      </c>
      <c r="T212" s="34">
        <v>0</v>
      </c>
      <c r="U212" s="77">
        <v>0</v>
      </c>
      <c r="V212" s="136">
        <v>0</v>
      </c>
      <c r="W212" s="60">
        <f>COUNTIFS(配置清单!G:G,G212,配置清单!$H:$H,"PM",配置清单!$N:$N,"在岗")</f>
        <v>2</v>
      </c>
      <c r="X212" s="61">
        <f t="shared" si="191"/>
        <v>1</v>
      </c>
      <c r="Y212" s="60">
        <f>COUNTIFS(配置清单!$G:$G,G212,配置清单!$H:$H,"PM",配置清单!$N:$N,"在岗",配置清单!$P:$P,"&lt;&gt;暂不胜任")</f>
        <v>2</v>
      </c>
      <c r="Z212" s="61">
        <f t="shared" si="192"/>
        <v>1</v>
      </c>
      <c r="AA212" s="62">
        <f>COUNTIFS(配置清单!$G:$G,G212,配置清单!$H:$H,"SE",配置清单!$N:$N,"在岗")+COUNTIFS(配置清单!$G:$G,G212,配置清单!$H:$H,"SA",配置清单!$N:$N,"在岗")</f>
        <v>0</v>
      </c>
      <c r="AB212" s="61" t="str">
        <f t="shared" si="193"/>
        <v>NA</v>
      </c>
      <c r="AC212" s="60">
        <f>COUNTIFS(配置清单!$G:$G,G212,配置清单!$H:$H,"SE",配置清单!$N:$N,"在岗",配置清单!$P:$P,"&lt;&gt;暂不胜任")+COUNTIFS(配置清单!$G:$G,G212,配置清单!$H:$H,"SA",配置清单!$N:$N,"在岗",配置清单!$P:$P,"&lt;&gt;暂不胜任")</f>
        <v>0</v>
      </c>
      <c r="AD212" s="61" t="str">
        <f t="shared" si="194"/>
        <v>NA</v>
      </c>
      <c r="AE212" s="60">
        <f>COUNTIFS(配置清单!$G:$G,G212,配置清单!H:H,"MDE",配置清单!N:N,"在岗")</f>
        <v>0</v>
      </c>
      <c r="AF212" s="61" t="str">
        <f t="shared" si="195"/>
        <v>NA</v>
      </c>
      <c r="AG212" s="60">
        <f>COUNTIFS(配置清单!$G:$G,G212,配置清单!$H:$H,"MDE",配置清单!$N:$N,"在岗",配置清单!$P:$P,"&lt;&gt;暂不胜任")</f>
        <v>0</v>
      </c>
      <c r="AH212" s="61" t="str">
        <f t="shared" si="196"/>
        <v>NA</v>
      </c>
      <c r="AI212" s="62">
        <f>COUNTIFS(配置清单!G:G,G212,配置清单!H:H,"TPM",配置清单!N:N,"在岗")+COUNTIFS(配置清单!G:G,G212,配置清单!H:H,"TC",配置清单!N:N,"在岗")</f>
        <v>1</v>
      </c>
      <c r="AJ212" s="61">
        <f t="shared" si="197"/>
        <v>1</v>
      </c>
      <c r="AK212" s="60">
        <f>COUNTIFS(配置清单!G:G,G212,配置清单!H:H,"TPM",配置清单!N:N,"在岗",配置清单!P:P,"&lt;&gt;暂不胜任")+COUNTIFS(配置清单!G:G,G212,配置清单!H:H,"TC",配置清单!N:N,"在岗",配置清单!P:P,"&lt;&gt;暂不胜任")</f>
        <v>1</v>
      </c>
      <c r="AL212" s="61">
        <f t="shared" si="198"/>
        <v>1</v>
      </c>
      <c r="AM212" s="60">
        <f>COUNTIFS(配置清单!G:G,G212,配置清单!H:H,"TSE",配置清单!N:N,"在岗")</f>
        <v>1</v>
      </c>
      <c r="AN212" s="61">
        <f t="shared" si="199"/>
        <v>1</v>
      </c>
      <c r="AO212" s="60">
        <f>COUNTIFS(配置清单!G:G,G212,配置清单!H:H,"TSE",配置清单!N:N,"在岗",配置清单!P:P,"&lt;&gt;暂不胜任")</f>
        <v>1</v>
      </c>
      <c r="AP212" s="61">
        <f t="shared" si="200"/>
        <v>1</v>
      </c>
      <c r="AQ212" s="60">
        <f>COUNTIFS(配置清单!$G:$G,G212,配置清单!H:H,"QA",配置清单!N:N,"在岗")</f>
        <v>1</v>
      </c>
      <c r="AR212" s="61">
        <f t="shared" si="201"/>
        <v>1</v>
      </c>
      <c r="AS212" s="60">
        <f>COUNTIFS(配置清单!$G:$G,G212,配置清单!$H:$H,"QA",配置清单!$N:$N,"在岗",配置清单!$P:$P,"&lt;&gt;暂不胜任")</f>
        <v>0</v>
      </c>
      <c r="AT212" s="61">
        <f t="shared" si="202"/>
        <v>0</v>
      </c>
      <c r="AU212" s="60">
        <f>COUNTIFS(配置清单!G:G,规划及评估!G212,配置清单!H:H,"BA",配置清单!N:N,"在岗")</f>
        <v>0</v>
      </c>
      <c r="AV212" s="61" t="str">
        <f t="shared" si="203"/>
        <v>NA</v>
      </c>
      <c r="AW212" s="60">
        <f>COUNTIFS(配置清单!G:G,G212,配置清单!H:H,"BA",配置清单!N:N,"在岗",配置清单!P:P,"&lt;&gt;暂不胜任")</f>
        <v>0</v>
      </c>
      <c r="AX212" s="61" t="str">
        <f t="shared" si="204"/>
        <v>NA</v>
      </c>
      <c r="AY212" s="60">
        <f>COUNTIFS(配置清单!G:G,规划及评估!G212,配置清单!H:H,"IA",配置清单!N:N,"在岗")</f>
        <v>0</v>
      </c>
      <c r="AZ212" s="61" t="str">
        <f t="shared" si="205"/>
        <v>NA</v>
      </c>
      <c r="BA212" s="60">
        <f>COUNTIFS(配置清单!G:G,G212,配置清单!H:H,"IA",配置清单!N:N,"在岗",配置清单!P:P,"&lt;&gt;暂不胜任")</f>
        <v>0</v>
      </c>
      <c r="BB212" s="61" t="str">
        <f t="shared" si="206"/>
        <v>NA</v>
      </c>
      <c r="BC212" s="60">
        <f>COUNTIFS(配置清单!G:G,规划及评估!G212,配置清单!H:H,"产品经理",配置清单!N:N,"在岗")</f>
        <v>0</v>
      </c>
      <c r="BD212" s="61" t="str">
        <f t="shared" si="207"/>
        <v>NA</v>
      </c>
      <c r="BE212" s="60">
        <f>COUNTIFS(配置清单!G:G,G212,配置清单!H:H,"产品经理",配置清单!N:N,"在岗",配置清单!P:P,"&lt;&gt;暂不胜任")</f>
        <v>0</v>
      </c>
      <c r="BF212" s="61" t="str">
        <f t="shared" si="208"/>
        <v>NA</v>
      </c>
      <c r="BG212" s="63">
        <f t="shared" si="209"/>
        <v>4</v>
      </c>
      <c r="BH212" s="64">
        <f t="shared" si="210"/>
        <v>5</v>
      </c>
      <c r="BI212" s="64">
        <f t="shared" si="211"/>
        <v>4</v>
      </c>
      <c r="BJ212" s="64">
        <f t="shared" si="212"/>
        <v>3</v>
      </c>
      <c r="BK212" s="65">
        <f t="shared" si="213"/>
        <v>1</v>
      </c>
      <c r="BL212" s="66">
        <f t="shared" si="214"/>
        <v>0.75</v>
      </c>
      <c r="BM212" s="92">
        <f t="shared" si="215"/>
        <v>1</v>
      </c>
      <c r="BN212" s="92">
        <f t="shared" si="216"/>
        <v>1</v>
      </c>
      <c r="BO212" s="92">
        <f t="shared" si="217"/>
        <v>0</v>
      </c>
      <c r="BP212" s="92">
        <f t="shared" si="218"/>
        <v>0</v>
      </c>
      <c r="BQ212" s="92">
        <f t="shared" si="219"/>
        <v>0</v>
      </c>
      <c r="BR212" s="92">
        <f t="shared" si="220"/>
        <v>0</v>
      </c>
      <c r="BS212" s="92">
        <f t="shared" si="221"/>
        <v>1</v>
      </c>
      <c r="BT212" s="92">
        <f t="shared" si="222"/>
        <v>1</v>
      </c>
      <c r="BU212" s="92">
        <f t="shared" si="223"/>
        <v>1</v>
      </c>
      <c r="BV212" s="92">
        <f t="shared" si="224"/>
        <v>1</v>
      </c>
      <c r="BW212" s="92">
        <f t="shared" si="225"/>
        <v>1</v>
      </c>
      <c r="BX212" s="92">
        <f t="shared" si="226"/>
        <v>0</v>
      </c>
      <c r="BY212" s="92">
        <f t="shared" si="227"/>
        <v>0</v>
      </c>
      <c r="BZ212" s="92">
        <f t="shared" si="228"/>
        <v>0</v>
      </c>
      <c r="CA212" s="92">
        <f t="shared" si="229"/>
        <v>0</v>
      </c>
      <c r="CB212" s="92">
        <f t="shared" si="230"/>
        <v>0</v>
      </c>
      <c r="CC212" s="92">
        <f t="shared" si="231"/>
        <v>0</v>
      </c>
      <c r="CD212" s="92">
        <f t="shared" si="232"/>
        <v>0</v>
      </c>
    </row>
    <row r="213" spans="1:82" hidden="1">
      <c r="A213" s="34">
        <v>60</v>
      </c>
      <c r="B213" s="34" t="s">
        <v>2872</v>
      </c>
      <c r="C213" s="34" t="s">
        <v>1067</v>
      </c>
      <c r="D213" s="34" t="s">
        <v>1066</v>
      </c>
      <c r="E213" s="34" t="s">
        <v>3772</v>
      </c>
      <c r="F213" s="34" t="s">
        <v>3877</v>
      </c>
      <c r="G213" s="34" t="s">
        <v>3876</v>
      </c>
      <c r="H213" s="34" t="s">
        <v>7</v>
      </c>
      <c r="I213" s="34" t="s">
        <v>7</v>
      </c>
      <c r="J213" s="34" t="s">
        <v>34</v>
      </c>
      <c r="K213" s="34" t="s">
        <v>34</v>
      </c>
      <c r="L213" s="34" t="s">
        <v>3985</v>
      </c>
      <c r="M213" s="34" t="s">
        <v>194</v>
      </c>
      <c r="N213" s="34">
        <v>1</v>
      </c>
      <c r="O213" s="34">
        <v>0</v>
      </c>
      <c r="P213" s="34">
        <v>0</v>
      </c>
      <c r="Q213" s="34">
        <v>1</v>
      </c>
      <c r="R213" s="34">
        <v>2</v>
      </c>
      <c r="S213" s="34">
        <v>0</v>
      </c>
      <c r="T213" s="34">
        <v>0</v>
      </c>
      <c r="U213" s="77">
        <v>0</v>
      </c>
      <c r="V213" s="136">
        <v>0</v>
      </c>
      <c r="W213" s="60">
        <f>COUNTIFS(配置清单!G:G,G213,配置清单!$H:$H,"PM",配置清单!$N:$N,"在岗")</f>
        <v>1</v>
      </c>
      <c r="X213" s="61">
        <f t="shared" si="191"/>
        <v>1</v>
      </c>
      <c r="Y213" s="60">
        <f>COUNTIFS(配置清单!$G:$G,G213,配置清单!$H:$H,"PM",配置清单!$N:$N,"在岗",配置清单!$P:$P,"&lt;&gt;暂不胜任")</f>
        <v>1</v>
      </c>
      <c r="Z213" s="61">
        <f t="shared" si="192"/>
        <v>1</v>
      </c>
      <c r="AA213" s="62">
        <f>COUNTIFS(配置清单!$G:$G,G213,配置清单!$H:$H,"SE",配置清单!$N:$N,"在岗")+COUNTIFS(配置清单!$G:$G,G213,配置清单!$H:$H,"SA",配置清单!$N:$N,"在岗")</f>
        <v>0</v>
      </c>
      <c r="AB213" s="61" t="str">
        <f t="shared" si="193"/>
        <v>NA</v>
      </c>
      <c r="AC213" s="60">
        <f>COUNTIFS(配置清单!$G:$G,G213,配置清单!$H:$H,"SE",配置清单!$N:$N,"在岗",配置清单!$P:$P,"&lt;&gt;暂不胜任")+COUNTIFS(配置清单!$G:$G,G213,配置清单!$H:$H,"SA",配置清单!$N:$N,"在岗",配置清单!$P:$P,"&lt;&gt;暂不胜任")</f>
        <v>0</v>
      </c>
      <c r="AD213" s="61" t="str">
        <f t="shared" si="194"/>
        <v>NA</v>
      </c>
      <c r="AE213" s="60">
        <f>COUNTIFS(配置清单!$G:$G,G213,配置清单!H:H,"MDE",配置清单!N:N,"在岗")</f>
        <v>0</v>
      </c>
      <c r="AF213" s="61" t="str">
        <f t="shared" si="195"/>
        <v>NA</v>
      </c>
      <c r="AG213" s="60">
        <f>COUNTIFS(配置清单!$G:$G,G213,配置清单!$H:$H,"MDE",配置清单!$N:$N,"在岗",配置清单!$P:$P,"&lt;&gt;暂不胜任")</f>
        <v>0</v>
      </c>
      <c r="AH213" s="61" t="str">
        <f t="shared" si="196"/>
        <v>NA</v>
      </c>
      <c r="AI213" s="62">
        <f>COUNTIFS(配置清单!G:G,G213,配置清单!H:H,"TPM",配置清单!N:N,"在岗")+COUNTIFS(配置清单!G:G,G213,配置清单!H:H,"TC",配置清单!N:N,"在岗")</f>
        <v>1</v>
      </c>
      <c r="AJ213" s="61">
        <f t="shared" si="197"/>
        <v>1</v>
      </c>
      <c r="AK213" s="60">
        <f>COUNTIFS(配置清单!G:G,G213,配置清单!H:H,"TPM",配置清单!N:N,"在岗",配置清单!P:P,"&lt;&gt;暂不胜任")+COUNTIFS(配置清单!G:G,G213,配置清单!H:H,"TC",配置清单!N:N,"在岗",配置清单!P:P,"&lt;&gt;暂不胜任")</f>
        <v>0</v>
      </c>
      <c r="AL213" s="61">
        <f t="shared" si="198"/>
        <v>0</v>
      </c>
      <c r="AM213" s="60">
        <f>COUNTIFS(配置清单!G:G,G213,配置清单!H:H,"TSE",配置清单!N:N,"在岗")</f>
        <v>2</v>
      </c>
      <c r="AN213" s="61">
        <f t="shared" si="199"/>
        <v>1</v>
      </c>
      <c r="AO213" s="60">
        <f>COUNTIFS(配置清单!G:G,G213,配置清单!H:H,"TSE",配置清单!N:N,"在岗",配置清单!P:P,"&lt;&gt;暂不胜任")</f>
        <v>0</v>
      </c>
      <c r="AP213" s="61">
        <f t="shared" si="200"/>
        <v>0</v>
      </c>
      <c r="AQ213" s="60">
        <f>COUNTIFS(配置清单!$G:$G,G213,配置清单!H:H,"QA",配置清单!N:N,"在岗")</f>
        <v>0</v>
      </c>
      <c r="AR213" s="61" t="str">
        <f t="shared" si="201"/>
        <v>NA</v>
      </c>
      <c r="AS213" s="60">
        <f>COUNTIFS(配置清单!$G:$G,G213,配置清单!$H:$H,"QA",配置清单!$N:$N,"在岗",配置清单!$P:$P,"&lt;&gt;暂不胜任")</f>
        <v>0</v>
      </c>
      <c r="AT213" s="61" t="str">
        <f t="shared" si="202"/>
        <v>NA</v>
      </c>
      <c r="AU213" s="60">
        <f>COUNTIFS(配置清单!G:G,规划及评估!G213,配置清单!H:H,"BA",配置清单!N:N,"在岗")</f>
        <v>0</v>
      </c>
      <c r="AV213" s="61" t="str">
        <f t="shared" si="203"/>
        <v>NA</v>
      </c>
      <c r="AW213" s="60">
        <f>COUNTIFS(配置清单!G:G,G213,配置清单!H:H,"BA",配置清单!N:N,"在岗",配置清单!P:P,"&lt;&gt;暂不胜任")</f>
        <v>0</v>
      </c>
      <c r="AX213" s="61" t="str">
        <f t="shared" si="204"/>
        <v>NA</v>
      </c>
      <c r="AY213" s="60">
        <f>COUNTIFS(配置清单!G:G,规划及评估!G213,配置清单!H:H,"IA",配置清单!N:N,"在岗")</f>
        <v>0</v>
      </c>
      <c r="AZ213" s="61" t="str">
        <f t="shared" si="205"/>
        <v>NA</v>
      </c>
      <c r="BA213" s="60">
        <f>COUNTIFS(配置清单!G:G,G213,配置清单!H:H,"IA",配置清单!N:N,"在岗",配置清单!P:P,"&lt;&gt;暂不胜任")</f>
        <v>0</v>
      </c>
      <c r="BB213" s="61" t="str">
        <f t="shared" si="206"/>
        <v>NA</v>
      </c>
      <c r="BC213" s="60">
        <f>COUNTIFS(配置清单!G:G,规划及评估!G213,配置清单!H:H,"产品经理",配置清单!N:N,"在岗")</f>
        <v>0</v>
      </c>
      <c r="BD213" s="61" t="str">
        <f t="shared" si="207"/>
        <v>NA</v>
      </c>
      <c r="BE213" s="60">
        <f>COUNTIFS(配置清单!G:G,G213,配置清单!H:H,"产品经理",配置清单!N:N,"在岗",配置清单!P:P,"&lt;&gt;暂不胜任")</f>
        <v>0</v>
      </c>
      <c r="BF213" s="61" t="str">
        <f t="shared" si="208"/>
        <v>NA</v>
      </c>
      <c r="BG213" s="63">
        <f t="shared" si="209"/>
        <v>4</v>
      </c>
      <c r="BH213" s="64">
        <f t="shared" si="210"/>
        <v>4</v>
      </c>
      <c r="BI213" s="64">
        <f t="shared" si="211"/>
        <v>4</v>
      </c>
      <c r="BJ213" s="64">
        <f t="shared" si="212"/>
        <v>1</v>
      </c>
      <c r="BK213" s="65">
        <f t="shared" si="213"/>
        <v>1</v>
      </c>
      <c r="BL213" s="66">
        <f t="shared" si="214"/>
        <v>0.25</v>
      </c>
      <c r="BM213" s="92">
        <f t="shared" si="215"/>
        <v>1</v>
      </c>
      <c r="BN213" s="92">
        <f t="shared" si="216"/>
        <v>1</v>
      </c>
      <c r="BO213" s="92">
        <f t="shared" si="217"/>
        <v>0</v>
      </c>
      <c r="BP213" s="92">
        <f t="shared" si="218"/>
        <v>0</v>
      </c>
      <c r="BQ213" s="92">
        <f t="shared" si="219"/>
        <v>0</v>
      </c>
      <c r="BR213" s="92">
        <f t="shared" si="220"/>
        <v>0</v>
      </c>
      <c r="BS213" s="92">
        <f t="shared" si="221"/>
        <v>1</v>
      </c>
      <c r="BT213" s="92">
        <f t="shared" si="222"/>
        <v>0</v>
      </c>
      <c r="BU213" s="92">
        <f t="shared" si="223"/>
        <v>2</v>
      </c>
      <c r="BV213" s="92">
        <f t="shared" si="224"/>
        <v>0</v>
      </c>
      <c r="BW213" s="92">
        <f t="shared" si="225"/>
        <v>0</v>
      </c>
      <c r="BX213" s="92">
        <f t="shared" si="226"/>
        <v>0</v>
      </c>
      <c r="BY213" s="92">
        <f t="shared" si="227"/>
        <v>0</v>
      </c>
      <c r="BZ213" s="92">
        <f t="shared" si="228"/>
        <v>0</v>
      </c>
      <c r="CA213" s="92">
        <f t="shared" si="229"/>
        <v>0</v>
      </c>
      <c r="CB213" s="92">
        <f t="shared" si="230"/>
        <v>0</v>
      </c>
      <c r="CC213" s="92">
        <f t="shared" si="231"/>
        <v>0</v>
      </c>
      <c r="CD213" s="92">
        <f t="shared" si="232"/>
        <v>0</v>
      </c>
    </row>
    <row r="214" spans="1:82" hidden="1">
      <c r="A214" s="34">
        <v>61</v>
      </c>
      <c r="B214" s="34" t="s">
        <v>2872</v>
      </c>
      <c r="C214" s="34" t="s">
        <v>1067</v>
      </c>
      <c r="D214" s="34" t="s">
        <v>1066</v>
      </c>
      <c r="E214" s="34" t="s">
        <v>3772</v>
      </c>
      <c r="F214" s="34" t="s">
        <v>3916</v>
      </c>
      <c r="G214" s="34" t="s">
        <v>3917</v>
      </c>
      <c r="H214" s="34" t="s">
        <v>4</v>
      </c>
      <c r="I214" s="34" t="s">
        <v>4</v>
      </c>
      <c r="J214" s="34" t="s">
        <v>34</v>
      </c>
      <c r="K214" s="34" t="s">
        <v>34</v>
      </c>
      <c r="L214" s="34" t="s">
        <v>3983</v>
      </c>
      <c r="M214" s="34" t="s">
        <v>3925</v>
      </c>
      <c r="N214" s="34">
        <v>1</v>
      </c>
      <c r="O214" s="34">
        <v>0</v>
      </c>
      <c r="P214" s="34">
        <v>0</v>
      </c>
      <c r="Q214" s="34">
        <v>0</v>
      </c>
      <c r="R214" s="34">
        <v>0</v>
      </c>
      <c r="S214" s="34">
        <v>1</v>
      </c>
      <c r="T214" s="34">
        <v>0</v>
      </c>
      <c r="U214" s="77">
        <v>0</v>
      </c>
      <c r="V214" s="136">
        <v>0</v>
      </c>
      <c r="W214" s="60">
        <f>COUNTIFS(配置清单!G:G,G214,配置清单!$H:$H,"PM",配置清单!$N:$N,"在岗")</f>
        <v>2</v>
      </c>
      <c r="X214" s="61">
        <f t="shared" si="191"/>
        <v>1</v>
      </c>
      <c r="Y214" s="60">
        <f>COUNTIFS(配置清单!$G:$G,G214,配置清单!$H:$H,"PM",配置清单!$N:$N,"在岗",配置清单!$P:$P,"&lt;&gt;暂不胜任")</f>
        <v>2</v>
      </c>
      <c r="Z214" s="61">
        <f t="shared" si="192"/>
        <v>1</v>
      </c>
      <c r="AA214" s="62">
        <f>COUNTIFS(配置清单!$G:$G,G214,配置清单!$H:$H,"SE",配置清单!$N:$N,"在岗")+COUNTIFS(配置清单!$G:$G,G214,配置清单!$H:$H,"SA",配置清单!$N:$N,"在岗")</f>
        <v>0</v>
      </c>
      <c r="AB214" s="61" t="str">
        <f t="shared" si="193"/>
        <v>NA</v>
      </c>
      <c r="AC214" s="60">
        <f>COUNTIFS(配置清单!$G:$G,G214,配置清单!$H:$H,"SE",配置清单!$N:$N,"在岗",配置清单!$P:$P,"&lt;&gt;暂不胜任")+COUNTIFS(配置清单!$G:$G,G214,配置清单!$H:$H,"SA",配置清单!$N:$N,"在岗",配置清单!$P:$P,"&lt;&gt;暂不胜任")</f>
        <v>0</v>
      </c>
      <c r="AD214" s="61" t="str">
        <f t="shared" si="194"/>
        <v>NA</v>
      </c>
      <c r="AE214" s="60">
        <f>COUNTIFS(配置清单!$G:$G,G214,配置清单!H:H,"MDE",配置清单!N:N,"在岗")</f>
        <v>0</v>
      </c>
      <c r="AF214" s="61" t="str">
        <f t="shared" si="195"/>
        <v>NA</v>
      </c>
      <c r="AG214" s="60">
        <f>COUNTIFS(配置清单!$G:$G,G214,配置清单!$H:$H,"MDE",配置清单!$N:$N,"在岗",配置清单!$P:$P,"&lt;&gt;暂不胜任")</f>
        <v>0</v>
      </c>
      <c r="AH214" s="61" t="str">
        <f t="shared" si="196"/>
        <v>NA</v>
      </c>
      <c r="AI214" s="62">
        <f>COUNTIFS(配置清单!G:G,G214,配置清单!H:H,"TPM",配置清单!N:N,"在岗")+COUNTIFS(配置清单!G:G,G214,配置清单!H:H,"TC",配置清单!N:N,"在岗")</f>
        <v>0</v>
      </c>
      <c r="AJ214" s="61" t="str">
        <f t="shared" si="197"/>
        <v>NA</v>
      </c>
      <c r="AK214" s="60">
        <f>COUNTIFS(配置清单!G:G,G214,配置清单!H:H,"TPM",配置清单!N:N,"在岗",配置清单!P:P,"&lt;&gt;暂不胜任")+COUNTIFS(配置清单!G:G,G214,配置清单!H:H,"TC",配置清单!N:N,"在岗",配置清单!P:P,"&lt;&gt;暂不胜任")</f>
        <v>0</v>
      </c>
      <c r="AL214" s="61" t="str">
        <f t="shared" si="198"/>
        <v>NA</v>
      </c>
      <c r="AM214" s="60">
        <f>COUNTIFS(配置清单!G:G,G214,配置清单!H:H,"TSE",配置清单!N:N,"在岗")</f>
        <v>0</v>
      </c>
      <c r="AN214" s="61" t="str">
        <f t="shared" si="199"/>
        <v>NA</v>
      </c>
      <c r="AO214" s="60">
        <f>COUNTIFS(配置清单!G:G,G214,配置清单!H:H,"TSE",配置清单!N:N,"在岗",配置清单!P:P,"&lt;&gt;暂不胜任")</f>
        <v>0</v>
      </c>
      <c r="AP214" s="61" t="str">
        <f t="shared" si="200"/>
        <v>NA</v>
      </c>
      <c r="AQ214" s="60">
        <f>COUNTIFS(配置清单!$G:$G,G214,配置清单!H:H,"QA",配置清单!N:N,"在岗")</f>
        <v>1</v>
      </c>
      <c r="AR214" s="61">
        <f t="shared" si="201"/>
        <v>1</v>
      </c>
      <c r="AS214" s="60">
        <f>COUNTIFS(配置清单!$G:$G,G214,配置清单!$H:$H,"QA",配置清单!$N:$N,"在岗",配置清单!$P:$P,"&lt;&gt;暂不胜任")</f>
        <v>0</v>
      </c>
      <c r="AT214" s="61">
        <f t="shared" si="202"/>
        <v>0</v>
      </c>
      <c r="AU214" s="60">
        <f>COUNTIFS(配置清单!G:G,规划及评估!G214,配置清单!H:H,"BA",配置清单!N:N,"在岗")</f>
        <v>0</v>
      </c>
      <c r="AV214" s="61" t="str">
        <f t="shared" si="203"/>
        <v>NA</v>
      </c>
      <c r="AW214" s="60">
        <f>COUNTIFS(配置清单!G:G,G214,配置清单!H:H,"BA",配置清单!N:N,"在岗",配置清单!P:P,"&lt;&gt;暂不胜任")</f>
        <v>0</v>
      </c>
      <c r="AX214" s="61" t="str">
        <f t="shared" si="204"/>
        <v>NA</v>
      </c>
      <c r="AY214" s="60">
        <f>COUNTIFS(配置清单!G:G,规划及评估!G214,配置清单!H:H,"IA",配置清单!N:N,"在岗")</f>
        <v>0</v>
      </c>
      <c r="AZ214" s="61" t="str">
        <f t="shared" si="205"/>
        <v>NA</v>
      </c>
      <c r="BA214" s="60">
        <f>COUNTIFS(配置清单!G:G,G214,配置清单!H:H,"IA",配置清单!N:N,"在岗",配置清单!P:P,"&lt;&gt;暂不胜任")</f>
        <v>0</v>
      </c>
      <c r="BB214" s="61" t="str">
        <f t="shared" si="206"/>
        <v>NA</v>
      </c>
      <c r="BC214" s="60">
        <f>COUNTIFS(配置清单!G:G,规划及评估!G214,配置清单!H:H,"产品经理",配置清单!N:N,"在岗")</f>
        <v>0</v>
      </c>
      <c r="BD214" s="61" t="str">
        <f t="shared" si="207"/>
        <v>NA</v>
      </c>
      <c r="BE214" s="60">
        <f>COUNTIFS(配置清单!G:G,G214,配置清单!H:H,"产品经理",配置清单!N:N,"在岗",配置清单!P:P,"&lt;&gt;暂不胜任")</f>
        <v>0</v>
      </c>
      <c r="BF214" s="61" t="str">
        <f t="shared" si="208"/>
        <v>NA</v>
      </c>
      <c r="BG214" s="63">
        <f t="shared" si="209"/>
        <v>2</v>
      </c>
      <c r="BH214" s="64">
        <f t="shared" si="210"/>
        <v>3</v>
      </c>
      <c r="BI214" s="64">
        <f t="shared" si="211"/>
        <v>2</v>
      </c>
      <c r="BJ214" s="64">
        <f t="shared" si="212"/>
        <v>1</v>
      </c>
      <c r="BK214" s="65">
        <f t="shared" si="213"/>
        <v>1</v>
      </c>
      <c r="BL214" s="66">
        <f t="shared" si="214"/>
        <v>0.5</v>
      </c>
      <c r="BM214" s="92">
        <f t="shared" si="215"/>
        <v>1</v>
      </c>
      <c r="BN214" s="92">
        <f t="shared" si="216"/>
        <v>1</v>
      </c>
      <c r="BO214" s="92">
        <f t="shared" si="217"/>
        <v>0</v>
      </c>
      <c r="BP214" s="92">
        <f t="shared" si="218"/>
        <v>0</v>
      </c>
      <c r="BQ214" s="92">
        <f t="shared" si="219"/>
        <v>0</v>
      </c>
      <c r="BR214" s="92">
        <f t="shared" si="220"/>
        <v>0</v>
      </c>
      <c r="BS214" s="92">
        <f t="shared" si="221"/>
        <v>0</v>
      </c>
      <c r="BT214" s="92">
        <f t="shared" si="222"/>
        <v>0</v>
      </c>
      <c r="BU214" s="92">
        <f t="shared" si="223"/>
        <v>0</v>
      </c>
      <c r="BV214" s="92">
        <f t="shared" si="224"/>
        <v>0</v>
      </c>
      <c r="BW214" s="92">
        <f t="shared" si="225"/>
        <v>1</v>
      </c>
      <c r="BX214" s="92">
        <f t="shared" si="226"/>
        <v>0</v>
      </c>
      <c r="BY214" s="92">
        <f t="shared" si="227"/>
        <v>0</v>
      </c>
      <c r="BZ214" s="92">
        <f t="shared" si="228"/>
        <v>0</v>
      </c>
      <c r="CA214" s="92">
        <f t="shared" si="229"/>
        <v>0</v>
      </c>
      <c r="CB214" s="92">
        <f t="shared" si="230"/>
        <v>0</v>
      </c>
      <c r="CC214" s="92">
        <f t="shared" si="231"/>
        <v>0</v>
      </c>
      <c r="CD214" s="92">
        <f t="shared" si="232"/>
        <v>0</v>
      </c>
    </row>
    <row r="215" spans="1:82" hidden="1">
      <c r="A215" s="34">
        <v>1</v>
      </c>
      <c r="B215" s="34" t="s">
        <v>954</v>
      </c>
      <c r="C215" s="34" t="s">
        <v>3993</v>
      </c>
      <c r="D215" s="34" t="s">
        <v>2153</v>
      </c>
      <c r="E215" s="34" t="s">
        <v>2450</v>
      </c>
      <c r="F215" s="34" t="s">
        <v>3994</v>
      </c>
      <c r="G215" s="34" t="s">
        <v>5055</v>
      </c>
      <c r="H215" s="34" t="s">
        <v>4</v>
      </c>
      <c r="I215" s="34" t="s">
        <v>4</v>
      </c>
      <c r="J215" s="34" t="s">
        <v>34</v>
      </c>
      <c r="K215" s="34" t="s">
        <v>34</v>
      </c>
      <c r="L215" s="34" t="s">
        <v>5112</v>
      </c>
      <c r="M215" s="34" t="s">
        <v>4046</v>
      </c>
      <c r="N215" s="34">
        <v>1</v>
      </c>
      <c r="O215" s="34">
        <v>0</v>
      </c>
      <c r="P215" s="34">
        <v>0</v>
      </c>
      <c r="Q215" s="34">
        <v>0</v>
      </c>
      <c r="R215" s="34">
        <v>0</v>
      </c>
      <c r="S215" s="34">
        <v>1</v>
      </c>
      <c r="T215" s="34">
        <v>0</v>
      </c>
      <c r="U215" s="77">
        <v>0</v>
      </c>
      <c r="V215" s="34">
        <v>0</v>
      </c>
      <c r="W215" s="60">
        <f>COUNTIFS(配置清单!G:G,G215,配置清单!$H:$H,"PM",配置清单!$N:$N,"在岗")</f>
        <v>1</v>
      </c>
      <c r="X215" s="61">
        <f t="shared" si="191"/>
        <v>1</v>
      </c>
      <c r="Y215" s="60">
        <f>COUNTIFS(配置清单!$G:$G,G215,配置清单!$H:$H,"PM",配置清单!$N:$N,"在岗",配置清单!$P:$P,"&lt;&gt;暂不胜任")</f>
        <v>1</v>
      </c>
      <c r="Z215" s="61">
        <f t="shared" si="192"/>
        <v>1</v>
      </c>
      <c r="AA215" s="62">
        <f>COUNTIFS(配置清单!$G:$G,G215,配置清单!$H:$H,"SE",配置清单!$N:$N,"在岗")+COUNTIFS(配置清单!$G:$G,G215,配置清单!$H:$H,"SA",配置清单!$N:$N,"在岗")</f>
        <v>0</v>
      </c>
      <c r="AB215" s="61" t="str">
        <f t="shared" si="193"/>
        <v>NA</v>
      </c>
      <c r="AC215" s="60">
        <f>COUNTIFS(配置清单!$G:$G,G215,配置清单!$H:$H,"SE",配置清单!$N:$N,"在岗",配置清单!$P:$P,"&lt;&gt;暂不胜任")+COUNTIFS(配置清单!$G:$G,G215,配置清单!$H:$H,"SA",配置清单!$N:$N,"在岗",配置清单!$P:$P,"&lt;&gt;暂不胜任")</f>
        <v>0</v>
      </c>
      <c r="AD215" s="61" t="str">
        <f t="shared" si="194"/>
        <v>NA</v>
      </c>
      <c r="AE215" s="60">
        <f>COUNTIFS(配置清单!$G:$G,G215,配置清单!H:H,"MDE",配置清单!N:N,"在岗")</f>
        <v>0</v>
      </c>
      <c r="AF215" s="61" t="str">
        <f t="shared" si="195"/>
        <v>NA</v>
      </c>
      <c r="AG215" s="60">
        <f>COUNTIFS(配置清单!$G:$G,G215,配置清单!$H:$H,"MDE",配置清单!$N:$N,"在岗",配置清单!$P:$P,"&lt;&gt;暂不胜任")</f>
        <v>0</v>
      </c>
      <c r="AH215" s="61" t="str">
        <f t="shared" si="196"/>
        <v>NA</v>
      </c>
      <c r="AI215" s="62">
        <f>COUNTIFS(配置清单!G:G,G215,配置清单!H:H,"TPM",配置清单!N:N,"在岗")+COUNTIFS(配置清单!G:G,G215,配置清单!H:H,"TC",配置清单!N:N,"在岗")</f>
        <v>0</v>
      </c>
      <c r="AJ215" s="61" t="str">
        <f t="shared" si="197"/>
        <v>NA</v>
      </c>
      <c r="AK215" s="60">
        <f>COUNTIFS(配置清单!G:G,G215,配置清单!H:H,"TPM",配置清单!N:N,"在岗",配置清单!P:P,"&lt;&gt;暂不胜任")+COUNTIFS(配置清单!G:G,G215,配置清单!H:H,"TC",配置清单!N:N,"在岗",配置清单!P:P,"&lt;&gt;暂不胜任")</f>
        <v>0</v>
      </c>
      <c r="AL215" s="61" t="str">
        <f t="shared" si="198"/>
        <v>NA</v>
      </c>
      <c r="AM215" s="60">
        <f>COUNTIFS(配置清单!G:G,G215,配置清单!H:H,"TSE",配置清单!N:N,"在岗")</f>
        <v>0</v>
      </c>
      <c r="AN215" s="61" t="str">
        <f t="shared" si="199"/>
        <v>NA</v>
      </c>
      <c r="AO215" s="60">
        <f>COUNTIFS(配置清单!G:G,G215,配置清单!H:H,"TSE",配置清单!N:N,"在岗",配置清单!P:P,"&lt;&gt;暂不胜任")</f>
        <v>0</v>
      </c>
      <c r="AP215" s="61" t="str">
        <f t="shared" si="200"/>
        <v>NA</v>
      </c>
      <c r="AQ215" s="60">
        <f>COUNTIFS(配置清单!$G:$G,G215,配置清单!H:H,"QA",配置清单!N:N,"在岗")</f>
        <v>1</v>
      </c>
      <c r="AR215" s="61">
        <f t="shared" si="201"/>
        <v>1</v>
      </c>
      <c r="AS215" s="60">
        <f>COUNTIFS(配置清单!$G:$G,G215,配置清单!$H:$H,"QA",配置清单!$N:$N,"在岗",配置清单!$P:$P,"&lt;&gt;暂不胜任")</f>
        <v>1</v>
      </c>
      <c r="AT215" s="61">
        <f t="shared" si="202"/>
        <v>1</v>
      </c>
      <c r="AU215" s="60">
        <f>COUNTIFS(配置清单!G:G,规划及评估!G215,配置清单!H:H,"BA",配置清单!N:N,"在岗")</f>
        <v>0</v>
      </c>
      <c r="AV215" s="61" t="str">
        <f t="shared" si="203"/>
        <v>NA</v>
      </c>
      <c r="AW215" s="60">
        <f>COUNTIFS(配置清单!G:G,G215,配置清单!H:H,"BA",配置清单!N:N,"在岗",配置清单!P:P,"&lt;&gt;暂不胜任")</f>
        <v>0</v>
      </c>
      <c r="AX215" s="61" t="str">
        <f t="shared" si="204"/>
        <v>NA</v>
      </c>
      <c r="AY215" s="60">
        <f>COUNTIFS(配置清单!G:G,规划及评估!G215,配置清单!H:H,"IA",配置清单!N:N,"在岗")</f>
        <v>0</v>
      </c>
      <c r="AZ215" s="61" t="str">
        <f t="shared" si="205"/>
        <v>NA</v>
      </c>
      <c r="BA215" s="60">
        <f>COUNTIFS(配置清单!G:G,G215,配置清单!H:H,"IA",配置清单!N:N,"在岗",配置清单!P:P,"&lt;&gt;暂不胜任")</f>
        <v>0</v>
      </c>
      <c r="BB215" s="61" t="str">
        <f t="shared" si="206"/>
        <v>NA</v>
      </c>
      <c r="BC215" s="60">
        <f>COUNTIFS(配置清单!G:G,规划及评估!G215,配置清单!H:H,"产品经理",配置清单!N:N,"在岗")</f>
        <v>0</v>
      </c>
      <c r="BD215" s="61" t="str">
        <f t="shared" si="207"/>
        <v>NA</v>
      </c>
      <c r="BE215" s="60">
        <f>COUNTIFS(配置清单!G:G,G215,配置清单!H:H,"产品经理",配置清单!N:N,"在岗",配置清单!P:P,"&lt;&gt;暂不胜任")</f>
        <v>0</v>
      </c>
      <c r="BF215" s="61" t="str">
        <f t="shared" si="208"/>
        <v>NA</v>
      </c>
      <c r="BG215" s="63">
        <f t="shared" si="209"/>
        <v>2</v>
      </c>
      <c r="BH215" s="64">
        <f t="shared" si="210"/>
        <v>2</v>
      </c>
      <c r="BI215" s="64">
        <f t="shared" si="211"/>
        <v>2</v>
      </c>
      <c r="BJ215" s="64">
        <f t="shared" si="212"/>
        <v>2</v>
      </c>
      <c r="BK215" s="65">
        <f t="shared" si="213"/>
        <v>1</v>
      </c>
      <c r="BL215" s="66">
        <f t="shared" si="214"/>
        <v>1</v>
      </c>
      <c r="BM215" s="92">
        <f t="shared" si="215"/>
        <v>1</v>
      </c>
      <c r="BN215" s="92">
        <f t="shared" si="216"/>
        <v>1</v>
      </c>
      <c r="BO215" s="92">
        <f t="shared" si="217"/>
        <v>0</v>
      </c>
      <c r="BP215" s="92">
        <f t="shared" si="218"/>
        <v>0</v>
      </c>
      <c r="BQ215" s="92">
        <f t="shared" si="219"/>
        <v>0</v>
      </c>
      <c r="BR215" s="92">
        <f t="shared" si="220"/>
        <v>0</v>
      </c>
      <c r="BS215" s="92">
        <f t="shared" si="221"/>
        <v>0</v>
      </c>
      <c r="BT215" s="92">
        <f t="shared" si="222"/>
        <v>0</v>
      </c>
      <c r="BU215" s="92">
        <f t="shared" si="223"/>
        <v>0</v>
      </c>
      <c r="BV215" s="92">
        <f t="shared" si="224"/>
        <v>0</v>
      </c>
      <c r="BW215" s="92">
        <f t="shared" si="225"/>
        <v>1</v>
      </c>
      <c r="BX215" s="92">
        <f t="shared" si="226"/>
        <v>1</v>
      </c>
      <c r="BY215" s="92">
        <f t="shared" si="227"/>
        <v>0</v>
      </c>
      <c r="BZ215" s="92">
        <f t="shared" si="228"/>
        <v>0</v>
      </c>
      <c r="CA215" s="92">
        <f t="shared" si="229"/>
        <v>0</v>
      </c>
      <c r="CB215" s="92">
        <f t="shared" si="230"/>
        <v>0</v>
      </c>
      <c r="CC215" s="92">
        <f t="shared" si="231"/>
        <v>0</v>
      </c>
      <c r="CD215" s="92">
        <f t="shared" si="232"/>
        <v>0</v>
      </c>
    </row>
    <row r="216" spans="1:82" hidden="1">
      <c r="A216" s="34">
        <v>2</v>
      </c>
      <c r="B216" s="34" t="s">
        <v>954</v>
      </c>
      <c r="C216" s="34" t="s">
        <v>3993</v>
      </c>
      <c r="D216" s="34" t="s">
        <v>2153</v>
      </c>
      <c r="E216" s="34" t="s">
        <v>2450</v>
      </c>
      <c r="F216" s="34" t="s">
        <v>3998</v>
      </c>
      <c r="G216" s="34" t="s">
        <v>5057</v>
      </c>
      <c r="H216" s="34" t="s">
        <v>4</v>
      </c>
      <c r="I216" s="34" t="s">
        <v>4</v>
      </c>
      <c r="J216" s="34" t="s">
        <v>34</v>
      </c>
      <c r="K216" s="34" t="s">
        <v>34</v>
      </c>
      <c r="L216" s="34" t="s">
        <v>5112</v>
      </c>
      <c r="M216" s="34" t="s">
        <v>4046</v>
      </c>
      <c r="N216" s="34">
        <v>1</v>
      </c>
      <c r="O216" s="34">
        <v>0</v>
      </c>
      <c r="P216" s="34">
        <v>0</v>
      </c>
      <c r="Q216" s="34">
        <v>0</v>
      </c>
      <c r="R216" s="34">
        <v>0</v>
      </c>
      <c r="S216" s="34">
        <v>1</v>
      </c>
      <c r="T216" s="34">
        <v>0</v>
      </c>
      <c r="U216" s="77">
        <v>0</v>
      </c>
      <c r="V216" s="34">
        <v>0</v>
      </c>
      <c r="W216" s="60">
        <f>COUNTIFS(配置清单!G:G,G216,配置清单!$H:$H,"PM",配置清单!$N:$N,"在岗")</f>
        <v>1</v>
      </c>
      <c r="X216" s="61">
        <f t="shared" si="191"/>
        <v>1</v>
      </c>
      <c r="Y216" s="60">
        <f>COUNTIFS(配置清单!$G:$G,G216,配置清单!$H:$H,"PM",配置清单!$N:$N,"在岗",配置清单!$P:$P,"&lt;&gt;暂不胜任")</f>
        <v>1</v>
      </c>
      <c r="Z216" s="61">
        <f t="shared" si="192"/>
        <v>1</v>
      </c>
      <c r="AA216" s="62">
        <f>COUNTIFS(配置清单!$G:$G,G216,配置清单!$H:$H,"SE",配置清单!$N:$N,"在岗")+COUNTIFS(配置清单!$G:$G,G216,配置清单!$H:$H,"SA",配置清单!$N:$N,"在岗")</f>
        <v>0</v>
      </c>
      <c r="AB216" s="61" t="str">
        <f t="shared" si="193"/>
        <v>NA</v>
      </c>
      <c r="AC216" s="60">
        <f>COUNTIFS(配置清单!$G:$G,G216,配置清单!$H:$H,"SE",配置清单!$N:$N,"在岗",配置清单!$P:$P,"&lt;&gt;暂不胜任")+COUNTIFS(配置清单!$G:$G,G216,配置清单!$H:$H,"SA",配置清单!$N:$N,"在岗",配置清单!$P:$P,"&lt;&gt;暂不胜任")</f>
        <v>0</v>
      </c>
      <c r="AD216" s="61" t="str">
        <f t="shared" si="194"/>
        <v>NA</v>
      </c>
      <c r="AE216" s="60">
        <f>COUNTIFS(配置清单!$G:$G,G216,配置清单!H:H,"MDE",配置清单!N:N,"在岗")</f>
        <v>0</v>
      </c>
      <c r="AF216" s="61" t="str">
        <f t="shared" si="195"/>
        <v>NA</v>
      </c>
      <c r="AG216" s="60">
        <f>COUNTIFS(配置清单!$G:$G,G216,配置清单!$H:$H,"MDE",配置清单!$N:$N,"在岗",配置清单!$P:$P,"&lt;&gt;暂不胜任")</f>
        <v>0</v>
      </c>
      <c r="AH216" s="61" t="str">
        <f t="shared" si="196"/>
        <v>NA</v>
      </c>
      <c r="AI216" s="62">
        <f>COUNTIFS(配置清单!G:G,G216,配置清单!H:H,"TPM",配置清单!N:N,"在岗")+COUNTIFS(配置清单!G:G,G216,配置清单!H:H,"TC",配置清单!N:N,"在岗")</f>
        <v>0</v>
      </c>
      <c r="AJ216" s="61" t="str">
        <f t="shared" si="197"/>
        <v>NA</v>
      </c>
      <c r="AK216" s="60">
        <f>COUNTIFS(配置清单!G:G,G216,配置清单!H:H,"TPM",配置清单!N:N,"在岗",配置清单!P:P,"&lt;&gt;暂不胜任")+COUNTIFS(配置清单!G:G,G216,配置清单!H:H,"TC",配置清单!N:N,"在岗",配置清单!P:P,"&lt;&gt;暂不胜任")</f>
        <v>0</v>
      </c>
      <c r="AL216" s="61" t="str">
        <f t="shared" si="198"/>
        <v>NA</v>
      </c>
      <c r="AM216" s="60">
        <f>COUNTIFS(配置清单!G:G,G216,配置清单!H:H,"TSE",配置清单!N:N,"在岗")</f>
        <v>0</v>
      </c>
      <c r="AN216" s="61" t="str">
        <f t="shared" si="199"/>
        <v>NA</v>
      </c>
      <c r="AO216" s="60">
        <f>COUNTIFS(配置清单!G:G,G216,配置清单!H:H,"TSE",配置清单!N:N,"在岗",配置清单!P:P,"&lt;&gt;暂不胜任")</f>
        <v>0</v>
      </c>
      <c r="AP216" s="61" t="str">
        <f t="shared" si="200"/>
        <v>NA</v>
      </c>
      <c r="AQ216" s="60">
        <f>COUNTIFS(配置清单!$G:$G,G216,配置清单!H:H,"QA",配置清单!N:N,"在岗")</f>
        <v>1</v>
      </c>
      <c r="AR216" s="61">
        <f t="shared" si="201"/>
        <v>1</v>
      </c>
      <c r="AS216" s="60">
        <f>COUNTIFS(配置清单!$G:$G,G216,配置清单!$H:$H,"QA",配置清单!$N:$N,"在岗",配置清单!$P:$P,"&lt;&gt;暂不胜任")</f>
        <v>1</v>
      </c>
      <c r="AT216" s="61">
        <f t="shared" si="202"/>
        <v>1</v>
      </c>
      <c r="AU216" s="60">
        <f>COUNTIFS(配置清单!G:G,规划及评估!G216,配置清单!H:H,"BA",配置清单!N:N,"在岗")</f>
        <v>0</v>
      </c>
      <c r="AV216" s="61" t="str">
        <f t="shared" si="203"/>
        <v>NA</v>
      </c>
      <c r="AW216" s="60">
        <f>COUNTIFS(配置清单!G:G,G216,配置清单!H:H,"BA",配置清单!N:N,"在岗",配置清单!P:P,"&lt;&gt;暂不胜任")</f>
        <v>0</v>
      </c>
      <c r="AX216" s="61" t="str">
        <f t="shared" si="204"/>
        <v>NA</v>
      </c>
      <c r="AY216" s="60">
        <f>COUNTIFS(配置清单!G:G,规划及评估!G216,配置清单!H:H,"IA",配置清单!N:N,"在岗")</f>
        <v>0</v>
      </c>
      <c r="AZ216" s="61" t="str">
        <f t="shared" si="205"/>
        <v>NA</v>
      </c>
      <c r="BA216" s="60">
        <f>COUNTIFS(配置清单!G:G,G216,配置清单!H:H,"IA",配置清单!N:N,"在岗",配置清单!P:P,"&lt;&gt;暂不胜任")</f>
        <v>0</v>
      </c>
      <c r="BB216" s="61" t="str">
        <f t="shared" si="206"/>
        <v>NA</v>
      </c>
      <c r="BC216" s="60">
        <f>COUNTIFS(配置清单!G:G,规划及评估!G216,配置清单!H:H,"产品经理",配置清单!N:N,"在岗")</f>
        <v>0</v>
      </c>
      <c r="BD216" s="61" t="str">
        <f t="shared" si="207"/>
        <v>NA</v>
      </c>
      <c r="BE216" s="60">
        <f>COUNTIFS(配置清单!G:G,G216,配置清单!H:H,"产品经理",配置清单!N:N,"在岗",配置清单!P:P,"&lt;&gt;暂不胜任")</f>
        <v>0</v>
      </c>
      <c r="BF216" s="61" t="str">
        <f t="shared" si="208"/>
        <v>NA</v>
      </c>
      <c r="BG216" s="63">
        <f t="shared" si="209"/>
        <v>2</v>
      </c>
      <c r="BH216" s="64">
        <f t="shared" si="210"/>
        <v>2</v>
      </c>
      <c r="BI216" s="64">
        <f t="shared" si="211"/>
        <v>2</v>
      </c>
      <c r="BJ216" s="64">
        <f t="shared" si="212"/>
        <v>2</v>
      </c>
      <c r="BK216" s="65">
        <f t="shared" si="213"/>
        <v>1</v>
      </c>
      <c r="BL216" s="66">
        <f t="shared" si="214"/>
        <v>1</v>
      </c>
      <c r="BM216" s="92">
        <f t="shared" si="215"/>
        <v>1</v>
      </c>
      <c r="BN216" s="92">
        <f t="shared" si="216"/>
        <v>1</v>
      </c>
      <c r="BO216" s="92">
        <f t="shared" si="217"/>
        <v>0</v>
      </c>
      <c r="BP216" s="92">
        <f t="shared" si="218"/>
        <v>0</v>
      </c>
      <c r="BQ216" s="92">
        <f t="shared" si="219"/>
        <v>0</v>
      </c>
      <c r="BR216" s="92">
        <f t="shared" si="220"/>
        <v>0</v>
      </c>
      <c r="BS216" s="92">
        <f t="shared" si="221"/>
        <v>0</v>
      </c>
      <c r="BT216" s="92">
        <f t="shared" si="222"/>
        <v>0</v>
      </c>
      <c r="BU216" s="92">
        <f t="shared" si="223"/>
        <v>0</v>
      </c>
      <c r="BV216" s="92">
        <f t="shared" si="224"/>
        <v>0</v>
      </c>
      <c r="BW216" s="92">
        <f t="shared" si="225"/>
        <v>1</v>
      </c>
      <c r="BX216" s="92">
        <f t="shared" si="226"/>
        <v>1</v>
      </c>
      <c r="BY216" s="92">
        <f t="shared" si="227"/>
        <v>0</v>
      </c>
      <c r="BZ216" s="92">
        <f t="shared" si="228"/>
        <v>0</v>
      </c>
      <c r="CA216" s="92">
        <f t="shared" si="229"/>
        <v>0</v>
      </c>
      <c r="CB216" s="92">
        <f t="shared" si="230"/>
        <v>0</v>
      </c>
      <c r="CC216" s="92">
        <f t="shared" si="231"/>
        <v>0</v>
      </c>
      <c r="CD216" s="92">
        <f t="shared" si="232"/>
        <v>0</v>
      </c>
    </row>
    <row r="217" spans="1:82" hidden="1">
      <c r="A217" s="34">
        <v>3</v>
      </c>
      <c r="B217" s="34" t="s">
        <v>954</v>
      </c>
      <c r="C217" s="34" t="s">
        <v>3993</v>
      </c>
      <c r="D217" s="34" t="s">
        <v>2153</v>
      </c>
      <c r="E217" s="34" t="s">
        <v>2450</v>
      </c>
      <c r="F217" s="34" t="s">
        <v>3999</v>
      </c>
      <c r="G217" s="34" t="s">
        <v>4000</v>
      </c>
      <c r="H217" s="34" t="s">
        <v>4</v>
      </c>
      <c r="I217" s="34" t="s">
        <v>4</v>
      </c>
      <c r="J217" s="34" t="s">
        <v>34</v>
      </c>
      <c r="K217" s="34" t="s">
        <v>34</v>
      </c>
      <c r="L217" s="34" t="s">
        <v>5112</v>
      </c>
      <c r="M217" s="34" t="s">
        <v>4046</v>
      </c>
      <c r="N217" s="34">
        <v>1</v>
      </c>
      <c r="O217" s="34">
        <v>0</v>
      </c>
      <c r="P217" s="34">
        <v>0</v>
      </c>
      <c r="Q217" s="34">
        <v>0</v>
      </c>
      <c r="R217" s="34">
        <v>0</v>
      </c>
      <c r="S217" s="34">
        <v>1</v>
      </c>
      <c r="T217" s="34">
        <v>0</v>
      </c>
      <c r="U217" s="77">
        <v>0</v>
      </c>
      <c r="V217" s="34">
        <v>0</v>
      </c>
      <c r="W217" s="60">
        <f>COUNTIFS(配置清单!G:G,G217,配置清单!$H:$H,"PM",配置清单!$N:$N,"在岗")</f>
        <v>1</v>
      </c>
      <c r="X217" s="61">
        <f t="shared" si="191"/>
        <v>1</v>
      </c>
      <c r="Y217" s="60">
        <f>COUNTIFS(配置清单!$G:$G,G217,配置清单!$H:$H,"PM",配置清单!$N:$N,"在岗",配置清单!$P:$P,"&lt;&gt;暂不胜任")</f>
        <v>1</v>
      </c>
      <c r="Z217" s="61">
        <f t="shared" si="192"/>
        <v>1</v>
      </c>
      <c r="AA217" s="62">
        <f>COUNTIFS(配置清单!$G:$G,G217,配置清单!$H:$H,"SE",配置清单!$N:$N,"在岗")+COUNTIFS(配置清单!$G:$G,G217,配置清单!$H:$H,"SA",配置清单!$N:$N,"在岗")</f>
        <v>0</v>
      </c>
      <c r="AB217" s="61" t="str">
        <f t="shared" si="193"/>
        <v>NA</v>
      </c>
      <c r="AC217" s="60">
        <f>COUNTIFS(配置清单!$G:$G,G217,配置清单!$H:$H,"SE",配置清单!$N:$N,"在岗",配置清单!$P:$P,"&lt;&gt;暂不胜任")+COUNTIFS(配置清单!$G:$G,G217,配置清单!$H:$H,"SA",配置清单!$N:$N,"在岗",配置清单!$P:$P,"&lt;&gt;暂不胜任")</f>
        <v>0</v>
      </c>
      <c r="AD217" s="61" t="str">
        <f t="shared" si="194"/>
        <v>NA</v>
      </c>
      <c r="AE217" s="60">
        <f>COUNTIFS(配置清单!$G:$G,G217,配置清单!H:H,"MDE",配置清单!N:N,"在岗")</f>
        <v>0</v>
      </c>
      <c r="AF217" s="61" t="str">
        <f t="shared" si="195"/>
        <v>NA</v>
      </c>
      <c r="AG217" s="60">
        <f>COUNTIFS(配置清单!$G:$G,G217,配置清单!$H:$H,"MDE",配置清单!$N:$N,"在岗",配置清单!$P:$P,"&lt;&gt;暂不胜任")</f>
        <v>0</v>
      </c>
      <c r="AH217" s="61" t="str">
        <f t="shared" si="196"/>
        <v>NA</v>
      </c>
      <c r="AI217" s="62">
        <f>COUNTIFS(配置清单!G:G,G217,配置清单!H:H,"TPM",配置清单!N:N,"在岗")+COUNTIFS(配置清单!G:G,G217,配置清单!H:H,"TC",配置清单!N:N,"在岗")</f>
        <v>0</v>
      </c>
      <c r="AJ217" s="61" t="str">
        <f t="shared" si="197"/>
        <v>NA</v>
      </c>
      <c r="AK217" s="60">
        <f>COUNTIFS(配置清单!G:G,G217,配置清单!H:H,"TPM",配置清单!N:N,"在岗",配置清单!P:P,"&lt;&gt;暂不胜任")+COUNTIFS(配置清单!G:G,G217,配置清单!H:H,"TC",配置清单!N:N,"在岗",配置清单!P:P,"&lt;&gt;暂不胜任")</f>
        <v>0</v>
      </c>
      <c r="AL217" s="61" t="str">
        <f t="shared" si="198"/>
        <v>NA</v>
      </c>
      <c r="AM217" s="60">
        <f>COUNTIFS(配置清单!G:G,G217,配置清单!H:H,"TSE",配置清单!N:N,"在岗")</f>
        <v>0</v>
      </c>
      <c r="AN217" s="61" t="str">
        <f t="shared" si="199"/>
        <v>NA</v>
      </c>
      <c r="AO217" s="60">
        <f>COUNTIFS(配置清单!G:G,G217,配置清单!H:H,"TSE",配置清单!N:N,"在岗",配置清单!P:P,"&lt;&gt;暂不胜任")</f>
        <v>0</v>
      </c>
      <c r="AP217" s="61" t="str">
        <f t="shared" si="200"/>
        <v>NA</v>
      </c>
      <c r="AQ217" s="60">
        <f>COUNTIFS(配置清单!$G:$G,G217,配置清单!H:H,"QA",配置清单!N:N,"在岗")</f>
        <v>1</v>
      </c>
      <c r="AR217" s="61">
        <f t="shared" si="201"/>
        <v>1</v>
      </c>
      <c r="AS217" s="60">
        <f>COUNTIFS(配置清单!$G:$G,G217,配置清单!$H:$H,"QA",配置清单!$N:$N,"在岗",配置清单!$P:$P,"&lt;&gt;暂不胜任")</f>
        <v>1</v>
      </c>
      <c r="AT217" s="61">
        <f t="shared" si="202"/>
        <v>1</v>
      </c>
      <c r="AU217" s="60">
        <f>COUNTIFS(配置清单!G:G,规划及评估!G217,配置清单!H:H,"BA",配置清单!N:N,"在岗")</f>
        <v>0</v>
      </c>
      <c r="AV217" s="61" t="str">
        <f t="shared" si="203"/>
        <v>NA</v>
      </c>
      <c r="AW217" s="60">
        <f>COUNTIFS(配置清单!G:G,G217,配置清单!H:H,"BA",配置清单!N:N,"在岗",配置清单!P:P,"&lt;&gt;暂不胜任")</f>
        <v>0</v>
      </c>
      <c r="AX217" s="61" t="str">
        <f t="shared" si="204"/>
        <v>NA</v>
      </c>
      <c r="AY217" s="60">
        <f>COUNTIFS(配置清单!G:G,规划及评估!G217,配置清单!H:H,"IA",配置清单!N:N,"在岗")</f>
        <v>0</v>
      </c>
      <c r="AZ217" s="61" t="str">
        <f t="shared" si="205"/>
        <v>NA</v>
      </c>
      <c r="BA217" s="60">
        <f>COUNTIFS(配置清单!G:G,G217,配置清单!H:H,"IA",配置清单!N:N,"在岗",配置清单!P:P,"&lt;&gt;暂不胜任")</f>
        <v>0</v>
      </c>
      <c r="BB217" s="61" t="str">
        <f t="shared" si="206"/>
        <v>NA</v>
      </c>
      <c r="BC217" s="60">
        <f>COUNTIFS(配置清单!G:G,规划及评估!G217,配置清单!H:H,"产品经理",配置清单!N:N,"在岗")</f>
        <v>0</v>
      </c>
      <c r="BD217" s="61" t="str">
        <f t="shared" si="207"/>
        <v>NA</v>
      </c>
      <c r="BE217" s="60">
        <f>COUNTIFS(配置清单!G:G,G217,配置清单!H:H,"产品经理",配置清单!N:N,"在岗",配置清单!P:P,"&lt;&gt;暂不胜任")</f>
        <v>0</v>
      </c>
      <c r="BF217" s="61" t="str">
        <f t="shared" si="208"/>
        <v>NA</v>
      </c>
      <c r="BG217" s="63">
        <f t="shared" si="209"/>
        <v>2</v>
      </c>
      <c r="BH217" s="64">
        <f t="shared" si="210"/>
        <v>2</v>
      </c>
      <c r="BI217" s="64">
        <f t="shared" si="211"/>
        <v>2</v>
      </c>
      <c r="BJ217" s="64">
        <f t="shared" si="212"/>
        <v>2</v>
      </c>
      <c r="BK217" s="65">
        <f t="shared" si="213"/>
        <v>1</v>
      </c>
      <c r="BL217" s="66">
        <f t="shared" si="214"/>
        <v>1</v>
      </c>
      <c r="BM217" s="92">
        <f t="shared" si="215"/>
        <v>1</v>
      </c>
      <c r="BN217" s="92">
        <f t="shared" si="216"/>
        <v>1</v>
      </c>
      <c r="BO217" s="92">
        <f t="shared" si="217"/>
        <v>0</v>
      </c>
      <c r="BP217" s="92">
        <f t="shared" si="218"/>
        <v>0</v>
      </c>
      <c r="BQ217" s="92">
        <f t="shared" si="219"/>
        <v>0</v>
      </c>
      <c r="BR217" s="92">
        <f t="shared" si="220"/>
        <v>0</v>
      </c>
      <c r="BS217" s="92">
        <f t="shared" si="221"/>
        <v>0</v>
      </c>
      <c r="BT217" s="92">
        <f t="shared" si="222"/>
        <v>0</v>
      </c>
      <c r="BU217" s="92">
        <f t="shared" si="223"/>
        <v>0</v>
      </c>
      <c r="BV217" s="92">
        <f t="shared" si="224"/>
        <v>0</v>
      </c>
      <c r="BW217" s="92">
        <f t="shared" si="225"/>
        <v>1</v>
      </c>
      <c r="BX217" s="92">
        <f t="shared" si="226"/>
        <v>1</v>
      </c>
      <c r="BY217" s="92">
        <f t="shared" si="227"/>
        <v>0</v>
      </c>
      <c r="BZ217" s="92">
        <f t="shared" si="228"/>
        <v>0</v>
      </c>
      <c r="CA217" s="92">
        <f t="shared" si="229"/>
        <v>0</v>
      </c>
      <c r="CB217" s="92">
        <f t="shared" si="230"/>
        <v>0</v>
      </c>
      <c r="CC217" s="92">
        <f t="shared" si="231"/>
        <v>0</v>
      </c>
      <c r="CD217" s="92">
        <f t="shared" si="232"/>
        <v>0</v>
      </c>
    </row>
    <row r="218" spans="1:82" hidden="1">
      <c r="A218" s="34">
        <v>4</v>
      </c>
      <c r="B218" s="34" t="s">
        <v>954</v>
      </c>
      <c r="C218" s="34" t="s">
        <v>3993</v>
      </c>
      <c r="D218" s="34" t="s">
        <v>2153</v>
      </c>
      <c r="E218" s="34" t="s">
        <v>2450</v>
      </c>
      <c r="F218" s="34" t="s">
        <v>3999</v>
      </c>
      <c r="G218" s="34" t="s">
        <v>4001</v>
      </c>
      <c r="H218" s="34" t="s">
        <v>4</v>
      </c>
      <c r="I218" s="34" t="s">
        <v>4</v>
      </c>
      <c r="J218" s="34" t="s">
        <v>34</v>
      </c>
      <c r="K218" s="34" t="s">
        <v>34</v>
      </c>
      <c r="L218" s="34" t="s">
        <v>5112</v>
      </c>
      <c r="M218" s="34" t="s">
        <v>4046</v>
      </c>
      <c r="N218" s="34">
        <v>1</v>
      </c>
      <c r="O218" s="34">
        <v>0</v>
      </c>
      <c r="P218" s="34">
        <v>0</v>
      </c>
      <c r="Q218" s="34">
        <v>0</v>
      </c>
      <c r="R218" s="34">
        <v>0</v>
      </c>
      <c r="S218" s="34">
        <v>1</v>
      </c>
      <c r="T218" s="34">
        <v>0</v>
      </c>
      <c r="U218" s="77">
        <v>0</v>
      </c>
      <c r="V218" s="34">
        <v>0</v>
      </c>
      <c r="W218" s="60">
        <f>COUNTIFS(配置清单!G:G,G218,配置清单!$H:$H,"PM",配置清单!$N:$N,"在岗")</f>
        <v>1</v>
      </c>
      <c r="X218" s="61">
        <f t="shared" si="191"/>
        <v>1</v>
      </c>
      <c r="Y218" s="60">
        <f>COUNTIFS(配置清单!$G:$G,G218,配置清单!$H:$H,"PM",配置清单!$N:$N,"在岗",配置清单!$P:$P,"&lt;&gt;暂不胜任")</f>
        <v>1</v>
      </c>
      <c r="Z218" s="61">
        <f t="shared" si="192"/>
        <v>1</v>
      </c>
      <c r="AA218" s="62">
        <f>COUNTIFS(配置清单!$G:$G,G218,配置清单!$H:$H,"SE",配置清单!$N:$N,"在岗")+COUNTIFS(配置清单!$G:$G,G218,配置清单!$H:$H,"SA",配置清单!$N:$N,"在岗")</f>
        <v>0</v>
      </c>
      <c r="AB218" s="61" t="str">
        <f t="shared" si="193"/>
        <v>NA</v>
      </c>
      <c r="AC218" s="60">
        <f>COUNTIFS(配置清单!$G:$G,G218,配置清单!$H:$H,"SE",配置清单!$N:$N,"在岗",配置清单!$P:$P,"&lt;&gt;暂不胜任")+COUNTIFS(配置清单!$G:$G,G218,配置清单!$H:$H,"SA",配置清单!$N:$N,"在岗",配置清单!$P:$P,"&lt;&gt;暂不胜任")</f>
        <v>0</v>
      </c>
      <c r="AD218" s="61" t="str">
        <f t="shared" si="194"/>
        <v>NA</v>
      </c>
      <c r="AE218" s="60">
        <f>COUNTIFS(配置清单!$G:$G,G218,配置清单!H:H,"MDE",配置清单!N:N,"在岗")</f>
        <v>0</v>
      </c>
      <c r="AF218" s="61" t="str">
        <f t="shared" si="195"/>
        <v>NA</v>
      </c>
      <c r="AG218" s="60">
        <f>COUNTIFS(配置清单!$G:$G,G218,配置清单!$H:$H,"MDE",配置清单!$N:$N,"在岗",配置清单!$P:$P,"&lt;&gt;暂不胜任")</f>
        <v>0</v>
      </c>
      <c r="AH218" s="61" t="str">
        <f t="shared" si="196"/>
        <v>NA</v>
      </c>
      <c r="AI218" s="62">
        <f>COUNTIFS(配置清单!G:G,G218,配置清单!H:H,"TPM",配置清单!N:N,"在岗")+COUNTIFS(配置清单!G:G,G218,配置清单!H:H,"TC",配置清单!N:N,"在岗")</f>
        <v>0</v>
      </c>
      <c r="AJ218" s="61" t="str">
        <f t="shared" si="197"/>
        <v>NA</v>
      </c>
      <c r="AK218" s="60">
        <f>COUNTIFS(配置清单!G:G,G218,配置清单!H:H,"TPM",配置清单!N:N,"在岗",配置清单!P:P,"&lt;&gt;暂不胜任")+COUNTIFS(配置清单!G:G,G218,配置清单!H:H,"TC",配置清单!N:N,"在岗",配置清单!P:P,"&lt;&gt;暂不胜任")</f>
        <v>0</v>
      </c>
      <c r="AL218" s="61" t="str">
        <f t="shared" si="198"/>
        <v>NA</v>
      </c>
      <c r="AM218" s="60">
        <f>COUNTIFS(配置清单!G:G,G218,配置清单!H:H,"TSE",配置清单!N:N,"在岗")</f>
        <v>0</v>
      </c>
      <c r="AN218" s="61" t="str">
        <f t="shared" si="199"/>
        <v>NA</v>
      </c>
      <c r="AO218" s="60">
        <f>COUNTIFS(配置清单!G:G,G218,配置清单!H:H,"TSE",配置清单!N:N,"在岗",配置清单!P:P,"&lt;&gt;暂不胜任")</f>
        <v>0</v>
      </c>
      <c r="AP218" s="61" t="str">
        <f t="shared" si="200"/>
        <v>NA</v>
      </c>
      <c r="AQ218" s="60">
        <f>COUNTIFS(配置清单!$G:$G,G218,配置清单!H:H,"QA",配置清单!N:N,"在岗")</f>
        <v>1</v>
      </c>
      <c r="AR218" s="61">
        <f t="shared" si="201"/>
        <v>1</v>
      </c>
      <c r="AS218" s="60">
        <f>COUNTIFS(配置清单!$G:$G,G218,配置清单!$H:$H,"QA",配置清单!$N:$N,"在岗",配置清单!$P:$P,"&lt;&gt;暂不胜任")</f>
        <v>1</v>
      </c>
      <c r="AT218" s="61">
        <f t="shared" si="202"/>
        <v>1</v>
      </c>
      <c r="AU218" s="60">
        <f>COUNTIFS(配置清单!G:G,规划及评估!G218,配置清单!H:H,"BA",配置清单!N:N,"在岗")</f>
        <v>0</v>
      </c>
      <c r="AV218" s="61" t="str">
        <f t="shared" si="203"/>
        <v>NA</v>
      </c>
      <c r="AW218" s="60">
        <f>COUNTIFS(配置清单!G:G,G218,配置清单!H:H,"BA",配置清单!N:N,"在岗",配置清单!P:P,"&lt;&gt;暂不胜任")</f>
        <v>0</v>
      </c>
      <c r="AX218" s="61" t="str">
        <f t="shared" si="204"/>
        <v>NA</v>
      </c>
      <c r="AY218" s="60">
        <f>COUNTIFS(配置清单!G:G,规划及评估!G218,配置清单!H:H,"IA",配置清单!N:N,"在岗")</f>
        <v>0</v>
      </c>
      <c r="AZ218" s="61" t="str">
        <f t="shared" si="205"/>
        <v>NA</v>
      </c>
      <c r="BA218" s="60">
        <f>COUNTIFS(配置清单!G:G,G218,配置清单!H:H,"IA",配置清单!N:N,"在岗",配置清单!P:P,"&lt;&gt;暂不胜任")</f>
        <v>0</v>
      </c>
      <c r="BB218" s="61" t="str">
        <f t="shared" si="206"/>
        <v>NA</v>
      </c>
      <c r="BC218" s="60">
        <f>COUNTIFS(配置清单!G:G,规划及评估!G218,配置清单!H:H,"产品经理",配置清单!N:N,"在岗")</f>
        <v>0</v>
      </c>
      <c r="BD218" s="61" t="str">
        <f t="shared" si="207"/>
        <v>NA</v>
      </c>
      <c r="BE218" s="60">
        <f>COUNTIFS(配置清单!G:G,G218,配置清单!H:H,"产品经理",配置清单!N:N,"在岗",配置清单!P:P,"&lt;&gt;暂不胜任")</f>
        <v>0</v>
      </c>
      <c r="BF218" s="61" t="str">
        <f t="shared" si="208"/>
        <v>NA</v>
      </c>
      <c r="BG218" s="63">
        <f t="shared" si="209"/>
        <v>2</v>
      </c>
      <c r="BH218" s="64">
        <f t="shared" si="210"/>
        <v>2</v>
      </c>
      <c r="BI218" s="64">
        <f t="shared" si="211"/>
        <v>2</v>
      </c>
      <c r="BJ218" s="64">
        <f t="shared" si="212"/>
        <v>2</v>
      </c>
      <c r="BK218" s="65">
        <f t="shared" si="213"/>
        <v>1</v>
      </c>
      <c r="BL218" s="66">
        <f t="shared" si="214"/>
        <v>1</v>
      </c>
      <c r="BM218" s="92">
        <f t="shared" si="215"/>
        <v>1</v>
      </c>
      <c r="BN218" s="92">
        <f t="shared" si="216"/>
        <v>1</v>
      </c>
      <c r="BO218" s="92">
        <f t="shared" si="217"/>
        <v>0</v>
      </c>
      <c r="BP218" s="92">
        <f t="shared" si="218"/>
        <v>0</v>
      </c>
      <c r="BQ218" s="92">
        <f t="shared" si="219"/>
        <v>0</v>
      </c>
      <c r="BR218" s="92">
        <f t="shared" si="220"/>
        <v>0</v>
      </c>
      <c r="BS218" s="92">
        <f t="shared" si="221"/>
        <v>0</v>
      </c>
      <c r="BT218" s="92">
        <f t="shared" si="222"/>
        <v>0</v>
      </c>
      <c r="BU218" s="92">
        <f t="shared" si="223"/>
        <v>0</v>
      </c>
      <c r="BV218" s="92">
        <f t="shared" si="224"/>
        <v>0</v>
      </c>
      <c r="BW218" s="92">
        <f t="shared" si="225"/>
        <v>1</v>
      </c>
      <c r="BX218" s="92">
        <f t="shared" si="226"/>
        <v>1</v>
      </c>
      <c r="BY218" s="92">
        <f t="shared" si="227"/>
        <v>0</v>
      </c>
      <c r="BZ218" s="92">
        <f t="shared" si="228"/>
        <v>0</v>
      </c>
      <c r="CA218" s="92">
        <f t="shared" si="229"/>
        <v>0</v>
      </c>
      <c r="CB218" s="92">
        <f t="shared" si="230"/>
        <v>0</v>
      </c>
      <c r="CC218" s="92">
        <f t="shared" si="231"/>
        <v>0</v>
      </c>
      <c r="CD218" s="92">
        <f t="shared" si="232"/>
        <v>0</v>
      </c>
    </row>
    <row r="219" spans="1:82" hidden="1">
      <c r="A219" s="34">
        <v>5</v>
      </c>
      <c r="B219" s="34" t="s">
        <v>954</v>
      </c>
      <c r="C219" s="34" t="s">
        <v>3993</v>
      </c>
      <c r="D219" s="34" t="s">
        <v>2153</v>
      </c>
      <c r="E219" s="34" t="s">
        <v>2450</v>
      </c>
      <c r="F219" s="34" t="s">
        <v>4002</v>
      </c>
      <c r="G219" s="34" t="s">
        <v>5058</v>
      </c>
      <c r="H219" s="34" t="s">
        <v>4</v>
      </c>
      <c r="I219" s="34" t="s">
        <v>4</v>
      </c>
      <c r="J219" s="34" t="s">
        <v>34</v>
      </c>
      <c r="K219" s="34" t="s">
        <v>34</v>
      </c>
      <c r="L219" s="34" t="s">
        <v>5112</v>
      </c>
      <c r="M219" s="34" t="s">
        <v>4046</v>
      </c>
      <c r="N219" s="34">
        <v>1</v>
      </c>
      <c r="O219" s="34">
        <v>0</v>
      </c>
      <c r="P219" s="34">
        <v>0</v>
      </c>
      <c r="Q219" s="34">
        <v>0</v>
      </c>
      <c r="R219" s="34">
        <v>0</v>
      </c>
      <c r="S219" s="34">
        <v>1</v>
      </c>
      <c r="T219" s="34">
        <v>0</v>
      </c>
      <c r="U219" s="77">
        <v>0</v>
      </c>
      <c r="V219" s="34">
        <v>0</v>
      </c>
      <c r="W219" s="60">
        <f>COUNTIFS(配置清单!G:G,G219,配置清单!$H:$H,"PM",配置清单!$N:$N,"在岗")</f>
        <v>1</v>
      </c>
      <c r="X219" s="61">
        <f t="shared" si="191"/>
        <v>1</v>
      </c>
      <c r="Y219" s="60">
        <f>COUNTIFS(配置清单!$G:$G,G219,配置清单!$H:$H,"PM",配置清单!$N:$N,"在岗",配置清单!$P:$P,"&lt;&gt;暂不胜任")</f>
        <v>1</v>
      </c>
      <c r="Z219" s="61">
        <f t="shared" si="192"/>
        <v>1</v>
      </c>
      <c r="AA219" s="62">
        <f>COUNTIFS(配置清单!$G:$G,G219,配置清单!$H:$H,"SE",配置清单!$N:$N,"在岗")+COUNTIFS(配置清单!$G:$G,G219,配置清单!$H:$H,"SA",配置清单!$N:$N,"在岗")</f>
        <v>0</v>
      </c>
      <c r="AB219" s="61" t="str">
        <f t="shared" si="193"/>
        <v>NA</v>
      </c>
      <c r="AC219" s="60">
        <f>COUNTIFS(配置清单!$G:$G,G219,配置清单!$H:$H,"SE",配置清单!$N:$N,"在岗",配置清单!$P:$P,"&lt;&gt;暂不胜任")+COUNTIFS(配置清单!$G:$G,G219,配置清单!$H:$H,"SA",配置清单!$N:$N,"在岗",配置清单!$P:$P,"&lt;&gt;暂不胜任")</f>
        <v>0</v>
      </c>
      <c r="AD219" s="61" t="str">
        <f t="shared" si="194"/>
        <v>NA</v>
      </c>
      <c r="AE219" s="60">
        <f>COUNTIFS(配置清单!$G:$G,G219,配置清单!H:H,"MDE",配置清单!N:N,"在岗")</f>
        <v>0</v>
      </c>
      <c r="AF219" s="61" t="str">
        <f t="shared" si="195"/>
        <v>NA</v>
      </c>
      <c r="AG219" s="60">
        <f>COUNTIFS(配置清单!$G:$G,G219,配置清单!$H:$H,"MDE",配置清单!$N:$N,"在岗",配置清单!$P:$P,"&lt;&gt;暂不胜任")</f>
        <v>0</v>
      </c>
      <c r="AH219" s="61" t="str">
        <f t="shared" si="196"/>
        <v>NA</v>
      </c>
      <c r="AI219" s="62">
        <f>COUNTIFS(配置清单!G:G,G219,配置清单!H:H,"TPM",配置清单!N:N,"在岗")+COUNTIFS(配置清单!G:G,G219,配置清单!H:H,"TC",配置清单!N:N,"在岗")</f>
        <v>0</v>
      </c>
      <c r="AJ219" s="61" t="str">
        <f t="shared" si="197"/>
        <v>NA</v>
      </c>
      <c r="AK219" s="60">
        <f>COUNTIFS(配置清单!G:G,G219,配置清单!H:H,"TPM",配置清单!N:N,"在岗",配置清单!P:P,"&lt;&gt;暂不胜任")+COUNTIFS(配置清单!G:G,G219,配置清单!H:H,"TC",配置清单!N:N,"在岗",配置清单!P:P,"&lt;&gt;暂不胜任")</f>
        <v>0</v>
      </c>
      <c r="AL219" s="61" t="str">
        <f t="shared" si="198"/>
        <v>NA</v>
      </c>
      <c r="AM219" s="60">
        <f>COUNTIFS(配置清单!G:G,G219,配置清单!H:H,"TSE",配置清单!N:N,"在岗")</f>
        <v>0</v>
      </c>
      <c r="AN219" s="61" t="str">
        <f t="shared" si="199"/>
        <v>NA</v>
      </c>
      <c r="AO219" s="60">
        <f>COUNTIFS(配置清单!G:G,G219,配置清单!H:H,"TSE",配置清单!N:N,"在岗",配置清单!P:P,"&lt;&gt;暂不胜任")</f>
        <v>0</v>
      </c>
      <c r="AP219" s="61" t="str">
        <f t="shared" si="200"/>
        <v>NA</v>
      </c>
      <c r="AQ219" s="60">
        <f>COUNTIFS(配置清单!$G:$G,G219,配置清单!H:H,"QA",配置清单!N:N,"在岗")</f>
        <v>1</v>
      </c>
      <c r="AR219" s="61">
        <f t="shared" si="201"/>
        <v>1</v>
      </c>
      <c r="AS219" s="60">
        <f>COUNTIFS(配置清单!$G:$G,G219,配置清单!$H:$H,"QA",配置清单!$N:$N,"在岗",配置清单!$P:$P,"&lt;&gt;暂不胜任")</f>
        <v>1</v>
      </c>
      <c r="AT219" s="61">
        <f t="shared" si="202"/>
        <v>1</v>
      </c>
      <c r="AU219" s="60">
        <f>COUNTIFS(配置清单!G:G,规划及评估!G219,配置清单!H:H,"BA",配置清单!N:N,"在岗")</f>
        <v>0</v>
      </c>
      <c r="AV219" s="61" t="str">
        <f t="shared" si="203"/>
        <v>NA</v>
      </c>
      <c r="AW219" s="60">
        <f>COUNTIFS(配置清单!G:G,G219,配置清单!H:H,"BA",配置清单!N:N,"在岗",配置清单!P:P,"&lt;&gt;暂不胜任")</f>
        <v>0</v>
      </c>
      <c r="AX219" s="61" t="str">
        <f t="shared" si="204"/>
        <v>NA</v>
      </c>
      <c r="AY219" s="60">
        <f>COUNTIFS(配置清单!G:G,规划及评估!G219,配置清单!H:H,"IA",配置清单!N:N,"在岗")</f>
        <v>0</v>
      </c>
      <c r="AZ219" s="61" t="str">
        <f t="shared" si="205"/>
        <v>NA</v>
      </c>
      <c r="BA219" s="60">
        <f>COUNTIFS(配置清单!G:G,G219,配置清单!H:H,"IA",配置清单!N:N,"在岗",配置清单!P:P,"&lt;&gt;暂不胜任")</f>
        <v>0</v>
      </c>
      <c r="BB219" s="61" t="str">
        <f t="shared" si="206"/>
        <v>NA</v>
      </c>
      <c r="BC219" s="60">
        <f>COUNTIFS(配置清单!G:G,规划及评估!G219,配置清单!H:H,"产品经理",配置清单!N:N,"在岗")</f>
        <v>0</v>
      </c>
      <c r="BD219" s="61" t="str">
        <f t="shared" si="207"/>
        <v>NA</v>
      </c>
      <c r="BE219" s="60">
        <f>COUNTIFS(配置清单!G:G,G219,配置清单!H:H,"产品经理",配置清单!N:N,"在岗",配置清单!P:P,"&lt;&gt;暂不胜任")</f>
        <v>0</v>
      </c>
      <c r="BF219" s="61" t="str">
        <f t="shared" si="208"/>
        <v>NA</v>
      </c>
      <c r="BG219" s="63">
        <f t="shared" si="209"/>
        <v>2</v>
      </c>
      <c r="BH219" s="64">
        <f t="shared" si="210"/>
        <v>2</v>
      </c>
      <c r="BI219" s="64">
        <f t="shared" si="211"/>
        <v>2</v>
      </c>
      <c r="BJ219" s="64">
        <f t="shared" si="212"/>
        <v>2</v>
      </c>
      <c r="BK219" s="65">
        <f t="shared" si="213"/>
        <v>1</v>
      </c>
      <c r="BL219" s="66">
        <f t="shared" si="214"/>
        <v>1</v>
      </c>
      <c r="BM219" s="92">
        <f t="shared" si="215"/>
        <v>1</v>
      </c>
      <c r="BN219" s="92">
        <f t="shared" si="216"/>
        <v>1</v>
      </c>
      <c r="BO219" s="92">
        <f t="shared" si="217"/>
        <v>0</v>
      </c>
      <c r="BP219" s="92">
        <f t="shared" si="218"/>
        <v>0</v>
      </c>
      <c r="BQ219" s="92">
        <f t="shared" si="219"/>
        <v>0</v>
      </c>
      <c r="BR219" s="92">
        <f t="shared" si="220"/>
        <v>0</v>
      </c>
      <c r="BS219" s="92">
        <f t="shared" si="221"/>
        <v>0</v>
      </c>
      <c r="BT219" s="92">
        <f t="shared" si="222"/>
        <v>0</v>
      </c>
      <c r="BU219" s="92">
        <f t="shared" si="223"/>
        <v>0</v>
      </c>
      <c r="BV219" s="92">
        <f t="shared" si="224"/>
        <v>0</v>
      </c>
      <c r="BW219" s="92">
        <f t="shared" si="225"/>
        <v>1</v>
      </c>
      <c r="BX219" s="92">
        <f t="shared" si="226"/>
        <v>1</v>
      </c>
      <c r="BY219" s="92">
        <f t="shared" si="227"/>
        <v>0</v>
      </c>
      <c r="BZ219" s="92">
        <f t="shared" si="228"/>
        <v>0</v>
      </c>
      <c r="CA219" s="92">
        <f t="shared" si="229"/>
        <v>0</v>
      </c>
      <c r="CB219" s="92">
        <f t="shared" si="230"/>
        <v>0</v>
      </c>
      <c r="CC219" s="92">
        <f t="shared" si="231"/>
        <v>0</v>
      </c>
      <c r="CD219" s="92">
        <f t="shared" si="232"/>
        <v>0</v>
      </c>
    </row>
    <row r="220" spans="1:82" hidden="1">
      <c r="A220" s="34">
        <v>6</v>
      </c>
      <c r="B220" s="34" t="s">
        <v>954</v>
      </c>
      <c r="C220" s="34" t="s">
        <v>3993</v>
      </c>
      <c r="D220" s="34" t="s">
        <v>1066</v>
      </c>
      <c r="E220" s="34" t="s">
        <v>2450</v>
      </c>
      <c r="F220" s="34" t="s">
        <v>5059</v>
      </c>
      <c r="G220" s="34" t="s">
        <v>5060</v>
      </c>
      <c r="H220" s="34" t="s">
        <v>4</v>
      </c>
      <c r="I220" s="34" t="s">
        <v>4</v>
      </c>
      <c r="J220" s="34" t="s">
        <v>34</v>
      </c>
      <c r="K220" s="34" t="s">
        <v>34</v>
      </c>
      <c r="L220" s="34" t="s">
        <v>5113</v>
      </c>
      <c r="M220" s="34" t="s">
        <v>4047</v>
      </c>
      <c r="N220" s="34">
        <v>1</v>
      </c>
      <c r="O220" s="34">
        <v>0</v>
      </c>
      <c r="P220" s="34">
        <v>0</v>
      </c>
      <c r="Q220" s="34">
        <v>0</v>
      </c>
      <c r="R220" s="34">
        <v>0</v>
      </c>
      <c r="S220" s="34">
        <v>1</v>
      </c>
      <c r="T220" s="34">
        <v>0</v>
      </c>
      <c r="U220" s="77">
        <v>0</v>
      </c>
      <c r="V220" s="34">
        <v>0</v>
      </c>
      <c r="W220" s="60">
        <f>COUNTIFS(配置清单!G:G,G220,配置清单!$H:$H,"PM",配置清单!$N:$N,"在岗")</f>
        <v>1</v>
      </c>
      <c r="X220" s="61">
        <f t="shared" si="191"/>
        <v>1</v>
      </c>
      <c r="Y220" s="60">
        <f>COUNTIFS(配置清单!$G:$G,G220,配置清单!$H:$H,"PM",配置清单!$N:$N,"在岗",配置清单!$P:$P,"&lt;&gt;暂不胜任")</f>
        <v>1</v>
      </c>
      <c r="Z220" s="61">
        <f t="shared" si="192"/>
        <v>1</v>
      </c>
      <c r="AA220" s="62">
        <f>COUNTIFS(配置清单!$G:$G,G220,配置清单!$H:$H,"SE",配置清单!$N:$N,"在岗")+COUNTIFS(配置清单!$G:$G,G220,配置清单!$H:$H,"SA",配置清单!$N:$N,"在岗")</f>
        <v>0</v>
      </c>
      <c r="AB220" s="61" t="str">
        <f t="shared" si="193"/>
        <v>NA</v>
      </c>
      <c r="AC220" s="60">
        <f>COUNTIFS(配置清单!$G:$G,G220,配置清单!$H:$H,"SE",配置清单!$N:$N,"在岗",配置清单!$P:$P,"&lt;&gt;暂不胜任")+COUNTIFS(配置清单!$G:$G,G220,配置清单!$H:$H,"SA",配置清单!$N:$N,"在岗",配置清单!$P:$P,"&lt;&gt;暂不胜任")</f>
        <v>0</v>
      </c>
      <c r="AD220" s="61" t="str">
        <f t="shared" si="194"/>
        <v>NA</v>
      </c>
      <c r="AE220" s="60">
        <f>COUNTIFS(配置清单!$G:$G,G220,配置清单!H:H,"MDE",配置清单!N:N,"在岗")</f>
        <v>0</v>
      </c>
      <c r="AF220" s="61" t="str">
        <f t="shared" si="195"/>
        <v>NA</v>
      </c>
      <c r="AG220" s="60">
        <f>COUNTIFS(配置清单!$G:$G,G220,配置清单!$H:$H,"MDE",配置清单!$N:$N,"在岗",配置清单!$P:$P,"&lt;&gt;暂不胜任")</f>
        <v>0</v>
      </c>
      <c r="AH220" s="61" t="str">
        <f t="shared" si="196"/>
        <v>NA</v>
      </c>
      <c r="AI220" s="62">
        <f>COUNTIFS(配置清单!G:G,G220,配置清单!H:H,"TPM",配置清单!N:N,"在岗")+COUNTIFS(配置清单!G:G,G220,配置清单!H:H,"TC",配置清单!N:N,"在岗")</f>
        <v>0</v>
      </c>
      <c r="AJ220" s="61" t="str">
        <f t="shared" si="197"/>
        <v>NA</v>
      </c>
      <c r="AK220" s="60">
        <f>COUNTIFS(配置清单!G:G,G220,配置清单!H:H,"TPM",配置清单!N:N,"在岗",配置清单!P:P,"&lt;&gt;暂不胜任")+COUNTIFS(配置清单!G:G,G220,配置清单!H:H,"TC",配置清单!N:N,"在岗",配置清单!P:P,"&lt;&gt;暂不胜任")</f>
        <v>0</v>
      </c>
      <c r="AL220" s="61" t="str">
        <f t="shared" si="198"/>
        <v>NA</v>
      </c>
      <c r="AM220" s="60">
        <f>COUNTIFS(配置清单!G:G,G220,配置清单!H:H,"TSE",配置清单!N:N,"在岗")</f>
        <v>0</v>
      </c>
      <c r="AN220" s="61" t="str">
        <f t="shared" si="199"/>
        <v>NA</v>
      </c>
      <c r="AO220" s="60">
        <f>COUNTIFS(配置清单!G:G,G220,配置清单!H:H,"TSE",配置清单!N:N,"在岗",配置清单!P:P,"&lt;&gt;暂不胜任")</f>
        <v>0</v>
      </c>
      <c r="AP220" s="61" t="str">
        <f t="shared" si="200"/>
        <v>NA</v>
      </c>
      <c r="AQ220" s="60">
        <f>COUNTIFS(配置清单!$G:$G,G220,配置清单!H:H,"QA",配置清单!N:N,"在岗")</f>
        <v>1</v>
      </c>
      <c r="AR220" s="61">
        <f t="shared" si="201"/>
        <v>1</v>
      </c>
      <c r="AS220" s="60">
        <f>COUNTIFS(配置清单!$G:$G,G220,配置清单!$H:$H,"QA",配置清单!$N:$N,"在岗",配置清单!$P:$P,"&lt;&gt;暂不胜任")</f>
        <v>1</v>
      </c>
      <c r="AT220" s="61">
        <f t="shared" si="202"/>
        <v>1</v>
      </c>
      <c r="AU220" s="60">
        <f>COUNTIFS(配置清单!G:G,规划及评估!G220,配置清单!H:H,"BA",配置清单!N:N,"在岗")</f>
        <v>0</v>
      </c>
      <c r="AV220" s="61" t="str">
        <f t="shared" si="203"/>
        <v>NA</v>
      </c>
      <c r="AW220" s="60">
        <f>COUNTIFS(配置清单!G:G,G220,配置清单!H:H,"BA",配置清单!N:N,"在岗",配置清单!P:P,"&lt;&gt;暂不胜任")</f>
        <v>0</v>
      </c>
      <c r="AX220" s="61" t="str">
        <f t="shared" si="204"/>
        <v>NA</v>
      </c>
      <c r="AY220" s="60">
        <f>COUNTIFS(配置清单!G:G,规划及评估!G220,配置清单!H:H,"IA",配置清单!N:N,"在岗")</f>
        <v>0</v>
      </c>
      <c r="AZ220" s="61" t="str">
        <f t="shared" si="205"/>
        <v>NA</v>
      </c>
      <c r="BA220" s="60">
        <f>COUNTIFS(配置清单!G:G,G220,配置清单!H:H,"IA",配置清单!N:N,"在岗",配置清单!P:P,"&lt;&gt;暂不胜任")</f>
        <v>0</v>
      </c>
      <c r="BB220" s="61" t="str">
        <f t="shared" si="206"/>
        <v>NA</v>
      </c>
      <c r="BC220" s="60">
        <f>COUNTIFS(配置清单!G:G,规划及评估!G220,配置清单!H:H,"产品经理",配置清单!N:N,"在岗")</f>
        <v>0</v>
      </c>
      <c r="BD220" s="61" t="str">
        <f t="shared" si="207"/>
        <v>NA</v>
      </c>
      <c r="BE220" s="60">
        <f>COUNTIFS(配置清单!G:G,G220,配置清单!H:H,"产品经理",配置清单!N:N,"在岗",配置清单!P:P,"&lt;&gt;暂不胜任")</f>
        <v>0</v>
      </c>
      <c r="BF220" s="61" t="str">
        <f t="shared" si="208"/>
        <v>NA</v>
      </c>
      <c r="BG220" s="63">
        <f t="shared" si="209"/>
        <v>2</v>
      </c>
      <c r="BH220" s="64">
        <f t="shared" si="210"/>
        <v>2</v>
      </c>
      <c r="BI220" s="64">
        <f t="shared" si="211"/>
        <v>2</v>
      </c>
      <c r="BJ220" s="64">
        <f t="shared" si="212"/>
        <v>2</v>
      </c>
      <c r="BK220" s="65">
        <f t="shared" si="213"/>
        <v>1</v>
      </c>
      <c r="BL220" s="66">
        <f t="shared" si="214"/>
        <v>1</v>
      </c>
      <c r="BM220" s="92">
        <f t="shared" si="215"/>
        <v>1</v>
      </c>
      <c r="BN220" s="92">
        <f t="shared" si="216"/>
        <v>1</v>
      </c>
      <c r="BO220" s="92">
        <f t="shared" si="217"/>
        <v>0</v>
      </c>
      <c r="BP220" s="92">
        <f t="shared" si="218"/>
        <v>0</v>
      </c>
      <c r="BQ220" s="92">
        <f t="shared" si="219"/>
        <v>0</v>
      </c>
      <c r="BR220" s="92">
        <f t="shared" si="220"/>
        <v>0</v>
      </c>
      <c r="BS220" s="92">
        <f t="shared" si="221"/>
        <v>0</v>
      </c>
      <c r="BT220" s="92">
        <f t="shared" si="222"/>
        <v>0</v>
      </c>
      <c r="BU220" s="92">
        <f t="shared" si="223"/>
        <v>0</v>
      </c>
      <c r="BV220" s="92">
        <f t="shared" si="224"/>
        <v>0</v>
      </c>
      <c r="BW220" s="92">
        <f t="shared" si="225"/>
        <v>1</v>
      </c>
      <c r="BX220" s="92">
        <f t="shared" si="226"/>
        <v>1</v>
      </c>
      <c r="BY220" s="92">
        <f t="shared" si="227"/>
        <v>0</v>
      </c>
      <c r="BZ220" s="92">
        <f t="shared" si="228"/>
        <v>0</v>
      </c>
      <c r="CA220" s="92">
        <f t="shared" si="229"/>
        <v>0</v>
      </c>
      <c r="CB220" s="92">
        <f t="shared" si="230"/>
        <v>0</v>
      </c>
      <c r="CC220" s="92">
        <f t="shared" si="231"/>
        <v>0</v>
      </c>
      <c r="CD220" s="92">
        <f t="shared" si="232"/>
        <v>0</v>
      </c>
    </row>
    <row r="221" spans="1:82" hidden="1">
      <c r="A221" s="34">
        <v>7</v>
      </c>
      <c r="B221" s="34" t="s">
        <v>954</v>
      </c>
      <c r="C221" s="34" t="s">
        <v>3993</v>
      </c>
      <c r="D221" s="34" t="s">
        <v>1066</v>
      </c>
      <c r="E221" s="34" t="s">
        <v>2450</v>
      </c>
      <c r="F221" s="34" t="s">
        <v>4003</v>
      </c>
      <c r="G221" s="34" t="s">
        <v>4004</v>
      </c>
      <c r="H221" s="34" t="s">
        <v>7</v>
      </c>
      <c r="I221" s="34" t="s">
        <v>7</v>
      </c>
      <c r="J221" s="34" t="s">
        <v>195</v>
      </c>
      <c r="K221" s="34" t="s">
        <v>195</v>
      </c>
      <c r="L221" s="34" t="s">
        <v>5113</v>
      </c>
      <c r="M221" s="34" t="s">
        <v>4047</v>
      </c>
      <c r="N221" s="34">
        <v>1</v>
      </c>
      <c r="O221" s="34">
        <v>0</v>
      </c>
      <c r="P221" s="34">
        <v>0</v>
      </c>
      <c r="Q221" s="34">
        <v>0</v>
      </c>
      <c r="R221" s="34">
        <v>0</v>
      </c>
      <c r="S221" s="34">
        <v>1</v>
      </c>
      <c r="T221" s="34">
        <v>0</v>
      </c>
      <c r="U221" s="77">
        <v>0</v>
      </c>
      <c r="V221" s="34">
        <v>0</v>
      </c>
      <c r="W221" s="60">
        <f>COUNTIFS(配置清单!G:G,G221,配置清单!$H:$H,"PM",配置清单!$N:$N,"在岗")</f>
        <v>1</v>
      </c>
      <c r="X221" s="61">
        <f t="shared" si="191"/>
        <v>1</v>
      </c>
      <c r="Y221" s="60">
        <f>COUNTIFS(配置清单!$G:$G,G221,配置清单!$H:$H,"PM",配置清单!$N:$N,"在岗",配置清单!$P:$P,"&lt;&gt;暂不胜任")</f>
        <v>1</v>
      </c>
      <c r="Z221" s="61">
        <f t="shared" si="192"/>
        <v>1</v>
      </c>
      <c r="AA221" s="62">
        <f>COUNTIFS(配置清单!$G:$G,G221,配置清单!$H:$H,"SE",配置清单!$N:$N,"在岗")+COUNTIFS(配置清单!$G:$G,G221,配置清单!$H:$H,"SA",配置清单!$N:$N,"在岗")</f>
        <v>0</v>
      </c>
      <c r="AB221" s="61" t="str">
        <f t="shared" si="193"/>
        <v>NA</v>
      </c>
      <c r="AC221" s="60">
        <f>COUNTIFS(配置清单!$G:$G,G221,配置清单!$H:$H,"SE",配置清单!$N:$N,"在岗",配置清单!$P:$P,"&lt;&gt;暂不胜任")+COUNTIFS(配置清单!$G:$G,G221,配置清单!$H:$H,"SA",配置清单!$N:$N,"在岗",配置清单!$P:$P,"&lt;&gt;暂不胜任")</f>
        <v>0</v>
      </c>
      <c r="AD221" s="61" t="str">
        <f t="shared" si="194"/>
        <v>NA</v>
      </c>
      <c r="AE221" s="60">
        <f>COUNTIFS(配置清单!$G:$G,G221,配置清单!H:H,"MDE",配置清单!N:N,"在岗")</f>
        <v>0</v>
      </c>
      <c r="AF221" s="61" t="str">
        <f t="shared" si="195"/>
        <v>NA</v>
      </c>
      <c r="AG221" s="60">
        <f>COUNTIFS(配置清单!$G:$G,G221,配置清单!$H:$H,"MDE",配置清单!$N:$N,"在岗",配置清单!$P:$P,"&lt;&gt;暂不胜任")</f>
        <v>0</v>
      </c>
      <c r="AH221" s="61" t="str">
        <f t="shared" si="196"/>
        <v>NA</v>
      </c>
      <c r="AI221" s="62">
        <f>COUNTIFS(配置清单!G:G,G221,配置清单!H:H,"TPM",配置清单!N:N,"在岗")+COUNTIFS(配置清单!G:G,G221,配置清单!H:H,"TC",配置清单!N:N,"在岗")</f>
        <v>0</v>
      </c>
      <c r="AJ221" s="61" t="str">
        <f t="shared" si="197"/>
        <v>NA</v>
      </c>
      <c r="AK221" s="60">
        <f>COUNTIFS(配置清单!G:G,G221,配置清单!H:H,"TPM",配置清单!N:N,"在岗",配置清单!P:P,"&lt;&gt;暂不胜任")+COUNTIFS(配置清单!G:G,G221,配置清单!H:H,"TC",配置清单!N:N,"在岗",配置清单!P:P,"&lt;&gt;暂不胜任")</f>
        <v>0</v>
      </c>
      <c r="AL221" s="61" t="str">
        <f t="shared" si="198"/>
        <v>NA</v>
      </c>
      <c r="AM221" s="60">
        <f>COUNTIFS(配置清单!G:G,G221,配置清单!H:H,"TSE",配置清单!N:N,"在岗")</f>
        <v>0</v>
      </c>
      <c r="AN221" s="61" t="str">
        <f t="shared" si="199"/>
        <v>NA</v>
      </c>
      <c r="AO221" s="60">
        <f>COUNTIFS(配置清单!G:G,G221,配置清单!H:H,"TSE",配置清单!N:N,"在岗",配置清单!P:P,"&lt;&gt;暂不胜任")</f>
        <v>0</v>
      </c>
      <c r="AP221" s="61" t="str">
        <f t="shared" si="200"/>
        <v>NA</v>
      </c>
      <c r="AQ221" s="60">
        <f>COUNTIFS(配置清单!$G:$G,G221,配置清单!H:H,"QA",配置清单!N:N,"在岗")</f>
        <v>1</v>
      </c>
      <c r="AR221" s="61">
        <f t="shared" si="201"/>
        <v>1</v>
      </c>
      <c r="AS221" s="60">
        <f>COUNTIFS(配置清单!$G:$G,G221,配置清单!$H:$H,"QA",配置清单!$N:$N,"在岗",配置清单!$P:$P,"&lt;&gt;暂不胜任")</f>
        <v>1</v>
      </c>
      <c r="AT221" s="61">
        <f t="shared" si="202"/>
        <v>1</v>
      </c>
      <c r="AU221" s="60">
        <f>COUNTIFS(配置清单!G:G,规划及评估!G221,配置清单!H:H,"BA",配置清单!N:N,"在岗")</f>
        <v>0</v>
      </c>
      <c r="AV221" s="61" t="str">
        <f t="shared" si="203"/>
        <v>NA</v>
      </c>
      <c r="AW221" s="60">
        <f>COUNTIFS(配置清单!G:G,G221,配置清单!H:H,"BA",配置清单!N:N,"在岗",配置清单!P:P,"&lt;&gt;暂不胜任")</f>
        <v>0</v>
      </c>
      <c r="AX221" s="61" t="str">
        <f t="shared" si="204"/>
        <v>NA</v>
      </c>
      <c r="AY221" s="60">
        <f>COUNTIFS(配置清单!G:G,规划及评估!G221,配置清单!H:H,"IA",配置清单!N:N,"在岗")</f>
        <v>0</v>
      </c>
      <c r="AZ221" s="61" t="str">
        <f t="shared" si="205"/>
        <v>NA</v>
      </c>
      <c r="BA221" s="60">
        <f>COUNTIFS(配置清单!G:G,G221,配置清单!H:H,"IA",配置清单!N:N,"在岗",配置清单!P:P,"&lt;&gt;暂不胜任")</f>
        <v>0</v>
      </c>
      <c r="BB221" s="61" t="str">
        <f t="shared" si="206"/>
        <v>NA</v>
      </c>
      <c r="BC221" s="60">
        <f>COUNTIFS(配置清单!G:G,规划及评估!G221,配置清单!H:H,"产品经理",配置清单!N:N,"在岗")</f>
        <v>0</v>
      </c>
      <c r="BD221" s="61" t="str">
        <f t="shared" si="207"/>
        <v>NA</v>
      </c>
      <c r="BE221" s="60">
        <f>COUNTIFS(配置清单!G:G,G221,配置清单!H:H,"产品经理",配置清单!N:N,"在岗",配置清单!P:P,"&lt;&gt;暂不胜任")</f>
        <v>0</v>
      </c>
      <c r="BF221" s="61" t="str">
        <f t="shared" si="208"/>
        <v>NA</v>
      </c>
      <c r="BG221" s="63">
        <f t="shared" si="209"/>
        <v>2</v>
      </c>
      <c r="BH221" s="64">
        <f t="shared" si="210"/>
        <v>2</v>
      </c>
      <c r="BI221" s="64">
        <f t="shared" si="211"/>
        <v>2</v>
      </c>
      <c r="BJ221" s="64">
        <f t="shared" si="212"/>
        <v>2</v>
      </c>
      <c r="BK221" s="65">
        <f t="shared" si="213"/>
        <v>1</v>
      </c>
      <c r="BL221" s="66">
        <f t="shared" si="214"/>
        <v>1</v>
      </c>
      <c r="BM221" s="92">
        <f t="shared" si="215"/>
        <v>1</v>
      </c>
      <c r="BN221" s="92">
        <f t="shared" si="216"/>
        <v>1</v>
      </c>
      <c r="BO221" s="92">
        <f t="shared" si="217"/>
        <v>0</v>
      </c>
      <c r="BP221" s="92">
        <f t="shared" si="218"/>
        <v>0</v>
      </c>
      <c r="BQ221" s="92">
        <f t="shared" si="219"/>
        <v>0</v>
      </c>
      <c r="BR221" s="92">
        <f t="shared" si="220"/>
        <v>0</v>
      </c>
      <c r="BS221" s="92">
        <f t="shared" si="221"/>
        <v>0</v>
      </c>
      <c r="BT221" s="92">
        <f t="shared" si="222"/>
        <v>0</v>
      </c>
      <c r="BU221" s="92">
        <f t="shared" si="223"/>
        <v>0</v>
      </c>
      <c r="BV221" s="92">
        <f t="shared" si="224"/>
        <v>0</v>
      </c>
      <c r="BW221" s="92">
        <f t="shared" si="225"/>
        <v>1</v>
      </c>
      <c r="BX221" s="92">
        <f t="shared" si="226"/>
        <v>1</v>
      </c>
      <c r="BY221" s="92">
        <f t="shared" si="227"/>
        <v>0</v>
      </c>
      <c r="BZ221" s="92">
        <f t="shared" si="228"/>
        <v>0</v>
      </c>
      <c r="CA221" s="92">
        <f t="shared" si="229"/>
        <v>0</v>
      </c>
      <c r="CB221" s="92">
        <f t="shared" si="230"/>
        <v>0</v>
      </c>
      <c r="CC221" s="92">
        <f t="shared" si="231"/>
        <v>0</v>
      </c>
      <c r="CD221" s="92">
        <f t="shared" si="232"/>
        <v>0</v>
      </c>
    </row>
    <row r="222" spans="1:82" hidden="1">
      <c r="A222" s="34">
        <v>8</v>
      </c>
      <c r="B222" s="34" t="s">
        <v>954</v>
      </c>
      <c r="C222" s="34" t="s">
        <v>3993</v>
      </c>
      <c r="D222" s="34" t="s">
        <v>1066</v>
      </c>
      <c r="E222" s="34" t="s">
        <v>2450</v>
      </c>
      <c r="F222" s="34" t="s">
        <v>5063</v>
      </c>
      <c r="G222" s="34" t="s">
        <v>5064</v>
      </c>
      <c r="H222" s="34" t="s">
        <v>4</v>
      </c>
      <c r="I222" s="34" t="s">
        <v>4</v>
      </c>
      <c r="J222" s="34" t="s">
        <v>34</v>
      </c>
      <c r="K222" s="34" t="s">
        <v>34</v>
      </c>
      <c r="L222" s="34" t="s">
        <v>5113</v>
      </c>
      <c r="M222" s="34" t="s">
        <v>4047</v>
      </c>
      <c r="N222" s="34">
        <v>1</v>
      </c>
      <c r="O222" s="34">
        <v>0</v>
      </c>
      <c r="P222" s="34">
        <v>0</v>
      </c>
      <c r="Q222" s="34">
        <v>0</v>
      </c>
      <c r="R222" s="34">
        <v>0</v>
      </c>
      <c r="S222" s="34">
        <v>1</v>
      </c>
      <c r="T222" s="34">
        <v>0</v>
      </c>
      <c r="U222" s="77">
        <v>0</v>
      </c>
      <c r="V222" s="34">
        <v>0</v>
      </c>
      <c r="W222" s="60">
        <f>COUNTIFS(配置清单!G:G,G222,配置清单!$H:$H,"PM",配置清单!$N:$N,"在岗")</f>
        <v>1</v>
      </c>
      <c r="X222" s="61">
        <f t="shared" si="191"/>
        <v>1</v>
      </c>
      <c r="Y222" s="60">
        <f>COUNTIFS(配置清单!$G:$G,G222,配置清单!$H:$H,"PM",配置清单!$N:$N,"在岗",配置清单!$P:$P,"&lt;&gt;暂不胜任")</f>
        <v>0</v>
      </c>
      <c r="Z222" s="61">
        <f t="shared" si="192"/>
        <v>0</v>
      </c>
      <c r="AA222" s="62">
        <f>COUNTIFS(配置清单!$G:$G,G222,配置清单!$H:$H,"SE",配置清单!$N:$N,"在岗")+COUNTIFS(配置清单!$G:$G,G222,配置清单!$H:$H,"SA",配置清单!$N:$N,"在岗")</f>
        <v>0</v>
      </c>
      <c r="AB222" s="61" t="str">
        <f t="shared" si="193"/>
        <v>NA</v>
      </c>
      <c r="AC222" s="60">
        <f>COUNTIFS(配置清单!$G:$G,G222,配置清单!$H:$H,"SE",配置清单!$N:$N,"在岗",配置清单!$P:$P,"&lt;&gt;暂不胜任")+COUNTIFS(配置清单!$G:$G,G222,配置清单!$H:$H,"SA",配置清单!$N:$N,"在岗",配置清单!$P:$P,"&lt;&gt;暂不胜任")</f>
        <v>0</v>
      </c>
      <c r="AD222" s="61" t="str">
        <f t="shared" si="194"/>
        <v>NA</v>
      </c>
      <c r="AE222" s="60">
        <f>COUNTIFS(配置清单!$G:$G,G222,配置清单!H:H,"MDE",配置清单!N:N,"在岗")</f>
        <v>0</v>
      </c>
      <c r="AF222" s="61" t="str">
        <f t="shared" si="195"/>
        <v>NA</v>
      </c>
      <c r="AG222" s="60">
        <f>COUNTIFS(配置清单!$G:$G,G222,配置清单!$H:$H,"MDE",配置清单!$N:$N,"在岗",配置清单!$P:$P,"&lt;&gt;暂不胜任")</f>
        <v>0</v>
      </c>
      <c r="AH222" s="61" t="str">
        <f t="shared" si="196"/>
        <v>NA</v>
      </c>
      <c r="AI222" s="62">
        <f>COUNTIFS(配置清单!G:G,G222,配置清单!H:H,"TPM",配置清单!N:N,"在岗")+COUNTIFS(配置清单!G:G,G222,配置清单!H:H,"TC",配置清单!N:N,"在岗")</f>
        <v>0</v>
      </c>
      <c r="AJ222" s="61" t="str">
        <f t="shared" si="197"/>
        <v>NA</v>
      </c>
      <c r="AK222" s="60">
        <f>COUNTIFS(配置清单!G:G,G222,配置清单!H:H,"TPM",配置清单!N:N,"在岗",配置清单!P:P,"&lt;&gt;暂不胜任")+COUNTIFS(配置清单!G:G,G222,配置清单!H:H,"TC",配置清单!N:N,"在岗",配置清单!P:P,"&lt;&gt;暂不胜任")</f>
        <v>0</v>
      </c>
      <c r="AL222" s="61" t="str">
        <f t="shared" si="198"/>
        <v>NA</v>
      </c>
      <c r="AM222" s="60">
        <f>COUNTIFS(配置清单!G:G,G222,配置清单!H:H,"TSE",配置清单!N:N,"在岗")</f>
        <v>0</v>
      </c>
      <c r="AN222" s="61" t="str">
        <f t="shared" si="199"/>
        <v>NA</v>
      </c>
      <c r="AO222" s="60">
        <f>COUNTIFS(配置清单!G:G,G222,配置清单!H:H,"TSE",配置清单!N:N,"在岗",配置清单!P:P,"&lt;&gt;暂不胜任")</f>
        <v>0</v>
      </c>
      <c r="AP222" s="61" t="str">
        <f t="shared" si="200"/>
        <v>NA</v>
      </c>
      <c r="AQ222" s="60">
        <f>COUNTIFS(配置清单!$G:$G,G222,配置清单!H:H,"QA",配置清单!N:N,"在岗")</f>
        <v>1</v>
      </c>
      <c r="AR222" s="61">
        <f t="shared" si="201"/>
        <v>1</v>
      </c>
      <c r="AS222" s="60">
        <f>COUNTIFS(配置清单!$G:$G,G222,配置清单!$H:$H,"QA",配置清单!$N:$N,"在岗",配置清单!$P:$P,"&lt;&gt;暂不胜任")</f>
        <v>1</v>
      </c>
      <c r="AT222" s="61">
        <f t="shared" si="202"/>
        <v>1</v>
      </c>
      <c r="AU222" s="60">
        <f>COUNTIFS(配置清单!G:G,规划及评估!G222,配置清单!H:H,"BA",配置清单!N:N,"在岗")</f>
        <v>0</v>
      </c>
      <c r="AV222" s="61" t="str">
        <f t="shared" si="203"/>
        <v>NA</v>
      </c>
      <c r="AW222" s="60">
        <f>COUNTIFS(配置清单!G:G,G222,配置清单!H:H,"BA",配置清单!N:N,"在岗",配置清单!P:P,"&lt;&gt;暂不胜任")</f>
        <v>0</v>
      </c>
      <c r="AX222" s="61" t="str">
        <f t="shared" si="204"/>
        <v>NA</v>
      </c>
      <c r="AY222" s="60">
        <f>COUNTIFS(配置清单!G:G,规划及评估!G222,配置清单!H:H,"IA",配置清单!N:N,"在岗")</f>
        <v>0</v>
      </c>
      <c r="AZ222" s="61" t="str">
        <f t="shared" si="205"/>
        <v>NA</v>
      </c>
      <c r="BA222" s="60">
        <f>COUNTIFS(配置清单!G:G,G222,配置清单!H:H,"IA",配置清单!N:N,"在岗",配置清单!P:P,"&lt;&gt;暂不胜任")</f>
        <v>0</v>
      </c>
      <c r="BB222" s="61" t="str">
        <f t="shared" si="206"/>
        <v>NA</v>
      </c>
      <c r="BC222" s="60">
        <f>COUNTIFS(配置清单!G:G,规划及评估!G222,配置清单!H:H,"产品经理",配置清单!N:N,"在岗")</f>
        <v>0</v>
      </c>
      <c r="BD222" s="61" t="str">
        <f t="shared" si="207"/>
        <v>NA</v>
      </c>
      <c r="BE222" s="60">
        <f>COUNTIFS(配置清单!G:G,G222,配置清单!H:H,"产品经理",配置清单!N:N,"在岗",配置清单!P:P,"&lt;&gt;暂不胜任")</f>
        <v>0</v>
      </c>
      <c r="BF222" s="61" t="str">
        <f t="shared" si="208"/>
        <v>NA</v>
      </c>
      <c r="BG222" s="63">
        <f t="shared" si="209"/>
        <v>2</v>
      </c>
      <c r="BH222" s="64">
        <f t="shared" si="210"/>
        <v>2</v>
      </c>
      <c r="BI222" s="64">
        <f t="shared" si="211"/>
        <v>2</v>
      </c>
      <c r="BJ222" s="64">
        <f t="shared" si="212"/>
        <v>1</v>
      </c>
      <c r="BK222" s="65">
        <f t="shared" si="213"/>
        <v>1</v>
      </c>
      <c r="BL222" s="66">
        <f t="shared" si="214"/>
        <v>0.5</v>
      </c>
      <c r="BM222" s="92">
        <f t="shared" si="215"/>
        <v>1</v>
      </c>
      <c r="BN222" s="92">
        <f t="shared" si="216"/>
        <v>0</v>
      </c>
      <c r="BO222" s="92">
        <f t="shared" si="217"/>
        <v>0</v>
      </c>
      <c r="BP222" s="92">
        <f t="shared" si="218"/>
        <v>0</v>
      </c>
      <c r="BQ222" s="92">
        <f t="shared" si="219"/>
        <v>0</v>
      </c>
      <c r="BR222" s="92">
        <f t="shared" si="220"/>
        <v>0</v>
      </c>
      <c r="BS222" s="92">
        <f t="shared" si="221"/>
        <v>0</v>
      </c>
      <c r="BT222" s="92">
        <f t="shared" si="222"/>
        <v>0</v>
      </c>
      <c r="BU222" s="92">
        <f t="shared" si="223"/>
        <v>0</v>
      </c>
      <c r="BV222" s="92">
        <f t="shared" si="224"/>
        <v>0</v>
      </c>
      <c r="BW222" s="92">
        <f t="shared" si="225"/>
        <v>1</v>
      </c>
      <c r="BX222" s="92">
        <f t="shared" si="226"/>
        <v>1</v>
      </c>
      <c r="BY222" s="92">
        <f t="shared" si="227"/>
        <v>0</v>
      </c>
      <c r="BZ222" s="92">
        <f t="shared" si="228"/>
        <v>0</v>
      </c>
      <c r="CA222" s="92">
        <f t="shared" si="229"/>
        <v>0</v>
      </c>
      <c r="CB222" s="92">
        <f t="shared" si="230"/>
        <v>0</v>
      </c>
      <c r="CC222" s="92">
        <f t="shared" si="231"/>
        <v>0</v>
      </c>
      <c r="CD222" s="92">
        <f t="shared" si="232"/>
        <v>0</v>
      </c>
    </row>
    <row r="223" spans="1:82" hidden="1">
      <c r="A223" s="34">
        <v>9</v>
      </c>
      <c r="B223" s="34" t="s">
        <v>954</v>
      </c>
      <c r="C223" s="34" t="s">
        <v>3993</v>
      </c>
      <c r="D223" s="34" t="s">
        <v>1066</v>
      </c>
      <c r="E223" s="34" t="s">
        <v>2450</v>
      </c>
      <c r="F223" s="34" t="s">
        <v>4008</v>
      </c>
      <c r="G223" s="34" t="s">
        <v>4009</v>
      </c>
      <c r="H223" s="34" t="s">
        <v>4</v>
      </c>
      <c r="I223" s="34" t="s">
        <v>4</v>
      </c>
      <c r="J223" s="34" t="s">
        <v>34</v>
      </c>
      <c r="K223" s="34" t="s">
        <v>34</v>
      </c>
      <c r="L223" s="34" t="s">
        <v>5113</v>
      </c>
      <c r="M223" s="34" t="s">
        <v>4047</v>
      </c>
      <c r="N223" s="34">
        <v>1</v>
      </c>
      <c r="O223" s="34">
        <v>0</v>
      </c>
      <c r="P223" s="34">
        <v>0</v>
      </c>
      <c r="Q223" s="34">
        <v>0</v>
      </c>
      <c r="R223" s="34">
        <v>1</v>
      </c>
      <c r="S223" s="34">
        <v>1</v>
      </c>
      <c r="T223" s="34">
        <v>0</v>
      </c>
      <c r="U223" s="77">
        <v>0</v>
      </c>
      <c r="V223" s="34">
        <v>0</v>
      </c>
      <c r="W223" s="60">
        <f>COUNTIFS(配置清单!G:G,G223,配置清单!$H:$H,"PM",配置清单!$N:$N,"在岗")</f>
        <v>1</v>
      </c>
      <c r="X223" s="61">
        <f t="shared" si="191"/>
        <v>1</v>
      </c>
      <c r="Y223" s="60">
        <f>COUNTIFS(配置清单!$G:$G,G223,配置清单!$H:$H,"PM",配置清单!$N:$N,"在岗",配置清单!$P:$P,"&lt;&gt;暂不胜任")</f>
        <v>0</v>
      </c>
      <c r="Z223" s="61">
        <f t="shared" si="192"/>
        <v>0</v>
      </c>
      <c r="AA223" s="62">
        <f>COUNTIFS(配置清单!$G:$G,G223,配置清单!$H:$H,"SE",配置清单!$N:$N,"在岗")+COUNTIFS(配置清单!$G:$G,G223,配置清单!$H:$H,"SA",配置清单!$N:$N,"在岗")</f>
        <v>0</v>
      </c>
      <c r="AB223" s="61" t="str">
        <f t="shared" si="193"/>
        <v>NA</v>
      </c>
      <c r="AC223" s="60">
        <f>COUNTIFS(配置清单!$G:$G,G223,配置清单!$H:$H,"SE",配置清单!$N:$N,"在岗",配置清单!$P:$P,"&lt;&gt;暂不胜任")+COUNTIFS(配置清单!$G:$G,G223,配置清单!$H:$H,"SA",配置清单!$N:$N,"在岗",配置清单!$P:$P,"&lt;&gt;暂不胜任")</f>
        <v>0</v>
      </c>
      <c r="AD223" s="61" t="str">
        <f t="shared" si="194"/>
        <v>NA</v>
      </c>
      <c r="AE223" s="60">
        <f>COUNTIFS(配置清单!$G:$G,G223,配置清单!H:H,"MDE",配置清单!N:N,"在岗")</f>
        <v>0</v>
      </c>
      <c r="AF223" s="61" t="str">
        <f t="shared" si="195"/>
        <v>NA</v>
      </c>
      <c r="AG223" s="60">
        <f>COUNTIFS(配置清单!$G:$G,G223,配置清单!$H:$H,"MDE",配置清单!$N:$N,"在岗",配置清单!$P:$P,"&lt;&gt;暂不胜任")</f>
        <v>0</v>
      </c>
      <c r="AH223" s="61" t="str">
        <f t="shared" si="196"/>
        <v>NA</v>
      </c>
      <c r="AI223" s="62">
        <f>COUNTIFS(配置清单!G:G,G223,配置清单!H:H,"TPM",配置清单!N:N,"在岗")+COUNTIFS(配置清单!G:G,G223,配置清单!H:H,"TC",配置清单!N:N,"在岗")</f>
        <v>0</v>
      </c>
      <c r="AJ223" s="61" t="str">
        <f t="shared" si="197"/>
        <v>NA</v>
      </c>
      <c r="AK223" s="60">
        <f>COUNTIFS(配置清单!G:G,G223,配置清单!H:H,"TPM",配置清单!N:N,"在岗",配置清单!P:P,"&lt;&gt;暂不胜任")+COUNTIFS(配置清单!G:G,G223,配置清单!H:H,"TC",配置清单!N:N,"在岗",配置清单!P:P,"&lt;&gt;暂不胜任")</f>
        <v>0</v>
      </c>
      <c r="AL223" s="61" t="str">
        <f t="shared" si="198"/>
        <v>NA</v>
      </c>
      <c r="AM223" s="60">
        <f>COUNTIFS(配置清单!G:G,G223,配置清单!H:H,"TSE",配置清单!N:N,"在岗")</f>
        <v>1</v>
      </c>
      <c r="AN223" s="61">
        <f t="shared" si="199"/>
        <v>1</v>
      </c>
      <c r="AO223" s="60">
        <f>COUNTIFS(配置清单!G:G,G223,配置清单!H:H,"TSE",配置清单!N:N,"在岗",配置清单!P:P,"&lt;&gt;暂不胜任")</f>
        <v>0</v>
      </c>
      <c r="AP223" s="61">
        <f t="shared" si="200"/>
        <v>0</v>
      </c>
      <c r="AQ223" s="60">
        <f>COUNTIFS(配置清单!$G:$G,G223,配置清单!H:H,"QA",配置清单!N:N,"在岗")</f>
        <v>1</v>
      </c>
      <c r="AR223" s="61">
        <f t="shared" si="201"/>
        <v>1</v>
      </c>
      <c r="AS223" s="60">
        <f>COUNTIFS(配置清单!$G:$G,G223,配置清单!$H:$H,"QA",配置清单!$N:$N,"在岗",配置清单!$P:$P,"&lt;&gt;暂不胜任")</f>
        <v>1</v>
      </c>
      <c r="AT223" s="61">
        <f t="shared" si="202"/>
        <v>1</v>
      </c>
      <c r="AU223" s="60">
        <f>COUNTIFS(配置清单!G:G,规划及评估!G223,配置清单!H:H,"BA",配置清单!N:N,"在岗")</f>
        <v>0</v>
      </c>
      <c r="AV223" s="61" t="str">
        <f t="shared" si="203"/>
        <v>NA</v>
      </c>
      <c r="AW223" s="60">
        <f>COUNTIFS(配置清单!G:G,G223,配置清单!H:H,"BA",配置清单!N:N,"在岗",配置清单!P:P,"&lt;&gt;暂不胜任")</f>
        <v>0</v>
      </c>
      <c r="AX223" s="61" t="str">
        <f t="shared" si="204"/>
        <v>NA</v>
      </c>
      <c r="AY223" s="60">
        <f>COUNTIFS(配置清单!G:G,规划及评估!G223,配置清单!H:H,"IA",配置清单!N:N,"在岗")</f>
        <v>0</v>
      </c>
      <c r="AZ223" s="61" t="str">
        <f t="shared" si="205"/>
        <v>NA</v>
      </c>
      <c r="BA223" s="60">
        <f>COUNTIFS(配置清单!G:G,G223,配置清单!H:H,"IA",配置清单!N:N,"在岗",配置清单!P:P,"&lt;&gt;暂不胜任")</f>
        <v>0</v>
      </c>
      <c r="BB223" s="61" t="str">
        <f t="shared" si="206"/>
        <v>NA</v>
      </c>
      <c r="BC223" s="60">
        <f>COUNTIFS(配置清单!G:G,规划及评估!G223,配置清单!H:H,"产品经理",配置清单!N:N,"在岗")</f>
        <v>0</v>
      </c>
      <c r="BD223" s="61" t="str">
        <f t="shared" si="207"/>
        <v>NA</v>
      </c>
      <c r="BE223" s="60">
        <f>COUNTIFS(配置清单!G:G,G223,配置清单!H:H,"产品经理",配置清单!N:N,"在岗",配置清单!P:P,"&lt;&gt;暂不胜任")</f>
        <v>0</v>
      </c>
      <c r="BF223" s="61" t="str">
        <f t="shared" si="208"/>
        <v>NA</v>
      </c>
      <c r="BG223" s="63">
        <f t="shared" si="209"/>
        <v>3</v>
      </c>
      <c r="BH223" s="64">
        <f t="shared" si="210"/>
        <v>3</v>
      </c>
      <c r="BI223" s="64">
        <f t="shared" si="211"/>
        <v>3</v>
      </c>
      <c r="BJ223" s="64">
        <f t="shared" si="212"/>
        <v>1</v>
      </c>
      <c r="BK223" s="65">
        <f t="shared" si="213"/>
        <v>1</v>
      </c>
      <c r="BL223" s="66">
        <f t="shared" si="214"/>
        <v>0.33333333333333331</v>
      </c>
      <c r="BM223" s="92">
        <f t="shared" si="215"/>
        <v>1</v>
      </c>
      <c r="BN223" s="92">
        <f t="shared" si="216"/>
        <v>0</v>
      </c>
      <c r="BO223" s="92">
        <f t="shared" si="217"/>
        <v>0</v>
      </c>
      <c r="BP223" s="92">
        <f t="shared" si="218"/>
        <v>0</v>
      </c>
      <c r="BQ223" s="92">
        <f t="shared" si="219"/>
        <v>0</v>
      </c>
      <c r="BR223" s="92">
        <f t="shared" si="220"/>
        <v>0</v>
      </c>
      <c r="BS223" s="92">
        <f t="shared" si="221"/>
        <v>0</v>
      </c>
      <c r="BT223" s="92">
        <f t="shared" si="222"/>
        <v>0</v>
      </c>
      <c r="BU223" s="92">
        <f t="shared" si="223"/>
        <v>1</v>
      </c>
      <c r="BV223" s="92">
        <f t="shared" si="224"/>
        <v>0</v>
      </c>
      <c r="BW223" s="92">
        <f t="shared" si="225"/>
        <v>1</v>
      </c>
      <c r="BX223" s="92">
        <f t="shared" si="226"/>
        <v>1</v>
      </c>
      <c r="BY223" s="92">
        <f t="shared" si="227"/>
        <v>0</v>
      </c>
      <c r="BZ223" s="92">
        <f t="shared" si="228"/>
        <v>0</v>
      </c>
      <c r="CA223" s="92">
        <f t="shared" si="229"/>
        <v>0</v>
      </c>
      <c r="CB223" s="92">
        <f t="shared" si="230"/>
        <v>0</v>
      </c>
      <c r="CC223" s="92">
        <f t="shared" si="231"/>
        <v>0</v>
      </c>
      <c r="CD223" s="92">
        <f t="shared" si="232"/>
        <v>0</v>
      </c>
    </row>
    <row r="224" spans="1:82" hidden="1">
      <c r="A224" s="34">
        <v>10</v>
      </c>
      <c r="B224" s="34" t="s">
        <v>954</v>
      </c>
      <c r="C224" s="34" t="s">
        <v>3993</v>
      </c>
      <c r="D224" s="34" t="s">
        <v>1066</v>
      </c>
      <c r="E224" s="34" t="s">
        <v>2450</v>
      </c>
      <c r="F224" s="34" t="s">
        <v>4010</v>
      </c>
      <c r="G224" s="34" t="s">
        <v>5065</v>
      </c>
      <c r="H224" s="34" t="s">
        <v>7</v>
      </c>
      <c r="I224" s="34" t="s">
        <v>7</v>
      </c>
      <c r="J224" s="34" t="s">
        <v>195</v>
      </c>
      <c r="K224" s="34" t="s">
        <v>195</v>
      </c>
      <c r="L224" s="34" t="s">
        <v>5113</v>
      </c>
      <c r="M224" s="34" t="s">
        <v>4047</v>
      </c>
      <c r="N224" s="34">
        <v>1</v>
      </c>
      <c r="O224" s="34">
        <v>0</v>
      </c>
      <c r="P224" s="34">
        <v>0</v>
      </c>
      <c r="Q224" s="34">
        <v>0</v>
      </c>
      <c r="R224" s="34">
        <v>0</v>
      </c>
      <c r="S224" s="34">
        <v>1</v>
      </c>
      <c r="T224" s="34">
        <v>0</v>
      </c>
      <c r="U224" s="77">
        <v>0</v>
      </c>
      <c r="V224" s="34">
        <v>0</v>
      </c>
      <c r="W224" s="60">
        <f>COUNTIFS(配置清单!G:G,G224,配置清单!$H:$H,"PM",配置清单!$N:$N,"在岗")</f>
        <v>1</v>
      </c>
      <c r="X224" s="61">
        <f t="shared" si="191"/>
        <v>1</v>
      </c>
      <c r="Y224" s="60">
        <f>COUNTIFS(配置清单!$G:$G,G224,配置清单!$H:$H,"PM",配置清单!$N:$N,"在岗",配置清单!$P:$P,"&lt;&gt;暂不胜任")</f>
        <v>0</v>
      </c>
      <c r="Z224" s="61">
        <f t="shared" si="192"/>
        <v>0</v>
      </c>
      <c r="AA224" s="62">
        <f>COUNTIFS(配置清单!$G:$G,G224,配置清单!$H:$H,"SE",配置清单!$N:$N,"在岗")+COUNTIFS(配置清单!$G:$G,G224,配置清单!$H:$H,"SA",配置清单!$N:$N,"在岗")</f>
        <v>0</v>
      </c>
      <c r="AB224" s="61" t="str">
        <f t="shared" si="193"/>
        <v>NA</v>
      </c>
      <c r="AC224" s="60">
        <f>COUNTIFS(配置清单!$G:$G,G224,配置清单!$H:$H,"SE",配置清单!$N:$N,"在岗",配置清单!$P:$P,"&lt;&gt;暂不胜任")+COUNTIFS(配置清单!$G:$G,G224,配置清单!$H:$H,"SA",配置清单!$N:$N,"在岗",配置清单!$P:$P,"&lt;&gt;暂不胜任")</f>
        <v>0</v>
      </c>
      <c r="AD224" s="61" t="str">
        <f t="shared" si="194"/>
        <v>NA</v>
      </c>
      <c r="AE224" s="60">
        <f>COUNTIFS(配置清单!$G:$G,G224,配置清单!H:H,"MDE",配置清单!N:N,"在岗")</f>
        <v>0</v>
      </c>
      <c r="AF224" s="61" t="str">
        <f t="shared" si="195"/>
        <v>NA</v>
      </c>
      <c r="AG224" s="60">
        <f>COUNTIFS(配置清单!$G:$G,G224,配置清单!$H:$H,"MDE",配置清单!$N:$N,"在岗",配置清单!$P:$P,"&lt;&gt;暂不胜任")</f>
        <v>0</v>
      </c>
      <c r="AH224" s="61" t="str">
        <f t="shared" si="196"/>
        <v>NA</v>
      </c>
      <c r="AI224" s="62">
        <f>COUNTIFS(配置清单!G:G,G224,配置清单!H:H,"TPM",配置清单!N:N,"在岗")+COUNTIFS(配置清单!G:G,G224,配置清单!H:H,"TC",配置清单!N:N,"在岗")</f>
        <v>0</v>
      </c>
      <c r="AJ224" s="61" t="str">
        <f t="shared" si="197"/>
        <v>NA</v>
      </c>
      <c r="AK224" s="60">
        <f>COUNTIFS(配置清单!G:G,G224,配置清单!H:H,"TPM",配置清单!N:N,"在岗",配置清单!P:P,"&lt;&gt;暂不胜任")+COUNTIFS(配置清单!G:G,G224,配置清单!H:H,"TC",配置清单!N:N,"在岗",配置清单!P:P,"&lt;&gt;暂不胜任")</f>
        <v>0</v>
      </c>
      <c r="AL224" s="61" t="str">
        <f t="shared" si="198"/>
        <v>NA</v>
      </c>
      <c r="AM224" s="60">
        <f>COUNTIFS(配置清单!G:G,G224,配置清单!H:H,"TSE",配置清单!N:N,"在岗")</f>
        <v>0</v>
      </c>
      <c r="AN224" s="61" t="str">
        <f t="shared" si="199"/>
        <v>NA</v>
      </c>
      <c r="AO224" s="60">
        <f>COUNTIFS(配置清单!G:G,G224,配置清单!H:H,"TSE",配置清单!N:N,"在岗",配置清单!P:P,"&lt;&gt;暂不胜任")</f>
        <v>0</v>
      </c>
      <c r="AP224" s="61" t="str">
        <f t="shared" si="200"/>
        <v>NA</v>
      </c>
      <c r="AQ224" s="60">
        <f>COUNTIFS(配置清单!$G:$G,G224,配置清单!H:H,"QA",配置清单!N:N,"在岗")</f>
        <v>1</v>
      </c>
      <c r="AR224" s="61">
        <f t="shared" si="201"/>
        <v>1</v>
      </c>
      <c r="AS224" s="60">
        <f>COUNTIFS(配置清单!$G:$G,G224,配置清单!$H:$H,"QA",配置清单!$N:$N,"在岗",配置清单!$P:$P,"&lt;&gt;暂不胜任")</f>
        <v>1</v>
      </c>
      <c r="AT224" s="61">
        <f t="shared" si="202"/>
        <v>1</v>
      </c>
      <c r="AU224" s="60">
        <f>COUNTIFS(配置清单!G:G,规划及评估!G224,配置清单!H:H,"BA",配置清单!N:N,"在岗")</f>
        <v>0</v>
      </c>
      <c r="AV224" s="61" t="str">
        <f t="shared" si="203"/>
        <v>NA</v>
      </c>
      <c r="AW224" s="60">
        <f>COUNTIFS(配置清单!G:G,G224,配置清单!H:H,"BA",配置清单!N:N,"在岗",配置清单!P:P,"&lt;&gt;暂不胜任")</f>
        <v>0</v>
      </c>
      <c r="AX224" s="61" t="str">
        <f t="shared" si="204"/>
        <v>NA</v>
      </c>
      <c r="AY224" s="60">
        <f>COUNTIFS(配置清单!G:G,规划及评估!G224,配置清单!H:H,"IA",配置清单!N:N,"在岗")</f>
        <v>0</v>
      </c>
      <c r="AZ224" s="61" t="str">
        <f t="shared" si="205"/>
        <v>NA</v>
      </c>
      <c r="BA224" s="60">
        <f>COUNTIFS(配置清单!G:G,G224,配置清单!H:H,"IA",配置清单!N:N,"在岗",配置清单!P:P,"&lt;&gt;暂不胜任")</f>
        <v>0</v>
      </c>
      <c r="BB224" s="61" t="str">
        <f t="shared" si="206"/>
        <v>NA</v>
      </c>
      <c r="BC224" s="60">
        <f>COUNTIFS(配置清单!G:G,规划及评估!G224,配置清单!H:H,"产品经理",配置清单!N:N,"在岗")</f>
        <v>0</v>
      </c>
      <c r="BD224" s="61" t="str">
        <f t="shared" si="207"/>
        <v>NA</v>
      </c>
      <c r="BE224" s="60">
        <f>COUNTIFS(配置清单!G:G,G224,配置清单!H:H,"产品经理",配置清单!N:N,"在岗",配置清单!P:P,"&lt;&gt;暂不胜任")</f>
        <v>0</v>
      </c>
      <c r="BF224" s="61" t="str">
        <f t="shared" si="208"/>
        <v>NA</v>
      </c>
      <c r="BG224" s="63">
        <f t="shared" si="209"/>
        <v>2</v>
      </c>
      <c r="BH224" s="64">
        <f t="shared" si="210"/>
        <v>2</v>
      </c>
      <c r="BI224" s="64">
        <f t="shared" si="211"/>
        <v>2</v>
      </c>
      <c r="BJ224" s="64">
        <f t="shared" si="212"/>
        <v>1</v>
      </c>
      <c r="BK224" s="65">
        <f t="shared" si="213"/>
        <v>1</v>
      </c>
      <c r="BL224" s="66">
        <f t="shared" si="214"/>
        <v>0.5</v>
      </c>
      <c r="BM224" s="92">
        <f t="shared" si="215"/>
        <v>1</v>
      </c>
      <c r="BN224" s="92">
        <f t="shared" si="216"/>
        <v>0</v>
      </c>
      <c r="BO224" s="92">
        <f t="shared" si="217"/>
        <v>0</v>
      </c>
      <c r="BP224" s="92">
        <f t="shared" si="218"/>
        <v>0</v>
      </c>
      <c r="BQ224" s="92">
        <f t="shared" si="219"/>
        <v>0</v>
      </c>
      <c r="BR224" s="92">
        <f t="shared" si="220"/>
        <v>0</v>
      </c>
      <c r="BS224" s="92">
        <f t="shared" si="221"/>
        <v>0</v>
      </c>
      <c r="BT224" s="92">
        <f t="shared" si="222"/>
        <v>0</v>
      </c>
      <c r="BU224" s="92">
        <f t="shared" si="223"/>
        <v>0</v>
      </c>
      <c r="BV224" s="92">
        <f t="shared" si="224"/>
        <v>0</v>
      </c>
      <c r="BW224" s="92">
        <f t="shared" si="225"/>
        <v>1</v>
      </c>
      <c r="BX224" s="92">
        <f t="shared" si="226"/>
        <v>1</v>
      </c>
      <c r="BY224" s="92">
        <f t="shared" si="227"/>
        <v>0</v>
      </c>
      <c r="BZ224" s="92">
        <f t="shared" si="228"/>
        <v>0</v>
      </c>
      <c r="CA224" s="92">
        <f t="shared" si="229"/>
        <v>0</v>
      </c>
      <c r="CB224" s="92">
        <f t="shared" si="230"/>
        <v>0</v>
      </c>
      <c r="CC224" s="92">
        <f t="shared" si="231"/>
        <v>0</v>
      </c>
      <c r="CD224" s="92">
        <f t="shared" si="232"/>
        <v>0</v>
      </c>
    </row>
    <row r="225" spans="1:82" hidden="1">
      <c r="A225" s="34">
        <v>11</v>
      </c>
      <c r="B225" s="34" t="s">
        <v>954</v>
      </c>
      <c r="C225" s="34" t="s">
        <v>3993</v>
      </c>
      <c r="D225" s="34" t="s">
        <v>1066</v>
      </c>
      <c r="E225" s="34" t="s">
        <v>2450</v>
      </c>
      <c r="F225" s="34" t="s">
        <v>4011</v>
      </c>
      <c r="G225" s="34" t="s">
        <v>5066</v>
      </c>
      <c r="H225" s="34" t="s">
        <v>4</v>
      </c>
      <c r="I225" s="34" t="s">
        <v>4</v>
      </c>
      <c r="J225" s="34" t="s">
        <v>34</v>
      </c>
      <c r="K225" s="34" t="s">
        <v>34</v>
      </c>
      <c r="L225" s="34" t="s">
        <v>5113</v>
      </c>
      <c r="M225" s="34" t="s">
        <v>4047</v>
      </c>
      <c r="N225" s="34">
        <v>1</v>
      </c>
      <c r="O225" s="34">
        <v>0</v>
      </c>
      <c r="P225" s="34">
        <v>0</v>
      </c>
      <c r="Q225" s="34">
        <v>0</v>
      </c>
      <c r="R225" s="34">
        <v>0</v>
      </c>
      <c r="S225" s="34">
        <v>1</v>
      </c>
      <c r="T225" s="34">
        <v>0</v>
      </c>
      <c r="U225" s="77">
        <v>0</v>
      </c>
      <c r="V225" s="34">
        <v>0</v>
      </c>
      <c r="W225" s="60">
        <f>COUNTIFS(配置清单!G:G,G225,配置清单!$H:$H,"PM",配置清单!$N:$N,"在岗")</f>
        <v>1</v>
      </c>
      <c r="X225" s="61">
        <f t="shared" si="191"/>
        <v>1</v>
      </c>
      <c r="Y225" s="60">
        <f>COUNTIFS(配置清单!$G:$G,G225,配置清单!$H:$H,"PM",配置清单!$N:$N,"在岗",配置清单!$P:$P,"&lt;&gt;暂不胜任")</f>
        <v>1</v>
      </c>
      <c r="Z225" s="61">
        <f t="shared" si="192"/>
        <v>1</v>
      </c>
      <c r="AA225" s="62">
        <f>COUNTIFS(配置清单!$G:$G,G225,配置清单!$H:$H,"SE",配置清单!$N:$N,"在岗")+COUNTIFS(配置清单!$G:$G,G225,配置清单!$H:$H,"SA",配置清单!$N:$N,"在岗")</f>
        <v>0</v>
      </c>
      <c r="AB225" s="61" t="str">
        <f t="shared" si="193"/>
        <v>NA</v>
      </c>
      <c r="AC225" s="60">
        <f>COUNTIFS(配置清单!$G:$G,G225,配置清单!$H:$H,"SE",配置清单!$N:$N,"在岗",配置清单!$P:$P,"&lt;&gt;暂不胜任")+COUNTIFS(配置清单!$G:$G,G225,配置清单!$H:$H,"SA",配置清单!$N:$N,"在岗",配置清单!$P:$P,"&lt;&gt;暂不胜任")</f>
        <v>0</v>
      </c>
      <c r="AD225" s="61" t="str">
        <f t="shared" si="194"/>
        <v>NA</v>
      </c>
      <c r="AE225" s="60">
        <f>COUNTIFS(配置清单!$G:$G,G225,配置清单!H:H,"MDE",配置清单!N:N,"在岗")</f>
        <v>0</v>
      </c>
      <c r="AF225" s="61" t="str">
        <f t="shared" si="195"/>
        <v>NA</v>
      </c>
      <c r="AG225" s="60">
        <f>COUNTIFS(配置清单!$G:$G,G225,配置清单!$H:$H,"MDE",配置清单!$N:$N,"在岗",配置清单!$P:$P,"&lt;&gt;暂不胜任")</f>
        <v>0</v>
      </c>
      <c r="AH225" s="61" t="str">
        <f t="shared" si="196"/>
        <v>NA</v>
      </c>
      <c r="AI225" s="62">
        <f>COUNTIFS(配置清单!G:G,G225,配置清单!H:H,"TPM",配置清单!N:N,"在岗")+COUNTIFS(配置清单!G:G,G225,配置清单!H:H,"TC",配置清单!N:N,"在岗")</f>
        <v>0</v>
      </c>
      <c r="AJ225" s="61" t="str">
        <f t="shared" si="197"/>
        <v>NA</v>
      </c>
      <c r="AK225" s="60">
        <f>COUNTIFS(配置清单!G:G,G225,配置清单!H:H,"TPM",配置清单!N:N,"在岗",配置清单!P:P,"&lt;&gt;暂不胜任")+COUNTIFS(配置清单!G:G,G225,配置清单!H:H,"TC",配置清单!N:N,"在岗",配置清单!P:P,"&lt;&gt;暂不胜任")</f>
        <v>0</v>
      </c>
      <c r="AL225" s="61" t="str">
        <f t="shared" si="198"/>
        <v>NA</v>
      </c>
      <c r="AM225" s="60">
        <f>COUNTIFS(配置清单!G:G,G225,配置清单!H:H,"TSE",配置清单!N:N,"在岗")</f>
        <v>0</v>
      </c>
      <c r="AN225" s="61" t="str">
        <f t="shared" si="199"/>
        <v>NA</v>
      </c>
      <c r="AO225" s="60">
        <f>COUNTIFS(配置清单!G:G,G225,配置清单!H:H,"TSE",配置清单!N:N,"在岗",配置清单!P:P,"&lt;&gt;暂不胜任")</f>
        <v>0</v>
      </c>
      <c r="AP225" s="61" t="str">
        <f t="shared" si="200"/>
        <v>NA</v>
      </c>
      <c r="AQ225" s="60">
        <f>COUNTIFS(配置清单!$G:$G,G225,配置清单!H:H,"QA",配置清单!N:N,"在岗")</f>
        <v>1</v>
      </c>
      <c r="AR225" s="61">
        <f t="shared" si="201"/>
        <v>1</v>
      </c>
      <c r="AS225" s="60">
        <f>COUNTIFS(配置清单!$G:$G,G225,配置清单!$H:$H,"QA",配置清单!$N:$N,"在岗",配置清单!$P:$P,"&lt;&gt;暂不胜任")</f>
        <v>1</v>
      </c>
      <c r="AT225" s="61">
        <f t="shared" si="202"/>
        <v>1</v>
      </c>
      <c r="AU225" s="60">
        <f>COUNTIFS(配置清单!G:G,规划及评估!G225,配置清单!H:H,"BA",配置清单!N:N,"在岗")</f>
        <v>0</v>
      </c>
      <c r="AV225" s="61" t="str">
        <f t="shared" si="203"/>
        <v>NA</v>
      </c>
      <c r="AW225" s="60">
        <f>COUNTIFS(配置清单!G:G,G225,配置清单!H:H,"BA",配置清单!N:N,"在岗",配置清单!P:P,"&lt;&gt;暂不胜任")</f>
        <v>0</v>
      </c>
      <c r="AX225" s="61" t="str">
        <f t="shared" si="204"/>
        <v>NA</v>
      </c>
      <c r="AY225" s="60">
        <f>COUNTIFS(配置清单!G:G,规划及评估!G225,配置清单!H:H,"IA",配置清单!N:N,"在岗")</f>
        <v>0</v>
      </c>
      <c r="AZ225" s="61" t="str">
        <f t="shared" si="205"/>
        <v>NA</v>
      </c>
      <c r="BA225" s="60">
        <f>COUNTIFS(配置清单!G:G,G225,配置清单!H:H,"IA",配置清单!N:N,"在岗",配置清单!P:P,"&lt;&gt;暂不胜任")</f>
        <v>0</v>
      </c>
      <c r="BB225" s="61" t="str">
        <f t="shared" si="206"/>
        <v>NA</v>
      </c>
      <c r="BC225" s="60">
        <f>COUNTIFS(配置清单!G:G,规划及评估!G225,配置清单!H:H,"产品经理",配置清单!N:N,"在岗")</f>
        <v>0</v>
      </c>
      <c r="BD225" s="61" t="str">
        <f t="shared" si="207"/>
        <v>NA</v>
      </c>
      <c r="BE225" s="60">
        <f>COUNTIFS(配置清单!G:G,G225,配置清单!H:H,"产品经理",配置清单!N:N,"在岗",配置清单!P:P,"&lt;&gt;暂不胜任")</f>
        <v>0</v>
      </c>
      <c r="BF225" s="61" t="str">
        <f t="shared" si="208"/>
        <v>NA</v>
      </c>
      <c r="BG225" s="63">
        <f t="shared" si="209"/>
        <v>2</v>
      </c>
      <c r="BH225" s="64">
        <f t="shared" si="210"/>
        <v>2</v>
      </c>
      <c r="BI225" s="64">
        <f t="shared" si="211"/>
        <v>2</v>
      </c>
      <c r="BJ225" s="64">
        <f t="shared" si="212"/>
        <v>2</v>
      </c>
      <c r="BK225" s="65">
        <f t="shared" si="213"/>
        <v>1</v>
      </c>
      <c r="BL225" s="66">
        <f t="shared" si="214"/>
        <v>1</v>
      </c>
      <c r="BM225" s="92">
        <f t="shared" si="215"/>
        <v>1</v>
      </c>
      <c r="BN225" s="92">
        <f t="shared" si="216"/>
        <v>1</v>
      </c>
      <c r="BO225" s="92">
        <f t="shared" si="217"/>
        <v>0</v>
      </c>
      <c r="BP225" s="92">
        <f t="shared" si="218"/>
        <v>0</v>
      </c>
      <c r="BQ225" s="92">
        <f t="shared" si="219"/>
        <v>0</v>
      </c>
      <c r="BR225" s="92">
        <f t="shared" si="220"/>
        <v>0</v>
      </c>
      <c r="BS225" s="92">
        <f t="shared" si="221"/>
        <v>0</v>
      </c>
      <c r="BT225" s="92">
        <f t="shared" si="222"/>
        <v>0</v>
      </c>
      <c r="BU225" s="92">
        <f t="shared" si="223"/>
        <v>0</v>
      </c>
      <c r="BV225" s="92">
        <f t="shared" si="224"/>
        <v>0</v>
      </c>
      <c r="BW225" s="92">
        <f t="shared" si="225"/>
        <v>1</v>
      </c>
      <c r="BX225" s="92">
        <f t="shared" si="226"/>
        <v>1</v>
      </c>
      <c r="BY225" s="92">
        <f t="shared" si="227"/>
        <v>0</v>
      </c>
      <c r="BZ225" s="92">
        <f t="shared" si="228"/>
        <v>0</v>
      </c>
      <c r="CA225" s="92">
        <f t="shared" si="229"/>
        <v>0</v>
      </c>
      <c r="CB225" s="92">
        <f t="shared" si="230"/>
        <v>0</v>
      </c>
      <c r="CC225" s="92">
        <f t="shared" si="231"/>
        <v>0</v>
      </c>
      <c r="CD225" s="92">
        <f t="shared" si="232"/>
        <v>0</v>
      </c>
    </row>
    <row r="226" spans="1:82" hidden="1">
      <c r="A226" s="34">
        <v>12</v>
      </c>
      <c r="B226" s="34" t="s">
        <v>954</v>
      </c>
      <c r="C226" s="34" t="s">
        <v>3993</v>
      </c>
      <c r="D226" s="34" t="s">
        <v>1066</v>
      </c>
      <c r="E226" s="34" t="s">
        <v>2450</v>
      </c>
      <c r="F226" s="34" t="s">
        <v>4022</v>
      </c>
      <c r="G226" s="34" t="s">
        <v>4012</v>
      </c>
      <c r="H226" s="34" t="s">
        <v>4</v>
      </c>
      <c r="I226" s="34" t="s">
        <v>4</v>
      </c>
      <c r="J226" s="34" t="s">
        <v>34</v>
      </c>
      <c r="K226" s="34" t="s">
        <v>34</v>
      </c>
      <c r="L226" s="34" t="s">
        <v>5113</v>
      </c>
      <c r="M226" s="34" t="s">
        <v>4047</v>
      </c>
      <c r="N226" s="34">
        <v>1</v>
      </c>
      <c r="O226" s="34">
        <v>0</v>
      </c>
      <c r="P226" s="34">
        <v>0</v>
      </c>
      <c r="Q226" s="34">
        <v>1</v>
      </c>
      <c r="R226" s="34">
        <v>1</v>
      </c>
      <c r="S226" s="34">
        <v>1</v>
      </c>
      <c r="T226" s="34">
        <v>0</v>
      </c>
      <c r="U226" s="77">
        <v>0</v>
      </c>
      <c r="V226" s="34">
        <v>0</v>
      </c>
      <c r="W226" s="60">
        <f>COUNTIFS(配置清单!G:G,G226,配置清单!$H:$H,"PM",配置清单!$N:$N,"在岗")</f>
        <v>1</v>
      </c>
      <c r="X226" s="61">
        <f t="shared" si="191"/>
        <v>1</v>
      </c>
      <c r="Y226" s="60">
        <f>COUNTIFS(配置清单!$G:$G,G226,配置清单!$H:$H,"PM",配置清单!$N:$N,"在岗",配置清单!$P:$P,"&lt;&gt;暂不胜任")</f>
        <v>1</v>
      </c>
      <c r="Z226" s="61">
        <f t="shared" si="192"/>
        <v>1</v>
      </c>
      <c r="AA226" s="62">
        <f>COUNTIFS(配置清单!$G:$G,G226,配置清单!$H:$H,"SE",配置清单!$N:$N,"在岗")+COUNTIFS(配置清单!$G:$G,G226,配置清单!$H:$H,"SA",配置清单!$N:$N,"在岗")</f>
        <v>0</v>
      </c>
      <c r="AB226" s="61" t="str">
        <f t="shared" si="193"/>
        <v>NA</v>
      </c>
      <c r="AC226" s="60">
        <f>COUNTIFS(配置清单!$G:$G,G226,配置清单!$H:$H,"SE",配置清单!$N:$N,"在岗",配置清单!$P:$P,"&lt;&gt;暂不胜任")+COUNTIFS(配置清单!$G:$G,G226,配置清单!$H:$H,"SA",配置清单!$N:$N,"在岗",配置清单!$P:$P,"&lt;&gt;暂不胜任")</f>
        <v>0</v>
      </c>
      <c r="AD226" s="61" t="str">
        <f t="shared" si="194"/>
        <v>NA</v>
      </c>
      <c r="AE226" s="60">
        <f>COUNTIFS(配置清单!$G:$G,G226,配置清单!H:H,"MDE",配置清单!N:N,"在岗")</f>
        <v>0</v>
      </c>
      <c r="AF226" s="61" t="str">
        <f t="shared" si="195"/>
        <v>NA</v>
      </c>
      <c r="AG226" s="60">
        <f>COUNTIFS(配置清单!$G:$G,G226,配置清单!$H:$H,"MDE",配置清单!$N:$N,"在岗",配置清单!$P:$P,"&lt;&gt;暂不胜任")</f>
        <v>0</v>
      </c>
      <c r="AH226" s="61" t="str">
        <f t="shared" si="196"/>
        <v>NA</v>
      </c>
      <c r="AI226" s="62">
        <f>COUNTIFS(配置清单!G:G,G226,配置清单!H:H,"TPM",配置清单!N:N,"在岗")+COUNTIFS(配置清单!G:G,G226,配置清单!H:H,"TC",配置清单!N:N,"在岗")</f>
        <v>1</v>
      </c>
      <c r="AJ226" s="61">
        <f t="shared" si="197"/>
        <v>1</v>
      </c>
      <c r="AK226" s="60">
        <f>COUNTIFS(配置清单!G:G,G226,配置清单!H:H,"TPM",配置清单!N:N,"在岗",配置清单!P:P,"&lt;&gt;暂不胜任")+COUNTIFS(配置清单!G:G,G226,配置清单!H:H,"TC",配置清单!N:N,"在岗",配置清单!P:P,"&lt;&gt;暂不胜任")</f>
        <v>0</v>
      </c>
      <c r="AL226" s="61">
        <f t="shared" si="198"/>
        <v>0</v>
      </c>
      <c r="AM226" s="60">
        <f>COUNTIFS(配置清单!G:G,G226,配置清单!H:H,"TSE",配置清单!N:N,"在岗")</f>
        <v>1</v>
      </c>
      <c r="AN226" s="61">
        <f t="shared" si="199"/>
        <v>1</v>
      </c>
      <c r="AO226" s="60">
        <f>COUNTIFS(配置清单!G:G,G226,配置清单!H:H,"TSE",配置清单!N:N,"在岗",配置清单!P:P,"&lt;&gt;暂不胜任")</f>
        <v>0</v>
      </c>
      <c r="AP226" s="61">
        <f t="shared" si="200"/>
        <v>0</v>
      </c>
      <c r="AQ226" s="60">
        <f>COUNTIFS(配置清单!$G:$G,G226,配置清单!H:H,"QA",配置清单!N:N,"在岗")</f>
        <v>1</v>
      </c>
      <c r="AR226" s="61">
        <f t="shared" si="201"/>
        <v>1</v>
      </c>
      <c r="AS226" s="60">
        <f>COUNTIFS(配置清单!$G:$G,G226,配置清单!$H:$H,"QA",配置清单!$N:$N,"在岗",配置清单!$P:$P,"&lt;&gt;暂不胜任")</f>
        <v>1</v>
      </c>
      <c r="AT226" s="61">
        <f t="shared" si="202"/>
        <v>1</v>
      </c>
      <c r="AU226" s="60">
        <f>COUNTIFS(配置清单!G:G,规划及评估!G226,配置清单!H:H,"BA",配置清单!N:N,"在岗")</f>
        <v>0</v>
      </c>
      <c r="AV226" s="61" t="str">
        <f t="shared" si="203"/>
        <v>NA</v>
      </c>
      <c r="AW226" s="60">
        <f>COUNTIFS(配置清单!G:G,G226,配置清单!H:H,"BA",配置清单!N:N,"在岗",配置清单!P:P,"&lt;&gt;暂不胜任")</f>
        <v>0</v>
      </c>
      <c r="AX226" s="61" t="str">
        <f t="shared" si="204"/>
        <v>NA</v>
      </c>
      <c r="AY226" s="60">
        <f>COUNTIFS(配置清单!G:G,规划及评估!G226,配置清单!H:H,"IA",配置清单!N:N,"在岗")</f>
        <v>0</v>
      </c>
      <c r="AZ226" s="61" t="str">
        <f t="shared" si="205"/>
        <v>NA</v>
      </c>
      <c r="BA226" s="60">
        <f>COUNTIFS(配置清单!G:G,G226,配置清单!H:H,"IA",配置清单!N:N,"在岗",配置清单!P:P,"&lt;&gt;暂不胜任")</f>
        <v>0</v>
      </c>
      <c r="BB226" s="61" t="str">
        <f t="shared" si="206"/>
        <v>NA</v>
      </c>
      <c r="BC226" s="60">
        <f>COUNTIFS(配置清单!G:G,规划及评估!G226,配置清单!H:H,"产品经理",配置清单!N:N,"在岗")</f>
        <v>0</v>
      </c>
      <c r="BD226" s="61" t="str">
        <f t="shared" si="207"/>
        <v>NA</v>
      </c>
      <c r="BE226" s="60">
        <f>COUNTIFS(配置清单!G:G,G226,配置清单!H:H,"产品经理",配置清单!N:N,"在岗",配置清单!P:P,"&lt;&gt;暂不胜任")</f>
        <v>0</v>
      </c>
      <c r="BF226" s="61" t="str">
        <f t="shared" si="208"/>
        <v>NA</v>
      </c>
      <c r="BG226" s="63">
        <f t="shared" si="209"/>
        <v>4</v>
      </c>
      <c r="BH226" s="64">
        <f t="shared" si="210"/>
        <v>4</v>
      </c>
      <c r="BI226" s="64">
        <f t="shared" si="211"/>
        <v>4</v>
      </c>
      <c r="BJ226" s="64">
        <f t="shared" si="212"/>
        <v>2</v>
      </c>
      <c r="BK226" s="65">
        <f t="shared" si="213"/>
        <v>1</v>
      </c>
      <c r="BL226" s="66">
        <f t="shared" si="214"/>
        <v>0.5</v>
      </c>
      <c r="BM226" s="92">
        <f t="shared" si="215"/>
        <v>1</v>
      </c>
      <c r="BN226" s="92">
        <f t="shared" si="216"/>
        <v>1</v>
      </c>
      <c r="BO226" s="92">
        <f t="shared" si="217"/>
        <v>0</v>
      </c>
      <c r="BP226" s="92">
        <f t="shared" si="218"/>
        <v>0</v>
      </c>
      <c r="BQ226" s="92">
        <f t="shared" si="219"/>
        <v>0</v>
      </c>
      <c r="BR226" s="92">
        <f t="shared" si="220"/>
        <v>0</v>
      </c>
      <c r="BS226" s="92">
        <f t="shared" si="221"/>
        <v>1</v>
      </c>
      <c r="BT226" s="92">
        <f t="shared" si="222"/>
        <v>0</v>
      </c>
      <c r="BU226" s="92">
        <f t="shared" si="223"/>
        <v>1</v>
      </c>
      <c r="BV226" s="92">
        <f t="shared" si="224"/>
        <v>0</v>
      </c>
      <c r="BW226" s="92">
        <f t="shared" si="225"/>
        <v>1</v>
      </c>
      <c r="BX226" s="92">
        <f t="shared" si="226"/>
        <v>1</v>
      </c>
      <c r="BY226" s="92">
        <f t="shared" si="227"/>
        <v>0</v>
      </c>
      <c r="BZ226" s="92">
        <f t="shared" si="228"/>
        <v>0</v>
      </c>
      <c r="CA226" s="92">
        <f t="shared" si="229"/>
        <v>0</v>
      </c>
      <c r="CB226" s="92">
        <f t="shared" si="230"/>
        <v>0</v>
      </c>
      <c r="CC226" s="92">
        <f t="shared" si="231"/>
        <v>0</v>
      </c>
      <c r="CD226" s="92">
        <f t="shared" si="232"/>
        <v>0</v>
      </c>
    </row>
    <row r="227" spans="1:82" hidden="1">
      <c r="A227" s="34">
        <v>13</v>
      </c>
      <c r="B227" s="34" t="s">
        <v>954</v>
      </c>
      <c r="C227" s="34" t="s">
        <v>3993</v>
      </c>
      <c r="D227" s="34" t="s">
        <v>1066</v>
      </c>
      <c r="E227" s="34" t="s">
        <v>2450</v>
      </c>
      <c r="F227" s="34" t="s">
        <v>4022</v>
      </c>
      <c r="G227" s="34" t="s">
        <v>5068</v>
      </c>
      <c r="H227" s="34" t="s">
        <v>4</v>
      </c>
      <c r="I227" s="34" t="s">
        <v>4</v>
      </c>
      <c r="J227" s="34" t="s">
        <v>34</v>
      </c>
      <c r="K227" s="34" t="s">
        <v>34</v>
      </c>
      <c r="L227" s="34" t="s">
        <v>5113</v>
      </c>
      <c r="M227" s="34" t="s">
        <v>4047</v>
      </c>
      <c r="N227" s="34">
        <v>1</v>
      </c>
      <c r="O227" s="34">
        <v>0</v>
      </c>
      <c r="P227" s="34">
        <v>0</v>
      </c>
      <c r="Q227" s="34">
        <v>0</v>
      </c>
      <c r="R227" s="34">
        <v>0</v>
      </c>
      <c r="S227" s="34">
        <v>1</v>
      </c>
      <c r="T227" s="34">
        <v>0</v>
      </c>
      <c r="U227" s="77">
        <v>0</v>
      </c>
      <c r="V227" s="34">
        <v>0</v>
      </c>
      <c r="W227" s="60">
        <f>COUNTIFS(配置清单!G:G,G227,配置清单!$H:$H,"PM",配置清单!$N:$N,"在岗")</f>
        <v>1</v>
      </c>
      <c r="X227" s="61">
        <f t="shared" si="191"/>
        <v>1</v>
      </c>
      <c r="Y227" s="60">
        <f>COUNTIFS(配置清单!$G:$G,G227,配置清单!$H:$H,"PM",配置清单!$N:$N,"在岗",配置清单!$P:$P,"&lt;&gt;暂不胜任")</f>
        <v>1</v>
      </c>
      <c r="Z227" s="61">
        <f t="shared" si="192"/>
        <v>1</v>
      </c>
      <c r="AA227" s="62">
        <f>COUNTIFS(配置清单!$G:$G,G227,配置清单!$H:$H,"SE",配置清单!$N:$N,"在岗")+COUNTIFS(配置清单!$G:$G,G227,配置清单!$H:$H,"SA",配置清单!$N:$N,"在岗")</f>
        <v>0</v>
      </c>
      <c r="AB227" s="61" t="str">
        <f t="shared" si="193"/>
        <v>NA</v>
      </c>
      <c r="AC227" s="60">
        <f>COUNTIFS(配置清单!$G:$G,G227,配置清单!$H:$H,"SE",配置清单!$N:$N,"在岗",配置清单!$P:$P,"&lt;&gt;暂不胜任")+COUNTIFS(配置清单!$G:$G,G227,配置清单!$H:$H,"SA",配置清单!$N:$N,"在岗",配置清单!$P:$P,"&lt;&gt;暂不胜任")</f>
        <v>0</v>
      </c>
      <c r="AD227" s="61" t="str">
        <f t="shared" si="194"/>
        <v>NA</v>
      </c>
      <c r="AE227" s="60">
        <f>COUNTIFS(配置清单!$G:$G,G227,配置清单!H:H,"MDE",配置清单!N:N,"在岗")</f>
        <v>0</v>
      </c>
      <c r="AF227" s="61" t="str">
        <f t="shared" si="195"/>
        <v>NA</v>
      </c>
      <c r="AG227" s="60">
        <f>COUNTIFS(配置清单!$G:$G,G227,配置清单!$H:$H,"MDE",配置清单!$N:$N,"在岗",配置清单!$P:$P,"&lt;&gt;暂不胜任")</f>
        <v>0</v>
      </c>
      <c r="AH227" s="61" t="str">
        <f t="shared" si="196"/>
        <v>NA</v>
      </c>
      <c r="AI227" s="62">
        <f>COUNTIFS(配置清单!G:G,G227,配置清单!H:H,"TPM",配置清单!N:N,"在岗")+COUNTIFS(配置清单!G:G,G227,配置清单!H:H,"TC",配置清单!N:N,"在岗")</f>
        <v>0</v>
      </c>
      <c r="AJ227" s="61" t="str">
        <f t="shared" si="197"/>
        <v>NA</v>
      </c>
      <c r="AK227" s="60">
        <f>COUNTIFS(配置清单!G:G,G227,配置清单!H:H,"TPM",配置清单!N:N,"在岗",配置清单!P:P,"&lt;&gt;暂不胜任")+COUNTIFS(配置清单!G:G,G227,配置清单!H:H,"TC",配置清单!N:N,"在岗",配置清单!P:P,"&lt;&gt;暂不胜任")</f>
        <v>0</v>
      </c>
      <c r="AL227" s="61" t="str">
        <f t="shared" si="198"/>
        <v>NA</v>
      </c>
      <c r="AM227" s="60">
        <f>COUNTIFS(配置清单!G:G,G227,配置清单!H:H,"TSE",配置清单!N:N,"在岗")</f>
        <v>0</v>
      </c>
      <c r="AN227" s="61" t="str">
        <f t="shared" si="199"/>
        <v>NA</v>
      </c>
      <c r="AO227" s="60">
        <f>COUNTIFS(配置清单!G:G,G227,配置清单!H:H,"TSE",配置清单!N:N,"在岗",配置清单!P:P,"&lt;&gt;暂不胜任")</f>
        <v>0</v>
      </c>
      <c r="AP227" s="61" t="str">
        <f t="shared" si="200"/>
        <v>NA</v>
      </c>
      <c r="AQ227" s="60">
        <f>COUNTIFS(配置清单!$G:$G,G227,配置清单!H:H,"QA",配置清单!N:N,"在岗")</f>
        <v>1</v>
      </c>
      <c r="AR227" s="61">
        <f t="shared" si="201"/>
        <v>1</v>
      </c>
      <c r="AS227" s="60">
        <f>COUNTIFS(配置清单!$G:$G,G227,配置清单!$H:$H,"QA",配置清单!$N:$N,"在岗",配置清单!$P:$P,"&lt;&gt;暂不胜任")</f>
        <v>1</v>
      </c>
      <c r="AT227" s="61">
        <f t="shared" si="202"/>
        <v>1</v>
      </c>
      <c r="AU227" s="60">
        <f>COUNTIFS(配置清单!G:G,规划及评估!G227,配置清单!H:H,"BA",配置清单!N:N,"在岗")</f>
        <v>0</v>
      </c>
      <c r="AV227" s="61" t="str">
        <f t="shared" si="203"/>
        <v>NA</v>
      </c>
      <c r="AW227" s="60">
        <f>COUNTIFS(配置清单!G:G,G227,配置清单!H:H,"BA",配置清单!N:N,"在岗",配置清单!P:P,"&lt;&gt;暂不胜任")</f>
        <v>0</v>
      </c>
      <c r="AX227" s="61" t="str">
        <f t="shared" si="204"/>
        <v>NA</v>
      </c>
      <c r="AY227" s="60">
        <f>COUNTIFS(配置清单!G:G,规划及评估!G227,配置清单!H:H,"IA",配置清单!N:N,"在岗")</f>
        <v>0</v>
      </c>
      <c r="AZ227" s="61" t="str">
        <f t="shared" si="205"/>
        <v>NA</v>
      </c>
      <c r="BA227" s="60">
        <f>COUNTIFS(配置清单!G:G,G227,配置清单!H:H,"IA",配置清单!N:N,"在岗",配置清单!P:P,"&lt;&gt;暂不胜任")</f>
        <v>0</v>
      </c>
      <c r="BB227" s="61" t="str">
        <f t="shared" si="206"/>
        <v>NA</v>
      </c>
      <c r="BC227" s="60">
        <f>COUNTIFS(配置清单!G:G,规划及评估!G227,配置清单!H:H,"产品经理",配置清单!N:N,"在岗")</f>
        <v>0</v>
      </c>
      <c r="BD227" s="61" t="str">
        <f t="shared" si="207"/>
        <v>NA</v>
      </c>
      <c r="BE227" s="60">
        <f>COUNTIFS(配置清单!G:G,G227,配置清单!H:H,"产品经理",配置清单!N:N,"在岗",配置清单!P:P,"&lt;&gt;暂不胜任")</f>
        <v>0</v>
      </c>
      <c r="BF227" s="61" t="str">
        <f t="shared" si="208"/>
        <v>NA</v>
      </c>
      <c r="BG227" s="63">
        <f t="shared" si="209"/>
        <v>2</v>
      </c>
      <c r="BH227" s="64">
        <f t="shared" si="210"/>
        <v>2</v>
      </c>
      <c r="BI227" s="64">
        <f t="shared" si="211"/>
        <v>2</v>
      </c>
      <c r="BJ227" s="64">
        <f t="shared" si="212"/>
        <v>2</v>
      </c>
      <c r="BK227" s="65">
        <f t="shared" si="213"/>
        <v>1</v>
      </c>
      <c r="BL227" s="66">
        <f t="shared" si="214"/>
        <v>1</v>
      </c>
      <c r="BM227" s="92">
        <f t="shared" si="215"/>
        <v>1</v>
      </c>
      <c r="BN227" s="92">
        <f t="shared" si="216"/>
        <v>1</v>
      </c>
      <c r="BO227" s="92">
        <f t="shared" si="217"/>
        <v>0</v>
      </c>
      <c r="BP227" s="92">
        <f t="shared" si="218"/>
        <v>0</v>
      </c>
      <c r="BQ227" s="92">
        <f t="shared" si="219"/>
        <v>0</v>
      </c>
      <c r="BR227" s="92">
        <f t="shared" si="220"/>
        <v>0</v>
      </c>
      <c r="BS227" s="92">
        <f t="shared" si="221"/>
        <v>0</v>
      </c>
      <c r="BT227" s="92">
        <f t="shared" si="222"/>
        <v>0</v>
      </c>
      <c r="BU227" s="92">
        <f t="shared" si="223"/>
        <v>0</v>
      </c>
      <c r="BV227" s="92">
        <f t="shared" si="224"/>
        <v>0</v>
      </c>
      <c r="BW227" s="92">
        <f t="shared" si="225"/>
        <v>1</v>
      </c>
      <c r="BX227" s="92">
        <f t="shared" si="226"/>
        <v>1</v>
      </c>
      <c r="BY227" s="92">
        <f t="shared" si="227"/>
        <v>0</v>
      </c>
      <c r="BZ227" s="92">
        <f t="shared" si="228"/>
        <v>0</v>
      </c>
      <c r="CA227" s="92">
        <f t="shared" si="229"/>
        <v>0</v>
      </c>
      <c r="CB227" s="92">
        <f t="shared" si="230"/>
        <v>0</v>
      </c>
      <c r="CC227" s="92">
        <f t="shared" si="231"/>
        <v>0</v>
      </c>
      <c r="CD227" s="92">
        <f t="shared" si="232"/>
        <v>0</v>
      </c>
    </row>
    <row r="228" spans="1:82" hidden="1">
      <c r="A228" s="34">
        <v>14</v>
      </c>
      <c r="B228" s="34" t="s">
        <v>954</v>
      </c>
      <c r="C228" s="34" t="s">
        <v>3993</v>
      </c>
      <c r="D228" s="34" t="s">
        <v>1066</v>
      </c>
      <c r="E228" s="34" t="s">
        <v>2450</v>
      </c>
      <c r="F228" s="34" t="s">
        <v>4023</v>
      </c>
      <c r="G228" s="34" t="s">
        <v>5069</v>
      </c>
      <c r="H228" s="34" t="s">
        <v>6</v>
      </c>
      <c r="I228" s="34" t="s">
        <v>6</v>
      </c>
      <c r="J228" s="34" t="s">
        <v>195</v>
      </c>
      <c r="K228" s="34" t="s">
        <v>195</v>
      </c>
      <c r="L228" s="34" t="s">
        <v>5114</v>
      </c>
      <c r="M228" s="34" t="s">
        <v>5083</v>
      </c>
      <c r="N228" s="34">
        <v>1</v>
      </c>
      <c r="O228" s="34">
        <v>0</v>
      </c>
      <c r="P228" s="34">
        <v>0</v>
      </c>
      <c r="Q228" s="34">
        <v>0</v>
      </c>
      <c r="R228" s="34">
        <v>0</v>
      </c>
      <c r="S228" s="34">
        <v>1</v>
      </c>
      <c r="T228" s="34">
        <v>0</v>
      </c>
      <c r="U228" s="77">
        <v>0</v>
      </c>
      <c r="V228" s="34">
        <v>0</v>
      </c>
      <c r="W228" s="60">
        <f>COUNTIFS(配置清单!G:G,G228,配置清单!$H:$H,"PM",配置清单!$N:$N,"在岗")</f>
        <v>1</v>
      </c>
      <c r="X228" s="61">
        <f t="shared" si="191"/>
        <v>1</v>
      </c>
      <c r="Y228" s="60">
        <f>COUNTIFS(配置清单!$G:$G,G228,配置清单!$H:$H,"PM",配置清单!$N:$N,"在岗",配置清单!$P:$P,"&lt;&gt;暂不胜任")</f>
        <v>1</v>
      </c>
      <c r="Z228" s="61">
        <f t="shared" si="192"/>
        <v>1</v>
      </c>
      <c r="AA228" s="62">
        <f>COUNTIFS(配置清单!$G:$G,G228,配置清单!$H:$H,"SE",配置清单!$N:$N,"在岗")+COUNTIFS(配置清单!$G:$G,G228,配置清单!$H:$H,"SA",配置清单!$N:$N,"在岗")</f>
        <v>0</v>
      </c>
      <c r="AB228" s="61" t="str">
        <f t="shared" si="193"/>
        <v>NA</v>
      </c>
      <c r="AC228" s="60">
        <f>COUNTIFS(配置清单!$G:$G,G228,配置清单!$H:$H,"SE",配置清单!$N:$N,"在岗",配置清单!$P:$P,"&lt;&gt;暂不胜任")+COUNTIFS(配置清单!$G:$G,G228,配置清单!$H:$H,"SA",配置清单!$N:$N,"在岗",配置清单!$P:$P,"&lt;&gt;暂不胜任")</f>
        <v>0</v>
      </c>
      <c r="AD228" s="61" t="str">
        <f t="shared" si="194"/>
        <v>NA</v>
      </c>
      <c r="AE228" s="60">
        <f>COUNTIFS(配置清单!$G:$G,G228,配置清单!H:H,"MDE",配置清单!N:N,"在岗")</f>
        <v>0</v>
      </c>
      <c r="AF228" s="61" t="str">
        <f t="shared" si="195"/>
        <v>NA</v>
      </c>
      <c r="AG228" s="60">
        <f>COUNTIFS(配置清单!$G:$G,G228,配置清单!$H:$H,"MDE",配置清单!$N:$N,"在岗",配置清单!$P:$P,"&lt;&gt;暂不胜任")</f>
        <v>0</v>
      </c>
      <c r="AH228" s="61" t="str">
        <f t="shared" si="196"/>
        <v>NA</v>
      </c>
      <c r="AI228" s="62">
        <f>COUNTIFS(配置清单!G:G,G228,配置清单!H:H,"TPM",配置清单!N:N,"在岗")+COUNTIFS(配置清单!G:G,G228,配置清单!H:H,"TC",配置清单!N:N,"在岗")</f>
        <v>0</v>
      </c>
      <c r="AJ228" s="61" t="str">
        <f t="shared" si="197"/>
        <v>NA</v>
      </c>
      <c r="AK228" s="60">
        <f>COUNTIFS(配置清单!G:G,G228,配置清单!H:H,"TPM",配置清单!N:N,"在岗",配置清单!P:P,"&lt;&gt;暂不胜任")+COUNTIFS(配置清单!G:G,G228,配置清单!H:H,"TC",配置清单!N:N,"在岗",配置清单!P:P,"&lt;&gt;暂不胜任")</f>
        <v>0</v>
      </c>
      <c r="AL228" s="61" t="str">
        <f t="shared" si="198"/>
        <v>NA</v>
      </c>
      <c r="AM228" s="60">
        <f>COUNTIFS(配置清单!G:G,G228,配置清单!H:H,"TSE",配置清单!N:N,"在岗")</f>
        <v>0</v>
      </c>
      <c r="AN228" s="61" t="str">
        <f t="shared" si="199"/>
        <v>NA</v>
      </c>
      <c r="AO228" s="60">
        <f>COUNTIFS(配置清单!G:G,G228,配置清单!H:H,"TSE",配置清单!N:N,"在岗",配置清单!P:P,"&lt;&gt;暂不胜任")</f>
        <v>0</v>
      </c>
      <c r="AP228" s="61" t="str">
        <f t="shared" si="200"/>
        <v>NA</v>
      </c>
      <c r="AQ228" s="60">
        <f>COUNTIFS(配置清单!$G:$G,G228,配置清单!H:H,"QA",配置清单!N:N,"在岗")</f>
        <v>1</v>
      </c>
      <c r="AR228" s="61">
        <f t="shared" si="201"/>
        <v>1</v>
      </c>
      <c r="AS228" s="60">
        <f>COUNTIFS(配置清单!$G:$G,G228,配置清单!$H:$H,"QA",配置清单!$N:$N,"在岗",配置清单!$P:$P,"&lt;&gt;暂不胜任")</f>
        <v>1</v>
      </c>
      <c r="AT228" s="61">
        <f t="shared" si="202"/>
        <v>1</v>
      </c>
      <c r="AU228" s="60">
        <f>COUNTIFS(配置清单!G:G,规划及评估!G228,配置清单!H:H,"BA",配置清单!N:N,"在岗")</f>
        <v>0</v>
      </c>
      <c r="AV228" s="61" t="str">
        <f t="shared" si="203"/>
        <v>NA</v>
      </c>
      <c r="AW228" s="60">
        <f>COUNTIFS(配置清单!G:G,G228,配置清单!H:H,"BA",配置清单!N:N,"在岗",配置清单!P:P,"&lt;&gt;暂不胜任")</f>
        <v>0</v>
      </c>
      <c r="AX228" s="61" t="str">
        <f t="shared" si="204"/>
        <v>NA</v>
      </c>
      <c r="AY228" s="60">
        <f>COUNTIFS(配置清单!G:G,规划及评估!G228,配置清单!H:H,"IA",配置清单!N:N,"在岗")</f>
        <v>0</v>
      </c>
      <c r="AZ228" s="61" t="str">
        <f t="shared" si="205"/>
        <v>NA</v>
      </c>
      <c r="BA228" s="60">
        <f>COUNTIFS(配置清单!G:G,G228,配置清单!H:H,"IA",配置清单!N:N,"在岗",配置清单!P:P,"&lt;&gt;暂不胜任")</f>
        <v>0</v>
      </c>
      <c r="BB228" s="61" t="str">
        <f t="shared" si="206"/>
        <v>NA</v>
      </c>
      <c r="BC228" s="60">
        <f>COUNTIFS(配置清单!G:G,规划及评估!G228,配置清单!H:H,"产品经理",配置清单!N:N,"在岗")</f>
        <v>0</v>
      </c>
      <c r="BD228" s="61" t="str">
        <f t="shared" si="207"/>
        <v>NA</v>
      </c>
      <c r="BE228" s="60">
        <f>COUNTIFS(配置清单!G:G,G228,配置清单!H:H,"产品经理",配置清单!N:N,"在岗",配置清单!P:P,"&lt;&gt;暂不胜任")</f>
        <v>0</v>
      </c>
      <c r="BF228" s="61" t="str">
        <f t="shared" si="208"/>
        <v>NA</v>
      </c>
      <c r="BG228" s="63">
        <f t="shared" si="209"/>
        <v>2</v>
      </c>
      <c r="BH228" s="64">
        <f t="shared" si="210"/>
        <v>2</v>
      </c>
      <c r="BI228" s="64">
        <f t="shared" si="211"/>
        <v>2</v>
      </c>
      <c r="BJ228" s="64">
        <f t="shared" si="212"/>
        <v>2</v>
      </c>
      <c r="BK228" s="65">
        <f t="shared" si="213"/>
        <v>1</v>
      </c>
      <c r="BL228" s="66">
        <f t="shared" si="214"/>
        <v>1</v>
      </c>
      <c r="BM228" s="92">
        <f t="shared" si="215"/>
        <v>1</v>
      </c>
      <c r="BN228" s="92">
        <f t="shared" si="216"/>
        <v>1</v>
      </c>
      <c r="BO228" s="92">
        <f t="shared" si="217"/>
        <v>0</v>
      </c>
      <c r="BP228" s="92">
        <f t="shared" si="218"/>
        <v>0</v>
      </c>
      <c r="BQ228" s="92">
        <f t="shared" si="219"/>
        <v>0</v>
      </c>
      <c r="BR228" s="92">
        <f t="shared" si="220"/>
        <v>0</v>
      </c>
      <c r="BS228" s="92">
        <f t="shared" si="221"/>
        <v>0</v>
      </c>
      <c r="BT228" s="92">
        <f t="shared" si="222"/>
        <v>0</v>
      </c>
      <c r="BU228" s="92">
        <f t="shared" si="223"/>
        <v>0</v>
      </c>
      <c r="BV228" s="92">
        <f t="shared" si="224"/>
        <v>0</v>
      </c>
      <c r="BW228" s="92">
        <f t="shared" si="225"/>
        <v>1</v>
      </c>
      <c r="BX228" s="92">
        <f t="shared" si="226"/>
        <v>1</v>
      </c>
      <c r="BY228" s="92">
        <f t="shared" si="227"/>
        <v>0</v>
      </c>
      <c r="BZ228" s="92">
        <f t="shared" si="228"/>
        <v>0</v>
      </c>
      <c r="CA228" s="92">
        <f t="shared" si="229"/>
        <v>0</v>
      </c>
      <c r="CB228" s="92">
        <f t="shared" si="230"/>
        <v>0</v>
      </c>
      <c r="CC228" s="92">
        <f t="shared" si="231"/>
        <v>0</v>
      </c>
      <c r="CD228" s="92">
        <f t="shared" si="232"/>
        <v>0</v>
      </c>
    </row>
    <row r="229" spans="1:82" hidden="1">
      <c r="A229" s="34">
        <v>15</v>
      </c>
      <c r="B229" s="34" t="s">
        <v>954</v>
      </c>
      <c r="C229" s="34" t="s">
        <v>3993</v>
      </c>
      <c r="D229" s="34" t="s">
        <v>1066</v>
      </c>
      <c r="E229" s="34" t="s">
        <v>2450</v>
      </c>
      <c r="F229" s="34" t="s">
        <v>4023</v>
      </c>
      <c r="G229" s="34" t="s">
        <v>5071</v>
      </c>
      <c r="H229" s="34" t="s">
        <v>4</v>
      </c>
      <c r="I229" s="34" t="s">
        <v>4</v>
      </c>
      <c r="J229" s="34" t="s">
        <v>34</v>
      </c>
      <c r="K229" s="34" t="s">
        <v>34</v>
      </c>
      <c r="L229" s="34" t="s">
        <v>5114</v>
      </c>
      <c r="M229" s="34" t="s">
        <v>5083</v>
      </c>
      <c r="N229" s="34">
        <v>1</v>
      </c>
      <c r="O229" s="34">
        <v>0</v>
      </c>
      <c r="P229" s="34">
        <v>0</v>
      </c>
      <c r="Q229" s="34">
        <v>0</v>
      </c>
      <c r="R229" s="34">
        <v>0</v>
      </c>
      <c r="S229" s="34">
        <v>1</v>
      </c>
      <c r="T229" s="34">
        <v>0</v>
      </c>
      <c r="U229" s="77">
        <v>0</v>
      </c>
      <c r="V229" s="34">
        <v>0</v>
      </c>
      <c r="W229" s="60">
        <f>COUNTIFS(配置清单!G:G,G229,配置清单!$H:$H,"PM",配置清单!$N:$N,"在岗")</f>
        <v>1</v>
      </c>
      <c r="X229" s="61">
        <f t="shared" si="191"/>
        <v>1</v>
      </c>
      <c r="Y229" s="60">
        <f>COUNTIFS(配置清单!$G:$G,G229,配置清单!$H:$H,"PM",配置清单!$N:$N,"在岗",配置清单!$P:$P,"&lt;&gt;暂不胜任")</f>
        <v>1</v>
      </c>
      <c r="Z229" s="61">
        <f t="shared" si="192"/>
        <v>1</v>
      </c>
      <c r="AA229" s="62">
        <f>COUNTIFS(配置清单!$G:$G,G229,配置清单!$H:$H,"SE",配置清单!$N:$N,"在岗")+COUNTIFS(配置清单!$G:$G,G229,配置清单!$H:$H,"SA",配置清单!$N:$N,"在岗")</f>
        <v>0</v>
      </c>
      <c r="AB229" s="61" t="str">
        <f t="shared" si="193"/>
        <v>NA</v>
      </c>
      <c r="AC229" s="60">
        <f>COUNTIFS(配置清单!$G:$G,G229,配置清单!$H:$H,"SE",配置清单!$N:$N,"在岗",配置清单!$P:$P,"&lt;&gt;暂不胜任")+COUNTIFS(配置清单!$G:$G,G229,配置清单!$H:$H,"SA",配置清单!$N:$N,"在岗",配置清单!$P:$P,"&lt;&gt;暂不胜任")</f>
        <v>0</v>
      </c>
      <c r="AD229" s="61" t="str">
        <f t="shared" si="194"/>
        <v>NA</v>
      </c>
      <c r="AE229" s="60">
        <f>COUNTIFS(配置清单!$G:$G,G229,配置清单!H:H,"MDE",配置清单!N:N,"在岗")</f>
        <v>0</v>
      </c>
      <c r="AF229" s="61" t="str">
        <f t="shared" si="195"/>
        <v>NA</v>
      </c>
      <c r="AG229" s="60">
        <f>COUNTIFS(配置清单!$G:$G,G229,配置清单!$H:$H,"MDE",配置清单!$N:$N,"在岗",配置清单!$P:$P,"&lt;&gt;暂不胜任")</f>
        <v>0</v>
      </c>
      <c r="AH229" s="61" t="str">
        <f t="shared" si="196"/>
        <v>NA</v>
      </c>
      <c r="AI229" s="62">
        <f>COUNTIFS(配置清单!G:G,G229,配置清单!H:H,"TPM",配置清单!N:N,"在岗")+COUNTIFS(配置清单!G:G,G229,配置清单!H:H,"TC",配置清单!N:N,"在岗")</f>
        <v>0</v>
      </c>
      <c r="AJ229" s="61" t="str">
        <f t="shared" si="197"/>
        <v>NA</v>
      </c>
      <c r="AK229" s="60">
        <f>COUNTIFS(配置清单!G:G,G229,配置清单!H:H,"TPM",配置清单!N:N,"在岗",配置清单!P:P,"&lt;&gt;暂不胜任")+COUNTIFS(配置清单!G:G,G229,配置清单!H:H,"TC",配置清单!N:N,"在岗",配置清单!P:P,"&lt;&gt;暂不胜任")</f>
        <v>0</v>
      </c>
      <c r="AL229" s="61" t="str">
        <f t="shared" si="198"/>
        <v>NA</v>
      </c>
      <c r="AM229" s="60">
        <f>COUNTIFS(配置清单!G:G,G229,配置清单!H:H,"TSE",配置清单!N:N,"在岗")</f>
        <v>0</v>
      </c>
      <c r="AN229" s="61" t="str">
        <f t="shared" si="199"/>
        <v>NA</v>
      </c>
      <c r="AO229" s="60">
        <f>COUNTIFS(配置清单!G:G,G229,配置清单!H:H,"TSE",配置清单!N:N,"在岗",配置清单!P:P,"&lt;&gt;暂不胜任")</f>
        <v>0</v>
      </c>
      <c r="AP229" s="61" t="str">
        <f t="shared" si="200"/>
        <v>NA</v>
      </c>
      <c r="AQ229" s="60">
        <f>COUNTIFS(配置清单!$G:$G,G229,配置清单!H:H,"QA",配置清单!N:N,"在岗")</f>
        <v>1</v>
      </c>
      <c r="AR229" s="61">
        <f t="shared" si="201"/>
        <v>1</v>
      </c>
      <c r="AS229" s="60">
        <f>COUNTIFS(配置清单!$G:$G,G229,配置清单!$H:$H,"QA",配置清单!$N:$N,"在岗",配置清单!$P:$P,"&lt;&gt;暂不胜任")</f>
        <v>1</v>
      </c>
      <c r="AT229" s="61">
        <f t="shared" si="202"/>
        <v>1</v>
      </c>
      <c r="AU229" s="60">
        <f>COUNTIFS(配置清单!G:G,规划及评估!G229,配置清单!H:H,"BA",配置清单!N:N,"在岗")</f>
        <v>0</v>
      </c>
      <c r="AV229" s="61" t="str">
        <f t="shared" si="203"/>
        <v>NA</v>
      </c>
      <c r="AW229" s="60">
        <f>COUNTIFS(配置清单!G:G,G229,配置清单!H:H,"BA",配置清单!N:N,"在岗",配置清单!P:P,"&lt;&gt;暂不胜任")</f>
        <v>0</v>
      </c>
      <c r="AX229" s="61" t="str">
        <f t="shared" si="204"/>
        <v>NA</v>
      </c>
      <c r="AY229" s="60">
        <f>COUNTIFS(配置清单!G:G,规划及评估!G229,配置清单!H:H,"IA",配置清单!N:N,"在岗")</f>
        <v>0</v>
      </c>
      <c r="AZ229" s="61" t="str">
        <f t="shared" si="205"/>
        <v>NA</v>
      </c>
      <c r="BA229" s="60">
        <f>COUNTIFS(配置清单!G:G,G229,配置清单!H:H,"IA",配置清单!N:N,"在岗",配置清单!P:P,"&lt;&gt;暂不胜任")</f>
        <v>0</v>
      </c>
      <c r="BB229" s="61" t="str">
        <f t="shared" si="206"/>
        <v>NA</v>
      </c>
      <c r="BC229" s="60">
        <f>COUNTIFS(配置清单!G:G,规划及评估!G229,配置清单!H:H,"产品经理",配置清单!N:N,"在岗")</f>
        <v>0</v>
      </c>
      <c r="BD229" s="61" t="str">
        <f t="shared" si="207"/>
        <v>NA</v>
      </c>
      <c r="BE229" s="60">
        <f>COUNTIFS(配置清单!G:G,G229,配置清单!H:H,"产品经理",配置清单!N:N,"在岗",配置清单!P:P,"&lt;&gt;暂不胜任")</f>
        <v>0</v>
      </c>
      <c r="BF229" s="61" t="str">
        <f t="shared" si="208"/>
        <v>NA</v>
      </c>
      <c r="BG229" s="63">
        <f t="shared" si="209"/>
        <v>2</v>
      </c>
      <c r="BH229" s="64">
        <f t="shared" si="210"/>
        <v>2</v>
      </c>
      <c r="BI229" s="64">
        <f t="shared" si="211"/>
        <v>2</v>
      </c>
      <c r="BJ229" s="64">
        <f t="shared" si="212"/>
        <v>2</v>
      </c>
      <c r="BK229" s="65">
        <f t="shared" si="213"/>
        <v>1</v>
      </c>
      <c r="BL229" s="66">
        <f t="shared" si="214"/>
        <v>1</v>
      </c>
      <c r="BM229" s="92">
        <f t="shared" si="215"/>
        <v>1</v>
      </c>
      <c r="BN229" s="92">
        <f t="shared" si="216"/>
        <v>1</v>
      </c>
      <c r="BO229" s="92">
        <f t="shared" si="217"/>
        <v>0</v>
      </c>
      <c r="BP229" s="92">
        <f t="shared" si="218"/>
        <v>0</v>
      </c>
      <c r="BQ229" s="92">
        <f t="shared" si="219"/>
        <v>0</v>
      </c>
      <c r="BR229" s="92">
        <f t="shared" si="220"/>
        <v>0</v>
      </c>
      <c r="BS229" s="92">
        <f t="shared" si="221"/>
        <v>0</v>
      </c>
      <c r="BT229" s="92">
        <f t="shared" si="222"/>
        <v>0</v>
      </c>
      <c r="BU229" s="92">
        <f t="shared" si="223"/>
        <v>0</v>
      </c>
      <c r="BV229" s="92">
        <f t="shared" si="224"/>
        <v>0</v>
      </c>
      <c r="BW229" s="92">
        <f t="shared" si="225"/>
        <v>1</v>
      </c>
      <c r="BX229" s="92">
        <f t="shared" si="226"/>
        <v>1</v>
      </c>
      <c r="BY229" s="92">
        <f t="shared" si="227"/>
        <v>0</v>
      </c>
      <c r="BZ229" s="92">
        <f t="shared" si="228"/>
        <v>0</v>
      </c>
      <c r="CA229" s="92">
        <f t="shared" si="229"/>
        <v>0</v>
      </c>
      <c r="CB229" s="92">
        <f t="shared" si="230"/>
        <v>0</v>
      </c>
      <c r="CC229" s="92">
        <f t="shared" si="231"/>
        <v>0</v>
      </c>
      <c r="CD229" s="92">
        <f t="shared" si="232"/>
        <v>0</v>
      </c>
    </row>
    <row r="230" spans="1:82" hidden="1">
      <c r="A230" s="34">
        <v>16</v>
      </c>
      <c r="B230" s="34" t="s">
        <v>954</v>
      </c>
      <c r="C230" s="34" t="s">
        <v>3993</v>
      </c>
      <c r="D230" s="34" t="s">
        <v>1066</v>
      </c>
      <c r="E230" s="34" t="s">
        <v>2450</v>
      </c>
      <c r="F230" s="34" t="s">
        <v>4023</v>
      </c>
      <c r="G230" s="34" t="s">
        <v>5072</v>
      </c>
      <c r="H230" s="34" t="s">
        <v>7</v>
      </c>
      <c r="I230" s="34" t="s">
        <v>7</v>
      </c>
      <c r="J230" s="34" t="s">
        <v>195</v>
      </c>
      <c r="K230" s="34" t="s">
        <v>195</v>
      </c>
      <c r="L230" s="34" t="s">
        <v>5114</v>
      </c>
      <c r="M230" s="34" t="s">
        <v>5083</v>
      </c>
      <c r="N230" s="34">
        <v>1</v>
      </c>
      <c r="O230" s="34">
        <v>0</v>
      </c>
      <c r="P230" s="34">
        <v>0</v>
      </c>
      <c r="Q230" s="34">
        <v>0</v>
      </c>
      <c r="R230" s="34">
        <v>0</v>
      </c>
      <c r="S230" s="34">
        <v>1</v>
      </c>
      <c r="T230" s="34">
        <v>0</v>
      </c>
      <c r="U230" s="77">
        <v>0</v>
      </c>
      <c r="V230" s="34">
        <v>0</v>
      </c>
      <c r="W230" s="60">
        <f>COUNTIFS(配置清单!G:G,G230,配置清单!$H:$H,"PM",配置清单!$N:$N,"在岗")</f>
        <v>1</v>
      </c>
      <c r="X230" s="61">
        <f t="shared" si="191"/>
        <v>1</v>
      </c>
      <c r="Y230" s="60">
        <f>COUNTIFS(配置清单!$G:$G,G230,配置清单!$H:$H,"PM",配置清单!$N:$N,"在岗",配置清单!$P:$P,"&lt;&gt;暂不胜任")</f>
        <v>1</v>
      </c>
      <c r="Z230" s="61">
        <f t="shared" si="192"/>
        <v>1</v>
      </c>
      <c r="AA230" s="62">
        <f>COUNTIFS(配置清单!$G:$G,G230,配置清单!$H:$H,"SE",配置清单!$N:$N,"在岗")+COUNTIFS(配置清单!$G:$G,G230,配置清单!$H:$H,"SA",配置清单!$N:$N,"在岗")</f>
        <v>0</v>
      </c>
      <c r="AB230" s="61" t="str">
        <f t="shared" si="193"/>
        <v>NA</v>
      </c>
      <c r="AC230" s="60">
        <f>COUNTIFS(配置清单!$G:$G,G230,配置清单!$H:$H,"SE",配置清单!$N:$N,"在岗",配置清单!$P:$P,"&lt;&gt;暂不胜任")+COUNTIFS(配置清单!$G:$G,G230,配置清单!$H:$H,"SA",配置清单!$N:$N,"在岗",配置清单!$P:$P,"&lt;&gt;暂不胜任")</f>
        <v>0</v>
      </c>
      <c r="AD230" s="61" t="str">
        <f t="shared" si="194"/>
        <v>NA</v>
      </c>
      <c r="AE230" s="60">
        <f>COUNTIFS(配置清单!$G:$G,G230,配置清单!H:H,"MDE",配置清单!N:N,"在岗")</f>
        <v>0</v>
      </c>
      <c r="AF230" s="61" t="str">
        <f t="shared" si="195"/>
        <v>NA</v>
      </c>
      <c r="AG230" s="60">
        <f>COUNTIFS(配置清单!$G:$G,G230,配置清单!$H:$H,"MDE",配置清单!$N:$N,"在岗",配置清单!$P:$P,"&lt;&gt;暂不胜任")</f>
        <v>0</v>
      </c>
      <c r="AH230" s="61" t="str">
        <f t="shared" si="196"/>
        <v>NA</v>
      </c>
      <c r="AI230" s="62">
        <f>COUNTIFS(配置清单!G:G,G230,配置清单!H:H,"TPM",配置清单!N:N,"在岗")+COUNTIFS(配置清单!G:G,G230,配置清单!H:H,"TC",配置清单!N:N,"在岗")</f>
        <v>0</v>
      </c>
      <c r="AJ230" s="61" t="str">
        <f t="shared" si="197"/>
        <v>NA</v>
      </c>
      <c r="AK230" s="60">
        <f>COUNTIFS(配置清单!G:G,G230,配置清单!H:H,"TPM",配置清单!N:N,"在岗",配置清单!P:P,"&lt;&gt;暂不胜任")+COUNTIFS(配置清单!G:G,G230,配置清单!H:H,"TC",配置清单!N:N,"在岗",配置清单!P:P,"&lt;&gt;暂不胜任")</f>
        <v>0</v>
      </c>
      <c r="AL230" s="61" t="str">
        <f t="shared" si="198"/>
        <v>NA</v>
      </c>
      <c r="AM230" s="60">
        <f>COUNTIFS(配置清单!G:G,G230,配置清单!H:H,"TSE",配置清单!N:N,"在岗")</f>
        <v>0</v>
      </c>
      <c r="AN230" s="61" t="str">
        <f t="shared" si="199"/>
        <v>NA</v>
      </c>
      <c r="AO230" s="60">
        <f>COUNTIFS(配置清单!G:G,G230,配置清单!H:H,"TSE",配置清单!N:N,"在岗",配置清单!P:P,"&lt;&gt;暂不胜任")</f>
        <v>0</v>
      </c>
      <c r="AP230" s="61" t="str">
        <f t="shared" si="200"/>
        <v>NA</v>
      </c>
      <c r="AQ230" s="60">
        <f>COUNTIFS(配置清单!$G:$G,G230,配置清单!H:H,"QA",配置清单!N:N,"在岗")</f>
        <v>1</v>
      </c>
      <c r="AR230" s="61">
        <f t="shared" si="201"/>
        <v>1</v>
      </c>
      <c r="AS230" s="60">
        <f>COUNTIFS(配置清单!$G:$G,G230,配置清单!$H:$H,"QA",配置清单!$N:$N,"在岗",配置清单!$P:$P,"&lt;&gt;暂不胜任")</f>
        <v>1</v>
      </c>
      <c r="AT230" s="61">
        <f t="shared" si="202"/>
        <v>1</v>
      </c>
      <c r="AU230" s="60">
        <f>COUNTIFS(配置清单!G:G,规划及评估!G230,配置清单!H:H,"BA",配置清单!N:N,"在岗")</f>
        <v>0</v>
      </c>
      <c r="AV230" s="61" t="str">
        <f t="shared" si="203"/>
        <v>NA</v>
      </c>
      <c r="AW230" s="60">
        <f>COUNTIFS(配置清单!G:G,G230,配置清单!H:H,"BA",配置清单!N:N,"在岗",配置清单!P:P,"&lt;&gt;暂不胜任")</f>
        <v>0</v>
      </c>
      <c r="AX230" s="61" t="str">
        <f t="shared" si="204"/>
        <v>NA</v>
      </c>
      <c r="AY230" s="60">
        <f>COUNTIFS(配置清单!G:G,规划及评估!G230,配置清单!H:H,"IA",配置清单!N:N,"在岗")</f>
        <v>0</v>
      </c>
      <c r="AZ230" s="61" t="str">
        <f t="shared" si="205"/>
        <v>NA</v>
      </c>
      <c r="BA230" s="60">
        <f>COUNTIFS(配置清单!G:G,G230,配置清单!H:H,"IA",配置清单!N:N,"在岗",配置清单!P:P,"&lt;&gt;暂不胜任")</f>
        <v>0</v>
      </c>
      <c r="BB230" s="61" t="str">
        <f t="shared" si="206"/>
        <v>NA</v>
      </c>
      <c r="BC230" s="60">
        <f>COUNTIFS(配置清单!G:G,规划及评估!G230,配置清单!H:H,"产品经理",配置清单!N:N,"在岗")</f>
        <v>0</v>
      </c>
      <c r="BD230" s="61" t="str">
        <f t="shared" si="207"/>
        <v>NA</v>
      </c>
      <c r="BE230" s="60">
        <f>COUNTIFS(配置清单!G:G,G230,配置清单!H:H,"产品经理",配置清单!N:N,"在岗",配置清单!P:P,"&lt;&gt;暂不胜任")</f>
        <v>0</v>
      </c>
      <c r="BF230" s="61" t="str">
        <f t="shared" si="208"/>
        <v>NA</v>
      </c>
      <c r="BG230" s="63">
        <f t="shared" si="209"/>
        <v>2</v>
      </c>
      <c r="BH230" s="64">
        <f t="shared" si="210"/>
        <v>2</v>
      </c>
      <c r="BI230" s="64">
        <f t="shared" si="211"/>
        <v>2</v>
      </c>
      <c r="BJ230" s="64">
        <f t="shared" si="212"/>
        <v>2</v>
      </c>
      <c r="BK230" s="65">
        <f t="shared" si="213"/>
        <v>1</v>
      </c>
      <c r="BL230" s="66">
        <f t="shared" si="214"/>
        <v>1</v>
      </c>
      <c r="BM230" s="92">
        <f t="shared" si="215"/>
        <v>1</v>
      </c>
      <c r="BN230" s="92">
        <f t="shared" si="216"/>
        <v>1</v>
      </c>
      <c r="BO230" s="92">
        <f t="shared" si="217"/>
        <v>0</v>
      </c>
      <c r="BP230" s="92">
        <f t="shared" si="218"/>
        <v>0</v>
      </c>
      <c r="BQ230" s="92">
        <f t="shared" si="219"/>
        <v>0</v>
      </c>
      <c r="BR230" s="92">
        <f t="shared" si="220"/>
        <v>0</v>
      </c>
      <c r="BS230" s="92">
        <f t="shared" si="221"/>
        <v>0</v>
      </c>
      <c r="BT230" s="92">
        <f t="shared" si="222"/>
        <v>0</v>
      </c>
      <c r="BU230" s="92">
        <f t="shared" si="223"/>
        <v>0</v>
      </c>
      <c r="BV230" s="92">
        <f t="shared" si="224"/>
        <v>0</v>
      </c>
      <c r="BW230" s="92">
        <f t="shared" si="225"/>
        <v>1</v>
      </c>
      <c r="BX230" s="92">
        <f t="shared" si="226"/>
        <v>1</v>
      </c>
      <c r="BY230" s="92">
        <f t="shared" si="227"/>
        <v>0</v>
      </c>
      <c r="BZ230" s="92">
        <f t="shared" si="228"/>
        <v>0</v>
      </c>
      <c r="CA230" s="92">
        <f t="shared" si="229"/>
        <v>0</v>
      </c>
      <c r="CB230" s="92">
        <f t="shared" si="230"/>
        <v>0</v>
      </c>
      <c r="CC230" s="92">
        <f t="shared" si="231"/>
        <v>0</v>
      </c>
      <c r="CD230" s="92">
        <f t="shared" si="232"/>
        <v>0</v>
      </c>
    </row>
    <row r="231" spans="1:82" hidden="1">
      <c r="A231" s="34">
        <v>17</v>
      </c>
      <c r="B231" s="34" t="s">
        <v>954</v>
      </c>
      <c r="C231" s="34" t="s">
        <v>3993</v>
      </c>
      <c r="D231" s="34" t="s">
        <v>1066</v>
      </c>
      <c r="E231" s="34" t="s">
        <v>2450</v>
      </c>
      <c r="F231" s="34" t="s">
        <v>4024</v>
      </c>
      <c r="G231" s="34" t="s">
        <v>5073</v>
      </c>
      <c r="H231" s="34" t="s">
        <v>4</v>
      </c>
      <c r="I231" s="34" t="s">
        <v>4</v>
      </c>
      <c r="J231" s="34" t="s">
        <v>34</v>
      </c>
      <c r="K231" s="34" t="s">
        <v>34</v>
      </c>
      <c r="L231" s="34" t="s">
        <v>5112</v>
      </c>
      <c r="M231" s="34" t="s">
        <v>5084</v>
      </c>
      <c r="N231" s="34">
        <v>1</v>
      </c>
      <c r="O231" s="34">
        <v>0</v>
      </c>
      <c r="P231" s="34">
        <v>0</v>
      </c>
      <c r="Q231" s="34">
        <v>0</v>
      </c>
      <c r="R231" s="34">
        <v>0</v>
      </c>
      <c r="S231" s="34">
        <v>1</v>
      </c>
      <c r="T231" s="34">
        <v>0</v>
      </c>
      <c r="U231" s="77">
        <v>0</v>
      </c>
      <c r="V231" s="34">
        <v>0</v>
      </c>
      <c r="W231" s="60">
        <f>COUNTIFS(配置清单!G:G,G231,配置清单!$H:$H,"PM",配置清单!$N:$N,"在岗")</f>
        <v>1</v>
      </c>
      <c r="X231" s="61">
        <f t="shared" si="191"/>
        <v>1</v>
      </c>
      <c r="Y231" s="60">
        <f>COUNTIFS(配置清单!$G:$G,G231,配置清单!$H:$H,"PM",配置清单!$N:$N,"在岗",配置清单!$P:$P,"&lt;&gt;暂不胜任")</f>
        <v>1</v>
      </c>
      <c r="Z231" s="61">
        <f t="shared" si="192"/>
        <v>1</v>
      </c>
      <c r="AA231" s="62">
        <f>COUNTIFS(配置清单!$G:$G,G231,配置清单!$H:$H,"SE",配置清单!$N:$N,"在岗")+COUNTIFS(配置清单!$G:$G,G231,配置清单!$H:$H,"SA",配置清单!$N:$N,"在岗")</f>
        <v>0</v>
      </c>
      <c r="AB231" s="61" t="str">
        <f t="shared" si="193"/>
        <v>NA</v>
      </c>
      <c r="AC231" s="60">
        <f>COUNTIFS(配置清单!$G:$G,G231,配置清单!$H:$H,"SE",配置清单!$N:$N,"在岗",配置清单!$P:$P,"&lt;&gt;暂不胜任")+COUNTIFS(配置清单!$G:$G,G231,配置清单!$H:$H,"SA",配置清单!$N:$N,"在岗",配置清单!$P:$P,"&lt;&gt;暂不胜任")</f>
        <v>0</v>
      </c>
      <c r="AD231" s="61" t="str">
        <f t="shared" si="194"/>
        <v>NA</v>
      </c>
      <c r="AE231" s="60">
        <f>COUNTIFS(配置清单!$G:$G,G231,配置清单!H:H,"MDE",配置清单!N:N,"在岗")</f>
        <v>0</v>
      </c>
      <c r="AF231" s="61" t="str">
        <f t="shared" si="195"/>
        <v>NA</v>
      </c>
      <c r="AG231" s="60">
        <f>COUNTIFS(配置清单!$G:$G,G231,配置清单!$H:$H,"MDE",配置清单!$N:$N,"在岗",配置清单!$P:$P,"&lt;&gt;暂不胜任")</f>
        <v>0</v>
      </c>
      <c r="AH231" s="61" t="str">
        <f t="shared" si="196"/>
        <v>NA</v>
      </c>
      <c r="AI231" s="62">
        <f>COUNTIFS(配置清单!G:G,G231,配置清单!H:H,"TPM",配置清单!N:N,"在岗")+COUNTIFS(配置清单!G:G,G231,配置清单!H:H,"TC",配置清单!N:N,"在岗")</f>
        <v>0</v>
      </c>
      <c r="AJ231" s="61" t="str">
        <f t="shared" si="197"/>
        <v>NA</v>
      </c>
      <c r="AK231" s="60">
        <f>COUNTIFS(配置清单!G:G,G231,配置清单!H:H,"TPM",配置清单!N:N,"在岗",配置清单!P:P,"&lt;&gt;暂不胜任")+COUNTIFS(配置清单!G:G,G231,配置清单!H:H,"TC",配置清单!N:N,"在岗",配置清单!P:P,"&lt;&gt;暂不胜任")</f>
        <v>0</v>
      </c>
      <c r="AL231" s="61" t="str">
        <f t="shared" si="198"/>
        <v>NA</v>
      </c>
      <c r="AM231" s="60">
        <f>COUNTIFS(配置清单!G:G,G231,配置清单!H:H,"TSE",配置清单!N:N,"在岗")</f>
        <v>0</v>
      </c>
      <c r="AN231" s="61" t="str">
        <f t="shared" si="199"/>
        <v>NA</v>
      </c>
      <c r="AO231" s="60">
        <f>COUNTIFS(配置清单!G:G,G231,配置清单!H:H,"TSE",配置清单!N:N,"在岗",配置清单!P:P,"&lt;&gt;暂不胜任")</f>
        <v>0</v>
      </c>
      <c r="AP231" s="61" t="str">
        <f t="shared" si="200"/>
        <v>NA</v>
      </c>
      <c r="AQ231" s="60">
        <f>COUNTIFS(配置清单!$G:$G,G231,配置清单!H:H,"QA",配置清单!N:N,"在岗")</f>
        <v>1</v>
      </c>
      <c r="AR231" s="61">
        <f t="shared" si="201"/>
        <v>1</v>
      </c>
      <c r="AS231" s="60">
        <f>COUNTIFS(配置清单!$G:$G,G231,配置清单!$H:$H,"QA",配置清单!$N:$N,"在岗",配置清单!$P:$P,"&lt;&gt;暂不胜任")</f>
        <v>1</v>
      </c>
      <c r="AT231" s="61">
        <f t="shared" si="202"/>
        <v>1</v>
      </c>
      <c r="AU231" s="60">
        <f>COUNTIFS(配置清单!G:G,规划及评估!G231,配置清单!H:H,"BA",配置清单!N:N,"在岗")</f>
        <v>0</v>
      </c>
      <c r="AV231" s="61" t="str">
        <f t="shared" si="203"/>
        <v>NA</v>
      </c>
      <c r="AW231" s="60">
        <f>COUNTIFS(配置清单!G:G,G231,配置清单!H:H,"BA",配置清单!N:N,"在岗",配置清单!P:P,"&lt;&gt;暂不胜任")</f>
        <v>0</v>
      </c>
      <c r="AX231" s="61" t="str">
        <f t="shared" si="204"/>
        <v>NA</v>
      </c>
      <c r="AY231" s="60">
        <f>COUNTIFS(配置清单!G:G,规划及评估!G231,配置清单!H:H,"IA",配置清单!N:N,"在岗")</f>
        <v>0</v>
      </c>
      <c r="AZ231" s="61" t="str">
        <f t="shared" si="205"/>
        <v>NA</v>
      </c>
      <c r="BA231" s="60">
        <f>COUNTIFS(配置清单!G:G,G231,配置清单!H:H,"IA",配置清单!N:N,"在岗",配置清单!P:P,"&lt;&gt;暂不胜任")</f>
        <v>0</v>
      </c>
      <c r="BB231" s="61" t="str">
        <f t="shared" si="206"/>
        <v>NA</v>
      </c>
      <c r="BC231" s="60">
        <f>COUNTIFS(配置清单!G:G,规划及评估!G231,配置清单!H:H,"产品经理",配置清单!N:N,"在岗")</f>
        <v>0</v>
      </c>
      <c r="BD231" s="61" t="str">
        <f t="shared" si="207"/>
        <v>NA</v>
      </c>
      <c r="BE231" s="60">
        <f>COUNTIFS(配置清单!G:G,G231,配置清单!H:H,"产品经理",配置清单!N:N,"在岗",配置清单!P:P,"&lt;&gt;暂不胜任")</f>
        <v>0</v>
      </c>
      <c r="BF231" s="61" t="str">
        <f t="shared" si="208"/>
        <v>NA</v>
      </c>
      <c r="BG231" s="63">
        <f t="shared" si="209"/>
        <v>2</v>
      </c>
      <c r="BH231" s="64">
        <f t="shared" si="210"/>
        <v>2</v>
      </c>
      <c r="BI231" s="64">
        <f t="shared" si="211"/>
        <v>2</v>
      </c>
      <c r="BJ231" s="64">
        <f t="shared" si="212"/>
        <v>2</v>
      </c>
      <c r="BK231" s="65">
        <f t="shared" si="213"/>
        <v>1</v>
      </c>
      <c r="BL231" s="66">
        <f t="shared" si="214"/>
        <v>1</v>
      </c>
      <c r="BM231" s="92">
        <f t="shared" si="215"/>
        <v>1</v>
      </c>
      <c r="BN231" s="92">
        <f t="shared" si="216"/>
        <v>1</v>
      </c>
      <c r="BO231" s="92">
        <f t="shared" si="217"/>
        <v>0</v>
      </c>
      <c r="BP231" s="92">
        <f t="shared" si="218"/>
        <v>0</v>
      </c>
      <c r="BQ231" s="92">
        <f t="shared" si="219"/>
        <v>0</v>
      </c>
      <c r="BR231" s="92">
        <f t="shared" si="220"/>
        <v>0</v>
      </c>
      <c r="BS231" s="92">
        <f t="shared" si="221"/>
        <v>0</v>
      </c>
      <c r="BT231" s="92">
        <f t="shared" si="222"/>
        <v>0</v>
      </c>
      <c r="BU231" s="92">
        <f t="shared" si="223"/>
        <v>0</v>
      </c>
      <c r="BV231" s="92">
        <f t="shared" si="224"/>
        <v>0</v>
      </c>
      <c r="BW231" s="92">
        <f t="shared" si="225"/>
        <v>1</v>
      </c>
      <c r="BX231" s="92">
        <f t="shared" si="226"/>
        <v>1</v>
      </c>
      <c r="BY231" s="92">
        <f t="shared" si="227"/>
        <v>0</v>
      </c>
      <c r="BZ231" s="92">
        <f t="shared" si="228"/>
        <v>0</v>
      </c>
      <c r="CA231" s="92">
        <f t="shared" si="229"/>
        <v>0</v>
      </c>
      <c r="CB231" s="92">
        <f t="shared" si="230"/>
        <v>0</v>
      </c>
      <c r="CC231" s="92">
        <f t="shared" si="231"/>
        <v>0</v>
      </c>
      <c r="CD231" s="92">
        <f t="shared" si="232"/>
        <v>0</v>
      </c>
    </row>
    <row r="232" spans="1:82" hidden="1">
      <c r="A232" s="34">
        <v>18</v>
      </c>
      <c r="B232" s="34" t="s">
        <v>954</v>
      </c>
      <c r="C232" s="34" t="s">
        <v>3993</v>
      </c>
      <c r="D232" s="34" t="s">
        <v>1066</v>
      </c>
      <c r="E232" s="34" t="s">
        <v>2450</v>
      </c>
      <c r="F232" s="34" t="s">
        <v>4025</v>
      </c>
      <c r="G232" s="34" t="s">
        <v>4026</v>
      </c>
      <c r="H232" s="34" t="s">
        <v>4</v>
      </c>
      <c r="I232" s="34" t="s">
        <v>4</v>
      </c>
      <c r="J232" s="34" t="s">
        <v>34</v>
      </c>
      <c r="K232" s="34" t="s">
        <v>34</v>
      </c>
      <c r="L232" s="34" t="s">
        <v>5112</v>
      </c>
      <c r="M232" s="34" t="s">
        <v>5084</v>
      </c>
      <c r="N232" s="34">
        <v>1</v>
      </c>
      <c r="O232" s="34">
        <v>0</v>
      </c>
      <c r="P232" s="34">
        <v>0</v>
      </c>
      <c r="Q232" s="34">
        <v>0</v>
      </c>
      <c r="R232" s="34">
        <v>0</v>
      </c>
      <c r="S232" s="34">
        <v>1</v>
      </c>
      <c r="T232" s="34">
        <v>0</v>
      </c>
      <c r="U232" s="77">
        <v>0</v>
      </c>
      <c r="V232" s="34">
        <v>0</v>
      </c>
      <c r="W232" s="60">
        <f>COUNTIFS(配置清单!G:G,G232,配置清单!$H:$H,"PM",配置清单!$N:$N,"在岗")</f>
        <v>1</v>
      </c>
      <c r="X232" s="61">
        <f t="shared" si="191"/>
        <v>1</v>
      </c>
      <c r="Y232" s="60">
        <f>COUNTIFS(配置清单!$G:$G,G232,配置清单!$H:$H,"PM",配置清单!$N:$N,"在岗",配置清单!$P:$P,"&lt;&gt;暂不胜任")</f>
        <v>1</v>
      </c>
      <c r="Z232" s="61">
        <f t="shared" si="192"/>
        <v>1</v>
      </c>
      <c r="AA232" s="62">
        <f>COUNTIFS(配置清单!$G:$G,G232,配置清单!$H:$H,"SE",配置清单!$N:$N,"在岗")+COUNTIFS(配置清单!$G:$G,G232,配置清单!$H:$H,"SA",配置清单!$N:$N,"在岗")</f>
        <v>0</v>
      </c>
      <c r="AB232" s="61" t="str">
        <f t="shared" si="193"/>
        <v>NA</v>
      </c>
      <c r="AC232" s="60">
        <f>COUNTIFS(配置清单!$G:$G,G232,配置清单!$H:$H,"SE",配置清单!$N:$N,"在岗",配置清单!$P:$P,"&lt;&gt;暂不胜任")+COUNTIFS(配置清单!$G:$G,G232,配置清单!$H:$H,"SA",配置清单!$N:$N,"在岗",配置清单!$P:$P,"&lt;&gt;暂不胜任")</f>
        <v>0</v>
      </c>
      <c r="AD232" s="61" t="str">
        <f t="shared" si="194"/>
        <v>NA</v>
      </c>
      <c r="AE232" s="60">
        <f>COUNTIFS(配置清单!$G:$G,G232,配置清单!H:H,"MDE",配置清单!N:N,"在岗")</f>
        <v>0</v>
      </c>
      <c r="AF232" s="61" t="str">
        <f t="shared" si="195"/>
        <v>NA</v>
      </c>
      <c r="AG232" s="60">
        <f>COUNTIFS(配置清单!$G:$G,G232,配置清单!$H:$H,"MDE",配置清单!$N:$N,"在岗",配置清单!$P:$P,"&lt;&gt;暂不胜任")</f>
        <v>0</v>
      </c>
      <c r="AH232" s="61" t="str">
        <f t="shared" si="196"/>
        <v>NA</v>
      </c>
      <c r="AI232" s="62">
        <f>COUNTIFS(配置清单!G:G,G232,配置清单!H:H,"TPM",配置清单!N:N,"在岗")+COUNTIFS(配置清单!G:G,G232,配置清单!H:H,"TC",配置清单!N:N,"在岗")</f>
        <v>0</v>
      </c>
      <c r="AJ232" s="61" t="str">
        <f t="shared" si="197"/>
        <v>NA</v>
      </c>
      <c r="AK232" s="60">
        <f>COUNTIFS(配置清单!G:G,G232,配置清单!H:H,"TPM",配置清单!N:N,"在岗",配置清单!P:P,"&lt;&gt;暂不胜任")+COUNTIFS(配置清单!G:G,G232,配置清单!H:H,"TC",配置清单!N:N,"在岗",配置清单!P:P,"&lt;&gt;暂不胜任")</f>
        <v>0</v>
      </c>
      <c r="AL232" s="61" t="str">
        <f t="shared" si="198"/>
        <v>NA</v>
      </c>
      <c r="AM232" s="60">
        <f>COUNTIFS(配置清单!G:G,G232,配置清单!H:H,"TSE",配置清单!N:N,"在岗")</f>
        <v>0</v>
      </c>
      <c r="AN232" s="61" t="str">
        <f t="shared" si="199"/>
        <v>NA</v>
      </c>
      <c r="AO232" s="60">
        <f>COUNTIFS(配置清单!G:G,G232,配置清单!H:H,"TSE",配置清单!N:N,"在岗",配置清单!P:P,"&lt;&gt;暂不胜任")</f>
        <v>0</v>
      </c>
      <c r="AP232" s="61" t="str">
        <f t="shared" si="200"/>
        <v>NA</v>
      </c>
      <c r="AQ232" s="60">
        <f>COUNTIFS(配置清单!$G:$G,G232,配置清单!H:H,"QA",配置清单!N:N,"在岗")</f>
        <v>1</v>
      </c>
      <c r="AR232" s="61">
        <f t="shared" si="201"/>
        <v>1</v>
      </c>
      <c r="AS232" s="60">
        <f>COUNTIFS(配置清单!$G:$G,G232,配置清单!$H:$H,"QA",配置清单!$N:$N,"在岗",配置清单!$P:$P,"&lt;&gt;暂不胜任")</f>
        <v>1</v>
      </c>
      <c r="AT232" s="61">
        <f t="shared" si="202"/>
        <v>1</v>
      </c>
      <c r="AU232" s="60">
        <f>COUNTIFS(配置清单!G:G,规划及评估!G232,配置清单!H:H,"BA",配置清单!N:N,"在岗")</f>
        <v>0</v>
      </c>
      <c r="AV232" s="61" t="str">
        <f t="shared" si="203"/>
        <v>NA</v>
      </c>
      <c r="AW232" s="60">
        <f>COUNTIFS(配置清单!G:G,G232,配置清单!H:H,"BA",配置清单!N:N,"在岗",配置清单!P:P,"&lt;&gt;暂不胜任")</f>
        <v>0</v>
      </c>
      <c r="AX232" s="61" t="str">
        <f t="shared" si="204"/>
        <v>NA</v>
      </c>
      <c r="AY232" s="60">
        <f>COUNTIFS(配置清单!G:G,规划及评估!G232,配置清单!H:H,"IA",配置清单!N:N,"在岗")</f>
        <v>0</v>
      </c>
      <c r="AZ232" s="61" t="str">
        <f t="shared" si="205"/>
        <v>NA</v>
      </c>
      <c r="BA232" s="60">
        <f>COUNTIFS(配置清单!G:G,G232,配置清单!H:H,"IA",配置清单!N:N,"在岗",配置清单!P:P,"&lt;&gt;暂不胜任")</f>
        <v>0</v>
      </c>
      <c r="BB232" s="61" t="str">
        <f t="shared" si="206"/>
        <v>NA</v>
      </c>
      <c r="BC232" s="60">
        <f>COUNTIFS(配置清单!G:G,规划及评估!G232,配置清单!H:H,"产品经理",配置清单!N:N,"在岗")</f>
        <v>0</v>
      </c>
      <c r="BD232" s="61" t="str">
        <f t="shared" si="207"/>
        <v>NA</v>
      </c>
      <c r="BE232" s="60">
        <f>COUNTIFS(配置清单!G:G,G232,配置清单!H:H,"产品经理",配置清单!N:N,"在岗",配置清单!P:P,"&lt;&gt;暂不胜任")</f>
        <v>0</v>
      </c>
      <c r="BF232" s="61" t="str">
        <f t="shared" si="208"/>
        <v>NA</v>
      </c>
      <c r="BG232" s="63">
        <f t="shared" si="209"/>
        <v>2</v>
      </c>
      <c r="BH232" s="64">
        <f t="shared" si="210"/>
        <v>2</v>
      </c>
      <c r="BI232" s="64">
        <f t="shared" si="211"/>
        <v>2</v>
      </c>
      <c r="BJ232" s="64">
        <f t="shared" si="212"/>
        <v>2</v>
      </c>
      <c r="BK232" s="65">
        <f t="shared" si="213"/>
        <v>1</v>
      </c>
      <c r="BL232" s="66">
        <f t="shared" si="214"/>
        <v>1</v>
      </c>
      <c r="BM232" s="92">
        <f t="shared" si="215"/>
        <v>1</v>
      </c>
      <c r="BN232" s="92">
        <f t="shared" si="216"/>
        <v>1</v>
      </c>
      <c r="BO232" s="92">
        <f t="shared" si="217"/>
        <v>0</v>
      </c>
      <c r="BP232" s="92">
        <f t="shared" si="218"/>
        <v>0</v>
      </c>
      <c r="BQ232" s="92">
        <f t="shared" si="219"/>
        <v>0</v>
      </c>
      <c r="BR232" s="92">
        <f t="shared" si="220"/>
        <v>0</v>
      </c>
      <c r="BS232" s="92">
        <f t="shared" si="221"/>
        <v>0</v>
      </c>
      <c r="BT232" s="92">
        <f t="shared" si="222"/>
        <v>0</v>
      </c>
      <c r="BU232" s="92">
        <f t="shared" si="223"/>
        <v>0</v>
      </c>
      <c r="BV232" s="92">
        <f t="shared" si="224"/>
        <v>0</v>
      </c>
      <c r="BW232" s="92">
        <f t="shared" si="225"/>
        <v>1</v>
      </c>
      <c r="BX232" s="92">
        <f t="shared" si="226"/>
        <v>1</v>
      </c>
      <c r="BY232" s="92">
        <f t="shared" si="227"/>
        <v>0</v>
      </c>
      <c r="BZ232" s="92">
        <f t="shared" si="228"/>
        <v>0</v>
      </c>
      <c r="CA232" s="92">
        <f t="shared" si="229"/>
        <v>0</v>
      </c>
      <c r="CB232" s="92">
        <f t="shared" si="230"/>
        <v>0</v>
      </c>
      <c r="CC232" s="92">
        <f t="shared" si="231"/>
        <v>0</v>
      </c>
      <c r="CD232" s="92">
        <f t="shared" si="232"/>
        <v>0</v>
      </c>
    </row>
    <row r="233" spans="1:82" hidden="1">
      <c r="A233" s="34">
        <v>19</v>
      </c>
      <c r="B233" s="34" t="s">
        <v>954</v>
      </c>
      <c r="C233" s="34" t="s">
        <v>3993</v>
      </c>
      <c r="D233" s="34" t="s">
        <v>1066</v>
      </c>
      <c r="E233" s="34" t="s">
        <v>2450</v>
      </c>
      <c r="F233" s="34" t="s">
        <v>4027</v>
      </c>
      <c r="G233" s="34" t="s">
        <v>5074</v>
      </c>
      <c r="H233" s="34" t="s">
        <v>4</v>
      </c>
      <c r="I233" s="34" t="s">
        <v>4</v>
      </c>
      <c r="J233" s="34" t="s">
        <v>34</v>
      </c>
      <c r="K233" s="34" t="s">
        <v>34</v>
      </c>
      <c r="L233" s="34" t="s">
        <v>5113</v>
      </c>
      <c r="M233" s="34" t="s">
        <v>4047</v>
      </c>
      <c r="N233" s="34">
        <v>1</v>
      </c>
      <c r="O233" s="34">
        <v>0</v>
      </c>
      <c r="P233" s="34">
        <v>0</v>
      </c>
      <c r="Q233" s="34">
        <v>1</v>
      </c>
      <c r="R233" s="34">
        <v>0</v>
      </c>
      <c r="S233" s="34">
        <v>1</v>
      </c>
      <c r="T233" s="34">
        <v>0</v>
      </c>
      <c r="U233" s="77">
        <v>0</v>
      </c>
      <c r="V233" s="34">
        <v>0</v>
      </c>
      <c r="W233" s="60">
        <f>COUNTIFS(配置清单!G:G,G233,配置清单!$H:$H,"PM",配置清单!$N:$N,"在岗")</f>
        <v>1</v>
      </c>
      <c r="X233" s="61">
        <f t="shared" si="191"/>
        <v>1</v>
      </c>
      <c r="Y233" s="60">
        <f>COUNTIFS(配置清单!$G:$G,G233,配置清单!$H:$H,"PM",配置清单!$N:$N,"在岗",配置清单!$P:$P,"&lt;&gt;暂不胜任")</f>
        <v>1</v>
      </c>
      <c r="Z233" s="61">
        <f t="shared" si="192"/>
        <v>1</v>
      </c>
      <c r="AA233" s="62">
        <f>COUNTIFS(配置清单!$G:$G,G233,配置清单!$H:$H,"SE",配置清单!$N:$N,"在岗")+COUNTIFS(配置清单!$G:$G,G233,配置清单!$H:$H,"SA",配置清单!$N:$N,"在岗")</f>
        <v>0</v>
      </c>
      <c r="AB233" s="61" t="str">
        <f t="shared" si="193"/>
        <v>NA</v>
      </c>
      <c r="AC233" s="60">
        <f>COUNTIFS(配置清单!$G:$G,G233,配置清单!$H:$H,"SE",配置清单!$N:$N,"在岗",配置清单!$P:$P,"&lt;&gt;暂不胜任")+COUNTIFS(配置清单!$G:$G,G233,配置清单!$H:$H,"SA",配置清单!$N:$N,"在岗",配置清单!$P:$P,"&lt;&gt;暂不胜任")</f>
        <v>0</v>
      </c>
      <c r="AD233" s="61" t="str">
        <f t="shared" si="194"/>
        <v>NA</v>
      </c>
      <c r="AE233" s="60">
        <f>COUNTIFS(配置清单!$G:$G,G233,配置清单!H:H,"MDE",配置清单!N:N,"在岗")</f>
        <v>0</v>
      </c>
      <c r="AF233" s="61" t="str">
        <f t="shared" si="195"/>
        <v>NA</v>
      </c>
      <c r="AG233" s="60">
        <f>COUNTIFS(配置清单!$G:$G,G233,配置清单!$H:$H,"MDE",配置清单!$N:$N,"在岗",配置清单!$P:$P,"&lt;&gt;暂不胜任")</f>
        <v>0</v>
      </c>
      <c r="AH233" s="61" t="str">
        <f t="shared" si="196"/>
        <v>NA</v>
      </c>
      <c r="AI233" s="62">
        <f>COUNTIFS(配置清单!G:G,G233,配置清单!H:H,"TPM",配置清单!N:N,"在岗")+COUNTIFS(配置清单!G:G,G233,配置清单!H:H,"TC",配置清单!N:N,"在岗")</f>
        <v>1</v>
      </c>
      <c r="AJ233" s="61">
        <f t="shared" si="197"/>
        <v>1</v>
      </c>
      <c r="AK233" s="60">
        <f>COUNTIFS(配置清单!G:G,G233,配置清单!H:H,"TPM",配置清单!N:N,"在岗",配置清单!P:P,"&lt;&gt;暂不胜任")+COUNTIFS(配置清单!G:G,G233,配置清单!H:H,"TC",配置清单!N:N,"在岗",配置清单!P:P,"&lt;&gt;暂不胜任")</f>
        <v>0</v>
      </c>
      <c r="AL233" s="61">
        <f t="shared" si="198"/>
        <v>0</v>
      </c>
      <c r="AM233" s="60">
        <f>COUNTIFS(配置清单!G:G,G233,配置清单!H:H,"TSE",配置清单!N:N,"在岗")</f>
        <v>0</v>
      </c>
      <c r="AN233" s="61" t="str">
        <f t="shared" si="199"/>
        <v>NA</v>
      </c>
      <c r="AO233" s="60">
        <f>COUNTIFS(配置清单!G:G,G233,配置清单!H:H,"TSE",配置清单!N:N,"在岗",配置清单!P:P,"&lt;&gt;暂不胜任")</f>
        <v>0</v>
      </c>
      <c r="AP233" s="61" t="str">
        <f t="shared" si="200"/>
        <v>NA</v>
      </c>
      <c r="AQ233" s="60">
        <f>COUNTIFS(配置清单!$G:$G,G233,配置清单!H:H,"QA",配置清单!N:N,"在岗")</f>
        <v>1</v>
      </c>
      <c r="AR233" s="61">
        <f t="shared" si="201"/>
        <v>1</v>
      </c>
      <c r="AS233" s="60">
        <f>COUNTIFS(配置清单!$G:$G,G233,配置清单!$H:$H,"QA",配置清单!$N:$N,"在岗",配置清单!$P:$P,"&lt;&gt;暂不胜任")</f>
        <v>1</v>
      </c>
      <c r="AT233" s="61">
        <f t="shared" si="202"/>
        <v>1</v>
      </c>
      <c r="AU233" s="60">
        <f>COUNTIFS(配置清单!G:G,规划及评估!G233,配置清单!H:H,"BA",配置清单!N:N,"在岗")</f>
        <v>0</v>
      </c>
      <c r="AV233" s="61" t="str">
        <f t="shared" si="203"/>
        <v>NA</v>
      </c>
      <c r="AW233" s="60">
        <f>COUNTIFS(配置清单!G:G,G233,配置清单!H:H,"BA",配置清单!N:N,"在岗",配置清单!P:P,"&lt;&gt;暂不胜任")</f>
        <v>0</v>
      </c>
      <c r="AX233" s="61" t="str">
        <f t="shared" si="204"/>
        <v>NA</v>
      </c>
      <c r="AY233" s="60">
        <f>COUNTIFS(配置清单!G:G,规划及评估!G233,配置清单!H:H,"IA",配置清单!N:N,"在岗")</f>
        <v>0</v>
      </c>
      <c r="AZ233" s="61" t="str">
        <f t="shared" si="205"/>
        <v>NA</v>
      </c>
      <c r="BA233" s="60">
        <f>COUNTIFS(配置清单!G:G,G233,配置清单!H:H,"IA",配置清单!N:N,"在岗",配置清单!P:P,"&lt;&gt;暂不胜任")</f>
        <v>0</v>
      </c>
      <c r="BB233" s="61" t="str">
        <f t="shared" si="206"/>
        <v>NA</v>
      </c>
      <c r="BC233" s="60">
        <f>COUNTIFS(配置清单!G:G,规划及评估!G233,配置清单!H:H,"产品经理",配置清单!N:N,"在岗")</f>
        <v>0</v>
      </c>
      <c r="BD233" s="61" t="str">
        <f t="shared" si="207"/>
        <v>NA</v>
      </c>
      <c r="BE233" s="60">
        <f>COUNTIFS(配置清单!G:G,G233,配置清单!H:H,"产品经理",配置清单!N:N,"在岗",配置清单!P:P,"&lt;&gt;暂不胜任")</f>
        <v>0</v>
      </c>
      <c r="BF233" s="61" t="str">
        <f t="shared" si="208"/>
        <v>NA</v>
      </c>
      <c r="BG233" s="63">
        <f t="shared" si="209"/>
        <v>3</v>
      </c>
      <c r="BH233" s="64">
        <f t="shared" si="210"/>
        <v>3</v>
      </c>
      <c r="BI233" s="64">
        <f t="shared" si="211"/>
        <v>3</v>
      </c>
      <c r="BJ233" s="64">
        <f t="shared" si="212"/>
        <v>2</v>
      </c>
      <c r="BK233" s="65">
        <f t="shared" si="213"/>
        <v>1</v>
      </c>
      <c r="BL233" s="66">
        <f t="shared" si="214"/>
        <v>0.66666666666666663</v>
      </c>
      <c r="BM233" s="92">
        <f t="shared" si="215"/>
        <v>1</v>
      </c>
      <c r="BN233" s="92">
        <f t="shared" si="216"/>
        <v>1</v>
      </c>
      <c r="BO233" s="92">
        <f t="shared" si="217"/>
        <v>0</v>
      </c>
      <c r="BP233" s="92">
        <f t="shared" si="218"/>
        <v>0</v>
      </c>
      <c r="BQ233" s="92">
        <f t="shared" si="219"/>
        <v>0</v>
      </c>
      <c r="BR233" s="92">
        <f t="shared" si="220"/>
        <v>0</v>
      </c>
      <c r="BS233" s="92">
        <f t="shared" si="221"/>
        <v>1</v>
      </c>
      <c r="BT233" s="92">
        <f t="shared" si="222"/>
        <v>0</v>
      </c>
      <c r="BU233" s="92">
        <f t="shared" si="223"/>
        <v>0</v>
      </c>
      <c r="BV233" s="92">
        <f t="shared" si="224"/>
        <v>0</v>
      </c>
      <c r="BW233" s="92">
        <f t="shared" si="225"/>
        <v>1</v>
      </c>
      <c r="BX233" s="92">
        <f t="shared" si="226"/>
        <v>1</v>
      </c>
      <c r="BY233" s="92">
        <f t="shared" si="227"/>
        <v>0</v>
      </c>
      <c r="BZ233" s="92">
        <f t="shared" si="228"/>
        <v>0</v>
      </c>
      <c r="CA233" s="92">
        <f t="shared" si="229"/>
        <v>0</v>
      </c>
      <c r="CB233" s="92">
        <f t="shared" si="230"/>
        <v>0</v>
      </c>
      <c r="CC233" s="92">
        <f t="shared" si="231"/>
        <v>0</v>
      </c>
      <c r="CD233" s="92">
        <f t="shared" si="232"/>
        <v>0</v>
      </c>
    </row>
    <row r="234" spans="1:82" hidden="1">
      <c r="A234" s="34">
        <v>20</v>
      </c>
      <c r="B234" s="34" t="s">
        <v>954</v>
      </c>
      <c r="C234" s="34" t="s">
        <v>3993</v>
      </c>
      <c r="D234" s="34" t="s">
        <v>1066</v>
      </c>
      <c r="E234" s="34" t="s">
        <v>2450</v>
      </c>
      <c r="F234" s="34" t="s">
        <v>4031</v>
      </c>
      <c r="G234" s="34" t="s">
        <v>5075</v>
      </c>
      <c r="H234" s="34" t="s">
        <v>7</v>
      </c>
      <c r="I234" s="34" t="s">
        <v>7</v>
      </c>
      <c r="J234" s="34" t="s">
        <v>195</v>
      </c>
      <c r="K234" s="34" t="s">
        <v>195</v>
      </c>
      <c r="L234" s="34" t="s">
        <v>5113</v>
      </c>
      <c r="M234" s="34" t="s">
        <v>4047</v>
      </c>
      <c r="N234" s="34">
        <v>1</v>
      </c>
      <c r="O234" s="34">
        <v>0</v>
      </c>
      <c r="P234" s="34">
        <v>0</v>
      </c>
      <c r="Q234" s="34">
        <v>0</v>
      </c>
      <c r="R234" s="34">
        <v>0</v>
      </c>
      <c r="S234" s="34">
        <v>1</v>
      </c>
      <c r="T234" s="34">
        <v>0</v>
      </c>
      <c r="U234" s="77">
        <v>0</v>
      </c>
      <c r="V234" s="34">
        <v>0</v>
      </c>
      <c r="W234" s="60">
        <f>COUNTIFS(配置清单!G:G,G234,配置清单!$H:$H,"PM",配置清单!$N:$N,"在岗")</f>
        <v>1</v>
      </c>
      <c r="X234" s="61">
        <f t="shared" si="191"/>
        <v>1</v>
      </c>
      <c r="Y234" s="60">
        <f>COUNTIFS(配置清单!$G:$G,G234,配置清单!$H:$H,"PM",配置清单!$N:$N,"在岗",配置清单!$P:$P,"&lt;&gt;暂不胜任")</f>
        <v>1</v>
      </c>
      <c r="Z234" s="61">
        <f t="shared" si="192"/>
        <v>1</v>
      </c>
      <c r="AA234" s="62">
        <f>COUNTIFS(配置清单!$G:$G,G234,配置清单!$H:$H,"SE",配置清单!$N:$N,"在岗")+COUNTIFS(配置清单!$G:$G,G234,配置清单!$H:$H,"SA",配置清单!$N:$N,"在岗")</f>
        <v>0</v>
      </c>
      <c r="AB234" s="61" t="str">
        <f t="shared" si="193"/>
        <v>NA</v>
      </c>
      <c r="AC234" s="60">
        <f>COUNTIFS(配置清单!$G:$G,G234,配置清单!$H:$H,"SE",配置清单!$N:$N,"在岗",配置清单!$P:$P,"&lt;&gt;暂不胜任")+COUNTIFS(配置清单!$G:$G,G234,配置清单!$H:$H,"SA",配置清单!$N:$N,"在岗",配置清单!$P:$P,"&lt;&gt;暂不胜任")</f>
        <v>0</v>
      </c>
      <c r="AD234" s="61" t="str">
        <f t="shared" si="194"/>
        <v>NA</v>
      </c>
      <c r="AE234" s="60">
        <f>COUNTIFS(配置清单!$G:$G,G234,配置清单!H:H,"MDE",配置清单!N:N,"在岗")</f>
        <v>0</v>
      </c>
      <c r="AF234" s="61" t="str">
        <f t="shared" si="195"/>
        <v>NA</v>
      </c>
      <c r="AG234" s="60">
        <f>COUNTIFS(配置清单!$G:$G,G234,配置清单!$H:$H,"MDE",配置清单!$N:$N,"在岗",配置清单!$P:$P,"&lt;&gt;暂不胜任")</f>
        <v>0</v>
      </c>
      <c r="AH234" s="61" t="str">
        <f t="shared" si="196"/>
        <v>NA</v>
      </c>
      <c r="AI234" s="62">
        <f>COUNTIFS(配置清单!G:G,G234,配置清单!H:H,"TPM",配置清单!N:N,"在岗")+COUNTIFS(配置清单!G:G,G234,配置清单!H:H,"TC",配置清单!N:N,"在岗")</f>
        <v>0</v>
      </c>
      <c r="AJ234" s="61" t="str">
        <f t="shared" si="197"/>
        <v>NA</v>
      </c>
      <c r="AK234" s="60">
        <f>COUNTIFS(配置清单!G:G,G234,配置清单!H:H,"TPM",配置清单!N:N,"在岗",配置清单!P:P,"&lt;&gt;暂不胜任")+COUNTIFS(配置清单!G:G,G234,配置清单!H:H,"TC",配置清单!N:N,"在岗",配置清单!P:P,"&lt;&gt;暂不胜任")</f>
        <v>0</v>
      </c>
      <c r="AL234" s="61" t="str">
        <f t="shared" si="198"/>
        <v>NA</v>
      </c>
      <c r="AM234" s="60">
        <f>COUNTIFS(配置清单!G:G,G234,配置清单!H:H,"TSE",配置清单!N:N,"在岗")</f>
        <v>0</v>
      </c>
      <c r="AN234" s="61" t="str">
        <f t="shared" si="199"/>
        <v>NA</v>
      </c>
      <c r="AO234" s="60">
        <f>COUNTIFS(配置清单!G:G,G234,配置清单!H:H,"TSE",配置清单!N:N,"在岗",配置清单!P:P,"&lt;&gt;暂不胜任")</f>
        <v>0</v>
      </c>
      <c r="AP234" s="61" t="str">
        <f t="shared" si="200"/>
        <v>NA</v>
      </c>
      <c r="AQ234" s="60">
        <f>COUNTIFS(配置清单!$G:$G,G234,配置清单!H:H,"QA",配置清单!N:N,"在岗")</f>
        <v>1</v>
      </c>
      <c r="AR234" s="61">
        <f t="shared" si="201"/>
        <v>1</v>
      </c>
      <c r="AS234" s="60">
        <f>COUNTIFS(配置清单!$G:$G,G234,配置清单!$H:$H,"QA",配置清单!$N:$N,"在岗",配置清单!$P:$P,"&lt;&gt;暂不胜任")</f>
        <v>1</v>
      </c>
      <c r="AT234" s="61">
        <f t="shared" si="202"/>
        <v>1</v>
      </c>
      <c r="AU234" s="60">
        <f>COUNTIFS(配置清单!G:G,规划及评估!G234,配置清单!H:H,"BA",配置清单!N:N,"在岗")</f>
        <v>0</v>
      </c>
      <c r="AV234" s="61" t="str">
        <f t="shared" si="203"/>
        <v>NA</v>
      </c>
      <c r="AW234" s="60">
        <f>COUNTIFS(配置清单!G:G,G234,配置清单!H:H,"BA",配置清单!N:N,"在岗",配置清单!P:P,"&lt;&gt;暂不胜任")</f>
        <v>0</v>
      </c>
      <c r="AX234" s="61" t="str">
        <f t="shared" si="204"/>
        <v>NA</v>
      </c>
      <c r="AY234" s="60">
        <f>COUNTIFS(配置清单!G:G,规划及评估!G234,配置清单!H:H,"IA",配置清单!N:N,"在岗")</f>
        <v>0</v>
      </c>
      <c r="AZ234" s="61" t="str">
        <f t="shared" si="205"/>
        <v>NA</v>
      </c>
      <c r="BA234" s="60">
        <f>COUNTIFS(配置清单!G:G,G234,配置清单!H:H,"IA",配置清单!N:N,"在岗",配置清单!P:P,"&lt;&gt;暂不胜任")</f>
        <v>0</v>
      </c>
      <c r="BB234" s="61" t="str">
        <f t="shared" si="206"/>
        <v>NA</v>
      </c>
      <c r="BC234" s="60">
        <f>COUNTIFS(配置清单!G:G,规划及评估!G234,配置清单!H:H,"产品经理",配置清单!N:N,"在岗")</f>
        <v>0</v>
      </c>
      <c r="BD234" s="61" t="str">
        <f t="shared" si="207"/>
        <v>NA</v>
      </c>
      <c r="BE234" s="60">
        <f>COUNTIFS(配置清单!G:G,G234,配置清单!H:H,"产品经理",配置清单!N:N,"在岗",配置清单!P:P,"&lt;&gt;暂不胜任")</f>
        <v>0</v>
      </c>
      <c r="BF234" s="61" t="str">
        <f t="shared" si="208"/>
        <v>NA</v>
      </c>
      <c r="BG234" s="63">
        <f t="shared" si="209"/>
        <v>2</v>
      </c>
      <c r="BH234" s="64">
        <f t="shared" si="210"/>
        <v>2</v>
      </c>
      <c r="BI234" s="64">
        <f t="shared" si="211"/>
        <v>2</v>
      </c>
      <c r="BJ234" s="64">
        <f t="shared" si="212"/>
        <v>2</v>
      </c>
      <c r="BK234" s="65">
        <f t="shared" si="213"/>
        <v>1</v>
      </c>
      <c r="BL234" s="66">
        <f t="shared" si="214"/>
        <v>1</v>
      </c>
      <c r="BM234" s="92">
        <f t="shared" si="215"/>
        <v>1</v>
      </c>
      <c r="BN234" s="92">
        <f t="shared" si="216"/>
        <v>1</v>
      </c>
      <c r="BO234" s="92">
        <f t="shared" si="217"/>
        <v>0</v>
      </c>
      <c r="BP234" s="92">
        <f t="shared" si="218"/>
        <v>0</v>
      </c>
      <c r="BQ234" s="92">
        <f t="shared" si="219"/>
        <v>0</v>
      </c>
      <c r="BR234" s="92">
        <f t="shared" si="220"/>
        <v>0</v>
      </c>
      <c r="BS234" s="92">
        <f t="shared" si="221"/>
        <v>0</v>
      </c>
      <c r="BT234" s="92">
        <f t="shared" si="222"/>
        <v>0</v>
      </c>
      <c r="BU234" s="92">
        <f t="shared" si="223"/>
        <v>0</v>
      </c>
      <c r="BV234" s="92">
        <f t="shared" si="224"/>
        <v>0</v>
      </c>
      <c r="BW234" s="92">
        <f t="shared" si="225"/>
        <v>1</v>
      </c>
      <c r="BX234" s="92">
        <f t="shared" si="226"/>
        <v>1</v>
      </c>
      <c r="BY234" s="92">
        <f t="shared" si="227"/>
        <v>0</v>
      </c>
      <c r="BZ234" s="92">
        <f t="shared" si="228"/>
        <v>0</v>
      </c>
      <c r="CA234" s="92">
        <f t="shared" si="229"/>
        <v>0</v>
      </c>
      <c r="CB234" s="92">
        <f t="shared" si="230"/>
        <v>0</v>
      </c>
      <c r="CC234" s="92">
        <f t="shared" si="231"/>
        <v>0</v>
      </c>
      <c r="CD234" s="92">
        <f t="shared" si="232"/>
        <v>0</v>
      </c>
    </row>
    <row r="235" spans="1:82" hidden="1">
      <c r="A235" s="34">
        <v>21</v>
      </c>
      <c r="B235" s="34" t="s">
        <v>954</v>
      </c>
      <c r="C235" s="34" t="s">
        <v>3993</v>
      </c>
      <c r="D235" s="34" t="s">
        <v>1066</v>
      </c>
      <c r="E235" s="34" t="s">
        <v>2450</v>
      </c>
      <c r="F235" s="34" t="s">
        <v>4031</v>
      </c>
      <c r="G235" s="34" t="s">
        <v>5076</v>
      </c>
      <c r="H235" s="34" t="s">
        <v>6</v>
      </c>
      <c r="I235" s="34" t="s">
        <v>7</v>
      </c>
      <c r="J235" s="34" t="s">
        <v>195</v>
      </c>
      <c r="K235" s="34" t="s">
        <v>195</v>
      </c>
      <c r="L235" s="34" t="s">
        <v>5113</v>
      </c>
      <c r="M235" s="34" t="s">
        <v>4047</v>
      </c>
      <c r="N235" s="34">
        <v>1</v>
      </c>
      <c r="O235" s="34">
        <v>0</v>
      </c>
      <c r="P235" s="34">
        <v>0</v>
      </c>
      <c r="Q235" s="34">
        <v>0</v>
      </c>
      <c r="R235" s="34">
        <v>0</v>
      </c>
      <c r="S235" s="34">
        <v>1</v>
      </c>
      <c r="T235" s="34">
        <v>0</v>
      </c>
      <c r="U235" s="77">
        <v>0</v>
      </c>
      <c r="V235" s="34">
        <v>0</v>
      </c>
      <c r="W235" s="60">
        <f>COUNTIFS(配置清单!G:G,G235,配置清单!$H:$H,"PM",配置清单!$N:$N,"在岗")</f>
        <v>1</v>
      </c>
      <c r="X235" s="61">
        <f t="shared" si="191"/>
        <v>1</v>
      </c>
      <c r="Y235" s="60">
        <f>COUNTIFS(配置清单!$G:$G,G235,配置清单!$H:$H,"PM",配置清单!$N:$N,"在岗",配置清单!$P:$P,"&lt;&gt;暂不胜任")</f>
        <v>1</v>
      </c>
      <c r="Z235" s="61">
        <f t="shared" si="192"/>
        <v>1</v>
      </c>
      <c r="AA235" s="62">
        <f>COUNTIFS(配置清单!$G:$G,G235,配置清单!$H:$H,"SE",配置清单!$N:$N,"在岗")+COUNTIFS(配置清单!$G:$G,G235,配置清单!$H:$H,"SA",配置清单!$N:$N,"在岗")</f>
        <v>0</v>
      </c>
      <c r="AB235" s="61" t="str">
        <f t="shared" si="193"/>
        <v>NA</v>
      </c>
      <c r="AC235" s="60">
        <f>COUNTIFS(配置清单!$G:$G,G235,配置清单!$H:$H,"SE",配置清单!$N:$N,"在岗",配置清单!$P:$P,"&lt;&gt;暂不胜任")+COUNTIFS(配置清单!$G:$G,G235,配置清单!$H:$H,"SA",配置清单!$N:$N,"在岗",配置清单!$P:$P,"&lt;&gt;暂不胜任")</f>
        <v>0</v>
      </c>
      <c r="AD235" s="61" t="str">
        <f t="shared" si="194"/>
        <v>NA</v>
      </c>
      <c r="AE235" s="60">
        <f>COUNTIFS(配置清单!$G:$G,G235,配置清单!H:H,"MDE",配置清单!N:N,"在岗")</f>
        <v>0</v>
      </c>
      <c r="AF235" s="61" t="str">
        <f t="shared" si="195"/>
        <v>NA</v>
      </c>
      <c r="AG235" s="60">
        <f>COUNTIFS(配置清单!$G:$G,G235,配置清单!$H:$H,"MDE",配置清单!$N:$N,"在岗",配置清单!$P:$P,"&lt;&gt;暂不胜任")</f>
        <v>0</v>
      </c>
      <c r="AH235" s="61" t="str">
        <f t="shared" si="196"/>
        <v>NA</v>
      </c>
      <c r="AI235" s="62">
        <f>COUNTIFS(配置清单!G:G,G235,配置清单!H:H,"TPM",配置清单!N:N,"在岗")+COUNTIFS(配置清单!G:G,G235,配置清单!H:H,"TC",配置清单!N:N,"在岗")</f>
        <v>0</v>
      </c>
      <c r="AJ235" s="61" t="str">
        <f t="shared" si="197"/>
        <v>NA</v>
      </c>
      <c r="AK235" s="60">
        <f>COUNTIFS(配置清单!G:G,G235,配置清单!H:H,"TPM",配置清单!N:N,"在岗",配置清单!P:P,"&lt;&gt;暂不胜任")+COUNTIFS(配置清单!G:G,G235,配置清单!H:H,"TC",配置清单!N:N,"在岗",配置清单!P:P,"&lt;&gt;暂不胜任")</f>
        <v>0</v>
      </c>
      <c r="AL235" s="61" t="str">
        <f t="shared" si="198"/>
        <v>NA</v>
      </c>
      <c r="AM235" s="60">
        <f>COUNTIFS(配置清单!G:G,G235,配置清单!H:H,"TSE",配置清单!N:N,"在岗")</f>
        <v>0</v>
      </c>
      <c r="AN235" s="61" t="str">
        <f t="shared" si="199"/>
        <v>NA</v>
      </c>
      <c r="AO235" s="60">
        <f>COUNTIFS(配置清单!G:G,G235,配置清单!H:H,"TSE",配置清单!N:N,"在岗",配置清单!P:P,"&lt;&gt;暂不胜任")</f>
        <v>0</v>
      </c>
      <c r="AP235" s="61" t="str">
        <f t="shared" si="200"/>
        <v>NA</v>
      </c>
      <c r="AQ235" s="60">
        <f>COUNTIFS(配置清单!$G:$G,G235,配置清单!H:H,"QA",配置清单!N:N,"在岗")</f>
        <v>1</v>
      </c>
      <c r="AR235" s="61">
        <f t="shared" si="201"/>
        <v>1</v>
      </c>
      <c r="AS235" s="60">
        <f>COUNTIFS(配置清单!$G:$G,G235,配置清单!$H:$H,"QA",配置清单!$N:$N,"在岗",配置清单!$P:$P,"&lt;&gt;暂不胜任")</f>
        <v>1</v>
      </c>
      <c r="AT235" s="61">
        <f t="shared" si="202"/>
        <v>1</v>
      </c>
      <c r="AU235" s="60">
        <f>COUNTIFS(配置清单!G:G,规划及评估!G235,配置清单!H:H,"BA",配置清单!N:N,"在岗")</f>
        <v>0</v>
      </c>
      <c r="AV235" s="61" t="str">
        <f t="shared" si="203"/>
        <v>NA</v>
      </c>
      <c r="AW235" s="60">
        <f>COUNTIFS(配置清单!G:G,G235,配置清单!H:H,"BA",配置清单!N:N,"在岗",配置清单!P:P,"&lt;&gt;暂不胜任")</f>
        <v>0</v>
      </c>
      <c r="AX235" s="61" t="str">
        <f t="shared" si="204"/>
        <v>NA</v>
      </c>
      <c r="AY235" s="60">
        <f>COUNTIFS(配置清单!G:G,规划及评估!G235,配置清单!H:H,"IA",配置清单!N:N,"在岗")</f>
        <v>0</v>
      </c>
      <c r="AZ235" s="61" t="str">
        <f t="shared" si="205"/>
        <v>NA</v>
      </c>
      <c r="BA235" s="60">
        <f>COUNTIFS(配置清单!G:G,G235,配置清单!H:H,"IA",配置清单!N:N,"在岗",配置清单!P:P,"&lt;&gt;暂不胜任")</f>
        <v>0</v>
      </c>
      <c r="BB235" s="61" t="str">
        <f t="shared" si="206"/>
        <v>NA</v>
      </c>
      <c r="BC235" s="60">
        <f>COUNTIFS(配置清单!G:G,规划及评估!G235,配置清单!H:H,"产品经理",配置清单!N:N,"在岗")</f>
        <v>0</v>
      </c>
      <c r="BD235" s="61" t="str">
        <f t="shared" si="207"/>
        <v>NA</v>
      </c>
      <c r="BE235" s="60">
        <f>COUNTIFS(配置清单!G:G,G235,配置清单!H:H,"产品经理",配置清单!N:N,"在岗",配置清单!P:P,"&lt;&gt;暂不胜任")</f>
        <v>0</v>
      </c>
      <c r="BF235" s="61" t="str">
        <f t="shared" si="208"/>
        <v>NA</v>
      </c>
      <c r="BG235" s="63">
        <f t="shared" si="209"/>
        <v>2</v>
      </c>
      <c r="BH235" s="64">
        <f t="shared" si="210"/>
        <v>2</v>
      </c>
      <c r="BI235" s="64">
        <f t="shared" si="211"/>
        <v>2</v>
      </c>
      <c r="BJ235" s="64">
        <f t="shared" si="212"/>
        <v>2</v>
      </c>
      <c r="BK235" s="65">
        <f t="shared" si="213"/>
        <v>1</v>
      </c>
      <c r="BL235" s="66">
        <f t="shared" si="214"/>
        <v>1</v>
      </c>
      <c r="BM235" s="92">
        <f t="shared" si="215"/>
        <v>1</v>
      </c>
      <c r="BN235" s="92">
        <f t="shared" si="216"/>
        <v>1</v>
      </c>
      <c r="BO235" s="92">
        <f t="shared" si="217"/>
        <v>0</v>
      </c>
      <c r="BP235" s="92">
        <f t="shared" si="218"/>
        <v>0</v>
      </c>
      <c r="BQ235" s="92">
        <f t="shared" si="219"/>
        <v>0</v>
      </c>
      <c r="BR235" s="92">
        <f t="shared" si="220"/>
        <v>0</v>
      </c>
      <c r="BS235" s="92">
        <f t="shared" si="221"/>
        <v>0</v>
      </c>
      <c r="BT235" s="92">
        <f t="shared" si="222"/>
        <v>0</v>
      </c>
      <c r="BU235" s="92">
        <f t="shared" si="223"/>
        <v>0</v>
      </c>
      <c r="BV235" s="92">
        <f t="shared" si="224"/>
        <v>0</v>
      </c>
      <c r="BW235" s="92">
        <f t="shared" si="225"/>
        <v>1</v>
      </c>
      <c r="BX235" s="92">
        <f t="shared" si="226"/>
        <v>1</v>
      </c>
      <c r="BY235" s="92">
        <f t="shared" si="227"/>
        <v>0</v>
      </c>
      <c r="BZ235" s="92">
        <f t="shared" si="228"/>
        <v>0</v>
      </c>
      <c r="CA235" s="92">
        <f t="shared" si="229"/>
        <v>0</v>
      </c>
      <c r="CB235" s="92">
        <f t="shared" si="230"/>
        <v>0</v>
      </c>
      <c r="CC235" s="92">
        <f t="shared" si="231"/>
        <v>0</v>
      </c>
      <c r="CD235" s="92">
        <f t="shared" si="232"/>
        <v>0</v>
      </c>
    </row>
    <row r="236" spans="1:82" hidden="1">
      <c r="A236" s="34">
        <v>22</v>
      </c>
      <c r="B236" s="34" t="s">
        <v>954</v>
      </c>
      <c r="C236" s="34" t="s">
        <v>3993</v>
      </c>
      <c r="D236" s="34" t="s">
        <v>1066</v>
      </c>
      <c r="E236" s="34" t="s">
        <v>2450</v>
      </c>
      <c r="F236" s="34" t="s">
        <v>4031</v>
      </c>
      <c r="G236" s="34" t="s">
        <v>4032</v>
      </c>
      <c r="H236" s="34" t="s">
        <v>6</v>
      </c>
      <c r="I236" s="34" t="s">
        <v>7</v>
      </c>
      <c r="J236" s="34" t="s">
        <v>195</v>
      </c>
      <c r="K236" s="34" t="s">
        <v>195</v>
      </c>
      <c r="L236" s="34" t="s">
        <v>5113</v>
      </c>
      <c r="M236" s="34" t="s">
        <v>4047</v>
      </c>
      <c r="N236" s="34">
        <v>1</v>
      </c>
      <c r="O236" s="34">
        <v>0</v>
      </c>
      <c r="P236" s="34">
        <v>0</v>
      </c>
      <c r="Q236" s="34">
        <v>0</v>
      </c>
      <c r="R236" s="34">
        <v>0</v>
      </c>
      <c r="S236" s="34">
        <v>1</v>
      </c>
      <c r="T236" s="34">
        <v>0</v>
      </c>
      <c r="U236" s="77">
        <v>0</v>
      </c>
      <c r="V236" s="34">
        <v>0</v>
      </c>
      <c r="W236" s="60">
        <f>COUNTIFS(配置清单!G:G,G236,配置清单!$H:$H,"PM",配置清单!$N:$N,"在岗")</f>
        <v>1</v>
      </c>
      <c r="X236" s="61">
        <f t="shared" si="191"/>
        <v>1</v>
      </c>
      <c r="Y236" s="60">
        <f>COUNTIFS(配置清单!$G:$G,G236,配置清单!$H:$H,"PM",配置清单!$N:$N,"在岗",配置清单!$P:$P,"&lt;&gt;暂不胜任")</f>
        <v>1</v>
      </c>
      <c r="Z236" s="61">
        <f t="shared" si="192"/>
        <v>1</v>
      </c>
      <c r="AA236" s="62">
        <f>COUNTIFS(配置清单!$G:$G,G236,配置清单!$H:$H,"SE",配置清单!$N:$N,"在岗")+COUNTIFS(配置清单!$G:$G,G236,配置清单!$H:$H,"SA",配置清单!$N:$N,"在岗")</f>
        <v>0</v>
      </c>
      <c r="AB236" s="61" t="str">
        <f t="shared" si="193"/>
        <v>NA</v>
      </c>
      <c r="AC236" s="60">
        <f>COUNTIFS(配置清单!$G:$G,G236,配置清单!$H:$H,"SE",配置清单!$N:$N,"在岗",配置清单!$P:$P,"&lt;&gt;暂不胜任")+COUNTIFS(配置清单!$G:$G,G236,配置清单!$H:$H,"SA",配置清单!$N:$N,"在岗",配置清单!$P:$P,"&lt;&gt;暂不胜任")</f>
        <v>0</v>
      </c>
      <c r="AD236" s="61" t="str">
        <f t="shared" si="194"/>
        <v>NA</v>
      </c>
      <c r="AE236" s="60">
        <f>COUNTIFS(配置清单!$G:$G,G236,配置清单!H:H,"MDE",配置清单!N:N,"在岗")</f>
        <v>0</v>
      </c>
      <c r="AF236" s="61" t="str">
        <f t="shared" si="195"/>
        <v>NA</v>
      </c>
      <c r="AG236" s="60">
        <f>COUNTIFS(配置清单!$G:$G,G236,配置清单!$H:$H,"MDE",配置清单!$N:$N,"在岗",配置清单!$P:$P,"&lt;&gt;暂不胜任")</f>
        <v>0</v>
      </c>
      <c r="AH236" s="61" t="str">
        <f t="shared" si="196"/>
        <v>NA</v>
      </c>
      <c r="AI236" s="62">
        <f>COUNTIFS(配置清单!G:G,G236,配置清单!H:H,"TPM",配置清单!N:N,"在岗")+COUNTIFS(配置清单!G:G,G236,配置清单!H:H,"TC",配置清单!N:N,"在岗")</f>
        <v>0</v>
      </c>
      <c r="AJ236" s="61" t="str">
        <f t="shared" si="197"/>
        <v>NA</v>
      </c>
      <c r="AK236" s="60">
        <f>COUNTIFS(配置清单!G:G,G236,配置清单!H:H,"TPM",配置清单!N:N,"在岗",配置清单!P:P,"&lt;&gt;暂不胜任")+COUNTIFS(配置清单!G:G,G236,配置清单!H:H,"TC",配置清单!N:N,"在岗",配置清单!P:P,"&lt;&gt;暂不胜任")</f>
        <v>0</v>
      </c>
      <c r="AL236" s="61" t="str">
        <f t="shared" si="198"/>
        <v>NA</v>
      </c>
      <c r="AM236" s="60">
        <f>COUNTIFS(配置清单!G:G,G236,配置清单!H:H,"TSE",配置清单!N:N,"在岗")</f>
        <v>0</v>
      </c>
      <c r="AN236" s="61" t="str">
        <f t="shared" si="199"/>
        <v>NA</v>
      </c>
      <c r="AO236" s="60">
        <f>COUNTIFS(配置清单!G:G,G236,配置清单!H:H,"TSE",配置清单!N:N,"在岗",配置清单!P:P,"&lt;&gt;暂不胜任")</f>
        <v>0</v>
      </c>
      <c r="AP236" s="61" t="str">
        <f t="shared" si="200"/>
        <v>NA</v>
      </c>
      <c r="AQ236" s="60">
        <f>COUNTIFS(配置清单!$G:$G,G236,配置清单!H:H,"QA",配置清单!N:N,"在岗")</f>
        <v>1</v>
      </c>
      <c r="AR236" s="61">
        <f t="shared" si="201"/>
        <v>1</v>
      </c>
      <c r="AS236" s="60">
        <f>COUNTIFS(配置清单!$G:$G,G236,配置清单!$H:$H,"QA",配置清单!$N:$N,"在岗",配置清单!$P:$P,"&lt;&gt;暂不胜任")</f>
        <v>1</v>
      </c>
      <c r="AT236" s="61">
        <f t="shared" si="202"/>
        <v>1</v>
      </c>
      <c r="AU236" s="60">
        <f>COUNTIFS(配置清单!G:G,规划及评估!G236,配置清单!H:H,"BA",配置清单!N:N,"在岗")</f>
        <v>0</v>
      </c>
      <c r="AV236" s="61" t="str">
        <f t="shared" si="203"/>
        <v>NA</v>
      </c>
      <c r="AW236" s="60">
        <f>COUNTIFS(配置清单!G:G,G236,配置清单!H:H,"BA",配置清单!N:N,"在岗",配置清单!P:P,"&lt;&gt;暂不胜任")</f>
        <v>0</v>
      </c>
      <c r="AX236" s="61" t="str">
        <f t="shared" si="204"/>
        <v>NA</v>
      </c>
      <c r="AY236" s="60">
        <f>COUNTIFS(配置清单!G:G,规划及评估!G236,配置清单!H:H,"IA",配置清单!N:N,"在岗")</f>
        <v>0</v>
      </c>
      <c r="AZ236" s="61" t="str">
        <f t="shared" si="205"/>
        <v>NA</v>
      </c>
      <c r="BA236" s="60">
        <f>COUNTIFS(配置清单!G:G,G236,配置清单!H:H,"IA",配置清单!N:N,"在岗",配置清单!P:P,"&lt;&gt;暂不胜任")</f>
        <v>0</v>
      </c>
      <c r="BB236" s="61" t="str">
        <f t="shared" si="206"/>
        <v>NA</v>
      </c>
      <c r="BC236" s="60">
        <f>COUNTIFS(配置清单!G:G,规划及评估!G236,配置清单!H:H,"产品经理",配置清单!N:N,"在岗")</f>
        <v>0</v>
      </c>
      <c r="BD236" s="61" t="str">
        <f t="shared" si="207"/>
        <v>NA</v>
      </c>
      <c r="BE236" s="60">
        <f>COUNTIFS(配置清单!G:G,G236,配置清单!H:H,"产品经理",配置清单!N:N,"在岗",配置清单!P:P,"&lt;&gt;暂不胜任")</f>
        <v>0</v>
      </c>
      <c r="BF236" s="61" t="str">
        <f t="shared" si="208"/>
        <v>NA</v>
      </c>
      <c r="BG236" s="63">
        <f t="shared" si="209"/>
        <v>2</v>
      </c>
      <c r="BH236" s="64">
        <f t="shared" si="210"/>
        <v>2</v>
      </c>
      <c r="BI236" s="64">
        <f t="shared" si="211"/>
        <v>2</v>
      </c>
      <c r="BJ236" s="64">
        <f t="shared" si="212"/>
        <v>2</v>
      </c>
      <c r="BK236" s="65">
        <f t="shared" si="213"/>
        <v>1</v>
      </c>
      <c r="BL236" s="66">
        <f t="shared" si="214"/>
        <v>1</v>
      </c>
      <c r="BM236" s="92">
        <f t="shared" si="215"/>
        <v>1</v>
      </c>
      <c r="BN236" s="92">
        <f t="shared" si="216"/>
        <v>1</v>
      </c>
      <c r="BO236" s="92">
        <f t="shared" si="217"/>
        <v>0</v>
      </c>
      <c r="BP236" s="92">
        <f t="shared" si="218"/>
        <v>0</v>
      </c>
      <c r="BQ236" s="92">
        <f t="shared" si="219"/>
        <v>0</v>
      </c>
      <c r="BR236" s="92">
        <f t="shared" si="220"/>
        <v>0</v>
      </c>
      <c r="BS236" s="92">
        <f t="shared" si="221"/>
        <v>0</v>
      </c>
      <c r="BT236" s="92">
        <f t="shared" si="222"/>
        <v>0</v>
      </c>
      <c r="BU236" s="92">
        <f t="shared" si="223"/>
        <v>0</v>
      </c>
      <c r="BV236" s="92">
        <f t="shared" si="224"/>
        <v>0</v>
      </c>
      <c r="BW236" s="92">
        <f t="shared" si="225"/>
        <v>1</v>
      </c>
      <c r="BX236" s="92">
        <f t="shared" si="226"/>
        <v>1</v>
      </c>
      <c r="BY236" s="92">
        <f t="shared" si="227"/>
        <v>0</v>
      </c>
      <c r="BZ236" s="92">
        <f t="shared" si="228"/>
        <v>0</v>
      </c>
      <c r="CA236" s="92">
        <f t="shared" si="229"/>
        <v>0</v>
      </c>
      <c r="CB236" s="92">
        <f t="shared" si="230"/>
        <v>0</v>
      </c>
      <c r="CC236" s="92">
        <f t="shared" si="231"/>
        <v>0</v>
      </c>
      <c r="CD236" s="92">
        <f t="shared" si="232"/>
        <v>0</v>
      </c>
    </row>
    <row r="237" spans="1:82" hidden="1">
      <c r="A237" s="34">
        <v>23</v>
      </c>
      <c r="B237" s="34" t="s">
        <v>954</v>
      </c>
      <c r="C237" s="34" t="s">
        <v>3993</v>
      </c>
      <c r="D237" s="34" t="s">
        <v>1066</v>
      </c>
      <c r="E237" s="34" t="s">
        <v>2450</v>
      </c>
      <c r="F237" s="34" t="s">
        <v>4033</v>
      </c>
      <c r="G237" s="34" t="s">
        <v>4034</v>
      </c>
      <c r="H237" s="34" t="s">
        <v>4</v>
      </c>
      <c r="I237" s="34" t="s">
        <v>4</v>
      </c>
      <c r="J237" s="34" t="s">
        <v>34</v>
      </c>
      <c r="K237" s="34" t="s">
        <v>34</v>
      </c>
      <c r="L237" s="34" t="s">
        <v>5112</v>
      </c>
      <c r="M237" s="34" t="s">
        <v>4046</v>
      </c>
      <c r="N237" s="34">
        <v>1</v>
      </c>
      <c r="O237" s="34">
        <v>0</v>
      </c>
      <c r="P237" s="34">
        <v>0</v>
      </c>
      <c r="Q237" s="34">
        <v>0</v>
      </c>
      <c r="R237" s="34">
        <v>0</v>
      </c>
      <c r="S237" s="34">
        <v>1</v>
      </c>
      <c r="T237" s="34">
        <v>0</v>
      </c>
      <c r="U237" s="77">
        <v>0</v>
      </c>
      <c r="V237" s="34">
        <v>0</v>
      </c>
      <c r="W237" s="60">
        <f>COUNTIFS(配置清单!G:G,G237,配置清单!$H:$H,"PM",配置清单!$N:$N,"在岗")</f>
        <v>1</v>
      </c>
      <c r="X237" s="61">
        <f t="shared" si="191"/>
        <v>1</v>
      </c>
      <c r="Y237" s="60">
        <f>COUNTIFS(配置清单!$G:$G,G237,配置清单!$H:$H,"PM",配置清单!$N:$N,"在岗",配置清单!$P:$P,"&lt;&gt;暂不胜任")</f>
        <v>0</v>
      </c>
      <c r="Z237" s="61">
        <f t="shared" si="192"/>
        <v>0</v>
      </c>
      <c r="AA237" s="62">
        <f>COUNTIFS(配置清单!$G:$G,G237,配置清单!$H:$H,"SE",配置清单!$N:$N,"在岗")+COUNTIFS(配置清单!$G:$G,G237,配置清单!$H:$H,"SA",配置清单!$N:$N,"在岗")</f>
        <v>0</v>
      </c>
      <c r="AB237" s="61" t="str">
        <f t="shared" si="193"/>
        <v>NA</v>
      </c>
      <c r="AC237" s="60">
        <f>COUNTIFS(配置清单!$G:$G,G237,配置清单!$H:$H,"SE",配置清单!$N:$N,"在岗",配置清单!$P:$P,"&lt;&gt;暂不胜任")+COUNTIFS(配置清单!$G:$G,G237,配置清单!$H:$H,"SA",配置清单!$N:$N,"在岗",配置清单!$P:$P,"&lt;&gt;暂不胜任")</f>
        <v>0</v>
      </c>
      <c r="AD237" s="61" t="str">
        <f t="shared" si="194"/>
        <v>NA</v>
      </c>
      <c r="AE237" s="60">
        <f>COUNTIFS(配置清单!$G:$G,G237,配置清单!H:H,"MDE",配置清单!N:N,"在岗")</f>
        <v>0</v>
      </c>
      <c r="AF237" s="61" t="str">
        <f t="shared" si="195"/>
        <v>NA</v>
      </c>
      <c r="AG237" s="60">
        <f>COUNTIFS(配置清单!$G:$G,G237,配置清单!$H:$H,"MDE",配置清单!$N:$N,"在岗",配置清单!$P:$P,"&lt;&gt;暂不胜任")</f>
        <v>0</v>
      </c>
      <c r="AH237" s="61" t="str">
        <f t="shared" si="196"/>
        <v>NA</v>
      </c>
      <c r="AI237" s="62">
        <f>COUNTIFS(配置清单!G:G,G237,配置清单!H:H,"TPM",配置清单!N:N,"在岗")+COUNTIFS(配置清单!G:G,G237,配置清单!H:H,"TC",配置清单!N:N,"在岗")</f>
        <v>0</v>
      </c>
      <c r="AJ237" s="61" t="str">
        <f t="shared" si="197"/>
        <v>NA</v>
      </c>
      <c r="AK237" s="60">
        <f>COUNTIFS(配置清单!G:G,G237,配置清单!H:H,"TPM",配置清单!N:N,"在岗",配置清单!P:P,"&lt;&gt;暂不胜任")+COUNTIFS(配置清单!G:G,G237,配置清单!H:H,"TC",配置清单!N:N,"在岗",配置清单!P:P,"&lt;&gt;暂不胜任")</f>
        <v>0</v>
      </c>
      <c r="AL237" s="61" t="str">
        <f t="shared" si="198"/>
        <v>NA</v>
      </c>
      <c r="AM237" s="60">
        <f>COUNTIFS(配置清单!G:G,G237,配置清单!H:H,"TSE",配置清单!N:N,"在岗")</f>
        <v>0</v>
      </c>
      <c r="AN237" s="61" t="str">
        <f t="shared" si="199"/>
        <v>NA</v>
      </c>
      <c r="AO237" s="60">
        <f>COUNTIFS(配置清单!G:G,G237,配置清单!H:H,"TSE",配置清单!N:N,"在岗",配置清单!P:P,"&lt;&gt;暂不胜任")</f>
        <v>0</v>
      </c>
      <c r="AP237" s="61" t="str">
        <f t="shared" si="200"/>
        <v>NA</v>
      </c>
      <c r="AQ237" s="60">
        <f>COUNTIFS(配置清单!$G:$G,G237,配置清单!H:H,"QA",配置清单!N:N,"在岗")</f>
        <v>1</v>
      </c>
      <c r="AR237" s="61">
        <f t="shared" si="201"/>
        <v>1</v>
      </c>
      <c r="AS237" s="60">
        <f>COUNTIFS(配置清单!$G:$G,G237,配置清单!$H:$H,"QA",配置清单!$N:$N,"在岗",配置清单!$P:$P,"&lt;&gt;暂不胜任")</f>
        <v>1</v>
      </c>
      <c r="AT237" s="61">
        <f t="shared" si="202"/>
        <v>1</v>
      </c>
      <c r="AU237" s="60">
        <f>COUNTIFS(配置清单!G:G,规划及评估!G237,配置清单!H:H,"BA",配置清单!N:N,"在岗")</f>
        <v>0</v>
      </c>
      <c r="AV237" s="61" t="str">
        <f t="shared" si="203"/>
        <v>NA</v>
      </c>
      <c r="AW237" s="60">
        <f>COUNTIFS(配置清单!G:G,G237,配置清单!H:H,"BA",配置清单!N:N,"在岗",配置清单!P:P,"&lt;&gt;暂不胜任")</f>
        <v>0</v>
      </c>
      <c r="AX237" s="61" t="str">
        <f t="shared" si="204"/>
        <v>NA</v>
      </c>
      <c r="AY237" s="60">
        <f>COUNTIFS(配置清单!G:G,规划及评估!G237,配置清单!H:H,"IA",配置清单!N:N,"在岗")</f>
        <v>0</v>
      </c>
      <c r="AZ237" s="61" t="str">
        <f t="shared" si="205"/>
        <v>NA</v>
      </c>
      <c r="BA237" s="60">
        <f>COUNTIFS(配置清单!G:G,G237,配置清单!H:H,"IA",配置清单!N:N,"在岗",配置清单!P:P,"&lt;&gt;暂不胜任")</f>
        <v>0</v>
      </c>
      <c r="BB237" s="61" t="str">
        <f t="shared" si="206"/>
        <v>NA</v>
      </c>
      <c r="BC237" s="60">
        <f>COUNTIFS(配置清单!G:G,规划及评估!G237,配置清单!H:H,"产品经理",配置清单!N:N,"在岗")</f>
        <v>0</v>
      </c>
      <c r="BD237" s="61" t="str">
        <f t="shared" si="207"/>
        <v>NA</v>
      </c>
      <c r="BE237" s="60">
        <f>COUNTIFS(配置清单!G:G,G237,配置清单!H:H,"产品经理",配置清单!N:N,"在岗",配置清单!P:P,"&lt;&gt;暂不胜任")</f>
        <v>0</v>
      </c>
      <c r="BF237" s="61" t="str">
        <f t="shared" si="208"/>
        <v>NA</v>
      </c>
      <c r="BG237" s="63">
        <f t="shared" si="209"/>
        <v>2</v>
      </c>
      <c r="BH237" s="64">
        <f t="shared" si="210"/>
        <v>2</v>
      </c>
      <c r="BI237" s="64">
        <f t="shared" si="211"/>
        <v>2</v>
      </c>
      <c r="BJ237" s="64">
        <f t="shared" si="212"/>
        <v>1</v>
      </c>
      <c r="BK237" s="65">
        <f t="shared" si="213"/>
        <v>1</v>
      </c>
      <c r="BL237" s="66">
        <f t="shared" si="214"/>
        <v>0.5</v>
      </c>
      <c r="BM237" s="92">
        <f t="shared" si="215"/>
        <v>1</v>
      </c>
      <c r="BN237" s="92">
        <f t="shared" si="216"/>
        <v>0</v>
      </c>
      <c r="BO237" s="92">
        <f t="shared" si="217"/>
        <v>0</v>
      </c>
      <c r="BP237" s="92">
        <f t="shared" si="218"/>
        <v>0</v>
      </c>
      <c r="BQ237" s="92">
        <f t="shared" si="219"/>
        <v>0</v>
      </c>
      <c r="BR237" s="92">
        <f t="shared" si="220"/>
        <v>0</v>
      </c>
      <c r="BS237" s="92">
        <f t="shared" si="221"/>
        <v>0</v>
      </c>
      <c r="BT237" s="92">
        <f t="shared" si="222"/>
        <v>0</v>
      </c>
      <c r="BU237" s="92">
        <f t="shared" si="223"/>
        <v>0</v>
      </c>
      <c r="BV237" s="92">
        <f t="shared" si="224"/>
        <v>0</v>
      </c>
      <c r="BW237" s="92">
        <f t="shared" si="225"/>
        <v>1</v>
      </c>
      <c r="BX237" s="92">
        <f t="shared" si="226"/>
        <v>1</v>
      </c>
      <c r="BY237" s="92">
        <f t="shared" si="227"/>
        <v>0</v>
      </c>
      <c r="BZ237" s="92">
        <f t="shared" si="228"/>
        <v>0</v>
      </c>
      <c r="CA237" s="92">
        <f t="shared" si="229"/>
        <v>0</v>
      </c>
      <c r="CB237" s="92">
        <f t="shared" si="230"/>
        <v>0</v>
      </c>
      <c r="CC237" s="92">
        <f t="shared" si="231"/>
        <v>0</v>
      </c>
      <c r="CD237" s="92">
        <f t="shared" si="232"/>
        <v>0</v>
      </c>
    </row>
    <row r="238" spans="1:82" hidden="1">
      <c r="A238" s="34">
        <v>24</v>
      </c>
      <c r="B238" s="34" t="s">
        <v>954</v>
      </c>
      <c r="C238" s="34" t="s">
        <v>3993</v>
      </c>
      <c r="D238" s="34" t="s">
        <v>1066</v>
      </c>
      <c r="E238" s="34" t="s">
        <v>2450</v>
      </c>
      <c r="F238" s="34" t="s">
        <v>4036</v>
      </c>
      <c r="G238" s="34" t="s">
        <v>5077</v>
      </c>
      <c r="H238" s="34" t="s">
        <v>4</v>
      </c>
      <c r="I238" s="34" t="s">
        <v>4</v>
      </c>
      <c r="J238" s="34" t="s">
        <v>34</v>
      </c>
      <c r="K238" s="34" t="s">
        <v>34</v>
      </c>
      <c r="L238" s="34" t="s">
        <v>5113</v>
      </c>
      <c r="M238" s="34" t="s">
        <v>4047</v>
      </c>
      <c r="N238" s="34">
        <v>1</v>
      </c>
      <c r="O238" s="34">
        <v>0</v>
      </c>
      <c r="P238" s="34">
        <v>0</v>
      </c>
      <c r="Q238" s="34">
        <v>0</v>
      </c>
      <c r="R238" s="34">
        <v>0</v>
      </c>
      <c r="S238" s="34">
        <v>1</v>
      </c>
      <c r="T238" s="34">
        <v>0</v>
      </c>
      <c r="U238" s="77">
        <v>0</v>
      </c>
      <c r="V238" s="34">
        <v>0</v>
      </c>
      <c r="W238" s="60">
        <f>COUNTIFS(配置清单!G:G,G238,配置清单!$H:$H,"PM",配置清单!$N:$N,"在岗")</f>
        <v>1</v>
      </c>
      <c r="X238" s="61">
        <f t="shared" si="191"/>
        <v>1</v>
      </c>
      <c r="Y238" s="60">
        <f>COUNTIFS(配置清单!$G:$G,G238,配置清单!$H:$H,"PM",配置清单!$N:$N,"在岗",配置清单!$P:$P,"&lt;&gt;暂不胜任")</f>
        <v>1</v>
      </c>
      <c r="Z238" s="61">
        <f t="shared" si="192"/>
        <v>1</v>
      </c>
      <c r="AA238" s="62">
        <f>COUNTIFS(配置清单!$G:$G,G238,配置清单!$H:$H,"SE",配置清单!$N:$N,"在岗")+COUNTIFS(配置清单!$G:$G,G238,配置清单!$H:$H,"SA",配置清单!$N:$N,"在岗")</f>
        <v>0</v>
      </c>
      <c r="AB238" s="61" t="str">
        <f t="shared" si="193"/>
        <v>NA</v>
      </c>
      <c r="AC238" s="60">
        <f>COUNTIFS(配置清单!$G:$G,G238,配置清单!$H:$H,"SE",配置清单!$N:$N,"在岗",配置清单!$P:$P,"&lt;&gt;暂不胜任")+COUNTIFS(配置清单!$G:$G,G238,配置清单!$H:$H,"SA",配置清单!$N:$N,"在岗",配置清单!$P:$P,"&lt;&gt;暂不胜任")</f>
        <v>0</v>
      </c>
      <c r="AD238" s="61" t="str">
        <f t="shared" si="194"/>
        <v>NA</v>
      </c>
      <c r="AE238" s="60">
        <f>COUNTIFS(配置清单!$G:$G,G238,配置清单!H:H,"MDE",配置清单!N:N,"在岗")</f>
        <v>0</v>
      </c>
      <c r="AF238" s="61" t="str">
        <f t="shared" si="195"/>
        <v>NA</v>
      </c>
      <c r="AG238" s="60">
        <f>COUNTIFS(配置清单!$G:$G,G238,配置清单!$H:$H,"MDE",配置清单!$N:$N,"在岗",配置清单!$P:$P,"&lt;&gt;暂不胜任")</f>
        <v>0</v>
      </c>
      <c r="AH238" s="61" t="str">
        <f t="shared" si="196"/>
        <v>NA</v>
      </c>
      <c r="AI238" s="62">
        <f>COUNTIFS(配置清单!G:G,G238,配置清单!H:H,"TPM",配置清单!N:N,"在岗")+COUNTIFS(配置清单!G:G,G238,配置清单!H:H,"TC",配置清单!N:N,"在岗")</f>
        <v>0</v>
      </c>
      <c r="AJ238" s="61" t="str">
        <f t="shared" si="197"/>
        <v>NA</v>
      </c>
      <c r="AK238" s="60">
        <f>COUNTIFS(配置清单!G:G,G238,配置清单!H:H,"TPM",配置清单!N:N,"在岗",配置清单!P:P,"&lt;&gt;暂不胜任")+COUNTIFS(配置清单!G:G,G238,配置清单!H:H,"TC",配置清单!N:N,"在岗",配置清单!P:P,"&lt;&gt;暂不胜任")</f>
        <v>0</v>
      </c>
      <c r="AL238" s="61" t="str">
        <f t="shared" si="198"/>
        <v>NA</v>
      </c>
      <c r="AM238" s="60">
        <f>COUNTIFS(配置清单!G:G,G238,配置清单!H:H,"TSE",配置清单!N:N,"在岗")</f>
        <v>0</v>
      </c>
      <c r="AN238" s="61" t="str">
        <f t="shared" si="199"/>
        <v>NA</v>
      </c>
      <c r="AO238" s="60">
        <f>COUNTIFS(配置清单!G:G,G238,配置清单!H:H,"TSE",配置清单!N:N,"在岗",配置清单!P:P,"&lt;&gt;暂不胜任")</f>
        <v>0</v>
      </c>
      <c r="AP238" s="61" t="str">
        <f t="shared" si="200"/>
        <v>NA</v>
      </c>
      <c r="AQ238" s="60">
        <f>COUNTIFS(配置清单!$G:$G,G238,配置清单!H:H,"QA",配置清单!N:N,"在岗")</f>
        <v>1</v>
      </c>
      <c r="AR238" s="61">
        <f t="shared" si="201"/>
        <v>1</v>
      </c>
      <c r="AS238" s="60">
        <f>COUNTIFS(配置清单!$G:$G,G238,配置清单!$H:$H,"QA",配置清单!$N:$N,"在岗",配置清单!$P:$P,"&lt;&gt;暂不胜任")</f>
        <v>1</v>
      </c>
      <c r="AT238" s="61">
        <f t="shared" si="202"/>
        <v>1</v>
      </c>
      <c r="AU238" s="60">
        <f>COUNTIFS(配置清单!G:G,规划及评估!G238,配置清单!H:H,"BA",配置清单!N:N,"在岗")</f>
        <v>0</v>
      </c>
      <c r="AV238" s="61" t="str">
        <f t="shared" si="203"/>
        <v>NA</v>
      </c>
      <c r="AW238" s="60">
        <f>COUNTIFS(配置清单!G:G,G238,配置清单!H:H,"BA",配置清单!N:N,"在岗",配置清单!P:P,"&lt;&gt;暂不胜任")</f>
        <v>0</v>
      </c>
      <c r="AX238" s="61" t="str">
        <f t="shared" si="204"/>
        <v>NA</v>
      </c>
      <c r="AY238" s="60">
        <f>COUNTIFS(配置清单!G:G,规划及评估!G238,配置清单!H:H,"IA",配置清单!N:N,"在岗")</f>
        <v>0</v>
      </c>
      <c r="AZ238" s="61" t="str">
        <f t="shared" si="205"/>
        <v>NA</v>
      </c>
      <c r="BA238" s="60">
        <f>COUNTIFS(配置清单!G:G,G238,配置清单!H:H,"IA",配置清单!N:N,"在岗",配置清单!P:P,"&lt;&gt;暂不胜任")</f>
        <v>0</v>
      </c>
      <c r="BB238" s="61" t="str">
        <f t="shared" si="206"/>
        <v>NA</v>
      </c>
      <c r="BC238" s="60">
        <f>COUNTIFS(配置清单!G:G,规划及评估!G238,配置清单!H:H,"产品经理",配置清单!N:N,"在岗")</f>
        <v>0</v>
      </c>
      <c r="BD238" s="61" t="str">
        <f t="shared" si="207"/>
        <v>NA</v>
      </c>
      <c r="BE238" s="60">
        <f>COUNTIFS(配置清单!G:G,G238,配置清单!H:H,"产品经理",配置清单!N:N,"在岗",配置清单!P:P,"&lt;&gt;暂不胜任")</f>
        <v>0</v>
      </c>
      <c r="BF238" s="61" t="str">
        <f t="shared" si="208"/>
        <v>NA</v>
      </c>
      <c r="BG238" s="63">
        <f t="shared" si="209"/>
        <v>2</v>
      </c>
      <c r="BH238" s="64">
        <f t="shared" si="210"/>
        <v>2</v>
      </c>
      <c r="BI238" s="64">
        <f t="shared" si="211"/>
        <v>2</v>
      </c>
      <c r="BJ238" s="64">
        <f t="shared" si="212"/>
        <v>2</v>
      </c>
      <c r="BK238" s="65">
        <f t="shared" si="213"/>
        <v>1</v>
      </c>
      <c r="BL238" s="66">
        <f t="shared" si="214"/>
        <v>1</v>
      </c>
      <c r="BM238" s="92">
        <f t="shared" si="215"/>
        <v>1</v>
      </c>
      <c r="BN238" s="92">
        <f t="shared" si="216"/>
        <v>1</v>
      </c>
      <c r="BO238" s="92">
        <f t="shared" si="217"/>
        <v>0</v>
      </c>
      <c r="BP238" s="92">
        <f t="shared" si="218"/>
        <v>0</v>
      </c>
      <c r="BQ238" s="92">
        <f t="shared" si="219"/>
        <v>0</v>
      </c>
      <c r="BR238" s="92">
        <f t="shared" si="220"/>
        <v>0</v>
      </c>
      <c r="BS238" s="92">
        <f t="shared" si="221"/>
        <v>0</v>
      </c>
      <c r="BT238" s="92">
        <f t="shared" si="222"/>
        <v>0</v>
      </c>
      <c r="BU238" s="92">
        <f t="shared" si="223"/>
        <v>0</v>
      </c>
      <c r="BV238" s="92">
        <f t="shared" si="224"/>
        <v>0</v>
      </c>
      <c r="BW238" s="92">
        <f t="shared" si="225"/>
        <v>1</v>
      </c>
      <c r="BX238" s="92">
        <f t="shared" si="226"/>
        <v>1</v>
      </c>
      <c r="BY238" s="92">
        <f t="shared" si="227"/>
        <v>0</v>
      </c>
      <c r="BZ238" s="92">
        <f t="shared" si="228"/>
        <v>0</v>
      </c>
      <c r="CA238" s="92">
        <f t="shared" si="229"/>
        <v>0</v>
      </c>
      <c r="CB238" s="92">
        <f t="shared" si="230"/>
        <v>0</v>
      </c>
      <c r="CC238" s="92">
        <f t="shared" si="231"/>
        <v>0</v>
      </c>
      <c r="CD238" s="92">
        <f t="shared" si="232"/>
        <v>0</v>
      </c>
    </row>
    <row r="239" spans="1:82" hidden="1">
      <c r="A239" s="34">
        <v>25</v>
      </c>
      <c r="B239" s="34" t="s">
        <v>954</v>
      </c>
      <c r="C239" s="34" t="s">
        <v>3993</v>
      </c>
      <c r="D239" s="34" t="s">
        <v>1066</v>
      </c>
      <c r="E239" s="34" t="s">
        <v>2450</v>
      </c>
      <c r="F239" s="34" t="s">
        <v>4038</v>
      </c>
      <c r="G239" s="34" t="s">
        <v>4039</v>
      </c>
      <c r="H239" s="34" t="s">
        <v>4</v>
      </c>
      <c r="I239" s="34" t="s">
        <v>4</v>
      </c>
      <c r="J239" s="34" t="s">
        <v>34</v>
      </c>
      <c r="K239" s="34" t="s">
        <v>34</v>
      </c>
      <c r="L239" s="34" t="s">
        <v>5112</v>
      </c>
      <c r="M239" s="34" t="s">
        <v>4046</v>
      </c>
      <c r="N239" s="34">
        <v>1</v>
      </c>
      <c r="O239" s="34">
        <v>0</v>
      </c>
      <c r="P239" s="34">
        <v>0</v>
      </c>
      <c r="Q239" s="34">
        <v>0</v>
      </c>
      <c r="R239" s="34">
        <v>0</v>
      </c>
      <c r="S239" s="34">
        <v>1</v>
      </c>
      <c r="T239" s="34">
        <v>0</v>
      </c>
      <c r="U239" s="77">
        <v>0</v>
      </c>
      <c r="V239" s="34">
        <v>0</v>
      </c>
      <c r="W239" s="60">
        <f>COUNTIFS(配置清单!G:G,G239,配置清单!$H:$H,"PM",配置清单!$N:$N,"在岗")</f>
        <v>1</v>
      </c>
      <c r="X239" s="61">
        <f t="shared" si="191"/>
        <v>1</v>
      </c>
      <c r="Y239" s="60">
        <f>COUNTIFS(配置清单!$G:$G,G239,配置清单!$H:$H,"PM",配置清单!$N:$N,"在岗",配置清单!$P:$P,"&lt;&gt;暂不胜任")</f>
        <v>1</v>
      </c>
      <c r="Z239" s="61">
        <f t="shared" si="192"/>
        <v>1</v>
      </c>
      <c r="AA239" s="62">
        <f>COUNTIFS(配置清单!$G:$G,G239,配置清单!$H:$H,"SE",配置清单!$N:$N,"在岗")+COUNTIFS(配置清单!$G:$G,G239,配置清单!$H:$H,"SA",配置清单!$N:$N,"在岗")</f>
        <v>0</v>
      </c>
      <c r="AB239" s="61" t="str">
        <f t="shared" si="193"/>
        <v>NA</v>
      </c>
      <c r="AC239" s="60">
        <f>COUNTIFS(配置清单!$G:$G,G239,配置清单!$H:$H,"SE",配置清单!$N:$N,"在岗",配置清单!$P:$P,"&lt;&gt;暂不胜任")+COUNTIFS(配置清单!$G:$G,G239,配置清单!$H:$H,"SA",配置清单!$N:$N,"在岗",配置清单!$P:$P,"&lt;&gt;暂不胜任")</f>
        <v>0</v>
      </c>
      <c r="AD239" s="61" t="str">
        <f t="shared" si="194"/>
        <v>NA</v>
      </c>
      <c r="AE239" s="60">
        <f>COUNTIFS(配置清单!$G:$G,G239,配置清单!H:H,"MDE",配置清单!N:N,"在岗")</f>
        <v>0</v>
      </c>
      <c r="AF239" s="61" t="str">
        <f t="shared" si="195"/>
        <v>NA</v>
      </c>
      <c r="AG239" s="60">
        <f>COUNTIFS(配置清单!$G:$G,G239,配置清单!$H:$H,"MDE",配置清单!$N:$N,"在岗",配置清单!$P:$P,"&lt;&gt;暂不胜任")</f>
        <v>0</v>
      </c>
      <c r="AH239" s="61" t="str">
        <f t="shared" si="196"/>
        <v>NA</v>
      </c>
      <c r="AI239" s="62">
        <f>COUNTIFS(配置清单!G:G,G239,配置清单!H:H,"TPM",配置清单!N:N,"在岗")+COUNTIFS(配置清单!G:G,G239,配置清单!H:H,"TC",配置清单!N:N,"在岗")</f>
        <v>0</v>
      </c>
      <c r="AJ239" s="61" t="str">
        <f t="shared" si="197"/>
        <v>NA</v>
      </c>
      <c r="AK239" s="60">
        <f>COUNTIFS(配置清单!G:G,G239,配置清单!H:H,"TPM",配置清单!N:N,"在岗",配置清单!P:P,"&lt;&gt;暂不胜任")+COUNTIFS(配置清单!G:G,G239,配置清单!H:H,"TC",配置清单!N:N,"在岗",配置清单!P:P,"&lt;&gt;暂不胜任")</f>
        <v>0</v>
      </c>
      <c r="AL239" s="61" t="str">
        <f t="shared" si="198"/>
        <v>NA</v>
      </c>
      <c r="AM239" s="60">
        <f>COUNTIFS(配置清单!G:G,G239,配置清单!H:H,"TSE",配置清单!N:N,"在岗")</f>
        <v>0</v>
      </c>
      <c r="AN239" s="61" t="str">
        <f t="shared" si="199"/>
        <v>NA</v>
      </c>
      <c r="AO239" s="60">
        <f>COUNTIFS(配置清单!G:G,G239,配置清单!H:H,"TSE",配置清单!N:N,"在岗",配置清单!P:P,"&lt;&gt;暂不胜任")</f>
        <v>0</v>
      </c>
      <c r="AP239" s="61" t="str">
        <f t="shared" si="200"/>
        <v>NA</v>
      </c>
      <c r="AQ239" s="60">
        <f>COUNTIFS(配置清单!$G:$G,G239,配置清单!H:H,"QA",配置清单!N:N,"在岗")</f>
        <v>1</v>
      </c>
      <c r="AR239" s="61">
        <f t="shared" si="201"/>
        <v>1</v>
      </c>
      <c r="AS239" s="60">
        <f>COUNTIFS(配置清单!$G:$G,G239,配置清单!$H:$H,"QA",配置清单!$N:$N,"在岗",配置清单!$P:$P,"&lt;&gt;暂不胜任")</f>
        <v>1</v>
      </c>
      <c r="AT239" s="61">
        <f t="shared" si="202"/>
        <v>1</v>
      </c>
      <c r="AU239" s="60">
        <f>COUNTIFS(配置清单!G:G,规划及评估!G239,配置清单!H:H,"BA",配置清单!N:N,"在岗")</f>
        <v>0</v>
      </c>
      <c r="AV239" s="61" t="str">
        <f t="shared" si="203"/>
        <v>NA</v>
      </c>
      <c r="AW239" s="60">
        <f>COUNTIFS(配置清单!G:G,G239,配置清单!H:H,"BA",配置清单!N:N,"在岗",配置清单!P:P,"&lt;&gt;暂不胜任")</f>
        <v>0</v>
      </c>
      <c r="AX239" s="61" t="str">
        <f t="shared" si="204"/>
        <v>NA</v>
      </c>
      <c r="AY239" s="60">
        <f>COUNTIFS(配置清单!G:G,规划及评估!G239,配置清单!H:H,"IA",配置清单!N:N,"在岗")</f>
        <v>0</v>
      </c>
      <c r="AZ239" s="61" t="str">
        <f t="shared" si="205"/>
        <v>NA</v>
      </c>
      <c r="BA239" s="60">
        <f>COUNTIFS(配置清单!G:G,G239,配置清单!H:H,"IA",配置清单!N:N,"在岗",配置清单!P:P,"&lt;&gt;暂不胜任")</f>
        <v>0</v>
      </c>
      <c r="BB239" s="61" t="str">
        <f t="shared" si="206"/>
        <v>NA</v>
      </c>
      <c r="BC239" s="60">
        <f>COUNTIFS(配置清单!G:G,规划及评估!G239,配置清单!H:H,"产品经理",配置清单!N:N,"在岗")</f>
        <v>0</v>
      </c>
      <c r="BD239" s="61" t="str">
        <f t="shared" si="207"/>
        <v>NA</v>
      </c>
      <c r="BE239" s="60">
        <f>COUNTIFS(配置清单!G:G,G239,配置清单!H:H,"产品经理",配置清单!N:N,"在岗",配置清单!P:P,"&lt;&gt;暂不胜任")</f>
        <v>0</v>
      </c>
      <c r="BF239" s="61" t="str">
        <f t="shared" si="208"/>
        <v>NA</v>
      </c>
      <c r="BG239" s="63">
        <f t="shared" si="209"/>
        <v>2</v>
      </c>
      <c r="BH239" s="64">
        <f t="shared" si="210"/>
        <v>2</v>
      </c>
      <c r="BI239" s="64">
        <f t="shared" si="211"/>
        <v>2</v>
      </c>
      <c r="BJ239" s="64">
        <f t="shared" si="212"/>
        <v>2</v>
      </c>
      <c r="BK239" s="65">
        <f t="shared" si="213"/>
        <v>1</v>
      </c>
      <c r="BL239" s="66">
        <f t="shared" si="214"/>
        <v>1</v>
      </c>
      <c r="BM239" s="92">
        <f t="shared" si="215"/>
        <v>1</v>
      </c>
      <c r="BN239" s="92">
        <f t="shared" si="216"/>
        <v>1</v>
      </c>
      <c r="BO239" s="92">
        <f t="shared" si="217"/>
        <v>0</v>
      </c>
      <c r="BP239" s="92">
        <f t="shared" si="218"/>
        <v>0</v>
      </c>
      <c r="BQ239" s="92">
        <f t="shared" si="219"/>
        <v>0</v>
      </c>
      <c r="BR239" s="92">
        <f t="shared" si="220"/>
        <v>0</v>
      </c>
      <c r="BS239" s="92">
        <f t="shared" si="221"/>
        <v>0</v>
      </c>
      <c r="BT239" s="92">
        <f t="shared" si="222"/>
        <v>0</v>
      </c>
      <c r="BU239" s="92">
        <f t="shared" si="223"/>
        <v>0</v>
      </c>
      <c r="BV239" s="92">
        <f t="shared" si="224"/>
        <v>0</v>
      </c>
      <c r="BW239" s="92">
        <f t="shared" si="225"/>
        <v>1</v>
      </c>
      <c r="BX239" s="92">
        <f t="shared" si="226"/>
        <v>1</v>
      </c>
      <c r="BY239" s="92">
        <f t="shared" si="227"/>
        <v>0</v>
      </c>
      <c r="BZ239" s="92">
        <f t="shared" si="228"/>
        <v>0</v>
      </c>
      <c r="CA239" s="92">
        <f t="shared" si="229"/>
        <v>0</v>
      </c>
      <c r="CB239" s="92">
        <f t="shared" si="230"/>
        <v>0</v>
      </c>
      <c r="CC239" s="92">
        <f t="shared" si="231"/>
        <v>0</v>
      </c>
      <c r="CD239" s="92">
        <f t="shared" si="232"/>
        <v>0</v>
      </c>
    </row>
    <row r="240" spans="1:82" hidden="1">
      <c r="A240" s="34">
        <v>26</v>
      </c>
      <c r="B240" s="34" t="s">
        <v>954</v>
      </c>
      <c r="C240" s="34" t="s">
        <v>3993</v>
      </c>
      <c r="D240" s="34" t="s">
        <v>1066</v>
      </c>
      <c r="E240" s="34" t="s">
        <v>2450</v>
      </c>
      <c r="F240" s="34" t="s">
        <v>4038</v>
      </c>
      <c r="G240" s="34" t="s">
        <v>5078</v>
      </c>
      <c r="H240" s="34" t="s">
        <v>4</v>
      </c>
      <c r="I240" s="34" t="s">
        <v>4</v>
      </c>
      <c r="J240" s="34" t="s">
        <v>34</v>
      </c>
      <c r="K240" s="34" t="s">
        <v>34</v>
      </c>
      <c r="L240" s="34" t="s">
        <v>5112</v>
      </c>
      <c r="M240" s="34" t="s">
        <v>4046</v>
      </c>
      <c r="N240" s="34">
        <v>1</v>
      </c>
      <c r="O240" s="34">
        <v>0</v>
      </c>
      <c r="P240" s="34">
        <v>0</v>
      </c>
      <c r="Q240" s="34">
        <v>0</v>
      </c>
      <c r="R240" s="34">
        <v>0</v>
      </c>
      <c r="S240" s="34">
        <v>1</v>
      </c>
      <c r="T240" s="34">
        <v>0</v>
      </c>
      <c r="U240" s="77">
        <v>0</v>
      </c>
      <c r="V240" s="34">
        <v>0</v>
      </c>
      <c r="W240" s="60">
        <f>COUNTIFS(配置清单!G:G,G240,配置清单!$H:$H,"PM",配置清单!$N:$N,"在岗")</f>
        <v>1</v>
      </c>
      <c r="X240" s="61">
        <f t="shared" si="191"/>
        <v>1</v>
      </c>
      <c r="Y240" s="60">
        <f>COUNTIFS(配置清单!$G:$G,G240,配置清单!$H:$H,"PM",配置清单!$N:$N,"在岗",配置清单!$P:$P,"&lt;&gt;暂不胜任")</f>
        <v>1</v>
      </c>
      <c r="Z240" s="61">
        <f t="shared" si="192"/>
        <v>1</v>
      </c>
      <c r="AA240" s="62">
        <f>COUNTIFS(配置清单!$G:$G,G240,配置清单!$H:$H,"SE",配置清单!$N:$N,"在岗")+COUNTIFS(配置清单!$G:$G,G240,配置清单!$H:$H,"SA",配置清单!$N:$N,"在岗")</f>
        <v>0</v>
      </c>
      <c r="AB240" s="61" t="str">
        <f t="shared" si="193"/>
        <v>NA</v>
      </c>
      <c r="AC240" s="60">
        <f>COUNTIFS(配置清单!$G:$G,G240,配置清单!$H:$H,"SE",配置清单!$N:$N,"在岗",配置清单!$P:$P,"&lt;&gt;暂不胜任")+COUNTIFS(配置清单!$G:$G,G240,配置清单!$H:$H,"SA",配置清单!$N:$N,"在岗",配置清单!$P:$P,"&lt;&gt;暂不胜任")</f>
        <v>0</v>
      </c>
      <c r="AD240" s="61" t="str">
        <f t="shared" si="194"/>
        <v>NA</v>
      </c>
      <c r="AE240" s="60">
        <f>COUNTIFS(配置清单!$G:$G,G240,配置清单!H:H,"MDE",配置清单!N:N,"在岗")</f>
        <v>0</v>
      </c>
      <c r="AF240" s="61" t="str">
        <f t="shared" si="195"/>
        <v>NA</v>
      </c>
      <c r="AG240" s="60">
        <f>COUNTIFS(配置清单!$G:$G,G240,配置清单!$H:$H,"MDE",配置清单!$N:$N,"在岗",配置清单!$P:$P,"&lt;&gt;暂不胜任")</f>
        <v>0</v>
      </c>
      <c r="AH240" s="61" t="str">
        <f t="shared" si="196"/>
        <v>NA</v>
      </c>
      <c r="AI240" s="62">
        <f>COUNTIFS(配置清单!G:G,G240,配置清单!H:H,"TPM",配置清单!N:N,"在岗")+COUNTIFS(配置清单!G:G,G240,配置清单!H:H,"TC",配置清单!N:N,"在岗")</f>
        <v>0</v>
      </c>
      <c r="AJ240" s="61" t="str">
        <f t="shared" si="197"/>
        <v>NA</v>
      </c>
      <c r="AK240" s="60">
        <f>COUNTIFS(配置清单!G:G,G240,配置清单!H:H,"TPM",配置清单!N:N,"在岗",配置清单!P:P,"&lt;&gt;暂不胜任")+COUNTIFS(配置清单!G:G,G240,配置清单!H:H,"TC",配置清单!N:N,"在岗",配置清单!P:P,"&lt;&gt;暂不胜任")</f>
        <v>0</v>
      </c>
      <c r="AL240" s="61" t="str">
        <f t="shared" si="198"/>
        <v>NA</v>
      </c>
      <c r="AM240" s="60">
        <f>COUNTIFS(配置清单!G:G,G240,配置清单!H:H,"TSE",配置清单!N:N,"在岗")</f>
        <v>0</v>
      </c>
      <c r="AN240" s="61" t="str">
        <f t="shared" si="199"/>
        <v>NA</v>
      </c>
      <c r="AO240" s="60">
        <f>COUNTIFS(配置清单!G:G,G240,配置清单!H:H,"TSE",配置清单!N:N,"在岗",配置清单!P:P,"&lt;&gt;暂不胜任")</f>
        <v>0</v>
      </c>
      <c r="AP240" s="61" t="str">
        <f t="shared" si="200"/>
        <v>NA</v>
      </c>
      <c r="AQ240" s="60">
        <f>COUNTIFS(配置清单!$G:$G,G240,配置清单!H:H,"QA",配置清单!N:N,"在岗")</f>
        <v>1</v>
      </c>
      <c r="AR240" s="61">
        <f t="shared" si="201"/>
        <v>1</v>
      </c>
      <c r="AS240" s="60">
        <f>COUNTIFS(配置清单!$G:$G,G240,配置清单!$H:$H,"QA",配置清单!$N:$N,"在岗",配置清单!$P:$P,"&lt;&gt;暂不胜任")</f>
        <v>1</v>
      </c>
      <c r="AT240" s="61">
        <f t="shared" si="202"/>
        <v>1</v>
      </c>
      <c r="AU240" s="60">
        <f>COUNTIFS(配置清单!G:G,规划及评估!G240,配置清单!H:H,"BA",配置清单!N:N,"在岗")</f>
        <v>0</v>
      </c>
      <c r="AV240" s="61" t="str">
        <f t="shared" si="203"/>
        <v>NA</v>
      </c>
      <c r="AW240" s="60">
        <f>COUNTIFS(配置清单!G:G,G240,配置清单!H:H,"BA",配置清单!N:N,"在岗",配置清单!P:P,"&lt;&gt;暂不胜任")</f>
        <v>0</v>
      </c>
      <c r="AX240" s="61" t="str">
        <f t="shared" si="204"/>
        <v>NA</v>
      </c>
      <c r="AY240" s="60">
        <f>COUNTIFS(配置清单!G:G,规划及评估!G240,配置清单!H:H,"IA",配置清单!N:N,"在岗")</f>
        <v>0</v>
      </c>
      <c r="AZ240" s="61" t="str">
        <f t="shared" si="205"/>
        <v>NA</v>
      </c>
      <c r="BA240" s="60">
        <f>COUNTIFS(配置清单!G:G,G240,配置清单!H:H,"IA",配置清单!N:N,"在岗",配置清单!P:P,"&lt;&gt;暂不胜任")</f>
        <v>0</v>
      </c>
      <c r="BB240" s="61" t="str">
        <f t="shared" si="206"/>
        <v>NA</v>
      </c>
      <c r="BC240" s="60">
        <f>COUNTIFS(配置清单!G:G,规划及评估!G240,配置清单!H:H,"产品经理",配置清单!N:N,"在岗")</f>
        <v>0</v>
      </c>
      <c r="BD240" s="61" t="str">
        <f t="shared" si="207"/>
        <v>NA</v>
      </c>
      <c r="BE240" s="60">
        <f>COUNTIFS(配置清单!G:G,G240,配置清单!H:H,"产品经理",配置清单!N:N,"在岗",配置清单!P:P,"&lt;&gt;暂不胜任")</f>
        <v>0</v>
      </c>
      <c r="BF240" s="61" t="str">
        <f t="shared" si="208"/>
        <v>NA</v>
      </c>
      <c r="BG240" s="63">
        <f t="shared" si="209"/>
        <v>2</v>
      </c>
      <c r="BH240" s="64">
        <f t="shared" si="210"/>
        <v>2</v>
      </c>
      <c r="BI240" s="64">
        <f t="shared" si="211"/>
        <v>2</v>
      </c>
      <c r="BJ240" s="64">
        <f t="shared" si="212"/>
        <v>2</v>
      </c>
      <c r="BK240" s="65">
        <f t="shared" si="213"/>
        <v>1</v>
      </c>
      <c r="BL240" s="66">
        <f t="shared" si="214"/>
        <v>1</v>
      </c>
      <c r="BM240" s="92">
        <f t="shared" si="215"/>
        <v>1</v>
      </c>
      <c r="BN240" s="92">
        <f t="shared" si="216"/>
        <v>1</v>
      </c>
      <c r="BO240" s="92">
        <f t="shared" si="217"/>
        <v>0</v>
      </c>
      <c r="BP240" s="92">
        <f t="shared" si="218"/>
        <v>0</v>
      </c>
      <c r="BQ240" s="92">
        <f t="shared" si="219"/>
        <v>0</v>
      </c>
      <c r="BR240" s="92">
        <f t="shared" si="220"/>
        <v>0</v>
      </c>
      <c r="BS240" s="92">
        <f t="shared" si="221"/>
        <v>0</v>
      </c>
      <c r="BT240" s="92">
        <f t="shared" si="222"/>
        <v>0</v>
      </c>
      <c r="BU240" s="92">
        <f t="shared" si="223"/>
        <v>0</v>
      </c>
      <c r="BV240" s="92">
        <f t="shared" si="224"/>
        <v>0</v>
      </c>
      <c r="BW240" s="92">
        <f t="shared" si="225"/>
        <v>1</v>
      </c>
      <c r="BX240" s="92">
        <f t="shared" si="226"/>
        <v>1</v>
      </c>
      <c r="BY240" s="92">
        <f t="shared" si="227"/>
        <v>0</v>
      </c>
      <c r="BZ240" s="92">
        <f t="shared" si="228"/>
        <v>0</v>
      </c>
      <c r="CA240" s="92">
        <f t="shared" si="229"/>
        <v>0</v>
      </c>
      <c r="CB240" s="92">
        <f t="shared" si="230"/>
        <v>0</v>
      </c>
      <c r="CC240" s="92">
        <f t="shared" si="231"/>
        <v>0</v>
      </c>
      <c r="CD240" s="92">
        <f t="shared" si="232"/>
        <v>0</v>
      </c>
    </row>
    <row r="241" spans="1:82" hidden="1">
      <c r="A241" s="34">
        <v>27</v>
      </c>
      <c r="B241" s="34" t="s">
        <v>954</v>
      </c>
      <c r="C241" s="34" t="s">
        <v>3993</v>
      </c>
      <c r="D241" s="34" t="s">
        <v>1066</v>
      </c>
      <c r="E241" s="34" t="s">
        <v>2450</v>
      </c>
      <c r="F241" s="34" t="s">
        <v>4040</v>
      </c>
      <c r="G241" s="34" t="s">
        <v>4041</v>
      </c>
      <c r="H241" s="34" t="s">
        <v>4</v>
      </c>
      <c r="I241" s="34" t="s">
        <v>4</v>
      </c>
      <c r="J241" s="34" t="s">
        <v>34</v>
      </c>
      <c r="K241" s="34" t="s">
        <v>34</v>
      </c>
      <c r="L241" s="34" t="s">
        <v>5113</v>
      </c>
      <c r="M241" s="34" t="s">
        <v>4047</v>
      </c>
      <c r="N241" s="34">
        <v>1</v>
      </c>
      <c r="O241" s="34">
        <v>0</v>
      </c>
      <c r="P241" s="34">
        <v>0</v>
      </c>
      <c r="Q241" s="34">
        <v>0</v>
      </c>
      <c r="R241" s="34">
        <v>0</v>
      </c>
      <c r="S241" s="34">
        <v>1</v>
      </c>
      <c r="T241" s="34">
        <v>0</v>
      </c>
      <c r="U241" s="77">
        <v>0</v>
      </c>
      <c r="V241" s="34">
        <v>0</v>
      </c>
      <c r="W241" s="60">
        <f>COUNTIFS(配置清单!G:G,G241,配置清单!$H:$H,"PM",配置清单!$N:$N,"在岗")</f>
        <v>1</v>
      </c>
      <c r="X241" s="61">
        <f t="shared" si="191"/>
        <v>1</v>
      </c>
      <c r="Y241" s="60">
        <f>COUNTIFS(配置清单!$G:$G,G241,配置清单!$H:$H,"PM",配置清单!$N:$N,"在岗",配置清单!$P:$P,"&lt;&gt;暂不胜任")</f>
        <v>1</v>
      </c>
      <c r="Z241" s="61">
        <f t="shared" si="192"/>
        <v>1</v>
      </c>
      <c r="AA241" s="62">
        <f>COUNTIFS(配置清单!$G:$G,G241,配置清单!$H:$H,"SE",配置清单!$N:$N,"在岗")+COUNTIFS(配置清单!$G:$G,G241,配置清单!$H:$H,"SA",配置清单!$N:$N,"在岗")</f>
        <v>0</v>
      </c>
      <c r="AB241" s="61" t="str">
        <f t="shared" si="193"/>
        <v>NA</v>
      </c>
      <c r="AC241" s="60">
        <f>COUNTIFS(配置清单!$G:$G,G241,配置清单!$H:$H,"SE",配置清单!$N:$N,"在岗",配置清单!$P:$P,"&lt;&gt;暂不胜任")+COUNTIFS(配置清单!$G:$G,G241,配置清单!$H:$H,"SA",配置清单!$N:$N,"在岗",配置清单!$P:$P,"&lt;&gt;暂不胜任")</f>
        <v>0</v>
      </c>
      <c r="AD241" s="61" t="str">
        <f t="shared" si="194"/>
        <v>NA</v>
      </c>
      <c r="AE241" s="60">
        <f>COUNTIFS(配置清单!$G:$G,G241,配置清单!H:H,"MDE",配置清单!N:N,"在岗")</f>
        <v>0</v>
      </c>
      <c r="AF241" s="61" t="str">
        <f t="shared" si="195"/>
        <v>NA</v>
      </c>
      <c r="AG241" s="60">
        <f>COUNTIFS(配置清单!$G:$G,G241,配置清单!$H:$H,"MDE",配置清单!$N:$N,"在岗",配置清单!$P:$P,"&lt;&gt;暂不胜任")</f>
        <v>0</v>
      </c>
      <c r="AH241" s="61" t="str">
        <f t="shared" si="196"/>
        <v>NA</v>
      </c>
      <c r="AI241" s="62">
        <f>COUNTIFS(配置清单!G:G,G241,配置清单!H:H,"TPM",配置清单!N:N,"在岗")+COUNTIFS(配置清单!G:G,G241,配置清单!H:H,"TC",配置清单!N:N,"在岗")</f>
        <v>0</v>
      </c>
      <c r="AJ241" s="61" t="str">
        <f t="shared" si="197"/>
        <v>NA</v>
      </c>
      <c r="AK241" s="60">
        <f>COUNTIFS(配置清单!G:G,G241,配置清单!H:H,"TPM",配置清单!N:N,"在岗",配置清单!P:P,"&lt;&gt;暂不胜任")+COUNTIFS(配置清单!G:G,G241,配置清单!H:H,"TC",配置清单!N:N,"在岗",配置清单!P:P,"&lt;&gt;暂不胜任")</f>
        <v>0</v>
      </c>
      <c r="AL241" s="61" t="str">
        <f t="shared" si="198"/>
        <v>NA</v>
      </c>
      <c r="AM241" s="60">
        <f>COUNTIFS(配置清单!G:G,G241,配置清单!H:H,"TSE",配置清单!N:N,"在岗")</f>
        <v>0</v>
      </c>
      <c r="AN241" s="61" t="str">
        <f t="shared" si="199"/>
        <v>NA</v>
      </c>
      <c r="AO241" s="60">
        <f>COUNTIFS(配置清单!G:G,G241,配置清单!H:H,"TSE",配置清单!N:N,"在岗",配置清单!P:P,"&lt;&gt;暂不胜任")</f>
        <v>0</v>
      </c>
      <c r="AP241" s="61" t="str">
        <f t="shared" si="200"/>
        <v>NA</v>
      </c>
      <c r="AQ241" s="60">
        <f>COUNTIFS(配置清单!$G:$G,G241,配置清单!H:H,"QA",配置清单!N:N,"在岗")</f>
        <v>1</v>
      </c>
      <c r="AR241" s="61">
        <f t="shared" si="201"/>
        <v>1</v>
      </c>
      <c r="AS241" s="60">
        <f>COUNTIFS(配置清单!$G:$G,G241,配置清单!$H:$H,"QA",配置清单!$N:$N,"在岗",配置清单!$P:$P,"&lt;&gt;暂不胜任")</f>
        <v>1</v>
      </c>
      <c r="AT241" s="61">
        <f t="shared" si="202"/>
        <v>1</v>
      </c>
      <c r="AU241" s="60">
        <f>COUNTIFS(配置清单!G:G,规划及评估!G241,配置清单!H:H,"BA",配置清单!N:N,"在岗")</f>
        <v>0</v>
      </c>
      <c r="AV241" s="61" t="str">
        <f t="shared" si="203"/>
        <v>NA</v>
      </c>
      <c r="AW241" s="60">
        <f>COUNTIFS(配置清单!G:G,G241,配置清单!H:H,"BA",配置清单!N:N,"在岗",配置清单!P:P,"&lt;&gt;暂不胜任")</f>
        <v>0</v>
      </c>
      <c r="AX241" s="61" t="str">
        <f t="shared" si="204"/>
        <v>NA</v>
      </c>
      <c r="AY241" s="60">
        <f>COUNTIFS(配置清单!G:G,规划及评估!G241,配置清单!H:H,"IA",配置清单!N:N,"在岗")</f>
        <v>0</v>
      </c>
      <c r="AZ241" s="61" t="str">
        <f t="shared" si="205"/>
        <v>NA</v>
      </c>
      <c r="BA241" s="60">
        <f>COUNTIFS(配置清单!G:G,G241,配置清单!H:H,"IA",配置清单!N:N,"在岗",配置清单!P:P,"&lt;&gt;暂不胜任")</f>
        <v>0</v>
      </c>
      <c r="BB241" s="61" t="str">
        <f t="shared" si="206"/>
        <v>NA</v>
      </c>
      <c r="BC241" s="60">
        <f>COUNTIFS(配置清单!G:G,规划及评估!G241,配置清单!H:H,"产品经理",配置清单!N:N,"在岗")</f>
        <v>0</v>
      </c>
      <c r="BD241" s="61" t="str">
        <f t="shared" si="207"/>
        <v>NA</v>
      </c>
      <c r="BE241" s="60">
        <f>COUNTIFS(配置清单!G:G,G241,配置清单!H:H,"产品经理",配置清单!N:N,"在岗",配置清单!P:P,"&lt;&gt;暂不胜任")</f>
        <v>0</v>
      </c>
      <c r="BF241" s="61" t="str">
        <f t="shared" si="208"/>
        <v>NA</v>
      </c>
      <c r="BG241" s="63">
        <f t="shared" si="209"/>
        <v>2</v>
      </c>
      <c r="BH241" s="64">
        <f t="shared" si="210"/>
        <v>2</v>
      </c>
      <c r="BI241" s="64">
        <f t="shared" si="211"/>
        <v>2</v>
      </c>
      <c r="BJ241" s="64">
        <f t="shared" si="212"/>
        <v>2</v>
      </c>
      <c r="BK241" s="65">
        <f t="shared" si="213"/>
        <v>1</v>
      </c>
      <c r="BL241" s="66">
        <f t="shared" si="214"/>
        <v>1</v>
      </c>
      <c r="BM241" s="92">
        <f t="shared" si="215"/>
        <v>1</v>
      </c>
      <c r="BN241" s="92">
        <f t="shared" si="216"/>
        <v>1</v>
      </c>
      <c r="BO241" s="92">
        <f t="shared" si="217"/>
        <v>0</v>
      </c>
      <c r="BP241" s="92">
        <f t="shared" si="218"/>
        <v>0</v>
      </c>
      <c r="BQ241" s="92">
        <f t="shared" si="219"/>
        <v>0</v>
      </c>
      <c r="BR241" s="92">
        <f t="shared" si="220"/>
        <v>0</v>
      </c>
      <c r="BS241" s="92">
        <f t="shared" si="221"/>
        <v>0</v>
      </c>
      <c r="BT241" s="92">
        <f t="shared" si="222"/>
        <v>0</v>
      </c>
      <c r="BU241" s="92">
        <f t="shared" si="223"/>
        <v>0</v>
      </c>
      <c r="BV241" s="92">
        <f t="shared" si="224"/>
        <v>0</v>
      </c>
      <c r="BW241" s="92">
        <f t="shared" si="225"/>
        <v>1</v>
      </c>
      <c r="BX241" s="92">
        <f t="shared" si="226"/>
        <v>1</v>
      </c>
      <c r="BY241" s="92">
        <f t="shared" si="227"/>
        <v>0</v>
      </c>
      <c r="BZ241" s="92">
        <f t="shared" si="228"/>
        <v>0</v>
      </c>
      <c r="CA241" s="92">
        <f t="shared" si="229"/>
        <v>0</v>
      </c>
      <c r="CB241" s="92">
        <f t="shared" si="230"/>
        <v>0</v>
      </c>
      <c r="CC241" s="92">
        <f t="shared" si="231"/>
        <v>0</v>
      </c>
      <c r="CD241" s="92">
        <f t="shared" si="232"/>
        <v>0</v>
      </c>
    </row>
    <row r="242" spans="1:82" hidden="1">
      <c r="A242" s="34">
        <v>28</v>
      </c>
      <c r="B242" s="34" t="s">
        <v>954</v>
      </c>
      <c r="C242" s="34" t="s">
        <v>3993</v>
      </c>
      <c r="D242" s="34" t="s">
        <v>1066</v>
      </c>
      <c r="E242" s="34" t="s">
        <v>2450</v>
      </c>
      <c r="F242" s="34" t="s">
        <v>4037</v>
      </c>
      <c r="G242" s="34" t="s">
        <v>5080</v>
      </c>
      <c r="H242" s="34" t="s">
        <v>4</v>
      </c>
      <c r="I242" s="34" t="s">
        <v>4</v>
      </c>
      <c r="J242" s="34" t="s">
        <v>34</v>
      </c>
      <c r="K242" s="34" t="s">
        <v>34</v>
      </c>
      <c r="L242" s="34" t="s">
        <v>5113</v>
      </c>
      <c r="M242" s="34" t="s">
        <v>4047</v>
      </c>
      <c r="N242" s="34">
        <v>1</v>
      </c>
      <c r="O242" s="34">
        <v>0</v>
      </c>
      <c r="P242" s="34">
        <v>0</v>
      </c>
      <c r="Q242" s="34">
        <v>0</v>
      </c>
      <c r="R242" s="34">
        <v>0</v>
      </c>
      <c r="S242" s="34">
        <v>1</v>
      </c>
      <c r="T242" s="34">
        <v>0</v>
      </c>
      <c r="U242" s="77">
        <v>0</v>
      </c>
      <c r="V242" s="34">
        <v>0</v>
      </c>
      <c r="W242" s="60">
        <f>COUNTIFS(配置清单!G:G,G242,配置清单!$H:$H,"PM",配置清单!$N:$N,"在岗")</f>
        <v>1</v>
      </c>
      <c r="X242" s="61">
        <f t="shared" si="191"/>
        <v>1</v>
      </c>
      <c r="Y242" s="60">
        <f>COUNTIFS(配置清单!$G:$G,G242,配置清单!$H:$H,"PM",配置清单!$N:$N,"在岗",配置清单!$P:$P,"&lt;&gt;暂不胜任")</f>
        <v>1</v>
      </c>
      <c r="Z242" s="61">
        <f t="shared" si="192"/>
        <v>1</v>
      </c>
      <c r="AA242" s="62">
        <f>COUNTIFS(配置清单!$G:$G,G242,配置清单!$H:$H,"SE",配置清单!$N:$N,"在岗")+COUNTIFS(配置清单!$G:$G,G242,配置清单!$H:$H,"SA",配置清单!$N:$N,"在岗")</f>
        <v>0</v>
      </c>
      <c r="AB242" s="61" t="str">
        <f t="shared" si="193"/>
        <v>NA</v>
      </c>
      <c r="AC242" s="60">
        <f>COUNTIFS(配置清单!$G:$G,G242,配置清单!$H:$H,"SE",配置清单!$N:$N,"在岗",配置清单!$P:$P,"&lt;&gt;暂不胜任")+COUNTIFS(配置清单!$G:$G,G242,配置清单!$H:$H,"SA",配置清单!$N:$N,"在岗",配置清单!$P:$P,"&lt;&gt;暂不胜任")</f>
        <v>0</v>
      </c>
      <c r="AD242" s="61" t="str">
        <f t="shared" si="194"/>
        <v>NA</v>
      </c>
      <c r="AE242" s="60">
        <f>COUNTIFS(配置清单!$G:$G,G242,配置清单!H:H,"MDE",配置清单!N:N,"在岗")</f>
        <v>0</v>
      </c>
      <c r="AF242" s="61" t="str">
        <f t="shared" si="195"/>
        <v>NA</v>
      </c>
      <c r="AG242" s="60">
        <f>COUNTIFS(配置清单!$G:$G,G242,配置清单!$H:$H,"MDE",配置清单!$N:$N,"在岗",配置清单!$P:$P,"&lt;&gt;暂不胜任")</f>
        <v>0</v>
      </c>
      <c r="AH242" s="61" t="str">
        <f t="shared" si="196"/>
        <v>NA</v>
      </c>
      <c r="AI242" s="62">
        <f>COUNTIFS(配置清单!G:G,G242,配置清单!H:H,"TPM",配置清单!N:N,"在岗")+COUNTIFS(配置清单!G:G,G242,配置清单!H:H,"TC",配置清单!N:N,"在岗")</f>
        <v>0</v>
      </c>
      <c r="AJ242" s="61" t="str">
        <f t="shared" si="197"/>
        <v>NA</v>
      </c>
      <c r="AK242" s="60">
        <f>COUNTIFS(配置清单!G:G,G242,配置清单!H:H,"TPM",配置清单!N:N,"在岗",配置清单!P:P,"&lt;&gt;暂不胜任")+COUNTIFS(配置清单!G:G,G242,配置清单!H:H,"TC",配置清单!N:N,"在岗",配置清单!P:P,"&lt;&gt;暂不胜任")</f>
        <v>0</v>
      </c>
      <c r="AL242" s="61" t="str">
        <f t="shared" si="198"/>
        <v>NA</v>
      </c>
      <c r="AM242" s="60">
        <f>COUNTIFS(配置清单!G:G,G242,配置清单!H:H,"TSE",配置清单!N:N,"在岗")</f>
        <v>0</v>
      </c>
      <c r="AN242" s="61" t="str">
        <f t="shared" si="199"/>
        <v>NA</v>
      </c>
      <c r="AO242" s="60">
        <f>COUNTIFS(配置清单!G:G,G242,配置清单!H:H,"TSE",配置清单!N:N,"在岗",配置清单!P:P,"&lt;&gt;暂不胜任")</f>
        <v>0</v>
      </c>
      <c r="AP242" s="61" t="str">
        <f t="shared" si="200"/>
        <v>NA</v>
      </c>
      <c r="AQ242" s="60">
        <f>COUNTIFS(配置清单!$G:$G,G242,配置清单!H:H,"QA",配置清单!N:N,"在岗")</f>
        <v>1</v>
      </c>
      <c r="AR242" s="61">
        <f t="shared" si="201"/>
        <v>1</v>
      </c>
      <c r="AS242" s="60">
        <f>COUNTIFS(配置清单!$G:$G,G242,配置清单!$H:$H,"QA",配置清单!$N:$N,"在岗",配置清单!$P:$P,"&lt;&gt;暂不胜任")</f>
        <v>1</v>
      </c>
      <c r="AT242" s="61">
        <f t="shared" si="202"/>
        <v>1</v>
      </c>
      <c r="AU242" s="60">
        <f>COUNTIFS(配置清单!G:G,规划及评估!G242,配置清单!H:H,"BA",配置清单!N:N,"在岗")</f>
        <v>0</v>
      </c>
      <c r="AV242" s="61" t="str">
        <f t="shared" si="203"/>
        <v>NA</v>
      </c>
      <c r="AW242" s="60">
        <f>COUNTIFS(配置清单!G:G,G242,配置清单!H:H,"BA",配置清单!N:N,"在岗",配置清单!P:P,"&lt;&gt;暂不胜任")</f>
        <v>0</v>
      </c>
      <c r="AX242" s="61" t="str">
        <f t="shared" si="204"/>
        <v>NA</v>
      </c>
      <c r="AY242" s="60">
        <f>COUNTIFS(配置清单!G:G,规划及评估!G242,配置清单!H:H,"IA",配置清单!N:N,"在岗")</f>
        <v>0</v>
      </c>
      <c r="AZ242" s="61" t="str">
        <f t="shared" si="205"/>
        <v>NA</v>
      </c>
      <c r="BA242" s="60">
        <f>COUNTIFS(配置清单!G:G,G242,配置清单!H:H,"IA",配置清单!N:N,"在岗",配置清单!P:P,"&lt;&gt;暂不胜任")</f>
        <v>0</v>
      </c>
      <c r="BB242" s="61" t="str">
        <f t="shared" si="206"/>
        <v>NA</v>
      </c>
      <c r="BC242" s="60">
        <f>COUNTIFS(配置清单!G:G,规划及评估!G242,配置清单!H:H,"产品经理",配置清单!N:N,"在岗")</f>
        <v>0</v>
      </c>
      <c r="BD242" s="61" t="str">
        <f t="shared" si="207"/>
        <v>NA</v>
      </c>
      <c r="BE242" s="60">
        <f>COUNTIFS(配置清单!G:G,G242,配置清单!H:H,"产品经理",配置清单!N:N,"在岗",配置清单!P:P,"&lt;&gt;暂不胜任")</f>
        <v>0</v>
      </c>
      <c r="BF242" s="61" t="str">
        <f t="shared" si="208"/>
        <v>NA</v>
      </c>
      <c r="BG242" s="63">
        <f t="shared" si="209"/>
        <v>2</v>
      </c>
      <c r="BH242" s="64">
        <f t="shared" si="210"/>
        <v>2</v>
      </c>
      <c r="BI242" s="64">
        <f t="shared" si="211"/>
        <v>2</v>
      </c>
      <c r="BJ242" s="64">
        <f t="shared" si="212"/>
        <v>2</v>
      </c>
      <c r="BK242" s="65">
        <f t="shared" si="213"/>
        <v>1</v>
      </c>
      <c r="BL242" s="66">
        <f t="shared" si="214"/>
        <v>1</v>
      </c>
      <c r="BM242" s="92">
        <f t="shared" si="215"/>
        <v>1</v>
      </c>
      <c r="BN242" s="92">
        <f t="shared" si="216"/>
        <v>1</v>
      </c>
      <c r="BO242" s="92">
        <f t="shared" si="217"/>
        <v>0</v>
      </c>
      <c r="BP242" s="92">
        <f t="shared" si="218"/>
        <v>0</v>
      </c>
      <c r="BQ242" s="92">
        <f t="shared" si="219"/>
        <v>0</v>
      </c>
      <c r="BR242" s="92">
        <f t="shared" si="220"/>
        <v>0</v>
      </c>
      <c r="BS242" s="92">
        <f t="shared" si="221"/>
        <v>0</v>
      </c>
      <c r="BT242" s="92">
        <f t="shared" si="222"/>
        <v>0</v>
      </c>
      <c r="BU242" s="92">
        <f t="shared" si="223"/>
        <v>0</v>
      </c>
      <c r="BV242" s="92">
        <f t="shared" si="224"/>
        <v>0</v>
      </c>
      <c r="BW242" s="92">
        <f t="shared" si="225"/>
        <v>1</v>
      </c>
      <c r="BX242" s="92">
        <f t="shared" si="226"/>
        <v>1</v>
      </c>
      <c r="BY242" s="92">
        <f t="shared" si="227"/>
        <v>0</v>
      </c>
      <c r="BZ242" s="92">
        <f t="shared" si="228"/>
        <v>0</v>
      </c>
      <c r="CA242" s="92">
        <f t="shared" si="229"/>
        <v>0</v>
      </c>
      <c r="CB242" s="92">
        <f t="shared" si="230"/>
        <v>0</v>
      </c>
      <c r="CC242" s="92">
        <f t="shared" si="231"/>
        <v>0</v>
      </c>
      <c r="CD242" s="92">
        <f t="shared" si="232"/>
        <v>0</v>
      </c>
    </row>
    <row r="243" spans="1:82" hidden="1">
      <c r="A243" s="34">
        <v>29</v>
      </c>
      <c r="B243" s="34" t="s">
        <v>954</v>
      </c>
      <c r="C243" s="34" t="s">
        <v>3993</v>
      </c>
      <c r="D243" s="34" t="s">
        <v>1066</v>
      </c>
      <c r="E243" s="34" t="s">
        <v>2450</v>
      </c>
      <c r="F243" s="34" t="s">
        <v>4035</v>
      </c>
      <c r="G243" s="34" t="s">
        <v>4042</v>
      </c>
      <c r="H243" s="34" t="s">
        <v>4</v>
      </c>
      <c r="I243" s="34" t="s">
        <v>4</v>
      </c>
      <c r="J243" s="34" t="s">
        <v>34</v>
      </c>
      <c r="K243" s="34" t="s">
        <v>34</v>
      </c>
      <c r="L243" s="34" t="s">
        <v>5112</v>
      </c>
      <c r="M243" s="34" t="s">
        <v>4046</v>
      </c>
      <c r="N243" s="34">
        <v>1</v>
      </c>
      <c r="O243" s="34">
        <v>0</v>
      </c>
      <c r="P243" s="34">
        <v>0</v>
      </c>
      <c r="Q243" s="34">
        <v>0</v>
      </c>
      <c r="R243" s="34">
        <v>1</v>
      </c>
      <c r="S243" s="34">
        <v>1</v>
      </c>
      <c r="T243" s="34">
        <v>0</v>
      </c>
      <c r="U243" s="77">
        <v>0</v>
      </c>
      <c r="V243" s="34">
        <v>0</v>
      </c>
      <c r="W243" s="60">
        <f>COUNTIFS(配置清单!G:G,G243,配置清单!$H:$H,"PM",配置清单!$N:$N,"在岗")</f>
        <v>1</v>
      </c>
      <c r="X243" s="61">
        <f t="shared" si="191"/>
        <v>1</v>
      </c>
      <c r="Y243" s="60">
        <f>COUNTIFS(配置清单!$G:$G,G243,配置清单!$H:$H,"PM",配置清单!$N:$N,"在岗",配置清单!$P:$P,"&lt;&gt;暂不胜任")</f>
        <v>1</v>
      </c>
      <c r="Z243" s="61">
        <f t="shared" si="192"/>
        <v>1</v>
      </c>
      <c r="AA243" s="62">
        <f>COUNTIFS(配置清单!$G:$G,G243,配置清单!$H:$H,"SE",配置清单!$N:$N,"在岗")+COUNTIFS(配置清单!$G:$G,G243,配置清单!$H:$H,"SA",配置清单!$N:$N,"在岗")</f>
        <v>0</v>
      </c>
      <c r="AB243" s="61" t="str">
        <f t="shared" si="193"/>
        <v>NA</v>
      </c>
      <c r="AC243" s="60">
        <f>COUNTIFS(配置清单!$G:$G,G243,配置清单!$H:$H,"SE",配置清单!$N:$N,"在岗",配置清单!$P:$P,"&lt;&gt;暂不胜任")+COUNTIFS(配置清单!$G:$G,G243,配置清单!$H:$H,"SA",配置清单!$N:$N,"在岗",配置清单!$P:$P,"&lt;&gt;暂不胜任")</f>
        <v>0</v>
      </c>
      <c r="AD243" s="61" t="str">
        <f t="shared" si="194"/>
        <v>NA</v>
      </c>
      <c r="AE243" s="60">
        <f>COUNTIFS(配置清单!$G:$G,G243,配置清单!H:H,"MDE",配置清单!N:N,"在岗")</f>
        <v>0</v>
      </c>
      <c r="AF243" s="61" t="str">
        <f t="shared" si="195"/>
        <v>NA</v>
      </c>
      <c r="AG243" s="60">
        <f>COUNTIFS(配置清单!$G:$G,G243,配置清单!$H:$H,"MDE",配置清单!$N:$N,"在岗",配置清单!$P:$P,"&lt;&gt;暂不胜任")</f>
        <v>0</v>
      </c>
      <c r="AH243" s="61" t="str">
        <f t="shared" si="196"/>
        <v>NA</v>
      </c>
      <c r="AI243" s="62">
        <f>COUNTIFS(配置清单!G:G,G243,配置清单!H:H,"TPM",配置清单!N:N,"在岗")+COUNTIFS(配置清单!G:G,G243,配置清单!H:H,"TC",配置清单!N:N,"在岗")</f>
        <v>0</v>
      </c>
      <c r="AJ243" s="61" t="str">
        <f t="shared" si="197"/>
        <v>NA</v>
      </c>
      <c r="AK243" s="60">
        <f>COUNTIFS(配置清单!G:G,G243,配置清单!H:H,"TPM",配置清单!N:N,"在岗",配置清单!P:P,"&lt;&gt;暂不胜任")+COUNTIFS(配置清单!G:G,G243,配置清单!H:H,"TC",配置清单!N:N,"在岗",配置清单!P:P,"&lt;&gt;暂不胜任")</f>
        <v>0</v>
      </c>
      <c r="AL243" s="61" t="str">
        <f t="shared" si="198"/>
        <v>NA</v>
      </c>
      <c r="AM243" s="60">
        <f>COUNTIFS(配置清单!G:G,G243,配置清单!H:H,"TSE",配置清单!N:N,"在岗")</f>
        <v>1</v>
      </c>
      <c r="AN243" s="61">
        <f t="shared" si="199"/>
        <v>1</v>
      </c>
      <c r="AO243" s="60">
        <f>COUNTIFS(配置清单!G:G,G243,配置清单!H:H,"TSE",配置清单!N:N,"在岗",配置清单!P:P,"&lt;&gt;暂不胜任")</f>
        <v>1</v>
      </c>
      <c r="AP243" s="61">
        <f t="shared" si="200"/>
        <v>1</v>
      </c>
      <c r="AQ243" s="60">
        <f>COUNTIFS(配置清单!$G:$G,G243,配置清单!H:H,"QA",配置清单!N:N,"在岗")</f>
        <v>1</v>
      </c>
      <c r="AR243" s="61">
        <f t="shared" si="201"/>
        <v>1</v>
      </c>
      <c r="AS243" s="60">
        <f>COUNTIFS(配置清单!$G:$G,G243,配置清单!$H:$H,"QA",配置清单!$N:$N,"在岗",配置清单!$P:$P,"&lt;&gt;暂不胜任")</f>
        <v>1</v>
      </c>
      <c r="AT243" s="61">
        <f t="shared" si="202"/>
        <v>1</v>
      </c>
      <c r="AU243" s="60">
        <f>COUNTIFS(配置清单!G:G,规划及评估!G243,配置清单!H:H,"BA",配置清单!N:N,"在岗")</f>
        <v>0</v>
      </c>
      <c r="AV243" s="61" t="str">
        <f t="shared" si="203"/>
        <v>NA</v>
      </c>
      <c r="AW243" s="60">
        <f>COUNTIFS(配置清单!G:G,G243,配置清单!H:H,"BA",配置清单!N:N,"在岗",配置清单!P:P,"&lt;&gt;暂不胜任")</f>
        <v>0</v>
      </c>
      <c r="AX243" s="61" t="str">
        <f t="shared" si="204"/>
        <v>NA</v>
      </c>
      <c r="AY243" s="60">
        <f>COUNTIFS(配置清单!G:G,规划及评估!G243,配置清单!H:H,"IA",配置清单!N:N,"在岗")</f>
        <v>0</v>
      </c>
      <c r="AZ243" s="61" t="str">
        <f t="shared" si="205"/>
        <v>NA</v>
      </c>
      <c r="BA243" s="60">
        <f>COUNTIFS(配置清单!G:G,G243,配置清单!H:H,"IA",配置清单!N:N,"在岗",配置清单!P:P,"&lt;&gt;暂不胜任")</f>
        <v>0</v>
      </c>
      <c r="BB243" s="61" t="str">
        <f t="shared" si="206"/>
        <v>NA</v>
      </c>
      <c r="BC243" s="60">
        <f>COUNTIFS(配置清单!G:G,规划及评估!G243,配置清单!H:H,"产品经理",配置清单!N:N,"在岗")</f>
        <v>0</v>
      </c>
      <c r="BD243" s="61" t="str">
        <f t="shared" si="207"/>
        <v>NA</v>
      </c>
      <c r="BE243" s="60">
        <f>COUNTIFS(配置清单!G:G,G243,配置清单!H:H,"产品经理",配置清单!N:N,"在岗",配置清单!P:P,"&lt;&gt;暂不胜任")</f>
        <v>0</v>
      </c>
      <c r="BF243" s="61" t="str">
        <f t="shared" si="208"/>
        <v>NA</v>
      </c>
      <c r="BG243" s="63">
        <f t="shared" si="209"/>
        <v>3</v>
      </c>
      <c r="BH243" s="64">
        <f t="shared" si="210"/>
        <v>3</v>
      </c>
      <c r="BI243" s="64">
        <f t="shared" si="211"/>
        <v>3</v>
      </c>
      <c r="BJ243" s="64">
        <f t="shared" si="212"/>
        <v>3</v>
      </c>
      <c r="BK243" s="65">
        <f t="shared" si="213"/>
        <v>1</v>
      </c>
      <c r="BL243" s="66">
        <f t="shared" si="214"/>
        <v>1</v>
      </c>
      <c r="BM243" s="92">
        <f t="shared" si="215"/>
        <v>1</v>
      </c>
      <c r="BN243" s="92">
        <f t="shared" si="216"/>
        <v>1</v>
      </c>
      <c r="BO243" s="92">
        <f t="shared" si="217"/>
        <v>0</v>
      </c>
      <c r="BP243" s="92">
        <f t="shared" si="218"/>
        <v>0</v>
      </c>
      <c r="BQ243" s="92">
        <f t="shared" si="219"/>
        <v>0</v>
      </c>
      <c r="BR243" s="92">
        <f t="shared" si="220"/>
        <v>0</v>
      </c>
      <c r="BS243" s="92">
        <f t="shared" si="221"/>
        <v>0</v>
      </c>
      <c r="BT243" s="92">
        <f t="shared" si="222"/>
        <v>0</v>
      </c>
      <c r="BU243" s="92">
        <f t="shared" si="223"/>
        <v>1</v>
      </c>
      <c r="BV243" s="92">
        <f t="shared" si="224"/>
        <v>1</v>
      </c>
      <c r="BW243" s="92">
        <f t="shared" si="225"/>
        <v>1</v>
      </c>
      <c r="BX243" s="92">
        <f t="shared" si="226"/>
        <v>1</v>
      </c>
      <c r="BY243" s="92">
        <f t="shared" si="227"/>
        <v>0</v>
      </c>
      <c r="BZ243" s="92">
        <f t="shared" si="228"/>
        <v>0</v>
      </c>
      <c r="CA243" s="92">
        <f t="shared" si="229"/>
        <v>0</v>
      </c>
      <c r="CB243" s="92">
        <f t="shared" si="230"/>
        <v>0</v>
      </c>
      <c r="CC243" s="92">
        <f t="shared" si="231"/>
        <v>0</v>
      </c>
      <c r="CD243" s="92">
        <f t="shared" si="232"/>
        <v>0</v>
      </c>
    </row>
    <row r="244" spans="1:82" hidden="1">
      <c r="A244" s="34">
        <v>30</v>
      </c>
      <c r="B244" s="34" t="s">
        <v>954</v>
      </c>
      <c r="C244" s="34" t="s">
        <v>3993</v>
      </c>
      <c r="D244" s="34" t="s">
        <v>1066</v>
      </c>
      <c r="E244" s="34" t="s">
        <v>2450</v>
      </c>
      <c r="F244" s="34" t="s">
        <v>1096</v>
      </c>
      <c r="G244" s="34" t="s">
        <v>5082</v>
      </c>
      <c r="H244" s="34" t="s">
        <v>7</v>
      </c>
      <c r="I244" s="34" t="s">
        <v>7</v>
      </c>
      <c r="J244" s="34" t="s">
        <v>195</v>
      </c>
      <c r="K244" s="34" t="s">
        <v>195</v>
      </c>
      <c r="L244" s="34" t="s">
        <v>5113</v>
      </c>
      <c r="M244" s="34" t="s">
        <v>4047</v>
      </c>
      <c r="N244" s="34">
        <v>1</v>
      </c>
      <c r="O244" s="34">
        <v>0</v>
      </c>
      <c r="P244" s="34">
        <v>0</v>
      </c>
      <c r="Q244" s="34">
        <v>0</v>
      </c>
      <c r="R244" s="34">
        <v>0</v>
      </c>
      <c r="S244" s="34">
        <v>1</v>
      </c>
      <c r="T244" s="34">
        <v>0</v>
      </c>
      <c r="U244" s="77">
        <v>0</v>
      </c>
      <c r="V244" s="34">
        <v>0</v>
      </c>
      <c r="W244" s="60">
        <f>COUNTIFS(配置清单!G:G,G244,配置清单!$H:$H,"PM",配置清单!$N:$N,"在岗")</f>
        <v>1</v>
      </c>
      <c r="X244" s="61">
        <f t="shared" si="191"/>
        <v>1</v>
      </c>
      <c r="Y244" s="60">
        <f>COUNTIFS(配置清单!$G:$G,G244,配置清单!$H:$H,"PM",配置清单!$N:$N,"在岗",配置清单!$P:$P,"&lt;&gt;暂不胜任")</f>
        <v>1</v>
      </c>
      <c r="Z244" s="61">
        <f t="shared" si="192"/>
        <v>1</v>
      </c>
      <c r="AA244" s="62">
        <f>COUNTIFS(配置清单!$G:$G,G244,配置清单!$H:$H,"SE",配置清单!$N:$N,"在岗")+COUNTIFS(配置清单!$G:$G,G244,配置清单!$H:$H,"SA",配置清单!$N:$N,"在岗")</f>
        <v>0</v>
      </c>
      <c r="AB244" s="61" t="str">
        <f t="shared" si="193"/>
        <v>NA</v>
      </c>
      <c r="AC244" s="60">
        <f>COUNTIFS(配置清单!$G:$G,G244,配置清单!$H:$H,"SE",配置清单!$N:$N,"在岗",配置清单!$P:$P,"&lt;&gt;暂不胜任")+COUNTIFS(配置清单!$G:$G,G244,配置清单!$H:$H,"SA",配置清单!$N:$N,"在岗",配置清单!$P:$P,"&lt;&gt;暂不胜任")</f>
        <v>0</v>
      </c>
      <c r="AD244" s="61" t="str">
        <f t="shared" si="194"/>
        <v>NA</v>
      </c>
      <c r="AE244" s="60">
        <f>COUNTIFS(配置清单!$G:$G,G244,配置清单!H:H,"MDE",配置清单!N:N,"在岗")</f>
        <v>0</v>
      </c>
      <c r="AF244" s="61" t="str">
        <f t="shared" si="195"/>
        <v>NA</v>
      </c>
      <c r="AG244" s="60">
        <f>COUNTIFS(配置清单!$G:$G,G244,配置清单!$H:$H,"MDE",配置清单!$N:$N,"在岗",配置清单!$P:$P,"&lt;&gt;暂不胜任")</f>
        <v>0</v>
      </c>
      <c r="AH244" s="61" t="str">
        <f t="shared" si="196"/>
        <v>NA</v>
      </c>
      <c r="AI244" s="62">
        <f>COUNTIFS(配置清单!G:G,G244,配置清单!H:H,"TPM",配置清单!N:N,"在岗")+COUNTIFS(配置清单!G:G,G244,配置清单!H:H,"TC",配置清单!N:N,"在岗")</f>
        <v>0</v>
      </c>
      <c r="AJ244" s="61" t="str">
        <f t="shared" si="197"/>
        <v>NA</v>
      </c>
      <c r="AK244" s="60">
        <f>COUNTIFS(配置清单!G:G,G244,配置清单!H:H,"TPM",配置清单!N:N,"在岗",配置清单!P:P,"&lt;&gt;暂不胜任")+COUNTIFS(配置清单!G:G,G244,配置清单!H:H,"TC",配置清单!N:N,"在岗",配置清单!P:P,"&lt;&gt;暂不胜任")</f>
        <v>0</v>
      </c>
      <c r="AL244" s="61" t="str">
        <f t="shared" si="198"/>
        <v>NA</v>
      </c>
      <c r="AM244" s="60">
        <f>COUNTIFS(配置清单!G:G,G244,配置清单!H:H,"TSE",配置清单!N:N,"在岗")</f>
        <v>0</v>
      </c>
      <c r="AN244" s="61" t="str">
        <f t="shared" si="199"/>
        <v>NA</v>
      </c>
      <c r="AO244" s="60">
        <f>COUNTIFS(配置清单!G:G,G244,配置清单!H:H,"TSE",配置清单!N:N,"在岗",配置清单!P:P,"&lt;&gt;暂不胜任")</f>
        <v>0</v>
      </c>
      <c r="AP244" s="61" t="str">
        <f t="shared" si="200"/>
        <v>NA</v>
      </c>
      <c r="AQ244" s="60">
        <f>COUNTIFS(配置清单!$G:$G,G244,配置清单!H:H,"QA",配置清单!N:N,"在岗")</f>
        <v>1</v>
      </c>
      <c r="AR244" s="61">
        <f t="shared" si="201"/>
        <v>1</v>
      </c>
      <c r="AS244" s="60">
        <f>COUNTIFS(配置清单!$G:$G,G244,配置清单!$H:$H,"QA",配置清单!$N:$N,"在岗",配置清单!$P:$P,"&lt;&gt;暂不胜任")</f>
        <v>1</v>
      </c>
      <c r="AT244" s="61">
        <f t="shared" si="202"/>
        <v>1</v>
      </c>
      <c r="AU244" s="60">
        <f>COUNTIFS(配置清单!G:G,规划及评估!G244,配置清单!H:H,"BA",配置清单!N:N,"在岗")</f>
        <v>0</v>
      </c>
      <c r="AV244" s="61" t="str">
        <f t="shared" si="203"/>
        <v>NA</v>
      </c>
      <c r="AW244" s="60">
        <f>COUNTIFS(配置清单!G:G,G244,配置清单!H:H,"BA",配置清单!N:N,"在岗",配置清单!P:P,"&lt;&gt;暂不胜任")</f>
        <v>0</v>
      </c>
      <c r="AX244" s="61" t="str">
        <f t="shared" si="204"/>
        <v>NA</v>
      </c>
      <c r="AY244" s="60">
        <f>COUNTIFS(配置清单!G:G,规划及评估!G244,配置清单!H:H,"IA",配置清单!N:N,"在岗")</f>
        <v>0</v>
      </c>
      <c r="AZ244" s="61" t="str">
        <f t="shared" si="205"/>
        <v>NA</v>
      </c>
      <c r="BA244" s="60">
        <f>COUNTIFS(配置清单!G:G,G244,配置清单!H:H,"IA",配置清单!N:N,"在岗",配置清单!P:P,"&lt;&gt;暂不胜任")</f>
        <v>0</v>
      </c>
      <c r="BB244" s="61" t="str">
        <f t="shared" si="206"/>
        <v>NA</v>
      </c>
      <c r="BC244" s="60">
        <f>COUNTIFS(配置清单!G:G,规划及评估!G244,配置清单!H:H,"产品经理",配置清单!N:N,"在岗")</f>
        <v>0</v>
      </c>
      <c r="BD244" s="61" t="str">
        <f t="shared" si="207"/>
        <v>NA</v>
      </c>
      <c r="BE244" s="60">
        <f>COUNTIFS(配置清单!G:G,G244,配置清单!H:H,"产品经理",配置清单!N:N,"在岗",配置清单!P:P,"&lt;&gt;暂不胜任")</f>
        <v>0</v>
      </c>
      <c r="BF244" s="61" t="str">
        <f t="shared" si="208"/>
        <v>NA</v>
      </c>
      <c r="BG244" s="63">
        <f t="shared" si="209"/>
        <v>2</v>
      </c>
      <c r="BH244" s="64">
        <f t="shared" si="210"/>
        <v>2</v>
      </c>
      <c r="BI244" s="64">
        <f t="shared" si="211"/>
        <v>2</v>
      </c>
      <c r="BJ244" s="64">
        <f t="shared" si="212"/>
        <v>2</v>
      </c>
      <c r="BK244" s="65">
        <f t="shared" si="213"/>
        <v>1</v>
      </c>
      <c r="BL244" s="66">
        <f t="shared" si="214"/>
        <v>1</v>
      </c>
      <c r="BM244" s="92">
        <f t="shared" si="215"/>
        <v>1</v>
      </c>
      <c r="BN244" s="92">
        <f t="shared" si="216"/>
        <v>1</v>
      </c>
      <c r="BO244" s="92">
        <f t="shared" si="217"/>
        <v>0</v>
      </c>
      <c r="BP244" s="92">
        <f t="shared" si="218"/>
        <v>0</v>
      </c>
      <c r="BQ244" s="92">
        <f t="shared" si="219"/>
        <v>0</v>
      </c>
      <c r="BR244" s="92">
        <f t="shared" si="220"/>
        <v>0</v>
      </c>
      <c r="BS244" s="92">
        <f t="shared" si="221"/>
        <v>0</v>
      </c>
      <c r="BT244" s="92">
        <f t="shared" si="222"/>
        <v>0</v>
      </c>
      <c r="BU244" s="92">
        <f t="shared" si="223"/>
        <v>0</v>
      </c>
      <c r="BV244" s="92">
        <f t="shared" si="224"/>
        <v>0</v>
      </c>
      <c r="BW244" s="92">
        <f t="shared" si="225"/>
        <v>1</v>
      </c>
      <c r="BX244" s="92">
        <f t="shared" si="226"/>
        <v>1</v>
      </c>
      <c r="BY244" s="92">
        <f t="shared" si="227"/>
        <v>0</v>
      </c>
      <c r="BZ244" s="92">
        <f t="shared" si="228"/>
        <v>0</v>
      </c>
      <c r="CA244" s="92">
        <f t="shared" si="229"/>
        <v>0</v>
      </c>
      <c r="CB244" s="92">
        <f t="shared" si="230"/>
        <v>0</v>
      </c>
      <c r="CC244" s="92">
        <f t="shared" si="231"/>
        <v>0</v>
      </c>
      <c r="CD244" s="92">
        <f t="shared" si="232"/>
        <v>0</v>
      </c>
    </row>
    <row r="245" spans="1:82" hidden="1">
      <c r="A245" s="34">
        <v>31</v>
      </c>
      <c r="B245" s="34" t="s">
        <v>954</v>
      </c>
      <c r="C245" s="34" t="s">
        <v>3993</v>
      </c>
      <c r="D245" s="34" t="s">
        <v>2209</v>
      </c>
      <c r="E245" s="34" t="s">
        <v>2450</v>
      </c>
      <c r="F245" s="34" t="s">
        <v>4056</v>
      </c>
      <c r="G245" s="34" t="s">
        <v>5087</v>
      </c>
      <c r="H245" s="34" t="s">
        <v>4</v>
      </c>
      <c r="I245" s="34" t="s">
        <v>4</v>
      </c>
      <c r="J245" s="34" t="s">
        <v>34</v>
      </c>
      <c r="K245" s="34" t="s">
        <v>34</v>
      </c>
      <c r="L245" s="34" t="s">
        <v>5114</v>
      </c>
      <c r="M245" s="34" t="s">
        <v>5083</v>
      </c>
      <c r="N245" s="34">
        <v>1</v>
      </c>
      <c r="O245" s="34">
        <v>0</v>
      </c>
      <c r="P245" s="34">
        <v>0</v>
      </c>
      <c r="Q245" s="34">
        <v>0</v>
      </c>
      <c r="R245" s="34">
        <v>0</v>
      </c>
      <c r="S245" s="34">
        <v>1</v>
      </c>
      <c r="T245" s="34">
        <v>0</v>
      </c>
      <c r="U245" s="77">
        <v>0</v>
      </c>
      <c r="V245" s="34">
        <v>0</v>
      </c>
      <c r="W245" s="60">
        <f>COUNTIFS(配置清单!G:G,G245,配置清单!$H:$H,"PM",配置清单!$N:$N,"在岗")</f>
        <v>1</v>
      </c>
      <c r="X245" s="61">
        <f t="shared" si="191"/>
        <v>1</v>
      </c>
      <c r="Y245" s="60">
        <f>COUNTIFS(配置清单!$G:$G,G245,配置清单!$H:$H,"PM",配置清单!$N:$N,"在岗",配置清单!$P:$P,"&lt;&gt;暂不胜任")</f>
        <v>1</v>
      </c>
      <c r="Z245" s="61">
        <f t="shared" si="192"/>
        <v>1</v>
      </c>
      <c r="AA245" s="62">
        <f>COUNTIFS(配置清单!$G:$G,G245,配置清单!$H:$H,"SE",配置清单!$N:$N,"在岗")+COUNTIFS(配置清单!$G:$G,G245,配置清单!$H:$H,"SA",配置清单!$N:$N,"在岗")</f>
        <v>0</v>
      </c>
      <c r="AB245" s="61" t="str">
        <f t="shared" si="193"/>
        <v>NA</v>
      </c>
      <c r="AC245" s="60">
        <f>COUNTIFS(配置清单!$G:$G,G245,配置清单!$H:$H,"SE",配置清单!$N:$N,"在岗",配置清单!$P:$P,"&lt;&gt;暂不胜任")+COUNTIFS(配置清单!$G:$G,G245,配置清单!$H:$H,"SA",配置清单!$N:$N,"在岗",配置清单!$P:$P,"&lt;&gt;暂不胜任")</f>
        <v>0</v>
      </c>
      <c r="AD245" s="61" t="str">
        <f t="shared" si="194"/>
        <v>NA</v>
      </c>
      <c r="AE245" s="60">
        <f>COUNTIFS(配置清单!$G:$G,G245,配置清单!H:H,"MDE",配置清单!N:N,"在岗")</f>
        <v>0</v>
      </c>
      <c r="AF245" s="61" t="str">
        <f t="shared" si="195"/>
        <v>NA</v>
      </c>
      <c r="AG245" s="60">
        <f>COUNTIFS(配置清单!$G:$G,G245,配置清单!$H:$H,"MDE",配置清单!$N:$N,"在岗",配置清单!$P:$P,"&lt;&gt;暂不胜任")</f>
        <v>0</v>
      </c>
      <c r="AH245" s="61" t="str">
        <f t="shared" si="196"/>
        <v>NA</v>
      </c>
      <c r="AI245" s="62">
        <f>COUNTIFS(配置清单!G:G,G245,配置清单!H:H,"TPM",配置清单!N:N,"在岗")+COUNTIFS(配置清单!G:G,G245,配置清单!H:H,"TC",配置清单!N:N,"在岗")</f>
        <v>0</v>
      </c>
      <c r="AJ245" s="61" t="str">
        <f t="shared" si="197"/>
        <v>NA</v>
      </c>
      <c r="AK245" s="60">
        <f>COUNTIFS(配置清单!G:G,G245,配置清单!H:H,"TPM",配置清单!N:N,"在岗",配置清单!P:P,"&lt;&gt;暂不胜任")+COUNTIFS(配置清单!G:G,G245,配置清单!H:H,"TC",配置清单!N:N,"在岗",配置清单!P:P,"&lt;&gt;暂不胜任")</f>
        <v>0</v>
      </c>
      <c r="AL245" s="61" t="str">
        <f t="shared" si="198"/>
        <v>NA</v>
      </c>
      <c r="AM245" s="60">
        <f>COUNTIFS(配置清单!G:G,G245,配置清单!H:H,"TSE",配置清单!N:N,"在岗")</f>
        <v>0</v>
      </c>
      <c r="AN245" s="61" t="str">
        <f t="shared" si="199"/>
        <v>NA</v>
      </c>
      <c r="AO245" s="60">
        <f>COUNTIFS(配置清单!G:G,G245,配置清单!H:H,"TSE",配置清单!N:N,"在岗",配置清单!P:P,"&lt;&gt;暂不胜任")</f>
        <v>0</v>
      </c>
      <c r="AP245" s="61" t="str">
        <f t="shared" si="200"/>
        <v>NA</v>
      </c>
      <c r="AQ245" s="60">
        <f>COUNTIFS(配置清单!$G:$G,G245,配置清单!H:H,"QA",配置清单!N:N,"在岗")</f>
        <v>1</v>
      </c>
      <c r="AR245" s="61">
        <f t="shared" si="201"/>
        <v>1</v>
      </c>
      <c r="AS245" s="60">
        <f>COUNTIFS(配置清单!$G:$G,G245,配置清单!$H:$H,"QA",配置清单!$N:$N,"在岗",配置清单!$P:$P,"&lt;&gt;暂不胜任")</f>
        <v>1</v>
      </c>
      <c r="AT245" s="61">
        <f t="shared" si="202"/>
        <v>1</v>
      </c>
      <c r="AU245" s="60">
        <f>COUNTIFS(配置清单!G:G,规划及评估!G245,配置清单!H:H,"BA",配置清单!N:N,"在岗")</f>
        <v>0</v>
      </c>
      <c r="AV245" s="61" t="str">
        <f t="shared" si="203"/>
        <v>NA</v>
      </c>
      <c r="AW245" s="60">
        <f>COUNTIFS(配置清单!G:G,G245,配置清单!H:H,"BA",配置清单!N:N,"在岗",配置清单!P:P,"&lt;&gt;暂不胜任")</f>
        <v>0</v>
      </c>
      <c r="AX245" s="61" t="str">
        <f t="shared" si="204"/>
        <v>NA</v>
      </c>
      <c r="AY245" s="60">
        <f>COUNTIFS(配置清单!G:G,规划及评估!G245,配置清单!H:H,"IA",配置清单!N:N,"在岗")</f>
        <v>0</v>
      </c>
      <c r="AZ245" s="61" t="str">
        <f t="shared" si="205"/>
        <v>NA</v>
      </c>
      <c r="BA245" s="60">
        <f>COUNTIFS(配置清单!G:G,G245,配置清单!H:H,"IA",配置清单!N:N,"在岗",配置清单!P:P,"&lt;&gt;暂不胜任")</f>
        <v>0</v>
      </c>
      <c r="BB245" s="61" t="str">
        <f t="shared" si="206"/>
        <v>NA</v>
      </c>
      <c r="BC245" s="60">
        <f>COUNTIFS(配置清单!G:G,规划及评估!G245,配置清单!H:H,"产品经理",配置清单!N:N,"在岗")</f>
        <v>0</v>
      </c>
      <c r="BD245" s="61" t="str">
        <f t="shared" si="207"/>
        <v>NA</v>
      </c>
      <c r="BE245" s="60">
        <f>COUNTIFS(配置清单!G:G,G245,配置清单!H:H,"产品经理",配置清单!N:N,"在岗",配置清单!P:P,"&lt;&gt;暂不胜任")</f>
        <v>0</v>
      </c>
      <c r="BF245" s="61" t="str">
        <f t="shared" si="208"/>
        <v>NA</v>
      </c>
      <c r="BG245" s="63">
        <f t="shared" si="209"/>
        <v>2</v>
      </c>
      <c r="BH245" s="64">
        <f t="shared" si="210"/>
        <v>2</v>
      </c>
      <c r="BI245" s="64">
        <f t="shared" si="211"/>
        <v>2</v>
      </c>
      <c r="BJ245" s="64">
        <f t="shared" si="212"/>
        <v>2</v>
      </c>
      <c r="BK245" s="65">
        <f t="shared" si="213"/>
        <v>1</v>
      </c>
      <c r="BL245" s="66">
        <f t="shared" si="214"/>
        <v>1</v>
      </c>
      <c r="BM245" s="92">
        <f t="shared" si="215"/>
        <v>1</v>
      </c>
      <c r="BN245" s="92">
        <f t="shared" si="216"/>
        <v>1</v>
      </c>
      <c r="BO245" s="92">
        <f t="shared" si="217"/>
        <v>0</v>
      </c>
      <c r="BP245" s="92">
        <f t="shared" si="218"/>
        <v>0</v>
      </c>
      <c r="BQ245" s="92">
        <f t="shared" si="219"/>
        <v>0</v>
      </c>
      <c r="BR245" s="92">
        <f t="shared" si="220"/>
        <v>0</v>
      </c>
      <c r="BS245" s="92">
        <f t="shared" si="221"/>
        <v>0</v>
      </c>
      <c r="BT245" s="92">
        <f t="shared" si="222"/>
        <v>0</v>
      </c>
      <c r="BU245" s="92">
        <f t="shared" si="223"/>
        <v>0</v>
      </c>
      <c r="BV245" s="92">
        <f t="shared" si="224"/>
        <v>0</v>
      </c>
      <c r="BW245" s="92">
        <f t="shared" si="225"/>
        <v>1</v>
      </c>
      <c r="BX245" s="92">
        <f t="shared" si="226"/>
        <v>1</v>
      </c>
      <c r="BY245" s="92">
        <f t="shared" si="227"/>
        <v>0</v>
      </c>
      <c r="BZ245" s="92">
        <f t="shared" si="228"/>
        <v>0</v>
      </c>
      <c r="CA245" s="92">
        <f t="shared" si="229"/>
        <v>0</v>
      </c>
      <c r="CB245" s="92">
        <f t="shared" si="230"/>
        <v>0</v>
      </c>
      <c r="CC245" s="92">
        <f t="shared" si="231"/>
        <v>0</v>
      </c>
      <c r="CD245" s="92">
        <f t="shared" si="232"/>
        <v>0</v>
      </c>
    </row>
    <row r="246" spans="1:82" hidden="1">
      <c r="A246" s="34">
        <v>32</v>
      </c>
      <c r="B246" s="34" t="s">
        <v>954</v>
      </c>
      <c r="C246" s="34" t="s">
        <v>3993</v>
      </c>
      <c r="D246" s="34" t="s">
        <v>2209</v>
      </c>
      <c r="E246" s="34" t="s">
        <v>2450</v>
      </c>
      <c r="F246" s="34" t="s">
        <v>4056</v>
      </c>
      <c r="G246" s="34" t="s">
        <v>5088</v>
      </c>
      <c r="H246" s="34" t="s">
        <v>7</v>
      </c>
      <c r="I246" s="34" t="s">
        <v>7</v>
      </c>
      <c r="J246" s="34" t="s">
        <v>195</v>
      </c>
      <c r="K246" s="34" t="s">
        <v>195</v>
      </c>
      <c r="L246" s="34" t="s">
        <v>5114</v>
      </c>
      <c r="M246" s="34" t="s">
        <v>5083</v>
      </c>
      <c r="N246" s="34">
        <v>1</v>
      </c>
      <c r="O246" s="34">
        <v>0</v>
      </c>
      <c r="P246" s="34">
        <v>0</v>
      </c>
      <c r="Q246" s="34">
        <v>0</v>
      </c>
      <c r="R246" s="34">
        <v>0</v>
      </c>
      <c r="S246" s="34">
        <v>1</v>
      </c>
      <c r="T246" s="34">
        <v>0</v>
      </c>
      <c r="U246" s="77">
        <v>0</v>
      </c>
      <c r="V246" s="34">
        <v>0</v>
      </c>
      <c r="W246" s="60">
        <f>COUNTIFS(配置清单!G:G,G246,配置清单!$H:$H,"PM",配置清单!$N:$N,"在岗")</f>
        <v>0</v>
      </c>
      <c r="X246" s="61">
        <f t="shared" si="191"/>
        <v>0</v>
      </c>
      <c r="Y246" s="60">
        <f>COUNTIFS(配置清单!$G:$G,G246,配置清单!$H:$H,"PM",配置清单!$N:$N,"在岗",配置清单!$P:$P,"&lt;&gt;暂不胜任")</f>
        <v>0</v>
      </c>
      <c r="Z246" s="61">
        <f t="shared" si="192"/>
        <v>0</v>
      </c>
      <c r="AA246" s="62">
        <f>COUNTIFS(配置清单!$G:$G,G246,配置清单!$H:$H,"SE",配置清单!$N:$N,"在岗")+COUNTIFS(配置清单!$G:$G,G246,配置清单!$H:$H,"SA",配置清单!$N:$N,"在岗")</f>
        <v>0</v>
      </c>
      <c r="AB246" s="61" t="str">
        <f t="shared" si="193"/>
        <v>NA</v>
      </c>
      <c r="AC246" s="60">
        <f>COUNTIFS(配置清单!$G:$G,G246,配置清单!$H:$H,"SE",配置清单!$N:$N,"在岗",配置清单!$P:$P,"&lt;&gt;暂不胜任")+COUNTIFS(配置清单!$G:$G,G246,配置清单!$H:$H,"SA",配置清单!$N:$N,"在岗",配置清单!$P:$P,"&lt;&gt;暂不胜任")</f>
        <v>0</v>
      </c>
      <c r="AD246" s="61" t="str">
        <f t="shared" si="194"/>
        <v>NA</v>
      </c>
      <c r="AE246" s="60">
        <f>COUNTIFS(配置清单!$G:$G,G246,配置清单!H:H,"MDE",配置清单!N:N,"在岗")</f>
        <v>0</v>
      </c>
      <c r="AF246" s="61" t="str">
        <f t="shared" si="195"/>
        <v>NA</v>
      </c>
      <c r="AG246" s="60">
        <f>COUNTIFS(配置清单!$G:$G,G246,配置清单!$H:$H,"MDE",配置清单!$N:$N,"在岗",配置清单!$P:$P,"&lt;&gt;暂不胜任")</f>
        <v>0</v>
      </c>
      <c r="AH246" s="61" t="str">
        <f t="shared" si="196"/>
        <v>NA</v>
      </c>
      <c r="AI246" s="62">
        <f>COUNTIFS(配置清单!G:G,G246,配置清单!H:H,"TPM",配置清单!N:N,"在岗")+COUNTIFS(配置清单!G:G,G246,配置清单!H:H,"TC",配置清单!N:N,"在岗")</f>
        <v>0</v>
      </c>
      <c r="AJ246" s="61" t="str">
        <f t="shared" si="197"/>
        <v>NA</v>
      </c>
      <c r="AK246" s="60">
        <f>COUNTIFS(配置清单!G:G,G246,配置清单!H:H,"TPM",配置清单!N:N,"在岗",配置清单!P:P,"&lt;&gt;暂不胜任")+COUNTIFS(配置清单!G:G,G246,配置清单!H:H,"TC",配置清单!N:N,"在岗",配置清单!P:P,"&lt;&gt;暂不胜任")</f>
        <v>0</v>
      </c>
      <c r="AL246" s="61" t="str">
        <f t="shared" si="198"/>
        <v>NA</v>
      </c>
      <c r="AM246" s="60">
        <f>COUNTIFS(配置清单!G:G,G246,配置清单!H:H,"TSE",配置清单!N:N,"在岗")</f>
        <v>0</v>
      </c>
      <c r="AN246" s="61" t="str">
        <f t="shared" si="199"/>
        <v>NA</v>
      </c>
      <c r="AO246" s="60">
        <f>COUNTIFS(配置清单!G:G,G246,配置清单!H:H,"TSE",配置清单!N:N,"在岗",配置清单!P:P,"&lt;&gt;暂不胜任")</f>
        <v>0</v>
      </c>
      <c r="AP246" s="61" t="str">
        <f t="shared" si="200"/>
        <v>NA</v>
      </c>
      <c r="AQ246" s="60">
        <f>COUNTIFS(配置清单!$G:$G,G246,配置清单!H:H,"QA",配置清单!N:N,"在岗")</f>
        <v>0</v>
      </c>
      <c r="AR246" s="61">
        <f t="shared" si="201"/>
        <v>0</v>
      </c>
      <c r="AS246" s="60">
        <f>COUNTIFS(配置清单!$G:$G,G246,配置清单!$H:$H,"QA",配置清单!$N:$N,"在岗",配置清单!$P:$P,"&lt;&gt;暂不胜任")</f>
        <v>0</v>
      </c>
      <c r="AT246" s="61">
        <f t="shared" si="202"/>
        <v>0</v>
      </c>
      <c r="AU246" s="60">
        <f>COUNTIFS(配置清单!G:G,规划及评估!G246,配置清单!H:H,"BA",配置清单!N:N,"在岗")</f>
        <v>0</v>
      </c>
      <c r="AV246" s="61" t="str">
        <f t="shared" si="203"/>
        <v>NA</v>
      </c>
      <c r="AW246" s="60">
        <f>COUNTIFS(配置清单!G:G,G246,配置清单!H:H,"BA",配置清单!N:N,"在岗",配置清单!P:P,"&lt;&gt;暂不胜任")</f>
        <v>0</v>
      </c>
      <c r="AX246" s="61" t="str">
        <f t="shared" si="204"/>
        <v>NA</v>
      </c>
      <c r="AY246" s="60">
        <f>COUNTIFS(配置清单!G:G,规划及评估!G246,配置清单!H:H,"IA",配置清单!N:N,"在岗")</f>
        <v>0</v>
      </c>
      <c r="AZ246" s="61" t="str">
        <f t="shared" si="205"/>
        <v>NA</v>
      </c>
      <c r="BA246" s="60">
        <f>COUNTIFS(配置清单!G:G,G246,配置清单!H:H,"IA",配置清单!N:N,"在岗",配置清单!P:P,"&lt;&gt;暂不胜任")</f>
        <v>0</v>
      </c>
      <c r="BB246" s="61" t="str">
        <f t="shared" si="206"/>
        <v>NA</v>
      </c>
      <c r="BC246" s="60">
        <f>COUNTIFS(配置清单!G:G,规划及评估!G246,配置清单!H:H,"产品经理",配置清单!N:N,"在岗")</f>
        <v>0</v>
      </c>
      <c r="BD246" s="61" t="str">
        <f t="shared" si="207"/>
        <v>NA</v>
      </c>
      <c r="BE246" s="60">
        <f>COUNTIFS(配置清单!G:G,G246,配置清单!H:H,"产品经理",配置清单!N:N,"在岗",配置清单!P:P,"&lt;&gt;暂不胜任")</f>
        <v>0</v>
      </c>
      <c r="BF246" s="61" t="str">
        <f t="shared" si="208"/>
        <v>NA</v>
      </c>
      <c r="BG246" s="63">
        <f t="shared" si="209"/>
        <v>2</v>
      </c>
      <c r="BH246" s="64">
        <f t="shared" si="210"/>
        <v>0</v>
      </c>
      <c r="BI246" s="64">
        <f t="shared" si="211"/>
        <v>0</v>
      </c>
      <c r="BJ246" s="64">
        <f t="shared" si="212"/>
        <v>0</v>
      </c>
      <c r="BK246" s="65">
        <f t="shared" si="213"/>
        <v>0</v>
      </c>
      <c r="BL246" s="66">
        <f t="shared" si="214"/>
        <v>0</v>
      </c>
      <c r="BM246" s="92">
        <f t="shared" si="215"/>
        <v>0</v>
      </c>
      <c r="BN246" s="92">
        <f t="shared" si="216"/>
        <v>0</v>
      </c>
      <c r="BO246" s="92">
        <f t="shared" si="217"/>
        <v>0</v>
      </c>
      <c r="BP246" s="92">
        <f t="shared" si="218"/>
        <v>0</v>
      </c>
      <c r="BQ246" s="92">
        <f t="shared" si="219"/>
        <v>0</v>
      </c>
      <c r="BR246" s="92">
        <f t="shared" si="220"/>
        <v>0</v>
      </c>
      <c r="BS246" s="92">
        <f t="shared" si="221"/>
        <v>0</v>
      </c>
      <c r="BT246" s="92">
        <f t="shared" si="222"/>
        <v>0</v>
      </c>
      <c r="BU246" s="92">
        <f t="shared" si="223"/>
        <v>0</v>
      </c>
      <c r="BV246" s="92">
        <f t="shared" si="224"/>
        <v>0</v>
      </c>
      <c r="BW246" s="92">
        <f t="shared" si="225"/>
        <v>0</v>
      </c>
      <c r="BX246" s="92">
        <f t="shared" si="226"/>
        <v>0</v>
      </c>
      <c r="BY246" s="92">
        <f t="shared" si="227"/>
        <v>0</v>
      </c>
      <c r="BZ246" s="92">
        <f t="shared" si="228"/>
        <v>0</v>
      </c>
      <c r="CA246" s="92">
        <f t="shared" si="229"/>
        <v>0</v>
      </c>
      <c r="CB246" s="92">
        <f t="shared" si="230"/>
        <v>0</v>
      </c>
      <c r="CC246" s="92">
        <f t="shared" si="231"/>
        <v>0</v>
      </c>
      <c r="CD246" s="92">
        <f t="shared" si="232"/>
        <v>0</v>
      </c>
    </row>
    <row r="247" spans="1:82" hidden="1">
      <c r="A247" s="34">
        <v>33</v>
      </c>
      <c r="B247" s="34" t="s">
        <v>954</v>
      </c>
      <c r="C247" s="34" t="s">
        <v>3993</v>
      </c>
      <c r="D247" s="34" t="s">
        <v>2209</v>
      </c>
      <c r="E247" s="34" t="s">
        <v>2450</v>
      </c>
      <c r="F247" s="34" t="s">
        <v>4056</v>
      </c>
      <c r="G247" s="34" t="s">
        <v>5089</v>
      </c>
      <c r="H247" s="34" t="s">
        <v>4</v>
      </c>
      <c r="I247" s="34" t="s">
        <v>4</v>
      </c>
      <c r="J247" s="34" t="s">
        <v>34</v>
      </c>
      <c r="K247" s="34" t="s">
        <v>34</v>
      </c>
      <c r="L247" s="34" t="s">
        <v>5114</v>
      </c>
      <c r="M247" s="34" t="s">
        <v>5083</v>
      </c>
      <c r="N247" s="34">
        <v>1</v>
      </c>
      <c r="O247" s="34">
        <v>0</v>
      </c>
      <c r="P247" s="34">
        <v>0</v>
      </c>
      <c r="Q247" s="34">
        <v>0</v>
      </c>
      <c r="R247" s="34">
        <v>0</v>
      </c>
      <c r="S247" s="34">
        <v>1</v>
      </c>
      <c r="T247" s="34">
        <v>0</v>
      </c>
      <c r="U247" s="77">
        <v>0</v>
      </c>
      <c r="V247" s="34">
        <v>0</v>
      </c>
      <c r="W247" s="60">
        <f>COUNTIFS(配置清单!G:G,G247,配置清单!$H:$H,"PM",配置清单!$N:$N,"在岗")</f>
        <v>1</v>
      </c>
      <c r="X247" s="61">
        <f t="shared" si="191"/>
        <v>1</v>
      </c>
      <c r="Y247" s="60">
        <f>COUNTIFS(配置清单!$G:$G,G247,配置清单!$H:$H,"PM",配置清单!$N:$N,"在岗",配置清单!$P:$P,"&lt;&gt;暂不胜任")</f>
        <v>1</v>
      </c>
      <c r="Z247" s="61">
        <f t="shared" si="192"/>
        <v>1</v>
      </c>
      <c r="AA247" s="62">
        <f>COUNTIFS(配置清单!$G:$G,G247,配置清单!$H:$H,"SE",配置清单!$N:$N,"在岗")+COUNTIFS(配置清单!$G:$G,G247,配置清单!$H:$H,"SA",配置清单!$N:$N,"在岗")</f>
        <v>0</v>
      </c>
      <c r="AB247" s="61" t="str">
        <f t="shared" si="193"/>
        <v>NA</v>
      </c>
      <c r="AC247" s="60">
        <f>COUNTIFS(配置清单!$G:$G,G247,配置清单!$H:$H,"SE",配置清单!$N:$N,"在岗",配置清单!$P:$P,"&lt;&gt;暂不胜任")+COUNTIFS(配置清单!$G:$G,G247,配置清单!$H:$H,"SA",配置清单!$N:$N,"在岗",配置清单!$P:$P,"&lt;&gt;暂不胜任")</f>
        <v>0</v>
      </c>
      <c r="AD247" s="61" t="str">
        <f t="shared" si="194"/>
        <v>NA</v>
      </c>
      <c r="AE247" s="60">
        <f>COUNTIFS(配置清单!$G:$G,G247,配置清单!H:H,"MDE",配置清单!N:N,"在岗")</f>
        <v>0</v>
      </c>
      <c r="AF247" s="61" t="str">
        <f t="shared" si="195"/>
        <v>NA</v>
      </c>
      <c r="AG247" s="60">
        <f>COUNTIFS(配置清单!$G:$G,G247,配置清单!$H:$H,"MDE",配置清单!$N:$N,"在岗",配置清单!$P:$P,"&lt;&gt;暂不胜任")</f>
        <v>0</v>
      </c>
      <c r="AH247" s="61" t="str">
        <f t="shared" si="196"/>
        <v>NA</v>
      </c>
      <c r="AI247" s="62">
        <f>COUNTIFS(配置清单!G:G,G247,配置清单!H:H,"TPM",配置清单!N:N,"在岗")+COUNTIFS(配置清单!G:G,G247,配置清单!H:H,"TC",配置清单!N:N,"在岗")</f>
        <v>0</v>
      </c>
      <c r="AJ247" s="61" t="str">
        <f t="shared" si="197"/>
        <v>NA</v>
      </c>
      <c r="AK247" s="60">
        <f>COUNTIFS(配置清单!G:G,G247,配置清单!H:H,"TPM",配置清单!N:N,"在岗",配置清单!P:P,"&lt;&gt;暂不胜任")+COUNTIFS(配置清单!G:G,G247,配置清单!H:H,"TC",配置清单!N:N,"在岗",配置清单!P:P,"&lt;&gt;暂不胜任")</f>
        <v>0</v>
      </c>
      <c r="AL247" s="61" t="str">
        <f t="shared" si="198"/>
        <v>NA</v>
      </c>
      <c r="AM247" s="60">
        <f>COUNTIFS(配置清单!G:G,G247,配置清单!H:H,"TSE",配置清单!N:N,"在岗")</f>
        <v>0</v>
      </c>
      <c r="AN247" s="61" t="str">
        <f t="shared" si="199"/>
        <v>NA</v>
      </c>
      <c r="AO247" s="60">
        <f>COUNTIFS(配置清单!G:G,G247,配置清单!H:H,"TSE",配置清单!N:N,"在岗",配置清单!P:P,"&lt;&gt;暂不胜任")</f>
        <v>0</v>
      </c>
      <c r="AP247" s="61" t="str">
        <f t="shared" si="200"/>
        <v>NA</v>
      </c>
      <c r="AQ247" s="60">
        <f>COUNTIFS(配置清单!$G:$G,G247,配置清单!H:H,"QA",配置清单!N:N,"在岗")</f>
        <v>1</v>
      </c>
      <c r="AR247" s="61">
        <f t="shared" si="201"/>
        <v>1</v>
      </c>
      <c r="AS247" s="60">
        <f>COUNTIFS(配置清单!$G:$G,G247,配置清单!$H:$H,"QA",配置清单!$N:$N,"在岗",配置清单!$P:$P,"&lt;&gt;暂不胜任")</f>
        <v>1</v>
      </c>
      <c r="AT247" s="61">
        <f t="shared" si="202"/>
        <v>1</v>
      </c>
      <c r="AU247" s="60">
        <f>COUNTIFS(配置清单!G:G,规划及评估!G247,配置清单!H:H,"BA",配置清单!N:N,"在岗")</f>
        <v>0</v>
      </c>
      <c r="AV247" s="61" t="str">
        <f t="shared" si="203"/>
        <v>NA</v>
      </c>
      <c r="AW247" s="60">
        <f>COUNTIFS(配置清单!G:G,G247,配置清单!H:H,"BA",配置清单!N:N,"在岗",配置清单!P:P,"&lt;&gt;暂不胜任")</f>
        <v>0</v>
      </c>
      <c r="AX247" s="61" t="str">
        <f t="shared" si="204"/>
        <v>NA</v>
      </c>
      <c r="AY247" s="60">
        <f>COUNTIFS(配置清单!G:G,规划及评估!G247,配置清单!H:H,"IA",配置清单!N:N,"在岗")</f>
        <v>0</v>
      </c>
      <c r="AZ247" s="61" t="str">
        <f t="shared" si="205"/>
        <v>NA</v>
      </c>
      <c r="BA247" s="60">
        <f>COUNTIFS(配置清单!G:G,G247,配置清单!H:H,"IA",配置清单!N:N,"在岗",配置清单!P:P,"&lt;&gt;暂不胜任")</f>
        <v>0</v>
      </c>
      <c r="BB247" s="61" t="str">
        <f t="shared" si="206"/>
        <v>NA</v>
      </c>
      <c r="BC247" s="60">
        <f>COUNTIFS(配置清单!G:G,规划及评估!G247,配置清单!H:H,"产品经理",配置清单!N:N,"在岗")</f>
        <v>0</v>
      </c>
      <c r="BD247" s="61" t="str">
        <f t="shared" si="207"/>
        <v>NA</v>
      </c>
      <c r="BE247" s="60">
        <f>COUNTIFS(配置清单!G:G,G247,配置清单!H:H,"产品经理",配置清单!N:N,"在岗",配置清单!P:P,"&lt;&gt;暂不胜任")</f>
        <v>0</v>
      </c>
      <c r="BF247" s="61" t="str">
        <f t="shared" si="208"/>
        <v>NA</v>
      </c>
      <c r="BG247" s="63">
        <f t="shared" si="209"/>
        <v>2</v>
      </c>
      <c r="BH247" s="64">
        <f t="shared" si="210"/>
        <v>2</v>
      </c>
      <c r="BI247" s="64">
        <f t="shared" si="211"/>
        <v>2</v>
      </c>
      <c r="BJ247" s="64">
        <f t="shared" si="212"/>
        <v>2</v>
      </c>
      <c r="BK247" s="65">
        <f t="shared" si="213"/>
        <v>1</v>
      </c>
      <c r="BL247" s="66">
        <f t="shared" si="214"/>
        <v>1</v>
      </c>
      <c r="BM247" s="92">
        <f t="shared" si="215"/>
        <v>1</v>
      </c>
      <c r="BN247" s="92">
        <f t="shared" si="216"/>
        <v>1</v>
      </c>
      <c r="BO247" s="92">
        <f t="shared" si="217"/>
        <v>0</v>
      </c>
      <c r="BP247" s="92">
        <f t="shared" si="218"/>
        <v>0</v>
      </c>
      <c r="BQ247" s="92">
        <f t="shared" si="219"/>
        <v>0</v>
      </c>
      <c r="BR247" s="92">
        <f t="shared" si="220"/>
        <v>0</v>
      </c>
      <c r="BS247" s="92">
        <f t="shared" si="221"/>
        <v>0</v>
      </c>
      <c r="BT247" s="92">
        <f t="shared" si="222"/>
        <v>0</v>
      </c>
      <c r="BU247" s="92">
        <f t="shared" si="223"/>
        <v>0</v>
      </c>
      <c r="BV247" s="92">
        <f t="shared" si="224"/>
        <v>0</v>
      </c>
      <c r="BW247" s="92">
        <f t="shared" si="225"/>
        <v>1</v>
      </c>
      <c r="BX247" s="92">
        <f t="shared" si="226"/>
        <v>1</v>
      </c>
      <c r="BY247" s="92">
        <f t="shared" si="227"/>
        <v>0</v>
      </c>
      <c r="BZ247" s="92">
        <f t="shared" si="228"/>
        <v>0</v>
      </c>
      <c r="CA247" s="92">
        <f t="shared" si="229"/>
        <v>0</v>
      </c>
      <c r="CB247" s="92">
        <f t="shared" si="230"/>
        <v>0</v>
      </c>
      <c r="CC247" s="92">
        <f t="shared" si="231"/>
        <v>0</v>
      </c>
      <c r="CD247" s="92">
        <f t="shared" si="232"/>
        <v>0</v>
      </c>
    </row>
    <row r="248" spans="1:82" hidden="1">
      <c r="A248" s="34">
        <v>34</v>
      </c>
      <c r="B248" s="34" t="s">
        <v>954</v>
      </c>
      <c r="C248" s="34" t="s">
        <v>3993</v>
      </c>
      <c r="D248" s="34" t="s">
        <v>1066</v>
      </c>
      <c r="E248" s="34" t="s">
        <v>2450</v>
      </c>
      <c r="F248" s="34" t="s">
        <v>4052</v>
      </c>
      <c r="G248" s="34" t="s">
        <v>4053</v>
      </c>
      <c r="H248" s="34" t="s">
        <v>4</v>
      </c>
      <c r="I248" s="34" t="s">
        <v>4</v>
      </c>
      <c r="J248" s="34" t="s">
        <v>34</v>
      </c>
      <c r="K248" s="34" t="s">
        <v>34</v>
      </c>
      <c r="L248" s="34" t="s">
        <v>5113</v>
      </c>
      <c r="M248" s="34" t="s">
        <v>4047</v>
      </c>
      <c r="N248" s="34">
        <v>1</v>
      </c>
      <c r="O248" s="34">
        <v>0</v>
      </c>
      <c r="P248" s="34">
        <v>0</v>
      </c>
      <c r="Q248" s="34">
        <v>0</v>
      </c>
      <c r="R248" s="34">
        <v>0</v>
      </c>
      <c r="S248" s="34">
        <v>1</v>
      </c>
      <c r="T248" s="34">
        <v>0</v>
      </c>
      <c r="U248" s="77">
        <v>0</v>
      </c>
      <c r="V248" s="34">
        <v>0</v>
      </c>
      <c r="W248" s="60">
        <f>COUNTIFS(配置清单!G:G,G248,配置清单!$H:$H,"PM",配置清单!$N:$N,"在岗")</f>
        <v>1</v>
      </c>
      <c r="X248" s="61">
        <f t="shared" si="191"/>
        <v>1</v>
      </c>
      <c r="Y248" s="60">
        <f>COUNTIFS(配置清单!$G:$G,G248,配置清单!$H:$H,"PM",配置清单!$N:$N,"在岗",配置清单!$P:$P,"&lt;&gt;暂不胜任")</f>
        <v>1</v>
      </c>
      <c r="Z248" s="61">
        <f t="shared" si="192"/>
        <v>1</v>
      </c>
      <c r="AA248" s="62">
        <f>COUNTIFS(配置清单!$G:$G,G248,配置清单!$H:$H,"SE",配置清单!$N:$N,"在岗")+COUNTIFS(配置清单!$G:$G,G248,配置清单!$H:$H,"SA",配置清单!$N:$N,"在岗")</f>
        <v>0</v>
      </c>
      <c r="AB248" s="61" t="str">
        <f t="shared" si="193"/>
        <v>NA</v>
      </c>
      <c r="AC248" s="60">
        <f>COUNTIFS(配置清单!$G:$G,G248,配置清单!$H:$H,"SE",配置清单!$N:$N,"在岗",配置清单!$P:$P,"&lt;&gt;暂不胜任")+COUNTIFS(配置清单!$G:$G,G248,配置清单!$H:$H,"SA",配置清单!$N:$N,"在岗",配置清单!$P:$P,"&lt;&gt;暂不胜任")</f>
        <v>0</v>
      </c>
      <c r="AD248" s="61" t="str">
        <f t="shared" si="194"/>
        <v>NA</v>
      </c>
      <c r="AE248" s="60">
        <f>COUNTIFS(配置清单!$G:$G,G248,配置清单!H:H,"MDE",配置清单!N:N,"在岗")</f>
        <v>0</v>
      </c>
      <c r="AF248" s="61" t="str">
        <f t="shared" si="195"/>
        <v>NA</v>
      </c>
      <c r="AG248" s="60">
        <f>COUNTIFS(配置清单!$G:$G,G248,配置清单!$H:$H,"MDE",配置清单!$N:$N,"在岗",配置清单!$P:$P,"&lt;&gt;暂不胜任")</f>
        <v>0</v>
      </c>
      <c r="AH248" s="61" t="str">
        <f t="shared" si="196"/>
        <v>NA</v>
      </c>
      <c r="AI248" s="62">
        <f>COUNTIFS(配置清单!G:G,G248,配置清单!H:H,"TPM",配置清单!N:N,"在岗")+COUNTIFS(配置清单!G:G,G248,配置清单!H:H,"TC",配置清单!N:N,"在岗")</f>
        <v>0</v>
      </c>
      <c r="AJ248" s="61" t="str">
        <f t="shared" si="197"/>
        <v>NA</v>
      </c>
      <c r="AK248" s="60">
        <f>COUNTIFS(配置清单!G:G,G248,配置清单!H:H,"TPM",配置清单!N:N,"在岗",配置清单!P:P,"&lt;&gt;暂不胜任")+COUNTIFS(配置清单!G:G,G248,配置清单!H:H,"TC",配置清单!N:N,"在岗",配置清单!P:P,"&lt;&gt;暂不胜任")</f>
        <v>0</v>
      </c>
      <c r="AL248" s="61" t="str">
        <f t="shared" si="198"/>
        <v>NA</v>
      </c>
      <c r="AM248" s="60">
        <f>COUNTIFS(配置清单!G:G,G248,配置清单!H:H,"TSE",配置清单!N:N,"在岗")</f>
        <v>0</v>
      </c>
      <c r="AN248" s="61" t="str">
        <f t="shared" si="199"/>
        <v>NA</v>
      </c>
      <c r="AO248" s="60">
        <f>COUNTIFS(配置清单!G:G,G248,配置清单!H:H,"TSE",配置清单!N:N,"在岗",配置清单!P:P,"&lt;&gt;暂不胜任")</f>
        <v>0</v>
      </c>
      <c r="AP248" s="61" t="str">
        <f t="shared" si="200"/>
        <v>NA</v>
      </c>
      <c r="AQ248" s="60">
        <f>COUNTIFS(配置清单!$G:$G,G248,配置清单!H:H,"QA",配置清单!N:N,"在岗")</f>
        <v>1</v>
      </c>
      <c r="AR248" s="61">
        <f t="shared" si="201"/>
        <v>1</v>
      </c>
      <c r="AS248" s="60">
        <f>COUNTIFS(配置清单!$G:$G,G248,配置清单!$H:$H,"QA",配置清单!$N:$N,"在岗",配置清单!$P:$P,"&lt;&gt;暂不胜任")</f>
        <v>1</v>
      </c>
      <c r="AT248" s="61">
        <f t="shared" si="202"/>
        <v>1</v>
      </c>
      <c r="AU248" s="60">
        <f>COUNTIFS(配置清单!G:G,规划及评估!G248,配置清单!H:H,"BA",配置清单!N:N,"在岗")</f>
        <v>0</v>
      </c>
      <c r="AV248" s="61" t="str">
        <f t="shared" si="203"/>
        <v>NA</v>
      </c>
      <c r="AW248" s="60">
        <f>COUNTIFS(配置清单!G:G,G248,配置清单!H:H,"BA",配置清单!N:N,"在岗",配置清单!P:P,"&lt;&gt;暂不胜任")</f>
        <v>0</v>
      </c>
      <c r="AX248" s="61" t="str">
        <f t="shared" si="204"/>
        <v>NA</v>
      </c>
      <c r="AY248" s="60">
        <f>COUNTIFS(配置清单!G:G,规划及评估!G248,配置清单!H:H,"IA",配置清单!N:N,"在岗")</f>
        <v>0</v>
      </c>
      <c r="AZ248" s="61" t="str">
        <f t="shared" si="205"/>
        <v>NA</v>
      </c>
      <c r="BA248" s="60">
        <f>COUNTIFS(配置清单!G:G,G248,配置清单!H:H,"IA",配置清单!N:N,"在岗",配置清单!P:P,"&lt;&gt;暂不胜任")</f>
        <v>0</v>
      </c>
      <c r="BB248" s="61" t="str">
        <f t="shared" si="206"/>
        <v>NA</v>
      </c>
      <c r="BC248" s="60">
        <f>COUNTIFS(配置清单!G:G,规划及评估!G248,配置清单!H:H,"产品经理",配置清单!N:N,"在岗")</f>
        <v>0</v>
      </c>
      <c r="BD248" s="61" t="str">
        <f t="shared" si="207"/>
        <v>NA</v>
      </c>
      <c r="BE248" s="60">
        <f>COUNTIFS(配置清单!G:G,G248,配置清单!H:H,"产品经理",配置清单!N:N,"在岗",配置清单!P:P,"&lt;&gt;暂不胜任")</f>
        <v>0</v>
      </c>
      <c r="BF248" s="61" t="str">
        <f t="shared" si="208"/>
        <v>NA</v>
      </c>
      <c r="BG248" s="63">
        <f t="shared" si="209"/>
        <v>2</v>
      </c>
      <c r="BH248" s="64">
        <f t="shared" si="210"/>
        <v>2</v>
      </c>
      <c r="BI248" s="64">
        <f t="shared" si="211"/>
        <v>2</v>
      </c>
      <c r="BJ248" s="64">
        <f t="shared" si="212"/>
        <v>2</v>
      </c>
      <c r="BK248" s="65">
        <f t="shared" si="213"/>
        <v>1</v>
      </c>
      <c r="BL248" s="66">
        <f t="shared" si="214"/>
        <v>1</v>
      </c>
      <c r="BM248" s="92">
        <f t="shared" si="215"/>
        <v>1</v>
      </c>
      <c r="BN248" s="92">
        <f t="shared" si="216"/>
        <v>1</v>
      </c>
      <c r="BO248" s="92">
        <f t="shared" si="217"/>
        <v>0</v>
      </c>
      <c r="BP248" s="92">
        <f t="shared" si="218"/>
        <v>0</v>
      </c>
      <c r="BQ248" s="92">
        <f t="shared" si="219"/>
        <v>0</v>
      </c>
      <c r="BR248" s="92">
        <f t="shared" si="220"/>
        <v>0</v>
      </c>
      <c r="BS248" s="92">
        <f t="shared" si="221"/>
        <v>0</v>
      </c>
      <c r="BT248" s="92">
        <f t="shared" si="222"/>
        <v>0</v>
      </c>
      <c r="BU248" s="92">
        <f t="shared" si="223"/>
        <v>0</v>
      </c>
      <c r="BV248" s="92">
        <f t="shared" si="224"/>
        <v>0</v>
      </c>
      <c r="BW248" s="92">
        <f t="shared" si="225"/>
        <v>1</v>
      </c>
      <c r="BX248" s="92">
        <f t="shared" si="226"/>
        <v>1</v>
      </c>
      <c r="BY248" s="92">
        <f t="shared" si="227"/>
        <v>0</v>
      </c>
      <c r="BZ248" s="92">
        <f t="shared" si="228"/>
        <v>0</v>
      </c>
      <c r="CA248" s="92">
        <f t="shared" si="229"/>
        <v>0</v>
      </c>
      <c r="CB248" s="92">
        <f t="shared" si="230"/>
        <v>0</v>
      </c>
      <c r="CC248" s="92">
        <f t="shared" si="231"/>
        <v>0</v>
      </c>
      <c r="CD248" s="92">
        <f t="shared" si="232"/>
        <v>0</v>
      </c>
    </row>
    <row r="249" spans="1:82" hidden="1">
      <c r="A249" s="34">
        <v>35</v>
      </c>
      <c r="B249" s="34" t="s">
        <v>954</v>
      </c>
      <c r="C249" s="34" t="s">
        <v>3993</v>
      </c>
      <c r="D249" s="34" t="s">
        <v>1066</v>
      </c>
      <c r="E249" s="34" t="s">
        <v>2450</v>
      </c>
      <c r="F249" s="34" t="s">
        <v>4054</v>
      </c>
      <c r="G249" s="34" t="s">
        <v>5085</v>
      </c>
      <c r="H249" s="34" t="s">
        <v>4</v>
      </c>
      <c r="I249" s="34" t="s">
        <v>4</v>
      </c>
      <c r="J249" s="34" t="s">
        <v>34</v>
      </c>
      <c r="K249" s="34" t="s">
        <v>34</v>
      </c>
      <c r="L249" s="34" t="s">
        <v>5113</v>
      </c>
      <c r="M249" s="34" t="s">
        <v>4047</v>
      </c>
      <c r="N249" s="34">
        <v>1</v>
      </c>
      <c r="O249" s="34">
        <v>0</v>
      </c>
      <c r="P249" s="34">
        <v>0</v>
      </c>
      <c r="Q249" s="34">
        <v>0</v>
      </c>
      <c r="R249" s="34">
        <v>0</v>
      </c>
      <c r="S249" s="34">
        <v>1</v>
      </c>
      <c r="T249" s="34">
        <v>0</v>
      </c>
      <c r="U249" s="77">
        <v>0</v>
      </c>
      <c r="V249" s="34">
        <v>0</v>
      </c>
      <c r="W249" s="60">
        <f>COUNTIFS(配置清单!G:G,G249,配置清单!$H:$H,"PM",配置清单!$N:$N,"在岗")</f>
        <v>1</v>
      </c>
      <c r="X249" s="61">
        <f t="shared" si="191"/>
        <v>1</v>
      </c>
      <c r="Y249" s="60">
        <f>COUNTIFS(配置清单!$G:$G,G249,配置清单!$H:$H,"PM",配置清单!$N:$N,"在岗",配置清单!$P:$P,"&lt;&gt;暂不胜任")</f>
        <v>1</v>
      </c>
      <c r="Z249" s="61">
        <f t="shared" si="192"/>
        <v>1</v>
      </c>
      <c r="AA249" s="62">
        <f>COUNTIFS(配置清单!$G:$G,G249,配置清单!$H:$H,"SE",配置清单!$N:$N,"在岗")+COUNTIFS(配置清单!$G:$G,G249,配置清单!$H:$H,"SA",配置清单!$N:$N,"在岗")</f>
        <v>0</v>
      </c>
      <c r="AB249" s="61" t="str">
        <f t="shared" si="193"/>
        <v>NA</v>
      </c>
      <c r="AC249" s="60">
        <f>COUNTIFS(配置清单!$G:$G,G249,配置清单!$H:$H,"SE",配置清单!$N:$N,"在岗",配置清单!$P:$P,"&lt;&gt;暂不胜任")+COUNTIFS(配置清单!$G:$G,G249,配置清单!$H:$H,"SA",配置清单!$N:$N,"在岗",配置清单!$P:$P,"&lt;&gt;暂不胜任")</f>
        <v>0</v>
      </c>
      <c r="AD249" s="61" t="str">
        <f t="shared" si="194"/>
        <v>NA</v>
      </c>
      <c r="AE249" s="60">
        <f>COUNTIFS(配置清单!$G:$G,G249,配置清单!H:H,"MDE",配置清单!N:N,"在岗")</f>
        <v>0</v>
      </c>
      <c r="AF249" s="61" t="str">
        <f t="shared" si="195"/>
        <v>NA</v>
      </c>
      <c r="AG249" s="60">
        <f>COUNTIFS(配置清单!$G:$G,G249,配置清单!$H:$H,"MDE",配置清单!$N:$N,"在岗",配置清单!$P:$P,"&lt;&gt;暂不胜任")</f>
        <v>0</v>
      </c>
      <c r="AH249" s="61" t="str">
        <f t="shared" si="196"/>
        <v>NA</v>
      </c>
      <c r="AI249" s="62">
        <f>COUNTIFS(配置清单!G:G,G249,配置清单!H:H,"TPM",配置清单!N:N,"在岗")+COUNTIFS(配置清单!G:G,G249,配置清单!H:H,"TC",配置清单!N:N,"在岗")</f>
        <v>0</v>
      </c>
      <c r="AJ249" s="61" t="str">
        <f t="shared" si="197"/>
        <v>NA</v>
      </c>
      <c r="AK249" s="60">
        <f>COUNTIFS(配置清单!G:G,G249,配置清单!H:H,"TPM",配置清单!N:N,"在岗",配置清单!P:P,"&lt;&gt;暂不胜任")+COUNTIFS(配置清单!G:G,G249,配置清单!H:H,"TC",配置清单!N:N,"在岗",配置清单!P:P,"&lt;&gt;暂不胜任")</f>
        <v>0</v>
      </c>
      <c r="AL249" s="61" t="str">
        <f t="shared" si="198"/>
        <v>NA</v>
      </c>
      <c r="AM249" s="60">
        <f>COUNTIFS(配置清单!G:G,G249,配置清单!H:H,"TSE",配置清单!N:N,"在岗")</f>
        <v>0</v>
      </c>
      <c r="AN249" s="61" t="str">
        <f t="shared" si="199"/>
        <v>NA</v>
      </c>
      <c r="AO249" s="60">
        <f>COUNTIFS(配置清单!G:G,G249,配置清单!H:H,"TSE",配置清单!N:N,"在岗",配置清单!P:P,"&lt;&gt;暂不胜任")</f>
        <v>0</v>
      </c>
      <c r="AP249" s="61" t="str">
        <f t="shared" si="200"/>
        <v>NA</v>
      </c>
      <c r="AQ249" s="60">
        <f>COUNTIFS(配置清单!$G:$G,G249,配置清单!H:H,"QA",配置清单!N:N,"在岗")</f>
        <v>1</v>
      </c>
      <c r="AR249" s="61">
        <f t="shared" si="201"/>
        <v>1</v>
      </c>
      <c r="AS249" s="60">
        <f>COUNTIFS(配置清单!$G:$G,G249,配置清单!$H:$H,"QA",配置清单!$N:$N,"在岗",配置清单!$P:$P,"&lt;&gt;暂不胜任")</f>
        <v>1</v>
      </c>
      <c r="AT249" s="61">
        <f t="shared" si="202"/>
        <v>1</v>
      </c>
      <c r="AU249" s="60">
        <f>COUNTIFS(配置清单!G:G,规划及评估!G249,配置清单!H:H,"BA",配置清单!N:N,"在岗")</f>
        <v>0</v>
      </c>
      <c r="AV249" s="61" t="str">
        <f t="shared" si="203"/>
        <v>NA</v>
      </c>
      <c r="AW249" s="60">
        <f>COUNTIFS(配置清单!G:G,G249,配置清单!H:H,"BA",配置清单!N:N,"在岗",配置清单!P:P,"&lt;&gt;暂不胜任")</f>
        <v>0</v>
      </c>
      <c r="AX249" s="61" t="str">
        <f t="shared" si="204"/>
        <v>NA</v>
      </c>
      <c r="AY249" s="60">
        <f>COUNTIFS(配置清单!G:G,规划及评估!G249,配置清单!H:H,"IA",配置清单!N:N,"在岗")</f>
        <v>0</v>
      </c>
      <c r="AZ249" s="61" t="str">
        <f t="shared" si="205"/>
        <v>NA</v>
      </c>
      <c r="BA249" s="60">
        <f>COUNTIFS(配置清单!G:G,G249,配置清单!H:H,"IA",配置清单!N:N,"在岗",配置清单!P:P,"&lt;&gt;暂不胜任")</f>
        <v>0</v>
      </c>
      <c r="BB249" s="61" t="str">
        <f t="shared" si="206"/>
        <v>NA</v>
      </c>
      <c r="BC249" s="60">
        <f>COUNTIFS(配置清单!G:G,规划及评估!G249,配置清单!H:H,"产品经理",配置清单!N:N,"在岗")</f>
        <v>0</v>
      </c>
      <c r="BD249" s="61" t="str">
        <f t="shared" si="207"/>
        <v>NA</v>
      </c>
      <c r="BE249" s="60">
        <f>COUNTIFS(配置清单!G:G,G249,配置清单!H:H,"产品经理",配置清单!N:N,"在岗",配置清单!P:P,"&lt;&gt;暂不胜任")</f>
        <v>0</v>
      </c>
      <c r="BF249" s="61" t="str">
        <f t="shared" si="208"/>
        <v>NA</v>
      </c>
      <c r="BG249" s="63">
        <f t="shared" si="209"/>
        <v>2</v>
      </c>
      <c r="BH249" s="64">
        <f t="shared" si="210"/>
        <v>2</v>
      </c>
      <c r="BI249" s="64">
        <f t="shared" si="211"/>
        <v>2</v>
      </c>
      <c r="BJ249" s="64">
        <f t="shared" si="212"/>
        <v>2</v>
      </c>
      <c r="BK249" s="65">
        <f t="shared" si="213"/>
        <v>1</v>
      </c>
      <c r="BL249" s="66">
        <f t="shared" si="214"/>
        <v>1</v>
      </c>
      <c r="BM249" s="92">
        <f t="shared" si="215"/>
        <v>1</v>
      </c>
      <c r="BN249" s="92">
        <f t="shared" si="216"/>
        <v>1</v>
      </c>
      <c r="BO249" s="92">
        <f t="shared" si="217"/>
        <v>0</v>
      </c>
      <c r="BP249" s="92">
        <f t="shared" si="218"/>
        <v>0</v>
      </c>
      <c r="BQ249" s="92">
        <f t="shared" si="219"/>
        <v>0</v>
      </c>
      <c r="BR249" s="92">
        <f t="shared" si="220"/>
        <v>0</v>
      </c>
      <c r="BS249" s="92">
        <f t="shared" si="221"/>
        <v>0</v>
      </c>
      <c r="BT249" s="92">
        <f t="shared" si="222"/>
        <v>0</v>
      </c>
      <c r="BU249" s="92">
        <f t="shared" si="223"/>
        <v>0</v>
      </c>
      <c r="BV249" s="92">
        <f t="shared" si="224"/>
        <v>0</v>
      </c>
      <c r="BW249" s="92">
        <f t="shared" si="225"/>
        <v>1</v>
      </c>
      <c r="BX249" s="92">
        <f t="shared" si="226"/>
        <v>1</v>
      </c>
      <c r="BY249" s="92">
        <f t="shared" si="227"/>
        <v>0</v>
      </c>
      <c r="BZ249" s="92">
        <f t="shared" si="228"/>
        <v>0</v>
      </c>
      <c r="CA249" s="92">
        <f t="shared" si="229"/>
        <v>0</v>
      </c>
      <c r="CB249" s="92">
        <f t="shared" si="230"/>
        <v>0</v>
      </c>
      <c r="CC249" s="92">
        <f t="shared" si="231"/>
        <v>0</v>
      </c>
      <c r="CD249" s="92">
        <f t="shared" si="232"/>
        <v>0</v>
      </c>
    </row>
    <row r="250" spans="1:82" hidden="1">
      <c r="A250" s="34">
        <v>36</v>
      </c>
      <c r="B250" s="34" t="s">
        <v>954</v>
      </c>
      <c r="C250" s="34" t="s">
        <v>3993</v>
      </c>
      <c r="D250" s="34" t="s">
        <v>2209</v>
      </c>
      <c r="E250" s="34" t="s">
        <v>2450</v>
      </c>
      <c r="F250" s="34" t="s">
        <v>4055</v>
      </c>
      <c r="G250" s="34" t="s">
        <v>5086</v>
      </c>
      <c r="H250" s="34" t="s">
        <v>4</v>
      </c>
      <c r="I250" s="34" t="s">
        <v>4</v>
      </c>
      <c r="J250" s="34" t="s">
        <v>34</v>
      </c>
      <c r="K250" s="34" t="s">
        <v>34</v>
      </c>
      <c r="L250" s="34" t="s">
        <v>5114</v>
      </c>
      <c r="M250" s="34" t="s">
        <v>5083</v>
      </c>
      <c r="N250" s="34">
        <v>1</v>
      </c>
      <c r="O250" s="34">
        <v>0</v>
      </c>
      <c r="P250" s="34">
        <v>0</v>
      </c>
      <c r="Q250" s="34">
        <v>0</v>
      </c>
      <c r="R250" s="34">
        <v>0</v>
      </c>
      <c r="S250" s="34">
        <v>1</v>
      </c>
      <c r="T250" s="34">
        <v>0</v>
      </c>
      <c r="U250" s="77">
        <v>0</v>
      </c>
      <c r="V250" s="34">
        <v>0</v>
      </c>
      <c r="W250" s="60">
        <f>COUNTIFS(配置清单!G:G,G250,配置清单!$H:$H,"PM",配置清单!$N:$N,"在岗")</f>
        <v>1</v>
      </c>
      <c r="X250" s="61">
        <f t="shared" si="191"/>
        <v>1</v>
      </c>
      <c r="Y250" s="60">
        <f>COUNTIFS(配置清单!$G:$G,G250,配置清单!$H:$H,"PM",配置清单!$N:$N,"在岗",配置清单!$P:$P,"&lt;&gt;暂不胜任")</f>
        <v>0</v>
      </c>
      <c r="Z250" s="61">
        <f t="shared" si="192"/>
        <v>0</v>
      </c>
      <c r="AA250" s="62">
        <f>COUNTIFS(配置清单!$G:$G,G250,配置清单!$H:$H,"SE",配置清单!$N:$N,"在岗")+COUNTIFS(配置清单!$G:$G,G250,配置清单!$H:$H,"SA",配置清单!$N:$N,"在岗")</f>
        <v>0</v>
      </c>
      <c r="AB250" s="61" t="str">
        <f t="shared" si="193"/>
        <v>NA</v>
      </c>
      <c r="AC250" s="60">
        <f>COUNTIFS(配置清单!$G:$G,G250,配置清单!$H:$H,"SE",配置清单!$N:$N,"在岗",配置清单!$P:$P,"&lt;&gt;暂不胜任")+COUNTIFS(配置清单!$G:$G,G250,配置清单!$H:$H,"SA",配置清单!$N:$N,"在岗",配置清单!$P:$P,"&lt;&gt;暂不胜任")</f>
        <v>0</v>
      </c>
      <c r="AD250" s="61" t="str">
        <f t="shared" si="194"/>
        <v>NA</v>
      </c>
      <c r="AE250" s="60">
        <f>COUNTIFS(配置清单!$G:$G,G250,配置清单!H:H,"MDE",配置清单!N:N,"在岗")</f>
        <v>0</v>
      </c>
      <c r="AF250" s="61" t="str">
        <f t="shared" si="195"/>
        <v>NA</v>
      </c>
      <c r="AG250" s="60">
        <f>COUNTIFS(配置清单!$G:$G,G250,配置清单!$H:$H,"MDE",配置清单!$N:$N,"在岗",配置清单!$P:$P,"&lt;&gt;暂不胜任")</f>
        <v>0</v>
      </c>
      <c r="AH250" s="61" t="str">
        <f t="shared" si="196"/>
        <v>NA</v>
      </c>
      <c r="AI250" s="62">
        <f>COUNTIFS(配置清单!G:G,G250,配置清单!H:H,"TPM",配置清单!N:N,"在岗")+COUNTIFS(配置清单!G:G,G250,配置清单!H:H,"TC",配置清单!N:N,"在岗")</f>
        <v>0</v>
      </c>
      <c r="AJ250" s="61" t="str">
        <f t="shared" si="197"/>
        <v>NA</v>
      </c>
      <c r="AK250" s="60">
        <f>COUNTIFS(配置清单!G:G,G250,配置清单!H:H,"TPM",配置清单!N:N,"在岗",配置清单!P:P,"&lt;&gt;暂不胜任")+COUNTIFS(配置清单!G:G,G250,配置清单!H:H,"TC",配置清单!N:N,"在岗",配置清单!P:P,"&lt;&gt;暂不胜任")</f>
        <v>0</v>
      </c>
      <c r="AL250" s="61" t="str">
        <f t="shared" si="198"/>
        <v>NA</v>
      </c>
      <c r="AM250" s="60">
        <f>COUNTIFS(配置清单!G:G,G250,配置清单!H:H,"TSE",配置清单!N:N,"在岗")</f>
        <v>0</v>
      </c>
      <c r="AN250" s="61" t="str">
        <f t="shared" si="199"/>
        <v>NA</v>
      </c>
      <c r="AO250" s="60">
        <f>COUNTIFS(配置清单!G:G,G250,配置清单!H:H,"TSE",配置清单!N:N,"在岗",配置清单!P:P,"&lt;&gt;暂不胜任")</f>
        <v>0</v>
      </c>
      <c r="AP250" s="61" t="str">
        <f t="shared" si="200"/>
        <v>NA</v>
      </c>
      <c r="AQ250" s="60">
        <f>COUNTIFS(配置清单!$G:$G,G250,配置清单!H:H,"QA",配置清单!N:N,"在岗")</f>
        <v>1</v>
      </c>
      <c r="AR250" s="61">
        <f t="shared" si="201"/>
        <v>1</v>
      </c>
      <c r="AS250" s="60">
        <f>COUNTIFS(配置清单!$G:$G,G250,配置清单!$H:$H,"QA",配置清单!$N:$N,"在岗",配置清单!$P:$P,"&lt;&gt;暂不胜任")</f>
        <v>1</v>
      </c>
      <c r="AT250" s="61">
        <f t="shared" si="202"/>
        <v>1</v>
      </c>
      <c r="AU250" s="60">
        <f>COUNTIFS(配置清单!G:G,规划及评估!G250,配置清单!H:H,"BA",配置清单!N:N,"在岗")</f>
        <v>0</v>
      </c>
      <c r="AV250" s="61" t="str">
        <f t="shared" si="203"/>
        <v>NA</v>
      </c>
      <c r="AW250" s="60">
        <f>COUNTIFS(配置清单!G:G,G250,配置清单!H:H,"BA",配置清单!N:N,"在岗",配置清单!P:P,"&lt;&gt;暂不胜任")</f>
        <v>0</v>
      </c>
      <c r="AX250" s="61" t="str">
        <f t="shared" si="204"/>
        <v>NA</v>
      </c>
      <c r="AY250" s="60">
        <f>COUNTIFS(配置清单!G:G,规划及评估!G250,配置清单!H:H,"IA",配置清单!N:N,"在岗")</f>
        <v>0</v>
      </c>
      <c r="AZ250" s="61" t="str">
        <f t="shared" si="205"/>
        <v>NA</v>
      </c>
      <c r="BA250" s="60">
        <f>COUNTIFS(配置清单!G:G,G250,配置清单!H:H,"IA",配置清单!N:N,"在岗",配置清单!P:P,"&lt;&gt;暂不胜任")</f>
        <v>0</v>
      </c>
      <c r="BB250" s="61" t="str">
        <f t="shared" si="206"/>
        <v>NA</v>
      </c>
      <c r="BC250" s="60">
        <f>COUNTIFS(配置清单!G:G,规划及评估!G250,配置清单!H:H,"产品经理",配置清单!N:N,"在岗")</f>
        <v>0</v>
      </c>
      <c r="BD250" s="61" t="str">
        <f t="shared" si="207"/>
        <v>NA</v>
      </c>
      <c r="BE250" s="60">
        <f>COUNTIFS(配置清单!G:G,G250,配置清单!H:H,"产品经理",配置清单!N:N,"在岗",配置清单!P:P,"&lt;&gt;暂不胜任")</f>
        <v>0</v>
      </c>
      <c r="BF250" s="61" t="str">
        <f t="shared" si="208"/>
        <v>NA</v>
      </c>
      <c r="BG250" s="63">
        <f t="shared" si="209"/>
        <v>2</v>
      </c>
      <c r="BH250" s="64">
        <f t="shared" si="210"/>
        <v>2</v>
      </c>
      <c r="BI250" s="64">
        <f t="shared" si="211"/>
        <v>2</v>
      </c>
      <c r="BJ250" s="64">
        <f t="shared" si="212"/>
        <v>1</v>
      </c>
      <c r="BK250" s="65">
        <f t="shared" si="213"/>
        <v>1</v>
      </c>
      <c r="BL250" s="66">
        <f t="shared" si="214"/>
        <v>0.5</v>
      </c>
      <c r="BM250" s="92">
        <f t="shared" si="215"/>
        <v>1</v>
      </c>
      <c r="BN250" s="92">
        <f t="shared" si="216"/>
        <v>0</v>
      </c>
      <c r="BO250" s="92">
        <f t="shared" si="217"/>
        <v>0</v>
      </c>
      <c r="BP250" s="92">
        <f t="shared" si="218"/>
        <v>0</v>
      </c>
      <c r="BQ250" s="92">
        <f t="shared" si="219"/>
        <v>0</v>
      </c>
      <c r="BR250" s="92">
        <f t="shared" si="220"/>
        <v>0</v>
      </c>
      <c r="BS250" s="92">
        <f t="shared" si="221"/>
        <v>0</v>
      </c>
      <c r="BT250" s="92">
        <f t="shared" si="222"/>
        <v>0</v>
      </c>
      <c r="BU250" s="92">
        <f t="shared" si="223"/>
        <v>0</v>
      </c>
      <c r="BV250" s="92">
        <f t="shared" si="224"/>
        <v>0</v>
      </c>
      <c r="BW250" s="92">
        <f t="shared" si="225"/>
        <v>1</v>
      </c>
      <c r="BX250" s="92">
        <f t="shared" si="226"/>
        <v>1</v>
      </c>
      <c r="BY250" s="92">
        <f t="shared" si="227"/>
        <v>0</v>
      </c>
      <c r="BZ250" s="92">
        <f t="shared" si="228"/>
        <v>0</v>
      </c>
      <c r="CA250" s="92">
        <f t="shared" si="229"/>
        <v>0</v>
      </c>
      <c r="CB250" s="92">
        <f t="shared" si="230"/>
        <v>0</v>
      </c>
      <c r="CC250" s="92">
        <f t="shared" si="231"/>
        <v>0</v>
      </c>
      <c r="CD250" s="92">
        <f t="shared" si="232"/>
        <v>0</v>
      </c>
    </row>
    <row r="251" spans="1:82" hidden="1">
      <c r="A251" s="34">
        <v>37</v>
      </c>
      <c r="B251" s="34" t="s">
        <v>954</v>
      </c>
      <c r="C251" s="34" t="s">
        <v>3993</v>
      </c>
      <c r="D251" s="34" t="s">
        <v>2209</v>
      </c>
      <c r="E251" s="34" t="s">
        <v>2450</v>
      </c>
      <c r="F251" s="34" t="s">
        <v>4057</v>
      </c>
      <c r="G251" s="34" t="s">
        <v>4058</v>
      </c>
      <c r="H251" s="34" t="s">
        <v>4</v>
      </c>
      <c r="I251" s="34" t="s">
        <v>4</v>
      </c>
      <c r="J251" s="34" t="s">
        <v>34</v>
      </c>
      <c r="K251" s="34" t="s">
        <v>34</v>
      </c>
      <c r="L251" s="34" t="s">
        <v>5114</v>
      </c>
      <c r="M251" s="34" t="s">
        <v>5083</v>
      </c>
      <c r="N251" s="34">
        <v>1</v>
      </c>
      <c r="O251" s="34">
        <v>0</v>
      </c>
      <c r="P251" s="34">
        <v>0</v>
      </c>
      <c r="Q251" s="34">
        <v>0</v>
      </c>
      <c r="R251" s="34">
        <v>0</v>
      </c>
      <c r="S251" s="34">
        <v>1</v>
      </c>
      <c r="T251" s="34">
        <v>0</v>
      </c>
      <c r="U251" s="77">
        <v>0</v>
      </c>
      <c r="V251" s="34">
        <v>0</v>
      </c>
      <c r="W251" s="60">
        <f>COUNTIFS(配置清单!G:G,G251,配置清单!$H:$H,"PM",配置清单!$N:$N,"在岗")</f>
        <v>1</v>
      </c>
      <c r="X251" s="61">
        <f t="shared" si="191"/>
        <v>1</v>
      </c>
      <c r="Y251" s="60">
        <f>COUNTIFS(配置清单!$G:$G,G251,配置清单!$H:$H,"PM",配置清单!$N:$N,"在岗",配置清单!$P:$P,"&lt;&gt;暂不胜任")</f>
        <v>1</v>
      </c>
      <c r="Z251" s="61">
        <f t="shared" si="192"/>
        <v>1</v>
      </c>
      <c r="AA251" s="62">
        <f>COUNTIFS(配置清单!$G:$G,G251,配置清单!$H:$H,"SE",配置清单!$N:$N,"在岗")+COUNTIFS(配置清单!$G:$G,G251,配置清单!$H:$H,"SA",配置清单!$N:$N,"在岗")</f>
        <v>0</v>
      </c>
      <c r="AB251" s="61" t="str">
        <f t="shared" si="193"/>
        <v>NA</v>
      </c>
      <c r="AC251" s="60">
        <f>COUNTIFS(配置清单!$G:$G,G251,配置清单!$H:$H,"SE",配置清单!$N:$N,"在岗",配置清单!$P:$P,"&lt;&gt;暂不胜任")+COUNTIFS(配置清单!$G:$G,G251,配置清单!$H:$H,"SA",配置清单!$N:$N,"在岗",配置清单!$P:$P,"&lt;&gt;暂不胜任")</f>
        <v>0</v>
      </c>
      <c r="AD251" s="61" t="str">
        <f t="shared" si="194"/>
        <v>NA</v>
      </c>
      <c r="AE251" s="60">
        <f>COUNTIFS(配置清单!$G:$G,G251,配置清单!H:H,"MDE",配置清单!N:N,"在岗")</f>
        <v>0</v>
      </c>
      <c r="AF251" s="61" t="str">
        <f t="shared" si="195"/>
        <v>NA</v>
      </c>
      <c r="AG251" s="60">
        <f>COUNTIFS(配置清单!$G:$G,G251,配置清单!$H:$H,"MDE",配置清单!$N:$N,"在岗",配置清单!$P:$P,"&lt;&gt;暂不胜任")</f>
        <v>0</v>
      </c>
      <c r="AH251" s="61" t="str">
        <f t="shared" si="196"/>
        <v>NA</v>
      </c>
      <c r="AI251" s="62">
        <f>COUNTIFS(配置清单!G:G,G251,配置清单!H:H,"TPM",配置清单!N:N,"在岗")+COUNTIFS(配置清单!G:G,G251,配置清单!H:H,"TC",配置清单!N:N,"在岗")</f>
        <v>0</v>
      </c>
      <c r="AJ251" s="61" t="str">
        <f t="shared" si="197"/>
        <v>NA</v>
      </c>
      <c r="AK251" s="60">
        <f>COUNTIFS(配置清单!G:G,G251,配置清单!H:H,"TPM",配置清单!N:N,"在岗",配置清单!P:P,"&lt;&gt;暂不胜任")+COUNTIFS(配置清单!G:G,G251,配置清单!H:H,"TC",配置清单!N:N,"在岗",配置清单!P:P,"&lt;&gt;暂不胜任")</f>
        <v>0</v>
      </c>
      <c r="AL251" s="61" t="str">
        <f t="shared" si="198"/>
        <v>NA</v>
      </c>
      <c r="AM251" s="60">
        <f>COUNTIFS(配置清单!G:G,G251,配置清单!H:H,"TSE",配置清单!N:N,"在岗")</f>
        <v>0</v>
      </c>
      <c r="AN251" s="61" t="str">
        <f t="shared" si="199"/>
        <v>NA</v>
      </c>
      <c r="AO251" s="60">
        <f>COUNTIFS(配置清单!G:G,G251,配置清单!H:H,"TSE",配置清单!N:N,"在岗",配置清单!P:P,"&lt;&gt;暂不胜任")</f>
        <v>0</v>
      </c>
      <c r="AP251" s="61" t="str">
        <f t="shared" si="200"/>
        <v>NA</v>
      </c>
      <c r="AQ251" s="60">
        <f>COUNTIFS(配置清单!$G:$G,G251,配置清单!H:H,"QA",配置清单!N:N,"在岗")</f>
        <v>1</v>
      </c>
      <c r="AR251" s="61">
        <f t="shared" si="201"/>
        <v>1</v>
      </c>
      <c r="AS251" s="60">
        <f>COUNTIFS(配置清单!$G:$G,G251,配置清单!$H:$H,"QA",配置清单!$N:$N,"在岗",配置清单!$P:$P,"&lt;&gt;暂不胜任")</f>
        <v>1</v>
      </c>
      <c r="AT251" s="61">
        <f t="shared" si="202"/>
        <v>1</v>
      </c>
      <c r="AU251" s="60">
        <f>COUNTIFS(配置清单!G:G,规划及评估!G251,配置清单!H:H,"BA",配置清单!N:N,"在岗")</f>
        <v>0</v>
      </c>
      <c r="AV251" s="61" t="str">
        <f t="shared" si="203"/>
        <v>NA</v>
      </c>
      <c r="AW251" s="60">
        <f>COUNTIFS(配置清单!G:G,G251,配置清单!H:H,"BA",配置清单!N:N,"在岗",配置清单!P:P,"&lt;&gt;暂不胜任")</f>
        <v>0</v>
      </c>
      <c r="AX251" s="61" t="str">
        <f t="shared" si="204"/>
        <v>NA</v>
      </c>
      <c r="AY251" s="60">
        <f>COUNTIFS(配置清单!G:G,规划及评估!G251,配置清单!H:H,"IA",配置清单!N:N,"在岗")</f>
        <v>0</v>
      </c>
      <c r="AZ251" s="61" t="str">
        <f t="shared" si="205"/>
        <v>NA</v>
      </c>
      <c r="BA251" s="60">
        <f>COUNTIFS(配置清单!G:G,G251,配置清单!H:H,"IA",配置清单!N:N,"在岗",配置清单!P:P,"&lt;&gt;暂不胜任")</f>
        <v>0</v>
      </c>
      <c r="BB251" s="61" t="str">
        <f t="shared" si="206"/>
        <v>NA</v>
      </c>
      <c r="BC251" s="60">
        <f>COUNTIFS(配置清单!G:G,规划及评估!G251,配置清单!H:H,"产品经理",配置清单!N:N,"在岗")</f>
        <v>0</v>
      </c>
      <c r="BD251" s="61" t="str">
        <f t="shared" si="207"/>
        <v>NA</v>
      </c>
      <c r="BE251" s="60">
        <f>COUNTIFS(配置清单!G:G,G251,配置清单!H:H,"产品经理",配置清单!N:N,"在岗",配置清单!P:P,"&lt;&gt;暂不胜任")</f>
        <v>0</v>
      </c>
      <c r="BF251" s="61" t="str">
        <f t="shared" si="208"/>
        <v>NA</v>
      </c>
      <c r="BG251" s="63">
        <f t="shared" si="209"/>
        <v>2</v>
      </c>
      <c r="BH251" s="64">
        <f t="shared" si="210"/>
        <v>2</v>
      </c>
      <c r="BI251" s="64">
        <f t="shared" si="211"/>
        <v>2</v>
      </c>
      <c r="BJ251" s="64">
        <f t="shared" si="212"/>
        <v>2</v>
      </c>
      <c r="BK251" s="65">
        <f t="shared" si="213"/>
        <v>1</v>
      </c>
      <c r="BL251" s="66">
        <f t="shared" si="214"/>
        <v>1</v>
      </c>
      <c r="BM251" s="92">
        <f t="shared" si="215"/>
        <v>1</v>
      </c>
      <c r="BN251" s="92">
        <f t="shared" si="216"/>
        <v>1</v>
      </c>
      <c r="BO251" s="92">
        <f t="shared" si="217"/>
        <v>0</v>
      </c>
      <c r="BP251" s="92">
        <f t="shared" si="218"/>
        <v>0</v>
      </c>
      <c r="BQ251" s="92">
        <f t="shared" si="219"/>
        <v>0</v>
      </c>
      <c r="BR251" s="92">
        <f t="shared" si="220"/>
        <v>0</v>
      </c>
      <c r="BS251" s="92">
        <f t="shared" si="221"/>
        <v>0</v>
      </c>
      <c r="BT251" s="92">
        <f t="shared" si="222"/>
        <v>0</v>
      </c>
      <c r="BU251" s="92">
        <f t="shared" si="223"/>
        <v>0</v>
      </c>
      <c r="BV251" s="92">
        <f t="shared" si="224"/>
        <v>0</v>
      </c>
      <c r="BW251" s="92">
        <f t="shared" si="225"/>
        <v>1</v>
      </c>
      <c r="BX251" s="92">
        <f t="shared" si="226"/>
        <v>1</v>
      </c>
      <c r="BY251" s="92">
        <f t="shared" si="227"/>
        <v>0</v>
      </c>
      <c r="BZ251" s="92">
        <f t="shared" si="228"/>
        <v>0</v>
      </c>
      <c r="CA251" s="92">
        <f t="shared" si="229"/>
        <v>0</v>
      </c>
      <c r="CB251" s="92">
        <f t="shared" si="230"/>
        <v>0</v>
      </c>
      <c r="CC251" s="92">
        <f t="shared" si="231"/>
        <v>0</v>
      </c>
      <c r="CD251" s="92">
        <f t="shared" si="232"/>
        <v>0</v>
      </c>
    </row>
    <row r="252" spans="1:82" hidden="1">
      <c r="A252" s="34">
        <v>38</v>
      </c>
      <c r="B252" s="34" t="s">
        <v>954</v>
      </c>
      <c r="C252" s="34" t="s">
        <v>3993</v>
      </c>
      <c r="D252" s="34" t="s">
        <v>2209</v>
      </c>
      <c r="E252" s="34" t="s">
        <v>2450</v>
      </c>
      <c r="F252" s="34" t="s">
        <v>4059</v>
      </c>
      <c r="G252" s="34" t="s">
        <v>4060</v>
      </c>
      <c r="H252" s="34" t="s">
        <v>4</v>
      </c>
      <c r="I252" s="34" t="s">
        <v>4</v>
      </c>
      <c r="J252" s="34" t="s">
        <v>34</v>
      </c>
      <c r="K252" s="34" t="s">
        <v>34</v>
      </c>
      <c r="L252" s="34" t="s">
        <v>5114</v>
      </c>
      <c r="M252" s="34" t="s">
        <v>5083</v>
      </c>
      <c r="N252" s="34">
        <v>1</v>
      </c>
      <c r="O252" s="34">
        <v>0</v>
      </c>
      <c r="P252" s="34">
        <v>0</v>
      </c>
      <c r="Q252" s="34">
        <v>0</v>
      </c>
      <c r="R252" s="34">
        <v>0</v>
      </c>
      <c r="S252" s="34">
        <v>1</v>
      </c>
      <c r="T252" s="34">
        <v>0</v>
      </c>
      <c r="U252" s="77">
        <v>0</v>
      </c>
      <c r="V252" s="34">
        <v>0</v>
      </c>
      <c r="W252" s="60">
        <f>COUNTIFS(配置清单!G:G,G252,配置清单!$H:$H,"PM",配置清单!$N:$N,"在岗")</f>
        <v>1</v>
      </c>
      <c r="X252" s="61">
        <f t="shared" si="191"/>
        <v>1</v>
      </c>
      <c r="Y252" s="60">
        <f>COUNTIFS(配置清单!$G:$G,G252,配置清单!$H:$H,"PM",配置清单!$N:$N,"在岗",配置清单!$P:$P,"&lt;&gt;暂不胜任")</f>
        <v>1</v>
      </c>
      <c r="Z252" s="61">
        <f t="shared" si="192"/>
        <v>1</v>
      </c>
      <c r="AA252" s="62">
        <f>COUNTIFS(配置清单!$G:$G,G252,配置清单!$H:$H,"SE",配置清单!$N:$N,"在岗")+COUNTIFS(配置清单!$G:$G,G252,配置清单!$H:$H,"SA",配置清单!$N:$N,"在岗")</f>
        <v>0</v>
      </c>
      <c r="AB252" s="61" t="str">
        <f t="shared" si="193"/>
        <v>NA</v>
      </c>
      <c r="AC252" s="60">
        <f>COUNTIFS(配置清单!$G:$G,G252,配置清单!$H:$H,"SE",配置清单!$N:$N,"在岗",配置清单!$P:$P,"&lt;&gt;暂不胜任")+COUNTIFS(配置清单!$G:$G,G252,配置清单!$H:$H,"SA",配置清单!$N:$N,"在岗",配置清单!$P:$P,"&lt;&gt;暂不胜任")</f>
        <v>0</v>
      </c>
      <c r="AD252" s="61" t="str">
        <f t="shared" si="194"/>
        <v>NA</v>
      </c>
      <c r="AE252" s="60">
        <f>COUNTIFS(配置清单!$G:$G,G252,配置清单!H:H,"MDE",配置清单!N:N,"在岗")</f>
        <v>0</v>
      </c>
      <c r="AF252" s="61" t="str">
        <f t="shared" si="195"/>
        <v>NA</v>
      </c>
      <c r="AG252" s="60">
        <f>COUNTIFS(配置清单!$G:$G,G252,配置清单!$H:$H,"MDE",配置清单!$N:$N,"在岗",配置清单!$P:$P,"&lt;&gt;暂不胜任")</f>
        <v>0</v>
      </c>
      <c r="AH252" s="61" t="str">
        <f t="shared" si="196"/>
        <v>NA</v>
      </c>
      <c r="AI252" s="62">
        <f>COUNTIFS(配置清单!G:G,G252,配置清单!H:H,"TPM",配置清单!N:N,"在岗")+COUNTIFS(配置清单!G:G,G252,配置清单!H:H,"TC",配置清单!N:N,"在岗")</f>
        <v>0</v>
      </c>
      <c r="AJ252" s="61" t="str">
        <f t="shared" si="197"/>
        <v>NA</v>
      </c>
      <c r="AK252" s="60">
        <f>COUNTIFS(配置清单!G:G,G252,配置清单!H:H,"TPM",配置清单!N:N,"在岗",配置清单!P:P,"&lt;&gt;暂不胜任")+COUNTIFS(配置清单!G:G,G252,配置清单!H:H,"TC",配置清单!N:N,"在岗",配置清单!P:P,"&lt;&gt;暂不胜任")</f>
        <v>0</v>
      </c>
      <c r="AL252" s="61" t="str">
        <f t="shared" si="198"/>
        <v>NA</v>
      </c>
      <c r="AM252" s="60">
        <f>COUNTIFS(配置清单!G:G,G252,配置清单!H:H,"TSE",配置清单!N:N,"在岗")</f>
        <v>0</v>
      </c>
      <c r="AN252" s="61" t="str">
        <f t="shared" si="199"/>
        <v>NA</v>
      </c>
      <c r="AO252" s="60">
        <f>COUNTIFS(配置清单!G:G,G252,配置清单!H:H,"TSE",配置清单!N:N,"在岗",配置清单!P:P,"&lt;&gt;暂不胜任")</f>
        <v>0</v>
      </c>
      <c r="AP252" s="61" t="str">
        <f t="shared" si="200"/>
        <v>NA</v>
      </c>
      <c r="AQ252" s="60">
        <f>COUNTIFS(配置清单!$G:$G,G252,配置清单!H:H,"QA",配置清单!N:N,"在岗")</f>
        <v>1</v>
      </c>
      <c r="AR252" s="61">
        <f t="shared" si="201"/>
        <v>1</v>
      </c>
      <c r="AS252" s="60">
        <f>COUNTIFS(配置清单!$G:$G,G252,配置清单!$H:$H,"QA",配置清单!$N:$N,"在岗",配置清单!$P:$P,"&lt;&gt;暂不胜任")</f>
        <v>1</v>
      </c>
      <c r="AT252" s="61">
        <f t="shared" si="202"/>
        <v>1</v>
      </c>
      <c r="AU252" s="60">
        <f>COUNTIFS(配置清单!G:G,规划及评估!G252,配置清单!H:H,"BA",配置清单!N:N,"在岗")</f>
        <v>0</v>
      </c>
      <c r="AV252" s="61" t="str">
        <f t="shared" si="203"/>
        <v>NA</v>
      </c>
      <c r="AW252" s="60">
        <f>COUNTIFS(配置清单!G:G,G252,配置清单!H:H,"BA",配置清单!N:N,"在岗",配置清单!P:P,"&lt;&gt;暂不胜任")</f>
        <v>0</v>
      </c>
      <c r="AX252" s="61" t="str">
        <f t="shared" si="204"/>
        <v>NA</v>
      </c>
      <c r="AY252" s="60">
        <f>COUNTIFS(配置清单!G:G,规划及评估!G252,配置清单!H:H,"IA",配置清单!N:N,"在岗")</f>
        <v>0</v>
      </c>
      <c r="AZ252" s="61" t="str">
        <f t="shared" si="205"/>
        <v>NA</v>
      </c>
      <c r="BA252" s="60">
        <f>COUNTIFS(配置清单!G:G,G252,配置清单!H:H,"IA",配置清单!N:N,"在岗",配置清单!P:P,"&lt;&gt;暂不胜任")</f>
        <v>0</v>
      </c>
      <c r="BB252" s="61" t="str">
        <f t="shared" si="206"/>
        <v>NA</v>
      </c>
      <c r="BC252" s="60">
        <f>COUNTIFS(配置清单!G:G,规划及评估!G252,配置清单!H:H,"产品经理",配置清单!N:N,"在岗")</f>
        <v>0</v>
      </c>
      <c r="BD252" s="61" t="str">
        <f t="shared" si="207"/>
        <v>NA</v>
      </c>
      <c r="BE252" s="60">
        <f>COUNTIFS(配置清单!G:G,G252,配置清单!H:H,"产品经理",配置清单!N:N,"在岗",配置清单!P:P,"&lt;&gt;暂不胜任")</f>
        <v>0</v>
      </c>
      <c r="BF252" s="61" t="str">
        <f t="shared" si="208"/>
        <v>NA</v>
      </c>
      <c r="BG252" s="63">
        <f t="shared" si="209"/>
        <v>2</v>
      </c>
      <c r="BH252" s="64">
        <f t="shared" si="210"/>
        <v>2</v>
      </c>
      <c r="BI252" s="64">
        <f t="shared" si="211"/>
        <v>2</v>
      </c>
      <c r="BJ252" s="64">
        <f t="shared" si="212"/>
        <v>2</v>
      </c>
      <c r="BK252" s="65">
        <f t="shared" si="213"/>
        <v>1</v>
      </c>
      <c r="BL252" s="66">
        <f t="shared" si="214"/>
        <v>1</v>
      </c>
      <c r="BM252" s="92">
        <f t="shared" si="215"/>
        <v>1</v>
      </c>
      <c r="BN252" s="92">
        <f t="shared" si="216"/>
        <v>1</v>
      </c>
      <c r="BO252" s="92">
        <f t="shared" si="217"/>
        <v>0</v>
      </c>
      <c r="BP252" s="92">
        <f t="shared" si="218"/>
        <v>0</v>
      </c>
      <c r="BQ252" s="92">
        <f t="shared" si="219"/>
        <v>0</v>
      </c>
      <c r="BR252" s="92">
        <f t="shared" si="220"/>
        <v>0</v>
      </c>
      <c r="BS252" s="92">
        <f t="shared" si="221"/>
        <v>0</v>
      </c>
      <c r="BT252" s="92">
        <f t="shared" si="222"/>
        <v>0</v>
      </c>
      <c r="BU252" s="92">
        <f t="shared" si="223"/>
        <v>0</v>
      </c>
      <c r="BV252" s="92">
        <f t="shared" si="224"/>
        <v>0</v>
      </c>
      <c r="BW252" s="92">
        <f t="shared" si="225"/>
        <v>1</v>
      </c>
      <c r="BX252" s="92">
        <f t="shared" si="226"/>
        <v>1</v>
      </c>
      <c r="BY252" s="92">
        <f t="shared" si="227"/>
        <v>0</v>
      </c>
      <c r="BZ252" s="92">
        <f t="shared" si="228"/>
        <v>0</v>
      </c>
      <c r="CA252" s="92">
        <f t="shared" si="229"/>
        <v>0</v>
      </c>
      <c r="CB252" s="92">
        <f t="shared" si="230"/>
        <v>0</v>
      </c>
      <c r="CC252" s="92">
        <f t="shared" si="231"/>
        <v>0</v>
      </c>
      <c r="CD252" s="92">
        <f t="shared" si="232"/>
        <v>0</v>
      </c>
    </row>
    <row r="253" spans="1:82" hidden="1">
      <c r="A253" s="34">
        <v>39</v>
      </c>
      <c r="B253" s="34" t="s">
        <v>954</v>
      </c>
      <c r="C253" s="34" t="s">
        <v>3993</v>
      </c>
      <c r="D253" s="34" t="s">
        <v>2209</v>
      </c>
      <c r="E253" s="34" t="s">
        <v>2450</v>
      </c>
      <c r="F253" s="34" t="s">
        <v>4059</v>
      </c>
      <c r="G253" s="34" t="s">
        <v>5091</v>
      </c>
      <c r="H253" s="34" t="s">
        <v>7</v>
      </c>
      <c r="I253" s="34" t="s">
        <v>4</v>
      </c>
      <c r="J253" s="34" t="s">
        <v>195</v>
      </c>
      <c r="K253" s="34" t="s">
        <v>34</v>
      </c>
      <c r="L253" s="34" t="s">
        <v>5114</v>
      </c>
      <c r="M253" s="34" t="s">
        <v>5083</v>
      </c>
      <c r="N253" s="34">
        <v>1</v>
      </c>
      <c r="O253" s="34">
        <v>0</v>
      </c>
      <c r="P253" s="34">
        <v>0</v>
      </c>
      <c r="Q253" s="34">
        <v>0</v>
      </c>
      <c r="R253" s="34">
        <v>0</v>
      </c>
      <c r="S253" s="34">
        <v>1</v>
      </c>
      <c r="T253" s="34">
        <v>0</v>
      </c>
      <c r="U253" s="77">
        <v>0</v>
      </c>
      <c r="V253" s="34">
        <v>0</v>
      </c>
      <c r="W253" s="60">
        <f>COUNTIFS(配置清单!G:G,G253,配置清单!$H:$H,"PM",配置清单!$N:$N,"在岗")</f>
        <v>1</v>
      </c>
      <c r="X253" s="61">
        <f t="shared" si="191"/>
        <v>1</v>
      </c>
      <c r="Y253" s="60">
        <f>COUNTIFS(配置清单!$G:$G,G253,配置清单!$H:$H,"PM",配置清单!$N:$N,"在岗",配置清单!$P:$P,"&lt;&gt;暂不胜任")</f>
        <v>1</v>
      </c>
      <c r="Z253" s="61">
        <f t="shared" si="192"/>
        <v>1</v>
      </c>
      <c r="AA253" s="62">
        <f>COUNTIFS(配置清单!$G:$G,G253,配置清单!$H:$H,"SE",配置清单!$N:$N,"在岗")+COUNTIFS(配置清单!$G:$G,G253,配置清单!$H:$H,"SA",配置清单!$N:$N,"在岗")</f>
        <v>0</v>
      </c>
      <c r="AB253" s="61" t="str">
        <f t="shared" si="193"/>
        <v>NA</v>
      </c>
      <c r="AC253" s="60">
        <f>COUNTIFS(配置清单!$G:$G,G253,配置清单!$H:$H,"SE",配置清单!$N:$N,"在岗",配置清单!$P:$P,"&lt;&gt;暂不胜任")+COUNTIFS(配置清单!$G:$G,G253,配置清单!$H:$H,"SA",配置清单!$N:$N,"在岗",配置清单!$P:$P,"&lt;&gt;暂不胜任")</f>
        <v>0</v>
      </c>
      <c r="AD253" s="61" t="str">
        <f t="shared" si="194"/>
        <v>NA</v>
      </c>
      <c r="AE253" s="60">
        <f>COUNTIFS(配置清单!$G:$G,G253,配置清单!H:H,"MDE",配置清单!N:N,"在岗")</f>
        <v>0</v>
      </c>
      <c r="AF253" s="61" t="str">
        <f t="shared" si="195"/>
        <v>NA</v>
      </c>
      <c r="AG253" s="60">
        <f>COUNTIFS(配置清单!$G:$G,G253,配置清单!$H:$H,"MDE",配置清单!$N:$N,"在岗",配置清单!$P:$P,"&lt;&gt;暂不胜任")</f>
        <v>0</v>
      </c>
      <c r="AH253" s="61" t="str">
        <f t="shared" si="196"/>
        <v>NA</v>
      </c>
      <c r="AI253" s="62">
        <f>COUNTIFS(配置清单!G:G,G253,配置清单!H:H,"TPM",配置清单!N:N,"在岗")+COUNTIFS(配置清单!G:G,G253,配置清单!H:H,"TC",配置清单!N:N,"在岗")</f>
        <v>0</v>
      </c>
      <c r="AJ253" s="61" t="str">
        <f t="shared" si="197"/>
        <v>NA</v>
      </c>
      <c r="AK253" s="60">
        <f>COUNTIFS(配置清单!G:G,G253,配置清单!H:H,"TPM",配置清单!N:N,"在岗",配置清单!P:P,"&lt;&gt;暂不胜任")+COUNTIFS(配置清单!G:G,G253,配置清单!H:H,"TC",配置清单!N:N,"在岗",配置清单!P:P,"&lt;&gt;暂不胜任")</f>
        <v>0</v>
      </c>
      <c r="AL253" s="61" t="str">
        <f t="shared" si="198"/>
        <v>NA</v>
      </c>
      <c r="AM253" s="60">
        <f>COUNTIFS(配置清单!G:G,G253,配置清单!H:H,"TSE",配置清单!N:N,"在岗")</f>
        <v>0</v>
      </c>
      <c r="AN253" s="61" t="str">
        <f t="shared" si="199"/>
        <v>NA</v>
      </c>
      <c r="AO253" s="60">
        <f>COUNTIFS(配置清单!G:G,G253,配置清单!H:H,"TSE",配置清单!N:N,"在岗",配置清单!P:P,"&lt;&gt;暂不胜任")</f>
        <v>0</v>
      </c>
      <c r="AP253" s="61" t="str">
        <f t="shared" si="200"/>
        <v>NA</v>
      </c>
      <c r="AQ253" s="60">
        <f>COUNTIFS(配置清单!$G:$G,G253,配置清单!H:H,"QA",配置清单!N:N,"在岗")</f>
        <v>1</v>
      </c>
      <c r="AR253" s="61">
        <f t="shared" si="201"/>
        <v>1</v>
      </c>
      <c r="AS253" s="60">
        <f>COUNTIFS(配置清单!$G:$G,G253,配置清单!$H:$H,"QA",配置清单!$N:$N,"在岗",配置清单!$P:$P,"&lt;&gt;暂不胜任")</f>
        <v>1</v>
      </c>
      <c r="AT253" s="61">
        <f t="shared" si="202"/>
        <v>1</v>
      </c>
      <c r="AU253" s="60">
        <f>COUNTIFS(配置清单!G:G,规划及评估!G253,配置清单!H:H,"BA",配置清单!N:N,"在岗")</f>
        <v>0</v>
      </c>
      <c r="AV253" s="61" t="str">
        <f t="shared" si="203"/>
        <v>NA</v>
      </c>
      <c r="AW253" s="60">
        <f>COUNTIFS(配置清单!G:G,G253,配置清单!H:H,"BA",配置清单!N:N,"在岗",配置清单!P:P,"&lt;&gt;暂不胜任")</f>
        <v>0</v>
      </c>
      <c r="AX253" s="61" t="str">
        <f t="shared" si="204"/>
        <v>NA</v>
      </c>
      <c r="AY253" s="60">
        <f>COUNTIFS(配置清单!G:G,规划及评估!G253,配置清单!H:H,"IA",配置清单!N:N,"在岗")</f>
        <v>0</v>
      </c>
      <c r="AZ253" s="61" t="str">
        <f t="shared" si="205"/>
        <v>NA</v>
      </c>
      <c r="BA253" s="60">
        <f>COUNTIFS(配置清单!G:G,G253,配置清单!H:H,"IA",配置清单!N:N,"在岗",配置清单!P:P,"&lt;&gt;暂不胜任")</f>
        <v>0</v>
      </c>
      <c r="BB253" s="61" t="str">
        <f t="shared" si="206"/>
        <v>NA</v>
      </c>
      <c r="BC253" s="60">
        <f>COUNTIFS(配置清单!G:G,规划及评估!G253,配置清单!H:H,"产品经理",配置清单!N:N,"在岗")</f>
        <v>0</v>
      </c>
      <c r="BD253" s="61" t="str">
        <f t="shared" si="207"/>
        <v>NA</v>
      </c>
      <c r="BE253" s="60">
        <f>COUNTIFS(配置清单!G:G,G253,配置清单!H:H,"产品经理",配置清单!N:N,"在岗",配置清单!P:P,"&lt;&gt;暂不胜任")</f>
        <v>0</v>
      </c>
      <c r="BF253" s="61" t="str">
        <f t="shared" si="208"/>
        <v>NA</v>
      </c>
      <c r="BG253" s="63">
        <f t="shared" si="209"/>
        <v>2</v>
      </c>
      <c r="BH253" s="64">
        <f t="shared" si="210"/>
        <v>2</v>
      </c>
      <c r="BI253" s="64">
        <f t="shared" si="211"/>
        <v>2</v>
      </c>
      <c r="BJ253" s="64">
        <f t="shared" si="212"/>
        <v>2</v>
      </c>
      <c r="BK253" s="65">
        <f t="shared" si="213"/>
        <v>1</v>
      </c>
      <c r="BL253" s="66">
        <f t="shared" si="214"/>
        <v>1</v>
      </c>
      <c r="BM253" s="92">
        <f t="shared" si="215"/>
        <v>1</v>
      </c>
      <c r="BN253" s="92">
        <f t="shared" si="216"/>
        <v>1</v>
      </c>
      <c r="BO253" s="92">
        <f t="shared" si="217"/>
        <v>0</v>
      </c>
      <c r="BP253" s="92">
        <f t="shared" si="218"/>
        <v>0</v>
      </c>
      <c r="BQ253" s="92">
        <f t="shared" si="219"/>
        <v>0</v>
      </c>
      <c r="BR253" s="92">
        <f t="shared" si="220"/>
        <v>0</v>
      </c>
      <c r="BS253" s="92">
        <f t="shared" si="221"/>
        <v>0</v>
      </c>
      <c r="BT253" s="92">
        <f t="shared" si="222"/>
        <v>0</v>
      </c>
      <c r="BU253" s="92">
        <f t="shared" si="223"/>
        <v>0</v>
      </c>
      <c r="BV253" s="92">
        <f t="shared" si="224"/>
        <v>0</v>
      </c>
      <c r="BW253" s="92">
        <f t="shared" si="225"/>
        <v>1</v>
      </c>
      <c r="BX253" s="92">
        <f t="shared" si="226"/>
        <v>1</v>
      </c>
      <c r="BY253" s="92">
        <f t="shared" si="227"/>
        <v>0</v>
      </c>
      <c r="BZ253" s="92">
        <f t="shared" si="228"/>
        <v>0</v>
      </c>
      <c r="CA253" s="92">
        <f t="shared" si="229"/>
        <v>0</v>
      </c>
      <c r="CB253" s="92">
        <f t="shared" si="230"/>
        <v>0</v>
      </c>
      <c r="CC253" s="92">
        <f t="shared" si="231"/>
        <v>0</v>
      </c>
      <c r="CD253" s="92">
        <f t="shared" si="232"/>
        <v>0</v>
      </c>
    </row>
    <row r="254" spans="1:82" hidden="1">
      <c r="A254" s="34">
        <v>40</v>
      </c>
      <c r="B254" s="34" t="s">
        <v>954</v>
      </c>
      <c r="C254" s="34" t="s">
        <v>3993</v>
      </c>
      <c r="D254" s="34" t="s">
        <v>2209</v>
      </c>
      <c r="E254" s="34" t="s">
        <v>2450</v>
      </c>
      <c r="F254" s="34" t="s">
        <v>5092</v>
      </c>
      <c r="G254" s="34" t="s">
        <v>5093</v>
      </c>
      <c r="H254" s="34" t="s">
        <v>4</v>
      </c>
      <c r="I254" s="34" t="s">
        <v>4</v>
      </c>
      <c r="J254" s="34" t="s">
        <v>34</v>
      </c>
      <c r="K254" s="34" t="s">
        <v>34</v>
      </c>
      <c r="L254" s="34" t="s">
        <v>5114</v>
      </c>
      <c r="M254" s="34" t="s">
        <v>5083</v>
      </c>
      <c r="N254" s="34">
        <v>1</v>
      </c>
      <c r="O254" s="34">
        <v>0</v>
      </c>
      <c r="P254" s="34">
        <v>0</v>
      </c>
      <c r="Q254" s="34">
        <v>0</v>
      </c>
      <c r="R254" s="34">
        <v>0</v>
      </c>
      <c r="S254" s="34">
        <v>1</v>
      </c>
      <c r="T254" s="34">
        <v>0</v>
      </c>
      <c r="U254" s="77">
        <v>0</v>
      </c>
      <c r="V254" s="34">
        <v>0</v>
      </c>
      <c r="W254" s="60">
        <f>COUNTIFS(配置清单!G:G,G254,配置清单!$H:$H,"PM",配置清单!$N:$N,"在岗")</f>
        <v>1</v>
      </c>
      <c r="X254" s="61">
        <f t="shared" si="191"/>
        <v>1</v>
      </c>
      <c r="Y254" s="60">
        <f>COUNTIFS(配置清单!$G:$G,G254,配置清单!$H:$H,"PM",配置清单!$N:$N,"在岗",配置清单!$P:$P,"&lt;&gt;暂不胜任")</f>
        <v>0</v>
      </c>
      <c r="Z254" s="61">
        <f t="shared" si="192"/>
        <v>0</v>
      </c>
      <c r="AA254" s="62">
        <f>COUNTIFS(配置清单!$G:$G,G254,配置清单!$H:$H,"SE",配置清单!$N:$N,"在岗")+COUNTIFS(配置清单!$G:$G,G254,配置清单!$H:$H,"SA",配置清单!$N:$N,"在岗")</f>
        <v>0</v>
      </c>
      <c r="AB254" s="61" t="str">
        <f t="shared" si="193"/>
        <v>NA</v>
      </c>
      <c r="AC254" s="60">
        <f>COUNTIFS(配置清单!$G:$G,G254,配置清单!$H:$H,"SE",配置清单!$N:$N,"在岗",配置清单!$P:$P,"&lt;&gt;暂不胜任")+COUNTIFS(配置清单!$G:$G,G254,配置清单!$H:$H,"SA",配置清单!$N:$N,"在岗",配置清单!$P:$P,"&lt;&gt;暂不胜任")</f>
        <v>0</v>
      </c>
      <c r="AD254" s="61" t="str">
        <f t="shared" si="194"/>
        <v>NA</v>
      </c>
      <c r="AE254" s="60">
        <f>COUNTIFS(配置清单!$G:$G,G254,配置清单!H:H,"MDE",配置清单!N:N,"在岗")</f>
        <v>0</v>
      </c>
      <c r="AF254" s="61" t="str">
        <f t="shared" si="195"/>
        <v>NA</v>
      </c>
      <c r="AG254" s="60">
        <f>COUNTIFS(配置清单!$G:$G,G254,配置清单!$H:$H,"MDE",配置清单!$N:$N,"在岗",配置清单!$P:$P,"&lt;&gt;暂不胜任")</f>
        <v>0</v>
      </c>
      <c r="AH254" s="61" t="str">
        <f t="shared" si="196"/>
        <v>NA</v>
      </c>
      <c r="AI254" s="62">
        <f>COUNTIFS(配置清单!G:G,G254,配置清单!H:H,"TPM",配置清单!N:N,"在岗")+COUNTIFS(配置清单!G:G,G254,配置清单!H:H,"TC",配置清单!N:N,"在岗")</f>
        <v>0</v>
      </c>
      <c r="AJ254" s="61" t="str">
        <f t="shared" si="197"/>
        <v>NA</v>
      </c>
      <c r="AK254" s="60">
        <f>COUNTIFS(配置清单!G:G,G254,配置清单!H:H,"TPM",配置清单!N:N,"在岗",配置清单!P:P,"&lt;&gt;暂不胜任")+COUNTIFS(配置清单!G:G,G254,配置清单!H:H,"TC",配置清单!N:N,"在岗",配置清单!P:P,"&lt;&gt;暂不胜任")</f>
        <v>0</v>
      </c>
      <c r="AL254" s="61" t="str">
        <f t="shared" si="198"/>
        <v>NA</v>
      </c>
      <c r="AM254" s="60">
        <f>COUNTIFS(配置清单!G:G,G254,配置清单!H:H,"TSE",配置清单!N:N,"在岗")</f>
        <v>0</v>
      </c>
      <c r="AN254" s="61" t="str">
        <f t="shared" si="199"/>
        <v>NA</v>
      </c>
      <c r="AO254" s="60">
        <f>COUNTIFS(配置清单!G:G,G254,配置清单!H:H,"TSE",配置清单!N:N,"在岗",配置清单!P:P,"&lt;&gt;暂不胜任")</f>
        <v>0</v>
      </c>
      <c r="AP254" s="61" t="str">
        <f t="shared" si="200"/>
        <v>NA</v>
      </c>
      <c r="AQ254" s="60">
        <f>COUNTIFS(配置清单!$G:$G,G254,配置清单!H:H,"QA",配置清单!N:N,"在岗")</f>
        <v>1</v>
      </c>
      <c r="AR254" s="61">
        <f t="shared" si="201"/>
        <v>1</v>
      </c>
      <c r="AS254" s="60">
        <f>COUNTIFS(配置清单!$G:$G,G254,配置清单!$H:$H,"QA",配置清单!$N:$N,"在岗",配置清单!$P:$P,"&lt;&gt;暂不胜任")</f>
        <v>1</v>
      </c>
      <c r="AT254" s="61">
        <f t="shared" si="202"/>
        <v>1</v>
      </c>
      <c r="AU254" s="60">
        <f>COUNTIFS(配置清单!G:G,规划及评估!G254,配置清单!H:H,"BA",配置清单!N:N,"在岗")</f>
        <v>0</v>
      </c>
      <c r="AV254" s="61" t="str">
        <f t="shared" si="203"/>
        <v>NA</v>
      </c>
      <c r="AW254" s="60">
        <f>COUNTIFS(配置清单!G:G,G254,配置清单!H:H,"BA",配置清单!N:N,"在岗",配置清单!P:P,"&lt;&gt;暂不胜任")</f>
        <v>0</v>
      </c>
      <c r="AX254" s="61" t="str">
        <f t="shared" si="204"/>
        <v>NA</v>
      </c>
      <c r="AY254" s="60">
        <f>COUNTIFS(配置清单!G:G,规划及评估!G254,配置清单!H:H,"IA",配置清单!N:N,"在岗")</f>
        <v>0</v>
      </c>
      <c r="AZ254" s="61" t="str">
        <f t="shared" si="205"/>
        <v>NA</v>
      </c>
      <c r="BA254" s="60">
        <f>COUNTIFS(配置清单!G:G,G254,配置清单!H:H,"IA",配置清单!N:N,"在岗",配置清单!P:P,"&lt;&gt;暂不胜任")</f>
        <v>0</v>
      </c>
      <c r="BB254" s="61" t="str">
        <f t="shared" si="206"/>
        <v>NA</v>
      </c>
      <c r="BC254" s="60">
        <f>COUNTIFS(配置清单!G:G,规划及评估!G254,配置清单!H:H,"产品经理",配置清单!N:N,"在岗")</f>
        <v>0</v>
      </c>
      <c r="BD254" s="61" t="str">
        <f t="shared" si="207"/>
        <v>NA</v>
      </c>
      <c r="BE254" s="60">
        <f>COUNTIFS(配置清单!G:G,G254,配置清单!H:H,"产品经理",配置清单!N:N,"在岗",配置清单!P:P,"&lt;&gt;暂不胜任")</f>
        <v>0</v>
      </c>
      <c r="BF254" s="61" t="str">
        <f t="shared" si="208"/>
        <v>NA</v>
      </c>
      <c r="BG254" s="63">
        <f t="shared" si="209"/>
        <v>2</v>
      </c>
      <c r="BH254" s="64">
        <f t="shared" si="210"/>
        <v>2</v>
      </c>
      <c r="BI254" s="64">
        <f t="shared" si="211"/>
        <v>2</v>
      </c>
      <c r="BJ254" s="64">
        <f t="shared" si="212"/>
        <v>1</v>
      </c>
      <c r="BK254" s="65">
        <f t="shared" si="213"/>
        <v>1</v>
      </c>
      <c r="BL254" s="66">
        <f t="shared" si="214"/>
        <v>0.5</v>
      </c>
      <c r="BM254" s="92">
        <f t="shared" si="215"/>
        <v>1</v>
      </c>
      <c r="BN254" s="92">
        <f t="shared" si="216"/>
        <v>0</v>
      </c>
      <c r="BO254" s="92">
        <f t="shared" si="217"/>
        <v>0</v>
      </c>
      <c r="BP254" s="92">
        <f t="shared" si="218"/>
        <v>0</v>
      </c>
      <c r="BQ254" s="92">
        <f t="shared" si="219"/>
        <v>0</v>
      </c>
      <c r="BR254" s="92">
        <f t="shared" si="220"/>
        <v>0</v>
      </c>
      <c r="BS254" s="92">
        <f t="shared" si="221"/>
        <v>0</v>
      </c>
      <c r="BT254" s="92">
        <f t="shared" si="222"/>
        <v>0</v>
      </c>
      <c r="BU254" s="92">
        <f t="shared" si="223"/>
        <v>0</v>
      </c>
      <c r="BV254" s="92">
        <f t="shared" si="224"/>
        <v>0</v>
      </c>
      <c r="BW254" s="92">
        <f t="shared" si="225"/>
        <v>1</v>
      </c>
      <c r="BX254" s="92">
        <f t="shared" si="226"/>
        <v>1</v>
      </c>
      <c r="BY254" s="92">
        <f t="shared" si="227"/>
        <v>0</v>
      </c>
      <c r="BZ254" s="92">
        <f t="shared" si="228"/>
        <v>0</v>
      </c>
      <c r="CA254" s="92">
        <f t="shared" si="229"/>
        <v>0</v>
      </c>
      <c r="CB254" s="92">
        <f t="shared" si="230"/>
        <v>0</v>
      </c>
      <c r="CC254" s="92">
        <f t="shared" si="231"/>
        <v>0</v>
      </c>
      <c r="CD254" s="92">
        <f t="shared" si="232"/>
        <v>0</v>
      </c>
    </row>
    <row r="255" spans="1:82" hidden="1">
      <c r="A255" s="34">
        <v>41</v>
      </c>
      <c r="B255" s="34" t="s">
        <v>954</v>
      </c>
      <c r="C255" s="34" t="s">
        <v>3993</v>
      </c>
      <c r="D255" s="34" t="s">
        <v>2209</v>
      </c>
      <c r="E255" s="34" t="s">
        <v>2450</v>
      </c>
      <c r="F255" s="34" t="s">
        <v>5094</v>
      </c>
      <c r="G255" s="34" t="s">
        <v>5095</v>
      </c>
      <c r="H255" s="34" t="s">
        <v>4</v>
      </c>
      <c r="I255" s="34" t="s">
        <v>4</v>
      </c>
      <c r="J255" s="34" t="s">
        <v>34</v>
      </c>
      <c r="K255" s="34" t="s">
        <v>34</v>
      </c>
      <c r="L255" s="34" t="s">
        <v>5114</v>
      </c>
      <c r="M255" s="34" t="s">
        <v>5083</v>
      </c>
      <c r="N255" s="34">
        <v>1</v>
      </c>
      <c r="O255" s="34">
        <v>0</v>
      </c>
      <c r="P255" s="34">
        <v>0</v>
      </c>
      <c r="Q255" s="34">
        <v>0</v>
      </c>
      <c r="R255" s="34">
        <v>0</v>
      </c>
      <c r="S255" s="34">
        <v>1</v>
      </c>
      <c r="T255" s="34">
        <v>0</v>
      </c>
      <c r="U255" s="77">
        <v>0</v>
      </c>
      <c r="V255" s="34">
        <v>0</v>
      </c>
      <c r="W255" s="60">
        <f>COUNTIFS(配置清单!G:G,G255,配置清单!$H:$H,"PM",配置清单!$N:$N,"在岗")</f>
        <v>1</v>
      </c>
      <c r="X255" s="61">
        <f t="shared" si="191"/>
        <v>1</v>
      </c>
      <c r="Y255" s="60">
        <f>COUNTIFS(配置清单!$G:$G,G255,配置清单!$H:$H,"PM",配置清单!$N:$N,"在岗",配置清单!$P:$P,"&lt;&gt;暂不胜任")</f>
        <v>1</v>
      </c>
      <c r="Z255" s="61">
        <f t="shared" si="192"/>
        <v>1</v>
      </c>
      <c r="AA255" s="62">
        <f>COUNTIFS(配置清单!$G:$G,G255,配置清单!$H:$H,"SE",配置清单!$N:$N,"在岗")+COUNTIFS(配置清单!$G:$G,G255,配置清单!$H:$H,"SA",配置清单!$N:$N,"在岗")</f>
        <v>0</v>
      </c>
      <c r="AB255" s="61" t="str">
        <f t="shared" si="193"/>
        <v>NA</v>
      </c>
      <c r="AC255" s="60">
        <f>COUNTIFS(配置清单!$G:$G,G255,配置清单!$H:$H,"SE",配置清单!$N:$N,"在岗",配置清单!$P:$P,"&lt;&gt;暂不胜任")+COUNTIFS(配置清单!$G:$G,G255,配置清单!$H:$H,"SA",配置清单!$N:$N,"在岗",配置清单!$P:$P,"&lt;&gt;暂不胜任")</f>
        <v>0</v>
      </c>
      <c r="AD255" s="61" t="str">
        <f t="shared" si="194"/>
        <v>NA</v>
      </c>
      <c r="AE255" s="60">
        <f>COUNTIFS(配置清单!$G:$G,G255,配置清单!H:H,"MDE",配置清单!N:N,"在岗")</f>
        <v>0</v>
      </c>
      <c r="AF255" s="61" t="str">
        <f t="shared" si="195"/>
        <v>NA</v>
      </c>
      <c r="AG255" s="60">
        <f>COUNTIFS(配置清单!$G:$G,G255,配置清单!$H:$H,"MDE",配置清单!$N:$N,"在岗",配置清单!$P:$P,"&lt;&gt;暂不胜任")</f>
        <v>0</v>
      </c>
      <c r="AH255" s="61" t="str">
        <f t="shared" si="196"/>
        <v>NA</v>
      </c>
      <c r="AI255" s="62">
        <f>COUNTIFS(配置清单!G:G,G255,配置清单!H:H,"TPM",配置清单!N:N,"在岗")+COUNTIFS(配置清单!G:G,G255,配置清单!H:H,"TC",配置清单!N:N,"在岗")</f>
        <v>0</v>
      </c>
      <c r="AJ255" s="61" t="str">
        <f t="shared" si="197"/>
        <v>NA</v>
      </c>
      <c r="AK255" s="60">
        <f>COUNTIFS(配置清单!G:G,G255,配置清单!H:H,"TPM",配置清单!N:N,"在岗",配置清单!P:P,"&lt;&gt;暂不胜任")+COUNTIFS(配置清单!G:G,G255,配置清单!H:H,"TC",配置清单!N:N,"在岗",配置清单!P:P,"&lt;&gt;暂不胜任")</f>
        <v>0</v>
      </c>
      <c r="AL255" s="61" t="str">
        <f t="shared" si="198"/>
        <v>NA</v>
      </c>
      <c r="AM255" s="60">
        <f>COUNTIFS(配置清单!G:G,G255,配置清单!H:H,"TSE",配置清单!N:N,"在岗")</f>
        <v>0</v>
      </c>
      <c r="AN255" s="61" t="str">
        <f t="shared" si="199"/>
        <v>NA</v>
      </c>
      <c r="AO255" s="60">
        <f>COUNTIFS(配置清单!G:G,G255,配置清单!H:H,"TSE",配置清单!N:N,"在岗",配置清单!P:P,"&lt;&gt;暂不胜任")</f>
        <v>0</v>
      </c>
      <c r="AP255" s="61" t="str">
        <f t="shared" si="200"/>
        <v>NA</v>
      </c>
      <c r="AQ255" s="60">
        <f>COUNTIFS(配置清单!$G:$G,G255,配置清单!H:H,"QA",配置清单!N:N,"在岗")</f>
        <v>1</v>
      </c>
      <c r="AR255" s="61">
        <f t="shared" si="201"/>
        <v>1</v>
      </c>
      <c r="AS255" s="60">
        <f>COUNTIFS(配置清单!$G:$G,G255,配置清单!$H:$H,"QA",配置清单!$N:$N,"在岗",配置清单!$P:$P,"&lt;&gt;暂不胜任")</f>
        <v>1</v>
      </c>
      <c r="AT255" s="61">
        <f t="shared" si="202"/>
        <v>1</v>
      </c>
      <c r="AU255" s="60">
        <f>COUNTIFS(配置清单!G:G,规划及评估!G255,配置清单!H:H,"BA",配置清单!N:N,"在岗")</f>
        <v>0</v>
      </c>
      <c r="AV255" s="61" t="str">
        <f t="shared" si="203"/>
        <v>NA</v>
      </c>
      <c r="AW255" s="60">
        <f>COUNTIFS(配置清单!G:G,G255,配置清单!H:H,"BA",配置清单!N:N,"在岗",配置清单!P:P,"&lt;&gt;暂不胜任")</f>
        <v>0</v>
      </c>
      <c r="AX255" s="61" t="str">
        <f t="shared" si="204"/>
        <v>NA</v>
      </c>
      <c r="AY255" s="60">
        <f>COUNTIFS(配置清单!G:G,规划及评估!G255,配置清单!H:H,"IA",配置清单!N:N,"在岗")</f>
        <v>0</v>
      </c>
      <c r="AZ255" s="61" t="str">
        <f t="shared" si="205"/>
        <v>NA</v>
      </c>
      <c r="BA255" s="60">
        <f>COUNTIFS(配置清单!G:G,G255,配置清单!H:H,"IA",配置清单!N:N,"在岗",配置清单!P:P,"&lt;&gt;暂不胜任")</f>
        <v>0</v>
      </c>
      <c r="BB255" s="61" t="str">
        <f t="shared" si="206"/>
        <v>NA</v>
      </c>
      <c r="BC255" s="60">
        <f>COUNTIFS(配置清单!G:G,规划及评估!G255,配置清单!H:H,"产品经理",配置清单!N:N,"在岗")</f>
        <v>0</v>
      </c>
      <c r="BD255" s="61" t="str">
        <f t="shared" si="207"/>
        <v>NA</v>
      </c>
      <c r="BE255" s="60">
        <f>COUNTIFS(配置清单!G:G,G255,配置清单!H:H,"产品经理",配置清单!N:N,"在岗",配置清单!P:P,"&lt;&gt;暂不胜任")</f>
        <v>0</v>
      </c>
      <c r="BF255" s="61" t="str">
        <f t="shared" si="208"/>
        <v>NA</v>
      </c>
      <c r="BG255" s="63">
        <f t="shared" si="209"/>
        <v>2</v>
      </c>
      <c r="BH255" s="64">
        <f t="shared" si="210"/>
        <v>2</v>
      </c>
      <c r="BI255" s="64">
        <f t="shared" si="211"/>
        <v>2</v>
      </c>
      <c r="BJ255" s="64">
        <f t="shared" si="212"/>
        <v>2</v>
      </c>
      <c r="BK255" s="65">
        <f t="shared" si="213"/>
        <v>1</v>
      </c>
      <c r="BL255" s="66">
        <f t="shared" si="214"/>
        <v>1</v>
      </c>
      <c r="BM255" s="92">
        <f t="shared" si="215"/>
        <v>1</v>
      </c>
      <c r="BN255" s="92">
        <f t="shared" si="216"/>
        <v>1</v>
      </c>
      <c r="BO255" s="92">
        <f t="shared" si="217"/>
        <v>0</v>
      </c>
      <c r="BP255" s="92">
        <f t="shared" si="218"/>
        <v>0</v>
      </c>
      <c r="BQ255" s="92">
        <f t="shared" si="219"/>
        <v>0</v>
      </c>
      <c r="BR255" s="92">
        <f t="shared" si="220"/>
        <v>0</v>
      </c>
      <c r="BS255" s="92">
        <f t="shared" si="221"/>
        <v>0</v>
      </c>
      <c r="BT255" s="92">
        <f t="shared" si="222"/>
        <v>0</v>
      </c>
      <c r="BU255" s="92">
        <f t="shared" si="223"/>
        <v>0</v>
      </c>
      <c r="BV255" s="92">
        <f t="shared" si="224"/>
        <v>0</v>
      </c>
      <c r="BW255" s="92">
        <f t="shared" si="225"/>
        <v>1</v>
      </c>
      <c r="BX255" s="92">
        <f t="shared" si="226"/>
        <v>1</v>
      </c>
      <c r="BY255" s="92">
        <f t="shared" si="227"/>
        <v>0</v>
      </c>
      <c r="BZ255" s="92">
        <f t="shared" si="228"/>
        <v>0</v>
      </c>
      <c r="CA255" s="92">
        <f t="shared" si="229"/>
        <v>0</v>
      </c>
      <c r="CB255" s="92">
        <f t="shared" si="230"/>
        <v>0</v>
      </c>
      <c r="CC255" s="92">
        <f t="shared" si="231"/>
        <v>0</v>
      </c>
      <c r="CD255" s="92">
        <f t="shared" si="232"/>
        <v>0</v>
      </c>
    </row>
    <row r="256" spans="1:82" hidden="1">
      <c r="A256" s="34">
        <v>42</v>
      </c>
      <c r="B256" s="34" t="s">
        <v>954</v>
      </c>
      <c r="C256" s="34" t="s">
        <v>3993</v>
      </c>
      <c r="D256" s="34" t="s">
        <v>2209</v>
      </c>
      <c r="E256" s="34" t="s">
        <v>2450</v>
      </c>
      <c r="F256" s="34" t="s">
        <v>5096</v>
      </c>
      <c r="G256" s="34" t="s">
        <v>5097</v>
      </c>
      <c r="H256" s="34" t="s">
        <v>4</v>
      </c>
      <c r="I256" s="34" t="s">
        <v>4</v>
      </c>
      <c r="J256" s="34" t="s">
        <v>34</v>
      </c>
      <c r="K256" s="34" t="s">
        <v>34</v>
      </c>
      <c r="L256" s="34" t="s">
        <v>5114</v>
      </c>
      <c r="M256" s="34" t="s">
        <v>5083</v>
      </c>
      <c r="N256" s="34">
        <v>1</v>
      </c>
      <c r="O256" s="34">
        <v>0</v>
      </c>
      <c r="P256" s="34">
        <v>0</v>
      </c>
      <c r="Q256" s="34">
        <v>0</v>
      </c>
      <c r="R256" s="34">
        <v>0</v>
      </c>
      <c r="S256" s="34">
        <v>1</v>
      </c>
      <c r="T256" s="34">
        <v>0</v>
      </c>
      <c r="U256" s="77">
        <v>0</v>
      </c>
      <c r="V256" s="34">
        <v>0</v>
      </c>
      <c r="W256" s="60">
        <f>COUNTIFS(配置清单!G:G,G256,配置清单!$H:$H,"PM",配置清单!$N:$N,"在岗")</f>
        <v>1</v>
      </c>
      <c r="X256" s="61">
        <f t="shared" si="191"/>
        <v>1</v>
      </c>
      <c r="Y256" s="60">
        <f>COUNTIFS(配置清单!$G:$G,G256,配置清单!$H:$H,"PM",配置清单!$N:$N,"在岗",配置清单!$P:$P,"&lt;&gt;暂不胜任")</f>
        <v>0</v>
      </c>
      <c r="Z256" s="61">
        <f t="shared" si="192"/>
        <v>0</v>
      </c>
      <c r="AA256" s="62">
        <f>COUNTIFS(配置清单!$G:$G,G256,配置清单!$H:$H,"SE",配置清单!$N:$N,"在岗")+COUNTIFS(配置清单!$G:$G,G256,配置清单!$H:$H,"SA",配置清单!$N:$N,"在岗")</f>
        <v>0</v>
      </c>
      <c r="AB256" s="61" t="str">
        <f t="shared" si="193"/>
        <v>NA</v>
      </c>
      <c r="AC256" s="60">
        <f>COUNTIFS(配置清单!$G:$G,G256,配置清单!$H:$H,"SE",配置清单!$N:$N,"在岗",配置清单!$P:$P,"&lt;&gt;暂不胜任")+COUNTIFS(配置清单!$G:$G,G256,配置清单!$H:$H,"SA",配置清单!$N:$N,"在岗",配置清单!$P:$P,"&lt;&gt;暂不胜任")</f>
        <v>0</v>
      </c>
      <c r="AD256" s="61" t="str">
        <f t="shared" si="194"/>
        <v>NA</v>
      </c>
      <c r="AE256" s="60">
        <f>COUNTIFS(配置清单!$G:$G,G256,配置清单!H:H,"MDE",配置清单!N:N,"在岗")</f>
        <v>0</v>
      </c>
      <c r="AF256" s="61" t="str">
        <f t="shared" si="195"/>
        <v>NA</v>
      </c>
      <c r="AG256" s="60">
        <f>COUNTIFS(配置清单!$G:$G,G256,配置清单!$H:$H,"MDE",配置清单!$N:$N,"在岗",配置清单!$P:$P,"&lt;&gt;暂不胜任")</f>
        <v>0</v>
      </c>
      <c r="AH256" s="61" t="str">
        <f t="shared" si="196"/>
        <v>NA</v>
      </c>
      <c r="AI256" s="62">
        <f>COUNTIFS(配置清单!G:G,G256,配置清单!H:H,"TPM",配置清单!N:N,"在岗")+COUNTIFS(配置清单!G:G,G256,配置清单!H:H,"TC",配置清单!N:N,"在岗")</f>
        <v>0</v>
      </c>
      <c r="AJ256" s="61" t="str">
        <f t="shared" si="197"/>
        <v>NA</v>
      </c>
      <c r="AK256" s="60">
        <f>COUNTIFS(配置清单!G:G,G256,配置清单!H:H,"TPM",配置清单!N:N,"在岗",配置清单!P:P,"&lt;&gt;暂不胜任")+COUNTIFS(配置清单!G:G,G256,配置清单!H:H,"TC",配置清单!N:N,"在岗",配置清单!P:P,"&lt;&gt;暂不胜任")</f>
        <v>0</v>
      </c>
      <c r="AL256" s="61" t="str">
        <f t="shared" si="198"/>
        <v>NA</v>
      </c>
      <c r="AM256" s="60">
        <f>COUNTIFS(配置清单!G:G,G256,配置清单!H:H,"TSE",配置清单!N:N,"在岗")</f>
        <v>0</v>
      </c>
      <c r="AN256" s="61" t="str">
        <f t="shared" si="199"/>
        <v>NA</v>
      </c>
      <c r="AO256" s="60">
        <f>COUNTIFS(配置清单!G:G,G256,配置清单!H:H,"TSE",配置清单!N:N,"在岗",配置清单!P:P,"&lt;&gt;暂不胜任")</f>
        <v>0</v>
      </c>
      <c r="AP256" s="61" t="str">
        <f t="shared" si="200"/>
        <v>NA</v>
      </c>
      <c r="AQ256" s="60">
        <f>COUNTIFS(配置清单!$G:$G,G256,配置清单!H:H,"QA",配置清单!N:N,"在岗")</f>
        <v>1</v>
      </c>
      <c r="AR256" s="61">
        <f t="shared" si="201"/>
        <v>1</v>
      </c>
      <c r="AS256" s="60">
        <f>COUNTIFS(配置清单!$G:$G,G256,配置清单!$H:$H,"QA",配置清单!$N:$N,"在岗",配置清单!$P:$P,"&lt;&gt;暂不胜任")</f>
        <v>1</v>
      </c>
      <c r="AT256" s="61">
        <f t="shared" si="202"/>
        <v>1</v>
      </c>
      <c r="AU256" s="60">
        <f>COUNTIFS(配置清单!G:G,规划及评估!G256,配置清单!H:H,"BA",配置清单!N:N,"在岗")</f>
        <v>0</v>
      </c>
      <c r="AV256" s="61" t="str">
        <f t="shared" si="203"/>
        <v>NA</v>
      </c>
      <c r="AW256" s="60">
        <f>COUNTIFS(配置清单!G:G,G256,配置清单!H:H,"BA",配置清单!N:N,"在岗",配置清单!P:P,"&lt;&gt;暂不胜任")</f>
        <v>0</v>
      </c>
      <c r="AX256" s="61" t="str">
        <f t="shared" si="204"/>
        <v>NA</v>
      </c>
      <c r="AY256" s="60">
        <f>COUNTIFS(配置清单!G:G,规划及评估!G256,配置清单!H:H,"IA",配置清单!N:N,"在岗")</f>
        <v>0</v>
      </c>
      <c r="AZ256" s="61" t="str">
        <f t="shared" si="205"/>
        <v>NA</v>
      </c>
      <c r="BA256" s="60">
        <f>COUNTIFS(配置清单!G:G,G256,配置清单!H:H,"IA",配置清单!N:N,"在岗",配置清单!P:P,"&lt;&gt;暂不胜任")</f>
        <v>0</v>
      </c>
      <c r="BB256" s="61" t="str">
        <f t="shared" si="206"/>
        <v>NA</v>
      </c>
      <c r="BC256" s="60">
        <f>COUNTIFS(配置清单!G:G,规划及评估!G256,配置清单!H:H,"产品经理",配置清单!N:N,"在岗")</f>
        <v>0</v>
      </c>
      <c r="BD256" s="61" t="str">
        <f t="shared" si="207"/>
        <v>NA</v>
      </c>
      <c r="BE256" s="60">
        <f>COUNTIFS(配置清单!G:G,G256,配置清单!H:H,"产品经理",配置清单!N:N,"在岗",配置清单!P:P,"&lt;&gt;暂不胜任")</f>
        <v>0</v>
      </c>
      <c r="BF256" s="61" t="str">
        <f t="shared" si="208"/>
        <v>NA</v>
      </c>
      <c r="BG256" s="63">
        <f t="shared" si="209"/>
        <v>2</v>
      </c>
      <c r="BH256" s="64">
        <f t="shared" si="210"/>
        <v>2</v>
      </c>
      <c r="BI256" s="64">
        <f t="shared" si="211"/>
        <v>2</v>
      </c>
      <c r="BJ256" s="64">
        <f t="shared" si="212"/>
        <v>1</v>
      </c>
      <c r="BK256" s="65">
        <f t="shared" si="213"/>
        <v>1</v>
      </c>
      <c r="BL256" s="66">
        <f t="shared" si="214"/>
        <v>0.5</v>
      </c>
      <c r="BM256" s="92">
        <f t="shared" si="215"/>
        <v>1</v>
      </c>
      <c r="BN256" s="92">
        <f t="shared" si="216"/>
        <v>0</v>
      </c>
      <c r="BO256" s="92">
        <f t="shared" si="217"/>
        <v>0</v>
      </c>
      <c r="BP256" s="92">
        <f t="shared" si="218"/>
        <v>0</v>
      </c>
      <c r="BQ256" s="92">
        <f t="shared" si="219"/>
        <v>0</v>
      </c>
      <c r="BR256" s="92">
        <f t="shared" si="220"/>
        <v>0</v>
      </c>
      <c r="BS256" s="92">
        <f t="shared" si="221"/>
        <v>0</v>
      </c>
      <c r="BT256" s="92">
        <f t="shared" si="222"/>
        <v>0</v>
      </c>
      <c r="BU256" s="92">
        <f t="shared" si="223"/>
        <v>0</v>
      </c>
      <c r="BV256" s="92">
        <f t="shared" si="224"/>
        <v>0</v>
      </c>
      <c r="BW256" s="92">
        <f t="shared" si="225"/>
        <v>1</v>
      </c>
      <c r="BX256" s="92">
        <f t="shared" si="226"/>
        <v>1</v>
      </c>
      <c r="BY256" s="92">
        <f t="shared" si="227"/>
        <v>0</v>
      </c>
      <c r="BZ256" s="92">
        <f t="shared" si="228"/>
        <v>0</v>
      </c>
      <c r="CA256" s="92">
        <f t="shared" si="229"/>
        <v>0</v>
      </c>
      <c r="CB256" s="92">
        <f t="shared" si="230"/>
        <v>0</v>
      </c>
      <c r="CC256" s="92">
        <f t="shared" si="231"/>
        <v>0</v>
      </c>
      <c r="CD256" s="92">
        <f t="shared" si="232"/>
        <v>0</v>
      </c>
    </row>
    <row r="257" spans="1:82" hidden="1">
      <c r="A257" s="34">
        <v>43</v>
      </c>
      <c r="B257" s="34" t="s">
        <v>954</v>
      </c>
      <c r="C257" s="34" t="s">
        <v>3993</v>
      </c>
      <c r="D257" s="34" t="s">
        <v>2209</v>
      </c>
      <c r="E257" s="34" t="s">
        <v>2450</v>
      </c>
      <c r="F257" s="34" t="s">
        <v>5090</v>
      </c>
      <c r="G257" s="34" t="s">
        <v>4061</v>
      </c>
      <c r="H257" s="34" t="s">
        <v>7</v>
      </c>
      <c r="I257" s="34" t="s">
        <v>7</v>
      </c>
      <c r="J257" s="34" t="s">
        <v>195</v>
      </c>
      <c r="K257" s="34" t="s">
        <v>195</v>
      </c>
      <c r="L257" s="34" t="s">
        <v>5114</v>
      </c>
      <c r="M257" s="34" t="s">
        <v>5083</v>
      </c>
      <c r="N257" s="34">
        <v>1</v>
      </c>
      <c r="O257" s="34">
        <v>0</v>
      </c>
      <c r="P257" s="34">
        <v>0</v>
      </c>
      <c r="Q257" s="34">
        <v>0</v>
      </c>
      <c r="R257" s="34">
        <v>0</v>
      </c>
      <c r="S257" s="34">
        <v>1</v>
      </c>
      <c r="T257" s="34">
        <v>0</v>
      </c>
      <c r="U257" s="77">
        <v>0</v>
      </c>
      <c r="V257" s="34">
        <v>0</v>
      </c>
      <c r="W257" s="60">
        <f>COUNTIFS(配置清单!G:G,G257,配置清单!$H:$H,"PM",配置清单!$N:$N,"在岗")</f>
        <v>1</v>
      </c>
      <c r="X257" s="61">
        <f t="shared" si="191"/>
        <v>1</v>
      </c>
      <c r="Y257" s="60">
        <f>COUNTIFS(配置清单!$G:$G,G257,配置清单!$H:$H,"PM",配置清单!$N:$N,"在岗",配置清单!$P:$P,"&lt;&gt;暂不胜任")</f>
        <v>1</v>
      </c>
      <c r="Z257" s="61">
        <f t="shared" si="192"/>
        <v>1</v>
      </c>
      <c r="AA257" s="62">
        <f>COUNTIFS(配置清单!$G:$G,G257,配置清单!$H:$H,"SE",配置清单!$N:$N,"在岗")+COUNTIFS(配置清单!$G:$G,G257,配置清单!$H:$H,"SA",配置清单!$N:$N,"在岗")</f>
        <v>0</v>
      </c>
      <c r="AB257" s="61" t="str">
        <f t="shared" si="193"/>
        <v>NA</v>
      </c>
      <c r="AC257" s="60">
        <f>COUNTIFS(配置清单!$G:$G,G257,配置清单!$H:$H,"SE",配置清单!$N:$N,"在岗",配置清单!$P:$P,"&lt;&gt;暂不胜任")+COUNTIFS(配置清单!$G:$G,G257,配置清单!$H:$H,"SA",配置清单!$N:$N,"在岗",配置清单!$P:$P,"&lt;&gt;暂不胜任")</f>
        <v>0</v>
      </c>
      <c r="AD257" s="61" t="str">
        <f t="shared" si="194"/>
        <v>NA</v>
      </c>
      <c r="AE257" s="60">
        <f>COUNTIFS(配置清单!$G:$G,G257,配置清单!H:H,"MDE",配置清单!N:N,"在岗")</f>
        <v>0</v>
      </c>
      <c r="AF257" s="61" t="str">
        <f t="shared" si="195"/>
        <v>NA</v>
      </c>
      <c r="AG257" s="60">
        <f>COUNTIFS(配置清单!$G:$G,G257,配置清单!$H:$H,"MDE",配置清单!$N:$N,"在岗",配置清单!$P:$P,"&lt;&gt;暂不胜任")</f>
        <v>0</v>
      </c>
      <c r="AH257" s="61" t="str">
        <f t="shared" si="196"/>
        <v>NA</v>
      </c>
      <c r="AI257" s="62">
        <f>COUNTIFS(配置清单!G:G,G257,配置清单!H:H,"TPM",配置清单!N:N,"在岗")+COUNTIFS(配置清单!G:G,G257,配置清单!H:H,"TC",配置清单!N:N,"在岗")</f>
        <v>0</v>
      </c>
      <c r="AJ257" s="61" t="str">
        <f t="shared" si="197"/>
        <v>NA</v>
      </c>
      <c r="AK257" s="60">
        <f>COUNTIFS(配置清单!G:G,G257,配置清单!H:H,"TPM",配置清单!N:N,"在岗",配置清单!P:P,"&lt;&gt;暂不胜任")+COUNTIFS(配置清单!G:G,G257,配置清单!H:H,"TC",配置清单!N:N,"在岗",配置清单!P:P,"&lt;&gt;暂不胜任")</f>
        <v>0</v>
      </c>
      <c r="AL257" s="61" t="str">
        <f t="shared" si="198"/>
        <v>NA</v>
      </c>
      <c r="AM257" s="60">
        <f>COUNTIFS(配置清单!G:G,G257,配置清单!H:H,"TSE",配置清单!N:N,"在岗")</f>
        <v>0</v>
      </c>
      <c r="AN257" s="61" t="str">
        <f t="shared" si="199"/>
        <v>NA</v>
      </c>
      <c r="AO257" s="60">
        <f>COUNTIFS(配置清单!G:G,G257,配置清单!H:H,"TSE",配置清单!N:N,"在岗",配置清单!P:P,"&lt;&gt;暂不胜任")</f>
        <v>0</v>
      </c>
      <c r="AP257" s="61" t="str">
        <f t="shared" si="200"/>
        <v>NA</v>
      </c>
      <c r="AQ257" s="60">
        <f>COUNTIFS(配置清单!$G:$G,G257,配置清单!H:H,"QA",配置清单!N:N,"在岗")</f>
        <v>1</v>
      </c>
      <c r="AR257" s="61">
        <f t="shared" si="201"/>
        <v>1</v>
      </c>
      <c r="AS257" s="60">
        <f>COUNTIFS(配置清单!$G:$G,G257,配置清单!$H:$H,"QA",配置清单!$N:$N,"在岗",配置清单!$P:$P,"&lt;&gt;暂不胜任")</f>
        <v>1</v>
      </c>
      <c r="AT257" s="61">
        <f t="shared" si="202"/>
        <v>1</v>
      </c>
      <c r="AU257" s="60">
        <f>COUNTIFS(配置清单!G:G,规划及评估!G257,配置清单!H:H,"BA",配置清单!N:N,"在岗")</f>
        <v>0</v>
      </c>
      <c r="AV257" s="61" t="str">
        <f t="shared" si="203"/>
        <v>NA</v>
      </c>
      <c r="AW257" s="60">
        <f>COUNTIFS(配置清单!G:G,G257,配置清单!H:H,"BA",配置清单!N:N,"在岗",配置清单!P:P,"&lt;&gt;暂不胜任")</f>
        <v>0</v>
      </c>
      <c r="AX257" s="61" t="str">
        <f t="shared" si="204"/>
        <v>NA</v>
      </c>
      <c r="AY257" s="60">
        <f>COUNTIFS(配置清单!G:G,规划及评估!G257,配置清单!H:H,"IA",配置清单!N:N,"在岗")</f>
        <v>0</v>
      </c>
      <c r="AZ257" s="61" t="str">
        <f t="shared" si="205"/>
        <v>NA</v>
      </c>
      <c r="BA257" s="60">
        <f>COUNTIFS(配置清单!G:G,G257,配置清单!H:H,"IA",配置清单!N:N,"在岗",配置清单!P:P,"&lt;&gt;暂不胜任")</f>
        <v>0</v>
      </c>
      <c r="BB257" s="61" t="str">
        <f t="shared" si="206"/>
        <v>NA</v>
      </c>
      <c r="BC257" s="60">
        <f>COUNTIFS(配置清单!G:G,规划及评估!G257,配置清单!H:H,"产品经理",配置清单!N:N,"在岗")</f>
        <v>0</v>
      </c>
      <c r="BD257" s="61" t="str">
        <f t="shared" si="207"/>
        <v>NA</v>
      </c>
      <c r="BE257" s="60">
        <f>COUNTIFS(配置清单!G:G,G257,配置清单!H:H,"产品经理",配置清单!N:N,"在岗",配置清单!P:P,"&lt;&gt;暂不胜任")</f>
        <v>0</v>
      </c>
      <c r="BF257" s="61" t="str">
        <f t="shared" si="208"/>
        <v>NA</v>
      </c>
      <c r="BG257" s="63">
        <f t="shared" si="209"/>
        <v>2</v>
      </c>
      <c r="BH257" s="64">
        <f t="shared" si="210"/>
        <v>2</v>
      </c>
      <c r="BI257" s="64">
        <f t="shared" si="211"/>
        <v>2</v>
      </c>
      <c r="BJ257" s="64">
        <f t="shared" si="212"/>
        <v>2</v>
      </c>
      <c r="BK257" s="65">
        <f t="shared" si="213"/>
        <v>1</v>
      </c>
      <c r="BL257" s="66">
        <f t="shared" si="214"/>
        <v>1</v>
      </c>
      <c r="BM257" s="92">
        <f t="shared" si="215"/>
        <v>1</v>
      </c>
      <c r="BN257" s="92">
        <f t="shared" si="216"/>
        <v>1</v>
      </c>
      <c r="BO257" s="92">
        <f t="shared" si="217"/>
        <v>0</v>
      </c>
      <c r="BP257" s="92">
        <f t="shared" si="218"/>
        <v>0</v>
      </c>
      <c r="BQ257" s="92">
        <f t="shared" si="219"/>
        <v>0</v>
      </c>
      <c r="BR257" s="92">
        <f t="shared" si="220"/>
        <v>0</v>
      </c>
      <c r="BS257" s="92">
        <f t="shared" si="221"/>
        <v>0</v>
      </c>
      <c r="BT257" s="92">
        <f t="shared" si="222"/>
        <v>0</v>
      </c>
      <c r="BU257" s="92">
        <f t="shared" si="223"/>
        <v>0</v>
      </c>
      <c r="BV257" s="92">
        <f t="shared" si="224"/>
        <v>0</v>
      </c>
      <c r="BW257" s="92">
        <f t="shared" si="225"/>
        <v>1</v>
      </c>
      <c r="BX257" s="92">
        <f t="shared" si="226"/>
        <v>1</v>
      </c>
      <c r="BY257" s="92">
        <f t="shared" si="227"/>
        <v>0</v>
      </c>
      <c r="BZ257" s="92">
        <f t="shared" si="228"/>
        <v>0</v>
      </c>
      <c r="CA257" s="92">
        <f t="shared" si="229"/>
        <v>0</v>
      </c>
      <c r="CB257" s="92">
        <f t="shared" si="230"/>
        <v>0</v>
      </c>
      <c r="CC257" s="92">
        <f t="shared" si="231"/>
        <v>0</v>
      </c>
      <c r="CD257" s="92">
        <f t="shared" si="232"/>
        <v>0</v>
      </c>
    </row>
    <row r="258" spans="1:82" hidden="1">
      <c r="A258" s="34">
        <v>44</v>
      </c>
      <c r="B258" s="34" t="s">
        <v>954</v>
      </c>
      <c r="C258" s="34" t="s">
        <v>3993</v>
      </c>
      <c r="D258" s="34" t="s">
        <v>2209</v>
      </c>
      <c r="E258" s="34" t="s">
        <v>2450</v>
      </c>
      <c r="F258" s="34" t="s">
        <v>5090</v>
      </c>
      <c r="G258" s="34" t="s">
        <v>5099</v>
      </c>
      <c r="H258" s="34" t="s">
        <v>4</v>
      </c>
      <c r="I258" s="34" t="s">
        <v>4</v>
      </c>
      <c r="J258" s="34" t="s">
        <v>34</v>
      </c>
      <c r="K258" s="34" t="s">
        <v>34</v>
      </c>
      <c r="L258" s="34" t="s">
        <v>5114</v>
      </c>
      <c r="M258" s="34" t="s">
        <v>5083</v>
      </c>
      <c r="N258" s="34">
        <v>1</v>
      </c>
      <c r="O258" s="34">
        <v>0</v>
      </c>
      <c r="P258" s="34">
        <v>0</v>
      </c>
      <c r="Q258" s="34">
        <v>0</v>
      </c>
      <c r="R258" s="34">
        <v>0</v>
      </c>
      <c r="S258" s="34">
        <v>1</v>
      </c>
      <c r="T258" s="34">
        <v>0</v>
      </c>
      <c r="U258" s="77">
        <v>0</v>
      </c>
      <c r="V258" s="34">
        <v>0</v>
      </c>
      <c r="W258" s="60">
        <f>COUNTIFS(配置清单!G:G,G258,配置清单!$H:$H,"PM",配置清单!$N:$N,"在岗")</f>
        <v>1</v>
      </c>
      <c r="X258" s="61">
        <f t="shared" si="191"/>
        <v>1</v>
      </c>
      <c r="Y258" s="60">
        <f>COUNTIFS(配置清单!$G:$G,G258,配置清单!$H:$H,"PM",配置清单!$N:$N,"在岗",配置清单!$P:$P,"&lt;&gt;暂不胜任")</f>
        <v>1</v>
      </c>
      <c r="Z258" s="61">
        <f t="shared" si="192"/>
        <v>1</v>
      </c>
      <c r="AA258" s="62">
        <f>COUNTIFS(配置清单!$G:$G,G258,配置清单!$H:$H,"SE",配置清单!$N:$N,"在岗")+COUNTIFS(配置清单!$G:$G,G258,配置清单!$H:$H,"SA",配置清单!$N:$N,"在岗")</f>
        <v>0</v>
      </c>
      <c r="AB258" s="61" t="str">
        <f t="shared" si="193"/>
        <v>NA</v>
      </c>
      <c r="AC258" s="60">
        <f>COUNTIFS(配置清单!$G:$G,G258,配置清单!$H:$H,"SE",配置清单!$N:$N,"在岗",配置清单!$P:$P,"&lt;&gt;暂不胜任")+COUNTIFS(配置清单!$G:$G,G258,配置清单!$H:$H,"SA",配置清单!$N:$N,"在岗",配置清单!$P:$P,"&lt;&gt;暂不胜任")</f>
        <v>0</v>
      </c>
      <c r="AD258" s="61" t="str">
        <f t="shared" si="194"/>
        <v>NA</v>
      </c>
      <c r="AE258" s="60">
        <f>COUNTIFS(配置清单!$G:$G,G258,配置清单!H:H,"MDE",配置清单!N:N,"在岗")</f>
        <v>0</v>
      </c>
      <c r="AF258" s="61" t="str">
        <f t="shared" si="195"/>
        <v>NA</v>
      </c>
      <c r="AG258" s="60">
        <f>COUNTIFS(配置清单!$G:$G,G258,配置清单!$H:$H,"MDE",配置清单!$N:$N,"在岗",配置清单!$P:$P,"&lt;&gt;暂不胜任")</f>
        <v>0</v>
      </c>
      <c r="AH258" s="61" t="str">
        <f t="shared" si="196"/>
        <v>NA</v>
      </c>
      <c r="AI258" s="62">
        <f>COUNTIFS(配置清单!G:G,G258,配置清单!H:H,"TPM",配置清单!N:N,"在岗")+COUNTIFS(配置清单!G:G,G258,配置清单!H:H,"TC",配置清单!N:N,"在岗")</f>
        <v>0</v>
      </c>
      <c r="AJ258" s="61" t="str">
        <f t="shared" si="197"/>
        <v>NA</v>
      </c>
      <c r="AK258" s="60">
        <f>COUNTIFS(配置清单!G:G,G258,配置清单!H:H,"TPM",配置清单!N:N,"在岗",配置清单!P:P,"&lt;&gt;暂不胜任")+COUNTIFS(配置清单!G:G,G258,配置清单!H:H,"TC",配置清单!N:N,"在岗",配置清单!P:P,"&lt;&gt;暂不胜任")</f>
        <v>0</v>
      </c>
      <c r="AL258" s="61" t="str">
        <f t="shared" si="198"/>
        <v>NA</v>
      </c>
      <c r="AM258" s="60">
        <f>COUNTIFS(配置清单!G:G,G258,配置清单!H:H,"TSE",配置清单!N:N,"在岗")</f>
        <v>0</v>
      </c>
      <c r="AN258" s="61" t="str">
        <f t="shared" si="199"/>
        <v>NA</v>
      </c>
      <c r="AO258" s="60">
        <f>COUNTIFS(配置清单!G:G,G258,配置清单!H:H,"TSE",配置清单!N:N,"在岗",配置清单!P:P,"&lt;&gt;暂不胜任")</f>
        <v>0</v>
      </c>
      <c r="AP258" s="61" t="str">
        <f t="shared" si="200"/>
        <v>NA</v>
      </c>
      <c r="AQ258" s="60">
        <f>COUNTIFS(配置清单!$G:$G,G258,配置清单!H:H,"QA",配置清单!N:N,"在岗")</f>
        <v>1</v>
      </c>
      <c r="AR258" s="61">
        <f t="shared" si="201"/>
        <v>1</v>
      </c>
      <c r="AS258" s="60">
        <f>COUNTIFS(配置清单!$G:$G,G258,配置清单!$H:$H,"QA",配置清单!$N:$N,"在岗",配置清单!$P:$P,"&lt;&gt;暂不胜任")</f>
        <v>1</v>
      </c>
      <c r="AT258" s="61">
        <f t="shared" si="202"/>
        <v>1</v>
      </c>
      <c r="AU258" s="60">
        <f>COUNTIFS(配置清单!G:G,规划及评估!G258,配置清单!H:H,"BA",配置清单!N:N,"在岗")</f>
        <v>0</v>
      </c>
      <c r="AV258" s="61" t="str">
        <f t="shared" si="203"/>
        <v>NA</v>
      </c>
      <c r="AW258" s="60">
        <f>COUNTIFS(配置清单!G:G,G258,配置清单!H:H,"BA",配置清单!N:N,"在岗",配置清单!P:P,"&lt;&gt;暂不胜任")</f>
        <v>0</v>
      </c>
      <c r="AX258" s="61" t="str">
        <f t="shared" si="204"/>
        <v>NA</v>
      </c>
      <c r="AY258" s="60">
        <f>COUNTIFS(配置清单!G:G,规划及评估!G258,配置清单!H:H,"IA",配置清单!N:N,"在岗")</f>
        <v>0</v>
      </c>
      <c r="AZ258" s="61" t="str">
        <f t="shared" si="205"/>
        <v>NA</v>
      </c>
      <c r="BA258" s="60">
        <f>COUNTIFS(配置清单!G:G,G258,配置清单!H:H,"IA",配置清单!N:N,"在岗",配置清单!P:P,"&lt;&gt;暂不胜任")</f>
        <v>0</v>
      </c>
      <c r="BB258" s="61" t="str">
        <f t="shared" si="206"/>
        <v>NA</v>
      </c>
      <c r="BC258" s="60">
        <f>COUNTIFS(配置清单!G:G,规划及评估!G258,配置清单!H:H,"产品经理",配置清单!N:N,"在岗")</f>
        <v>0</v>
      </c>
      <c r="BD258" s="61" t="str">
        <f t="shared" si="207"/>
        <v>NA</v>
      </c>
      <c r="BE258" s="60">
        <f>COUNTIFS(配置清单!G:G,G258,配置清单!H:H,"产品经理",配置清单!N:N,"在岗",配置清单!P:P,"&lt;&gt;暂不胜任")</f>
        <v>0</v>
      </c>
      <c r="BF258" s="61" t="str">
        <f t="shared" si="208"/>
        <v>NA</v>
      </c>
      <c r="BG258" s="63">
        <f t="shared" si="209"/>
        <v>2</v>
      </c>
      <c r="BH258" s="64">
        <f t="shared" si="210"/>
        <v>2</v>
      </c>
      <c r="BI258" s="64">
        <f t="shared" si="211"/>
        <v>2</v>
      </c>
      <c r="BJ258" s="64">
        <f t="shared" si="212"/>
        <v>2</v>
      </c>
      <c r="BK258" s="65">
        <f t="shared" si="213"/>
        <v>1</v>
      </c>
      <c r="BL258" s="66">
        <f t="shared" si="214"/>
        <v>1</v>
      </c>
      <c r="BM258" s="92">
        <f t="shared" si="215"/>
        <v>1</v>
      </c>
      <c r="BN258" s="92">
        <f t="shared" si="216"/>
        <v>1</v>
      </c>
      <c r="BO258" s="92">
        <f t="shared" si="217"/>
        <v>0</v>
      </c>
      <c r="BP258" s="92">
        <f t="shared" si="218"/>
        <v>0</v>
      </c>
      <c r="BQ258" s="92">
        <f t="shared" si="219"/>
        <v>0</v>
      </c>
      <c r="BR258" s="92">
        <f t="shared" si="220"/>
        <v>0</v>
      </c>
      <c r="BS258" s="92">
        <f t="shared" si="221"/>
        <v>0</v>
      </c>
      <c r="BT258" s="92">
        <f t="shared" si="222"/>
        <v>0</v>
      </c>
      <c r="BU258" s="92">
        <f t="shared" si="223"/>
        <v>0</v>
      </c>
      <c r="BV258" s="92">
        <f t="shared" si="224"/>
        <v>0</v>
      </c>
      <c r="BW258" s="92">
        <f t="shared" si="225"/>
        <v>1</v>
      </c>
      <c r="BX258" s="92">
        <f t="shared" si="226"/>
        <v>1</v>
      </c>
      <c r="BY258" s="92">
        <f t="shared" si="227"/>
        <v>0</v>
      </c>
      <c r="BZ258" s="92">
        <f t="shared" si="228"/>
        <v>0</v>
      </c>
      <c r="CA258" s="92">
        <f t="shared" si="229"/>
        <v>0</v>
      </c>
      <c r="CB258" s="92">
        <f t="shared" si="230"/>
        <v>0</v>
      </c>
      <c r="CC258" s="92">
        <f t="shared" si="231"/>
        <v>0</v>
      </c>
      <c r="CD258" s="92">
        <f t="shared" si="232"/>
        <v>0</v>
      </c>
    </row>
    <row r="259" spans="1:82" hidden="1">
      <c r="A259" s="34">
        <v>45</v>
      </c>
      <c r="B259" s="34" t="s">
        <v>954</v>
      </c>
      <c r="C259" s="34" t="s">
        <v>3993</v>
      </c>
      <c r="D259" s="34" t="s">
        <v>2209</v>
      </c>
      <c r="E259" s="34" t="s">
        <v>2450</v>
      </c>
      <c r="F259" s="34" t="s">
        <v>4056</v>
      </c>
      <c r="G259" s="34" t="s">
        <v>5100</v>
      </c>
      <c r="H259" s="34" t="s">
        <v>4</v>
      </c>
      <c r="I259" s="34" t="s">
        <v>4</v>
      </c>
      <c r="J259" s="34" t="s">
        <v>34</v>
      </c>
      <c r="K259" s="34" t="s">
        <v>34</v>
      </c>
      <c r="L259" s="34" t="s">
        <v>5114</v>
      </c>
      <c r="M259" s="34" t="s">
        <v>5083</v>
      </c>
      <c r="N259" s="34">
        <v>1</v>
      </c>
      <c r="O259" s="34">
        <v>0</v>
      </c>
      <c r="P259" s="34">
        <v>0</v>
      </c>
      <c r="Q259" s="34">
        <v>0</v>
      </c>
      <c r="R259" s="34">
        <v>0</v>
      </c>
      <c r="S259" s="34">
        <v>1</v>
      </c>
      <c r="T259" s="34">
        <v>0</v>
      </c>
      <c r="U259" s="77">
        <v>0</v>
      </c>
      <c r="V259" s="34">
        <v>0</v>
      </c>
      <c r="W259" s="60">
        <f>COUNTIFS(配置清单!G:G,G259,配置清单!$H:$H,"PM",配置清单!$N:$N,"在岗")</f>
        <v>1</v>
      </c>
      <c r="X259" s="61">
        <f t="shared" si="191"/>
        <v>1</v>
      </c>
      <c r="Y259" s="60">
        <f>COUNTIFS(配置清单!$G:$G,G259,配置清单!$H:$H,"PM",配置清单!$N:$N,"在岗",配置清单!$P:$P,"&lt;&gt;暂不胜任")</f>
        <v>1</v>
      </c>
      <c r="Z259" s="61">
        <f t="shared" si="192"/>
        <v>1</v>
      </c>
      <c r="AA259" s="62">
        <f>COUNTIFS(配置清单!$G:$G,G259,配置清单!$H:$H,"SE",配置清单!$N:$N,"在岗")+COUNTIFS(配置清单!$G:$G,G259,配置清单!$H:$H,"SA",配置清单!$N:$N,"在岗")</f>
        <v>0</v>
      </c>
      <c r="AB259" s="61" t="str">
        <f t="shared" si="193"/>
        <v>NA</v>
      </c>
      <c r="AC259" s="60">
        <f>COUNTIFS(配置清单!$G:$G,G259,配置清单!$H:$H,"SE",配置清单!$N:$N,"在岗",配置清单!$P:$P,"&lt;&gt;暂不胜任")+COUNTIFS(配置清单!$G:$G,G259,配置清单!$H:$H,"SA",配置清单!$N:$N,"在岗",配置清单!$P:$P,"&lt;&gt;暂不胜任")</f>
        <v>0</v>
      </c>
      <c r="AD259" s="61" t="str">
        <f t="shared" si="194"/>
        <v>NA</v>
      </c>
      <c r="AE259" s="60">
        <f>COUNTIFS(配置清单!$G:$G,G259,配置清单!H:H,"MDE",配置清单!N:N,"在岗")</f>
        <v>0</v>
      </c>
      <c r="AF259" s="61" t="str">
        <f t="shared" si="195"/>
        <v>NA</v>
      </c>
      <c r="AG259" s="60">
        <f>COUNTIFS(配置清单!$G:$G,G259,配置清单!$H:$H,"MDE",配置清单!$N:$N,"在岗",配置清单!$P:$P,"&lt;&gt;暂不胜任")</f>
        <v>0</v>
      </c>
      <c r="AH259" s="61" t="str">
        <f t="shared" si="196"/>
        <v>NA</v>
      </c>
      <c r="AI259" s="62">
        <f>COUNTIFS(配置清单!G:G,G259,配置清单!H:H,"TPM",配置清单!N:N,"在岗")+COUNTIFS(配置清单!G:G,G259,配置清单!H:H,"TC",配置清单!N:N,"在岗")</f>
        <v>0</v>
      </c>
      <c r="AJ259" s="61" t="str">
        <f t="shared" si="197"/>
        <v>NA</v>
      </c>
      <c r="AK259" s="60">
        <f>COUNTIFS(配置清单!G:G,G259,配置清单!H:H,"TPM",配置清单!N:N,"在岗",配置清单!P:P,"&lt;&gt;暂不胜任")+COUNTIFS(配置清单!G:G,G259,配置清单!H:H,"TC",配置清单!N:N,"在岗",配置清单!P:P,"&lt;&gt;暂不胜任")</f>
        <v>0</v>
      </c>
      <c r="AL259" s="61" t="str">
        <f t="shared" si="198"/>
        <v>NA</v>
      </c>
      <c r="AM259" s="60">
        <f>COUNTIFS(配置清单!G:G,G259,配置清单!H:H,"TSE",配置清单!N:N,"在岗")</f>
        <v>0</v>
      </c>
      <c r="AN259" s="61" t="str">
        <f t="shared" si="199"/>
        <v>NA</v>
      </c>
      <c r="AO259" s="60">
        <f>COUNTIFS(配置清单!G:G,G259,配置清单!H:H,"TSE",配置清单!N:N,"在岗",配置清单!P:P,"&lt;&gt;暂不胜任")</f>
        <v>0</v>
      </c>
      <c r="AP259" s="61" t="str">
        <f t="shared" si="200"/>
        <v>NA</v>
      </c>
      <c r="AQ259" s="60">
        <f>COUNTIFS(配置清单!$G:$G,G259,配置清单!H:H,"QA",配置清单!N:N,"在岗")</f>
        <v>1</v>
      </c>
      <c r="AR259" s="61">
        <f t="shared" si="201"/>
        <v>1</v>
      </c>
      <c r="AS259" s="60">
        <f>COUNTIFS(配置清单!$G:$G,G259,配置清单!$H:$H,"QA",配置清单!$N:$N,"在岗",配置清单!$P:$P,"&lt;&gt;暂不胜任")</f>
        <v>1</v>
      </c>
      <c r="AT259" s="61">
        <f t="shared" si="202"/>
        <v>1</v>
      </c>
      <c r="AU259" s="60">
        <f>COUNTIFS(配置清单!G:G,规划及评估!G259,配置清单!H:H,"BA",配置清单!N:N,"在岗")</f>
        <v>0</v>
      </c>
      <c r="AV259" s="61" t="str">
        <f t="shared" si="203"/>
        <v>NA</v>
      </c>
      <c r="AW259" s="60">
        <f>COUNTIFS(配置清单!G:G,G259,配置清单!H:H,"BA",配置清单!N:N,"在岗",配置清单!P:P,"&lt;&gt;暂不胜任")</f>
        <v>0</v>
      </c>
      <c r="AX259" s="61" t="str">
        <f t="shared" si="204"/>
        <v>NA</v>
      </c>
      <c r="AY259" s="60">
        <f>COUNTIFS(配置清单!G:G,规划及评估!G259,配置清单!H:H,"IA",配置清单!N:N,"在岗")</f>
        <v>0</v>
      </c>
      <c r="AZ259" s="61" t="str">
        <f t="shared" si="205"/>
        <v>NA</v>
      </c>
      <c r="BA259" s="60">
        <f>COUNTIFS(配置清单!G:G,G259,配置清单!H:H,"IA",配置清单!N:N,"在岗",配置清单!P:P,"&lt;&gt;暂不胜任")</f>
        <v>0</v>
      </c>
      <c r="BB259" s="61" t="str">
        <f t="shared" si="206"/>
        <v>NA</v>
      </c>
      <c r="BC259" s="60">
        <f>COUNTIFS(配置清单!G:G,规划及评估!G259,配置清单!H:H,"产品经理",配置清单!N:N,"在岗")</f>
        <v>0</v>
      </c>
      <c r="BD259" s="61" t="str">
        <f t="shared" si="207"/>
        <v>NA</v>
      </c>
      <c r="BE259" s="60">
        <f>COUNTIFS(配置清单!G:G,G259,配置清单!H:H,"产品经理",配置清单!N:N,"在岗",配置清单!P:P,"&lt;&gt;暂不胜任")</f>
        <v>0</v>
      </c>
      <c r="BF259" s="61" t="str">
        <f t="shared" si="208"/>
        <v>NA</v>
      </c>
      <c r="BG259" s="63">
        <f t="shared" si="209"/>
        <v>2</v>
      </c>
      <c r="BH259" s="64">
        <f t="shared" si="210"/>
        <v>2</v>
      </c>
      <c r="BI259" s="64">
        <f t="shared" si="211"/>
        <v>2</v>
      </c>
      <c r="BJ259" s="64">
        <f t="shared" si="212"/>
        <v>2</v>
      </c>
      <c r="BK259" s="65">
        <f t="shared" si="213"/>
        <v>1</v>
      </c>
      <c r="BL259" s="66">
        <f t="shared" si="214"/>
        <v>1</v>
      </c>
      <c r="BM259" s="92">
        <f t="shared" si="215"/>
        <v>1</v>
      </c>
      <c r="BN259" s="92">
        <f t="shared" si="216"/>
        <v>1</v>
      </c>
      <c r="BO259" s="92">
        <f t="shared" si="217"/>
        <v>0</v>
      </c>
      <c r="BP259" s="92">
        <f t="shared" si="218"/>
        <v>0</v>
      </c>
      <c r="BQ259" s="92">
        <f t="shared" si="219"/>
        <v>0</v>
      </c>
      <c r="BR259" s="92">
        <f t="shared" si="220"/>
        <v>0</v>
      </c>
      <c r="BS259" s="92">
        <f t="shared" si="221"/>
        <v>0</v>
      </c>
      <c r="BT259" s="92">
        <f t="shared" si="222"/>
        <v>0</v>
      </c>
      <c r="BU259" s="92">
        <f t="shared" si="223"/>
        <v>0</v>
      </c>
      <c r="BV259" s="92">
        <f t="shared" si="224"/>
        <v>0</v>
      </c>
      <c r="BW259" s="92">
        <f t="shared" si="225"/>
        <v>1</v>
      </c>
      <c r="BX259" s="92">
        <f t="shared" si="226"/>
        <v>1</v>
      </c>
      <c r="BY259" s="92">
        <f t="shared" si="227"/>
        <v>0</v>
      </c>
      <c r="BZ259" s="92">
        <f t="shared" si="228"/>
        <v>0</v>
      </c>
      <c r="CA259" s="92">
        <f t="shared" si="229"/>
        <v>0</v>
      </c>
      <c r="CB259" s="92">
        <f t="shared" si="230"/>
        <v>0</v>
      </c>
      <c r="CC259" s="92">
        <f t="shared" si="231"/>
        <v>0</v>
      </c>
      <c r="CD259" s="92">
        <f t="shared" si="232"/>
        <v>0</v>
      </c>
    </row>
    <row r="260" spans="1:82" hidden="1">
      <c r="A260" s="34">
        <v>46</v>
      </c>
      <c r="B260" s="34" t="s">
        <v>954</v>
      </c>
      <c r="C260" s="34" t="s">
        <v>3993</v>
      </c>
      <c r="D260" s="34" t="s">
        <v>2209</v>
      </c>
      <c r="E260" s="34" t="s">
        <v>2450</v>
      </c>
      <c r="F260" s="34" t="s">
        <v>5101</v>
      </c>
      <c r="G260" s="34" t="s">
        <v>5102</v>
      </c>
      <c r="H260" s="34" t="s">
        <v>4</v>
      </c>
      <c r="I260" s="34" t="s">
        <v>4</v>
      </c>
      <c r="J260" s="34" t="s">
        <v>34</v>
      </c>
      <c r="K260" s="34" t="s">
        <v>34</v>
      </c>
      <c r="L260" s="34" t="s">
        <v>5114</v>
      </c>
      <c r="M260" s="34" t="s">
        <v>5083</v>
      </c>
      <c r="N260" s="34">
        <v>1</v>
      </c>
      <c r="O260" s="34">
        <v>0</v>
      </c>
      <c r="P260" s="34">
        <v>0</v>
      </c>
      <c r="Q260" s="34">
        <v>0</v>
      </c>
      <c r="R260" s="34">
        <v>0</v>
      </c>
      <c r="S260" s="34">
        <v>1</v>
      </c>
      <c r="T260" s="34">
        <v>0</v>
      </c>
      <c r="U260" s="77">
        <v>0</v>
      </c>
      <c r="V260" s="34">
        <v>0</v>
      </c>
      <c r="W260" s="60">
        <f>COUNTIFS(配置清单!G:G,G260,配置清单!$H:$H,"PM",配置清单!$N:$N,"在岗")</f>
        <v>1</v>
      </c>
      <c r="X260" s="61">
        <f t="shared" si="191"/>
        <v>1</v>
      </c>
      <c r="Y260" s="60">
        <f>COUNTIFS(配置清单!$G:$G,G260,配置清单!$H:$H,"PM",配置清单!$N:$N,"在岗",配置清单!$P:$P,"&lt;&gt;暂不胜任")</f>
        <v>1</v>
      </c>
      <c r="Z260" s="61">
        <f t="shared" si="192"/>
        <v>1</v>
      </c>
      <c r="AA260" s="62">
        <f>COUNTIFS(配置清单!$G:$G,G260,配置清单!$H:$H,"SE",配置清单!$N:$N,"在岗")+COUNTIFS(配置清单!$G:$G,G260,配置清单!$H:$H,"SA",配置清单!$N:$N,"在岗")</f>
        <v>0</v>
      </c>
      <c r="AB260" s="61" t="str">
        <f t="shared" si="193"/>
        <v>NA</v>
      </c>
      <c r="AC260" s="60">
        <f>COUNTIFS(配置清单!$G:$G,G260,配置清单!$H:$H,"SE",配置清单!$N:$N,"在岗",配置清单!$P:$P,"&lt;&gt;暂不胜任")+COUNTIFS(配置清单!$G:$G,G260,配置清单!$H:$H,"SA",配置清单!$N:$N,"在岗",配置清单!$P:$P,"&lt;&gt;暂不胜任")</f>
        <v>0</v>
      </c>
      <c r="AD260" s="61" t="str">
        <f t="shared" si="194"/>
        <v>NA</v>
      </c>
      <c r="AE260" s="60">
        <f>COUNTIFS(配置清单!$G:$G,G260,配置清单!H:H,"MDE",配置清单!N:N,"在岗")</f>
        <v>0</v>
      </c>
      <c r="AF260" s="61" t="str">
        <f t="shared" si="195"/>
        <v>NA</v>
      </c>
      <c r="AG260" s="60">
        <f>COUNTIFS(配置清单!$G:$G,G260,配置清单!$H:$H,"MDE",配置清单!$N:$N,"在岗",配置清单!$P:$P,"&lt;&gt;暂不胜任")</f>
        <v>0</v>
      </c>
      <c r="AH260" s="61" t="str">
        <f t="shared" si="196"/>
        <v>NA</v>
      </c>
      <c r="AI260" s="62">
        <f>COUNTIFS(配置清单!G:G,G260,配置清单!H:H,"TPM",配置清单!N:N,"在岗")+COUNTIFS(配置清单!G:G,G260,配置清单!H:H,"TC",配置清单!N:N,"在岗")</f>
        <v>0</v>
      </c>
      <c r="AJ260" s="61" t="str">
        <f t="shared" si="197"/>
        <v>NA</v>
      </c>
      <c r="AK260" s="60">
        <f>COUNTIFS(配置清单!G:G,G260,配置清单!H:H,"TPM",配置清单!N:N,"在岗",配置清单!P:P,"&lt;&gt;暂不胜任")+COUNTIFS(配置清单!G:G,G260,配置清单!H:H,"TC",配置清单!N:N,"在岗",配置清单!P:P,"&lt;&gt;暂不胜任")</f>
        <v>0</v>
      </c>
      <c r="AL260" s="61" t="str">
        <f t="shared" si="198"/>
        <v>NA</v>
      </c>
      <c r="AM260" s="60">
        <f>COUNTIFS(配置清单!G:G,G260,配置清单!H:H,"TSE",配置清单!N:N,"在岗")</f>
        <v>0</v>
      </c>
      <c r="AN260" s="61" t="str">
        <f t="shared" si="199"/>
        <v>NA</v>
      </c>
      <c r="AO260" s="60">
        <f>COUNTIFS(配置清单!G:G,G260,配置清单!H:H,"TSE",配置清单!N:N,"在岗",配置清单!P:P,"&lt;&gt;暂不胜任")</f>
        <v>0</v>
      </c>
      <c r="AP260" s="61" t="str">
        <f t="shared" si="200"/>
        <v>NA</v>
      </c>
      <c r="AQ260" s="60">
        <f>COUNTIFS(配置清单!$G:$G,G260,配置清单!H:H,"QA",配置清单!N:N,"在岗")</f>
        <v>1</v>
      </c>
      <c r="AR260" s="61">
        <f t="shared" si="201"/>
        <v>1</v>
      </c>
      <c r="AS260" s="60">
        <f>COUNTIFS(配置清单!$G:$G,G260,配置清单!$H:$H,"QA",配置清单!$N:$N,"在岗",配置清单!$P:$P,"&lt;&gt;暂不胜任")</f>
        <v>1</v>
      </c>
      <c r="AT260" s="61">
        <f t="shared" si="202"/>
        <v>1</v>
      </c>
      <c r="AU260" s="60">
        <f>COUNTIFS(配置清单!G:G,规划及评估!G260,配置清单!H:H,"BA",配置清单!N:N,"在岗")</f>
        <v>0</v>
      </c>
      <c r="AV260" s="61" t="str">
        <f t="shared" si="203"/>
        <v>NA</v>
      </c>
      <c r="AW260" s="60">
        <f>COUNTIFS(配置清单!G:G,G260,配置清单!H:H,"BA",配置清单!N:N,"在岗",配置清单!P:P,"&lt;&gt;暂不胜任")</f>
        <v>0</v>
      </c>
      <c r="AX260" s="61" t="str">
        <f t="shared" si="204"/>
        <v>NA</v>
      </c>
      <c r="AY260" s="60">
        <f>COUNTIFS(配置清单!G:G,规划及评估!G260,配置清单!H:H,"IA",配置清单!N:N,"在岗")</f>
        <v>0</v>
      </c>
      <c r="AZ260" s="61" t="str">
        <f t="shared" si="205"/>
        <v>NA</v>
      </c>
      <c r="BA260" s="60">
        <f>COUNTIFS(配置清单!G:G,G260,配置清单!H:H,"IA",配置清单!N:N,"在岗",配置清单!P:P,"&lt;&gt;暂不胜任")</f>
        <v>0</v>
      </c>
      <c r="BB260" s="61" t="str">
        <f t="shared" si="206"/>
        <v>NA</v>
      </c>
      <c r="BC260" s="60">
        <f>COUNTIFS(配置清单!G:G,规划及评估!G260,配置清单!H:H,"产品经理",配置清单!N:N,"在岗")</f>
        <v>0</v>
      </c>
      <c r="BD260" s="61" t="str">
        <f t="shared" si="207"/>
        <v>NA</v>
      </c>
      <c r="BE260" s="60">
        <f>COUNTIFS(配置清单!G:G,G260,配置清单!H:H,"产品经理",配置清单!N:N,"在岗",配置清单!P:P,"&lt;&gt;暂不胜任")</f>
        <v>0</v>
      </c>
      <c r="BF260" s="61" t="str">
        <f t="shared" si="208"/>
        <v>NA</v>
      </c>
      <c r="BG260" s="63">
        <f t="shared" si="209"/>
        <v>2</v>
      </c>
      <c r="BH260" s="64">
        <f t="shared" si="210"/>
        <v>2</v>
      </c>
      <c r="BI260" s="64">
        <f t="shared" si="211"/>
        <v>2</v>
      </c>
      <c r="BJ260" s="64">
        <f t="shared" si="212"/>
        <v>2</v>
      </c>
      <c r="BK260" s="65">
        <f t="shared" si="213"/>
        <v>1</v>
      </c>
      <c r="BL260" s="66">
        <f t="shared" si="214"/>
        <v>1</v>
      </c>
      <c r="BM260" s="92">
        <f t="shared" si="215"/>
        <v>1</v>
      </c>
      <c r="BN260" s="92">
        <f t="shared" si="216"/>
        <v>1</v>
      </c>
      <c r="BO260" s="92">
        <f t="shared" si="217"/>
        <v>0</v>
      </c>
      <c r="BP260" s="92">
        <f t="shared" si="218"/>
        <v>0</v>
      </c>
      <c r="BQ260" s="92">
        <f t="shared" si="219"/>
        <v>0</v>
      </c>
      <c r="BR260" s="92">
        <f t="shared" si="220"/>
        <v>0</v>
      </c>
      <c r="BS260" s="92">
        <f t="shared" si="221"/>
        <v>0</v>
      </c>
      <c r="BT260" s="92">
        <f t="shared" si="222"/>
        <v>0</v>
      </c>
      <c r="BU260" s="92">
        <f t="shared" si="223"/>
        <v>0</v>
      </c>
      <c r="BV260" s="92">
        <f t="shared" si="224"/>
        <v>0</v>
      </c>
      <c r="BW260" s="92">
        <f t="shared" si="225"/>
        <v>1</v>
      </c>
      <c r="BX260" s="92">
        <f t="shared" si="226"/>
        <v>1</v>
      </c>
      <c r="BY260" s="92">
        <f t="shared" si="227"/>
        <v>0</v>
      </c>
      <c r="BZ260" s="92">
        <f t="shared" si="228"/>
        <v>0</v>
      </c>
      <c r="CA260" s="92">
        <f t="shared" si="229"/>
        <v>0</v>
      </c>
      <c r="CB260" s="92">
        <f t="shared" si="230"/>
        <v>0</v>
      </c>
      <c r="CC260" s="92">
        <f t="shared" si="231"/>
        <v>0</v>
      </c>
      <c r="CD260" s="92">
        <f t="shared" si="232"/>
        <v>0</v>
      </c>
    </row>
    <row r="261" spans="1:82" hidden="1">
      <c r="A261" s="34">
        <v>47</v>
      </c>
      <c r="B261" s="34" t="s">
        <v>954</v>
      </c>
      <c r="C261" s="34" t="s">
        <v>3993</v>
      </c>
      <c r="D261" s="34" t="s">
        <v>217</v>
      </c>
      <c r="E261" s="34" t="s">
        <v>216</v>
      </c>
      <c r="F261" s="34" t="s">
        <v>4064</v>
      </c>
      <c r="G261" s="34" t="s">
        <v>4065</v>
      </c>
      <c r="H261" s="34" t="s">
        <v>4</v>
      </c>
      <c r="I261" s="34" t="s">
        <v>4</v>
      </c>
      <c r="J261" s="34" t="s">
        <v>34</v>
      </c>
      <c r="K261" s="34" t="s">
        <v>34</v>
      </c>
      <c r="L261" s="34" t="s">
        <v>5115</v>
      </c>
      <c r="M261" s="34" t="s">
        <v>4085</v>
      </c>
      <c r="N261" s="34">
        <v>1</v>
      </c>
      <c r="O261" s="34">
        <v>1</v>
      </c>
      <c r="P261" s="34">
        <v>2</v>
      </c>
      <c r="Q261" s="34">
        <v>0</v>
      </c>
      <c r="R261" s="34">
        <v>1</v>
      </c>
      <c r="S261" s="34">
        <v>1</v>
      </c>
      <c r="T261" s="34">
        <v>0</v>
      </c>
      <c r="U261" s="77">
        <v>0</v>
      </c>
      <c r="V261" s="34">
        <v>0</v>
      </c>
      <c r="W261" s="60">
        <f>COUNTIFS(配置清单!G:G,G261,配置清单!$H:$H,"PM",配置清单!$N:$N,"在岗")</f>
        <v>1</v>
      </c>
      <c r="X261" s="61">
        <f t="shared" si="191"/>
        <v>1</v>
      </c>
      <c r="Y261" s="60">
        <f>COUNTIFS(配置清单!$G:$G,G261,配置清单!$H:$H,"PM",配置清单!$N:$N,"在岗",配置清单!$P:$P,"&lt;&gt;暂不胜任")</f>
        <v>1</v>
      </c>
      <c r="Z261" s="61">
        <f t="shared" si="192"/>
        <v>1</v>
      </c>
      <c r="AA261" s="62">
        <f>COUNTIFS(配置清单!$G:$G,G261,配置清单!$H:$H,"SE",配置清单!$N:$N,"在岗")+COUNTIFS(配置清单!$G:$G,G261,配置清单!$H:$H,"SA",配置清单!$N:$N,"在岗")</f>
        <v>0</v>
      </c>
      <c r="AB261" s="61">
        <f t="shared" si="193"/>
        <v>0</v>
      </c>
      <c r="AC261" s="60">
        <f>COUNTIFS(配置清单!$G:$G,G261,配置清单!$H:$H,"SE",配置清单!$N:$N,"在岗",配置清单!$P:$P,"&lt;&gt;暂不胜任")+COUNTIFS(配置清单!$G:$G,G261,配置清单!$H:$H,"SA",配置清单!$N:$N,"在岗",配置清单!$P:$P,"&lt;&gt;暂不胜任")</f>
        <v>0</v>
      </c>
      <c r="AD261" s="61">
        <f t="shared" si="194"/>
        <v>0</v>
      </c>
      <c r="AE261" s="60">
        <f>COUNTIFS(配置清单!$G:$G,G261,配置清单!H:H,"MDE",配置清单!N:N,"在岗")</f>
        <v>1</v>
      </c>
      <c r="AF261" s="61">
        <f t="shared" si="195"/>
        <v>0.5</v>
      </c>
      <c r="AG261" s="60">
        <f>COUNTIFS(配置清单!$G:$G,G261,配置清单!$H:$H,"MDE",配置清单!$N:$N,"在岗",配置清单!$P:$P,"&lt;&gt;暂不胜任")</f>
        <v>1</v>
      </c>
      <c r="AH261" s="61">
        <f t="shared" si="196"/>
        <v>1</v>
      </c>
      <c r="AI261" s="62">
        <f>COUNTIFS(配置清单!G:G,G261,配置清单!H:H,"TPM",配置清单!N:N,"在岗")+COUNTIFS(配置清单!G:G,G261,配置清单!H:H,"TC",配置清单!N:N,"在岗")</f>
        <v>0</v>
      </c>
      <c r="AJ261" s="61" t="str">
        <f t="shared" si="197"/>
        <v>NA</v>
      </c>
      <c r="AK261" s="60">
        <f>COUNTIFS(配置清单!G:G,G261,配置清单!H:H,"TPM",配置清单!N:N,"在岗",配置清单!P:P,"&lt;&gt;暂不胜任")+COUNTIFS(配置清单!G:G,G261,配置清单!H:H,"TC",配置清单!N:N,"在岗",配置清单!P:P,"&lt;&gt;暂不胜任")</f>
        <v>0</v>
      </c>
      <c r="AL261" s="61" t="str">
        <f t="shared" si="198"/>
        <v>NA</v>
      </c>
      <c r="AM261" s="60">
        <f>COUNTIFS(配置清单!G:G,G261,配置清单!H:H,"TSE",配置清单!N:N,"在岗")</f>
        <v>1</v>
      </c>
      <c r="AN261" s="61">
        <f t="shared" si="199"/>
        <v>1</v>
      </c>
      <c r="AO261" s="60">
        <f>COUNTIFS(配置清单!G:G,G261,配置清单!H:H,"TSE",配置清单!N:N,"在岗",配置清单!P:P,"&lt;&gt;暂不胜任")</f>
        <v>1</v>
      </c>
      <c r="AP261" s="61">
        <f t="shared" si="200"/>
        <v>1</v>
      </c>
      <c r="AQ261" s="60">
        <f>COUNTIFS(配置清单!$G:$G,G261,配置清单!H:H,"QA",配置清单!N:N,"在岗")</f>
        <v>1</v>
      </c>
      <c r="AR261" s="61">
        <f t="shared" si="201"/>
        <v>1</v>
      </c>
      <c r="AS261" s="60">
        <f>COUNTIFS(配置清单!$G:$G,G261,配置清单!$H:$H,"QA",配置清单!$N:$N,"在岗",配置清单!$P:$P,"&lt;&gt;暂不胜任")</f>
        <v>0</v>
      </c>
      <c r="AT261" s="61">
        <f t="shared" si="202"/>
        <v>0</v>
      </c>
      <c r="AU261" s="60">
        <f>COUNTIFS(配置清单!G:G,规划及评估!G261,配置清单!H:H,"BA",配置清单!N:N,"在岗")</f>
        <v>0</v>
      </c>
      <c r="AV261" s="61" t="str">
        <f t="shared" si="203"/>
        <v>NA</v>
      </c>
      <c r="AW261" s="60">
        <f>COUNTIFS(配置清单!G:G,G261,配置清单!H:H,"BA",配置清单!N:N,"在岗",配置清单!P:P,"&lt;&gt;暂不胜任")</f>
        <v>0</v>
      </c>
      <c r="AX261" s="61" t="str">
        <f t="shared" si="204"/>
        <v>NA</v>
      </c>
      <c r="AY261" s="60">
        <f>COUNTIFS(配置清单!G:G,规划及评估!G261,配置清单!H:H,"IA",配置清单!N:N,"在岗")</f>
        <v>0</v>
      </c>
      <c r="AZ261" s="61" t="str">
        <f t="shared" si="205"/>
        <v>NA</v>
      </c>
      <c r="BA261" s="60">
        <f>COUNTIFS(配置清单!G:G,G261,配置清单!H:H,"IA",配置清单!N:N,"在岗",配置清单!P:P,"&lt;&gt;暂不胜任")</f>
        <v>0</v>
      </c>
      <c r="BB261" s="61" t="str">
        <f t="shared" si="206"/>
        <v>NA</v>
      </c>
      <c r="BC261" s="60">
        <f>COUNTIFS(配置清单!G:G,规划及评估!G261,配置清单!H:H,"产品经理",配置清单!N:N,"在岗")</f>
        <v>0</v>
      </c>
      <c r="BD261" s="61" t="str">
        <f t="shared" si="207"/>
        <v>NA</v>
      </c>
      <c r="BE261" s="60">
        <f>COUNTIFS(配置清单!G:G,G261,配置清单!H:H,"产品经理",配置清单!N:N,"在岗",配置清单!P:P,"&lt;&gt;暂不胜任")</f>
        <v>0</v>
      </c>
      <c r="BF261" s="61" t="str">
        <f t="shared" si="208"/>
        <v>NA</v>
      </c>
      <c r="BG261" s="63">
        <f t="shared" si="209"/>
        <v>6</v>
      </c>
      <c r="BH261" s="64">
        <f t="shared" si="210"/>
        <v>4</v>
      </c>
      <c r="BI261" s="64">
        <f t="shared" si="211"/>
        <v>4</v>
      </c>
      <c r="BJ261" s="64">
        <f t="shared" si="212"/>
        <v>3</v>
      </c>
      <c r="BK261" s="65">
        <f t="shared" si="213"/>
        <v>0.66666666666666663</v>
      </c>
      <c r="BL261" s="66">
        <f t="shared" si="214"/>
        <v>0.75</v>
      </c>
      <c r="BM261" s="92">
        <f t="shared" si="215"/>
        <v>1</v>
      </c>
      <c r="BN261" s="92">
        <f t="shared" si="216"/>
        <v>1</v>
      </c>
      <c r="BO261" s="92">
        <f t="shared" si="217"/>
        <v>0</v>
      </c>
      <c r="BP261" s="92">
        <f t="shared" si="218"/>
        <v>0</v>
      </c>
      <c r="BQ261" s="92">
        <f t="shared" si="219"/>
        <v>1</v>
      </c>
      <c r="BR261" s="92">
        <f t="shared" si="220"/>
        <v>1</v>
      </c>
      <c r="BS261" s="92">
        <f t="shared" si="221"/>
        <v>0</v>
      </c>
      <c r="BT261" s="92">
        <f t="shared" si="222"/>
        <v>0</v>
      </c>
      <c r="BU261" s="92">
        <f t="shared" si="223"/>
        <v>1</v>
      </c>
      <c r="BV261" s="92">
        <f t="shared" si="224"/>
        <v>1</v>
      </c>
      <c r="BW261" s="92">
        <f t="shared" si="225"/>
        <v>1</v>
      </c>
      <c r="BX261" s="92">
        <f t="shared" si="226"/>
        <v>0</v>
      </c>
      <c r="BY261" s="92">
        <f t="shared" si="227"/>
        <v>0</v>
      </c>
      <c r="BZ261" s="92">
        <f t="shared" si="228"/>
        <v>0</v>
      </c>
      <c r="CA261" s="92">
        <f t="shared" si="229"/>
        <v>0</v>
      </c>
      <c r="CB261" s="92">
        <f t="shared" si="230"/>
        <v>0</v>
      </c>
      <c r="CC261" s="92">
        <f t="shared" si="231"/>
        <v>0</v>
      </c>
      <c r="CD261" s="92">
        <f t="shared" si="232"/>
        <v>0</v>
      </c>
    </row>
    <row r="262" spans="1:82" hidden="1">
      <c r="A262" s="34">
        <v>48</v>
      </c>
      <c r="B262" s="34" t="s">
        <v>954</v>
      </c>
      <c r="C262" s="34" t="s">
        <v>3993</v>
      </c>
      <c r="D262" s="34" t="s">
        <v>217</v>
      </c>
      <c r="E262" s="34" t="s">
        <v>216</v>
      </c>
      <c r="F262" s="34" t="s">
        <v>4064</v>
      </c>
      <c r="G262" s="34" t="s">
        <v>9794</v>
      </c>
      <c r="H262" s="34" t="s">
        <v>7</v>
      </c>
      <c r="I262" s="34" t="s">
        <v>4</v>
      </c>
      <c r="J262" s="34" t="s">
        <v>34</v>
      </c>
      <c r="K262" s="34" t="s">
        <v>34</v>
      </c>
      <c r="L262" s="34" t="s">
        <v>5115</v>
      </c>
      <c r="M262" s="34" t="s">
        <v>4085</v>
      </c>
      <c r="N262" s="34">
        <v>1</v>
      </c>
      <c r="O262" s="34">
        <v>0</v>
      </c>
      <c r="P262" s="34">
        <v>1</v>
      </c>
      <c r="Q262" s="34">
        <v>0</v>
      </c>
      <c r="R262" s="34">
        <v>1</v>
      </c>
      <c r="S262" s="34">
        <v>1</v>
      </c>
      <c r="T262" s="34">
        <v>0</v>
      </c>
      <c r="U262" s="77">
        <v>0</v>
      </c>
      <c r="V262" s="34">
        <v>0</v>
      </c>
      <c r="W262" s="60">
        <f>COUNTIFS(配置清单!G:G,G262,配置清单!$H:$H,"PM",配置清单!$N:$N,"在岗")</f>
        <v>0</v>
      </c>
      <c r="X262" s="61">
        <f t="shared" si="191"/>
        <v>0</v>
      </c>
      <c r="Y262" s="60">
        <f>COUNTIFS(配置清单!$G:$G,G262,配置清单!$H:$H,"PM",配置清单!$N:$N,"在岗",配置清单!$P:$P,"&lt;&gt;暂不胜任")</f>
        <v>0</v>
      </c>
      <c r="Z262" s="61">
        <f t="shared" si="192"/>
        <v>0</v>
      </c>
      <c r="AA262" s="62">
        <f>COUNTIFS(配置清单!$G:$G,G262,配置清单!$H:$H,"SE",配置清单!$N:$N,"在岗")+COUNTIFS(配置清单!$G:$G,G262,配置清单!$H:$H,"SA",配置清单!$N:$N,"在岗")</f>
        <v>0</v>
      </c>
      <c r="AB262" s="61" t="str">
        <f t="shared" si="193"/>
        <v>NA</v>
      </c>
      <c r="AC262" s="60">
        <f>COUNTIFS(配置清单!$G:$G,G262,配置清单!$H:$H,"SE",配置清单!$N:$N,"在岗",配置清单!$P:$P,"&lt;&gt;暂不胜任")+COUNTIFS(配置清单!$G:$G,G262,配置清单!$H:$H,"SA",配置清单!$N:$N,"在岗",配置清单!$P:$P,"&lt;&gt;暂不胜任")</f>
        <v>0</v>
      </c>
      <c r="AD262" s="61" t="str">
        <f t="shared" si="194"/>
        <v>NA</v>
      </c>
      <c r="AE262" s="60">
        <f>COUNTIFS(配置清单!$G:$G,G262,配置清单!H:H,"MDE",配置清单!N:N,"在岗")</f>
        <v>0</v>
      </c>
      <c r="AF262" s="61">
        <f t="shared" si="195"/>
        <v>0</v>
      </c>
      <c r="AG262" s="60">
        <f>COUNTIFS(配置清单!$G:$G,G262,配置清单!$H:$H,"MDE",配置清单!$N:$N,"在岗",配置清单!$P:$P,"&lt;&gt;暂不胜任")</f>
        <v>0</v>
      </c>
      <c r="AH262" s="61">
        <f t="shared" si="196"/>
        <v>0</v>
      </c>
      <c r="AI262" s="62">
        <f>COUNTIFS(配置清单!G:G,G262,配置清单!H:H,"TPM",配置清单!N:N,"在岗")+COUNTIFS(配置清单!G:G,G262,配置清单!H:H,"TC",配置清单!N:N,"在岗")</f>
        <v>0</v>
      </c>
      <c r="AJ262" s="61" t="str">
        <f t="shared" si="197"/>
        <v>NA</v>
      </c>
      <c r="AK262" s="60">
        <f>COUNTIFS(配置清单!G:G,G262,配置清单!H:H,"TPM",配置清单!N:N,"在岗",配置清单!P:P,"&lt;&gt;暂不胜任")+COUNTIFS(配置清单!G:G,G262,配置清单!H:H,"TC",配置清单!N:N,"在岗",配置清单!P:P,"&lt;&gt;暂不胜任")</f>
        <v>0</v>
      </c>
      <c r="AL262" s="61" t="str">
        <f t="shared" si="198"/>
        <v>NA</v>
      </c>
      <c r="AM262" s="60">
        <f>COUNTIFS(配置清单!G:G,G262,配置清单!H:H,"TSE",配置清单!N:N,"在岗")</f>
        <v>0</v>
      </c>
      <c r="AN262" s="61">
        <f t="shared" si="199"/>
        <v>0</v>
      </c>
      <c r="AO262" s="60">
        <f>COUNTIFS(配置清单!G:G,G262,配置清单!H:H,"TSE",配置清单!N:N,"在岗",配置清单!P:P,"&lt;&gt;暂不胜任")</f>
        <v>0</v>
      </c>
      <c r="AP262" s="61">
        <f t="shared" si="200"/>
        <v>0</v>
      </c>
      <c r="AQ262" s="60">
        <f>COUNTIFS(配置清单!$G:$G,G262,配置清单!H:H,"QA",配置清单!N:N,"在岗")</f>
        <v>0</v>
      </c>
      <c r="AR262" s="61">
        <f t="shared" si="201"/>
        <v>0</v>
      </c>
      <c r="AS262" s="60">
        <f>COUNTIFS(配置清单!$G:$G,G262,配置清单!$H:$H,"QA",配置清单!$N:$N,"在岗",配置清单!$P:$P,"&lt;&gt;暂不胜任")</f>
        <v>0</v>
      </c>
      <c r="AT262" s="61">
        <f t="shared" si="202"/>
        <v>0</v>
      </c>
      <c r="AU262" s="60">
        <f>COUNTIFS(配置清单!G:G,规划及评估!G262,配置清单!H:H,"BA",配置清单!N:N,"在岗")</f>
        <v>0</v>
      </c>
      <c r="AV262" s="61" t="str">
        <f t="shared" si="203"/>
        <v>NA</v>
      </c>
      <c r="AW262" s="60">
        <f>COUNTIFS(配置清单!G:G,G262,配置清单!H:H,"BA",配置清单!N:N,"在岗",配置清单!P:P,"&lt;&gt;暂不胜任")</f>
        <v>0</v>
      </c>
      <c r="AX262" s="61" t="str">
        <f t="shared" si="204"/>
        <v>NA</v>
      </c>
      <c r="AY262" s="60">
        <f>COUNTIFS(配置清单!G:G,规划及评估!G262,配置清单!H:H,"IA",配置清单!N:N,"在岗")</f>
        <v>0</v>
      </c>
      <c r="AZ262" s="61" t="str">
        <f t="shared" si="205"/>
        <v>NA</v>
      </c>
      <c r="BA262" s="60">
        <f>COUNTIFS(配置清单!G:G,G262,配置清单!H:H,"IA",配置清单!N:N,"在岗",配置清单!P:P,"&lt;&gt;暂不胜任")</f>
        <v>0</v>
      </c>
      <c r="BB262" s="61" t="str">
        <f t="shared" si="206"/>
        <v>NA</v>
      </c>
      <c r="BC262" s="60">
        <f>COUNTIFS(配置清单!G:G,规划及评估!G262,配置清单!H:H,"产品经理",配置清单!N:N,"在岗")</f>
        <v>0</v>
      </c>
      <c r="BD262" s="61" t="str">
        <f t="shared" si="207"/>
        <v>NA</v>
      </c>
      <c r="BE262" s="60">
        <f>COUNTIFS(配置清单!G:G,G262,配置清单!H:H,"产品经理",配置清单!N:N,"在岗",配置清单!P:P,"&lt;&gt;暂不胜任")</f>
        <v>0</v>
      </c>
      <c r="BF262" s="61" t="str">
        <f t="shared" si="208"/>
        <v>NA</v>
      </c>
      <c r="BG262" s="63">
        <f t="shared" si="209"/>
        <v>4</v>
      </c>
      <c r="BH262" s="64">
        <f t="shared" si="210"/>
        <v>0</v>
      </c>
      <c r="BI262" s="64">
        <f t="shared" si="211"/>
        <v>0</v>
      </c>
      <c r="BJ262" s="64">
        <f t="shared" si="212"/>
        <v>0</v>
      </c>
      <c r="BK262" s="65">
        <f t="shared" si="213"/>
        <v>0</v>
      </c>
      <c r="BL262" s="66">
        <f t="shared" si="214"/>
        <v>0</v>
      </c>
      <c r="BM262" s="92">
        <f t="shared" si="215"/>
        <v>0</v>
      </c>
      <c r="BN262" s="92">
        <f t="shared" si="216"/>
        <v>0</v>
      </c>
      <c r="BO262" s="92">
        <f t="shared" si="217"/>
        <v>0</v>
      </c>
      <c r="BP262" s="92">
        <f t="shared" si="218"/>
        <v>0</v>
      </c>
      <c r="BQ262" s="92">
        <f t="shared" si="219"/>
        <v>0</v>
      </c>
      <c r="BR262" s="92">
        <f t="shared" si="220"/>
        <v>0</v>
      </c>
      <c r="BS262" s="92">
        <f t="shared" si="221"/>
        <v>0</v>
      </c>
      <c r="BT262" s="92">
        <f t="shared" si="222"/>
        <v>0</v>
      </c>
      <c r="BU262" s="92">
        <f t="shared" si="223"/>
        <v>0</v>
      </c>
      <c r="BV262" s="92">
        <f t="shared" si="224"/>
        <v>0</v>
      </c>
      <c r="BW262" s="92">
        <f t="shared" si="225"/>
        <v>0</v>
      </c>
      <c r="BX262" s="92">
        <f t="shared" si="226"/>
        <v>0</v>
      </c>
      <c r="BY262" s="92">
        <f t="shared" si="227"/>
        <v>0</v>
      </c>
      <c r="BZ262" s="92">
        <f t="shared" si="228"/>
        <v>0</v>
      </c>
      <c r="CA262" s="92">
        <f t="shared" si="229"/>
        <v>0</v>
      </c>
      <c r="CB262" s="92">
        <f t="shared" si="230"/>
        <v>0</v>
      </c>
      <c r="CC262" s="92">
        <f t="shared" si="231"/>
        <v>0</v>
      </c>
      <c r="CD262" s="92">
        <f t="shared" si="232"/>
        <v>0</v>
      </c>
    </row>
    <row r="263" spans="1:82" hidden="1">
      <c r="A263" s="34">
        <v>49</v>
      </c>
      <c r="B263" s="34" t="s">
        <v>954</v>
      </c>
      <c r="C263" s="34" t="s">
        <v>3993</v>
      </c>
      <c r="D263" s="34" t="s">
        <v>217</v>
      </c>
      <c r="E263" s="34" t="s">
        <v>216</v>
      </c>
      <c r="F263" s="34" t="s">
        <v>4064</v>
      </c>
      <c r="G263" s="34" t="s">
        <v>4074</v>
      </c>
      <c r="H263" s="34" t="s">
        <v>7</v>
      </c>
      <c r="I263" s="34" t="s">
        <v>4</v>
      </c>
      <c r="J263" s="34" t="s">
        <v>34</v>
      </c>
      <c r="K263" s="34" t="s">
        <v>34</v>
      </c>
      <c r="L263" s="34" t="s">
        <v>5115</v>
      </c>
      <c r="M263" s="34" t="s">
        <v>4085</v>
      </c>
      <c r="N263" s="34">
        <v>1</v>
      </c>
      <c r="O263" s="34">
        <v>0</v>
      </c>
      <c r="P263" s="34">
        <v>2</v>
      </c>
      <c r="Q263" s="34">
        <v>0</v>
      </c>
      <c r="R263" s="34">
        <v>1</v>
      </c>
      <c r="S263" s="34">
        <v>1</v>
      </c>
      <c r="T263" s="34">
        <v>0</v>
      </c>
      <c r="U263" s="77">
        <v>0</v>
      </c>
      <c r="V263" s="34">
        <v>0</v>
      </c>
      <c r="W263" s="60">
        <f>COUNTIFS(配置清单!G:G,G263,配置清单!$H:$H,"PM",配置清单!$N:$N,"在岗")</f>
        <v>1</v>
      </c>
      <c r="X263" s="61">
        <f t="shared" si="191"/>
        <v>1</v>
      </c>
      <c r="Y263" s="60">
        <f>COUNTIFS(配置清单!$G:$G,G263,配置清单!$H:$H,"PM",配置清单!$N:$N,"在岗",配置清单!$P:$P,"&lt;&gt;暂不胜任")</f>
        <v>1</v>
      </c>
      <c r="Z263" s="61">
        <f t="shared" si="192"/>
        <v>1</v>
      </c>
      <c r="AA263" s="62">
        <f>COUNTIFS(配置清单!$G:$G,G263,配置清单!$H:$H,"SE",配置清单!$N:$N,"在岗")+COUNTIFS(配置清单!$G:$G,G263,配置清单!$H:$H,"SA",配置清单!$N:$N,"在岗")</f>
        <v>0</v>
      </c>
      <c r="AB263" s="61" t="str">
        <f t="shared" si="193"/>
        <v>NA</v>
      </c>
      <c r="AC263" s="60">
        <f>COUNTIFS(配置清单!$G:$G,G263,配置清单!$H:$H,"SE",配置清单!$N:$N,"在岗",配置清单!$P:$P,"&lt;&gt;暂不胜任")+COUNTIFS(配置清单!$G:$G,G263,配置清单!$H:$H,"SA",配置清单!$N:$N,"在岗",配置清单!$P:$P,"&lt;&gt;暂不胜任")</f>
        <v>0</v>
      </c>
      <c r="AD263" s="61" t="str">
        <f t="shared" si="194"/>
        <v>NA</v>
      </c>
      <c r="AE263" s="60">
        <f>COUNTIFS(配置清单!$G:$G,G263,配置清单!H:H,"MDE",配置清单!N:N,"在岗")</f>
        <v>2</v>
      </c>
      <c r="AF263" s="61">
        <f t="shared" si="195"/>
        <v>1</v>
      </c>
      <c r="AG263" s="60">
        <f>COUNTIFS(配置清单!$G:$G,G263,配置清单!$H:$H,"MDE",配置清单!$N:$N,"在岗",配置清单!$P:$P,"&lt;&gt;暂不胜任")</f>
        <v>2</v>
      </c>
      <c r="AH263" s="61">
        <f t="shared" si="196"/>
        <v>1</v>
      </c>
      <c r="AI263" s="62">
        <f>COUNTIFS(配置清单!G:G,G263,配置清单!H:H,"TPM",配置清单!N:N,"在岗")+COUNTIFS(配置清单!G:G,G263,配置清单!H:H,"TC",配置清单!N:N,"在岗")</f>
        <v>0</v>
      </c>
      <c r="AJ263" s="61" t="str">
        <f t="shared" si="197"/>
        <v>NA</v>
      </c>
      <c r="AK263" s="60">
        <f>COUNTIFS(配置清单!G:G,G263,配置清单!H:H,"TPM",配置清单!N:N,"在岗",配置清单!P:P,"&lt;&gt;暂不胜任")+COUNTIFS(配置清单!G:G,G263,配置清单!H:H,"TC",配置清单!N:N,"在岗",配置清单!P:P,"&lt;&gt;暂不胜任")</f>
        <v>0</v>
      </c>
      <c r="AL263" s="61" t="str">
        <f t="shared" si="198"/>
        <v>NA</v>
      </c>
      <c r="AM263" s="60">
        <f>COUNTIFS(配置清单!G:G,G263,配置清单!H:H,"TSE",配置清单!N:N,"在岗")</f>
        <v>1</v>
      </c>
      <c r="AN263" s="61">
        <f t="shared" si="199"/>
        <v>1</v>
      </c>
      <c r="AO263" s="60">
        <f>COUNTIFS(配置清单!G:G,G263,配置清单!H:H,"TSE",配置清单!N:N,"在岗",配置清单!P:P,"&lt;&gt;暂不胜任")</f>
        <v>1</v>
      </c>
      <c r="AP263" s="61">
        <f t="shared" si="200"/>
        <v>1</v>
      </c>
      <c r="AQ263" s="60">
        <f>COUNTIFS(配置清单!$G:$G,G263,配置清单!H:H,"QA",配置清单!N:N,"在岗")</f>
        <v>1</v>
      </c>
      <c r="AR263" s="61">
        <f t="shared" si="201"/>
        <v>1</v>
      </c>
      <c r="AS263" s="60">
        <f>COUNTIFS(配置清单!$G:$G,G263,配置清单!$H:$H,"QA",配置清单!$N:$N,"在岗",配置清单!$P:$P,"&lt;&gt;暂不胜任")</f>
        <v>0</v>
      </c>
      <c r="AT263" s="61">
        <f t="shared" si="202"/>
        <v>0</v>
      </c>
      <c r="AU263" s="60">
        <f>COUNTIFS(配置清单!G:G,规划及评估!G263,配置清单!H:H,"BA",配置清单!N:N,"在岗")</f>
        <v>0</v>
      </c>
      <c r="AV263" s="61" t="str">
        <f t="shared" si="203"/>
        <v>NA</v>
      </c>
      <c r="AW263" s="60">
        <f>COUNTIFS(配置清单!G:G,G263,配置清单!H:H,"BA",配置清单!N:N,"在岗",配置清单!P:P,"&lt;&gt;暂不胜任")</f>
        <v>0</v>
      </c>
      <c r="AX263" s="61" t="str">
        <f t="shared" si="204"/>
        <v>NA</v>
      </c>
      <c r="AY263" s="60">
        <f>COUNTIFS(配置清单!G:G,规划及评估!G263,配置清单!H:H,"IA",配置清单!N:N,"在岗")</f>
        <v>0</v>
      </c>
      <c r="AZ263" s="61" t="str">
        <f t="shared" si="205"/>
        <v>NA</v>
      </c>
      <c r="BA263" s="60">
        <f>COUNTIFS(配置清单!G:G,G263,配置清单!H:H,"IA",配置清单!N:N,"在岗",配置清单!P:P,"&lt;&gt;暂不胜任")</f>
        <v>0</v>
      </c>
      <c r="BB263" s="61" t="str">
        <f t="shared" si="206"/>
        <v>NA</v>
      </c>
      <c r="BC263" s="60">
        <f>COUNTIFS(配置清单!G:G,规划及评估!G263,配置清单!H:H,"产品经理",配置清单!N:N,"在岗")</f>
        <v>0</v>
      </c>
      <c r="BD263" s="61" t="str">
        <f t="shared" si="207"/>
        <v>NA</v>
      </c>
      <c r="BE263" s="60">
        <f>COUNTIFS(配置清单!G:G,G263,配置清单!H:H,"产品经理",配置清单!N:N,"在岗",配置清单!P:P,"&lt;&gt;暂不胜任")</f>
        <v>0</v>
      </c>
      <c r="BF263" s="61" t="str">
        <f t="shared" si="208"/>
        <v>NA</v>
      </c>
      <c r="BG263" s="63">
        <f t="shared" si="209"/>
        <v>5</v>
      </c>
      <c r="BH263" s="64">
        <f t="shared" si="210"/>
        <v>5</v>
      </c>
      <c r="BI263" s="64">
        <f t="shared" si="211"/>
        <v>5</v>
      </c>
      <c r="BJ263" s="64">
        <f t="shared" si="212"/>
        <v>4</v>
      </c>
      <c r="BK263" s="65">
        <f t="shared" si="213"/>
        <v>1</v>
      </c>
      <c r="BL263" s="66">
        <f t="shared" si="214"/>
        <v>0.8</v>
      </c>
      <c r="BM263" s="92">
        <f t="shared" si="215"/>
        <v>1</v>
      </c>
      <c r="BN263" s="92">
        <f t="shared" si="216"/>
        <v>1</v>
      </c>
      <c r="BO263" s="92">
        <f t="shared" si="217"/>
        <v>0</v>
      </c>
      <c r="BP263" s="92">
        <f t="shared" si="218"/>
        <v>0</v>
      </c>
      <c r="BQ263" s="92">
        <f t="shared" si="219"/>
        <v>2</v>
      </c>
      <c r="BR263" s="92">
        <f t="shared" si="220"/>
        <v>2</v>
      </c>
      <c r="BS263" s="92">
        <f t="shared" si="221"/>
        <v>0</v>
      </c>
      <c r="BT263" s="92">
        <f t="shared" si="222"/>
        <v>0</v>
      </c>
      <c r="BU263" s="92">
        <f t="shared" si="223"/>
        <v>1</v>
      </c>
      <c r="BV263" s="92">
        <f t="shared" si="224"/>
        <v>1</v>
      </c>
      <c r="BW263" s="92">
        <f t="shared" si="225"/>
        <v>1</v>
      </c>
      <c r="BX263" s="92">
        <f t="shared" si="226"/>
        <v>0</v>
      </c>
      <c r="BY263" s="92">
        <f t="shared" si="227"/>
        <v>0</v>
      </c>
      <c r="BZ263" s="92">
        <f t="shared" si="228"/>
        <v>0</v>
      </c>
      <c r="CA263" s="92">
        <f t="shared" si="229"/>
        <v>0</v>
      </c>
      <c r="CB263" s="92">
        <f t="shared" si="230"/>
        <v>0</v>
      </c>
      <c r="CC263" s="92">
        <f t="shared" si="231"/>
        <v>0</v>
      </c>
      <c r="CD263" s="92">
        <f t="shared" si="232"/>
        <v>0</v>
      </c>
    </row>
    <row r="264" spans="1:82" hidden="1">
      <c r="A264" s="34">
        <v>50</v>
      </c>
      <c r="B264" s="34" t="s">
        <v>954</v>
      </c>
      <c r="C264" s="34" t="s">
        <v>3993</v>
      </c>
      <c r="D264" s="34" t="s">
        <v>217</v>
      </c>
      <c r="E264" s="34" t="s">
        <v>216</v>
      </c>
      <c r="F264" s="34" t="s">
        <v>4064</v>
      </c>
      <c r="G264" s="34" t="s">
        <v>9796</v>
      </c>
      <c r="H264" s="34" t="s">
        <v>7</v>
      </c>
      <c r="I264" s="34" t="s">
        <v>4</v>
      </c>
      <c r="J264" s="34" t="s">
        <v>34</v>
      </c>
      <c r="K264" s="34" t="s">
        <v>34</v>
      </c>
      <c r="L264" s="34" t="s">
        <v>5115</v>
      </c>
      <c r="M264" s="34" t="s">
        <v>4085</v>
      </c>
      <c r="N264" s="34">
        <v>1</v>
      </c>
      <c r="O264" s="34">
        <v>0</v>
      </c>
      <c r="P264" s="34">
        <v>0</v>
      </c>
      <c r="Q264" s="34">
        <v>0</v>
      </c>
      <c r="R264" s="34">
        <v>0</v>
      </c>
      <c r="S264" s="34">
        <v>0</v>
      </c>
      <c r="T264" s="34">
        <v>0</v>
      </c>
      <c r="U264" s="77">
        <v>0</v>
      </c>
      <c r="V264" s="34">
        <v>0</v>
      </c>
      <c r="W264" s="60">
        <f>COUNTIFS(配置清单!G:G,G264,配置清单!$H:$H,"PM",配置清单!$N:$N,"在岗")</f>
        <v>0</v>
      </c>
      <c r="X264" s="61">
        <f t="shared" si="191"/>
        <v>0</v>
      </c>
      <c r="Y264" s="60">
        <f>COUNTIFS(配置清单!$G:$G,G264,配置清单!$H:$H,"PM",配置清单!$N:$N,"在岗",配置清单!$P:$P,"&lt;&gt;暂不胜任")</f>
        <v>0</v>
      </c>
      <c r="Z264" s="61">
        <f t="shared" si="192"/>
        <v>0</v>
      </c>
      <c r="AA264" s="62">
        <f>COUNTIFS(配置清单!$G:$G,G264,配置清单!$H:$H,"SE",配置清单!$N:$N,"在岗")+COUNTIFS(配置清单!$G:$G,G264,配置清单!$H:$H,"SA",配置清单!$N:$N,"在岗")</f>
        <v>0</v>
      </c>
      <c r="AB264" s="61" t="str">
        <f t="shared" si="193"/>
        <v>NA</v>
      </c>
      <c r="AC264" s="60">
        <f>COUNTIFS(配置清单!$G:$G,G264,配置清单!$H:$H,"SE",配置清单!$N:$N,"在岗",配置清单!$P:$P,"&lt;&gt;暂不胜任")+COUNTIFS(配置清单!$G:$G,G264,配置清单!$H:$H,"SA",配置清单!$N:$N,"在岗",配置清单!$P:$P,"&lt;&gt;暂不胜任")</f>
        <v>0</v>
      </c>
      <c r="AD264" s="61" t="str">
        <f t="shared" si="194"/>
        <v>NA</v>
      </c>
      <c r="AE264" s="60">
        <f>COUNTIFS(配置清单!$G:$G,G264,配置清单!H:H,"MDE",配置清单!N:N,"在岗")</f>
        <v>0</v>
      </c>
      <c r="AF264" s="61" t="str">
        <f t="shared" si="195"/>
        <v>NA</v>
      </c>
      <c r="AG264" s="60">
        <f>COUNTIFS(配置清单!$G:$G,G264,配置清单!$H:$H,"MDE",配置清单!$N:$N,"在岗",配置清单!$P:$P,"&lt;&gt;暂不胜任")</f>
        <v>0</v>
      </c>
      <c r="AH264" s="61" t="str">
        <f t="shared" si="196"/>
        <v>NA</v>
      </c>
      <c r="AI264" s="62">
        <f>COUNTIFS(配置清单!G:G,G264,配置清单!H:H,"TPM",配置清单!N:N,"在岗")+COUNTIFS(配置清单!G:G,G264,配置清单!H:H,"TC",配置清单!N:N,"在岗")</f>
        <v>0</v>
      </c>
      <c r="AJ264" s="61" t="str">
        <f t="shared" si="197"/>
        <v>NA</v>
      </c>
      <c r="AK264" s="60">
        <f>COUNTIFS(配置清单!G:G,G264,配置清单!H:H,"TPM",配置清单!N:N,"在岗",配置清单!P:P,"&lt;&gt;暂不胜任")+COUNTIFS(配置清单!G:G,G264,配置清单!H:H,"TC",配置清单!N:N,"在岗",配置清单!P:P,"&lt;&gt;暂不胜任")</f>
        <v>0</v>
      </c>
      <c r="AL264" s="61" t="str">
        <f t="shared" si="198"/>
        <v>NA</v>
      </c>
      <c r="AM264" s="60">
        <f>COUNTIFS(配置清单!G:G,G264,配置清单!H:H,"TSE",配置清单!N:N,"在岗")</f>
        <v>0</v>
      </c>
      <c r="AN264" s="61" t="str">
        <f t="shared" si="199"/>
        <v>NA</v>
      </c>
      <c r="AO264" s="60">
        <f>COUNTIFS(配置清单!G:G,G264,配置清单!H:H,"TSE",配置清单!N:N,"在岗",配置清单!P:P,"&lt;&gt;暂不胜任")</f>
        <v>0</v>
      </c>
      <c r="AP264" s="61" t="str">
        <f t="shared" si="200"/>
        <v>NA</v>
      </c>
      <c r="AQ264" s="60">
        <f>COUNTIFS(配置清单!$G:$G,G264,配置清单!H:H,"QA",配置清单!N:N,"在岗")</f>
        <v>1</v>
      </c>
      <c r="AR264" s="61" t="str">
        <f t="shared" si="201"/>
        <v>NA</v>
      </c>
      <c r="AS264" s="60">
        <f>COUNTIFS(配置清单!$G:$G,G264,配置清单!$H:$H,"QA",配置清单!$N:$N,"在岗",配置清单!$P:$P,"&lt;&gt;暂不胜任")</f>
        <v>0</v>
      </c>
      <c r="AT264" s="61" t="str">
        <f t="shared" si="202"/>
        <v>NA</v>
      </c>
      <c r="AU264" s="60">
        <f>COUNTIFS(配置清单!G:G,规划及评估!G264,配置清单!H:H,"BA",配置清单!N:N,"在岗")</f>
        <v>0</v>
      </c>
      <c r="AV264" s="61" t="str">
        <f t="shared" si="203"/>
        <v>NA</v>
      </c>
      <c r="AW264" s="60">
        <f>COUNTIFS(配置清单!G:G,G264,配置清单!H:H,"BA",配置清单!N:N,"在岗",配置清单!P:P,"&lt;&gt;暂不胜任")</f>
        <v>0</v>
      </c>
      <c r="AX264" s="61" t="str">
        <f t="shared" si="204"/>
        <v>NA</v>
      </c>
      <c r="AY264" s="60">
        <f>COUNTIFS(配置清单!G:G,规划及评估!G264,配置清单!H:H,"IA",配置清单!N:N,"在岗")</f>
        <v>0</v>
      </c>
      <c r="AZ264" s="61" t="str">
        <f t="shared" si="205"/>
        <v>NA</v>
      </c>
      <c r="BA264" s="60">
        <f>COUNTIFS(配置清单!G:G,G264,配置清单!H:H,"IA",配置清单!N:N,"在岗",配置清单!P:P,"&lt;&gt;暂不胜任")</f>
        <v>0</v>
      </c>
      <c r="BB264" s="61" t="str">
        <f t="shared" si="206"/>
        <v>NA</v>
      </c>
      <c r="BC264" s="60">
        <f>COUNTIFS(配置清单!G:G,规划及评估!G264,配置清单!H:H,"产品经理",配置清单!N:N,"在岗")</f>
        <v>0</v>
      </c>
      <c r="BD264" s="61" t="str">
        <f t="shared" si="207"/>
        <v>NA</v>
      </c>
      <c r="BE264" s="60">
        <f>COUNTIFS(配置清单!G:G,G264,配置清单!H:H,"产品经理",配置清单!N:N,"在岗",配置清单!P:P,"&lt;&gt;暂不胜任")</f>
        <v>0</v>
      </c>
      <c r="BF264" s="61" t="str">
        <f t="shared" si="208"/>
        <v>NA</v>
      </c>
      <c r="BG264" s="63">
        <f t="shared" si="209"/>
        <v>1</v>
      </c>
      <c r="BH264" s="64">
        <f t="shared" si="210"/>
        <v>0</v>
      </c>
      <c r="BI264" s="64">
        <f t="shared" si="211"/>
        <v>0</v>
      </c>
      <c r="BJ264" s="64">
        <f t="shared" si="212"/>
        <v>0</v>
      </c>
      <c r="BK264" s="65">
        <f t="shared" si="213"/>
        <v>0</v>
      </c>
      <c r="BL264" s="66">
        <f t="shared" si="214"/>
        <v>0</v>
      </c>
      <c r="BM264" s="92">
        <f t="shared" si="215"/>
        <v>0</v>
      </c>
      <c r="BN264" s="92">
        <f t="shared" si="216"/>
        <v>0</v>
      </c>
      <c r="BO264" s="92">
        <f t="shared" si="217"/>
        <v>0</v>
      </c>
      <c r="BP264" s="92">
        <f t="shared" si="218"/>
        <v>0</v>
      </c>
      <c r="BQ264" s="92">
        <f t="shared" si="219"/>
        <v>0</v>
      </c>
      <c r="BR264" s="92">
        <f t="shared" si="220"/>
        <v>0</v>
      </c>
      <c r="BS264" s="92">
        <f t="shared" si="221"/>
        <v>0</v>
      </c>
      <c r="BT264" s="92">
        <f t="shared" si="222"/>
        <v>0</v>
      </c>
      <c r="BU264" s="92">
        <f t="shared" si="223"/>
        <v>0</v>
      </c>
      <c r="BV264" s="92">
        <f t="shared" si="224"/>
        <v>0</v>
      </c>
      <c r="BW264" s="92">
        <f t="shared" si="225"/>
        <v>0</v>
      </c>
      <c r="BX264" s="92">
        <f t="shared" si="226"/>
        <v>0</v>
      </c>
      <c r="BY264" s="92">
        <f t="shared" si="227"/>
        <v>0</v>
      </c>
      <c r="BZ264" s="92">
        <f t="shared" si="228"/>
        <v>0</v>
      </c>
      <c r="CA264" s="92">
        <f t="shared" si="229"/>
        <v>0</v>
      </c>
      <c r="CB264" s="92">
        <f t="shared" si="230"/>
        <v>0</v>
      </c>
      <c r="CC264" s="92">
        <f t="shared" si="231"/>
        <v>0</v>
      </c>
      <c r="CD264" s="92">
        <f t="shared" si="232"/>
        <v>0</v>
      </c>
    </row>
    <row r="265" spans="1:82" hidden="1">
      <c r="A265" s="34">
        <v>51</v>
      </c>
      <c r="B265" s="34" t="s">
        <v>954</v>
      </c>
      <c r="C265" s="34" t="s">
        <v>3993</v>
      </c>
      <c r="D265" s="34" t="s">
        <v>217</v>
      </c>
      <c r="E265" s="34" t="s">
        <v>216</v>
      </c>
      <c r="F265" s="34" t="s">
        <v>4114</v>
      </c>
      <c r="G265" s="34" t="s">
        <v>9802</v>
      </c>
      <c r="H265" s="34" t="s">
        <v>7</v>
      </c>
      <c r="I265" s="34" t="s">
        <v>7</v>
      </c>
      <c r="J265" s="34" t="s">
        <v>34</v>
      </c>
      <c r="K265" s="34" t="s">
        <v>34</v>
      </c>
      <c r="L265" s="34" t="s">
        <v>5115</v>
      </c>
      <c r="M265" s="34" t="s">
        <v>4085</v>
      </c>
      <c r="N265" s="34">
        <v>1</v>
      </c>
      <c r="O265" s="34">
        <v>1</v>
      </c>
      <c r="P265" s="34">
        <v>2</v>
      </c>
      <c r="Q265" s="34">
        <v>0</v>
      </c>
      <c r="R265" s="34">
        <v>1</v>
      </c>
      <c r="S265" s="34">
        <v>1</v>
      </c>
      <c r="T265" s="34">
        <v>0</v>
      </c>
      <c r="U265" s="77">
        <v>0</v>
      </c>
      <c r="V265" s="34">
        <v>0</v>
      </c>
      <c r="W265" s="60">
        <f>COUNTIFS(配置清单!G:G,G265,配置清单!$H:$H,"PM",配置清单!$N:$N,"在岗")</f>
        <v>0</v>
      </c>
      <c r="X265" s="61">
        <f t="shared" si="191"/>
        <v>0</v>
      </c>
      <c r="Y265" s="60">
        <f>COUNTIFS(配置清单!$G:$G,G265,配置清单!$H:$H,"PM",配置清单!$N:$N,"在岗",配置清单!$P:$P,"&lt;&gt;暂不胜任")</f>
        <v>0</v>
      </c>
      <c r="Z265" s="61">
        <f t="shared" si="192"/>
        <v>0</v>
      </c>
      <c r="AA265" s="62">
        <f>COUNTIFS(配置清单!$G:$G,G265,配置清单!$H:$H,"SE",配置清单!$N:$N,"在岗")+COUNTIFS(配置清单!$G:$G,G265,配置清单!$H:$H,"SA",配置清单!$N:$N,"在岗")</f>
        <v>0</v>
      </c>
      <c r="AB265" s="61">
        <f t="shared" si="193"/>
        <v>0</v>
      </c>
      <c r="AC265" s="60">
        <f>COUNTIFS(配置清单!$G:$G,G265,配置清单!$H:$H,"SE",配置清单!$N:$N,"在岗",配置清单!$P:$P,"&lt;&gt;暂不胜任")+COUNTIFS(配置清单!$G:$G,G265,配置清单!$H:$H,"SA",配置清单!$N:$N,"在岗",配置清单!$P:$P,"&lt;&gt;暂不胜任")</f>
        <v>0</v>
      </c>
      <c r="AD265" s="61">
        <f t="shared" si="194"/>
        <v>0</v>
      </c>
      <c r="AE265" s="60">
        <f>COUNTIFS(配置清单!$G:$G,G265,配置清单!H:H,"MDE",配置清单!N:N,"在岗")</f>
        <v>0</v>
      </c>
      <c r="AF265" s="61">
        <f t="shared" si="195"/>
        <v>0</v>
      </c>
      <c r="AG265" s="60">
        <f>COUNTIFS(配置清单!$G:$G,G265,配置清单!$H:$H,"MDE",配置清单!$N:$N,"在岗",配置清单!$P:$P,"&lt;&gt;暂不胜任")</f>
        <v>0</v>
      </c>
      <c r="AH265" s="61">
        <f t="shared" si="196"/>
        <v>0</v>
      </c>
      <c r="AI265" s="62">
        <f>COUNTIFS(配置清单!G:G,G265,配置清单!H:H,"TPM",配置清单!N:N,"在岗")+COUNTIFS(配置清单!G:G,G265,配置清单!H:H,"TC",配置清单!N:N,"在岗")</f>
        <v>0</v>
      </c>
      <c r="AJ265" s="61" t="str">
        <f t="shared" si="197"/>
        <v>NA</v>
      </c>
      <c r="AK265" s="60">
        <f>COUNTIFS(配置清单!G:G,G265,配置清单!H:H,"TPM",配置清单!N:N,"在岗",配置清单!P:P,"&lt;&gt;暂不胜任")+COUNTIFS(配置清单!G:G,G265,配置清单!H:H,"TC",配置清单!N:N,"在岗",配置清单!P:P,"&lt;&gt;暂不胜任")</f>
        <v>0</v>
      </c>
      <c r="AL265" s="61" t="str">
        <f t="shared" si="198"/>
        <v>NA</v>
      </c>
      <c r="AM265" s="60">
        <f>COUNTIFS(配置清单!G:G,G265,配置清单!H:H,"TSE",配置清单!N:N,"在岗")</f>
        <v>0</v>
      </c>
      <c r="AN265" s="61">
        <f t="shared" si="199"/>
        <v>0</v>
      </c>
      <c r="AO265" s="60">
        <f>COUNTIFS(配置清单!G:G,G265,配置清单!H:H,"TSE",配置清单!N:N,"在岗",配置清单!P:P,"&lt;&gt;暂不胜任")</f>
        <v>0</v>
      </c>
      <c r="AP265" s="61">
        <f t="shared" si="200"/>
        <v>0</v>
      </c>
      <c r="AQ265" s="60">
        <f>COUNTIFS(配置清单!$G:$G,G265,配置清单!H:H,"QA",配置清单!N:N,"在岗")</f>
        <v>1</v>
      </c>
      <c r="AR265" s="61">
        <f t="shared" si="201"/>
        <v>1</v>
      </c>
      <c r="AS265" s="60">
        <f>COUNTIFS(配置清单!$G:$G,G265,配置清单!$H:$H,"QA",配置清单!$N:$N,"在岗",配置清单!$P:$P,"&lt;&gt;暂不胜任")</f>
        <v>0</v>
      </c>
      <c r="AT265" s="61">
        <f t="shared" si="202"/>
        <v>0</v>
      </c>
      <c r="AU265" s="60">
        <f>COUNTIFS(配置清单!G:G,规划及评估!G265,配置清单!H:H,"BA",配置清单!N:N,"在岗")</f>
        <v>0</v>
      </c>
      <c r="AV265" s="61" t="str">
        <f t="shared" si="203"/>
        <v>NA</v>
      </c>
      <c r="AW265" s="60">
        <f>COUNTIFS(配置清单!G:G,G265,配置清单!H:H,"BA",配置清单!N:N,"在岗",配置清单!P:P,"&lt;&gt;暂不胜任")</f>
        <v>0</v>
      </c>
      <c r="AX265" s="61" t="str">
        <f t="shared" si="204"/>
        <v>NA</v>
      </c>
      <c r="AY265" s="60">
        <f>COUNTIFS(配置清单!G:G,规划及评估!G265,配置清单!H:H,"IA",配置清单!N:N,"在岗")</f>
        <v>0</v>
      </c>
      <c r="AZ265" s="61" t="str">
        <f t="shared" si="205"/>
        <v>NA</v>
      </c>
      <c r="BA265" s="60">
        <f>COUNTIFS(配置清单!G:G,G265,配置清单!H:H,"IA",配置清单!N:N,"在岗",配置清单!P:P,"&lt;&gt;暂不胜任")</f>
        <v>0</v>
      </c>
      <c r="BB265" s="61" t="str">
        <f t="shared" si="206"/>
        <v>NA</v>
      </c>
      <c r="BC265" s="60">
        <f>COUNTIFS(配置清单!G:G,规划及评估!G265,配置清单!H:H,"产品经理",配置清单!N:N,"在岗")</f>
        <v>0</v>
      </c>
      <c r="BD265" s="61" t="str">
        <f t="shared" si="207"/>
        <v>NA</v>
      </c>
      <c r="BE265" s="60">
        <f>COUNTIFS(配置清单!G:G,G265,配置清单!H:H,"产品经理",配置清单!N:N,"在岗",配置清单!P:P,"&lt;&gt;暂不胜任")</f>
        <v>0</v>
      </c>
      <c r="BF265" s="61" t="str">
        <f t="shared" si="208"/>
        <v>NA</v>
      </c>
      <c r="BG265" s="63">
        <f t="shared" si="209"/>
        <v>6</v>
      </c>
      <c r="BH265" s="64">
        <f t="shared" si="210"/>
        <v>1</v>
      </c>
      <c r="BI265" s="64">
        <f t="shared" si="211"/>
        <v>1</v>
      </c>
      <c r="BJ265" s="64">
        <f t="shared" si="212"/>
        <v>0</v>
      </c>
      <c r="BK265" s="65">
        <f t="shared" si="213"/>
        <v>0.16666666666666666</v>
      </c>
      <c r="BL265" s="66">
        <f t="shared" si="214"/>
        <v>0</v>
      </c>
      <c r="BM265" s="92">
        <f t="shared" si="215"/>
        <v>0</v>
      </c>
      <c r="BN265" s="92">
        <f t="shared" si="216"/>
        <v>0</v>
      </c>
      <c r="BO265" s="92">
        <f t="shared" si="217"/>
        <v>0</v>
      </c>
      <c r="BP265" s="92">
        <f t="shared" si="218"/>
        <v>0</v>
      </c>
      <c r="BQ265" s="92">
        <f t="shared" si="219"/>
        <v>0</v>
      </c>
      <c r="BR265" s="92">
        <f t="shared" si="220"/>
        <v>0</v>
      </c>
      <c r="BS265" s="92">
        <f t="shared" si="221"/>
        <v>0</v>
      </c>
      <c r="BT265" s="92">
        <f t="shared" si="222"/>
        <v>0</v>
      </c>
      <c r="BU265" s="92">
        <f t="shared" si="223"/>
        <v>0</v>
      </c>
      <c r="BV265" s="92">
        <f t="shared" si="224"/>
        <v>0</v>
      </c>
      <c r="BW265" s="92">
        <f t="shared" si="225"/>
        <v>1</v>
      </c>
      <c r="BX265" s="92">
        <f t="shared" si="226"/>
        <v>0</v>
      </c>
      <c r="BY265" s="92">
        <f t="shared" si="227"/>
        <v>0</v>
      </c>
      <c r="BZ265" s="92">
        <f t="shared" si="228"/>
        <v>0</v>
      </c>
      <c r="CA265" s="92">
        <f t="shared" si="229"/>
        <v>0</v>
      </c>
      <c r="CB265" s="92">
        <f t="shared" si="230"/>
        <v>0</v>
      </c>
      <c r="CC265" s="92">
        <f t="shared" si="231"/>
        <v>0</v>
      </c>
      <c r="CD265" s="92">
        <f t="shared" si="232"/>
        <v>0</v>
      </c>
    </row>
    <row r="266" spans="1:82" hidden="1">
      <c r="A266" s="34">
        <v>52</v>
      </c>
      <c r="B266" s="34" t="s">
        <v>954</v>
      </c>
      <c r="C266" s="34" t="s">
        <v>3993</v>
      </c>
      <c r="D266" s="34" t="s">
        <v>217</v>
      </c>
      <c r="E266" s="34" t="s">
        <v>216</v>
      </c>
      <c r="F266" s="34" t="s">
        <v>4134</v>
      </c>
      <c r="G266" s="34" t="s">
        <v>4135</v>
      </c>
      <c r="H266" s="34" t="s">
        <v>7</v>
      </c>
      <c r="I266" s="34" t="s">
        <v>7</v>
      </c>
      <c r="J266" s="34" t="s">
        <v>34</v>
      </c>
      <c r="K266" s="34" t="s">
        <v>34</v>
      </c>
      <c r="L266" s="34" t="s">
        <v>5115</v>
      </c>
      <c r="M266" s="34" t="s">
        <v>4085</v>
      </c>
      <c r="N266" s="34">
        <v>1</v>
      </c>
      <c r="O266" s="34">
        <v>0</v>
      </c>
      <c r="P266" s="34">
        <v>0</v>
      </c>
      <c r="Q266" s="34">
        <v>0</v>
      </c>
      <c r="R266" s="34">
        <v>1</v>
      </c>
      <c r="S266" s="34">
        <v>1</v>
      </c>
      <c r="T266" s="34">
        <v>0</v>
      </c>
      <c r="U266" s="77">
        <v>0</v>
      </c>
      <c r="V266" s="34">
        <v>0</v>
      </c>
      <c r="W266" s="60">
        <f>COUNTIFS(配置清单!G:G,G266,配置清单!$H:$H,"PM",配置清单!$N:$N,"在岗")</f>
        <v>1</v>
      </c>
      <c r="X266" s="61">
        <f t="shared" si="191"/>
        <v>1</v>
      </c>
      <c r="Y266" s="60">
        <f>COUNTIFS(配置清单!$G:$G,G266,配置清单!$H:$H,"PM",配置清单!$N:$N,"在岗",配置清单!$P:$P,"&lt;&gt;暂不胜任")</f>
        <v>0</v>
      </c>
      <c r="Z266" s="61">
        <f t="shared" si="192"/>
        <v>0</v>
      </c>
      <c r="AA266" s="62">
        <f>COUNTIFS(配置清单!$G:$G,G266,配置清单!$H:$H,"SE",配置清单!$N:$N,"在岗")+COUNTIFS(配置清单!$G:$G,G266,配置清单!$H:$H,"SA",配置清单!$N:$N,"在岗")</f>
        <v>0</v>
      </c>
      <c r="AB266" s="61" t="str">
        <f t="shared" si="193"/>
        <v>NA</v>
      </c>
      <c r="AC266" s="60">
        <f>COUNTIFS(配置清单!$G:$G,G266,配置清单!$H:$H,"SE",配置清单!$N:$N,"在岗",配置清单!$P:$P,"&lt;&gt;暂不胜任")+COUNTIFS(配置清单!$G:$G,G266,配置清单!$H:$H,"SA",配置清单!$N:$N,"在岗",配置清单!$P:$P,"&lt;&gt;暂不胜任")</f>
        <v>0</v>
      </c>
      <c r="AD266" s="61" t="str">
        <f t="shared" si="194"/>
        <v>NA</v>
      </c>
      <c r="AE266" s="60">
        <f>COUNTIFS(配置清单!$G:$G,G266,配置清单!H:H,"MDE",配置清单!N:N,"在岗")</f>
        <v>1</v>
      </c>
      <c r="AF266" s="61" t="str">
        <f t="shared" si="195"/>
        <v>NA</v>
      </c>
      <c r="AG266" s="60">
        <f>COUNTIFS(配置清单!$G:$G,G266,配置清单!$H:$H,"MDE",配置清单!$N:$N,"在岗",配置清单!$P:$P,"&lt;&gt;暂不胜任")</f>
        <v>0</v>
      </c>
      <c r="AH266" s="61" t="str">
        <f t="shared" si="196"/>
        <v>NA</v>
      </c>
      <c r="AI266" s="62">
        <f>COUNTIFS(配置清单!G:G,G266,配置清单!H:H,"TPM",配置清单!N:N,"在岗")+COUNTIFS(配置清单!G:G,G266,配置清单!H:H,"TC",配置清单!N:N,"在岗")</f>
        <v>0</v>
      </c>
      <c r="AJ266" s="61" t="str">
        <f t="shared" si="197"/>
        <v>NA</v>
      </c>
      <c r="AK266" s="60">
        <f>COUNTIFS(配置清单!G:G,G266,配置清单!H:H,"TPM",配置清单!N:N,"在岗",配置清单!P:P,"&lt;&gt;暂不胜任")+COUNTIFS(配置清单!G:G,G266,配置清单!H:H,"TC",配置清单!N:N,"在岗",配置清单!P:P,"&lt;&gt;暂不胜任")</f>
        <v>0</v>
      </c>
      <c r="AL266" s="61" t="str">
        <f t="shared" si="198"/>
        <v>NA</v>
      </c>
      <c r="AM266" s="60">
        <f>COUNTIFS(配置清单!G:G,G266,配置清单!H:H,"TSE",配置清单!N:N,"在岗")</f>
        <v>1</v>
      </c>
      <c r="AN266" s="61">
        <f t="shared" si="199"/>
        <v>1</v>
      </c>
      <c r="AO266" s="60">
        <f>COUNTIFS(配置清单!G:G,G266,配置清单!H:H,"TSE",配置清单!N:N,"在岗",配置清单!P:P,"&lt;&gt;暂不胜任")</f>
        <v>1</v>
      </c>
      <c r="AP266" s="61">
        <f t="shared" si="200"/>
        <v>1</v>
      </c>
      <c r="AQ266" s="60">
        <f>COUNTIFS(配置清单!$G:$G,G266,配置清单!H:H,"QA",配置清单!N:N,"在岗")</f>
        <v>1</v>
      </c>
      <c r="AR266" s="61">
        <f t="shared" si="201"/>
        <v>1</v>
      </c>
      <c r="AS266" s="60">
        <f>COUNTIFS(配置清单!$G:$G,G266,配置清单!$H:$H,"QA",配置清单!$N:$N,"在岗",配置清单!$P:$P,"&lt;&gt;暂不胜任")</f>
        <v>0</v>
      </c>
      <c r="AT266" s="61">
        <f t="shared" si="202"/>
        <v>0</v>
      </c>
      <c r="AU266" s="60">
        <f>COUNTIFS(配置清单!G:G,规划及评估!G266,配置清单!H:H,"BA",配置清单!N:N,"在岗")</f>
        <v>0</v>
      </c>
      <c r="AV266" s="61" t="str">
        <f t="shared" si="203"/>
        <v>NA</v>
      </c>
      <c r="AW266" s="60">
        <f>COUNTIFS(配置清单!G:G,G266,配置清单!H:H,"BA",配置清单!N:N,"在岗",配置清单!P:P,"&lt;&gt;暂不胜任")</f>
        <v>0</v>
      </c>
      <c r="AX266" s="61" t="str">
        <f t="shared" si="204"/>
        <v>NA</v>
      </c>
      <c r="AY266" s="60">
        <f>COUNTIFS(配置清单!G:G,规划及评估!G266,配置清单!H:H,"IA",配置清单!N:N,"在岗")</f>
        <v>0</v>
      </c>
      <c r="AZ266" s="61" t="str">
        <f t="shared" si="205"/>
        <v>NA</v>
      </c>
      <c r="BA266" s="60">
        <f>COUNTIFS(配置清单!G:G,G266,配置清单!H:H,"IA",配置清单!N:N,"在岗",配置清单!P:P,"&lt;&gt;暂不胜任")</f>
        <v>0</v>
      </c>
      <c r="BB266" s="61" t="str">
        <f t="shared" si="206"/>
        <v>NA</v>
      </c>
      <c r="BC266" s="60">
        <f>COUNTIFS(配置清单!G:G,规划及评估!G266,配置清单!H:H,"产品经理",配置清单!N:N,"在岗")</f>
        <v>0</v>
      </c>
      <c r="BD266" s="61" t="str">
        <f t="shared" si="207"/>
        <v>NA</v>
      </c>
      <c r="BE266" s="60">
        <f>COUNTIFS(配置清单!G:G,G266,配置清单!H:H,"产品经理",配置清单!N:N,"在岗",配置清单!P:P,"&lt;&gt;暂不胜任")</f>
        <v>0</v>
      </c>
      <c r="BF266" s="61" t="str">
        <f t="shared" si="208"/>
        <v>NA</v>
      </c>
      <c r="BG266" s="63">
        <f t="shared" si="209"/>
        <v>3</v>
      </c>
      <c r="BH266" s="64">
        <f t="shared" si="210"/>
        <v>3</v>
      </c>
      <c r="BI266" s="64">
        <f t="shared" si="211"/>
        <v>3</v>
      </c>
      <c r="BJ266" s="64">
        <f t="shared" si="212"/>
        <v>1</v>
      </c>
      <c r="BK266" s="65">
        <f t="shared" si="213"/>
        <v>1</v>
      </c>
      <c r="BL266" s="66">
        <f t="shared" si="214"/>
        <v>0.33333333333333331</v>
      </c>
      <c r="BM266" s="92">
        <f t="shared" si="215"/>
        <v>1</v>
      </c>
      <c r="BN266" s="92">
        <f t="shared" si="216"/>
        <v>0</v>
      </c>
      <c r="BO266" s="92">
        <f t="shared" si="217"/>
        <v>0</v>
      </c>
      <c r="BP266" s="92">
        <f t="shared" si="218"/>
        <v>0</v>
      </c>
      <c r="BQ266" s="92">
        <f t="shared" si="219"/>
        <v>0</v>
      </c>
      <c r="BR266" s="92">
        <f t="shared" si="220"/>
        <v>0</v>
      </c>
      <c r="BS266" s="92">
        <f t="shared" si="221"/>
        <v>0</v>
      </c>
      <c r="BT266" s="92">
        <f t="shared" si="222"/>
        <v>0</v>
      </c>
      <c r="BU266" s="92">
        <f t="shared" si="223"/>
        <v>1</v>
      </c>
      <c r="BV266" s="92">
        <f t="shared" si="224"/>
        <v>1</v>
      </c>
      <c r="BW266" s="92">
        <f t="shared" si="225"/>
        <v>1</v>
      </c>
      <c r="BX266" s="92">
        <f t="shared" si="226"/>
        <v>0</v>
      </c>
      <c r="BY266" s="92">
        <f t="shared" si="227"/>
        <v>0</v>
      </c>
      <c r="BZ266" s="92">
        <f t="shared" si="228"/>
        <v>0</v>
      </c>
      <c r="CA266" s="92">
        <f t="shared" si="229"/>
        <v>0</v>
      </c>
      <c r="CB266" s="92">
        <f t="shared" si="230"/>
        <v>0</v>
      </c>
      <c r="CC266" s="92">
        <f t="shared" si="231"/>
        <v>0</v>
      </c>
      <c r="CD266" s="92">
        <f t="shared" si="232"/>
        <v>0</v>
      </c>
    </row>
    <row r="267" spans="1:82" hidden="1">
      <c r="A267" s="34">
        <v>53</v>
      </c>
      <c r="B267" s="34" t="s">
        <v>954</v>
      </c>
      <c r="C267" s="34" t="s">
        <v>3993</v>
      </c>
      <c r="D267" s="34" t="s">
        <v>217</v>
      </c>
      <c r="E267" s="34" t="s">
        <v>216</v>
      </c>
      <c r="F267" s="34" t="s">
        <v>486</v>
      </c>
      <c r="G267" s="34" t="s">
        <v>4168</v>
      </c>
      <c r="H267" s="34" t="s">
        <v>7</v>
      </c>
      <c r="I267" s="34" t="s">
        <v>4</v>
      </c>
      <c r="J267" s="34" t="s">
        <v>34</v>
      </c>
      <c r="K267" s="34" t="s">
        <v>34</v>
      </c>
      <c r="L267" s="34" t="s">
        <v>5118</v>
      </c>
      <c r="M267" s="34" t="s">
        <v>4159</v>
      </c>
      <c r="N267" s="34">
        <v>1</v>
      </c>
      <c r="O267" s="34">
        <v>0</v>
      </c>
      <c r="P267" s="34">
        <v>0</v>
      </c>
      <c r="Q267" s="34">
        <v>0</v>
      </c>
      <c r="R267" s="34">
        <v>1</v>
      </c>
      <c r="S267" s="34">
        <v>1</v>
      </c>
      <c r="T267" s="34">
        <v>0</v>
      </c>
      <c r="U267" s="77">
        <v>0</v>
      </c>
      <c r="V267" s="34">
        <v>0</v>
      </c>
      <c r="W267" s="60">
        <f>COUNTIFS(配置清单!G:G,G267,配置清单!$H:$H,"PM",配置清单!$N:$N,"在岗")</f>
        <v>1</v>
      </c>
      <c r="X267" s="61">
        <f t="shared" si="191"/>
        <v>1</v>
      </c>
      <c r="Y267" s="60">
        <f>COUNTIFS(配置清单!$G:$G,G267,配置清单!$H:$H,"PM",配置清单!$N:$N,"在岗",配置清单!$P:$P,"&lt;&gt;暂不胜任")</f>
        <v>1</v>
      </c>
      <c r="Z267" s="61">
        <f t="shared" si="192"/>
        <v>1</v>
      </c>
      <c r="AA267" s="62">
        <f>COUNTIFS(配置清单!$G:$G,G267,配置清单!$H:$H,"SE",配置清单!$N:$N,"在岗")+COUNTIFS(配置清单!$G:$G,G267,配置清单!$H:$H,"SA",配置清单!$N:$N,"在岗")</f>
        <v>0</v>
      </c>
      <c r="AB267" s="61" t="str">
        <f t="shared" si="193"/>
        <v>NA</v>
      </c>
      <c r="AC267" s="60">
        <f>COUNTIFS(配置清单!$G:$G,G267,配置清单!$H:$H,"SE",配置清单!$N:$N,"在岗",配置清单!$P:$P,"&lt;&gt;暂不胜任")+COUNTIFS(配置清单!$G:$G,G267,配置清单!$H:$H,"SA",配置清单!$N:$N,"在岗",配置清单!$P:$P,"&lt;&gt;暂不胜任")</f>
        <v>0</v>
      </c>
      <c r="AD267" s="61" t="str">
        <f t="shared" si="194"/>
        <v>NA</v>
      </c>
      <c r="AE267" s="60">
        <f>COUNTIFS(配置清单!$G:$G,G267,配置清单!H:H,"MDE",配置清单!N:N,"在岗")</f>
        <v>0</v>
      </c>
      <c r="AF267" s="61" t="str">
        <f t="shared" si="195"/>
        <v>NA</v>
      </c>
      <c r="AG267" s="60">
        <f>COUNTIFS(配置清单!$G:$G,G267,配置清单!$H:$H,"MDE",配置清单!$N:$N,"在岗",配置清单!$P:$P,"&lt;&gt;暂不胜任")</f>
        <v>0</v>
      </c>
      <c r="AH267" s="61" t="str">
        <f t="shared" si="196"/>
        <v>NA</v>
      </c>
      <c r="AI267" s="62">
        <f>COUNTIFS(配置清单!G:G,G267,配置清单!H:H,"TPM",配置清单!N:N,"在岗")+COUNTIFS(配置清单!G:G,G267,配置清单!H:H,"TC",配置清单!N:N,"在岗")</f>
        <v>0</v>
      </c>
      <c r="AJ267" s="61" t="str">
        <f t="shared" si="197"/>
        <v>NA</v>
      </c>
      <c r="AK267" s="60">
        <f>COUNTIFS(配置清单!G:G,G267,配置清单!H:H,"TPM",配置清单!N:N,"在岗",配置清单!P:P,"&lt;&gt;暂不胜任")+COUNTIFS(配置清单!G:G,G267,配置清单!H:H,"TC",配置清单!N:N,"在岗",配置清单!P:P,"&lt;&gt;暂不胜任")</f>
        <v>0</v>
      </c>
      <c r="AL267" s="61" t="str">
        <f t="shared" si="198"/>
        <v>NA</v>
      </c>
      <c r="AM267" s="60">
        <f>COUNTIFS(配置清单!G:G,G267,配置清单!H:H,"TSE",配置清单!N:N,"在岗")</f>
        <v>1</v>
      </c>
      <c r="AN267" s="61">
        <f t="shared" si="199"/>
        <v>1</v>
      </c>
      <c r="AO267" s="60">
        <f>COUNTIFS(配置清单!G:G,G267,配置清单!H:H,"TSE",配置清单!N:N,"在岗",配置清单!P:P,"&lt;&gt;暂不胜任")</f>
        <v>1</v>
      </c>
      <c r="AP267" s="61">
        <f t="shared" si="200"/>
        <v>1</v>
      </c>
      <c r="AQ267" s="60">
        <f>COUNTIFS(配置清单!$G:$G,G267,配置清单!H:H,"QA",配置清单!N:N,"在岗")</f>
        <v>1</v>
      </c>
      <c r="AR267" s="61">
        <f t="shared" si="201"/>
        <v>1</v>
      </c>
      <c r="AS267" s="60">
        <f>COUNTIFS(配置清单!$G:$G,G267,配置清单!$H:$H,"QA",配置清单!$N:$N,"在岗",配置清单!$P:$P,"&lt;&gt;暂不胜任")</f>
        <v>0</v>
      </c>
      <c r="AT267" s="61">
        <f t="shared" si="202"/>
        <v>0</v>
      </c>
      <c r="AU267" s="60">
        <f>COUNTIFS(配置清单!G:G,规划及评估!G267,配置清单!H:H,"BA",配置清单!N:N,"在岗")</f>
        <v>0</v>
      </c>
      <c r="AV267" s="61" t="str">
        <f t="shared" si="203"/>
        <v>NA</v>
      </c>
      <c r="AW267" s="60">
        <f>COUNTIFS(配置清单!G:G,G267,配置清单!H:H,"BA",配置清单!N:N,"在岗",配置清单!P:P,"&lt;&gt;暂不胜任")</f>
        <v>0</v>
      </c>
      <c r="AX267" s="61" t="str">
        <f t="shared" si="204"/>
        <v>NA</v>
      </c>
      <c r="AY267" s="60">
        <f>COUNTIFS(配置清单!G:G,规划及评估!G267,配置清单!H:H,"IA",配置清单!N:N,"在岗")</f>
        <v>0</v>
      </c>
      <c r="AZ267" s="61" t="str">
        <f t="shared" si="205"/>
        <v>NA</v>
      </c>
      <c r="BA267" s="60">
        <f>COUNTIFS(配置清单!G:G,G267,配置清单!H:H,"IA",配置清单!N:N,"在岗",配置清单!P:P,"&lt;&gt;暂不胜任")</f>
        <v>0</v>
      </c>
      <c r="BB267" s="61" t="str">
        <f t="shared" si="206"/>
        <v>NA</v>
      </c>
      <c r="BC267" s="60">
        <f>COUNTIFS(配置清单!G:G,规划及评估!G267,配置清单!H:H,"产品经理",配置清单!N:N,"在岗")</f>
        <v>0</v>
      </c>
      <c r="BD267" s="61" t="str">
        <f t="shared" si="207"/>
        <v>NA</v>
      </c>
      <c r="BE267" s="60">
        <f>COUNTIFS(配置清单!G:G,G267,配置清单!H:H,"产品经理",配置清单!N:N,"在岗",配置清单!P:P,"&lt;&gt;暂不胜任")</f>
        <v>0</v>
      </c>
      <c r="BF267" s="61" t="str">
        <f t="shared" si="208"/>
        <v>NA</v>
      </c>
      <c r="BG267" s="63">
        <f t="shared" si="209"/>
        <v>3</v>
      </c>
      <c r="BH267" s="64">
        <f t="shared" si="210"/>
        <v>3</v>
      </c>
      <c r="BI267" s="64">
        <f t="shared" si="211"/>
        <v>3</v>
      </c>
      <c r="BJ267" s="64">
        <f t="shared" si="212"/>
        <v>2</v>
      </c>
      <c r="BK267" s="65">
        <f t="shared" si="213"/>
        <v>1</v>
      </c>
      <c r="BL267" s="66">
        <f t="shared" si="214"/>
        <v>0.66666666666666663</v>
      </c>
      <c r="BM267" s="92">
        <f t="shared" si="215"/>
        <v>1</v>
      </c>
      <c r="BN267" s="92">
        <f t="shared" si="216"/>
        <v>1</v>
      </c>
      <c r="BO267" s="92">
        <f t="shared" si="217"/>
        <v>0</v>
      </c>
      <c r="BP267" s="92">
        <f t="shared" si="218"/>
        <v>0</v>
      </c>
      <c r="BQ267" s="92">
        <f t="shared" si="219"/>
        <v>0</v>
      </c>
      <c r="BR267" s="92">
        <f t="shared" si="220"/>
        <v>0</v>
      </c>
      <c r="BS267" s="92">
        <f t="shared" si="221"/>
        <v>0</v>
      </c>
      <c r="BT267" s="92">
        <f t="shared" si="222"/>
        <v>0</v>
      </c>
      <c r="BU267" s="92">
        <f t="shared" si="223"/>
        <v>1</v>
      </c>
      <c r="BV267" s="92">
        <f t="shared" si="224"/>
        <v>1</v>
      </c>
      <c r="BW267" s="92">
        <f t="shared" si="225"/>
        <v>1</v>
      </c>
      <c r="BX267" s="92">
        <f t="shared" si="226"/>
        <v>0</v>
      </c>
      <c r="BY267" s="92">
        <f t="shared" si="227"/>
        <v>0</v>
      </c>
      <c r="BZ267" s="92">
        <f t="shared" si="228"/>
        <v>0</v>
      </c>
      <c r="CA267" s="92">
        <f t="shared" si="229"/>
        <v>0</v>
      </c>
      <c r="CB267" s="92">
        <f t="shared" si="230"/>
        <v>0</v>
      </c>
      <c r="CC267" s="92">
        <f t="shared" si="231"/>
        <v>0</v>
      </c>
      <c r="CD267" s="92">
        <f t="shared" si="232"/>
        <v>0</v>
      </c>
    </row>
    <row r="268" spans="1:82" hidden="1">
      <c r="A268" s="34">
        <v>54</v>
      </c>
      <c r="B268" s="34" t="s">
        <v>954</v>
      </c>
      <c r="C268" s="34" t="s">
        <v>3993</v>
      </c>
      <c r="D268" s="34" t="s">
        <v>217</v>
      </c>
      <c r="E268" s="34" t="s">
        <v>216</v>
      </c>
      <c r="F268" s="34" t="s">
        <v>4169</v>
      </c>
      <c r="G268" s="34" t="s">
        <v>4170</v>
      </c>
      <c r="H268" s="34" t="s">
        <v>7</v>
      </c>
      <c r="I268" s="34" t="s">
        <v>7</v>
      </c>
      <c r="J268" s="34" t="s">
        <v>195</v>
      </c>
      <c r="K268" s="34" t="s">
        <v>195</v>
      </c>
      <c r="L268" s="34" t="s">
        <v>944</v>
      </c>
      <c r="M268" s="34" t="s">
        <v>4159</v>
      </c>
      <c r="N268" s="34">
        <v>1</v>
      </c>
      <c r="O268" s="34">
        <v>0</v>
      </c>
      <c r="P268" s="34">
        <v>0</v>
      </c>
      <c r="Q268" s="34">
        <v>0</v>
      </c>
      <c r="R268" s="34">
        <v>1</v>
      </c>
      <c r="S268" s="34">
        <v>1</v>
      </c>
      <c r="T268" s="34">
        <v>0</v>
      </c>
      <c r="U268" s="77">
        <v>0</v>
      </c>
      <c r="V268" s="34">
        <v>0</v>
      </c>
      <c r="W268" s="60">
        <f>COUNTIFS(配置清单!G:G,G268,配置清单!$H:$H,"PM",配置清单!$N:$N,"在岗")</f>
        <v>1</v>
      </c>
      <c r="X268" s="61">
        <f t="shared" si="191"/>
        <v>1</v>
      </c>
      <c r="Y268" s="60">
        <f>COUNTIFS(配置清单!$G:$G,G268,配置清单!$H:$H,"PM",配置清单!$N:$N,"在岗",配置清单!$P:$P,"&lt;&gt;暂不胜任")</f>
        <v>1</v>
      </c>
      <c r="Z268" s="61">
        <f t="shared" si="192"/>
        <v>1</v>
      </c>
      <c r="AA268" s="62">
        <f>COUNTIFS(配置清单!$G:$G,G268,配置清单!$H:$H,"SE",配置清单!$N:$N,"在岗")+COUNTIFS(配置清单!$G:$G,G268,配置清单!$H:$H,"SA",配置清单!$N:$N,"在岗")</f>
        <v>0</v>
      </c>
      <c r="AB268" s="61" t="str">
        <f t="shared" si="193"/>
        <v>NA</v>
      </c>
      <c r="AC268" s="60">
        <f>COUNTIFS(配置清单!$G:$G,G268,配置清单!$H:$H,"SE",配置清单!$N:$N,"在岗",配置清单!$P:$P,"&lt;&gt;暂不胜任")+COUNTIFS(配置清单!$G:$G,G268,配置清单!$H:$H,"SA",配置清单!$N:$N,"在岗",配置清单!$P:$P,"&lt;&gt;暂不胜任")</f>
        <v>0</v>
      </c>
      <c r="AD268" s="61" t="str">
        <f t="shared" si="194"/>
        <v>NA</v>
      </c>
      <c r="AE268" s="60">
        <f>COUNTIFS(配置清单!$G:$G,G268,配置清单!H:H,"MDE",配置清单!N:N,"在岗")</f>
        <v>0</v>
      </c>
      <c r="AF268" s="61" t="str">
        <f t="shared" si="195"/>
        <v>NA</v>
      </c>
      <c r="AG268" s="60">
        <f>COUNTIFS(配置清单!$G:$G,G268,配置清单!$H:$H,"MDE",配置清单!$N:$N,"在岗",配置清单!$P:$P,"&lt;&gt;暂不胜任")</f>
        <v>0</v>
      </c>
      <c r="AH268" s="61" t="str">
        <f t="shared" si="196"/>
        <v>NA</v>
      </c>
      <c r="AI268" s="62">
        <f>COUNTIFS(配置清单!G:G,G268,配置清单!H:H,"TPM",配置清单!N:N,"在岗")+COUNTIFS(配置清单!G:G,G268,配置清单!H:H,"TC",配置清单!N:N,"在岗")</f>
        <v>0</v>
      </c>
      <c r="AJ268" s="61" t="str">
        <f t="shared" si="197"/>
        <v>NA</v>
      </c>
      <c r="AK268" s="60">
        <f>COUNTIFS(配置清单!G:G,G268,配置清单!H:H,"TPM",配置清单!N:N,"在岗",配置清单!P:P,"&lt;&gt;暂不胜任")+COUNTIFS(配置清单!G:G,G268,配置清单!H:H,"TC",配置清单!N:N,"在岗",配置清单!P:P,"&lt;&gt;暂不胜任")</f>
        <v>0</v>
      </c>
      <c r="AL268" s="61" t="str">
        <f t="shared" si="198"/>
        <v>NA</v>
      </c>
      <c r="AM268" s="60">
        <f>COUNTIFS(配置清单!G:G,G268,配置清单!H:H,"TSE",配置清单!N:N,"在岗")</f>
        <v>1</v>
      </c>
      <c r="AN268" s="61">
        <f t="shared" si="199"/>
        <v>1</v>
      </c>
      <c r="AO268" s="60">
        <f>COUNTIFS(配置清单!G:G,G268,配置清单!H:H,"TSE",配置清单!N:N,"在岗",配置清单!P:P,"&lt;&gt;暂不胜任")</f>
        <v>1</v>
      </c>
      <c r="AP268" s="61">
        <f t="shared" si="200"/>
        <v>1</v>
      </c>
      <c r="AQ268" s="60">
        <f>COUNTIFS(配置清单!$G:$G,G268,配置清单!H:H,"QA",配置清单!N:N,"在岗")</f>
        <v>1</v>
      </c>
      <c r="AR268" s="61">
        <f t="shared" si="201"/>
        <v>1</v>
      </c>
      <c r="AS268" s="60">
        <f>COUNTIFS(配置清单!$G:$G,G268,配置清单!$H:$H,"QA",配置清单!$N:$N,"在岗",配置清单!$P:$P,"&lt;&gt;暂不胜任")</f>
        <v>0</v>
      </c>
      <c r="AT268" s="61">
        <f t="shared" si="202"/>
        <v>0</v>
      </c>
      <c r="AU268" s="60">
        <f>COUNTIFS(配置清单!G:G,规划及评估!G268,配置清单!H:H,"BA",配置清单!N:N,"在岗")</f>
        <v>0</v>
      </c>
      <c r="AV268" s="61" t="str">
        <f t="shared" si="203"/>
        <v>NA</v>
      </c>
      <c r="AW268" s="60">
        <f>COUNTIFS(配置清单!G:G,G268,配置清单!H:H,"BA",配置清单!N:N,"在岗",配置清单!P:P,"&lt;&gt;暂不胜任")</f>
        <v>0</v>
      </c>
      <c r="AX268" s="61" t="str">
        <f t="shared" si="204"/>
        <v>NA</v>
      </c>
      <c r="AY268" s="60">
        <f>COUNTIFS(配置清单!G:G,规划及评估!G268,配置清单!H:H,"IA",配置清单!N:N,"在岗")</f>
        <v>0</v>
      </c>
      <c r="AZ268" s="61" t="str">
        <f t="shared" si="205"/>
        <v>NA</v>
      </c>
      <c r="BA268" s="60">
        <f>COUNTIFS(配置清单!G:G,G268,配置清单!H:H,"IA",配置清单!N:N,"在岗",配置清单!P:P,"&lt;&gt;暂不胜任")</f>
        <v>0</v>
      </c>
      <c r="BB268" s="61" t="str">
        <f t="shared" si="206"/>
        <v>NA</v>
      </c>
      <c r="BC268" s="60">
        <f>COUNTIFS(配置清单!G:G,规划及评估!G268,配置清单!H:H,"产品经理",配置清单!N:N,"在岗")</f>
        <v>0</v>
      </c>
      <c r="BD268" s="61" t="str">
        <f t="shared" si="207"/>
        <v>NA</v>
      </c>
      <c r="BE268" s="60">
        <f>COUNTIFS(配置清单!G:G,G268,配置清单!H:H,"产品经理",配置清单!N:N,"在岗",配置清单!P:P,"&lt;&gt;暂不胜任")</f>
        <v>0</v>
      </c>
      <c r="BF268" s="61" t="str">
        <f t="shared" si="208"/>
        <v>NA</v>
      </c>
      <c r="BG268" s="63">
        <f t="shared" si="209"/>
        <v>3</v>
      </c>
      <c r="BH268" s="64">
        <f t="shared" si="210"/>
        <v>3</v>
      </c>
      <c r="BI268" s="64">
        <f t="shared" si="211"/>
        <v>3</v>
      </c>
      <c r="BJ268" s="64">
        <f t="shared" si="212"/>
        <v>2</v>
      </c>
      <c r="BK268" s="65">
        <f t="shared" si="213"/>
        <v>1</v>
      </c>
      <c r="BL268" s="66">
        <f t="shared" si="214"/>
        <v>0.66666666666666663</v>
      </c>
      <c r="BM268" s="92">
        <f t="shared" si="215"/>
        <v>1</v>
      </c>
      <c r="BN268" s="92">
        <f t="shared" si="216"/>
        <v>1</v>
      </c>
      <c r="BO268" s="92">
        <f t="shared" si="217"/>
        <v>0</v>
      </c>
      <c r="BP268" s="92">
        <f t="shared" si="218"/>
        <v>0</v>
      </c>
      <c r="BQ268" s="92">
        <f t="shared" si="219"/>
        <v>0</v>
      </c>
      <c r="BR268" s="92">
        <f t="shared" si="220"/>
        <v>0</v>
      </c>
      <c r="BS268" s="92">
        <f t="shared" si="221"/>
        <v>0</v>
      </c>
      <c r="BT268" s="92">
        <f t="shared" si="222"/>
        <v>0</v>
      </c>
      <c r="BU268" s="92">
        <f t="shared" si="223"/>
        <v>1</v>
      </c>
      <c r="BV268" s="92">
        <f t="shared" si="224"/>
        <v>1</v>
      </c>
      <c r="BW268" s="92">
        <f t="shared" si="225"/>
        <v>1</v>
      </c>
      <c r="BX268" s="92">
        <f t="shared" si="226"/>
        <v>0</v>
      </c>
      <c r="BY268" s="92">
        <f t="shared" si="227"/>
        <v>0</v>
      </c>
      <c r="BZ268" s="92">
        <f t="shared" si="228"/>
        <v>0</v>
      </c>
      <c r="CA268" s="92">
        <f t="shared" si="229"/>
        <v>0</v>
      </c>
      <c r="CB268" s="92">
        <f t="shared" si="230"/>
        <v>0</v>
      </c>
      <c r="CC268" s="92">
        <f t="shared" si="231"/>
        <v>0</v>
      </c>
      <c r="CD268" s="92">
        <f t="shared" si="232"/>
        <v>0</v>
      </c>
    </row>
    <row r="269" spans="1:82" hidden="1">
      <c r="A269" s="34">
        <v>55</v>
      </c>
      <c r="B269" s="34" t="s">
        <v>954</v>
      </c>
      <c r="C269" s="34" t="s">
        <v>3993</v>
      </c>
      <c r="D269" s="34" t="s">
        <v>217</v>
      </c>
      <c r="E269" s="34" t="s">
        <v>216</v>
      </c>
      <c r="F269" s="34" t="s">
        <v>4171</v>
      </c>
      <c r="G269" s="34" t="s">
        <v>4172</v>
      </c>
      <c r="H269" s="34" t="s">
        <v>7</v>
      </c>
      <c r="I269" s="34" t="s">
        <v>4</v>
      </c>
      <c r="J269" s="34" t="s">
        <v>195</v>
      </c>
      <c r="K269" s="34" t="s">
        <v>195</v>
      </c>
      <c r="L269" s="34" t="s">
        <v>5119</v>
      </c>
      <c r="M269" s="34" t="s">
        <v>4163</v>
      </c>
      <c r="N269" s="34">
        <v>1</v>
      </c>
      <c r="P269" s="34">
        <v>1</v>
      </c>
      <c r="Q269" s="34">
        <v>0</v>
      </c>
      <c r="R269" s="34">
        <v>0</v>
      </c>
      <c r="S269" s="34">
        <v>1</v>
      </c>
      <c r="T269" s="34">
        <v>0</v>
      </c>
      <c r="U269" s="77">
        <v>0</v>
      </c>
      <c r="V269" s="34">
        <v>0</v>
      </c>
      <c r="W269" s="60">
        <f>COUNTIFS(配置清单!G:G,G269,配置清单!$H:$H,"PM",配置清单!$N:$N,"在岗")</f>
        <v>1</v>
      </c>
      <c r="X269" s="61">
        <f t="shared" si="191"/>
        <v>1</v>
      </c>
      <c r="Y269" s="60">
        <f>COUNTIFS(配置清单!$G:$G,G269,配置清单!$H:$H,"PM",配置清单!$N:$N,"在岗",配置清单!$P:$P,"&lt;&gt;暂不胜任")</f>
        <v>1</v>
      </c>
      <c r="Z269" s="61">
        <f t="shared" si="192"/>
        <v>1</v>
      </c>
      <c r="AA269" s="62">
        <f>COUNTIFS(配置清单!$G:$G,G269,配置清单!$H:$H,"SE",配置清单!$N:$N,"在岗")+COUNTIFS(配置清单!$G:$G,G269,配置清单!$H:$H,"SA",配置清单!$N:$N,"在岗")</f>
        <v>0</v>
      </c>
      <c r="AB269" s="61" t="str">
        <f t="shared" si="193"/>
        <v>NA</v>
      </c>
      <c r="AC269" s="60">
        <f>COUNTIFS(配置清单!$G:$G,G269,配置清单!$H:$H,"SE",配置清单!$N:$N,"在岗",配置清单!$P:$P,"&lt;&gt;暂不胜任")+COUNTIFS(配置清单!$G:$G,G269,配置清单!$H:$H,"SA",配置清单!$N:$N,"在岗",配置清单!$P:$P,"&lt;&gt;暂不胜任")</f>
        <v>0</v>
      </c>
      <c r="AD269" s="61" t="str">
        <f t="shared" si="194"/>
        <v>NA</v>
      </c>
      <c r="AE269" s="60">
        <f>COUNTIFS(配置清单!$G:$G,G269,配置清单!H:H,"MDE",配置清单!N:N,"在岗")</f>
        <v>1</v>
      </c>
      <c r="AF269" s="61">
        <f t="shared" si="195"/>
        <v>1</v>
      </c>
      <c r="AG269" s="60">
        <f>COUNTIFS(配置清单!$G:$G,G269,配置清单!$H:$H,"MDE",配置清单!$N:$N,"在岗",配置清单!$P:$P,"&lt;&gt;暂不胜任")</f>
        <v>1</v>
      </c>
      <c r="AH269" s="61">
        <f t="shared" si="196"/>
        <v>1</v>
      </c>
      <c r="AI269" s="62">
        <f>COUNTIFS(配置清单!G:G,G269,配置清单!H:H,"TPM",配置清单!N:N,"在岗")+COUNTIFS(配置清单!G:G,G269,配置清单!H:H,"TC",配置清单!N:N,"在岗")</f>
        <v>0</v>
      </c>
      <c r="AJ269" s="61" t="str">
        <f t="shared" si="197"/>
        <v>NA</v>
      </c>
      <c r="AK269" s="60">
        <f>COUNTIFS(配置清单!G:G,G269,配置清单!H:H,"TPM",配置清单!N:N,"在岗",配置清单!P:P,"&lt;&gt;暂不胜任")+COUNTIFS(配置清单!G:G,G269,配置清单!H:H,"TC",配置清单!N:N,"在岗",配置清单!P:P,"&lt;&gt;暂不胜任")</f>
        <v>0</v>
      </c>
      <c r="AL269" s="61" t="str">
        <f t="shared" si="198"/>
        <v>NA</v>
      </c>
      <c r="AM269" s="60">
        <f>COUNTIFS(配置清单!G:G,G269,配置清单!H:H,"TSE",配置清单!N:N,"在岗")</f>
        <v>1</v>
      </c>
      <c r="AN269" s="61" t="str">
        <f t="shared" si="199"/>
        <v>NA</v>
      </c>
      <c r="AO269" s="60">
        <f>COUNTIFS(配置清单!G:G,G269,配置清单!H:H,"TSE",配置清单!N:N,"在岗",配置清单!P:P,"&lt;&gt;暂不胜任")</f>
        <v>1</v>
      </c>
      <c r="AP269" s="61" t="str">
        <f t="shared" si="200"/>
        <v>NA</v>
      </c>
      <c r="AQ269" s="60">
        <f>COUNTIFS(配置清单!$G:$G,G269,配置清单!H:H,"QA",配置清单!N:N,"在岗")</f>
        <v>1</v>
      </c>
      <c r="AR269" s="61">
        <f t="shared" si="201"/>
        <v>1</v>
      </c>
      <c r="AS269" s="60">
        <f>COUNTIFS(配置清单!$G:$G,G269,配置清单!$H:$H,"QA",配置清单!$N:$N,"在岗",配置清单!$P:$P,"&lt;&gt;暂不胜任")</f>
        <v>0</v>
      </c>
      <c r="AT269" s="61">
        <f t="shared" si="202"/>
        <v>0</v>
      </c>
      <c r="AU269" s="60">
        <f>COUNTIFS(配置清单!G:G,规划及评估!G269,配置清单!H:H,"BA",配置清单!N:N,"在岗")</f>
        <v>0</v>
      </c>
      <c r="AV269" s="61" t="str">
        <f t="shared" si="203"/>
        <v>NA</v>
      </c>
      <c r="AW269" s="60">
        <f>COUNTIFS(配置清单!G:G,G269,配置清单!H:H,"BA",配置清单!N:N,"在岗",配置清单!P:P,"&lt;&gt;暂不胜任")</f>
        <v>0</v>
      </c>
      <c r="AX269" s="61" t="str">
        <f t="shared" si="204"/>
        <v>NA</v>
      </c>
      <c r="AY269" s="60">
        <f>COUNTIFS(配置清单!G:G,规划及评估!G269,配置清单!H:H,"IA",配置清单!N:N,"在岗")</f>
        <v>0</v>
      </c>
      <c r="AZ269" s="61" t="str">
        <f t="shared" si="205"/>
        <v>NA</v>
      </c>
      <c r="BA269" s="60">
        <f>COUNTIFS(配置清单!G:G,G269,配置清单!H:H,"IA",配置清单!N:N,"在岗",配置清单!P:P,"&lt;&gt;暂不胜任")</f>
        <v>0</v>
      </c>
      <c r="BB269" s="61" t="str">
        <f t="shared" si="206"/>
        <v>NA</v>
      </c>
      <c r="BC269" s="60">
        <f>COUNTIFS(配置清单!G:G,规划及评估!G269,配置清单!H:H,"产品经理",配置清单!N:N,"在岗")</f>
        <v>0</v>
      </c>
      <c r="BD269" s="61" t="str">
        <f t="shared" si="207"/>
        <v>NA</v>
      </c>
      <c r="BE269" s="60">
        <f>COUNTIFS(配置清单!G:G,G269,配置清单!H:H,"产品经理",配置清单!N:N,"在岗",配置清单!P:P,"&lt;&gt;暂不胜任")</f>
        <v>0</v>
      </c>
      <c r="BF269" s="61" t="str">
        <f t="shared" si="208"/>
        <v>NA</v>
      </c>
      <c r="BG269" s="63">
        <f t="shared" si="209"/>
        <v>3</v>
      </c>
      <c r="BH269" s="64">
        <f t="shared" si="210"/>
        <v>3</v>
      </c>
      <c r="BI269" s="64">
        <f t="shared" si="211"/>
        <v>3</v>
      </c>
      <c r="BJ269" s="64">
        <f t="shared" si="212"/>
        <v>2</v>
      </c>
      <c r="BK269" s="65">
        <f t="shared" si="213"/>
        <v>1</v>
      </c>
      <c r="BL269" s="66">
        <f t="shared" si="214"/>
        <v>0.66666666666666663</v>
      </c>
      <c r="BM269" s="92">
        <f t="shared" si="215"/>
        <v>1</v>
      </c>
      <c r="BN269" s="92">
        <f t="shared" si="216"/>
        <v>1</v>
      </c>
      <c r="BO269" s="92">
        <f t="shared" si="217"/>
        <v>0</v>
      </c>
      <c r="BP269" s="92">
        <f t="shared" si="218"/>
        <v>0</v>
      </c>
      <c r="BQ269" s="92">
        <f t="shared" si="219"/>
        <v>1</v>
      </c>
      <c r="BR269" s="92">
        <f t="shared" si="220"/>
        <v>1</v>
      </c>
      <c r="BS269" s="92">
        <f t="shared" si="221"/>
        <v>0</v>
      </c>
      <c r="BT269" s="92">
        <f t="shared" si="222"/>
        <v>0</v>
      </c>
      <c r="BU269" s="92">
        <f t="shared" si="223"/>
        <v>0</v>
      </c>
      <c r="BV269" s="92">
        <f t="shared" si="224"/>
        <v>0</v>
      </c>
      <c r="BW269" s="92">
        <f t="shared" si="225"/>
        <v>1</v>
      </c>
      <c r="BX269" s="92">
        <f t="shared" si="226"/>
        <v>0</v>
      </c>
      <c r="BY269" s="92">
        <f t="shared" si="227"/>
        <v>0</v>
      </c>
      <c r="BZ269" s="92">
        <f t="shared" si="228"/>
        <v>0</v>
      </c>
      <c r="CA269" s="92">
        <f t="shared" si="229"/>
        <v>0</v>
      </c>
      <c r="CB269" s="92">
        <f t="shared" si="230"/>
        <v>0</v>
      </c>
      <c r="CC269" s="92">
        <f t="shared" si="231"/>
        <v>0</v>
      </c>
      <c r="CD269" s="92">
        <f t="shared" si="232"/>
        <v>0</v>
      </c>
    </row>
    <row r="270" spans="1:82" hidden="1">
      <c r="A270" s="34">
        <v>56</v>
      </c>
      <c r="B270" s="34" t="s">
        <v>954</v>
      </c>
      <c r="C270" s="34" t="s">
        <v>3993</v>
      </c>
      <c r="D270" s="34" t="s">
        <v>217</v>
      </c>
      <c r="E270" s="34" t="s">
        <v>216</v>
      </c>
      <c r="F270" s="34" t="s">
        <v>4173</v>
      </c>
      <c r="G270" s="34" t="s">
        <v>4174</v>
      </c>
      <c r="H270" s="34" t="s">
        <v>4</v>
      </c>
      <c r="I270" s="34" t="s">
        <v>4</v>
      </c>
      <c r="J270" s="34" t="s">
        <v>34</v>
      </c>
      <c r="K270" s="34" t="s">
        <v>34</v>
      </c>
      <c r="L270" s="34" t="s">
        <v>5120</v>
      </c>
      <c r="M270" s="34" t="s">
        <v>4159</v>
      </c>
      <c r="N270" s="34">
        <v>1</v>
      </c>
      <c r="O270" s="34">
        <v>0</v>
      </c>
      <c r="P270" s="34">
        <v>2</v>
      </c>
      <c r="Q270" s="34">
        <v>0</v>
      </c>
      <c r="R270" s="34">
        <v>0</v>
      </c>
      <c r="S270" s="34">
        <v>1</v>
      </c>
      <c r="T270" s="34">
        <v>0</v>
      </c>
      <c r="U270" s="77">
        <v>0</v>
      </c>
      <c r="V270" s="34">
        <v>0</v>
      </c>
      <c r="W270" s="60">
        <f>COUNTIFS(配置清单!G:G,G270,配置清单!$H:$H,"PM",配置清单!$N:$N,"在岗")</f>
        <v>1</v>
      </c>
      <c r="X270" s="61">
        <f t="shared" si="191"/>
        <v>1</v>
      </c>
      <c r="Y270" s="60">
        <f>COUNTIFS(配置清单!$G:$G,G270,配置清单!$H:$H,"PM",配置清单!$N:$N,"在岗",配置清单!$P:$P,"&lt;&gt;暂不胜任")</f>
        <v>1</v>
      </c>
      <c r="Z270" s="61">
        <f t="shared" si="192"/>
        <v>1</v>
      </c>
      <c r="AA270" s="62">
        <f>COUNTIFS(配置清单!$G:$G,G270,配置清单!$H:$H,"SE",配置清单!$N:$N,"在岗")+COUNTIFS(配置清单!$G:$G,G270,配置清单!$H:$H,"SA",配置清单!$N:$N,"在岗")</f>
        <v>0</v>
      </c>
      <c r="AB270" s="61" t="str">
        <f t="shared" si="193"/>
        <v>NA</v>
      </c>
      <c r="AC270" s="60">
        <f>COUNTIFS(配置清单!$G:$G,G270,配置清单!$H:$H,"SE",配置清单!$N:$N,"在岗",配置清单!$P:$P,"&lt;&gt;暂不胜任")+COUNTIFS(配置清单!$G:$G,G270,配置清单!$H:$H,"SA",配置清单!$N:$N,"在岗",配置清单!$P:$P,"&lt;&gt;暂不胜任")</f>
        <v>0</v>
      </c>
      <c r="AD270" s="61" t="str">
        <f t="shared" si="194"/>
        <v>NA</v>
      </c>
      <c r="AE270" s="60">
        <f>COUNTIFS(配置清单!$G:$G,G270,配置清单!H:H,"MDE",配置清单!N:N,"在岗")</f>
        <v>2</v>
      </c>
      <c r="AF270" s="61">
        <f t="shared" si="195"/>
        <v>1</v>
      </c>
      <c r="AG270" s="60">
        <f>COUNTIFS(配置清单!$G:$G,G270,配置清单!$H:$H,"MDE",配置清单!$N:$N,"在岗",配置清单!$P:$P,"&lt;&gt;暂不胜任")</f>
        <v>2</v>
      </c>
      <c r="AH270" s="61">
        <f t="shared" si="196"/>
        <v>1</v>
      </c>
      <c r="AI270" s="62">
        <f>COUNTIFS(配置清单!G:G,G270,配置清单!H:H,"TPM",配置清单!N:N,"在岗")+COUNTIFS(配置清单!G:G,G270,配置清单!H:H,"TC",配置清单!N:N,"在岗")</f>
        <v>0</v>
      </c>
      <c r="AJ270" s="61" t="str">
        <f t="shared" si="197"/>
        <v>NA</v>
      </c>
      <c r="AK270" s="60">
        <f>COUNTIFS(配置清单!G:G,G270,配置清单!H:H,"TPM",配置清单!N:N,"在岗",配置清单!P:P,"&lt;&gt;暂不胜任")+COUNTIFS(配置清单!G:G,G270,配置清单!H:H,"TC",配置清单!N:N,"在岗",配置清单!P:P,"&lt;&gt;暂不胜任")</f>
        <v>0</v>
      </c>
      <c r="AL270" s="61" t="str">
        <f t="shared" si="198"/>
        <v>NA</v>
      </c>
      <c r="AM270" s="60">
        <f>COUNTIFS(配置清单!G:G,G270,配置清单!H:H,"TSE",配置清单!N:N,"在岗")</f>
        <v>0</v>
      </c>
      <c r="AN270" s="61" t="str">
        <f t="shared" si="199"/>
        <v>NA</v>
      </c>
      <c r="AO270" s="60">
        <f>COUNTIFS(配置清单!G:G,G270,配置清单!H:H,"TSE",配置清单!N:N,"在岗",配置清单!P:P,"&lt;&gt;暂不胜任")</f>
        <v>0</v>
      </c>
      <c r="AP270" s="61" t="str">
        <f t="shared" si="200"/>
        <v>NA</v>
      </c>
      <c r="AQ270" s="60">
        <f>COUNTIFS(配置清单!$G:$G,G270,配置清单!H:H,"QA",配置清单!N:N,"在岗")</f>
        <v>1</v>
      </c>
      <c r="AR270" s="61">
        <f t="shared" si="201"/>
        <v>1</v>
      </c>
      <c r="AS270" s="60">
        <f>COUNTIFS(配置清单!$G:$G,G270,配置清单!$H:$H,"QA",配置清单!$N:$N,"在岗",配置清单!$P:$P,"&lt;&gt;暂不胜任")</f>
        <v>0</v>
      </c>
      <c r="AT270" s="61">
        <f t="shared" si="202"/>
        <v>0</v>
      </c>
      <c r="AU270" s="60">
        <f>COUNTIFS(配置清单!G:G,规划及评估!G270,配置清单!H:H,"BA",配置清单!N:N,"在岗")</f>
        <v>0</v>
      </c>
      <c r="AV270" s="61" t="str">
        <f t="shared" si="203"/>
        <v>NA</v>
      </c>
      <c r="AW270" s="60">
        <f>COUNTIFS(配置清单!G:G,G270,配置清单!H:H,"BA",配置清单!N:N,"在岗",配置清单!P:P,"&lt;&gt;暂不胜任")</f>
        <v>0</v>
      </c>
      <c r="AX270" s="61" t="str">
        <f t="shared" si="204"/>
        <v>NA</v>
      </c>
      <c r="AY270" s="60">
        <f>COUNTIFS(配置清单!G:G,规划及评估!G270,配置清单!H:H,"IA",配置清单!N:N,"在岗")</f>
        <v>0</v>
      </c>
      <c r="AZ270" s="61" t="str">
        <f t="shared" si="205"/>
        <v>NA</v>
      </c>
      <c r="BA270" s="60">
        <f>COUNTIFS(配置清单!G:G,G270,配置清单!H:H,"IA",配置清单!N:N,"在岗",配置清单!P:P,"&lt;&gt;暂不胜任")</f>
        <v>0</v>
      </c>
      <c r="BB270" s="61" t="str">
        <f t="shared" si="206"/>
        <v>NA</v>
      </c>
      <c r="BC270" s="60">
        <f>COUNTIFS(配置清单!G:G,规划及评估!G270,配置清单!H:H,"产品经理",配置清单!N:N,"在岗")</f>
        <v>0</v>
      </c>
      <c r="BD270" s="61" t="str">
        <f t="shared" si="207"/>
        <v>NA</v>
      </c>
      <c r="BE270" s="60">
        <f>COUNTIFS(配置清单!G:G,G270,配置清单!H:H,"产品经理",配置清单!N:N,"在岗",配置清单!P:P,"&lt;&gt;暂不胜任")</f>
        <v>0</v>
      </c>
      <c r="BF270" s="61" t="str">
        <f t="shared" si="208"/>
        <v>NA</v>
      </c>
      <c r="BG270" s="63">
        <f t="shared" si="209"/>
        <v>4</v>
      </c>
      <c r="BH270" s="64">
        <f t="shared" si="210"/>
        <v>4</v>
      </c>
      <c r="BI270" s="64">
        <f t="shared" si="211"/>
        <v>4</v>
      </c>
      <c r="BJ270" s="64">
        <f t="shared" si="212"/>
        <v>3</v>
      </c>
      <c r="BK270" s="65">
        <f t="shared" si="213"/>
        <v>1</v>
      </c>
      <c r="BL270" s="66">
        <f t="shared" si="214"/>
        <v>0.75</v>
      </c>
      <c r="BM270" s="92">
        <f t="shared" si="215"/>
        <v>1</v>
      </c>
      <c r="BN270" s="92">
        <f t="shared" si="216"/>
        <v>1</v>
      </c>
      <c r="BO270" s="92">
        <f t="shared" si="217"/>
        <v>0</v>
      </c>
      <c r="BP270" s="92">
        <f t="shared" si="218"/>
        <v>0</v>
      </c>
      <c r="BQ270" s="92">
        <f t="shared" si="219"/>
        <v>2</v>
      </c>
      <c r="BR270" s="92">
        <f t="shared" si="220"/>
        <v>2</v>
      </c>
      <c r="BS270" s="92">
        <f t="shared" si="221"/>
        <v>0</v>
      </c>
      <c r="BT270" s="92">
        <f t="shared" si="222"/>
        <v>0</v>
      </c>
      <c r="BU270" s="92">
        <f t="shared" si="223"/>
        <v>0</v>
      </c>
      <c r="BV270" s="92">
        <f t="shared" si="224"/>
        <v>0</v>
      </c>
      <c r="BW270" s="92">
        <f t="shared" si="225"/>
        <v>1</v>
      </c>
      <c r="BX270" s="92">
        <f t="shared" si="226"/>
        <v>0</v>
      </c>
      <c r="BY270" s="92">
        <f t="shared" si="227"/>
        <v>0</v>
      </c>
      <c r="BZ270" s="92">
        <f t="shared" si="228"/>
        <v>0</v>
      </c>
      <c r="CA270" s="92">
        <f t="shared" si="229"/>
        <v>0</v>
      </c>
      <c r="CB270" s="92">
        <f t="shared" si="230"/>
        <v>0</v>
      </c>
      <c r="CC270" s="92">
        <f t="shared" si="231"/>
        <v>0</v>
      </c>
      <c r="CD270" s="92">
        <f t="shared" si="232"/>
        <v>0</v>
      </c>
    </row>
    <row r="271" spans="1:82" hidden="1">
      <c r="A271" s="34">
        <v>57</v>
      </c>
      <c r="B271" s="34" t="s">
        <v>954</v>
      </c>
      <c r="C271" s="34" t="s">
        <v>3993</v>
      </c>
      <c r="D271" s="34" t="s">
        <v>217</v>
      </c>
      <c r="E271" s="34" t="s">
        <v>216</v>
      </c>
      <c r="F271" s="34" t="s">
        <v>4192</v>
      </c>
      <c r="G271" s="34" t="s">
        <v>4193</v>
      </c>
      <c r="H271" s="34" t="s">
        <v>7</v>
      </c>
      <c r="I271" s="34" t="s">
        <v>4</v>
      </c>
      <c r="J271" s="34" t="s">
        <v>34</v>
      </c>
      <c r="K271" s="34" t="s">
        <v>34</v>
      </c>
      <c r="L271" s="34" t="s">
        <v>5121</v>
      </c>
      <c r="M271" s="34" t="s">
        <v>194</v>
      </c>
      <c r="N271" s="34">
        <v>1</v>
      </c>
      <c r="O271" s="34">
        <v>0</v>
      </c>
      <c r="P271" s="34">
        <v>0</v>
      </c>
      <c r="Q271" s="34">
        <v>0</v>
      </c>
      <c r="R271" s="34">
        <v>0</v>
      </c>
      <c r="S271" s="34">
        <v>0</v>
      </c>
      <c r="T271" s="34">
        <v>0</v>
      </c>
      <c r="U271" s="77">
        <v>0</v>
      </c>
      <c r="V271" s="34">
        <v>0</v>
      </c>
      <c r="W271" s="60">
        <f>COUNTIFS(配置清单!G:G,G271,配置清单!$H:$H,"PM",配置清单!$N:$N,"在岗")</f>
        <v>1</v>
      </c>
      <c r="X271" s="61">
        <f t="shared" ref="X271:X334" si="233">IF(N271=0,"NA",IF(W271&gt;=N271,1,W271/N271))</f>
        <v>1</v>
      </c>
      <c r="Y271" s="60">
        <f>COUNTIFS(配置清单!$G:$G,G271,配置清单!$H:$H,"PM",配置清单!$N:$N,"在岗",配置清单!$P:$P,"&lt;&gt;暂不胜任")</f>
        <v>1</v>
      </c>
      <c r="Z271" s="61">
        <f t="shared" ref="Z271:Z334" si="234">IF(N271=0,"NA",IF(Y271&gt;=N271,1,IF(W271=0,0,Y271/W271)))</f>
        <v>1</v>
      </c>
      <c r="AA271" s="62">
        <f>COUNTIFS(配置清单!$G:$G,G271,配置清单!$H:$H,"SE",配置清单!$N:$N,"在岗")+COUNTIFS(配置清单!$G:$G,G271,配置清单!$H:$H,"SA",配置清单!$N:$N,"在岗")</f>
        <v>0</v>
      </c>
      <c r="AB271" s="61" t="str">
        <f t="shared" ref="AB271:AB334" si="235">IF(O271=0,"NA",IF(AA271&gt;=O271,1,AA271/O271))</f>
        <v>NA</v>
      </c>
      <c r="AC271" s="60">
        <f>COUNTIFS(配置清单!$G:$G,G271,配置清单!$H:$H,"SE",配置清单!$N:$N,"在岗",配置清单!$P:$P,"&lt;&gt;暂不胜任")+COUNTIFS(配置清单!$G:$G,G271,配置清单!$H:$H,"SA",配置清单!$N:$N,"在岗",配置清单!$P:$P,"&lt;&gt;暂不胜任")</f>
        <v>0</v>
      </c>
      <c r="AD271" s="61" t="str">
        <f t="shared" ref="AD271:AD334" si="236">IF(O271=0,"NA",IF(AC271&gt;=O271,1,IF(AA271=0,0,AC271/AA271)))</f>
        <v>NA</v>
      </c>
      <c r="AE271" s="60">
        <f>COUNTIFS(配置清单!$G:$G,G271,配置清单!H:H,"MDE",配置清单!N:N,"在岗")</f>
        <v>0</v>
      </c>
      <c r="AF271" s="61" t="str">
        <f t="shared" ref="AF271:AF334" si="237">IF(P271=0,"NA",IF(AE271&gt;=P271,1,AE271/P271))</f>
        <v>NA</v>
      </c>
      <c r="AG271" s="60">
        <f>COUNTIFS(配置清单!$G:$G,G271,配置清单!$H:$H,"MDE",配置清单!$N:$N,"在岗",配置清单!$P:$P,"&lt;&gt;暂不胜任")</f>
        <v>0</v>
      </c>
      <c r="AH271" s="61" t="str">
        <f t="shared" ref="AH271:AH334" si="238">IF(P271=0,"NA",IF(AG271&gt;=P271,1,IF(AE271=0,0,AG271/AE271)))</f>
        <v>NA</v>
      </c>
      <c r="AI271" s="62">
        <f>COUNTIFS(配置清单!G:G,G271,配置清单!H:H,"TPM",配置清单!N:N,"在岗")+COUNTIFS(配置清单!G:G,G271,配置清单!H:H,"TC",配置清单!N:N,"在岗")</f>
        <v>0</v>
      </c>
      <c r="AJ271" s="61" t="str">
        <f t="shared" ref="AJ271:AJ334" si="239">IF(Q271=0,"NA",IF(AI271&gt;=Q271,1,AI271/Q271))</f>
        <v>NA</v>
      </c>
      <c r="AK271" s="60">
        <f>COUNTIFS(配置清单!G:G,G271,配置清单!H:H,"TPM",配置清单!N:N,"在岗",配置清单!P:P,"&lt;&gt;暂不胜任")+COUNTIFS(配置清单!G:G,G271,配置清单!H:H,"TC",配置清单!N:N,"在岗",配置清单!P:P,"&lt;&gt;暂不胜任")</f>
        <v>0</v>
      </c>
      <c r="AL271" s="61" t="str">
        <f t="shared" ref="AL271:AL334" si="240">IF(Q271=0,"NA",IF(AK271&gt;=Q271,1,IF(AI271=0,0,AK271/AI271)))</f>
        <v>NA</v>
      </c>
      <c r="AM271" s="60">
        <f>COUNTIFS(配置清单!G:G,G271,配置清单!H:H,"TSE",配置清单!N:N,"在岗")</f>
        <v>0</v>
      </c>
      <c r="AN271" s="61" t="str">
        <f t="shared" ref="AN271:AN334" si="241">IF(R271=0,"NA",IF(AM271&gt;=R271,1,AM271/R271))</f>
        <v>NA</v>
      </c>
      <c r="AO271" s="60">
        <f>COUNTIFS(配置清单!G:G,G271,配置清单!H:H,"TSE",配置清单!N:N,"在岗",配置清单!P:P,"&lt;&gt;暂不胜任")</f>
        <v>0</v>
      </c>
      <c r="AP271" s="61" t="str">
        <f t="shared" ref="AP271:AP334" si="242">IF(R271=0,"NA",IF(AO271&gt;=R271,1,IF(AM271=0,0,AO271/AM271)))</f>
        <v>NA</v>
      </c>
      <c r="AQ271" s="60">
        <f>COUNTIFS(配置清单!$G:$G,G271,配置清单!H:H,"QA",配置清单!N:N,"在岗")</f>
        <v>0</v>
      </c>
      <c r="AR271" s="61" t="str">
        <f t="shared" ref="AR271:AR334" si="243">IF(S271=0,"NA",IF(AQ271&gt;=S271,1,AQ271/S271))</f>
        <v>NA</v>
      </c>
      <c r="AS271" s="60">
        <f>COUNTIFS(配置清单!$G:$G,G271,配置清单!$H:$H,"QA",配置清单!$N:$N,"在岗",配置清单!$P:$P,"&lt;&gt;暂不胜任")</f>
        <v>0</v>
      </c>
      <c r="AT271" s="61" t="str">
        <f t="shared" ref="AT271:AT334" si="244">IF(S271=0,"NA",IF(AS271&gt;=S271,1,IF(AQ271=0,0,AS271/AQ271)))</f>
        <v>NA</v>
      </c>
      <c r="AU271" s="60">
        <f>COUNTIFS(配置清单!G:G,规划及评估!G271,配置清单!H:H,"BA",配置清单!N:N,"在岗")</f>
        <v>0</v>
      </c>
      <c r="AV271" s="61" t="str">
        <f t="shared" ref="AV271:AV334" si="245">IF(T271=0,"NA",IF(AU271&gt;=T271,1,AU271/T271))</f>
        <v>NA</v>
      </c>
      <c r="AW271" s="60">
        <f>COUNTIFS(配置清单!G:G,G271,配置清单!H:H,"BA",配置清单!N:N,"在岗",配置清单!P:P,"&lt;&gt;暂不胜任")</f>
        <v>0</v>
      </c>
      <c r="AX271" s="61" t="str">
        <f t="shared" ref="AX271:AX334" si="246">IF(T271=0,"NA",IF(AW271&gt;=T271,1,IF(AU271=0,0,AW271/AU271)))</f>
        <v>NA</v>
      </c>
      <c r="AY271" s="60">
        <f>COUNTIFS(配置清单!G:G,规划及评估!G271,配置清单!H:H,"IA",配置清单!N:N,"在岗")</f>
        <v>0</v>
      </c>
      <c r="AZ271" s="61" t="str">
        <f t="shared" ref="AZ271:AZ334" si="247">IF(U271=0,"NA",IF(AY271&gt;=U271,1,AY271/U271))</f>
        <v>NA</v>
      </c>
      <c r="BA271" s="60">
        <f>COUNTIFS(配置清单!G:G,G271,配置清单!H:H,"IA",配置清单!N:N,"在岗",配置清单!P:P,"&lt;&gt;暂不胜任")</f>
        <v>0</v>
      </c>
      <c r="BB271" s="61" t="str">
        <f t="shared" ref="BB271:BB334" si="248">IF(U271=0,"NA",IF(BA271&gt;=U271,1,IF(AY271=0,0,BA271/AY271)))</f>
        <v>NA</v>
      </c>
      <c r="BC271" s="60">
        <f>COUNTIFS(配置清单!G:G,规划及评估!G271,配置清单!H:H,"产品经理",配置清单!N:N,"在岗")</f>
        <v>0</v>
      </c>
      <c r="BD271" s="61" t="str">
        <f t="shared" ref="BD271:BD334" si="249">IF(V271=0,"NA",IF(BC271&gt;=V271,1,BC271/V271))</f>
        <v>NA</v>
      </c>
      <c r="BE271" s="60">
        <f>COUNTIFS(配置清单!G:G,G271,配置清单!H:H,"产品经理",配置清单!N:N,"在岗",配置清单!P:P,"&lt;&gt;暂不胜任")</f>
        <v>0</v>
      </c>
      <c r="BF271" s="61" t="str">
        <f t="shared" ref="BF271:BF334" si="250">IF(V271=0,"NA",IF(BE271&gt;=V271,1,IF(BC271=0,0,BE271/BC271)))</f>
        <v>NA</v>
      </c>
      <c r="BG271" s="63">
        <f t="shared" ref="BG271:BG334" si="251">SUM(N271,O271,P271,Q271,R271,S271,T271,U271,V271)</f>
        <v>1</v>
      </c>
      <c r="BH271" s="64">
        <f t="shared" ref="BH271:BH334" si="252">IF(N271=0,0,W271)+IF(O271=0,0,AA271)+IF(P271=0,0,AE271)+IF(Q271=0,0,AI271)+IF(R271=0,0,AM271)+IF(S271=0,0,AQ271)+IF(T271=0,0,AU271)+IF(U271=0,0,AY271)+IF(V271=0,0,BC271)</f>
        <v>1</v>
      </c>
      <c r="BI271" s="64">
        <f t="shared" ref="BI271:BI334" si="253">IF(W271&gt;=N271,N271,W271)+IF(AA271&gt;=O271,O271,AA271)+IF(AE271&gt;=P271,P271,AE271)+IF(AI271&gt;=Q271,Q271,AI271)+IF(AM271&gt;=R271,R271,AM271)+IF(AQ271&gt;=S271,S271,AQ271)+IF(AU271&gt;=T271,T271,AU271)+IF(AY271&gt;=U271,U271,AY271)+IF(BC271&gt;=V271,V271,BC271)</f>
        <v>1</v>
      </c>
      <c r="BJ271" s="64">
        <f t="shared" ref="BJ271:BJ334" si="254">IF(Y271&gt;=N271,N271,Y271)+IF(AC271&gt;=O271,O271,AC271)+IF(AG271&gt;=P271,P271,AG271)+IF(AK271&gt;=Q271,Q271,AK271)+IF(AO271&gt;=R271,R271,AO271)+IF(AS271&gt;=S271,S271,AS271)+IF(AW271&gt;=T271,T271,AW271)+IF(BA271&gt;=U271,U271,BA271)+IF(BE271&gt;=V271,V271,BE271)</f>
        <v>1</v>
      </c>
      <c r="BK271" s="65">
        <f t="shared" ref="BK271:BK334" si="255">IF(BG271=0,0,BI271/BG271)</f>
        <v>1</v>
      </c>
      <c r="BL271" s="66">
        <f t="shared" ref="BL271:BL334" si="256">IF(BI271=0,0,BJ271/BI271)</f>
        <v>1</v>
      </c>
      <c r="BM271" s="92">
        <f t="shared" ref="BM271:BM334" si="257">IF(W271&gt;=N271,N271,W271)</f>
        <v>1</v>
      </c>
      <c r="BN271" s="92">
        <f t="shared" ref="BN271:BN334" si="258">IF(Y271&gt;=N271,N271,Y271)</f>
        <v>1</v>
      </c>
      <c r="BO271" s="92">
        <f t="shared" ref="BO271:BO334" si="259">IF(AA271&gt;=O271,O271,AA271)</f>
        <v>0</v>
      </c>
      <c r="BP271" s="92">
        <f t="shared" ref="BP271:BP334" si="260">IF(AC271&gt;=O271,O271,AC271)</f>
        <v>0</v>
      </c>
      <c r="BQ271" s="92">
        <f t="shared" ref="BQ271:BQ334" si="261">IF(AE271&gt;=P271,P271,AE271)</f>
        <v>0</v>
      </c>
      <c r="BR271" s="92">
        <f t="shared" ref="BR271:BR334" si="262">IF(AG271&gt;=P271,P271,AG271)</f>
        <v>0</v>
      </c>
      <c r="BS271" s="92">
        <f t="shared" ref="BS271:BS334" si="263">IF(AI271&gt;=Q271,Q271,AI271)</f>
        <v>0</v>
      </c>
      <c r="BT271" s="92">
        <f t="shared" ref="BT271:BT334" si="264">IF(AK271&gt;=Q271,Q271,AK271)</f>
        <v>0</v>
      </c>
      <c r="BU271" s="92">
        <f t="shared" ref="BU271:BU334" si="265">IF(AM271&gt;=R271,R271,AM271)</f>
        <v>0</v>
      </c>
      <c r="BV271" s="92">
        <f t="shared" ref="BV271:BV334" si="266">IF(AO271&gt;=R271,R271,AO271)</f>
        <v>0</v>
      </c>
      <c r="BW271" s="92">
        <f t="shared" ref="BW271:BW334" si="267">IF(AQ271&gt;=S271,S271,AQ271)</f>
        <v>0</v>
      </c>
      <c r="BX271" s="92">
        <f t="shared" ref="BX271:BX334" si="268">IF(AS271&gt;=S271,S271,AS271)</f>
        <v>0</v>
      </c>
      <c r="BY271" s="92">
        <f t="shared" ref="BY271:BY334" si="269">IF(AU271&gt;=T271,T271,AU271)</f>
        <v>0</v>
      </c>
      <c r="BZ271" s="92">
        <f t="shared" ref="BZ271:BZ334" si="270">IF(AW271&gt;=T271,T271,AW271)</f>
        <v>0</v>
      </c>
      <c r="CA271" s="92">
        <f t="shared" ref="CA271:CA334" si="271">IF(AY271&gt;=U271,U271,AY271)</f>
        <v>0</v>
      </c>
      <c r="CB271" s="92">
        <f t="shared" ref="CB271:CB334" si="272">IF(BA271&gt;=U271,U271,BA271)</f>
        <v>0</v>
      </c>
      <c r="CC271" s="92">
        <f t="shared" ref="CC271:CC334" si="273">IF(BC271&gt;=V271,V271,BC271)</f>
        <v>0</v>
      </c>
      <c r="CD271" s="92">
        <f t="shared" ref="CD271:CD334" si="274">IF(BE271&gt;=V271,V271,BE271)</f>
        <v>0</v>
      </c>
    </row>
    <row r="272" spans="1:82" hidden="1">
      <c r="A272" s="34">
        <v>58</v>
      </c>
      <c r="B272" s="34" t="s">
        <v>954</v>
      </c>
      <c r="C272" s="34" t="s">
        <v>3993</v>
      </c>
      <c r="D272" s="34" t="s">
        <v>217</v>
      </c>
      <c r="E272" s="34" t="s">
        <v>216</v>
      </c>
      <c r="F272" s="34" t="s">
        <v>4157</v>
      </c>
      <c r="G272" s="34" t="s">
        <v>4158</v>
      </c>
      <c r="H272" s="34" t="s">
        <v>4</v>
      </c>
      <c r="I272" s="34" t="s">
        <v>4</v>
      </c>
      <c r="J272" s="34" t="s">
        <v>34</v>
      </c>
      <c r="K272" s="34" t="s">
        <v>34</v>
      </c>
      <c r="L272" s="34" t="s">
        <v>5122</v>
      </c>
      <c r="M272" s="34" t="s">
        <v>4159</v>
      </c>
      <c r="N272" s="34">
        <v>1</v>
      </c>
      <c r="O272" s="34">
        <v>0</v>
      </c>
      <c r="P272" s="34">
        <v>0</v>
      </c>
      <c r="Q272" s="34">
        <v>0</v>
      </c>
      <c r="R272" s="34">
        <v>0</v>
      </c>
      <c r="S272" s="34">
        <v>1</v>
      </c>
      <c r="T272" s="34">
        <v>0</v>
      </c>
      <c r="U272" s="77">
        <v>0</v>
      </c>
      <c r="V272" s="34">
        <v>0</v>
      </c>
      <c r="W272" s="60">
        <f>COUNTIFS(配置清单!G:G,G272,配置清单!$H:$H,"PM",配置清单!$N:$N,"在岗")</f>
        <v>1</v>
      </c>
      <c r="X272" s="61">
        <f t="shared" si="233"/>
        <v>1</v>
      </c>
      <c r="Y272" s="60">
        <f>COUNTIFS(配置清单!$G:$G,G272,配置清单!$H:$H,"PM",配置清单!$N:$N,"在岗",配置清单!$P:$P,"&lt;&gt;暂不胜任")</f>
        <v>1</v>
      </c>
      <c r="Z272" s="61">
        <f t="shared" si="234"/>
        <v>1</v>
      </c>
      <c r="AA272" s="62">
        <f>COUNTIFS(配置清单!$G:$G,G272,配置清单!$H:$H,"SE",配置清单!$N:$N,"在岗")+COUNTIFS(配置清单!$G:$G,G272,配置清单!$H:$H,"SA",配置清单!$N:$N,"在岗")</f>
        <v>0</v>
      </c>
      <c r="AB272" s="61" t="str">
        <f t="shared" si="235"/>
        <v>NA</v>
      </c>
      <c r="AC272" s="60">
        <f>COUNTIFS(配置清单!$G:$G,G272,配置清单!$H:$H,"SE",配置清单!$N:$N,"在岗",配置清单!$P:$P,"&lt;&gt;暂不胜任")+COUNTIFS(配置清单!$G:$G,G272,配置清单!$H:$H,"SA",配置清单!$N:$N,"在岗",配置清单!$P:$P,"&lt;&gt;暂不胜任")</f>
        <v>0</v>
      </c>
      <c r="AD272" s="61" t="str">
        <f t="shared" si="236"/>
        <v>NA</v>
      </c>
      <c r="AE272" s="60">
        <f>COUNTIFS(配置清单!$G:$G,G272,配置清单!H:H,"MDE",配置清单!N:N,"在岗")</f>
        <v>1</v>
      </c>
      <c r="AF272" s="61" t="str">
        <f t="shared" si="237"/>
        <v>NA</v>
      </c>
      <c r="AG272" s="60">
        <f>COUNTIFS(配置清单!$G:$G,G272,配置清单!$H:$H,"MDE",配置清单!$N:$N,"在岗",配置清单!$P:$P,"&lt;&gt;暂不胜任")</f>
        <v>1</v>
      </c>
      <c r="AH272" s="61" t="str">
        <f t="shared" si="238"/>
        <v>NA</v>
      </c>
      <c r="AI272" s="62">
        <f>COUNTIFS(配置清单!G:G,G272,配置清单!H:H,"TPM",配置清单!N:N,"在岗")+COUNTIFS(配置清单!G:G,G272,配置清单!H:H,"TC",配置清单!N:N,"在岗")</f>
        <v>0</v>
      </c>
      <c r="AJ272" s="61" t="str">
        <f t="shared" si="239"/>
        <v>NA</v>
      </c>
      <c r="AK272" s="60">
        <f>COUNTIFS(配置清单!G:G,G272,配置清单!H:H,"TPM",配置清单!N:N,"在岗",配置清单!P:P,"&lt;&gt;暂不胜任")+COUNTIFS(配置清单!G:G,G272,配置清单!H:H,"TC",配置清单!N:N,"在岗",配置清单!P:P,"&lt;&gt;暂不胜任")</f>
        <v>0</v>
      </c>
      <c r="AL272" s="61" t="str">
        <f t="shared" si="240"/>
        <v>NA</v>
      </c>
      <c r="AM272" s="60">
        <f>COUNTIFS(配置清单!G:G,G272,配置清单!H:H,"TSE",配置清单!N:N,"在岗")</f>
        <v>0</v>
      </c>
      <c r="AN272" s="61" t="str">
        <f t="shared" si="241"/>
        <v>NA</v>
      </c>
      <c r="AO272" s="60">
        <f>COUNTIFS(配置清单!G:G,G272,配置清单!H:H,"TSE",配置清单!N:N,"在岗",配置清单!P:P,"&lt;&gt;暂不胜任")</f>
        <v>0</v>
      </c>
      <c r="AP272" s="61" t="str">
        <f t="shared" si="242"/>
        <v>NA</v>
      </c>
      <c r="AQ272" s="60">
        <f>COUNTIFS(配置清单!$G:$G,G272,配置清单!H:H,"QA",配置清单!N:N,"在岗")</f>
        <v>1</v>
      </c>
      <c r="AR272" s="61">
        <f t="shared" si="243"/>
        <v>1</v>
      </c>
      <c r="AS272" s="60">
        <f>COUNTIFS(配置清单!$G:$G,G272,配置清单!$H:$H,"QA",配置清单!$N:$N,"在岗",配置清单!$P:$P,"&lt;&gt;暂不胜任")</f>
        <v>0</v>
      </c>
      <c r="AT272" s="61">
        <f t="shared" si="244"/>
        <v>0</v>
      </c>
      <c r="AU272" s="60">
        <f>COUNTIFS(配置清单!G:G,规划及评估!G272,配置清单!H:H,"BA",配置清单!N:N,"在岗")</f>
        <v>0</v>
      </c>
      <c r="AV272" s="61" t="str">
        <f t="shared" si="245"/>
        <v>NA</v>
      </c>
      <c r="AW272" s="60">
        <f>COUNTIFS(配置清单!G:G,G272,配置清单!H:H,"BA",配置清单!N:N,"在岗",配置清单!P:P,"&lt;&gt;暂不胜任")</f>
        <v>0</v>
      </c>
      <c r="AX272" s="61" t="str">
        <f t="shared" si="246"/>
        <v>NA</v>
      </c>
      <c r="AY272" s="60">
        <f>COUNTIFS(配置清单!G:G,规划及评估!G272,配置清单!H:H,"IA",配置清单!N:N,"在岗")</f>
        <v>0</v>
      </c>
      <c r="AZ272" s="61" t="str">
        <f t="shared" si="247"/>
        <v>NA</v>
      </c>
      <c r="BA272" s="60">
        <f>COUNTIFS(配置清单!G:G,G272,配置清单!H:H,"IA",配置清单!N:N,"在岗",配置清单!P:P,"&lt;&gt;暂不胜任")</f>
        <v>0</v>
      </c>
      <c r="BB272" s="61" t="str">
        <f t="shared" si="248"/>
        <v>NA</v>
      </c>
      <c r="BC272" s="60">
        <f>COUNTIFS(配置清单!G:G,规划及评估!G272,配置清单!H:H,"产品经理",配置清单!N:N,"在岗")</f>
        <v>0</v>
      </c>
      <c r="BD272" s="61" t="str">
        <f t="shared" si="249"/>
        <v>NA</v>
      </c>
      <c r="BE272" s="60">
        <f>COUNTIFS(配置清单!G:G,G272,配置清单!H:H,"产品经理",配置清单!N:N,"在岗",配置清单!P:P,"&lt;&gt;暂不胜任")</f>
        <v>0</v>
      </c>
      <c r="BF272" s="61" t="str">
        <f t="shared" si="250"/>
        <v>NA</v>
      </c>
      <c r="BG272" s="63">
        <f t="shared" si="251"/>
        <v>2</v>
      </c>
      <c r="BH272" s="64">
        <f t="shared" si="252"/>
        <v>2</v>
      </c>
      <c r="BI272" s="64">
        <f t="shared" si="253"/>
        <v>2</v>
      </c>
      <c r="BJ272" s="64">
        <f t="shared" si="254"/>
        <v>1</v>
      </c>
      <c r="BK272" s="65">
        <f t="shared" si="255"/>
        <v>1</v>
      </c>
      <c r="BL272" s="66">
        <f t="shared" si="256"/>
        <v>0.5</v>
      </c>
      <c r="BM272" s="92">
        <f t="shared" si="257"/>
        <v>1</v>
      </c>
      <c r="BN272" s="92">
        <f t="shared" si="258"/>
        <v>1</v>
      </c>
      <c r="BO272" s="92">
        <f t="shared" si="259"/>
        <v>0</v>
      </c>
      <c r="BP272" s="92">
        <f t="shared" si="260"/>
        <v>0</v>
      </c>
      <c r="BQ272" s="92">
        <f t="shared" si="261"/>
        <v>0</v>
      </c>
      <c r="BR272" s="92">
        <f t="shared" si="262"/>
        <v>0</v>
      </c>
      <c r="BS272" s="92">
        <f t="shared" si="263"/>
        <v>0</v>
      </c>
      <c r="BT272" s="92">
        <f t="shared" si="264"/>
        <v>0</v>
      </c>
      <c r="BU272" s="92">
        <f t="shared" si="265"/>
        <v>0</v>
      </c>
      <c r="BV272" s="92">
        <f t="shared" si="266"/>
        <v>0</v>
      </c>
      <c r="BW272" s="92">
        <f t="shared" si="267"/>
        <v>1</v>
      </c>
      <c r="BX272" s="92">
        <f t="shared" si="268"/>
        <v>0</v>
      </c>
      <c r="BY272" s="92">
        <f t="shared" si="269"/>
        <v>0</v>
      </c>
      <c r="BZ272" s="92">
        <f t="shared" si="270"/>
        <v>0</v>
      </c>
      <c r="CA272" s="92">
        <f t="shared" si="271"/>
        <v>0</v>
      </c>
      <c r="CB272" s="92">
        <f t="shared" si="272"/>
        <v>0</v>
      </c>
      <c r="CC272" s="92">
        <f t="shared" si="273"/>
        <v>0</v>
      </c>
      <c r="CD272" s="92">
        <f t="shared" si="274"/>
        <v>0</v>
      </c>
    </row>
    <row r="273" spans="1:82" hidden="1">
      <c r="A273" s="34">
        <v>59</v>
      </c>
      <c r="B273" s="34" t="s">
        <v>954</v>
      </c>
      <c r="C273" s="34" t="s">
        <v>3993</v>
      </c>
      <c r="D273" s="34" t="s">
        <v>217</v>
      </c>
      <c r="E273" s="34" t="s">
        <v>216</v>
      </c>
      <c r="F273" s="34" t="s">
        <v>4181</v>
      </c>
      <c r="G273" s="34" t="s">
        <v>4182</v>
      </c>
      <c r="H273" s="34" t="s">
        <v>7</v>
      </c>
      <c r="I273" s="34" t="s">
        <v>4</v>
      </c>
      <c r="J273" s="34" t="s">
        <v>34</v>
      </c>
      <c r="K273" s="34" t="s">
        <v>34</v>
      </c>
      <c r="L273" s="34" t="s">
        <v>5120</v>
      </c>
      <c r="M273" s="34" t="s">
        <v>4163</v>
      </c>
      <c r="N273" s="34">
        <v>1</v>
      </c>
      <c r="O273" s="34">
        <v>0</v>
      </c>
      <c r="P273" s="34">
        <v>2</v>
      </c>
      <c r="Q273" s="34">
        <v>0</v>
      </c>
      <c r="R273" s="34">
        <v>1</v>
      </c>
      <c r="S273" s="34">
        <v>1</v>
      </c>
      <c r="T273" s="34">
        <v>0</v>
      </c>
      <c r="U273" s="77">
        <v>0</v>
      </c>
      <c r="V273" s="34">
        <v>0</v>
      </c>
      <c r="W273" s="60">
        <f>COUNTIFS(配置清单!G:G,G273,配置清单!$H:$H,"PM",配置清单!$N:$N,"在岗")</f>
        <v>1</v>
      </c>
      <c r="X273" s="61">
        <f t="shared" si="233"/>
        <v>1</v>
      </c>
      <c r="Y273" s="60">
        <f>COUNTIFS(配置清单!$G:$G,G273,配置清单!$H:$H,"PM",配置清单!$N:$N,"在岗",配置清单!$P:$P,"&lt;&gt;暂不胜任")</f>
        <v>1</v>
      </c>
      <c r="Z273" s="61">
        <f t="shared" si="234"/>
        <v>1</v>
      </c>
      <c r="AA273" s="62">
        <f>COUNTIFS(配置清单!$G:$G,G273,配置清单!$H:$H,"SE",配置清单!$N:$N,"在岗")+COUNTIFS(配置清单!$G:$G,G273,配置清单!$H:$H,"SA",配置清单!$N:$N,"在岗")</f>
        <v>0</v>
      </c>
      <c r="AB273" s="61" t="str">
        <f t="shared" si="235"/>
        <v>NA</v>
      </c>
      <c r="AC273" s="60">
        <f>COUNTIFS(配置清单!$G:$G,G273,配置清单!$H:$H,"SE",配置清单!$N:$N,"在岗",配置清单!$P:$P,"&lt;&gt;暂不胜任")+COUNTIFS(配置清单!$G:$G,G273,配置清单!$H:$H,"SA",配置清单!$N:$N,"在岗",配置清单!$P:$P,"&lt;&gt;暂不胜任")</f>
        <v>0</v>
      </c>
      <c r="AD273" s="61" t="str">
        <f t="shared" si="236"/>
        <v>NA</v>
      </c>
      <c r="AE273" s="60">
        <f>COUNTIFS(配置清单!$G:$G,G273,配置清单!H:H,"MDE",配置清单!N:N,"在岗")</f>
        <v>2</v>
      </c>
      <c r="AF273" s="61">
        <f t="shared" si="237"/>
        <v>1</v>
      </c>
      <c r="AG273" s="60">
        <f>COUNTIFS(配置清单!$G:$G,G273,配置清单!$H:$H,"MDE",配置清单!$N:$N,"在岗",配置清单!$P:$P,"&lt;&gt;暂不胜任")</f>
        <v>2</v>
      </c>
      <c r="AH273" s="61">
        <f t="shared" si="238"/>
        <v>1</v>
      </c>
      <c r="AI273" s="62">
        <f>COUNTIFS(配置清单!G:G,G273,配置清单!H:H,"TPM",配置清单!N:N,"在岗")+COUNTIFS(配置清单!G:G,G273,配置清单!H:H,"TC",配置清单!N:N,"在岗")</f>
        <v>0</v>
      </c>
      <c r="AJ273" s="61" t="str">
        <f t="shared" si="239"/>
        <v>NA</v>
      </c>
      <c r="AK273" s="60">
        <f>COUNTIFS(配置清单!G:G,G273,配置清单!H:H,"TPM",配置清单!N:N,"在岗",配置清单!P:P,"&lt;&gt;暂不胜任")+COUNTIFS(配置清单!G:G,G273,配置清单!H:H,"TC",配置清单!N:N,"在岗",配置清单!P:P,"&lt;&gt;暂不胜任")</f>
        <v>0</v>
      </c>
      <c r="AL273" s="61" t="str">
        <f t="shared" si="240"/>
        <v>NA</v>
      </c>
      <c r="AM273" s="60">
        <f>COUNTIFS(配置清单!G:G,G273,配置清单!H:H,"TSE",配置清单!N:N,"在岗")</f>
        <v>0</v>
      </c>
      <c r="AN273" s="61">
        <f t="shared" si="241"/>
        <v>0</v>
      </c>
      <c r="AO273" s="60">
        <f>COUNTIFS(配置清单!G:G,G273,配置清单!H:H,"TSE",配置清单!N:N,"在岗",配置清单!P:P,"&lt;&gt;暂不胜任")</f>
        <v>0</v>
      </c>
      <c r="AP273" s="61">
        <f t="shared" si="242"/>
        <v>0</v>
      </c>
      <c r="AQ273" s="60">
        <f>COUNTIFS(配置清单!$G:$G,G273,配置清单!H:H,"QA",配置清单!N:N,"在岗")</f>
        <v>1</v>
      </c>
      <c r="AR273" s="61">
        <f t="shared" si="243"/>
        <v>1</v>
      </c>
      <c r="AS273" s="60">
        <f>COUNTIFS(配置清单!$G:$G,G273,配置清单!$H:$H,"QA",配置清单!$N:$N,"在岗",配置清单!$P:$P,"&lt;&gt;暂不胜任")</f>
        <v>1</v>
      </c>
      <c r="AT273" s="61">
        <f t="shared" si="244"/>
        <v>1</v>
      </c>
      <c r="AU273" s="60">
        <f>COUNTIFS(配置清单!G:G,规划及评估!G273,配置清单!H:H,"BA",配置清单!N:N,"在岗")</f>
        <v>0</v>
      </c>
      <c r="AV273" s="61" t="str">
        <f t="shared" si="245"/>
        <v>NA</v>
      </c>
      <c r="AW273" s="60">
        <f>COUNTIFS(配置清单!G:G,G273,配置清单!H:H,"BA",配置清单!N:N,"在岗",配置清单!P:P,"&lt;&gt;暂不胜任")</f>
        <v>0</v>
      </c>
      <c r="AX273" s="61" t="str">
        <f t="shared" si="246"/>
        <v>NA</v>
      </c>
      <c r="AY273" s="60">
        <f>COUNTIFS(配置清单!G:G,规划及评估!G273,配置清单!H:H,"IA",配置清单!N:N,"在岗")</f>
        <v>0</v>
      </c>
      <c r="AZ273" s="61" t="str">
        <f t="shared" si="247"/>
        <v>NA</v>
      </c>
      <c r="BA273" s="60">
        <f>COUNTIFS(配置清单!G:G,G273,配置清单!H:H,"IA",配置清单!N:N,"在岗",配置清单!P:P,"&lt;&gt;暂不胜任")</f>
        <v>0</v>
      </c>
      <c r="BB273" s="61" t="str">
        <f t="shared" si="248"/>
        <v>NA</v>
      </c>
      <c r="BC273" s="60">
        <f>COUNTIFS(配置清单!G:G,规划及评估!G273,配置清单!H:H,"产品经理",配置清单!N:N,"在岗")</f>
        <v>0</v>
      </c>
      <c r="BD273" s="61" t="str">
        <f t="shared" si="249"/>
        <v>NA</v>
      </c>
      <c r="BE273" s="60">
        <f>COUNTIFS(配置清单!G:G,G273,配置清单!H:H,"产品经理",配置清单!N:N,"在岗",配置清单!P:P,"&lt;&gt;暂不胜任")</f>
        <v>0</v>
      </c>
      <c r="BF273" s="61" t="str">
        <f t="shared" si="250"/>
        <v>NA</v>
      </c>
      <c r="BG273" s="63">
        <f t="shared" si="251"/>
        <v>5</v>
      </c>
      <c r="BH273" s="64">
        <f t="shared" si="252"/>
        <v>4</v>
      </c>
      <c r="BI273" s="64">
        <f t="shared" si="253"/>
        <v>4</v>
      </c>
      <c r="BJ273" s="64">
        <f t="shared" si="254"/>
        <v>4</v>
      </c>
      <c r="BK273" s="65">
        <f t="shared" si="255"/>
        <v>0.8</v>
      </c>
      <c r="BL273" s="66">
        <f t="shared" si="256"/>
        <v>1</v>
      </c>
      <c r="BM273" s="92">
        <f t="shared" si="257"/>
        <v>1</v>
      </c>
      <c r="BN273" s="92">
        <f t="shared" si="258"/>
        <v>1</v>
      </c>
      <c r="BO273" s="92">
        <f t="shared" si="259"/>
        <v>0</v>
      </c>
      <c r="BP273" s="92">
        <f t="shared" si="260"/>
        <v>0</v>
      </c>
      <c r="BQ273" s="92">
        <f t="shared" si="261"/>
        <v>2</v>
      </c>
      <c r="BR273" s="92">
        <f t="shared" si="262"/>
        <v>2</v>
      </c>
      <c r="BS273" s="92">
        <f t="shared" si="263"/>
        <v>0</v>
      </c>
      <c r="BT273" s="92">
        <f t="shared" si="264"/>
        <v>0</v>
      </c>
      <c r="BU273" s="92">
        <f t="shared" si="265"/>
        <v>0</v>
      </c>
      <c r="BV273" s="92">
        <f t="shared" si="266"/>
        <v>0</v>
      </c>
      <c r="BW273" s="92">
        <f t="shared" si="267"/>
        <v>1</v>
      </c>
      <c r="BX273" s="92">
        <f t="shared" si="268"/>
        <v>1</v>
      </c>
      <c r="BY273" s="92">
        <f t="shared" si="269"/>
        <v>0</v>
      </c>
      <c r="BZ273" s="92">
        <f t="shared" si="270"/>
        <v>0</v>
      </c>
      <c r="CA273" s="92">
        <f t="shared" si="271"/>
        <v>0</v>
      </c>
      <c r="CB273" s="92">
        <f t="shared" si="272"/>
        <v>0</v>
      </c>
      <c r="CC273" s="92">
        <f t="shared" si="273"/>
        <v>0</v>
      </c>
      <c r="CD273" s="92">
        <f t="shared" si="274"/>
        <v>0</v>
      </c>
    </row>
    <row r="274" spans="1:82" hidden="1">
      <c r="A274" s="34">
        <v>60</v>
      </c>
      <c r="B274" s="34" t="s">
        <v>954</v>
      </c>
      <c r="C274" s="34" t="s">
        <v>3993</v>
      </c>
      <c r="D274" s="34" t="s">
        <v>217</v>
      </c>
      <c r="E274" s="34" t="s">
        <v>216</v>
      </c>
      <c r="F274" s="34" t="s">
        <v>3855</v>
      </c>
      <c r="G274" s="34" t="s">
        <v>4166</v>
      </c>
      <c r="H274" s="34" t="s">
        <v>7</v>
      </c>
      <c r="I274" s="34" t="s">
        <v>4</v>
      </c>
      <c r="J274" s="34" t="s">
        <v>195</v>
      </c>
      <c r="K274" s="34" t="s">
        <v>195</v>
      </c>
      <c r="L274" s="34" t="s">
        <v>5119</v>
      </c>
      <c r="M274" s="34" t="s">
        <v>4163</v>
      </c>
      <c r="N274" s="34">
        <v>1</v>
      </c>
      <c r="O274" s="34">
        <v>0</v>
      </c>
      <c r="P274" s="34">
        <v>0</v>
      </c>
      <c r="Q274" s="34">
        <v>0</v>
      </c>
      <c r="R274" s="34">
        <v>1</v>
      </c>
      <c r="S274" s="34">
        <v>1</v>
      </c>
      <c r="T274" s="34">
        <v>0</v>
      </c>
      <c r="U274" s="77">
        <v>0</v>
      </c>
      <c r="V274" s="34">
        <v>0</v>
      </c>
      <c r="W274" s="60">
        <f>COUNTIFS(配置清单!G:G,G274,配置清单!$H:$H,"PM",配置清单!$N:$N,"在岗")</f>
        <v>1</v>
      </c>
      <c r="X274" s="61">
        <f t="shared" si="233"/>
        <v>1</v>
      </c>
      <c r="Y274" s="60">
        <f>COUNTIFS(配置清单!$G:$G,G274,配置清单!$H:$H,"PM",配置清单!$N:$N,"在岗",配置清单!$P:$P,"&lt;&gt;暂不胜任")</f>
        <v>1</v>
      </c>
      <c r="Z274" s="61">
        <f t="shared" si="234"/>
        <v>1</v>
      </c>
      <c r="AA274" s="62">
        <f>COUNTIFS(配置清单!$G:$G,G274,配置清单!$H:$H,"SE",配置清单!$N:$N,"在岗")+COUNTIFS(配置清单!$G:$G,G274,配置清单!$H:$H,"SA",配置清单!$N:$N,"在岗")</f>
        <v>0</v>
      </c>
      <c r="AB274" s="61" t="str">
        <f t="shared" si="235"/>
        <v>NA</v>
      </c>
      <c r="AC274" s="60">
        <f>COUNTIFS(配置清单!$G:$G,G274,配置清单!$H:$H,"SE",配置清单!$N:$N,"在岗",配置清单!$P:$P,"&lt;&gt;暂不胜任")+COUNTIFS(配置清单!$G:$G,G274,配置清单!$H:$H,"SA",配置清单!$N:$N,"在岗",配置清单!$P:$P,"&lt;&gt;暂不胜任")</f>
        <v>0</v>
      </c>
      <c r="AD274" s="61" t="str">
        <f t="shared" si="236"/>
        <v>NA</v>
      </c>
      <c r="AE274" s="60">
        <f>COUNTIFS(配置清单!$G:$G,G274,配置清单!H:H,"MDE",配置清单!N:N,"在岗")</f>
        <v>0</v>
      </c>
      <c r="AF274" s="61" t="str">
        <f t="shared" si="237"/>
        <v>NA</v>
      </c>
      <c r="AG274" s="60">
        <f>COUNTIFS(配置清单!$G:$G,G274,配置清单!$H:$H,"MDE",配置清单!$N:$N,"在岗",配置清单!$P:$P,"&lt;&gt;暂不胜任")</f>
        <v>0</v>
      </c>
      <c r="AH274" s="61" t="str">
        <f t="shared" si="238"/>
        <v>NA</v>
      </c>
      <c r="AI274" s="62">
        <f>COUNTIFS(配置清单!G:G,G274,配置清单!H:H,"TPM",配置清单!N:N,"在岗")+COUNTIFS(配置清单!G:G,G274,配置清单!H:H,"TC",配置清单!N:N,"在岗")</f>
        <v>0</v>
      </c>
      <c r="AJ274" s="61" t="str">
        <f t="shared" si="239"/>
        <v>NA</v>
      </c>
      <c r="AK274" s="60">
        <f>COUNTIFS(配置清单!G:G,G274,配置清单!H:H,"TPM",配置清单!N:N,"在岗",配置清单!P:P,"&lt;&gt;暂不胜任")+COUNTIFS(配置清单!G:G,G274,配置清单!H:H,"TC",配置清单!N:N,"在岗",配置清单!P:P,"&lt;&gt;暂不胜任")</f>
        <v>0</v>
      </c>
      <c r="AL274" s="61" t="str">
        <f t="shared" si="240"/>
        <v>NA</v>
      </c>
      <c r="AM274" s="60">
        <f>COUNTIFS(配置清单!G:G,G274,配置清单!H:H,"TSE",配置清单!N:N,"在岗")</f>
        <v>0</v>
      </c>
      <c r="AN274" s="61">
        <f t="shared" si="241"/>
        <v>0</v>
      </c>
      <c r="AO274" s="60">
        <f>COUNTIFS(配置清单!G:G,G274,配置清单!H:H,"TSE",配置清单!N:N,"在岗",配置清单!P:P,"&lt;&gt;暂不胜任")</f>
        <v>0</v>
      </c>
      <c r="AP274" s="61">
        <f t="shared" si="242"/>
        <v>0</v>
      </c>
      <c r="AQ274" s="60">
        <f>COUNTIFS(配置清单!$G:$G,G274,配置清单!H:H,"QA",配置清单!N:N,"在岗")</f>
        <v>1</v>
      </c>
      <c r="AR274" s="61">
        <f t="shared" si="243"/>
        <v>1</v>
      </c>
      <c r="AS274" s="60">
        <f>COUNTIFS(配置清单!$G:$G,G274,配置清单!$H:$H,"QA",配置清单!$N:$N,"在岗",配置清单!$P:$P,"&lt;&gt;暂不胜任")</f>
        <v>1</v>
      </c>
      <c r="AT274" s="61">
        <f t="shared" si="244"/>
        <v>1</v>
      </c>
      <c r="AU274" s="60">
        <f>COUNTIFS(配置清单!G:G,规划及评估!G274,配置清单!H:H,"BA",配置清单!N:N,"在岗")</f>
        <v>0</v>
      </c>
      <c r="AV274" s="61" t="str">
        <f t="shared" si="245"/>
        <v>NA</v>
      </c>
      <c r="AW274" s="60">
        <f>COUNTIFS(配置清单!G:G,G274,配置清单!H:H,"BA",配置清单!N:N,"在岗",配置清单!P:P,"&lt;&gt;暂不胜任")</f>
        <v>0</v>
      </c>
      <c r="AX274" s="61" t="str">
        <f t="shared" si="246"/>
        <v>NA</v>
      </c>
      <c r="AY274" s="60">
        <f>COUNTIFS(配置清单!G:G,规划及评估!G274,配置清单!H:H,"IA",配置清单!N:N,"在岗")</f>
        <v>0</v>
      </c>
      <c r="AZ274" s="61" t="str">
        <f t="shared" si="247"/>
        <v>NA</v>
      </c>
      <c r="BA274" s="60">
        <f>COUNTIFS(配置清单!G:G,G274,配置清单!H:H,"IA",配置清单!N:N,"在岗",配置清单!P:P,"&lt;&gt;暂不胜任")</f>
        <v>0</v>
      </c>
      <c r="BB274" s="61" t="str">
        <f t="shared" si="248"/>
        <v>NA</v>
      </c>
      <c r="BC274" s="60">
        <f>COUNTIFS(配置清单!G:G,规划及评估!G274,配置清单!H:H,"产品经理",配置清单!N:N,"在岗")</f>
        <v>0</v>
      </c>
      <c r="BD274" s="61" t="str">
        <f t="shared" si="249"/>
        <v>NA</v>
      </c>
      <c r="BE274" s="60">
        <f>COUNTIFS(配置清单!G:G,G274,配置清单!H:H,"产品经理",配置清单!N:N,"在岗",配置清单!P:P,"&lt;&gt;暂不胜任")</f>
        <v>0</v>
      </c>
      <c r="BF274" s="61" t="str">
        <f t="shared" si="250"/>
        <v>NA</v>
      </c>
      <c r="BG274" s="63">
        <f t="shared" si="251"/>
        <v>3</v>
      </c>
      <c r="BH274" s="64">
        <f t="shared" si="252"/>
        <v>2</v>
      </c>
      <c r="BI274" s="64">
        <f t="shared" si="253"/>
        <v>2</v>
      </c>
      <c r="BJ274" s="64">
        <f t="shared" si="254"/>
        <v>2</v>
      </c>
      <c r="BK274" s="65">
        <f t="shared" si="255"/>
        <v>0.66666666666666663</v>
      </c>
      <c r="BL274" s="66">
        <f t="shared" si="256"/>
        <v>1</v>
      </c>
      <c r="BM274" s="92">
        <f t="shared" si="257"/>
        <v>1</v>
      </c>
      <c r="BN274" s="92">
        <f t="shared" si="258"/>
        <v>1</v>
      </c>
      <c r="BO274" s="92">
        <f t="shared" si="259"/>
        <v>0</v>
      </c>
      <c r="BP274" s="92">
        <f t="shared" si="260"/>
        <v>0</v>
      </c>
      <c r="BQ274" s="92">
        <f t="shared" si="261"/>
        <v>0</v>
      </c>
      <c r="BR274" s="92">
        <f t="shared" si="262"/>
        <v>0</v>
      </c>
      <c r="BS274" s="92">
        <f t="shared" si="263"/>
        <v>0</v>
      </c>
      <c r="BT274" s="92">
        <f t="shared" si="264"/>
        <v>0</v>
      </c>
      <c r="BU274" s="92">
        <f t="shared" si="265"/>
        <v>0</v>
      </c>
      <c r="BV274" s="92">
        <f t="shared" si="266"/>
        <v>0</v>
      </c>
      <c r="BW274" s="92">
        <f t="shared" si="267"/>
        <v>1</v>
      </c>
      <c r="BX274" s="92">
        <f t="shared" si="268"/>
        <v>1</v>
      </c>
      <c r="BY274" s="92">
        <f t="shared" si="269"/>
        <v>0</v>
      </c>
      <c r="BZ274" s="92">
        <f t="shared" si="270"/>
        <v>0</v>
      </c>
      <c r="CA274" s="92">
        <f t="shared" si="271"/>
        <v>0</v>
      </c>
      <c r="CB274" s="92">
        <f t="shared" si="272"/>
        <v>0</v>
      </c>
      <c r="CC274" s="92">
        <f t="shared" si="273"/>
        <v>0</v>
      </c>
      <c r="CD274" s="92">
        <f t="shared" si="274"/>
        <v>0</v>
      </c>
    </row>
    <row r="275" spans="1:82" hidden="1">
      <c r="A275" s="34">
        <v>61</v>
      </c>
      <c r="B275" s="34" t="s">
        <v>954</v>
      </c>
      <c r="C275" s="34" t="s">
        <v>3993</v>
      </c>
      <c r="D275" s="34" t="s">
        <v>217</v>
      </c>
      <c r="E275" s="34" t="s">
        <v>216</v>
      </c>
      <c r="F275" s="34" t="s">
        <v>4179</v>
      </c>
      <c r="G275" s="34" t="s">
        <v>4180</v>
      </c>
      <c r="H275" s="34" t="s">
        <v>7</v>
      </c>
      <c r="I275" s="34" t="s">
        <v>4</v>
      </c>
      <c r="J275" s="34" t="s">
        <v>34</v>
      </c>
      <c r="K275" s="34" t="s">
        <v>34</v>
      </c>
      <c r="L275" s="34" t="s">
        <v>5118</v>
      </c>
      <c r="M275" s="34" t="s">
        <v>4163</v>
      </c>
      <c r="N275" s="34">
        <v>1</v>
      </c>
      <c r="O275" s="34">
        <v>0</v>
      </c>
      <c r="P275" s="34">
        <v>0</v>
      </c>
      <c r="Q275" s="34">
        <v>0</v>
      </c>
      <c r="R275" s="34">
        <v>3</v>
      </c>
      <c r="S275" s="34">
        <v>1</v>
      </c>
      <c r="T275" s="34">
        <v>0</v>
      </c>
      <c r="U275" s="77">
        <v>0</v>
      </c>
      <c r="V275" s="34">
        <v>0</v>
      </c>
      <c r="W275" s="60">
        <f>COUNTIFS(配置清单!G:G,G275,配置清单!$H:$H,"PM",配置清单!$N:$N,"在岗")</f>
        <v>1</v>
      </c>
      <c r="X275" s="61">
        <f t="shared" si="233"/>
        <v>1</v>
      </c>
      <c r="Y275" s="60">
        <f>COUNTIFS(配置清单!$G:$G,G275,配置清单!$H:$H,"PM",配置清单!$N:$N,"在岗",配置清单!$P:$P,"&lt;&gt;暂不胜任")</f>
        <v>1</v>
      </c>
      <c r="Z275" s="61">
        <f t="shared" si="234"/>
        <v>1</v>
      </c>
      <c r="AA275" s="62">
        <f>COUNTIFS(配置清单!$G:$G,G275,配置清单!$H:$H,"SE",配置清单!$N:$N,"在岗")+COUNTIFS(配置清单!$G:$G,G275,配置清单!$H:$H,"SA",配置清单!$N:$N,"在岗")</f>
        <v>0</v>
      </c>
      <c r="AB275" s="61" t="str">
        <f t="shared" si="235"/>
        <v>NA</v>
      </c>
      <c r="AC275" s="60">
        <f>COUNTIFS(配置清单!$G:$G,G275,配置清单!$H:$H,"SE",配置清单!$N:$N,"在岗",配置清单!$P:$P,"&lt;&gt;暂不胜任")+COUNTIFS(配置清单!$G:$G,G275,配置清单!$H:$H,"SA",配置清单!$N:$N,"在岗",配置清单!$P:$P,"&lt;&gt;暂不胜任")</f>
        <v>0</v>
      </c>
      <c r="AD275" s="61" t="str">
        <f t="shared" si="236"/>
        <v>NA</v>
      </c>
      <c r="AE275" s="60">
        <f>COUNTIFS(配置清单!$G:$G,G275,配置清单!H:H,"MDE",配置清单!N:N,"在岗")</f>
        <v>0</v>
      </c>
      <c r="AF275" s="61" t="str">
        <f t="shared" si="237"/>
        <v>NA</v>
      </c>
      <c r="AG275" s="60">
        <f>COUNTIFS(配置清单!$G:$G,G275,配置清单!$H:$H,"MDE",配置清单!$N:$N,"在岗",配置清单!$P:$P,"&lt;&gt;暂不胜任")</f>
        <v>0</v>
      </c>
      <c r="AH275" s="61" t="str">
        <f t="shared" si="238"/>
        <v>NA</v>
      </c>
      <c r="AI275" s="62">
        <f>COUNTIFS(配置清单!G:G,G275,配置清单!H:H,"TPM",配置清单!N:N,"在岗")+COUNTIFS(配置清单!G:G,G275,配置清单!H:H,"TC",配置清单!N:N,"在岗")</f>
        <v>0</v>
      </c>
      <c r="AJ275" s="61" t="str">
        <f t="shared" si="239"/>
        <v>NA</v>
      </c>
      <c r="AK275" s="60">
        <f>COUNTIFS(配置清单!G:G,G275,配置清单!H:H,"TPM",配置清单!N:N,"在岗",配置清单!P:P,"&lt;&gt;暂不胜任")+COUNTIFS(配置清单!G:G,G275,配置清单!H:H,"TC",配置清单!N:N,"在岗",配置清单!P:P,"&lt;&gt;暂不胜任")</f>
        <v>0</v>
      </c>
      <c r="AL275" s="61" t="str">
        <f t="shared" si="240"/>
        <v>NA</v>
      </c>
      <c r="AM275" s="60">
        <f>COUNTIFS(配置清单!G:G,G275,配置清单!H:H,"TSE",配置清单!N:N,"在岗")</f>
        <v>3</v>
      </c>
      <c r="AN275" s="61">
        <f t="shared" si="241"/>
        <v>1</v>
      </c>
      <c r="AO275" s="60">
        <f>COUNTIFS(配置清单!G:G,G275,配置清单!H:H,"TSE",配置清单!N:N,"在岗",配置清单!P:P,"&lt;&gt;暂不胜任")</f>
        <v>3</v>
      </c>
      <c r="AP275" s="61">
        <f t="shared" si="242"/>
        <v>1</v>
      </c>
      <c r="AQ275" s="60">
        <f>COUNTIFS(配置清单!$G:$G,G275,配置清单!H:H,"QA",配置清单!N:N,"在岗")</f>
        <v>1</v>
      </c>
      <c r="AR275" s="61">
        <f t="shared" si="243"/>
        <v>1</v>
      </c>
      <c r="AS275" s="60">
        <f>COUNTIFS(配置清单!$G:$G,G275,配置清单!$H:$H,"QA",配置清单!$N:$N,"在岗",配置清单!$P:$P,"&lt;&gt;暂不胜任")</f>
        <v>1</v>
      </c>
      <c r="AT275" s="61">
        <f t="shared" si="244"/>
        <v>1</v>
      </c>
      <c r="AU275" s="60">
        <f>COUNTIFS(配置清单!G:G,规划及评估!G275,配置清单!H:H,"BA",配置清单!N:N,"在岗")</f>
        <v>0</v>
      </c>
      <c r="AV275" s="61" t="str">
        <f t="shared" si="245"/>
        <v>NA</v>
      </c>
      <c r="AW275" s="60">
        <f>COUNTIFS(配置清单!G:G,G275,配置清单!H:H,"BA",配置清单!N:N,"在岗",配置清单!P:P,"&lt;&gt;暂不胜任")</f>
        <v>0</v>
      </c>
      <c r="AX275" s="61" t="str">
        <f t="shared" si="246"/>
        <v>NA</v>
      </c>
      <c r="AY275" s="60">
        <f>COUNTIFS(配置清单!G:G,规划及评估!G275,配置清单!H:H,"IA",配置清单!N:N,"在岗")</f>
        <v>0</v>
      </c>
      <c r="AZ275" s="61" t="str">
        <f t="shared" si="247"/>
        <v>NA</v>
      </c>
      <c r="BA275" s="60">
        <f>COUNTIFS(配置清单!G:G,G275,配置清单!H:H,"IA",配置清单!N:N,"在岗",配置清单!P:P,"&lt;&gt;暂不胜任")</f>
        <v>0</v>
      </c>
      <c r="BB275" s="61" t="str">
        <f t="shared" si="248"/>
        <v>NA</v>
      </c>
      <c r="BC275" s="60">
        <f>COUNTIFS(配置清单!G:G,规划及评估!G275,配置清单!H:H,"产品经理",配置清单!N:N,"在岗")</f>
        <v>0</v>
      </c>
      <c r="BD275" s="61" t="str">
        <f t="shared" si="249"/>
        <v>NA</v>
      </c>
      <c r="BE275" s="60">
        <f>COUNTIFS(配置清单!G:G,G275,配置清单!H:H,"产品经理",配置清单!N:N,"在岗",配置清单!P:P,"&lt;&gt;暂不胜任")</f>
        <v>0</v>
      </c>
      <c r="BF275" s="61" t="str">
        <f t="shared" si="250"/>
        <v>NA</v>
      </c>
      <c r="BG275" s="63">
        <f t="shared" si="251"/>
        <v>5</v>
      </c>
      <c r="BH275" s="64">
        <f t="shared" si="252"/>
        <v>5</v>
      </c>
      <c r="BI275" s="64">
        <f t="shared" si="253"/>
        <v>5</v>
      </c>
      <c r="BJ275" s="64">
        <f t="shared" si="254"/>
        <v>5</v>
      </c>
      <c r="BK275" s="65">
        <f t="shared" si="255"/>
        <v>1</v>
      </c>
      <c r="BL275" s="66">
        <f t="shared" si="256"/>
        <v>1</v>
      </c>
      <c r="BM275" s="92">
        <f t="shared" si="257"/>
        <v>1</v>
      </c>
      <c r="BN275" s="92">
        <f t="shared" si="258"/>
        <v>1</v>
      </c>
      <c r="BO275" s="92">
        <f t="shared" si="259"/>
        <v>0</v>
      </c>
      <c r="BP275" s="92">
        <f t="shared" si="260"/>
        <v>0</v>
      </c>
      <c r="BQ275" s="92">
        <f t="shared" si="261"/>
        <v>0</v>
      </c>
      <c r="BR275" s="92">
        <f t="shared" si="262"/>
        <v>0</v>
      </c>
      <c r="BS275" s="92">
        <f t="shared" si="263"/>
        <v>0</v>
      </c>
      <c r="BT275" s="92">
        <f t="shared" si="264"/>
        <v>0</v>
      </c>
      <c r="BU275" s="92">
        <f t="shared" si="265"/>
        <v>3</v>
      </c>
      <c r="BV275" s="92">
        <f t="shared" si="266"/>
        <v>3</v>
      </c>
      <c r="BW275" s="92">
        <f t="shared" si="267"/>
        <v>1</v>
      </c>
      <c r="BX275" s="92">
        <f t="shared" si="268"/>
        <v>1</v>
      </c>
      <c r="BY275" s="92">
        <f t="shared" si="269"/>
        <v>0</v>
      </c>
      <c r="BZ275" s="92">
        <f t="shared" si="270"/>
        <v>0</v>
      </c>
      <c r="CA275" s="92">
        <f t="shared" si="271"/>
        <v>0</v>
      </c>
      <c r="CB275" s="92">
        <f t="shared" si="272"/>
        <v>0</v>
      </c>
      <c r="CC275" s="92">
        <f t="shared" si="273"/>
        <v>0</v>
      </c>
      <c r="CD275" s="92">
        <f t="shared" si="274"/>
        <v>0</v>
      </c>
    </row>
    <row r="276" spans="1:82" hidden="1">
      <c r="A276" s="34">
        <v>62</v>
      </c>
      <c r="B276" s="34" t="s">
        <v>954</v>
      </c>
      <c r="C276" s="34" t="s">
        <v>3993</v>
      </c>
      <c r="D276" s="34" t="s">
        <v>217</v>
      </c>
      <c r="E276" s="34" t="s">
        <v>216</v>
      </c>
      <c r="F276" s="34" t="s">
        <v>4175</v>
      </c>
      <c r="G276" s="34" t="s">
        <v>4176</v>
      </c>
      <c r="H276" s="34" t="s">
        <v>7</v>
      </c>
      <c r="I276" s="34" t="s">
        <v>4</v>
      </c>
      <c r="J276" s="34" t="s">
        <v>34</v>
      </c>
      <c r="K276" s="34" t="s">
        <v>34</v>
      </c>
      <c r="L276" s="34" t="s">
        <v>5119</v>
      </c>
      <c r="M276" s="34" t="s">
        <v>4163</v>
      </c>
      <c r="N276" s="34">
        <v>1</v>
      </c>
      <c r="O276" s="34">
        <v>0</v>
      </c>
      <c r="P276" s="34">
        <v>1</v>
      </c>
      <c r="Q276" s="34">
        <v>0</v>
      </c>
      <c r="R276" s="34">
        <v>0</v>
      </c>
      <c r="S276" s="34">
        <v>1</v>
      </c>
      <c r="T276" s="34">
        <v>0</v>
      </c>
      <c r="U276" s="77">
        <v>0</v>
      </c>
      <c r="V276" s="34">
        <v>0</v>
      </c>
      <c r="W276" s="60">
        <f>COUNTIFS(配置清单!G:G,G276,配置清单!$H:$H,"PM",配置清单!$N:$N,"在岗")</f>
        <v>1</v>
      </c>
      <c r="X276" s="61">
        <f t="shared" si="233"/>
        <v>1</v>
      </c>
      <c r="Y276" s="60">
        <f>COUNTIFS(配置清单!$G:$G,G276,配置清单!$H:$H,"PM",配置清单!$N:$N,"在岗",配置清单!$P:$P,"&lt;&gt;暂不胜任")</f>
        <v>1</v>
      </c>
      <c r="Z276" s="61">
        <f t="shared" si="234"/>
        <v>1</v>
      </c>
      <c r="AA276" s="62">
        <f>COUNTIFS(配置清单!$G:$G,G276,配置清单!$H:$H,"SE",配置清单!$N:$N,"在岗")+COUNTIFS(配置清单!$G:$G,G276,配置清单!$H:$H,"SA",配置清单!$N:$N,"在岗")</f>
        <v>0</v>
      </c>
      <c r="AB276" s="61" t="str">
        <f t="shared" si="235"/>
        <v>NA</v>
      </c>
      <c r="AC276" s="60">
        <f>COUNTIFS(配置清单!$G:$G,G276,配置清单!$H:$H,"SE",配置清单!$N:$N,"在岗",配置清单!$P:$P,"&lt;&gt;暂不胜任")+COUNTIFS(配置清单!$G:$G,G276,配置清单!$H:$H,"SA",配置清单!$N:$N,"在岗",配置清单!$P:$P,"&lt;&gt;暂不胜任")</f>
        <v>0</v>
      </c>
      <c r="AD276" s="61" t="str">
        <f t="shared" si="236"/>
        <v>NA</v>
      </c>
      <c r="AE276" s="60">
        <f>COUNTIFS(配置清单!$G:$G,G276,配置清单!H:H,"MDE",配置清单!N:N,"在岗")</f>
        <v>1</v>
      </c>
      <c r="AF276" s="61">
        <f t="shared" si="237"/>
        <v>1</v>
      </c>
      <c r="AG276" s="60">
        <f>COUNTIFS(配置清单!$G:$G,G276,配置清单!$H:$H,"MDE",配置清单!$N:$N,"在岗",配置清单!$P:$P,"&lt;&gt;暂不胜任")</f>
        <v>1</v>
      </c>
      <c r="AH276" s="61">
        <f t="shared" si="238"/>
        <v>1</v>
      </c>
      <c r="AI276" s="62">
        <f>COUNTIFS(配置清单!G:G,G276,配置清单!H:H,"TPM",配置清单!N:N,"在岗")+COUNTIFS(配置清单!G:G,G276,配置清单!H:H,"TC",配置清单!N:N,"在岗")</f>
        <v>0</v>
      </c>
      <c r="AJ276" s="61" t="str">
        <f t="shared" si="239"/>
        <v>NA</v>
      </c>
      <c r="AK276" s="60">
        <f>COUNTIFS(配置清单!G:G,G276,配置清单!H:H,"TPM",配置清单!N:N,"在岗",配置清单!P:P,"&lt;&gt;暂不胜任")+COUNTIFS(配置清单!G:G,G276,配置清单!H:H,"TC",配置清单!N:N,"在岗",配置清单!P:P,"&lt;&gt;暂不胜任")</f>
        <v>0</v>
      </c>
      <c r="AL276" s="61" t="str">
        <f t="shared" si="240"/>
        <v>NA</v>
      </c>
      <c r="AM276" s="60">
        <f>COUNTIFS(配置清单!G:G,G276,配置清单!H:H,"TSE",配置清单!N:N,"在岗")</f>
        <v>1</v>
      </c>
      <c r="AN276" s="61" t="str">
        <f t="shared" si="241"/>
        <v>NA</v>
      </c>
      <c r="AO276" s="60">
        <f>COUNTIFS(配置清单!G:G,G276,配置清单!H:H,"TSE",配置清单!N:N,"在岗",配置清单!P:P,"&lt;&gt;暂不胜任")</f>
        <v>1</v>
      </c>
      <c r="AP276" s="61" t="str">
        <f t="shared" si="242"/>
        <v>NA</v>
      </c>
      <c r="AQ276" s="60">
        <f>COUNTIFS(配置清单!$G:$G,G276,配置清单!H:H,"QA",配置清单!N:N,"在岗")</f>
        <v>1</v>
      </c>
      <c r="AR276" s="61">
        <f t="shared" si="243"/>
        <v>1</v>
      </c>
      <c r="AS276" s="60">
        <f>COUNTIFS(配置清单!$G:$G,G276,配置清单!$H:$H,"QA",配置清单!$N:$N,"在岗",配置清单!$P:$P,"&lt;&gt;暂不胜任")</f>
        <v>1</v>
      </c>
      <c r="AT276" s="61">
        <f t="shared" si="244"/>
        <v>1</v>
      </c>
      <c r="AU276" s="60">
        <f>COUNTIFS(配置清单!G:G,规划及评估!G276,配置清单!H:H,"BA",配置清单!N:N,"在岗")</f>
        <v>0</v>
      </c>
      <c r="AV276" s="61" t="str">
        <f t="shared" si="245"/>
        <v>NA</v>
      </c>
      <c r="AW276" s="60">
        <f>COUNTIFS(配置清单!G:G,G276,配置清单!H:H,"BA",配置清单!N:N,"在岗",配置清单!P:P,"&lt;&gt;暂不胜任")</f>
        <v>0</v>
      </c>
      <c r="AX276" s="61" t="str">
        <f t="shared" si="246"/>
        <v>NA</v>
      </c>
      <c r="AY276" s="60">
        <f>COUNTIFS(配置清单!G:G,规划及评估!G276,配置清单!H:H,"IA",配置清单!N:N,"在岗")</f>
        <v>0</v>
      </c>
      <c r="AZ276" s="61" t="str">
        <f t="shared" si="247"/>
        <v>NA</v>
      </c>
      <c r="BA276" s="60">
        <f>COUNTIFS(配置清单!G:G,G276,配置清单!H:H,"IA",配置清单!N:N,"在岗",配置清单!P:P,"&lt;&gt;暂不胜任")</f>
        <v>0</v>
      </c>
      <c r="BB276" s="61" t="str">
        <f t="shared" si="248"/>
        <v>NA</v>
      </c>
      <c r="BC276" s="60">
        <f>COUNTIFS(配置清单!G:G,规划及评估!G276,配置清单!H:H,"产品经理",配置清单!N:N,"在岗")</f>
        <v>0</v>
      </c>
      <c r="BD276" s="61" t="str">
        <f t="shared" si="249"/>
        <v>NA</v>
      </c>
      <c r="BE276" s="60">
        <f>COUNTIFS(配置清单!G:G,G276,配置清单!H:H,"产品经理",配置清单!N:N,"在岗",配置清单!P:P,"&lt;&gt;暂不胜任")</f>
        <v>0</v>
      </c>
      <c r="BF276" s="61" t="str">
        <f t="shared" si="250"/>
        <v>NA</v>
      </c>
      <c r="BG276" s="63">
        <f t="shared" si="251"/>
        <v>3</v>
      </c>
      <c r="BH276" s="64">
        <f t="shared" si="252"/>
        <v>3</v>
      </c>
      <c r="BI276" s="64">
        <f t="shared" si="253"/>
        <v>3</v>
      </c>
      <c r="BJ276" s="64">
        <f t="shared" si="254"/>
        <v>3</v>
      </c>
      <c r="BK276" s="65">
        <f t="shared" si="255"/>
        <v>1</v>
      </c>
      <c r="BL276" s="66">
        <f t="shared" si="256"/>
        <v>1</v>
      </c>
      <c r="BM276" s="92">
        <f t="shared" si="257"/>
        <v>1</v>
      </c>
      <c r="BN276" s="92">
        <f t="shared" si="258"/>
        <v>1</v>
      </c>
      <c r="BO276" s="92">
        <f t="shared" si="259"/>
        <v>0</v>
      </c>
      <c r="BP276" s="92">
        <f t="shared" si="260"/>
        <v>0</v>
      </c>
      <c r="BQ276" s="92">
        <f t="shared" si="261"/>
        <v>1</v>
      </c>
      <c r="BR276" s="92">
        <f t="shared" si="262"/>
        <v>1</v>
      </c>
      <c r="BS276" s="92">
        <f t="shared" si="263"/>
        <v>0</v>
      </c>
      <c r="BT276" s="92">
        <f t="shared" si="264"/>
        <v>0</v>
      </c>
      <c r="BU276" s="92">
        <f t="shared" si="265"/>
        <v>0</v>
      </c>
      <c r="BV276" s="92">
        <f t="shared" si="266"/>
        <v>0</v>
      </c>
      <c r="BW276" s="92">
        <f t="shared" si="267"/>
        <v>1</v>
      </c>
      <c r="BX276" s="92">
        <f t="shared" si="268"/>
        <v>1</v>
      </c>
      <c r="BY276" s="92">
        <f t="shared" si="269"/>
        <v>0</v>
      </c>
      <c r="BZ276" s="92">
        <f t="shared" si="270"/>
        <v>0</v>
      </c>
      <c r="CA276" s="92">
        <f t="shared" si="271"/>
        <v>0</v>
      </c>
      <c r="CB276" s="92">
        <f t="shared" si="272"/>
        <v>0</v>
      </c>
      <c r="CC276" s="92">
        <f t="shared" si="273"/>
        <v>0</v>
      </c>
      <c r="CD276" s="92">
        <f t="shared" si="274"/>
        <v>0</v>
      </c>
    </row>
    <row r="277" spans="1:82" hidden="1">
      <c r="A277" s="34">
        <v>63</v>
      </c>
      <c r="B277" s="34" t="s">
        <v>954</v>
      </c>
      <c r="C277" s="34" t="s">
        <v>3993</v>
      </c>
      <c r="D277" s="34" t="s">
        <v>217</v>
      </c>
      <c r="E277" s="34" t="s">
        <v>216</v>
      </c>
      <c r="F277" s="34" t="s">
        <v>4161</v>
      </c>
      <c r="G277" s="34" t="s">
        <v>4162</v>
      </c>
      <c r="H277" s="34" t="s">
        <v>4</v>
      </c>
      <c r="I277" s="34" t="s">
        <v>4</v>
      </c>
      <c r="J277" s="34" t="s">
        <v>34</v>
      </c>
      <c r="K277" s="34" t="s">
        <v>34</v>
      </c>
      <c r="L277" s="34" t="s">
        <v>5123</v>
      </c>
      <c r="M277" s="34" t="s">
        <v>4163</v>
      </c>
      <c r="N277" s="34">
        <v>1</v>
      </c>
      <c r="O277" s="34">
        <v>0</v>
      </c>
      <c r="P277" s="34">
        <v>1</v>
      </c>
      <c r="Q277" s="34">
        <v>0</v>
      </c>
      <c r="R277" s="34">
        <v>0</v>
      </c>
      <c r="S277" s="34">
        <v>1</v>
      </c>
      <c r="T277" s="34">
        <v>0</v>
      </c>
      <c r="U277" s="77">
        <v>0</v>
      </c>
      <c r="V277" s="34">
        <v>0</v>
      </c>
      <c r="W277" s="60">
        <f>COUNTIFS(配置清单!G:G,G277,配置清单!$H:$H,"PM",配置清单!$N:$N,"在岗")</f>
        <v>1</v>
      </c>
      <c r="X277" s="61">
        <f t="shared" si="233"/>
        <v>1</v>
      </c>
      <c r="Y277" s="60">
        <f>COUNTIFS(配置清单!$G:$G,G277,配置清单!$H:$H,"PM",配置清单!$N:$N,"在岗",配置清单!$P:$P,"&lt;&gt;暂不胜任")</f>
        <v>1</v>
      </c>
      <c r="Z277" s="61">
        <f t="shared" si="234"/>
        <v>1</v>
      </c>
      <c r="AA277" s="62">
        <f>COUNTIFS(配置清单!$G:$G,G277,配置清单!$H:$H,"SE",配置清单!$N:$N,"在岗")+COUNTIFS(配置清单!$G:$G,G277,配置清单!$H:$H,"SA",配置清单!$N:$N,"在岗")</f>
        <v>0</v>
      </c>
      <c r="AB277" s="61" t="str">
        <f t="shared" si="235"/>
        <v>NA</v>
      </c>
      <c r="AC277" s="60">
        <f>COUNTIFS(配置清单!$G:$G,G277,配置清单!$H:$H,"SE",配置清单!$N:$N,"在岗",配置清单!$P:$P,"&lt;&gt;暂不胜任")+COUNTIFS(配置清单!$G:$G,G277,配置清单!$H:$H,"SA",配置清单!$N:$N,"在岗",配置清单!$P:$P,"&lt;&gt;暂不胜任")</f>
        <v>0</v>
      </c>
      <c r="AD277" s="61" t="str">
        <f t="shared" si="236"/>
        <v>NA</v>
      </c>
      <c r="AE277" s="60">
        <f>COUNTIFS(配置清单!$G:$G,G277,配置清单!H:H,"MDE",配置清单!N:N,"在岗")</f>
        <v>1</v>
      </c>
      <c r="AF277" s="61">
        <f t="shared" si="237"/>
        <v>1</v>
      </c>
      <c r="AG277" s="60">
        <f>COUNTIFS(配置清单!$G:$G,G277,配置清单!$H:$H,"MDE",配置清单!$N:$N,"在岗",配置清单!$P:$P,"&lt;&gt;暂不胜任")</f>
        <v>1</v>
      </c>
      <c r="AH277" s="61">
        <f t="shared" si="238"/>
        <v>1</v>
      </c>
      <c r="AI277" s="62">
        <f>COUNTIFS(配置清单!G:G,G277,配置清单!H:H,"TPM",配置清单!N:N,"在岗")+COUNTIFS(配置清单!G:G,G277,配置清单!H:H,"TC",配置清单!N:N,"在岗")</f>
        <v>0</v>
      </c>
      <c r="AJ277" s="61" t="str">
        <f t="shared" si="239"/>
        <v>NA</v>
      </c>
      <c r="AK277" s="60">
        <f>COUNTIFS(配置清单!G:G,G277,配置清单!H:H,"TPM",配置清单!N:N,"在岗",配置清单!P:P,"&lt;&gt;暂不胜任")+COUNTIFS(配置清单!G:G,G277,配置清单!H:H,"TC",配置清单!N:N,"在岗",配置清单!P:P,"&lt;&gt;暂不胜任")</f>
        <v>0</v>
      </c>
      <c r="AL277" s="61" t="str">
        <f t="shared" si="240"/>
        <v>NA</v>
      </c>
      <c r="AM277" s="60">
        <f>COUNTIFS(配置清单!G:G,G277,配置清单!H:H,"TSE",配置清单!N:N,"在岗")</f>
        <v>0</v>
      </c>
      <c r="AN277" s="61" t="str">
        <f t="shared" si="241"/>
        <v>NA</v>
      </c>
      <c r="AO277" s="60">
        <f>COUNTIFS(配置清单!G:G,G277,配置清单!H:H,"TSE",配置清单!N:N,"在岗",配置清单!P:P,"&lt;&gt;暂不胜任")</f>
        <v>0</v>
      </c>
      <c r="AP277" s="61" t="str">
        <f t="shared" si="242"/>
        <v>NA</v>
      </c>
      <c r="AQ277" s="60">
        <f>COUNTIFS(配置清单!$G:$G,G277,配置清单!H:H,"QA",配置清单!N:N,"在岗")</f>
        <v>1</v>
      </c>
      <c r="AR277" s="61">
        <f t="shared" si="243"/>
        <v>1</v>
      </c>
      <c r="AS277" s="60">
        <f>COUNTIFS(配置清单!$G:$G,G277,配置清单!$H:$H,"QA",配置清单!$N:$N,"在岗",配置清单!$P:$P,"&lt;&gt;暂不胜任")</f>
        <v>1</v>
      </c>
      <c r="AT277" s="61">
        <f t="shared" si="244"/>
        <v>1</v>
      </c>
      <c r="AU277" s="60">
        <f>COUNTIFS(配置清单!G:G,规划及评估!G277,配置清单!H:H,"BA",配置清单!N:N,"在岗")</f>
        <v>0</v>
      </c>
      <c r="AV277" s="61" t="str">
        <f t="shared" si="245"/>
        <v>NA</v>
      </c>
      <c r="AW277" s="60">
        <f>COUNTIFS(配置清单!G:G,G277,配置清单!H:H,"BA",配置清单!N:N,"在岗",配置清单!P:P,"&lt;&gt;暂不胜任")</f>
        <v>0</v>
      </c>
      <c r="AX277" s="61" t="str">
        <f t="shared" si="246"/>
        <v>NA</v>
      </c>
      <c r="AY277" s="60">
        <f>COUNTIFS(配置清单!G:G,规划及评估!G277,配置清单!H:H,"IA",配置清单!N:N,"在岗")</f>
        <v>0</v>
      </c>
      <c r="AZ277" s="61" t="str">
        <f t="shared" si="247"/>
        <v>NA</v>
      </c>
      <c r="BA277" s="60">
        <f>COUNTIFS(配置清单!G:G,G277,配置清单!H:H,"IA",配置清单!N:N,"在岗",配置清单!P:P,"&lt;&gt;暂不胜任")</f>
        <v>0</v>
      </c>
      <c r="BB277" s="61" t="str">
        <f t="shared" si="248"/>
        <v>NA</v>
      </c>
      <c r="BC277" s="60">
        <f>COUNTIFS(配置清单!G:G,规划及评估!G277,配置清单!H:H,"产品经理",配置清单!N:N,"在岗")</f>
        <v>0</v>
      </c>
      <c r="BD277" s="61" t="str">
        <f t="shared" si="249"/>
        <v>NA</v>
      </c>
      <c r="BE277" s="60">
        <f>COUNTIFS(配置清单!G:G,G277,配置清单!H:H,"产品经理",配置清单!N:N,"在岗",配置清单!P:P,"&lt;&gt;暂不胜任")</f>
        <v>0</v>
      </c>
      <c r="BF277" s="61" t="str">
        <f t="shared" si="250"/>
        <v>NA</v>
      </c>
      <c r="BG277" s="63">
        <f t="shared" si="251"/>
        <v>3</v>
      </c>
      <c r="BH277" s="64">
        <f t="shared" si="252"/>
        <v>3</v>
      </c>
      <c r="BI277" s="64">
        <f t="shared" si="253"/>
        <v>3</v>
      </c>
      <c r="BJ277" s="64">
        <f t="shared" si="254"/>
        <v>3</v>
      </c>
      <c r="BK277" s="65">
        <f t="shared" si="255"/>
        <v>1</v>
      </c>
      <c r="BL277" s="66">
        <f t="shared" si="256"/>
        <v>1</v>
      </c>
      <c r="BM277" s="92">
        <f t="shared" si="257"/>
        <v>1</v>
      </c>
      <c r="BN277" s="92">
        <f t="shared" si="258"/>
        <v>1</v>
      </c>
      <c r="BO277" s="92">
        <f t="shared" si="259"/>
        <v>0</v>
      </c>
      <c r="BP277" s="92">
        <f t="shared" si="260"/>
        <v>0</v>
      </c>
      <c r="BQ277" s="92">
        <f t="shared" si="261"/>
        <v>1</v>
      </c>
      <c r="BR277" s="92">
        <f t="shared" si="262"/>
        <v>1</v>
      </c>
      <c r="BS277" s="92">
        <f t="shared" si="263"/>
        <v>0</v>
      </c>
      <c r="BT277" s="92">
        <f t="shared" si="264"/>
        <v>0</v>
      </c>
      <c r="BU277" s="92">
        <f t="shared" si="265"/>
        <v>0</v>
      </c>
      <c r="BV277" s="92">
        <f t="shared" si="266"/>
        <v>0</v>
      </c>
      <c r="BW277" s="92">
        <f t="shared" si="267"/>
        <v>1</v>
      </c>
      <c r="BX277" s="92">
        <f t="shared" si="268"/>
        <v>1</v>
      </c>
      <c r="BY277" s="92">
        <f t="shared" si="269"/>
        <v>0</v>
      </c>
      <c r="BZ277" s="92">
        <f t="shared" si="270"/>
        <v>0</v>
      </c>
      <c r="CA277" s="92">
        <f t="shared" si="271"/>
        <v>0</v>
      </c>
      <c r="CB277" s="92">
        <f t="shared" si="272"/>
        <v>0</v>
      </c>
      <c r="CC277" s="92">
        <f t="shared" si="273"/>
        <v>0</v>
      </c>
      <c r="CD277" s="92">
        <f t="shared" si="274"/>
        <v>0</v>
      </c>
    </row>
    <row r="278" spans="1:82" hidden="1">
      <c r="A278" s="34">
        <v>64</v>
      </c>
      <c r="B278" s="34" t="s">
        <v>954</v>
      </c>
      <c r="C278" s="34" t="s">
        <v>3993</v>
      </c>
      <c r="D278" s="34" t="s">
        <v>217</v>
      </c>
      <c r="E278" s="34" t="s">
        <v>216</v>
      </c>
      <c r="F278" s="34" t="s">
        <v>4255</v>
      </c>
      <c r="G278" s="34" t="s">
        <v>4256</v>
      </c>
      <c r="H278" s="34" t="s">
        <v>4</v>
      </c>
      <c r="I278" s="34" t="s">
        <v>4</v>
      </c>
      <c r="J278" s="34" t="s">
        <v>34</v>
      </c>
      <c r="K278" s="34" t="s">
        <v>34</v>
      </c>
      <c r="L278" s="34" t="s">
        <v>5123</v>
      </c>
      <c r="M278" s="34" t="s">
        <v>4159</v>
      </c>
      <c r="N278" s="34">
        <v>1</v>
      </c>
      <c r="O278" s="34">
        <v>0</v>
      </c>
      <c r="P278" s="34">
        <v>1</v>
      </c>
      <c r="Q278" s="34">
        <v>0</v>
      </c>
      <c r="R278" s="34">
        <v>0</v>
      </c>
      <c r="S278" s="34">
        <v>1</v>
      </c>
      <c r="T278" s="34">
        <v>0</v>
      </c>
      <c r="U278" s="77">
        <v>0</v>
      </c>
      <c r="V278" s="34">
        <v>0</v>
      </c>
      <c r="W278" s="60">
        <f>COUNTIFS(配置清单!G:G,G278,配置清单!$H:$H,"PM",配置清单!$N:$N,"在岗")</f>
        <v>1</v>
      </c>
      <c r="X278" s="61">
        <f t="shared" si="233"/>
        <v>1</v>
      </c>
      <c r="Y278" s="60">
        <f>COUNTIFS(配置清单!$G:$G,G278,配置清单!$H:$H,"PM",配置清单!$N:$N,"在岗",配置清单!$P:$P,"&lt;&gt;暂不胜任")</f>
        <v>0</v>
      </c>
      <c r="Z278" s="61">
        <f t="shared" si="234"/>
        <v>0</v>
      </c>
      <c r="AA278" s="62">
        <f>COUNTIFS(配置清单!$G:$G,G278,配置清单!$H:$H,"SE",配置清单!$N:$N,"在岗")+COUNTIFS(配置清单!$G:$G,G278,配置清单!$H:$H,"SA",配置清单!$N:$N,"在岗")</f>
        <v>0</v>
      </c>
      <c r="AB278" s="61" t="str">
        <f t="shared" si="235"/>
        <v>NA</v>
      </c>
      <c r="AC278" s="60">
        <f>COUNTIFS(配置清单!$G:$G,G278,配置清单!$H:$H,"SE",配置清单!$N:$N,"在岗",配置清单!$P:$P,"&lt;&gt;暂不胜任")+COUNTIFS(配置清单!$G:$G,G278,配置清单!$H:$H,"SA",配置清单!$N:$N,"在岗",配置清单!$P:$P,"&lt;&gt;暂不胜任")</f>
        <v>0</v>
      </c>
      <c r="AD278" s="61" t="str">
        <f t="shared" si="236"/>
        <v>NA</v>
      </c>
      <c r="AE278" s="60">
        <f>COUNTIFS(配置清单!$G:$G,G278,配置清单!H:H,"MDE",配置清单!N:N,"在岗")</f>
        <v>1</v>
      </c>
      <c r="AF278" s="61">
        <f t="shared" si="237"/>
        <v>1</v>
      </c>
      <c r="AG278" s="60">
        <f>COUNTIFS(配置清单!$G:$G,G278,配置清单!$H:$H,"MDE",配置清单!$N:$N,"在岗",配置清单!$P:$P,"&lt;&gt;暂不胜任")</f>
        <v>1</v>
      </c>
      <c r="AH278" s="61">
        <f t="shared" si="238"/>
        <v>1</v>
      </c>
      <c r="AI278" s="62">
        <f>COUNTIFS(配置清单!G:G,G278,配置清单!H:H,"TPM",配置清单!N:N,"在岗")+COUNTIFS(配置清单!G:G,G278,配置清单!H:H,"TC",配置清单!N:N,"在岗")</f>
        <v>0</v>
      </c>
      <c r="AJ278" s="61" t="str">
        <f t="shared" si="239"/>
        <v>NA</v>
      </c>
      <c r="AK278" s="60">
        <f>COUNTIFS(配置清单!G:G,G278,配置清单!H:H,"TPM",配置清单!N:N,"在岗",配置清单!P:P,"&lt;&gt;暂不胜任")+COUNTIFS(配置清单!G:G,G278,配置清单!H:H,"TC",配置清单!N:N,"在岗",配置清单!P:P,"&lt;&gt;暂不胜任")</f>
        <v>0</v>
      </c>
      <c r="AL278" s="61" t="str">
        <f t="shared" si="240"/>
        <v>NA</v>
      </c>
      <c r="AM278" s="60">
        <f>COUNTIFS(配置清单!G:G,G278,配置清单!H:H,"TSE",配置清单!N:N,"在岗")</f>
        <v>0</v>
      </c>
      <c r="AN278" s="61" t="str">
        <f t="shared" si="241"/>
        <v>NA</v>
      </c>
      <c r="AO278" s="60">
        <f>COUNTIFS(配置清单!G:G,G278,配置清单!H:H,"TSE",配置清单!N:N,"在岗",配置清单!P:P,"&lt;&gt;暂不胜任")</f>
        <v>0</v>
      </c>
      <c r="AP278" s="61" t="str">
        <f t="shared" si="242"/>
        <v>NA</v>
      </c>
      <c r="AQ278" s="60">
        <f>COUNTIFS(配置清单!$G:$G,G278,配置清单!H:H,"QA",配置清单!N:N,"在岗")</f>
        <v>1</v>
      </c>
      <c r="AR278" s="61">
        <f t="shared" si="243"/>
        <v>1</v>
      </c>
      <c r="AS278" s="60">
        <f>COUNTIFS(配置清单!$G:$G,G278,配置清单!$H:$H,"QA",配置清单!$N:$N,"在岗",配置清单!$P:$P,"&lt;&gt;暂不胜任")</f>
        <v>0</v>
      </c>
      <c r="AT278" s="61">
        <f t="shared" si="244"/>
        <v>0</v>
      </c>
      <c r="AU278" s="60">
        <f>COUNTIFS(配置清单!G:G,规划及评估!G278,配置清单!H:H,"BA",配置清单!N:N,"在岗")</f>
        <v>0</v>
      </c>
      <c r="AV278" s="61" t="str">
        <f t="shared" si="245"/>
        <v>NA</v>
      </c>
      <c r="AW278" s="60">
        <f>COUNTIFS(配置清单!G:G,G278,配置清单!H:H,"BA",配置清单!N:N,"在岗",配置清单!P:P,"&lt;&gt;暂不胜任")</f>
        <v>0</v>
      </c>
      <c r="AX278" s="61" t="str">
        <f t="shared" si="246"/>
        <v>NA</v>
      </c>
      <c r="AY278" s="60">
        <f>COUNTIFS(配置清单!G:G,规划及评估!G278,配置清单!H:H,"IA",配置清单!N:N,"在岗")</f>
        <v>0</v>
      </c>
      <c r="AZ278" s="61" t="str">
        <f t="shared" si="247"/>
        <v>NA</v>
      </c>
      <c r="BA278" s="60">
        <f>COUNTIFS(配置清单!G:G,G278,配置清单!H:H,"IA",配置清单!N:N,"在岗",配置清单!P:P,"&lt;&gt;暂不胜任")</f>
        <v>0</v>
      </c>
      <c r="BB278" s="61" t="str">
        <f t="shared" si="248"/>
        <v>NA</v>
      </c>
      <c r="BC278" s="60">
        <f>COUNTIFS(配置清单!G:G,规划及评估!G278,配置清单!H:H,"产品经理",配置清单!N:N,"在岗")</f>
        <v>0</v>
      </c>
      <c r="BD278" s="61" t="str">
        <f t="shared" si="249"/>
        <v>NA</v>
      </c>
      <c r="BE278" s="60">
        <f>COUNTIFS(配置清单!G:G,G278,配置清单!H:H,"产品经理",配置清单!N:N,"在岗",配置清单!P:P,"&lt;&gt;暂不胜任")</f>
        <v>0</v>
      </c>
      <c r="BF278" s="61" t="str">
        <f t="shared" si="250"/>
        <v>NA</v>
      </c>
      <c r="BG278" s="63">
        <f t="shared" si="251"/>
        <v>3</v>
      </c>
      <c r="BH278" s="64">
        <f t="shared" si="252"/>
        <v>3</v>
      </c>
      <c r="BI278" s="64">
        <f t="shared" si="253"/>
        <v>3</v>
      </c>
      <c r="BJ278" s="64">
        <f t="shared" si="254"/>
        <v>1</v>
      </c>
      <c r="BK278" s="65">
        <f t="shared" si="255"/>
        <v>1</v>
      </c>
      <c r="BL278" s="66">
        <f t="shared" si="256"/>
        <v>0.33333333333333331</v>
      </c>
      <c r="BM278" s="92">
        <f t="shared" si="257"/>
        <v>1</v>
      </c>
      <c r="BN278" s="92">
        <f t="shared" si="258"/>
        <v>0</v>
      </c>
      <c r="BO278" s="92">
        <f t="shared" si="259"/>
        <v>0</v>
      </c>
      <c r="BP278" s="92">
        <f t="shared" si="260"/>
        <v>0</v>
      </c>
      <c r="BQ278" s="92">
        <f t="shared" si="261"/>
        <v>1</v>
      </c>
      <c r="BR278" s="92">
        <f t="shared" si="262"/>
        <v>1</v>
      </c>
      <c r="BS278" s="92">
        <f t="shared" si="263"/>
        <v>0</v>
      </c>
      <c r="BT278" s="92">
        <f t="shared" si="264"/>
        <v>0</v>
      </c>
      <c r="BU278" s="92">
        <f t="shared" si="265"/>
        <v>0</v>
      </c>
      <c r="BV278" s="92">
        <f t="shared" si="266"/>
        <v>0</v>
      </c>
      <c r="BW278" s="92">
        <f t="shared" si="267"/>
        <v>1</v>
      </c>
      <c r="BX278" s="92">
        <f t="shared" si="268"/>
        <v>0</v>
      </c>
      <c r="BY278" s="92">
        <f t="shared" si="269"/>
        <v>0</v>
      </c>
      <c r="BZ278" s="92">
        <f t="shared" si="270"/>
        <v>0</v>
      </c>
      <c r="CA278" s="92">
        <f t="shared" si="271"/>
        <v>0</v>
      </c>
      <c r="CB278" s="92">
        <f t="shared" si="272"/>
        <v>0</v>
      </c>
      <c r="CC278" s="92">
        <f t="shared" si="273"/>
        <v>0</v>
      </c>
      <c r="CD278" s="92">
        <f t="shared" si="274"/>
        <v>0</v>
      </c>
    </row>
    <row r="279" spans="1:82" hidden="1">
      <c r="A279" s="34">
        <v>65</v>
      </c>
      <c r="B279" s="34" t="s">
        <v>954</v>
      </c>
      <c r="C279" s="34" t="s">
        <v>3993</v>
      </c>
      <c r="D279" s="34" t="s">
        <v>217</v>
      </c>
      <c r="E279" s="34" t="s">
        <v>216</v>
      </c>
      <c r="F279" s="34" t="s">
        <v>4134</v>
      </c>
      <c r="G279" s="34" t="s">
        <v>4145</v>
      </c>
      <c r="H279" s="34" t="s">
        <v>7</v>
      </c>
      <c r="I279" s="34" t="s">
        <v>4</v>
      </c>
      <c r="J279" s="34" t="s">
        <v>34</v>
      </c>
      <c r="K279" s="34" t="s">
        <v>34</v>
      </c>
      <c r="L279" s="34" t="s">
        <v>5115</v>
      </c>
      <c r="M279" s="34" t="s">
        <v>4085</v>
      </c>
      <c r="N279" s="34">
        <v>1</v>
      </c>
      <c r="O279" s="34">
        <v>1</v>
      </c>
      <c r="P279" s="34">
        <v>1</v>
      </c>
      <c r="Q279" s="34">
        <v>0</v>
      </c>
      <c r="R279" s="34">
        <v>0</v>
      </c>
      <c r="S279" s="34">
        <v>1</v>
      </c>
      <c r="T279" s="34">
        <v>0</v>
      </c>
      <c r="U279" s="77">
        <v>0</v>
      </c>
      <c r="V279" s="34">
        <v>0</v>
      </c>
      <c r="W279" s="60">
        <f>COUNTIFS(配置清单!G:G,G279,配置清单!$H:$H,"PM",配置清单!$N:$N,"在岗")</f>
        <v>1</v>
      </c>
      <c r="X279" s="61">
        <f t="shared" si="233"/>
        <v>1</v>
      </c>
      <c r="Y279" s="60">
        <f>COUNTIFS(配置清单!$G:$G,G279,配置清单!$H:$H,"PM",配置清单!$N:$N,"在岗",配置清单!$P:$P,"&lt;&gt;暂不胜任")</f>
        <v>0</v>
      </c>
      <c r="Z279" s="61">
        <f t="shared" si="234"/>
        <v>0</v>
      </c>
      <c r="AA279" s="62">
        <f>COUNTIFS(配置清单!$G:$G,G279,配置清单!$H:$H,"SE",配置清单!$N:$N,"在岗")+COUNTIFS(配置清单!$G:$G,G279,配置清单!$H:$H,"SA",配置清单!$N:$N,"在岗")</f>
        <v>1</v>
      </c>
      <c r="AB279" s="61">
        <f t="shared" si="235"/>
        <v>1</v>
      </c>
      <c r="AC279" s="60">
        <f>COUNTIFS(配置清单!$G:$G,G279,配置清单!$H:$H,"SE",配置清单!$N:$N,"在岗",配置清单!$P:$P,"&lt;&gt;暂不胜任")+COUNTIFS(配置清单!$G:$G,G279,配置清单!$H:$H,"SA",配置清单!$N:$N,"在岗",配置清单!$P:$P,"&lt;&gt;暂不胜任")</f>
        <v>0</v>
      </c>
      <c r="AD279" s="61">
        <f t="shared" si="236"/>
        <v>0</v>
      </c>
      <c r="AE279" s="60">
        <f>COUNTIFS(配置清单!$G:$G,G279,配置清单!H:H,"MDE",配置清单!N:N,"在岗")</f>
        <v>1</v>
      </c>
      <c r="AF279" s="61">
        <f t="shared" si="237"/>
        <v>1</v>
      </c>
      <c r="AG279" s="60">
        <f>COUNTIFS(配置清单!$G:$G,G279,配置清单!$H:$H,"MDE",配置清单!$N:$N,"在岗",配置清单!$P:$P,"&lt;&gt;暂不胜任")</f>
        <v>0</v>
      </c>
      <c r="AH279" s="61">
        <f t="shared" si="238"/>
        <v>0</v>
      </c>
      <c r="AI279" s="62">
        <f>COUNTIFS(配置清单!G:G,G279,配置清单!H:H,"TPM",配置清单!N:N,"在岗")+COUNTIFS(配置清单!G:G,G279,配置清单!H:H,"TC",配置清单!N:N,"在岗")</f>
        <v>0</v>
      </c>
      <c r="AJ279" s="61" t="str">
        <f t="shared" si="239"/>
        <v>NA</v>
      </c>
      <c r="AK279" s="60">
        <f>COUNTIFS(配置清单!G:G,G279,配置清单!H:H,"TPM",配置清单!N:N,"在岗",配置清单!P:P,"&lt;&gt;暂不胜任")+COUNTIFS(配置清单!G:G,G279,配置清单!H:H,"TC",配置清单!N:N,"在岗",配置清单!P:P,"&lt;&gt;暂不胜任")</f>
        <v>0</v>
      </c>
      <c r="AL279" s="61" t="str">
        <f t="shared" si="240"/>
        <v>NA</v>
      </c>
      <c r="AM279" s="60">
        <f>COUNTIFS(配置清单!G:G,G279,配置清单!H:H,"TSE",配置清单!N:N,"在岗")</f>
        <v>0</v>
      </c>
      <c r="AN279" s="61" t="str">
        <f t="shared" si="241"/>
        <v>NA</v>
      </c>
      <c r="AO279" s="60">
        <f>COUNTIFS(配置清单!G:G,G279,配置清单!H:H,"TSE",配置清单!N:N,"在岗",配置清单!P:P,"&lt;&gt;暂不胜任")</f>
        <v>0</v>
      </c>
      <c r="AP279" s="61" t="str">
        <f t="shared" si="242"/>
        <v>NA</v>
      </c>
      <c r="AQ279" s="60">
        <f>COUNTIFS(配置清单!$G:$G,G279,配置清单!H:H,"QA",配置清单!N:N,"在岗")</f>
        <v>0</v>
      </c>
      <c r="AR279" s="61">
        <f t="shared" si="243"/>
        <v>0</v>
      </c>
      <c r="AS279" s="60">
        <f>COUNTIFS(配置清单!$G:$G,G279,配置清单!$H:$H,"QA",配置清单!$N:$N,"在岗",配置清单!$P:$P,"&lt;&gt;暂不胜任")</f>
        <v>0</v>
      </c>
      <c r="AT279" s="61">
        <f t="shared" si="244"/>
        <v>0</v>
      </c>
      <c r="AU279" s="60">
        <f>COUNTIFS(配置清单!G:G,规划及评估!G279,配置清单!H:H,"BA",配置清单!N:N,"在岗")</f>
        <v>0</v>
      </c>
      <c r="AV279" s="61" t="str">
        <f t="shared" si="245"/>
        <v>NA</v>
      </c>
      <c r="AW279" s="60">
        <f>COUNTIFS(配置清单!G:G,G279,配置清单!H:H,"BA",配置清单!N:N,"在岗",配置清单!P:P,"&lt;&gt;暂不胜任")</f>
        <v>0</v>
      </c>
      <c r="AX279" s="61" t="str">
        <f t="shared" si="246"/>
        <v>NA</v>
      </c>
      <c r="AY279" s="60">
        <f>COUNTIFS(配置清单!G:G,规划及评估!G279,配置清单!H:H,"IA",配置清单!N:N,"在岗")</f>
        <v>0</v>
      </c>
      <c r="AZ279" s="61" t="str">
        <f t="shared" si="247"/>
        <v>NA</v>
      </c>
      <c r="BA279" s="60">
        <f>COUNTIFS(配置清单!G:G,G279,配置清单!H:H,"IA",配置清单!N:N,"在岗",配置清单!P:P,"&lt;&gt;暂不胜任")</f>
        <v>0</v>
      </c>
      <c r="BB279" s="61" t="str">
        <f t="shared" si="248"/>
        <v>NA</v>
      </c>
      <c r="BC279" s="60">
        <f>COUNTIFS(配置清单!G:G,规划及评估!G279,配置清单!H:H,"产品经理",配置清单!N:N,"在岗")</f>
        <v>0</v>
      </c>
      <c r="BD279" s="61" t="str">
        <f t="shared" si="249"/>
        <v>NA</v>
      </c>
      <c r="BE279" s="60">
        <f>COUNTIFS(配置清单!G:G,G279,配置清单!H:H,"产品经理",配置清单!N:N,"在岗",配置清单!P:P,"&lt;&gt;暂不胜任")</f>
        <v>0</v>
      </c>
      <c r="BF279" s="61" t="str">
        <f t="shared" si="250"/>
        <v>NA</v>
      </c>
      <c r="BG279" s="63">
        <f t="shared" si="251"/>
        <v>4</v>
      </c>
      <c r="BH279" s="64">
        <f t="shared" si="252"/>
        <v>3</v>
      </c>
      <c r="BI279" s="64">
        <f t="shared" si="253"/>
        <v>3</v>
      </c>
      <c r="BJ279" s="64">
        <f t="shared" si="254"/>
        <v>0</v>
      </c>
      <c r="BK279" s="65">
        <f t="shared" si="255"/>
        <v>0.75</v>
      </c>
      <c r="BL279" s="66">
        <f t="shared" si="256"/>
        <v>0</v>
      </c>
      <c r="BM279" s="92">
        <f t="shared" si="257"/>
        <v>1</v>
      </c>
      <c r="BN279" s="92">
        <f t="shared" si="258"/>
        <v>0</v>
      </c>
      <c r="BO279" s="92">
        <f t="shared" si="259"/>
        <v>1</v>
      </c>
      <c r="BP279" s="92">
        <f t="shared" si="260"/>
        <v>0</v>
      </c>
      <c r="BQ279" s="92">
        <f t="shared" si="261"/>
        <v>1</v>
      </c>
      <c r="BR279" s="92">
        <f t="shared" si="262"/>
        <v>0</v>
      </c>
      <c r="BS279" s="92">
        <f t="shared" si="263"/>
        <v>0</v>
      </c>
      <c r="BT279" s="92">
        <f t="shared" si="264"/>
        <v>0</v>
      </c>
      <c r="BU279" s="92">
        <f t="shared" si="265"/>
        <v>0</v>
      </c>
      <c r="BV279" s="92">
        <f t="shared" si="266"/>
        <v>0</v>
      </c>
      <c r="BW279" s="92">
        <f t="shared" si="267"/>
        <v>0</v>
      </c>
      <c r="BX279" s="92">
        <f t="shared" si="268"/>
        <v>0</v>
      </c>
      <c r="BY279" s="92">
        <f t="shared" si="269"/>
        <v>0</v>
      </c>
      <c r="BZ279" s="92">
        <f t="shared" si="270"/>
        <v>0</v>
      </c>
      <c r="CA279" s="92">
        <f t="shared" si="271"/>
        <v>0</v>
      </c>
      <c r="CB279" s="92">
        <f t="shared" si="272"/>
        <v>0</v>
      </c>
      <c r="CC279" s="92">
        <f t="shared" si="273"/>
        <v>0</v>
      </c>
      <c r="CD279" s="92">
        <f t="shared" si="274"/>
        <v>0</v>
      </c>
    </row>
    <row r="280" spans="1:82" hidden="1">
      <c r="A280" s="34">
        <v>66</v>
      </c>
      <c r="B280" s="34" t="s">
        <v>954</v>
      </c>
      <c r="C280" s="34" t="s">
        <v>3993</v>
      </c>
      <c r="D280" s="34" t="s">
        <v>217</v>
      </c>
      <c r="E280" s="34" t="s">
        <v>216</v>
      </c>
      <c r="F280" s="34" t="s">
        <v>4263</v>
      </c>
      <c r="G280" s="34" t="s">
        <v>4264</v>
      </c>
      <c r="H280" s="34" t="s">
        <v>7</v>
      </c>
      <c r="I280" s="34" t="s">
        <v>4</v>
      </c>
      <c r="J280" s="34" t="s">
        <v>34</v>
      </c>
      <c r="K280" s="34" t="s">
        <v>34</v>
      </c>
      <c r="L280" s="34" t="s">
        <v>5121</v>
      </c>
      <c r="M280" s="34" t="s">
        <v>194</v>
      </c>
      <c r="N280" s="34">
        <v>1</v>
      </c>
      <c r="O280" s="34">
        <v>0</v>
      </c>
      <c r="P280" s="34">
        <v>0</v>
      </c>
      <c r="Q280" s="34">
        <v>0</v>
      </c>
      <c r="R280" s="34">
        <v>0</v>
      </c>
      <c r="S280" s="34">
        <v>0</v>
      </c>
      <c r="T280" s="34">
        <v>0</v>
      </c>
      <c r="U280" s="77">
        <v>0</v>
      </c>
      <c r="V280" s="34">
        <v>0</v>
      </c>
      <c r="W280" s="60">
        <f>COUNTIFS(配置清单!G:G,G280,配置清单!$H:$H,"PM",配置清单!$N:$N,"在岗")</f>
        <v>1</v>
      </c>
      <c r="X280" s="61">
        <f t="shared" si="233"/>
        <v>1</v>
      </c>
      <c r="Y280" s="60">
        <f>COUNTIFS(配置清单!$G:$G,G280,配置清单!$H:$H,"PM",配置清单!$N:$N,"在岗",配置清单!$P:$P,"&lt;&gt;暂不胜任")</f>
        <v>0</v>
      </c>
      <c r="Z280" s="61">
        <f t="shared" si="234"/>
        <v>0</v>
      </c>
      <c r="AA280" s="62">
        <f>COUNTIFS(配置清单!$G:$G,G280,配置清单!$H:$H,"SE",配置清单!$N:$N,"在岗")+COUNTIFS(配置清单!$G:$G,G280,配置清单!$H:$H,"SA",配置清单!$N:$N,"在岗")</f>
        <v>0</v>
      </c>
      <c r="AB280" s="61" t="str">
        <f t="shared" si="235"/>
        <v>NA</v>
      </c>
      <c r="AC280" s="60">
        <f>COUNTIFS(配置清单!$G:$G,G280,配置清单!$H:$H,"SE",配置清单!$N:$N,"在岗",配置清单!$P:$P,"&lt;&gt;暂不胜任")+COUNTIFS(配置清单!$G:$G,G280,配置清单!$H:$H,"SA",配置清单!$N:$N,"在岗",配置清单!$P:$P,"&lt;&gt;暂不胜任")</f>
        <v>0</v>
      </c>
      <c r="AD280" s="61" t="str">
        <f t="shared" si="236"/>
        <v>NA</v>
      </c>
      <c r="AE280" s="60">
        <f>COUNTIFS(配置清单!$G:$G,G280,配置清单!H:H,"MDE",配置清单!N:N,"在岗")</f>
        <v>0</v>
      </c>
      <c r="AF280" s="61" t="str">
        <f t="shared" si="237"/>
        <v>NA</v>
      </c>
      <c r="AG280" s="60">
        <f>COUNTIFS(配置清单!$G:$G,G280,配置清单!$H:$H,"MDE",配置清单!$N:$N,"在岗",配置清单!$P:$P,"&lt;&gt;暂不胜任")</f>
        <v>0</v>
      </c>
      <c r="AH280" s="61" t="str">
        <f t="shared" si="238"/>
        <v>NA</v>
      </c>
      <c r="AI280" s="62">
        <f>COUNTIFS(配置清单!G:G,G280,配置清单!H:H,"TPM",配置清单!N:N,"在岗")+COUNTIFS(配置清单!G:G,G280,配置清单!H:H,"TC",配置清单!N:N,"在岗")</f>
        <v>0</v>
      </c>
      <c r="AJ280" s="61" t="str">
        <f t="shared" si="239"/>
        <v>NA</v>
      </c>
      <c r="AK280" s="60">
        <f>COUNTIFS(配置清单!G:G,G280,配置清单!H:H,"TPM",配置清单!N:N,"在岗",配置清单!P:P,"&lt;&gt;暂不胜任")+COUNTIFS(配置清单!G:G,G280,配置清单!H:H,"TC",配置清单!N:N,"在岗",配置清单!P:P,"&lt;&gt;暂不胜任")</f>
        <v>0</v>
      </c>
      <c r="AL280" s="61" t="str">
        <f t="shared" si="240"/>
        <v>NA</v>
      </c>
      <c r="AM280" s="60">
        <f>COUNTIFS(配置清单!G:G,G280,配置清单!H:H,"TSE",配置清单!N:N,"在岗")</f>
        <v>0</v>
      </c>
      <c r="AN280" s="61" t="str">
        <f t="shared" si="241"/>
        <v>NA</v>
      </c>
      <c r="AO280" s="60">
        <f>COUNTIFS(配置清单!G:G,G280,配置清单!H:H,"TSE",配置清单!N:N,"在岗",配置清单!P:P,"&lt;&gt;暂不胜任")</f>
        <v>0</v>
      </c>
      <c r="AP280" s="61" t="str">
        <f t="shared" si="242"/>
        <v>NA</v>
      </c>
      <c r="AQ280" s="60">
        <f>COUNTIFS(配置清单!$G:$G,G280,配置清单!H:H,"QA",配置清单!N:N,"在岗")</f>
        <v>0</v>
      </c>
      <c r="AR280" s="61" t="str">
        <f t="shared" si="243"/>
        <v>NA</v>
      </c>
      <c r="AS280" s="60">
        <f>COUNTIFS(配置清单!$G:$G,G280,配置清单!$H:$H,"QA",配置清单!$N:$N,"在岗",配置清单!$P:$P,"&lt;&gt;暂不胜任")</f>
        <v>0</v>
      </c>
      <c r="AT280" s="61" t="str">
        <f t="shared" si="244"/>
        <v>NA</v>
      </c>
      <c r="AU280" s="60">
        <f>COUNTIFS(配置清单!G:G,规划及评估!G280,配置清单!H:H,"BA",配置清单!N:N,"在岗")</f>
        <v>0</v>
      </c>
      <c r="AV280" s="61" t="str">
        <f t="shared" si="245"/>
        <v>NA</v>
      </c>
      <c r="AW280" s="60">
        <f>COUNTIFS(配置清单!G:G,G280,配置清单!H:H,"BA",配置清单!N:N,"在岗",配置清单!P:P,"&lt;&gt;暂不胜任")</f>
        <v>0</v>
      </c>
      <c r="AX280" s="61" t="str">
        <f t="shared" si="246"/>
        <v>NA</v>
      </c>
      <c r="AY280" s="60">
        <f>COUNTIFS(配置清单!G:G,规划及评估!G280,配置清单!H:H,"IA",配置清单!N:N,"在岗")</f>
        <v>0</v>
      </c>
      <c r="AZ280" s="61" t="str">
        <f t="shared" si="247"/>
        <v>NA</v>
      </c>
      <c r="BA280" s="60">
        <f>COUNTIFS(配置清单!G:G,G280,配置清单!H:H,"IA",配置清单!N:N,"在岗",配置清单!P:P,"&lt;&gt;暂不胜任")</f>
        <v>0</v>
      </c>
      <c r="BB280" s="61" t="str">
        <f t="shared" si="248"/>
        <v>NA</v>
      </c>
      <c r="BC280" s="60">
        <f>COUNTIFS(配置清单!G:G,规划及评估!G280,配置清单!H:H,"产品经理",配置清单!N:N,"在岗")</f>
        <v>0</v>
      </c>
      <c r="BD280" s="61" t="str">
        <f t="shared" si="249"/>
        <v>NA</v>
      </c>
      <c r="BE280" s="60">
        <f>COUNTIFS(配置清单!G:G,G280,配置清单!H:H,"产品经理",配置清单!N:N,"在岗",配置清单!P:P,"&lt;&gt;暂不胜任")</f>
        <v>0</v>
      </c>
      <c r="BF280" s="61" t="str">
        <f t="shared" si="250"/>
        <v>NA</v>
      </c>
      <c r="BG280" s="63">
        <f t="shared" si="251"/>
        <v>1</v>
      </c>
      <c r="BH280" s="64">
        <f t="shared" si="252"/>
        <v>1</v>
      </c>
      <c r="BI280" s="64">
        <f t="shared" si="253"/>
        <v>1</v>
      </c>
      <c r="BJ280" s="64">
        <f t="shared" si="254"/>
        <v>0</v>
      </c>
      <c r="BK280" s="65">
        <f t="shared" si="255"/>
        <v>1</v>
      </c>
      <c r="BL280" s="66">
        <f t="shared" si="256"/>
        <v>0</v>
      </c>
      <c r="BM280" s="92">
        <f t="shared" si="257"/>
        <v>1</v>
      </c>
      <c r="BN280" s="92">
        <f t="shared" si="258"/>
        <v>0</v>
      </c>
      <c r="BO280" s="92">
        <f t="shared" si="259"/>
        <v>0</v>
      </c>
      <c r="BP280" s="92">
        <f t="shared" si="260"/>
        <v>0</v>
      </c>
      <c r="BQ280" s="92">
        <f t="shared" si="261"/>
        <v>0</v>
      </c>
      <c r="BR280" s="92">
        <f t="shared" si="262"/>
        <v>0</v>
      </c>
      <c r="BS280" s="92">
        <f t="shared" si="263"/>
        <v>0</v>
      </c>
      <c r="BT280" s="92">
        <f t="shared" si="264"/>
        <v>0</v>
      </c>
      <c r="BU280" s="92">
        <f t="shared" si="265"/>
        <v>0</v>
      </c>
      <c r="BV280" s="92">
        <f t="shared" si="266"/>
        <v>0</v>
      </c>
      <c r="BW280" s="92">
        <f t="shared" si="267"/>
        <v>0</v>
      </c>
      <c r="BX280" s="92">
        <f t="shared" si="268"/>
        <v>0</v>
      </c>
      <c r="BY280" s="92">
        <f t="shared" si="269"/>
        <v>0</v>
      </c>
      <c r="BZ280" s="92">
        <f t="shared" si="270"/>
        <v>0</v>
      </c>
      <c r="CA280" s="92">
        <f t="shared" si="271"/>
        <v>0</v>
      </c>
      <c r="CB280" s="92">
        <f t="shared" si="272"/>
        <v>0</v>
      </c>
      <c r="CC280" s="92">
        <f t="shared" si="273"/>
        <v>0</v>
      </c>
      <c r="CD280" s="92">
        <f t="shared" si="274"/>
        <v>0</v>
      </c>
    </row>
    <row r="281" spans="1:82" hidden="1">
      <c r="A281" s="34">
        <v>67</v>
      </c>
      <c r="B281" s="34" t="s">
        <v>954</v>
      </c>
      <c r="C281" s="34" t="s">
        <v>3993</v>
      </c>
      <c r="D281" s="34" t="s">
        <v>217</v>
      </c>
      <c r="E281" s="34" t="s">
        <v>216</v>
      </c>
      <c r="F281" s="34" t="s">
        <v>4171</v>
      </c>
      <c r="G281" s="34" t="s">
        <v>4270</v>
      </c>
      <c r="H281" s="34" t="s">
        <v>7</v>
      </c>
      <c r="I281" s="34" t="s">
        <v>4</v>
      </c>
      <c r="J281" s="34" t="s">
        <v>34</v>
      </c>
      <c r="K281" s="34" t="s">
        <v>34</v>
      </c>
      <c r="L281" s="34" t="s">
        <v>944</v>
      </c>
      <c r="M281" s="34" t="s">
        <v>4163</v>
      </c>
      <c r="N281" s="34">
        <v>1</v>
      </c>
      <c r="O281" s="34">
        <v>0</v>
      </c>
      <c r="P281" s="34">
        <v>1</v>
      </c>
      <c r="Q281" s="34">
        <v>0</v>
      </c>
      <c r="R281" s="34">
        <v>1</v>
      </c>
      <c r="S281" s="34">
        <v>1</v>
      </c>
      <c r="T281" s="34">
        <v>0</v>
      </c>
      <c r="U281" s="77">
        <v>0</v>
      </c>
      <c r="V281" s="34">
        <v>0</v>
      </c>
      <c r="W281" s="60">
        <f>COUNTIFS(配置清单!G:G,G281,配置清单!$H:$H,"PM",配置清单!$N:$N,"在岗")</f>
        <v>1</v>
      </c>
      <c r="X281" s="61">
        <f t="shared" si="233"/>
        <v>1</v>
      </c>
      <c r="Y281" s="60">
        <f>COUNTIFS(配置清单!$G:$G,G281,配置清单!$H:$H,"PM",配置清单!$N:$N,"在岗",配置清单!$P:$P,"&lt;&gt;暂不胜任")</f>
        <v>1</v>
      </c>
      <c r="Z281" s="61">
        <f t="shared" si="234"/>
        <v>1</v>
      </c>
      <c r="AA281" s="62">
        <f>COUNTIFS(配置清单!$G:$G,G281,配置清单!$H:$H,"SE",配置清单!$N:$N,"在岗")+COUNTIFS(配置清单!$G:$G,G281,配置清单!$H:$H,"SA",配置清单!$N:$N,"在岗")</f>
        <v>0</v>
      </c>
      <c r="AB281" s="61" t="str">
        <f t="shared" si="235"/>
        <v>NA</v>
      </c>
      <c r="AC281" s="60">
        <f>COUNTIFS(配置清单!$G:$G,G281,配置清单!$H:$H,"SE",配置清单!$N:$N,"在岗",配置清单!$P:$P,"&lt;&gt;暂不胜任")+COUNTIFS(配置清单!$G:$G,G281,配置清单!$H:$H,"SA",配置清单!$N:$N,"在岗",配置清单!$P:$P,"&lt;&gt;暂不胜任")</f>
        <v>0</v>
      </c>
      <c r="AD281" s="61" t="str">
        <f t="shared" si="236"/>
        <v>NA</v>
      </c>
      <c r="AE281" s="60">
        <f>COUNTIFS(配置清单!$G:$G,G281,配置清单!H:H,"MDE",配置清单!N:N,"在岗")</f>
        <v>1</v>
      </c>
      <c r="AF281" s="61">
        <f t="shared" si="237"/>
        <v>1</v>
      </c>
      <c r="AG281" s="60">
        <f>COUNTIFS(配置清单!$G:$G,G281,配置清单!$H:$H,"MDE",配置清单!$N:$N,"在岗",配置清单!$P:$P,"&lt;&gt;暂不胜任")</f>
        <v>1</v>
      </c>
      <c r="AH281" s="61">
        <f t="shared" si="238"/>
        <v>1</v>
      </c>
      <c r="AI281" s="62">
        <f>COUNTIFS(配置清单!G:G,G281,配置清单!H:H,"TPM",配置清单!N:N,"在岗")+COUNTIFS(配置清单!G:G,G281,配置清单!H:H,"TC",配置清单!N:N,"在岗")</f>
        <v>0</v>
      </c>
      <c r="AJ281" s="61" t="str">
        <f t="shared" si="239"/>
        <v>NA</v>
      </c>
      <c r="AK281" s="60">
        <f>COUNTIFS(配置清单!G:G,G281,配置清单!H:H,"TPM",配置清单!N:N,"在岗",配置清单!P:P,"&lt;&gt;暂不胜任")+COUNTIFS(配置清单!G:G,G281,配置清单!H:H,"TC",配置清单!N:N,"在岗",配置清单!P:P,"&lt;&gt;暂不胜任")</f>
        <v>0</v>
      </c>
      <c r="AL281" s="61" t="str">
        <f t="shared" si="240"/>
        <v>NA</v>
      </c>
      <c r="AM281" s="60">
        <f>COUNTIFS(配置清单!G:G,G281,配置清单!H:H,"TSE",配置清单!N:N,"在岗")</f>
        <v>1</v>
      </c>
      <c r="AN281" s="61">
        <f t="shared" si="241"/>
        <v>1</v>
      </c>
      <c r="AO281" s="60">
        <f>COUNTIFS(配置清单!G:G,G281,配置清单!H:H,"TSE",配置清单!N:N,"在岗",配置清单!P:P,"&lt;&gt;暂不胜任")</f>
        <v>1</v>
      </c>
      <c r="AP281" s="61">
        <f t="shared" si="242"/>
        <v>1</v>
      </c>
      <c r="AQ281" s="60">
        <f>COUNTIFS(配置清单!$G:$G,G281,配置清单!H:H,"QA",配置清单!N:N,"在岗")</f>
        <v>1</v>
      </c>
      <c r="AR281" s="61">
        <f t="shared" si="243"/>
        <v>1</v>
      </c>
      <c r="AS281" s="60">
        <f>COUNTIFS(配置清单!$G:$G,G281,配置清单!$H:$H,"QA",配置清单!$N:$N,"在岗",配置清单!$P:$P,"&lt;&gt;暂不胜任")</f>
        <v>1</v>
      </c>
      <c r="AT281" s="61">
        <f t="shared" si="244"/>
        <v>1</v>
      </c>
      <c r="AU281" s="60">
        <f>COUNTIFS(配置清单!G:G,规划及评估!G281,配置清单!H:H,"BA",配置清单!N:N,"在岗")</f>
        <v>0</v>
      </c>
      <c r="AV281" s="61" t="str">
        <f t="shared" si="245"/>
        <v>NA</v>
      </c>
      <c r="AW281" s="60">
        <f>COUNTIFS(配置清单!G:G,G281,配置清单!H:H,"BA",配置清单!N:N,"在岗",配置清单!P:P,"&lt;&gt;暂不胜任")</f>
        <v>0</v>
      </c>
      <c r="AX281" s="61" t="str">
        <f t="shared" si="246"/>
        <v>NA</v>
      </c>
      <c r="AY281" s="60">
        <f>COUNTIFS(配置清单!G:G,规划及评估!G281,配置清单!H:H,"IA",配置清单!N:N,"在岗")</f>
        <v>0</v>
      </c>
      <c r="AZ281" s="61" t="str">
        <f t="shared" si="247"/>
        <v>NA</v>
      </c>
      <c r="BA281" s="60">
        <f>COUNTIFS(配置清单!G:G,G281,配置清单!H:H,"IA",配置清单!N:N,"在岗",配置清单!P:P,"&lt;&gt;暂不胜任")</f>
        <v>0</v>
      </c>
      <c r="BB281" s="61" t="str">
        <f t="shared" si="248"/>
        <v>NA</v>
      </c>
      <c r="BC281" s="60">
        <f>COUNTIFS(配置清单!G:G,规划及评估!G281,配置清单!H:H,"产品经理",配置清单!N:N,"在岗")</f>
        <v>0</v>
      </c>
      <c r="BD281" s="61" t="str">
        <f t="shared" si="249"/>
        <v>NA</v>
      </c>
      <c r="BE281" s="60">
        <f>COUNTIFS(配置清单!G:G,G281,配置清单!H:H,"产品经理",配置清单!N:N,"在岗",配置清单!P:P,"&lt;&gt;暂不胜任")</f>
        <v>0</v>
      </c>
      <c r="BF281" s="61" t="str">
        <f t="shared" si="250"/>
        <v>NA</v>
      </c>
      <c r="BG281" s="63">
        <f t="shared" si="251"/>
        <v>4</v>
      </c>
      <c r="BH281" s="64">
        <f t="shared" si="252"/>
        <v>4</v>
      </c>
      <c r="BI281" s="64">
        <f t="shared" si="253"/>
        <v>4</v>
      </c>
      <c r="BJ281" s="64">
        <f t="shared" si="254"/>
        <v>4</v>
      </c>
      <c r="BK281" s="65">
        <f t="shared" si="255"/>
        <v>1</v>
      </c>
      <c r="BL281" s="66">
        <f t="shared" si="256"/>
        <v>1</v>
      </c>
      <c r="BM281" s="92">
        <f t="shared" si="257"/>
        <v>1</v>
      </c>
      <c r="BN281" s="92">
        <f t="shared" si="258"/>
        <v>1</v>
      </c>
      <c r="BO281" s="92">
        <f t="shared" si="259"/>
        <v>0</v>
      </c>
      <c r="BP281" s="92">
        <f t="shared" si="260"/>
        <v>0</v>
      </c>
      <c r="BQ281" s="92">
        <f t="shared" si="261"/>
        <v>1</v>
      </c>
      <c r="BR281" s="92">
        <f t="shared" si="262"/>
        <v>1</v>
      </c>
      <c r="BS281" s="92">
        <f t="shared" si="263"/>
        <v>0</v>
      </c>
      <c r="BT281" s="92">
        <f t="shared" si="264"/>
        <v>0</v>
      </c>
      <c r="BU281" s="92">
        <f t="shared" si="265"/>
        <v>1</v>
      </c>
      <c r="BV281" s="92">
        <f t="shared" si="266"/>
        <v>1</v>
      </c>
      <c r="BW281" s="92">
        <f t="shared" si="267"/>
        <v>1</v>
      </c>
      <c r="BX281" s="92">
        <f t="shared" si="268"/>
        <v>1</v>
      </c>
      <c r="BY281" s="92">
        <f t="shared" si="269"/>
        <v>0</v>
      </c>
      <c r="BZ281" s="92">
        <f t="shared" si="270"/>
        <v>0</v>
      </c>
      <c r="CA281" s="92">
        <f t="shared" si="271"/>
        <v>0</v>
      </c>
      <c r="CB281" s="92">
        <f t="shared" si="272"/>
        <v>0</v>
      </c>
      <c r="CC281" s="92">
        <f t="shared" si="273"/>
        <v>0</v>
      </c>
      <c r="CD281" s="92">
        <f t="shared" si="274"/>
        <v>0</v>
      </c>
    </row>
    <row r="282" spans="1:82" hidden="1">
      <c r="A282" s="34">
        <v>68</v>
      </c>
      <c r="B282" s="34" t="s">
        <v>954</v>
      </c>
      <c r="C282" s="34" t="s">
        <v>3993</v>
      </c>
      <c r="D282" s="34" t="s">
        <v>217</v>
      </c>
      <c r="E282" s="34" t="s">
        <v>216</v>
      </c>
      <c r="F282" s="34" t="s">
        <v>4173</v>
      </c>
      <c r="G282" s="34" t="s">
        <v>4271</v>
      </c>
      <c r="H282" s="34" t="s">
        <v>4</v>
      </c>
      <c r="I282" s="34" t="s">
        <v>4</v>
      </c>
      <c r="J282" s="34" t="s">
        <v>34</v>
      </c>
      <c r="K282" s="34" t="s">
        <v>34</v>
      </c>
      <c r="L282" s="34" t="s">
        <v>5120</v>
      </c>
      <c r="M282" s="34" t="s">
        <v>4159</v>
      </c>
      <c r="N282" s="34">
        <v>1</v>
      </c>
      <c r="O282" s="34">
        <v>0</v>
      </c>
      <c r="P282" s="34">
        <v>1</v>
      </c>
      <c r="Q282" s="34">
        <v>0</v>
      </c>
      <c r="R282" s="34">
        <v>0</v>
      </c>
      <c r="S282" s="34">
        <v>0</v>
      </c>
      <c r="T282" s="34">
        <v>0</v>
      </c>
      <c r="U282" s="77">
        <v>0</v>
      </c>
      <c r="V282" s="34">
        <v>0</v>
      </c>
      <c r="W282" s="60">
        <f>COUNTIFS(配置清单!G:G,G282,配置清单!$H:$H,"PM",配置清单!$N:$N,"在岗")</f>
        <v>1</v>
      </c>
      <c r="X282" s="61">
        <f t="shared" si="233"/>
        <v>1</v>
      </c>
      <c r="Y282" s="60">
        <f>COUNTIFS(配置清单!$G:$G,G282,配置清单!$H:$H,"PM",配置清单!$N:$N,"在岗",配置清单!$P:$P,"&lt;&gt;暂不胜任")</f>
        <v>1</v>
      </c>
      <c r="Z282" s="61">
        <f t="shared" si="234"/>
        <v>1</v>
      </c>
      <c r="AA282" s="62">
        <f>COUNTIFS(配置清单!$G:$G,G282,配置清单!$H:$H,"SE",配置清单!$N:$N,"在岗")+COUNTIFS(配置清单!$G:$G,G282,配置清单!$H:$H,"SA",配置清单!$N:$N,"在岗")</f>
        <v>0</v>
      </c>
      <c r="AB282" s="61" t="str">
        <f t="shared" si="235"/>
        <v>NA</v>
      </c>
      <c r="AC282" s="60">
        <f>COUNTIFS(配置清单!$G:$G,G282,配置清单!$H:$H,"SE",配置清单!$N:$N,"在岗",配置清单!$P:$P,"&lt;&gt;暂不胜任")+COUNTIFS(配置清单!$G:$G,G282,配置清单!$H:$H,"SA",配置清单!$N:$N,"在岗",配置清单!$P:$P,"&lt;&gt;暂不胜任")</f>
        <v>0</v>
      </c>
      <c r="AD282" s="61" t="str">
        <f t="shared" si="236"/>
        <v>NA</v>
      </c>
      <c r="AE282" s="60">
        <f>COUNTIFS(配置清单!$G:$G,G282,配置清单!H:H,"MDE",配置清单!N:N,"在岗")</f>
        <v>1</v>
      </c>
      <c r="AF282" s="61">
        <f t="shared" si="237"/>
        <v>1</v>
      </c>
      <c r="AG282" s="60">
        <f>COUNTIFS(配置清单!$G:$G,G282,配置清单!$H:$H,"MDE",配置清单!$N:$N,"在岗",配置清单!$P:$P,"&lt;&gt;暂不胜任")</f>
        <v>1</v>
      </c>
      <c r="AH282" s="61">
        <f t="shared" si="238"/>
        <v>1</v>
      </c>
      <c r="AI282" s="62">
        <f>COUNTIFS(配置清单!G:G,G282,配置清单!H:H,"TPM",配置清单!N:N,"在岗")+COUNTIFS(配置清单!G:G,G282,配置清单!H:H,"TC",配置清单!N:N,"在岗")</f>
        <v>0</v>
      </c>
      <c r="AJ282" s="61" t="str">
        <f t="shared" si="239"/>
        <v>NA</v>
      </c>
      <c r="AK282" s="60">
        <f>COUNTIFS(配置清单!G:G,G282,配置清单!H:H,"TPM",配置清单!N:N,"在岗",配置清单!P:P,"&lt;&gt;暂不胜任")+COUNTIFS(配置清单!G:G,G282,配置清单!H:H,"TC",配置清单!N:N,"在岗",配置清单!P:P,"&lt;&gt;暂不胜任")</f>
        <v>0</v>
      </c>
      <c r="AL282" s="61" t="str">
        <f t="shared" si="240"/>
        <v>NA</v>
      </c>
      <c r="AM282" s="60">
        <f>COUNTIFS(配置清单!G:G,G282,配置清单!H:H,"TSE",配置清单!N:N,"在岗")</f>
        <v>0</v>
      </c>
      <c r="AN282" s="61" t="str">
        <f t="shared" si="241"/>
        <v>NA</v>
      </c>
      <c r="AO282" s="60">
        <f>COUNTIFS(配置清单!G:G,G282,配置清单!H:H,"TSE",配置清单!N:N,"在岗",配置清单!P:P,"&lt;&gt;暂不胜任")</f>
        <v>0</v>
      </c>
      <c r="AP282" s="61" t="str">
        <f t="shared" si="242"/>
        <v>NA</v>
      </c>
      <c r="AQ282" s="60">
        <f>COUNTIFS(配置清单!$G:$G,G282,配置清单!H:H,"QA",配置清单!N:N,"在岗")</f>
        <v>1</v>
      </c>
      <c r="AR282" s="61" t="str">
        <f t="shared" si="243"/>
        <v>NA</v>
      </c>
      <c r="AS282" s="60">
        <f>COUNTIFS(配置清单!$G:$G,G282,配置清单!$H:$H,"QA",配置清单!$N:$N,"在岗",配置清单!$P:$P,"&lt;&gt;暂不胜任")</f>
        <v>0</v>
      </c>
      <c r="AT282" s="61" t="str">
        <f t="shared" si="244"/>
        <v>NA</v>
      </c>
      <c r="AU282" s="60">
        <f>COUNTIFS(配置清单!G:G,规划及评估!G282,配置清单!H:H,"BA",配置清单!N:N,"在岗")</f>
        <v>0</v>
      </c>
      <c r="AV282" s="61" t="str">
        <f t="shared" si="245"/>
        <v>NA</v>
      </c>
      <c r="AW282" s="60">
        <f>COUNTIFS(配置清单!G:G,G282,配置清单!H:H,"BA",配置清单!N:N,"在岗",配置清单!P:P,"&lt;&gt;暂不胜任")</f>
        <v>0</v>
      </c>
      <c r="AX282" s="61" t="str">
        <f t="shared" si="246"/>
        <v>NA</v>
      </c>
      <c r="AY282" s="60">
        <f>COUNTIFS(配置清单!G:G,规划及评估!G282,配置清单!H:H,"IA",配置清单!N:N,"在岗")</f>
        <v>0</v>
      </c>
      <c r="AZ282" s="61" t="str">
        <f t="shared" si="247"/>
        <v>NA</v>
      </c>
      <c r="BA282" s="60">
        <f>COUNTIFS(配置清单!G:G,G282,配置清单!H:H,"IA",配置清单!N:N,"在岗",配置清单!P:P,"&lt;&gt;暂不胜任")</f>
        <v>0</v>
      </c>
      <c r="BB282" s="61" t="str">
        <f t="shared" si="248"/>
        <v>NA</v>
      </c>
      <c r="BC282" s="60">
        <f>COUNTIFS(配置清单!G:G,规划及评估!G282,配置清单!H:H,"产品经理",配置清单!N:N,"在岗")</f>
        <v>0</v>
      </c>
      <c r="BD282" s="61" t="str">
        <f t="shared" si="249"/>
        <v>NA</v>
      </c>
      <c r="BE282" s="60">
        <f>COUNTIFS(配置清单!G:G,G282,配置清单!H:H,"产品经理",配置清单!N:N,"在岗",配置清单!P:P,"&lt;&gt;暂不胜任")</f>
        <v>0</v>
      </c>
      <c r="BF282" s="61" t="str">
        <f t="shared" si="250"/>
        <v>NA</v>
      </c>
      <c r="BG282" s="63">
        <f t="shared" si="251"/>
        <v>2</v>
      </c>
      <c r="BH282" s="64">
        <f t="shared" si="252"/>
        <v>2</v>
      </c>
      <c r="BI282" s="64">
        <f t="shared" si="253"/>
        <v>2</v>
      </c>
      <c r="BJ282" s="64">
        <f t="shared" si="254"/>
        <v>2</v>
      </c>
      <c r="BK282" s="65">
        <f t="shared" si="255"/>
        <v>1</v>
      </c>
      <c r="BL282" s="66">
        <f t="shared" si="256"/>
        <v>1</v>
      </c>
      <c r="BM282" s="92">
        <f t="shared" si="257"/>
        <v>1</v>
      </c>
      <c r="BN282" s="92">
        <f t="shared" si="258"/>
        <v>1</v>
      </c>
      <c r="BO282" s="92">
        <f t="shared" si="259"/>
        <v>0</v>
      </c>
      <c r="BP282" s="92">
        <f t="shared" si="260"/>
        <v>0</v>
      </c>
      <c r="BQ282" s="92">
        <f t="shared" si="261"/>
        <v>1</v>
      </c>
      <c r="BR282" s="92">
        <f t="shared" si="262"/>
        <v>1</v>
      </c>
      <c r="BS282" s="92">
        <f t="shared" si="263"/>
        <v>0</v>
      </c>
      <c r="BT282" s="92">
        <f t="shared" si="264"/>
        <v>0</v>
      </c>
      <c r="BU282" s="92">
        <f t="shared" si="265"/>
        <v>0</v>
      </c>
      <c r="BV282" s="92">
        <f t="shared" si="266"/>
        <v>0</v>
      </c>
      <c r="BW282" s="92">
        <f t="shared" si="267"/>
        <v>0</v>
      </c>
      <c r="BX282" s="92">
        <f t="shared" si="268"/>
        <v>0</v>
      </c>
      <c r="BY282" s="92">
        <f t="shared" si="269"/>
        <v>0</v>
      </c>
      <c r="BZ282" s="92">
        <f t="shared" si="270"/>
        <v>0</v>
      </c>
      <c r="CA282" s="92">
        <f t="shared" si="271"/>
        <v>0</v>
      </c>
      <c r="CB282" s="92">
        <f t="shared" si="272"/>
        <v>0</v>
      </c>
      <c r="CC282" s="92">
        <f t="shared" si="273"/>
        <v>0</v>
      </c>
      <c r="CD282" s="92">
        <f t="shared" si="274"/>
        <v>0</v>
      </c>
    </row>
    <row r="283" spans="1:82" hidden="1">
      <c r="A283" s="34">
        <v>69</v>
      </c>
      <c r="B283" s="34" t="s">
        <v>954</v>
      </c>
      <c r="C283" s="34" t="s">
        <v>3993</v>
      </c>
      <c r="D283" s="34" t="s">
        <v>217</v>
      </c>
      <c r="E283" s="34" t="s">
        <v>216</v>
      </c>
      <c r="F283" s="34" t="s">
        <v>4173</v>
      </c>
      <c r="G283" s="34" t="s">
        <v>4272</v>
      </c>
      <c r="H283" s="34" t="s">
        <v>4</v>
      </c>
      <c r="I283" s="34" t="s">
        <v>4</v>
      </c>
      <c r="J283" s="34" t="s">
        <v>34</v>
      </c>
      <c r="K283" s="34" t="s">
        <v>34</v>
      </c>
      <c r="L283" s="34" t="s">
        <v>5120</v>
      </c>
      <c r="M283" s="34" t="s">
        <v>4159</v>
      </c>
      <c r="N283" s="34">
        <v>1</v>
      </c>
      <c r="O283" s="34">
        <v>0</v>
      </c>
      <c r="P283" s="34">
        <v>1</v>
      </c>
      <c r="Q283" s="34">
        <v>0</v>
      </c>
      <c r="R283" s="34">
        <v>0</v>
      </c>
      <c r="S283" s="34">
        <v>0</v>
      </c>
      <c r="T283" s="34">
        <v>0</v>
      </c>
      <c r="U283" s="77">
        <v>0</v>
      </c>
      <c r="V283" s="34">
        <v>0</v>
      </c>
      <c r="W283" s="60">
        <f>COUNTIFS(配置清单!G:G,G283,配置清单!$H:$H,"PM",配置清单!$N:$N,"在岗")</f>
        <v>1</v>
      </c>
      <c r="X283" s="61">
        <f t="shared" si="233"/>
        <v>1</v>
      </c>
      <c r="Y283" s="60">
        <f>COUNTIFS(配置清单!$G:$G,G283,配置清单!$H:$H,"PM",配置清单!$N:$N,"在岗",配置清单!$P:$P,"&lt;&gt;暂不胜任")</f>
        <v>1</v>
      </c>
      <c r="Z283" s="61">
        <f t="shared" si="234"/>
        <v>1</v>
      </c>
      <c r="AA283" s="62">
        <f>COUNTIFS(配置清单!$G:$G,G283,配置清单!$H:$H,"SE",配置清单!$N:$N,"在岗")+COUNTIFS(配置清单!$G:$G,G283,配置清单!$H:$H,"SA",配置清单!$N:$N,"在岗")</f>
        <v>0</v>
      </c>
      <c r="AB283" s="61" t="str">
        <f t="shared" si="235"/>
        <v>NA</v>
      </c>
      <c r="AC283" s="60">
        <f>COUNTIFS(配置清单!$G:$G,G283,配置清单!$H:$H,"SE",配置清单!$N:$N,"在岗",配置清单!$P:$P,"&lt;&gt;暂不胜任")+COUNTIFS(配置清单!$G:$G,G283,配置清单!$H:$H,"SA",配置清单!$N:$N,"在岗",配置清单!$P:$P,"&lt;&gt;暂不胜任")</f>
        <v>0</v>
      </c>
      <c r="AD283" s="61" t="str">
        <f t="shared" si="236"/>
        <v>NA</v>
      </c>
      <c r="AE283" s="60">
        <f>COUNTIFS(配置清单!$G:$G,G283,配置清单!H:H,"MDE",配置清单!N:N,"在岗")</f>
        <v>1</v>
      </c>
      <c r="AF283" s="61">
        <f t="shared" si="237"/>
        <v>1</v>
      </c>
      <c r="AG283" s="60">
        <f>COUNTIFS(配置清单!$G:$G,G283,配置清单!$H:$H,"MDE",配置清单!$N:$N,"在岗",配置清单!$P:$P,"&lt;&gt;暂不胜任")</f>
        <v>1</v>
      </c>
      <c r="AH283" s="61">
        <f t="shared" si="238"/>
        <v>1</v>
      </c>
      <c r="AI283" s="62">
        <f>COUNTIFS(配置清单!G:G,G283,配置清单!H:H,"TPM",配置清单!N:N,"在岗")+COUNTIFS(配置清单!G:G,G283,配置清单!H:H,"TC",配置清单!N:N,"在岗")</f>
        <v>0</v>
      </c>
      <c r="AJ283" s="61" t="str">
        <f t="shared" si="239"/>
        <v>NA</v>
      </c>
      <c r="AK283" s="60">
        <f>COUNTIFS(配置清单!G:G,G283,配置清单!H:H,"TPM",配置清单!N:N,"在岗",配置清单!P:P,"&lt;&gt;暂不胜任")+COUNTIFS(配置清单!G:G,G283,配置清单!H:H,"TC",配置清单!N:N,"在岗",配置清单!P:P,"&lt;&gt;暂不胜任")</f>
        <v>0</v>
      </c>
      <c r="AL283" s="61" t="str">
        <f t="shared" si="240"/>
        <v>NA</v>
      </c>
      <c r="AM283" s="60">
        <f>COUNTIFS(配置清单!G:G,G283,配置清单!H:H,"TSE",配置清单!N:N,"在岗")</f>
        <v>0</v>
      </c>
      <c r="AN283" s="61" t="str">
        <f t="shared" si="241"/>
        <v>NA</v>
      </c>
      <c r="AO283" s="60">
        <f>COUNTIFS(配置清单!G:G,G283,配置清单!H:H,"TSE",配置清单!N:N,"在岗",配置清单!P:P,"&lt;&gt;暂不胜任")</f>
        <v>0</v>
      </c>
      <c r="AP283" s="61" t="str">
        <f t="shared" si="242"/>
        <v>NA</v>
      </c>
      <c r="AQ283" s="60">
        <f>COUNTIFS(配置清单!$G:$G,G283,配置清单!H:H,"QA",配置清单!N:N,"在岗")</f>
        <v>1</v>
      </c>
      <c r="AR283" s="61" t="str">
        <f t="shared" si="243"/>
        <v>NA</v>
      </c>
      <c r="AS283" s="60">
        <f>COUNTIFS(配置清单!$G:$G,G283,配置清单!$H:$H,"QA",配置清单!$N:$N,"在岗",配置清单!$P:$P,"&lt;&gt;暂不胜任")</f>
        <v>0</v>
      </c>
      <c r="AT283" s="61" t="str">
        <f t="shared" si="244"/>
        <v>NA</v>
      </c>
      <c r="AU283" s="60">
        <f>COUNTIFS(配置清单!G:G,规划及评估!G283,配置清单!H:H,"BA",配置清单!N:N,"在岗")</f>
        <v>0</v>
      </c>
      <c r="AV283" s="61" t="str">
        <f t="shared" si="245"/>
        <v>NA</v>
      </c>
      <c r="AW283" s="60">
        <f>COUNTIFS(配置清单!G:G,G283,配置清单!H:H,"BA",配置清单!N:N,"在岗",配置清单!P:P,"&lt;&gt;暂不胜任")</f>
        <v>0</v>
      </c>
      <c r="AX283" s="61" t="str">
        <f t="shared" si="246"/>
        <v>NA</v>
      </c>
      <c r="AY283" s="60">
        <f>COUNTIFS(配置清单!G:G,规划及评估!G283,配置清单!H:H,"IA",配置清单!N:N,"在岗")</f>
        <v>0</v>
      </c>
      <c r="AZ283" s="61" t="str">
        <f t="shared" si="247"/>
        <v>NA</v>
      </c>
      <c r="BA283" s="60">
        <f>COUNTIFS(配置清单!G:G,G283,配置清单!H:H,"IA",配置清单!N:N,"在岗",配置清单!P:P,"&lt;&gt;暂不胜任")</f>
        <v>0</v>
      </c>
      <c r="BB283" s="61" t="str">
        <f t="shared" si="248"/>
        <v>NA</v>
      </c>
      <c r="BC283" s="60">
        <f>COUNTIFS(配置清单!G:G,规划及评估!G283,配置清单!H:H,"产品经理",配置清单!N:N,"在岗")</f>
        <v>0</v>
      </c>
      <c r="BD283" s="61" t="str">
        <f t="shared" si="249"/>
        <v>NA</v>
      </c>
      <c r="BE283" s="60">
        <f>COUNTIFS(配置清单!G:G,G283,配置清单!H:H,"产品经理",配置清单!N:N,"在岗",配置清单!P:P,"&lt;&gt;暂不胜任")</f>
        <v>0</v>
      </c>
      <c r="BF283" s="61" t="str">
        <f t="shared" si="250"/>
        <v>NA</v>
      </c>
      <c r="BG283" s="63">
        <f t="shared" si="251"/>
        <v>2</v>
      </c>
      <c r="BH283" s="64">
        <f t="shared" si="252"/>
        <v>2</v>
      </c>
      <c r="BI283" s="64">
        <f t="shared" si="253"/>
        <v>2</v>
      </c>
      <c r="BJ283" s="64">
        <f t="shared" si="254"/>
        <v>2</v>
      </c>
      <c r="BK283" s="65">
        <f t="shared" si="255"/>
        <v>1</v>
      </c>
      <c r="BL283" s="66">
        <f t="shared" si="256"/>
        <v>1</v>
      </c>
      <c r="BM283" s="92">
        <f t="shared" si="257"/>
        <v>1</v>
      </c>
      <c r="BN283" s="92">
        <f t="shared" si="258"/>
        <v>1</v>
      </c>
      <c r="BO283" s="92">
        <f t="shared" si="259"/>
        <v>0</v>
      </c>
      <c r="BP283" s="92">
        <f t="shared" si="260"/>
        <v>0</v>
      </c>
      <c r="BQ283" s="92">
        <f t="shared" si="261"/>
        <v>1</v>
      </c>
      <c r="BR283" s="92">
        <f t="shared" si="262"/>
        <v>1</v>
      </c>
      <c r="BS283" s="92">
        <f t="shared" si="263"/>
        <v>0</v>
      </c>
      <c r="BT283" s="92">
        <f t="shared" si="264"/>
        <v>0</v>
      </c>
      <c r="BU283" s="92">
        <f t="shared" si="265"/>
        <v>0</v>
      </c>
      <c r="BV283" s="92">
        <f t="shared" si="266"/>
        <v>0</v>
      </c>
      <c r="BW283" s="92">
        <f t="shared" si="267"/>
        <v>0</v>
      </c>
      <c r="BX283" s="92">
        <f t="shared" si="268"/>
        <v>0</v>
      </c>
      <c r="BY283" s="92">
        <f t="shared" si="269"/>
        <v>0</v>
      </c>
      <c r="BZ283" s="92">
        <f t="shared" si="270"/>
        <v>0</v>
      </c>
      <c r="CA283" s="92">
        <f t="shared" si="271"/>
        <v>0</v>
      </c>
      <c r="CB283" s="92">
        <f t="shared" si="272"/>
        <v>0</v>
      </c>
      <c r="CC283" s="92">
        <f t="shared" si="273"/>
        <v>0</v>
      </c>
      <c r="CD283" s="92">
        <f t="shared" si="274"/>
        <v>0</v>
      </c>
    </row>
    <row r="284" spans="1:82" hidden="1">
      <c r="A284" s="34">
        <v>70</v>
      </c>
      <c r="B284" s="34" t="s">
        <v>954</v>
      </c>
      <c r="C284" s="34" t="s">
        <v>3993</v>
      </c>
      <c r="D284" s="34" t="s">
        <v>217</v>
      </c>
      <c r="E284" s="34" t="s">
        <v>216</v>
      </c>
      <c r="F284" s="34" t="s">
        <v>4181</v>
      </c>
      <c r="G284" s="34" t="s">
        <v>4273</v>
      </c>
      <c r="H284" s="34" t="s">
        <v>7</v>
      </c>
      <c r="I284" s="34" t="s">
        <v>4</v>
      </c>
      <c r="J284" s="34" t="s">
        <v>195</v>
      </c>
      <c r="K284" s="34" t="s">
        <v>34</v>
      </c>
      <c r="L284" s="34" t="s">
        <v>5120</v>
      </c>
      <c r="M284" s="34" t="s">
        <v>4163</v>
      </c>
      <c r="N284" s="34">
        <v>1</v>
      </c>
      <c r="O284" s="34">
        <v>0</v>
      </c>
      <c r="P284" s="34">
        <v>0</v>
      </c>
      <c r="Q284" s="34">
        <v>0</v>
      </c>
      <c r="R284" s="34">
        <v>0</v>
      </c>
      <c r="S284" s="34">
        <v>0</v>
      </c>
      <c r="T284" s="34">
        <v>0</v>
      </c>
      <c r="U284" s="77">
        <v>0</v>
      </c>
      <c r="V284" s="34">
        <v>0</v>
      </c>
      <c r="W284" s="60">
        <f>COUNTIFS(配置清单!G:G,G284,配置清单!$H:$H,"PM",配置清单!$N:$N,"在岗")</f>
        <v>1</v>
      </c>
      <c r="X284" s="61">
        <f t="shared" si="233"/>
        <v>1</v>
      </c>
      <c r="Y284" s="60">
        <f>COUNTIFS(配置清单!$G:$G,G284,配置清单!$H:$H,"PM",配置清单!$N:$N,"在岗",配置清单!$P:$P,"&lt;&gt;暂不胜任")</f>
        <v>1</v>
      </c>
      <c r="Z284" s="61">
        <f t="shared" si="234"/>
        <v>1</v>
      </c>
      <c r="AA284" s="62">
        <f>COUNTIFS(配置清单!$G:$G,G284,配置清单!$H:$H,"SE",配置清单!$N:$N,"在岗")+COUNTIFS(配置清单!$G:$G,G284,配置清单!$H:$H,"SA",配置清单!$N:$N,"在岗")</f>
        <v>0</v>
      </c>
      <c r="AB284" s="61" t="str">
        <f t="shared" si="235"/>
        <v>NA</v>
      </c>
      <c r="AC284" s="60">
        <f>COUNTIFS(配置清单!$G:$G,G284,配置清单!$H:$H,"SE",配置清单!$N:$N,"在岗",配置清单!$P:$P,"&lt;&gt;暂不胜任")+COUNTIFS(配置清单!$G:$G,G284,配置清单!$H:$H,"SA",配置清单!$N:$N,"在岗",配置清单!$P:$P,"&lt;&gt;暂不胜任")</f>
        <v>0</v>
      </c>
      <c r="AD284" s="61" t="str">
        <f t="shared" si="236"/>
        <v>NA</v>
      </c>
      <c r="AE284" s="60">
        <f>COUNTIFS(配置清单!$G:$G,G284,配置清单!H:H,"MDE",配置清单!N:N,"在岗")</f>
        <v>0</v>
      </c>
      <c r="AF284" s="61" t="str">
        <f t="shared" si="237"/>
        <v>NA</v>
      </c>
      <c r="AG284" s="60">
        <f>COUNTIFS(配置清单!$G:$G,G284,配置清单!$H:$H,"MDE",配置清单!$N:$N,"在岗",配置清单!$P:$P,"&lt;&gt;暂不胜任")</f>
        <v>0</v>
      </c>
      <c r="AH284" s="61" t="str">
        <f t="shared" si="238"/>
        <v>NA</v>
      </c>
      <c r="AI284" s="62">
        <f>COUNTIFS(配置清单!G:G,G284,配置清单!H:H,"TPM",配置清单!N:N,"在岗")+COUNTIFS(配置清单!G:G,G284,配置清单!H:H,"TC",配置清单!N:N,"在岗")</f>
        <v>0</v>
      </c>
      <c r="AJ284" s="61" t="str">
        <f t="shared" si="239"/>
        <v>NA</v>
      </c>
      <c r="AK284" s="60">
        <f>COUNTIFS(配置清单!G:G,G284,配置清单!H:H,"TPM",配置清单!N:N,"在岗",配置清单!P:P,"&lt;&gt;暂不胜任")+COUNTIFS(配置清单!G:G,G284,配置清单!H:H,"TC",配置清单!N:N,"在岗",配置清单!P:P,"&lt;&gt;暂不胜任")</f>
        <v>0</v>
      </c>
      <c r="AL284" s="61" t="str">
        <f t="shared" si="240"/>
        <v>NA</v>
      </c>
      <c r="AM284" s="60">
        <f>COUNTIFS(配置清单!G:G,G284,配置清单!H:H,"TSE",配置清单!N:N,"在岗")</f>
        <v>0</v>
      </c>
      <c r="AN284" s="61" t="str">
        <f t="shared" si="241"/>
        <v>NA</v>
      </c>
      <c r="AO284" s="60">
        <f>COUNTIFS(配置清单!G:G,G284,配置清单!H:H,"TSE",配置清单!N:N,"在岗",配置清单!P:P,"&lt;&gt;暂不胜任")</f>
        <v>0</v>
      </c>
      <c r="AP284" s="61" t="str">
        <f t="shared" si="242"/>
        <v>NA</v>
      </c>
      <c r="AQ284" s="60">
        <f>COUNTIFS(配置清单!$G:$G,G284,配置清单!H:H,"QA",配置清单!N:N,"在岗")</f>
        <v>1</v>
      </c>
      <c r="AR284" s="61" t="str">
        <f t="shared" si="243"/>
        <v>NA</v>
      </c>
      <c r="AS284" s="60">
        <f>COUNTIFS(配置清单!$G:$G,G284,配置清单!$H:$H,"QA",配置清单!$N:$N,"在岗",配置清单!$P:$P,"&lt;&gt;暂不胜任")</f>
        <v>1</v>
      </c>
      <c r="AT284" s="61" t="str">
        <f t="shared" si="244"/>
        <v>NA</v>
      </c>
      <c r="AU284" s="60">
        <f>COUNTIFS(配置清单!G:G,规划及评估!G284,配置清单!H:H,"BA",配置清单!N:N,"在岗")</f>
        <v>0</v>
      </c>
      <c r="AV284" s="61" t="str">
        <f t="shared" si="245"/>
        <v>NA</v>
      </c>
      <c r="AW284" s="60">
        <f>COUNTIFS(配置清单!G:G,G284,配置清单!H:H,"BA",配置清单!N:N,"在岗",配置清单!P:P,"&lt;&gt;暂不胜任")</f>
        <v>0</v>
      </c>
      <c r="AX284" s="61" t="str">
        <f t="shared" si="246"/>
        <v>NA</v>
      </c>
      <c r="AY284" s="60">
        <f>COUNTIFS(配置清单!G:G,规划及评估!G284,配置清单!H:H,"IA",配置清单!N:N,"在岗")</f>
        <v>0</v>
      </c>
      <c r="AZ284" s="61" t="str">
        <f t="shared" si="247"/>
        <v>NA</v>
      </c>
      <c r="BA284" s="60">
        <f>COUNTIFS(配置清单!G:G,G284,配置清单!H:H,"IA",配置清单!N:N,"在岗",配置清单!P:P,"&lt;&gt;暂不胜任")</f>
        <v>0</v>
      </c>
      <c r="BB284" s="61" t="str">
        <f t="shared" si="248"/>
        <v>NA</v>
      </c>
      <c r="BC284" s="60">
        <f>COUNTIFS(配置清单!G:G,规划及评估!G284,配置清单!H:H,"产品经理",配置清单!N:N,"在岗")</f>
        <v>0</v>
      </c>
      <c r="BD284" s="61" t="str">
        <f t="shared" si="249"/>
        <v>NA</v>
      </c>
      <c r="BE284" s="60">
        <f>COUNTIFS(配置清单!G:G,G284,配置清单!H:H,"产品经理",配置清单!N:N,"在岗",配置清单!P:P,"&lt;&gt;暂不胜任")</f>
        <v>0</v>
      </c>
      <c r="BF284" s="61" t="str">
        <f t="shared" si="250"/>
        <v>NA</v>
      </c>
      <c r="BG284" s="63">
        <f t="shared" si="251"/>
        <v>1</v>
      </c>
      <c r="BH284" s="64">
        <f t="shared" si="252"/>
        <v>1</v>
      </c>
      <c r="BI284" s="64">
        <f t="shared" si="253"/>
        <v>1</v>
      </c>
      <c r="BJ284" s="64">
        <f t="shared" si="254"/>
        <v>1</v>
      </c>
      <c r="BK284" s="65">
        <f t="shared" si="255"/>
        <v>1</v>
      </c>
      <c r="BL284" s="66">
        <f t="shared" si="256"/>
        <v>1</v>
      </c>
      <c r="BM284" s="92">
        <f t="shared" si="257"/>
        <v>1</v>
      </c>
      <c r="BN284" s="92">
        <f t="shared" si="258"/>
        <v>1</v>
      </c>
      <c r="BO284" s="92">
        <f t="shared" si="259"/>
        <v>0</v>
      </c>
      <c r="BP284" s="92">
        <f t="shared" si="260"/>
        <v>0</v>
      </c>
      <c r="BQ284" s="92">
        <f t="shared" si="261"/>
        <v>0</v>
      </c>
      <c r="BR284" s="92">
        <f t="shared" si="262"/>
        <v>0</v>
      </c>
      <c r="BS284" s="92">
        <f t="shared" si="263"/>
        <v>0</v>
      </c>
      <c r="BT284" s="92">
        <f t="shared" si="264"/>
        <v>0</v>
      </c>
      <c r="BU284" s="92">
        <f t="shared" si="265"/>
        <v>0</v>
      </c>
      <c r="BV284" s="92">
        <f t="shared" si="266"/>
        <v>0</v>
      </c>
      <c r="BW284" s="92">
        <f t="shared" si="267"/>
        <v>0</v>
      </c>
      <c r="BX284" s="92">
        <f t="shared" si="268"/>
        <v>0</v>
      </c>
      <c r="BY284" s="92">
        <f t="shared" si="269"/>
        <v>0</v>
      </c>
      <c r="BZ284" s="92">
        <f t="shared" si="270"/>
        <v>0</v>
      </c>
      <c r="CA284" s="92">
        <f t="shared" si="271"/>
        <v>0</v>
      </c>
      <c r="CB284" s="92">
        <f t="shared" si="272"/>
        <v>0</v>
      </c>
      <c r="CC284" s="92">
        <f t="shared" si="273"/>
        <v>0</v>
      </c>
      <c r="CD284" s="92">
        <f t="shared" si="274"/>
        <v>0</v>
      </c>
    </row>
    <row r="285" spans="1:82" hidden="1">
      <c r="A285" s="34">
        <v>71</v>
      </c>
      <c r="B285" s="34" t="s">
        <v>954</v>
      </c>
      <c r="C285" s="34" t="s">
        <v>3993</v>
      </c>
      <c r="D285" s="34" t="s">
        <v>2172</v>
      </c>
      <c r="E285" s="34" t="s">
        <v>4274</v>
      </c>
      <c r="F285" s="34" t="s">
        <v>4275</v>
      </c>
      <c r="G285" s="34" t="s">
        <v>4276</v>
      </c>
      <c r="H285" s="34" t="s">
        <v>7</v>
      </c>
      <c r="I285" s="34" t="s">
        <v>4</v>
      </c>
      <c r="J285" s="34" t="s">
        <v>195</v>
      </c>
      <c r="K285" s="34" t="s">
        <v>195</v>
      </c>
      <c r="L285" s="34" t="s">
        <v>5124</v>
      </c>
      <c r="M285" s="34" t="s">
        <v>4288</v>
      </c>
      <c r="N285" s="34">
        <v>1</v>
      </c>
      <c r="O285" s="34">
        <v>0</v>
      </c>
      <c r="P285" s="34">
        <v>0</v>
      </c>
      <c r="Q285" s="34">
        <v>0</v>
      </c>
      <c r="R285" s="34">
        <v>0</v>
      </c>
      <c r="S285" s="34">
        <v>0</v>
      </c>
      <c r="T285" s="34">
        <v>0</v>
      </c>
      <c r="U285" s="77">
        <v>0</v>
      </c>
      <c r="V285" s="34">
        <v>0</v>
      </c>
      <c r="W285" s="60">
        <f>COUNTIFS(配置清单!G:G,G285,配置清单!$H:$H,"PM",配置清单!$N:$N,"在岗")</f>
        <v>1</v>
      </c>
      <c r="X285" s="61">
        <f t="shared" si="233"/>
        <v>1</v>
      </c>
      <c r="Y285" s="60">
        <f>COUNTIFS(配置清单!$G:$G,G285,配置清单!$H:$H,"PM",配置清单!$N:$N,"在岗",配置清单!$P:$P,"&lt;&gt;暂不胜任")</f>
        <v>1</v>
      </c>
      <c r="Z285" s="61">
        <f t="shared" si="234"/>
        <v>1</v>
      </c>
      <c r="AA285" s="62">
        <f>COUNTIFS(配置清单!$G:$G,G285,配置清单!$H:$H,"SE",配置清单!$N:$N,"在岗")+COUNTIFS(配置清单!$G:$G,G285,配置清单!$H:$H,"SA",配置清单!$N:$N,"在岗")</f>
        <v>0</v>
      </c>
      <c r="AB285" s="61" t="str">
        <f t="shared" si="235"/>
        <v>NA</v>
      </c>
      <c r="AC285" s="60">
        <f>COUNTIFS(配置清单!$G:$G,G285,配置清单!$H:$H,"SE",配置清单!$N:$N,"在岗",配置清单!$P:$P,"&lt;&gt;暂不胜任")+COUNTIFS(配置清单!$G:$G,G285,配置清单!$H:$H,"SA",配置清单!$N:$N,"在岗",配置清单!$P:$P,"&lt;&gt;暂不胜任")</f>
        <v>0</v>
      </c>
      <c r="AD285" s="61" t="str">
        <f t="shared" si="236"/>
        <v>NA</v>
      </c>
      <c r="AE285" s="60">
        <f>COUNTIFS(配置清单!$G:$G,G285,配置清单!H:H,"MDE",配置清单!N:N,"在岗")</f>
        <v>0</v>
      </c>
      <c r="AF285" s="61" t="str">
        <f t="shared" si="237"/>
        <v>NA</v>
      </c>
      <c r="AG285" s="60">
        <f>COUNTIFS(配置清单!$G:$G,G285,配置清单!$H:$H,"MDE",配置清单!$N:$N,"在岗",配置清单!$P:$P,"&lt;&gt;暂不胜任")</f>
        <v>0</v>
      </c>
      <c r="AH285" s="61" t="str">
        <f t="shared" si="238"/>
        <v>NA</v>
      </c>
      <c r="AI285" s="62">
        <f>COUNTIFS(配置清单!G:G,G285,配置清单!H:H,"TPM",配置清单!N:N,"在岗")+COUNTIFS(配置清单!G:G,G285,配置清单!H:H,"TC",配置清单!N:N,"在岗")</f>
        <v>0</v>
      </c>
      <c r="AJ285" s="61" t="str">
        <f t="shared" si="239"/>
        <v>NA</v>
      </c>
      <c r="AK285" s="60">
        <f>COUNTIFS(配置清单!G:G,G285,配置清单!H:H,"TPM",配置清单!N:N,"在岗",配置清单!P:P,"&lt;&gt;暂不胜任")+COUNTIFS(配置清单!G:G,G285,配置清单!H:H,"TC",配置清单!N:N,"在岗",配置清单!P:P,"&lt;&gt;暂不胜任")</f>
        <v>0</v>
      </c>
      <c r="AL285" s="61" t="str">
        <f t="shared" si="240"/>
        <v>NA</v>
      </c>
      <c r="AM285" s="60">
        <f>COUNTIFS(配置清单!G:G,G285,配置清单!H:H,"TSE",配置清单!N:N,"在岗")</f>
        <v>0</v>
      </c>
      <c r="AN285" s="61" t="str">
        <f t="shared" si="241"/>
        <v>NA</v>
      </c>
      <c r="AO285" s="60">
        <f>COUNTIFS(配置清单!G:G,G285,配置清单!H:H,"TSE",配置清单!N:N,"在岗",配置清单!P:P,"&lt;&gt;暂不胜任")</f>
        <v>0</v>
      </c>
      <c r="AP285" s="61" t="str">
        <f t="shared" si="242"/>
        <v>NA</v>
      </c>
      <c r="AQ285" s="60">
        <f>COUNTIFS(配置清单!$G:$G,G285,配置清单!H:H,"QA",配置清单!N:N,"在岗")</f>
        <v>0</v>
      </c>
      <c r="AR285" s="61" t="str">
        <f t="shared" si="243"/>
        <v>NA</v>
      </c>
      <c r="AS285" s="60">
        <f>COUNTIFS(配置清单!$G:$G,G285,配置清单!$H:$H,"QA",配置清单!$N:$N,"在岗",配置清单!$P:$P,"&lt;&gt;暂不胜任")</f>
        <v>0</v>
      </c>
      <c r="AT285" s="61" t="str">
        <f t="shared" si="244"/>
        <v>NA</v>
      </c>
      <c r="AU285" s="60">
        <f>COUNTIFS(配置清单!G:G,规划及评估!G285,配置清单!H:H,"BA",配置清单!N:N,"在岗")</f>
        <v>0</v>
      </c>
      <c r="AV285" s="61" t="str">
        <f t="shared" si="245"/>
        <v>NA</v>
      </c>
      <c r="AW285" s="60">
        <f>COUNTIFS(配置清单!G:G,G285,配置清单!H:H,"BA",配置清单!N:N,"在岗",配置清单!P:P,"&lt;&gt;暂不胜任")</f>
        <v>0</v>
      </c>
      <c r="AX285" s="61" t="str">
        <f t="shared" si="246"/>
        <v>NA</v>
      </c>
      <c r="AY285" s="60">
        <f>COUNTIFS(配置清单!G:G,规划及评估!G285,配置清单!H:H,"IA",配置清单!N:N,"在岗")</f>
        <v>0</v>
      </c>
      <c r="AZ285" s="61" t="str">
        <f t="shared" si="247"/>
        <v>NA</v>
      </c>
      <c r="BA285" s="60">
        <f>COUNTIFS(配置清单!G:G,G285,配置清单!H:H,"IA",配置清单!N:N,"在岗",配置清单!P:P,"&lt;&gt;暂不胜任")</f>
        <v>0</v>
      </c>
      <c r="BB285" s="61" t="str">
        <f t="shared" si="248"/>
        <v>NA</v>
      </c>
      <c r="BC285" s="60">
        <f>COUNTIFS(配置清单!G:G,规划及评估!G285,配置清单!H:H,"产品经理",配置清单!N:N,"在岗")</f>
        <v>0</v>
      </c>
      <c r="BD285" s="61" t="str">
        <f t="shared" si="249"/>
        <v>NA</v>
      </c>
      <c r="BE285" s="60">
        <f>COUNTIFS(配置清单!G:G,G285,配置清单!H:H,"产品经理",配置清单!N:N,"在岗",配置清单!P:P,"&lt;&gt;暂不胜任")</f>
        <v>0</v>
      </c>
      <c r="BF285" s="61" t="str">
        <f t="shared" si="250"/>
        <v>NA</v>
      </c>
      <c r="BG285" s="63">
        <f t="shared" si="251"/>
        <v>1</v>
      </c>
      <c r="BH285" s="64">
        <f t="shared" si="252"/>
        <v>1</v>
      </c>
      <c r="BI285" s="64">
        <f t="shared" si="253"/>
        <v>1</v>
      </c>
      <c r="BJ285" s="64">
        <f t="shared" si="254"/>
        <v>1</v>
      </c>
      <c r="BK285" s="65">
        <f t="shared" si="255"/>
        <v>1</v>
      </c>
      <c r="BL285" s="66">
        <f t="shared" si="256"/>
        <v>1</v>
      </c>
      <c r="BM285" s="92">
        <f t="shared" si="257"/>
        <v>1</v>
      </c>
      <c r="BN285" s="92">
        <f t="shared" si="258"/>
        <v>1</v>
      </c>
      <c r="BO285" s="92">
        <f t="shared" si="259"/>
        <v>0</v>
      </c>
      <c r="BP285" s="92">
        <f t="shared" si="260"/>
        <v>0</v>
      </c>
      <c r="BQ285" s="92">
        <f t="shared" si="261"/>
        <v>0</v>
      </c>
      <c r="BR285" s="92">
        <f t="shared" si="262"/>
        <v>0</v>
      </c>
      <c r="BS285" s="92">
        <f t="shared" si="263"/>
        <v>0</v>
      </c>
      <c r="BT285" s="92">
        <f t="shared" si="264"/>
        <v>0</v>
      </c>
      <c r="BU285" s="92">
        <f t="shared" si="265"/>
        <v>0</v>
      </c>
      <c r="BV285" s="92">
        <f t="shared" si="266"/>
        <v>0</v>
      </c>
      <c r="BW285" s="92">
        <f t="shared" si="267"/>
        <v>0</v>
      </c>
      <c r="BX285" s="92">
        <f t="shared" si="268"/>
        <v>0</v>
      </c>
      <c r="BY285" s="92">
        <f t="shared" si="269"/>
        <v>0</v>
      </c>
      <c r="BZ285" s="92">
        <f t="shared" si="270"/>
        <v>0</v>
      </c>
      <c r="CA285" s="92">
        <f t="shared" si="271"/>
        <v>0</v>
      </c>
      <c r="CB285" s="92">
        <f t="shared" si="272"/>
        <v>0</v>
      </c>
      <c r="CC285" s="92">
        <f t="shared" si="273"/>
        <v>0</v>
      </c>
      <c r="CD285" s="92">
        <f t="shared" si="274"/>
        <v>0</v>
      </c>
    </row>
    <row r="286" spans="1:82" hidden="1">
      <c r="A286" s="34">
        <v>72</v>
      </c>
      <c r="B286" s="34" t="s">
        <v>954</v>
      </c>
      <c r="C286" s="34" t="s">
        <v>3993</v>
      </c>
      <c r="D286" s="34" t="s">
        <v>2172</v>
      </c>
      <c r="E286" s="34" t="s">
        <v>4274</v>
      </c>
      <c r="F286" s="34" t="s">
        <v>4280</v>
      </c>
      <c r="G286" s="34" t="s">
        <v>4281</v>
      </c>
      <c r="H286" s="34" t="s">
        <v>4</v>
      </c>
      <c r="I286" s="34" t="s">
        <v>4</v>
      </c>
      <c r="J286" s="34" t="s">
        <v>34</v>
      </c>
      <c r="K286" s="34" t="s">
        <v>34</v>
      </c>
      <c r="L286" s="34" t="s">
        <v>5124</v>
      </c>
      <c r="M286" s="34" t="s">
        <v>4288</v>
      </c>
      <c r="N286" s="34">
        <v>1</v>
      </c>
      <c r="O286" s="34">
        <v>0</v>
      </c>
      <c r="P286" s="34">
        <v>1</v>
      </c>
      <c r="Q286" s="34">
        <v>1</v>
      </c>
      <c r="R286" s="34">
        <v>0</v>
      </c>
      <c r="S286" s="34">
        <v>1</v>
      </c>
      <c r="T286" s="34">
        <v>0</v>
      </c>
      <c r="U286" s="77">
        <v>0</v>
      </c>
      <c r="V286" s="34">
        <v>0</v>
      </c>
      <c r="W286" s="60">
        <f>COUNTIFS(配置清单!G:G,G286,配置清单!$H:$H,"PM",配置清单!$N:$N,"在岗")</f>
        <v>1</v>
      </c>
      <c r="X286" s="61">
        <f t="shared" si="233"/>
        <v>1</v>
      </c>
      <c r="Y286" s="60">
        <f>COUNTIFS(配置清单!$G:$G,G286,配置清单!$H:$H,"PM",配置清单!$N:$N,"在岗",配置清单!$P:$P,"&lt;&gt;暂不胜任")</f>
        <v>0</v>
      </c>
      <c r="Z286" s="61">
        <f t="shared" si="234"/>
        <v>0</v>
      </c>
      <c r="AA286" s="62">
        <f>COUNTIFS(配置清单!$G:$G,G286,配置清单!$H:$H,"SE",配置清单!$N:$N,"在岗")+COUNTIFS(配置清单!$G:$G,G286,配置清单!$H:$H,"SA",配置清单!$N:$N,"在岗")</f>
        <v>1</v>
      </c>
      <c r="AB286" s="61" t="str">
        <f t="shared" si="235"/>
        <v>NA</v>
      </c>
      <c r="AC286" s="60">
        <f>COUNTIFS(配置清单!$G:$G,G286,配置清单!$H:$H,"SE",配置清单!$N:$N,"在岗",配置清单!$P:$P,"&lt;&gt;暂不胜任")+COUNTIFS(配置清单!$G:$G,G286,配置清单!$H:$H,"SA",配置清单!$N:$N,"在岗",配置清单!$P:$P,"&lt;&gt;暂不胜任")</f>
        <v>0</v>
      </c>
      <c r="AD286" s="61" t="str">
        <f t="shared" si="236"/>
        <v>NA</v>
      </c>
      <c r="AE286" s="60">
        <f>COUNTIFS(配置清单!$G:$G,G286,配置清单!H:H,"MDE",配置清单!N:N,"在岗")</f>
        <v>0</v>
      </c>
      <c r="AF286" s="61">
        <f t="shared" si="237"/>
        <v>0</v>
      </c>
      <c r="AG286" s="60">
        <f>COUNTIFS(配置清单!$G:$G,G286,配置清单!$H:$H,"MDE",配置清单!$N:$N,"在岗",配置清单!$P:$P,"&lt;&gt;暂不胜任")</f>
        <v>0</v>
      </c>
      <c r="AH286" s="61">
        <f t="shared" si="238"/>
        <v>0</v>
      </c>
      <c r="AI286" s="62">
        <f>COUNTIFS(配置清单!G:G,G286,配置清单!H:H,"TPM",配置清单!N:N,"在岗")+COUNTIFS(配置清单!G:G,G286,配置清单!H:H,"TC",配置清单!N:N,"在岗")</f>
        <v>0</v>
      </c>
      <c r="AJ286" s="61">
        <f t="shared" si="239"/>
        <v>0</v>
      </c>
      <c r="AK286" s="60">
        <f>COUNTIFS(配置清单!G:G,G286,配置清单!H:H,"TPM",配置清单!N:N,"在岗",配置清单!P:P,"&lt;&gt;暂不胜任")+COUNTIFS(配置清单!G:G,G286,配置清单!H:H,"TC",配置清单!N:N,"在岗",配置清单!P:P,"&lt;&gt;暂不胜任")</f>
        <v>0</v>
      </c>
      <c r="AL286" s="61">
        <f t="shared" si="240"/>
        <v>0</v>
      </c>
      <c r="AM286" s="60">
        <f>COUNTIFS(配置清单!G:G,G286,配置清单!H:H,"TSE",配置清单!N:N,"在岗")</f>
        <v>0</v>
      </c>
      <c r="AN286" s="61" t="str">
        <f t="shared" si="241"/>
        <v>NA</v>
      </c>
      <c r="AO286" s="60">
        <f>COUNTIFS(配置清单!G:G,G286,配置清单!H:H,"TSE",配置清单!N:N,"在岗",配置清单!P:P,"&lt;&gt;暂不胜任")</f>
        <v>0</v>
      </c>
      <c r="AP286" s="61" t="str">
        <f t="shared" si="242"/>
        <v>NA</v>
      </c>
      <c r="AQ286" s="60">
        <f>COUNTIFS(配置清单!$G:$G,G286,配置清单!H:H,"QA",配置清单!N:N,"在岗")</f>
        <v>1</v>
      </c>
      <c r="AR286" s="61">
        <f t="shared" si="243"/>
        <v>1</v>
      </c>
      <c r="AS286" s="60">
        <f>COUNTIFS(配置清单!$G:$G,G286,配置清单!$H:$H,"QA",配置清单!$N:$N,"在岗",配置清单!$P:$P,"&lt;&gt;暂不胜任")</f>
        <v>1</v>
      </c>
      <c r="AT286" s="61">
        <f t="shared" si="244"/>
        <v>1</v>
      </c>
      <c r="AU286" s="60">
        <f>COUNTIFS(配置清单!G:G,规划及评估!G286,配置清单!H:H,"BA",配置清单!N:N,"在岗")</f>
        <v>0</v>
      </c>
      <c r="AV286" s="61" t="str">
        <f t="shared" si="245"/>
        <v>NA</v>
      </c>
      <c r="AW286" s="60">
        <f>COUNTIFS(配置清单!G:G,G286,配置清单!H:H,"BA",配置清单!N:N,"在岗",配置清单!P:P,"&lt;&gt;暂不胜任")</f>
        <v>0</v>
      </c>
      <c r="AX286" s="61" t="str">
        <f t="shared" si="246"/>
        <v>NA</v>
      </c>
      <c r="AY286" s="60">
        <f>COUNTIFS(配置清单!G:G,规划及评估!G286,配置清单!H:H,"IA",配置清单!N:N,"在岗")</f>
        <v>0</v>
      </c>
      <c r="AZ286" s="61" t="str">
        <f t="shared" si="247"/>
        <v>NA</v>
      </c>
      <c r="BA286" s="60">
        <f>COUNTIFS(配置清单!G:G,G286,配置清单!H:H,"IA",配置清单!N:N,"在岗",配置清单!P:P,"&lt;&gt;暂不胜任")</f>
        <v>0</v>
      </c>
      <c r="BB286" s="61" t="str">
        <f t="shared" si="248"/>
        <v>NA</v>
      </c>
      <c r="BC286" s="60">
        <f>COUNTIFS(配置清单!G:G,规划及评估!G286,配置清单!H:H,"产品经理",配置清单!N:N,"在岗")</f>
        <v>0</v>
      </c>
      <c r="BD286" s="61" t="str">
        <f t="shared" si="249"/>
        <v>NA</v>
      </c>
      <c r="BE286" s="60">
        <f>COUNTIFS(配置清单!G:G,G286,配置清单!H:H,"产品经理",配置清单!N:N,"在岗",配置清单!P:P,"&lt;&gt;暂不胜任")</f>
        <v>0</v>
      </c>
      <c r="BF286" s="61" t="str">
        <f t="shared" si="250"/>
        <v>NA</v>
      </c>
      <c r="BG286" s="63">
        <f t="shared" si="251"/>
        <v>4</v>
      </c>
      <c r="BH286" s="64">
        <f t="shared" si="252"/>
        <v>2</v>
      </c>
      <c r="BI286" s="64">
        <f t="shared" si="253"/>
        <v>2</v>
      </c>
      <c r="BJ286" s="64">
        <f t="shared" si="254"/>
        <v>1</v>
      </c>
      <c r="BK286" s="65">
        <f t="shared" si="255"/>
        <v>0.5</v>
      </c>
      <c r="BL286" s="66">
        <f t="shared" si="256"/>
        <v>0.5</v>
      </c>
      <c r="BM286" s="92">
        <f t="shared" si="257"/>
        <v>1</v>
      </c>
      <c r="BN286" s="92">
        <f t="shared" si="258"/>
        <v>0</v>
      </c>
      <c r="BO286" s="92">
        <f t="shared" si="259"/>
        <v>0</v>
      </c>
      <c r="BP286" s="92">
        <f t="shared" si="260"/>
        <v>0</v>
      </c>
      <c r="BQ286" s="92">
        <f t="shared" si="261"/>
        <v>0</v>
      </c>
      <c r="BR286" s="92">
        <f t="shared" si="262"/>
        <v>0</v>
      </c>
      <c r="BS286" s="92">
        <f t="shared" si="263"/>
        <v>0</v>
      </c>
      <c r="BT286" s="92">
        <f t="shared" si="264"/>
        <v>0</v>
      </c>
      <c r="BU286" s="92">
        <f t="shared" si="265"/>
        <v>0</v>
      </c>
      <c r="BV286" s="92">
        <f t="shared" si="266"/>
        <v>0</v>
      </c>
      <c r="BW286" s="92">
        <f t="shared" si="267"/>
        <v>1</v>
      </c>
      <c r="BX286" s="92">
        <f t="shared" si="268"/>
        <v>1</v>
      </c>
      <c r="BY286" s="92">
        <f t="shared" si="269"/>
        <v>0</v>
      </c>
      <c r="BZ286" s="92">
        <f t="shared" si="270"/>
        <v>0</v>
      </c>
      <c r="CA286" s="92">
        <f t="shared" si="271"/>
        <v>0</v>
      </c>
      <c r="CB286" s="92">
        <f t="shared" si="272"/>
        <v>0</v>
      </c>
      <c r="CC286" s="92">
        <f t="shared" si="273"/>
        <v>0</v>
      </c>
      <c r="CD286" s="92">
        <f t="shared" si="274"/>
        <v>0</v>
      </c>
    </row>
    <row r="287" spans="1:82" hidden="1">
      <c r="A287" s="34">
        <v>73</v>
      </c>
      <c r="B287" s="34" t="s">
        <v>954</v>
      </c>
      <c r="C287" s="34" t="s">
        <v>3993</v>
      </c>
      <c r="D287" s="34" t="s">
        <v>2172</v>
      </c>
      <c r="E287" s="34" t="s">
        <v>4274</v>
      </c>
      <c r="F287" s="34" t="s">
        <v>4291</v>
      </c>
      <c r="G287" s="34" t="s">
        <v>4292</v>
      </c>
      <c r="H287" s="34" t="s">
        <v>7</v>
      </c>
      <c r="I287" s="34" t="s">
        <v>4</v>
      </c>
      <c r="J287" s="34" t="s">
        <v>195</v>
      </c>
      <c r="K287" s="34" t="s">
        <v>34</v>
      </c>
      <c r="L287" s="34" t="s">
        <v>5124</v>
      </c>
      <c r="M287" s="34" t="s">
        <v>4288</v>
      </c>
      <c r="N287" s="34">
        <v>1</v>
      </c>
      <c r="O287" s="34">
        <v>0</v>
      </c>
      <c r="P287" s="34">
        <v>0</v>
      </c>
      <c r="Q287" s="34">
        <v>0</v>
      </c>
      <c r="R287" s="34">
        <v>0</v>
      </c>
      <c r="S287" s="34">
        <v>0</v>
      </c>
      <c r="T287" s="34">
        <v>0</v>
      </c>
      <c r="U287" s="77">
        <v>0</v>
      </c>
      <c r="V287" s="34">
        <v>0</v>
      </c>
      <c r="W287" s="60">
        <f>COUNTIFS(配置清单!G:G,G287,配置清单!$H:$H,"PM",配置清单!$N:$N,"在岗")</f>
        <v>1</v>
      </c>
      <c r="X287" s="61">
        <f t="shared" si="233"/>
        <v>1</v>
      </c>
      <c r="Y287" s="60">
        <f>COUNTIFS(配置清单!$G:$G,G287,配置清单!$H:$H,"PM",配置清单!$N:$N,"在岗",配置清单!$P:$P,"&lt;&gt;暂不胜任")</f>
        <v>0</v>
      </c>
      <c r="Z287" s="61">
        <f t="shared" si="234"/>
        <v>0</v>
      </c>
      <c r="AA287" s="62">
        <f>COUNTIFS(配置清单!$G:$G,G287,配置清单!$H:$H,"SE",配置清单!$N:$N,"在岗")+COUNTIFS(配置清单!$G:$G,G287,配置清单!$H:$H,"SA",配置清单!$N:$N,"在岗")</f>
        <v>0</v>
      </c>
      <c r="AB287" s="61" t="str">
        <f t="shared" si="235"/>
        <v>NA</v>
      </c>
      <c r="AC287" s="60">
        <f>COUNTIFS(配置清单!$G:$G,G287,配置清单!$H:$H,"SE",配置清单!$N:$N,"在岗",配置清单!$P:$P,"&lt;&gt;暂不胜任")+COUNTIFS(配置清单!$G:$G,G287,配置清单!$H:$H,"SA",配置清单!$N:$N,"在岗",配置清单!$P:$P,"&lt;&gt;暂不胜任")</f>
        <v>0</v>
      </c>
      <c r="AD287" s="61" t="str">
        <f t="shared" si="236"/>
        <v>NA</v>
      </c>
      <c r="AE287" s="60">
        <f>COUNTIFS(配置清单!$G:$G,G287,配置清单!H:H,"MDE",配置清单!N:N,"在岗")</f>
        <v>0</v>
      </c>
      <c r="AF287" s="61" t="str">
        <f t="shared" si="237"/>
        <v>NA</v>
      </c>
      <c r="AG287" s="60">
        <f>COUNTIFS(配置清单!$G:$G,G287,配置清单!$H:$H,"MDE",配置清单!$N:$N,"在岗",配置清单!$P:$P,"&lt;&gt;暂不胜任")</f>
        <v>0</v>
      </c>
      <c r="AH287" s="61" t="str">
        <f t="shared" si="238"/>
        <v>NA</v>
      </c>
      <c r="AI287" s="62">
        <f>COUNTIFS(配置清单!G:G,G287,配置清单!H:H,"TPM",配置清单!N:N,"在岗")+COUNTIFS(配置清单!G:G,G287,配置清单!H:H,"TC",配置清单!N:N,"在岗")</f>
        <v>0</v>
      </c>
      <c r="AJ287" s="61" t="str">
        <f t="shared" si="239"/>
        <v>NA</v>
      </c>
      <c r="AK287" s="60">
        <f>COUNTIFS(配置清单!G:G,G287,配置清单!H:H,"TPM",配置清单!N:N,"在岗",配置清单!P:P,"&lt;&gt;暂不胜任")+COUNTIFS(配置清单!G:G,G287,配置清单!H:H,"TC",配置清单!N:N,"在岗",配置清单!P:P,"&lt;&gt;暂不胜任")</f>
        <v>0</v>
      </c>
      <c r="AL287" s="61" t="str">
        <f t="shared" si="240"/>
        <v>NA</v>
      </c>
      <c r="AM287" s="60">
        <f>COUNTIFS(配置清单!G:G,G287,配置清单!H:H,"TSE",配置清单!N:N,"在岗")</f>
        <v>0</v>
      </c>
      <c r="AN287" s="61" t="str">
        <f t="shared" si="241"/>
        <v>NA</v>
      </c>
      <c r="AO287" s="60">
        <f>COUNTIFS(配置清单!G:G,G287,配置清单!H:H,"TSE",配置清单!N:N,"在岗",配置清单!P:P,"&lt;&gt;暂不胜任")</f>
        <v>0</v>
      </c>
      <c r="AP287" s="61" t="str">
        <f t="shared" si="242"/>
        <v>NA</v>
      </c>
      <c r="AQ287" s="60">
        <f>COUNTIFS(配置清单!$G:$G,G287,配置清单!H:H,"QA",配置清单!N:N,"在岗")</f>
        <v>1</v>
      </c>
      <c r="AR287" s="61" t="str">
        <f t="shared" si="243"/>
        <v>NA</v>
      </c>
      <c r="AS287" s="60">
        <f>COUNTIFS(配置清单!$G:$G,G287,配置清单!$H:$H,"QA",配置清单!$N:$N,"在岗",配置清单!$P:$P,"&lt;&gt;暂不胜任")</f>
        <v>1</v>
      </c>
      <c r="AT287" s="61" t="str">
        <f t="shared" si="244"/>
        <v>NA</v>
      </c>
      <c r="AU287" s="60">
        <f>COUNTIFS(配置清单!G:G,规划及评估!G287,配置清单!H:H,"BA",配置清单!N:N,"在岗")</f>
        <v>0</v>
      </c>
      <c r="AV287" s="61" t="str">
        <f t="shared" si="245"/>
        <v>NA</v>
      </c>
      <c r="AW287" s="60">
        <f>COUNTIFS(配置清单!G:G,G287,配置清单!H:H,"BA",配置清单!N:N,"在岗",配置清单!P:P,"&lt;&gt;暂不胜任")</f>
        <v>0</v>
      </c>
      <c r="AX287" s="61" t="str">
        <f t="shared" si="246"/>
        <v>NA</v>
      </c>
      <c r="AY287" s="60">
        <f>COUNTIFS(配置清单!G:G,规划及评估!G287,配置清单!H:H,"IA",配置清单!N:N,"在岗")</f>
        <v>0</v>
      </c>
      <c r="AZ287" s="61" t="str">
        <f t="shared" si="247"/>
        <v>NA</v>
      </c>
      <c r="BA287" s="60">
        <f>COUNTIFS(配置清单!G:G,G287,配置清单!H:H,"IA",配置清单!N:N,"在岗",配置清单!P:P,"&lt;&gt;暂不胜任")</f>
        <v>0</v>
      </c>
      <c r="BB287" s="61" t="str">
        <f t="shared" si="248"/>
        <v>NA</v>
      </c>
      <c r="BC287" s="60">
        <f>COUNTIFS(配置清单!G:G,规划及评估!G287,配置清单!H:H,"产品经理",配置清单!N:N,"在岗")</f>
        <v>0</v>
      </c>
      <c r="BD287" s="61" t="str">
        <f t="shared" si="249"/>
        <v>NA</v>
      </c>
      <c r="BE287" s="60">
        <f>COUNTIFS(配置清单!G:G,G287,配置清单!H:H,"产品经理",配置清单!N:N,"在岗",配置清单!P:P,"&lt;&gt;暂不胜任")</f>
        <v>0</v>
      </c>
      <c r="BF287" s="61" t="str">
        <f t="shared" si="250"/>
        <v>NA</v>
      </c>
      <c r="BG287" s="63">
        <f t="shared" si="251"/>
        <v>1</v>
      </c>
      <c r="BH287" s="64">
        <f t="shared" si="252"/>
        <v>1</v>
      </c>
      <c r="BI287" s="64">
        <f t="shared" si="253"/>
        <v>1</v>
      </c>
      <c r="BJ287" s="64">
        <f t="shared" si="254"/>
        <v>0</v>
      </c>
      <c r="BK287" s="65">
        <f t="shared" si="255"/>
        <v>1</v>
      </c>
      <c r="BL287" s="66">
        <f t="shared" si="256"/>
        <v>0</v>
      </c>
      <c r="BM287" s="92">
        <f t="shared" si="257"/>
        <v>1</v>
      </c>
      <c r="BN287" s="92">
        <f t="shared" si="258"/>
        <v>0</v>
      </c>
      <c r="BO287" s="92">
        <f t="shared" si="259"/>
        <v>0</v>
      </c>
      <c r="BP287" s="92">
        <f t="shared" si="260"/>
        <v>0</v>
      </c>
      <c r="BQ287" s="92">
        <f t="shared" si="261"/>
        <v>0</v>
      </c>
      <c r="BR287" s="92">
        <f t="shared" si="262"/>
        <v>0</v>
      </c>
      <c r="BS287" s="92">
        <f t="shared" si="263"/>
        <v>0</v>
      </c>
      <c r="BT287" s="92">
        <f t="shared" si="264"/>
        <v>0</v>
      </c>
      <c r="BU287" s="92">
        <f t="shared" si="265"/>
        <v>0</v>
      </c>
      <c r="BV287" s="92">
        <f t="shared" si="266"/>
        <v>0</v>
      </c>
      <c r="BW287" s="92">
        <f t="shared" si="267"/>
        <v>0</v>
      </c>
      <c r="BX287" s="92">
        <f t="shared" si="268"/>
        <v>0</v>
      </c>
      <c r="BY287" s="92">
        <f t="shared" si="269"/>
        <v>0</v>
      </c>
      <c r="BZ287" s="92">
        <f t="shared" si="270"/>
        <v>0</v>
      </c>
      <c r="CA287" s="92">
        <f t="shared" si="271"/>
        <v>0</v>
      </c>
      <c r="CB287" s="92">
        <f t="shared" si="272"/>
        <v>0</v>
      </c>
      <c r="CC287" s="92">
        <f t="shared" si="273"/>
        <v>0</v>
      </c>
      <c r="CD287" s="92">
        <f t="shared" si="274"/>
        <v>0</v>
      </c>
    </row>
    <row r="288" spans="1:82" hidden="1">
      <c r="A288" s="34">
        <v>74</v>
      </c>
      <c r="B288" s="34" t="s">
        <v>954</v>
      </c>
      <c r="C288" s="34" t="s">
        <v>3993</v>
      </c>
      <c r="D288" s="34" t="s">
        <v>2172</v>
      </c>
      <c r="E288" s="34" t="s">
        <v>4274</v>
      </c>
      <c r="F288" s="34" t="s">
        <v>813</v>
      </c>
      <c r="G288" s="34" t="s">
        <v>4296</v>
      </c>
      <c r="H288" s="34" t="s">
        <v>7</v>
      </c>
      <c r="I288" s="34" t="s">
        <v>4</v>
      </c>
      <c r="J288" s="34" t="s">
        <v>195</v>
      </c>
      <c r="K288" s="34" t="s">
        <v>34</v>
      </c>
      <c r="L288" s="34" t="s">
        <v>5124</v>
      </c>
      <c r="M288" s="34" t="s">
        <v>4288</v>
      </c>
      <c r="N288" s="34">
        <v>1</v>
      </c>
      <c r="O288" s="34">
        <v>0</v>
      </c>
      <c r="P288" s="34">
        <v>0</v>
      </c>
      <c r="Q288" s="34">
        <v>0</v>
      </c>
      <c r="R288" s="34">
        <v>0</v>
      </c>
      <c r="S288" s="34">
        <v>0</v>
      </c>
      <c r="T288" s="34">
        <v>0</v>
      </c>
      <c r="U288" s="77">
        <v>0</v>
      </c>
      <c r="V288" s="34">
        <v>0</v>
      </c>
      <c r="W288" s="60">
        <f>COUNTIFS(配置清单!G:G,G288,配置清单!$H:$H,"PM",配置清单!$N:$N,"在岗")</f>
        <v>1</v>
      </c>
      <c r="X288" s="61">
        <f t="shared" si="233"/>
        <v>1</v>
      </c>
      <c r="Y288" s="60">
        <f>COUNTIFS(配置清单!$G:$G,G288,配置清单!$H:$H,"PM",配置清单!$N:$N,"在岗",配置清单!$P:$P,"&lt;&gt;暂不胜任")</f>
        <v>0</v>
      </c>
      <c r="Z288" s="61">
        <f t="shared" si="234"/>
        <v>0</v>
      </c>
      <c r="AA288" s="62">
        <f>COUNTIFS(配置清单!$G:$G,G288,配置清单!$H:$H,"SE",配置清单!$N:$N,"在岗")+COUNTIFS(配置清单!$G:$G,G288,配置清单!$H:$H,"SA",配置清单!$N:$N,"在岗")</f>
        <v>0</v>
      </c>
      <c r="AB288" s="61" t="str">
        <f t="shared" si="235"/>
        <v>NA</v>
      </c>
      <c r="AC288" s="60">
        <f>COUNTIFS(配置清单!$G:$G,G288,配置清单!$H:$H,"SE",配置清单!$N:$N,"在岗",配置清单!$P:$P,"&lt;&gt;暂不胜任")+COUNTIFS(配置清单!$G:$G,G288,配置清单!$H:$H,"SA",配置清单!$N:$N,"在岗",配置清单!$P:$P,"&lt;&gt;暂不胜任")</f>
        <v>0</v>
      </c>
      <c r="AD288" s="61" t="str">
        <f t="shared" si="236"/>
        <v>NA</v>
      </c>
      <c r="AE288" s="60">
        <f>COUNTIFS(配置清单!$G:$G,G288,配置清单!H:H,"MDE",配置清单!N:N,"在岗")</f>
        <v>0</v>
      </c>
      <c r="AF288" s="61" t="str">
        <f t="shared" si="237"/>
        <v>NA</v>
      </c>
      <c r="AG288" s="60">
        <f>COUNTIFS(配置清单!$G:$G,G288,配置清单!$H:$H,"MDE",配置清单!$N:$N,"在岗",配置清单!$P:$P,"&lt;&gt;暂不胜任")</f>
        <v>0</v>
      </c>
      <c r="AH288" s="61" t="str">
        <f t="shared" si="238"/>
        <v>NA</v>
      </c>
      <c r="AI288" s="62">
        <f>COUNTIFS(配置清单!G:G,G288,配置清单!H:H,"TPM",配置清单!N:N,"在岗")+COUNTIFS(配置清单!G:G,G288,配置清单!H:H,"TC",配置清单!N:N,"在岗")</f>
        <v>0</v>
      </c>
      <c r="AJ288" s="61" t="str">
        <f t="shared" si="239"/>
        <v>NA</v>
      </c>
      <c r="AK288" s="60">
        <f>COUNTIFS(配置清单!G:G,G288,配置清单!H:H,"TPM",配置清单!N:N,"在岗",配置清单!P:P,"&lt;&gt;暂不胜任")+COUNTIFS(配置清单!G:G,G288,配置清单!H:H,"TC",配置清单!N:N,"在岗",配置清单!P:P,"&lt;&gt;暂不胜任")</f>
        <v>0</v>
      </c>
      <c r="AL288" s="61" t="str">
        <f t="shared" si="240"/>
        <v>NA</v>
      </c>
      <c r="AM288" s="60">
        <f>COUNTIFS(配置清单!G:G,G288,配置清单!H:H,"TSE",配置清单!N:N,"在岗")</f>
        <v>0</v>
      </c>
      <c r="AN288" s="61" t="str">
        <f t="shared" si="241"/>
        <v>NA</v>
      </c>
      <c r="AO288" s="60">
        <f>COUNTIFS(配置清单!G:G,G288,配置清单!H:H,"TSE",配置清单!N:N,"在岗",配置清单!P:P,"&lt;&gt;暂不胜任")</f>
        <v>0</v>
      </c>
      <c r="AP288" s="61" t="str">
        <f t="shared" si="242"/>
        <v>NA</v>
      </c>
      <c r="AQ288" s="60">
        <f>COUNTIFS(配置清单!$G:$G,G288,配置清单!H:H,"QA",配置清单!N:N,"在岗")</f>
        <v>0</v>
      </c>
      <c r="AR288" s="61" t="str">
        <f t="shared" si="243"/>
        <v>NA</v>
      </c>
      <c r="AS288" s="60">
        <f>COUNTIFS(配置清单!$G:$G,G288,配置清单!$H:$H,"QA",配置清单!$N:$N,"在岗",配置清单!$P:$P,"&lt;&gt;暂不胜任")</f>
        <v>0</v>
      </c>
      <c r="AT288" s="61" t="str">
        <f t="shared" si="244"/>
        <v>NA</v>
      </c>
      <c r="AU288" s="60">
        <f>COUNTIFS(配置清单!G:G,规划及评估!G288,配置清单!H:H,"BA",配置清单!N:N,"在岗")</f>
        <v>0</v>
      </c>
      <c r="AV288" s="61" t="str">
        <f t="shared" si="245"/>
        <v>NA</v>
      </c>
      <c r="AW288" s="60">
        <f>COUNTIFS(配置清单!G:G,G288,配置清单!H:H,"BA",配置清单!N:N,"在岗",配置清单!P:P,"&lt;&gt;暂不胜任")</f>
        <v>0</v>
      </c>
      <c r="AX288" s="61" t="str">
        <f t="shared" si="246"/>
        <v>NA</v>
      </c>
      <c r="AY288" s="60">
        <f>COUNTIFS(配置清单!G:G,规划及评估!G288,配置清单!H:H,"IA",配置清单!N:N,"在岗")</f>
        <v>0</v>
      </c>
      <c r="AZ288" s="61" t="str">
        <f t="shared" si="247"/>
        <v>NA</v>
      </c>
      <c r="BA288" s="60">
        <f>COUNTIFS(配置清单!G:G,G288,配置清单!H:H,"IA",配置清单!N:N,"在岗",配置清单!P:P,"&lt;&gt;暂不胜任")</f>
        <v>0</v>
      </c>
      <c r="BB288" s="61" t="str">
        <f t="shared" si="248"/>
        <v>NA</v>
      </c>
      <c r="BC288" s="60">
        <f>COUNTIFS(配置清单!G:G,规划及评估!G288,配置清单!H:H,"产品经理",配置清单!N:N,"在岗")</f>
        <v>0</v>
      </c>
      <c r="BD288" s="61" t="str">
        <f t="shared" si="249"/>
        <v>NA</v>
      </c>
      <c r="BE288" s="60">
        <f>COUNTIFS(配置清单!G:G,G288,配置清单!H:H,"产品经理",配置清单!N:N,"在岗",配置清单!P:P,"&lt;&gt;暂不胜任")</f>
        <v>0</v>
      </c>
      <c r="BF288" s="61" t="str">
        <f t="shared" si="250"/>
        <v>NA</v>
      </c>
      <c r="BG288" s="63">
        <f t="shared" si="251"/>
        <v>1</v>
      </c>
      <c r="BH288" s="64">
        <f t="shared" si="252"/>
        <v>1</v>
      </c>
      <c r="BI288" s="64">
        <f t="shared" si="253"/>
        <v>1</v>
      </c>
      <c r="BJ288" s="64">
        <f t="shared" si="254"/>
        <v>0</v>
      </c>
      <c r="BK288" s="65">
        <f t="shared" si="255"/>
        <v>1</v>
      </c>
      <c r="BL288" s="66">
        <f t="shared" si="256"/>
        <v>0</v>
      </c>
      <c r="BM288" s="92">
        <f t="shared" si="257"/>
        <v>1</v>
      </c>
      <c r="BN288" s="92">
        <f t="shared" si="258"/>
        <v>0</v>
      </c>
      <c r="BO288" s="92">
        <f t="shared" si="259"/>
        <v>0</v>
      </c>
      <c r="BP288" s="92">
        <f t="shared" si="260"/>
        <v>0</v>
      </c>
      <c r="BQ288" s="92">
        <f t="shared" si="261"/>
        <v>0</v>
      </c>
      <c r="BR288" s="92">
        <f t="shared" si="262"/>
        <v>0</v>
      </c>
      <c r="BS288" s="92">
        <f t="shared" si="263"/>
        <v>0</v>
      </c>
      <c r="BT288" s="92">
        <f t="shared" si="264"/>
        <v>0</v>
      </c>
      <c r="BU288" s="92">
        <f t="shared" si="265"/>
        <v>0</v>
      </c>
      <c r="BV288" s="92">
        <f t="shared" si="266"/>
        <v>0</v>
      </c>
      <c r="BW288" s="92">
        <f t="shared" si="267"/>
        <v>0</v>
      </c>
      <c r="BX288" s="92">
        <f t="shared" si="268"/>
        <v>0</v>
      </c>
      <c r="BY288" s="92">
        <f t="shared" si="269"/>
        <v>0</v>
      </c>
      <c r="BZ288" s="92">
        <f t="shared" si="270"/>
        <v>0</v>
      </c>
      <c r="CA288" s="92">
        <f t="shared" si="271"/>
        <v>0</v>
      </c>
      <c r="CB288" s="92">
        <f t="shared" si="272"/>
        <v>0</v>
      </c>
      <c r="CC288" s="92">
        <f t="shared" si="273"/>
        <v>0</v>
      </c>
      <c r="CD288" s="92">
        <f t="shared" si="274"/>
        <v>0</v>
      </c>
    </row>
    <row r="289" spans="1:82" hidden="1">
      <c r="A289" s="34">
        <v>75</v>
      </c>
      <c r="B289" s="34" t="s">
        <v>954</v>
      </c>
      <c r="C289" s="34" t="s">
        <v>3993</v>
      </c>
      <c r="D289" s="34" t="s">
        <v>2172</v>
      </c>
      <c r="E289" s="34" t="s">
        <v>4274</v>
      </c>
      <c r="F289" s="34" t="s">
        <v>4351</v>
      </c>
      <c r="G289" s="34" t="s">
        <v>4352</v>
      </c>
      <c r="H289" s="34" t="s">
        <v>7</v>
      </c>
      <c r="I289" s="34" t="s">
        <v>4</v>
      </c>
      <c r="J289" s="34" t="s">
        <v>34</v>
      </c>
      <c r="K289" s="34" t="s">
        <v>34</v>
      </c>
      <c r="L289" s="34" t="s">
        <v>5124</v>
      </c>
      <c r="M289" s="34" t="s">
        <v>4348</v>
      </c>
      <c r="N289" s="34">
        <v>1</v>
      </c>
      <c r="O289" s="34">
        <v>1</v>
      </c>
      <c r="P289" s="34">
        <v>0</v>
      </c>
      <c r="Q289" s="34">
        <v>0</v>
      </c>
      <c r="R289" s="34">
        <v>0</v>
      </c>
      <c r="S289" s="34">
        <v>1</v>
      </c>
      <c r="T289" s="34">
        <v>0</v>
      </c>
      <c r="U289" s="77">
        <v>0</v>
      </c>
      <c r="V289" s="34">
        <v>0</v>
      </c>
      <c r="W289" s="60">
        <f>COUNTIFS(配置清单!G:G,G289,配置清单!$H:$H,"PM",配置清单!$N:$N,"在岗")</f>
        <v>1</v>
      </c>
      <c r="X289" s="61">
        <f t="shared" si="233"/>
        <v>1</v>
      </c>
      <c r="Y289" s="60">
        <f>COUNTIFS(配置清单!$G:$G,G289,配置清单!$H:$H,"PM",配置清单!$N:$N,"在岗",配置清单!$P:$P,"&lt;&gt;暂不胜任")</f>
        <v>1</v>
      </c>
      <c r="Z289" s="61">
        <f t="shared" si="234"/>
        <v>1</v>
      </c>
      <c r="AA289" s="62">
        <f>COUNTIFS(配置清单!$G:$G,G289,配置清单!$H:$H,"SE",配置清单!$N:$N,"在岗")+COUNTIFS(配置清单!$G:$G,G289,配置清单!$H:$H,"SA",配置清单!$N:$N,"在岗")</f>
        <v>1</v>
      </c>
      <c r="AB289" s="61">
        <f t="shared" si="235"/>
        <v>1</v>
      </c>
      <c r="AC289" s="60">
        <f>COUNTIFS(配置清单!$G:$G,G289,配置清单!$H:$H,"SE",配置清单!$N:$N,"在岗",配置清单!$P:$P,"&lt;&gt;暂不胜任")+COUNTIFS(配置清单!$G:$G,G289,配置清单!$H:$H,"SA",配置清单!$N:$N,"在岗",配置清单!$P:$P,"&lt;&gt;暂不胜任")</f>
        <v>0</v>
      </c>
      <c r="AD289" s="61">
        <f t="shared" si="236"/>
        <v>0</v>
      </c>
      <c r="AE289" s="60">
        <f>COUNTIFS(配置清单!$G:$G,G289,配置清单!H:H,"MDE",配置清单!N:N,"在岗")</f>
        <v>0</v>
      </c>
      <c r="AF289" s="61" t="str">
        <f t="shared" si="237"/>
        <v>NA</v>
      </c>
      <c r="AG289" s="60">
        <f>COUNTIFS(配置清单!$G:$G,G289,配置清单!$H:$H,"MDE",配置清单!$N:$N,"在岗",配置清单!$P:$P,"&lt;&gt;暂不胜任")</f>
        <v>0</v>
      </c>
      <c r="AH289" s="61" t="str">
        <f t="shared" si="238"/>
        <v>NA</v>
      </c>
      <c r="AI289" s="62">
        <f>COUNTIFS(配置清单!G:G,G289,配置清单!H:H,"TPM",配置清单!N:N,"在岗")+COUNTIFS(配置清单!G:G,G289,配置清单!H:H,"TC",配置清单!N:N,"在岗")</f>
        <v>0</v>
      </c>
      <c r="AJ289" s="61" t="str">
        <f t="shared" si="239"/>
        <v>NA</v>
      </c>
      <c r="AK289" s="60">
        <f>COUNTIFS(配置清单!G:G,G289,配置清单!H:H,"TPM",配置清单!N:N,"在岗",配置清单!P:P,"&lt;&gt;暂不胜任")+COUNTIFS(配置清单!G:G,G289,配置清单!H:H,"TC",配置清单!N:N,"在岗",配置清单!P:P,"&lt;&gt;暂不胜任")</f>
        <v>0</v>
      </c>
      <c r="AL289" s="61" t="str">
        <f t="shared" si="240"/>
        <v>NA</v>
      </c>
      <c r="AM289" s="60">
        <f>COUNTIFS(配置清单!G:G,G289,配置清单!H:H,"TSE",配置清单!N:N,"在岗")</f>
        <v>0</v>
      </c>
      <c r="AN289" s="61" t="str">
        <f t="shared" si="241"/>
        <v>NA</v>
      </c>
      <c r="AO289" s="60">
        <f>COUNTIFS(配置清单!G:G,G289,配置清单!H:H,"TSE",配置清单!N:N,"在岗",配置清单!P:P,"&lt;&gt;暂不胜任")</f>
        <v>0</v>
      </c>
      <c r="AP289" s="61" t="str">
        <f t="shared" si="242"/>
        <v>NA</v>
      </c>
      <c r="AQ289" s="60">
        <f>COUNTIFS(配置清单!$G:$G,G289,配置清单!H:H,"QA",配置清单!N:N,"在岗")</f>
        <v>1</v>
      </c>
      <c r="AR289" s="61">
        <f t="shared" si="243"/>
        <v>1</v>
      </c>
      <c r="AS289" s="60">
        <f>COUNTIFS(配置清单!$G:$G,G289,配置清单!$H:$H,"QA",配置清单!$N:$N,"在岗",配置清单!$P:$P,"&lt;&gt;暂不胜任")</f>
        <v>0</v>
      </c>
      <c r="AT289" s="61">
        <f t="shared" si="244"/>
        <v>0</v>
      </c>
      <c r="AU289" s="60">
        <f>COUNTIFS(配置清单!G:G,规划及评估!G289,配置清单!H:H,"BA",配置清单!N:N,"在岗")</f>
        <v>0</v>
      </c>
      <c r="AV289" s="61" t="str">
        <f t="shared" si="245"/>
        <v>NA</v>
      </c>
      <c r="AW289" s="60">
        <f>COUNTIFS(配置清单!G:G,G289,配置清单!H:H,"BA",配置清单!N:N,"在岗",配置清单!P:P,"&lt;&gt;暂不胜任")</f>
        <v>0</v>
      </c>
      <c r="AX289" s="61" t="str">
        <f t="shared" si="246"/>
        <v>NA</v>
      </c>
      <c r="AY289" s="60">
        <f>COUNTIFS(配置清单!G:G,规划及评估!G289,配置清单!H:H,"IA",配置清单!N:N,"在岗")</f>
        <v>0</v>
      </c>
      <c r="AZ289" s="61" t="str">
        <f t="shared" si="247"/>
        <v>NA</v>
      </c>
      <c r="BA289" s="60">
        <f>COUNTIFS(配置清单!G:G,G289,配置清单!H:H,"IA",配置清单!N:N,"在岗",配置清单!P:P,"&lt;&gt;暂不胜任")</f>
        <v>0</v>
      </c>
      <c r="BB289" s="61" t="str">
        <f t="shared" si="248"/>
        <v>NA</v>
      </c>
      <c r="BC289" s="60">
        <f>COUNTIFS(配置清单!G:G,规划及评估!G289,配置清单!H:H,"产品经理",配置清单!N:N,"在岗")</f>
        <v>0</v>
      </c>
      <c r="BD289" s="61" t="str">
        <f t="shared" si="249"/>
        <v>NA</v>
      </c>
      <c r="BE289" s="60">
        <f>COUNTIFS(配置清单!G:G,G289,配置清单!H:H,"产品经理",配置清单!N:N,"在岗",配置清单!P:P,"&lt;&gt;暂不胜任")</f>
        <v>0</v>
      </c>
      <c r="BF289" s="61" t="str">
        <f t="shared" si="250"/>
        <v>NA</v>
      </c>
      <c r="BG289" s="63">
        <f t="shared" si="251"/>
        <v>3</v>
      </c>
      <c r="BH289" s="64">
        <f t="shared" si="252"/>
        <v>3</v>
      </c>
      <c r="BI289" s="64">
        <f t="shared" si="253"/>
        <v>3</v>
      </c>
      <c r="BJ289" s="64">
        <f t="shared" si="254"/>
        <v>1</v>
      </c>
      <c r="BK289" s="65">
        <f t="shared" si="255"/>
        <v>1</v>
      </c>
      <c r="BL289" s="66">
        <f t="shared" si="256"/>
        <v>0.33333333333333331</v>
      </c>
      <c r="BM289" s="92">
        <f t="shared" si="257"/>
        <v>1</v>
      </c>
      <c r="BN289" s="92">
        <f t="shared" si="258"/>
        <v>1</v>
      </c>
      <c r="BO289" s="92">
        <f t="shared" si="259"/>
        <v>1</v>
      </c>
      <c r="BP289" s="92">
        <f t="shared" si="260"/>
        <v>0</v>
      </c>
      <c r="BQ289" s="92">
        <f t="shared" si="261"/>
        <v>0</v>
      </c>
      <c r="BR289" s="92">
        <f t="shared" si="262"/>
        <v>0</v>
      </c>
      <c r="BS289" s="92">
        <f t="shared" si="263"/>
        <v>0</v>
      </c>
      <c r="BT289" s="92">
        <f t="shared" si="264"/>
        <v>0</v>
      </c>
      <c r="BU289" s="92">
        <f t="shared" si="265"/>
        <v>0</v>
      </c>
      <c r="BV289" s="92">
        <f t="shared" si="266"/>
        <v>0</v>
      </c>
      <c r="BW289" s="92">
        <f t="shared" si="267"/>
        <v>1</v>
      </c>
      <c r="BX289" s="92">
        <f t="shared" si="268"/>
        <v>0</v>
      </c>
      <c r="BY289" s="92">
        <f t="shared" si="269"/>
        <v>0</v>
      </c>
      <c r="BZ289" s="92">
        <f t="shared" si="270"/>
        <v>0</v>
      </c>
      <c r="CA289" s="92">
        <f t="shared" si="271"/>
        <v>0</v>
      </c>
      <c r="CB289" s="92">
        <f t="shared" si="272"/>
        <v>0</v>
      </c>
      <c r="CC289" s="92">
        <f t="shared" si="273"/>
        <v>0</v>
      </c>
      <c r="CD289" s="92">
        <f t="shared" si="274"/>
        <v>0</v>
      </c>
    </row>
    <row r="290" spans="1:82" hidden="1">
      <c r="A290" s="34">
        <v>76</v>
      </c>
      <c r="B290" s="34" t="s">
        <v>954</v>
      </c>
      <c r="C290" s="34" t="s">
        <v>3993</v>
      </c>
      <c r="D290" s="34" t="s">
        <v>2172</v>
      </c>
      <c r="E290" s="34" t="s">
        <v>4274</v>
      </c>
      <c r="F290" s="34" t="s">
        <v>4378</v>
      </c>
      <c r="G290" s="34" t="s">
        <v>4379</v>
      </c>
      <c r="H290" s="34" t="s">
        <v>7</v>
      </c>
      <c r="I290" s="34" t="s">
        <v>4</v>
      </c>
      <c r="J290" s="34" t="s">
        <v>34</v>
      </c>
      <c r="K290" s="34" t="s">
        <v>34</v>
      </c>
      <c r="L290" s="34" t="s">
        <v>5124</v>
      </c>
      <c r="M290" s="34" t="s">
        <v>4348</v>
      </c>
      <c r="N290" s="34">
        <v>1</v>
      </c>
      <c r="O290" s="34">
        <v>1</v>
      </c>
      <c r="P290" s="34">
        <v>0</v>
      </c>
      <c r="Q290" s="34">
        <v>0</v>
      </c>
      <c r="R290" s="34">
        <v>0</v>
      </c>
      <c r="S290" s="34">
        <v>1</v>
      </c>
      <c r="T290" s="34">
        <v>0</v>
      </c>
      <c r="U290" s="77">
        <v>0</v>
      </c>
      <c r="V290" s="34">
        <v>0</v>
      </c>
      <c r="W290" s="60">
        <f>COUNTIFS(配置清单!G:G,G290,配置清单!$H:$H,"PM",配置清单!$N:$N,"在岗")</f>
        <v>1</v>
      </c>
      <c r="X290" s="61">
        <f t="shared" si="233"/>
        <v>1</v>
      </c>
      <c r="Y290" s="60">
        <f>COUNTIFS(配置清单!$G:$G,G290,配置清单!$H:$H,"PM",配置清单!$N:$N,"在岗",配置清单!$P:$P,"&lt;&gt;暂不胜任")</f>
        <v>1</v>
      </c>
      <c r="Z290" s="61">
        <f t="shared" si="234"/>
        <v>1</v>
      </c>
      <c r="AA290" s="62">
        <f>COUNTIFS(配置清单!$G:$G,G290,配置清单!$H:$H,"SE",配置清单!$N:$N,"在岗")+COUNTIFS(配置清单!$G:$G,G290,配置清单!$H:$H,"SA",配置清单!$N:$N,"在岗")</f>
        <v>1</v>
      </c>
      <c r="AB290" s="61">
        <f t="shared" si="235"/>
        <v>1</v>
      </c>
      <c r="AC290" s="60">
        <f>COUNTIFS(配置清单!$G:$G,G290,配置清单!$H:$H,"SE",配置清单!$N:$N,"在岗",配置清单!$P:$P,"&lt;&gt;暂不胜任")+COUNTIFS(配置清单!$G:$G,G290,配置清单!$H:$H,"SA",配置清单!$N:$N,"在岗",配置清单!$P:$P,"&lt;&gt;暂不胜任")</f>
        <v>0</v>
      </c>
      <c r="AD290" s="61">
        <f t="shared" si="236"/>
        <v>0</v>
      </c>
      <c r="AE290" s="60">
        <f>COUNTIFS(配置清单!$G:$G,G290,配置清单!H:H,"MDE",配置清单!N:N,"在岗")</f>
        <v>0</v>
      </c>
      <c r="AF290" s="61" t="str">
        <f t="shared" si="237"/>
        <v>NA</v>
      </c>
      <c r="AG290" s="60">
        <f>COUNTIFS(配置清单!$G:$G,G290,配置清单!$H:$H,"MDE",配置清单!$N:$N,"在岗",配置清单!$P:$P,"&lt;&gt;暂不胜任")</f>
        <v>0</v>
      </c>
      <c r="AH290" s="61" t="str">
        <f t="shared" si="238"/>
        <v>NA</v>
      </c>
      <c r="AI290" s="62">
        <f>COUNTIFS(配置清单!G:G,G290,配置清单!H:H,"TPM",配置清单!N:N,"在岗")+COUNTIFS(配置清单!G:G,G290,配置清单!H:H,"TC",配置清单!N:N,"在岗")</f>
        <v>0</v>
      </c>
      <c r="AJ290" s="61" t="str">
        <f t="shared" si="239"/>
        <v>NA</v>
      </c>
      <c r="AK290" s="60">
        <f>COUNTIFS(配置清单!G:G,G290,配置清单!H:H,"TPM",配置清单!N:N,"在岗",配置清单!P:P,"&lt;&gt;暂不胜任")+COUNTIFS(配置清单!G:G,G290,配置清单!H:H,"TC",配置清单!N:N,"在岗",配置清单!P:P,"&lt;&gt;暂不胜任")</f>
        <v>0</v>
      </c>
      <c r="AL290" s="61" t="str">
        <f t="shared" si="240"/>
        <v>NA</v>
      </c>
      <c r="AM290" s="60">
        <f>COUNTIFS(配置清单!G:G,G290,配置清单!H:H,"TSE",配置清单!N:N,"在岗")</f>
        <v>0</v>
      </c>
      <c r="AN290" s="61" t="str">
        <f t="shared" si="241"/>
        <v>NA</v>
      </c>
      <c r="AO290" s="60">
        <f>COUNTIFS(配置清单!G:G,G290,配置清单!H:H,"TSE",配置清单!N:N,"在岗",配置清单!P:P,"&lt;&gt;暂不胜任")</f>
        <v>0</v>
      </c>
      <c r="AP290" s="61" t="str">
        <f t="shared" si="242"/>
        <v>NA</v>
      </c>
      <c r="AQ290" s="60">
        <f>COUNTIFS(配置清单!$G:$G,G290,配置清单!H:H,"QA",配置清单!N:N,"在岗")</f>
        <v>1</v>
      </c>
      <c r="AR290" s="61">
        <f t="shared" si="243"/>
        <v>1</v>
      </c>
      <c r="AS290" s="60">
        <f>COUNTIFS(配置清单!$G:$G,G290,配置清单!$H:$H,"QA",配置清单!$N:$N,"在岗",配置清单!$P:$P,"&lt;&gt;暂不胜任")</f>
        <v>0</v>
      </c>
      <c r="AT290" s="61">
        <f t="shared" si="244"/>
        <v>0</v>
      </c>
      <c r="AU290" s="60">
        <f>COUNTIFS(配置清单!G:G,规划及评估!G290,配置清单!H:H,"BA",配置清单!N:N,"在岗")</f>
        <v>0</v>
      </c>
      <c r="AV290" s="61" t="str">
        <f t="shared" si="245"/>
        <v>NA</v>
      </c>
      <c r="AW290" s="60">
        <f>COUNTIFS(配置清单!G:G,G290,配置清单!H:H,"BA",配置清单!N:N,"在岗",配置清单!P:P,"&lt;&gt;暂不胜任")</f>
        <v>0</v>
      </c>
      <c r="AX290" s="61" t="str">
        <f t="shared" si="246"/>
        <v>NA</v>
      </c>
      <c r="AY290" s="60">
        <f>COUNTIFS(配置清单!G:G,规划及评估!G290,配置清单!H:H,"IA",配置清单!N:N,"在岗")</f>
        <v>0</v>
      </c>
      <c r="AZ290" s="61" t="str">
        <f t="shared" si="247"/>
        <v>NA</v>
      </c>
      <c r="BA290" s="60">
        <f>COUNTIFS(配置清单!G:G,G290,配置清单!H:H,"IA",配置清单!N:N,"在岗",配置清单!P:P,"&lt;&gt;暂不胜任")</f>
        <v>0</v>
      </c>
      <c r="BB290" s="61" t="str">
        <f t="shared" si="248"/>
        <v>NA</v>
      </c>
      <c r="BC290" s="60">
        <f>COUNTIFS(配置清单!G:G,规划及评估!G290,配置清单!H:H,"产品经理",配置清单!N:N,"在岗")</f>
        <v>0</v>
      </c>
      <c r="BD290" s="61" t="str">
        <f t="shared" si="249"/>
        <v>NA</v>
      </c>
      <c r="BE290" s="60">
        <f>COUNTIFS(配置清单!G:G,G290,配置清单!H:H,"产品经理",配置清单!N:N,"在岗",配置清单!P:P,"&lt;&gt;暂不胜任")</f>
        <v>0</v>
      </c>
      <c r="BF290" s="61" t="str">
        <f t="shared" si="250"/>
        <v>NA</v>
      </c>
      <c r="BG290" s="63">
        <f t="shared" si="251"/>
        <v>3</v>
      </c>
      <c r="BH290" s="64">
        <f t="shared" si="252"/>
        <v>3</v>
      </c>
      <c r="BI290" s="64">
        <f t="shared" si="253"/>
        <v>3</v>
      </c>
      <c r="BJ290" s="64">
        <f t="shared" si="254"/>
        <v>1</v>
      </c>
      <c r="BK290" s="65">
        <f t="shared" si="255"/>
        <v>1</v>
      </c>
      <c r="BL290" s="66">
        <f t="shared" si="256"/>
        <v>0.33333333333333331</v>
      </c>
      <c r="BM290" s="92">
        <f t="shared" si="257"/>
        <v>1</v>
      </c>
      <c r="BN290" s="92">
        <f t="shared" si="258"/>
        <v>1</v>
      </c>
      <c r="BO290" s="92">
        <f t="shared" si="259"/>
        <v>1</v>
      </c>
      <c r="BP290" s="92">
        <f t="shared" si="260"/>
        <v>0</v>
      </c>
      <c r="BQ290" s="92">
        <f t="shared" si="261"/>
        <v>0</v>
      </c>
      <c r="BR290" s="92">
        <f t="shared" si="262"/>
        <v>0</v>
      </c>
      <c r="BS290" s="92">
        <f t="shared" si="263"/>
        <v>0</v>
      </c>
      <c r="BT290" s="92">
        <f t="shared" si="264"/>
        <v>0</v>
      </c>
      <c r="BU290" s="92">
        <f t="shared" si="265"/>
        <v>0</v>
      </c>
      <c r="BV290" s="92">
        <f t="shared" si="266"/>
        <v>0</v>
      </c>
      <c r="BW290" s="92">
        <f t="shared" si="267"/>
        <v>1</v>
      </c>
      <c r="BX290" s="92">
        <f t="shared" si="268"/>
        <v>0</v>
      </c>
      <c r="BY290" s="92">
        <f t="shared" si="269"/>
        <v>0</v>
      </c>
      <c r="BZ290" s="92">
        <f t="shared" si="270"/>
        <v>0</v>
      </c>
      <c r="CA290" s="92">
        <f t="shared" si="271"/>
        <v>0</v>
      </c>
      <c r="CB290" s="92">
        <f t="shared" si="272"/>
        <v>0</v>
      </c>
      <c r="CC290" s="92">
        <f t="shared" si="273"/>
        <v>0</v>
      </c>
      <c r="CD290" s="92">
        <f t="shared" si="274"/>
        <v>0</v>
      </c>
    </row>
    <row r="291" spans="1:82" hidden="1">
      <c r="A291" s="34">
        <v>77</v>
      </c>
      <c r="B291" s="34" t="s">
        <v>954</v>
      </c>
      <c r="C291" s="34" t="s">
        <v>3993</v>
      </c>
      <c r="D291" s="34" t="s">
        <v>2172</v>
      </c>
      <c r="E291" s="34" t="s">
        <v>4274</v>
      </c>
      <c r="F291" s="34" t="s">
        <v>4366</v>
      </c>
      <c r="G291" s="34" t="s">
        <v>5125</v>
      </c>
      <c r="H291" s="34" t="s">
        <v>7</v>
      </c>
      <c r="I291" s="34" t="s">
        <v>7</v>
      </c>
      <c r="J291" s="34" t="s">
        <v>34</v>
      </c>
      <c r="K291" s="34" t="s">
        <v>34</v>
      </c>
      <c r="L291" s="34" t="s">
        <v>5126</v>
      </c>
      <c r="M291" s="34" t="s">
        <v>4348</v>
      </c>
      <c r="N291" s="34">
        <v>1</v>
      </c>
      <c r="O291" s="34">
        <v>0</v>
      </c>
      <c r="P291" s="34">
        <v>0</v>
      </c>
      <c r="Q291" s="34">
        <v>0</v>
      </c>
      <c r="R291" s="34">
        <v>0</v>
      </c>
      <c r="S291" s="34">
        <v>1</v>
      </c>
      <c r="T291" s="34">
        <v>0</v>
      </c>
      <c r="U291" s="77">
        <v>0</v>
      </c>
      <c r="V291" s="34">
        <v>0</v>
      </c>
      <c r="W291" s="60">
        <f>COUNTIFS(配置清单!G:G,G291,配置清单!$H:$H,"PM",配置清单!$N:$N,"在岗")</f>
        <v>0</v>
      </c>
      <c r="X291" s="61">
        <f t="shared" si="233"/>
        <v>0</v>
      </c>
      <c r="Y291" s="60">
        <f>COUNTIFS(配置清单!$G:$G,G291,配置清单!$H:$H,"PM",配置清单!$N:$N,"在岗",配置清单!$P:$P,"&lt;&gt;暂不胜任")</f>
        <v>0</v>
      </c>
      <c r="Z291" s="61">
        <f t="shared" si="234"/>
        <v>0</v>
      </c>
      <c r="AA291" s="62">
        <f>COUNTIFS(配置清单!$G:$G,G291,配置清单!$H:$H,"SE",配置清单!$N:$N,"在岗")+COUNTIFS(配置清单!$G:$G,G291,配置清单!$H:$H,"SA",配置清单!$N:$N,"在岗")</f>
        <v>0</v>
      </c>
      <c r="AB291" s="61" t="str">
        <f t="shared" si="235"/>
        <v>NA</v>
      </c>
      <c r="AC291" s="60">
        <f>COUNTIFS(配置清单!$G:$G,G291,配置清单!$H:$H,"SE",配置清单!$N:$N,"在岗",配置清单!$P:$P,"&lt;&gt;暂不胜任")+COUNTIFS(配置清单!$G:$G,G291,配置清单!$H:$H,"SA",配置清单!$N:$N,"在岗",配置清单!$P:$P,"&lt;&gt;暂不胜任")</f>
        <v>0</v>
      </c>
      <c r="AD291" s="61" t="str">
        <f t="shared" si="236"/>
        <v>NA</v>
      </c>
      <c r="AE291" s="60">
        <f>COUNTIFS(配置清单!$G:$G,G291,配置清单!H:H,"MDE",配置清单!N:N,"在岗")</f>
        <v>0</v>
      </c>
      <c r="AF291" s="61" t="str">
        <f t="shared" si="237"/>
        <v>NA</v>
      </c>
      <c r="AG291" s="60">
        <f>COUNTIFS(配置清单!$G:$G,G291,配置清单!$H:$H,"MDE",配置清单!$N:$N,"在岗",配置清单!$P:$P,"&lt;&gt;暂不胜任")</f>
        <v>0</v>
      </c>
      <c r="AH291" s="61" t="str">
        <f t="shared" si="238"/>
        <v>NA</v>
      </c>
      <c r="AI291" s="62">
        <f>COUNTIFS(配置清单!G:G,G291,配置清单!H:H,"TPM",配置清单!N:N,"在岗")+COUNTIFS(配置清单!G:G,G291,配置清单!H:H,"TC",配置清单!N:N,"在岗")</f>
        <v>0</v>
      </c>
      <c r="AJ291" s="61" t="str">
        <f t="shared" si="239"/>
        <v>NA</v>
      </c>
      <c r="AK291" s="60">
        <f>COUNTIFS(配置清单!G:G,G291,配置清单!H:H,"TPM",配置清单!N:N,"在岗",配置清单!P:P,"&lt;&gt;暂不胜任")+COUNTIFS(配置清单!G:G,G291,配置清单!H:H,"TC",配置清单!N:N,"在岗",配置清单!P:P,"&lt;&gt;暂不胜任")</f>
        <v>0</v>
      </c>
      <c r="AL291" s="61" t="str">
        <f t="shared" si="240"/>
        <v>NA</v>
      </c>
      <c r="AM291" s="60">
        <f>COUNTIFS(配置清单!G:G,G291,配置清单!H:H,"TSE",配置清单!N:N,"在岗")</f>
        <v>0</v>
      </c>
      <c r="AN291" s="61" t="str">
        <f t="shared" si="241"/>
        <v>NA</v>
      </c>
      <c r="AO291" s="60">
        <f>COUNTIFS(配置清单!G:G,G291,配置清单!H:H,"TSE",配置清单!N:N,"在岗",配置清单!P:P,"&lt;&gt;暂不胜任")</f>
        <v>0</v>
      </c>
      <c r="AP291" s="61" t="str">
        <f t="shared" si="242"/>
        <v>NA</v>
      </c>
      <c r="AQ291" s="60">
        <f>COUNTIFS(配置清单!$G:$G,G291,配置清单!H:H,"QA",配置清单!N:N,"在岗")</f>
        <v>0</v>
      </c>
      <c r="AR291" s="61">
        <f t="shared" si="243"/>
        <v>0</v>
      </c>
      <c r="AS291" s="60">
        <f>COUNTIFS(配置清单!$G:$G,G291,配置清单!$H:$H,"QA",配置清单!$N:$N,"在岗",配置清单!$P:$P,"&lt;&gt;暂不胜任")</f>
        <v>0</v>
      </c>
      <c r="AT291" s="61">
        <f t="shared" si="244"/>
        <v>0</v>
      </c>
      <c r="AU291" s="60">
        <f>COUNTIFS(配置清单!G:G,规划及评估!G291,配置清单!H:H,"BA",配置清单!N:N,"在岗")</f>
        <v>0</v>
      </c>
      <c r="AV291" s="61" t="str">
        <f t="shared" si="245"/>
        <v>NA</v>
      </c>
      <c r="AW291" s="60">
        <f>COUNTIFS(配置清单!G:G,G291,配置清单!H:H,"BA",配置清单!N:N,"在岗",配置清单!P:P,"&lt;&gt;暂不胜任")</f>
        <v>0</v>
      </c>
      <c r="AX291" s="61" t="str">
        <f t="shared" si="246"/>
        <v>NA</v>
      </c>
      <c r="AY291" s="60">
        <f>COUNTIFS(配置清单!G:G,规划及评估!G291,配置清单!H:H,"IA",配置清单!N:N,"在岗")</f>
        <v>0</v>
      </c>
      <c r="AZ291" s="61" t="str">
        <f t="shared" si="247"/>
        <v>NA</v>
      </c>
      <c r="BA291" s="60">
        <f>COUNTIFS(配置清单!G:G,G291,配置清单!H:H,"IA",配置清单!N:N,"在岗",配置清单!P:P,"&lt;&gt;暂不胜任")</f>
        <v>0</v>
      </c>
      <c r="BB291" s="61" t="str">
        <f t="shared" si="248"/>
        <v>NA</v>
      </c>
      <c r="BC291" s="60">
        <f>COUNTIFS(配置清单!G:G,规划及评估!G291,配置清单!H:H,"产品经理",配置清单!N:N,"在岗")</f>
        <v>0</v>
      </c>
      <c r="BD291" s="61" t="str">
        <f t="shared" si="249"/>
        <v>NA</v>
      </c>
      <c r="BE291" s="60">
        <f>COUNTIFS(配置清单!G:G,G291,配置清单!H:H,"产品经理",配置清单!N:N,"在岗",配置清单!P:P,"&lt;&gt;暂不胜任")</f>
        <v>0</v>
      </c>
      <c r="BF291" s="61" t="str">
        <f t="shared" si="250"/>
        <v>NA</v>
      </c>
      <c r="BG291" s="63">
        <f t="shared" si="251"/>
        <v>2</v>
      </c>
      <c r="BH291" s="64">
        <f t="shared" si="252"/>
        <v>0</v>
      </c>
      <c r="BI291" s="64">
        <f t="shared" si="253"/>
        <v>0</v>
      </c>
      <c r="BJ291" s="64">
        <f t="shared" si="254"/>
        <v>0</v>
      </c>
      <c r="BK291" s="65">
        <f t="shared" si="255"/>
        <v>0</v>
      </c>
      <c r="BL291" s="66">
        <f t="shared" si="256"/>
        <v>0</v>
      </c>
      <c r="BM291" s="92">
        <f t="shared" si="257"/>
        <v>0</v>
      </c>
      <c r="BN291" s="92">
        <f t="shared" si="258"/>
        <v>0</v>
      </c>
      <c r="BO291" s="92">
        <f t="shared" si="259"/>
        <v>0</v>
      </c>
      <c r="BP291" s="92">
        <f t="shared" si="260"/>
        <v>0</v>
      </c>
      <c r="BQ291" s="92">
        <f t="shared" si="261"/>
        <v>0</v>
      </c>
      <c r="BR291" s="92">
        <f t="shared" si="262"/>
        <v>0</v>
      </c>
      <c r="BS291" s="92">
        <f t="shared" si="263"/>
        <v>0</v>
      </c>
      <c r="BT291" s="92">
        <f t="shared" si="264"/>
        <v>0</v>
      </c>
      <c r="BU291" s="92">
        <f t="shared" si="265"/>
        <v>0</v>
      </c>
      <c r="BV291" s="92">
        <f t="shared" si="266"/>
        <v>0</v>
      </c>
      <c r="BW291" s="92">
        <f t="shared" si="267"/>
        <v>0</v>
      </c>
      <c r="BX291" s="92">
        <f t="shared" si="268"/>
        <v>0</v>
      </c>
      <c r="BY291" s="92">
        <f t="shared" si="269"/>
        <v>0</v>
      </c>
      <c r="BZ291" s="92">
        <f t="shared" si="270"/>
        <v>0</v>
      </c>
      <c r="CA291" s="92">
        <f t="shared" si="271"/>
        <v>0</v>
      </c>
      <c r="CB291" s="92">
        <f t="shared" si="272"/>
        <v>0</v>
      </c>
      <c r="CC291" s="92">
        <f t="shared" si="273"/>
        <v>0</v>
      </c>
      <c r="CD291" s="92">
        <f t="shared" si="274"/>
        <v>0</v>
      </c>
    </row>
    <row r="292" spans="1:82" hidden="1">
      <c r="A292" s="34">
        <v>78</v>
      </c>
      <c r="B292" s="34" t="s">
        <v>954</v>
      </c>
      <c r="C292" s="34" t="s">
        <v>3993</v>
      </c>
      <c r="D292" s="34" t="s">
        <v>2172</v>
      </c>
      <c r="E292" s="34" t="s">
        <v>4274</v>
      </c>
      <c r="F292" s="34" t="s">
        <v>4358</v>
      </c>
      <c r="G292" s="34" t="s">
        <v>4359</v>
      </c>
      <c r="H292" s="34" t="s">
        <v>7</v>
      </c>
      <c r="I292" s="34" t="s">
        <v>7</v>
      </c>
      <c r="J292" s="34" t="s">
        <v>195</v>
      </c>
      <c r="K292" s="34" t="s">
        <v>34</v>
      </c>
      <c r="L292" s="34" t="s">
        <v>2080</v>
      </c>
      <c r="M292" s="34" t="s">
        <v>4348</v>
      </c>
      <c r="N292" s="34">
        <v>1</v>
      </c>
      <c r="O292" s="34">
        <v>0</v>
      </c>
      <c r="P292" s="34">
        <v>0</v>
      </c>
      <c r="Q292" s="34">
        <v>0</v>
      </c>
      <c r="R292" s="34">
        <v>1</v>
      </c>
      <c r="S292" s="34">
        <v>1</v>
      </c>
      <c r="T292" s="34">
        <v>0</v>
      </c>
      <c r="U292" s="77">
        <v>0</v>
      </c>
      <c r="V292" s="34">
        <v>0</v>
      </c>
      <c r="W292" s="60">
        <f>COUNTIFS(配置清单!G:G,G292,配置清单!$H:$H,"PM",配置清单!$N:$N,"在岗")</f>
        <v>1</v>
      </c>
      <c r="X292" s="61">
        <f t="shared" si="233"/>
        <v>1</v>
      </c>
      <c r="Y292" s="60">
        <f>COUNTIFS(配置清单!$G:$G,G292,配置清单!$H:$H,"PM",配置清单!$N:$N,"在岗",配置清单!$P:$P,"&lt;&gt;暂不胜任")</f>
        <v>1</v>
      </c>
      <c r="Z292" s="61">
        <f t="shared" si="234"/>
        <v>1</v>
      </c>
      <c r="AA292" s="62">
        <f>COUNTIFS(配置清单!$G:$G,G292,配置清单!$H:$H,"SE",配置清单!$N:$N,"在岗")+COUNTIFS(配置清单!$G:$G,G292,配置清单!$H:$H,"SA",配置清单!$N:$N,"在岗")</f>
        <v>0</v>
      </c>
      <c r="AB292" s="61" t="str">
        <f t="shared" si="235"/>
        <v>NA</v>
      </c>
      <c r="AC292" s="60">
        <f>COUNTIFS(配置清单!$G:$G,G292,配置清单!$H:$H,"SE",配置清单!$N:$N,"在岗",配置清单!$P:$P,"&lt;&gt;暂不胜任")+COUNTIFS(配置清单!$G:$G,G292,配置清单!$H:$H,"SA",配置清单!$N:$N,"在岗",配置清单!$P:$P,"&lt;&gt;暂不胜任")</f>
        <v>0</v>
      </c>
      <c r="AD292" s="61" t="str">
        <f t="shared" si="236"/>
        <v>NA</v>
      </c>
      <c r="AE292" s="60">
        <f>COUNTIFS(配置清单!$G:$G,G292,配置清单!H:H,"MDE",配置清单!N:N,"在岗")</f>
        <v>0</v>
      </c>
      <c r="AF292" s="61" t="str">
        <f t="shared" si="237"/>
        <v>NA</v>
      </c>
      <c r="AG292" s="60">
        <f>COUNTIFS(配置清单!$G:$G,G292,配置清单!$H:$H,"MDE",配置清单!$N:$N,"在岗",配置清单!$P:$P,"&lt;&gt;暂不胜任")</f>
        <v>0</v>
      </c>
      <c r="AH292" s="61" t="str">
        <f t="shared" si="238"/>
        <v>NA</v>
      </c>
      <c r="AI292" s="62">
        <f>COUNTIFS(配置清单!G:G,G292,配置清单!H:H,"TPM",配置清单!N:N,"在岗")+COUNTIFS(配置清单!G:G,G292,配置清单!H:H,"TC",配置清单!N:N,"在岗")</f>
        <v>0</v>
      </c>
      <c r="AJ292" s="61" t="str">
        <f t="shared" si="239"/>
        <v>NA</v>
      </c>
      <c r="AK292" s="60">
        <f>COUNTIFS(配置清单!G:G,G292,配置清单!H:H,"TPM",配置清单!N:N,"在岗",配置清单!P:P,"&lt;&gt;暂不胜任")+COUNTIFS(配置清单!G:G,G292,配置清单!H:H,"TC",配置清单!N:N,"在岗",配置清单!P:P,"&lt;&gt;暂不胜任")</f>
        <v>0</v>
      </c>
      <c r="AL292" s="61" t="str">
        <f t="shared" si="240"/>
        <v>NA</v>
      </c>
      <c r="AM292" s="60">
        <f>COUNTIFS(配置清单!G:G,G292,配置清单!H:H,"TSE",配置清单!N:N,"在岗")</f>
        <v>1</v>
      </c>
      <c r="AN292" s="61">
        <f t="shared" si="241"/>
        <v>1</v>
      </c>
      <c r="AO292" s="60">
        <f>COUNTIFS(配置清单!G:G,G292,配置清单!H:H,"TSE",配置清单!N:N,"在岗",配置清单!P:P,"&lt;&gt;暂不胜任")</f>
        <v>0</v>
      </c>
      <c r="AP292" s="61">
        <f t="shared" si="242"/>
        <v>0</v>
      </c>
      <c r="AQ292" s="60">
        <f>COUNTIFS(配置清单!$G:$G,G292,配置清单!H:H,"QA",配置清单!N:N,"在岗")</f>
        <v>1</v>
      </c>
      <c r="AR292" s="61">
        <f t="shared" si="243"/>
        <v>1</v>
      </c>
      <c r="AS292" s="60">
        <f>COUNTIFS(配置清单!$G:$G,G292,配置清单!$H:$H,"QA",配置清单!$N:$N,"在岗",配置清单!$P:$P,"&lt;&gt;暂不胜任")</f>
        <v>0</v>
      </c>
      <c r="AT292" s="61">
        <f t="shared" si="244"/>
        <v>0</v>
      </c>
      <c r="AU292" s="60">
        <f>COUNTIFS(配置清单!G:G,规划及评估!G292,配置清单!H:H,"BA",配置清单!N:N,"在岗")</f>
        <v>0</v>
      </c>
      <c r="AV292" s="61" t="str">
        <f t="shared" si="245"/>
        <v>NA</v>
      </c>
      <c r="AW292" s="60">
        <f>COUNTIFS(配置清单!G:G,G292,配置清单!H:H,"BA",配置清单!N:N,"在岗",配置清单!P:P,"&lt;&gt;暂不胜任")</f>
        <v>0</v>
      </c>
      <c r="AX292" s="61" t="str">
        <f t="shared" si="246"/>
        <v>NA</v>
      </c>
      <c r="AY292" s="60">
        <f>COUNTIFS(配置清单!G:G,规划及评估!G292,配置清单!H:H,"IA",配置清单!N:N,"在岗")</f>
        <v>0</v>
      </c>
      <c r="AZ292" s="61" t="str">
        <f t="shared" si="247"/>
        <v>NA</v>
      </c>
      <c r="BA292" s="60">
        <f>COUNTIFS(配置清单!G:G,G292,配置清单!H:H,"IA",配置清单!N:N,"在岗",配置清单!P:P,"&lt;&gt;暂不胜任")</f>
        <v>0</v>
      </c>
      <c r="BB292" s="61" t="str">
        <f t="shared" si="248"/>
        <v>NA</v>
      </c>
      <c r="BC292" s="60">
        <f>COUNTIFS(配置清单!G:G,规划及评估!G292,配置清单!H:H,"产品经理",配置清单!N:N,"在岗")</f>
        <v>0</v>
      </c>
      <c r="BD292" s="61" t="str">
        <f t="shared" si="249"/>
        <v>NA</v>
      </c>
      <c r="BE292" s="60">
        <f>COUNTIFS(配置清单!G:G,G292,配置清单!H:H,"产品经理",配置清单!N:N,"在岗",配置清单!P:P,"&lt;&gt;暂不胜任")</f>
        <v>0</v>
      </c>
      <c r="BF292" s="61" t="str">
        <f t="shared" si="250"/>
        <v>NA</v>
      </c>
      <c r="BG292" s="63">
        <f t="shared" si="251"/>
        <v>3</v>
      </c>
      <c r="BH292" s="64">
        <f t="shared" si="252"/>
        <v>3</v>
      </c>
      <c r="BI292" s="64">
        <f t="shared" si="253"/>
        <v>3</v>
      </c>
      <c r="BJ292" s="64">
        <f t="shared" si="254"/>
        <v>1</v>
      </c>
      <c r="BK292" s="65">
        <f t="shared" si="255"/>
        <v>1</v>
      </c>
      <c r="BL292" s="66">
        <f t="shared" si="256"/>
        <v>0.33333333333333331</v>
      </c>
      <c r="BM292" s="92">
        <f t="shared" si="257"/>
        <v>1</v>
      </c>
      <c r="BN292" s="92">
        <f t="shared" si="258"/>
        <v>1</v>
      </c>
      <c r="BO292" s="92">
        <f t="shared" si="259"/>
        <v>0</v>
      </c>
      <c r="BP292" s="92">
        <f t="shared" si="260"/>
        <v>0</v>
      </c>
      <c r="BQ292" s="92">
        <f t="shared" si="261"/>
        <v>0</v>
      </c>
      <c r="BR292" s="92">
        <f t="shared" si="262"/>
        <v>0</v>
      </c>
      <c r="BS292" s="92">
        <f t="shared" si="263"/>
        <v>0</v>
      </c>
      <c r="BT292" s="92">
        <f t="shared" si="264"/>
        <v>0</v>
      </c>
      <c r="BU292" s="92">
        <f t="shared" si="265"/>
        <v>1</v>
      </c>
      <c r="BV292" s="92">
        <f t="shared" si="266"/>
        <v>0</v>
      </c>
      <c r="BW292" s="92">
        <f t="shared" si="267"/>
        <v>1</v>
      </c>
      <c r="BX292" s="92">
        <f t="shared" si="268"/>
        <v>0</v>
      </c>
      <c r="BY292" s="92">
        <f t="shared" si="269"/>
        <v>0</v>
      </c>
      <c r="BZ292" s="92">
        <f t="shared" si="270"/>
        <v>0</v>
      </c>
      <c r="CA292" s="92">
        <f t="shared" si="271"/>
        <v>0</v>
      </c>
      <c r="CB292" s="92">
        <f t="shared" si="272"/>
        <v>0</v>
      </c>
      <c r="CC292" s="92">
        <f t="shared" si="273"/>
        <v>0</v>
      </c>
      <c r="CD292" s="92">
        <f t="shared" si="274"/>
        <v>0</v>
      </c>
    </row>
    <row r="293" spans="1:82" hidden="1">
      <c r="A293" s="34">
        <v>79</v>
      </c>
      <c r="B293" s="34" t="s">
        <v>954</v>
      </c>
      <c r="C293" s="34" t="s">
        <v>3993</v>
      </c>
      <c r="D293" s="34" t="s">
        <v>2172</v>
      </c>
      <c r="E293" s="34" t="s">
        <v>4274</v>
      </c>
      <c r="F293" s="34" t="s">
        <v>4366</v>
      </c>
      <c r="G293" s="34" t="s">
        <v>4372</v>
      </c>
      <c r="H293" s="34" t="s">
        <v>6</v>
      </c>
      <c r="I293" s="34" t="s">
        <v>7</v>
      </c>
      <c r="J293" s="34" t="s">
        <v>195</v>
      </c>
      <c r="K293" s="34" t="s">
        <v>34</v>
      </c>
      <c r="L293" s="34" t="s">
        <v>5126</v>
      </c>
      <c r="M293" s="34" t="s">
        <v>4348</v>
      </c>
      <c r="N293" s="34">
        <v>1</v>
      </c>
      <c r="O293" s="34">
        <v>0</v>
      </c>
      <c r="P293" s="34">
        <v>0</v>
      </c>
      <c r="Q293" s="34">
        <v>0</v>
      </c>
      <c r="R293" s="34">
        <v>0</v>
      </c>
      <c r="S293" s="34">
        <v>1</v>
      </c>
      <c r="T293" s="34">
        <v>0</v>
      </c>
      <c r="U293" s="77">
        <v>0</v>
      </c>
      <c r="V293" s="34">
        <v>0</v>
      </c>
      <c r="W293" s="60">
        <f>COUNTIFS(配置清单!G:G,G293,配置清单!$H:$H,"PM",配置清单!$N:$N,"在岗")</f>
        <v>1</v>
      </c>
      <c r="X293" s="61">
        <f t="shared" si="233"/>
        <v>1</v>
      </c>
      <c r="Y293" s="60">
        <f>COUNTIFS(配置清单!$G:$G,G293,配置清单!$H:$H,"PM",配置清单!$N:$N,"在岗",配置清单!$P:$P,"&lt;&gt;暂不胜任")</f>
        <v>1</v>
      </c>
      <c r="Z293" s="61">
        <f t="shared" si="234"/>
        <v>1</v>
      </c>
      <c r="AA293" s="62">
        <f>COUNTIFS(配置清单!$G:$G,G293,配置清单!$H:$H,"SE",配置清单!$N:$N,"在岗")+COUNTIFS(配置清单!$G:$G,G293,配置清单!$H:$H,"SA",配置清单!$N:$N,"在岗")</f>
        <v>0</v>
      </c>
      <c r="AB293" s="61" t="str">
        <f t="shared" si="235"/>
        <v>NA</v>
      </c>
      <c r="AC293" s="60">
        <f>COUNTIFS(配置清单!$G:$G,G293,配置清单!$H:$H,"SE",配置清单!$N:$N,"在岗",配置清单!$P:$P,"&lt;&gt;暂不胜任")+COUNTIFS(配置清单!$G:$G,G293,配置清单!$H:$H,"SA",配置清单!$N:$N,"在岗",配置清单!$P:$P,"&lt;&gt;暂不胜任")</f>
        <v>0</v>
      </c>
      <c r="AD293" s="61" t="str">
        <f t="shared" si="236"/>
        <v>NA</v>
      </c>
      <c r="AE293" s="60">
        <f>COUNTIFS(配置清单!$G:$G,G293,配置清单!H:H,"MDE",配置清单!N:N,"在岗")</f>
        <v>0</v>
      </c>
      <c r="AF293" s="61" t="str">
        <f t="shared" si="237"/>
        <v>NA</v>
      </c>
      <c r="AG293" s="60">
        <f>COUNTIFS(配置清单!$G:$G,G293,配置清单!$H:$H,"MDE",配置清单!$N:$N,"在岗",配置清单!$P:$P,"&lt;&gt;暂不胜任")</f>
        <v>0</v>
      </c>
      <c r="AH293" s="61" t="str">
        <f t="shared" si="238"/>
        <v>NA</v>
      </c>
      <c r="AI293" s="62">
        <f>COUNTIFS(配置清单!G:G,G293,配置清单!H:H,"TPM",配置清单!N:N,"在岗")+COUNTIFS(配置清单!G:G,G293,配置清单!H:H,"TC",配置清单!N:N,"在岗")</f>
        <v>0</v>
      </c>
      <c r="AJ293" s="61" t="str">
        <f t="shared" si="239"/>
        <v>NA</v>
      </c>
      <c r="AK293" s="60">
        <f>COUNTIFS(配置清单!G:G,G293,配置清单!H:H,"TPM",配置清单!N:N,"在岗",配置清单!P:P,"&lt;&gt;暂不胜任")+COUNTIFS(配置清单!G:G,G293,配置清单!H:H,"TC",配置清单!N:N,"在岗",配置清单!P:P,"&lt;&gt;暂不胜任")</f>
        <v>0</v>
      </c>
      <c r="AL293" s="61" t="str">
        <f t="shared" si="240"/>
        <v>NA</v>
      </c>
      <c r="AM293" s="60">
        <f>COUNTIFS(配置清单!G:G,G293,配置清单!H:H,"TSE",配置清单!N:N,"在岗")</f>
        <v>0</v>
      </c>
      <c r="AN293" s="61" t="str">
        <f t="shared" si="241"/>
        <v>NA</v>
      </c>
      <c r="AO293" s="60">
        <f>COUNTIFS(配置清单!G:G,G293,配置清单!H:H,"TSE",配置清单!N:N,"在岗",配置清单!P:P,"&lt;&gt;暂不胜任")</f>
        <v>0</v>
      </c>
      <c r="AP293" s="61" t="str">
        <f t="shared" si="242"/>
        <v>NA</v>
      </c>
      <c r="AQ293" s="60">
        <f>COUNTIFS(配置清单!$G:$G,G293,配置清单!H:H,"QA",配置清单!N:N,"在岗")</f>
        <v>1</v>
      </c>
      <c r="AR293" s="61">
        <f t="shared" si="243"/>
        <v>1</v>
      </c>
      <c r="AS293" s="60">
        <f>COUNTIFS(配置清单!$G:$G,G293,配置清单!$H:$H,"QA",配置清单!$N:$N,"在岗",配置清单!$P:$P,"&lt;&gt;暂不胜任")</f>
        <v>0</v>
      </c>
      <c r="AT293" s="61">
        <f t="shared" si="244"/>
        <v>0</v>
      </c>
      <c r="AU293" s="60">
        <f>COUNTIFS(配置清单!G:G,规划及评估!G293,配置清单!H:H,"BA",配置清单!N:N,"在岗")</f>
        <v>0</v>
      </c>
      <c r="AV293" s="61" t="str">
        <f t="shared" si="245"/>
        <v>NA</v>
      </c>
      <c r="AW293" s="60">
        <f>COUNTIFS(配置清单!G:G,G293,配置清单!H:H,"BA",配置清单!N:N,"在岗",配置清单!P:P,"&lt;&gt;暂不胜任")</f>
        <v>0</v>
      </c>
      <c r="AX293" s="61" t="str">
        <f t="shared" si="246"/>
        <v>NA</v>
      </c>
      <c r="AY293" s="60">
        <f>COUNTIFS(配置清单!G:G,规划及评估!G293,配置清单!H:H,"IA",配置清单!N:N,"在岗")</f>
        <v>0</v>
      </c>
      <c r="AZ293" s="61" t="str">
        <f t="shared" si="247"/>
        <v>NA</v>
      </c>
      <c r="BA293" s="60">
        <f>COUNTIFS(配置清单!G:G,G293,配置清单!H:H,"IA",配置清单!N:N,"在岗",配置清单!P:P,"&lt;&gt;暂不胜任")</f>
        <v>0</v>
      </c>
      <c r="BB293" s="61" t="str">
        <f t="shared" si="248"/>
        <v>NA</v>
      </c>
      <c r="BC293" s="60">
        <f>COUNTIFS(配置清单!G:G,规划及评估!G293,配置清单!H:H,"产品经理",配置清单!N:N,"在岗")</f>
        <v>0</v>
      </c>
      <c r="BD293" s="61" t="str">
        <f t="shared" si="249"/>
        <v>NA</v>
      </c>
      <c r="BE293" s="60">
        <f>COUNTIFS(配置清单!G:G,G293,配置清单!H:H,"产品经理",配置清单!N:N,"在岗",配置清单!P:P,"&lt;&gt;暂不胜任")</f>
        <v>0</v>
      </c>
      <c r="BF293" s="61" t="str">
        <f t="shared" si="250"/>
        <v>NA</v>
      </c>
      <c r="BG293" s="63">
        <f t="shared" si="251"/>
        <v>2</v>
      </c>
      <c r="BH293" s="64">
        <f t="shared" si="252"/>
        <v>2</v>
      </c>
      <c r="BI293" s="64">
        <f t="shared" si="253"/>
        <v>2</v>
      </c>
      <c r="BJ293" s="64">
        <f t="shared" si="254"/>
        <v>1</v>
      </c>
      <c r="BK293" s="65">
        <f t="shared" si="255"/>
        <v>1</v>
      </c>
      <c r="BL293" s="66">
        <f t="shared" si="256"/>
        <v>0.5</v>
      </c>
      <c r="BM293" s="92">
        <f t="shared" si="257"/>
        <v>1</v>
      </c>
      <c r="BN293" s="92">
        <f t="shared" si="258"/>
        <v>1</v>
      </c>
      <c r="BO293" s="92">
        <f t="shared" si="259"/>
        <v>0</v>
      </c>
      <c r="BP293" s="92">
        <f t="shared" si="260"/>
        <v>0</v>
      </c>
      <c r="BQ293" s="92">
        <f t="shared" si="261"/>
        <v>0</v>
      </c>
      <c r="BR293" s="92">
        <f t="shared" si="262"/>
        <v>0</v>
      </c>
      <c r="BS293" s="92">
        <f t="shared" si="263"/>
        <v>0</v>
      </c>
      <c r="BT293" s="92">
        <f t="shared" si="264"/>
        <v>0</v>
      </c>
      <c r="BU293" s="92">
        <f t="shared" si="265"/>
        <v>0</v>
      </c>
      <c r="BV293" s="92">
        <f t="shared" si="266"/>
        <v>0</v>
      </c>
      <c r="BW293" s="92">
        <f t="shared" si="267"/>
        <v>1</v>
      </c>
      <c r="BX293" s="92">
        <f t="shared" si="268"/>
        <v>0</v>
      </c>
      <c r="BY293" s="92">
        <f t="shared" si="269"/>
        <v>0</v>
      </c>
      <c r="BZ293" s="92">
        <f t="shared" si="270"/>
        <v>0</v>
      </c>
      <c r="CA293" s="92">
        <f t="shared" si="271"/>
        <v>0</v>
      </c>
      <c r="CB293" s="92">
        <f t="shared" si="272"/>
        <v>0</v>
      </c>
      <c r="CC293" s="92">
        <f t="shared" si="273"/>
        <v>0</v>
      </c>
      <c r="CD293" s="92">
        <f t="shared" si="274"/>
        <v>0</v>
      </c>
    </row>
    <row r="294" spans="1:82" hidden="1">
      <c r="A294" s="34">
        <v>80</v>
      </c>
      <c r="B294" s="34" t="s">
        <v>954</v>
      </c>
      <c r="C294" s="34" t="s">
        <v>3993</v>
      </c>
      <c r="D294" s="34" t="s">
        <v>2172</v>
      </c>
      <c r="E294" s="34" t="s">
        <v>4274</v>
      </c>
      <c r="F294" s="34" t="s">
        <v>4373</v>
      </c>
      <c r="G294" s="34" t="s">
        <v>4374</v>
      </c>
      <c r="H294" s="34" t="s">
        <v>7</v>
      </c>
      <c r="I294" s="34" t="s">
        <v>7</v>
      </c>
      <c r="J294" s="34" t="s">
        <v>195</v>
      </c>
      <c r="K294" s="34" t="s">
        <v>34</v>
      </c>
      <c r="L294" s="34" t="s">
        <v>5124</v>
      </c>
      <c r="M294" s="34" t="s">
        <v>4348</v>
      </c>
      <c r="N294" s="34">
        <v>1</v>
      </c>
      <c r="O294" s="34">
        <v>0</v>
      </c>
      <c r="P294" s="34">
        <v>0</v>
      </c>
      <c r="Q294" s="34">
        <v>0</v>
      </c>
      <c r="R294" s="34">
        <v>0</v>
      </c>
      <c r="S294" s="34">
        <v>1</v>
      </c>
      <c r="T294" s="34">
        <v>0</v>
      </c>
      <c r="U294" s="77">
        <v>0</v>
      </c>
      <c r="V294" s="34">
        <v>0</v>
      </c>
      <c r="W294" s="60">
        <f>COUNTIFS(配置清单!G:G,G294,配置清单!$H:$H,"PM",配置清单!$N:$N,"在岗")</f>
        <v>1</v>
      </c>
      <c r="X294" s="61">
        <f t="shared" si="233"/>
        <v>1</v>
      </c>
      <c r="Y294" s="60">
        <f>COUNTIFS(配置清单!$G:$G,G294,配置清单!$H:$H,"PM",配置清单!$N:$N,"在岗",配置清单!$P:$P,"&lt;&gt;暂不胜任")</f>
        <v>1</v>
      </c>
      <c r="Z294" s="61">
        <f t="shared" si="234"/>
        <v>1</v>
      </c>
      <c r="AA294" s="62">
        <f>COUNTIFS(配置清单!$G:$G,G294,配置清单!$H:$H,"SE",配置清单!$N:$N,"在岗")+COUNTIFS(配置清单!$G:$G,G294,配置清单!$H:$H,"SA",配置清单!$N:$N,"在岗")</f>
        <v>0</v>
      </c>
      <c r="AB294" s="61" t="str">
        <f t="shared" si="235"/>
        <v>NA</v>
      </c>
      <c r="AC294" s="60">
        <f>COUNTIFS(配置清单!$G:$G,G294,配置清单!$H:$H,"SE",配置清单!$N:$N,"在岗",配置清单!$P:$P,"&lt;&gt;暂不胜任")+COUNTIFS(配置清单!$G:$G,G294,配置清单!$H:$H,"SA",配置清单!$N:$N,"在岗",配置清单!$P:$P,"&lt;&gt;暂不胜任")</f>
        <v>0</v>
      </c>
      <c r="AD294" s="61" t="str">
        <f t="shared" si="236"/>
        <v>NA</v>
      </c>
      <c r="AE294" s="60">
        <f>COUNTIFS(配置清单!$G:$G,G294,配置清单!H:H,"MDE",配置清单!N:N,"在岗")</f>
        <v>0</v>
      </c>
      <c r="AF294" s="61" t="str">
        <f t="shared" si="237"/>
        <v>NA</v>
      </c>
      <c r="AG294" s="60">
        <f>COUNTIFS(配置清单!$G:$G,G294,配置清单!$H:$H,"MDE",配置清单!$N:$N,"在岗",配置清单!$P:$P,"&lt;&gt;暂不胜任")</f>
        <v>0</v>
      </c>
      <c r="AH294" s="61" t="str">
        <f t="shared" si="238"/>
        <v>NA</v>
      </c>
      <c r="AI294" s="62">
        <f>COUNTIFS(配置清单!G:G,G294,配置清单!H:H,"TPM",配置清单!N:N,"在岗")+COUNTIFS(配置清单!G:G,G294,配置清单!H:H,"TC",配置清单!N:N,"在岗")</f>
        <v>0</v>
      </c>
      <c r="AJ294" s="61" t="str">
        <f t="shared" si="239"/>
        <v>NA</v>
      </c>
      <c r="AK294" s="60">
        <f>COUNTIFS(配置清单!G:G,G294,配置清单!H:H,"TPM",配置清单!N:N,"在岗",配置清单!P:P,"&lt;&gt;暂不胜任")+COUNTIFS(配置清单!G:G,G294,配置清单!H:H,"TC",配置清单!N:N,"在岗",配置清单!P:P,"&lt;&gt;暂不胜任")</f>
        <v>0</v>
      </c>
      <c r="AL294" s="61" t="str">
        <f t="shared" si="240"/>
        <v>NA</v>
      </c>
      <c r="AM294" s="60">
        <f>COUNTIFS(配置清单!G:G,G294,配置清单!H:H,"TSE",配置清单!N:N,"在岗")</f>
        <v>0</v>
      </c>
      <c r="AN294" s="61" t="str">
        <f t="shared" si="241"/>
        <v>NA</v>
      </c>
      <c r="AO294" s="60">
        <f>COUNTIFS(配置清单!G:G,G294,配置清单!H:H,"TSE",配置清单!N:N,"在岗",配置清单!P:P,"&lt;&gt;暂不胜任")</f>
        <v>0</v>
      </c>
      <c r="AP294" s="61" t="str">
        <f t="shared" si="242"/>
        <v>NA</v>
      </c>
      <c r="AQ294" s="60">
        <f>COUNTIFS(配置清单!$G:$G,G294,配置清单!H:H,"QA",配置清单!N:N,"在岗")</f>
        <v>1</v>
      </c>
      <c r="AR294" s="61">
        <f t="shared" si="243"/>
        <v>1</v>
      </c>
      <c r="AS294" s="60">
        <f>COUNTIFS(配置清单!$G:$G,G294,配置清单!$H:$H,"QA",配置清单!$N:$N,"在岗",配置清单!$P:$P,"&lt;&gt;暂不胜任")</f>
        <v>0</v>
      </c>
      <c r="AT294" s="61">
        <f t="shared" si="244"/>
        <v>0</v>
      </c>
      <c r="AU294" s="60">
        <f>COUNTIFS(配置清单!G:G,规划及评估!G294,配置清单!H:H,"BA",配置清单!N:N,"在岗")</f>
        <v>0</v>
      </c>
      <c r="AV294" s="61" t="str">
        <f t="shared" si="245"/>
        <v>NA</v>
      </c>
      <c r="AW294" s="60">
        <f>COUNTIFS(配置清单!G:G,G294,配置清单!H:H,"BA",配置清单!N:N,"在岗",配置清单!P:P,"&lt;&gt;暂不胜任")</f>
        <v>0</v>
      </c>
      <c r="AX294" s="61" t="str">
        <f t="shared" si="246"/>
        <v>NA</v>
      </c>
      <c r="AY294" s="60">
        <f>COUNTIFS(配置清单!G:G,规划及评估!G294,配置清单!H:H,"IA",配置清单!N:N,"在岗")</f>
        <v>0</v>
      </c>
      <c r="AZ294" s="61" t="str">
        <f t="shared" si="247"/>
        <v>NA</v>
      </c>
      <c r="BA294" s="60">
        <f>COUNTIFS(配置清单!G:G,G294,配置清单!H:H,"IA",配置清单!N:N,"在岗",配置清单!P:P,"&lt;&gt;暂不胜任")</f>
        <v>0</v>
      </c>
      <c r="BB294" s="61" t="str">
        <f t="shared" si="248"/>
        <v>NA</v>
      </c>
      <c r="BC294" s="60">
        <f>COUNTIFS(配置清单!G:G,规划及评估!G294,配置清单!H:H,"产品经理",配置清单!N:N,"在岗")</f>
        <v>0</v>
      </c>
      <c r="BD294" s="61" t="str">
        <f t="shared" si="249"/>
        <v>NA</v>
      </c>
      <c r="BE294" s="60">
        <f>COUNTIFS(配置清单!G:G,G294,配置清单!H:H,"产品经理",配置清单!N:N,"在岗",配置清单!P:P,"&lt;&gt;暂不胜任")</f>
        <v>0</v>
      </c>
      <c r="BF294" s="61" t="str">
        <f t="shared" si="250"/>
        <v>NA</v>
      </c>
      <c r="BG294" s="63">
        <f t="shared" si="251"/>
        <v>2</v>
      </c>
      <c r="BH294" s="64">
        <f t="shared" si="252"/>
        <v>2</v>
      </c>
      <c r="BI294" s="64">
        <f t="shared" si="253"/>
        <v>2</v>
      </c>
      <c r="BJ294" s="64">
        <f t="shared" si="254"/>
        <v>1</v>
      </c>
      <c r="BK294" s="65">
        <f t="shared" si="255"/>
        <v>1</v>
      </c>
      <c r="BL294" s="66">
        <f t="shared" si="256"/>
        <v>0.5</v>
      </c>
      <c r="BM294" s="92">
        <f t="shared" si="257"/>
        <v>1</v>
      </c>
      <c r="BN294" s="92">
        <f t="shared" si="258"/>
        <v>1</v>
      </c>
      <c r="BO294" s="92">
        <f t="shared" si="259"/>
        <v>0</v>
      </c>
      <c r="BP294" s="92">
        <f t="shared" si="260"/>
        <v>0</v>
      </c>
      <c r="BQ294" s="92">
        <f t="shared" si="261"/>
        <v>0</v>
      </c>
      <c r="BR294" s="92">
        <f t="shared" si="262"/>
        <v>0</v>
      </c>
      <c r="BS294" s="92">
        <f t="shared" si="263"/>
        <v>0</v>
      </c>
      <c r="BT294" s="92">
        <f t="shared" si="264"/>
        <v>0</v>
      </c>
      <c r="BU294" s="92">
        <f t="shared" si="265"/>
        <v>0</v>
      </c>
      <c r="BV294" s="92">
        <f t="shared" si="266"/>
        <v>0</v>
      </c>
      <c r="BW294" s="92">
        <f t="shared" si="267"/>
        <v>1</v>
      </c>
      <c r="BX294" s="92">
        <f t="shared" si="268"/>
        <v>0</v>
      </c>
      <c r="BY294" s="92">
        <f t="shared" si="269"/>
        <v>0</v>
      </c>
      <c r="BZ294" s="92">
        <f t="shared" si="270"/>
        <v>0</v>
      </c>
      <c r="CA294" s="92">
        <f t="shared" si="271"/>
        <v>0</v>
      </c>
      <c r="CB294" s="92">
        <f t="shared" si="272"/>
        <v>0</v>
      </c>
      <c r="CC294" s="92">
        <f t="shared" si="273"/>
        <v>0</v>
      </c>
      <c r="CD294" s="92">
        <f t="shared" si="274"/>
        <v>0</v>
      </c>
    </row>
    <row r="295" spans="1:82" hidden="1">
      <c r="A295" s="34">
        <v>81</v>
      </c>
      <c r="B295" s="34" t="s">
        <v>954</v>
      </c>
      <c r="C295" s="34" t="s">
        <v>3993</v>
      </c>
      <c r="D295" s="34" t="s">
        <v>2172</v>
      </c>
      <c r="E295" s="34" t="s">
        <v>4274</v>
      </c>
      <c r="F295" s="34" t="s">
        <v>4300</v>
      </c>
      <c r="G295" s="34" t="s">
        <v>4301</v>
      </c>
      <c r="H295" s="34" t="s">
        <v>7</v>
      </c>
      <c r="I295" s="34" t="s">
        <v>7</v>
      </c>
      <c r="J295" s="34" t="s">
        <v>195</v>
      </c>
      <c r="K295" s="34" t="s">
        <v>195</v>
      </c>
      <c r="L295" s="34" t="s">
        <v>5124</v>
      </c>
      <c r="M295" s="34" t="s">
        <v>4288</v>
      </c>
      <c r="N295" s="34">
        <v>1</v>
      </c>
      <c r="O295" s="34">
        <v>0</v>
      </c>
      <c r="P295" s="34">
        <v>0</v>
      </c>
      <c r="Q295" s="34">
        <v>0</v>
      </c>
      <c r="R295" s="34">
        <v>0</v>
      </c>
      <c r="S295" s="34">
        <v>0</v>
      </c>
      <c r="T295" s="34">
        <v>0</v>
      </c>
      <c r="U295" s="77">
        <v>0</v>
      </c>
      <c r="V295" s="34">
        <v>0</v>
      </c>
      <c r="W295" s="60">
        <f>COUNTIFS(配置清单!G:G,G295,配置清单!$H:$H,"PM",配置清单!$N:$N,"在岗")</f>
        <v>1</v>
      </c>
      <c r="X295" s="61">
        <f t="shared" si="233"/>
        <v>1</v>
      </c>
      <c r="Y295" s="60">
        <f>COUNTIFS(配置清单!$G:$G,G295,配置清单!$H:$H,"PM",配置清单!$N:$N,"在岗",配置清单!$P:$P,"&lt;&gt;暂不胜任")</f>
        <v>1</v>
      </c>
      <c r="Z295" s="61">
        <f t="shared" si="234"/>
        <v>1</v>
      </c>
      <c r="AA295" s="62">
        <f>COUNTIFS(配置清单!$G:$G,G295,配置清单!$H:$H,"SE",配置清单!$N:$N,"在岗")+COUNTIFS(配置清单!$G:$G,G295,配置清单!$H:$H,"SA",配置清单!$N:$N,"在岗")</f>
        <v>0</v>
      </c>
      <c r="AB295" s="61" t="str">
        <f t="shared" si="235"/>
        <v>NA</v>
      </c>
      <c r="AC295" s="60">
        <f>COUNTIFS(配置清单!$G:$G,G295,配置清单!$H:$H,"SE",配置清单!$N:$N,"在岗",配置清单!$P:$P,"&lt;&gt;暂不胜任")+COUNTIFS(配置清单!$G:$G,G295,配置清单!$H:$H,"SA",配置清单!$N:$N,"在岗",配置清单!$P:$P,"&lt;&gt;暂不胜任")</f>
        <v>0</v>
      </c>
      <c r="AD295" s="61" t="str">
        <f t="shared" si="236"/>
        <v>NA</v>
      </c>
      <c r="AE295" s="60">
        <f>COUNTIFS(配置清单!$G:$G,G295,配置清单!H:H,"MDE",配置清单!N:N,"在岗")</f>
        <v>0</v>
      </c>
      <c r="AF295" s="61" t="str">
        <f t="shared" si="237"/>
        <v>NA</v>
      </c>
      <c r="AG295" s="60">
        <f>COUNTIFS(配置清单!$G:$G,G295,配置清单!$H:$H,"MDE",配置清单!$N:$N,"在岗",配置清单!$P:$P,"&lt;&gt;暂不胜任")</f>
        <v>0</v>
      </c>
      <c r="AH295" s="61" t="str">
        <f t="shared" si="238"/>
        <v>NA</v>
      </c>
      <c r="AI295" s="62">
        <f>COUNTIFS(配置清单!G:G,G295,配置清单!H:H,"TPM",配置清单!N:N,"在岗")+COUNTIFS(配置清单!G:G,G295,配置清单!H:H,"TC",配置清单!N:N,"在岗")</f>
        <v>0</v>
      </c>
      <c r="AJ295" s="61" t="str">
        <f t="shared" si="239"/>
        <v>NA</v>
      </c>
      <c r="AK295" s="60">
        <f>COUNTIFS(配置清单!G:G,G295,配置清单!H:H,"TPM",配置清单!N:N,"在岗",配置清单!P:P,"&lt;&gt;暂不胜任")+COUNTIFS(配置清单!G:G,G295,配置清单!H:H,"TC",配置清单!N:N,"在岗",配置清单!P:P,"&lt;&gt;暂不胜任")</f>
        <v>0</v>
      </c>
      <c r="AL295" s="61" t="str">
        <f t="shared" si="240"/>
        <v>NA</v>
      </c>
      <c r="AM295" s="60">
        <f>COUNTIFS(配置清单!G:G,G295,配置清单!H:H,"TSE",配置清单!N:N,"在岗")</f>
        <v>0</v>
      </c>
      <c r="AN295" s="61" t="str">
        <f t="shared" si="241"/>
        <v>NA</v>
      </c>
      <c r="AO295" s="60">
        <f>COUNTIFS(配置清单!G:G,G295,配置清单!H:H,"TSE",配置清单!N:N,"在岗",配置清单!P:P,"&lt;&gt;暂不胜任")</f>
        <v>0</v>
      </c>
      <c r="AP295" s="61" t="str">
        <f t="shared" si="242"/>
        <v>NA</v>
      </c>
      <c r="AQ295" s="60">
        <f>COUNTIFS(配置清单!$G:$G,G295,配置清单!H:H,"QA",配置清单!N:N,"在岗")</f>
        <v>1</v>
      </c>
      <c r="AR295" s="61" t="str">
        <f t="shared" si="243"/>
        <v>NA</v>
      </c>
      <c r="AS295" s="60">
        <f>COUNTIFS(配置清单!$G:$G,G295,配置清单!$H:$H,"QA",配置清单!$N:$N,"在岗",配置清单!$P:$P,"&lt;&gt;暂不胜任")</f>
        <v>1</v>
      </c>
      <c r="AT295" s="61" t="str">
        <f t="shared" si="244"/>
        <v>NA</v>
      </c>
      <c r="AU295" s="60">
        <f>COUNTIFS(配置清单!G:G,规划及评估!G295,配置清单!H:H,"BA",配置清单!N:N,"在岗")</f>
        <v>0</v>
      </c>
      <c r="AV295" s="61" t="str">
        <f t="shared" si="245"/>
        <v>NA</v>
      </c>
      <c r="AW295" s="60">
        <f>COUNTIFS(配置清单!G:G,G295,配置清单!H:H,"BA",配置清单!N:N,"在岗",配置清单!P:P,"&lt;&gt;暂不胜任")</f>
        <v>0</v>
      </c>
      <c r="AX295" s="61" t="str">
        <f t="shared" si="246"/>
        <v>NA</v>
      </c>
      <c r="AY295" s="60">
        <f>COUNTIFS(配置清单!G:G,规划及评估!G295,配置清单!H:H,"IA",配置清单!N:N,"在岗")</f>
        <v>0</v>
      </c>
      <c r="AZ295" s="61" t="str">
        <f t="shared" si="247"/>
        <v>NA</v>
      </c>
      <c r="BA295" s="60">
        <f>COUNTIFS(配置清单!G:G,G295,配置清单!H:H,"IA",配置清单!N:N,"在岗",配置清单!P:P,"&lt;&gt;暂不胜任")</f>
        <v>0</v>
      </c>
      <c r="BB295" s="61" t="str">
        <f t="shared" si="248"/>
        <v>NA</v>
      </c>
      <c r="BC295" s="60">
        <f>COUNTIFS(配置清单!G:G,规划及评估!G295,配置清单!H:H,"产品经理",配置清单!N:N,"在岗")</f>
        <v>0</v>
      </c>
      <c r="BD295" s="61" t="str">
        <f t="shared" si="249"/>
        <v>NA</v>
      </c>
      <c r="BE295" s="60">
        <f>COUNTIFS(配置清单!G:G,G295,配置清单!H:H,"产品经理",配置清单!N:N,"在岗",配置清单!P:P,"&lt;&gt;暂不胜任")</f>
        <v>0</v>
      </c>
      <c r="BF295" s="61" t="str">
        <f t="shared" si="250"/>
        <v>NA</v>
      </c>
      <c r="BG295" s="63">
        <f t="shared" si="251"/>
        <v>1</v>
      </c>
      <c r="BH295" s="64">
        <f t="shared" si="252"/>
        <v>1</v>
      </c>
      <c r="BI295" s="64">
        <f t="shared" si="253"/>
        <v>1</v>
      </c>
      <c r="BJ295" s="64">
        <f t="shared" si="254"/>
        <v>1</v>
      </c>
      <c r="BK295" s="65">
        <f t="shared" si="255"/>
        <v>1</v>
      </c>
      <c r="BL295" s="66">
        <f t="shared" si="256"/>
        <v>1</v>
      </c>
      <c r="BM295" s="92">
        <f t="shared" si="257"/>
        <v>1</v>
      </c>
      <c r="BN295" s="92">
        <f t="shared" si="258"/>
        <v>1</v>
      </c>
      <c r="BO295" s="92">
        <f t="shared" si="259"/>
        <v>0</v>
      </c>
      <c r="BP295" s="92">
        <f t="shared" si="260"/>
        <v>0</v>
      </c>
      <c r="BQ295" s="92">
        <f t="shared" si="261"/>
        <v>0</v>
      </c>
      <c r="BR295" s="92">
        <f t="shared" si="262"/>
        <v>0</v>
      </c>
      <c r="BS295" s="92">
        <f t="shared" si="263"/>
        <v>0</v>
      </c>
      <c r="BT295" s="92">
        <f t="shared" si="264"/>
        <v>0</v>
      </c>
      <c r="BU295" s="92">
        <f t="shared" si="265"/>
        <v>0</v>
      </c>
      <c r="BV295" s="92">
        <f t="shared" si="266"/>
        <v>0</v>
      </c>
      <c r="BW295" s="92">
        <f t="shared" si="267"/>
        <v>0</v>
      </c>
      <c r="BX295" s="92">
        <f t="shared" si="268"/>
        <v>0</v>
      </c>
      <c r="BY295" s="92">
        <f t="shared" si="269"/>
        <v>0</v>
      </c>
      <c r="BZ295" s="92">
        <f t="shared" si="270"/>
        <v>0</v>
      </c>
      <c r="CA295" s="92">
        <f t="shared" si="271"/>
        <v>0</v>
      </c>
      <c r="CB295" s="92">
        <f t="shared" si="272"/>
        <v>0</v>
      </c>
      <c r="CC295" s="92">
        <f t="shared" si="273"/>
        <v>0</v>
      </c>
      <c r="CD295" s="92">
        <f t="shared" si="274"/>
        <v>0</v>
      </c>
    </row>
    <row r="296" spans="1:82" hidden="1">
      <c r="A296" s="34">
        <v>82</v>
      </c>
      <c r="B296" s="34" t="s">
        <v>954</v>
      </c>
      <c r="C296" s="34" t="s">
        <v>3993</v>
      </c>
      <c r="D296" s="34" t="s">
        <v>2172</v>
      </c>
      <c r="E296" s="34" t="s">
        <v>4274</v>
      </c>
      <c r="F296" s="34" t="s">
        <v>4305</v>
      </c>
      <c r="G296" s="34" t="s">
        <v>4306</v>
      </c>
      <c r="H296" s="34" t="s">
        <v>4</v>
      </c>
      <c r="I296" s="34" t="s">
        <v>4</v>
      </c>
      <c r="J296" s="34" t="s">
        <v>34</v>
      </c>
      <c r="K296" s="34" t="s">
        <v>34</v>
      </c>
      <c r="L296" s="34" t="s">
        <v>5124</v>
      </c>
      <c r="M296" s="34" t="s">
        <v>4288</v>
      </c>
      <c r="N296" s="34">
        <v>1</v>
      </c>
      <c r="O296" s="34">
        <v>0</v>
      </c>
      <c r="P296" s="34">
        <v>1</v>
      </c>
      <c r="Q296" s="34">
        <v>0</v>
      </c>
      <c r="R296" s="34">
        <v>0</v>
      </c>
      <c r="S296" s="34">
        <v>1</v>
      </c>
      <c r="T296" s="34">
        <v>0</v>
      </c>
      <c r="U296" s="77">
        <v>0</v>
      </c>
      <c r="V296" s="34">
        <v>0</v>
      </c>
      <c r="W296" s="60">
        <f>COUNTIFS(配置清单!G:G,G296,配置清单!$H:$H,"PM",配置清单!$N:$N,"在岗")</f>
        <v>1</v>
      </c>
      <c r="X296" s="61">
        <f t="shared" si="233"/>
        <v>1</v>
      </c>
      <c r="Y296" s="60">
        <f>COUNTIFS(配置清单!$G:$G,G296,配置清单!$H:$H,"PM",配置清单!$N:$N,"在岗",配置清单!$P:$P,"&lt;&gt;暂不胜任")</f>
        <v>0</v>
      </c>
      <c r="Z296" s="61">
        <f t="shared" si="234"/>
        <v>0</v>
      </c>
      <c r="AA296" s="62">
        <f>COUNTIFS(配置清单!$G:$G,G296,配置清单!$H:$H,"SE",配置清单!$N:$N,"在岗")+COUNTIFS(配置清单!$G:$G,G296,配置清单!$H:$H,"SA",配置清单!$N:$N,"在岗")</f>
        <v>0</v>
      </c>
      <c r="AB296" s="61" t="str">
        <f t="shared" si="235"/>
        <v>NA</v>
      </c>
      <c r="AC296" s="60">
        <f>COUNTIFS(配置清单!$G:$G,G296,配置清单!$H:$H,"SE",配置清单!$N:$N,"在岗",配置清单!$P:$P,"&lt;&gt;暂不胜任")+COUNTIFS(配置清单!$G:$G,G296,配置清单!$H:$H,"SA",配置清单!$N:$N,"在岗",配置清单!$P:$P,"&lt;&gt;暂不胜任")</f>
        <v>0</v>
      </c>
      <c r="AD296" s="61" t="str">
        <f t="shared" si="236"/>
        <v>NA</v>
      </c>
      <c r="AE296" s="60">
        <f>COUNTIFS(配置清单!$G:$G,G296,配置清单!H:H,"MDE",配置清单!N:N,"在岗")</f>
        <v>0</v>
      </c>
      <c r="AF296" s="61">
        <f t="shared" si="237"/>
        <v>0</v>
      </c>
      <c r="AG296" s="60">
        <f>COUNTIFS(配置清单!$G:$G,G296,配置清单!$H:$H,"MDE",配置清单!$N:$N,"在岗",配置清单!$P:$P,"&lt;&gt;暂不胜任")</f>
        <v>0</v>
      </c>
      <c r="AH296" s="61">
        <f t="shared" si="238"/>
        <v>0</v>
      </c>
      <c r="AI296" s="62">
        <f>COUNTIFS(配置清单!G:G,G296,配置清单!H:H,"TPM",配置清单!N:N,"在岗")+COUNTIFS(配置清单!G:G,G296,配置清单!H:H,"TC",配置清单!N:N,"在岗")</f>
        <v>0</v>
      </c>
      <c r="AJ296" s="61" t="str">
        <f t="shared" si="239"/>
        <v>NA</v>
      </c>
      <c r="AK296" s="60">
        <f>COUNTIFS(配置清单!G:G,G296,配置清单!H:H,"TPM",配置清单!N:N,"在岗",配置清单!P:P,"&lt;&gt;暂不胜任")+COUNTIFS(配置清单!G:G,G296,配置清单!H:H,"TC",配置清单!N:N,"在岗",配置清单!P:P,"&lt;&gt;暂不胜任")</f>
        <v>0</v>
      </c>
      <c r="AL296" s="61" t="str">
        <f t="shared" si="240"/>
        <v>NA</v>
      </c>
      <c r="AM296" s="60">
        <f>COUNTIFS(配置清单!G:G,G296,配置清单!H:H,"TSE",配置清单!N:N,"在岗")</f>
        <v>0</v>
      </c>
      <c r="AN296" s="61" t="str">
        <f t="shared" si="241"/>
        <v>NA</v>
      </c>
      <c r="AO296" s="60">
        <f>COUNTIFS(配置清单!G:G,G296,配置清单!H:H,"TSE",配置清单!N:N,"在岗",配置清单!P:P,"&lt;&gt;暂不胜任")</f>
        <v>0</v>
      </c>
      <c r="AP296" s="61" t="str">
        <f t="shared" si="242"/>
        <v>NA</v>
      </c>
      <c r="AQ296" s="60">
        <f>COUNTIFS(配置清单!$G:$G,G296,配置清单!H:H,"QA",配置清单!N:N,"在岗")</f>
        <v>1</v>
      </c>
      <c r="AR296" s="61">
        <f t="shared" si="243"/>
        <v>1</v>
      </c>
      <c r="AS296" s="60">
        <f>COUNTIFS(配置清单!$G:$G,G296,配置清单!$H:$H,"QA",配置清单!$N:$N,"在岗",配置清单!$P:$P,"&lt;&gt;暂不胜任")</f>
        <v>1</v>
      </c>
      <c r="AT296" s="61">
        <f t="shared" si="244"/>
        <v>1</v>
      </c>
      <c r="AU296" s="60">
        <f>COUNTIFS(配置清单!G:G,规划及评估!G296,配置清单!H:H,"BA",配置清单!N:N,"在岗")</f>
        <v>0</v>
      </c>
      <c r="AV296" s="61" t="str">
        <f t="shared" si="245"/>
        <v>NA</v>
      </c>
      <c r="AW296" s="60">
        <f>COUNTIFS(配置清单!G:G,G296,配置清单!H:H,"BA",配置清单!N:N,"在岗",配置清单!P:P,"&lt;&gt;暂不胜任")</f>
        <v>0</v>
      </c>
      <c r="AX296" s="61" t="str">
        <f t="shared" si="246"/>
        <v>NA</v>
      </c>
      <c r="AY296" s="60">
        <f>COUNTIFS(配置清单!G:G,规划及评估!G296,配置清单!H:H,"IA",配置清单!N:N,"在岗")</f>
        <v>0</v>
      </c>
      <c r="AZ296" s="61" t="str">
        <f t="shared" si="247"/>
        <v>NA</v>
      </c>
      <c r="BA296" s="60">
        <f>COUNTIFS(配置清单!G:G,G296,配置清单!H:H,"IA",配置清单!N:N,"在岗",配置清单!P:P,"&lt;&gt;暂不胜任")</f>
        <v>0</v>
      </c>
      <c r="BB296" s="61" t="str">
        <f t="shared" si="248"/>
        <v>NA</v>
      </c>
      <c r="BC296" s="60">
        <f>COUNTIFS(配置清单!G:G,规划及评估!G296,配置清单!H:H,"产品经理",配置清单!N:N,"在岗")</f>
        <v>0</v>
      </c>
      <c r="BD296" s="61" t="str">
        <f t="shared" si="249"/>
        <v>NA</v>
      </c>
      <c r="BE296" s="60">
        <f>COUNTIFS(配置清单!G:G,G296,配置清单!H:H,"产品经理",配置清单!N:N,"在岗",配置清单!P:P,"&lt;&gt;暂不胜任")</f>
        <v>0</v>
      </c>
      <c r="BF296" s="61" t="str">
        <f t="shared" si="250"/>
        <v>NA</v>
      </c>
      <c r="BG296" s="63">
        <f t="shared" si="251"/>
        <v>3</v>
      </c>
      <c r="BH296" s="64">
        <f t="shared" si="252"/>
        <v>2</v>
      </c>
      <c r="BI296" s="64">
        <f t="shared" si="253"/>
        <v>2</v>
      </c>
      <c r="BJ296" s="64">
        <f t="shared" si="254"/>
        <v>1</v>
      </c>
      <c r="BK296" s="65">
        <f t="shared" si="255"/>
        <v>0.66666666666666663</v>
      </c>
      <c r="BL296" s="66">
        <f t="shared" si="256"/>
        <v>0.5</v>
      </c>
      <c r="BM296" s="92">
        <f t="shared" si="257"/>
        <v>1</v>
      </c>
      <c r="BN296" s="92">
        <f t="shared" si="258"/>
        <v>0</v>
      </c>
      <c r="BO296" s="92">
        <f t="shared" si="259"/>
        <v>0</v>
      </c>
      <c r="BP296" s="92">
        <f t="shared" si="260"/>
        <v>0</v>
      </c>
      <c r="BQ296" s="92">
        <f t="shared" si="261"/>
        <v>0</v>
      </c>
      <c r="BR296" s="92">
        <f t="shared" si="262"/>
        <v>0</v>
      </c>
      <c r="BS296" s="92">
        <f t="shared" si="263"/>
        <v>0</v>
      </c>
      <c r="BT296" s="92">
        <f t="shared" si="264"/>
        <v>0</v>
      </c>
      <c r="BU296" s="92">
        <f t="shared" si="265"/>
        <v>0</v>
      </c>
      <c r="BV296" s="92">
        <f t="shared" si="266"/>
        <v>0</v>
      </c>
      <c r="BW296" s="92">
        <f t="shared" si="267"/>
        <v>1</v>
      </c>
      <c r="BX296" s="92">
        <f t="shared" si="268"/>
        <v>1</v>
      </c>
      <c r="BY296" s="92">
        <f t="shared" si="269"/>
        <v>0</v>
      </c>
      <c r="BZ296" s="92">
        <f t="shared" si="270"/>
        <v>0</v>
      </c>
      <c r="CA296" s="92">
        <f t="shared" si="271"/>
        <v>0</v>
      </c>
      <c r="CB296" s="92">
        <f t="shared" si="272"/>
        <v>0</v>
      </c>
      <c r="CC296" s="92">
        <f t="shared" si="273"/>
        <v>0</v>
      </c>
      <c r="CD296" s="92">
        <f t="shared" si="274"/>
        <v>0</v>
      </c>
    </row>
    <row r="297" spans="1:82" hidden="1">
      <c r="A297" s="34">
        <v>83</v>
      </c>
      <c r="B297" s="34" t="s">
        <v>954</v>
      </c>
      <c r="C297" s="34" t="s">
        <v>3993</v>
      </c>
      <c r="D297" s="34" t="s">
        <v>2172</v>
      </c>
      <c r="E297" s="34" t="s">
        <v>4274</v>
      </c>
      <c r="F297" s="34" t="s">
        <v>4300</v>
      </c>
      <c r="G297" s="34" t="s">
        <v>4310</v>
      </c>
      <c r="H297" s="34" t="s">
        <v>6</v>
      </c>
      <c r="I297" s="34" t="s">
        <v>4</v>
      </c>
      <c r="J297" s="34" t="s">
        <v>34</v>
      </c>
      <c r="K297" s="34" t="s">
        <v>34</v>
      </c>
      <c r="L297" s="34" t="s">
        <v>5124</v>
      </c>
      <c r="M297" s="34" t="s">
        <v>4288</v>
      </c>
      <c r="N297" s="34">
        <v>1</v>
      </c>
      <c r="O297" s="34">
        <v>0</v>
      </c>
      <c r="P297" s="34">
        <v>1</v>
      </c>
      <c r="Q297" s="34">
        <v>1</v>
      </c>
      <c r="R297" s="34">
        <v>0</v>
      </c>
      <c r="S297" s="34">
        <v>1</v>
      </c>
      <c r="T297" s="34">
        <v>0</v>
      </c>
      <c r="U297" s="77">
        <v>0</v>
      </c>
      <c r="V297" s="34">
        <v>0</v>
      </c>
      <c r="W297" s="60">
        <f>COUNTIFS(配置清单!G:G,G297,配置清单!$H:$H,"PM",配置清单!$N:$N,"在岗")</f>
        <v>1</v>
      </c>
      <c r="X297" s="61">
        <f t="shared" si="233"/>
        <v>1</v>
      </c>
      <c r="Y297" s="60">
        <f>COUNTIFS(配置清单!$G:$G,G297,配置清单!$H:$H,"PM",配置清单!$N:$N,"在岗",配置清单!$P:$P,"&lt;&gt;暂不胜任")</f>
        <v>0</v>
      </c>
      <c r="Z297" s="61">
        <f t="shared" si="234"/>
        <v>0</v>
      </c>
      <c r="AA297" s="62">
        <f>COUNTIFS(配置清单!$G:$G,G297,配置清单!$H:$H,"SE",配置清单!$N:$N,"在岗")+COUNTIFS(配置清单!$G:$G,G297,配置清单!$H:$H,"SA",配置清单!$N:$N,"在岗")</f>
        <v>0</v>
      </c>
      <c r="AB297" s="61" t="str">
        <f t="shared" si="235"/>
        <v>NA</v>
      </c>
      <c r="AC297" s="60">
        <f>COUNTIFS(配置清单!$G:$G,G297,配置清单!$H:$H,"SE",配置清单!$N:$N,"在岗",配置清单!$P:$P,"&lt;&gt;暂不胜任")+COUNTIFS(配置清单!$G:$G,G297,配置清单!$H:$H,"SA",配置清单!$N:$N,"在岗",配置清单!$P:$P,"&lt;&gt;暂不胜任")</f>
        <v>0</v>
      </c>
      <c r="AD297" s="61" t="str">
        <f t="shared" si="236"/>
        <v>NA</v>
      </c>
      <c r="AE297" s="60">
        <f>COUNTIFS(配置清单!$G:$G,G297,配置清单!H:H,"MDE",配置清单!N:N,"在岗")</f>
        <v>0</v>
      </c>
      <c r="AF297" s="61">
        <f t="shared" si="237"/>
        <v>0</v>
      </c>
      <c r="AG297" s="60">
        <f>COUNTIFS(配置清单!$G:$G,G297,配置清单!$H:$H,"MDE",配置清单!$N:$N,"在岗",配置清单!$P:$P,"&lt;&gt;暂不胜任")</f>
        <v>0</v>
      </c>
      <c r="AH297" s="61">
        <f t="shared" si="238"/>
        <v>0</v>
      </c>
      <c r="AI297" s="62">
        <f>COUNTIFS(配置清单!G:G,G297,配置清单!H:H,"TPM",配置清单!N:N,"在岗")+COUNTIFS(配置清单!G:G,G297,配置清单!H:H,"TC",配置清单!N:N,"在岗")</f>
        <v>0</v>
      </c>
      <c r="AJ297" s="61">
        <f t="shared" si="239"/>
        <v>0</v>
      </c>
      <c r="AK297" s="60">
        <f>COUNTIFS(配置清单!G:G,G297,配置清单!H:H,"TPM",配置清单!N:N,"在岗",配置清单!P:P,"&lt;&gt;暂不胜任")+COUNTIFS(配置清单!G:G,G297,配置清单!H:H,"TC",配置清单!N:N,"在岗",配置清单!P:P,"&lt;&gt;暂不胜任")</f>
        <v>0</v>
      </c>
      <c r="AL297" s="61">
        <f t="shared" si="240"/>
        <v>0</v>
      </c>
      <c r="AM297" s="60">
        <f>COUNTIFS(配置清单!G:G,G297,配置清单!H:H,"TSE",配置清单!N:N,"在岗")</f>
        <v>0</v>
      </c>
      <c r="AN297" s="61" t="str">
        <f t="shared" si="241"/>
        <v>NA</v>
      </c>
      <c r="AO297" s="60">
        <f>COUNTIFS(配置清单!G:G,G297,配置清单!H:H,"TSE",配置清单!N:N,"在岗",配置清单!P:P,"&lt;&gt;暂不胜任")</f>
        <v>0</v>
      </c>
      <c r="AP297" s="61" t="str">
        <f t="shared" si="242"/>
        <v>NA</v>
      </c>
      <c r="AQ297" s="60">
        <f>COUNTIFS(配置清单!$G:$G,G297,配置清单!H:H,"QA",配置清单!N:N,"在岗")</f>
        <v>1</v>
      </c>
      <c r="AR297" s="61">
        <f t="shared" si="243"/>
        <v>1</v>
      </c>
      <c r="AS297" s="60">
        <f>COUNTIFS(配置清单!$G:$G,G297,配置清单!$H:$H,"QA",配置清单!$N:$N,"在岗",配置清单!$P:$P,"&lt;&gt;暂不胜任")</f>
        <v>1</v>
      </c>
      <c r="AT297" s="61">
        <f t="shared" si="244"/>
        <v>1</v>
      </c>
      <c r="AU297" s="60">
        <f>COUNTIFS(配置清单!G:G,规划及评估!G297,配置清单!H:H,"BA",配置清单!N:N,"在岗")</f>
        <v>0</v>
      </c>
      <c r="AV297" s="61" t="str">
        <f t="shared" si="245"/>
        <v>NA</v>
      </c>
      <c r="AW297" s="60">
        <f>COUNTIFS(配置清单!G:G,G297,配置清单!H:H,"BA",配置清单!N:N,"在岗",配置清单!P:P,"&lt;&gt;暂不胜任")</f>
        <v>0</v>
      </c>
      <c r="AX297" s="61" t="str">
        <f t="shared" si="246"/>
        <v>NA</v>
      </c>
      <c r="AY297" s="60">
        <f>COUNTIFS(配置清单!G:G,规划及评估!G297,配置清单!H:H,"IA",配置清单!N:N,"在岗")</f>
        <v>0</v>
      </c>
      <c r="AZ297" s="61" t="str">
        <f t="shared" si="247"/>
        <v>NA</v>
      </c>
      <c r="BA297" s="60">
        <f>COUNTIFS(配置清单!G:G,G297,配置清单!H:H,"IA",配置清单!N:N,"在岗",配置清单!P:P,"&lt;&gt;暂不胜任")</f>
        <v>0</v>
      </c>
      <c r="BB297" s="61" t="str">
        <f t="shared" si="248"/>
        <v>NA</v>
      </c>
      <c r="BC297" s="60">
        <f>COUNTIFS(配置清单!G:G,规划及评估!G297,配置清单!H:H,"产品经理",配置清单!N:N,"在岗")</f>
        <v>0</v>
      </c>
      <c r="BD297" s="61" t="str">
        <f t="shared" si="249"/>
        <v>NA</v>
      </c>
      <c r="BE297" s="60">
        <f>COUNTIFS(配置清单!G:G,G297,配置清单!H:H,"产品经理",配置清单!N:N,"在岗",配置清单!P:P,"&lt;&gt;暂不胜任")</f>
        <v>0</v>
      </c>
      <c r="BF297" s="61" t="str">
        <f t="shared" si="250"/>
        <v>NA</v>
      </c>
      <c r="BG297" s="63">
        <f t="shared" si="251"/>
        <v>4</v>
      </c>
      <c r="BH297" s="64">
        <f t="shared" si="252"/>
        <v>2</v>
      </c>
      <c r="BI297" s="64">
        <f t="shared" si="253"/>
        <v>2</v>
      </c>
      <c r="BJ297" s="64">
        <f t="shared" si="254"/>
        <v>1</v>
      </c>
      <c r="BK297" s="65">
        <f t="shared" si="255"/>
        <v>0.5</v>
      </c>
      <c r="BL297" s="66">
        <f t="shared" si="256"/>
        <v>0.5</v>
      </c>
      <c r="BM297" s="92">
        <f t="shared" si="257"/>
        <v>1</v>
      </c>
      <c r="BN297" s="92">
        <f t="shared" si="258"/>
        <v>0</v>
      </c>
      <c r="BO297" s="92">
        <f t="shared" si="259"/>
        <v>0</v>
      </c>
      <c r="BP297" s="92">
        <f t="shared" si="260"/>
        <v>0</v>
      </c>
      <c r="BQ297" s="92">
        <f t="shared" si="261"/>
        <v>0</v>
      </c>
      <c r="BR297" s="92">
        <f t="shared" si="262"/>
        <v>0</v>
      </c>
      <c r="BS297" s="92">
        <f t="shared" si="263"/>
        <v>0</v>
      </c>
      <c r="BT297" s="92">
        <f t="shared" si="264"/>
        <v>0</v>
      </c>
      <c r="BU297" s="92">
        <f t="shared" si="265"/>
        <v>0</v>
      </c>
      <c r="BV297" s="92">
        <f t="shared" si="266"/>
        <v>0</v>
      </c>
      <c r="BW297" s="92">
        <f t="shared" si="267"/>
        <v>1</v>
      </c>
      <c r="BX297" s="92">
        <f t="shared" si="268"/>
        <v>1</v>
      </c>
      <c r="BY297" s="92">
        <f t="shared" si="269"/>
        <v>0</v>
      </c>
      <c r="BZ297" s="92">
        <f t="shared" si="270"/>
        <v>0</v>
      </c>
      <c r="CA297" s="92">
        <f t="shared" si="271"/>
        <v>0</v>
      </c>
      <c r="CB297" s="92">
        <f t="shared" si="272"/>
        <v>0</v>
      </c>
      <c r="CC297" s="92">
        <f t="shared" si="273"/>
        <v>0</v>
      </c>
      <c r="CD297" s="92">
        <f t="shared" si="274"/>
        <v>0</v>
      </c>
    </row>
    <row r="298" spans="1:82" hidden="1">
      <c r="A298" s="34">
        <v>84</v>
      </c>
      <c r="B298" s="34" t="s">
        <v>954</v>
      </c>
      <c r="C298" s="34" t="s">
        <v>3993</v>
      </c>
      <c r="D298" s="34" t="s">
        <v>2172</v>
      </c>
      <c r="E298" s="34" t="s">
        <v>4274</v>
      </c>
      <c r="F298" s="34" t="s">
        <v>4311</v>
      </c>
      <c r="G298" s="34" t="s">
        <v>4312</v>
      </c>
      <c r="H298" s="34" t="s">
        <v>7</v>
      </c>
      <c r="I298" s="34" t="s">
        <v>4</v>
      </c>
      <c r="J298" s="34" t="s">
        <v>34</v>
      </c>
      <c r="K298" s="34" t="s">
        <v>34</v>
      </c>
      <c r="L298" s="34" t="s">
        <v>2080</v>
      </c>
      <c r="M298" s="34" t="s">
        <v>4288</v>
      </c>
      <c r="N298" s="34">
        <v>1</v>
      </c>
      <c r="O298" s="34">
        <v>0</v>
      </c>
      <c r="P298" s="34">
        <v>0</v>
      </c>
      <c r="Q298" s="34">
        <v>0</v>
      </c>
      <c r="R298" s="34">
        <v>0</v>
      </c>
      <c r="S298" s="34">
        <v>1</v>
      </c>
      <c r="T298" s="34">
        <v>0</v>
      </c>
      <c r="U298" s="77">
        <v>0</v>
      </c>
      <c r="V298" s="34">
        <v>0</v>
      </c>
      <c r="W298" s="60">
        <f>COUNTIFS(配置清单!G:G,G298,配置清单!$H:$H,"PM",配置清单!$N:$N,"在岗")</f>
        <v>1</v>
      </c>
      <c r="X298" s="61">
        <f t="shared" si="233"/>
        <v>1</v>
      </c>
      <c r="Y298" s="60">
        <f>COUNTIFS(配置清单!$G:$G,G298,配置清单!$H:$H,"PM",配置清单!$N:$N,"在岗",配置清单!$P:$P,"&lt;&gt;暂不胜任")</f>
        <v>0</v>
      </c>
      <c r="Z298" s="61">
        <f t="shared" si="234"/>
        <v>0</v>
      </c>
      <c r="AA298" s="62">
        <f>COUNTIFS(配置清单!$G:$G,G298,配置清单!$H:$H,"SE",配置清单!$N:$N,"在岗")+COUNTIFS(配置清单!$G:$G,G298,配置清单!$H:$H,"SA",配置清单!$N:$N,"在岗")</f>
        <v>0</v>
      </c>
      <c r="AB298" s="61" t="str">
        <f t="shared" si="235"/>
        <v>NA</v>
      </c>
      <c r="AC298" s="60">
        <f>COUNTIFS(配置清单!$G:$G,G298,配置清单!$H:$H,"SE",配置清单!$N:$N,"在岗",配置清单!$P:$P,"&lt;&gt;暂不胜任")+COUNTIFS(配置清单!$G:$G,G298,配置清单!$H:$H,"SA",配置清单!$N:$N,"在岗",配置清单!$P:$P,"&lt;&gt;暂不胜任")</f>
        <v>0</v>
      </c>
      <c r="AD298" s="61" t="str">
        <f t="shared" si="236"/>
        <v>NA</v>
      </c>
      <c r="AE298" s="60">
        <f>COUNTIFS(配置清单!$G:$G,G298,配置清单!H:H,"MDE",配置清单!N:N,"在岗")</f>
        <v>0</v>
      </c>
      <c r="AF298" s="61" t="str">
        <f t="shared" si="237"/>
        <v>NA</v>
      </c>
      <c r="AG298" s="60">
        <f>COUNTIFS(配置清单!$G:$G,G298,配置清单!$H:$H,"MDE",配置清单!$N:$N,"在岗",配置清单!$P:$P,"&lt;&gt;暂不胜任")</f>
        <v>0</v>
      </c>
      <c r="AH298" s="61" t="str">
        <f t="shared" si="238"/>
        <v>NA</v>
      </c>
      <c r="AI298" s="62">
        <f>COUNTIFS(配置清单!G:G,G298,配置清单!H:H,"TPM",配置清单!N:N,"在岗")+COUNTIFS(配置清单!G:G,G298,配置清单!H:H,"TC",配置清单!N:N,"在岗")</f>
        <v>0</v>
      </c>
      <c r="AJ298" s="61" t="str">
        <f t="shared" si="239"/>
        <v>NA</v>
      </c>
      <c r="AK298" s="60">
        <f>COUNTIFS(配置清单!G:G,G298,配置清单!H:H,"TPM",配置清单!N:N,"在岗",配置清单!P:P,"&lt;&gt;暂不胜任")+COUNTIFS(配置清单!G:G,G298,配置清单!H:H,"TC",配置清单!N:N,"在岗",配置清单!P:P,"&lt;&gt;暂不胜任")</f>
        <v>0</v>
      </c>
      <c r="AL298" s="61" t="str">
        <f t="shared" si="240"/>
        <v>NA</v>
      </c>
      <c r="AM298" s="60">
        <f>COUNTIFS(配置清单!G:G,G298,配置清单!H:H,"TSE",配置清单!N:N,"在岗")</f>
        <v>0</v>
      </c>
      <c r="AN298" s="61" t="str">
        <f t="shared" si="241"/>
        <v>NA</v>
      </c>
      <c r="AO298" s="60">
        <f>COUNTIFS(配置清单!G:G,G298,配置清单!H:H,"TSE",配置清单!N:N,"在岗",配置清单!P:P,"&lt;&gt;暂不胜任")</f>
        <v>0</v>
      </c>
      <c r="AP298" s="61" t="str">
        <f t="shared" si="242"/>
        <v>NA</v>
      </c>
      <c r="AQ298" s="60">
        <f>COUNTIFS(配置清单!$G:$G,G298,配置清单!H:H,"QA",配置清单!N:N,"在岗")</f>
        <v>0</v>
      </c>
      <c r="AR298" s="61">
        <f t="shared" si="243"/>
        <v>0</v>
      </c>
      <c r="AS298" s="60">
        <f>COUNTIFS(配置清单!$G:$G,G298,配置清单!$H:$H,"QA",配置清单!$N:$N,"在岗",配置清单!$P:$P,"&lt;&gt;暂不胜任")</f>
        <v>0</v>
      </c>
      <c r="AT298" s="61">
        <f t="shared" si="244"/>
        <v>0</v>
      </c>
      <c r="AU298" s="60">
        <f>COUNTIFS(配置清单!G:G,规划及评估!G298,配置清单!H:H,"BA",配置清单!N:N,"在岗")</f>
        <v>0</v>
      </c>
      <c r="AV298" s="61" t="str">
        <f t="shared" si="245"/>
        <v>NA</v>
      </c>
      <c r="AW298" s="60">
        <f>COUNTIFS(配置清单!G:G,G298,配置清单!H:H,"BA",配置清单!N:N,"在岗",配置清单!P:P,"&lt;&gt;暂不胜任")</f>
        <v>0</v>
      </c>
      <c r="AX298" s="61" t="str">
        <f t="shared" si="246"/>
        <v>NA</v>
      </c>
      <c r="AY298" s="60">
        <f>COUNTIFS(配置清单!G:G,规划及评估!G298,配置清单!H:H,"IA",配置清单!N:N,"在岗")</f>
        <v>0</v>
      </c>
      <c r="AZ298" s="61" t="str">
        <f t="shared" si="247"/>
        <v>NA</v>
      </c>
      <c r="BA298" s="60">
        <f>COUNTIFS(配置清单!G:G,G298,配置清单!H:H,"IA",配置清单!N:N,"在岗",配置清单!P:P,"&lt;&gt;暂不胜任")</f>
        <v>0</v>
      </c>
      <c r="BB298" s="61" t="str">
        <f t="shared" si="248"/>
        <v>NA</v>
      </c>
      <c r="BC298" s="60">
        <f>COUNTIFS(配置清单!G:G,规划及评估!G298,配置清单!H:H,"产品经理",配置清单!N:N,"在岗")</f>
        <v>0</v>
      </c>
      <c r="BD298" s="61" t="str">
        <f t="shared" si="249"/>
        <v>NA</v>
      </c>
      <c r="BE298" s="60">
        <f>COUNTIFS(配置清单!G:G,G298,配置清单!H:H,"产品经理",配置清单!N:N,"在岗",配置清单!P:P,"&lt;&gt;暂不胜任")</f>
        <v>0</v>
      </c>
      <c r="BF298" s="61" t="str">
        <f t="shared" si="250"/>
        <v>NA</v>
      </c>
      <c r="BG298" s="63">
        <f t="shared" si="251"/>
        <v>2</v>
      </c>
      <c r="BH298" s="64">
        <f t="shared" si="252"/>
        <v>1</v>
      </c>
      <c r="BI298" s="64">
        <f t="shared" si="253"/>
        <v>1</v>
      </c>
      <c r="BJ298" s="64">
        <f t="shared" si="254"/>
        <v>0</v>
      </c>
      <c r="BK298" s="65">
        <f t="shared" si="255"/>
        <v>0.5</v>
      </c>
      <c r="BL298" s="66">
        <f t="shared" si="256"/>
        <v>0</v>
      </c>
      <c r="BM298" s="92">
        <f t="shared" si="257"/>
        <v>1</v>
      </c>
      <c r="BN298" s="92">
        <f t="shared" si="258"/>
        <v>0</v>
      </c>
      <c r="BO298" s="92">
        <f t="shared" si="259"/>
        <v>0</v>
      </c>
      <c r="BP298" s="92">
        <f t="shared" si="260"/>
        <v>0</v>
      </c>
      <c r="BQ298" s="92">
        <f t="shared" si="261"/>
        <v>0</v>
      </c>
      <c r="BR298" s="92">
        <f t="shared" si="262"/>
        <v>0</v>
      </c>
      <c r="BS298" s="92">
        <f t="shared" si="263"/>
        <v>0</v>
      </c>
      <c r="BT298" s="92">
        <f t="shared" si="264"/>
        <v>0</v>
      </c>
      <c r="BU298" s="92">
        <f t="shared" si="265"/>
        <v>0</v>
      </c>
      <c r="BV298" s="92">
        <f t="shared" si="266"/>
        <v>0</v>
      </c>
      <c r="BW298" s="92">
        <f t="shared" si="267"/>
        <v>0</v>
      </c>
      <c r="BX298" s="92">
        <f t="shared" si="268"/>
        <v>0</v>
      </c>
      <c r="BY298" s="92">
        <f t="shared" si="269"/>
        <v>0</v>
      </c>
      <c r="BZ298" s="92">
        <f t="shared" si="270"/>
        <v>0</v>
      </c>
      <c r="CA298" s="92">
        <f t="shared" si="271"/>
        <v>0</v>
      </c>
      <c r="CB298" s="92">
        <f t="shared" si="272"/>
        <v>0</v>
      </c>
      <c r="CC298" s="92">
        <f t="shared" si="273"/>
        <v>0</v>
      </c>
      <c r="CD298" s="92">
        <f t="shared" si="274"/>
        <v>0</v>
      </c>
    </row>
    <row r="299" spans="1:82" hidden="1">
      <c r="A299" s="34">
        <v>85</v>
      </c>
      <c r="B299" s="34" t="s">
        <v>954</v>
      </c>
      <c r="C299" s="34" t="s">
        <v>3993</v>
      </c>
      <c r="D299" s="34" t="s">
        <v>2172</v>
      </c>
      <c r="E299" s="34" t="s">
        <v>4274</v>
      </c>
      <c r="F299" s="34" t="s">
        <v>5127</v>
      </c>
      <c r="G299" s="34" t="s">
        <v>5128</v>
      </c>
      <c r="H299" s="34" t="s">
        <v>7</v>
      </c>
      <c r="I299" s="34" t="s">
        <v>7</v>
      </c>
      <c r="J299" s="34" t="s">
        <v>34</v>
      </c>
      <c r="K299" s="34" t="s">
        <v>34</v>
      </c>
      <c r="L299" s="34" t="s">
        <v>5129</v>
      </c>
      <c r="M299" s="34" t="s">
        <v>4348</v>
      </c>
      <c r="N299" s="34">
        <v>1</v>
      </c>
      <c r="O299" s="34">
        <v>0</v>
      </c>
      <c r="P299" s="34">
        <v>0</v>
      </c>
      <c r="Q299" s="34">
        <v>0</v>
      </c>
      <c r="R299" s="34">
        <v>0</v>
      </c>
      <c r="S299" s="34">
        <v>1</v>
      </c>
      <c r="T299" s="34">
        <v>0</v>
      </c>
      <c r="U299" s="77">
        <v>0</v>
      </c>
      <c r="V299" s="34">
        <v>0</v>
      </c>
      <c r="W299" s="60">
        <f>COUNTIFS(配置清单!G:G,G299,配置清单!$H:$H,"PM",配置清单!$N:$N,"在岗")</f>
        <v>0</v>
      </c>
      <c r="X299" s="61">
        <f t="shared" si="233"/>
        <v>0</v>
      </c>
      <c r="Y299" s="60">
        <f>COUNTIFS(配置清单!$G:$G,G299,配置清单!$H:$H,"PM",配置清单!$N:$N,"在岗",配置清单!$P:$P,"&lt;&gt;暂不胜任")</f>
        <v>0</v>
      </c>
      <c r="Z299" s="61">
        <f t="shared" si="234"/>
        <v>0</v>
      </c>
      <c r="AA299" s="62">
        <f>COUNTIFS(配置清单!$G:$G,G299,配置清单!$H:$H,"SE",配置清单!$N:$N,"在岗")+COUNTIFS(配置清单!$G:$G,G299,配置清单!$H:$H,"SA",配置清单!$N:$N,"在岗")</f>
        <v>0</v>
      </c>
      <c r="AB299" s="61" t="str">
        <f t="shared" si="235"/>
        <v>NA</v>
      </c>
      <c r="AC299" s="60">
        <f>COUNTIFS(配置清单!$G:$G,G299,配置清单!$H:$H,"SE",配置清单!$N:$N,"在岗",配置清单!$P:$P,"&lt;&gt;暂不胜任")+COUNTIFS(配置清单!$G:$G,G299,配置清单!$H:$H,"SA",配置清单!$N:$N,"在岗",配置清单!$P:$P,"&lt;&gt;暂不胜任")</f>
        <v>0</v>
      </c>
      <c r="AD299" s="61" t="str">
        <f t="shared" si="236"/>
        <v>NA</v>
      </c>
      <c r="AE299" s="60">
        <f>COUNTIFS(配置清单!$G:$G,G299,配置清单!H:H,"MDE",配置清单!N:N,"在岗")</f>
        <v>0</v>
      </c>
      <c r="AF299" s="61" t="str">
        <f t="shared" si="237"/>
        <v>NA</v>
      </c>
      <c r="AG299" s="60">
        <f>COUNTIFS(配置清单!$G:$G,G299,配置清单!$H:$H,"MDE",配置清单!$N:$N,"在岗",配置清单!$P:$P,"&lt;&gt;暂不胜任")</f>
        <v>0</v>
      </c>
      <c r="AH299" s="61" t="str">
        <f t="shared" si="238"/>
        <v>NA</v>
      </c>
      <c r="AI299" s="62">
        <f>COUNTIFS(配置清单!G:G,G299,配置清单!H:H,"TPM",配置清单!N:N,"在岗")+COUNTIFS(配置清单!G:G,G299,配置清单!H:H,"TC",配置清单!N:N,"在岗")</f>
        <v>0</v>
      </c>
      <c r="AJ299" s="61" t="str">
        <f t="shared" si="239"/>
        <v>NA</v>
      </c>
      <c r="AK299" s="60">
        <f>COUNTIFS(配置清单!G:G,G299,配置清单!H:H,"TPM",配置清单!N:N,"在岗",配置清单!P:P,"&lt;&gt;暂不胜任")+COUNTIFS(配置清单!G:G,G299,配置清单!H:H,"TC",配置清单!N:N,"在岗",配置清单!P:P,"&lt;&gt;暂不胜任")</f>
        <v>0</v>
      </c>
      <c r="AL299" s="61" t="str">
        <f t="shared" si="240"/>
        <v>NA</v>
      </c>
      <c r="AM299" s="60">
        <f>COUNTIFS(配置清单!G:G,G299,配置清单!H:H,"TSE",配置清单!N:N,"在岗")</f>
        <v>0</v>
      </c>
      <c r="AN299" s="61" t="str">
        <f t="shared" si="241"/>
        <v>NA</v>
      </c>
      <c r="AO299" s="60">
        <f>COUNTIFS(配置清单!G:G,G299,配置清单!H:H,"TSE",配置清单!N:N,"在岗",配置清单!P:P,"&lt;&gt;暂不胜任")</f>
        <v>0</v>
      </c>
      <c r="AP299" s="61" t="str">
        <f t="shared" si="242"/>
        <v>NA</v>
      </c>
      <c r="AQ299" s="60">
        <f>COUNTIFS(配置清单!$G:$G,G299,配置清单!H:H,"QA",配置清单!N:N,"在岗")</f>
        <v>0</v>
      </c>
      <c r="AR299" s="61">
        <f t="shared" si="243"/>
        <v>0</v>
      </c>
      <c r="AS299" s="60">
        <f>COUNTIFS(配置清单!$G:$G,G299,配置清单!$H:$H,"QA",配置清单!$N:$N,"在岗",配置清单!$P:$P,"&lt;&gt;暂不胜任")</f>
        <v>0</v>
      </c>
      <c r="AT299" s="61">
        <f t="shared" si="244"/>
        <v>0</v>
      </c>
      <c r="AU299" s="60">
        <f>COUNTIFS(配置清单!G:G,规划及评估!G299,配置清单!H:H,"BA",配置清单!N:N,"在岗")</f>
        <v>0</v>
      </c>
      <c r="AV299" s="61" t="str">
        <f t="shared" si="245"/>
        <v>NA</v>
      </c>
      <c r="AW299" s="60">
        <f>COUNTIFS(配置清单!G:G,G299,配置清单!H:H,"BA",配置清单!N:N,"在岗",配置清单!P:P,"&lt;&gt;暂不胜任")</f>
        <v>0</v>
      </c>
      <c r="AX299" s="61" t="str">
        <f t="shared" si="246"/>
        <v>NA</v>
      </c>
      <c r="AY299" s="60">
        <f>COUNTIFS(配置清单!G:G,规划及评估!G299,配置清单!H:H,"IA",配置清单!N:N,"在岗")</f>
        <v>0</v>
      </c>
      <c r="AZ299" s="61" t="str">
        <f t="shared" si="247"/>
        <v>NA</v>
      </c>
      <c r="BA299" s="60">
        <f>COUNTIFS(配置清单!G:G,G299,配置清单!H:H,"IA",配置清单!N:N,"在岗",配置清单!P:P,"&lt;&gt;暂不胜任")</f>
        <v>0</v>
      </c>
      <c r="BB299" s="61" t="str">
        <f t="shared" si="248"/>
        <v>NA</v>
      </c>
      <c r="BC299" s="60">
        <f>COUNTIFS(配置清单!G:G,规划及评估!G299,配置清单!H:H,"产品经理",配置清单!N:N,"在岗")</f>
        <v>0</v>
      </c>
      <c r="BD299" s="61" t="str">
        <f t="shared" si="249"/>
        <v>NA</v>
      </c>
      <c r="BE299" s="60">
        <f>COUNTIFS(配置清单!G:G,G299,配置清单!H:H,"产品经理",配置清单!N:N,"在岗",配置清单!P:P,"&lt;&gt;暂不胜任")</f>
        <v>0</v>
      </c>
      <c r="BF299" s="61" t="str">
        <f t="shared" si="250"/>
        <v>NA</v>
      </c>
      <c r="BG299" s="63">
        <f t="shared" si="251"/>
        <v>2</v>
      </c>
      <c r="BH299" s="64">
        <f t="shared" si="252"/>
        <v>0</v>
      </c>
      <c r="BI299" s="64">
        <f t="shared" si="253"/>
        <v>0</v>
      </c>
      <c r="BJ299" s="64">
        <f t="shared" si="254"/>
        <v>0</v>
      </c>
      <c r="BK299" s="65">
        <f t="shared" si="255"/>
        <v>0</v>
      </c>
      <c r="BL299" s="66">
        <f t="shared" si="256"/>
        <v>0</v>
      </c>
      <c r="BM299" s="92">
        <f t="shared" si="257"/>
        <v>0</v>
      </c>
      <c r="BN299" s="92">
        <f t="shared" si="258"/>
        <v>0</v>
      </c>
      <c r="BO299" s="92">
        <f t="shared" si="259"/>
        <v>0</v>
      </c>
      <c r="BP299" s="92">
        <f t="shared" si="260"/>
        <v>0</v>
      </c>
      <c r="BQ299" s="92">
        <f t="shared" si="261"/>
        <v>0</v>
      </c>
      <c r="BR299" s="92">
        <f t="shared" si="262"/>
        <v>0</v>
      </c>
      <c r="BS299" s="92">
        <f t="shared" si="263"/>
        <v>0</v>
      </c>
      <c r="BT299" s="92">
        <f t="shared" si="264"/>
        <v>0</v>
      </c>
      <c r="BU299" s="92">
        <f t="shared" si="265"/>
        <v>0</v>
      </c>
      <c r="BV299" s="92">
        <f t="shared" si="266"/>
        <v>0</v>
      </c>
      <c r="BW299" s="92">
        <f t="shared" si="267"/>
        <v>0</v>
      </c>
      <c r="BX299" s="92">
        <f t="shared" si="268"/>
        <v>0</v>
      </c>
      <c r="BY299" s="92">
        <f t="shared" si="269"/>
        <v>0</v>
      </c>
      <c r="BZ299" s="92">
        <f t="shared" si="270"/>
        <v>0</v>
      </c>
      <c r="CA299" s="92">
        <f t="shared" si="271"/>
        <v>0</v>
      </c>
      <c r="CB299" s="92">
        <f t="shared" si="272"/>
        <v>0</v>
      </c>
      <c r="CC299" s="92">
        <f t="shared" si="273"/>
        <v>0</v>
      </c>
      <c r="CD299" s="92">
        <f t="shared" si="274"/>
        <v>0</v>
      </c>
    </row>
    <row r="300" spans="1:82" hidden="1">
      <c r="A300" s="34">
        <v>86</v>
      </c>
      <c r="B300" s="34" t="s">
        <v>954</v>
      </c>
      <c r="C300" s="34" t="s">
        <v>3993</v>
      </c>
      <c r="D300" s="34" t="s">
        <v>2172</v>
      </c>
      <c r="E300" s="34" t="s">
        <v>4274</v>
      </c>
      <c r="F300" s="34" t="s">
        <v>4315</v>
      </c>
      <c r="G300" s="34" t="s">
        <v>4316</v>
      </c>
      <c r="H300" s="34" t="s">
        <v>4</v>
      </c>
      <c r="I300" s="34" t="s">
        <v>4</v>
      </c>
      <c r="J300" s="34" t="s">
        <v>34</v>
      </c>
      <c r="K300" s="34" t="s">
        <v>34</v>
      </c>
      <c r="L300" s="34" t="s">
        <v>5129</v>
      </c>
      <c r="M300" s="34" t="s">
        <v>4288</v>
      </c>
      <c r="N300" s="34">
        <v>1</v>
      </c>
      <c r="O300" s="34">
        <v>0</v>
      </c>
      <c r="P300" s="34">
        <v>0</v>
      </c>
      <c r="Q300" s="34">
        <v>1</v>
      </c>
      <c r="R300" s="34">
        <v>1</v>
      </c>
      <c r="S300" s="34">
        <v>1</v>
      </c>
      <c r="T300" s="34">
        <v>0</v>
      </c>
      <c r="U300" s="77">
        <v>0</v>
      </c>
      <c r="V300" s="34">
        <v>0</v>
      </c>
      <c r="W300" s="60">
        <f>COUNTIFS(配置清单!G:G,G300,配置清单!$H:$H,"PM",配置清单!$N:$N,"在岗")</f>
        <v>1</v>
      </c>
      <c r="X300" s="61">
        <f t="shared" si="233"/>
        <v>1</v>
      </c>
      <c r="Y300" s="60">
        <f>COUNTIFS(配置清单!$G:$G,G300,配置清单!$H:$H,"PM",配置清单!$N:$N,"在岗",配置清单!$P:$P,"&lt;&gt;暂不胜任")</f>
        <v>1</v>
      </c>
      <c r="Z300" s="61">
        <f t="shared" si="234"/>
        <v>1</v>
      </c>
      <c r="AA300" s="62">
        <f>COUNTIFS(配置清单!$G:$G,G300,配置清单!$H:$H,"SE",配置清单!$N:$N,"在岗")+COUNTIFS(配置清单!$G:$G,G300,配置清单!$H:$H,"SA",配置清单!$N:$N,"在岗")</f>
        <v>0</v>
      </c>
      <c r="AB300" s="61" t="str">
        <f t="shared" si="235"/>
        <v>NA</v>
      </c>
      <c r="AC300" s="60">
        <f>COUNTIFS(配置清单!$G:$G,G300,配置清单!$H:$H,"SE",配置清单!$N:$N,"在岗",配置清单!$P:$P,"&lt;&gt;暂不胜任")+COUNTIFS(配置清单!$G:$G,G300,配置清单!$H:$H,"SA",配置清单!$N:$N,"在岗",配置清单!$P:$P,"&lt;&gt;暂不胜任")</f>
        <v>0</v>
      </c>
      <c r="AD300" s="61" t="str">
        <f t="shared" si="236"/>
        <v>NA</v>
      </c>
      <c r="AE300" s="60">
        <f>COUNTIFS(配置清单!$G:$G,G300,配置清单!H:H,"MDE",配置清单!N:N,"在岗")</f>
        <v>0</v>
      </c>
      <c r="AF300" s="61" t="str">
        <f t="shared" si="237"/>
        <v>NA</v>
      </c>
      <c r="AG300" s="60">
        <f>COUNTIFS(配置清单!$G:$G,G300,配置清单!$H:$H,"MDE",配置清单!$N:$N,"在岗",配置清单!$P:$P,"&lt;&gt;暂不胜任")</f>
        <v>0</v>
      </c>
      <c r="AH300" s="61" t="str">
        <f t="shared" si="238"/>
        <v>NA</v>
      </c>
      <c r="AI300" s="62">
        <f>COUNTIFS(配置清单!G:G,G300,配置清单!H:H,"TPM",配置清单!N:N,"在岗")+COUNTIFS(配置清单!G:G,G300,配置清单!H:H,"TC",配置清单!N:N,"在岗")</f>
        <v>1</v>
      </c>
      <c r="AJ300" s="61">
        <f t="shared" si="239"/>
        <v>1</v>
      </c>
      <c r="AK300" s="60">
        <f>COUNTIFS(配置清单!G:G,G300,配置清单!H:H,"TPM",配置清单!N:N,"在岗",配置清单!P:P,"&lt;&gt;暂不胜任")+COUNTIFS(配置清单!G:G,G300,配置清单!H:H,"TC",配置清单!N:N,"在岗",配置清单!P:P,"&lt;&gt;暂不胜任")</f>
        <v>0</v>
      </c>
      <c r="AL300" s="61">
        <f t="shared" si="240"/>
        <v>0</v>
      </c>
      <c r="AM300" s="60">
        <f>COUNTIFS(配置清单!G:G,G300,配置清单!H:H,"TSE",配置清单!N:N,"在岗")</f>
        <v>1</v>
      </c>
      <c r="AN300" s="61">
        <f t="shared" si="241"/>
        <v>1</v>
      </c>
      <c r="AO300" s="60">
        <f>COUNTIFS(配置清单!G:G,G300,配置清单!H:H,"TSE",配置清单!N:N,"在岗",配置清单!P:P,"&lt;&gt;暂不胜任")</f>
        <v>0</v>
      </c>
      <c r="AP300" s="61">
        <f t="shared" si="242"/>
        <v>0</v>
      </c>
      <c r="AQ300" s="60">
        <f>COUNTIFS(配置清单!$G:$G,G300,配置清单!H:H,"QA",配置清单!N:N,"在岗")</f>
        <v>1</v>
      </c>
      <c r="AR300" s="61">
        <f t="shared" si="243"/>
        <v>1</v>
      </c>
      <c r="AS300" s="60">
        <f>COUNTIFS(配置清单!$G:$G,G300,配置清单!$H:$H,"QA",配置清单!$N:$N,"在岗",配置清单!$P:$P,"&lt;&gt;暂不胜任")</f>
        <v>1</v>
      </c>
      <c r="AT300" s="61">
        <f t="shared" si="244"/>
        <v>1</v>
      </c>
      <c r="AU300" s="60">
        <f>COUNTIFS(配置清单!G:G,规划及评估!G300,配置清单!H:H,"BA",配置清单!N:N,"在岗")</f>
        <v>0</v>
      </c>
      <c r="AV300" s="61" t="str">
        <f t="shared" si="245"/>
        <v>NA</v>
      </c>
      <c r="AW300" s="60">
        <f>COUNTIFS(配置清单!G:G,G300,配置清单!H:H,"BA",配置清单!N:N,"在岗",配置清单!P:P,"&lt;&gt;暂不胜任")</f>
        <v>0</v>
      </c>
      <c r="AX300" s="61" t="str">
        <f t="shared" si="246"/>
        <v>NA</v>
      </c>
      <c r="AY300" s="60">
        <f>COUNTIFS(配置清单!G:G,规划及评估!G300,配置清单!H:H,"IA",配置清单!N:N,"在岗")</f>
        <v>0</v>
      </c>
      <c r="AZ300" s="61" t="str">
        <f t="shared" si="247"/>
        <v>NA</v>
      </c>
      <c r="BA300" s="60">
        <f>COUNTIFS(配置清单!G:G,G300,配置清单!H:H,"IA",配置清单!N:N,"在岗",配置清单!P:P,"&lt;&gt;暂不胜任")</f>
        <v>0</v>
      </c>
      <c r="BB300" s="61" t="str">
        <f t="shared" si="248"/>
        <v>NA</v>
      </c>
      <c r="BC300" s="60">
        <f>COUNTIFS(配置清单!G:G,规划及评估!G300,配置清单!H:H,"产品经理",配置清单!N:N,"在岗")</f>
        <v>0</v>
      </c>
      <c r="BD300" s="61" t="str">
        <f t="shared" si="249"/>
        <v>NA</v>
      </c>
      <c r="BE300" s="60">
        <f>COUNTIFS(配置清单!G:G,G300,配置清单!H:H,"产品经理",配置清单!N:N,"在岗",配置清单!P:P,"&lt;&gt;暂不胜任")</f>
        <v>0</v>
      </c>
      <c r="BF300" s="61" t="str">
        <f t="shared" si="250"/>
        <v>NA</v>
      </c>
      <c r="BG300" s="63">
        <f t="shared" si="251"/>
        <v>4</v>
      </c>
      <c r="BH300" s="64">
        <f t="shared" si="252"/>
        <v>4</v>
      </c>
      <c r="BI300" s="64">
        <f t="shared" si="253"/>
        <v>4</v>
      </c>
      <c r="BJ300" s="64">
        <f t="shared" si="254"/>
        <v>2</v>
      </c>
      <c r="BK300" s="65">
        <f t="shared" si="255"/>
        <v>1</v>
      </c>
      <c r="BL300" s="66">
        <f t="shared" si="256"/>
        <v>0.5</v>
      </c>
      <c r="BM300" s="92">
        <f t="shared" si="257"/>
        <v>1</v>
      </c>
      <c r="BN300" s="92">
        <f t="shared" si="258"/>
        <v>1</v>
      </c>
      <c r="BO300" s="92">
        <f t="shared" si="259"/>
        <v>0</v>
      </c>
      <c r="BP300" s="92">
        <f t="shared" si="260"/>
        <v>0</v>
      </c>
      <c r="BQ300" s="92">
        <f t="shared" si="261"/>
        <v>0</v>
      </c>
      <c r="BR300" s="92">
        <f t="shared" si="262"/>
        <v>0</v>
      </c>
      <c r="BS300" s="92">
        <f t="shared" si="263"/>
        <v>1</v>
      </c>
      <c r="BT300" s="92">
        <f t="shared" si="264"/>
        <v>0</v>
      </c>
      <c r="BU300" s="92">
        <f t="shared" si="265"/>
        <v>1</v>
      </c>
      <c r="BV300" s="92">
        <f t="shared" si="266"/>
        <v>0</v>
      </c>
      <c r="BW300" s="92">
        <f t="shared" si="267"/>
        <v>1</v>
      </c>
      <c r="BX300" s="92">
        <f t="shared" si="268"/>
        <v>1</v>
      </c>
      <c r="BY300" s="92">
        <f t="shared" si="269"/>
        <v>0</v>
      </c>
      <c r="BZ300" s="92">
        <f t="shared" si="270"/>
        <v>0</v>
      </c>
      <c r="CA300" s="92">
        <f t="shared" si="271"/>
        <v>0</v>
      </c>
      <c r="CB300" s="92">
        <f t="shared" si="272"/>
        <v>0</v>
      </c>
      <c r="CC300" s="92">
        <f t="shared" si="273"/>
        <v>0</v>
      </c>
      <c r="CD300" s="92">
        <f t="shared" si="274"/>
        <v>0</v>
      </c>
    </row>
    <row r="301" spans="1:82" hidden="1">
      <c r="A301" s="34">
        <v>87</v>
      </c>
      <c r="B301" s="34" t="s">
        <v>954</v>
      </c>
      <c r="C301" s="34" t="s">
        <v>3993</v>
      </c>
      <c r="D301" s="34" t="s">
        <v>2172</v>
      </c>
      <c r="E301" s="34" t="s">
        <v>4274</v>
      </c>
      <c r="F301" s="34" t="s">
        <v>4335</v>
      </c>
      <c r="G301" s="34" t="s">
        <v>4336</v>
      </c>
      <c r="H301" s="34" t="s">
        <v>7</v>
      </c>
      <c r="I301" s="34" t="s">
        <v>4</v>
      </c>
      <c r="J301" s="34" t="s">
        <v>34</v>
      </c>
      <c r="K301" s="34" t="s">
        <v>34</v>
      </c>
      <c r="L301" s="34" t="s">
        <v>5124</v>
      </c>
      <c r="M301" s="34" t="s">
        <v>4348</v>
      </c>
      <c r="N301" s="34">
        <v>1</v>
      </c>
      <c r="O301" s="34">
        <v>1</v>
      </c>
      <c r="P301" s="34">
        <v>1</v>
      </c>
      <c r="Q301" s="34">
        <v>0</v>
      </c>
      <c r="R301" s="34">
        <v>0</v>
      </c>
      <c r="S301" s="34">
        <v>1</v>
      </c>
      <c r="T301" s="34">
        <v>0</v>
      </c>
      <c r="U301" s="77">
        <v>0</v>
      </c>
      <c r="V301" s="34">
        <v>0</v>
      </c>
      <c r="W301" s="60">
        <f>COUNTIFS(配置清单!G:G,G301,配置清单!$H:$H,"PM",配置清单!$N:$N,"在岗")</f>
        <v>1</v>
      </c>
      <c r="X301" s="61">
        <f t="shared" si="233"/>
        <v>1</v>
      </c>
      <c r="Y301" s="60">
        <f>COUNTIFS(配置清单!$G:$G,G301,配置清单!$H:$H,"PM",配置清单!$N:$N,"在岗",配置清单!$P:$P,"&lt;&gt;暂不胜任")</f>
        <v>1</v>
      </c>
      <c r="Z301" s="61">
        <f t="shared" si="234"/>
        <v>1</v>
      </c>
      <c r="AA301" s="62">
        <f>COUNTIFS(配置清单!$G:$G,G301,配置清单!$H:$H,"SE",配置清单!$N:$N,"在岗")+COUNTIFS(配置清单!$G:$G,G301,配置清单!$H:$H,"SA",配置清单!$N:$N,"在岗")</f>
        <v>1</v>
      </c>
      <c r="AB301" s="61">
        <f t="shared" si="235"/>
        <v>1</v>
      </c>
      <c r="AC301" s="60">
        <f>COUNTIFS(配置清单!$G:$G,G301,配置清单!$H:$H,"SE",配置清单!$N:$N,"在岗",配置清单!$P:$P,"&lt;&gt;暂不胜任")+COUNTIFS(配置清单!$G:$G,G301,配置清单!$H:$H,"SA",配置清单!$N:$N,"在岗",配置清单!$P:$P,"&lt;&gt;暂不胜任")</f>
        <v>0</v>
      </c>
      <c r="AD301" s="61">
        <f t="shared" si="236"/>
        <v>0</v>
      </c>
      <c r="AE301" s="60">
        <f>COUNTIFS(配置清单!$G:$G,G301,配置清单!H:H,"MDE",配置清单!N:N,"在岗")</f>
        <v>1</v>
      </c>
      <c r="AF301" s="61">
        <f t="shared" si="237"/>
        <v>1</v>
      </c>
      <c r="AG301" s="60">
        <f>COUNTIFS(配置清单!$G:$G,G301,配置清单!$H:$H,"MDE",配置清单!$N:$N,"在岗",配置清单!$P:$P,"&lt;&gt;暂不胜任")</f>
        <v>1</v>
      </c>
      <c r="AH301" s="61">
        <f t="shared" si="238"/>
        <v>1</v>
      </c>
      <c r="AI301" s="62">
        <f>COUNTIFS(配置清单!G:G,G301,配置清单!H:H,"TPM",配置清单!N:N,"在岗")+COUNTIFS(配置清单!G:G,G301,配置清单!H:H,"TC",配置清单!N:N,"在岗")</f>
        <v>0</v>
      </c>
      <c r="AJ301" s="61" t="str">
        <f t="shared" si="239"/>
        <v>NA</v>
      </c>
      <c r="AK301" s="60">
        <f>COUNTIFS(配置清单!G:G,G301,配置清单!H:H,"TPM",配置清单!N:N,"在岗",配置清单!P:P,"&lt;&gt;暂不胜任")+COUNTIFS(配置清单!G:G,G301,配置清单!H:H,"TC",配置清单!N:N,"在岗",配置清单!P:P,"&lt;&gt;暂不胜任")</f>
        <v>0</v>
      </c>
      <c r="AL301" s="61" t="str">
        <f t="shared" si="240"/>
        <v>NA</v>
      </c>
      <c r="AM301" s="60">
        <f>COUNTIFS(配置清单!G:G,G301,配置清单!H:H,"TSE",配置清单!N:N,"在岗")</f>
        <v>0</v>
      </c>
      <c r="AN301" s="61" t="str">
        <f t="shared" si="241"/>
        <v>NA</v>
      </c>
      <c r="AO301" s="60">
        <f>COUNTIFS(配置清单!G:G,G301,配置清单!H:H,"TSE",配置清单!N:N,"在岗",配置清单!P:P,"&lt;&gt;暂不胜任")</f>
        <v>0</v>
      </c>
      <c r="AP301" s="61" t="str">
        <f t="shared" si="242"/>
        <v>NA</v>
      </c>
      <c r="AQ301" s="60">
        <f>COUNTIFS(配置清单!$G:$G,G301,配置清单!H:H,"QA",配置清单!N:N,"在岗")</f>
        <v>1</v>
      </c>
      <c r="AR301" s="61">
        <f t="shared" si="243"/>
        <v>1</v>
      </c>
      <c r="AS301" s="60">
        <f>COUNTIFS(配置清单!$G:$G,G301,配置清单!$H:$H,"QA",配置清单!$N:$N,"在岗",配置清单!$P:$P,"&lt;&gt;暂不胜任")</f>
        <v>0</v>
      </c>
      <c r="AT301" s="61">
        <f t="shared" si="244"/>
        <v>0</v>
      </c>
      <c r="AU301" s="60">
        <f>COUNTIFS(配置清单!G:G,规划及评估!G301,配置清单!H:H,"BA",配置清单!N:N,"在岗")</f>
        <v>0</v>
      </c>
      <c r="AV301" s="61" t="str">
        <f t="shared" si="245"/>
        <v>NA</v>
      </c>
      <c r="AW301" s="60">
        <f>COUNTIFS(配置清单!G:G,G301,配置清单!H:H,"BA",配置清单!N:N,"在岗",配置清单!P:P,"&lt;&gt;暂不胜任")</f>
        <v>0</v>
      </c>
      <c r="AX301" s="61" t="str">
        <f t="shared" si="246"/>
        <v>NA</v>
      </c>
      <c r="AY301" s="60">
        <f>COUNTIFS(配置清单!G:G,规划及评估!G301,配置清单!H:H,"IA",配置清单!N:N,"在岗")</f>
        <v>0</v>
      </c>
      <c r="AZ301" s="61" t="str">
        <f t="shared" si="247"/>
        <v>NA</v>
      </c>
      <c r="BA301" s="60">
        <f>COUNTIFS(配置清单!G:G,G301,配置清单!H:H,"IA",配置清单!N:N,"在岗",配置清单!P:P,"&lt;&gt;暂不胜任")</f>
        <v>0</v>
      </c>
      <c r="BB301" s="61" t="str">
        <f t="shared" si="248"/>
        <v>NA</v>
      </c>
      <c r="BC301" s="60">
        <f>COUNTIFS(配置清单!G:G,规划及评估!G301,配置清单!H:H,"产品经理",配置清单!N:N,"在岗")</f>
        <v>0</v>
      </c>
      <c r="BD301" s="61" t="str">
        <f t="shared" si="249"/>
        <v>NA</v>
      </c>
      <c r="BE301" s="60">
        <f>COUNTIFS(配置清单!G:G,G301,配置清单!H:H,"产品经理",配置清单!N:N,"在岗",配置清单!P:P,"&lt;&gt;暂不胜任")</f>
        <v>0</v>
      </c>
      <c r="BF301" s="61" t="str">
        <f t="shared" si="250"/>
        <v>NA</v>
      </c>
      <c r="BG301" s="63">
        <f t="shared" si="251"/>
        <v>4</v>
      </c>
      <c r="BH301" s="64">
        <f t="shared" si="252"/>
        <v>4</v>
      </c>
      <c r="BI301" s="64">
        <f t="shared" si="253"/>
        <v>4</v>
      </c>
      <c r="BJ301" s="64">
        <f t="shared" si="254"/>
        <v>2</v>
      </c>
      <c r="BK301" s="65">
        <f t="shared" si="255"/>
        <v>1</v>
      </c>
      <c r="BL301" s="66">
        <f t="shared" si="256"/>
        <v>0.5</v>
      </c>
      <c r="BM301" s="92">
        <f t="shared" si="257"/>
        <v>1</v>
      </c>
      <c r="BN301" s="92">
        <f t="shared" si="258"/>
        <v>1</v>
      </c>
      <c r="BO301" s="92">
        <f t="shared" si="259"/>
        <v>1</v>
      </c>
      <c r="BP301" s="92">
        <f t="shared" si="260"/>
        <v>0</v>
      </c>
      <c r="BQ301" s="92">
        <f t="shared" si="261"/>
        <v>1</v>
      </c>
      <c r="BR301" s="92">
        <f t="shared" si="262"/>
        <v>1</v>
      </c>
      <c r="BS301" s="92">
        <f t="shared" si="263"/>
        <v>0</v>
      </c>
      <c r="BT301" s="92">
        <f t="shared" si="264"/>
        <v>0</v>
      </c>
      <c r="BU301" s="92">
        <f t="shared" si="265"/>
        <v>0</v>
      </c>
      <c r="BV301" s="92">
        <f t="shared" si="266"/>
        <v>0</v>
      </c>
      <c r="BW301" s="92">
        <f t="shared" si="267"/>
        <v>1</v>
      </c>
      <c r="BX301" s="92">
        <f t="shared" si="268"/>
        <v>0</v>
      </c>
      <c r="BY301" s="92">
        <f t="shared" si="269"/>
        <v>0</v>
      </c>
      <c r="BZ301" s="92">
        <f t="shared" si="270"/>
        <v>0</v>
      </c>
      <c r="CA301" s="92">
        <f t="shared" si="271"/>
        <v>0</v>
      </c>
      <c r="CB301" s="92">
        <f t="shared" si="272"/>
        <v>0</v>
      </c>
      <c r="CC301" s="92">
        <f t="shared" si="273"/>
        <v>0</v>
      </c>
      <c r="CD301" s="92">
        <f t="shared" si="274"/>
        <v>0</v>
      </c>
    </row>
    <row r="302" spans="1:82" hidden="1">
      <c r="A302" s="34">
        <v>88</v>
      </c>
      <c r="B302" s="34" t="s">
        <v>954</v>
      </c>
      <c r="C302" s="34" t="s">
        <v>3993</v>
      </c>
      <c r="D302" s="34" t="s">
        <v>2172</v>
      </c>
      <c r="E302" s="34" t="s">
        <v>4274</v>
      </c>
      <c r="F302" s="34" t="s">
        <v>4351</v>
      </c>
      <c r="G302" s="34" t="s">
        <v>4385</v>
      </c>
      <c r="H302" s="34" t="s">
        <v>4</v>
      </c>
      <c r="I302" s="34" t="s">
        <v>10</v>
      </c>
      <c r="J302" s="34" t="s">
        <v>34</v>
      </c>
      <c r="K302" s="34" t="s">
        <v>34</v>
      </c>
      <c r="L302" s="34" t="s">
        <v>5124</v>
      </c>
      <c r="M302" s="34" t="s">
        <v>4348</v>
      </c>
      <c r="N302" s="34">
        <v>1</v>
      </c>
      <c r="O302" s="34">
        <v>1</v>
      </c>
      <c r="P302" s="34">
        <v>0</v>
      </c>
      <c r="Q302" s="34">
        <v>0</v>
      </c>
      <c r="R302" s="34">
        <v>0</v>
      </c>
      <c r="S302" s="34">
        <v>1</v>
      </c>
      <c r="T302" s="34">
        <v>0</v>
      </c>
      <c r="U302" s="77">
        <v>0</v>
      </c>
      <c r="V302" s="34">
        <v>0</v>
      </c>
      <c r="W302" s="60">
        <f>COUNTIFS(配置清单!G:G,G302,配置清单!$H:$H,"PM",配置清单!$N:$N,"在岗")</f>
        <v>1</v>
      </c>
      <c r="X302" s="61">
        <f t="shared" si="233"/>
        <v>1</v>
      </c>
      <c r="Y302" s="60">
        <f>COUNTIFS(配置清单!$G:$G,G302,配置清单!$H:$H,"PM",配置清单!$N:$N,"在岗",配置清单!$P:$P,"&lt;&gt;暂不胜任")</f>
        <v>1</v>
      </c>
      <c r="Z302" s="61">
        <f t="shared" si="234"/>
        <v>1</v>
      </c>
      <c r="AA302" s="62">
        <f>COUNTIFS(配置清单!$G:$G,G302,配置清单!$H:$H,"SE",配置清单!$N:$N,"在岗")+COUNTIFS(配置清单!$G:$G,G302,配置清单!$H:$H,"SA",配置清单!$N:$N,"在岗")</f>
        <v>1</v>
      </c>
      <c r="AB302" s="61">
        <f t="shared" si="235"/>
        <v>1</v>
      </c>
      <c r="AC302" s="60">
        <f>COUNTIFS(配置清单!$G:$G,G302,配置清单!$H:$H,"SE",配置清单!$N:$N,"在岗",配置清单!$P:$P,"&lt;&gt;暂不胜任")+COUNTIFS(配置清单!$G:$G,G302,配置清单!$H:$H,"SA",配置清单!$N:$N,"在岗",配置清单!$P:$P,"&lt;&gt;暂不胜任")</f>
        <v>0</v>
      </c>
      <c r="AD302" s="61">
        <f t="shared" si="236"/>
        <v>0</v>
      </c>
      <c r="AE302" s="60">
        <f>COUNTIFS(配置清单!$G:$G,G302,配置清单!H:H,"MDE",配置清单!N:N,"在岗")</f>
        <v>0</v>
      </c>
      <c r="AF302" s="61" t="str">
        <f t="shared" si="237"/>
        <v>NA</v>
      </c>
      <c r="AG302" s="60">
        <f>COUNTIFS(配置清单!$G:$G,G302,配置清单!$H:$H,"MDE",配置清单!$N:$N,"在岗",配置清单!$P:$P,"&lt;&gt;暂不胜任")</f>
        <v>0</v>
      </c>
      <c r="AH302" s="61" t="str">
        <f t="shared" si="238"/>
        <v>NA</v>
      </c>
      <c r="AI302" s="62">
        <f>COUNTIFS(配置清单!G:G,G302,配置清单!H:H,"TPM",配置清单!N:N,"在岗")+COUNTIFS(配置清单!G:G,G302,配置清单!H:H,"TC",配置清单!N:N,"在岗")</f>
        <v>0</v>
      </c>
      <c r="AJ302" s="61" t="str">
        <f t="shared" si="239"/>
        <v>NA</v>
      </c>
      <c r="AK302" s="60">
        <f>COUNTIFS(配置清单!G:G,G302,配置清单!H:H,"TPM",配置清单!N:N,"在岗",配置清单!P:P,"&lt;&gt;暂不胜任")+COUNTIFS(配置清单!G:G,G302,配置清单!H:H,"TC",配置清单!N:N,"在岗",配置清单!P:P,"&lt;&gt;暂不胜任")</f>
        <v>0</v>
      </c>
      <c r="AL302" s="61" t="str">
        <f t="shared" si="240"/>
        <v>NA</v>
      </c>
      <c r="AM302" s="60">
        <f>COUNTIFS(配置清单!G:G,G302,配置清单!H:H,"TSE",配置清单!N:N,"在岗")</f>
        <v>0</v>
      </c>
      <c r="AN302" s="61" t="str">
        <f t="shared" si="241"/>
        <v>NA</v>
      </c>
      <c r="AO302" s="60">
        <f>COUNTIFS(配置清单!G:G,G302,配置清单!H:H,"TSE",配置清单!N:N,"在岗",配置清单!P:P,"&lt;&gt;暂不胜任")</f>
        <v>0</v>
      </c>
      <c r="AP302" s="61" t="str">
        <f t="shared" si="242"/>
        <v>NA</v>
      </c>
      <c r="AQ302" s="60">
        <f>COUNTIFS(配置清单!$G:$G,G302,配置清单!H:H,"QA",配置清单!N:N,"在岗")</f>
        <v>1</v>
      </c>
      <c r="AR302" s="61">
        <f t="shared" si="243"/>
        <v>1</v>
      </c>
      <c r="AS302" s="60">
        <f>COUNTIFS(配置清单!$G:$G,G302,配置清单!$H:$H,"QA",配置清单!$N:$N,"在岗",配置清单!$P:$P,"&lt;&gt;暂不胜任")</f>
        <v>0</v>
      </c>
      <c r="AT302" s="61">
        <f t="shared" si="244"/>
        <v>0</v>
      </c>
      <c r="AU302" s="60">
        <f>COUNTIFS(配置清单!G:G,规划及评估!G302,配置清单!H:H,"BA",配置清单!N:N,"在岗")</f>
        <v>0</v>
      </c>
      <c r="AV302" s="61" t="str">
        <f t="shared" si="245"/>
        <v>NA</v>
      </c>
      <c r="AW302" s="60">
        <f>COUNTIFS(配置清单!G:G,G302,配置清单!H:H,"BA",配置清单!N:N,"在岗",配置清单!P:P,"&lt;&gt;暂不胜任")</f>
        <v>0</v>
      </c>
      <c r="AX302" s="61" t="str">
        <f t="shared" si="246"/>
        <v>NA</v>
      </c>
      <c r="AY302" s="60">
        <f>COUNTIFS(配置清单!G:G,规划及评估!G302,配置清单!H:H,"IA",配置清单!N:N,"在岗")</f>
        <v>0</v>
      </c>
      <c r="AZ302" s="61" t="str">
        <f t="shared" si="247"/>
        <v>NA</v>
      </c>
      <c r="BA302" s="60">
        <f>COUNTIFS(配置清单!G:G,G302,配置清单!H:H,"IA",配置清单!N:N,"在岗",配置清单!P:P,"&lt;&gt;暂不胜任")</f>
        <v>0</v>
      </c>
      <c r="BB302" s="61" t="str">
        <f t="shared" si="248"/>
        <v>NA</v>
      </c>
      <c r="BC302" s="60">
        <f>COUNTIFS(配置清单!G:G,规划及评估!G302,配置清单!H:H,"产品经理",配置清单!N:N,"在岗")</f>
        <v>0</v>
      </c>
      <c r="BD302" s="61" t="str">
        <f t="shared" si="249"/>
        <v>NA</v>
      </c>
      <c r="BE302" s="60">
        <f>COUNTIFS(配置清单!G:G,G302,配置清单!H:H,"产品经理",配置清单!N:N,"在岗",配置清单!P:P,"&lt;&gt;暂不胜任")</f>
        <v>0</v>
      </c>
      <c r="BF302" s="61" t="str">
        <f t="shared" si="250"/>
        <v>NA</v>
      </c>
      <c r="BG302" s="63">
        <f t="shared" si="251"/>
        <v>3</v>
      </c>
      <c r="BH302" s="64">
        <f t="shared" si="252"/>
        <v>3</v>
      </c>
      <c r="BI302" s="64">
        <f t="shared" si="253"/>
        <v>3</v>
      </c>
      <c r="BJ302" s="64">
        <f t="shared" si="254"/>
        <v>1</v>
      </c>
      <c r="BK302" s="65">
        <f t="shared" si="255"/>
        <v>1</v>
      </c>
      <c r="BL302" s="66">
        <f t="shared" si="256"/>
        <v>0.33333333333333331</v>
      </c>
      <c r="BM302" s="92">
        <f t="shared" si="257"/>
        <v>1</v>
      </c>
      <c r="BN302" s="92">
        <f t="shared" si="258"/>
        <v>1</v>
      </c>
      <c r="BO302" s="92">
        <f t="shared" si="259"/>
        <v>1</v>
      </c>
      <c r="BP302" s="92">
        <f t="shared" si="260"/>
        <v>0</v>
      </c>
      <c r="BQ302" s="92">
        <f t="shared" si="261"/>
        <v>0</v>
      </c>
      <c r="BR302" s="92">
        <f t="shared" si="262"/>
        <v>0</v>
      </c>
      <c r="BS302" s="92">
        <f t="shared" si="263"/>
        <v>0</v>
      </c>
      <c r="BT302" s="92">
        <f t="shared" si="264"/>
        <v>0</v>
      </c>
      <c r="BU302" s="92">
        <f t="shared" si="265"/>
        <v>0</v>
      </c>
      <c r="BV302" s="92">
        <f t="shared" si="266"/>
        <v>0</v>
      </c>
      <c r="BW302" s="92">
        <f t="shared" si="267"/>
        <v>1</v>
      </c>
      <c r="BX302" s="92">
        <f t="shared" si="268"/>
        <v>0</v>
      </c>
      <c r="BY302" s="92">
        <f t="shared" si="269"/>
        <v>0</v>
      </c>
      <c r="BZ302" s="92">
        <f t="shared" si="270"/>
        <v>0</v>
      </c>
      <c r="CA302" s="92">
        <f t="shared" si="271"/>
        <v>0</v>
      </c>
      <c r="CB302" s="92">
        <f t="shared" si="272"/>
        <v>0</v>
      </c>
      <c r="CC302" s="92">
        <f t="shared" si="273"/>
        <v>0</v>
      </c>
      <c r="CD302" s="92">
        <f t="shared" si="274"/>
        <v>0</v>
      </c>
    </row>
    <row r="303" spans="1:82" hidden="1">
      <c r="A303" s="34">
        <v>89</v>
      </c>
      <c r="B303" s="34" t="s">
        <v>954</v>
      </c>
      <c r="C303" s="34" t="s">
        <v>3993</v>
      </c>
      <c r="D303" s="34" t="s">
        <v>2172</v>
      </c>
      <c r="E303" s="34" t="s">
        <v>4274</v>
      </c>
      <c r="F303" s="34" t="s">
        <v>4389</v>
      </c>
      <c r="G303" s="34" t="s">
        <v>4390</v>
      </c>
      <c r="H303" s="34" t="s">
        <v>4</v>
      </c>
      <c r="I303" s="34" t="s">
        <v>10</v>
      </c>
      <c r="J303" s="34" t="s">
        <v>34</v>
      </c>
      <c r="K303" s="34" t="s">
        <v>34</v>
      </c>
      <c r="L303" s="34" t="s">
        <v>5124</v>
      </c>
      <c r="M303" s="34" t="s">
        <v>4348</v>
      </c>
      <c r="N303" s="34">
        <v>1</v>
      </c>
      <c r="O303" s="34">
        <v>1</v>
      </c>
      <c r="P303" s="34">
        <v>0</v>
      </c>
      <c r="Q303" s="34">
        <v>0</v>
      </c>
      <c r="R303" s="34">
        <v>0</v>
      </c>
      <c r="S303" s="34">
        <v>1</v>
      </c>
      <c r="T303" s="34">
        <v>0</v>
      </c>
      <c r="U303" s="77">
        <v>0</v>
      </c>
      <c r="V303" s="34">
        <v>0</v>
      </c>
      <c r="W303" s="60">
        <f>COUNTIFS(配置清单!G:G,G303,配置清单!$H:$H,"PM",配置清单!$N:$N,"在岗")</f>
        <v>1</v>
      </c>
      <c r="X303" s="61">
        <f t="shared" si="233"/>
        <v>1</v>
      </c>
      <c r="Y303" s="60">
        <f>COUNTIFS(配置清单!$G:$G,G303,配置清单!$H:$H,"PM",配置清单!$N:$N,"在岗",配置清单!$P:$P,"&lt;&gt;暂不胜任")</f>
        <v>1</v>
      </c>
      <c r="Z303" s="61">
        <f t="shared" si="234"/>
        <v>1</v>
      </c>
      <c r="AA303" s="62">
        <f>COUNTIFS(配置清单!$G:$G,G303,配置清单!$H:$H,"SE",配置清单!$N:$N,"在岗")+COUNTIFS(配置清单!$G:$G,G303,配置清单!$H:$H,"SA",配置清单!$N:$N,"在岗")</f>
        <v>1</v>
      </c>
      <c r="AB303" s="61">
        <f t="shared" si="235"/>
        <v>1</v>
      </c>
      <c r="AC303" s="60">
        <f>COUNTIFS(配置清单!$G:$G,G303,配置清单!$H:$H,"SE",配置清单!$N:$N,"在岗",配置清单!$P:$P,"&lt;&gt;暂不胜任")+COUNTIFS(配置清单!$G:$G,G303,配置清单!$H:$H,"SA",配置清单!$N:$N,"在岗",配置清单!$P:$P,"&lt;&gt;暂不胜任")</f>
        <v>0</v>
      </c>
      <c r="AD303" s="61">
        <f t="shared" si="236"/>
        <v>0</v>
      </c>
      <c r="AE303" s="60">
        <f>COUNTIFS(配置清单!$G:$G,G303,配置清单!H:H,"MDE",配置清单!N:N,"在岗")</f>
        <v>0</v>
      </c>
      <c r="AF303" s="61" t="str">
        <f t="shared" si="237"/>
        <v>NA</v>
      </c>
      <c r="AG303" s="60">
        <f>COUNTIFS(配置清单!$G:$G,G303,配置清单!$H:$H,"MDE",配置清单!$N:$N,"在岗",配置清单!$P:$P,"&lt;&gt;暂不胜任")</f>
        <v>0</v>
      </c>
      <c r="AH303" s="61" t="str">
        <f t="shared" si="238"/>
        <v>NA</v>
      </c>
      <c r="AI303" s="62">
        <f>COUNTIFS(配置清单!G:G,G303,配置清单!H:H,"TPM",配置清单!N:N,"在岗")+COUNTIFS(配置清单!G:G,G303,配置清单!H:H,"TC",配置清单!N:N,"在岗")</f>
        <v>0</v>
      </c>
      <c r="AJ303" s="61" t="str">
        <f t="shared" si="239"/>
        <v>NA</v>
      </c>
      <c r="AK303" s="60">
        <f>COUNTIFS(配置清单!G:G,G303,配置清单!H:H,"TPM",配置清单!N:N,"在岗",配置清单!P:P,"&lt;&gt;暂不胜任")+COUNTIFS(配置清单!G:G,G303,配置清单!H:H,"TC",配置清单!N:N,"在岗",配置清单!P:P,"&lt;&gt;暂不胜任")</f>
        <v>0</v>
      </c>
      <c r="AL303" s="61" t="str">
        <f t="shared" si="240"/>
        <v>NA</v>
      </c>
      <c r="AM303" s="60">
        <f>COUNTIFS(配置清单!G:G,G303,配置清单!H:H,"TSE",配置清单!N:N,"在岗")</f>
        <v>0</v>
      </c>
      <c r="AN303" s="61" t="str">
        <f t="shared" si="241"/>
        <v>NA</v>
      </c>
      <c r="AO303" s="60">
        <f>COUNTIFS(配置清单!G:G,G303,配置清单!H:H,"TSE",配置清单!N:N,"在岗",配置清单!P:P,"&lt;&gt;暂不胜任")</f>
        <v>0</v>
      </c>
      <c r="AP303" s="61" t="str">
        <f t="shared" si="242"/>
        <v>NA</v>
      </c>
      <c r="AQ303" s="60">
        <f>COUNTIFS(配置清单!$G:$G,G303,配置清单!H:H,"QA",配置清单!N:N,"在岗")</f>
        <v>1</v>
      </c>
      <c r="AR303" s="61">
        <f t="shared" si="243"/>
        <v>1</v>
      </c>
      <c r="AS303" s="60">
        <f>COUNTIFS(配置清单!$G:$G,G303,配置清单!$H:$H,"QA",配置清单!$N:$N,"在岗",配置清单!$P:$P,"&lt;&gt;暂不胜任")</f>
        <v>0</v>
      </c>
      <c r="AT303" s="61">
        <f t="shared" si="244"/>
        <v>0</v>
      </c>
      <c r="AU303" s="60">
        <f>COUNTIFS(配置清单!G:G,规划及评估!G303,配置清单!H:H,"BA",配置清单!N:N,"在岗")</f>
        <v>0</v>
      </c>
      <c r="AV303" s="61" t="str">
        <f t="shared" si="245"/>
        <v>NA</v>
      </c>
      <c r="AW303" s="60">
        <f>COUNTIFS(配置清单!G:G,G303,配置清单!H:H,"BA",配置清单!N:N,"在岗",配置清单!P:P,"&lt;&gt;暂不胜任")</f>
        <v>0</v>
      </c>
      <c r="AX303" s="61" t="str">
        <f t="shared" si="246"/>
        <v>NA</v>
      </c>
      <c r="AY303" s="60">
        <f>COUNTIFS(配置清单!G:G,规划及评估!G303,配置清单!H:H,"IA",配置清单!N:N,"在岗")</f>
        <v>0</v>
      </c>
      <c r="AZ303" s="61" t="str">
        <f t="shared" si="247"/>
        <v>NA</v>
      </c>
      <c r="BA303" s="60">
        <f>COUNTIFS(配置清单!G:G,G303,配置清单!H:H,"IA",配置清单!N:N,"在岗",配置清单!P:P,"&lt;&gt;暂不胜任")</f>
        <v>0</v>
      </c>
      <c r="BB303" s="61" t="str">
        <f t="shared" si="248"/>
        <v>NA</v>
      </c>
      <c r="BC303" s="60">
        <f>COUNTIFS(配置清单!G:G,规划及评估!G303,配置清单!H:H,"产品经理",配置清单!N:N,"在岗")</f>
        <v>0</v>
      </c>
      <c r="BD303" s="61" t="str">
        <f t="shared" si="249"/>
        <v>NA</v>
      </c>
      <c r="BE303" s="60">
        <f>COUNTIFS(配置清单!G:G,G303,配置清单!H:H,"产品经理",配置清单!N:N,"在岗",配置清单!P:P,"&lt;&gt;暂不胜任")</f>
        <v>0</v>
      </c>
      <c r="BF303" s="61" t="str">
        <f t="shared" si="250"/>
        <v>NA</v>
      </c>
      <c r="BG303" s="63">
        <f t="shared" si="251"/>
        <v>3</v>
      </c>
      <c r="BH303" s="64">
        <f t="shared" si="252"/>
        <v>3</v>
      </c>
      <c r="BI303" s="64">
        <f t="shared" si="253"/>
        <v>3</v>
      </c>
      <c r="BJ303" s="64">
        <f t="shared" si="254"/>
        <v>1</v>
      </c>
      <c r="BK303" s="65">
        <f t="shared" si="255"/>
        <v>1</v>
      </c>
      <c r="BL303" s="66">
        <f t="shared" si="256"/>
        <v>0.33333333333333331</v>
      </c>
      <c r="BM303" s="92">
        <f t="shared" si="257"/>
        <v>1</v>
      </c>
      <c r="BN303" s="92">
        <f t="shared" si="258"/>
        <v>1</v>
      </c>
      <c r="BO303" s="92">
        <f t="shared" si="259"/>
        <v>1</v>
      </c>
      <c r="BP303" s="92">
        <f t="shared" si="260"/>
        <v>0</v>
      </c>
      <c r="BQ303" s="92">
        <f t="shared" si="261"/>
        <v>0</v>
      </c>
      <c r="BR303" s="92">
        <f t="shared" si="262"/>
        <v>0</v>
      </c>
      <c r="BS303" s="92">
        <f t="shared" si="263"/>
        <v>0</v>
      </c>
      <c r="BT303" s="92">
        <f t="shared" si="264"/>
        <v>0</v>
      </c>
      <c r="BU303" s="92">
        <f t="shared" si="265"/>
        <v>0</v>
      </c>
      <c r="BV303" s="92">
        <f t="shared" si="266"/>
        <v>0</v>
      </c>
      <c r="BW303" s="92">
        <f t="shared" si="267"/>
        <v>1</v>
      </c>
      <c r="BX303" s="92">
        <f t="shared" si="268"/>
        <v>0</v>
      </c>
      <c r="BY303" s="92">
        <f t="shared" si="269"/>
        <v>0</v>
      </c>
      <c r="BZ303" s="92">
        <f t="shared" si="270"/>
        <v>0</v>
      </c>
      <c r="CA303" s="92">
        <f t="shared" si="271"/>
        <v>0</v>
      </c>
      <c r="CB303" s="92">
        <f t="shared" si="272"/>
        <v>0</v>
      </c>
      <c r="CC303" s="92">
        <f t="shared" si="273"/>
        <v>0</v>
      </c>
      <c r="CD303" s="92">
        <f t="shared" si="274"/>
        <v>0</v>
      </c>
    </row>
    <row r="304" spans="1:82" hidden="1">
      <c r="A304" s="34">
        <v>90</v>
      </c>
      <c r="B304" s="34" t="s">
        <v>954</v>
      </c>
      <c r="C304" s="34" t="s">
        <v>3993</v>
      </c>
      <c r="D304" s="34" t="s">
        <v>2172</v>
      </c>
      <c r="E304" s="34" t="s">
        <v>4274</v>
      </c>
      <c r="F304" s="34" t="s">
        <v>4325</v>
      </c>
      <c r="G304" s="34" t="s">
        <v>4326</v>
      </c>
      <c r="H304" s="34" t="s">
        <v>4</v>
      </c>
      <c r="I304" s="34" t="s">
        <v>4</v>
      </c>
      <c r="J304" s="34" t="s">
        <v>34</v>
      </c>
      <c r="K304" s="34" t="s">
        <v>34</v>
      </c>
      <c r="L304" s="34" t="s">
        <v>5124</v>
      </c>
      <c r="M304" s="34" t="s">
        <v>4288</v>
      </c>
      <c r="N304" s="34">
        <v>1</v>
      </c>
      <c r="O304" s="34">
        <v>0</v>
      </c>
      <c r="P304" s="34">
        <v>1</v>
      </c>
      <c r="Q304" s="34">
        <v>1</v>
      </c>
      <c r="R304" s="34">
        <v>0</v>
      </c>
      <c r="S304" s="34">
        <v>1</v>
      </c>
      <c r="T304" s="34">
        <v>0</v>
      </c>
      <c r="U304" s="77">
        <v>0</v>
      </c>
      <c r="V304" s="34">
        <v>0</v>
      </c>
      <c r="W304" s="60">
        <f>COUNTIFS(配置清单!G:G,G304,配置清单!$H:$H,"PM",配置清单!$N:$N,"在岗")</f>
        <v>1</v>
      </c>
      <c r="X304" s="61">
        <f t="shared" si="233"/>
        <v>1</v>
      </c>
      <c r="Y304" s="60">
        <f>COUNTIFS(配置清单!$G:$G,G304,配置清单!$H:$H,"PM",配置清单!$N:$N,"在岗",配置清单!$P:$P,"&lt;&gt;暂不胜任")</f>
        <v>0</v>
      </c>
      <c r="Z304" s="61">
        <f t="shared" si="234"/>
        <v>0</v>
      </c>
      <c r="AA304" s="62">
        <f>COUNTIFS(配置清单!$G:$G,G304,配置清单!$H:$H,"SE",配置清单!$N:$N,"在岗")+COUNTIFS(配置清单!$G:$G,G304,配置清单!$H:$H,"SA",配置清单!$N:$N,"在岗")</f>
        <v>0</v>
      </c>
      <c r="AB304" s="61" t="str">
        <f t="shared" si="235"/>
        <v>NA</v>
      </c>
      <c r="AC304" s="60">
        <f>COUNTIFS(配置清单!$G:$G,G304,配置清单!$H:$H,"SE",配置清单!$N:$N,"在岗",配置清单!$P:$P,"&lt;&gt;暂不胜任")+COUNTIFS(配置清单!$G:$G,G304,配置清单!$H:$H,"SA",配置清单!$N:$N,"在岗",配置清单!$P:$P,"&lt;&gt;暂不胜任")</f>
        <v>0</v>
      </c>
      <c r="AD304" s="61" t="str">
        <f t="shared" si="236"/>
        <v>NA</v>
      </c>
      <c r="AE304" s="60">
        <f>COUNTIFS(配置清单!$G:$G,G304,配置清单!H:H,"MDE",配置清单!N:N,"在岗")</f>
        <v>0</v>
      </c>
      <c r="AF304" s="61">
        <f t="shared" si="237"/>
        <v>0</v>
      </c>
      <c r="AG304" s="60">
        <f>COUNTIFS(配置清单!$G:$G,G304,配置清单!$H:$H,"MDE",配置清单!$N:$N,"在岗",配置清单!$P:$P,"&lt;&gt;暂不胜任")</f>
        <v>0</v>
      </c>
      <c r="AH304" s="61">
        <f t="shared" si="238"/>
        <v>0</v>
      </c>
      <c r="AI304" s="62">
        <f>COUNTIFS(配置清单!G:G,G304,配置清单!H:H,"TPM",配置清单!N:N,"在岗")+COUNTIFS(配置清单!G:G,G304,配置清单!H:H,"TC",配置清单!N:N,"在岗")</f>
        <v>0</v>
      </c>
      <c r="AJ304" s="61">
        <f t="shared" si="239"/>
        <v>0</v>
      </c>
      <c r="AK304" s="60">
        <f>COUNTIFS(配置清单!G:G,G304,配置清单!H:H,"TPM",配置清单!N:N,"在岗",配置清单!P:P,"&lt;&gt;暂不胜任")+COUNTIFS(配置清单!G:G,G304,配置清单!H:H,"TC",配置清单!N:N,"在岗",配置清单!P:P,"&lt;&gt;暂不胜任")</f>
        <v>0</v>
      </c>
      <c r="AL304" s="61">
        <f t="shared" si="240"/>
        <v>0</v>
      </c>
      <c r="AM304" s="60">
        <f>COUNTIFS(配置清单!G:G,G304,配置清单!H:H,"TSE",配置清单!N:N,"在岗")</f>
        <v>0</v>
      </c>
      <c r="AN304" s="61" t="str">
        <f t="shared" si="241"/>
        <v>NA</v>
      </c>
      <c r="AO304" s="60">
        <f>COUNTIFS(配置清单!G:G,G304,配置清单!H:H,"TSE",配置清单!N:N,"在岗",配置清单!P:P,"&lt;&gt;暂不胜任")</f>
        <v>0</v>
      </c>
      <c r="AP304" s="61" t="str">
        <f t="shared" si="242"/>
        <v>NA</v>
      </c>
      <c r="AQ304" s="60">
        <f>COUNTIFS(配置清单!$G:$G,G304,配置清单!H:H,"QA",配置清单!N:N,"在岗")</f>
        <v>0</v>
      </c>
      <c r="AR304" s="61">
        <f t="shared" si="243"/>
        <v>0</v>
      </c>
      <c r="AS304" s="60">
        <f>COUNTIFS(配置清单!$G:$G,G304,配置清单!$H:$H,"QA",配置清单!$N:$N,"在岗",配置清单!$P:$P,"&lt;&gt;暂不胜任")</f>
        <v>0</v>
      </c>
      <c r="AT304" s="61">
        <f t="shared" si="244"/>
        <v>0</v>
      </c>
      <c r="AU304" s="60">
        <f>COUNTIFS(配置清单!G:G,规划及评估!G304,配置清单!H:H,"BA",配置清单!N:N,"在岗")</f>
        <v>0</v>
      </c>
      <c r="AV304" s="61" t="str">
        <f t="shared" si="245"/>
        <v>NA</v>
      </c>
      <c r="AW304" s="60">
        <f>COUNTIFS(配置清单!G:G,G304,配置清单!H:H,"BA",配置清单!N:N,"在岗",配置清单!P:P,"&lt;&gt;暂不胜任")</f>
        <v>0</v>
      </c>
      <c r="AX304" s="61" t="str">
        <f t="shared" si="246"/>
        <v>NA</v>
      </c>
      <c r="AY304" s="60">
        <f>COUNTIFS(配置清单!G:G,规划及评估!G304,配置清单!H:H,"IA",配置清单!N:N,"在岗")</f>
        <v>0</v>
      </c>
      <c r="AZ304" s="61" t="str">
        <f t="shared" si="247"/>
        <v>NA</v>
      </c>
      <c r="BA304" s="60">
        <f>COUNTIFS(配置清单!G:G,G304,配置清单!H:H,"IA",配置清单!N:N,"在岗",配置清单!P:P,"&lt;&gt;暂不胜任")</f>
        <v>0</v>
      </c>
      <c r="BB304" s="61" t="str">
        <f t="shared" si="248"/>
        <v>NA</v>
      </c>
      <c r="BC304" s="60">
        <f>COUNTIFS(配置清单!G:G,规划及评估!G304,配置清单!H:H,"产品经理",配置清单!N:N,"在岗")</f>
        <v>0</v>
      </c>
      <c r="BD304" s="61" t="str">
        <f t="shared" si="249"/>
        <v>NA</v>
      </c>
      <c r="BE304" s="60">
        <f>COUNTIFS(配置清单!G:G,G304,配置清单!H:H,"产品经理",配置清单!N:N,"在岗",配置清单!P:P,"&lt;&gt;暂不胜任")</f>
        <v>0</v>
      </c>
      <c r="BF304" s="61" t="str">
        <f t="shared" si="250"/>
        <v>NA</v>
      </c>
      <c r="BG304" s="63">
        <f t="shared" si="251"/>
        <v>4</v>
      </c>
      <c r="BH304" s="64">
        <f t="shared" si="252"/>
        <v>1</v>
      </c>
      <c r="BI304" s="64">
        <f t="shared" si="253"/>
        <v>1</v>
      </c>
      <c r="BJ304" s="64">
        <f t="shared" si="254"/>
        <v>0</v>
      </c>
      <c r="BK304" s="65">
        <f t="shared" si="255"/>
        <v>0.25</v>
      </c>
      <c r="BL304" s="66">
        <f t="shared" si="256"/>
        <v>0</v>
      </c>
      <c r="BM304" s="92">
        <f t="shared" si="257"/>
        <v>1</v>
      </c>
      <c r="BN304" s="92">
        <f t="shared" si="258"/>
        <v>0</v>
      </c>
      <c r="BO304" s="92">
        <f t="shared" si="259"/>
        <v>0</v>
      </c>
      <c r="BP304" s="92">
        <f t="shared" si="260"/>
        <v>0</v>
      </c>
      <c r="BQ304" s="92">
        <f t="shared" si="261"/>
        <v>0</v>
      </c>
      <c r="BR304" s="92">
        <f t="shared" si="262"/>
        <v>0</v>
      </c>
      <c r="BS304" s="92">
        <f t="shared" si="263"/>
        <v>0</v>
      </c>
      <c r="BT304" s="92">
        <f t="shared" si="264"/>
        <v>0</v>
      </c>
      <c r="BU304" s="92">
        <f t="shared" si="265"/>
        <v>0</v>
      </c>
      <c r="BV304" s="92">
        <f t="shared" si="266"/>
        <v>0</v>
      </c>
      <c r="BW304" s="92">
        <f t="shared" si="267"/>
        <v>0</v>
      </c>
      <c r="BX304" s="92">
        <f t="shared" si="268"/>
        <v>0</v>
      </c>
      <c r="BY304" s="92">
        <f t="shared" si="269"/>
        <v>0</v>
      </c>
      <c r="BZ304" s="92">
        <f t="shared" si="270"/>
        <v>0</v>
      </c>
      <c r="CA304" s="92">
        <f t="shared" si="271"/>
        <v>0</v>
      </c>
      <c r="CB304" s="92">
        <f t="shared" si="272"/>
        <v>0</v>
      </c>
      <c r="CC304" s="92">
        <f t="shared" si="273"/>
        <v>0</v>
      </c>
      <c r="CD304" s="92">
        <f t="shared" si="274"/>
        <v>0</v>
      </c>
    </row>
    <row r="305" spans="1:82" hidden="1">
      <c r="A305" s="34">
        <v>91</v>
      </c>
      <c r="B305" s="34" t="s">
        <v>954</v>
      </c>
      <c r="C305" s="34" t="s">
        <v>3993</v>
      </c>
      <c r="D305" s="34" t="s">
        <v>2172</v>
      </c>
      <c r="E305" s="34" t="s">
        <v>4274</v>
      </c>
      <c r="F305" s="34" t="s">
        <v>4330</v>
      </c>
      <c r="G305" s="34" t="s">
        <v>4331</v>
      </c>
      <c r="H305" s="34" t="s">
        <v>4</v>
      </c>
      <c r="I305" s="34" t="s">
        <v>4</v>
      </c>
      <c r="J305" s="34" t="s">
        <v>34</v>
      </c>
      <c r="K305" s="34" t="s">
        <v>34</v>
      </c>
      <c r="L305" s="34" t="s">
        <v>5124</v>
      </c>
      <c r="M305" s="34" t="s">
        <v>4288</v>
      </c>
      <c r="N305" s="34">
        <v>1</v>
      </c>
      <c r="O305" s="34">
        <v>0</v>
      </c>
      <c r="P305" s="34">
        <v>1</v>
      </c>
      <c r="Q305" s="34">
        <v>1</v>
      </c>
      <c r="R305" s="34">
        <v>0</v>
      </c>
      <c r="S305" s="34">
        <v>1</v>
      </c>
      <c r="T305" s="34">
        <v>0</v>
      </c>
      <c r="U305" s="77">
        <v>0</v>
      </c>
      <c r="V305" s="34">
        <v>0</v>
      </c>
      <c r="W305" s="60">
        <f>COUNTIFS(配置清单!G:G,G305,配置清单!$H:$H,"PM",配置清单!$N:$N,"在岗")</f>
        <v>1</v>
      </c>
      <c r="X305" s="61">
        <f t="shared" si="233"/>
        <v>1</v>
      </c>
      <c r="Y305" s="60">
        <f>COUNTIFS(配置清单!$G:$G,G305,配置清单!$H:$H,"PM",配置清单!$N:$N,"在岗",配置清单!$P:$P,"&lt;&gt;暂不胜任")</f>
        <v>0</v>
      </c>
      <c r="Z305" s="61">
        <f t="shared" si="234"/>
        <v>0</v>
      </c>
      <c r="AA305" s="62">
        <f>COUNTIFS(配置清单!$G:$G,G305,配置清单!$H:$H,"SE",配置清单!$N:$N,"在岗")+COUNTIFS(配置清单!$G:$G,G305,配置清单!$H:$H,"SA",配置清单!$N:$N,"在岗")</f>
        <v>0</v>
      </c>
      <c r="AB305" s="61" t="str">
        <f t="shared" si="235"/>
        <v>NA</v>
      </c>
      <c r="AC305" s="60">
        <f>COUNTIFS(配置清单!$G:$G,G305,配置清单!$H:$H,"SE",配置清单!$N:$N,"在岗",配置清单!$P:$P,"&lt;&gt;暂不胜任")+COUNTIFS(配置清单!$G:$G,G305,配置清单!$H:$H,"SA",配置清单!$N:$N,"在岗",配置清单!$P:$P,"&lt;&gt;暂不胜任")</f>
        <v>0</v>
      </c>
      <c r="AD305" s="61" t="str">
        <f t="shared" si="236"/>
        <v>NA</v>
      </c>
      <c r="AE305" s="60">
        <f>COUNTIFS(配置清单!$G:$G,G305,配置清单!H:H,"MDE",配置清单!N:N,"在岗")</f>
        <v>0</v>
      </c>
      <c r="AF305" s="61">
        <f t="shared" si="237"/>
        <v>0</v>
      </c>
      <c r="AG305" s="60">
        <f>COUNTIFS(配置清单!$G:$G,G305,配置清单!$H:$H,"MDE",配置清单!$N:$N,"在岗",配置清单!$P:$P,"&lt;&gt;暂不胜任")</f>
        <v>0</v>
      </c>
      <c r="AH305" s="61">
        <f t="shared" si="238"/>
        <v>0</v>
      </c>
      <c r="AI305" s="62">
        <f>COUNTIFS(配置清单!G:G,G305,配置清单!H:H,"TPM",配置清单!N:N,"在岗")+COUNTIFS(配置清单!G:G,G305,配置清单!H:H,"TC",配置清单!N:N,"在岗")</f>
        <v>0</v>
      </c>
      <c r="AJ305" s="61">
        <f t="shared" si="239"/>
        <v>0</v>
      </c>
      <c r="AK305" s="60">
        <f>COUNTIFS(配置清单!G:G,G305,配置清单!H:H,"TPM",配置清单!N:N,"在岗",配置清单!P:P,"&lt;&gt;暂不胜任")+COUNTIFS(配置清单!G:G,G305,配置清单!H:H,"TC",配置清单!N:N,"在岗",配置清单!P:P,"&lt;&gt;暂不胜任")</f>
        <v>0</v>
      </c>
      <c r="AL305" s="61">
        <f t="shared" si="240"/>
        <v>0</v>
      </c>
      <c r="AM305" s="60">
        <f>COUNTIFS(配置清单!G:G,G305,配置清单!H:H,"TSE",配置清单!N:N,"在岗")</f>
        <v>0</v>
      </c>
      <c r="AN305" s="61" t="str">
        <f t="shared" si="241"/>
        <v>NA</v>
      </c>
      <c r="AO305" s="60">
        <f>COUNTIFS(配置清单!G:G,G305,配置清单!H:H,"TSE",配置清单!N:N,"在岗",配置清单!P:P,"&lt;&gt;暂不胜任")</f>
        <v>0</v>
      </c>
      <c r="AP305" s="61" t="str">
        <f t="shared" si="242"/>
        <v>NA</v>
      </c>
      <c r="AQ305" s="60">
        <f>COUNTIFS(配置清单!$G:$G,G305,配置清单!H:H,"QA",配置清单!N:N,"在岗")</f>
        <v>0</v>
      </c>
      <c r="AR305" s="61">
        <f t="shared" si="243"/>
        <v>0</v>
      </c>
      <c r="AS305" s="60">
        <f>COUNTIFS(配置清单!$G:$G,G305,配置清单!$H:$H,"QA",配置清单!$N:$N,"在岗",配置清单!$P:$P,"&lt;&gt;暂不胜任")</f>
        <v>0</v>
      </c>
      <c r="AT305" s="61">
        <f t="shared" si="244"/>
        <v>0</v>
      </c>
      <c r="AU305" s="60">
        <f>COUNTIFS(配置清单!G:G,规划及评估!G305,配置清单!H:H,"BA",配置清单!N:N,"在岗")</f>
        <v>0</v>
      </c>
      <c r="AV305" s="61" t="str">
        <f t="shared" si="245"/>
        <v>NA</v>
      </c>
      <c r="AW305" s="60">
        <f>COUNTIFS(配置清单!G:G,G305,配置清单!H:H,"BA",配置清单!N:N,"在岗",配置清单!P:P,"&lt;&gt;暂不胜任")</f>
        <v>0</v>
      </c>
      <c r="AX305" s="61" t="str">
        <f t="shared" si="246"/>
        <v>NA</v>
      </c>
      <c r="AY305" s="60">
        <f>COUNTIFS(配置清单!G:G,规划及评估!G305,配置清单!H:H,"IA",配置清单!N:N,"在岗")</f>
        <v>0</v>
      </c>
      <c r="AZ305" s="61" t="str">
        <f t="shared" si="247"/>
        <v>NA</v>
      </c>
      <c r="BA305" s="60">
        <f>COUNTIFS(配置清单!G:G,G305,配置清单!H:H,"IA",配置清单!N:N,"在岗",配置清单!P:P,"&lt;&gt;暂不胜任")</f>
        <v>0</v>
      </c>
      <c r="BB305" s="61" t="str">
        <f t="shared" si="248"/>
        <v>NA</v>
      </c>
      <c r="BC305" s="60">
        <f>COUNTIFS(配置清单!G:G,规划及评估!G305,配置清单!H:H,"产品经理",配置清单!N:N,"在岗")</f>
        <v>0</v>
      </c>
      <c r="BD305" s="61" t="str">
        <f t="shared" si="249"/>
        <v>NA</v>
      </c>
      <c r="BE305" s="60">
        <f>COUNTIFS(配置清单!G:G,G305,配置清单!H:H,"产品经理",配置清单!N:N,"在岗",配置清单!P:P,"&lt;&gt;暂不胜任")</f>
        <v>0</v>
      </c>
      <c r="BF305" s="61" t="str">
        <f t="shared" si="250"/>
        <v>NA</v>
      </c>
      <c r="BG305" s="63">
        <f t="shared" si="251"/>
        <v>4</v>
      </c>
      <c r="BH305" s="64">
        <f t="shared" si="252"/>
        <v>1</v>
      </c>
      <c r="BI305" s="64">
        <f t="shared" si="253"/>
        <v>1</v>
      </c>
      <c r="BJ305" s="64">
        <f t="shared" si="254"/>
        <v>0</v>
      </c>
      <c r="BK305" s="65">
        <f t="shared" si="255"/>
        <v>0.25</v>
      </c>
      <c r="BL305" s="66">
        <f t="shared" si="256"/>
        <v>0</v>
      </c>
      <c r="BM305" s="92">
        <f t="shared" si="257"/>
        <v>1</v>
      </c>
      <c r="BN305" s="92">
        <f t="shared" si="258"/>
        <v>0</v>
      </c>
      <c r="BO305" s="92">
        <f t="shared" si="259"/>
        <v>0</v>
      </c>
      <c r="BP305" s="92">
        <f t="shared" si="260"/>
        <v>0</v>
      </c>
      <c r="BQ305" s="92">
        <f t="shared" si="261"/>
        <v>0</v>
      </c>
      <c r="BR305" s="92">
        <f t="shared" si="262"/>
        <v>0</v>
      </c>
      <c r="BS305" s="92">
        <f t="shared" si="263"/>
        <v>0</v>
      </c>
      <c r="BT305" s="92">
        <f t="shared" si="264"/>
        <v>0</v>
      </c>
      <c r="BU305" s="92">
        <f t="shared" si="265"/>
        <v>0</v>
      </c>
      <c r="BV305" s="92">
        <f t="shared" si="266"/>
        <v>0</v>
      </c>
      <c r="BW305" s="92">
        <f t="shared" si="267"/>
        <v>0</v>
      </c>
      <c r="BX305" s="92">
        <f t="shared" si="268"/>
        <v>0</v>
      </c>
      <c r="BY305" s="92">
        <f t="shared" si="269"/>
        <v>0</v>
      </c>
      <c r="BZ305" s="92">
        <f t="shared" si="270"/>
        <v>0</v>
      </c>
      <c r="CA305" s="92">
        <f t="shared" si="271"/>
        <v>0</v>
      </c>
      <c r="CB305" s="92">
        <f t="shared" si="272"/>
        <v>0</v>
      </c>
      <c r="CC305" s="92">
        <f t="shared" si="273"/>
        <v>0</v>
      </c>
      <c r="CD305" s="92">
        <f t="shared" si="274"/>
        <v>0</v>
      </c>
    </row>
    <row r="306" spans="1:82" hidden="1">
      <c r="A306" s="34">
        <v>92</v>
      </c>
      <c r="B306" s="34" t="s">
        <v>954</v>
      </c>
      <c r="C306" s="34" t="s">
        <v>3993</v>
      </c>
      <c r="D306" s="34" t="s">
        <v>230</v>
      </c>
      <c r="E306" s="34" t="s">
        <v>4396</v>
      </c>
      <c r="F306" s="34" t="s">
        <v>4442</v>
      </c>
      <c r="G306" s="34" t="s">
        <v>4458</v>
      </c>
      <c r="H306" s="34" t="s">
        <v>4</v>
      </c>
      <c r="I306" s="34" t="s">
        <v>4</v>
      </c>
      <c r="J306" s="34" t="s">
        <v>34</v>
      </c>
      <c r="K306" s="34" t="s">
        <v>34</v>
      </c>
      <c r="L306" s="34" t="s">
        <v>5130</v>
      </c>
      <c r="M306" s="34" t="s">
        <v>4519</v>
      </c>
      <c r="N306" s="34">
        <v>1</v>
      </c>
      <c r="O306" s="34">
        <v>0</v>
      </c>
      <c r="P306" s="34">
        <v>0</v>
      </c>
      <c r="Q306" s="34">
        <v>0</v>
      </c>
      <c r="R306" s="34">
        <v>0</v>
      </c>
      <c r="S306" s="34">
        <v>1</v>
      </c>
      <c r="T306" s="34">
        <v>0</v>
      </c>
      <c r="U306" s="77">
        <v>0</v>
      </c>
      <c r="V306" s="34">
        <v>0</v>
      </c>
      <c r="W306" s="60">
        <f>COUNTIFS(配置清单!G:G,G306,配置清单!$H:$H,"PM",配置清单!$N:$N,"在岗")</f>
        <v>1</v>
      </c>
      <c r="X306" s="61">
        <f t="shared" si="233"/>
        <v>1</v>
      </c>
      <c r="Y306" s="60">
        <f>COUNTIFS(配置清单!$G:$G,G306,配置清单!$H:$H,"PM",配置清单!$N:$N,"在岗",配置清单!$P:$P,"&lt;&gt;暂不胜任")</f>
        <v>1</v>
      </c>
      <c r="Z306" s="61">
        <f t="shared" si="234"/>
        <v>1</v>
      </c>
      <c r="AA306" s="62">
        <f>COUNTIFS(配置清单!$G:$G,G306,配置清单!$H:$H,"SE",配置清单!$N:$N,"在岗")+COUNTIFS(配置清单!$G:$G,G306,配置清单!$H:$H,"SA",配置清单!$N:$N,"在岗")</f>
        <v>0</v>
      </c>
      <c r="AB306" s="61" t="str">
        <f t="shared" si="235"/>
        <v>NA</v>
      </c>
      <c r="AC306" s="60">
        <f>COUNTIFS(配置清单!$G:$G,G306,配置清单!$H:$H,"SE",配置清单!$N:$N,"在岗",配置清单!$P:$P,"&lt;&gt;暂不胜任")+COUNTIFS(配置清单!$G:$G,G306,配置清单!$H:$H,"SA",配置清单!$N:$N,"在岗",配置清单!$P:$P,"&lt;&gt;暂不胜任")</f>
        <v>0</v>
      </c>
      <c r="AD306" s="61" t="str">
        <f t="shared" si="236"/>
        <v>NA</v>
      </c>
      <c r="AE306" s="60">
        <f>COUNTIFS(配置清单!$G:$G,G306,配置清单!H:H,"MDE",配置清单!N:N,"在岗")</f>
        <v>0</v>
      </c>
      <c r="AF306" s="61" t="str">
        <f t="shared" si="237"/>
        <v>NA</v>
      </c>
      <c r="AG306" s="60">
        <f>COUNTIFS(配置清单!$G:$G,G306,配置清单!$H:$H,"MDE",配置清单!$N:$N,"在岗",配置清单!$P:$P,"&lt;&gt;暂不胜任")</f>
        <v>0</v>
      </c>
      <c r="AH306" s="61" t="str">
        <f t="shared" si="238"/>
        <v>NA</v>
      </c>
      <c r="AI306" s="62">
        <f>COUNTIFS(配置清单!G:G,G306,配置清单!H:H,"TPM",配置清单!N:N,"在岗")+COUNTIFS(配置清单!G:G,G306,配置清单!H:H,"TC",配置清单!N:N,"在岗")</f>
        <v>0</v>
      </c>
      <c r="AJ306" s="61" t="str">
        <f t="shared" si="239"/>
        <v>NA</v>
      </c>
      <c r="AK306" s="60">
        <f>COUNTIFS(配置清单!G:G,G306,配置清单!H:H,"TPM",配置清单!N:N,"在岗",配置清单!P:P,"&lt;&gt;暂不胜任")+COUNTIFS(配置清单!G:G,G306,配置清单!H:H,"TC",配置清单!N:N,"在岗",配置清单!P:P,"&lt;&gt;暂不胜任")</f>
        <v>0</v>
      </c>
      <c r="AL306" s="61" t="str">
        <f t="shared" si="240"/>
        <v>NA</v>
      </c>
      <c r="AM306" s="60">
        <f>COUNTIFS(配置清单!G:G,G306,配置清单!H:H,"TSE",配置清单!N:N,"在岗")</f>
        <v>0</v>
      </c>
      <c r="AN306" s="61" t="str">
        <f t="shared" si="241"/>
        <v>NA</v>
      </c>
      <c r="AO306" s="60">
        <f>COUNTIFS(配置清单!G:G,G306,配置清单!H:H,"TSE",配置清单!N:N,"在岗",配置清单!P:P,"&lt;&gt;暂不胜任")</f>
        <v>0</v>
      </c>
      <c r="AP306" s="61" t="str">
        <f t="shared" si="242"/>
        <v>NA</v>
      </c>
      <c r="AQ306" s="60">
        <f>COUNTIFS(配置清单!$G:$G,G306,配置清单!H:H,"QA",配置清单!N:N,"在岗")</f>
        <v>1</v>
      </c>
      <c r="AR306" s="61">
        <f t="shared" si="243"/>
        <v>1</v>
      </c>
      <c r="AS306" s="60">
        <f>COUNTIFS(配置清单!$G:$G,G306,配置清单!$H:$H,"QA",配置清单!$N:$N,"在岗",配置清单!$P:$P,"&lt;&gt;暂不胜任")</f>
        <v>1</v>
      </c>
      <c r="AT306" s="61">
        <f t="shared" si="244"/>
        <v>1</v>
      </c>
      <c r="AU306" s="60">
        <f>COUNTIFS(配置清单!G:G,规划及评估!G306,配置清单!H:H,"BA",配置清单!N:N,"在岗")</f>
        <v>0</v>
      </c>
      <c r="AV306" s="61" t="str">
        <f t="shared" si="245"/>
        <v>NA</v>
      </c>
      <c r="AW306" s="60">
        <f>COUNTIFS(配置清单!G:G,G306,配置清单!H:H,"BA",配置清单!N:N,"在岗",配置清单!P:P,"&lt;&gt;暂不胜任")</f>
        <v>0</v>
      </c>
      <c r="AX306" s="61" t="str">
        <f t="shared" si="246"/>
        <v>NA</v>
      </c>
      <c r="AY306" s="60">
        <f>COUNTIFS(配置清单!G:G,规划及评估!G306,配置清单!H:H,"IA",配置清单!N:N,"在岗")</f>
        <v>0</v>
      </c>
      <c r="AZ306" s="61" t="str">
        <f t="shared" si="247"/>
        <v>NA</v>
      </c>
      <c r="BA306" s="60">
        <f>COUNTIFS(配置清单!G:G,G306,配置清单!H:H,"IA",配置清单!N:N,"在岗",配置清单!P:P,"&lt;&gt;暂不胜任")</f>
        <v>0</v>
      </c>
      <c r="BB306" s="61" t="str">
        <f t="shared" si="248"/>
        <v>NA</v>
      </c>
      <c r="BC306" s="60">
        <f>COUNTIFS(配置清单!G:G,规划及评估!G306,配置清单!H:H,"产品经理",配置清单!N:N,"在岗")</f>
        <v>0</v>
      </c>
      <c r="BD306" s="61" t="str">
        <f t="shared" si="249"/>
        <v>NA</v>
      </c>
      <c r="BE306" s="60">
        <f>COUNTIFS(配置清单!G:G,G306,配置清单!H:H,"产品经理",配置清单!N:N,"在岗",配置清单!P:P,"&lt;&gt;暂不胜任")</f>
        <v>0</v>
      </c>
      <c r="BF306" s="61" t="str">
        <f t="shared" si="250"/>
        <v>NA</v>
      </c>
      <c r="BG306" s="63">
        <f t="shared" si="251"/>
        <v>2</v>
      </c>
      <c r="BH306" s="64">
        <f t="shared" si="252"/>
        <v>2</v>
      </c>
      <c r="BI306" s="64">
        <f t="shared" si="253"/>
        <v>2</v>
      </c>
      <c r="BJ306" s="64">
        <f t="shared" si="254"/>
        <v>2</v>
      </c>
      <c r="BK306" s="65">
        <f t="shared" si="255"/>
        <v>1</v>
      </c>
      <c r="BL306" s="66">
        <f t="shared" si="256"/>
        <v>1</v>
      </c>
      <c r="BM306" s="92">
        <f t="shared" si="257"/>
        <v>1</v>
      </c>
      <c r="BN306" s="92">
        <f t="shared" si="258"/>
        <v>1</v>
      </c>
      <c r="BO306" s="92">
        <f t="shared" si="259"/>
        <v>0</v>
      </c>
      <c r="BP306" s="92">
        <f t="shared" si="260"/>
        <v>0</v>
      </c>
      <c r="BQ306" s="92">
        <f t="shared" si="261"/>
        <v>0</v>
      </c>
      <c r="BR306" s="92">
        <f t="shared" si="262"/>
        <v>0</v>
      </c>
      <c r="BS306" s="92">
        <f t="shared" si="263"/>
        <v>0</v>
      </c>
      <c r="BT306" s="92">
        <f t="shared" si="264"/>
        <v>0</v>
      </c>
      <c r="BU306" s="92">
        <f t="shared" si="265"/>
        <v>0</v>
      </c>
      <c r="BV306" s="92">
        <f t="shared" si="266"/>
        <v>0</v>
      </c>
      <c r="BW306" s="92">
        <f t="shared" si="267"/>
        <v>1</v>
      </c>
      <c r="BX306" s="92">
        <f t="shared" si="268"/>
        <v>1</v>
      </c>
      <c r="BY306" s="92">
        <f t="shared" si="269"/>
        <v>0</v>
      </c>
      <c r="BZ306" s="92">
        <f t="shared" si="270"/>
        <v>0</v>
      </c>
      <c r="CA306" s="92">
        <f t="shared" si="271"/>
        <v>0</v>
      </c>
      <c r="CB306" s="92">
        <f t="shared" si="272"/>
        <v>0</v>
      </c>
      <c r="CC306" s="92">
        <f t="shared" si="273"/>
        <v>0</v>
      </c>
      <c r="CD306" s="92">
        <f t="shared" si="274"/>
        <v>0</v>
      </c>
    </row>
    <row r="307" spans="1:82" hidden="1">
      <c r="A307" s="34">
        <v>93</v>
      </c>
      <c r="B307" s="34" t="s">
        <v>954</v>
      </c>
      <c r="C307" s="34" t="s">
        <v>3993</v>
      </c>
      <c r="D307" s="34" t="s">
        <v>230</v>
      </c>
      <c r="E307" s="34" t="s">
        <v>4396</v>
      </c>
      <c r="F307" s="34" t="s">
        <v>4412</v>
      </c>
      <c r="G307" s="34" t="s">
        <v>4413</v>
      </c>
      <c r="H307" s="34" t="s">
        <v>6</v>
      </c>
      <c r="I307" s="34" t="s">
        <v>6</v>
      </c>
      <c r="J307" s="34" t="s">
        <v>195</v>
      </c>
      <c r="K307" s="34" t="s">
        <v>195</v>
      </c>
      <c r="L307" s="34" t="s">
        <v>5130</v>
      </c>
      <c r="M307" s="34" t="s">
        <v>4519</v>
      </c>
      <c r="N307" s="34">
        <v>1</v>
      </c>
      <c r="O307" s="34">
        <v>0</v>
      </c>
      <c r="P307" s="34">
        <v>0</v>
      </c>
      <c r="Q307" s="34">
        <v>0</v>
      </c>
      <c r="R307" s="34">
        <v>0</v>
      </c>
      <c r="S307" s="34">
        <v>1</v>
      </c>
      <c r="T307" s="34">
        <v>0</v>
      </c>
      <c r="U307" s="77">
        <v>0</v>
      </c>
      <c r="V307" s="34">
        <v>0</v>
      </c>
      <c r="W307" s="60">
        <f>COUNTIFS(配置清单!G:G,G307,配置清单!$H:$H,"PM",配置清单!$N:$N,"在岗")</f>
        <v>1</v>
      </c>
      <c r="X307" s="61">
        <f t="shared" si="233"/>
        <v>1</v>
      </c>
      <c r="Y307" s="60">
        <f>COUNTIFS(配置清单!$G:$G,G307,配置清单!$H:$H,"PM",配置清单!$N:$N,"在岗",配置清单!$P:$P,"&lt;&gt;暂不胜任")</f>
        <v>1</v>
      </c>
      <c r="Z307" s="61">
        <f t="shared" si="234"/>
        <v>1</v>
      </c>
      <c r="AA307" s="62">
        <f>COUNTIFS(配置清单!$G:$G,G307,配置清单!$H:$H,"SE",配置清单!$N:$N,"在岗")+COUNTIFS(配置清单!$G:$G,G307,配置清单!$H:$H,"SA",配置清单!$N:$N,"在岗")</f>
        <v>0</v>
      </c>
      <c r="AB307" s="61" t="str">
        <f t="shared" si="235"/>
        <v>NA</v>
      </c>
      <c r="AC307" s="60">
        <f>COUNTIFS(配置清单!$G:$G,G307,配置清单!$H:$H,"SE",配置清单!$N:$N,"在岗",配置清单!$P:$P,"&lt;&gt;暂不胜任")+COUNTIFS(配置清单!$G:$G,G307,配置清单!$H:$H,"SA",配置清单!$N:$N,"在岗",配置清单!$P:$P,"&lt;&gt;暂不胜任")</f>
        <v>0</v>
      </c>
      <c r="AD307" s="61" t="str">
        <f t="shared" si="236"/>
        <v>NA</v>
      </c>
      <c r="AE307" s="60">
        <f>COUNTIFS(配置清单!$G:$G,G307,配置清单!H:H,"MDE",配置清单!N:N,"在岗")</f>
        <v>0</v>
      </c>
      <c r="AF307" s="61" t="str">
        <f t="shared" si="237"/>
        <v>NA</v>
      </c>
      <c r="AG307" s="60">
        <f>COUNTIFS(配置清单!$G:$G,G307,配置清单!$H:$H,"MDE",配置清单!$N:$N,"在岗",配置清单!$P:$P,"&lt;&gt;暂不胜任")</f>
        <v>0</v>
      </c>
      <c r="AH307" s="61" t="str">
        <f t="shared" si="238"/>
        <v>NA</v>
      </c>
      <c r="AI307" s="62">
        <f>COUNTIFS(配置清单!G:G,G307,配置清单!H:H,"TPM",配置清单!N:N,"在岗")+COUNTIFS(配置清单!G:G,G307,配置清单!H:H,"TC",配置清单!N:N,"在岗")</f>
        <v>0</v>
      </c>
      <c r="AJ307" s="61" t="str">
        <f t="shared" si="239"/>
        <v>NA</v>
      </c>
      <c r="AK307" s="60">
        <f>COUNTIFS(配置清单!G:G,G307,配置清单!H:H,"TPM",配置清单!N:N,"在岗",配置清单!P:P,"&lt;&gt;暂不胜任")+COUNTIFS(配置清单!G:G,G307,配置清单!H:H,"TC",配置清单!N:N,"在岗",配置清单!P:P,"&lt;&gt;暂不胜任")</f>
        <v>0</v>
      </c>
      <c r="AL307" s="61" t="str">
        <f t="shared" si="240"/>
        <v>NA</v>
      </c>
      <c r="AM307" s="60">
        <f>COUNTIFS(配置清单!G:G,G307,配置清单!H:H,"TSE",配置清单!N:N,"在岗")</f>
        <v>0</v>
      </c>
      <c r="AN307" s="61" t="str">
        <f t="shared" si="241"/>
        <v>NA</v>
      </c>
      <c r="AO307" s="60">
        <f>COUNTIFS(配置清单!G:G,G307,配置清单!H:H,"TSE",配置清单!N:N,"在岗",配置清单!P:P,"&lt;&gt;暂不胜任")</f>
        <v>0</v>
      </c>
      <c r="AP307" s="61" t="str">
        <f t="shared" si="242"/>
        <v>NA</v>
      </c>
      <c r="AQ307" s="60">
        <f>COUNTIFS(配置清单!$G:$G,G307,配置清单!H:H,"QA",配置清单!N:N,"在岗")</f>
        <v>1</v>
      </c>
      <c r="AR307" s="61">
        <f t="shared" si="243"/>
        <v>1</v>
      </c>
      <c r="AS307" s="60">
        <f>COUNTIFS(配置清单!$G:$G,G307,配置清单!$H:$H,"QA",配置清单!$N:$N,"在岗",配置清单!$P:$P,"&lt;&gt;暂不胜任")</f>
        <v>1</v>
      </c>
      <c r="AT307" s="61">
        <f t="shared" si="244"/>
        <v>1</v>
      </c>
      <c r="AU307" s="60">
        <f>COUNTIFS(配置清单!G:G,规划及评估!G307,配置清单!H:H,"BA",配置清单!N:N,"在岗")</f>
        <v>0</v>
      </c>
      <c r="AV307" s="61" t="str">
        <f t="shared" si="245"/>
        <v>NA</v>
      </c>
      <c r="AW307" s="60">
        <f>COUNTIFS(配置清单!G:G,G307,配置清单!H:H,"BA",配置清单!N:N,"在岗",配置清单!P:P,"&lt;&gt;暂不胜任")</f>
        <v>0</v>
      </c>
      <c r="AX307" s="61" t="str">
        <f t="shared" si="246"/>
        <v>NA</v>
      </c>
      <c r="AY307" s="60">
        <f>COUNTIFS(配置清单!G:G,规划及评估!G307,配置清单!H:H,"IA",配置清单!N:N,"在岗")</f>
        <v>0</v>
      </c>
      <c r="AZ307" s="61" t="str">
        <f t="shared" si="247"/>
        <v>NA</v>
      </c>
      <c r="BA307" s="60">
        <f>COUNTIFS(配置清单!G:G,G307,配置清单!H:H,"IA",配置清单!N:N,"在岗",配置清单!P:P,"&lt;&gt;暂不胜任")</f>
        <v>0</v>
      </c>
      <c r="BB307" s="61" t="str">
        <f t="shared" si="248"/>
        <v>NA</v>
      </c>
      <c r="BC307" s="60">
        <f>COUNTIFS(配置清单!G:G,规划及评估!G307,配置清单!H:H,"产品经理",配置清单!N:N,"在岗")</f>
        <v>0</v>
      </c>
      <c r="BD307" s="61" t="str">
        <f t="shared" si="249"/>
        <v>NA</v>
      </c>
      <c r="BE307" s="60">
        <f>COUNTIFS(配置清单!G:G,G307,配置清单!H:H,"产品经理",配置清单!N:N,"在岗",配置清单!P:P,"&lt;&gt;暂不胜任")</f>
        <v>0</v>
      </c>
      <c r="BF307" s="61" t="str">
        <f t="shared" si="250"/>
        <v>NA</v>
      </c>
      <c r="BG307" s="63">
        <f t="shared" si="251"/>
        <v>2</v>
      </c>
      <c r="BH307" s="64">
        <f t="shared" si="252"/>
        <v>2</v>
      </c>
      <c r="BI307" s="64">
        <f t="shared" si="253"/>
        <v>2</v>
      </c>
      <c r="BJ307" s="64">
        <f t="shared" si="254"/>
        <v>2</v>
      </c>
      <c r="BK307" s="65">
        <f t="shared" si="255"/>
        <v>1</v>
      </c>
      <c r="BL307" s="66">
        <f t="shared" si="256"/>
        <v>1</v>
      </c>
      <c r="BM307" s="92">
        <f t="shared" si="257"/>
        <v>1</v>
      </c>
      <c r="BN307" s="92">
        <f t="shared" si="258"/>
        <v>1</v>
      </c>
      <c r="BO307" s="92">
        <f t="shared" si="259"/>
        <v>0</v>
      </c>
      <c r="BP307" s="92">
        <f t="shared" si="260"/>
        <v>0</v>
      </c>
      <c r="BQ307" s="92">
        <f t="shared" si="261"/>
        <v>0</v>
      </c>
      <c r="BR307" s="92">
        <f t="shared" si="262"/>
        <v>0</v>
      </c>
      <c r="BS307" s="92">
        <f t="shared" si="263"/>
        <v>0</v>
      </c>
      <c r="BT307" s="92">
        <f t="shared" si="264"/>
        <v>0</v>
      </c>
      <c r="BU307" s="92">
        <f t="shared" si="265"/>
        <v>0</v>
      </c>
      <c r="BV307" s="92">
        <f t="shared" si="266"/>
        <v>0</v>
      </c>
      <c r="BW307" s="92">
        <f t="shared" si="267"/>
        <v>1</v>
      </c>
      <c r="BX307" s="92">
        <f t="shared" si="268"/>
        <v>1</v>
      </c>
      <c r="BY307" s="92">
        <f t="shared" si="269"/>
        <v>0</v>
      </c>
      <c r="BZ307" s="92">
        <f t="shared" si="270"/>
        <v>0</v>
      </c>
      <c r="CA307" s="92">
        <f t="shared" si="271"/>
        <v>0</v>
      </c>
      <c r="CB307" s="92">
        <f t="shared" si="272"/>
        <v>0</v>
      </c>
      <c r="CC307" s="92">
        <f t="shared" si="273"/>
        <v>0</v>
      </c>
      <c r="CD307" s="92">
        <f t="shared" si="274"/>
        <v>0</v>
      </c>
    </row>
    <row r="308" spans="1:82" hidden="1">
      <c r="A308" s="34">
        <v>94</v>
      </c>
      <c r="B308" s="34" t="s">
        <v>954</v>
      </c>
      <c r="C308" s="34" t="s">
        <v>3993</v>
      </c>
      <c r="D308" s="34" t="s">
        <v>230</v>
      </c>
      <c r="E308" s="34" t="s">
        <v>4396</v>
      </c>
      <c r="F308" s="34" t="s">
        <v>4460</v>
      </c>
      <c r="G308" s="34" t="s">
        <v>4461</v>
      </c>
      <c r="H308" s="34" t="s">
        <v>6</v>
      </c>
      <c r="I308" s="34" t="s">
        <v>4</v>
      </c>
      <c r="J308" s="34" t="s">
        <v>195</v>
      </c>
      <c r="K308" s="34" t="s">
        <v>195</v>
      </c>
      <c r="L308" s="34" t="s">
        <v>5130</v>
      </c>
      <c r="M308" s="34" t="s">
        <v>4519</v>
      </c>
      <c r="N308" s="34">
        <v>1</v>
      </c>
      <c r="O308" s="34">
        <v>0</v>
      </c>
      <c r="P308" s="34">
        <v>0</v>
      </c>
      <c r="Q308" s="34">
        <v>0</v>
      </c>
      <c r="R308" s="34">
        <v>0</v>
      </c>
      <c r="S308" s="34">
        <v>1</v>
      </c>
      <c r="T308" s="34">
        <v>0</v>
      </c>
      <c r="U308" s="77">
        <v>0</v>
      </c>
      <c r="V308" s="34">
        <v>0</v>
      </c>
      <c r="W308" s="60">
        <f>COUNTIFS(配置清单!G:G,G308,配置清单!$H:$H,"PM",配置清单!$N:$N,"在岗")</f>
        <v>1</v>
      </c>
      <c r="X308" s="61">
        <f t="shared" si="233"/>
        <v>1</v>
      </c>
      <c r="Y308" s="60">
        <f>COUNTIFS(配置清单!$G:$G,G308,配置清单!$H:$H,"PM",配置清单!$N:$N,"在岗",配置清单!$P:$P,"&lt;&gt;暂不胜任")</f>
        <v>1</v>
      </c>
      <c r="Z308" s="61">
        <f t="shared" si="234"/>
        <v>1</v>
      </c>
      <c r="AA308" s="62">
        <f>COUNTIFS(配置清单!$G:$G,G308,配置清单!$H:$H,"SE",配置清单!$N:$N,"在岗")+COUNTIFS(配置清单!$G:$G,G308,配置清单!$H:$H,"SA",配置清单!$N:$N,"在岗")</f>
        <v>0</v>
      </c>
      <c r="AB308" s="61" t="str">
        <f t="shared" si="235"/>
        <v>NA</v>
      </c>
      <c r="AC308" s="60">
        <f>COUNTIFS(配置清单!$G:$G,G308,配置清单!$H:$H,"SE",配置清单!$N:$N,"在岗",配置清单!$P:$P,"&lt;&gt;暂不胜任")+COUNTIFS(配置清单!$G:$G,G308,配置清单!$H:$H,"SA",配置清单!$N:$N,"在岗",配置清单!$P:$P,"&lt;&gt;暂不胜任")</f>
        <v>0</v>
      </c>
      <c r="AD308" s="61" t="str">
        <f t="shared" si="236"/>
        <v>NA</v>
      </c>
      <c r="AE308" s="60">
        <f>COUNTIFS(配置清单!$G:$G,G308,配置清单!H:H,"MDE",配置清单!N:N,"在岗")</f>
        <v>0</v>
      </c>
      <c r="AF308" s="61" t="str">
        <f t="shared" si="237"/>
        <v>NA</v>
      </c>
      <c r="AG308" s="60">
        <f>COUNTIFS(配置清单!$G:$G,G308,配置清单!$H:$H,"MDE",配置清单!$N:$N,"在岗",配置清单!$P:$P,"&lt;&gt;暂不胜任")</f>
        <v>0</v>
      </c>
      <c r="AH308" s="61" t="str">
        <f t="shared" si="238"/>
        <v>NA</v>
      </c>
      <c r="AI308" s="62">
        <f>COUNTIFS(配置清单!G:G,G308,配置清单!H:H,"TPM",配置清单!N:N,"在岗")+COUNTIFS(配置清单!G:G,G308,配置清单!H:H,"TC",配置清单!N:N,"在岗")</f>
        <v>0</v>
      </c>
      <c r="AJ308" s="61" t="str">
        <f t="shared" si="239"/>
        <v>NA</v>
      </c>
      <c r="AK308" s="60">
        <f>COUNTIFS(配置清单!G:G,G308,配置清单!H:H,"TPM",配置清单!N:N,"在岗",配置清单!P:P,"&lt;&gt;暂不胜任")+COUNTIFS(配置清单!G:G,G308,配置清单!H:H,"TC",配置清单!N:N,"在岗",配置清单!P:P,"&lt;&gt;暂不胜任")</f>
        <v>0</v>
      </c>
      <c r="AL308" s="61" t="str">
        <f t="shared" si="240"/>
        <v>NA</v>
      </c>
      <c r="AM308" s="60">
        <f>COUNTIFS(配置清单!G:G,G308,配置清单!H:H,"TSE",配置清单!N:N,"在岗")</f>
        <v>0</v>
      </c>
      <c r="AN308" s="61" t="str">
        <f t="shared" si="241"/>
        <v>NA</v>
      </c>
      <c r="AO308" s="60">
        <f>COUNTIFS(配置清单!G:G,G308,配置清单!H:H,"TSE",配置清单!N:N,"在岗",配置清单!P:P,"&lt;&gt;暂不胜任")</f>
        <v>0</v>
      </c>
      <c r="AP308" s="61" t="str">
        <f t="shared" si="242"/>
        <v>NA</v>
      </c>
      <c r="AQ308" s="60">
        <f>COUNTIFS(配置清单!$G:$G,G308,配置清单!H:H,"QA",配置清单!N:N,"在岗")</f>
        <v>1</v>
      </c>
      <c r="AR308" s="61">
        <f t="shared" si="243"/>
        <v>1</v>
      </c>
      <c r="AS308" s="60">
        <f>COUNTIFS(配置清单!$G:$G,G308,配置清单!$H:$H,"QA",配置清单!$N:$N,"在岗",配置清单!$P:$P,"&lt;&gt;暂不胜任")</f>
        <v>1</v>
      </c>
      <c r="AT308" s="61">
        <f t="shared" si="244"/>
        <v>1</v>
      </c>
      <c r="AU308" s="60">
        <f>COUNTIFS(配置清单!G:G,规划及评估!G308,配置清单!H:H,"BA",配置清单!N:N,"在岗")</f>
        <v>0</v>
      </c>
      <c r="AV308" s="61" t="str">
        <f t="shared" si="245"/>
        <v>NA</v>
      </c>
      <c r="AW308" s="60">
        <f>COUNTIFS(配置清单!G:G,G308,配置清单!H:H,"BA",配置清单!N:N,"在岗",配置清单!P:P,"&lt;&gt;暂不胜任")</f>
        <v>0</v>
      </c>
      <c r="AX308" s="61" t="str">
        <f t="shared" si="246"/>
        <v>NA</v>
      </c>
      <c r="AY308" s="60">
        <f>COUNTIFS(配置清单!G:G,规划及评估!G308,配置清单!H:H,"IA",配置清单!N:N,"在岗")</f>
        <v>0</v>
      </c>
      <c r="AZ308" s="61" t="str">
        <f t="shared" si="247"/>
        <v>NA</v>
      </c>
      <c r="BA308" s="60">
        <f>COUNTIFS(配置清单!G:G,G308,配置清单!H:H,"IA",配置清单!N:N,"在岗",配置清单!P:P,"&lt;&gt;暂不胜任")</f>
        <v>0</v>
      </c>
      <c r="BB308" s="61" t="str">
        <f t="shared" si="248"/>
        <v>NA</v>
      </c>
      <c r="BC308" s="60">
        <f>COUNTIFS(配置清单!G:G,规划及评估!G308,配置清单!H:H,"产品经理",配置清单!N:N,"在岗")</f>
        <v>0</v>
      </c>
      <c r="BD308" s="61" t="str">
        <f t="shared" si="249"/>
        <v>NA</v>
      </c>
      <c r="BE308" s="60">
        <f>COUNTIFS(配置清单!G:G,G308,配置清单!H:H,"产品经理",配置清单!N:N,"在岗",配置清单!P:P,"&lt;&gt;暂不胜任")</f>
        <v>0</v>
      </c>
      <c r="BF308" s="61" t="str">
        <f t="shared" si="250"/>
        <v>NA</v>
      </c>
      <c r="BG308" s="63">
        <f t="shared" si="251"/>
        <v>2</v>
      </c>
      <c r="BH308" s="64">
        <f t="shared" si="252"/>
        <v>2</v>
      </c>
      <c r="BI308" s="64">
        <f t="shared" si="253"/>
        <v>2</v>
      </c>
      <c r="BJ308" s="64">
        <f t="shared" si="254"/>
        <v>2</v>
      </c>
      <c r="BK308" s="65">
        <f t="shared" si="255"/>
        <v>1</v>
      </c>
      <c r="BL308" s="66">
        <f t="shared" si="256"/>
        <v>1</v>
      </c>
      <c r="BM308" s="92">
        <f t="shared" si="257"/>
        <v>1</v>
      </c>
      <c r="BN308" s="92">
        <f t="shared" si="258"/>
        <v>1</v>
      </c>
      <c r="BO308" s="92">
        <f t="shared" si="259"/>
        <v>0</v>
      </c>
      <c r="BP308" s="92">
        <f t="shared" si="260"/>
        <v>0</v>
      </c>
      <c r="BQ308" s="92">
        <f t="shared" si="261"/>
        <v>0</v>
      </c>
      <c r="BR308" s="92">
        <f t="shared" si="262"/>
        <v>0</v>
      </c>
      <c r="BS308" s="92">
        <f t="shared" si="263"/>
        <v>0</v>
      </c>
      <c r="BT308" s="92">
        <f t="shared" si="264"/>
        <v>0</v>
      </c>
      <c r="BU308" s="92">
        <f t="shared" si="265"/>
        <v>0</v>
      </c>
      <c r="BV308" s="92">
        <f t="shared" si="266"/>
        <v>0</v>
      </c>
      <c r="BW308" s="92">
        <f t="shared" si="267"/>
        <v>1</v>
      </c>
      <c r="BX308" s="92">
        <f t="shared" si="268"/>
        <v>1</v>
      </c>
      <c r="BY308" s="92">
        <f t="shared" si="269"/>
        <v>0</v>
      </c>
      <c r="BZ308" s="92">
        <f t="shared" si="270"/>
        <v>0</v>
      </c>
      <c r="CA308" s="92">
        <f t="shared" si="271"/>
        <v>0</v>
      </c>
      <c r="CB308" s="92">
        <f t="shared" si="272"/>
        <v>0</v>
      </c>
      <c r="CC308" s="92">
        <f t="shared" si="273"/>
        <v>0</v>
      </c>
      <c r="CD308" s="92">
        <f t="shared" si="274"/>
        <v>0</v>
      </c>
    </row>
    <row r="309" spans="1:82" hidden="1">
      <c r="A309" s="34">
        <v>95</v>
      </c>
      <c r="B309" s="34" t="s">
        <v>954</v>
      </c>
      <c r="C309" s="34" t="s">
        <v>3993</v>
      </c>
      <c r="D309" s="34" t="s">
        <v>230</v>
      </c>
      <c r="E309" s="34" t="s">
        <v>4396</v>
      </c>
      <c r="F309" s="34" t="s">
        <v>4470</v>
      </c>
      <c r="G309" s="34" t="s">
        <v>4469</v>
      </c>
      <c r="H309" s="34" t="s">
        <v>4</v>
      </c>
      <c r="I309" s="34" t="s">
        <v>4</v>
      </c>
      <c r="J309" s="34" t="s">
        <v>34</v>
      </c>
      <c r="K309" s="34" t="s">
        <v>34</v>
      </c>
      <c r="L309" s="34" t="s">
        <v>5130</v>
      </c>
      <c r="M309" s="34" t="s">
        <v>4521</v>
      </c>
      <c r="N309" s="34">
        <v>1</v>
      </c>
      <c r="O309" s="34">
        <v>2</v>
      </c>
      <c r="P309" s="34">
        <v>0</v>
      </c>
      <c r="Q309" s="34">
        <v>0</v>
      </c>
      <c r="R309" s="34">
        <v>0</v>
      </c>
      <c r="S309" s="34">
        <v>1</v>
      </c>
      <c r="T309" s="34">
        <v>0</v>
      </c>
      <c r="U309" s="77">
        <v>0</v>
      </c>
      <c r="V309" s="34">
        <v>0</v>
      </c>
      <c r="W309" s="60">
        <f>COUNTIFS(配置清单!G:G,G309,配置清单!$H:$H,"PM",配置清单!$N:$N,"在岗")</f>
        <v>1</v>
      </c>
      <c r="X309" s="61">
        <f t="shared" si="233"/>
        <v>1</v>
      </c>
      <c r="Y309" s="60">
        <f>COUNTIFS(配置清单!$G:$G,G309,配置清单!$H:$H,"PM",配置清单!$N:$N,"在岗",配置清单!$P:$P,"&lt;&gt;暂不胜任")</f>
        <v>1</v>
      </c>
      <c r="Z309" s="61">
        <f t="shared" si="234"/>
        <v>1</v>
      </c>
      <c r="AA309" s="62">
        <f>COUNTIFS(配置清单!$G:$G,G309,配置清单!$H:$H,"SE",配置清单!$N:$N,"在岗")+COUNTIFS(配置清单!$G:$G,G309,配置清单!$H:$H,"SA",配置清单!$N:$N,"在岗")</f>
        <v>2</v>
      </c>
      <c r="AB309" s="61">
        <f t="shared" si="235"/>
        <v>1</v>
      </c>
      <c r="AC309" s="60">
        <f>COUNTIFS(配置清单!$G:$G,G309,配置清单!$H:$H,"SE",配置清单!$N:$N,"在岗",配置清单!$P:$P,"&lt;&gt;暂不胜任")+COUNTIFS(配置清单!$G:$G,G309,配置清单!$H:$H,"SA",配置清单!$N:$N,"在岗",配置清单!$P:$P,"&lt;&gt;暂不胜任")</f>
        <v>2</v>
      </c>
      <c r="AD309" s="61">
        <f t="shared" si="236"/>
        <v>1</v>
      </c>
      <c r="AE309" s="60">
        <f>COUNTIFS(配置清单!$G:$G,G309,配置清单!H:H,"MDE",配置清单!N:N,"在岗")</f>
        <v>0</v>
      </c>
      <c r="AF309" s="61" t="str">
        <f t="shared" si="237"/>
        <v>NA</v>
      </c>
      <c r="AG309" s="60">
        <f>COUNTIFS(配置清单!$G:$G,G309,配置清单!$H:$H,"MDE",配置清单!$N:$N,"在岗",配置清单!$P:$P,"&lt;&gt;暂不胜任")</f>
        <v>0</v>
      </c>
      <c r="AH309" s="61" t="str">
        <f t="shared" si="238"/>
        <v>NA</v>
      </c>
      <c r="AI309" s="62">
        <f>COUNTIFS(配置清单!G:G,G309,配置清单!H:H,"TPM",配置清单!N:N,"在岗")+COUNTIFS(配置清单!G:G,G309,配置清单!H:H,"TC",配置清单!N:N,"在岗")</f>
        <v>0</v>
      </c>
      <c r="AJ309" s="61" t="str">
        <f t="shared" si="239"/>
        <v>NA</v>
      </c>
      <c r="AK309" s="60">
        <f>COUNTIFS(配置清单!G:G,G309,配置清单!H:H,"TPM",配置清单!N:N,"在岗",配置清单!P:P,"&lt;&gt;暂不胜任")+COUNTIFS(配置清单!G:G,G309,配置清单!H:H,"TC",配置清单!N:N,"在岗",配置清单!P:P,"&lt;&gt;暂不胜任")</f>
        <v>0</v>
      </c>
      <c r="AL309" s="61" t="str">
        <f t="shared" si="240"/>
        <v>NA</v>
      </c>
      <c r="AM309" s="60">
        <f>COUNTIFS(配置清单!G:G,G309,配置清单!H:H,"TSE",配置清单!N:N,"在岗")</f>
        <v>0</v>
      </c>
      <c r="AN309" s="61" t="str">
        <f t="shared" si="241"/>
        <v>NA</v>
      </c>
      <c r="AO309" s="60">
        <f>COUNTIFS(配置清单!G:G,G309,配置清单!H:H,"TSE",配置清单!N:N,"在岗",配置清单!P:P,"&lt;&gt;暂不胜任")</f>
        <v>0</v>
      </c>
      <c r="AP309" s="61" t="str">
        <f t="shared" si="242"/>
        <v>NA</v>
      </c>
      <c r="AQ309" s="60">
        <f>COUNTIFS(配置清单!$G:$G,G309,配置清单!H:H,"QA",配置清单!N:N,"在岗")</f>
        <v>1</v>
      </c>
      <c r="AR309" s="61">
        <f t="shared" si="243"/>
        <v>1</v>
      </c>
      <c r="AS309" s="60">
        <f>COUNTIFS(配置清单!$G:$G,G309,配置清单!$H:$H,"QA",配置清单!$N:$N,"在岗",配置清单!$P:$P,"&lt;&gt;暂不胜任")</f>
        <v>1</v>
      </c>
      <c r="AT309" s="61">
        <f t="shared" si="244"/>
        <v>1</v>
      </c>
      <c r="AU309" s="60">
        <f>COUNTIFS(配置清单!G:G,规划及评估!G309,配置清单!H:H,"BA",配置清单!N:N,"在岗")</f>
        <v>0</v>
      </c>
      <c r="AV309" s="61" t="str">
        <f t="shared" si="245"/>
        <v>NA</v>
      </c>
      <c r="AW309" s="60">
        <f>COUNTIFS(配置清单!G:G,G309,配置清单!H:H,"BA",配置清单!N:N,"在岗",配置清单!P:P,"&lt;&gt;暂不胜任")</f>
        <v>0</v>
      </c>
      <c r="AX309" s="61" t="str">
        <f t="shared" si="246"/>
        <v>NA</v>
      </c>
      <c r="AY309" s="60">
        <f>COUNTIFS(配置清单!G:G,规划及评估!G309,配置清单!H:H,"IA",配置清单!N:N,"在岗")</f>
        <v>0</v>
      </c>
      <c r="AZ309" s="61" t="str">
        <f t="shared" si="247"/>
        <v>NA</v>
      </c>
      <c r="BA309" s="60">
        <f>COUNTIFS(配置清单!G:G,G309,配置清单!H:H,"IA",配置清单!N:N,"在岗",配置清单!P:P,"&lt;&gt;暂不胜任")</f>
        <v>0</v>
      </c>
      <c r="BB309" s="61" t="str">
        <f t="shared" si="248"/>
        <v>NA</v>
      </c>
      <c r="BC309" s="60">
        <f>COUNTIFS(配置清单!G:G,规划及评估!G309,配置清单!H:H,"产品经理",配置清单!N:N,"在岗")</f>
        <v>0</v>
      </c>
      <c r="BD309" s="61" t="str">
        <f t="shared" si="249"/>
        <v>NA</v>
      </c>
      <c r="BE309" s="60">
        <f>COUNTIFS(配置清单!G:G,G309,配置清单!H:H,"产品经理",配置清单!N:N,"在岗",配置清单!P:P,"&lt;&gt;暂不胜任")</f>
        <v>0</v>
      </c>
      <c r="BF309" s="61" t="str">
        <f t="shared" si="250"/>
        <v>NA</v>
      </c>
      <c r="BG309" s="63">
        <f t="shared" si="251"/>
        <v>4</v>
      </c>
      <c r="BH309" s="64">
        <f t="shared" si="252"/>
        <v>4</v>
      </c>
      <c r="BI309" s="64">
        <f t="shared" si="253"/>
        <v>4</v>
      </c>
      <c r="BJ309" s="64">
        <f t="shared" si="254"/>
        <v>4</v>
      </c>
      <c r="BK309" s="65">
        <f t="shared" si="255"/>
        <v>1</v>
      </c>
      <c r="BL309" s="66">
        <f t="shared" si="256"/>
        <v>1</v>
      </c>
      <c r="BM309" s="92">
        <f t="shared" si="257"/>
        <v>1</v>
      </c>
      <c r="BN309" s="92">
        <f t="shared" si="258"/>
        <v>1</v>
      </c>
      <c r="BO309" s="92">
        <f t="shared" si="259"/>
        <v>2</v>
      </c>
      <c r="BP309" s="92">
        <f t="shared" si="260"/>
        <v>2</v>
      </c>
      <c r="BQ309" s="92">
        <f t="shared" si="261"/>
        <v>0</v>
      </c>
      <c r="BR309" s="92">
        <f t="shared" si="262"/>
        <v>0</v>
      </c>
      <c r="BS309" s="92">
        <f t="shared" si="263"/>
        <v>0</v>
      </c>
      <c r="BT309" s="92">
        <f t="shared" si="264"/>
        <v>0</v>
      </c>
      <c r="BU309" s="92">
        <f t="shared" si="265"/>
        <v>0</v>
      </c>
      <c r="BV309" s="92">
        <f t="shared" si="266"/>
        <v>0</v>
      </c>
      <c r="BW309" s="92">
        <f t="shared" si="267"/>
        <v>1</v>
      </c>
      <c r="BX309" s="92">
        <f t="shared" si="268"/>
        <v>1</v>
      </c>
      <c r="BY309" s="92">
        <f t="shared" si="269"/>
        <v>0</v>
      </c>
      <c r="BZ309" s="92">
        <f t="shared" si="270"/>
        <v>0</v>
      </c>
      <c r="CA309" s="92">
        <f t="shared" si="271"/>
        <v>0</v>
      </c>
      <c r="CB309" s="92">
        <f t="shared" si="272"/>
        <v>0</v>
      </c>
      <c r="CC309" s="92">
        <f t="shared" si="273"/>
        <v>0</v>
      </c>
      <c r="CD309" s="92">
        <f t="shared" si="274"/>
        <v>0</v>
      </c>
    </row>
    <row r="310" spans="1:82" hidden="1">
      <c r="A310" s="34">
        <v>96</v>
      </c>
      <c r="B310" s="34" t="s">
        <v>954</v>
      </c>
      <c r="C310" s="34" t="s">
        <v>3993</v>
      </c>
      <c r="D310" s="34" t="s">
        <v>230</v>
      </c>
      <c r="E310" s="34" t="s">
        <v>4396</v>
      </c>
      <c r="F310" s="34" t="s">
        <v>3470</v>
      </c>
      <c r="G310" s="34" t="s">
        <v>4408</v>
      </c>
      <c r="H310" s="34" t="s">
        <v>4</v>
      </c>
      <c r="I310" s="34" t="s">
        <v>4</v>
      </c>
      <c r="J310" s="34" t="s">
        <v>34</v>
      </c>
      <c r="K310" s="34" t="s">
        <v>34</v>
      </c>
      <c r="L310" s="34" t="s">
        <v>5130</v>
      </c>
      <c r="M310" s="34" t="s">
        <v>4519</v>
      </c>
      <c r="N310" s="34">
        <v>1</v>
      </c>
      <c r="O310" s="34">
        <v>0</v>
      </c>
      <c r="P310" s="34">
        <v>0</v>
      </c>
      <c r="Q310" s="34">
        <v>0</v>
      </c>
      <c r="R310" s="34">
        <v>0</v>
      </c>
      <c r="S310" s="34">
        <v>1</v>
      </c>
      <c r="T310" s="34">
        <v>0</v>
      </c>
      <c r="U310" s="77">
        <v>0</v>
      </c>
      <c r="V310" s="34">
        <v>0</v>
      </c>
      <c r="W310" s="60">
        <f>COUNTIFS(配置清单!G:G,G310,配置清单!$H:$H,"PM",配置清单!$N:$N,"在岗")</f>
        <v>1</v>
      </c>
      <c r="X310" s="61">
        <f t="shared" si="233"/>
        <v>1</v>
      </c>
      <c r="Y310" s="60">
        <f>COUNTIFS(配置清单!$G:$G,G310,配置清单!$H:$H,"PM",配置清单!$N:$N,"在岗",配置清单!$P:$P,"&lt;&gt;暂不胜任")</f>
        <v>1</v>
      </c>
      <c r="Z310" s="61">
        <f t="shared" si="234"/>
        <v>1</v>
      </c>
      <c r="AA310" s="62">
        <f>COUNTIFS(配置清单!$G:$G,G310,配置清单!$H:$H,"SE",配置清单!$N:$N,"在岗")+COUNTIFS(配置清单!$G:$G,G310,配置清单!$H:$H,"SA",配置清单!$N:$N,"在岗")</f>
        <v>0</v>
      </c>
      <c r="AB310" s="61" t="str">
        <f t="shared" si="235"/>
        <v>NA</v>
      </c>
      <c r="AC310" s="60">
        <f>COUNTIFS(配置清单!$G:$G,G310,配置清单!$H:$H,"SE",配置清单!$N:$N,"在岗",配置清单!$P:$P,"&lt;&gt;暂不胜任")+COUNTIFS(配置清单!$G:$G,G310,配置清单!$H:$H,"SA",配置清单!$N:$N,"在岗",配置清单!$P:$P,"&lt;&gt;暂不胜任")</f>
        <v>0</v>
      </c>
      <c r="AD310" s="61" t="str">
        <f t="shared" si="236"/>
        <v>NA</v>
      </c>
      <c r="AE310" s="60">
        <f>COUNTIFS(配置清单!$G:$G,G310,配置清单!H:H,"MDE",配置清单!N:N,"在岗")</f>
        <v>0</v>
      </c>
      <c r="AF310" s="61" t="str">
        <f t="shared" si="237"/>
        <v>NA</v>
      </c>
      <c r="AG310" s="60">
        <f>COUNTIFS(配置清单!$G:$G,G310,配置清单!$H:$H,"MDE",配置清单!$N:$N,"在岗",配置清单!$P:$P,"&lt;&gt;暂不胜任")</f>
        <v>0</v>
      </c>
      <c r="AH310" s="61" t="str">
        <f t="shared" si="238"/>
        <v>NA</v>
      </c>
      <c r="AI310" s="62">
        <f>COUNTIFS(配置清单!G:G,G310,配置清单!H:H,"TPM",配置清单!N:N,"在岗")+COUNTIFS(配置清单!G:G,G310,配置清单!H:H,"TC",配置清单!N:N,"在岗")</f>
        <v>0</v>
      </c>
      <c r="AJ310" s="61" t="str">
        <f t="shared" si="239"/>
        <v>NA</v>
      </c>
      <c r="AK310" s="60">
        <f>COUNTIFS(配置清单!G:G,G310,配置清单!H:H,"TPM",配置清单!N:N,"在岗",配置清单!P:P,"&lt;&gt;暂不胜任")+COUNTIFS(配置清单!G:G,G310,配置清单!H:H,"TC",配置清单!N:N,"在岗",配置清单!P:P,"&lt;&gt;暂不胜任")</f>
        <v>0</v>
      </c>
      <c r="AL310" s="61" t="str">
        <f t="shared" si="240"/>
        <v>NA</v>
      </c>
      <c r="AM310" s="60">
        <f>COUNTIFS(配置清单!G:G,G310,配置清单!H:H,"TSE",配置清单!N:N,"在岗")</f>
        <v>0</v>
      </c>
      <c r="AN310" s="61" t="str">
        <f t="shared" si="241"/>
        <v>NA</v>
      </c>
      <c r="AO310" s="60">
        <f>COUNTIFS(配置清单!G:G,G310,配置清单!H:H,"TSE",配置清单!N:N,"在岗",配置清单!P:P,"&lt;&gt;暂不胜任")</f>
        <v>0</v>
      </c>
      <c r="AP310" s="61" t="str">
        <f t="shared" si="242"/>
        <v>NA</v>
      </c>
      <c r="AQ310" s="60">
        <f>COUNTIFS(配置清单!$G:$G,G310,配置清单!H:H,"QA",配置清单!N:N,"在岗")</f>
        <v>1</v>
      </c>
      <c r="AR310" s="61">
        <f t="shared" si="243"/>
        <v>1</v>
      </c>
      <c r="AS310" s="60">
        <f>COUNTIFS(配置清单!$G:$G,G310,配置清单!$H:$H,"QA",配置清单!$N:$N,"在岗",配置清单!$P:$P,"&lt;&gt;暂不胜任")</f>
        <v>1</v>
      </c>
      <c r="AT310" s="61">
        <f t="shared" si="244"/>
        <v>1</v>
      </c>
      <c r="AU310" s="60">
        <f>COUNTIFS(配置清单!G:G,规划及评估!G310,配置清单!H:H,"BA",配置清单!N:N,"在岗")</f>
        <v>0</v>
      </c>
      <c r="AV310" s="61" t="str">
        <f t="shared" si="245"/>
        <v>NA</v>
      </c>
      <c r="AW310" s="60">
        <f>COUNTIFS(配置清单!G:G,G310,配置清单!H:H,"BA",配置清单!N:N,"在岗",配置清单!P:P,"&lt;&gt;暂不胜任")</f>
        <v>0</v>
      </c>
      <c r="AX310" s="61" t="str">
        <f t="shared" si="246"/>
        <v>NA</v>
      </c>
      <c r="AY310" s="60">
        <f>COUNTIFS(配置清单!G:G,规划及评估!G310,配置清单!H:H,"IA",配置清单!N:N,"在岗")</f>
        <v>0</v>
      </c>
      <c r="AZ310" s="61" t="str">
        <f t="shared" si="247"/>
        <v>NA</v>
      </c>
      <c r="BA310" s="60">
        <f>COUNTIFS(配置清单!G:G,G310,配置清单!H:H,"IA",配置清单!N:N,"在岗",配置清单!P:P,"&lt;&gt;暂不胜任")</f>
        <v>0</v>
      </c>
      <c r="BB310" s="61" t="str">
        <f t="shared" si="248"/>
        <v>NA</v>
      </c>
      <c r="BC310" s="60">
        <f>COUNTIFS(配置清单!G:G,规划及评估!G310,配置清单!H:H,"产品经理",配置清单!N:N,"在岗")</f>
        <v>0</v>
      </c>
      <c r="BD310" s="61" t="str">
        <f t="shared" si="249"/>
        <v>NA</v>
      </c>
      <c r="BE310" s="60">
        <f>COUNTIFS(配置清单!G:G,G310,配置清单!H:H,"产品经理",配置清单!N:N,"在岗",配置清单!P:P,"&lt;&gt;暂不胜任")</f>
        <v>0</v>
      </c>
      <c r="BF310" s="61" t="str">
        <f t="shared" si="250"/>
        <v>NA</v>
      </c>
      <c r="BG310" s="63">
        <f t="shared" si="251"/>
        <v>2</v>
      </c>
      <c r="BH310" s="64">
        <f t="shared" si="252"/>
        <v>2</v>
      </c>
      <c r="BI310" s="64">
        <f t="shared" si="253"/>
        <v>2</v>
      </c>
      <c r="BJ310" s="64">
        <f t="shared" si="254"/>
        <v>2</v>
      </c>
      <c r="BK310" s="65">
        <f t="shared" si="255"/>
        <v>1</v>
      </c>
      <c r="BL310" s="66">
        <f t="shared" si="256"/>
        <v>1</v>
      </c>
      <c r="BM310" s="92">
        <f t="shared" si="257"/>
        <v>1</v>
      </c>
      <c r="BN310" s="92">
        <f t="shared" si="258"/>
        <v>1</v>
      </c>
      <c r="BO310" s="92">
        <f t="shared" si="259"/>
        <v>0</v>
      </c>
      <c r="BP310" s="92">
        <f t="shared" si="260"/>
        <v>0</v>
      </c>
      <c r="BQ310" s="92">
        <f t="shared" si="261"/>
        <v>0</v>
      </c>
      <c r="BR310" s="92">
        <f t="shared" si="262"/>
        <v>0</v>
      </c>
      <c r="BS310" s="92">
        <f t="shared" si="263"/>
        <v>0</v>
      </c>
      <c r="BT310" s="92">
        <f t="shared" si="264"/>
        <v>0</v>
      </c>
      <c r="BU310" s="92">
        <f t="shared" si="265"/>
        <v>0</v>
      </c>
      <c r="BV310" s="92">
        <f t="shared" si="266"/>
        <v>0</v>
      </c>
      <c r="BW310" s="92">
        <f t="shared" si="267"/>
        <v>1</v>
      </c>
      <c r="BX310" s="92">
        <f t="shared" si="268"/>
        <v>1</v>
      </c>
      <c r="BY310" s="92">
        <f t="shared" si="269"/>
        <v>0</v>
      </c>
      <c r="BZ310" s="92">
        <f t="shared" si="270"/>
        <v>0</v>
      </c>
      <c r="CA310" s="92">
        <f t="shared" si="271"/>
        <v>0</v>
      </c>
      <c r="CB310" s="92">
        <f t="shared" si="272"/>
        <v>0</v>
      </c>
      <c r="CC310" s="92">
        <f t="shared" si="273"/>
        <v>0</v>
      </c>
      <c r="CD310" s="92">
        <f t="shared" si="274"/>
        <v>0</v>
      </c>
    </row>
    <row r="311" spans="1:82" hidden="1">
      <c r="A311" s="34">
        <v>97</v>
      </c>
      <c r="B311" s="34" t="s">
        <v>954</v>
      </c>
      <c r="C311" s="34" t="s">
        <v>3993</v>
      </c>
      <c r="D311" s="34" t="s">
        <v>230</v>
      </c>
      <c r="E311" s="34" t="s">
        <v>4396</v>
      </c>
      <c r="F311" s="34" t="s">
        <v>4523</v>
      </c>
      <c r="G311" s="34" t="s">
        <v>4435</v>
      </c>
      <c r="H311" s="34" t="s">
        <v>4</v>
      </c>
      <c r="I311" s="34" t="s">
        <v>4</v>
      </c>
      <c r="J311" s="34" t="s">
        <v>34</v>
      </c>
      <c r="K311" s="34" t="s">
        <v>34</v>
      </c>
      <c r="L311" s="34" t="s">
        <v>5130</v>
      </c>
      <c r="M311" s="34" t="s">
        <v>4519</v>
      </c>
      <c r="N311" s="34">
        <v>1</v>
      </c>
      <c r="O311" s="34">
        <v>1</v>
      </c>
      <c r="P311" s="34">
        <v>0</v>
      </c>
      <c r="Q311" s="34">
        <v>0</v>
      </c>
      <c r="R311" s="34">
        <v>0</v>
      </c>
      <c r="S311" s="34">
        <v>1</v>
      </c>
      <c r="T311" s="34">
        <v>0</v>
      </c>
      <c r="U311" s="77">
        <v>0</v>
      </c>
      <c r="V311" s="34">
        <v>0</v>
      </c>
      <c r="W311" s="60">
        <f>COUNTIFS(配置清单!G:G,G311,配置清单!$H:$H,"PM",配置清单!$N:$N,"在岗")</f>
        <v>1</v>
      </c>
      <c r="X311" s="61">
        <f t="shared" si="233"/>
        <v>1</v>
      </c>
      <c r="Y311" s="60">
        <f>COUNTIFS(配置清单!$G:$G,G311,配置清单!$H:$H,"PM",配置清单!$N:$N,"在岗",配置清单!$P:$P,"&lt;&gt;暂不胜任")</f>
        <v>0</v>
      </c>
      <c r="Z311" s="61">
        <f t="shared" si="234"/>
        <v>0</v>
      </c>
      <c r="AA311" s="62">
        <f>COUNTIFS(配置清单!$G:$G,G311,配置清单!$H:$H,"SE",配置清单!$N:$N,"在岗")+COUNTIFS(配置清单!$G:$G,G311,配置清单!$H:$H,"SA",配置清单!$N:$N,"在岗")</f>
        <v>0</v>
      </c>
      <c r="AB311" s="61">
        <f t="shared" si="235"/>
        <v>0</v>
      </c>
      <c r="AC311" s="60">
        <f>COUNTIFS(配置清单!$G:$G,G311,配置清单!$H:$H,"SE",配置清单!$N:$N,"在岗",配置清单!$P:$P,"&lt;&gt;暂不胜任")+COUNTIFS(配置清单!$G:$G,G311,配置清单!$H:$H,"SA",配置清单!$N:$N,"在岗",配置清单!$P:$P,"&lt;&gt;暂不胜任")</f>
        <v>0</v>
      </c>
      <c r="AD311" s="61">
        <f t="shared" si="236"/>
        <v>0</v>
      </c>
      <c r="AE311" s="60">
        <f>COUNTIFS(配置清单!$G:$G,G311,配置清单!H:H,"MDE",配置清单!N:N,"在岗")</f>
        <v>0</v>
      </c>
      <c r="AF311" s="61" t="str">
        <f t="shared" si="237"/>
        <v>NA</v>
      </c>
      <c r="AG311" s="60">
        <f>COUNTIFS(配置清单!$G:$G,G311,配置清单!$H:$H,"MDE",配置清单!$N:$N,"在岗",配置清单!$P:$P,"&lt;&gt;暂不胜任")</f>
        <v>0</v>
      </c>
      <c r="AH311" s="61" t="str">
        <f t="shared" si="238"/>
        <v>NA</v>
      </c>
      <c r="AI311" s="62">
        <f>COUNTIFS(配置清单!G:G,G311,配置清单!H:H,"TPM",配置清单!N:N,"在岗")+COUNTIFS(配置清单!G:G,G311,配置清单!H:H,"TC",配置清单!N:N,"在岗")</f>
        <v>0</v>
      </c>
      <c r="AJ311" s="61" t="str">
        <f t="shared" si="239"/>
        <v>NA</v>
      </c>
      <c r="AK311" s="60">
        <f>COUNTIFS(配置清单!G:G,G311,配置清单!H:H,"TPM",配置清单!N:N,"在岗",配置清单!P:P,"&lt;&gt;暂不胜任")+COUNTIFS(配置清单!G:G,G311,配置清单!H:H,"TC",配置清单!N:N,"在岗",配置清单!P:P,"&lt;&gt;暂不胜任")</f>
        <v>0</v>
      </c>
      <c r="AL311" s="61" t="str">
        <f t="shared" si="240"/>
        <v>NA</v>
      </c>
      <c r="AM311" s="60">
        <f>COUNTIFS(配置清单!G:G,G311,配置清单!H:H,"TSE",配置清单!N:N,"在岗")</f>
        <v>0</v>
      </c>
      <c r="AN311" s="61" t="str">
        <f t="shared" si="241"/>
        <v>NA</v>
      </c>
      <c r="AO311" s="60">
        <f>COUNTIFS(配置清单!G:G,G311,配置清单!H:H,"TSE",配置清单!N:N,"在岗",配置清单!P:P,"&lt;&gt;暂不胜任")</f>
        <v>0</v>
      </c>
      <c r="AP311" s="61" t="str">
        <f t="shared" si="242"/>
        <v>NA</v>
      </c>
      <c r="AQ311" s="60">
        <f>COUNTIFS(配置清单!$G:$G,G311,配置清单!H:H,"QA",配置清单!N:N,"在岗")</f>
        <v>1</v>
      </c>
      <c r="AR311" s="61">
        <f t="shared" si="243"/>
        <v>1</v>
      </c>
      <c r="AS311" s="60">
        <f>COUNTIFS(配置清单!$G:$G,G311,配置清单!$H:$H,"QA",配置清单!$N:$N,"在岗",配置清单!$P:$P,"&lt;&gt;暂不胜任")</f>
        <v>1</v>
      </c>
      <c r="AT311" s="61">
        <f t="shared" si="244"/>
        <v>1</v>
      </c>
      <c r="AU311" s="60">
        <f>COUNTIFS(配置清单!G:G,规划及评估!G311,配置清单!H:H,"BA",配置清单!N:N,"在岗")</f>
        <v>0</v>
      </c>
      <c r="AV311" s="61" t="str">
        <f t="shared" si="245"/>
        <v>NA</v>
      </c>
      <c r="AW311" s="60">
        <f>COUNTIFS(配置清单!G:G,G311,配置清单!H:H,"BA",配置清单!N:N,"在岗",配置清单!P:P,"&lt;&gt;暂不胜任")</f>
        <v>0</v>
      </c>
      <c r="AX311" s="61" t="str">
        <f t="shared" si="246"/>
        <v>NA</v>
      </c>
      <c r="AY311" s="60">
        <f>COUNTIFS(配置清单!G:G,规划及评估!G311,配置清单!H:H,"IA",配置清单!N:N,"在岗")</f>
        <v>0</v>
      </c>
      <c r="AZ311" s="61" t="str">
        <f t="shared" si="247"/>
        <v>NA</v>
      </c>
      <c r="BA311" s="60">
        <f>COUNTIFS(配置清单!G:G,G311,配置清单!H:H,"IA",配置清单!N:N,"在岗",配置清单!P:P,"&lt;&gt;暂不胜任")</f>
        <v>0</v>
      </c>
      <c r="BB311" s="61" t="str">
        <f t="shared" si="248"/>
        <v>NA</v>
      </c>
      <c r="BC311" s="60">
        <f>COUNTIFS(配置清单!G:G,规划及评估!G311,配置清单!H:H,"产品经理",配置清单!N:N,"在岗")</f>
        <v>0</v>
      </c>
      <c r="BD311" s="61" t="str">
        <f t="shared" si="249"/>
        <v>NA</v>
      </c>
      <c r="BE311" s="60">
        <f>COUNTIFS(配置清单!G:G,G311,配置清单!H:H,"产品经理",配置清单!N:N,"在岗",配置清单!P:P,"&lt;&gt;暂不胜任")</f>
        <v>0</v>
      </c>
      <c r="BF311" s="61" t="str">
        <f t="shared" si="250"/>
        <v>NA</v>
      </c>
      <c r="BG311" s="63">
        <f t="shared" si="251"/>
        <v>3</v>
      </c>
      <c r="BH311" s="64">
        <f t="shared" si="252"/>
        <v>2</v>
      </c>
      <c r="BI311" s="64">
        <f t="shared" si="253"/>
        <v>2</v>
      </c>
      <c r="BJ311" s="64">
        <f t="shared" si="254"/>
        <v>1</v>
      </c>
      <c r="BK311" s="65">
        <f t="shared" si="255"/>
        <v>0.66666666666666663</v>
      </c>
      <c r="BL311" s="66">
        <f t="shared" si="256"/>
        <v>0.5</v>
      </c>
      <c r="BM311" s="92">
        <f t="shared" si="257"/>
        <v>1</v>
      </c>
      <c r="BN311" s="92">
        <f t="shared" si="258"/>
        <v>0</v>
      </c>
      <c r="BO311" s="92">
        <f t="shared" si="259"/>
        <v>0</v>
      </c>
      <c r="BP311" s="92">
        <f t="shared" si="260"/>
        <v>0</v>
      </c>
      <c r="BQ311" s="92">
        <f t="shared" si="261"/>
        <v>0</v>
      </c>
      <c r="BR311" s="92">
        <f t="shared" si="262"/>
        <v>0</v>
      </c>
      <c r="BS311" s="92">
        <f t="shared" si="263"/>
        <v>0</v>
      </c>
      <c r="BT311" s="92">
        <f t="shared" si="264"/>
        <v>0</v>
      </c>
      <c r="BU311" s="92">
        <f t="shared" si="265"/>
        <v>0</v>
      </c>
      <c r="BV311" s="92">
        <f t="shared" si="266"/>
        <v>0</v>
      </c>
      <c r="BW311" s="92">
        <f t="shared" si="267"/>
        <v>1</v>
      </c>
      <c r="BX311" s="92">
        <f t="shared" si="268"/>
        <v>1</v>
      </c>
      <c r="BY311" s="92">
        <f t="shared" si="269"/>
        <v>0</v>
      </c>
      <c r="BZ311" s="92">
        <f t="shared" si="270"/>
        <v>0</v>
      </c>
      <c r="CA311" s="92">
        <f t="shared" si="271"/>
        <v>0</v>
      </c>
      <c r="CB311" s="92">
        <f t="shared" si="272"/>
        <v>0</v>
      </c>
      <c r="CC311" s="92">
        <f t="shared" si="273"/>
        <v>0</v>
      </c>
      <c r="CD311" s="92">
        <f t="shared" si="274"/>
        <v>0</v>
      </c>
    </row>
    <row r="312" spans="1:82" hidden="1">
      <c r="A312" s="34">
        <v>98</v>
      </c>
      <c r="B312" s="34" t="s">
        <v>954</v>
      </c>
      <c r="C312" s="34" t="s">
        <v>3993</v>
      </c>
      <c r="D312" s="34" t="s">
        <v>230</v>
      </c>
      <c r="E312" s="34" t="s">
        <v>4396</v>
      </c>
      <c r="F312" s="34" t="s">
        <v>4504</v>
      </c>
      <c r="G312" s="34" t="s">
        <v>4503</v>
      </c>
      <c r="H312" s="34" t="s">
        <v>7</v>
      </c>
      <c r="I312" s="34" t="s">
        <v>4</v>
      </c>
      <c r="J312" s="34" t="s">
        <v>34</v>
      </c>
      <c r="K312" s="34" t="s">
        <v>34</v>
      </c>
      <c r="L312" s="34" t="s">
        <v>5130</v>
      </c>
      <c r="M312" s="34" t="s">
        <v>4521</v>
      </c>
      <c r="N312" s="34">
        <v>2</v>
      </c>
      <c r="O312" s="34">
        <v>0</v>
      </c>
      <c r="P312" s="34">
        <v>0</v>
      </c>
      <c r="Q312" s="34">
        <v>0</v>
      </c>
      <c r="R312" s="34">
        <v>1</v>
      </c>
      <c r="S312" s="34">
        <v>1</v>
      </c>
      <c r="T312" s="34">
        <v>0</v>
      </c>
      <c r="U312" s="77">
        <v>0</v>
      </c>
      <c r="V312" s="34">
        <v>0</v>
      </c>
      <c r="W312" s="60">
        <f>COUNTIFS(配置清单!G:G,G312,配置清单!$H:$H,"PM",配置清单!$N:$N,"在岗")</f>
        <v>1</v>
      </c>
      <c r="X312" s="61">
        <f t="shared" si="233"/>
        <v>0.5</v>
      </c>
      <c r="Y312" s="60">
        <f>COUNTIFS(配置清单!$G:$G,G312,配置清单!$H:$H,"PM",配置清单!$N:$N,"在岗",配置清单!$P:$P,"&lt;&gt;暂不胜任")</f>
        <v>1</v>
      </c>
      <c r="Z312" s="61">
        <f t="shared" si="234"/>
        <v>1</v>
      </c>
      <c r="AA312" s="62">
        <f>COUNTIFS(配置清单!$G:$G,G312,配置清单!$H:$H,"SE",配置清单!$N:$N,"在岗")+COUNTIFS(配置清单!$G:$G,G312,配置清单!$H:$H,"SA",配置清单!$N:$N,"在岗")</f>
        <v>0</v>
      </c>
      <c r="AB312" s="61" t="str">
        <f t="shared" si="235"/>
        <v>NA</v>
      </c>
      <c r="AC312" s="60">
        <f>COUNTIFS(配置清单!$G:$G,G312,配置清单!$H:$H,"SE",配置清单!$N:$N,"在岗",配置清单!$P:$P,"&lt;&gt;暂不胜任")+COUNTIFS(配置清单!$G:$G,G312,配置清单!$H:$H,"SA",配置清单!$N:$N,"在岗",配置清单!$P:$P,"&lt;&gt;暂不胜任")</f>
        <v>0</v>
      </c>
      <c r="AD312" s="61" t="str">
        <f t="shared" si="236"/>
        <v>NA</v>
      </c>
      <c r="AE312" s="60">
        <f>COUNTIFS(配置清单!$G:$G,G312,配置清单!H:H,"MDE",配置清单!N:N,"在岗")</f>
        <v>0</v>
      </c>
      <c r="AF312" s="61" t="str">
        <f t="shared" si="237"/>
        <v>NA</v>
      </c>
      <c r="AG312" s="60">
        <f>COUNTIFS(配置清单!$G:$G,G312,配置清单!$H:$H,"MDE",配置清单!$N:$N,"在岗",配置清单!$P:$P,"&lt;&gt;暂不胜任")</f>
        <v>0</v>
      </c>
      <c r="AH312" s="61" t="str">
        <f t="shared" si="238"/>
        <v>NA</v>
      </c>
      <c r="AI312" s="62">
        <f>COUNTIFS(配置清单!G:G,G312,配置清单!H:H,"TPM",配置清单!N:N,"在岗")+COUNTIFS(配置清单!G:G,G312,配置清单!H:H,"TC",配置清单!N:N,"在岗")</f>
        <v>0</v>
      </c>
      <c r="AJ312" s="61" t="str">
        <f t="shared" si="239"/>
        <v>NA</v>
      </c>
      <c r="AK312" s="60">
        <f>COUNTIFS(配置清单!G:G,G312,配置清单!H:H,"TPM",配置清单!N:N,"在岗",配置清单!P:P,"&lt;&gt;暂不胜任")+COUNTIFS(配置清单!G:G,G312,配置清单!H:H,"TC",配置清单!N:N,"在岗",配置清单!P:P,"&lt;&gt;暂不胜任")</f>
        <v>0</v>
      </c>
      <c r="AL312" s="61" t="str">
        <f t="shared" si="240"/>
        <v>NA</v>
      </c>
      <c r="AM312" s="60">
        <f>COUNTIFS(配置清单!G:G,G312,配置清单!H:H,"TSE",配置清单!N:N,"在岗")</f>
        <v>1</v>
      </c>
      <c r="AN312" s="61">
        <f t="shared" si="241"/>
        <v>1</v>
      </c>
      <c r="AO312" s="60">
        <f>COUNTIFS(配置清单!G:G,G312,配置清单!H:H,"TSE",配置清单!N:N,"在岗",配置清单!P:P,"&lt;&gt;暂不胜任")</f>
        <v>1</v>
      </c>
      <c r="AP312" s="61">
        <f t="shared" si="242"/>
        <v>1</v>
      </c>
      <c r="AQ312" s="60">
        <f>COUNTIFS(配置清单!$G:$G,G312,配置清单!H:H,"QA",配置清单!N:N,"在岗")</f>
        <v>1</v>
      </c>
      <c r="AR312" s="61">
        <f t="shared" si="243"/>
        <v>1</v>
      </c>
      <c r="AS312" s="60">
        <f>COUNTIFS(配置清单!$G:$G,G312,配置清单!$H:$H,"QA",配置清单!$N:$N,"在岗",配置清单!$P:$P,"&lt;&gt;暂不胜任")</f>
        <v>1</v>
      </c>
      <c r="AT312" s="61">
        <f t="shared" si="244"/>
        <v>1</v>
      </c>
      <c r="AU312" s="60">
        <f>COUNTIFS(配置清单!G:G,规划及评估!G312,配置清单!H:H,"BA",配置清单!N:N,"在岗")</f>
        <v>0</v>
      </c>
      <c r="AV312" s="61" t="str">
        <f t="shared" si="245"/>
        <v>NA</v>
      </c>
      <c r="AW312" s="60">
        <f>COUNTIFS(配置清单!G:G,G312,配置清单!H:H,"BA",配置清单!N:N,"在岗",配置清单!P:P,"&lt;&gt;暂不胜任")</f>
        <v>0</v>
      </c>
      <c r="AX312" s="61" t="str">
        <f t="shared" si="246"/>
        <v>NA</v>
      </c>
      <c r="AY312" s="60">
        <f>COUNTIFS(配置清单!G:G,规划及评估!G312,配置清单!H:H,"IA",配置清单!N:N,"在岗")</f>
        <v>0</v>
      </c>
      <c r="AZ312" s="61" t="str">
        <f t="shared" si="247"/>
        <v>NA</v>
      </c>
      <c r="BA312" s="60">
        <f>COUNTIFS(配置清单!G:G,G312,配置清单!H:H,"IA",配置清单!N:N,"在岗",配置清单!P:P,"&lt;&gt;暂不胜任")</f>
        <v>0</v>
      </c>
      <c r="BB312" s="61" t="str">
        <f t="shared" si="248"/>
        <v>NA</v>
      </c>
      <c r="BC312" s="60">
        <f>COUNTIFS(配置清单!G:G,规划及评估!G312,配置清单!H:H,"产品经理",配置清单!N:N,"在岗")</f>
        <v>0</v>
      </c>
      <c r="BD312" s="61" t="str">
        <f t="shared" si="249"/>
        <v>NA</v>
      </c>
      <c r="BE312" s="60">
        <f>COUNTIFS(配置清单!G:G,G312,配置清单!H:H,"产品经理",配置清单!N:N,"在岗",配置清单!P:P,"&lt;&gt;暂不胜任")</f>
        <v>0</v>
      </c>
      <c r="BF312" s="61" t="str">
        <f t="shared" si="250"/>
        <v>NA</v>
      </c>
      <c r="BG312" s="63">
        <f t="shared" si="251"/>
        <v>4</v>
      </c>
      <c r="BH312" s="64">
        <f t="shared" si="252"/>
        <v>3</v>
      </c>
      <c r="BI312" s="64">
        <f t="shared" si="253"/>
        <v>3</v>
      </c>
      <c r="BJ312" s="64">
        <f t="shared" si="254"/>
        <v>3</v>
      </c>
      <c r="BK312" s="65">
        <f t="shared" si="255"/>
        <v>0.75</v>
      </c>
      <c r="BL312" s="66">
        <f t="shared" si="256"/>
        <v>1</v>
      </c>
      <c r="BM312" s="92">
        <f t="shared" si="257"/>
        <v>1</v>
      </c>
      <c r="BN312" s="92">
        <f t="shared" si="258"/>
        <v>1</v>
      </c>
      <c r="BO312" s="92">
        <f t="shared" si="259"/>
        <v>0</v>
      </c>
      <c r="BP312" s="92">
        <f t="shared" si="260"/>
        <v>0</v>
      </c>
      <c r="BQ312" s="92">
        <f t="shared" si="261"/>
        <v>0</v>
      </c>
      <c r="BR312" s="92">
        <f t="shared" si="262"/>
        <v>0</v>
      </c>
      <c r="BS312" s="92">
        <f t="shared" si="263"/>
        <v>0</v>
      </c>
      <c r="BT312" s="92">
        <f t="shared" si="264"/>
        <v>0</v>
      </c>
      <c r="BU312" s="92">
        <f t="shared" si="265"/>
        <v>1</v>
      </c>
      <c r="BV312" s="92">
        <f t="shared" si="266"/>
        <v>1</v>
      </c>
      <c r="BW312" s="92">
        <f t="shared" si="267"/>
        <v>1</v>
      </c>
      <c r="BX312" s="92">
        <f t="shared" si="268"/>
        <v>1</v>
      </c>
      <c r="BY312" s="92">
        <f t="shared" si="269"/>
        <v>0</v>
      </c>
      <c r="BZ312" s="92">
        <f t="shared" si="270"/>
        <v>0</v>
      </c>
      <c r="CA312" s="92">
        <f t="shared" si="271"/>
        <v>0</v>
      </c>
      <c r="CB312" s="92">
        <f t="shared" si="272"/>
        <v>0</v>
      </c>
      <c r="CC312" s="92">
        <f t="shared" si="273"/>
        <v>0</v>
      </c>
      <c r="CD312" s="92">
        <f t="shared" si="274"/>
        <v>0</v>
      </c>
    </row>
    <row r="313" spans="1:82" hidden="1">
      <c r="A313" s="34">
        <v>99</v>
      </c>
      <c r="B313" s="34" t="s">
        <v>954</v>
      </c>
      <c r="C313" s="34" t="s">
        <v>3993</v>
      </c>
      <c r="D313" s="34" t="s">
        <v>230</v>
      </c>
      <c r="E313" s="34" t="s">
        <v>4396</v>
      </c>
      <c r="F313" s="34" t="s">
        <v>818</v>
      </c>
      <c r="G313" s="34" t="s">
        <v>4483</v>
      </c>
      <c r="H313" s="34" t="s">
        <v>4</v>
      </c>
      <c r="I313" s="34" t="s">
        <v>4</v>
      </c>
      <c r="J313" s="34" t="s">
        <v>34</v>
      </c>
      <c r="K313" s="34" t="s">
        <v>34</v>
      </c>
      <c r="L313" s="34" t="s">
        <v>5131</v>
      </c>
      <c r="M313" s="34" t="s">
        <v>4521</v>
      </c>
      <c r="N313" s="34">
        <v>2</v>
      </c>
      <c r="O313" s="34">
        <v>1</v>
      </c>
      <c r="P313" s="34">
        <v>0</v>
      </c>
      <c r="Q313" s="34">
        <v>0</v>
      </c>
      <c r="R313" s="34">
        <v>0</v>
      </c>
      <c r="S313" s="34">
        <v>1</v>
      </c>
      <c r="T313" s="34">
        <v>0</v>
      </c>
      <c r="U313" s="77">
        <v>0</v>
      </c>
      <c r="V313" s="34">
        <v>0</v>
      </c>
      <c r="W313" s="60">
        <f>COUNTIFS(配置清单!G:G,G313,配置清单!$H:$H,"PM",配置清单!$N:$N,"在岗")</f>
        <v>2</v>
      </c>
      <c r="X313" s="61">
        <f t="shared" si="233"/>
        <v>1</v>
      </c>
      <c r="Y313" s="60">
        <f>COUNTIFS(配置清单!$G:$G,G313,配置清单!$H:$H,"PM",配置清单!$N:$N,"在岗",配置清单!$P:$P,"&lt;&gt;暂不胜任")</f>
        <v>1</v>
      </c>
      <c r="Z313" s="61">
        <f t="shared" si="234"/>
        <v>0.5</v>
      </c>
      <c r="AA313" s="62">
        <f>COUNTIFS(配置清单!$G:$G,G313,配置清单!$H:$H,"SE",配置清单!$N:$N,"在岗")+COUNTIFS(配置清单!$G:$G,G313,配置清单!$H:$H,"SA",配置清单!$N:$N,"在岗")</f>
        <v>1</v>
      </c>
      <c r="AB313" s="61">
        <f t="shared" si="235"/>
        <v>1</v>
      </c>
      <c r="AC313" s="60">
        <f>COUNTIFS(配置清单!$G:$G,G313,配置清单!$H:$H,"SE",配置清单!$N:$N,"在岗",配置清单!$P:$P,"&lt;&gt;暂不胜任")+COUNTIFS(配置清单!$G:$G,G313,配置清单!$H:$H,"SA",配置清单!$N:$N,"在岗",配置清单!$P:$P,"&lt;&gt;暂不胜任")</f>
        <v>1</v>
      </c>
      <c r="AD313" s="61">
        <f t="shared" si="236"/>
        <v>1</v>
      </c>
      <c r="AE313" s="60">
        <f>COUNTIFS(配置清单!$G:$G,G313,配置清单!H:H,"MDE",配置清单!N:N,"在岗")</f>
        <v>0</v>
      </c>
      <c r="AF313" s="61" t="str">
        <f t="shared" si="237"/>
        <v>NA</v>
      </c>
      <c r="AG313" s="60">
        <f>COUNTIFS(配置清单!$G:$G,G313,配置清单!$H:$H,"MDE",配置清单!$N:$N,"在岗",配置清单!$P:$P,"&lt;&gt;暂不胜任")</f>
        <v>0</v>
      </c>
      <c r="AH313" s="61" t="str">
        <f t="shared" si="238"/>
        <v>NA</v>
      </c>
      <c r="AI313" s="62">
        <f>COUNTIFS(配置清单!G:G,G313,配置清单!H:H,"TPM",配置清单!N:N,"在岗")+COUNTIFS(配置清单!G:G,G313,配置清单!H:H,"TC",配置清单!N:N,"在岗")</f>
        <v>0</v>
      </c>
      <c r="AJ313" s="61" t="str">
        <f t="shared" si="239"/>
        <v>NA</v>
      </c>
      <c r="AK313" s="60">
        <f>COUNTIFS(配置清单!G:G,G313,配置清单!H:H,"TPM",配置清单!N:N,"在岗",配置清单!P:P,"&lt;&gt;暂不胜任")+COUNTIFS(配置清单!G:G,G313,配置清单!H:H,"TC",配置清单!N:N,"在岗",配置清单!P:P,"&lt;&gt;暂不胜任")</f>
        <v>0</v>
      </c>
      <c r="AL313" s="61" t="str">
        <f t="shared" si="240"/>
        <v>NA</v>
      </c>
      <c r="AM313" s="60">
        <f>COUNTIFS(配置清单!G:G,G313,配置清单!H:H,"TSE",配置清单!N:N,"在岗")</f>
        <v>0</v>
      </c>
      <c r="AN313" s="61" t="str">
        <f t="shared" si="241"/>
        <v>NA</v>
      </c>
      <c r="AO313" s="60">
        <f>COUNTIFS(配置清单!G:G,G313,配置清单!H:H,"TSE",配置清单!N:N,"在岗",配置清单!P:P,"&lt;&gt;暂不胜任")</f>
        <v>0</v>
      </c>
      <c r="AP313" s="61" t="str">
        <f t="shared" si="242"/>
        <v>NA</v>
      </c>
      <c r="AQ313" s="60">
        <f>COUNTIFS(配置清单!$G:$G,G313,配置清单!H:H,"QA",配置清单!N:N,"在岗")</f>
        <v>1</v>
      </c>
      <c r="AR313" s="61">
        <f t="shared" si="243"/>
        <v>1</v>
      </c>
      <c r="AS313" s="60">
        <f>COUNTIFS(配置清单!$G:$G,G313,配置清单!$H:$H,"QA",配置清单!$N:$N,"在岗",配置清单!$P:$P,"&lt;&gt;暂不胜任")</f>
        <v>1</v>
      </c>
      <c r="AT313" s="61">
        <f t="shared" si="244"/>
        <v>1</v>
      </c>
      <c r="AU313" s="60">
        <f>COUNTIFS(配置清单!G:G,规划及评估!G313,配置清单!H:H,"BA",配置清单!N:N,"在岗")</f>
        <v>0</v>
      </c>
      <c r="AV313" s="61" t="str">
        <f t="shared" si="245"/>
        <v>NA</v>
      </c>
      <c r="AW313" s="60">
        <f>COUNTIFS(配置清单!G:G,G313,配置清单!H:H,"BA",配置清单!N:N,"在岗",配置清单!P:P,"&lt;&gt;暂不胜任")</f>
        <v>0</v>
      </c>
      <c r="AX313" s="61" t="str">
        <f t="shared" si="246"/>
        <v>NA</v>
      </c>
      <c r="AY313" s="60">
        <f>COUNTIFS(配置清单!G:G,规划及评估!G313,配置清单!H:H,"IA",配置清单!N:N,"在岗")</f>
        <v>0</v>
      </c>
      <c r="AZ313" s="61" t="str">
        <f t="shared" si="247"/>
        <v>NA</v>
      </c>
      <c r="BA313" s="60">
        <f>COUNTIFS(配置清单!G:G,G313,配置清单!H:H,"IA",配置清单!N:N,"在岗",配置清单!P:P,"&lt;&gt;暂不胜任")</f>
        <v>0</v>
      </c>
      <c r="BB313" s="61" t="str">
        <f t="shared" si="248"/>
        <v>NA</v>
      </c>
      <c r="BC313" s="60">
        <f>COUNTIFS(配置清单!G:G,规划及评估!G313,配置清单!H:H,"产品经理",配置清单!N:N,"在岗")</f>
        <v>0</v>
      </c>
      <c r="BD313" s="61" t="str">
        <f t="shared" si="249"/>
        <v>NA</v>
      </c>
      <c r="BE313" s="60">
        <f>COUNTIFS(配置清单!G:G,G313,配置清单!H:H,"产品经理",配置清单!N:N,"在岗",配置清单!P:P,"&lt;&gt;暂不胜任")</f>
        <v>0</v>
      </c>
      <c r="BF313" s="61" t="str">
        <f t="shared" si="250"/>
        <v>NA</v>
      </c>
      <c r="BG313" s="63">
        <f t="shared" si="251"/>
        <v>4</v>
      </c>
      <c r="BH313" s="64">
        <f t="shared" si="252"/>
        <v>4</v>
      </c>
      <c r="BI313" s="64">
        <f t="shared" si="253"/>
        <v>4</v>
      </c>
      <c r="BJ313" s="64">
        <f t="shared" si="254"/>
        <v>3</v>
      </c>
      <c r="BK313" s="65">
        <f t="shared" si="255"/>
        <v>1</v>
      </c>
      <c r="BL313" s="66">
        <f t="shared" si="256"/>
        <v>0.75</v>
      </c>
      <c r="BM313" s="92">
        <f t="shared" si="257"/>
        <v>2</v>
      </c>
      <c r="BN313" s="92">
        <f t="shared" si="258"/>
        <v>1</v>
      </c>
      <c r="BO313" s="92">
        <f t="shared" si="259"/>
        <v>1</v>
      </c>
      <c r="BP313" s="92">
        <f t="shared" si="260"/>
        <v>1</v>
      </c>
      <c r="BQ313" s="92">
        <f t="shared" si="261"/>
        <v>0</v>
      </c>
      <c r="BR313" s="92">
        <f t="shared" si="262"/>
        <v>0</v>
      </c>
      <c r="BS313" s="92">
        <f t="shared" si="263"/>
        <v>0</v>
      </c>
      <c r="BT313" s="92">
        <f t="shared" si="264"/>
        <v>0</v>
      </c>
      <c r="BU313" s="92">
        <f t="shared" si="265"/>
        <v>0</v>
      </c>
      <c r="BV313" s="92">
        <f t="shared" si="266"/>
        <v>0</v>
      </c>
      <c r="BW313" s="92">
        <f t="shared" si="267"/>
        <v>1</v>
      </c>
      <c r="BX313" s="92">
        <f t="shared" si="268"/>
        <v>1</v>
      </c>
      <c r="BY313" s="92">
        <f t="shared" si="269"/>
        <v>0</v>
      </c>
      <c r="BZ313" s="92">
        <f t="shared" si="270"/>
        <v>0</v>
      </c>
      <c r="CA313" s="92">
        <f t="shared" si="271"/>
        <v>0</v>
      </c>
      <c r="CB313" s="92">
        <f t="shared" si="272"/>
        <v>0</v>
      </c>
      <c r="CC313" s="92">
        <f t="shared" si="273"/>
        <v>0</v>
      </c>
      <c r="CD313" s="92">
        <f t="shared" si="274"/>
        <v>0</v>
      </c>
    </row>
    <row r="314" spans="1:82" hidden="1">
      <c r="A314" s="34">
        <v>100</v>
      </c>
      <c r="B314" s="34" t="s">
        <v>954</v>
      </c>
      <c r="C314" s="34" t="s">
        <v>3993</v>
      </c>
      <c r="D314" s="34" t="s">
        <v>230</v>
      </c>
      <c r="E314" s="34" t="s">
        <v>4396</v>
      </c>
      <c r="F314" s="34" t="s">
        <v>4501</v>
      </c>
      <c r="G314" s="34" t="s">
        <v>4500</v>
      </c>
      <c r="H314" s="34" t="s">
        <v>7</v>
      </c>
      <c r="I314" s="34" t="s">
        <v>7</v>
      </c>
      <c r="J314" s="34" t="s">
        <v>195</v>
      </c>
      <c r="K314" s="34" t="s">
        <v>195</v>
      </c>
      <c r="L314" s="34" t="s">
        <v>5130</v>
      </c>
      <c r="M314" s="34" t="s">
        <v>4521</v>
      </c>
      <c r="N314" s="34">
        <v>1</v>
      </c>
      <c r="O314" s="34">
        <v>0</v>
      </c>
      <c r="P314" s="34">
        <v>0</v>
      </c>
      <c r="Q314" s="34">
        <v>0</v>
      </c>
      <c r="R314" s="34">
        <v>0</v>
      </c>
      <c r="S314" s="34">
        <v>1</v>
      </c>
      <c r="T314" s="34">
        <v>0</v>
      </c>
      <c r="U314" s="77">
        <v>0</v>
      </c>
      <c r="V314" s="34">
        <v>0</v>
      </c>
      <c r="W314" s="60">
        <f>COUNTIFS(配置清单!G:G,G314,配置清单!$H:$H,"PM",配置清单!$N:$N,"在岗")</f>
        <v>1</v>
      </c>
      <c r="X314" s="61">
        <f t="shared" si="233"/>
        <v>1</v>
      </c>
      <c r="Y314" s="60">
        <f>COUNTIFS(配置清单!$G:$G,G314,配置清单!$H:$H,"PM",配置清单!$N:$N,"在岗",配置清单!$P:$P,"&lt;&gt;暂不胜任")</f>
        <v>0</v>
      </c>
      <c r="Z314" s="61">
        <f t="shared" si="234"/>
        <v>0</v>
      </c>
      <c r="AA314" s="62">
        <f>COUNTIFS(配置清单!$G:$G,G314,配置清单!$H:$H,"SE",配置清单!$N:$N,"在岗")+COUNTIFS(配置清单!$G:$G,G314,配置清单!$H:$H,"SA",配置清单!$N:$N,"在岗")</f>
        <v>0</v>
      </c>
      <c r="AB314" s="61" t="str">
        <f t="shared" si="235"/>
        <v>NA</v>
      </c>
      <c r="AC314" s="60">
        <f>COUNTIFS(配置清单!$G:$G,G314,配置清单!$H:$H,"SE",配置清单!$N:$N,"在岗",配置清单!$P:$P,"&lt;&gt;暂不胜任")+COUNTIFS(配置清单!$G:$G,G314,配置清单!$H:$H,"SA",配置清单!$N:$N,"在岗",配置清单!$P:$P,"&lt;&gt;暂不胜任")</f>
        <v>0</v>
      </c>
      <c r="AD314" s="61" t="str">
        <f t="shared" si="236"/>
        <v>NA</v>
      </c>
      <c r="AE314" s="60">
        <f>COUNTIFS(配置清单!$G:$G,G314,配置清单!H:H,"MDE",配置清单!N:N,"在岗")</f>
        <v>0</v>
      </c>
      <c r="AF314" s="61" t="str">
        <f t="shared" si="237"/>
        <v>NA</v>
      </c>
      <c r="AG314" s="60">
        <f>COUNTIFS(配置清单!$G:$G,G314,配置清单!$H:$H,"MDE",配置清单!$N:$N,"在岗",配置清单!$P:$P,"&lt;&gt;暂不胜任")</f>
        <v>0</v>
      </c>
      <c r="AH314" s="61" t="str">
        <f t="shared" si="238"/>
        <v>NA</v>
      </c>
      <c r="AI314" s="62">
        <f>COUNTIFS(配置清单!G:G,G314,配置清单!H:H,"TPM",配置清单!N:N,"在岗")+COUNTIFS(配置清单!G:G,G314,配置清单!H:H,"TC",配置清单!N:N,"在岗")</f>
        <v>0</v>
      </c>
      <c r="AJ314" s="61" t="str">
        <f t="shared" si="239"/>
        <v>NA</v>
      </c>
      <c r="AK314" s="60">
        <f>COUNTIFS(配置清单!G:G,G314,配置清单!H:H,"TPM",配置清单!N:N,"在岗",配置清单!P:P,"&lt;&gt;暂不胜任")+COUNTIFS(配置清单!G:G,G314,配置清单!H:H,"TC",配置清单!N:N,"在岗",配置清单!P:P,"&lt;&gt;暂不胜任")</f>
        <v>0</v>
      </c>
      <c r="AL314" s="61" t="str">
        <f t="shared" si="240"/>
        <v>NA</v>
      </c>
      <c r="AM314" s="60">
        <f>COUNTIFS(配置清单!G:G,G314,配置清单!H:H,"TSE",配置清单!N:N,"在岗")</f>
        <v>0</v>
      </c>
      <c r="AN314" s="61" t="str">
        <f t="shared" si="241"/>
        <v>NA</v>
      </c>
      <c r="AO314" s="60">
        <f>COUNTIFS(配置清单!G:G,G314,配置清单!H:H,"TSE",配置清单!N:N,"在岗",配置清单!P:P,"&lt;&gt;暂不胜任")</f>
        <v>0</v>
      </c>
      <c r="AP314" s="61" t="str">
        <f t="shared" si="242"/>
        <v>NA</v>
      </c>
      <c r="AQ314" s="60">
        <f>COUNTIFS(配置清单!$G:$G,G314,配置清单!H:H,"QA",配置清单!N:N,"在岗")</f>
        <v>1</v>
      </c>
      <c r="AR314" s="61">
        <f t="shared" si="243"/>
        <v>1</v>
      </c>
      <c r="AS314" s="60">
        <f>COUNTIFS(配置清单!$G:$G,G314,配置清单!$H:$H,"QA",配置清单!$N:$N,"在岗",配置清单!$P:$P,"&lt;&gt;暂不胜任")</f>
        <v>1</v>
      </c>
      <c r="AT314" s="61">
        <f t="shared" si="244"/>
        <v>1</v>
      </c>
      <c r="AU314" s="60">
        <f>COUNTIFS(配置清单!G:G,规划及评估!G314,配置清单!H:H,"BA",配置清单!N:N,"在岗")</f>
        <v>0</v>
      </c>
      <c r="AV314" s="61" t="str">
        <f t="shared" si="245"/>
        <v>NA</v>
      </c>
      <c r="AW314" s="60">
        <f>COUNTIFS(配置清单!G:G,G314,配置清单!H:H,"BA",配置清单!N:N,"在岗",配置清单!P:P,"&lt;&gt;暂不胜任")</f>
        <v>0</v>
      </c>
      <c r="AX314" s="61" t="str">
        <f t="shared" si="246"/>
        <v>NA</v>
      </c>
      <c r="AY314" s="60">
        <f>COUNTIFS(配置清单!G:G,规划及评估!G314,配置清单!H:H,"IA",配置清单!N:N,"在岗")</f>
        <v>0</v>
      </c>
      <c r="AZ314" s="61" t="str">
        <f t="shared" si="247"/>
        <v>NA</v>
      </c>
      <c r="BA314" s="60">
        <f>COUNTIFS(配置清单!G:G,G314,配置清单!H:H,"IA",配置清单!N:N,"在岗",配置清单!P:P,"&lt;&gt;暂不胜任")</f>
        <v>0</v>
      </c>
      <c r="BB314" s="61" t="str">
        <f t="shared" si="248"/>
        <v>NA</v>
      </c>
      <c r="BC314" s="60">
        <f>COUNTIFS(配置清单!G:G,规划及评估!G314,配置清单!H:H,"产品经理",配置清单!N:N,"在岗")</f>
        <v>0</v>
      </c>
      <c r="BD314" s="61" t="str">
        <f t="shared" si="249"/>
        <v>NA</v>
      </c>
      <c r="BE314" s="60">
        <f>COUNTIFS(配置清单!G:G,G314,配置清单!H:H,"产品经理",配置清单!N:N,"在岗",配置清单!P:P,"&lt;&gt;暂不胜任")</f>
        <v>0</v>
      </c>
      <c r="BF314" s="61" t="str">
        <f t="shared" si="250"/>
        <v>NA</v>
      </c>
      <c r="BG314" s="63">
        <f t="shared" si="251"/>
        <v>2</v>
      </c>
      <c r="BH314" s="64">
        <f t="shared" si="252"/>
        <v>2</v>
      </c>
      <c r="BI314" s="64">
        <f t="shared" si="253"/>
        <v>2</v>
      </c>
      <c r="BJ314" s="64">
        <f t="shared" si="254"/>
        <v>1</v>
      </c>
      <c r="BK314" s="65">
        <f t="shared" si="255"/>
        <v>1</v>
      </c>
      <c r="BL314" s="66">
        <f t="shared" si="256"/>
        <v>0.5</v>
      </c>
      <c r="BM314" s="92">
        <f t="shared" si="257"/>
        <v>1</v>
      </c>
      <c r="BN314" s="92">
        <f t="shared" si="258"/>
        <v>0</v>
      </c>
      <c r="BO314" s="92">
        <f t="shared" si="259"/>
        <v>0</v>
      </c>
      <c r="BP314" s="92">
        <f t="shared" si="260"/>
        <v>0</v>
      </c>
      <c r="BQ314" s="92">
        <f t="shared" si="261"/>
        <v>0</v>
      </c>
      <c r="BR314" s="92">
        <f t="shared" si="262"/>
        <v>0</v>
      </c>
      <c r="BS314" s="92">
        <f t="shared" si="263"/>
        <v>0</v>
      </c>
      <c r="BT314" s="92">
        <f t="shared" si="264"/>
        <v>0</v>
      </c>
      <c r="BU314" s="92">
        <f t="shared" si="265"/>
        <v>0</v>
      </c>
      <c r="BV314" s="92">
        <f t="shared" si="266"/>
        <v>0</v>
      </c>
      <c r="BW314" s="92">
        <f t="shared" si="267"/>
        <v>1</v>
      </c>
      <c r="BX314" s="92">
        <f t="shared" si="268"/>
        <v>1</v>
      </c>
      <c r="BY314" s="92">
        <f t="shared" si="269"/>
        <v>0</v>
      </c>
      <c r="BZ314" s="92">
        <f t="shared" si="270"/>
        <v>0</v>
      </c>
      <c r="CA314" s="92">
        <f t="shared" si="271"/>
        <v>0</v>
      </c>
      <c r="CB314" s="92">
        <f t="shared" si="272"/>
        <v>0</v>
      </c>
      <c r="CC314" s="92">
        <f t="shared" si="273"/>
        <v>0</v>
      </c>
      <c r="CD314" s="92">
        <f t="shared" si="274"/>
        <v>0</v>
      </c>
    </row>
    <row r="315" spans="1:82" hidden="1">
      <c r="A315" s="34">
        <v>101</v>
      </c>
      <c r="B315" s="34" t="s">
        <v>954</v>
      </c>
      <c r="C315" s="34" t="s">
        <v>3993</v>
      </c>
      <c r="D315" s="34" t="s">
        <v>230</v>
      </c>
      <c r="E315" s="34" t="s">
        <v>4396</v>
      </c>
      <c r="F315" s="34" t="s">
        <v>4470</v>
      </c>
      <c r="G315" s="34" t="s">
        <v>4482</v>
      </c>
      <c r="H315" s="34" t="s">
        <v>4</v>
      </c>
      <c r="I315" s="34" t="s">
        <v>4</v>
      </c>
      <c r="J315" s="34" t="s">
        <v>34</v>
      </c>
      <c r="K315" s="34" t="s">
        <v>34</v>
      </c>
      <c r="L315" s="34" t="s">
        <v>5131</v>
      </c>
      <c r="M315" s="34" t="s">
        <v>4521</v>
      </c>
      <c r="N315" s="34">
        <v>1</v>
      </c>
      <c r="O315" s="34">
        <v>2</v>
      </c>
      <c r="P315" s="34">
        <v>0</v>
      </c>
      <c r="Q315" s="34">
        <v>0</v>
      </c>
      <c r="R315" s="34">
        <v>0</v>
      </c>
      <c r="S315" s="34">
        <v>1</v>
      </c>
      <c r="T315" s="34">
        <v>0</v>
      </c>
      <c r="U315" s="77">
        <v>0</v>
      </c>
      <c r="V315" s="34">
        <v>0</v>
      </c>
      <c r="W315" s="60">
        <f>COUNTIFS(配置清单!G:G,G315,配置清单!$H:$H,"PM",配置清单!$N:$N,"在岗")</f>
        <v>1</v>
      </c>
      <c r="X315" s="61">
        <f t="shared" si="233"/>
        <v>1</v>
      </c>
      <c r="Y315" s="60">
        <f>COUNTIFS(配置清单!$G:$G,G315,配置清单!$H:$H,"PM",配置清单!$N:$N,"在岗",配置清单!$P:$P,"&lt;&gt;暂不胜任")</f>
        <v>1</v>
      </c>
      <c r="Z315" s="61">
        <f t="shared" si="234"/>
        <v>1</v>
      </c>
      <c r="AA315" s="62">
        <f>COUNTIFS(配置清单!$G:$G,G315,配置清单!$H:$H,"SE",配置清单!$N:$N,"在岗")+COUNTIFS(配置清单!$G:$G,G315,配置清单!$H:$H,"SA",配置清单!$N:$N,"在岗")</f>
        <v>2</v>
      </c>
      <c r="AB315" s="61">
        <f t="shared" si="235"/>
        <v>1</v>
      </c>
      <c r="AC315" s="60">
        <f>COUNTIFS(配置清单!$G:$G,G315,配置清单!$H:$H,"SE",配置清单!$N:$N,"在岗",配置清单!$P:$P,"&lt;&gt;暂不胜任")+COUNTIFS(配置清单!$G:$G,G315,配置清单!$H:$H,"SA",配置清单!$N:$N,"在岗",配置清单!$P:$P,"&lt;&gt;暂不胜任")</f>
        <v>2</v>
      </c>
      <c r="AD315" s="61">
        <f t="shared" si="236"/>
        <v>1</v>
      </c>
      <c r="AE315" s="60">
        <f>COUNTIFS(配置清单!$G:$G,G315,配置清单!H:H,"MDE",配置清单!N:N,"在岗")</f>
        <v>0</v>
      </c>
      <c r="AF315" s="61" t="str">
        <f t="shared" si="237"/>
        <v>NA</v>
      </c>
      <c r="AG315" s="60">
        <f>COUNTIFS(配置清单!$G:$G,G315,配置清单!$H:$H,"MDE",配置清单!$N:$N,"在岗",配置清单!$P:$P,"&lt;&gt;暂不胜任")</f>
        <v>0</v>
      </c>
      <c r="AH315" s="61" t="str">
        <f t="shared" si="238"/>
        <v>NA</v>
      </c>
      <c r="AI315" s="62">
        <f>COUNTIFS(配置清单!G:G,G315,配置清单!H:H,"TPM",配置清单!N:N,"在岗")+COUNTIFS(配置清单!G:G,G315,配置清单!H:H,"TC",配置清单!N:N,"在岗")</f>
        <v>0</v>
      </c>
      <c r="AJ315" s="61" t="str">
        <f t="shared" si="239"/>
        <v>NA</v>
      </c>
      <c r="AK315" s="60">
        <f>COUNTIFS(配置清单!G:G,G315,配置清单!H:H,"TPM",配置清单!N:N,"在岗",配置清单!P:P,"&lt;&gt;暂不胜任")+COUNTIFS(配置清单!G:G,G315,配置清单!H:H,"TC",配置清单!N:N,"在岗",配置清单!P:P,"&lt;&gt;暂不胜任")</f>
        <v>0</v>
      </c>
      <c r="AL315" s="61" t="str">
        <f t="shared" si="240"/>
        <v>NA</v>
      </c>
      <c r="AM315" s="60">
        <f>COUNTIFS(配置清单!G:G,G315,配置清单!H:H,"TSE",配置清单!N:N,"在岗")</f>
        <v>0</v>
      </c>
      <c r="AN315" s="61" t="str">
        <f t="shared" si="241"/>
        <v>NA</v>
      </c>
      <c r="AO315" s="60">
        <f>COUNTIFS(配置清单!G:G,G315,配置清单!H:H,"TSE",配置清单!N:N,"在岗",配置清单!P:P,"&lt;&gt;暂不胜任")</f>
        <v>0</v>
      </c>
      <c r="AP315" s="61" t="str">
        <f t="shared" si="242"/>
        <v>NA</v>
      </c>
      <c r="AQ315" s="60">
        <f>COUNTIFS(配置清单!$G:$G,G315,配置清单!H:H,"QA",配置清单!N:N,"在岗")</f>
        <v>1</v>
      </c>
      <c r="AR315" s="61">
        <f t="shared" si="243"/>
        <v>1</v>
      </c>
      <c r="AS315" s="60">
        <f>COUNTIFS(配置清单!$G:$G,G315,配置清单!$H:$H,"QA",配置清单!$N:$N,"在岗",配置清单!$P:$P,"&lt;&gt;暂不胜任")</f>
        <v>1</v>
      </c>
      <c r="AT315" s="61">
        <f t="shared" si="244"/>
        <v>1</v>
      </c>
      <c r="AU315" s="60">
        <f>COUNTIFS(配置清单!G:G,规划及评估!G315,配置清单!H:H,"BA",配置清单!N:N,"在岗")</f>
        <v>0</v>
      </c>
      <c r="AV315" s="61" t="str">
        <f t="shared" si="245"/>
        <v>NA</v>
      </c>
      <c r="AW315" s="60">
        <f>COUNTIFS(配置清单!G:G,G315,配置清单!H:H,"BA",配置清单!N:N,"在岗",配置清单!P:P,"&lt;&gt;暂不胜任")</f>
        <v>0</v>
      </c>
      <c r="AX315" s="61" t="str">
        <f t="shared" si="246"/>
        <v>NA</v>
      </c>
      <c r="AY315" s="60">
        <f>COUNTIFS(配置清单!G:G,规划及评估!G315,配置清单!H:H,"IA",配置清单!N:N,"在岗")</f>
        <v>0</v>
      </c>
      <c r="AZ315" s="61" t="str">
        <f t="shared" si="247"/>
        <v>NA</v>
      </c>
      <c r="BA315" s="60">
        <f>COUNTIFS(配置清单!G:G,G315,配置清单!H:H,"IA",配置清单!N:N,"在岗",配置清单!P:P,"&lt;&gt;暂不胜任")</f>
        <v>0</v>
      </c>
      <c r="BB315" s="61" t="str">
        <f t="shared" si="248"/>
        <v>NA</v>
      </c>
      <c r="BC315" s="60">
        <f>COUNTIFS(配置清单!G:G,规划及评估!G315,配置清单!H:H,"产品经理",配置清单!N:N,"在岗")</f>
        <v>0</v>
      </c>
      <c r="BD315" s="61" t="str">
        <f t="shared" si="249"/>
        <v>NA</v>
      </c>
      <c r="BE315" s="60">
        <f>COUNTIFS(配置清单!G:G,G315,配置清单!H:H,"产品经理",配置清单!N:N,"在岗",配置清单!P:P,"&lt;&gt;暂不胜任")</f>
        <v>0</v>
      </c>
      <c r="BF315" s="61" t="str">
        <f t="shared" si="250"/>
        <v>NA</v>
      </c>
      <c r="BG315" s="63">
        <f t="shared" si="251"/>
        <v>4</v>
      </c>
      <c r="BH315" s="64">
        <f t="shared" si="252"/>
        <v>4</v>
      </c>
      <c r="BI315" s="64">
        <f t="shared" si="253"/>
        <v>4</v>
      </c>
      <c r="BJ315" s="64">
        <f t="shared" si="254"/>
        <v>4</v>
      </c>
      <c r="BK315" s="65">
        <f t="shared" si="255"/>
        <v>1</v>
      </c>
      <c r="BL315" s="66">
        <f t="shared" si="256"/>
        <v>1</v>
      </c>
      <c r="BM315" s="92">
        <f t="shared" si="257"/>
        <v>1</v>
      </c>
      <c r="BN315" s="92">
        <f t="shared" si="258"/>
        <v>1</v>
      </c>
      <c r="BO315" s="92">
        <f t="shared" si="259"/>
        <v>2</v>
      </c>
      <c r="BP315" s="92">
        <f t="shared" si="260"/>
        <v>2</v>
      </c>
      <c r="BQ315" s="92">
        <f t="shared" si="261"/>
        <v>0</v>
      </c>
      <c r="BR315" s="92">
        <f t="shared" si="262"/>
        <v>0</v>
      </c>
      <c r="BS315" s="92">
        <f t="shared" si="263"/>
        <v>0</v>
      </c>
      <c r="BT315" s="92">
        <f t="shared" si="264"/>
        <v>0</v>
      </c>
      <c r="BU315" s="92">
        <f t="shared" si="265"/>
        <v>0</v>
      </c>
      <c r="BV315" s="92">
        <f t="shared" si="266"/>
        <v>0</v>
      </c>
      <c r="BW315" s="92">
        <f t="shared" si="267"/>
        <v>1</v>
      </c>
      <c r="BX315" s="92">
        <f t="shared" si="268"/>
        <v>1</v>
      </c>
      <c r="BY315" s="92">
        <f t="shared" si="269"/>
        <v>0</v>
      </c>
      <c r="BZ315" s="92">
        <f t="shared" si="270"/>
        <v>0</v>
      </c>
      <c r="CA315" s="92">
        <f t="shared" si="271"/>
        <v>0</v>
      </c>
      <c r="CB315" s="92">
        <f t="shared" si="272"/>
        <v>0</v>
      </c>
      <c r="CC315" s="92">
        <f t="shared" si="273"/>
        <v>0</v>
      </c>
      <c r="CD315" s="92">
        <f t="shared" si="274"/>
        <v>0</v>
      </c>
    </row>
    <row r="316" spans="1:82" hidden="1">
      <c r="A316" s="34">
        <v>102</v>
      </c>
      <c r="B316" s="34" t="s">
        <v>954</v>
      </c>
      <c r="C316" s="34" t="s">
        <v>3993</v>
      </c>
      <c r="D316" s="34" t="s">
        <v>230</v>
      </c>
      <c r="E316" s="34" t="s">
        <v>4396</v>
      </c>
      <c r="F316" s="34" t="s">
        <v>4402</v>
      </c>
      <c r="G316" s="34" t="s">
        <v>4403</v>
      </c>
      <c r="H316" s="34" t="s">
        <v>4</v>
      </c>
      <c r="I316" s="34" t="s">
        <v>4</v>
      </c>
      <c r="J316" s="34" t="s">
        <v>34</v>
      </c>
      <c r="K316" s="34" t="s">
        <v>34</v>
      </c>
      <c r="L316" s="34" t="s">
        <v>5130</v>
      </c>
      <c r="M316" s="34" t="s">
        <v>4519</v>
      </c>
      <c r="N316" s="34">
        <v>2</v>
      </c>
      <c r="O316" s="34">
        <v>0</v>
      </c>
      <c r="P316" s="34">
        <v>0</v>
      </c>
      <c r="Q316" s="34">
        <v>0</v>
      </c>
      <c r="R316" s="34">
        <v>0</v>
      </c>
      <c r="S316" s="34">
        <v>1</v>
      </c>
      <c r="T316" s="34">
        <v>0</v>
      </c>
      <c r="U316" s="77">
        <v>0</v>
      </c>
      <c r="V316" s="34">
        <v>0</v>
      </c>
      <c r="W316" s="60">
        <f>COUNTIFS(配置清单!G:G,G316,配置清单!$H:$H,"PM",配置清单!$N:$N,"在岗")</f>
        <v>0</v>
      </c>
      <c r="X316" s="61">
        <f t="shared" si="233"/>
        <v>0</v>
      </c>
      <c r="Y316" s="60">
        <f>COUNTIFS(配置清单!$G:$G,G316,配置清单!$H:$H,"PM",配置清单!$N:$N,"在岗",配置清单!$P:$P,"&lt;&gt;暂不胜任")</f>
        <v>0</v>
      </c>
      <c r="Z316" s="61">
        <f t="shared" si="234"/>
        <v>0</v>
      </c>
      <c r="AA316" s="62">
        <f>COUNTIFS(配置清单!$G:$G,G316,配置清单!$H:$H,"SE",配置清单!$N:$N,"在岗")+COUNTIFS(配置清单!$G:$G,G316,配置清单!$H:$H,"SA",配置清单!$N:$N,"在岗")</f>
        <v>0</v>
      </c>
      <c r="AB316" s="61" t="str">
        <f t="shared" si="235"/>
        <v>NA</v>
      </c>
      <c r="AC316" s="60">
        <f>COUNTIFS(配置清单!$G:$G,G316,配置清单!$H:$H,"SE",配置清单!$N:$N,"在岗",配置清单!$P:$P,"&lt;&gt;暂不胜任")+COUNTIFS(配置清单!$G:$G,G316,配置清单!$H:$H,"SA",配置清单!$N:$N,"在岗",配置清单!$P:$P,"&lt;&gt;暂不胜任")</f>
        <v>0</v>
      </c>
      <c r="AD316" s="61" t="str">
        <f t="shared" si="236"/>
        <v>NA</v>
      </c>
      <c r="AE316" s="60">
        <f>COUNTIFS(配置清单!$G:$G,G316,配置清单!H:H,"MDE",配置清单!N:N,"在岗")</f>
        <v>0</v>
      </c>
      <c r="AF316" s="61" t="str">
        <f t="shared" si="237"/>
        <v>NA</v>
      </c>
      <c r="AG316" s="60">
        <f>COUNTIFS(配置清单!$G:$G,G316,配置清单!$H:$H,"MDE",配置清单!$N:$N,"在岗",配置清单!$P:$P,"&lt;&gt;暂不胜任")</f>
        <v>0</v>
      </c>
      <c r="AH316" s="61" t="str">
        <f t="shared" si="238"/>
        <v>NA</v>
      </c>
      <c r="AI316" s="62">
        <f>COUNTIFS(配置清单!G:G,G316,配置清单!H:H,"TPM",配置清单!N:N,"在岗")+COUNTIFS(配置清单!G:G,G316,配置清单!H:H,"TC",配置清单!N:N,"在岗")</f>
        <v>0</v>
      </c>
      <c r="AJ316" s="61" t="str">
        <f t="shared" si="239"/>
        <v>NA</v>
      </c>
      <c r="AK316" s="60">
        <f>COUNTIFS(配置清单!G:G,G316,配置清单!H:H,"TPM",配置清单!N:N,"在岗",配置清单!P:P,"&lt;&gt;暂不胜任")+COUNTIFS(配置清单!G:G,G316,配置清单!H:H,"TC",配置清单!N:N,"在岗",配置清单!P:P,"&lt;&gt;暂不胜任")</f>
        <v>0</v>
      </c>
      <c r="AL316" s="61" t="str">
        <f t="shared" si="240"/>
        <v>NA</v>
      </c>
      <c r="AM316" s="60">
        <f>COUNTIFS(配置清单!G:G,G316,配置清单!H:H,"TSE",配置清单!N:N,"在岗")</f>
        <v>0</v>
      </c>
      <c r="AN316" s="61" t="str">
        <f t="shared" si="241"/>
        <v>NA</v>
      </c>
      <c r="AO316" s="60">
        <f>COUNTIFS(配置清单!G:G,G316,配置清单!H:H,"TSE",配置清单!N:N,"在岗",配置清单!P:P,"&lt;&gt;暂不胜任")</f>
        <v>0</v>
      </c>
      <c r="AP316" s="61" t="str">
        <f t="shared" si="242"/>
        <v>NA</v>
      </c>
      <c r="AQ316" s="60">
        <f>COUNTIFS(配置清单!$G:$G,G316,配置清单!H:H,"QA",配置清单!N:N,"在岗")</f>
        <v>1</v>
      </c>
      <c r="AR316" s="61">
        <f t="shared" si="243"/>
        <v>1</v>
      </c>
      <c r="AS316" s="60">
        <f>COUNTIFS(配置清单!$G:$G,G316,配置清单!$H:$H,"QA",配置清单!$N:$N,"在岗",配置清单!$P:$P,"&lt;&gt;暂不胜任")</f>
        <v>1</v>
      </c>
      <c r="AT316" s="61">
        <f t="shared" si="244"/>
        <v>1</v>
      </c>
      <c r="AU316" s="60">
        <f>COUNTIFS(配置清单!G:G,规划及评估!G316,配置清单!H:H,"BA",配置清单!N:N,"在岗")</f>
        <v>0</v>
      </c>
      <c r="AV316" s="61" t="str">
        <f t="shared" si="245"/>
        <v>NA</v>
      </c>
      <c r="AW316" s="60">
        <f>COUNTIFS(配置清单!G:G,G316,配置清单!H:H,"BA",配置清单!N:N,"在岗",配置清单!P:P,"&lt;&gt;暂不胜任")</f>
        <v>0</v>
      </c>
      <c r="AX316" s="61" t="str">
        <f t="shared" si="246"/>
        <v>NA</v>
      </c>
      <c r="AY316" s="60">
        <f>COUNTIFS(配置清单!G:G,规划及评估!G316,配置清单!H:H,"IA",配置清单!N:N,"在岗")</f>
        <v>0</v>
      </c>
      <c r="AZ316" s="61" t="str">
        <f t="shared" si="247"/>
        <v>NA</v>
      </c>
      <c r="BA316" s="60">
        <f>COUNTIFS(配置清单!G:G,G316,配置清单!H:H,"IA",配置清单!N:N,"在岗",配置清单!P:P,"&lt;&gt;暂不胜任")</f>
        <v>0</v>
      </c>
      <c r="BB316" s="61" t="str">
        <f t="shared" si="248"/>
        <v>NA</v>
      </c>
      <c r="BC316" s="60">
        <f>COUNTIFS(配置清单!G:G,规划及评估!G316,配置清单!H:H,"产品经理",配置清单!N:N,"在岗")</f>
        <v>0</v>
      </c>
      <c r="BD316" s="61" t="str">
        <f t="shared" si="249"/>
        <v>NA</v>
      </c>
      <c r="BE316" s="60">
        <f>COUNTIFS(配置清单!G:G,G316,配置清单!H:H,"产品经理",配置清单!N:N,"在岗",配置清单!P:P,"&lt;&gt;暂不胜任")</f>
        <v>0</v>
      </c>
      <c r="BF316" s="61" t="str">
        <f t="shared" si="250"/>
        <v>NA</v>
      </c>
      <c r="BG316" s="63">
        <f t="shared" si="251"/>
        <v>3</v>
      </c>
      <c r="BH316" s="64">
        <f t="shared" si="252"/>
        <v>1</v>
      </c>
      <c r="BI316" s="64">
        <f t="shared" si="253"/>
        <v>1</v>
      </c>
      <c r="BJ316" s="64">
        <f t="shared" si="254"/>
        <v>1</v>
      </c>
      <c r="BK316" s="65">
        <f t="shared" si="255"/>
        <v>0.33333333333333331</v>
      </c>
      <c r="BL316" s="66">
        <f t="shared" si="256"/>
        <v>1</v>
      </c>
      <c r="BM316" s="92">
        <f t="shared" si="257"/>
        <v>0</v>
      </c>
      <c r="BN316" s="92">
        <f t="shared" si="258"/>
        <v>0</v>
      </c>
      <c r="BO316" s="92">
        <f t="shared" si="259"/>
        <v>0</v>
      </c>
      <c r="BP316" s="92">
        <f t="shared" si="260"/>
        <v>0</v>
      </c>
      <c r="BQ316" s="92">
        <f t="shared" si="261"/>
        <v>0</v>
      </c>
      <c r="BR316" s="92">
        <f t="shared" si="262"/>
        <v>0</v>
      </c>
      <c r="BS316" s="92">
        <f t="shared" si="263"/>
        <v>0</v>
      </c>
      <c r="BT316" s="92">
        <f t="shared" si="264"/>
        <v>0</v>
      </c>
      <c r="BU316" s="92">
        <f t="shared" si="265"/>
        <v>0</v>
      </c>
      <c r="BV316" s="92">
        <f t="shared" si="266"/>
        <v>0</v>
      </c>
      <c r="BW316" s="92">
        <f t="shared" si="267"/>
        <v>1</v>
      </c>
      <c r="BX316" s="92">
        <f t="shared" si="268"/>
        <v>1</v>
      </c>
      <c r="BY316" s="92">
        <f t="shared" si="269"/>
        <v>0</v>
      </c>
      <c r="BZ316" s="92">
        <f t="shared" si="270"/>
        <v>0</v>
      </c>
      <c r="CA316" s="92">
        <f t="shared" si="271"/>
        <v>0</v>
      </c>
      <c r="CB316" s="92">
        <f t="shared" si="272"/>
        <v>0</v>
      </c>
      <c r="CC316" s="92">
        <f t="shared" si="273"/>
        <v>0</v>
      </c>
      <c r="CD316" s="92">
        <f t="shared" si="274"/>
        <v>0</v>
      </c>
    </row>
    <row r="317" spans="1:82" hidden="1">
      <c r="A317" s="34">
        <v>103</v>
      </c>
      <c r="B317" s="34" t="s">
        <v>954</v>
      </c>
      <c r="C317" s="34" t="s">
        <v>3993</v>
      </c>
      <c r="D317" s="34" t="s">
        <v>230</v>
      </c>
      <c r="E317" s="34" t="s">
        <v>4396</v>
      </c>
      <c r="F317" s="34" t="s">
        <v>3470</v>
      </c>
      <c r="G317" s="34" t="s">
        <v>4411</v>
      </c>
      <c r="H317" s="34" t="s">
        <v>4</v>
      </c>
      <c r="I317" s="34" t="s">
        <v>4</v>
      </c>
      <c r="J317" s="34" t="s">
        <v>34</v>
      </c>
      <c r="K317" s="34" t="s">
        <v>34</v>
      </c>
      <c r="L317" s="34" t="s">
        <v>5130</v>
      </c>
      <c r="M317" s="34" t="s">
        <v>4519</v>
      </c>
      <c r="N317" s="34">
        <v>1</v>
      </c>
      <c r="O317" s="34">
        <v>0</v>
      </c>
      <c r="P317" s="34">
        <v>0</v>
      </c>
      <c r="Q317" s="34">
        <v>0</v>
      </c>
      <c r="R317" s="34">
        <v>0</v>
      </c>
      <c r="S317" s="34">
        <v>1</v>
      </c>
      <c r="T317" s="34">
        <v>0</v>
      </c>
      <c r="U317" s="77">
        <v>0</v>
      </c>
      <c r="V317" s="34">
        <v>0</v>
      </c>
      <c r="W317" s="60">
        <f>COUNTIFS(配置清单!G:G,G317,配置清单!$H:$H,"PM",配置清单!$N:$N,"在岗")</f>
        <v>1</v>
      </c>
      <c r="X317" s="61">
        <f t="shared" si="233"/>
        <v>1</v>
      </c>
      <c r="Y317" s="60">
        <f>COUNTIFS(配置清单!$G:$G,G317,配置清单!$H:$H,"PM",配置清单!$N:$N,"在岗",配置清单!$P:$P,"&lt;&gt;暂不胜任")</f>
        <v>1</v>
      </c>
      <c r="Z317" s="61">
        <f t="shared" si="234"/>
        <v>1</v>
      </c>
      <c r="AA317" s="62">
        <f>COUNTIFS(配置清单!$G:$G,G317,配置清单!$H:$H,"SE",配置清单!$N:$N,"在岗")+COUNTIFS(配置清单!$G:$G,G317,配置清单!$H:$H,"SA",配置清单!$N:$N,"在岗")</f>
        <v>0</v>
      </c>
      <c r="AB317" s="61" t="str">
        <f t="shared" si="235"/>
        <v>NA</v>
      </c>
      <c r="AC317" s="60">
        <f>COUNTIFS(配置清单!$G:$G,G317,配置清单!$H:$H,"SE",配置清单!$N:$N,"在岗",配置清单!$P:$P,"&lt;&gt;暂不胜任")+COUNTIFS(配置清单!$G:$G,G317,配置清单!$H:$H,"SA",配置清单!$N:$N,"在岗",配置清单!$P:$P,"&lt;&gt;暂不胜任")</f>
        <v>0</v>
      </c>
      <c r="AD317" s="61" t="str">
        <f t="shared" si="236"/>
        <v>NA</v>
      </c>
      <c r="AE317" s="60">
        <f>COUNTIFS(配置清单!$G:$G,G317,配置清单!H:H,"MDE",配置清单!N:N,"在岗")</f>
        <v>0</v>
      </c>
      <c r="AF317" s="61" t="str">
        <f t="shared" si="237"/>
        <v>NA</v>
      </c>
      <c r="AG317" s="60">
        <f>COUNTIFS(配置清单!$G:$G,G317,配置清单!$H:$H,"MDE",配置清单!$N:$N,"在岗",配置清单!$P:$P,"&lt;&gt;暂不胜任")</f>
        <v>0</v>
      </c>
      <c r="AH317" s="61" t="str">
        <f t="shared" si="238"/>
        <v>NA</v>
      </c>
      <c r="AI317" s="62">
        <f>COUNTIFS(配置清单!G:G,G317,配置清单!H:H,"TPM",配置清单!N:N,"在岗")+COUNTIFS(配置清单!G:G,G317,配置清单!H:H,"TC",配置清单!N:N,"在岗")</f>
        <v>0</v>
      </c>
      <c r="AJ317" s="61" t="str">
        <f t="shared" si="239"/>
        <v>NA</v>
      </c>
      <c r="AK317" s="60">
        <f>COUNTIFS(配置清单!G:G,G317,配置清单!H:H,"TPM",配置清单!N:N,"在岗",配置清单!P:P,"&lt;&gt;暂不胜任")+COUNTIFS(配置清单!G:G,G317,配置清单!H:H,"TC",配置清单!N:N,"在岗",配置清单!P:P,"&lt;&gt;暂不胜任")</f>
        <v>0</v>
      </c>
      <c r="AL317" s="61" t="str">
        <f t="shared" si="240"/>
        <v>NA</v>
      </c>
      <c r="AM317" s="60">
        <f>COUNTIFS(配置清单!G:G,G317,配置清单!H:H,"TSE",配置清单!N:N,"在岗")</f>
        <v>0</v>
      </c>
      <c r="AN317" s="61" t="str">
        <f t="shared" si="241"/>
        <v>NA</v>
      </c>
      <c r="AO317" s="60">
        <f>COUNTIFS(配置清单!G:G,G317,配置清单!H:H,"TSE",配置清单!N:N,"在岗",配置清单!P:P,"&lt;&gt;暂不胜任")</f>
        <v>0</v>
      </c>
      <c r="AP317" s="61" t="str">
        <f t="shared" si="242"/>
        <v>NA</v>
      </c>
      <c r="AQ317" s="60">
        <f>COUNTIFS(配置清单!$G:$G,G317,配置清单!H:H,"QA",配置清单!N:N,"在岗")</f>
        <v>1</v>
      </c>
      <c r="AR317" s="61">
        <f t="shared" si="243"/>
        <v>1</v>
      </c>
      <c r="AS317" s="60">
        <f>COUNTIFS(配置清单!$G:$G,G317,配置清单!$H:$H,"QA",配置清单!$N:$N,"在岗",配置清单!$P:$P,"&lt;&gt;暂不胜任")</f>
        <v>1</v>
      </c>
      <c r="AT317" s="61">
        <f t="shared" si="244"/>
        <v>1</v>
      </c>
      <c r="AU317" s="60">
        <f>COUNTIFS(配置清单!G:G,规划及评估!G317,配置清单!H:H,"BA",配置清单!N:N,"在岗")</f>
        <v>0</v>
      </c>
      <c r="AV317" s="61" t="str">
        <f t="shared" si="245"/>
        <v>NA</v>
      </c>
      <c r="AW317" s="60">
        <f>COUNTIFS(配置清单!G:G,G317,配置清单!H:H,"BA",配置清单!N:N,"在岗",配置清单!P:P,"&lt;&gt;暂不胜任")</f>
        <v>0</v>
      </c>
      <c r="AX317" s="61" t="str">
        <f t="shared" si="246"/>
        <v>NA</v>
      </c>
      <c r="AY317" s="60">
        <f>COUNTIFS(配置清单!G:G,规划及评估!G317,配置清单!H:H,"IA",配置清单!N:N,"在岗")</f>
        <v>0</v>
      </c>
      <c r="AZ317" s="61" t="str">
        <f t="shared" si="247"/>
        <v>NA</v>
      </c>
      <c r="BA317" s="60">
        <f>COUNTIFS(配置清单!G:G,G317,配置清单!H:H,"IA",配置清单!N:N,"在岗",配置清单!P:P,"&lt;&gt;暂不胜任")</f>
        <v>0</v>
      </c>
      <c r="BB317" s="61" t="str">
        <f t="shared" si="248"/>
        <v>NA</v>
      </c>
      <c r="BC317" s="60">
        <f>COUNTIFS(配置清单!G:G,规划及评估!G317,配置清单!H:H,"产品经理",配置清单!N:N,"在岗")</f>
        <v>0</v>
      </c>
      <c r="BD317" s="61" t="str">
        <f t="shared" si="249"/>
        <v>NA</v>
      </c>
      <c r="BE317" s="60">
        <f>COUNTIFS(配置清单!G:G,G317,配置清单!H:H,"产品经理",配置清单!N:N,"在岗",配置清单!P:P,"&lt;&gt;暂不胜任")</f>
        <v>0</v>
      </c>
      <c r="BF317" s="61" t="str">
        <f t="shared" si="250"/>
        <v>NA</v>
      </c>
      <c r="BG317" s="63">
        <f t="shared" si="251"/>
        <v>2</v>
      </c>
      <c r="BH317" s="64">
        <f t="shared" si="252"/>
        <v>2</v>
      </c>
      <c r="BI317" s="64">
        <f t="shared" si="253"/>
        <v>2</v>
      </c>
      <c r="BJ317" s="64">
        <f t="shared" si="254"/>
        <v>2</v>
      </c>
      <c r="BK317" s="65">
        <f t="shared" si="255"/>
        <v>1</v>
      </c>
      <c r="BL317" s="66">
        <f t="shared" si="256"/>
        <v>1</v>
      </c>
      <c r="BM317" s="92">
        <f t="shared" si="257"/>
        <v>1</v>
      </c>
      <c r="BN317" s="92">
        <f t="shared" si="258"/>
        <v>1</v>
      </c>
      <c r="BO317" s="92">
        <f t="shared" si="259"/>
        <v>0</v>
      </c>
      <c r="BP317" s="92">
        <f t="shared" si="260"/>
        <v>0</v>
      </c>
      <c r="BQ317" s="92">
        <f t="shared" si="261"/>
        <v>0</v>
      </c>
      <c r="BR317" s="92">
        <f t="shared" si="262"/>
        <v>0</v>
      </c>
      <c r="BS317" s="92">
        <f t="shared" si="263"/>
        <v>0</v>
      </c>
      <c r="BT317" s="92">
        <f t="shared" si="264"/>
        <v>0</v>
      </c>
      <c r="BU317" s="92">
        <f t="shared" si="265"/>
        <v>0</v>
      </c>
      <c r="BV317" s="92">
        <f t="shared" si="266"/>
        <v>0</v>
      </c>
      <c r="BW317" s="92">
        <f t="shared" si="267"/>
        <v>1</v>
      </c>
      <c r="BX317" s="92">
        <f t="shared" si="268"/>
        <v>1</v>
      </c>
      <c r="BY317" s="92">
        <f t="shared" si="269"/>
        <v>0</v>
      </c>
      <c r="BZ317" s="92">
        <f t="shared" si="270"/>
        <v>0</v>
      </c>
      <c r="CA317" s="92">
        <f t="shared" si="271"/>
        <v>0</v>
      </c>
      <c r="CB317" s="92">
        <f t="shared" si="272"/>
        <v>0</v>
      </c>
      <c r="CC317" s="92">
        <f t="shared" si="273"/>
        <v>0</v>
      </c>
      <c r="CD317" s="92">
        <f t="shared" si="274"/>
        <v>0</v>
      </c>
    </row>
    <row r="318" spans="1:82" hidden="1">
      <c r="A318" s="34">
        <v>104</v>
      </c>
      <c r="B318" s="34" t="s">
        <v>954</v>
      </c>
      <c r="C318" s="34" t="s">
        <v>3993</v>
      </c>
      <c r="D318" s="34" t="s">
        <v>230</v>
      </c>
      <c r="E318" s="34" t="s">
        <v>4396</v>
      </c>
      <c r="F318" s="34" t="s">
        <v>4397</v>
      </c>
      <c r="G318" s="34" t="s">
        <v>4398</v>
      </c>
      <c r="H318" s="34" t="s">
        <v>7</v>
      </c>
      <c r="I318" s="34" t="s">
        <v>4</v>
      </c>
      <c r="J318" s="34" t="s">
        <v>195</v>
      </c>
      <c r="K318" s="34" t="s">
        <v>34</v>
      </c>
      <c r="L318" s="34" t="s">
        <v>5130</v>
      </c>
      <c r="M318" s="34" t="s">
        <v>4519</v>
      </c>
      <c r="N318" s="34">
        <v>1</v>
      </c>
      <c r="O318" s="34">
        <v>0</v>
      </c>
      <c r="P318" s="34">
        <v>0</v>
      </c>
      <c r="Q318" s="34">
        <v>0</v>
      </c>
      <c r="R318" s="34">
        <v>0</v>
      </c>
      <c r="S318" s="34">
        <v>1</v>
      </c>
      <c r="T318" s="34">
        <v>0</v>
      </c>
      <c r="U318" s="77">
        <v>0</v>
      </c>
      <c r="V318" s="34">
        <v>0</v>
      </c>
      <c r="W318" s="60">
        <f>COUNTIFS(配置清单!G:G,G318,配置清单!$H:$H,"PM",配置清单!$N:$N,"在岗")</f>
        <v>1</v>
      </c>
      <c r="X318" s="61">
        <f t="shared" si="233"/>
        <v>1</v>
      </c>
      <c r="Y318" s="60">
        <f>COUNTIFS(配置清单!$G:$G,G318,配置清单!$H:$H,"PM",配置清单!$N:$N,"在岗",配置清单!$P:$P,"&lt;&gt;暂不胜任")</f>
        <v>1</v>
      </c>
      <c r="Z318" s="61">
        <f t="shared" si="234"/>
        <v>1</v>
      </c>
      <c r="AA318" s="62">
        <f>COUNTIFS(配置清单!$G:$G,G318,配置清单!$H:$H,"SE",配置清单!$N:$N,"在岗")+COUNTIFS(配置清单!$G:$G,G318,配置清单!$H:$H,"SA",配置清单!$N:$N,"在岗")</f>
        <v>0</v>
      </c>
      <c r="AB318" s="61" t="str">
        <f t="shared" si="235"/>
        <v>NA</v>
      </c>
      <c r="AC318" s="60">
        <f>COUNTIFS(配置清单!$G:$G,G318,配置清单!$H:$H,"SE",配置清单!$N:$N,"在岗",配置清单!$P:$P,"&lt;&gt;暂不胜任")+COUNTIFS(配置清单!$G:$G,G318,配置清单!$H:$H,"SA",配置清单!$N:$N,"在岗",配置清单!$P:$P,"&lt;&gt;暂不胜任")</f>
        <v>0</v>
      </c>
      <c r="AD318" s="61" t="str">
        <f t="shared" si="236"/>
        <v>NA</v>
      </c>
      <c r="AE318" s="60">
        <f>COUNTIFS(配置清单!$G:$G,G318,配置清单!H:H,"MDE",配置清单!N:N,"在岗")</f>
        <v>0</v>
      </c>
      <c r="AF318" s="61" t="str">
        <f t="shared" si="237"/>
        <v>NA</v>
      </c>
      <c r="AG318" s="60">
        <f>COUNTIFS(配置清单!$G:$G,G318,配置清单!$H:$H,"MDE",配置清单!$N:$N,"在岗",配置清单!$P:$P,"&lt;&gt;暂不胜任")</f>
        <v>0</v>
      </c>
      <c r="AH318" s="61" t="str">
        <f t="shared" si="238"/>
        <v>NA</v>
      </c>
      <c r="AI318" s="62">
        <f>COUNTIFS(配置清单!G:G,G318,配置清单!H:H,"TPM",配置清单!N:N,"在岗")+COUNTIFS(配置清单!G:G,G318,配置清单!H:H,"TC",配置清单!N:N,"在岗")</f>
        <v>0</v>
      </c>
      <c r="AJ318" s="61" t="str">
        <f t="shared" si="239"/>
        <v>NA</v>
      </c>
      <c r="AK318" s="60">
        <f>COUNTIFS(配置清单!G:G,G318,配置清单!H:H,"TPM",配置清单!N:N,"在岗",配置清单!P:P,"&lt;&gt;暂不胜任")+COUNTIFS(配置清单!G:G,G318,配置清单!H:H,"TC",配置清单!N:N,"在岗",配置清单!P:P,"&lt;&gt;暂不胜任")</f>
        <v>0</v>
      </c>
      <c r="AL318" s="61" t="str">
        <f t="shared" si="240"/>
        <v>NA</v>
      </c>
      <c r="AM318" s="60">
        <f>COUNTIFS(配置清单!G:G,G318,配置清单!H:H,"TSE",配置清单!N:N,"在岗")</f>
        <v>0</v>
      </c>
      <c r="AN318" s="61" t="str">
        <f t="shared" si="241"/>
        <v>NA</v>
      </c>
      <c r="AO318" s="60">
        <f>COUNTIFS(配置清单!G:G,G318,配置清单!H:H,"TSE",配置清单!N:N,"在岗",配置清单!P:P,"&lt;&gt;暂不胜任")</f>
        <v>0</v>
      </c>
      <c r="AP318" s="61" t="str">
        <f t="shared" si="242"/>
        <v>NA</v>
      </c>
      <c r="AQ318" s="60">
        <f>COUNTIFS(配置清单!$G:$G,G318,配置清单!H:H,"QA",配置清单!N:N,"在岗")</f>
        <v>1</v>
      </c>
      <c r="AR318" s="61">
        <f t="shared" si="243"/>
        <v>1</v>
      </c>
      <c r="AS318" s="60">
        <f>COUNTIFS(配置清单!$G:$G,G318,配置清单!$H:$H,"QA",配置清单!$N:$N,"在岗",配置清单!$P:$P,"&lt;&gt;暂不胜任")</f>
        <v>1</v>
      </c>
      <c r="AT318" s="61">
        <f t="shared" si="244"/>
        <v>1</v>
      </c>
      <c r="AU318" s="60">
        <f>COUNTIFS(配置清单!G:G,规划及评估!G318,配置清单!H:H,"BA",配置清单!N:N,"在岗")</f>
        <v>0</v>
      </c>
      <c r="AV318" s="61" t="str">
        <f t="shared" si="245"/>
        <v>NA</v>
      </c>
      <c r="AW318" s="60">
        <f>COUNTIFS(配置清单!G:G,G318,配置清单!H:H,"BA",配置清单!N:N,"在岗",配置清单!P:P,"&lt;&gt;暂不胜任")</f>
        <v>0</v>
      </c>
      <c r="AX318" s="61" t="str">
        <f t="shared" si="246"/>
        <v>NA</v>
      </c>
      <c r="AY318" s="60">
        <f>COUNTIFS(配置清单!G:G,规划及评估!G318,配置清单!H:H,"IA",配置清单!N:N,"在岗")</f>
        <v>0</v>
      </c>
      <c r="AZ318" s="61" t="str">
        <f t="shared" si="247"/>
        <v>NA</v>
      </c>
      <c r="BA318" s="60">
        <f>COUNTIFS(配置清单!G:G,G318,配置清单!H:H,"IA",配置清单!N:N,"在岗",配置清单!P:P,"&lt;&gt;暂不胜任")</f>
        <v>0</v>
      </c>
      <c r="BB318" s="61" t="str">
        <f t="shared" si="248"/>
        <v>NA</v>
      </c>
      <c r="BC318" s="60">
        <f>COUNTIFS(配置清单!G:G,规划及评估!G318,配置清单!H:H,"产品经理",配置清单!N:N,"在岗")</f>
        <v>0</v>
      </c>
      <c r="BD318" s="61" t="str">
        <f t="shared" si="249"/>
        <v>NA</v>
      </c>
      <c r="BE318" s="60">
        <f>COUNTIFS(配置清单!G:G,G318,配置清单!H:H,"产品经理",配置清单!N:N,"在岗",配置清单!P:P,"&lt;&gt;暂不胜任")</f>
        <v>0</v>
      </c>
      <c r="BF318" s="61" t="str">
        <f t="shared" si="250"/>
        <v>NA</v>
      </c>
      <c r="BG318" s="63">
        <f t="shared" si="251"/>
        <v>2</v>
      </c>
      <c r="BH318" s="64">
        <f t="shared" si="252"/>
        <v>2</v>
      </c>
      <c r="BI318" s="64">
        <f t="shared" si="253"/>
        <v>2</v>
      </c>
      <c r="BJ318" s="64">
        <f t="shared" si="254"/>
        <v>2</v>
      </c>
      <c r="BK318" s="65">
        <f t="shared" si="255"/>
        <v>1</v>
      </c>
      <c r="BL318" s="66">
        <f t="shared" si="256"/>
        <v>1</v>
      </c>
      <c r="BM318" s="92">
        <f t="shared" si="257"/>
        <v>1</v>
      </c>
      <c r="BN318" s="92">
        <f t="shared" si="258"/>
        <v>1</v>
      </c>
      <c r="BO318" s="92">
        <f t="shared" si="259"/>
        <v>0</v>
      </c>
      <c r="BP318" s="92">
        <f t="shared" si="260"/>
        <v>0</v>
      </c>
      <c r="BQ318" s="92">
        <f t="shared" si="261"/>
        <v>0</v>
      </c>
      <c r="BR318" s="92">
        <f t="shared" si="262"/>
        <v>0</v>
      </c>
      <c r="BS318" s="92">
        <f t="shared" si="263"/>
        <v>0</v>
      </c>
      <c r="BT318" s="92">
        <f t="shared" si="264"/>
        <v>0</v>
      </c>
      <c r="BU318" s="92">
        <f t="shared" si="265"/>
        <v>0</v>
      </c>
      <c r="BV318" s="92">
        <f t="shared" si="266"/>
        <v>0</v>
      </c>
      <c r="BW318" s="92">
        <f t="shared" si="267"/>
        <v>1</v>
      </c>
      <c r="BX318" s="92">
        <f t="shared" si="268"/>
        <v>1</v>
      </c>
      <c r="BY318" s="92">
        <f t="shared" si="269"/>
        <v>0</v>
      </c>
      <c r="BZ318" s="92">
        <f t="shared" si="270"/>
        <v>0</v>
      </c>
      <c r="CA318" s="92">
        <f t="shared" si="271"/>
        <v>0</v>
      </c>
      <c r="CB318" s="92">
        <f t="shared" si="272"/>
        <v>0</v>
      </c>
      <c r="CC318" s="92">
        <f t="shared" si="273"/>
        <v>0</v>
      </c>
      <c r="CD318" s="92">
        <f t="shared" si="274"/>
        <v>0</v>
      </c>
    </row>
    <row r="319" spans="1:82" hidden="1">
      <c r="A319" s="34">
        <v>105</v>
      </c>
      <c r="B319" s="34" t="s">
        <v>954</v>
      </c>
      <c r="C319" s="34" t="s">
        <v>3993</v>
      </c>
      <c r="D319" s="34" t="s">
        <v>230</v>
      </c>
      <c r="E319" s="34" t="s">
        <v>4396</v>
      </c>
      <c r="F319" s="34" t="s">
        <v>4412</v>
      </c>
      <c r="G319" s="34" t="s">
        <v>4415</v>
      </c>
      <c r="H319" s="34" t="s">
        <v>7</v>
      </c>
      <c r="I319" s="34" t="s">
        <v>7</v>
      </c>
      <c r="J319" s="34" t="s">
        <v>195</v>
      </c>
      <c r="K319" s="34" t="s">
        <v>195</v>
      </c>
      <c r="L319" s="34" t="s">
        <v>5130</v>
      </c>
      <c r="M319" s="34" t="s">
        <v>4519</v>
      </c>
      <c r="N319" s="34">
        <v>1</v>
      </c>
      <c r="O319" s="34">
        <v>0</v>
      </c>
      <c r="P319" s="34">
        <v>0</v>
      </c>
      <c r="Q319" s="34">
        <v>0</v>
      </c>
      <c r="R319" s="34">
        <v>0</v>
      </c>
      <c r="S319" s="34">
        <v>1</v>
      </c>
      <c r="T319" s="34">
        <v>0</v>
      </c>
      <c r="U319" s="77">
        <v>0</v>
      </c>
      <c r="V319" s="34">
        <v>0</v>
      </c>
      <c r="W319" s="60">
        <f>COUNTIFS(配置清单!G:G,G319,配置清单!$H:$H,"PM",配置清单!$N:$N,"在岗")</f>
        <v>1</v>
      </c>
      <c r="X319" s="61">
        <f t="shared" si="233"/>
        <v>1</v>
      </c>
      <c r="Y319" s="60">
        <f>COUNTIFS(配置清单!$G:$G,G319,配置清单!$H:$H,"PM",配置清单!$N:$N,"在岗",配置清单!$P:$P,"&lt;&gt;暂不胜任")</f>
        <v>1</v>
      </c>
      <c r="Z319" s="61">
        <f t="shared" si="234"/>
        <v>1</v>
      </c>
      <c r="AA319" s="62">
        <f>COUNTIFS(配置清单!$G:$G,G319,配置清单!$H:$H,"SE",配置清单!$N:$N,"在岗")+COUNTIFS(配置清单!$G:$G,G319,配置清单!$H:$H,"SA",配置清单!$N:$N,"在岗")</f>
        <v>0</v>
      </c>
      <c r="AB319" s="61" t="str">
        <f t="shared" si="235"/>
        <v>NA</v>
      </c>
      <c r="AC319" s="60">
        <f>COUNTIFS(配置清单!$G:$G,G319,配置清单!$H:$H,"SE",配置清单!$N:$N,"在岗",配置清单!$P:$P,"&lt;&gt;暂不胜任")+COUNTIFS(配置清单!$G:$G,G319,配置清单!$H:$H,"SA",配置清单!$N:$N,"在岗",配置清单!$P:$P,"&lt;&gt;暂不胜任")</f>
        <v>0</v>
      </c>
      <c r="AD319" s="61" t="str">
        <f t="shared" si="236"/>
        <v>NA</v>
      </c>
      <c r="AE319" s="60">
        <f>COUNTIFS(配置清单!$G:$G,G319,配置清单!H:H,"MDE",配置清单!N:N,"在岗")</f>
        <v>0</v>
      </c>
      <c r="AF319" s="61" t="str">
        <f t="shared" si="237"/>
        <v>NA</v>
      </c>
      <c r="AG319" s="60">
        <f>COUNTIFS(配置清单!$G:$G,G319,配置清单!$H:$H,"MDE",配置清单!$N:$N,"在岗",配置清单!$P:$P,"&lt;&gt;暂不胜任")</f>
        <v>0</v>
      </c>
      <c r="AH319" s="61" t="str">
        <f t="shared" si="238"/>
        <v>NA</v>
      </c>
      <c r="AI319" s="62">
        <f>COUNTIFS(配置清单!G:G,G319,配置清单!H:H,"TPM",配置清单!N:N,"在岗")+COUNTIFS(配置清单!G:G,G319,配置清单!H:H,"TC",配置清单!N:N,"在岗")</f>
        <v>0</v>
      </c>
      <c r="AJ319" s="61" t="str">
        <f t="shared" si="239"/>
        <v>NA</v>
      </c>
      <c r="AK319" s="60">
        <f>COUNTIFS(配置清单!G:G,G319,配置清单!H:H,"TPM",配置清单!N:N,"在岗",配置清单!P:P,"&lt;&gt;暂不胜任")+COUNTIFS(配置清单!G:G,G319,配置清单!H:H,"TC",配置清单!N:N,"在岗",配置清单!P:P,"&lt;&gt;暂不胜任")</f>
        <v>0</v>
      </c>
      <c r="AL319" s="61" t="str">
        <f t="shared" si="240"/>
        <v>NA</v>
      </c>
      <c r="AM319" s="60">
        <f>COUNTIFS(配置清单!G:G,G319,配置清单!H:H,"TSE",配置清单!N:N,"在岗")</f>
        <v>0</v>
      </c>
      <c r="AN319" s="61" t="str">
        <f t="shared" si="241"/>
        <v>NA</v>
      </c>
      <c r="AO319" s="60">
        <f>COUNTIFS(配置清单!G:G,G319,配置清单!H:H,"TSE",配置清单!N:N,"在岗",配置清单!P:P,"&lt;&gt;暂不胜任")</f>
        <v>0</v>
      </c>
      <c r="AP319" s="61" t="str">
        <f t="shared" si="242"/>
        <v>NA</v>
      </c>
      <c r="AQ319" s="60">
        <f>COUNTIFS(配置清单!$G:$G,G319,配置清单!H:H,"QA",配置清单!N:N,"在岗")</f>
        <v>1</v>
      </c>
      <c r="AR319" s="61">
        <f t="shared" si="243"/>
        <v>1</v>
      </c>
      <c r="AS319" s="60">
        <f>COUNTIFS(配置清单!$G:$G,G319,配置清单!$H:$H,"QA",配置清单!$N:$N,"在岗",配置清单!$P:$P,"&lt;&gt;暂不胜任")</f>
        <v>1</v>
      </c>
      <c r="AT319" s="61">
        <f t="shared" si="244"/>
        <v>1</v>
      </c>
      <c r="AU319" s="60">
        <f>COUNTIFS(配置清单!G:G,规划及评估!G319,配置清单!H:H,"BA",配置清单!N:N,"在岗")</f>
        <v>0</v>
      </c>
      <c r="AV319" s="61" t="str">
        <f t="shared" si="245"/>
        <v>NA</v>
      </c>
      <c r="AW319" s="60">
        <f>COUNTIFS(配置清单!G:G,G319,配置清单!H:H,"BA",配置清单!N:N,"在岗",配置清单!P:P,"&lt;&gt;暂不胜任")</f>
        <v>0</v>
      </c>
      <c r="AX319" s="61" t="str">
        <f t="shared" si="246"/>
        <v>NA</v>
      </c>
      <c r="AY319" s="60">
        <f>COUNTIFS(配置清单!G:G,规划及评估!G319,配置清单!H:H,"IA",配置清单!N:N,"在岗")</f>
        <v>0</v>
      </c>
      <c r="AZ319" s="61" t="str">
        <f t="shared" si="247"/>
        <v>NA</v>
      </c>
      <c r="BA319" s="60">
        <f>COUNTIFS(配置清单!G:G,G319,配置清单!H:H,"IA",配置清单!N:N,"在岗",配置清单!P:P,"&lt;&gt;暂不胜任")</f>
        <v>0</v>
      </c>
      <c r="BB319" s="61" t="str">
        <f t="shared" si="248"/>
        <v>NA</v>
      </c>
      <c r="BC319" s="60">
        <f>COUNTIFS(配置清单!G:G,规划及评估!G319,配置清单!H:H,"产品经理",配置清单!N:N,"在岗")</f>
        <v>0</v>
      </c>
      <c r="BD319" s="61" t="str">
        <f t="shared" si="249"/>
        <v>NA</v>
      </c>
      <c r="BE319" s="60">
        <f>COUNTIFS(配置清单!G:G,G319,配置清单!H:H,"产品经理",配置清单!N:N,"在岗",配置清单!P:P,"&lt;&gt;暂不胜任")</f>
        <v>0</v>
      </c>
      <c r="BF319" s="61" t="str">
        <f t="shared" si="250"/>
        <v>NA</v>
      </c>
      <c r="BG319" s="63">
        <f t="shared" si="251"/>
        <v>2</v>
      </c>
      <c r="BH319" s="64">
        <f t="shared" si="252"/>
        <v>2</v>
      </c>
      <c r="BI319" s="64">
        <f t="shared" si="253"/>
        <v>2</v>
      </c>
      <c r="BJ319" s="64">
        <f t="shared" si="254"/>
        <v>2</v>
      </c>
      <c r="BK319" s="65">
        <f t="shared" si="255"/>
        <v>1</v>
      </c>
      <c r="BL319" s="66">
        <f t="shared" si="256"/>
        <v>1</v>
      </c>
      <c r="BM319" s="92">
        <f t="shared" si="257"/>
        <v>1</v>
      </c>
      <c r="BN319" s="92">
        <f t="shared" si="258"/>
        <v>1</v>
      </c>
      <c r="BO319" s="92">
        <f t="shared" si="259"/>
        <v>0</v>
      </c>
      <c r="BP319" s="92">
        <f t="shared" si="260"/>
        <v>0</v>
      </c>
      <c r="BQ319" s="92">
        <f t="shared" si="261"/>
        <v>0</v>
      </c>
      <c r="BR319" s="92">
        <f t="shared" si="262"/>
        <v>0</v>
      </c>
      <c r="BS319" s="92">
        <f t="shared" si="263"/>
        <v>0</v>
      </c>
      <c r="BT319" s="92">
        <f t="shared" si="264"/>
        <v>0</v>
      </c>
      <c r="BU319" s="92">
        <f t="shared" si="265"/>
        <v>0</v>
      </c>
      <c r="BV319" s="92">
        <f t="shared" si="266"/>
        <v>0</v>
      </c>
      <c r="BW319" s="92">
        <f t="shared" si="267"/>
        <v>1</v>
      </c>
      <c r="BX319" s="92">
        <f t="shared" si="268"/>
        <v>1</v>
      </c>
      <c r="BY319" s="92">
        <f t="shared" si="269"/>
        <v>0</v>
      </c>
      <c r="BZ319" s="92">
        <f t="shared" si="270"/>
        <v>0</v>
      </c>
      <c r="CA319" s="92">
        <f t="shared" si="271"/>
        <v>0</v>
      </c>
      <c r="CB319" s="92">
        <f t="shared" si="272"/>
        <v>0</v>
      </c>
      <c r="CC319" s="92">
        <f t="shared" si="273"/>
        <v>0</v>
      </c>
      <c r="CD319" s="92">
        <f t="shared" si="274"/>
        <v>0</v>
      </c>
    </row>
    <row r="320" spans="1:82" hidden="1">
      <c r="A320" s="34">
        <v>106</v>
      </c>
      <c r="B320" s="34" t="s">
        <v>954</v>
      </c>
      <c r="C320" s="34" t="s">
        <v>3993</v>
      </c>
      <c r="D320" s="34" t="s">
        <v>230</v>
      </c>
      <c r="E320" s="34" t="s">
        <v>4396</v>
      </c>
      <c r="F320" s="34" t="s">
        <v>4517</v>
      </c>
      <c r="G320" s="34" t="s">
        <v>4516</v>
      </c>
      <c r="H320" s="34" t="s">
        <v>4</v>
      </c>
      <c r="I320" s="34" t="s">
        <v>4</v>
      </c>
      <c r="J320" s="34" t="s">
        <v>34</v>
      </c>
      <c r="K320" s="34" t="s">
        <v>34</v>
      </c>
      <c r="L320" s="34" t="s">
        <v>5130</v>
      </c>
      <c r="M320" s="34" t="s">
        <v>4521</v>
      </c>
      <c r="N320" s="34">
        <v>1</v>
      </c>
      <c r="O320" s="34">
        <v>0</v>
      </c>
      <c r="P320" s="34">
        <v>0</v>
      </c>
      <c r="Q320" s="34">
        <v>0</v>
      </c>
      <c r="R320" s="34">
        <v>0</v>
      </c>
      <c r="S320" s="34">
        <v>1</v>
      </c>
      <c r="T320" s="34">
        <v>0</v>
      </c>
      <c r="U320" s="77">
        <v>0</v>
      </c>
      <c r="V320" s="34">
        <v>0</v>
      </c>
      <c r="W320" s="60">
        <f>COUNTIFS(配置清单!G:G,G320,配置清单!$H:$H,"PM",配置清单!$N:$N,"在岗")</f>
        <v>1</v>
      </c>
      <c r="X320" s="61">
        <f t="shared" si="233"/>
        <v>1</v>
      </c>
      <c r="Y320" s="60">
        <f>COUNTIFS(配置清单!$G:$G,G320,配置清单!$H:$H,"PM",配置清单!$N:$N,"在岗",配置清单!$P:$P,"&lt;&gt;暂不胜任")</f>
        <v>1</v>
      </c>
      <c r="Z320" s="61">
        <f t="shared" si="234"/>
        <v>1</v>
      </c>
      <c r="AA320" s="62">
        <f>COUNTIFS(配置清单!$G:$G,G320,配置清单!$H:$H,"SE",配置清单!$N:$N,"在岗")+COUNTIFS(配置清单!$G:$G,G320,配置清单!$H:$H,"SA",配置清单!$N:$N,"在岗")</f>
        <v>0</v>
      </c>
      <c r="AB320" s="61" t="str">
        <f t="shared" si="235"/>
        <v>NA</v>
      </c>
      <c r="AC320" s="60">
        <f>COUNTIFS(配置清单!$G:$G,G320,配置清单!$H:$H,"SE",配置清单!$N:$N,"在岗",配置清单!$P:$P,"&lt;&gt;暂不胜任")+COUNTIFS(配置清单!$G:$G,G320,配置清单!$H:$H,"SA",配置清单!$N:$N,"在岗",配置清单!$P:$P,"&lt;&gt;暂不胜任")</f>
        <v>0</v>
      </c>
      <c r="AD320" s="61" t="str">
        <f t="shared" si="236"/>
        <v>NA</v>
      </c>
      <c r="AE320" s="60">
        <f>COUNTIFS(配置清单!$G:$G,G320,配置清单!H:H,"MDE",配置清单!N:N,"在岗")</f>
        <v>0</v>
      </c>
      <c r="AF320" s="61" t="str">
        <f t="shared" si="237"/>
        <v>NA</v>
      </c>
      <c r="AG320" s="60">
        <f>COUNTIFS(配置清单!$G:$G,G320,配置清单!$H:$H,"MDE",配置清单!$N:$N,"在岗",配置清单!$P:$P,"&lt;&gt;暂不胜任")</f>
        <v>0</v>
      </c>
      <c r="AH320" s="61" t="str">
        <f t="shared" si="238"/>
        <v>NA</v>
      </c>
      <c r="AI320" s="62">
        <f>COUNTIFS(配置清单!G:G,G320,配置清单!H:H,"TPM",配置清单!N:N,"在岗")+COUNTIFS(配置清单!G:G,G320,配置清单!H:H,"TC",配置清单!N:N,"在岗")</f>
        <v>0</v>
      </c>
      <c r="AJ320" s="61" t="str">
        <f t="shared" si="239"/>
        <v>NA</v>
      </c>
      <c r="AK320" s="60">
        <f>COUNTIFS(配置清单!G:G,G320,配置清单!H:H,"TPM",配置清单!N:N,"在岗",配置清单!P:P,"&lt;&gt;暂不胜任")+COUNTIFS(配置清单!G:G,G320,配置清单!H:H,"TC",配置清单!N:N,"在岗",配置清单!P:P,"&lt;&gt;暂不胜任")</f>
        <v>0</v>
      </c>
      <c r="AL320" s="61" t="str">
        <f t="shared" si="240"/>
        <v>NA</v>
      </c>
      <c r="AM320" s="60">
        <f>COUNTIFS(配置清单!G:G,G320,配置清单!H:H,"TSE",配置清单!N:N,"在岗")</f>
        <v>0</v>
      </c>
      <c r="AN320" s="61" t="str">
        <f t="shared" si="241"/>
        <v>NA</v>
      </c>
      <c r="AO320" s="60">
        <f>COUNTIFS(配置清单!G:G,G320,配置清单!H:H,"TSE",配置清单!N:N,"在岗",配置清单!P:P,"&lt;&gt;暂不胜任")</f>
        <v>0</v>
      </c>
      <c r="AP320" s="61" t="str">
        <f t="shared" si="242"/>
        <v>NA</v>
      </c>
      <c r="AQ320" s="60">
        <f>COUNTIFS(配置清单!$G:$G,G320,配置清单!H:H,"QA",配置清单!N:N,"在岗")</f>
        <v>1</v>
      </c>
      <c r="AR320" s="61">
        <f t="shared" si="243"/>
        <v>1</v>
      </c>
      <c r="AS320" s="60">
        <f>COUNTIFS(配置清单!$G:$G,G320,配置清单!$H:$H,"QA",配置清单!$N:$N,"在岗",配置清单!$P:$P,"&lt;&gt;暂不胜任")</f>
        <v>1</v>
      </c>
      <c r="AT320" s="61">
        <f t="shared" si="244"/>
        <v>1</v>
      </c>
      <c r="AU320" s="60">
        <f>COUNTIFS(配置清单!G:G,规划及评估!G320,配置清单!H:H,"BA",配置清单!N:N,"在岗")</f>
        <v>0</v>
      </c>
      <c r="AV320" s="61" t="str">
        <f t="shared" si="245"/>
        <v>NA</v>
      </c>
      <c r="AW320" s="60">
        <f>COUNTIFS(配置清单!G:G,G320,配置清单!H:H,"BA",配置清单!N:N,"在岗",配置清单!P:P,"&lt;&gt;暂不胜任")</f>
        <v>0</v>
      </c>
      <c r="AX320" s="61" t="str">
        <f t="shared" si="246"/>
        <v>NA</v>
      </c>
      <c r="AY320" s="60">
        <f>COUNTIFS(配置清单!G:G,规划及评估!G320,配置清单!H:H,"IA",配置清单!N:N,"在岗")</f>
        <v>0</v>
      </c>
      <c r="AZ320" s="61" t="str">
        <f t="shared" si="247"/>
        <v>NA</v>
      </c>
      <c r="BA320" s="60">
        <f>COUNTIFS(配置清单!G:G,G320,配置清单!H:H,"IA",配置清单!N:N,"在岗",配置清单!P:P,"&lt;&gt;暂不胜任")</f>
        <v>0</v>
      </c>
      <c r="BB320" s="61" t="str">
        <f t="shared" si="248"/>
        <v>NA</v>
      </c>
      <c r="BC320" s="60">
        <f>COUNTIFS(配置清单!G:G,规划及评估!G320,配置清单!H:H,"产品经理",配置清单!N:N,"在岗")</f>
        <v>0</v>
      </c>
      <c r="BD320" s="61" t="str">
        <f t="shared" si="249"/>
        <v>NA</v>
      </c>
      <c r="BE320" s="60">
        <f>COUNTIFS(配置清单!G:G,G320,配置清单!H:H,"产品经理",配置清单!N:N,"在岗",配置清单!P:P,"&lt;&gt;暂不胜任")</f>
        <v>0</v>
      </c>
      <c r="BF320" s="61" t="str">
        <f t="shared" si="250"/>
        <v>NA</v>
      </c>
      <c r="BG320" s="63">
        <f t="shared" si="251"/>
        <v>2</v>
      </c>
      <c r="BH320" s="64">
        <f t="shared" si="252"/>
        <v>2</v>
      </c>
      <c r="BI320" s="64">
        <f t="shared" si="253"/>
        <v>2</v>
      </c>
      <c r="BJ320" s="64">
        <f t="shared" si="254"/>
        <v>2</v>
      </c>
      <c r="BK320" s="65">
        <f t="shared" si="255"/>
        <v>1</v>
      </c>
      <c r="BL320" s="66">
        <f t="shared" si="256"/>
        <v>1</v>
      </c>
      <c r="BM320" s="92">
        <f t="shared" si="257"/>
        <v>1</v>
      </c>
      <c r="BN320" s="92">
        <f t="shared" si="258"/>
        <v>1</v>
      </c>
      <c r="BO320" s="92">
        <f t="shared" si="259"/>
        <v>0</v>
      </c>
      <c r="BP320" s="92">
        <f t="shared" si="260"/>
        <v>0</v>
      </c>
      <c r="BQ320" s="92">
        <f t="shared" si="261"/>
        <v>0</v>
      </c>
      <c r="BR320" s="92">
        <f t="shared" si="262"/>
        <v>0</v>
      </c>
      <c r="BS320" s="92">
        <f t="shared" si="263"/>
        <v>0</v>
      </c>
      <c r="BT320" s="92">
        <f t="shared" si="264"/>
        <v>0</v>
      </c>
      <c r="BU320" s="92">
        <f t="shared" si="265"/>
        <v>0</v>
      </c>
      <c r="BV320" s="92">
        <f t="shared" si="266"/>
        <v>0</v>
      </c>
      <c r="BW320" s="92">
        <f t="shared" si="267"/>
        <v>1</v>
      </c>
      <c r="BX320" s="92">
        <f t="shared" si="268"/>
        <v>1</v>
      </c>
      <c r="BY320" s="92">
        <f t="shared" si="269"/>
        <v>0</v>
      </c>
      <c r="BZ320" s="92">
        <f t="shared" si="270"/>
        <v>0</v>
      </c>
      <c r="CA320" s="92">
        <f t="shared" si="271"/>
        <v>0</v>
      </c>
      <c r="CB320" s="92">
        <f t="shared" si="272"/>
        <v>0</v>
      </c>
      <c r="CC320" s="92">
        <f t="shared" si="273"/>
        <v>0</v>
      </c>
      <c r="CD320" s="92">
        <f t="shared" si="274"/>
        <v>0</v>
      </c>
    </row>
    <row r="321" spans="1:82" hidden="1">
      <c r="A321" s="34">
        <v>107</v>
      </c>
      <c r="B321" s="34" t="s">
        <v>954</v>
      </c>
      <c r="C321" s="34" t="s">
        <v>3993</v>
      </c>
      <c r="D321" s="34" t="s">
        <v>230</v>
      </c>
      <c r="E321" s="34" t="s">
        <v>4396</v>
      </c>
      <c r="F321" s="34" t="s">
        <v>4491</v>
      </c>
      <c r="G321" s="34" t="s">
        <v>4490</v>
      </c>
      <c r="H321" s="34" t="s">
        <v>4</v>
      </c>
      <c r="I321" s="34" t="s">
        <v>4</v>
      </c>
      <c r="J321" s="34" t="s">
        <v>34</v>
      </c>
      <c r="K321" s="34" t="s">
        <v>34</v>
      </c>
      <c r="L321" s="34" t="s">
        <v>5130</v>
      </c>
      <c r="M321" s="34" t="s">
        <v>4521</v>
      </c>
      <c r="N321" s="34">
        <v>2</v>
      </c>
      <c r="O321" s="34">
        <v>0</v>
      </c>
      <c r="P321" s="34">
        <v>0</v>
      </c>
      <c r="Q321" s="34">
        <v>1</v>
      </c>
      <c r="R321" s="34">
        <v>0</v>
      </c>
      <c r="S321" s="34">
        <v>1</v>
      </c>
      <c r="T321" s="34">
        <v>0</v>
      </c>
      <c r="U321" s="77">
        <v>0</v>
      </c>
      <c r="V321" s="34">
        <v>0</v>
      </c>
      <c r="W321" s="60">
        <f>COUNTIFS(配置清单!G:G,G321,配置清单!$H:$H,"PM",配置清单!$N:$N,"在岗")</f>
        <v>1</v>
      </c>
      <c r="X321" s="61">
        <f t="shared" si="233"/>
        <v>0.5</v>
      </c>
      <c r="Y321" s="60">
        <f>COUNTIFS(配置清单!$G:$G,G321,配置清单!$H:$H,"PM",配置清单!$N:$N,"在岗",配置清单!$P:$P,"&lt;&gt;暂不胜任")</f>
        <v>1</v>
      </c>
      <c r="Z321" s="61">
        <f t="shared" si="234"/>
        <v>1</v>
      </c>
      <c r="AA321" s="62">
        <f>COUNTIFS(配置清单!$G:$G,G321,配置清单!$H:$H,"SE",配置清单!$N:$N,"在岗")+COUNTIFS(配置清单!$G:$G,G321,配置清单!$H:$H,"SA",配置清单!$N:$N,"在岗")</f>
        <v>0</v>
      </c>
      <c r="AB321" s="61" t="str">
        <f t="shared" si="235"/>
        <v>NA</v>
      </c>
      <c r="AC321" s="60">
        <f>COUNTIFS(配置清单!$G:$G,G321,配置清单!$H:$H,"SE",配置清单!$N:$N,"在岗",配置清单!$P:$P,"&lt;&gt;暂不胜任")+COUNTIFS(配置清单!$G:$G,G321,配置清单!$H:$H,"SA",配置清单!$N:$N,"在岗",配置清单!$P:$P,"&lt;&gt;暂不胜任")</f>
        <v>0</v>
      </c>
      <c r="AD321" s="61" t="str">
        <f t="shared" si="236"/>
        <v>NA</v>
      </c>
      <c r="AE321" s="60">
        <f>COUNTIFS(配置清单!$G:$G,G321,配置清单!H:H,"MDE",配置清单!N:N,"在岗")</f>
        <v>0</v>
      </c>
      <c r="AF321" s="61" t="str">
        <f t="shared" si="237"/>
        <v>NA</v>
      </c>
      <c r="AG321" s="60">
        <f>COUNTIFS(配置清单!$G:$G,G321,配置清单!$H:$H,"MDE",配置清单!$N:$N,"在岗",配置清单!$P:$P,"&lt;&gt;暂不胜任")</f>
        <v>0</v>
      </c>
      <c r="AH321" s="61" t="str">
        <f t="shared" si="238"/>
        <v>NA</v>
      </c>
      <c r="AI321" s="62">
        <f>COUNTIFS(配置清单!G:G,G321,配置清单!H:H,"TPM",配置清单!N:N,"在岗")+COUNTIFS(配置清单!G:G,G321,配置清单!H:H,"TC",配置清单!N:N,"在岗")</f>
        <v>1</v>
      </c>
      <c r="AJ321" s="61">
        <f t="shared" si="239"/>
        <v>1</v>
      </c>
      <c r="AK321" s="60">
        <f>COUNTIFS(配置清单!G:G,G321,配置清单!H:H,"TPM",配置清单!N:N,"在岗",配置清单!P:P,"&lt;&gt;暂不胜任")+COUNTIFS(配置清单!G:G,G321,配置清单!H:H,"TC",配置清单!N:N,"在岗",配置清单!P:P,"&lt;&gt;暂不胜任")</f>
        <v>1</v>
      </c>
      <c r="AL321" s="61">
        <f t="shared" si="240"/>
        <v>1</v>
      </c>
      <c r="AM321" s="60">
        <f>COUNTIFS(配置清单!G:G,G321,配置清单!H:H,"TSE",配置清单!N:N,"在岗")</f>
        <v>0</v>
      </c>
      <c r="AN321" s="61" t="str">
        <f t="shared" si="241"/>
        <v>NA</v>
      </c>
      <c r="AO321" s="60">
        <f>COUNTIFS(配置清单!G:G,G321,配置清单!H:H,"TSE",配置清单!N:N,"在岗",配置清单!P:P,"&lt;&gt;暂不胜任")</f>
        <v>0</v>
      </c>
      <c r="AP321" s="61" t="str">
        <f t="shared" si="242"/>
        <v>NA</v>
      </c>
      <c r="AQ321" s="60">
        <f>COUNTIFS(配置清单!$G:$G,G321,配置清单!H:H,"QA",配置清单!N:N,"在岗")</f>
        <v>1</v>
      </c>
      <c r="AR321" s="61">
        <f t="shared" si="243"/>
        <v>1</v>
      </c>
      <c r="AS321" s="60">
        <f>COUNTIFS(配置清单!$G:$G,G321,配置清单!$H:$H,"QA",配置清单!$N:$N,"在岗",配置清单!$P:$P,"&lt;&gt;暂不胜任")</f>
        <v>1</v>
      </c>
      <c r="AT321" s="61">
        <f t="shared" si="244"/>
        <v>1</v>
      </c>
      <c r="AU321" s="60">
        <f>COUNTIFS(配置清单!G:G,规划及评估!G321,配置清单!H:H,"BA",配置清单!N:N,"在岗")</f>
        <v>0</v>
      </c>
      <c r="AV321" s="61" t="str">
        <f t="shared" si="245"/>
        <v>NA</v>
      </c>
      <c r="AW321" s="60">
        <f>COUNTIFS(配置清单!G:G,G321,配置清单!H:H,"BA",配置清单!N:N,"在岗",配置清单!P:P,"&lt;&gt;暂不胜任")</f>
        <v>0</v>
      </c>
      <c r="AX321" s="61" t="str">
        <f t="shared" si="246"/>
        <v>NA</v>
      </c>
      <c r="AY321" s="60">
        <f>COUNTIFS(配置清单!G:G,规划及评估!G321,配置清单!H:H,"IA",配置清单!N:N,"在岗")</f>
        <v>0</v>
      </c>
      <c r="AZ321" s="61" t="str">
        <f t="shared" si="247"/>
        <v>NA</v>
      </c>
      <c r="BA321" s="60">
        <f>COUNTIFS(配置清单!G:G,G321,配置清单!H:H,"IA",配置清单!N:N,"在岗",配置清单!P:P,"&lt;&gt;暂不胜任")</f>
        <v>0</v>
      </c>
      <c r="BB321" s="61" t="str">
        <f t="shared" si="248"/>
        <v>NA</v>
      </c>
      <c r="BC321" s="60">
        <f>COUNTIFS(配置清单!G:G,规划及评估!G321,配置清单!H:H,"产品经理",配置清单!N:N,"在岗")</f>
        <v>0</v>
      </c>
      <c r="BD321" s="61" t="str">
        <f t="shared" si="249"/>
        <v>NA</v>
      </c>
      <c r="BE321" s="60">
        <f>COUNTIFS(配置清单!G:G,G321,配置清单!H:H,"产品经理",配置清单!N:N,"在岗",配置清单!P:P,"&lt;&gt;暂不胜任")</f>
        <v>0</v>
      </c>
      <c r="BF321" s="61" t="str">
        <f t="shared" si="250"/>
        <v>NA</v>
      </c>
      <c r="BG321" s="63">
        <f t="shared" si="251"/>
        <v>4</v>
      </c>
      <c r="BH321" s="64">
        <f t="shared" si="252"/>
        <v>3</v>
      </c>
      <c r="BI321" s="64">
        <f t="shared" si="253"/>
        <v>3</v>
      </c>
      <c r="BJ321" s="64">
        <f t="shared" si="254"/>
        <v>3</v>
      </c>
      <c r="BK321" s="65">
        <f t="shared" si="255"/>
        <v>0.75</v>
      </c>
      <c r="BL321" s="66">
        <f t="shared" si="256"/>
        <v>1</v>
      </c>
      <c r="BM321" s="92">
        <f t="shared" si="257"/>
        <v>1</v>
      </c>
      <c r="BN321" s="92">
        <f t="shared" si="258"/>
        <v>1</v>
      </c>
      <c r="BO321" s="92">
        <f t="shared" si="259"/>
        <v>0</v>
      </c>
      <c r="BP321" s="92">
        <f t="shared" si="260"/>
        <v>0</v>
      </c>
      <c r="BQ321" s="92">
        <f t="shared" si="261"/>
        <v>0</v>
      </c>
      <c r="BR321" s="92">
        <f t="shared" si="262"/>
        <v>0</v>
      </c>
      <c r="BS321" s="92">
        <f t="shared" si="263"/>
        <v>1</v>
      </c>
      <c r="BT321" s="92">
        <f t="shared" si="264"/>
        <v>1</v>
      </c>
      <c r="BU321" s="92">
        <f t="shared" si="265"/>
        <v>0</v>
      </c>
      <c r="BV321" s="92">
        <f t="shared" si="266"/>
        <v>0</v>
      </c>
      <c r="BW321" s="92">
        <f t="shared" si="267"/>
        <v>1</v>
      </c>
      <c r="BX321" s="92">
        <f t="shared" si="268"/>
        <v>1</v>
      </c>
      <c r="BY321" s="92">
        <f t="shared" si="269"/>
        <v>0</v>
      </c>
      <c r="BZ321" s="92">
        <f t="shared" si="270"/>
        <v>0</v>
      </c>
      <c r="CA321" s="92">
        <f t="shared" si="271"/>
        <v>0</v>
      </c>
      <c r="CB321" s="92">
        <f t="shared" si="272"/>
        <v>0</v>
      </c>
      <c r="CC321" s="92">
        <f t="shared" si="273"/>
        <v>0</v>
      </c>
      <c r="CD321" s="92">
        <f t="shared" si="274"/>
        <v>0</v>
      </c>
    </row>
    <row r="322" spans="1:82" hidden="1">
      <c r="A322" s="34">
        <v>108</v>
      </c>
      <c r="B322" s="34" t="s">
        <v>954</v>
      </c>
      <c r="C322" s="34" t="s">
        <v>3993</v>
      </c>
      <c r="D322" s="34" t="s">
        <v>230</v>
      </c>
      <c r="E322" s="34" t="s">
        <v>4396</v>
      </c>
      <c r="F322" s="34" t="s">
        <v>4444</v>
      </c>
      <c r="G322" s="34" t="s">
        <v>4443</v>
      </c>
      <c r="H322" s="34" t="s">
        <v>4</v>
      </c>
      <c r="I322" s="34" t="s">
        <v>4</v>
      </c>
      <c r="J322" s="34" t="s">
        <v>34</v>
      </c>
      <c r="K322" s="34" t="s">
        <v>34</v>
      </c>
      <c r="L322" s="34" t="s">
        <v>5130</v>
      </c>
      <c r="M322" s="34" t="s">
        <v>4519</v>
      </c>
      <c r="N322" s="34">
        <v>1</v>
      </c>
      <c r="O322" s="34">
        <v>0</v>
      </c>
      <c r="P322" s="34">
        <v>0</v>
      </c>
      <c r="Q322" s="34">
        <v>0</v>
      </c>
      <c r="R322" s="34">
        <v>1</v>
      </c>
      <c r="S322" s="34">
        <v>1</v>
      </c>
      <c r="T322" s="34">
        <v>0</v>
      </c>
      <c r="U322" s="77">
        <v>0</v>
      </c>
      <c r="V322" s="34">
        <v>0</v>
      </c>
      <c r="W322" s="60">
        <f>COUNTIFS(配置清单!G:G,G322,配置清单!$H:$H,"PM",配置清单!$N:$N,"在岗")</f>
        <v>1</v>
      </c>
      <c r="X322" s="61">
        <f t="shared" si="233"/>
        <v>1</v>
      </c>
      <c r="Y322" s="60">
        <f>COUNTIFS(配置清单!$G:$G,G322,配置清单!$H:$H,"PM",配置清单!$N:$N,"在岗",配置清单!$P:$P,"&lt;&gt;暂不胜任")</f>
        <v>0</v>
      </c>
      <c r="Z322" s="61">
        <f t="shared" si="234"/>
        <v>0</v>
      </c>
      <c r="AA322" s="62">
        <f>COUNTIFS(配置清单!$G:$G,G322,配置清单!$H:$H,"SE",配置清单!$N:$N,"在岗")+COUNTIFS(配置清单!$G:$G,G322,配置清单!$H:$H,"SA",配置清单!$N:$N,"在岗")</f>
        <v>0</v>
      </c>
      <c r="AB322" s="61" t="str">
        <f t="shared" si="235"/>
        <v>NA</v>
      </c>
      <c r="AC322" s="60">
        <f>COUNTIFS(配置清单!$G:$G,G322,配置清单!$H:$H,"SE",配置清单!$N:$N,"在岗",配置清单!$P:$P,"&lt;&gt;暂不胜任")+COUNTIFS(配置清单!$G:$G,G322,配置清单!$H:$H,"SA",配置清单!$N:$N,"在岗",配置清单!$P:$P,"&lt;&gt;暂不胜任")</f>
        <v>0</v>
      </c>
      <c r="AD322" s="61" t="str">
        <f t="shared" si="236"/>
        <v>NA</v>
      </c>
      <c r="AE322" s="60">
        <f>COUNTIFS(配置清单!$G:$G,G322,配置清单!H:H,"MDE",配置清单!N:N,"在岗")</f>
        <v>0</v>
      </c>
      <c r="AF322" s="61" t="str">
        <f t="shared" si="237"/>
        <v>NA</v>
      </c>
      <c r="AG322" s="60">
        <f>COUNTIFS(配置清单!$G:$G,G322,配置清单!$H:$H,"MDE",配置清单!$N:$N,"在岗",配置清单!$P:$P,"&lt;&gt;暂不胜任")</f>
        <v>0</v>
      </c>
      <c r="AH322" s="61" t="str">
        <f t="shared" si="238"/>
        <v>NA</v>
      </c>
      <c r="AI322" s="62">
        <f>COUNTIFS(配置清单!G:G,G322,配置清单!H:H,"TPM",配置清单!N:N,"在岗")+COUNTIFS(配置清单!G:G,G322,配置清单!H:H,"TC",配置清单!N:N,"在岗")</f>
        <v>0</v>
      </c>
      <c r="AJ322" s="61" t="str">
        <f t="shared" si="239"/>
        <v>NA</v>
      </c>
      <c r="AK322" s="60">
        <f>COUNTIFS(配置清单!G:G,G322,配置清单!H:H,"TPM",配置清单!N:N,"在岗",配置清单!P:P,"&lt;&gt;暂不胜任")+COUNTIFS(配置清单!G:G,G322,配置清单!H:H,"TC",配置清单!N:N,"在岗",配置清单!P:P,"&lt;&gt;暂不胜任")</f>
        <v>0</v>
      </c>
      <c r="AL322" s="61" t="str">
        <f t="shared" si="240"/>
        <v>NA</v>
      </c>
      <c r="AM322" s="60">
        <f>COUNTIFS(配置清单!G:G,G322,配置清单!H:H,"TSE",配置清单!N:N,"在岗")</f>
        <v>0</v>
      </c>
      <c r="AN322" s="61">
        <f t="shared" si="241"/>
        <v>0</v>
      </c>
      <c r="AO322" s="60">
        <f>COUNTIFS(配置清单!G:G,G322,配置清单!H:H,"TSE",配置清单!N:N,"在岗",配置清单!P:P,"&lt;&gt;暂不胜任")</f>
        <v>0</v>
      </c>
      <c r="AP322" s="61">
        <f t="shared" si="242"/>
        <v>0</v>
      </c>
      <c r="AQ322" s="60">
        <f>COUNTIFS(配置清单!$G:$G,G322,配置清单!H:H,"QA",配置清单!N:N,"在岗")</f>
        <v>1</v>
      </c>
      <c r="AR322" s="61">
        <f t="shared" si="243"/>
        <v>1</v>
      </c>
      <c r="AS322" s="60">
        <f>COUNTIFS(配置清单!$G:$G,G322,配置清单!$H:$H,"QA",配置清单!$N:$N,"在岗",配置清单!$P:$P,"&lt;&gt;暂不胜任")</f>
        <v>1</v>
      </c>
      <c r="AT322" s="61">
        <f t="shared" si="244"/>
        <v>1</v>
      </c>
      <c r="AU322" s="60">
        <f>COUNTIFS(配置清单!G:G,规划及评估!G322,配置清单!H:H,"BA",配置清单!N:N,"在岗")</f>
        <v>0</v>
      </c>
      <c r="AV322" s="61" t="str">
        <f t="shared" si="245"/>
        <v>NA</v>
      </c>
      <c r="AW322" s="60">
        <f>COUNTIFS(配置清单!G:G,G322,配置清单!H:H,"BA",配置清单!N:N,"在岗",配置清单!P:P,"&lt;&gt;暂不胜任")</f>
        <v>0</v>
      </c>
      <c r="AX322" s="61" t="str">
        <f t="shared" si="246"/>
        <v>NA</v>
      </c>
      <c r="AY322" s="60">
        <f>COUNTIFS(配置清单!G:G,规划及评估!G322,配置清单!H:H,"IA",配置清单!N:N,"在岗")</f>
        <v>0</v>
      </c>
      <c r="AZ322" s="61" t="str">
        <f t="shared" si="247"/>
        <v>NA</v>
      </c>
      <c r="BA322" s="60">
        <f>COUNTIFS(配置清单!G:G,G322,配置清单!H:H,"IA",配置清单!N:N,"在岗",配置清单!P:P,"&lt;&gt;暂不胜任")</f>
        <v>0</v>
      </c>
      <c r="BB322" s="61" t="str">
        <f t="shared" si="248"/>
        <v>NA</v>
      </c>
      <c r="BC322" s="60">
        <f>COUNTIFS(配置清单!G:G,规划及评估!G322,配置清单!H:H,"产品经理",配置清单!N:N,"在岗")</f>
        <v>0</v>
      </c>
      <c r="BD322" s="61" t="str">
        <f t="shared" si="249"/>
        <v>NA</v>
      </c>
      <c r="BE322" s="60">
        <f>COUNTIFS(配置清单!G:G,G322,配置清单!H:H,"产品经理",配置清单!N:N,"在岗",配置清单!P:P,"&lt;&gt;暂不胜任")</f>
        <v>0</v>
      </c>
      <c r="BF322" s="61" t="str">
        <f t="shared" si="250"/>
        <v>NA</v>
      </c>
      <c r="BG322" s="63">
        <f t="shared" si="251"/>
        <v>3</v>
      </c>
      <c r="BH322" s="64">
        <f t="shared" si="252"/>
        <v>2</v>
      </c>
      <c r="BI322" s="64">
        <f t="shared" si="253"/>
        <v>2</v>
      </c>
      <c r="BJ322" s="64">
        <f t="shared" si="254"/>
        <v>1</v>
      </c>
      <c r="BK322" s="65">
        <f t="shared" si="255"/>
        <v>0.66666666666666663</v>
      </c>
      <c r="BL322" s="66">
        <f t="shared" si="256"/>
        <v>0.5</v>
      </c>
      <c r="BM322" s="92">
        <f t="shared" si="257"/>
        <v>1</v>
      </c>
      <c r="BN322" s="92">
        <f t="shared" si="258"/>
        <v>0</v>
      </c>
      <c r="BO322" s="92">
        <f t="shared" si="259"/>
        <v>0</v>
      </c>
      <c r="BP322" s="92">
        <f t="shared" si="260"/>
        <v>0</v>
      </c>
      <c r="BQ322" s="92">
        <f t="shared" si="261"/>
        <v>0</v>
      </c>
      <c r="BR322" s="92">
        <f t="shared" si="262"/>
        <v>0</v>
      </c>
      <c r="BS322" s="92">
        <f t="shared" si="263"/>
        <v>0</v>
      </c>
      <c r="BT322" s="92">
        <f t="shared" si="264"/>
        <v>0</v>
      </c>
      <c r="BU322" s="92">
        <f t="shared" si="265"/>
        <v>0</v>
      </c>
      <c r="BV322" s="92">
        <f t="shared" si="266"/>
        <v>0</v>
      </c>
      <c r="BW322" s="92">
        <f t="shared" si="267"/>
        <v>1</v>
      </c>
      <c r="BX322" s="92">
        <f t="shared" si="268"/>
        <v>1</v>
      </c>
      <c r="BY322" s="92">
        <f t="shared" si="269"/>
        <v>0</v>
      </c>
      <c r="BZ322" s="92">
        <f t="shared" si="270"/>
        <v>0</v>
      </c>
      <c r="CA322" s="92">
        <f t="shared" si="271"/>
        <v>0</v>
      </c>
      <c r="CB322" s="92">
        <f t="shared" si="272"/>
        <v>0</v>
      </c>
      <c r="CC322" s="92">
        <f t="shared" si="273"/>
        <v>0</v>
      </c>
      <c r="CD322" s="92">
        <f t="shared" si="274"/>
        <v>0</v>
      </c>
    </row>
    <row r="323" spans="1:82" hidden="1">
      <c r="A323" s="34">
        <v>109</v>
      </c>
      <c r="B323" s="34" t="s">
        <v>954</v>
      </c>
      <c r="C323" s="34" t="s">
        <v>3993</v>
      </c>
      <c r="D323" s="34" t="s">
        <v>230</v>
      </c>
      <c r="E323" s="34" t="s">
        <v>4396</v>
      </c>
      <c r="F323" s="34" t="s">
        <v>4451</v>
      </c>
      <c r="G323" s="34" t="s">
        <v>4450</v>
      </c>
      <c r="H323" s="34" t="s">
        <v>4</v>
      </c>
      <c r="I323" s="34" t="s">
        <v>4</v>
      </c>
      <c r="J323" s="34" t="s">
        <v>34</v>
      </c>
      <c r="K323" s="34" t="s">
        <v>34</v>
      </c>
      <c r="L323" s="34" t="s">
        <v>5130</v>
      </c>
      <c r="M323" s="34" t="s">
        <v>4519</v>
      </c>
      <c r="N323" s="34">
        <v>1</v>
      </c>
      <c r="O323" s="34">
        <v>0</v>
      </c>
      <c r="P323" s="34">
        <v>0</v>
      </c>
      <c r="Q323" s="34">
        <v>0</v>
      </c>
      <c r="R323" s="34">
        <v>0</v>
      </c>
      <c r="S323" s="34">
        <v>1</v>
      </c>
      <c r="T323" s="34">
        <v>0</v>
      </c>
      <c r="U323" s="77">
        <v>0</v>
      </c>
      <c r="V323" s="34">
        <v>0</v>
      </c>
      <c r="W323" s="60">
        <f>COUNTIFS(配置清单!G:G,G323,配置清单!$H:$H,"PM",配置清单!$N:$N,"在岗")</f>
        <v>1</v>
      </c>
      <c r="X323" s="61">
        <f t="shared" si="233"/>
        <v>1</v>
      </c>
      <c r="Y323" s="60">
        <f>COUNTIFS(配置清单!$G:$G,G323,配置清单!$H:$H,"PM",配置清单!$N:$N,"在岗",配置清单!$P:$P,"&lt;&gt;暂不胜任")</f>
        <v>0</v>
      </c>
      <c r="Z323" s="61">
        <f t="shared" si="234"/>
        <v>0</v>
      </c>
      <c r="AA323" s="62">
        <f>COUNTIFS(配置清单!$G:$G,G323,配置清单!$H:$H,"SE",配置清单!$N:$N,"在岗")+COUNTIFS(配置清单!$G:$G,G323,配置清单!$H:$H,"SA",配置清单!$N:$N,"在岗")</f>
        <v>0</v>
      </c>
      <c r="AB323" s="61" t="str">
        <f t="shared" si="235"/>
        <v>NA</v>
      </c>
      <c r="AC323" s="60">
        <f>COUNTIFS(配置清单!$G:$G,G323,配置清单!$H:$H,"SE",配置清单!$N:$N,"在岗",配置清单!$P:$P,"&lt;&gt;暂不胜任")+COUNTIFS(配置清单!$G:$G,G323,配置清单!$H:$H,"SA",配置清单!$N:$N,"在岗",配置清单!$P:$P,"&lt;&gt;暂不胜任")</f>
        <v>0</v>
      </c>
      <c r="AD323" s="61" t="str">
        <f t="shared" si="236"/>
        <v>NA</v>
      </c>
      <c r="AE323" s="60">
        <f>COUNTIFS(配置清单!$G:$G,G323,配置清单!H:H,"MDE",配置清单!N:N,"在岗")</f>
        <v>0</v>
      </c>
      <c r="AF323" s="61" t="str">
        <f t="shared" si="237"/>
        <v>NA</v>
      </c>
      <c r="AG323" s="60">
        <f>COUNTIFS(配置清单!$G:$G,G323,配置清单!$H:$H,"MDE",配置清单!$N:$N,"在岗",配置清单!$P:$P,"&lt;&gt;暂不胜任")</f>
        <v>0</v>
      </c>
      <c r="AH323" s="61" t="str">
        <f t="shared" si="238"/>
        <v>NA</v>
      </c>
      <c r="AI323" s="62">
        <f>COUNTIFS(配置清单!G:G,G323,配置清单!H:H,"TPM",配置清单!N:N,"在岗")+COUNTIFS(配置清单!G:G,G323,配置清单!H:H,"TC",配置清单!N:N,"在岗")</f>
        <v>0</v>
      </c>
      <c r="AJ323" s="61" t="str">
        <f t="shared" si="239"/>
        <v>NA</v>
      </c>
      <c r="AK323" s="60">
        <f>COUNTIFS(配置清单!G:G,G323,配置清单!H:H,"TPM",配置清单!N:N,"在岗",配置清单!P:P,"&lt;&gt;暂不胜任")+COUNTIFS(配置清单!G:G,G323,配置清单!H:H,"TC",配置清单!N:N,"在岗",配置清单!P:P,"&lt;&gt;暂不胜任")</f>
        <v>0</v>
      </c>
      <c r="AL323" s="61" t="str">
        <f t="shared" si="240"/>
        <v>NA</v>
      </c>
      <c r="AM323" s="60">
        <f>COUNTIFS(配置清单!G:G,G323,配置清单!H:H,"TSE",配置清单!N:N,"在岗")</f>
        <v>0</v>
      </c>
      <c r="AN323" s="61" t="str">
        <f t="shared" si="241"/>
        <v>NA</v>
      </c>
      <c r="AO323" s="60">
        <f>COUNTIFS(配置清单!G:G,G323,配置清单!H:H,"TSE",配置清单!N:N,"在岗",配置清单!P:P,"&lt;&gt;暂不胜任")</f>
        <v>0</v>
      </c>
      <c r="AP323" s="61" t="str">
        <f t="shared" si="242"/>
        <v>NA</v>
      </c>
      <c r="AQ323" s="60">
        <f>COUNTIFS(配置清单!$G:$G,G323,配置清单!H:H,"QA",配置清单!N:N,"在岗")</f>
        <v>1</v>
      </c>
      <c r="AR323" s="61">
        <f t="shared" si="243"/>
        <v>1</v>
      </c>
      <c r="AS323" s="60">
        <f>COUNTIFS(配置清单!$G:$G,G323,配置清单!$H:$H,"QA",配置清单!$N:$N,"在岗",配置清单!$P:$P,"&lt;&gt;暂不胜任")</f>
        <v>1</v>
      </c>
      <c r="AT323" s="61">
        <f t="shared" si="244"/>
        <v>1</v>
      </c>
      <c r="AU323" s="60">
        <f>COUNTIFS(配置清单!G:G,规划及评估!G323,配置清单!H:H,"BA",配置清单!N:N,"在岗")</f>
        <v>0</v>
      </c>
      <c r="AV323" s="61" t="str">
        <f t="shared" si="245"/>
        <v>NA</v>
      </c>
      <c r="AW323" s="60">
        <f>COUNTIFS(配置清单!G:G,G323,配置清单!H:H,"BA",配置清单!N:N,"在岗",配置清单!P:P,"&lt;&gt;暂不胜任")</f>
        <v>0</v>
      </c>
      <c r="AX323" s="61" t="str">
        <f t="shared" si="246"/>
        <v>NA</v>
      </c>
      <c r="AY323" s="60">
        <f>COUNTIFS(配置清单!G:G,规划及评估!G323,配置清单!H:H,"IA",配置清单!N:N,"在岗")</f>
        <v>0</v>
      </c>
      <c r="AZ323" s="61" t="str">
        <f t="shared" si="247"/>
        <v>NA</v>
      </c>
      <c r="BA323" s="60">
        <f>COUNTIFS(配置清单!G:G,G323,配置清单!H:H,"IA",配置清单!N:N,"在岗",配置清单!P:P,"&lt;&gt;暂不胜任")</f>
        <v>0</v>
      </c>
      <c r="BB323" s="61" t="str">
        <f t="shared" si="248"/>
        <v>NA</v>
      </c>
      <c r="BC323" s="60">
        <f>COUNTIFS(配置清单!G:G,规划及评估!G323,配置清单!H:H,"产品经理",配置清单!N:N,"在岗")</f>
        <v>0</v>
      </c>
      <c r="BD323" s="61" t="str">
        <f t="shared" si="249"/>
        <v>NA</v>
      </c>
      <c r="BE323" s="60">
        <f>COUNTIFS(配置清单!G:G,G323,配置清单!H:H,"产品经理",配置清单!N:N,"在岗",配置清单!P:P,"&lt;&gt;暂不胜任")</f>
        <v>0</v>
      </c>
      <c r="BF323" s="61" t="str">
        <f t="shared" si="250"/>
        <v>NA</v>
      </c>
      <c r="BG323" s="63">
        <f t="shared" si="251"/>
        <v>2</v>
      </c>
      <c r="BH323" s="64">
        <f t="shared" si="252"/>
        <v>2</v>
      </c>
      <c r="BI323" s="64">
        <f t="shared" si="253"/>
        <v>2</v>
      </c>
      <c r="BJ323" s="64">
        <f t="shared" si="254"/>
        <v>1</v>
      </c>
      <c r="BK323" s="65">
        <f t="shared" si="255"/>
        <v>1</v>
      </c>
      <c r="BL323" s="66">
        <f t="shared" si="256"/>
        <v>0.5</v>
      </c>
      <c r="BM323" s="92">
        <f t="shared" si="257"/>
        <v>1</v>
      </c>
      <c r="BN323" s="92">
        <f t="shared" si="258"/>
        <v>0</v>
      </c>
      <c r="BO323" s="92">
        <f t="shared" si="259"/>
        <v>0</v>
      </c>
      <c r="BP323" s="92">
        <f t="shared" si="260"/>
        <v>0</v>
      </c>
      <c r="BQ323" s="92">
        <f t="shared" si="261"/>
        <v>0</v>
      </c>
      <c r="BR323" s="92">
        <f t="shared" si="262"/>
        <v>0</v>
      </c>
      <c r="BS323" s="92">
        <f t="shared" si="263"/>
        <v>0</v>
      </c>
      <c r="BT323" s="92">
        <f t="shared" si="264"/>
        <v>0</v>
      </c>
      <c r="BU323" s="92">
        <f t="shared" si="265"/>
        <v>0</v>
      </c>
      <c r="BV323" s="92">
        <f t="shared" si="266"/>
        <v>0</v>
      </c>
      <c r="BW323" s="92">
        <f t="shared" si="267"/>
        <v>1</v>
      </c>
      <c r="BX323" s="92">
        <f t="shared" si="268"/>
        <v>1</v>
      </c>
      <c r="BY323" s="92">
        <f t="shared" si="269"/>
        <v>0</v>
      </c>
      <c r="BZ323" s="92">
        <f t="shared" si="270"/>
        <v>0</v>
      </c>
      <c r="CA323" s="92">
        <f t="shared" si="271"/>
        <v>0</v>
      </c>
      <c r="CB323" s="92">
        <f t="shared" si="272"/>
        <v>0</v>
      </c>
      <c r="CC323" s="92">
        <f t="shared" si="273"/>
        <v>0</v>
      </c>
      <c r="CD323" s="92">
        <f t="shared" si="274"/>
        <v>0</v>
      </c>
    </row>
    <row r="324" spans="1:82" hidden="1">
      <c r="A324" s="34">
        <v>110</v>
      </c>
      <c r="B324" s="34" t="s">
        <v>954</v>
      </c>
      <c r="C324" s="34" t="s">
        <v>3993</v>
      </c>
      <c r="D324" s="34" t="s">
        <v>230</v>
      </c>
      <c r="E324" s="34" t="s">
        <v>4396</v>
      </c>
      <c r="F324" s="34" t="s">
        <v>4523</v>
      </c>
      <c r="G324" s="34" t="s">
        <v>4437</v>
      </c>
      <c r="H324" s="34" t="s">
        <v>4</v>
      </c>
      <c r="I324" s="34" t="s">
        <v>4</v>
      </c>
      <c r="J324" s="34" t="s">
        <v>34</v>
      </c>
      <c r="K324" s="34" t="s">
        <v>34</v>
      </c>
      <c r="L324" s="34" t="s">
        <v>5130</v>
      </c>
      <c r="M324" s="34" t="s">
        <v>4519</v>
      </c>
      <c r="N324" s="34">
        <v>1</v>
      </c>
      <c r="O324" s="34">
        <v>0</v>
      </c>
      <c r="P324" s="34">
        <v>0</v>
      </c>
      <c r="Q324" s="34">
        <v>0</v>
      </c>
      <c r="R324" s="34">
        <v>1</v>
      </c>
      <c r="S324" s="34">
        <v>1</v>
      </c>
      <c r="T324" s="34">
        <v>0</v>
      </c>
      <c r="U324" s="77">
        <v>0</v>
      </c>
      <c r="V324" s="34">
        <v>0</v>
      </c>
      <c r="W324" s="60">
        <f>COUNTIFS(配置清单!G:G,G324,配置清单!$H:$H,"PM",配置清单!$N:$N,"在岗")</f>
        <v>1</v>
      </c>
      <c r="X324" s="61">
        <f t="shared" si="233"/>
        <v>1</v>
      </c>
      <c r="Y324" s="60">
        <f>COUNTIFS(配置清单!$G:$G,G324,配置清单!$H:$H,"PM",配置清单!$N:$N,"在岗",配置清单!$P:$P,"&lt;&gt;暂不胜任")</f>
        <v>0</v>
      </c>
      <c r="Z324" s="61">
        <f t="shared" si="234"/>
        <v>0</v>
      </c>
      <c r="AA324" s="62">
        <f>COUNTIFS(配置清单!$G:$G,G324,配置清单!$H:$H,"SE",配置清单!$N:$N,"在岗")+COUNTIFS(配置清单!$G:$G,G324,配置清单!$H:$H,"SA",配置清单!$N:$N,"在岗")</f>
        <v>0</v>
      </c>
      <c r="AB324" s="61" t="str">
        <f t="shared" si="235"/>
        <v>NA</v>
      </c>
      <c r="AC324" s="60">
        <f>COUNTIFS(配置清单!$G:$G,G324,配置清单!$H:$H,"SE",配置清单!$N:$N,"在岗",配置清单!$P:$P,"&lt;&gt;暂不胜任")+COUNTIFS(配置清单!$G:$G,G324,配置清单!$H:$H,"SA",配置清单!$N:$N,"在岗",配置清单!$P:$P,"&lt;&gt;暂不胜任")</f>
        <v>0</v>
      </c>
      <c r="AD324" s="61" t="str">
        <f t="shared" si="236"/>
        <v>NA</v>
      </c>
      <c r="AE324" s="60">
        <f>COUNTIFS(配置清单!$G:$G,G324,配置清单!H:H,"MDE",配置清单!N:N,"在岗")</f>
        <v>0</v>
      </c>
      <c r="AF324" s="61" t="str">
        <f t="shared" si="237"/>
        <v>NA</v>
      </c>
      <c r="AG324" s="60">
        <f>COUNTIFS(配置清单!$G:$G,G324,配置清单!$H:$H,"MDE",配置清单!$N:$N,"在岗",配置清单!$P:$P,"&lt;&gt;暂不胜任")</f>
        <v>0</v>
      </c>
      <c r="AH324" s="61" t="str">
        <f t="shared" si="238"/>
        <v>NA</v>
      </c>
      <c r="AI324" s="62">
        <f>COUNTIFS(配置清单!G:G,G324,配置清单!H:H,"TPM",配置清单!N:N,"在岗")+COUNTIFS(配置清单!G:G,G324,配置清单!H:H,"TC",配置清单!N:N,"在岗")</f>
        <v>0</v>
      </c>
      <c r="AJ324" s="61" t="str">
        <f t="shared" si="239"/>
        <v>NA</v>
      </c>
      <c r="AK324" s="60">
        <f>COUNTIFS(配置清单!G:G,G324,配置清单!H:H,"TPM",配置清单!N:N,"在岗",配置清单!P:P,"&lt;&gt;暂不胜任")+COUNTIFS(配置清单!G:G,G324,配置清单!H:H,"TC",配置清单!N:N,"在岗",配置清单!P:P,"&lt;&gt;暂不胜任")</f>
        <v>0</v>
      </c>
      <c r="AL324" s="61" t="str">
        <f t="shared" si="240"/>
        <v>NA</v>
      </c>
      <c r="AM324" s="60">
        <f>COUNTIFS(配置清单!G:G,G324,配置清单!H:H,"TSE",配置清单!N:N,"在岗")</f>
        <v>0</v>
      </c>
      <c r="AN324" s="61">
        <f t="shared" si="241"/>
        <v>0</v>
      </c>
      <c r="AO324" s="60">
        <f>COUNTIFS(配置清单!G:G,G324,配置清单!H:H,"TSE",配置清单!N:N,"在岗",配置清单!P:P,"&lt;&gt;暂不胜任")</f>
        <v>0</v>
      </c>
      <c r="AP324" s="61">
        <f t="shared" si="242"/>
        <v>0</v>
      </c>
      <c r="AQ324" s="60">
        <f>COUNTIFS(配置清单!$G:$G,G324,配置清单!H:H,"QA",配置清单!N:N,"在岗")</f>
        <v>1</v>
      </c>
      <c r="AR324" s="61">
        <f t="shared" si="243"/>
        <v>1</v>
      </c>
      <c r="AS324" s="60">
        <f>COUNTIFS(配置清单!$G:$G,G324,配置清单!$H:$H,"QA",配置清单!$N:$N,"在岗",配置清单!$P:$P,"&lt;&gt;暂不胜任")</f>
        <v>1</v>
      </c>
      <c r="AT324" s="61">
        <f t="shared" si="244"/>
        <v>1</v>
      </c>
      <c r="AU324" s="60">
        <f>COUNTIFS(配置清单!G:G,规划及评估!G324,配置清单!H:H,"BA",配置清单!N:N,"在岗")</f>
        <v>0</v>
      </c>
      <c r="AV324" s="61" t="str">
        <f t="shared" si="245"/>
        <v>NA</v>
      </c>
      <c r="AW324" s="60">
        <f>COUNTIFS(配置清单!G:G,G324,配置清单!H:H,"BA",配置清单!N:N,"在岗",配置清单!P:P,"&lt;&gt;暂不胜任")</f>
        <v>0</v>
      </c>
      <c r="AX324" s="61" t="str">
        <f t="shared" si="246"/>
        <v>NA</v>
      </c>
      <c r="AY324" s="60">
        <f>COUNTIFS(配置清单!G:G,规划及评估!G324,配置清单!H:H,"IA",配置清单!N:N,"在岗")</f>
        <v>0</v>
      </c>
      <c r="AZ324" s="61" t="str">
        <f t="shared" si="247"/>
        <v>NA</v>
      </c>
      <c r="BA324" s="60">
        <f>COUNTIFS(配置清单!G:G,G324,配置清单!H:H,"IA",配置清单!N:N,"在岗",配置清单!P:P,"&lt;&gt;暂不胜任")</f>
        <v>0</v>
      </c>
      <c r="BB324" s="61" t="str">
        <f t="shared" si="248"/>
        <v>NA</v>
      </c>
      <c r="BC324" s="60">
        <f>COUNTIFS(配置清单!G:G,规划及评估!G324,配置清单!H:H,"产品经理",配置清单!N:N,"在岗")</f>
        <v>0</v>
      </c>
      <c r="BD324" s="61" t="str">
        <f t="shared" si="249"/>
        <v>NA</v>
      </c>
      <c r="BE324" s="60">
        <f>COUNTIFS(配置清单!G:G,G324,配置清单!H:H,"产品经理",配置清单!N:N,"在岗",配置清单!P:P,"&lt;&gt;暂不胜任")</f>
        <v>0</v>
      </c>
      <c r="BF324" s="61" t="str">
        <f t="shared" si="250"/>
        <v>NA</v>
      </c>
      <c r="BG324" s="63">
        <f t="shared" si="251"/>
        <v>3</v>
      </c>
      <c r="BH324" s="64">
        <f t="shared" si="252"/>
        <v>2</v>
      </c>
      <c r="BI324" s="64">
        <f t="shared" si="253"/>
        <v>2</v>
      </c>
      <c r="BJ324" s="64">
        <f t="shared" si="254"/>
        <v>1</v>
      </c>
      <c r="BK324" s="65">
        <f t="shared" si="255"/>
        <v>0.66666666666666663</v>
      </c>
      <c r="BL324" s="66">
        <f t="shared" si="256"/>
        <v>0.5</v>
      </c>
      <c r="BM324" s="92">
        <f t="shared" si="257"/>
        <v>1</v>
      </c>
      <c r="BN324" s="92">
        <f t="shared" si="258"/>
        <v>0</v>
      </c>
      <c r="BO324" s="92">
        <f t="shared" si="259"/>
        <v>0</v>
      </c>
      <c r="BP324" s="92">
        <f t="shared" si="260"/>
        <v>0</v>
      </c>
      <c r="BQ324" s="92">
        <f t="shared" si="261"/>
        <v>0</v>
      </c>
      <c r="BR324" s="92">
        <f t="shared" si="262"/>
        <v>0</v>
      </c>
      <c r="BS324" s="92">
        <f t="shared" si="263"/>
        <v>0</v>
      </c>
      <c r="BT324" s="92">
        <f t="shared" si="264"/>
        <v>0</v>
      </c>
      <c r="BU324" s="92">
        <f t="shared" si="265"/>
        <v>0</v>
      </c>
      <c r="BV324" s="92">
        <f t="shared" si="266"/>
        <v>0</v>
      </c>
      <c r="BW324" s="92">
        <f t="shared" si="267"/>
        <v>1</v>
      </c>
      <c r="BX324" s="92">
        <f t="shared" si="268"/>
        <v>1</v>
      </c>
      <c r="BY324" s="92">
        <f t="shared" si="269"/>
        <v>0</v>
      </c>
      <c r="BZ324" s="92">
        <f t="shared" si="270"/>
        <v>0</v>
      </c>
      <c r="CA324" s="92">
        <f t="shared" si="271"/>
        <v>0</v>
      </c>
      <c r="CB324" s="92">
        <f t="shared" si="272"/>
        <v>0</v>
      </c>
      <c r="CC324" s="92">
        <f t="shared" si="273"/>
        <v>0</v>
      </c>
      <c r="CD324" s="92">
        <f t="shared" si="274"/>
        <v>0</v>
      </c>
    </row>
    <row r="325" spans="1:82" hidden="1">
      <c r="A325" s="34">
        <v>111</v>
      </c>
      <c r="B325" s="34" t="s">
        <v>954</v>
      </c>
      <c r="C325" s="34" t="s">
        <v>3993</v>
      </c>
      <c r="D325" s="34" t="s">
        <v>230</v>
      </c>
      <c r="E325" s="34" t="s">
        <v>4396</v>
      </c>
      <c r="F325" s="34" t="s">
        <v>4466</v>
      </c>
      <c r="G325" s="34" t="s">
        <v>4467</v>
      </c>
      <c r="H325" s="34" t="s">
        <v>6</v>
      </c>
      <c r="I325" s="34" t="s">
        <v>7</v>
      </c>
      <c r="J325" s="34" t="s">
        <v>195</v>
      </c>
      <c r="K325" s="34" t="s">
        <v>34</v>
      </c>
      <c r="L325" s="34" t="s">
        <v>5130</v>
      </c>
      <c r="M325" s="34" t="s">
        <v>4519</v>
      </c>
      <c r="N325" s="34">
        <v>1</v>
      </c>
      <c r="O325" s="34">
        <v>0</v>
      </c>
      <c r="P325" s="34">
        <v>0</v>
      </c>
      <c r="Q325" s="34">
        <v>0</v>
      </c>
      <c r="R325" s="34">
        <v>0</v>
      </c>
      <c r="S325" s="34">
        <v>1</v>
      </c>
      <c r="T325" s="34">
        <v>0</v>
      </c>
      <c r="U325" s="77">
        <v>0</v>
      </c>
      <c r="V325" s="34">
        <v>0</v>
      </c>
      <c r="W325" s="60">
        <f>COUNTIFS(配置清单!G:G,G325,配置清单!$H:$H,"PM",配置清单!$N:$N,"在岗")</f>
        <v>1</v>
      </c>
      <c r="X325" s="61">
        <f t="shared" si="233"/>
        <v>1</v>
      </c>
      <c r="Y325" s="60">
        <f>COUNTIFS(配置清单!$G:$G,G325,配置清单!$H:$H,"PM",配置清单!$N:$N,"在岗",配置清单!$P:$P,"&lt;&gt;暂不胜任")</f>
        <v>1</v>
      </c>
      <c r="Z325" s="61">
        <f t="shared" si="234"/>
        <v>1</v>
      </c>
      <c r="AA325" s="62">
        <f>COUNTIFS(配置清单!$G:$G,G325,配置清单!$H:$H,"SE",配置清单!$N:$N,"在岗")+COUNTIFS(配置清单!$G:$G,G325,配置清单!$H:$H,"SA",配置清单!$N:$N,"在岗")</f>
        <v>0</v>
      </c>
      <c r="AB325" s="61" t="str">
        <f t="shared" si="235"/>
        <v>NA</v>
      </c>
      <c r="AC325" s="60">
        <f>COUNTIFS(配置清单!$G:$G,G325,配置清单!$H:$H,"SE",配置清单!$N:$N,"在岗",配置清单!$P:$P,"&lt;&gt;暂不胜任")+COUNTIFS(配置清单!$G:$G,G325,配置清单!$H:$H,"SA",配置清单!$N:$N,"在岗",配置清单!$P:$P,"&lt;&gt;暂不胜任")</f>
        <v>0</v>
      </c>
      <c r="AD325" s="61" t="str">
        <f t="shared" si="236"/>
        <v>NA</v>
      </c>
      <c r="AE325" s="60">
        <f>COUNTIFS(配置清单!$G:$G,G325,配置清单!H:H,"MDE",配置清单!N:N,"在岗")</f>
        <v>0</v>
      </c>
      <c r="AF325" s="61" t="str">
        <f t="shared" si="237"/>
        <v>NA</v>
      </c>
      <c r="AG325" s="60">
        <f>COUNTIFS(配置清单!$G:$G,G325,配置清单!$H:$H,"MDE",配置清单!$N:$N,"在岗",配置清单!$P:$P,"&lt;&gt;暂不胜任")</f>
        <v>0</v>
      </c>
      <c r="AH325" s="61" t="str">
        <f t="shared" si="238"/>
        <v>NA</v>
      </c>
      <c r="AI325" s="62">
        <f>COUNTIFS(配置清单!G:G,G325,配置清单!H:H,"TPM",配置清单!N:N,"在岗")+COUNTIFS(配置清单!G:G,G325,配置清单!H:H,"TC",配置清单!N:N,"在岗")</f>
        <v>0</v>
      </c>
      <c r="AJ325" s="61" t="str">
        <f t="shared" si="239"/>
        <v>NA</v>
      </c>
      <c r="AK325" s="60">
        <f>COUNTIFS(配置清单!G:G,G325,配置清单!H:H,"TPM",配置清单!N:N,"在岗",配置清单!P:P,"&lt;&gt;暂不胜任")+COUNTIFS(配置清单!G:G,G325,配置清单!H:H,"TC",配置清单!N:N,"在岗",配置清单!P:P,"&lt;&gt;暂不胜任")</f>
        <v>0</v>
      </c>
      <c r="AL325" s="61" t="str">
        <f t="shared" si="240"/>
        <v>NA</v>
      </c>
      <c r="AM325" s="60">
        <f>COUNTIFS(配置清单!G:G,G325,配置清单!H:H,"TSE",配置清单!N:N,"在岗")</f>
        <v>0</v>
      </c>
      <c r="AN325" s="61" t="str">
        <f t="shared" si="241"/>
        <v>NA</v>
      </c>
      <c r="AO325" s="60">
        <f>COUNTIFS(配置清单!G:G,G325,配置清单!H:H,"TSE",配置清单!N:N,"在岗",配置清单!P:P,"&lt;&gt;暂不胜任")</f>
        <v>0</v>
      </c>
      <c r="AP325" s="61" t="str">
        <f t="shared" si="242"/>
        <v>NA</v>
      </c>
      <c r="AQ325" s="60">
        <f>COUNTIFS(配置清单!$G:$G,G325,配置清单!H:H,"QA",配置清单!N:N,"在岗")</f>
        <v>1</v>
      </c>
      <c r="AR325" s="61">
        <f t="shared" si="243"/>
        <v>1</v>
      </c>
      <c r="AS325" s="60">
        <f>COUNTIFS(配置清单!$G:$G,G325,配置清单!$H:$H,"QA",配置清单!$N:$N,"在岗",配置清单!$P:$P,"&lt;&gt;暂不胜任")</f>
        <v>1</v>
      </c>
      <c r="AT325" s="61">
        <f t="shared" si="244"/>
        <v>1</v>
      </c>
      <c r="AU325" s="60">
        <f>COUNTIFS(配置清单!G:G,规划及评估!G325,配置清单!H:H,"BA",配置清单!N:N,"在岗")</f>
        <v>0</v>
      </c>
      <c r="AV325" s="61" t="str">
        <f t="shared" si="245"/>
        <v>NA</v>
      </c>
      <c r="AW325" s="60">
        <f>COUNTIFS(配置清单!G:G,G325,配置清单!H:H,"BA",配置清单!N:N,"在岗",配置清单!P:P,"&lt;&gt;暂不胜任")</f>
        <v>0</v>
      </c>
      <c r="AX325" s="61" t="str">
        <f t="shared" si="246"/>
        <v>NA</v>
      </c>
      <c r="AY325" s="60">
        <f>COUNTIFS(配置清单!G:G,规划及评估!G325,配置清单!H:H,"IA",配置清单!N:N,"在岗")</f>
        <v>0</v>
      </c>
      <c r="AZ325" s="61" t="str">
        <f t="shared" si="247"/>
        <v>NA</v>
      </c>
      <c r="BA325" s="60">
        <f>COUNTIFS(配置清单!G:G,G325,配置清单!H:H,"IA",配置清单!N:N,"在岗",配置清单!P:P,"&lt;&gt;暂不胜任")</f>
        <v>0</v>
      </c>
      <c r="BB325" s="61" t="str">
        <f t="shared" si="248"/>
        <v>NA</v>
      </c>
      <c r="BC325" s="60">
        <f>COUNTIFS(配置清单!G:G,规划及评估!G325,配置清单!H:H,"产品经理",配置清单!N:N,"在岗")</f>
        <v>0</v>
      </c>
      <c r="BD325" s="61" t="str">
        <f t="shared" si="249"/>
        <v>NA</v>
      </c>
      <c r="BE325" s="60">
        <f>COUNTIFS(配置清单!G:G,G325,配置清单!H:H,"产品经理",配置清单!N:N,"在岗",配置清单!P:P,"&lt;&gt;暂不胜任")</f>
        <v>0</v>
      </c>
      <c r="BF325" s="61" t="str">
        <f t="shared" si="250"/>
        <v>NA</v>
      </c>
      <c r="BG325" s="63">
        <f t="shared" si="251"/>
        <v>2</v>
      </c>
      <c r="BH325" s="64">
        <f t="shared" si="252"/>
        <v>2</v>
      </c>
      <c r="BI325" s="64">
        <f t="shared" si="253"/>
        <v>2</v>
      </c>
      <c r="BJ325" s="64">
        <f t="shared" si="254"/>
        <v>2</v>
      </c>
      <c r="BK325" s="65">
        <f t="shared" si="255"/>
        <v>1</v>
      </c>
      <c r="BL325" s="66">
        <f t="shared" si="256"/>
        <v>1</v>
      </c>
      <c r="BM325" s="92">
        <f t="shared" si="257"/>
        <v>1</v>
      </c>
      <c r="BN325" s="92">
        <f t="shared" si="258"/>
        <v>1</v>
      </c>
      <c r="BO325" s="92">
        <f t="shared" si="259"/>
        <v>0</v>
      </c>
      <c r="BP325" s="92">
        <f t="shared" si="260"/>
        <v>0</v>
      </c>
      <c r="BQ325" s="92">
        <f t="shared" si="261"/>
        <v>0</v>
      </c>
      <c r="BR325" s="92">
        <f t="shared" si="262"/>
        <v>0</v>
      </c>
      <c r="BS325" s="92">
        <f t="shared" si="263"/>
        <v>0</v>
      </c>
      <c r="BT325" s="92">
        <f t="shared" si="264"/>
        <v>0</v>
      </c>
      <c r="BU325" s="92">
        <f t="shared" si="265"/>
        <v>0</v>
      </c>
      <c r="BV325" s="92">
        <f t="shared" si="266"/>
        <v>0</v>
      </c>
      <c r="BW325" s="92">
        <f t="shared" si="267"/>
        <v>1</v>
      </c>
      <c r="BX325" s="92">
        <f t="shared" si="268"/>
        <v>1</v>
      </c>
      <c r="BY325" s="92">
        <f t="shared" si="269"/>
        <v>0</v>
      </c>
      <c r="BZ325" s="92">
        <f t="shared" si="270"/>
        <v>0</v>
      </c>
      <c r="CA325" s="92">
        <f t="shared" si="271"/>
        <v>0</v>
      </c>
      <c r="CB325" s="92">
        <f t="shared" si="272"/>
        <v>0</v>
      </c>
      <c r="CC325" s="92">
        <f t="shared" si="273"/>
        <v>0</v>
      </c>
      <c r="CD325" s="92">
        <f t="shared" si="274"/>
        <v>0</v>
      </c>
    </row>
    <row r="326" spans="1:82" hidden="1">
      <c r="A326" s="34">
        <v>112</v>
      </c>
      <c r="B326" s="34" t="s">
        <v>954</v>
      </c>
      <c r="C326" s="34" t="s">
        <v>3993</v>
      </c>
      <c r="D326" s="34" t="s">
        <v>230</v>
      </c>
      <c r="E326" s="34" t="s">
        <v>4396</v>
      </c>
      <c r="F326" s="34" t="s">
        <v>4416</v>
      </c>
      <c r="G326" s="34" t="s">
        <v>4417</v>
      </c>
      <c r="H326" s="34" t="s">
        <v>7</v>
      </c>
      <c r="I326" s="34" t="s">
        <v>7</v>
      </c>
      <c r="J326" s="34" t="s">
        <v>195</v>
      </c>
      <c r="K326" s="34" t="s">
        <v>195</v>
      </c>
      <c r="L326" s="34" t="s">
        <v>5131</v>
      </c>
      <c r="M326" s="34" t="s">
        <v>4521</v>
      </c>
      <c r="N326" s="34">
        <v>1</v>
      </c>
      <c r="O326" s="34">
        <v>0</v>
      </c>
      <c r="P326" s="34">
        <v>0</v>
      </c>
      <c r="Q326" s="34">
        <v>0</v>
      </c>
      <c r="R326" s="34">
        <v>0</v>
      </c>
      <c r="S326" s="34">
        <v>1</v>
      </c>
      <c r="T326" s="34">
        <v>0</v>
      </c>
      <c r="U326" s="77">
        <v>0</v>
      </c>
      <c r="V326" s="34">
        <v>0</v>
      </c>
      <c r="W326" s="60">
        <f>COUNTIFS(配置清单!G:G,G326,配置清单!$H:$H,"PM",配置清单!$N:$N,"在岗")</f>
        <v>0</v>
      </c>
      <c r="X326" s="61">
        <f t="shared" si="233"/>
        <v>0</v>
      </c>
      <c r="Y326" s="60">
        <f>COUNTIFS(配置清单!$G:$G,G326,配置清单!$H:$H,"PM",配置清单!$N:$N,"在岗",配置清单!$P:$P,"&lt;&gt;暂不胜任")</f>
        <v>0</v>
      </c>
      <c r="Z326" s="61">
        <f t="shared" si="234"/>
        <v>0</v>
      </c>
      <c r="AA326" s="62">
        <f>COUNTIFS(配置清单!$G:$G,G326,配置清单!$H:$H,"SE",配置清单!$N:$N,"在岗")+COUNTIFS(配置清单!$G:$G,G326,配置清单!$H:$H,"SA",配置清单!$N:$N,"在岗")</f>
        <v>0</v>
      </c>
      <c r="AB326" s="61" t="str">
        <f t="shared" si="235"/>
        <v>NA</v>
      </c>
      <c r="AC326" s="60">
        <f>COUNTIFS(配置清单!$G:$G,G326,配置清单!$H:$H,"SE",配置清单!$N:$N,"在岗",配置清单!$P:$P,"&lt;&gt;暂不胜任")+COUNTIFS(配置清单!$G:$G,G326,配置清单!$H:$H,"SA",配置清单!$N:$N,"在岗",配置清单!$P:$P,"&lt;&gt;暂不胜任")</f>
        <v>0</v>
      </c>
      <c r="AD326" s="61" t="str">
        <f t="shared" si="236"/>
        <v>NA</v>
      </c>
      <c r="AE326" s="60">
        <f>COUNTIFS(配置清单!$G:$G,G326,配置清单!H:H,"MDE",配置清单!N:N,"在岗")</f>
        <v>0</v>
      </c>
      <c r="AF326" s="61" t="str">
        <f t="shared" si="237"/>
        <v>NA</v>
      </c>
      <c r="AG326" s="60">
        <f>COUNTIFS(配置清单!$G:$G,G326,配置清单!$H:$H,"MDE",配置清单!$N:$N,"在岗",配置清单!$P:$P,"&lt;&gt;暂不胜任")</f>
        <v>0</v>
      </c>
      <c r="AH326" s="61" t="str">
        <f t="shared" si="238"/>
        <v>NA</v>
      </c>
      <c r="AI326" s="62">
        <f>COUNTIFS(配置清单!G:G,G326,配置清单!H:H,"TPM",配置清单!N:N,"在岗")+COUNTIFS(配置清单!G:G,G326,配置清单!H:H,"TC",配置清单!N:N,"在岗")</f>
        <v>0</v>
      </c>
      <c r="AJ326" s="61" t="str">
        <f t="shared" si="239"/>
        <v>NA</v>
      </c>
      <c r="AK326" s="60">
        <f>COUNTIFS(配置清单!G:G,G326,配置清单!H:H,"TPM",配置清单!N:N,"在岗",配置清单!P:P,"&lt;&gt;暂不胜任")+COUNTIFS(配置清单!G:G,G326,配置清单!H:H,"TC",配置清单!N:N,"在岗",配置清单!P:P,"&lt;&gt;暂不胜任")</f>
        <v>0</v>
      </c>
      <c r="AL326" s="61" t="str">
        <f t="shared" si="240"/>
        <v>NA</v>
      </c>
      <c r="AM326" s="60">
        <f>COUNTIFS(配置清单!G:G,G326,配置清单!H:H,"TSE",配置清单!N:N,"在岗")</f>
        <v>0</v>
      </c>
      <c r="AN326" s="61" t="str">
        <f t="shared" si="241"/>
        <v>NA</v>
      </c>
      <c r="AO326" s="60">
        <f>COUNTIFS(配置清单!G:G,G326,配置清单!H:H,"TSE",配置清单!N:N,"在岗",配置清单!P:P,"&lt;&gt;暂不胜任")</f>
        <v>0</v>
      </c>
      <c r="AP326" s="61" t="str">
        <f t="shared" si="242"/>
        <v>NA</v>
      </c>
      <c r="AQ326" s="60">
        <f>COUNTIFS(配置清单!$G:$G,G326,配置清单!H:H,"QA",配置清单!N:N,"在岗")</f>
        <v>1</v>
      </c>
      <c r="AR326" s="61">
        <f t="shared" si="243"/>
        <v>1</v>
      </c>
      <c r="AS326" s="60">
        <f>COUNTIFS(配置清单!$G:$G,G326,配置清单!$H:$H,"QA",配置清单!$N:$N,"在岗",配置清单!$P:$P,"&lt;&gt;暂不胜任")</f>
        <v>1</v>
      </c>
      <c r="AT326" s="61">
        <f t="shared" si="244"/>
        <v>1</v>
      </c>
      <c r="AU326" s="60">
        <f>COUNTIFS(配置清单!G:G,规划及评估!G326,配置清单!H:H,"BA",配置清单!N:N,"在岗")</f>
        <v>0</v>
      </c>
      <c r="AV326" s="61" t="str">
        <f t="shared" si="245"/>
        <v>NA</v>
      </c>
      <c r="AW326" s="60">
        <f>COUNTIFS(配置清单!G:G,G326,配置清单!H:H,"BA",配置清单!N:N,"在岗",配置清单!P:P,"&lt;&gt;暂不胜任")</f>
        <v>0</v>
      </c>
      <c r="AX326" s="61" t="str">
        <f t="shared" si="246"/>
        <v>NA</v>
      </c>
      <c r="AY326" s="60">
        <f>COUNTIFS(配置清单!G:G,规划及评估!G326,配置清单!H:H,"IA",配置清单!N:N,"在岗")</f>
        <v>0</v>
      </c>
      <c r="AZ326" s="61" t="str">
        <f t="shared" si="247"/>
        <v>NA</v>
      </c>
      <c r="BA326" s="60">
        <f>COUNTIFS(配置清单!G:G,G326,配置清单!H:H,"IA",配置清单!N:N,"在岗",配置清单!P:P,"&lt;&gt;暂不胜任")</f>
        <v>0</v>
      </c>
      <c r="BB326" s="61" t="str">
        <f t="shared" si="248"/>
        <v>NA</v>
      </c>
      <c r="BC326" s="60">
        <f>COUNTIFS(配置清单!G:G,规划及评估!G326,配置清单!H:H,"产品经理",配置清单!N:N,"在岗")</f>
        <v>0</v>
      </c>
      <c r="BD326" s="61" t="str">
        <f t="shared" si="249"/>
        <v>NA</v>
      </c>
      <c r="BE326" s="60">
        <f>COUNTIFS(配置清单!G:G,G326,配置清单!H:H,"产品经理",配置清单!N:N,"在岗",配置清单!P:P,"&lt;&gt;暂不胜任")</f>
        <v>0</v>
      </c>
      <c r="BF326" s="61" t="str">
        <f t="shared" si="250"/>
        <v>NA</v>
      </c>
      <c r="BG326" s="63">
        <f t="shared" si="251"/>
        <v>2</v>
      </c>
      <c r="BH326" s="64">
        <f t="shared" si="252"/>
        <v>1</v>
      </c>
      <c r="BI326" s="64">
        <f t="shared" si="253"/>
        <v>1</v>
      </c>
      <c r="BJ326" s="64">
        <f t="shared" si="254"/>
        <v>1</v>
      </c>
      <c r="BK326" s="65">
        <f t="shared" si="255"/>
        <v>0.5</v>
      </c>
      <c r="BL326" s="66">
        <f t="shared" si="256"/>
        <v>1</v>
      </c>
      <c r="BM326" s="92">
        <f t="shared" si="257"/>
        <v>0</v>
      </c>
      <c r="BN326" s="92">
        <f t="shared" si="258"/>
        <v>0</v>
      </c>
      <c r="BO326" s="92">
        <f t="shared" si="259"/>
        <v>0</v>
      </c>
      <c r="BP326" s="92">
        <f t="shared" si="260"/>
        <v>0</v>
      </c>
      <c r="BQ326" s="92">
        <f t="shared" si="261"/>
        <v>0</v>
      </c>
      <c r="BR326" s="92">
        <f t="shared" si="262"/>
        <v>0</v>
      </c>
      <c r="BS326" s="92">
        <f t="shared" si="263"/>
        <v>0</v>
      </c>
      <c r="BT326" s="92">
        <f t="shared" si="264"/>
        <v>0</v>
      </c>
      <c r="BU326" s="92">
        <f t="shared" si="265"/>
        <v>0</v>
      </c>
      <c r="BV326" s="92">
        <f t="shared" si="266"/>
        <v>0</v>
      </c>
      <c r="BW326" s="92">
        <f t="shared" si="267"/>
        <v>1</v>
      </c>
      <c r="BX326" s="92">
        <f t="shared" si="268"/>
        <v>1</v>
      </c>
      <c r="BY326" s="92">
        <f t="shared" si="269"/>
        <v>0</v>
      </c>
      <c r="BZ326" s="92">
        <f t="shared" si="270"/>
        <v>0</v>
      </c>
      <c r="CA326" s="92">
        <f t="shared" si="271"/>
        <v>0</v>
      </c>
      <c r="CB326" s="92">
        <f t="shared" si="272"/>
        <v>0</v>
      </c>
      <c r="CC326" s="92">
        <f t="shared" si="273"/>
        <v>0</v>
      </c>
      <c r="CD326" s="92">
        <f t="shared" si="274"/>
        <v>0</v>
      </c>
    </row>
    <row r="327" spans="1:82" hidden="1">
      <c r="A327" s="34">
        <v>113</v>
      </c>
      <c r="B327" s="34" t="s">
        <v>954</v>
      </c>
      <c r="C327" s="34" t="s">
        <v>3993</v>
      </c>
      <c r="D327" s="34" t="s">
        <v>230</v>
      </c>
      <c r="E327" s="34" t="s">
        <v>4396</v>
      </c>
      <c r="F327" s="34" t="s">
        <v>4412</v>
      </c>
      <c r="G327" s="34" t="s">
        <v>4524</v>
      </c>
      <c r="H327" s="34" t="s">
        <v>7</v>
      </c>
      <c r="I327" s="34" t="s">
        <v>7</v>
      </c>
      <c r="J327" s="34" t="s">
        <v>195</v>
      </c>
      <c r="K327" s="34" t="s">
        <v>195</v>
      </c>
      <c r="L327" s="34" t="s">
        <v>5132</v>
      </c>
      <c r="M327" s="34" t="s">
        <v>4519</v>
      </c>
      <c r="N327" s="34">
        <v>1</v>
      </c>
      <c r="O327" s="34">
        <v>0</v>
      </c>
      <c r="P327" s="34">
        <v>0</v>
      </c>
      <c r="Q327" s="34">
        <v>0</v>
      </c>
      <c r="R327" s="34">
        <v>0</v>
      </c>
      <c r="S327" s="34">
        <v>1</v>
      </c>
      <c r="T327" s="34">
        <v>0</v>
      </c>
      <c r="U327" s="77">
        <v>0</v>
      </c>
      <c r="V327" s="34">
        <v>0</v>
      </c>
      <c r="W327" s="60">
        <f>COUNTIFS(配置清单!G:G,G327,配置清单!$H:$H,"PM",配置清单!$N:$N,"在岗")</f>
        <v>0</v>
      </c>
      <c r="X327" s="61">
        <f t="shared" si="233"/>
        <v>0</v>
      </c>
      <c r="Y327" s="60">
        <f>COUNTIFS(配置清单!$G:$G,G327,配置清单!$H:$H,"PM",配置清单!$N:$N,"在岗",配置清单!$P:$P,"&lt;&gt;暂不胜任")</f>
        <v>0</v>
      </c>
      <c r="Z327" s="61">
        <f t="shared" si="234"/>
        <v>0</v>
      </c>
      <c r="AA327" s="62">
        <f>COUNTIFS(配置清单!$G:$G,G327,配置清单!$H:$H,"SE",配置清单!$N:$N,"在岗")+COUNTIFS(配置清单!$G:$G,G327,配置清单!$H:$H,"SA",配置清单!$N:$N,"在岗")</f>
        <v>0</v>
      </c>
      <c r="AB327" s="61" t="str">
        <f t="shared" si="235"/>
        <v>NA</v>
      </c>
      <c r="AC327" s="60">
        <f>COUNTIFS(配置清单!$G:$G,G327,配置清单!$H:$H,"SE",配置清单!$N:$N,"在岗",配置清单!$P:$P,"&lt;&gt;暂不胜任")+COUNTIFS(配置清单!$G:$G,G327,配置清单!$H:$H,"SA",配置清单!$N:$N,"在岗",配置清单!$P:$P,"&lt;&gt;暂不胜任")</f>
        <v>0</v>
      </c>
      <c r="AD327" s="61" t="str">
        <f t="shared" si="236"/>
        <v>NA</v>
      </c>
      <c r="AE327" s="60">
        <f>COUNTIFS(配置清单!$G:$G,G327,配置清单!H:H,"MDE",配置清单!N:N,"在岗")</f>
        <v>0</v>
      </c>
      <c r="AF327" s="61" t="str">
        <f t="shared" si="237"/>
        <v>NA</v>
      </c>
      <c r="AG327" s="60">
        <f>COUNTIFS(配置清单!$G:$G,G327,配置清单!$H:$H,"MDE",配置清单!$N:$N,"在岗",配置清单!$P:$P,"&lt;&gt;暂不胜任")</f>
        <v>0</v>
      </c>
      <c r="AH327" s="61" t="str">
        <f t="shared" si="238"/>
        <v>NA</v>
      </c>
      <c r="AI327" s="62">
        <f>COUNTIFS(配置清单!G:G,G327,配置清单!H:H,"TPM",配置清单!N:N,"在岗")+COUNTIFS(配置清单!G:G,G327,配置清单!H:H,"TC",配置清单!N:N,"在岗")</f>
        <v>0</v>
      </c>
      <c r="AJ327" s="61" t="str">
        <f t="shared" si="239"/>
        <v>NA</v>
      </c>
      <c r="AK327" s="60">
        <f>COUNTIFS(配置清单!G:G,G327,配置清单!H:H,"TPM",配置清单!N:N,"在岗",配置清单!P:P,"&lt;&gt;暂不胜任")+COUNTIFS(配置清单!G:G,G327,配置清单!H:H,"TC",配置清单!N:N,"在岗",配置清单!P:P,"&lt;&gt;暂不胜任")</f>
        <v>0</v>
      </c>
      <c r="AL327" s="61" t="str">
        <f t="shared" si="240"/>
        <v>NA</v>
      </c>
      <c r="AM327" s="60">
        <f>COUNTIFS(配置清单!G:G,G327,配置清单!H:H,"TSE",配置清单!N:N,"在岗")</f>
        <v>0</v>
      </c>
      <c r="AN327" s="61" t="str">
        <f t="shared" si="241"/>
        <v>NA</v>
      </c>
      <c r="AO327" s="60">
        <f>COUNTIFS(配置清单!G:G,G327,配置清单!H:H,"TSE",配置清单!N:N,"在岗",配置清单!P:P,"&lt;&gt;暂不胜任")</f>
        <v>0</v>
      </c>
      <c r="AP327" s="61" t="str">
        <f t="shared" si="242"/>
        <v>NA</v>
      </c>
      <c r="AQ327" s="60">
        <f>COUNTIFS(配置清单!$G:$G,G327,配置清单!H:H,"QA",配置清单!N:N,"在岗")</f>
        <v>1</v>
      </c>
      <c r="AR327" s="61">
        <f t="shared" si="243"/>
        <v>1</v>
      </c>
      <c r="AS327" s="60">
        <f>COUNTIFS(配置清单!$G:$G,G327,配置清单!$H:$H,"QA",配置清单!$N:$N,"在岗",配置清单!$P:$P,"&lt;&gt;暂不胜任")</f>
        <v>1</v>
      </c>
      <c r="AT327" s="61">
        <f t="shared" si="244"/>
        <v>1</v>
      </c>
      <c r="AU327" s="60">
        <f>COUNTIFS(配置清单!G:G,规划及评估!G327,配置清单!H:H,"BA",配置清单!N:N,"在岗")</f>
        <v>0</v>
      </c>
      <c r="AV327" s="61" t="str">
        <f t="shared" si="245"/>
        <v>NA</v>
      </c>
      <c r="AW327" s="60">
        <f>COUNTIFS(配置清单!G:G,G327,配置清单!H:H,"BA",配置清单!N:N,"在岗",配置清单!P:P,"&lt;&gt;暂不胜任")</f>
        <v>0</v>
      </c>
      <c r="AX327" s="61" t="str">
        <f t="shared" si="246"/>
        <v>NA</v>
      </c>
      <c r="AY327" s="60">
        <f>COUNTIFS(配置清单!G:G,规划及评估!G327,配置清单!H:H,"IA",配置清单!N:N,"在岗")</f>
        <v>0</v>
      </c>
      <c r="AZ327" s="61" t="str">
        <f t="shared" si="247"/>
        <v>NA</v>
      </c>
      <c r="BA327" s="60">
        <f>COUNTIFS(配置清单!G:G,G327,配置清单!H:H,"IA",配置清单!N:N,"在岗",配置清单!P:P,"&lt;&gt;暂不胜任")</f>
        <v>0</v>
      </c>
      <c r="BB327" s="61" t="str">
        <f t="shared" si="248"/>
        <v>NA</v>
      </c>
      <c r="BC327" s="60">
        <f>COUNTIFS(配置清单!G:G,规划及评估!G327,配置清单!H:H,"产品经理",配置清单!N:N,"在岗")</f>
        <v>0</v>
      </c>
      <c r="BD327" s="61" t="str">
        <f t="shared" si="249"/>
        <v>NA</v>
      </c>
      <c r="BE327" s="60">
        <f>COUNTIFS(配置清单!G:G,G327,配置清单!H:H,"产品经理",配置清单!N:N,"在岗",配置清单!P:P,"&lt;&gt;暂不胜任")</f>
        <v>0</v>
      </c>
      <c r="BF327" s="61" t="str">
        <f t="shared" si="250"/>
        <v>NA</v>
      </c>
      <c r="BG327" s="63">
        <f t="shared" si="251"/>
        <v>2</v>
      </c>
      <c r="BH327" s="64">
        <f t="shared" si="252"/>
        <v>1</v>
      </c>
      <c r="BI327" s="64">
        <f t="shared" si="253"/>
        <v>1</v>
      </c>
      <c r="BJ327" s="64">
        <f t="shared" si="254"/>
        <v>1</v>
      </c>
      <c r="BK327" s="65">
        <f t="shared" si="255"/>
        <v>0.5</v>
      </c>
      <c r="BL327" s="66">
        <f t="shared" si="256"/>
        <v>1</v>
      </c>
      <c r="BM327" s="92">
        <f t="shared" si="257"/>
        <v>0</v>
      </c>
      <c r="BN327" s="92">
        <f t="shared" si="258"/>
        <v>0</v>
      </c>
      <c r="BO327" s="92">
        <f t="shared" si="259"/>
        <v>0</v>
      </c>
      <c r="BP327" s="92">
        <f t="shared" si="260"/>
        <v>0</v>
      </c>
      <c r="BQ327" s="92">
        <f t="shared" si="261"/>
        <v>0</v>
      </c>
      <c r="BR327" s="92">
        <f t="shared" si="262"/>
        <v>0</v>
      </c>
      <c r="BS327" s="92">
        <f t="shared" si="263"/>
        <v>0</v>
      </c>
      <c r="BT327" s="92">
        <f t="shared" si="264"/>
        <v>0</v>
      </c>
      <c r="BU327" s="92">
        <f t="shared" si="265"/>
        <v>0</v>
      </c>
      <c r="BV327" s="92">
        <f t="shared" si="266"/>
        <v>0</v>
      </c>
      <c r="BW327" s="92">
        <f t="shared" si="267"/>
        <v>1</v>
      </c>
      <c r="BX327" s="92">
        <f t="shared" si="268"/>
        <v>1</v>
      </c>
      <c r="BY327" s="92">
        <f t="shared" si="269"/>
        <v>0</v>
      </c>
      <c r="BZ327" s="92">
        <f t="shared" si="270"/>
        <v>0</v>
      </c>
      <c r="CA327" s="92">
        <f t="shared" si="271"/>
        <v>0</v>
      </c>
      <c r="CB327" s="92">
        <f t="shared" si="272"/>
        <v>0</v>
      </c>
      <c r="CC327" s="92">
        <f t="shared" si="273"/>
        <v>0</v>
      </c>
      <c r="CD327" s="92">
        <f t="shared" si="274"/>
        <v>0</v>
      </c>
    </row>
    <row r="328" spans="1:82" hidden="1">
      <c r="A328" s="34">
        <v>114</v>
      </c>
      <c r="B328" s="34" t="s">
        <v>954</v>
      </c>
      <c r="C328" s="34" t="s">
        <v>3993</v>
      </c>
      <c r="D328" s="34" t="s">
        <v>230</v>
      </c>
      <c r="E328" s="34" t="s">
        <v>4396</v>
      </c>
      <c r="F328" s="34" t="s">
        <v>4442</v>
      </c>
      <c r="G328" s="34" t="s">
        <v>4455</v>
      </c>
      <c r="H328" s="34" t="s">
        <v>4</v>
      </c>
      <c r="I328" s="34" t="s">
        <v>4</v>
      </c>
      <c r="J328" s="34" t="s">
        <v>34</v>
      </c>
      <c r="K328" s="34" t="s">
        <v>34</v>
      </c>
      <c r="L328" s="34" t="s">
        <v>5130</v>
      </c>
      <c r="M328" s="34" t="s">
        <v>4519</v>
      </c>
      <c r="N328" s="34">
        <v>1</v>
      </c>
      <c r="O328" s="34">
        <v>0</v>
      </c>
      <c r="P328" s="34">
        <v>0</v>
      </c>
      <c r="Q328" s="34">
        <v>0</v>
      </c>
      <c r="R328" s="34">
        <v>0</v>
      </c>
      <c r="S328" s="34">
        <v>1</v>
      </c>
      <c r="T328" s="34">
        <v>0</v>
      </c>
      <c r="U328" s="77">
        <v>0</v>
      </c>
      <c r="V328" s="34">
        <v>0</v>
      </c>
      <c r="W328" s="60">
        <f>COUNTIFS(配置清单!G:G,G328,配置清单!$H:$H,"PM",配置清单!$N:$N,"在岗")</f>
        <v>1</v>
      </c>
      <c r="X328" s="61">
        <f t="shared" si="233"/>
        <v>1</v>
      </c>
      <c r="Y328" s="60">
        <f>COUNTIFS(配置清单!$G:$G,G328,配置清单!$H:$H,"PM",配置清单!$N:$N,"在岗",配置清单!$P:$P,"&lt;&gt;暂不胜任")</f>
        <v>1</v>
      </c>
      <c r="Z328" s="61">
        <f t="shared" si="234"/>
        <v>1</v>
      </c>
      <c r="AA328" s="62">
        <f>COUNTIFS(配置清单!$G:$G,G328,配置清单!$H:$H,"SE",配置清单!$N:$N,"在岗")+COUNTIFS(配置清单!$G:$G,G328,配置清单!$H:$H,"SA",配置清单!$N:$N,"在岗")</f>
        <v>0</v>
      </c>
      <c r="AB328" s="61" t="str">
        <f t="shared" si="235"/>
        <v>NA</v>
      </c>
      <c r="AC328" s="60">
        <f>COUNTIFS(配置清单!$G:$G,G328,配置清单!$H:$H,"SE",配置清单!$N:$N,"在岗",配置清单!$P:$P,"&lt;&gt;暂不胜任")+COUNTIFS(配置清单!$G:$G,G328,配置清单!$H:$H,"SA",配置清单!$N:$N,"在岗",配置清单!$P:$P,"&lt;&gt;暂不胜任")</f>
        <v>0</v>
      </c>
      <c r="AD328" s="61" t="str">
        <f t="shared" si="236"/>
        <v>NA</v>
      </c>
      <c r="AE328" s="60">
        <f>COUNTIFS(配置清单!$G:$G,G328,配置清单!H:H,"MDE",配置清单!N:N,"在岗")</f>
        <v>0</v>
      </c>
      <c r="AF328" s="61" t="str">
        <f t="shared" si="237"/>
        <v>NA</v>
      </c>
      <c r="AG328" s="60">
        <f>COUNTIFS(配置清单!$G:$G,G328,配置清单!$H:$H,"MDE",配置清单!$N:$N,"在岗",配置清单!$P:$P,"&lt;&gt;暂不胜任")</f>
        <v>0</v>
      </c>
      <c r="AH328" s="61" t="str">
        <f t="shared" si="238"/>
        <v>NA</v>
      </c>
      <c r="AI328" s="62">
        <f>COUNTIFS(配置清单!G:G,G328,配置清单!H:H,"TPM",配置清单!N:N,"在岗")+COUNTIFS(配置清单!G:G,G328,配置清单!H:H,"TC",配置清单!N:N,"在岗")</f>
        <v>0</v>
      </c>
      <c r="AJ328" s="61" t="str">
        <f t="shared" si="239"/>
        <v>NA</v>
      </c>
      <c r="AK328" s="60">
        <f>COUNTIFS(配置清单!G:G,G328,配置清单!H:H,"TPM",配置清单!N:N,"在岗",配置清单!P:P,"&lt;&gt;暂不胜任")+COUNTIFS(配置清单!G:G,G328,配置清单!H:H,"TC",配置清单!N:N,"在岗",配置清单!P:P,"&lt;&gt;暂不胜任")</f>
        <v>0</v>
      </c>
      <c r="AL328" s="61" t="str">
        <f t="shared" si="240"/>
        <v>NA</v>
      </c>
      <c r="AM328" s="60">
        <f>COUNTIFS(配置清单!G:G,G328,配置清单!H:H,"TSE",配置清单!N:N,"在岗")</f>
        <v>0</v>
      </c>
      <c r="AN328" s="61" t="str">
        <f t="shared" si="241"/>
        <v>NA</v>
      </c>
      <c r="AO328" s="60">
        <f>COUNTIFS(配置清单!G:G,G328,配置清单!H:H,"TSE",配置清单!N:N,"在岗",配置清单!P:P,"&lt;&gt;暂不胜任")</f>
        <v>0</v>
      </c>
      <c r="AP328" s="61" t="str">
        <f t="shared" si="242"/>
        <v>NA</v>
      </c>
      <c r="AQ328" s="60">
        <f>COUNTIFS(配置清单!$G:$G,G328,配置清单!H:H,"QA",配置清单!N:N,"在岗")</f>
        <v>1</v>
      </c>
      <c r="AR328" s="61">
        <f t="shared" si="243"/>
        <v>1</v>
      </c>
      <c r="AS328" s="60">
        <f>COUNTIFS(配置清单!$G:$G,G328,配置清单!$H:$H,"QA",配置清单!$N:$N,"在岗",配置清单!$P:$P,"&lt;&gt;暂不胜任")</f>
        <v>1</v>
      </c>
      <c r="AT328" s="61">
        <f t="shared" si="244"/>
        <v>1</v>
      </c>
      <c r="AU328" s="60">
        <f>COUNTIFS(配置清单!G:G,规划及评估!G328,配置清单!H:H,"BA",配置清单!N:N,"在岗")</f>
        <v>0</v>
      </c>
      <c r="AV328" s="61" t="str">
        <f t="shared" si="245"/>
        <v>NA</v>
      </c>
      <c r="AW328" s="60">
        <f>COUNTIFS(配置清单!G:G,G328,配置清单!H:H,"BA",配置清单!N:N,"在岗",配置清单!P:P,"&lt;&gt;暂不胜任")</f>
        <v>0</v>
      </c>
      <c r="AX328" s="61" t="str">
        <f t="shared" si="246"/>
        <v>NA</v>
      </c>
      <c r="AY328" s="60">
        <f>COUNTIFS(配置清单!G:G,规划及评估!G328,配置清单!H:H,"IA",配置清单!N:N,"在岗")</f>
        <v>0</v>
      </c>
      <c r="AZ328" s="61" t="str">
        <f t="shared" si="247"/>
        <v>NA</v>
      </c>
      <c r="BA328" s="60">
        <f>COUNTIFS(配置清单!G:G,G328,配置清单!H:H,"IA",配置清单!N:N,"在岗",配置清单!P:P,"&lt;&gt;暂不胜任")</f>
        <v>0</v>
      </c>
      <c r="BB328" s="61" t="str">
        <f t="shared" si="248"/>
        <v>NA</v>
      </c>
      <c r="BC328" s="60">
        <f>COUNTIFS(配置清单!G:G,规划及评估!G328,配置清单!H:H,"产品经理",配置清单!N:N,"在岗")</f>
        <v>0</v>
      </c>
      <c r="BD328" s="61" t="str">
        <f t="shared" si="249"/>
        <v>NA</v>
      </c>
      <c r="BE328" s="60">
        <f>COUNTIFS(配置清单!G:G,G328,配置清单!H:H,"产品经理",配置清单!N:N,"在岗",配置清单!P:P,"&lt;&gt;暂不胜任")</f>
        <v>0</v>
      </c>
      <c r="BF328" s="61" t="str">
        <f t="shared" si="250"/>
        <v>NA</v>
      </c>
      <c r="BG328" s="63">
        <f t="shared" si="251"/>
        <v>2</v>
      </c>
      <c r="BH328" s="64">
        <f t="shared" si="252"/>
        <v>2</v>
      </c>
      <c r="BI328" s="64">
        <f t="shared" si="253"/>
        <v>2</v>
      </c>
      <c r="BJ328" s="64">
        <f t="shared" si="254"/>
        <v>2</v>
      </c>
      <c r="BK328" s="65">
        <f t="shared" si="255"/>
        <v>1</v>
      </c>
      <c r="BL328" s="66">
        <f t="shared" si="256"/>
        <v>1</v>
      </c>
      <c r="BM328" s="92">
        <f t="shared" si="257"/>
        <v>1</v>
      </c>
      <c r="BN328" s="92">
        <f t="shared" si="258"/>
        <v>1</v>
      </c>
      <c r="BO328" s="92">
        <f t="shared" si="259"/>
        <v>0</v>
      </c>
      <c r="BP328" s="92">
        <f t="shared" si="260"/>
        <v>0</v>
      </c>
      <c r="BQ328" s="92">
        <f t="shared" si="261"/>
        <v>0</v>
      </c>
      <c r="BR328" s="92">
        <f t="shared" si="262"/>
        <v>0</v>
      </c>
      <c r="BS328" s="92">
        <f t="shared" si="263"/>
        <v>0</v>
      </c>
      <c r="BT328" s="92">
        <f t="shared" si="264"/>
        <v>0</v>
      </c>
      <c r="BU328" s="92">
        <f t="shared" si="265"/>
        <v>0</v>
      </c>
      <c r="BV328" s="92">
        <f t="shared" si="266"/>
        <v>0</v>
      </c>
      <c r="BW328" s="92">
        <f t="shared" si="267"/>
        <v>1</v>
      </c>
      <c r="BX328" s="92">
        <f t="shared" si="268"/>
        <v>1</v>
      </c>
      <c r="BY328" s="92">
        <f t="shared" si="269"/>
        <v>0</v>
      </c>
      <c r="BZ328" s="92">
        <f t="shared" si="270"/>
        <v>0</v>
      </c>
      <c r="CA328" s="92">
        <f t="shared" si="271"/>
        <v>0</v>
      </c>
      <c r="CB328" s="92">
        <f t="shared" si="272"/>
        <v>0</v>
      </c>
      <c r="CC328" s="92">
        <f t="shared" si="273"/>
        <v>0</v>
      </c>
      <c r="CD328" s="92">
        <f t="shared" si="274"/>
        <v>0</v>
      </c>
    </row>
    <row r="329" spans="1:82" hidden="1">
      <c r="A329" s="34">
        <v>115</v>
      </c>
      <c r="B329" s="34" t="s">
        <v>954</v>
      </c>
      <c r="C329" s="34" t="s">
        <v>3993</v>
      </c>
      <c r="D329" s="34" t="s">
        <v>230</v>
      </c>
      <c r="E329" s="34" t="s">
        <v>4396</v>
      </c>
      <c r="F329" s="34" t="s">
        <v>4416</v>
      </c>
      <c r="G329" s="34" t="s">
        <v>4424</v>
      </c>
      <c r="H329" s="34" t="s">
        <v>7</v>
      </c>
      <c r="I329" s="34" t="s">
        <v>7</v>
      </c>
      <c r="J329" s="34" t="s">
        <v>195</v>
      </c>
      <c r="K329" s="34" t="s">
        <v>195</v>
      </c>
      <c r="L329" s="34" t="s">
        <v>5133</v>
      </c>
      <c r="M329" s="34" t="s">
        <v>4521</v>
      </c>
      <c r="N329" s="34">
        <v>1</v>
      </c>
      <c r="O329" s="34">
        <v>0</v>
      </c>
      <c r="P329" s="34">
        <v>0</v>
      </c>
      <c r="Q329" s="34">
        <v>0</v>
      </c>
      <c r="R329" s="34">
        <v>0</v>
      </c>
      <c r="S329" s="34">
        <v>1</v>
      </c>
      <c r="T329" s="34">
        <v>0</v>
      </c>
      <c r="U329" s="77">
        <v>0</v>
      </c>
      <c r="V329" s="34">
        <v>0</v>
      </c>
      <c r="W329" s="60">
        <f>COUNTIFS(配置清单!G:G,G329,配置清单!$H:$H,"PM",配置清单!$N:$N,"在岗")</f>
        <v>1</v>
      </c>
      <c r="X329" s="61">
        <f t="shared" si="233"/>
        <v>1</v>
      </c>
      <c r="Y329" s="60">
        <f>COUNTIFS(配置清单!$G:$G,G329,配置清单!$H:$H,"PM",配置清单!$N:$N,"在岗",配置清单!$P:$P,"&lt;&gt;暂不胜任")</f>
        <v>1</v>
      </c>
      <c r="Z329" s="61">
        <f t="shared" si="234"/>
        <v>1</v>
      </c>
      <c r="AA329" s="62">
        <f>COUNTIFS(配置清单!$G:$G,G329,配置清单!$H:$H,"SE",配置清单!$N:$N,"在岗")+COUNTIFS(配置清单!$G:$G,G329,配置清单!$H:$H,"SA",配置清单!$N:$N,"在岗")</f>
        <v>0</v>
      </c>
      <c r="AB329" s="61" t="str">
        <f t="shared" si="235"/>
        <v>NA</v>
      </c>
      <c r="AC329" s="60">
        <f>COUNTIFS(配置清单!$G:$G,G329,配置清单!$H:$H,"SE",配置清单!$N:$N,"在岗",配置清单!$P:$P,"&lt;&gt;暂不胜任")+COUNTIFS(配置清单!$G:$G,G329,配置清单!$H:$H,"SA",配置清单!$N:$N,"在岗",配置清单!$P:$P,"&lt;&gt;暂不胜任")</f>
        <v>0</v>
      </c>
      <c r="AD329" s="61" t="str">
        <f t="shared" si="236"/>
        <v>NA</v>
      </c>
      <c r="AE329" s="60">
        <f>COUNTIFS(配置清单!$G:$G,G329,配置清单!H:H,"MDE",配置清单!N:N,"在岗")</f>
        <v>0</v>
      </c>
      <c r="AF329" s="61" t="str">
        <f t="shared" si="237"/>
        <v>NA</v>
      </c>
      <c r="AG329" s="60">
        <f>COUNTIFS(配置清单!$G:$G,G329,配置清单!$H:$H,"MDE",配置清单!$N:$N,"在岗",配置清单!$P:$P,"&lt;&gt;暂不胜任")</f>
        <v>0</v>
      </c>
      <c r="AH329" s="61" t="str">
        <f t="shared" si="238"/>
        <v>NA</v>
      </c>
      <c r="AI329" s="62">
        <f>COUNTIFS(配置清单!G:G,G329,配置清单!H:H,"TPM",配置清单!N:N,"在岗")+COUNTIFS(配置清单!G:G,G329,配置清单!H:H,"TC",配置清单!N:N,"在岗")</f>
        <v>0</v>
      </c>
      <c r="AJ329" s="61" t="str">
        <f t="shared" si="239"/>
        <v>NA</v>
      </c>
      <c r="AK329" s="60">
        <f>COUNTIFS(配置清单!G:G,G329,配置清单!H:H,"TPM",配置清单!N:N,"在岗",配置清单!P:P,"&lt;&gt;暂不胜任")+COUNTIFS(配置清单!G:G,G329,配置清单!H:H,"TC",配置清单!N:N,"在岗",配置清单!P:P,"&lt;&gt;暂不胜任")</f>
        <v>0</v>
      </c>
      <c r="AL329" s="61" t="str">
        <f t="shared" si="240"/>
        <v>NA</v>
      </c>
      <c r="AM329" s="60">
        <f>COUNTIFS(配置清单!G:G,G329,配置清单!H:H,"TSE",配置清单!N:N,"在岗")</f>
        <v>0</v>
      </c>
      <c r="AN329" s="61" t="str">
        <f t="shared" si="241"/>
        <v>NA</v>
      </c>
      <c r="AO329" s="60">
        <f>COUNTIFS(配置清单!G:G,G329,配置清单!H:H,"TSE",配置清单!N:N,"在岗",配置清单!P:P,"&lt;&gt;暂不胜任")</f>
        <v>0</v>
      </c>
      <c r="AP329" s="61" t="str">
        <f t="shared" si="242"/>
        <v>NA</v>
      </c>
      <c r="AQ329" s="60">
        <f>COUNTIFS(配置清单!$G:$G,G329,配置清单!H:H,"QA",配置清单!N:N,"在岗")</f>
        <v>1</v>
      </c>
      <c r="AR329" s="61">
        <f t="shared" si="243"/>
        <v>1</v>
      </c>
      <c r="AS329" s="60">
        <f>COUNTIFS(配置清单!$G:$G,G329,配置清单!$H:$H,"QA",配置清单!$N:$N,"在岗",配置清单!$P:$P,"&lt;&gt;暂不胜任")</f>
        <v>1</v>
      </c>
      <c r="AT329" s="61">
        <f t="shared" si="244"/>
        <v>1</v>
      </c>
      <c r="AU329" s="60">
        <f>COUNTIFS(配置清单!G:G,规划及评估!G329,配置清单!H:H,"BA",配置清单!N:N,"在岗")</f>
        <v>0</v>
      </c>
      <c r="AV329" s="61" t="str">
        <f t="shared" si="245"/>
        <v>NA</v>
      </c>
      <c r="AW329" s="60">
        <f>COUNTIFS(配置清单!G:G,G329,配置清单!H:H,"BA",配置清单!N:N,"在岗",配置清单!P:P,"&lt;&gt;暂不胜任")</f>
        <v>0</v>
      </c>
      <c r="AX329" s="61" t="str">
        <f t="shared" si="246"/>
        <v>NA</v>
      </c>
      <c r="AY329" s="60">
        <f>COUNTIFS(配置清单!G:G,规划及评估!G329,配置清单!H:H,"IA",配置清单!N:N,"在岗")</f>
        <v>0</v>
      </c>
      <c r="AZ329" s="61" t="str">
        <f t="shared" si="247"/>
        <v>NA</v>
      </c>
      <c r="BA329" s="60">
        <f>COUNTIFS(配置清单!G:G,G329,配置清单!H:H,"IA",配置清单!N:N,"在岗",配置清单!P:P,"&lt;&gt;暂不胜任")</f>
        <v>0</v>
      </c>
      <c r="BB329" s="61" t="str">
        <f t="shared" si="248"/>
        <v>NA</v>
      </c>
      <c r="BC329" s="60">
        <f>COUNTIFS(配置清单!G:G,规划及评估!G329,配置清单!H:H,"产品经理",配置清单!N:N,"在岗")</f>
        <v>0</v>
      </c>
      <c r="BD329" s="61" t="str">
        <f t="shared" si="249"/>
        <v>NA</v>
      </c>
      <c r="BE329" s="60">
        <f>COUNTIFS(配置清单!G:G,G329,配置清单!H:H,"产品经理",配置清单!N:N,"在岗",配置清单!P:P,"&lt;&gt;暂不胜任")</f>
        <v>0</v>
      </c>
      <c r="BF329" s="61" t="str">
        <f t="shared" si="250"/>
        <v>NA</v>
      </c>
      <c r="BG329" s="63">
        <f t="shared" si="251"/>
        <v>2</v>
      </c>
      <c r="BH329" s="64">
        <f t="shared" si="252"/>
        <v>2</v>
      </c>
      <c r="BI329" s="64">
        <f t="shared" si="253"/>
        <v>2</v>
      </c>
      <c r="BJ329" s="64">
        <f t="shared" si="254"/>
        <v>2</v>
      </c>
      <c r="BK329" s="65">
        <f t="shared" si="255"/>
        <v>1</v>
      </c>
      <c r="BL329" s="66">
        <f t="shared" si="256"/>
        <v>1</v>
      </c>
      <c r="BM329" s="92">
        <f t="shared" si="257"/>
        <v>1</v>
      </c>
      <c r="BN329" s="92">
        <f t="shared" si="258"/>
        <v>1</v>
      </c>
      <c r="BO329" s="92">
        <f t="shared" si="259"/>
        <v>0</v>
      </c>
      <c r="BP329" s="92">
        <f t="shared" si="260"/>
        <v>0</v>
      </c>
      <c r="BQ329" s="92">
        <f t="shared" si="261"/>
        <v>0</v>
      </c>
      <c r="BR329" s="92">
        <f t="shared" si="262"/>
        <v>0</v>
      </c>
      <c r="BS329" s="92">
        <f t="shared" si="263"/>
        <v>0</v>
      </c>
      <c r="BT329" s="92">
        <f t="shared" si="264"/>
        <v>0</v>
      </c>
      <c r="BU329" s="92">
        <f t="shared" si="265"/>
        <v>0</v>
      </c>
      <c r="BV329" s="92">
        <f t="shared" si="266"/>
        <v>0</v>
      </c>
      <c r="BW329" s="92">
        <f t="shared" si="267"/>
        <v>1</v>
      </c>
      <c r="BX329" s="92">
        <f t="shared" si="268"/>
        <v>1</v>
      </c>
      <c r="BY329" s="92">
        <f t="shared" si="269"/>
        <v>0</v>
      </c>
      <c r="BZ329" s="92">
        <f t="shared" si="270"/>
        <v>0</v>
      </c>
      <c r="CA329" s="92">
        <f t="shared" si="271"/>
        <v>0</v>
      </c>
      <c r="CB329" s="92">
        <f t="shared" si="272"/>
        <v>0</v>
      </c>
      <c r="CC329" s="92">
        <f t="shared" si="273"/>
        <v>0</v>
      </c>
      <c r="CD329" s="92">
        <f t="shared" si="274"/>
        <v>0</v>
      </c>
    </row>
    <row r="330" spans="1:82" hidden="1">
      <c r="A330" s="34">
        <v>116</v>
      </c>
      <c r="B330" s="34" t="s">
        <v>954</v>
      </c>
      <c r="C330" s="34" t="s">
        <v>3993</v>
      </c>
      <c r="D330" s="34" t="s">
        <v>230</v>
      </c>
      <c r="E330" s="34" t="s">
        <v>4396</v>
      </c>
      <c r="F330" s="34" t="s">
        <v>4416</v>
      </c>
      <c r="G330" s="34" t="s">
        <v>4427</v>
      </c>
      <c r="H330" s="34" t="s">
        <v>6</v>
      </c>
      <c r="I330" s="34" t="s">
        <v>7</v>
      </c>
      <c r="J330" s="34" t="s">
        <v>195</v>
      </c>
      <c r="K330" s="34" t="s">
        <v>195</v>
      </c>
      <c r="L330" s="34" t="s">
        <v>5133</v>
      </c>
      <c r="M330" s="34" t="s">
        <v>4521</v>
      </c>
      <c r="N330" s="34">
        <v>1</v>
      </c>
      <c r="O330" s="34">
        <v>0</v>
      </c>
      <c r="P330" s="34">
        <v>0</v>
      </c>
      <c r="Q330" s="34">
        <v>0</v>
      </c>
      <c r="R330" s="34">
        <v>0</v>
      </c>
      <c r="S330" s="34">
        <v>1</v>
      </c>
      <c r="T330" s="34">
        <v>0</v>
      </c>
      <c r="U330" s="77">
        <v>0</v>
      </c>
      <c r="V330" s="34">
        <v>0</v>
      </c>
      <c r="W330" s="60">
        <f>COUNTIFS(配置清单!G:G,G330,配置清单!$H:$H,"PM",配置清单!$N:$N,"在岗")</f>
        <v>1</v>
      </c>
      <c r="X330" s="61">
        <f t="shared" si="233"/>
        <v>1</v>
      </c>
      <c r="Y330" s="60">
        <f>COUNTIFS(配置清单!$G:$G,G330,配置清单!$H:$H,"PM",配置清单!$N:$N,"在岗",配置清单!$P:$P,"&lt;&gt;暂不胜任")</f>
        <v>1</v>
      </c>
      <c r="Z330" s="61">
        <f t="shared" si="234"/>
        <v>1</v>
      </c>
      <c r="AA330" s="62">
        <f>COUNTIFS(配置清单!$G:$G,G330,配置清单!$H:$H,"SE",配置清单!$N:$N,"在岗")+COUNTIFS(配置清单!$G:$G,G330,配置清单!$H:$H,"SA",配置清单!$N:$N,"在岗")</f>
        <v>0</v>
      </c>
      <c r="AB330" s="61" t="str">
        <f t="shared" si="235"/>
        <v>NA</v>
      </c>
      <c r="AC330" s="60">
        <f>COUNTIFS(配置清单!$G:$G,G330,配置清单!$H:$H,"SE",配置清单!$N:$N,"在岗",配置清单!$P:$P,"&lt;&gt;暂不胜任")+COUNTIFS(配置清单!$G:$G,G330,配置清单!$H:$H,"SA",配置清单!$N:$N,"在岗",配置清单!$P:$P,"&lt;&gt;暂不胜任")</f>
        <v>0</v>
      </c>
      <c r="AD330" s="61" t="str">
        <f t="shared" si="236"/>
        <v>NA</v>
      </c>
      <c r="AE330" s="60">
        <f>COUNTIFS(配置清单!$G:$G,G330,配置清单!H:H,"MDE",配置清单!N:N,"在岗")</f>
        <v>0</v>
      </c>
      <c r="AF330" s="61" t="str">
        <f t="shared" si="237"/>
        <v>NA</v>
      </c>
      <c r="AG330" s="60">
        <f>COUNTIFS(配置清单!$G:$G,G330,配置清单!$H:$H,"MDE",配置清单!$N:$N,"在岗",配置清单!$P:$P,"&lt;&gt;暂不胜任")</f>
        <v>0</v>
      </c>
      <c r="AH330" s="61" t="str">
        <f t="shared" si="238"/>
        <v>NA</v>
      </c>
      <c r="AI330" s="62">
        <f>COUNTIFS(配置清单!G:G,G330,配置清单!H:H,"TPM",配置清单!N:N,"在岗")+COUNTIFS(配置清单!G:G,G330,配置清单!H:H,"TC",配置清单!N:N,"在岗")</f>
        <v>0</v>
      </c>
      <c r="AJ330" s="61" t="str">
        <f t="shared" si="239"/>
        <v>NA</v>
      </c>
      <c r="AK330" s="60">
        <f>COUNTIFS(配置清单!G:G,G330,配置清单!H:H,"TPM",配置清单!N:N,"在岗",配置清单!P:P,"&lt;&gt;暂不胜任")+COUNTIFS(配置清单!G:G,G330,配置清单!H:H,"TC",配置清单!N:N,"在岗",配置清单!P:P,"&lt;&gt;暂不胜任")</f>
        <v>0</v>
      </c>
      <c r="AL330" s="61" t="str">
        <f t="shared" si="240"/>
        <v>NA</v>
      </c>
      <c r="AM330" s="60">
        <f>COUNTIFS(配置清单!G:G,G330,配置清单!H:H,"TSE",配置清单!N:N,"在岗")</f>
        <v>0</v>
      </c>
      <c r="AN330" s="61" t="str">
        <f t="shared" si="241"/>
        <v>NA</v>
      </c>
      <c r="AO330" s="60">
        <f>COUNTIFS(配置清单!G:G,G330,配置清单!H:H,"TSE",配置清单!N:N,"在岗",配置清单!P:P,"&lt;&gt;暂不胜任")</f>
        <v>0</v>
      </c>
      <c r="AP330" s="61" t="str">
        <f t="shared" si="242"/>
        <v>NA</v>
      </c>
      <c r="AQ330" s="60">
        <f>COUNTIFS(配置清单!$G:$G,G330,配置清单!H:H,"QA",配置清单!N:N,"在岗")</f>
        <v>1</v>
      </c>
      <c r="AR330" s="61">
        <f t="shared" si="243"/>
        <v>1</v>
      </c>
      <c r="AS330" s="60">
        <f>COUNTIFS(配置清单!$G:$G,G330,配置清单!$H:$H,"QA",配置清单!$N:$N,"在岗",配置清单!$P:$P,"&lt;&gt;暂不胜任")</f>
        <v>1</v>
      </c>
      <c r="AT330" s="61">
        <f t="shared" si="244"/>
        <v>1</v>
      </c>
      <c r="AU330" s="60">
        <f>COUNTIFS(配置清单!G:G,规划及评估!G330,配置清单!H:H,"BA",配置清单!N:N,"在岗")</f>
        <v>0</v>
      </c>
      <c r="AV330" s="61" t="str">
        <f t="shared" si="245"/>
        <v>NA</v>
      </c>
      <c r="AW330" s="60">
        <f>COUNTIFS(配置清单!G:G,G330,配置清单!H:H,"BA",配置清单!N:N,"在岗",配置清单!P:P,"&lt;&gt;暂不胜任")</f>
        <v>0</v>
      </c>
      <c r="AX330" s="61" t="str">
        <f t="shared" si="246"/>
        <v>NA</v>
      </c>
      <c r="AY330" s="60">
        <f>COUNTIFS(配置清单!G:G,规划及评估!G330,配置清单!H:H,"IA",配置清单!N:N,"在岗")</f>
        <v>0</v>
      </c>
      <c r="AZ330" s="61" t="str">
        <f t="shared" si="247"/>
        <v>NA</v>
      </c>
      <c r="BA330" s="60">
        <f>COUNTIFS(配置清单!G:G,G330,配置清单!H:H,"IA",配置清单!N:N,"在岗",配置清单!P:P,"&lt;&gt;暂不胜任")</f>
        <v>0</v>
      </c>
      <c r="BB330" s="61" t="str">
        <f t="shared" si="248"/>
        <v>NA</v>
      </c>
      <c r="BC330" s="60">
        <f>COUNTIFS(配置清单!G:G,规划及评估!G330,配置清单!H:H,"产品经理",配置清单!N:N,"在岗")</f>
        <v>0</v>
      </c>
      <c r="BD330" s="61" t="str">
        <f t="shared" si="249"/>
        <v>NA</v>
      </c>
      <c r="BE330" s="60">
        <f>COUNTIFS(配置清单!G:G,G330,配置清单!H:H,"产品经理",配置清单!N:N,"在岗",配置清单!P:P,"&lt;&gt;暂不胜任")</f>
        <v>0</v>
      </c>
      <c r="BF330" s="61" t="str">
        <f t="shared" si="250"/>
        <v>NA</v>
      </c>
      <c r="BG330" s="63">
        <f t="shared" si="251"/>
        <v>2</v>
      </c>
      <c r="BH330" s="64">
        <f t="shared" si="252"/>
        <v>2</v>
      </c>
      <c r="BI330" s="64">
        <f t="shared" si="253"/>
        <v>2</v>
      </c>
      <c r="BJ330" s="64">
        <f t="shared" si="254"/>
        <v>2</v>
      </c>
      <c r="BK330" s="65">
        <f t="shared" si="255"/>
        <v>1</v>
      </c>
      <c r="BL330" s="66">
        <f t="shared" si="256"/>
        <v>1</v>
      </c>
      <c r="BM330" s="92">
        <f t="shared" si="257"/>
        <v>1</v>
      </c>
      <c r="BN330" s="92">
        <f t="shared" si="258"/>
        <v>1</v>
      </c>
      <c r="BO330" s="92">
        <f t="shared" si="259"/>
        <v>0</v>
      </c>
      <c r="BP330" s="92">
        <f t="shared" si="260"/>
        <v>0</v>
      </c>
      <c r="BQ330" s="92">
        <f t="shared" si="261"/>
        <v>0</v>
      </c>
      <c r="BR330" s="92">
        <f t="shared" si="262"/>
        <v>0</v>
      </c>
      <c r="BS330" s="92">
        <f t="shared" si="263"/>
        <v>0</v>
      </c>
      <c r="BT330" s="92">
        <f t="shared" si="264"/>
        <v>0</v>
      </c>
      <c r="BU330" s="92">
        <f t="shared" si="265"/>
        <v>0</v>
      </c>
      <c r="BV330" s="92">
        <f t="shared" si="266"/>
        <v>0</v>
      </c>
      <c r="BW330" s="92">
        <f t="shared" si="267"/>
        <v>1</v>
      </c>
      <c r="BX330" s="92">
        <f t="shared" si="268"/>
        <v>1</v>
      </c>
      <c r="BY330" s="92">
        <f t="shared" si="269"/>
        <v>0</v>
      </c>
      <c r="BZ330" s="92">
        <f t="shared" si="270"/>
        <v>0</v>
      </c>
      <c r="CA330" s="92">
        <f t="shared" si="271"/>
        <v>0</v>
      </c>
      <c r="CB330" s="92">
        <f t="shared" si="272"/>
        <v>0</v>
      </c>
      <c r="CC330" s="92">
        <f t="shared" si="273"/>
        <v>0</v>
      </c>
      <c r="CD330" s="92">
        <f t="shared" si="274"/>
        <v>0</v>
      </c>
    </row>
    <row r="331" spans="1:82" hidden="1">
      <c r="A331" s="34">
        <v>117</v>
      </c>
      <c r="B331" s="34" t="s">
        <v>954</v>
      </c>
      <c r="C331" s="34" t="s">
        <v>3993</v>
      </c>
      <c r="D331" s="34" t="s">
        <v>230</v>
      </c>
      <c r="E331" s="34" t="s">
        <v>4396</v>
      </c>
      <c r="F331" s="34" t="s">
        <v>4442</v>
      </c>
      <c r="G331" s="34" t="s">
        <v>4457</v>
      </c>
      <c r="H331" s="34" t="s">
        <v>4</v>
      </c>
      <c r="I331" s="34" t="s">
        <v>4</v>
      </c>
      <c r="J331" s="34" t="s">
        <v>34</v>
      </c>
      <c r="K331" s="34" t="s">
        <v>34</v>
      </c>
      <c r="L331" s="34" t="s">
        <v>5130</v>
      </c>
      <c r="M331" s="34" t="s">
        <v>4519</v>
      </c>
      <c r="N331" s="34">
        <v>1</v>
      </c>
      <c r="O331" s="34">
        <v>0</v>
      </c>
      <c r="P331" s="34">
        <v>0</v>
      </c>
      <c r="Q331" s="34">
        <v>0</v>
      </c>
      <c r="R331" s="34">
        <v>0</v>
      </c>
      <c r="S331" s="34">
        <v>1</v>
      </c>
      <c r="T331" s="34">
        <v>0</v>
      </c>
      <c r="U331" s="77">
        <v>0</v>
      </c>
      <c r="V331" s="34">
        <v>0</v>
      </c>
      <c r="W331" s="60">
        <f>COUNTIFS(配置清单!G:G,G331,配置清单!$H:$H,"PM",配置清单!$N:$N,"在岗")</f>
        <v>1</v>
      </c>
      <c r="X331" s="61">
        <f t="shared" si="233"/>
        <v>1</v>
      </c>
      <c r="Y331" s="60">
        <f>COUNTIFS(配置清单!$G:$G,G331,配置清单!$H:$H,"PM",配置清单!$N:$N,"在岗",配置清单!$P:$P,"&lt;&gt;暂不胜任")</f>
        <v>1</v>
      </c>
      <c r="Z331" s="61">
        <f t="shared" si="234"/>
        <v>1</v>
      </c>
      <c r="AA331" s="62">
        <f>COUNTIFS(配置清单!$G:$G,G331,配置清单!$H:$H,"SE",配置清单!$N:$N,"在岗")+COUNTIFS(配置清单!$G:$G,G331,配置清单!$H:$H,"SA",配置清单!$N:$N,"在岗")</f>
        <v>0</v>
      </c>
      <c r="AB331" s="61" t="str">
        <f t="shared" si="235"/>
        <v>NA</v>
      </c>
      <c r="AC331" s="60">
        <f>COUNTIFS(配置清单!$G:$G,G331,配置清单!$H:$H,"SE",配置清单!$N:$N,"在岗",配置清单!$P:$P,"&lt;&gt;暂不胜任")+COUNTIFS(配置清单!$G:$G,G331,配置清单!$H:$H,"SA",配置清单!$N:$N,"在岗",配置清单!$P:$P,"&lt;&gt;暂不胜任")</f>
        <v>0</v>
      </c>
      <c r="AD331" s="61" t="str">
        <f t="shared" si="236"/>
        <v>NA</v>
      </c>
      <c r="AE331" s="60">
        <f>COUNTIFS(配置清单!$G:$G,G331,配置清单!H:H,"MDE",配置清单!N:N,"在岗")</f>
        <v>0</v>
      </c>
      <c r="AF331" s="61" t="str">
        <f t="shared" si="237"/>
        <v>NA</v>
      </c>
      <c r="AG331" s="60">
        <f>COUNTIFS(配置清单!$G:$G,G331,配置清单!$H:$H,"MDE",配置清单!$N:$N,"在岗",配置清单!$P:$P,"&lt;&gt;暂不胜任")</f>
        <v>0</v>
      </c>
      <c r="AH331" s="61" t="str">
        <f t="shared" si="238"/>
        <v>NA</v>
      </c>
      <c r="AI331" s="62">
        <f>COUNTIFS(配置清单!G:G,G331,配置清单!H:H,"TPM",配置清单!N:N,"在岗")+COUNTIFS(配置清单!G:G,G331,配置清单!H:H,"TC",配置清单!N:N,"在岗")</f>
        <v>0</v>
      </c>
      <c r="AJ331" s="61" t="str">
        <f t="shared" si="239"/>
        <v>NA</v>
      </c>
      <c r="AK331" s="60">
        <f>COUNTIFS(配置清单!G:G,G331,配置清单!H:H,"TPM",配置清单!N:N,"在岗",配置清单!P:P,"&lt;&gt;暂不胜任")+COUNTIFS(配置清单!G:G,G331,配置清单!H:H,"TC",配置清单!N:N,"在岗",配置清单!P:P,"&lt;&gt;暂不胜任")</f>
        <v>0</v>
      </c>
      <c r="AL331" s="61" t="str">
        <f t="shared" si="240"/>
        <v>NA</v>
      </c>
      <c r="AM331" s="60">
        <f>COUNTIFS(配置清单!G:G,G331,配置清单!H:H,"TSE",配置清单!N:N,"在岗")</f>
        <v>0</v>
      </c>
      <c r="AN331" s="61" t="str">
        <f t="shared" si="241"/>
        <v>NA</v>
      </c>
      <c r="AO331" s="60">
        <f>COUNTIFS(配置清单!G:G,G331,配置清单!H:H,"TSE",配置清单!N:N,"在岗",配置清单!P:P,"&lt;&gt;暂不胜任")</f>
        <v>0</v>
      </c>
      <c r="AP331" s="61" t="str">
        <f t="shared" si="242"/>
        <v>NA</v>
      </c>
      <c r="AQ331" s="60">
        <f>COUNTIFS(配置清单!$G:$G,G331,配置清单!H:H,"QA",配置清单!N:N,"在岗")</f>
        <v>1</v>
      </c>
      <c r="AR331" s="61">
        <f t="shared" si="243"/>
        <v>1</v>
      </c>
      <c r="AS331" s="60">
        <f>COUNTIFS(配置清单!$G:$G,G331,配置清单!$H:$H,"QA",配置清单!$N:$N,"在岗",配置清单!$P:$P,"&lt;&gt;暂不胜任")</f>
        <v>1</v>
      </c>
      <c r="AT331" s="61">
        <f t="shared" si="244"/>
        <v>1</v>
      </c>
      <c r="AU331" s="60">
        <f>COUNTIFS(配置清单!G:G,规划及评估!G331,配置清单!H:H,"BA",配置清单!N:N,"在岗")</f>
        <v>0</v>
      </c>
      <c r="AV331" s="61" t="str">
        <f t="shared" si="245"/>
        <v>NA</v>
      </c>
      <c r="AW331" s="60">
        <f>COUNTIFS(配置清单!G:G,G331,配置清单!H:H,"BA",配置清单!N:N,"在岗",配置清单!P:P,"&lt;&gt;暂不胜任")</f>
        <v>0</v>
      </c>
      <c r="AX331" s="61" t="str">
        <f t="shared" si="246"/>
        <v>NA</v>
      </c>
      <c r="AY331" s="60">
        <f>COUNTIFS(配置清单!G:G,规划及评估!G331,配置清单!H:H,"IA",配置清单!N:N,"在岗")</f>
        <v>0</v>
      </c>
      <c r="AZ331" s="61" t="str">
        <f t="shared" si="247"/>
        <v>NA</v>
      </c>
      <c r="BA331" s="60">
        <f>COUNTIFS(配置清单!G:G,G331,配置清单!H:H,"IA",配置清单!N:N,"在岗",配置清单!P:P,"&lt;&gt;暂不胜任")</f>
        <v>0</v>
      </c>
      <c r="BB331" s="61" t="str">
        <f t="shared" si="248"/>
        <v>NA</v>
      </c>
      <c r="BC331" s="60">
        <f>COUNTIFS(配置清单!G:G,规划及评估!G331,配置清单!H:H,"产品经理",配置清单!N:N,"在岗")</f>
        <v>0</v>
      </c>
      <c r="BD331" s="61" t="str">
        <f t="shared" si="249"/>
        <v>NA</v>
      </c>
      <c r="BE331" s="60">
        <f>COUNTIFS(配置清单!G:G,G331,配置清单!H:H,"产品经理",配置清单!N:N,"在岗",配置清单!P:P,"&lt;&gt;暂不胜任")</f>
        <v>0</v>
      </c>
      <c r="BF331" s="61" t="str">
        <f t="shared" si="250"/>
        <v>NA</v>
      </c>
      <c r="BG331" s="63">
        <f t="shared" si="251"/>
        <v>2</v>
      </c>
      <c r="BH331" s="64">
        <f t="shared" si="252"/>
        <v>2</v>
      </c>
      <c r="BI331" s="64">
        <f t="shared" si="253"/>
        <v>2</v>
      </c>
      <c r="BJ331" s="64">
        <f t="shared" si="254"/>
        <v>2</v>
      </c>
      <c r="BK331" s="65">
        <f t="shared" si="255"/>
        <v>1</v>
      </c>
      <c r="BL331" s="66">
        <f t="shared" si="256"/>
        <v>1</v>
      </c>
      <c r="BM331" s="92">
        <f t="shared" si="257"/>
        <v>1</v>
      </c>
      <c r="BN331" s="92">
        <f t="shared" si="258"/>
        <v>1</v>
      </c>
      <c r="BO331" s="92">
        <f t="shared" si="259"/>
        <v>0</v>
      </c>
      <c r="BP331" s="92">
        <f t="shared" si="260"/>
        <v>0</v>
      </c>
      <c r="BQ331" s="92">
        <f t="shared" si="261"/>
        <v>0</v>
      </c>
      <c r="BR331" s="92">
        <f t="shared" si="262"/>
        <v>0</v>
      </c>
      <c r="BS331" s="92">
        <f t="shared" si="263"/>
        <v>0</v>
      </c>
      <c r="BT331" s="92">
        <f t="shared" si="264"/>
        <v>0</v>
      </c>
      <c r="BU331" s="92">
        <f t="shared" si="265"/>
        <v>0</v>
      </c>
      <c r="BV331" s="92">
        <f t="shared" si="266"/>
        <v>0</v>
      </c>
      <c r="BW331" s="92">
        <f t="shared" si="267"/>
        <v>1</v>
      </c>
      <c r="BX331" s="92">
        <f t="shared" si="268"/>
        <v>1</v>
      </c>
      <c r="BY331" s="92">
        <f t="shared" si="269"/>
        <v>0</v>
      </c>
      <c r="BZ331" s="92">
        <f t="shared" si="270"/>
        <v>0</v>
      </c>
      <c r="CA331" s="92">
        <f t="shared" si="271"/>
        <v>0</v>
      </c>
      <c r="CB331" s="92">
        <f t="shared" si="272"/>
        <v>0</v>
      </c>
      <c r="CC331" s="92">
        <f t="shared" si="273"/>
        <v>0</v>
      </c>
      <c r="CD331" s="92">
        <f t="shared" si="274"/>
        <v>0</v>
      </c>
    </row>
    <row r="332" spans="1:82" hidden="1">
      <c r="A332" s="34">
        <v>118</v>
      </c>
      <c r="B332" s="34" t="s">
        <v>954</v>
      </c>
      <c r="C332" s="34" t="s">
        <v>3993</v>
      </c>
      <c r="D332" s="34" t="s">
        <v>2089</v>
      </c>
      <c r="E332" s="34" t="s">
        <v>4525</v>
      </c>
      <c r="F332" s="34" t="s">
        <v>4526</v>
      </c>
      <c r="G332" s="34" t="s">
        <v>4527</v>
      </c>
      <c r="H332" s="34" t="s">
        <v>6</v>
      </c>
      <c r="I332" s="34" t="s">
        <v>7</v>
      </c>
      <c r="J332" s="34" t="s">
        <v>195</v>
      </c>
      <c r="K332" s="34" t="s">
        <v>34</v>
      </c>
      <c r="L332" s="34" t="s">
        <v>5120</v>
      </c>
      <c r="M332" s="34" t="s">
        <v>4530</v>
      </c>
      <c r="N332" s="34">
        <v>1</v>
      </c>
      <c r="O332" s="34">
        <v>0</v>
      </c>
      <c r="P332" s="34">
        <v>0</v>
      </c>
      <c r="Q332" s="34">
        <v>0</v>
      </c>
      <c r="R332" s="34">
        <v>0</v>
      </c>
      <c r="S332" s="34">
        <v>1</v>
      </c>
      <c r="T332" s="34">
        <v>0</v>
      </c>
      <c r="U332" s="77">
        <v>0</v>
      </c>
      <c r="V332" s="34">
        <v>0</v>
      </c>
      <c r="W332" s="60">
        <f>COUNTIFS(配置清单!G:G,G332,配置清单!$H:$H,"PM",配置清单!$N:$N,"在岗")</f>
        <v>1</v>
      </c>
      <c r="X332" s="61">
        <f t="shared" si="233"/>
        <v>1</v>
      </c>
      <c r="Y332" s="60">
        <f>COUNTIFS(配置清单!$G:$G,G332,配置清单!$H:$H,"PM",配置清单!$N:$N,"在岗",配置清单!$P:$P,"&lt;&gt;暂不胜任")</f>
        <v>1</v>
      </c>
      <c r="Z332" s="61">
        <f t="shared" si="234"/>
        <v>1</v>
      </c>
      <c r="AA332" s="62">
        <f>COUNTIFS(配置清单!$G:$G,G332,配置清单!$H:$H,"SE",配置清单!$N:$N,"在岗")+COUNTIFS(配置清单!$G:$G,G332,配置清单!$H:$H,"SA",配置清单!$N:$N,"在岗")</f>
        <v>0</v>
      </c>
      <c r="AB332" s="61" t="str">
        <f t="shared" si="235"/>
        <v>NA</v>
      </c>
      <c r="AC332" s="60">
        <f>COUNTIFS(配置清单!$G:$G,G332,配置清单!$H:$H,"SE",配置清单!$N:$N,"在岗",配置清单!$P:$P,"&lt;&gt;暂不胜任")+COUNTIFS(配置清单!$G:$G,G332,配置清单!$H:$H,"SA",配置清单!$N:$N,"在岗",配置清单!$P:$P,"&lt;&gt;暂不胜任")</f>
        <v>0</v>
      </c>
      <c r="AD332" s="61" t="str">
        <f t="shared" si="236"/>
        <v>NA</v>
      </c>
      <c r="AE332" s="60">
        <f>COUNTIFS(配置清单!$G:$G,G332,配置清单!H:H,"MDE",配置清单!N:N,"在岗")</f>
        <v>0</v>
      </c>
      <c r="AF332" s="61" t="str">
        <f t="shared" si="237"/>
        <v>NA</v>
      </c>
      <c r="AG332" s="60">
        <f>COUNTIFS(配置清单!$G:$G,G332,配置清单!$H:$H,"MDE",配置清单!$N:$N,"在岗",配置清单!$P:$P,"&lt;&gt;暂不胜任")</f>
        <v>0</v>
      </c>
      <c r="AH332" s="61" t="str">
        <f t="shared" si="238"/>
        <v>NA</v>
      </c>
      <c r="AI332" s="62">
        <f>COUNTIFS(配置清单!G:G,G332,配置清单!H:H,"TPM",配置清单!N:N,"在岗")+COUNTIFS(配置清单!G:G,G332,配置清单!H:H,"TC",配置清单!N:N,"在岗")</f>
        <v>0</v>
      </c>
      <c r="AJ332" s="61" t="str">
        <f t="shared" si="239"/>
        <v>NA</v>
      </c>
      <c r="AK332" s="60">
        <f>COUNTIFS(配置清单!G:G,G332,配置清单!H:H,"TPM",配置清单!N:N,"在岗",配置清单!P:P,"&lt;&gt;暂不胜任")+COUNTIFS(配置清单!G:G,G332,配置清单!H:H,"TC",配置清单!N:N,"在岗",配置清单!P:P,"&lt;&gt;暂不胜任")</f>
        <v>0</v>
      </c>
      <c r="AL332" s="61" t="str">
        <f t="shared" si="240"/>
        <v>NA</v>
      </c>
      <c r="AM332" s="60">
        <f>COUNTIFS(配置清单!G:G,G332,配置清单!H:H,"TSE",配置清单!N:N,"在岗")</f>
        <v>0</v>
      </c>
      <c r="AN332" s="61" t="str">
        <f t="shared" si="241"/>
        <v>NA</v>
      </c>
      <c r="AO332" s="60">
        <f>COUNTIFS(配置清单!G:G,G332,配置清单!H:H,"TSE",配置清单!N:N,"在岗",配置清单!P:P,"&lt;&gt;暂不胜任")</f>
        <v>0</v>
      </c>
      <c r="AP332" s="61" t="str">
        <f t="shared" si="242"/>
        <v>NA</v>
      </c>
      <c r="AQ332" s="60">
        <f>COUNTIFS(配置清单!$G:$G,G332,配置清单!H:H,"QA",配置清单!N:N,"在岗")</f>
        <v>1</v>
      </c>
      <c r="AR332" s="61">
        <f t="shared" si="243"/>
        <v>1</v>
      </c>
      <c r="AS332" s="60">
        <f>COUNTIFS(配置清单!$G:$G,G332,配置清单!$H:$H,"QA",配置清单!$N:$N,"在岗",配置清单!$P:$P,"&lt;&gt;暂不胜任")</f>
        <v>1</v>
      </c>
      <c r="AT332" s="61">
        <f t="shared" si="244"/>
        <v>1</v>
      </c>
      <c r="AU332" s="60">
        <f>COUNTIFS(配置清单!G:G,规划及评估!G332,配置清单!H:H,"BA",配置清单!N:N,"在岗")</f>
        <v>0</v>
      </c>
      <c r="AV332" s="61" t="str">
        <f t="shared" si="245"/>
        <v>NA</v>
      </c>
      <c r="AW332" s="60">
        <f>COUNTIFS(配置清单!G:G,G332,配置清单!H:H,"BA",配置清单!N:N,"在岗",配置清单!P:P,"&lt;&gt;暂不胜任")</f>
        <v>0</v>
      </c>
      <c r="AX332" s="61" t="str">
        <f t="shared" si="246"/>
        <v>NA</v>
      </c>
      <c r="AY332" s="60">
        <f>COUNTIFS(配置清单!G:G,规划及评估!G332,配置清单!H:H,"IA",配置清单!N:N,"在岗")</f>
        <v>0</v>
      </c>
      <c r="AZ332" s="61" t="str">
        <f t="shared" si="247"/>
        <v>NA</v>
      </c>
      <c r="BA332" s="60">
        <f>COUNTIFS(配置清单!G:G,G332,配置清单!H:H,"IA",配置清单!N:N,"在岗",配置清单!P:P,"&lt;&gt;暂不胜任")</f>
        <v>0</v>
      </c>
      <c r="BB332" s="61" t="str">
        <f t="shared" si="248"/>
        <v>NA</v>
      </c>
      <c r="BC332" s="60">
        <f>COUNTIFS(配置清单!G:G,规划及评估!G332,配置清单!H:H,"产品经理",配置清单!N:N,"在岗")</f>
        <v>0</v>
      </c>
      <c r="BD332" s="61" t="str">
        <f t="shared" si="249"/>
        <v>NA</v>
      </c>
      <c r="BE332" s="60">
        <f>COUNTIFS(配置清单!G:G,G332,配置清单!H:H,"产品经理",配置清单!N:N,"在岗",配置清单!P:P,"&lt;&gt;暂不胜任")</f>
        <v>0</v>
      </c>
      <c r="BF332" s="61" t="str">
        <f t="shared" si="250"/>
        <v>NA</v>
      </c>
      <c r="BG332" s="63">
        <f t="shared" si="251"/>
        <v>2</v>
      </c>
      <c r="BH332" s="64">
        <f t="shared" si="252"/>
        <v>2</v>
      </c>
      <c r="BI332" s="64">
        <f t="shared" si="253"/>
        <v>2</v>
      </c>
      <c r="BJ332" s="64">
        <f t="shared" si="254"/>
        <v>2</v>
      </c>
      <c r="BK332" s="65">
        <f t="shared" si="255"/>
        <v>1</v>
      </c>
      <c r="BL332" s="66">
        <f t="shared" si="256"/>
        <v>1</v>
      </c>
      <c r="BM332" s="92">
        <f t="shared" si="257"/>
        <v>1</v>
      </c>
      <c r="BN332" s="92">
        <f t="shared" si="258"/>
        <v>1</v>
      </c>
      <c r="BO332" s="92">
        <f t="shared" si="259"/>
        <v>0</v>
      </c>
      <c r="BP332" s="92">
        <f t="shared" si="260"/>
        <v>0</v>
      </c>
      <c r="BQ332" s="92">
        <f t="shared" si="261"/>
        <v>0</v>
      </c>
      <c r="BR332" s="92">
        <f t="shared" si="262"/>
        <v>0</v>
      </c>
      <c r="BS332" s="92">
        <f t="shared" si="263"/>
        <v>0</v>
      </c>
      <c r="BT332" s="92">
        <f t="shared" si="264"/>
        <v>0</v>
      </c>
      <c r="BU332" s="92">
        <f t="shared" si="265"/>
        <v>0</v>
      </c>
      <c r="BV332" s="92">
        <f t="shared" si="266"/>
        <v>0</v>
      </c>
      <c r="BW332" s="92">
        <f t="shared" si="267"/>
        <v>1</v>
      </c>
      <c r="BX332" s="92">
        <f t="shared" si="268"/>
        <v>1</v>
      </c>
      <c r="BY332" s="92">
        <f t="shared" si="269"/>
        <v>0</v>
      </c>
      <c r="BZ332" s="92">
        <f t="shared" si="270"/>
        <v>0</v>
      </c>
      <c r="CA332" s="92">
        <f t="shared" si="271"/>
        <v>0</v>
      </c>
      <c r="CB332" s="92">
        <f t="shared" si="272"/>
        <v>0</v>
      </c>
      <c r="CC332" s="92">
        <f t="shared" si="273"/>
        <v>0</v>
      </c>
      <c r="CD332" s="92">
        <f t="shared" si="274"/>
        <v>0</v>
      </c>
    </row>
    <row r="333" spans="1:82" hidden="1">
      <c r="A333" s="34">
        <v>119</v>
      </c>
      <c r="B333" s="34" t="s">
        <v>954</v>
      </c>
      <c r="C333" s="34" t="s">
        <v>3993</v>
      </c>
      <c r="D333" s="34" t="s">
        <v>2089</v>
      </c>
      <c r="E333" s="34" t="s">
        <v>4525</v>
      </c>
      <c r="F333" s="34" t="s">
        <v>4526</v>
      </c>
      <c r="G333" s="34" t="s">
        <v>4532</v>
      </c>
      <c r="H333" s="34" t="s">
        <v>6</v>
      </c>
      <c r="I333" s="34" t="s">
        <v>7</v>
      </c>
      <c r="J333" s="34" t="s">
        <v>34</v>
      </c>
      <c r="K333" s="34" t="s">
        <v>34</v>
      </c>
      <c r="L333" s="34" t="s">
        <v>5120</v>
      </c>
      <c r="M333" s="34" t="s">
        <v>4530</v>
      </c>
      <c r="N333" s="34">
        <v>1</v>
      </c>
      <c r="O333" s="34">
        <v>0</v>
      </c>
      <c r="P333" s="34">
        <v>0</v>
      </c>
      <c r="Q333" s="34">
        <v>0</v>
      </c>
      <c r="R333" s="34">
        <v>0</v>
      </c>
      <c r="S333" s="34">
        <v>1</v>
      </c>
      <c r="T333" s="34">
        <v>0</v>
      </c>
      <c r="U333" s="77">
        <v>0</v>
      </c>
      <c r="V333" s="34">
        <v>0</v>
      </c>
      <c r="W333" s="60">
        <f>COUNTIFS(配置清单!G:G,G333,配置清单!$H:$H,"PM",配置清单!$N:$N,"在岗")</f>
        <v>1</v>
      </c>
      <c r="X333" s="61">
        <f t="shared" si="233"/>
        <v>1</v>
      </c>
      <c r="Y333" s="60">
        <f>COUNTIFS(配置清单!$G:$G,G333,配置清单!$H:$H,"PM",配置清单!$N:$N,"在岗",配置清单!$P:$P,"&lt;&gt;暂不胜任")</f>
        <v>1</v>
      </c>
      <c r="Z333" s="61">
        <f t="shared" si="234"/>
        <v>1</v>
      </c>
      <c r="AA333" s="62">
        <f>COUNTIFS(配置清单!$G:$G,G333,配置清单!$H:$H,"SE",配置清单!$N:$N,"在岗")+COUNTIFS(配置清单!$G:$G,G333,配置清单!$H:$H,"SA",配置清单!$N:$N,"在岗")</f>
        <v>0</v>
      </c>
      <c r="AB333" s="61" t="str">
        <f t="shared" si="235"/>
        <v>NA</v>
      </c>
      <c r="AC333" s="60">
        <f>COUNTIFS(配置清单!$G:$G,G333,配置清单!$H:$H,"SE",配置清单!$N:$N,"在岗",配置清单!$P:$P,"&lt;&gt;暂不胜任")+COUNTIFS(配置清单!$G:$G,G333,配置清单!$H:$H,"SA",配置清单!$N:$N,"在岗",配置清单!$P:$P,"&lt;&gt;暂不胜任")</f>
        <v>0</v>
      </c>
      <c r="AD333" s="61" t="str">
        <f t="shared" si="236"/>
        <v>NA</v>
      </c>
      <c r="AE333" s="60">
        <f>COUNTIFS(配置清单!$G:$G,G333,配置清单!H:H,"MDE",配置清单!N:N,"在岗")</f>
        <v>0</v>
      </c>
      <c r="AF333" s="61" t="str">
        <f t="shared" si="237"/>
        <v>NA</v>
      </c>
      <c r="AG333" s="60">
        <f>COUNTIFS(配置清单!$G:$G,G333,配置清单!$H:$H,"MDE",配置清单!$N:$N,"在岗",配置清单!$P:$P,"&lt;&gt;暂不胜任")</f>
        <v>0</v>
      </c>
      <c r="AH333" s="61" t="str">
        <f t="shared" si="238"/>
        <v>NA</v>
      </c>
      <c r="AI333" s="62">
        <f>COUNTIFS(配置清单!G:G,G333,配置清单!H:H,"TPM",配置清单!N:N,"在岗")+COUNTIFS(配置清单!G:G,G333,配置清单!H:H,"TC",配置清单!N:N,"在岗")</f>
        <v>0</v>
      </c>
      <c r="AJ333" s="61" t="str">
        <f t="shared" si="239"/>
        <v>NA</v>
      </c>
      <c r="AK333" s="60">
        <f>COUNTIFS(配置清单!G:G,G333,配置清单!H:H,"TPM",配置清单!N:N,"在岗",配置清单!P:P,"&lt;&gt;暂不胜任")+COUNTIFS(配置清单!G:G,G333,配置清单!H:H,"TC",配置清单!N:N,"在岗",配置清单!P:P,"&lt;&gt;暂不胜任")</f>
        <v>0</v>
      </c>
      <c r="AL333" s="61" t="str">
        <f t="shared" si="240"/>
        <v>NA</v>
      </c>
      <c r="AM333" s="60">
        <f>COUNTIFS(配置清单!G:G,G333,配置清单!H:H,"TSE",配置清单!N:N,"在岗")</f>
        <v>0</v>
      </c>
      <c r="AN333" s="61" t="str">
        <f t="shared" si="241"/>
        <v>NA</v>
      </c>
      <c r="AO333" s="60">
        <f>COUNTIFS(配置清单!G:G,G333,配置清单!H:H,"TSE",配置清单!N:N,"在岗",配置清单!P:P,"&lt;&gt;暂不胜任")</f>
        <v>0</v>
      </c>
      <c r="AP333" s="61" t="str">
        <f t="shared" si="242"/>
        <v>NA</v>
      </c>
      <c r="AQ333" s="60">
        <f>COUNTIFS(配置清单!$G:$G,G333,配置清单!H:H,"QA",配置清单!N:N,"在岗")</f>
        <v>1</v>
      </c>
      <c r="AR333" s="61">
        <f t="shared" si="243"/>
        <v>1</v>
      </c>
      <c r="AS333" s="60">
        <f>COUNTIFS(配置清单!$G:$G,G333,配置清单!$H:$H,"QA",配置清单!$N:$N,"在岗",配置清单!$P:$P,"&lt;&gt;暂不胜任")</f>
        <v>1</v>
      </c>
      <c r="AT333" s="61">
        <f t="shared" si="244"/>
        <v>1</v>
      </c>
      <c r="AU333" s="60">
        <f>COUNTIFS(配置清单!G:G,规划及评估!G333,配置清单!H:H,"BA",配置清单!N:N,"在岗")</f>
        <v>0</v>
      </c>
      <c r="AV333" s="61" t="str">
        <f t="shared" si="245"/>
        <v>NA</v>
      </c>
      <c r="AW333" s="60">
        <f>COUNTIFS(配置清单!G:G,G333,配置清单!H:H,"BA",配置清单!N:N,"在岗",配置清单!P:P,"&lt;&gt;暂不胜任")</f>
        <v>0</v>
      </c>
      <c r="AX333" s="61" t="str">
        <f t="shared" si="246"/>
        <v>NA</v>
      </c>
      <c r="AY333" s="60">
        <f>COUNTIFS(配置清单!G:G,规划及评估!G333,配置清单!H:H,"IA",配置清单!N:N,"在岗")</f>
        <v>0</v>
      </c>
      <c r="AZ333" s="61" t="str">
        <f t="shared" si="247"/>
        <v>NA</v>
      </c>
      <c r="BA333" s="60">
        <f>COUNTIFS(配置清单!G:G,G333,配置清单!H:H,"IA",配置清单!N:N,"在岗",配置清单!P:P,"&lt;&gt;暂不胜任")</f>
        <v>0</v>
      </c>
      <c r="BB333" s="61" t="str">
        <f t="shared" si="248"/>
        <v>NA</v>
      </c>
      <c r="BC333" s="60">
        <f>COUNTIFS(配置清单!G:G,规划及评估!G333,配置清单!H:H,"产品经理",配置清单!N:N,"在岗")</f>
        <v>0</v>
      </c>
      <c r="BD333" s="61" t="str">
        <f t="shared" si="249"/>
        <v>NA</v>
      </c>
      <c r="BE333" s="60">
        <f>COUNTIFS(配置清单!G:G,G333,配置清单!H:H,"产品经理",配置清单!N:N,"在岗",配置清单!P:P,"&lt;&gt;暂不胜任")</f>
        <v>0</v>
      </c>
      <c r="BF333" s="61" t="str">
        <f t="shared" si="250"/>
        <v>NA</v>
      </c>
      <c r="BG333" s="63">
        <f t="shared" si="251"/>
        <v>2</v>
      </c>
      <c r="BH333" s="64">
        <f t="shared" si="252"/>
        <v>2</v>
      </c>
      <c r="BI333" s="64">
        <f t="shared" si="253"/>
        <v>2</v>
      </c>
      <c r="BJ333" s="64">
        <f t="shared" si="254"/>
        <v>2</v>
      </c>
      <c r="BK333" s="65">
        <f t="shared" si="255"/>
        <v>1</v>
      </c>
      <c r="BL333" s="66">
        <f t="shared" si="256"/>
        <v>1</v>
      </c>
      <c r="BM333" s="92">
        <f t="shared" si="257"/>
        <v>1</v>
      </c>
      <c r="BN333" s="92">
        <f t="shared" si="258"/>
        <v>1</v>
      </c>
      <c r="BO333" s="92">
        <f t="shared" si="259"/>
        <v>0</v>
      </c>
      <c r="BP333" s="92">
        <f t="shared" si="260"/>
        <v>0</v>
      </c>
      <c r="BQ333" s="92">
        <f t="shared" si="261"/>
        <v>0</v>
      </c>
      <c r="BR333" s="92">
        <f t="shared" si="262"/>
        <v>0</v>
      </c>
      <c r="BS333" s="92">
        <f t="shared" si="263"/>
        <v>0</v>
      </c>
      <c r="BT333" s="92">
        <f t="shared" si="264"/>
        <v>0</v>
      </c>
      <c r="BU333" s="92">
        <f t="shared" si="265"/>
        <v>0</v>
      </c>
      <c r="BV333" s="92">
        <f t="shared" si="266"/>
        <v>0</v>
      </c>
      <c r="BW333" s="92">
        <f t="shared" si="267"/>
        <v>1</v>
      </c>
      <c r="BX333" s="92">
        <f t="shared" si="268"/>
        <v>1</v>
      </c>
      <c r="BY333" s="92">
        <f t="shared" si="269"/>
        <v>0</v>
      </c>
      <c r="BZ333" s="92">
        <f t="shared" si="270"/>
        <v>0</v>
      </c>
      <c r="CA333" s="92">
        <f t="shared" si="271"/>
        <v>0</v>
      </c>
      <c r="CB333" s="92">
        <f t="shared" si="272"/>
        <v>0</v>
      </c>
      <c r="CC333" s="92">
        <f t="shared" si="273"/>
        <v>0</v>
      </c>
      <c r="CD333" s="92">
        <f t="shared" si="274"/>
        <v>0</v>
      </c>
    </row>
    <row r="334" spans="1:82" hidden="1">
      <c r="A334" s="34">
        <v>120</v>
      </c>
      <c r="B334" s="34" t="s">
        <v>954</v>
      </c>
      <c r="C334" s="34" t="s">
        <v>3993</v>
      </c>
      <c r="D334" s="34" t="s">
        <v>2089</v>
      </c>
      <c r="E334" s="34" t="s">
        <v>4525</v>
      </c>
      <c r="F334" s="34" t="s">
        <v>4526</v>
      </c>
      <c r="G334" s="34" t="s">
        <v>4533</v>
      </c>
      <c r="H334" s="34" t="s">
        <v>7</v>
      </c>
      <c r="I334" s="34" t="s">
        <v>4</v>
      </c>
      <c r="J334" s="34" t="s">
        <v>34</v>
      </c>
      <c r="K334" s="34" t="s">
        <v>34</v>
      </c>
      <c r="L334" s="34" t="s">
        <v>2399</v>
      </c>
      <c r="M334" s="34" t="s">
        <v>4530</v>
      </c>
      <c r="N334" s="34">
        <v>1</v>
      </c>
      <c r="O334" s="34">
        <v>0</v>
      </c>
      <c r="P334" s="34">
        <v>0</v>
      </c>
      <c r="Q334" s="34">
        <v>0</v>
      </c>
      <c r="R334" s="34">
        <v>0</v>
      </c>
      <c r="S334" s="34">
        <v>1</v>
      </c>
      <c r="T334" s="34">
        <v>0</v>
      </c>
      <c r="U334" s="77">
        <v>0</v>
      </c>
      <c r="V334" s="34">
        <v>0</v>
      </c>
      <c r="W334" s="60">
        <f>COUNTIFS(配置清单!G:G,G334,配置清单!$H:$H,"PM",配置清单!$N:$N,"在岗")</f>
        <v>1</v>
      </c>
      <c r="X334" s="61">
        <f t="shared" si="233"/>
        <v>1</v>
      </c>
      <c r="Y334" s="60">
        <f>COUNTIFS(配置清单!$G:$G,G334,配置清单!$H:$H,"PM",配置清单!$N:$N,"在岗",配置清单!$P:$P,"&lt;&gt;暂不胜任")</f>
        <v>1</v>
      </c>
      <c r="Z334" s="61">
        <f t="shared" si="234"/>
        <v>1</v>
      </c>
      <c r="AA334" s="62">
        <f>COUNTIFS(配置清单!$G:$G,G334,配置清单!$H:$H,"SE",配置清单!$N:$N,"在岗")+COUNTIFS(配置清单!$G:$G,G334,配置清单!$H:$H,"SA",配置清单!$N:$N,"在岗")</f>
        <v>0</v>
      </c>
      <c r="AB334" s="61" t="str">
        <f t="shared" si="235"/>
        <v>NA</v>
      </c>
      <c r="AC334" s="60">
        <f>COUNTIFS(配置清单!$G:$G,G334,配置清单!$H:$H,"SE",配置清单!$N:$N,"在岗",配置清单!$P:$P,"&lt;&gt;暂不胜任")+COUNTIFS(配置清单!$G:$G,G334,配置清单!$H:$H,"SA",配置清单!$N:$N,"在岗",配置清单!$P:$P,"&lt;&gt;暂不胜任")</f>
        <v>0</v>
      </c>
      <c r="AD334" s="61" t="str">
        <f t="shared" si="236"/>
        <v>NA</v>
      </c>
      <c r="AE334" s="60">
        <f>COUNTIFS(配置清单!$G:$G,G334,配置清单!H:H,"MDE",配置清单!N:N,"在岗")</f>
        <v>0</v>
      </c>
      <c r="AF334" s="61" t="str">
        <f t="shared" si="237"/>
        <v>NA</v>
      </c>
      <c r="AG334" s="60">
        <f>COUNTIFS(配置清单!$G:$G,G334,配置清单!$H:$H,"MDE",配置清单!$N:$N,"在岗",配置清单!$P:$P,"&lt;&gt;暂不胜任")</f>
        <v>0</v>
      </c>
      <c r="AH334" s="61" t="str">
        <f t="shared" si="238"/>
        <v>NA</v>
      </c>
      <c r="AI334" s="62">
        <f>COUNTIFS(配置清单!G:G,G334,配置清单!H:H,"TPM",配置清单!N:N,"在岗")+COUNTIFS(配置清单!G:G,G334,配置清单!H:H,"TC",配置清单!N:N,"在岗")</f>
        <v>0</v>
      </c>
      <c r="AJ334" s="61" t="str">
        <f t="shared" si="239"/>
        <v>NA</v>
      </c>
      <c r="AK334" s="60">
        <f>COUNTIFS(配置清单!G:G,G334,配置清单!H:H,"TPM",配置清单!N:N,"在岗",配置清单!P:P,"&lt;&gt;暂不胜任")+COUNTIFS(配置清单!G:G,G334,配置清单!H:H,"TC",配置清单!N:N,"在岗",配置清单!P:P,"&lt;&gt;暂不胜任")</f>
        <v>0</v>
      </c>
      <c r="AL334" s="61" t="str">
        <f t="shared" si="240"/>
        <v>NA</v>
      </c>
      <c r="AM334" s="60">
        <f>COUNTIFS(配置清单!G:G,G334,配置清单!H:H,"TSE",配置清单!N:N,"在岗")</f>
        <v>0</v>
      </c>
      <c r="AN334" s="61" t="str">
        <f t="shared" si="241"/>
        <v>NA</v>
      </c>
      <c r="AO334" s="60">
        <f>COUNTIFS(配置清单!G:G,G334,配置清单!H:H,"TSE",配置清单!N:N,"在岗",配置清单!P:P,"&lt;&gt;暂不胜任")</f>
        <v>0</v>
      </c>
      <c r="AP334" s="61" t="str">
        <f t="shared" si="242"/>
        <v>NA</v>
      </c>
      <c r="AQ334" s="60">
        <f>COUNTIFS(配置清单!$G:$G,G334,配置清单!H:H,"QA",配置清单!N:N,"在岗")</f>
        <v>1</v>
      </c>
      <c r="AR334" s="61">
        <f t="shared" si="243"/>
        <v>1</v>
      </c>
      <c r="AS334" s="60">
        <f>COUNTIFS(配置清单!$G:$G,G334,配置清单!$H:$H,"QA",配置清单!$N:$N,"在岗",配置清单!$P:$P,"&lt;&gt;暂不胜任")</f>
        <v>1</v>
      </c>
      <c r="AT334" s="61">
        <f t="shared" si="244"/>
        <v>1</v>
      </c>
      <c r="AU334" s="60">
        <f>COUNTIFS(配置清单!G:G,规划及评估!G334,配置清单!H:H,"BA",配置清单!N:N,"在岗")</f>
        <v>0</v>
      </c>
      <c r="AV334" s="61" t="str">
        <f t="shared" si="245"/>
        <v>NA</v>
      </c>
      <c r="AW334" s="60">
        <f>COUNTIFS(配置清单!G:G,G334,配置清单!H:H,"BA",配置清单!N:N,"在岗",配置清单!P:P,"&lt;&gt;暂不胜任")</f>
        <v>0</v>
      </c>
      <c r="AX334" s="61" t="str">
        <f t="shared" si="246"/>
        <v>NA</v>
      </c>
      <c r="AY334" s="60">
        <f>COUNTIFS(配置清单!G:G,规划及评估!G334,配置清单!H:H,"IA",配置清单!N:N,"在岗")</f>
        <v>0</v>
      </c>
      <c r="AZ334" s="61" t="str">
        <f t="shared" si="247"/>
        <v>NA</v>
      </c>
      <c r="BA334" s="60">
        <f>COUNTIFS(配置清单!G:G,G334,配置清单!H:H,"IA",配置清单!N:N,"在岗",配置清单!P:P,"&lt;&gt;暂不胜任")</f>
        <v>0</v>
      </c>
      <c r="BB334" s="61" t="str">
        <f t="shared" si="248"/>
        <v>NA</v>
      </c>
      <c r="BC334" s="60">
        <f>COUNTIFS(配置清单!G:G,规划及评估!G334,配置清单!H:H,"产品经理",配置清单!N:N,"在岗")</f>
        <v>0</v>
      </c>
      <c r="BD334" s="61" t="str">
        <f t="shared" si="249"/>
        <v>NA</v>
      </c>
      <c r="BE334" s="60">
        <f>COUNTIFS(配置清单!G:G,G334,配置清单!H:H,"产品经理",配置清单!N:N,"在岗",配置清单!P:P,"&lt;&gt;暂不胜任")</f>
        <v>0</v>
      </c>
      <c r="BF334" s="61" t="str">
        <f t="shared" si="250"/>
        <v>NA</v>
      </c>
      <c r="BG334" s="63">
        <f t="shared" si="251"/>
        <v>2</v>
      </c>
      <c r="BH334" s="64">
        <f t="shared" si="252"/>
        <v>2</v>
      </c>
      <c r="BI334" s="64">
        <f t="shared" si="253"/>
        <v>2</v>
      </c>
      <c r="BJ334" s="64">
        <f t="shared" si="254"/>
        <v>2</v>
      </c>
      <c r="BK334" s="65">
        <f t="shared" si="255"/>
        <v>1</v>
      </c>
      <c r="BL334" s="66">
        <f t="shared" si="256"/>
        <v>1</v>
      </c>
      <c r="BM334" s="92">
        <f t="shared" si="257"/>
        <v>1</v>
      </c>
      <c r="BN334" s="92">
        <f t="shared" si="258"/>
        <v>1</v>
      </c>
      <c r="BO334" s="92">
        <f t="shared" si="259"/>
        <v>0</v>
      </c>
      <c r="BP334" s="92">
        <f t="shared" si="260"/>
        <v>0</v>
      </c>
      <c r="BQ334" s="92">
        <f t="shared" si="261"/>
        <v>0</v>
      </c>
      <c r="BR334" s="92">
        <f t="shared" si="262"/>
        <v>0</v>
      </c>
      <c r="BS334" s="92">
        <f t="shared" si="263"/>
        <v>0</v>
      </c>
      <c r="BT334" s="92">
        <f t="shared" si="264"/>
        <v>0</v>
      </c>
      <c r="BU334" s="92">
        <f t="shared" si="265"/>
        <v>0</v>
      </c>
      <c r="BV334" s="92">
        <f t="shared" si="266"/>
        <v>0</v>
      </c>
      <c r="BW334" s="92">
        <f t="shared" si="267"/>
        <v>1</v>
      </c>
      <c r="BX334" s="92">
        <f t="shared" si="268"/>
        <v>1</v>
      </c>
      <c r="BY334" s="92">
        <f t="shared" si="269"/>
        <v>0</v>
      </c>
      <c r="BZ334" s="92">
        <f t="shared" si="270"/>
        <v>0</v>
      </c>
      <c r="CA334" s="92">
        <f t="shared" si="271"/>
        <v>0</v>
      </c>
      <c r="CB334" s="92">
        <f t="shared" si="272"/>
        <v>0</v>
      </c>
      <c r="CC334" s="92">
        <f t="shared" si="273"/>
        <v>0</v>
      </c>
      <c r="CD334" s="92">
        <f t="shared" si="274"/>
        <v>0</v>
      </c>
    </row>
    <row r="335" spans="1:82" hidden="1">
      <c r="A335" s="34">
        <v>121</v>
      </c>
      <c r="B335" s="34" t="s">
        <v>954</v>
      </c>
      <c r="C335" s="34" t="s">
        <v>3993</v>
      </c>
      <c r="D335" s="34" t="s">
        <v>2089</v>
      </c>
      <c r="E335" s="34" t="s">
        <v>4525</v>
      </c>
      <c r="F335" s="34" t="s">
        <v>4526</v>
      </c>
      <c r="G335" s="34" t="s">
        <v>4534</v>
      </c>
      <c r="H335" s="34" t="s">
        <v>7</v>
      </c>
      <c r="I335" s="34" t="s">
        <v>4</v>
      </c>
      <c r="J335" s="34" t="s">
        <v>34</v>
      </c>
      <c r="K335" s="34" t="s">
        <v>34</v>
      </c>
      <c r="L335" s="34" t="s">
        <v>5120</v>
      </c>
      <c r="M335" s="34" t="s">
        <v>4530</v>
      </c>
      <c r="N335" s="34">
        <v>1</v>
      </c>
      <c r="O335" s="34">
        <v>0</v>
      </c>
      <c r="P335" s="34">
        <v>1</v>
      </c>
      <c r="Q335" s="34">
        <v>0</v>
      </c>
      <c r="R335" s="34">
        <v>0</v>
      </c>
      <c r="S335" s="34">
        <v>1</v>
      </c>
      <c r="T335" s="34">
        <v>0</v>
      </c>
      <c r="U335" s="77">
        <v>0</v>
      </c>
      <c r="V335" s="34">
        <v>0</v>
      </c>
      <c r="W335" s="60">
        <f>COUNTIFS(配置清单!G:G,G335,配置清单!$H:$H,"PM",配置清单!$N:$N,"在岗")</f>
        <v>1</v>
      </c>
      <c r="X335" s="61">
        <f t="shared" ref="X335:X398" si="275">IF(N335=0,"NA",IF(W335&gt;=N335,1,W335/N335))</f>
        <v>1</v>
      </c>
      <c r="Y335" s="60">
        <f>COUNTIFS(配置清单!$G:$G,G335,配置清单!$H:$H,"PM",配置清单!$N:$N,"在岗",配置清单!$P:$P,"&lt;&gt;暂不胜任")</f>
        <v>1</v>
      </c>
      <c r="Z335" s="61">
        <f t="shared" ref="Z335:Z398" si="276">IF(N335=0,"NA",IF(Y335&gt;=N335,1,IF(W335=0,0,Y335/W335)))</f>
        <v>1</v>
      </c>
      <c r="AA335" s="62">
        <f>COUNTIFS(配置清单!$G:$G,G335,配置清单!$H:$H,"SE",配置清单!$N:$N,"在岗")+COUNTIFS(配置清单!$G:$G,G335,配置清单!$H:$H,"SA",配置清单!$N:$N,"在岗")</f>
        <v>0</v>
      </c>
      <c r="AB335" s="61" t="str">
        <f t="shared" ref="AB335:AB398" si="277">IF(O335=0,"NA",IF(AA335&gt;=O335,1,AA335/O335))</f>
        <v>NA</v>
      </c>
      <c r="AC335" s="60">
        <f>COUNTIFS(配置清单!$G:$G,G335,配置清单!$H:$H,"SE",配置清单!$N:$N,"在岗",配置清单!$P:$P,"&lt;&gt;暂不胜任")+COUNTIFS(配置清单!$G:$G,G335,配置清单!$H:$H,"SA",配置清单!$N:$N,"在岗",配置清单!$P:$P,"&lt;&gt;暂不胜任")</f>
        <v>0</v>
      </c>
      <c r="AD335" s="61" t="str">
        <f t="shared" ref="AD335:AD398" si="278">IF(O335=0,"NA",IF(AC335&gt;=O335,1,IF(AA335=0,0,AC335/AA335)))</f>
        <v>NA</v>
      </c>
      <c r="AE335" s="60">
        <f>COUNTIFS(配置清单!$G:$G,G335,配置清单!H:H,"MDE",配置清单!N:N,"在岗")</f>
        <v>1</v>
      </c>
      <c r="AF335" s="61">
        <f t="shared" ref="AF335:AF398" si="279">IF(P335=0,"NA",IF(AE335&gt;=P335,1,AE335/P335))</f>
        <v>1</v>
      </c>
      <c r="AG335" s="60">
        <f>COUNTIFS(配置清单!$G:$G,G335,配置清单!$H:$H,"MDE",配置清单!$N:$N,"在岗",配置清单!$P:$P,"&lt;&gt;暂不胜任")</f>
        <v>1</v>
      </c>
      <c r="AH335" s="61">
        <f t="shared" ref="AH335:AH398" si="280">IF(P335=0,"NA",IF(AG335&gt;=P335,1,IF(AE335=0,0,AG335/AE335)))</f>
        <v>1</v>
      </c>
      <c r="AI335" s="62">
        <f>COUNTIFS(配置清单!G:G,G335,配置清单!H:H,"TPM",配置清单!N:N,"在岗")+COUNTIFS(配置清单!G:G,G335,配置清单!H:H,"TC",配置清单!N:N,"在岗")</f>
        <v>0</v>
      </c>
      <c r="AJ335" s="61" t="str">
        <f t="shared" ref="AJ335:AJ398" si="281">IF(Q335=0,"NA",IF(AI335&gt;=Q335,1,AI335/Q335))</f>
        <v>NA</v>
      </c>
      <c r="AK335" s="60">
        <f>COUNTIFS(配置清单!G:G,G335,配置清单!H:H,"TPM",配置清单!N:N,"在岗",配置清单!P:P,"&lt;&gt;暂不胜任")+COUNTIFS(配置清单!G:G,G335,配置清单!H:H,"TC",配置清单!N:N,"在岗",配置清单!P:P,"&lt;&gt;暂不胜任")</f>
        <v>0</v>
      </c>
      <c r="AL335" s="61" t="str">
        <f t="shared" ref="AL335:AL398" si="282">IF(Q335=0,"NA",IF(AK335&gt;=Q335,1,IF(AI335=0,0,AK335/AI335)))</f>
        <v>NA</v>
      </c>
      <c r="AM335" s="60">
        <f>COUNTIFS(配置清单!G:G,G335,配置清单!H:H,"TSE",配置清单!N:N,"在岗")</f>
        <v>0</v>
      </c>
      <c r="AN335" s="61" t="str">
        <f t="shared" ref="AN335:AN398" si="283">IF(R335=0,"NA",IF(AM335&gt;=R335,1,AM335/R335))</f>
        <v>NA</v>
      </c>
      <c r="AO335" s="60">
        <f>COUNTIFS(配置清单!G:G,G335,配置清单!H:H,"TSE",配置清单!N:N,"在岗",配置清单!P:P,"&lt;&gt;暂不胜任")</f>
        <v>0</v>
      </c>
      <c r="AP335" s="61" t="str">
        <f t="shared" ref="AP335:AP398" si="284">IF(R335=0,"NA",IF(AO335&gt;=R335,1,IF(AM335=0,0,AO335/AM335)))</f>
        <v>NA</v>
      </c>
      <c r="AQ335" s="60">
        <f>COUNTIFS(配置清单!$G:$G,G335,配置清单!H:H,"QA",配置清单!N:N,"在岗")</f>
        <v>1</v>
      </c>
      <c r="AR335" s="61">
        <f t="shared" ref="AR335:AR398" si="285">IF(S335=0,"NA",IF(AQ335&gt;=S335,1,AQ335/S335))</f>
        <v>1</v>
      </c>
      <c r="AS335" s="60">
        <f>COUNTIFS(配置清单!$G:$G,G335,配置清单!$H:$H,"QA",配置清单!$N:$N,"在岗",配置清单!$P:$P,"&lt;&gt;暂不胜任")</f>
        <v>1</v>
      </c>
      <c r="AT335" s="61">
        <f t="shared" ref="AT335:AT398" si="286">IF(S335=0,"NA",IF(AS335&gt;=S335,1,IF(AQ335=0,0,AS335/AQ335)))</f>
        <v>1</v>
      </c>
      <c r="AU335" s="60">
        <f>COUNTIFS(配置清单!G:G,规划及评估!G335,配置清单!H:H,"BA",配置清单!N:N,"在岗")</f>
        <v>0</v>
      </c>
      <c r="AV335" s="61" t="str">
        <f t="shared" ref="AV335:AV398" si="287">IF(T335=0,"NA",IF(AU335&gt;=T335,1,AU335/T335))</f>
        <v>NA</v>
      </c>
      <c r="AW335" s="60">
        <f>COUNTIFS(配置清单!G:G,G335,配置清单!H:H,"BA",配置清单!N:N,"在岗",配置清单!P:P,"&lt;&gt;暂不胜任")</f>
        <v>0</v>
      </c>
      <c r="AX335" s="61" t="str">
        <f t="shared" ref="AX335:AX398" si="288">IF(T335=0,"NA",IF(AW335&gt;=T335,1,IF(AU335=0,0,AW335/AU335)))</f>
        <v>NA</v>
      </c>
      <c r="AY335" s="60">
        <f>COUNTIFS(配置清单!G:G,规划及评估!G335,配置清单!H:H,"IA",配置清单!N:N,"在岗")</f>
        <v>0</v>
      </c>
      <c r="AZ335" s="61" t="str">
        <f t="shared" ref="AZ335:AZ398" si="289">IF(U335=0,"NA",IF(AY335&gt;=U335,1,AY335/U335))</f>
        <v>NA</v>
      </c>
      <c r="BA335" s="60">
        <f>COUNTIFS(配置清单!G:G,G335,配置清单!H:H,"IA",配置清单!N:N,"在岗",配置清单!P:P,"&lt;&gt;暂不胜任")</f>
        <v>0</v>
      </c>
      <c r="BB335" s="61" t="str">
        <f t="shared" ref="BB335:BB398" si="290">IF(U335=0,"NA",IF(BA335&gt;=U335,1,IF(AY335=0,0,BA335/AY335)))</f>
        <v>NA</v>
      </c>
      <c r="BC335" s="60">
        <f>COUNTIFS(配置清单!G:G,规划及评估!G335,配置清单!H:H,"产品经理",配置清单!N:N,"在岗")</f>
        <v>0</v>
      </c>
      <c r="BD335" s="61" t="str">
        <f t="shared" ref="BD335:BD398" si="291">IF(V335=0,"NA",IF(BC335&gt;=V335,1,BC335/V335))</f>
        <v>NA</v>
      </c>
      <c r="BE335" s="60">
        <f>COUNTIFS(配置清单!G:G,G335,配置清单!H:H,"产品经理",配置清单!N:N,"在岗",配置清单!P:P,"&lt;&gt;暂不胜任")</f>
        <v>0</v>
      </c>
      <c r="BF335" s="61" t="str">
        <f t="shared" ref="BF335:BF398" si="292">IF(V335=0,"NA",IF(BE335&gt;=V335,1,IF(BC335=0,0,BE335/BC335)))</f>
        <v>NA</v>
      </c>
      <c r="BG335" s="63">
        <f t="shared" ref="BG335:BG398" si="293">SUM(N335,O335,P335,Q335,R335,S335,T335,U335,V335)</f>
        <v>3</v>
      </c>
      <c r="BH335" s="64">
        <f t="shared" ref="BH335:BH398" si="294">IF(N335=0,0,W335)+IF(O335=0,0,AA335)+IF(P335=0,0,AE335)+IF(Q335=0,0,AI335)+IF(R335=0,0,AM335)+IF(S335=0,0,AQ335)+IF(T335=0,0,AU335)+IF(U335=0,0,AY335)+IF(V335=0,0,BC335)</f>
        <v>3</v>
      </c>
      <c r="BI335" s="64">
        <f t="shared" ref="BI335:BI398" si="295">IF(W335&gt;=N335,N335,W335)+IF(AA335&gt;=O335,O335,AA335)+IF(AE335&gt;=P335,P335,AE335)+IF(AI335&gt;=Q335,Q335,AI335)+IF(AM335&gt;=R335,R335,AM335)+IF(AQ335&gt;=S335,S335,AQ335)+IF(AU335&gt;=T335,T335,AU335)+IF(AY335&gt;=U335,U335,AY335)+IF(BC335&gt;=V335,V335,BC335)</f>
        <v>3</v>
      </c>
      <c r="BJ335" s="64">
        <f t="shared" ref="BJ335:BJ398" si="296">IF(Y335&gt;=N335,N335,Y335)+IF(AC335&gt;=O335,O335,AC335)+IF(AG335&gt;=P335,P335,AG335)+IF(AK335&gt;=Q335,Q335,AK335)+IF(AO335&gt;=R335,R335,AO335)+IF(AS335&gt;=S335,S335,AS335)+IF(AW335&gt;=T335,T335,AW335)+IF(BA335&gt;=U335,U335,BA335)+IF(BE335&gt;=V335,V335,BE335)</f>
        <v>3</v>
      </c>
      <c r="BK335" s="65">
        <f t="shared" ref="BK335:BK398" si="297">IF(BG335=0,0,BI335/BG335)</f>
        <v>1</v>
      </c>
      <c r="BL335" s="66">
        <f t="shared" ref="BL335:BL398" si="298">IF(BI335=0,0,BJ335/BI335)</f>
        <v>1</v>
      </c>
      <c r="BM335" s="92">
        <f t="shared" ref="BM335:BM398" si="299">IF(W335&gt;=N335,N335,W335)</f>
        <v>1</v>
      </c>
      <c r="BN335" s="92">
        <f t="shared" ref="BN335:BN398" si="300">IF(Y335&gt;=N335,N335,Y335)</f>
        <v>1</v>
      </c>
      <c r="BO335" s="92">
        <f t="shared" ref="BO335:BO398" si="301">IF(AA335&gt;=O335,O335,AA335)</f>
        <v>0</v>
      </c>
      <c r="BP335" s="92">
        <f t="shared" ref="BP335:BP398" si="302">IF(AC335&gt;=O335,O335,AC335)</f>
        <v>0</v>
      </c>
      <c r="BQ335" s="92">
        <f t="shared" ref="BQ335:BQ398" si="303">IF(AE335&gt;=P335,P335,AE335)</f>
        <v>1</v>
      </c>
      <c r="BR335" s="92">
        <f t="shared" ref="BR335:BR398" si="304">IF(AG335&gt;=P335,P335,AG335)</f>
        <v>1</v>
      </c>
      <c r="BS335" s="92">
        <f t="shared" ref="BS335:BS398" si="305">IF(AI335&gt;=Q335,Q335,AI335)</f>
        <v>0</v>
      </c>
      <c r="BT335" s="92">
        <f t="shared" ref="BT335:BT398" si="306">IF(AK335&gt;=Q335,Q335,AK335)</f>
        <v>0</v>
      </c>
      <c r="BU335" s="92">
        <f t="shared" ref="BU335:BU398" si="307">IF(AM335&gt;=R335,R335,AM335)</f>
        <v>0</v>
      </c>
      <c r="BV335" s="92">
        <f t="shared" ref="BV335:BV398" si="308">IF(AO335&gt;=R335,R335,AO335)</f>
        <v>0</v>
      </c>
      <c r="BW335" s="92">
        <f t="shared" ref="BW335:BW398" si="309">IF(AQ335&gt;=S335,S335,AQ335)</f>
        <v>1</v>
      </c>
      <c r="BX335" s="92">
        <f t="shared" ref="BX335:BX398" si="310">IF(AS335&gt;=S335,S335,AS335)</f>
        <v>1</v>
      </c>
      <c r="BY335" s="92">
        <f t="shared" ref="BY335:BY398" si="311">IF(AU335&gt;=T335,T335,AU335)</f>
        <v>0</v>
      </c>
      <c r="BZ335" s="92">
        <f t="shared" ref="BZ335:BZ398" si="312">IF(AW335&gt;=T335,T335,AW335)</f>
        <v>0</v>
      </c>
      <c r="CA335" s="92">
        <f t="shared" ref="CA335:CA398" si="313">IF(AY335&gt;=U335,U335,AY335)</f>
        <v>0</v>
      </c>
      <c r="CB335" s="92">
        <f t="shared" ref="CB335:CB398" si="314">IF(BA335&gt;=U335,U335,BA335)</f>
        <v>0</v>
      </c>
      <c r="CC335" s="92">
        <f t="shared" ref="CC335:CC398" si="315">IF(BC335&gt;=V335,V335,BC335)</f>
        <v>0</v>
      </c>
      <c r="CD335" s="92">
        <f t="shared" ref="CD335:CD398" si="316">IF(BE335&gt;=V335,V335,BE335)</f>
        <v>0</v>
      </c>
    </row>
    <row r="336" spans="1:82" hidden="1">
      <c r="A336" s="34">
        <v>122</v>
      </c>
      <c r="B336" s="34" t="s">
        <v>954</v>
      </c>
      <c r="C336" s="34" t="s">
        <v>3993</v>
      </c>
      <c r="D336" s="34" t="s">
        <v>2089</v>
      </c>
      <c r="E336" s="34" t="s">
        <v>4525</v>
      </c>
      <c r="F336" s="34" t="s">
        <v>4526</v>
      </c>
      <c r="G336" s="34" t="s">
        <v>4537</v>
      </c>
      <c r="H336" s="34" t="s">
        <v>7</v>
      </c>
      <c r="I336" s="34" t="s">
        <v>4</v>
      </c>
      <c r="J336" s="34" t="s">
        <v>34</v>
      </c>
      <c r="K336" s="34" t="s">
        <v>34</v>
      </c>
      <c r="L336" s="34" t="s">
        <v>5120</v>
      </c>
      <c r="M336" s="34" t="s">
        <v>4530</v>
      </c>
      <c r="N336" s="34">
        <v>1</v>
      </c>
      <c r="O336" s="34">
        <v>0</v>
      </c>
      <c r="P336" s="34">
        <v>2</v>
      </c>
      <c r="Q336" s="34">
        <v>0</v>
      </c>
      <c r="R336" s="34">
        <v>0</v>
      </c>
      <c r="S336" s="34">
        <v>1</v>
      </c>
      <c r="T336" s="34">
        <v>0</v>
      </c>
      <c r="U336" s="77">
        <v>0</v>
      </c>
      <c r="V336" s="34">
        <v>0</v>
      </c>
      <c r="W336" s="60">
        <f>COUNTIFS(配置清单!G:G,G336,配置清单!$H:$H,"PM",配置清单!$N:$N,"在岗")</f>
        <v>1</v>
      </c>
      <c r="X336" s="61">
        <f t="shared" si="275"/>
        <v>1</v>
      </c>
      <c r="Y336" s="60">
        <f>COUNTIFS(配置清单!$G:$G,G336,配置清单!$H:$H,"PM",配置清单!$N:$N,"在岗",配置清单!$P:$P,"&lt;&gt;暂不胜任")</f>
        <v>1</v>
      </c>
      <c r="Z336" s="61">
        <f t="shared" si="276"/>
        <v>1</v>
      </c>
      <c r="AA336" s="62">
        <f>COUNTIFS(配置清单!$G:$G,G336,配置清单!$H:$H,"SE",配置清单!$N:$N,"在岗")+COUNTIFS(配置清单!$G:$G,G336,配置清单!$H:$H,"SA",配置清单!$N:$N,"在岗")</f>
        <v>0</v>
      </c>
      <c r="AB336" s="61" t="str">
        <f t="shared" si="277"/>
        <v>NA</v>
      </c>
      <c r="AC336" s="60">
        <f>COUNTIFS(配置清单!$G:$G,G336,配置清单!$H:$H,"SE",配置清单!$N:$N,"在岗",配置清单!$P:$P,"&lt;&gt;暂不胜任")+COUNTIFS(配置清单!$G:$G,G336,配置清单!$H:$H,"SA",配置清单!$N:$N,"在岗",配置清单!$P:$P,"&lt;&gt;暂不胜任")</f>
        <v>0</v>
      </c>
      <c r="AD336" s="61" t="str">
        <f t="shared" si="278"/>
        <v>NA</v>
      </c>
      <c r="AE336" s="60">
        <f>COUNTIFS(配置清单!$G:$G,G336,配置清单!H:H,"MDE",配置清单!N:N,"在岗")</f>
        <v>2</v>
      </c>
      <c r="AF336" s="61">
        <f t="shared" si="279"/>
        <v>1</v>
      </c>
      <c r="AG336" s="60">
        <f>COUNTIFS(配置清单!$G:$G,G336,配置清单!$H:$H,"MDE",配置清单!$N:$N,"在岗",配置清单!$P:$P,"&lt;&gt;暂不胜任")</f>
        <v>2</v>
      </c>
      <c r="AH336" s="61">
        <f t="shared" si="280"/>
        <v>1</v>
      </c>
      <c r="AI336" s="62">
        <f>COUNTIFS(配置清单!G:G,G336,配置清单!H:H,"TPM",配置清单!N:N,"在岗")+COUNTIFS(配置清单!G:G,G336,配置清单!H:H,"TC",配置清单!N:N,"在岗")</f>
        <v>0</v>
      </c>
      <c r="AJ336" s="61" t="str">
        <f t="shared" si="281"/>
        <v>NA</v>
      </c>
      <c r="AK336" s="60">
        <f>COUNTIFS(配置清单!G:G,G336,配置清单!H:H,"TPM",配置清单!N:N,"在岗",配置清单!P:P,"&lt;&gt;暂不胜任")+COUNTIFS(配置清单!G:G,G336,配置清单!H:H,"TC",配置清单!N:N,"在岗",配置清单!P:P,"&lt;&gt;暂不胜任")</f>
        <v>0</v>
      </c>
      <c r="AL336" s="61" t="str">
        <f t="shared" si="282"/>
        <v>NA</v>
      </c>
      <c r="AM336" s="60">
        <f>COUNTIFS(配置清单!G:G,G336,配置清单!H:H,"TSE",配置清单!N:N,"在岗")</f>
        <v>0</v>
      </c>
      <c r="AN336" s="61" t="str">
        <f t="shared" si="283"/>
        <v>NA</v>
      </c>
      <c r="AO336" s="60">
        <f>COUNTIFS(配置清单!G:G,G336,配置清单!H:H,"TSE",配置清单!N:N,"在岗",配置清单!P:P,"&lt;&gt;暂不胜任")</f>
        <v>0</v>
      </c>
      <c r="AP336" s="61" t="str">
        <f t="shared" si="284"/>
        <v>NA</v>
      </c>
      <c r="AQ336" s="60">
        <f>COUNTIFS(配置清单!$G:$G,G336,配置清单!H:H,"QA",配置清单!N:N,"在岗")</f>
        <v>2</v>
      </c>
      <c r="AR336" s="61">
        <f t="shared" si="285"/>
        <v>1</v>
      </c>
      <c r="AS336" s="60">
        <f>COUNTIFS(配置清单!$G:$G,G336,配置清单!$H:$H,"QA",配置清单!$N:$N,"在岗",配置清单!$P:$P,"&lt;&gt;暂不胜任")</f>
        <v>2</v>
      </c>
      <c r="AT336" s="61">
        <f t="shared" si="286"/>
        <v>1</v>
      </c>
      <c r="AU336" s="60">
        <f>COUNTIFS(配置清单!G:G,规划及评估!G336,配置清单!H:H,"BA",配置清单!N:N,"在岗")</f>
        <v>0</v>
      </c>
      <c r="AV336" s="61" t="str">
        <f t="shared" si="287"/>
        <v>NA</v>
      </c>
      <c r="AW336" s="60">
        <f>COUNTIFS(配置清单!G:G,G336,配置清单!H:H,"BA",配置清单!N:N,"在岗",配置清单!P:P,"&lt;&gt;暂不胜任")</f>
        <v>0</v>
      </c>
      <c r="AX336" s="61" t="str">
        <f t="shared" si="288"/>
        <v>NA</v>
      </c>
      <c r="AY336" s="60">
        <f>COUNTIFS(配置清单!G:G,规划及评估!G336,配置清单!H:H,"IA",配置清单!N:N,"在岗")</f>
        <v>0</v>
      </c>
      <c r="AZ336" s="61" t="str">
        <f t="shared" si="289"/>
        <v>NA</v>
      </c>
      <c r="BA336" s="60">
        <f>COUNTIFS(配置清单!G:G,G336,配置清单!H:H,"IA",配置清单!N:N,"在岗",配置清单!P:P,"&lt;&gt;暂不胜任")</f>
        <v>0</v>
      </c>
      <c r="BB336" s="61" t="str">
        <f t="shared" si="290"/>
        <v>NA</v>
      </c>
      <c r="BC336" s="60">
        <f>COUNTIFS(配置清单!G:G,规划及评估!G336,配置清单!H:H,"产品经理",配置清单!N:N,"在岗")</f>
        <v>0</v>
      </c>
      <c r="BD336" s="61" t="str">
        <f t="shared" si="291"/>
        <v>NA</v>
      </c>
      <c r="BE336" s="60">
        <f>COUNTIFS(配置清单!G:G,G336,配置清单!H:H,"产品经理",配置清单!N:N,"在岗",配置清单!P:P,"&lt;&gt;暂不胜任")</f>
        <v>0</v>
      </c>
      <c r="BF336" s="61" t="str">
        <f t="shared" si="292"/>
        <v>NA</v>
      </c>
      <c r="BG336" s="63">
        <f t="shared" si="293"/>
        <v>4</v>
      </c>
      <c r="BH336" s="64">
        <f t="shared" si="294"/>
        <v>5</v>
      </c>
      <c r="BI336" s="64">
        <f t="shared" si="295"/>
        <v>4</v>
      </c>
      <c r="BJ336" s="64">
        <f t="shared" si="296"/>
        <v>4</v>
      </c>
      <c r="BK336" s="65">
        <f t="shared" si="297"/>
        <v>1</v>
      </c>
      <c r="BL336" s="66">
        <f t="shared" si="298"/>
        <v>1</v>
      </c>
      <c r="BM336" s="92">
        <f t="shared" si="299"/>
        <v>1</v>
      </c>
      <c r="BN336" s="92">
        <f t="shared" si="300"/>
        <v>1</v>
      </c>
      <c r="BO336" s="92">
        <f t="shared" si="301"/>
        <v>0</v>
      </c>
      <c r="BP336" s="92">
        <f t="shared" si="302"/>
        <v>0</v>
      </c>
      <c r="BQ336" s="92">
        <f t="shared" si="303"/>
        <v>2</v>
      </c>
      <c r="BR336" s="92">
        <f t="shared" si="304"/>
        <v>2</v>
      </c>
      <c r="BS336" s="92">
        <f t="shared" si="305"/>
        <v>0</v>
      </c>
      <c r="BT336" s="92">
        <f t="shared" si="306"/>
        <v>0</v>
      </c>
      <c r="BU336" s="92">
        <f t="shared" si="307"/>
        <v>0</v>
      </c>
      <c r="BV336" s="92">
        <f t="shared" si="308"/>
        <v>0</v>
      </c>
      <c r="BW336" s="92">
        <f t="shared" si="309"/>
        <v>1</v>
      </c>
      <c r="BX336" s="92">
        <f t="shared" si="310"/>
        <v>1</v>
      </c>
      <c r="BY336" s="92">
        <f t="shared" si="311"/>
        <v>0</v>
      </c>
      <c r="BZ336" s="92">
        <f t="shared" si="312"/>
        <v>0</v>
      </c>
      <c r="CA336" s="92">
        <f t="shared" si="313"/>
        <v>0</v>
      </c>
      <c r="CB336" s="92">
        <f t="shared" si="314"/>
        <v>0</v>
      </c>
      <c r="CC336" s="92">
        <f t="shared" si="315"/>
        <v>0</v>
      </c>
      <c r="CD336" s="92">
        <f t="shared" si="316"/>
        <v>0</v>
      </c>
    </row>
    <row r="337" spans="1:82" hidden="1">
      <c r="A337" s="34">
        <v>123</v>
      </c>
      <c r="B337" s="34" t="s">
        <v>954</v>
      </c>
      <c r="C337" s="34" t="s">
        <v>3993</v>
      </c>
      <c r="D337" s="34" t="s">
        <v>2089</v>
      </c>
      <c r="E337" s="34" t="s">
        <v>4525</v>
      </c>
      <c r="F337" s="34" t="s">
        <v>4526</v>
      </c>
      <c r="G337" s="34" t="s">
        <v>4542</v>
      </c>
      <c r="H337" s="34" t="s">
        <v>7</v>
      </c>
      <c r="I337" s="34" t="s">
        <v>4</v>
      </c>
      <c r="J337" s="34" t="s">
        <v>34</v>
      </c>
      <c r="K337" s="34" t="s">
        <v>34</v>
      </c>
      <c r="L337" s="34" t="s">
        <v>5120</v>
      </c>
      <c r="M337" s="34" t="s">
        <v>4530</v>
      </c>
      <c r="N337" s="34">
        <v>1</v>
      </c>
      <c r="O337" s="34">
        <v>0</v>
      </c>
      <c r="P337" s="34">
        <v>1</v>
      </c>
      <c r="Q337" s="34">
        <v>0</v>
      </c>
      <c r="R337" s="34">
        <v>0</v>
      </c>
      <c r="S337" s="34">
        <v>1</v>
      </c>
      <c r="T337" s="34">
        <v>0</v>
      </c>
      <c r="U337" s="77">
        <v>0</v>
      </c>
      <c r="V337" s="34">
        <v>0</v>
      </c>
      <c r="W337" s="60">
        <f>COUNTIFS(配置清单!G:G,G337,配置清单!$H:$H,"PM",配置清单!$N:$N,"在岗")</f>
        <v>1</v>
      </c>
      <c r="X337" s="61">
        <f t="shared" si="275"/>
        <v>1</v>
      </c>
      <c r="Y337" s="60">
        <f>COUNTIFS(配置清单!$G:$G,G337,配置清单!$H:$H,"PM",配置清单!$N:$N,"在岗",配置清单!$P:$P,"&lt;&gt;暂不胜任")</f>
        <v>1</v>
      </c>
      <c r="Z337" s="61">
        <f t="shared" si="276"/>
        <v>1</v>
      </c>
      <c r="AA337" s="62">
        <f>COUNTIFS(配置清单!$G:$G,G337,配置清单!$H:$H,"SE",配置清单!$N:$N,"在岗")+COUNTIFS(配置清单!$G:$G,G337,配置清单!$H:$H,"SA",配置清单!$N:$N,"在岗")</f>
        <v>0</v>
      </c>
      <c r="AB337" s="61" t="str">
        <f t="shared" si="277"/>
        <v>NA</v>
      </c>
      <c r="AC337" s="60">
        <f>COUNTIFS(配置清单!$G:$G,G337,配置清单!$H:$H,"SE",配置清单!$N:$N,"在岗",配置清单!$P:$P,"&lt;&gt;暂不胜任")+COUNTIFS(配置清单!$G:$G,G337,配置清单!$H:$H,"SA",配置清单!$N:$N,"在岗",配置清单!$P:$P,"&lt;&gt;暂不胜任")</f>
        <v>0</v>
      </c>
      <c r="AD337" s="61" t="str">
        <f t="shared" si="278"/>
        <v>NA</v>
      </c>
      <c r="AE337" s="60">
        <f>COUNTIFS(配置清单!$G:$G,G337,配置清单!H:H,"MDE",配置清单!N:N,"在岗")</f>
        <v>1</v>
      </c>
      <c r="AF337" s="61">
        <f t="shared" si="279"/>
        <v>1</v>
      </c>
      <c r="AG337" s="60">
        <f>COUNTIFS(配置清单!$G:$G,G337,配置清单!$H:$H,"MDE",配置清单!$N:$N,"在岗",配置清单!$P:$P,"&lt;&gt;暂不胜任")</f>
        <v>1</v>
      </c>
      <c r="AH337" s="61">
        <f t="shared" si="280"/>
        <v>1</v>
      </c>
      <c r="AI337" s="62">
        <f>COUNTIFS(配置清单!G:G,G337,配置清单!H:H,"TPM",配置清单!N:N,"在岗")+COUNTIFS(配置清单!G:G,G337,配置清单!H:H,"TC",配置清单!N:N,"在岗")</f>
        <v>0</v>
      </c>
      <c r="AJ337" s="61" t="str">
        <f t="shared" si="281"/>
        <v>NA</v>
      </c>
      <c r="AK337" s="60">
        <f>COUNTIFS(配置清单!G:G,G337,配置清单!H:H,"TPM",配置清单!N:N,"在岗",配置清单!P:P,"&lt;&gt;暂不胜任")+COUNTIFS(配置清单!G:G,G337,配置清单!H:H,"TC",配置清单!N:N,"在岗",配置清单!P:P,"&lt;&gt;暂不胜任")</f>
        <v>0</v>
      </c>
      <c r="AL337" s="61" t="str">
        <f t="shared" si="282"/>
        <v>NA</v>
      </c>
      <c r="AM337" s="60">
        <f>COUNTIFS(配置清单!G:G,G337,配置清单!H:H,"TSE",配置清单!N:N,"在岗")</f>
        <v>0</v>
      </c>
      <c r="AN337" s="61" t="str">
        <f t="shared" si="283"/>
        <v>NA</v>
      </c>
      <c r="AO337" s="60">
        <f>COUNTIFS(配置清单!G:G,G337,配置清单!H:H,"TSE",配置清单!N:N,"在岗",配置清单!P:P,"&lt;&gt;暂不胜任")</f>
        <v>0</v>
      </c>
      <c r="AP337" s="61" t="str">
        <f t="shared" si="284"/>
        <v>NA</v>
      </c>
      <c r="AQ337" s="60">
        <f>COUNTIFS(配置清单!$G:$G,G337,配置清单!H:H,"QA",配置清单!N:N,"在岗")</f>
        <v>1</v>
      </c>
      <c r="AR337" s="61">
        <f t="shared" si="285"/>
        <v>1</v>
      </c>
      <c r="AS337" s="60">
        <f>COUNTIFS(配置清单!$G:$G,G337,配置清单!$H:$H,"QA",配置清单!$N:$N,"在岗",配置清单!$P:$P,"&lt;&gt;暂不胜任")</f>
        <v>1</v>
      </c>
      <c r="AT337" s="61">
        <f t="shared" si="286"/>
        <v>1</v>
      </c>
      <c r="AU337" s="60">
        <f>COUNTIFS(配置清单!G:G,规划及评估!G337,配置清单!H:H,"BA",配置清单!N:N,"在岗")</f>
        <v>0</v>
      </c>
      <c r="AV337" s="61" t="str">
        <f t="shared" si="287"/>
        <v>NA</v>
      </c>
      <c r="AW337" s="60">
        <f>COUNTIFS(配置清单!G:G,G337,配置清单!H:H,"BA",配置清单!N:N,"在岗",配置清单!P:P,"&lt;&gt;暂不胜任")</f>
        <v>0</v>
      </c>
      <c r="AX337" s="61" t="str">
        <f t="shared" si="288"/>
        <v>NA</v>
      </c>
      <c r="AY337" s="60">
        <f>COUNTIFS(配置清单!G:G,规划及评估!G337,配置清单!H:H,"IA",配置清单!N:N,"在岗")</f>
        <v>0</v>
      </c>
      <c r="AZ337" s="61" t="str">
        <f t="shared" si="289"/>
        <v>NA</v>
      </c>
      <c r="BA337" s="60">
        <f>COUNTIFS(配置清单!G:G,G337,配置清单!H:H,"IA",配置清单!N:N,"在岗",配置清单!P:P,"&lt;&gt;暂不胜任")</f>
        <v>0</v>
      </c>
      <c r="BB337" s="61" t="str">
        <f t="shared" si="290"/>
        <v>NA</v>
      </c>
      <c r="BC337" s="60">
        <f>COUNTIFS(配置清单!G:G,规划及评估!G337,配置清单!H:H,"产品经理",配置清单!N:N,"在岗")</f>
        <v>0</v>
      </c>
      <c r="BD337" s="61" t="str">
        <f t="shared" si="291"/>
        <v>NA</v>
      </c>
      <c r="BE337" s="60">
        <f>COUNTIFS(配置清单!G:G,G337,配置清单!H:H,"产品经理",配置清单!N:N,"在岗",配置清单!P:P,"&lt;&gt;暂不胜任")</f>
        <v>0</v>
      </c>
      <c r="BF337" s="61" t="str">
        <f t="shared" si="292"/>
        <v>NA</v>
      </c>
      <c r="BG337" s="63">
        <f t="shared" si="293"/>
        <v>3</v>
      </c>
      <c r="BH337" s="64">
        <f t="shared" si="294"/>
        <v>3</v>
      </c>
      <c r="BI337" s="64">
        <f t="shared" si="295"/>
        <v>3</v>
      </c>
      <c r="BJ337" s="64">
        <f t="shared" si="296"/>
        <v>3</v>
      </c>
      <c r="BK337" s="65">
        <f t="shared" si="297"/>
        <v>1</v>
      </c>
      <c r="BL337" s="66">
        <f t="shared" si="298"/>
        <v>1</v>
      </c>
      <c r="BM337" s="92">
        <f t="shared" si="299"/>
        <v>1</v>
      </c>
      <c r="BN337" s="92">
        <f t="shared" si="300"/>
        <v>1</v>
      </c>
      <c r="BO337" s="92">
        <f t="shared" si="301"/>
        <v>0</v>
      </c>
      <c r="BP337" s="92">
        <f t="shared" si="302"/>
        <v>0</v>
      </c>
      <c r="BQ337" s="92">
        <f t="shared" si="303"/>
        <v>1</v>
      </c>
      <c r="BR337" s="92">
        <f t="shared" si="304"/>
        <v>1</v>
      </c>
      <c r="BS337" s="92">
        <f t="shared" si="305"/>
        <v>0</v>
      </c>
      <c r="BT337" s="92">
        <f t="shared" si="306"/>
        <v>0</v>
      </c>
      <c r="BU337" s="92">
        <f t="shared" si="307"/>
        <v>0</v>
      </c>
      <c r="BV337" s="92">
        <f t="shared" si="308"/>
        <v>0</v>
      </c>
      <c r="BW337" s="92">
        <f t="shared" si="309"/>
        <v>1</v>
      </c>
      <c r="BX337" s="92">
        <f t="shared" si="310"/>
        <v>1</v>
      </c>
      <c r="BY337" s="92">
        <f t="shared" si="311"/>
        <v>0</v>
      </c>
      <c r="BZ337" s="92">
        <f t="shared" si="312"/>
        <v>0</v>
      </c>
      <c r="CA337" s="92">
        <f t="shared" si="313"/>
        <v>0</v>
      </c>
      <c r="CB337" s="92">
        <f t="shared" si="314"/>
        <v>0</v>
      </c>
      <c r="CC337" s="92">
        <f t="shared" si="315"/>
        <v>0</v>
      </c>
      <c r="CD337" s="92">
        <f t="shared" si="316"/>
        <v>0</v>
      </c>
    </row>
    <row r="338" spans="1:82" hidden="1">
      <c r="A338" s="34">
        <v>124</v>
      </c>
      <c r="B338" s="34" t="s">
        <v>954</v>
      </c>
      <c r="C338" s="34" t="s">
        <v>3993</v>
      </c>
      <c r="D338" s="34" t="s">
        <v>2089</v>
      </c>
      <c r="E338" s="34" t="s">
        <v>4525</v>
      </c>
      <c r="F338" s="34" t="s">
        <v>4545</v>
      </c>
      <c r="G338" s="34" t="s">
        <v>4546</v>
      </c>
      <c r="H338" s="34" t="s">
        <v>7</v>
      </c>
      <c r="I338" s="34" t="s">
        <v>4</v>
      </c>
      <c r="J338" s="34" t="s">
        <v>34</v>
      </c>
      <c r="K338" s="34" t="s">
        <v>34</v>
      </c>
      <c r="L338" s="34" t="s">
        <v>5134</v>
      </c>
      <c r="M338" s="34" t="s">
        <v>4530</v>
      </c>
      <c r="N338" s="34">
        <v>1</v>
      </c>
      <c r="O338" s="34">
        <v>0</v>
      </c>
      <c r="P338" s="34">
        <v>1</v>
      </c>
      <c r="Q338" s="34">
        <v>0</v>
      </c>
      <c r="R338" s="34">
        <v>0</v>
      </c>
      <c r="S338" s="34">
        <v>1</v>
      </c>
      <c r="T338" s="34">
        <v>0</v>
      </c>
      <c r="U338" s="77">
        <v>0</v>
      </c>
      <c r="V338" s="34">
        <v>0</v>
      </c>
      <c r="W338" s="60">
        <f>COUNTIFS(配置清单!G:G,G338,配置清单!$H:$H,"PM",配置清单!$N:$N,"在岗")</f>
        <v>1</v>
      </c>
      <c r="X338" s="61">
        <f t="shared" si="275"/>
        <v>1</v>
      </c>
      <c r="Y338" s="60">
        <f>COUNTIFS(配置清单!$G:$G,G338,配置清单!$H:$H,"PM",配置清单!$N:$N,"在岗",配置清单!$P:$P,"&lt;&gt;暂不胜任")</f>
        <v>1</v>
      </c>
      <c r="Z338" s="61">
        <f t="shared" si="276"/>
        <v>1</v>
      </c>
      <c r="AA338" s="62">
        <f>COUNTIFS(配置清单!$G:$G,G338,配置清单!$H:$H,"SE",配置清单!$N:$N,"在岗")+COUNTIFS(配置清单!$G:$G,G338,配置清单!$H:$H,"SA",配置清单!$N:$N,"在岗")</f>
        <v>0</v>
      </c>
      <c r="AB338" s="61" t="str">
        <f t="shared" si="277"/>
        <v>NA</v>
      </c>
      <c r="AC338" s="60">
        <f>COUNTIFS(配置清单!$G:$G,G338,配置清单!$H:$H,"SE",配置清单!$N:$N,"在岗",配置清单!$P:$P,"&lt;&gt;暂不胜任")+COUNTIFS(配置清单!$G:$G,G338,配置清单!$H:$H,"SA",配置清单!$N:$N,"在岗",配置清单!$P:$P,"&lt;&gt;暂不胜任")</f>
        <v>0</v>
      </c>
      <c r="AD338" s="61" t="str">
        <f t="shared" si="278"/>
        <v>NA</v>
      </c>
      <c r="AE338" s="60">
        <f>COUNTIFS(配置清单!$G:$G,G338,配置清单!H:H,"MDE",配置清单!N:N,"在岗")</f>
        <v>1</v>
      </c>
      <c r="AF338" s="61">
        <f t="shared" si="279"/>
        <v>1</v>
      </c>
      <c r="AG338" s="60">
        <f>COUNTIFS(配置清单!$G:$G,G338,配置清单!$H:$H,"MDE",配置清单!$N:$N,"在岗",配置清单!$P:$P,"&lt;&gt;暂不胜任")</f>
        <v>1</v>
      </c>
      <c r="AH338" s="61">
        <f t="shared" si="280"/>
        <v>1</v>
      </c>
      <c r="AI338" s="62">
        <f>COUNTIFS(配置清单!G:G,G338,配置清单!H:H,"TPM",配置清单!N:N,"在岗")+COUNTIFS(配置清单!G:G,G338,配置清单!H:H,"TC",配置清单!N:N,"在岗")</f>
        <v>0</v>
      </c>
      <c r="AJ338" s="61" t="str">
        <f t="shared" si="281"/>
        <v>NA</v>
      </c>
      <c r="AK338" s="60">
        <f>COUNTIFS(配置清单!G:G,G338,配置清单!H:H,"TPM",配置清单!N:N,"在岗",配置清单!P:P,"&lt;&gt;暂不胜任")+COUNTIFS(配置清单!G:G,G338,配置清单!H:H,"TC",配置清单!N:N,"在岗",配置清单!P:P,"&lt;&gt;暂不胜任")</f>
        <v>0</v>
      </c>
      <c r="AL338" s="61" t="str">
        <f t="shared" si="282"/>
        <v>NA</v>
      </c>
      <c r="AM338" s="60">
        <f>COUNTIFS(配置清单!G:G,G338,配置清单!H:H,"TSE",配置清单!N:N,"在岗")</f>
        <v>0</v>
      </c>
      <c r="AN338" s="61" t="str">
        <f t="shared" si="283"/>
        <v>NA</v>
      </c>
      <c r="AO338" s="60">
        <f>COUNTIFS(配置清单!G:G,G338,配置清单!H:H,"TSE",配置清单!N:N,"在岗",配置清单!P:P,"&lt;&gt;暂不胜任")</f>
        <v>0</v>
      </c>
      <c r="AP338" s="61" t="str">
        <f t="shared" si="284"/>
        <v>NA</v>
      </c>
      <c r="AQ338" s="60">
        <f>COUNTIFS(配置清单!$G:$G,G338,配置清单!H:H,"QA",配置清单!N:N,"在岗")</f>
        <v>1</v>
      </c>
      <c r="AR338" s="61">
        <f t="shared" si="285"/>
        <v>1</v>
      </c>
      <c r="AS338" s="60">
        <f>COUNTIFS(配置清单!$G:$G,G338,配置清单!$H:$H,"QA",配置清单!$N:$N,"在岗",配置清单!$P:$P,"&lt;&gt;暂不胜任")</f>
        <v>1</v>
      </c>
      <c r="AT338" s="61">
        <f t="shared" si="286"/>
        <v>1</v>
      </c>
      <c r="AU338" s="60">
        <f>COUNTIFS(配置清单!G:G,规划及评估!G338,配置清单!H:H,"BA",配置清单!N:N,"在岗")</f>
        <v>0</v>
      </c>
      <c r="AV338" s="61" t="str">
        <f t="shared" si="287"/>
        <v>NA</v>
      </c>
      <c r="AW338" s="60">
        <f>COUNTIFS(配置清单!G:G,G338,配置清单!H:H,"BA",配置清单!N:N,"在岗",配置清单!P:P,"&lt;&gt;暂不胜任")</f>
        <v>0</v>
      </c>
      <c r="AX338" s="61" t="str">
        <f t="shared" si="288"/>
        <v>NA</v>
      </c>
      <c r="AY338" s="60">
        <f>COUNTIFS(配置清单!G:G,规划及评估!G338,配置清单!H:H,"IA",配置清单!N:N,"在岗")</f>
        <v>0</v>
      </c>
      <c r="AZ338" s="61" t="str">
        <f t="shared" si="289"/>
        <v>NA</v>
      </c>
      <c r="BA338" s="60">
        <f>COUNTIFS(配置清单!G:G,G338,配置清单!H:H,"IA",配置清单!N:N,"在岗",配置清单!P:P,"&lt;&gt;暂不胜任")</f>
        <v>0</v>
      </c>
      <c r="BB338" s="61" t="str">
        <f t="shared" si="290"/>
        <v>NA</v>
      </c>
      <c r="BC338" s="60">
        <f>COUNTIFS(配置清单!G:G,规划及评估!G338,配置清单!H:H,"产品经理",配置清单!N:N,"在岗")</f>
        <v>0</v>
      </c>
      <c r="BD338" s="61" t="str">
        <f t="shared" si="291"/>
        <v>NA</v>
      </c>
      <c r="BE338" s="60">
        <f>COUNTIFS(配置清单!G:G,G338,配置清单!H:H,"产品经理",配置清单!N:N,"在岗",配置清单!P:P,"&lt;&gt;暂不胜任")</f>
        <v>0</v>
      </c>
      <c r="BF338" s="61" t="str">
        <f t="shared" si="292"/>
        <v>NA</v>
      </c>
      <c r="BG338" s="63">
        <f t="shared" si="293"/>
        <v>3</v>
      </c>
      <c r="BH338" s="64">
        <f t="shared" si="294"/>
        <v>3</v>
      </c>
      <c r="BI338" s="64">
        <f t="shared" si="295"/>
        <v>3</v>
      </c>
      <c r="BJ338" s="64">
        <f t="shared" si="296"/>
        <v>3</v>
      </c>
      <c r="BK338" s="65">
        <f t="shared" si="297"/>
        <v>1</v>
      </c>
      <c r="BL338" s="66">
        <f t="shared" si="298"/>
        <v>1</v>
      </c>
      <c r="BM338" s="92">
        <f t="shared" si="299"/>
        <v>1</v>
      </c>
      <c r="BN338" s="92">
        <f t="shared" si="300"/>
        <v>1</v>
      </c>
      <c r="BO338" s="92">
        <f t="shared" si="301"/>
        <v>0</v>
      </c>
      <c r="BP338" s="92">
        <f t="shared" si="302"/>
        <v>0</v>
      </c>
      <c r="BQ338" s="92">
        <f t="shared" si="303"/>
        <v>1</v>
      </c>
      <c r="BR338" s="92">
        <f t="shared" si="304"/>
        <v>1</v>
      </c>
      <c r="BS338" s="92">
        <f t="shared" si="305"/>
        <v>0</v>
      </c>
      <c r="BT338" s="92">
        <f t="shared" si="306"/>
        <v>0</v>
      </c>
      <c r="BU338" s="92">
        <f t="shared" si="307"/>
        <v>0</v>
      </c>
      <c r="BV338" s="92">
        <f t="shared" si="308"/>
        <v>0</v>
      </c>
      <c r="BW338" s="92">
        <f t="shared" si="309"/>
        <v>1</v>
      </c>
      <c r="BX338" s="92">
        <f t="shared" si="310"/>
        <v>1</v>
      </c>
      <c r="BY338" s="92">
        <f t="shared" si="311"/>
        <v>0</v>
      </c>
      <c r="BZ338" s="92">
        <f t="shared" si="312"/>
        <v>0</v>
      </c>
      <c r="CA338" s="92">
        <f t="shared" si="313"/>
        <v>0</v>
      </c>
      <c r="CB338" s="92">
        <f t="shared" si="314"/>
        <v>0</v>
      </c>
      <c r="CC338" s="92">
        <f t="shared" si="315"/>
        <v>0</v>
      </c>
      <c r="CD338" s="92">
        <f t="shared" si="316"/>
        <v>0</v>
      </c>
    </row>
    <row r="339" spans="1:82" hidden="1">
      <c r="A339" s="34">
        <v>125</v>
      </c>
      <c r="B339" s="34" t="s">
        <v>954</v>
      </c>
      <c r="C339" s="34" t="s">
        <v>3993</v>
      </c>
      <c r="D339" s="34" t="s">
        <v>2089</v>
      </c>
      <c r="E339" s="34" t="s">
        <v>4525</v>
      </c>
      <c r="F339" s="34" t="s">
        <v>4545</v>
      </c>
      <c r="G339" s="34" t="s">
        <v>4551</v>
      </c>
      <c r="H339" s="34" t="s">
        <v>7</v>
      </c>
      <c r="I339" s="34" t="s">
        <v>4</v>
      </c>
      <c r="J339" s="34" t="s">
        <v>195</v>
      </c>
      <c r="K339" s="34" t="s">
        <v>34</v>
      </c>
      <c r="L339" s="34" t="s">
        <v>5134</v>
      </c>
      <c r="M339" s="34" t="s">
        <v>4530</v>
      </c>
      <c r="N339" s="34">
        <v>1</v>
      </c>
      <c r="O339" s="34">
        <v>0</v>
      </c>
      <c r="P339" s="34">
        <v>0</v>
      </c>
      <c r="Q339" s="34">
        <v>0</v>
      </c>
      <c r="R339" s="34">
        <v>0</v>
      </c>
      <c r="S339" s="34">
        <v>1</v>
      </c>
      <c r="T339" s="34">
        <v>0</v>
      </c>
      <c r="U339" s="77">
        <v>0</v>
      </c>
      <c r="V339" s="34">
        <v>0</v>
      </c>
      <c r="W339" s="60">
        <f>COUNTIFS(配置清单!G:G,G339,配置清单!$H:$H,"PM",配置清单!$N:$N,"在岗")</f>
        <v>1</v>
      </c>
      <c r="X339" s="61">
        <f t="shared" si="275"/>
        <v>1</v>
      </c>
      <c r="Y339" s="60">
        <f>COUNTIFS(配置清单!$G:$G,G339,配置清单!$H:$H,"PM",配置清单!$N:$N,"在岗",配置清单!$P:$P,"&lt;&gt;暂不胜任")</f>
        <v>1</v>
      </c>
      <c r="Z339" s="61">
        <f t="shared" si="276"/>
        <v>1</v>
      </c>
      <c r="AA339" s="62">
        <f>COUNTIFS(配置清单!$G:$G,G339,配置清单!$H:$H,"SE",配置清单!$N:$N,"在岗")+COUNTIFS(配置清单!$G:$G,G339,配置清单!$H:$H,"SA",配置清单!$N:$N,"在岗")</f>
        <v>0</v>
      </c>
      <c r="AB339" s="61" t="str">
        <f t="shared" si="277"/>
        <v>NA</v>
      </c>
      <c r="AC339" s="60">
        <f>COUNTIFS(配置清单!$G:$G,G339,配置清单!$H:$H,"SE",配置清单!$N:$N,"在岗",配置清单!$P:$P,"&lt;&gt;暂不胜任")+COUNTIFS(配置清单!$G:$G,G339,配置清单!$H:$H,"SA",配置清单!$N:$N,"在岗",配置清单!$P:$P,"&lt;&gt;暂不胜任")</f>
        <v>0</v>
      </c>
      <c r="AD339" s="61" t="str">
        <f t="shared" si="278"/>
        <v>NA</v>
      </c>
      <c r="AE339" s="60">
        <f>COUNTIFS(配置清单!$G:$G,G339,配置清单!H:H,"MDE",配置清单!N:N,"在岗")</f>
        <v>0</v>
      </c>
      <c r="AF339" s="61" t="str">
        <f t="shared" si="279"/>
        <v>NA</v>
      </c>
      <c r="AG339" s="60">
        <f>COUNTIFS(配置清单!$G:$G,G339,配置清单!$H:$H,"MDE",配置清单!$N:$N,"在岗",配置清单!$P:$P,"&lt;&gt;暂不胜任")</f>
        <v>0</v>
      </c>
      <c r="AH339" s="61" t="str">
        <f t="shared" si="280"/>
        <v>NA</v>
      </c>
      <c r="AI339" s="62">
        <f>COUNTIFS(配置清单!G:G,G339,配置清单!H:H,"TPM",配置清单!N:N,"在岗")+COUNTIFS(配置清单!G:G,G339,配置清单!H:H,"TC",配置清单!N:N,"在岗")</f>
        <v>0</v>
      </c>
      <c r="AJ339" s="61" t="str">
        <f t="shared" si="281"/>
        <v>NA</v>
      </c>
      <c r="AK339" s="60">
        <f>COUNTIFS(配置清单!G:G,G339,配置清单!H:H,"TPM",配置清单!N:N,"在岗",配置清单!P:P,"&lt;&gt;暂不胜任")+COUNTIFS(配置清单!G:G,G339,配置清单!H:H,"TC",配置清单!N:N,"在岗",配置清单!P:P,"&lt;&gt;暂不胜任")</f>
        <v>0</v>
      </c>
      <c r="AL339" s="61" t="str">
        <f t="shared" si="282"/>
        <v>NA</v>
      </c>
      <c r="AM339" s="60">
        <f>COUNTIFS(配置清单!G:G,G339,配置清单!H:H,"TSE",配置清单!N:N,"在岗")</f>
        <v>0</v>
      </c>
      <c r="AN339" s="61" t="str">
        <f t="shared" si="283"/>
        <v>NA</v>
      </c>
      <c r="AO339" s="60">
        <f>COUNTIFS(配置清单!G:G,G339,配置清单!H:H,"TSE",配置清单!N:N,"在岗",配置清单!P:P,"&lt;&gt;暂不胜任")</f>
        <v>0</v>
      </c>
      <c r="AP339" s="61" t="str">
        <f t="shared" si="284"/>
        <v>NA</v>
      </c>
      <c r="AQ339" s="60">
        <f>COUNTIFS(配置清单!$G:$G,G339,配置清单!H:H,"QA",配置清单!N:N,"在岗")</f>
        <v>1</v>
      </c>
      <c r="AR339" s="61">
        <f t="shared" si="285"/>
        <v>1</v>
      </c>
      <c r="AS339" s="60">
        <f>COUNTIFS(配置清单!$G:$G,G339,配置清单!$H:$H,"QA",配置清单!$N:$N,"在岗",配置清单!$P:$P,"&lt;&gt;暂不胜任")</f>
        <v>1</v>
      </c>
      <c r="AT339" s="61">
        <f t="shared" si="286"/>
        <v>1</v>
      </c>
      <c r="AU339" s="60">
        <f>COUNTIFS(配置清单!G:G,规划及评估!G339,配置清单!H:H,"BA",配置清单!N:N,"在岗")</f>
        <v>0</v>
      </c>
      <c r="AV339" s="61" t="str">
        <f t="shared" si="287"/>
        <v>NA</v>
      </c>
      <c r="AW339" s="60">
        <f>COUNTIFS(配置清单!G:G,G339,配置清单!H:H,"BA",配置清单!N:N,"在岗",配置清单!P:P,"&lt;&gt;暂不胜任")</f>
        <v>0</v>
      </c>
      <c r="AX339" s="61" t="str">
        <f t="shared" si="288"/>
        <v>NA</v>
      </c>
      <c r="AY339" s="60">
        <f>COUNTIFS(配置清单!G:G,规划及评估!G339,配置清单!H:H,"IA",配置清单!N:N,"在岗")</f>
        <v>0</v>
      </c>
      <c r="AZ339" s="61" t="str">
        <f t="shared" si="289"/>
        <v>NA</v>
      </c>
      <c r="BA339" s="60">
        <f>COUNTIFS(配置清单!G:G,G339,配置清单!H:H,"IA",配置清单!N:N,"在岗",配置清单!P:P,"&lt;&gt;暂不胜任")</f>
        <v>0</v>
      </c>
      <c r="BB339" s="61" t="str">
        <f t="shared" si="290"/>
        <v>NA</v>
      </c>
      <c r="BC339" s="60">
        <f>COUNTIFS(配置清单!G:G,规划及评估!G339,配置清单!H:H,"产品经理",配置清单!N:N,"在岗")</f>
        <v>0</v>
      </c>
      <c r="BD339" s="61" t="str">
        <f t="shared" si="291"/>
        <v>NA</v>
      </c>
      <c r="BE339" s="60">
        <f>COUNTIFS(配置清单!G:G,G339,配置清单!H:H,"产品经理",配置清单!N:N,"在岗",配置清单!P:P,"&lt;&gt;暂不胜任")</f>
        <v>0</v>
      </c>
      <c r="BF339" s="61" t="str">
        <f t="shared" si="292"/>
        <v>NA</v>
      </c>
      <c r="BG339" s="63">
        <f t="shared" si="293"/>
        <v>2</v>
      </c>
      <c r="BH339" s="64">
        <f t="shared" si="294"/>
        <v>2</v>
      </c>
      <c r="BI339" s="64">
        <f t="shared" si="295"/>
        <v>2</v>
      </c>
      <c r="BJ339" s="64">
        <f t="shared" si="296"/>
        <v>2</v>
      </c>
      <c r="BK339" s="65">
        <f t="shared" si="297"/>
        <v>1</v>
      </c>
      <c r="BL339" s="66">
        <f t="shared" si="298"/>
        <v>1</v>
      </c>
      <c r="BM339" s="92">
        <f t="shared" si="299"/>
        <v>1</v>
      </c>
      <c r="BN339" s="92">
        <f t="shared" si="300"/>
        <v>1</v>
      </c>
      <c r="BO339" s="92">
        <f t="shared" si="301"/>
        <v>0</v>
      </c>
      <c r="BP339" s="92">
        <f t="shared" si="302"/>
        <v>0</v>
      </c>
      <c r="BQ339" s="92">
        <f t="shared" si="303"/>
        <v>0</v>
      </c>
      <c r="BR339" s="92">
        <f t="shared" si="304"/>
        <v>0</v>
      </c>
      <c r="BS339" s="92">
        <f t="shared" si="305"/>
        <v>0</v>
      </c>
      <c r="BT339" s="92">
        <f t="shared" si="306"/>
        <v>0</v>
      </c>
      <c r="BU339" s="92">
        <f t="shared" si="307"/>
        <v>0</v>
      </c>
      <c r="BV339" s="92">
        <f t="shared" si="308"/>
        <v>0</v>
      </c>
      <c r="BW339" s="92">
        <f t="shared" si="309"/>
        <v>1</v>
      </c>
      <c r="BX339" s="92">
        <f t="shared" si="310"/>
        <v>1</v>
      </c>
      <c r="BY339" s="92">
        <f t="shared" si="311"/>
        <v>0</v>
      </c>
      <c r="BZ339" s="92">
        <f t="shared" si="312"/>
        <v>0</v>
      </c>
      <c r="CA339" s="92">
        <f t="shared" si="313"/>
        <v>0</v>
      </c>
      <c r="CB339" s="92">
        <f t="shared" si="314"/>
        <v>0</v>
      </c>
      <c r="CC339" s="92">
        <f t="shared" si="315"/>
        <v>0</v>
      </c>
      <c r="CD339" s="92">
        <f t="shared" si="316"/>
        <v>0</v>
      </c>
    </row>
    <row r="340" spans="1:82" hidden="1">
      <c r="A340" s="34">
        <v>126</v>
      </c>
      <c r="B340" s="34" t="s">
        <v>954</v>
      </c>
      <c r="C340" s="34" t="s">
        <v>3993</v>
      </c>
      <c r="D340" s="34" t="s">
        <v>2089</v>
      </c>
      <c r="E340" s="34" t="s">
        <v>4525</v>
      </c>
      <c r="F340" s="34" t="s">
        <v>4545</v>
      </c>
      <c r="G340" s="34" t="s">
        <v>4552</v>
      </c>
      <c r="H340" s="34" t="s">
        <v>7</v>
      </c>
      <c r="I340" s="34" t="s">
        <v>4</v>
      </c>
      <c r="J340" s="34" t="s">
        <v>34</v>
      </c>
      <c r="K340" s="34" t="s">
        <v>34</v>
      </c>
      <c r="L340" s="34" t="s">
        <v>5134</v>
      </c>
      <c r="M340" s="34" t="s">
        <v>4530</v>
      </c>
      <c r="N340" s="34">
        <v>1</v>
      </c>
      <c r="O340" s="34">
        <v>0</v>
      </c>
      <c r="P340" s="34">
        <v>1</v>
      </c>
      <c r="Q340" s="34">
        <v>0</v>
      </c>
      <c r="R340" s="34">
        <v>0</v>
      </c>
      <c r="S340" s="34">
        <v>1</v>
      </c>
      <c r="T340" s="34">
        <v>0</v>
      </c>
      <c r="U340" s="77">
        <v>0</v>
      </c>
      <c r="V340" s="34">
        <v>0</v>
      </c>
      <c r="W340" s="60">
        <f>COUNTIFS(配置清单!G:G,G340,配置清单!$H:$H,"PM",配置清单!$N:$N,"在岗")</f>
        <v>1</v>
      </c>
      <c r="X340" s="61">
        <f t="shared" si="275"/>
        <v>1</v>
      </c>
      <c r="Y340" s="60">
        <f>COUNTIFS(配置清单!$G:$G,G340,配置清单!$H:$H,"PM",配置清单!$N:$N,"在岗",配置清单!$P:$P,"&lt;&gt;暂不胜任")</f>
        <v>1</v>
      </c>
      <c r="Z340" s="61">
        <f t="shared" si="276"/>
        <v>1</v>
      </c>
      <c r="AA340" s="62">
        <f>COUNTIFS(配置清单!$G:$G,G340,配置清单!$H:$H,"SE",配置清单!$N:$N,"在岗")+COUNTIFS(配置清单!$G:$G,G340,配置清单!$H:$H,"SA",配置清单!$N:$N,"在岗")</f>
        <v>0</v>
      </c>
      <c r="AB340" s="61" t="str">
        <f t="shared" si="277"/>
        <v>NA</v>
      </c>
      <c r="AC340" s="60">
        <f>COUNTIFS(配置清单!$G:$G,G340,配置清单!$H:$H,"SE",配置清单!$N:$N,"在岗",配置清单!$P:$P,"&lt;&gt;暂不胜任")+COUNTIFS(配置清单!$G:$G,G340,配置清单!$H:$H,"SA",配置清单!$N:$N,"在岗",配置清单!$P:$P,"&lt;&gt;暂不胜任")</f>
        <v>0</v>
      </c>
      <c r="AD340" s="61" t="str">
        <f t="shared" si="278"/>
        <v>NA</v>
      </c>
      <c r="AE340" s="60">
        <f>COUNTIFS(配置清单!$G:$G,G340,配置清单!H:H,"MDE",配置清单!N:N,"在岗")</f>
        <v>1</v>
      </c>
      <c r="AF340" s="61">
        <f t="shared" si="279"/>
        <v>1</v>
      </c>
      <c r="AG340" s="60">
        <f>COUNTIFS(配置清单!$G:$G,G340,配置清单!$H:$H,"MDE",配置清单!$N:$N,"在岗",配置清单!$P:$P,"&lt;&gt;暂不胜任")</f>
        <v>1</v>
      </c>
      <c r="AH340" s="61">
        <f t="shared" si="280"/>
        <v>1</v>
      </c>
      <c r="AI340" s="62">
        <f>COUNTIFS(配置清单!G:G,G340,配置清单!H:H,"TPM",配置清单!N:N,"在岗")+COUNTIFS(配置清单!G:G,G340,配置清单!H:H,"TC",配置清单!N:N,"在岗")</f>
        <v>0</v>
      </c>
      <c r="AJ340" s="61" t="str">
        <f t="shared" si="281"/>
        <v>NA</v>
      </c>
      <c r="AK340" s="60">
        <f>COUNTIFS(配置清单!G:G,G340,配置清单!H:H,"TPM",配置清单!N:N,"在岗",配置清单!P:P,"&lt;&gt;暂不胜任")+COUNTIFS(配置清单!G:G,G340,配置清单!H:H,"TC",配置清单!N:N,"在岗",配置清单!P:P,"&lt;&gt;暂不胜任")</f>
        <v>0</v>
      </c>
      <c r="AL340" s="61" t="str">
        <f t="shared" si="282"/>
        <v>NA</v>
      </c>
      <c r="AM340" s="60">
        <f>COUNTIFS(配置清单!G:G,G340,配置清单!H:H,"TSE",配置清单!N:N,"在岗")</f>
        <v>0</v>
      </c>
      <c r="AN340" s="61" t="str">
        <f t="shared" si="283"/>
        <v>NA</v>
      </c>
      <c r="AO340" s="60">
        <f>COUNTIFS(配置清单!G:G,G340,配置清单!H:H,"TSE",配置清单!N:N,"在岗",配置清单!P:P,"&lt;&gt;暂不胜任")</f>
        <v>0</v>
      </c>
      <c r="AP340" s="61" t="str">
        <f t="shared" si="284"/>
        <v>NA</v>
      </c>
      <c r="AQ340" s="60">
        <f>COUNTIFS(配置清单!$G:$G,G340,配置清单!H:H,"QA",配置清单!N:N,"在岗")</f>
        <v>1</v>
      </c>
      <c r="AR340" s="61">
        <f t="shared" si="285"/>
        <v>1</v>
      </c>
      <c r="AS340" s="60">
        <f>COUNTIFS(配置清单!$G:$G,G340,配置清单!$H:$H,"QA",配置清单!$N:$N,"在岗",配置清单!$P:$P,"&lt;&gt;暂不胜任")</f>
        <v>1</v>
      </c>
      <c r="AT340" s="61">
        <f t="shared" si="286"/>
        <v>1</v>
      </c>
      <c r="AU340" s="60">
        <f>COUNTIFS(配置清单!G:G,规划及评估!G340,配置清单!H:H,"BA",配置清单!N:N,"在岗")</f>
        <v>0</v>
      </c>
      <c r="AV340" s="61" t="str">
        <f t="shared" si="287"/>
        <v>NA</v>
      </c>
      <c r="AW340" s="60">
        <f>COUNTIFS(配置清单!G:G,G340,配置清单!H:H,"BA",配置清单!N:N,"在岗",配置清单!P:P,"&lt;&gt;暂不胜任")</f>
        <v>0</v>
      </c>
      <c r="AX340" s="61" t="str">
        <f t="shared" si="288"/>
        <v>NA</v>
      </c>
      <c r="AY340" s="60">
        <f>COUNTIFS(配置清单!G:G,规划及评估!G340,配置清单!H:H,"IA",配置清单!N:N,"在岗")</f>
        <v>0</v>
      </c>
      <c r="AZ340" s="61" t="str">
        <f t="shared" si="289"/>
        <v>NA</v>
      </c>
      <c r="BA340" s="60">
        <f>COUNTIFS(配置清单!G:G,G340,配置清单!H:H,"IA",配置清单!N:N,"在岗",配置清单!P:P,"&lt;&gt;暂不胜任")</f>
        <v>0</v>
      </c>
      <c r="BB340" s="61" t="str">
        <f t="shared" si="290"/>
        <v>NA</v>
      </c>
      <c r="BC340" s="60">
        <f>COUNTIFS(配置清单!G:G,规划及评估!G340,配置清单!H:H,"产品经理",配置清单!N:N,"在岗")</f>
        <v>0</v>
      </c>
      <c r="BD340" s="61" t="str">
        <f t="shared" si="291"/>
        <v>NA</v>
      </c>
      <c r="BE340" s="60">
        <f>COUNTIFS(配置清单!G:G,G340,配置清单!H:H,"产品经理",配置清单!N:N,"在岗",配置清单!P:P,"&lt;&gt;暂不胜任")</f>
        <v>0</v>
      </c>
      <c r="BF340" s="61" t="str">
        <f t="shared" si="292"/>
        <v>NA</v>
      </c>
      <c r="BG340" s="63">
        <f t="shared" si="293"/>
        <v>3</v>
      </c>
      <c r="BH340" s="64">
        <f t="shared" si="294"/>
        <v>3</v>
      </c>
      <c r="BI340" s="64">
        <f t="shared" si="295"/>
        <v>3</v>
      </c>
      <c r="BJ340" s="64">
        <f t="shared" si="296"/>
        <v>3</v>
      </c>
      <c r="BK340" s="65">
        <f t="shared" si="297"/>
        <v>1</v>
      </c>
      <c r="BL340" s="66">
        <f t="shared" si="298"/>
        <v>1</v>
      </c>
      <c r="BM340" s="92">
        <f t="shared" si="299"/>
        <v>1</v>
      </c>
      <c r="BN340" s="92">
        <f t="shared" si="300"/>
        <v>1</v>
      </c>
      <c r="BO340" s="92">
        <f t="shared" si="301"/>
        <v>0</v>
      </c>
      <c r="BP340" s="92">
        <f t="shared" si="302"/>
        <v>0</v>
      </c>
      <c r="BQ340" s="92">
        <f t="shared" si="303"/>
        <v>1</v>
      </c>
      <c r="BR340" s="92">
        <f t="shared" si="304"/>
        <v>1</v>
      </c>
      <c r="BS340" s="92">
        <f t="shared" si="305"/>
        <v>0</v>
      </c>
      <c r="BT340" s="92">
        <f t="shared" si="306"/>
        <v>0</v>
      </c>
      <c r="BU340" s="92">
        <f t="shared" si="307"/>
        <v>0</v>
      </c>
      <c r="BV340" s="92">
        <f t="shared" si="308"/>
        <v>0</v>
      </c>
      <c r="BW340" s="92">
        <f t="shared" si="309"/>
        <v>1</v>
      </c>
      <c r="BX340" s="92">
        <f t="shared" si="310"/>
        <v>1</v>
      </c>
      <c r="BY340" s="92">
        <f t="shared" si="311"/>
        <v>0</v>
      </c>
      <c r="BZ340" s="92">
        <f t="shared" si="312"/>
        <v>0</v>
      </c>
      <c r="CA340" s="92">
        <f t="shared" si="313"/>
        <v>0</v>
      </c>
      <c r="CB340" s="92">
        <f t="shared" si="314"/>
        <v>0</v>
      </c>
      <c r="CC340" s="92">
        <f t="shared" si="315"/>
        <v>0</v>
      </c>
      <c r="CD340" s="92">
        <f t="shared" si="316"/>
        <v>0</v>
      </c>
    </row>
    <row r="341" spans="1:82" hidden="1">
      <c r="A341" s="34">
        <v>127</v>
      </c>
      <c r="B341" s="34" t="s">
        <v>954</v>
      </c>
      <c r="C341" s="34" t="s">
        <v>3993</v>
      </c>
      <c r="D341" s="34" t="s">
        <v>2089</v>
      </c>
      <c r="E341" s="34" t="s">
        <v>4525</v>
      </c>
      <c r="F341" s="34" t="s">
        <v>4554</v>
      </c>
      <c r="G341" s="34" t="s">
        <v>4555</v>
      </c>
      <c r="H341" s="34" t="s">
        <v>7</v>
      </c>
      <c r="I341" s="34" t="s">
        <v>4</v>
      </c>
      <c r="J341" s="34" t="s">
        <v>34</v>
      </c>
      <c r="K341" s="34" t="s">
        <v>34</v>
      </c>
      <c r="L341" s="34" t="s">
        <v>5120</v>
      </c>
      <c r="M341" s="34" t="s">
        <v>4530</v>
      </c>
      <c r="N341" s="34">
        <v>1</v>
      </c>
      <c r="O341" s="34">
        <v>0</v>
      </c>
      <c r="P341" s="34">
        <v>3</v>
      </c>
      <c r="Q341" s="34">
        <v>0</v>
      </c>
      <c r="R341" s="34">
        <v>0</v>
      </c>
      <c r="S341" s="34">
        <v>1</v>
      </c>
      <c r="T341" s="34">
        <v>0</v>
      </c>
      <c r="U341" s="77">
        <v>0</v>
      </c>
      <c r="V341" s="34">
        <v>0</v>
      </c>
      <c r="W341" s="60">
        <f>COUNTIFS(配置清单!G:G,G341,配置清单!$H:$H,"PM",配置清单!$N:$N,"在岗")</f>
        <v>1</v>
      </c>
      <c r="X341" s="61">
        <f t="shared" si="275"/>
        <v>1</v>
      </c>
      <c r="Y341" s="60">
        <f>COUNTIFS(配置清单!$G:$G,G341,配置清单!$H:$H,"PM",配置清单!$N:$N,"在岗",配置清单!$P:$P,"&lt;&gt;暂不胜任")</f>
        <v>1</v>
      </c>
      <c r="Z341" s="61">
        <f t="shared" si="276"/>
        <v>1</v>
      </c>
      <c r="AA341" s="62">
        <f>COUNTIFS(配置清单!$G:$G,G341,配置清单!$H:$H,"SE",配置清单!$N:$N,"在岗")+COUNTIFS(配置清单!$G:$G,G341,配置清单!$H:$H,"SA",配置清单!$N:$N,"在岗")</f>
        <v>0</v>
      </c>
      <c r="AB341" s="61" t="str">
        <f t="shared" si="277"/>
        <v>NA</v>
      </c>
      <c r="AC341" s="60">
        <f>COUNTIFS(配置清单!$G:$G,G341,配置清单!$H:$H,"SE",配置清单!$N:$N,"在岗",配置清单!$P:$P,"&lt;&gt;暂不胜任")+COUNTIFS(配置清单!$G:$G,G341,配置清单!$H:$H,"SA",配置清单!$N:$N,"在岗",配置清单!$P:$P,"&lt;&gt;暂不胜任")</f>
        <v>0</v>
      </c>
      <c r="AD341" s="61" t="str">
        <f t="shared" si="278"/>
        <v>NA</v>
      </c>
      <c r="AE341" s="60">
        <f>COUNTIFS(配置清单!$G:$G,G341,配置清单!H:H,"MDE",配置清单!N:N,"在岗")</f>
        <v>3</v>
      </c>
      <c r="AF341" s="61">
        <f t="shared" si="279"/>
        <v>1</v>
      </c>
      <c r="AG341" s="60">
        <f>COUNTIFS(配置清单!$G:$G,G341,配置清单!$H:$H,"MDE",配置清单!$N:$N,"在岗",配置清单!$P:$P,"&lt;&gt;暂不胜任")</f>
        <v>3</v>
      </c>
      <c r="AH341" s="61">
        <f t="shared" si="280"/>
        <v>1</v>
      </c>
      <c r="AI341" s="62">
        <f>COUNTIFS(配置清单!G:G,G341,配置清单!H:H,"TPM",配置清单!N:N,"在岗")+COUNTIFS(配置清单!G:G,G341,配置清单!H:H,"TC",配置清单!N:N,"在岗")</f>
        <v>0</v>
      </c>
      <c r="AJ341" s="61" t="str">
        <f t="shared" si="281"/>
        <v>NA</v>
      </c>
      <c r="AK341" s="60">
        <f>COUNTIFS(配置清单!G:G,G341,配置清单!H:H,"TPM",配置清单!N:N,"在岗",配置清单!P:P,"&lt;&gt;暂不胜任")+COUNTIFS(配置清单!G:G,G341,配置清单!H:H,"TC",配置清单!N:N,"在岗",配置清单!P:P,"&lt;&gt;暂不胜任")</f>
        <v>0</v>
      </c>
      <c r="AL341" s="61" t="str">
        <f t="shared" si="282"/>
        <v>NA</v>
      </c>
      <c r="AM341" s="60">
        <f>COUNTIFS(配置清单!G:G,G341,配置清单!H:H,"TSE",配置清单!N:N,"在岗")</f>
        <v>0</v>
      </c>
      <c r="AN341" s="61" t="str">
        <f t="shared" si="283"/>
        <v>NA</v>
      </c>
      <c r="AO341" s="60">
        <f>COUNTIFS(配置清单!G:G,G341,配置清单!H:H,"TSE",配置清单!N:N,"在岗",配置清单!P:P,"&lt;&gt;暂不胜任")</f>
        <v>0</v>
      </c>
      <c r="AP341" s="61" t="str">
        <f t="shared" si="284"/>
        <v>NA</v>
      </c>
      <c r="AQ341" s="60">
        <f>COUNTIFS(配置清单!$G:$G,G341,配置清单!H:H,"QA",配置清单!N:N,"在岗")</f>
        <v>1</v>
      </c>
      <c r="AR341" s="61">
        <f t="shared" si="285"/>
        <v>1</v>
      </c>
      <c r="AS341" s="60">
        <f>COUNTIFS(配置清单!$G:$G,G341,配置清单!$H:$H,"QA",配置清单!$N:$N,"在岗",配置清单!$P:$P,"&lt;&gt;暂不胜任")</f>
        <v>1</v>
      </c>
      <c r="AT341" s="61">
        <f t="shared" si="286"/>
        <v>1</v>
      </c>
      <c r="AU341" s="60">
        <f>COUNTIFS(配置清单!G:G,规划及评估!G341,配置清单!H:H,"BA",配置清单!N:N,"在岗")</f>
        <v>0</v>
      </c>
      <c r="AV341" s="61" t="str">
        <f t="shared" si="287"/>
        <v>NA</v>
      </c>
      <c r="AW341" s="60">
        <f>COUNTIFS(配置清单!G:G,G341,配置清单!H:H,"BA",配置清单!N:N,"在岗",配置清单!P:P,"&lt;&gt;暂不胜任")</f>
        <v>0</v>
      </c>
      <c r="AX341" s="61" t="str">
        <f t="shared" si="288"/>
        <v>NA</v>
      </c>
      <c r="AY341" s="60">
        <f>COUNTIFS(配置清单!G:G,规划及评估!G341,配置清单!H:H,"IA",配置清单!N:N,"在岗")</f>
        <v>0</v>
      </c>
      <c r="AZ341" s="61" t="str">
        <f t="shared" si="289"/>
        <v>NA</v>
      </c>
      <c r="BA341" s="60">
        <f>COUNTIFS(配置清单!G:G,G341,配置清单!H:H,"IA",配置清单!N:N,"在岗",配置清单!P:P,"&lt;&gt;暂不胜任")</f>
        <v>0</v>
      </c>
      <c r="BB341" s="61" t="str">
        <f t="shared" si="290"/>
        <v>NA</v>
      </c>
      <c r="BC341" s="60">
        <f>COUNTIFS(配置清单!G:G,规划及评估!G341,配置清单!H:H,"产品经理",配置清单!N:N,"在岗")</f>
        <v>0</v>
      </c>
      <c r="BD341" s="61" t="str">
        <f t="shared" si="291"/>
        <v>NA</v>
      </c>
      <c r="BE341" s="60">
        <f>COUNTIFS(配置清单!G:G,G341,配置清单!H:H,"产品经理",配置清单!N:N,"在岗",配置清单!P:P,"&lt;&gt;暂不胜任")</f>
        <v>0</v>
      </c>
      <c r="BF341" s="61" t="str">
        <f t="shared" si="292"/>
        <v>NA</v>
      </c>
      <c r="BG341" s="63">
        <f t="shared" si="293"/>
        <v>5</v>
      </c>
      <c r="BH341" s="64">
        <f t="shared" si="294"/>
        <v>5</v>
      </c>
      <c r="BI341" s="64">
        <f t="shared" si="295"/>
        <v>5</v>
      </c>
      <c r="BJ341" s="64">
        <f t="shared" si="296"/>
        <v>5</v>
      </c>
      <c r="BK341" s="65">
        <f t="shared" si="297"/>
        <v>1</v>
      </c>
      <c r="BL341" s="66">
        <f t="shared" si="298"/>
        <v>1</v>
      </c>
      <c r="BM341" s="92">
        <f t="shared" si="299"/>
        <v>1</v>
      </c>
      <c r="BN341" s="92">
        <f t="shared" si="300"/>
        <v>1</v>
      </c>
      <c r="BO341" s="92">
        <f t="shared" si="301"/>
        <v>0</v>
      </c>
      <c r="BP341" s="92">
        <f t="shared" si="302"/>
        <v>0</v>
      </c>
      <c r="BQ341" s="92">
        <f t="shared" si="303"/>
        <v>3</v>
      </c>
      <c r="BR341" s="92">
        <f t="shared" si="304"/>
        <v>3</v>
      </c>
      <c r="BS341" s="92">
        <f t="shared" si="305"/>
        <v>0</v>
      </c>
      <c r="BT341" s="92">
        <f t="shared" si="306"/>
        <v>0</v>
      </c>
      <c r="BU341" s="92">
        <f t="shared" si="307"/>
        <v>0</v>
      </c>
      <c r="BV341" s="92">
        <f t="shared" si="308"/>
        <v>0</v>
      </c>
      <c r="BW341" s="92">
        <f t="shared" si="309"/>
        <v>1</v>
      </c>
      <c r="BX341" s="92">
        <f t="shared" si="310"/>
        <v>1</v>
      </c>
      <c r="BY341" s="92">
        <f t="shared" si="311"/>
        <v>0</v>
      </c>
      <c r="BZ341" s="92">
        <f t="shared" si="312"/>
        <v>0</v>
      </c>
      <c r="CA341" s="92">
        <f t="shared" si="313"/>
        <v>0</v>
      </c>
      <c r="CB341" s="92">
        <f t="shared" si="314"/>
        <v>0</v>
      </c>
      <c r="CC341" s="92">
        <f t="shared" si="315"/>
        <v>0</v>
      </c>
      <c r="CD341" s="92">
        <f t="shared" si="316"/>
        <v>0</v>
      </c>
    </row>
    <row r="342" spans="1:82" hidden="1">
      <c r="A342" s="34">
        <v>128</v>
      </c>
      <c r="B342" s="34" t="s">
        <v>954</v>
      </c>
      <c r="C342" s="34" t="s">
        <v>3993</v>
      </c>
      <c r="D342" s="34" t="s">
        <v>2089</v>
      </c>
      <c r="E342" s="34" t="s">
        <v>4525</v>
      </c>
      <c r="F342" s="34" t="s">
        <v>4554</v>
      </c>
      <c r="G342" s="34" t="s">
        <v>4563</v>
      </c>
      <c r="H342" s="34" t="s">
        <v>7</v>
      </c>
      <c r="I342" s="34" t="s">
        <v>4</v>
      </c>
      <c r="J342" s="34" t="s">
        <v>34</v>
      </c>
      <c r="K342" s="34" t="s">
        <v>34</v>
      </c>
      <c r="L342" s="34" t="s">
        <v>5120</v>
      </c>
      <c r="M342" s="34" t="s">
        <v>4530</v>
      </c>
      <c r="N342" s="34">
        <v>1</v>
      </c>
      <c r="O342" s="34">
        <v>0</v>
      </c>
      <c r="P342" s="34">
        <v>1</v>
      </c>
      <c r="Q342" s="34">
        <v>0</v>
      </c>
      <c r="R342" s="34">
        <v>0</v>
      </c>
      <c r="S342" s="34">
        <v>1</v>
      </c>
      <c r="T342" s="34">
        <v>0</v>
      </c>
      <c r="U342" s="77">
        <v>0</v>
      </c>
      <c r="V342" s="34">
        <v>0</v>
      </c>
      <c r="W342" s="60">
        <f>COUNTIFS(配置清单!G:G,G342,配置清单!$H:$H,"PM",配置清单!$N:$N,"在岗")</f>
        <v>1</v>
      </c>
      <c r="X342" s="61">
        <f t="shared" si="275"/>
        <v>1</v>
      </c>
      <c r="Y342" s="60">
        <f>COUNTIFS(配置清单!$G:$G,G342,配置清单!$H:$H,"PM",配置清单!$N:$N,"在岗",配置清单!$P:$P,"&lt;&gt;暂不胜任")</f>
        <v>1</v>
      </c>
      <c r="Z342" s="61">
        <f t="shared" si="276"/>
        <v>1</v>
      </c>
      <c r="AA342" s="62">
        <f>COUNTIFS(配置清单!$G:$G,G342,配置清单!$H:$H,"SE",配置清单!$N:$N,"在岗")+COUNTIFS(配置清单!$G:$G,G342,配置清单!$H:$H,"SA",配置清单!$N:$N,"在岗")</f>
        <v>0</v>
      </c>
      <c r="AB342" s="61" t="str">
        <f t="shared" si="277"/>
        <v>NA</v>
      </c>
      <c r="AC342" s="60">
        <f>COUNTIFS(配置清单!$G:$G,G342,配置清单!$H:$H,"SE",配置清单!$N:$N,"在岗",配置清单!$P:$P,"&lt;&gt;暂不胜任")+COUNTIFS(配置清单!$G:$G,G342,配置清单!$H:$H,"SA",配置清单!$N:$N,"在岗",配置清单!$P:$P,"&lt;&gt;暂不胜任")</f>
        <v>0</v>
      </c>
      <c r="AD342" s="61" t="str">
        <f t="shared" si="278"/>
        <v>NA</v>
      </c>
      <c r="AE342" s="60">
        <f>COUNTIFS(配置清单!$G:$G,G342,配置清单!H:H,"MDE",配置清单!N:N,"在岗")</f>
        <v>1</v>
      </c>
      <c r="AF342" s="61">
        <f t="shared" si="279"/>
        <v>1</v>
      </c>
      <c r="AG342" s="60">
        <f>COUNTIFS(配置清单!$G:$G,G342,配置清单!$H:$H,"MDE",配置清单!$N:$N,"在岗",配置清单!$P:$P,"&lt;&gt;暂不胜任")</f>
        <v>1</v>
      </c>
      <c r="AH342" s="61">
        <f t="shared" si="280"/>
        <v>1</v>
      </c>
      <c r="AI342" s="62">
        <f>COUNTIFS(配置清单!G:G,G342,配置清单!H:H,"TPM",配置清单!N:N,"在岗")+COUNTIFS(配置清单!G:G,G342,配置清单!H:H,"TC",配置清单!N:N,"在岗")</f>
        <v>0</v>
      </c>
      <c r="AJ342" s="61" t="str">
        <f t="shared" si="281"/>
        <v>NA</v>
      </c>
      <c r="AK342" s="60">
        <f>COUNTIFS(配置清单!G:G,G342,配置清单!H:H,"TPM",配置清单!N:N,"在岗",配置清单!P:P,"&lt;&gt;暂不胜任")+COUNTIFS(配置清单!G:G,G342,配置清单!H:H,"TC",配置清单!N:N,"在岗",配置清单!P:P,"&lt;&gt;暂不胜任")</f>
        <v>0</v>
      </c>
      <c r="AL342" s="61" t="str">
        <f t="shared" si="282"/>
        <v>NA</v>
      </c>
      <c r="AM342" s="60">
        <f>COUNTIFS(配置清单!G:G,G342,配置清单!H:H,"TSE",配置清单!N:N,"在岗")</f>
        <v>0</v>
      </c>
      <c r="AN342" s="61" t="str">
        <f t="shared" si="283"/>
        <v>NA</v>
      </c>
      <c r="AO342" s="60">
        <f>COUNTIFS(配置清单!G:G,G342,配置清单!H:H,"TSE",配置清单!N:N,"在岗",配置清单!P:P,"&lt;&gt;暂不胜任")</f>
        <v>0</v>
      </c>
      <c r="AP342" s="61" t="str">
        <f t="shared" si="284"/>
        <v>NA</v>
      </c>
      <c r="AQ342" s="60">
        <f>COUNTIFS(配置清单!$G:$G,G342,配置清单!H:H,"QA",配置清单!N:N,"在岗")</f>
        <v>1</v>
      </c>
      <c r="AR342" s="61">
        <f t="shared" si="285"/>
        <v>1</v>
      </c>
      <c r="AS342" s="60">
        <f>COUNTIFS(配置清单!$G:$G,G342,配置清单!$H:$H,"QA",配置清单!$N:$N,"在岗",配置清单!$P:$P,"&lt;&gt;暂不胜任")</f>
        <v>1</v>
      </c>
      <c r="AT342" s="61">
        <f t="shared" si="286"/>
        <v>1</v>
      </c>
      <c r="AU342" s="60">
        <f>COUNTIFS(配置清单!G:G,规划及评估!G342,配置清单!H:H,"BA",配置清单!N:N,"在岗")</f>
        <v>0</v>
      </c>
      <c r="AV342" s="61" t="str">
        <f t="shared" si="287"/>
        <v>NA</v>
      </c>
      <c r="AW342" s="60">
        <f>COUNTIFS(配置清单!G:G,G342,配置清单!H:H,"BA",配置清单!N:N,"在岗",配置清单!P:P,"&lt;&gt;暂不胜任")</f>
        <v>0</v>
      </c>
      <c r="AX342" s="61" t="str">
        <f t="shared" si="288"/>
        <v>NA</v>
      </c>
      <c r="AY342" s="60">
        <f>COUNTIFS(配置清单!G:G,规划及评估!G342,配置清单!H:H,"IA",配置清单!N:N,"在岗")</f>
        <v>0</v>
      </c>
      <c r="AZ342" s="61" t="str">
        <f t="shared" si="289"/>
        <v>NA</v>
      </c>
      <c r="BA342" s="60">
        <f>COUNTIFS(配置清单!G:G,G342,配置清单!H:H,"IA",配置清单!N:N,"在岗",配置清单!P:P,"&lt;&gt;暂不胜任")</f>
        <v>0</v>
      </c>
      <c r="BB342" s="61" t="str">
        <f t="shared" si="290"/>
        <v>NA</v>
      </c>
      <c r="BC342" s="60">
        <f>COUNTIFS(配置清单!G:G,规划及评估!G342,配置清单!H:H,"产品经理",配置清单!N:N,"在岗")</f>
        <v>0</v>
      </c>
      <c r="BD342" s="61" t="str">
        <f t="shared" si="291"/>
        <v>NA</v>
      </c>
      <c r="BE342" s="60">
        <f>COUNTIFS(配置清单!G:G,G342,配置清单!H:H,"产品经理",配置清单!N:N,"在岗",配置清单!P:P,"&lt;&gt;暂不胜任")</f>
        <v>0</v>
      </c>
      <c r="BF342" s="61" t="str">
        <f t="shared" si="292"/>
        <v>NA</v>
      </c>
      <c r="BG342" s="63">
        <f t="shared" si="293"/>
        <v>3</v>
      </c>
      <c r="BH342" s="64">
        <f t="shared" si="294"/>
        <v>3</v>
      </c>
      <c r="BI342" s="64">
        <f t="shared" si="295"/>
        <v>3</v>
      </c>
      <c r="BJ342" s="64">
        <f t="shared" si="296"/>
        <v>3</v>
      </c>
      <c r="BK342" s="65">
        <f t="shared" si="297"/>
        <v>1</v>
      </c>
      <c r="BL342" s="66">
        <f t="shared" si="298"/>
        <v>1</v>
      </c>
      <c r="BM342" s="92">
        <f t="shared" si="299"/>
        <v>1</v>
      </c>
      <c r="BN342" s="92">
        <f t="shared" si="300"/>
        <v>1</v>
      </c>
      <c r="BO342" s="92">
        <f t="shared" si="301"/>
        <v>0</v>
      </c>
      <c r="BP342" s="92">
        <f t="shared" si="302"/>
        <v>0</v>
      </c>
      <c r="BQ342" s="92">
        <f t="shared" si="303"/>
        <v>1</v>
      </c>
      <c r="BR342" s="92">
        <f t="shared" si="304"/>
        <v>1</v>
      </c>
      <c r="BS342" s="92">
        <f t="shared" si="305"/>
        <v>0</v>
      </c>
      <c r="BT342" s="92">
        <f t="shared" si="306"/>
        <v>0</v>
      </c>
      <c r="BU342" s="92">
        <f t="shared" si="307"/>
        <v>0</v>
      </c>
      <c r="BV342" s="92">
        <f t="shared" si="308"/>
        <v>0</v>
      </c>
      <c r="BW342" s="92">
        <f t="shared" si="309"/>
        <v>1</v>
      </c>
      <c r="BX342" s="92">
        <f t="shared" si="310"/>
        <v>1</v>
      </c>
      <c r="BY342" s="92">
        <f t="shared" si="311"/>
        <v>0</v>
      </c>
      <c r="BZ342" s="92">
        <f t="shared" si="312"/>
        <v>0</v>
      </c>
      <c r="CA342" s="92">
        <f t="shared" si="313"/>
        <v>0</v>
      </c>
      <c r="CB342" s="92">
        <f t="shared" si="314"/>
        <v>0</v>
      </c>
      <c r="CC342" s="92">
        <f t="shared" si="315"/>
        <v>0</v>
      </c>
      <c r="CD342" s="92">
        <f t="shared" si="316"/>
        <v>0</v>
      </c>
    </row>
    <row r="343" spans="1:82" hidden="1">
      <c r="A343" s="34">
        <v>129</v>
      </c>
      <c r="B343" s="34" t="s">
        <v>954</v>
      </c>
      <c r="C343" s="34" t="s">
        <v>3993</v>
      </c>
      <c r="D343" s="34" t="s">
        <v>2089</v>
      </c>
      <c r="E343" s="34" t="s">
        <v>4525</v>
      </c>
      <c r="F343" s="34" t="s">
        <v>4554</v>
      </c>
      <c r="G343" s="34" t="s">
        <v>4566</v>
      </c>
      <c r="H343" s="34" t="s">
        <v>7</v>
      </c>
      <c r="I343" s="34" t="s">
        <v>4</v>
      </c>
      <c r="J343" s="34" t="s">
        <v>34</v>
      </c>
      <c r="K343" s="34" t="s">
        <v>34</v>
      </c>
      <c r="L343" s="34" t="s">
        <v>5120</v>
      </c>
      <c r="M343" s="34" t="s">
        <v>4530</v>
      </c>
      <c r="N343" s="34">
        <v>1</v>
      </c>
      <c r="O343" s="34">
        <v>0</v>
      </c>
      <c r="P343" s="34">
        <v>2</v>
      </c>
      <c r="Q343" s="34">
        <v>0</v>
      </c>
      <c r="R343" s="34">
        <v>0</v>
      </c>
      <c r="S343" s="34">
        <v>1</v>
      </c>
      <c r="T343" s="34">
        <v>0</v>
      </c>
      <c r="U343" s="77">
        <v>0</v>
      </c>
      <c r="V343" s="34">
        <v>0</v>
      </c>
      <c r="W343" s="60">
        <f>COUNTIFS(配置清单!G:G,G343,配置清单!$H:$H,"PM",配置清单!$N:$N,"在岗")</f>
        <v>1</v>
      </c>
      <c r="X343" s="61">
        <f t="shared" si="275"/>
        <v>1</v>
      </c>
      <c r="Y343" s="60">
        <f>COUNTIFS(配置清单!$G:$G,G343,配置清单!$H:$H,"PM",配置清单!$N:$N,"在岗",配置清单!$P:$P,"&lt;&gt;暂不胜任")</f>
        <v>1</v>
      </c>
      <c r="Z343" s="61">
        <f t="shared" si="276"/>
        <v>1</v>
      </c>
      <c r="AA343" s="62">
        <f>COUNTIFS(配置清单!$G:$G,G343,配置清单!$H:$H,"SE",配置清单!$N:$N,"在岗")+COUNTIFS(配置清单!$G:$G,G343,配置清单!$H:$H,"SA",配置清单!$N:$N,"在岗")</f>
        <v>0</v>
      </c>
      <c r="AB343" s="61" t="str">
        <f t="shared" si="277"/>
        <v>NA</v>
      </c>
      <c r="AC343" s="60">
        <f>COUNTIFS(配置清单!$G:$G,G343,配置清单!$H:$H,"SE",配置清单!$N:$N,"在岗",配置清单!$P:$P,"&lt;&gt;暂不胜任")+COUNTIFS(配置清单!$G:$G,G343,配置清单!$H:$H,"SA",配置清单!$N:$N,"在岗",配置清单!$P:$P,"&lt;&gt;暂不胜任")</f>
        <v>0</v>
      </c>
      <c r="AD343" s="61" t="str">
        <f t="shared" si="278"/>
        <v>NA</v>
      </c>
      <c r="AE343" s="60">
        <f>COUNTIFS(配置清单!$G:$G,G343,配置清单!H:H,"MDE",配置清单!N:N,"在岗")</f>
        <v>2</v>
      </c>
      <c r="AF343" s="61">
        <f t="shared" si="279"/>
        <v>1</v>
      </c>
      <c r="AG343" s="60">
        <f>COUNTIFS(配置清单!$G:$G,G343,配置清单!$H:$H,"MDE",配置清单!$N:$N,"在岗",配置清单!$P:$P,"&lt;&gt;暂不胜任")</f>
        <v>2</v>
      </c>
      <c r="AH343" s="61">
        <f t="shared" si="280"/>
        <v>1</v>
      </c>
      <c r="AI343" s="62">
        <f>COUNTIFS(配置清单!G:G,G343,配置清单!H:H,"TPM",配置清单!N:N,"在岗")+COUNTIFS(配置清单!G:G,G343,配置清单!H:H,"TC",配置清单!N:N,"在岗")</f>
        <v>0</v>
      </c>
      <c r="AJ343" s="61" t="str">
        <f t="shared" si="281"/>
        <v>NA</v>
      </c>
      <c r="AK343" s="60">
        <f>COUNTIFS(配置清单!G:G,G343,配置清单!H:H,"TPM",配置清单!N:N,"在岗",配置清单!P:P,"&lt;&gt;暂不胜任")+COUNTIFS(配置清单!G:G,G343,配置清单!H:H,"TC",配置清单!N:N,"在岗",配置清单!P:P,"&lt;&gt;暂不胜任")</f>
        <v>0</v>
      </c>
      <c r="AL343" s="61" t="str">
        <f t="shared" si="282"/>
        <v>NA</v>
      </c>
      <c r="AM343" s="60">
        <f>COUNTIFS(配置清单!G:G,G343,配置清单!H:H,"TSE",配置清单!N:N,"在岗")</f>
        <v>0</v>
      </c>
      <c r="AN343" s="61" t="str">
        <f t="shared" si="283"/>
        <v>NA</v>
      </c>
      <c r="AO343" s="60">
        <f>COUNTIFS(配置清单!G:G,G343,配置清单!H:H,"TSE",配置清单!N:N,"在岗",配置清单!P:P,"&lt;&gt;暂不胜任")</f>
        <v>0</v>
      </c>
      <c r="AP343" s="61" t="str">
        <f t="shared" si="284"/>
        <v>NA</v>
      </c>
      <c r="AQ343" s="60">
        <f>COUNTIFS(配置清单!$G:$G,G343,配置清单!H:H,"QA",配置清单!N:N,"在岗")</f>
        <v>1</v>
      </c>
      <c r="AR343" s="61">
        <f t="shared" si="285"/>
        <v>1</v>
      </c>
      <c r="AS343" s="60">
        <f>COUNTIFS(配置清单!$G:$G,G343,配置清单!$H:$H,"QA",配置清单!$N:$N,"在岗",配置清单!$P:$P,"&lt;&gt;暂不胜任")</f>
        <v>1</v>
      </c>
      <c r="AT343" s="61">
        <f t="shared" si="286"/>
        <v>1</v>
      </c>
      <c r="AU343" s="60">
        <f>COUNTIFS(配置清单!G:G,规划及评估!G343,配置清单!H:H,"BA",配置清单!N:N,"在岗")</f>
        <v>0</v>
      </c>
      <c r="AV343" s="61" t="str">
        <f t="shared" si="287"/>
        <v>NA</v>
      </c>
      <c r="AW343" s="60">
        <f>COUNTIFS(配置清单!G:G,G343,配置清单!H:H,"BA",配置清单!N:N,"在岗",配置清单!P:P,"&lt;&gt;暂不胜任")</f>
        <v>0</v>
      </c>
      <c r="AX343" s="61" t="str">
        <f t="shared" si="288"/>
        <v>NA</v>
      </c>
      <c r="AY343" s="60">
        <f>COUNTIFS(配置清单!G:G,规划及评估!G343,配置清单!H:H,"IA",配置清单!N:N,"在岗")</f>
        <v>0</v>
      </c>
      <c r="AZ343" s="61" t="str">
        <f t="shared" si="289"/>
        <v>NA</v>
      </c>
      <c r="BA343" s="60">
        <f>COUNTIFS(配置清单!G:G,G343,配置清单!H:H,"IA",配置清单!N:N,"在岗",配置清单!P:P,"&lt;&gt;暂不胜任")</f>
        <v>0</v>
      </c>
      <c r="BB343" s="61" t="str">
        <f t="shared" si="290"/>
        <v>NA</v>
      </c>
      <c r="BC343" s="60">
        <f>COUNTIFS(配置清单!G:G,规划及评估!G343,配置清单!H:H,"产品经理",配置清单!N:N,"在岗")</f>
        <v>0</v>
      </c>
      <c r="BD343" s="61" t="str">
        <f t="shared" si="291"/>
        <v>NA</v>
      </c>
      <c r="BE343" s="60">
        <f>COUNTIFS(配置清单!G:G,G343,配置清单!H:H,"产品经理",配置清单!N:N,"在岗",配置清单!P:P,"&lt;&gt;暂不胜任")</f>
        <v>0</v>
      </c>
      <c r="BF343" s="61" t="str">
        <f t="shared" si="292"/>
        <v>NA</v>
      </c>
      <c r="BG343" s="63">
        <f t="shared" si="293"/>
        <v>4</v>
      </c>
      <c r="BH343" s="64">
        <f t="shared" si="294"/>
        <v>4</v>
      </c>
      <c r="BI343" s="64">
        <f t="shared" si="295"/>
        <v>4</v>
      </c>
      <c r="BJ343" s="64">
        <f t="shared" si="296"/>
        <v>4</v>
      </c>
      <c r="BK343" s="65">
        <f t="shared" si="297"/>
        <v>1</v>
      </c>
      <c r="BL343" s="66">
        <f t="shared" si="298"/>
        <v>1</v>
      </c>
      <c r="BM343" s="92">
        <f t="shared" si="299"/>
        <v>1</v>
      </c>
      <c r="BN343" s="92">
        <f t="shared" si="300"/>
        <v>1</v>
      </c>
      <c r="BO343" s="92">
        <f t="shared" si="301"/>
        <v>0</v>
      </c>
      <c r="BP343" s="92">
        <f t="shared" si="302"/>
        <v>0</v>
      </c>
      <c r="BQ343" s="92">
        <f t="shared" si="303"/>
        <v>2</v>
      </c>
      <c r="BR343" s="92">
        <f t="shared" si="304"/>
        <v>2</v>
      </c>
      <c r="BS343" s="92">
        <f t="shared" si="305"/>
        <v>0</v>
      </c>
      <c r="BT343" s="92">
        <f t="shared" si="306"/>
        <v>0</v>
      </c>
      <c r="BU343" s="92">
        <f t="shared" si="307"/>
        <v>0</v>
      </c>
      <c r="BV343" s="92">
        <f t="shared" si="308"/>
        <v>0</v>
      </c>
      <c r="BW343" s="92">
        <f t="shared" si="309"/>
        <v>1</v>
      </c>
      <c r="BX343" s="92">
        <f t="shared" si="310"/>
        <v>1</v>
      </c>
      <c r="BY343" s="92">
        <f t="shared" si="311"/>
        <v>0</v>
      </c>
      <c r="BZ343" s="92">
        <f t="shared" si="312"/>
        <v>0</v>
      </c>
      <c r="CA343" s="92">
        <f t="shared" si="313"/>
        <v>0</v>
      </c>
      <c r="CB343" s="92">
        <f t="shared" si="314"/>
        <v>0</v>
      </c>
      <c r="CC343" s="92">
        <f t="shared" si="315"/>
        <v>0</v>
      </c>
      <c r="CD343" s="92">
        <f t="shared" si="316"/>
        <v>0</v>
      </c>
    </row>
    <row r="344" spans="1:82" hidden="1">
      <c r="A344" s="34">
        <v>130</v>
      </c>
      <c r="B344" s="34" t="s">
        <v>954</v>
      </c>
      <c r="C344" s="34" t="s">
        <v>3993</v>
      </c>
      <c r="D344" s="34" t="s">
        <v>2089</v>
      </c>
      <c r="E344" s="34" t="s">
        <v>4525</v>
      </c>
      <c r="F344" s="34" t="s">
        <v>4569</v>
      </c>
      <c r="G344" s="34" t="s">
        <v>4570</v>
      </c>
      <c r="H344" s="34" t="s">
        <v>7</v>
      </c>
      <c r="I344" s="34" t="s">
        <v>7</v>
      </c>
      <c r="J344" s="34" t="s">
        <v>195</v>
      </c>
      <c r="K344" s="34" t="s">
        <v>195</v>
      </c>
      <c r="L344" s="34" t="s">
        <v>5135</v>
      </c>
      <c r="M344" s="34" t="s">
        <v>4634</v>
      </c>
      <c r="N344" s="34">
        <v>1</v>
      </c>
      <c r="O344" s="34">
        <v>0</v>
      </c>
      <c r="P344" s="34">
        <v>1</v>
      </c>
      <c r="Q344" s="34">
        <v>0</v>
      </c>
      <c r="R344" s="34">
        <v>0</v>
      </c>
      <c r="S344" s="34">
        <v>0</v>
      </c>
      <c r="T344" s="34">
        <v>0</v>
      </c>
      <c r="U344" s="77">
        <v>0</v>
      </c>
      <c r="V344" s="34">
        <v>0</v>
      </c>
      <c r="W344" s="60">
        <f>COUNTIFS(配置清单!G:G,G344,配置清单!$H:$H,"PM",配置清单!$N:$N,"在岗")</f>
        <v>1</v>
      </c>
      <c r="X344" s="61">
        <f t="shared" si="275"/>
        <v>1</v>
      </c>
      <c r="Y344" s="60">
        <f>COUNTIFS(配置清单!$G:$G,G344,配置清单!$H:$H,"PM",配置清单!$N:$N,"在岗",配置清单!$P:$P,"&lt;&gt;暂不胜任")</f>
        <v>1</v>
      </c>
      <c r="Z344" s="61">
        <f t="shared" si="276"/>
        <v>1</v>
      </c>
      <c r="AA344" s="62">
        <f>COUNTIFS(配置清单!$G:$G,G344,配置清单!$H:$H,"SE",配置清单!$N:$N,"在岗")+COUNTIFS(配置清单!$G:$G,G344,配置清单!$H:$H,"SA",配置清单!$N:$N,"在岗")</f>
        <v>0</v>
      </c>
      <c r="AB344" s="61" t="str">
        <f t="shared" si="277"/>
        <v>NA</v>
      </c>
      <c r="AC344" s="60">
        <f>COUNTIFS(配置清单!$G:$G,G344,配置清单!$H:$H,"SE",配置清单!$N:$N,"在岗",配置清单!$P:$P,"&lt;&gt;暂不胜任")+COUNTIFS(配置清单!$G:$G,G344,配置清单!$H:$H,"SA",配置清单!$N:$N,"在岗",配置清单!$P:$P,"&lt;&gt;暂不胜任")</f>
        <v>0</v>
      </c>
      <c r="AD344" s="61" t="str">
        <f t="shared" si="278"/>
        <v>NA</v>
      </c>
      <c r="AE344" s="60">
        <f>COUNTIFS(配置清单!$G:$G,G344,配置清单!H:H,"MDE",配置清单!N:N,"在岗")</f>
        <v>0</v>
      </c>
      <c r="AF344" s="61">
        <f t="shared" si="279"/>
        <v>0</v>
      </c>
      <c r="AG344" s="60">
        <f>COUNTIFS(配置清单!$G:$G,G344,配置清单!$H:$H,"MDE",配置清单!$N:$N,"在岗",配置清单!$P:$P,"&lt;&gt;暂不胜任")</f>
        <v>0</v>
      </c>
      <c r="AH344" s="61">
        <f t="shared" si="280"/>
        <v>0</v>
      </c>
      <c r="AI344" s="62">
        <f>COUNTIFS(配置清单!G:G,G344,配置清单!H:H,"TPM",配置清单!N:N,"在岗")+COUNTIFS(配置清单!G:G,G344,配置清单!H:H,"TC",配置清单!N:N,"在岗")</f>
        <v>0</v>
      </c>
      <c r="AJ344" s="61" t="str">
        <f t="shared" si="281"/>
        <v>NA</v>
      </c>
      <c r="AK344" s="60">
        <f>COUNTIFS(配置清单!G:G,G344,配置清单!H:H,"TPM",配置清单!N:N,"在岗",配置清单!P:P,"&lt;&gt;暂不胜任")+COUNTIFS(配置清单!G:G,G344,配置清单!H:H,"TC",配置清单!N:N,"在岗",配置清单!P:P,"&lt;&gt;暂不胜任")</f>
        <v>0</v>
      </c>
      <c r="AL344" s="61" t="str">
        <f t="shared" si="282"/>
        <v>NA</v>
      </c>
      <c r="AM344" s="60">
        <f>COUNTIFS(配置清单!G:G,G344,配置清单!H:H,"TSE",配置清单!N:N,"在岗")</f>
        <v>0</v>
      </c>
      <c r="AN344" s="61" t="str">
        <f t="shared" si="283"/>
        <v>NA</v>
      </c>
      <c r="AO344" s="60">
        <f>COUNTIFS(配置清单!G:G,G344,配置清单!H:H,"TSE",配置清单!N:N,"在岗",配置清单!P:P,"&lt;&gt;暂不胜任")</f>
        <v>0</v>
      </c>
      <c r="AP344" s="61" t="str">
        <f t="shared" si="284"/>
        <v>NA</v>
      </c>
      <c r="AQ344" s="60">
        <f>COUNTIFS(配置清单!$G:$G,G344,配置清单!H:H,"QA",配置清单!N:N,"在岗")</f>
        <v>0</v>
      </c>
      <c r="AR344" s="61" t="str">
        <f t="shared" si="285"/>
        <v>NA</v>
      </c>
      <c r="AS344" s="60">
        <f>COUNTIFS(配置清单!$G:$G,G344,配置清单!$H:$H,"QA",配置清单!$N:$N,"在岗",配置清单!$P:$P,"&lt;&gt;暂不胜任")</f>
        <v>0</v>
      </c>
      <c r="AT344" s="61" t="str">
        <f t="shared" si="286"/>
        <v>NA</v>
      </c>
      <c r="AU344" s="60">
        <f>COUNTIFS(配置清单!G:G,规划及评估!G344,配置清单!H:H,"BA",配置清单!N:N,"在岗")</f>
        <v>0</v>
      </c>
      <c r="AV344" s="61" t="str">
        <f t="shared" si="287"/>
        <v>NA</v>
      </c>
      <c r="AW344" s="60">
        <f>COUNTIFS(配置清单!G:G,G344,配置清单!H:H,"BA",配置清单!N:N,"在岗",配置清单!P:P,"&lt;&gt;暂不胜任")</f>
        <v>0</v>
      </c>
      <c r="AX344" s="61" t="str">
        <f t="shared" si="288"/>
        <v>NA</v>
      </c>
      <c r="AY344" s="60">
        <f>COUNTIFS(配置清单!G:G,规划及评估!G344,配置清单!H:H,"IA",配置清单!N:N,"在岗")</f>
        <v>0</v>
      </c>
      <c r="AZ344" s="61" t="str">
        <f t="shared" si="289"/>
        <v>NA</v>
      </c>
      <c r="BA344" s="60">
        <f>COUNTIFS(配置清单!G:G,G344,配置清单!H:H,"IA",配置清单!N:N,"在岗",配置清单!P:P,"&lt;&gt;暂不胜任")</f>
        <v>0</v>
      </c>
      <c r="BB344" s="61" t="str">
        <f t="shared" si="290"/>
        <v>NA</v>
      </c>
      <c r="BC344" s="60">
        <f>COUNTIFS(配置清单!G:G,规划及评估!G344,配置清单!H:H,"产品经理",配置清单!N:N,"在岗")</f>
        <v>0</v>
      </c>
      <c r="BD344" s="61" t="str">
        <f t="shared" si="291"/>
        <v>NA</v>
      </c>
      <c r="BE344" s="60">
        <f>COUNTIFS(配置清单!G:G,G344,配置清单!H:H,"产品经理",配置清单!N:N,"在岗",配置清单!P:P,"&lt;&gt;暂不胜任")</f>
        <v>0</v>
      </c>
      <c r="BF344" s="61" t="str">
        <f t="shared" si="292"/>
        <v>NA</v>
      </c>
      <c r="BG344" s="63">
        <f t="shared" si="293"/>
        <v>2</v>
      </c>
      <c r="BH344" s="64">
        <f t="shared" si="294"/>
        <v>1</v>
      </c>
      <c r="BI344" s="64">
        <f t="shared" si="295"/>
        <v>1</v>
      </c>
      <c r="BJ344" s="64">
        <f t="shared" si="296"/>
        <v>1</v>
      </c>
      <c r="BK344" s="65">
        <f t="shared" si="297"/>
        <v>0.5</v>
      </c>
      <c r="BL344" s="66">
        <f t="shared" si="298"/>
        <v>1</v>
      </c>
      <c r="BM344" s="92">
        <f t="shared" si="299"/>
        <v>1</v>
      </c>
      <c r="BN344" s="92">
        <f t="shared" si="300"/>
        <v>1</v>
      </c>
      <c r="BO344" s="92">
        <f t="shared" si="301"/>
        <v>0</v>
      </c>
      <c r="BP344" s="92">
        <f t="shared" si="302"/>
        <v>0</v>
      </c>
      <c r="BQ344" s="92">
        <f t="shared" si="303"/>
        <v>0</v>
      </c>
      <c r="BR344" s="92">
        <f t="shared" si="304"/>
        <v>0</v>
      </c>
      <c r="BS344" s="92">
        <f t="shared" si="305"/>
        <v>0</v>
      </c>
      <c r="BT344" s="92">
        <f t="shared" si="306"/>
        <v>0</v>
      </c>
      <c r="BU344" s="92">
        <f t="shared" si="307"/>
        <v>0</v>
      </c>
      <c r="BV344" s="92">
        <f t="shared" si="308"/>
        <v>0</v>
      </c>
      <c r="BW344" s="92">
        <f t="shared" si="309"/>
        <v>0</v>
      </c>
      <c r="BX344" s="92">
        <f t="shared" si="310"/>
        <v>0</v>
      </c>
      <c r="BY344" s="92">
        <f t="shared" si="311"/>
        <v>0</v>
      </c>
      <c r="BZ344" s="92">
        <f t="shared" si="312"/>
        <v>0</v>
      </c>
      <c r="CA344" s="92">
        <f t="shared" si="313"/>
        <v>0</v>
      </c>
      <c r="CB344" s="92">
        <f t="shared" si="314"/>
        <v>0</v>
      </c>
      <c r="CC344" s="92">
        <f t="shared" si="315"/>
        <v>0</v>
      </c>
      <c r="CD344" s="92">
        <f t="shared" si="316"/>
        <v>0</v>
      </c>
    </row>
    <row r="345" spans="1:82" hidden="1">
      <c r="A345" s="34">
        <v>131</v>
      </c>
      <c r="B345" s="34" t="s">
        <v>954</v>
      </c>
      <c r="C345" s="34" t="s">
        <v>3993</v>
      </c>
      <c r="D345" s="34" t="s">
        <v>2089</v>
      </c>
      <c r="E345" s="34" t="s">
        <v>4525</v>
      </c>
      <c r="F345" s="34" t="s">
        <v>4578</v>
      </c>
      <c r="G345" s="34" t="s">
        <v>4579</v>
      </c>
      <c r="H345" s="34" t="s">
        <v>7</v>
      </c>
      <c r="I345" s="34" t="s">
        <v>4</v>
      </c>
      <c r="J345" s="34" t="s">
        <v>34</v>
      </c>
      <c r="K345" s="34" t="s">
        <v>34</v>
      </c>
      <c r="L345" s="34" t="s">
        <v>5135</v>
      </c>
      <c r="M345" s="34" t="s">
        <v>4634</v>
      </c>
      <c r="N345" s="34">
        <v>1</v>
      </c>
      <c r="O345" s="34">
        <v>0</v>
      </c>
      <c r="P345" s="34">
        <v>1</v>
      </c>
      <c r="Q345" s="34">
        <v>0</v>
      </c>
      <c r="R345" s="34">
        <v>0</v>
      </c>
      <c r="S345" s="34">
        <v>1</v>
      </c>
      <c r="T345" s="34">
        <v>0</v>
      </c>
      <c r="U345" s="77">
        <v>0</v>
      </c>
      <c r="V345" s="34">
        <v>0</v>
      </c>
      <c r="W345" s="60">
        <f>COUNTIFS(配置清单!G:G,G345,配置清单!$H:$H,"PM",配置清单!$N:$N,"在岗")</f>
        <v>1</v>
      </c>
      <c r="X345" s="61">
        <f t="shared" si="275"/>
        <v>1</v>
      </c>
      <c r="Y345" s="60">
        <f>COUNTIFS(配置清单!$G:$G,G345,配置清单!$H:$H,"PM",配置清单!$N:$N,"在岗",配置清单!$P:$P,"&lt;&gt;暂不胜任")</f>
        <v>1</v>
      </c>
      <c r="Z345" s="61">
        <f t="shared" si="276"/>
        <v>1</v>
      </c>
      <c r="AA345" s="62">
        <f>COUNTIFS(配置清单!$G:$G,G345,配置清单!$H:$H,"SE",配置清单!$N:$N,"在岗")+COUNTIFS(配置清单!$G:$G,G345,配置清单!$H:$H,"SA",配置清单!$N:$N,"在岗")</f>
        <v>0</v>
      </c>
      <c r="AB345" s="61" t="str">
        <f t="shared" si="277"/>
        <v>NA</v>
      </c>
      <c r="AC345" s="60">
        <f>COUNTIFS(配置清单!$G:$G,G345,配置清单!$H:$H,"SE",配置清单!$N:$N,"在岗",配置清单!$P:$P,"&lt;&gt;暂不胜任")+COUNTIFS(配置清单!$G:$G,G345,配置清单!$H:$H,"SA",配置清单!$N:$N,"在岗",配置清单!$P:$P,"&lt;&gt;暂不胜任")</f>
        <v>0</v>
      </c>
      <c r="AD345" s="61" t="str">
        <f t="shared" si="278"/>
        <v>NA</v>
      </c>
      <c r="AE345" s="60">
        <f>COUNTIFS(配置清单!$G:$G,G345,配置清单!H:H,"MDE",配置清单!N:N,"在岗")</f>
        <v>0</v>
      </c>
      <c r="AF345" s="61">
        <f t="shared" si="279"/>
        <v>0</v>
      </c>
      <c r="AG345" s="60">
        <f>COUNTIFS(配置清单!$G:$G,G345,配置清单!$H:$H,"MDE",配置清单!$N:$N,"在岗",配置清单!$P:$P,"&lt;&gt;暂不胜任")</f>
        <v>0</v>
      </c>
      <c r="AH345" s="61">
        <f t="shared" si="280"/>
        <v>0</v>
      </c>
      <c r="AI345" s="62">
        <f>COUNTIFS(配置清单!G:G,G345,配置清单!H:H,"TPM",配置清单!N:N,"在岗")+COUNTIFS(配置清单!G:G,G345,配置清单!H:H,"TC",配置清单!N:N,"在岗")</f>
        <v>0</v>
      </c>
      <c r="AJ345" s="61" t="str">
        <f t="shared" si="281"/>
        <v>NA</v>
      </c>
      <c r="AK345" s="60">
        <f>COUNTIFS(配置清单!G:G,G345,配置清单!H:H,"TPM",配置清单!N:N,"在岗",配置清单!P:P,"&lt;&gt;暂不胜任")+COUNTIFS(配置清单!G:G,G345,配置清单!H:H,"TC",配置清单!N:N,"在岗",配置清单!P:P,"&lt;&gt;暂不胜任")</f>
        <v>0</v>
      </c>
      <c r="AL345" s="61" t="str">
        <f t="shared" si="282"/>
        <v>NA</v>
      </c>
      <c r="AM345" s="60">
        <f>COUNTIFS(配置清单!G:G,G345,配置清单!H:H,"TSE",配置清单!N:N,"在岗")</f>
        <v>0</v>
      </c>
      <c r="AN345" s="61" t="str">
        <f t="shared" si="283"/>
        <v>NA</v>
      </c>
      <c r="AO345" s="60">
        <f>COUNTIFS(配置清单!G:G,G345,配置清单!H:H,"TSE",配置清单!N:N,"在岗",配置清单!P:P,"&lt;&gt;暂不胜任")</f>
        <v>0</v>
      </c>
      <c r="AP345" s="61" t="str">
        <f t="shared" si="284"/>
        <v>NA</v>
      </c>
      <c r="AQ345" s="60">
        <f>COUNTIFS(配置清单!$G:$G,G345,配置清单!H:H,"QA",配置清单!N:N,"在岗")</f>
        <v>0</v>
      </c>
      <c r="AR345" s="61">
        <f t="shared" si="285"/>
        <v>0</v>
      </c>
      <c r="AS345" s="60">
        <f>COUNTIFS(配置清单!$G:$G,G345,配置清单!$H:$H,"QA",配置清单!$N:$N,"在岗",配置清单!$P:$P,"&lt;&gt;暂不胜任")</f>
        <v>0</v>
      </c>
      <c r="AT345" s="61">
        <f t="shared" si="286"/>
        <v>0</v>
      </c>
      <c r="AU345" s="60">
        <f>COUNTIFS(配置清单!G:G,规划及评估!G345,配置清单!H:H,"BA",配置清单!N:N,"在岗")</f>
        <v>0</v>
      </c>
      <c r="AV345" s="61" t="str">
        <f t="shared" si="287"/>
        <v>NA</v>
      </c>
      <c r="AW345" s="60">
        <f>COUNTIFS(配置清单!G:G,G345,配置清单!H:H,"BA",配置清单!N:N,"在岗",配置清单!P:P,"&lt;&gt;暂不胜任")</f>
        <v>0</v>
      </c>
      <c r="AX345" s="61" t="str">
        <f t="shared" si="288"/>
        <v>NA</v>
      </c>
      <c r="AY345" s="60">
        <f>COUNTIFS(配置清单!G:G,规划及评估!G345,配置清单!H:H,"IA",配置清单!N:N,"在岗")</f>
        <v>0</v>
      </c>
      <c r="AZ345" s="61" t="str">
        <f t="shared" si="289"/>
        <v>NA</v>
      </c>
      <c r="BA345" s="60">
        <f>COUNTIFS(配置清单!G:G,G345,配置清单!H:H,"IA",配置清单!N:N,"在岗",配置清单!P:P,"&lt;&gt;暂不胜任")</f>
        <v>0</v>
      </c>
      <c r="BB345" s="61" t="str">
        <f t="shared" si="290"/>
        <v>NA</v>
      </c>
      <c r="BC345" s="60">
        <f>COUNTIFS(配置清单!G:G,规划及评估!G345,配置清单!H:H,"产品经理",配置清单!N:N,"在岗")</f>
        <v>0</v>
      </c>
      <c r="BD345" s="61" t="str">
        <f t="shared" si="291"/>
        <v>NA</v>
      </c>
      <c r="BE345" s="60">
        <f>COUNTIFS(配置清单!G:G,G345,配置清单!H:H,"产品经理",配置清单!N:N,"在岗",配置清单!P:P,"&lt;&gt;暂不胜任")</f>
        <v>0</v>
      </c>
      <c r="BF345" s="61" t="str">
        <f t="shared" si="292"/>
        <v>NA</v>
      </c>
      <c r="BG345" s="63">
        <f t="shared" si="293"/>
        <v>3</v>
      </c>
      <c r="BH345" s="64">
        <f t="shared" si="294"/>
        <v>1</v>
      </c>
      <c r="BI345" s="64">
        <f t="shared" si="295"/>
        <v>1</v>
      </c>
      <c r="BJ345" s="64">
        <f t="shared" si="296"/>
        <v>1</v>
      </c>
      <c r="BK345" s="65">
        <f t="shared" si="297"/>
        <v>0.33333333333333331</v>
      </c>
      <c r="BL345" s="66">
        <f t="shared" si="298"/>
        <v>1</v>
      </c>
      <c r="BM345" s="92">
        <f t="shared" si="299"/>
        <v>1</v>
      </c>
      <c r="BN345" s="92">
        <f t="shared" si="300"/>
        <v>1</v>
      </c>
      <c r="BO345" s="92">
        <f t="shared" si="301"/>
        <v>0</v>
      </c>
      <c r="BP345" s="92">
        <f t="shared" si="302"/>
        <v>0</v>
      </c>
      <c r="BQ345" s="92">
        <f t="shared" si="303"/>
        <v>0</v>
      </c>
      <c r="BR345" s="92">
        <f t="shared" si="304"/>
        <v>0</v>
      </c>
      <c r="BS345" s="92">
        <f t="shared" si="305"/>
        <v>0</v>
      </c>
      <c r="BT345" s="92">
        <f t="shared" si="306"/>
        <v>0</v>
      </c>
      <c r="BU345" s="92">
        <f t="shared" si="307"/>
        <v>0</v>
      </c>
      <c r="BV345" s="92">
        <f t="shared" si="308"/>
        <v>0</v>
      </c>
      <c r="BW345" s="92">
        <f t="shared" si="309"/>
        <v>0</v>
      </c>
      <c r="BX345" s="92">
        <f t="shared" si="310"/>
        <v>0</v>
      </c>
      <c r="BY345" s="92">
        <f t="shared" si="311"/>
        <v>0</v>
      </c>
      <c r="BZ345" s="92">
        <f t="shared" si="312"/>
        <v>0</v>
      </c>
      <c r="CA345" s="92">
        <f t="shared" si="313"/>
        <v>0</v>
      </c>
      <c r="CB345" s="92">
        <f t="shared" si="314"/>
        <v>0</v>
      </c>
      <c r="CC345" s="92">
        <f t="shared" si="315"/>
        <v>0</v>
      </c>
      <c r="CD345" s="92">
        <f t="shared" si="316"/>
        <v>0</v>
      </c>
    </row>
    <row r="346" spans="1:82" hidden="1">
      <c r="A346" s="34">
        <v>132</v>
      </c>
      <c r="B346" s="34" t="s">
        <v>954</v>
      </c>
      <c r="C346" s="34" t="s">
        <v>3993</v>
      </c>
      <c r="D346" s="34" t="s">
        <v>2089</v>
      </c>
      <c r="E346" s="34" t="s">
        <v>4525</v>
      </c>
      <c r="F346" s="34" t="s">
        <v>4578</v>
      </c>
      <c r="G346" s="34" t="s">
        <v>4593</v>
      </c>
      <c r="H346" s="34" t="s">
        <v>7</v>
      </c>
      <c r="I346" s="34" t="s">
        <v>4</v>
      </c>
      <c r="J346" s="34" t="s">
        <v>34</v>
      </c>
      <c r="K346" s="34" t="s">
        <v>34</v>
      </c>
      <c r="L346" s="34" t="s">
        <v>5135</v>
      </c>
      <c r="M346" s="34" t="s">
        <v>4634</v>
      </c>
      <c r="N346" s="34">
        <v>1</v>
      </c>
      <c r="O346" s="34">
        <v>0</v>
      </c>
      <c r="P346" s="34">
        <v>1</v>
      </c>
      <c r="Q346" s="34">
        <v>0</v>
      </c>
      <c r="R346" s="34">
        <v>0</v>
      </c>
      <c r="S346" s="34">
        <v>1</v>
      </c>
      <c r="T346" s="34">
        <v>0</v>
      </c>
      <c r="U346" s="77">
        <v>0</v>
      </c>
      <c r="V346" s="34">
        <v>0</v>
      </c>
      <c r="W346" s="60">
        <f>COUNTIFS(配置清单!G:G,G346,配置清单!$H:$H,"PM",配置清单!$N:$N,"在岗")</f>
        <v>1</v>
      </c>
      <c r="X346" s="61">
        <f t="shared" si="275"/>
        <v>1</v>
      </c>
      <c r="Y346" s="60">
        <f>COUNTIFS(配置清单!$G:$G,G346,配置清单!$H:$H,"PM",配置清单!$N:$N,"在岗",配置清单!$P:$P,"&lt;&gt;暂不胜任")</f>
        <v>1</v>
      </c>
      <c r="Z346" s="61">
        <f t="shared" si="276"/>
        <v>1</v>
      </c>
      <c r="AA346" s="62">
        <f>COUNTIFS(配置清单!$G:$G,G346,配置清单!$H:$H,"SE",配置清单!$N:$N,"在岗")+COUNTIFS(配置清单!$G:$G,G346,配置清单!$H:$H,"SA",配置清单!$N:$N,"在岗")</f>
        <v>0</v>
      </c>
      <c r="AB346" s="61" t="str">
        <f t="shared" si="277"/>
        <v>NA</v>
      </c>
      <c r="AC346" s="60">
        <f>COUNTIFS(配置清单!$G:$G,G346,配置清单!$H:$H,"SE",配置清单!$N:$N,"在岗",配置清单!$P:$P,"&lt;&gt;暂不胜任")+COUNTIFS(配置清单!$G:$G,G346,配置清单!$H:$H,"SA",配置清单!$N:$N,"在岗",配置清单!$P:$P,"&lt;&gt;暂不胜任")</f>
        <v>0</v>
      </c>
      <c r="AD346" s="61" t="str">
        <f t="shared" si="278"/>
        <v>NA</v>
      </c>
      <c r="AE346" s="60">
        <f>COUNTIFS(配置清单!$G:$G,G346,配置清单!H:H,"MDE",配置清单!N:N,"在岗")</f>
        <v>0</v>
      </c>
      <c r="AF346" s="61">
        <f t="shared" si="279"/>
        <v>0</v>
      </c>
      <c r="AG346" s="60">
        <f>COUNTIFS(配置清单!$G:$G,G346,配置清单!$H:$H,"MDE",配置清单!$N:$N,"在岗",配置清单!$P:$P,"&lt;&gt;暂不胜任")</f>
        <v>0</v>
      </c>
      <c r="AH346" s="61">
        <f t="shared" si="280"/>
        <v>0</v>
      </c>
      <c r="AI346" s="62">
        <f>COUNTIFS(配置清单!G:G,G346,配置清单!H:H,"TPM",配置清单!N:N,"在岗")+COUNTIFS(配置清单!G:G,G346,配置清单!H:H,"TC",配置清单!N:N,"在岗")</f>
        <v>0</v>
      </c>
      <c r="AJ346" s="61" t="str">
        <f t="shared" si="281"/>
        <v>NA</v>
      </c>
      <c r="AK346" s="60">
        <f>COUNTIFS(配置清单!G:G,G346,配置清单!H:H,"TPM",配置清单!N:N,"在岗",配置清单!P:P,"&lt;&gt;暂不胜任")+COUNTIFS(配置清单!G:G,G346,配置清单!H:H,"TC",配置清单!N:N,"在岗",配置清单!P:P,"&lt;&gt;暂不胜任")</f>
        <v>0</v>
      </c>
      <c r="AL346" s="61" t="str">
        <f t="shared" si="282"/>
        <v>NA</v>
      </c>
      <c r="AM346" s="60">
        <f>COUNTIFS(配置清单!G:G,G346,配置清单!H:H,"TSE",配置清单!N:N,"在岗")</f>
        <v>0</v>
      </c>
      <c r="AN346" s="61" t="str">
        <f t="shared" si="283"/>
        <v>NA</v>
      </c>
      <c r="AO346" s="60">
        <f>COUNTIFS(配置清单!G:G,G346,配置清单!H:H,"TSE",配置清单!N:N,"在岗",配置清单!P:P,"&lt;&gt;暂不胜任")</f>
        <v>0</v>
      </c>
      <c r="AP346" s="61" t="str">
        <f t="shared" si="284"/>
        <v>NA</v>
      </c>
      <c r="AQ346" s="60">
        <f>COUNTIFS(配置清单!$G:$G,G346,配置清单!H:H,"QA",配置清单!N:N,"在岗")</f>
        <v>0</v>
      </c>
      <c r="AR346" s="61">
        <f t="shared" si="285"/>
        <v>0</v>
      </c>
      <c r="AS346" s="60">
        <f>COUNTIFS(配置清单!$G:$G,G346,配置清单!$H:$H,"QA",配置清单!$N:$N,"在岗",配置清单!$P:$P,"&lt;&gt;暂不胜任")</f>
        <v>0</v>
      </c>
      <c r="AT346" s="61">
        <f t="shared" si="286"/>
        <v>0</v>
      </c>
      <c r="AU346" s="60">
        <f>COUNTIFS(配置清单!G:G,规划及评估!G346,配置清单!H:H,"BA",配置清单!N:N,"在岗")</f>
        <v>0</v>
      </c>
      <c r="AV346" s="61" t="str">
        <f t="shared" si="287"/>
        <v>NA</v>
      </c>
      <c r="AW346" s="60">
        <f>COUNTIFS(配置清单!G:G,G346,配置清单!H:H,"BA",配置清单!N:N,"在岗",配置清单!P:P,"&lt;&gt;暂不胜任")</f>
        <v>0</v>
      </c>
      <c r="AX346" s="61" t="str">
        <f t="shared" si="288"/>
        <v>NA</v>
      </c>
      <c r="AY346" s="60">
        <f>COUNTIFS(配置清单!G:G,规划及评估!G346,配置清单!H:H,"IA",配置清单!N:N,"在岗")</f>
        <v>0</v>
      </c>
      <c r="AZ346" s="61" t="str">
        <f t="shared" si="289"/>
        <v>NA</v>
      </c>
      <c r="BA346" s="60">
        <f>COUNTIFS(配置清单!G:G,G346,配置清单!H:H,"IA",配置清单!N:N,"在岗",配置清单!P:P,"&lt;&gt;暂不胜任")</f>
        <v>0</v>
      </c>
      <c r="BB346" s="61" t="str">
        <f t="shared" si="290"/>
        <v>NA</v>
      </c>
      <c r="BC346" s="60">
        <f>COUNTIFS(配置清单!G:G,规划及评估!G346,配置清单!H:H,"产品经理",配置清单!N:N,"在岗")</f>
        <v>0</v>
      </c>
      <c r="BD346" s="61" t="str">
        <f t="shared" si="291"/>
        <v>NA</v>
      </c>
      <c r="BE346" s="60">
        <f>COUNTIFS(配置清单!G:G,G346,配置清单!H:H,"产品经理",配置清单!N:N,"在岗",配置清单!P:P,"&lt;&gt;暂不胜任")</f>
        <v>0</v>
      </c>
      <c r="BF346" s="61" t="str">
        <f t="shared" si="292"/>
        <v>NA</v>
      </c>
      <c r="BG346" s="63">
        <f t="shared" si="293"/>
        <v>3</v>
      </c>
      <c r="BH346" s="64">
        <f t="shared" si="294"/>
        <v>1</v>
      </c>
      <c r="BI346" s="64">
        <f t="shared" si="295"/>
        <v>1</v>
      </c>
      <c r="BJ346" s="64">
        <f t="shared" si="296"/>
        <v>1</v>
      </c>
      <c r="BK346" s="65">
        <f t="shared" si="297"/>
        <v>0.33333333333333331</v>
      </c>
      <c r="BL346" s="66">
        <f t="shared" si="298"/>
        <v>1</v>
      </c>
      <c r="BM346" s="92">
        <f t="shared" si="299"/>
        <v>1</v>
      </c>
      <c r="BN346" s="92">
        <f t="shared" si="300"/>
        <v>1</v>
      </c>
      <c r="BO346" s="92">
        <f t="shared" si="301"/>
        <v>0</v>
      </c>
      <c r="BP346" s="92">
        <f t="shared" si="302"/>
        <v>0</v>
      </c>
      <c r="BQ346" s="92">
        <f t="shared" si="303"/>
        <v>0</v>
      </c>
      <c r="BR346" s="92">
        <f t="shared" si="304"/>
        <v>0</v>
      </c>
      <c r="BS346" s="92">
        <f t="shared" si="305"/>
        <v>0</v>
      </c>
      <c r="BT346" s="92">
        <f t="shared" si="306"/>
        <v>0</v>
      </c>
      <c r="BU346" s="92">
        <f t="shared" si="307"/>
        <v>0</v>
      </c>
      <c r="BV346" s="92">
        <f t="shared" si="308"/>
        <v>0</v>
      </c>
      <c r="BW346" s="92">
        <f t="shared" si="309"/>
        <v>0</v>
      </c>
      <c r="BX346" s="92">
        <f t="shared" si="310"/>
        <v>0</v>
      </c>
      <c r="BY346" s="92">
        <f t="shared" si="311"/>
        <v>0</v>
      </c>
      <c r="BZ346" s="92">
        <f t="shared" si="312"/>
        <v>0</v>
      </c>
      <c r="CA346" s="92">
        <f t="shared" si="313"/>
        <v>0</v>
      </c>
      <c r="CB346" s="92">
        <f t="shared" si="314"/>
        <v>0</v>
      </c>
      <c r="CC346" s="92">
        <f t="shared" si="315"/>
        <v>0</v>
      </c>
      <c r="CD346" s="92">
        <f t="shared" si="316"/>
        <v>0</v>
      </c>
    </row>
    <row r="347" spans="1:82" hidden="1">
      <c r="A347" s="34">
        <v>133</v>
      </c>
      <c r="B347" s="34" t="s">
        <v>954</v>
      </c>
      <c r="C347" s="34" t="s">
        <v>3993</v>
      </c>
      <c r="D347" s="34" t="s">
        <v>2089</v>
      </c>
      <c r="E347" s="34" t="s">
        <v>4525</v>
      </c>
      <c r="F347" s="34" t="s">
        <v>4602</v>
      </c>
      <c r="G347" s="34" t="s">
        <v>4607</v>
      </c>
      <c r="H347" s="34" t="s">
        <v>7</v>
      </c>
      <c r="I347" s="34" t="s">
        <v>7</v>
      </c>
      <c r="J347" s="34" t="s">
        <v>34</v>
      </c>
      <c r="K347" s="34" t="s">
        <v>34</v>
      </c>
      <c r="L347" s="34" t="s">
        <v>5135</v>
      </c>
      <c r="M347" s="34" t="s">
        <v>4634</v>
      </c>
      <c r="N347" s="34">
        <v>1</v>
      </c>
      <c r="O347" s="34">
        <v>0</v>
      </c>
      <c r="P347" s="34">
        <v>1</v>
      </c>
      <c r="Q347" s="34">
        <v>0</v>
      </c>
      <c r="R347" s="34">
        <v>0</v>
      </c>
      <c r="S347" s="34">
        <v>1</v>
      </c>
      <c r="T347" s="34">
        <v>0</v>
      </c>
      <c r="U347" s="77">
        <v>0</v>
      </c>
      <c r="V347" s="34">
        <v>0</v>
      </c>
      <c r="W347" s="60">
        <f>COUNTIFS(配置清单!G:G,G347,配置清单!$H:$H,"PM",配置清单!$N:$N,"在岗")</f>
        <v>0</v>
      </c>
      <c r="X347" s="61">
        <f t="shared" si="275"/>
        <v>0</v>
      </c>
      <c r="Y347" s="60">
        <f>COUNTIFS(配置清单!$G:$G,G347,配置清单!$H:$H,"PM",配置清单!$N:$N,"在岗",配置清单!$P:$P,"&lt;&gt;暂不胜任")</f>
        <v>0</v>
      </c>
      <c r="Z347" s="61">
        <f t="shared" si="276"/>
        <v>0</v>
      </c>
      <c r="AA347" s="62">
        <f>COUNTIFS(配置清单!$G:$G,G347,配置清单!$H:$H,"SE",配置清单!$N:$N,"在岗")+COUNTIFS(配置清单!$G:$G,G347,配置清单!$H:$H,"SA",配置清单!$N:$N,"在岗")</f>
        <v>0</v>
      </c>
      <c r="AB347" s="61" t="str">
        <f t="shared" si="277"/>
        <v>NA</v>
      </c>
      <c r="AC347" s="60">
        <f>COUNTIFS(配置清单!$G:$G,G347,配置清单!$H:$H,"SE",配置清单!$N:$N,"在岗",配置清单!$P:$P,"&lt;&gt;暂不胜任")+COUNTIFS(配置清单!$G:$G,G347,配置清单!$H:$H,"SA",配置清单!$N:$N,"在岗",配置清单!$P:$P,"&lt;&gt;暂不胜任")</f>
        <v>0</v>
      </c>
      <c r="AD347" s="61" t="str">
        <f t="shared" si="278"/>
        <v>NA</v>
      </c>
      <c r="AE347" s="60">
        <f>COUNTIFS(配置清单!$G:$G,G347,配置清单!H:H,"MDE",配置清单!N:N,"在岗")</f>
        <v>1</v>
      </c>
      <c r="AF347" s="61">
        <f t="shared" si="279"/>
        <v>1</v>
      </c>
      <c r="AG347" s="60">
        <f>COUNTIFS(配置清单!$G:$G,G347,配置清单!$H:$H,"MDE",配置清单!$N:$N,"在岗",配置清单!$P:$P,"&lt;&gt;暂不胜任")</f>
        <v>0</v>
      </c>
      <c r="AH347" s="61">
        <f t="shared" si="280"/>
        <v>0</v>
      </c>
      <c r="AI347" s="62">
        <f>COUNTIFS(配置清单!G:G,G347,配置清单!H:H,"TPM",配置清单!N:N,"在岗")+COUNTIFS(配置清单!G:G,G347,配置清单!H:H,"TC",配置清单!N:N,"在岗")</f>
        <v>0</v>
      </c>
      <c r="AJ347" s="61" t="str">
        <f t="shared" si="281"/>
        <v>NA</v>
      </c>
      <c r="AK347" s="60">
        <f>COUNTIFS(配置清单!G:G,G347,配置清单!H:H,"TPM",配置清单!N:N,"在岗",配置清单!P:P,"&lt;&gt;暂不胜任")+COUNTIFS(配置清单!G:G,G347,配置清单!H:H,"TC",配置清单!N:N,"在岗",配置清单!P:P,"&lt;&gt;暂不胜任")</f>
        <v>0</v>
      </c>
      <c r="AL347" s="61" t="str">
        <f t="shared" si="282"/>
        <v>NA</v>
      </c>
      <c r="AM347" s="60">
        <f>COUNTIFS(配置清单!G:G,G347,配置清单!H:H,"TSE",配置清单!N:N,"在岗")</f>
        <v>0</v>
      </c>
      <c r="AN347" s="61" t="str">
        <f t="shared" si="283"/>
        <v>NA</v>
      </c>
      <c r="AO347" s="60">
        <f>COUNTIFS(配置清单!G:G,G347,配置清单!H:H,"TSE",配置清单!N:N,"在岗",配置清单!P:P,"&lt;&gt;暂不胜任")</f>
        <v>0</v>
      </c>
      <c r="AP347" s="61" t="str">
        <f t="shared" si="284"/>
        <v>NA</v>
      </c>
      <c r="AQ347" s="60">
        <f>COUNTIFS(配置清单!$G:$G,G347,配置清单!H:H,"QA",配置清单!N:N,"在岗")</f>
        <v>0</v>
      </c>
      <c r="AR347" s="61">
        <f t="shared" si="285"/>
        <v>0</v>
      </c>
      <c r="AS347" s="60">
        <f>COUNTIFS(配置清单!$G:$G,G347,配置清单!$H:$H,"QA",配置清单!$N:$N,"在岗",配置清单!$P:$P,"&lt;&gt;暂不胜任")</f>
        <v>0</v>
      </c>
      <c r="AT347" s="61">
        <f t="shared" si="286"/>
        <v>0</v>
      </c>
      <c r="AU347" s="60">
        <f>COUNTIFS(配置清单!G:G,规划及评估!G347,配置清单!H:H,"BA",配置清单!N:N,"在岗")</f>
        <v>0</v>
      </c>
      <c r="AV347" s="61" t="str">
        <f t="shared" si="287"/>
        <v>NA</v>
      </c>
      <c r="AW347" s="60">
        <f>COUNTIFS(配置清单!G:G,G347,配置清单!H:H,"BA",配置清单!N:N,"在岗",配置清单!P:P,"&lt;&gt;暂不胜任")</f>
        <v>0</v>
      </c>
      <c r="AX347" s="61" t="str">
        <f t="shared" si="288"/>
        <v>NA</v>
      </c>
      <c r="AY347" s="60">
        <f>COUNTIFS(配置清单!G:G,规划及评估!G347,配置清单!H:H,"IA",配置清单!N:N,"在岗")</f>
        <v>0</v>
      </c>
      <c r="AZ347" s="61" t="str">
        <f t="shared" si="289"/>
        <v>NA</v>
      </c>
      <c r="BA347" s="60">
        <f>COUNTIFS(配置清单!G:G,G347,配置清单!H:H,"IA",配置清单!N:N,"在岗",配置清单!P:P,"&lt;&gt;暂不胜任")</f>
        <v>0</v>
      </c>
      <c r="BB347" s="61" t="str">
        <f t="shared" si="290"/>
        <v>NA</v>
      </c>
      <c r="BC347" s="60">
        <f>COUNTIFS(配置清单!G:G,规划及评估!G347,配置清单!H:H,"产品经理",配置清单!N:N,"在岗")</f>
        <v>0</v>
      </c>
      <c r="BD347" s="61" t="str">
        <f t="shared" si="291"/>
        <v>NA</v>
      </c>
      <c r="BE347" s="60">
        <f>COUNTIFS(配置清单!G:G,G347,配置清单!H:H,"产品经理",配置清单!N:N,"在岗",配置清单!P:P,"&lt;&gt;暂不胜任")</f>
        <v>0</v>
      </c>
      <c r="BF347" s="61" t="str">
        <f t="shared" si="292"/>
        <v>NA</v>
      </c>
      <c r="BG347" s="63">
        <f t="shared" si="293"/>
        <v>3</v>
      </c>
      <c r="BH347" s="64">
        <f t="shared" si="294"/>
        <v>1</v>
      </c>
      <c r="BI347" s="64">
        <f t="shared" si="295"/>
        <v>1</v>
      </c>
      <c r="BJ347" s="64">
        <f t="shared" si="296"/>
        <v>0</v>
      </c>
      <c r="BK347" s="65">
        <f t="shared" si="297"/>
        <v>0.33333333333333331</v>
      </c>
      <c r="BL347" s="66">
        <f t="shared" si="298"/>
        <v>0</v>
      </c>
      <c r="BM347" s="92">
        <f t="shared" si="299"/>
        <v>0</v>
      </c>
      <c r="BN347" s="92">
        <f t="shared" si="300"/>
        <v>0</v>
      </c>
      <c r="BO347" s="92">
        <f t="shared" si="301"/>
        <v>0</v>
      </c>
      <c r="BP347" s="92">
        <f t="shared" si="302"/>
        <v>0</v>
      </c>
      <c r="BQ347" s="92">
        <f t="shared" si="303"/>
        <v>1</v>
      </c>
      <c r="BR347" s="92">
        <f t="shared" si="304"/>
        <v>0</v>
      </c>
      <c r="BS347" s="92">
        <f t="shared" si="305"/>
        <v>0</v>
      </c>
      <c r="BT347" s="92">
        <f t="shared" si="306"/>
        <v>0</v>
      </c>
      <c r="BU347" s="92">
        <f t="shared" si="307"/>
        <v>0</v>
      </c>
      <c r="BV347" s="92">
        <f t="shared" si="308"/>
        <v>0</v>
      </c>
      <c r="BW347" s="92">
        <f t="shared" si="309"/>
        <v>0</v>
      </c>
      <c r="BX347" s="92">
        <f t="shared" si="310"/>
        <v>0</v>
      </c>
      <c r="BY347" s="92">
        <f t="shared" si="311"/>
        <v>0</v>
      </c>
      <c r="BZ347" s="92">
        <f t="shared" si="312"/>
        <v>0</v>
      </c>
      <c r="CA347" s="92">
        <f t="shared" si="313"/>
        <v>0</v>
      </c>
      <c r="CB347" s="92">
        <f t="shared" si="314"/>
        <v>0</v>
      </c>
      <c r="CC347" s="92">
        <f t="shared" si="315"/>
        <v>0</v>
      </c>
      <c r="CD347" s="92">
        <f t="shared" si="316"/>
        <v>0</v>
      </c>
    </row>
    <row r="348" spans="1:82" hidden="1">
      <c r="A348" s="34">
        <v>134</v>
      </c>
      <c r="B348" s="34" t="s">
        <v>954</v>
      </c>
      <c r="C348" s="34" t="s">
        <v>3993</v>
      </c>
      <c r="D348" s="34" t="s">
        <v>2089</v>
      </c>
      <c r="E348" s="34" t="s">
        <v>4525</v>
      </c>
      <c r="F348" s="34" t="s">
        <v>4614</v>
      </c>
      <c r="G348" s="34" t="s">
        <v>4615</v>
      </c>
      <c r="H348" s="34" t="s">
        <v>4</v>
      </c>
      <c r="I348" s="34" t="s">
        <v>4</v>
      </c>
      <c r="J348" s="34" t="s">
        <v>34</v>
      </c>
      <c r="K348" s="34" t="s">
        <v>34</v>
      </c>
      <c r="L348" s="34" t="s">
        <v>5135</v>
      </c>
      <c r="M348" s="34" t="s">
        <v>4634</v>
      </c>
      <c r="N348" s="34">
        <v>1</v>
      </c>
      <c r="O348" s="34">
        <v>0</v>
      </c>
      <c r="P348" s="34">
        <v>1</v>
      </c>
      <c r="Q348" s="34">
        <v>1</v>
      </c>
      <c r="R348" s="34">
        <v>0</v>
      </c>
      <c r="S348" s="34">
        <v>1</v>
      </c>
      <c r="T348" s="34">
        <v>0</v>
      </c>
      <c r="U348" s="77">
        <v>0</v>
      </c>
      <c r="V348" s="34">
        <v>0</v>
      </c>
      <c r="W348" s="60">
        <f>COUNTIFS(配置清单!G:G,G348,配置清单!$H:$H,"PM",配置清单!$N:$N,"在岗")</f>
        <v>1</v>
      </c>
      <c r="X348" s="61">
        <f t="shared" si="275"/>
        <v>1</v>
      </c>
      <c r="Y348" s="60">
        <f>COUNTIFS(配置清单!$G:$G,G348,配置清单!$H:$H,"PM",配置清单!$N:$N,"在岗",配置清单!$P:$P,"&lt;&gt;暂不胜任")</f>
        <v>0</v>
      </c>
      <c r="Z348" s="61">
        <f t="shared" si="276"/>
        <v>0</v>
      </c>
      <c r="AA348" s="62">
        <f>COUNTIFS(配置清单!$G:$G,G348,配置清单!$H:$H,"SE",配置清单!$N:$N,"在岗")+COUNTIFS(配置清单!$G:$G,G348,配置清单!$H:$H,"SA",配置清单!$N:$N,"在岗")</f>
        <v>0</v>
      </c>
      <c r="AB348" s="61" t="str">
        <f t="shared" si="277"/>
        <v>NA</v>
      </c>
      <c r="AC348" s="60">
        <f>COUNTIFS(配置清单!$G:$G,G348,配置清单!$H:$H,"SE",配置清单!$N:$N,"在岗",配置清单!$P:$P,"&lt;&gt;暂不胜任")+COUNTIFS(配置清单!$G:$G,G348,配置清单!$H:$H,"SA",配置清单!$N:$N,"在岗",配置清单!$P:$P,"&lt;&gt;暂不胜任")</f>
        <v>0</v>
      </c>
      <c r="AD348" s="61" t="str">
        <f t="shared" si="278"/>
        <v>NA</v>
      </c>
      <c r="AE348" s="60">
        <f>COUNTIFS(配置清单!$G:$G,G348,配置清单!H:H,"MDE",配置清单!N:N,"在岗")</f>
        <v>0</v>
      </c>
      <c r="AF348" s="61">
        <f t="shared" si="279"/>
        <v>0</v>
      </c>
      <c r="AG348" s="60">
        <f>COUNTIFS(配置清单!$G:$G,G348,配置清单!$H:$H,"MDE",配置清单!$N:$N,"在岗",配置清单!$P:$P,"&lt;&gt;暂不胜任")</f>
        <v>0</v>
      </c>
      <c r="AH348" s="61">
        <f t="shared" si="280"/>
        <v>0</v>
      </c>
      <c r="AI348" s="62">
        <f>COUNTIFS(配置清单!G:G,G348,配置清单!H:H,"TPM",配置清单!N:N,"在岗")+COUNTIFS(配置清单!G:G,G348,配置清单!H:H,"TC",配置清单!N:N,"在岗")</f>
        <v>0</v>
      </c>
      <c r="AJ348" s="61">
        <f t="shared" si="281"/>
        <v>0</v>
      </c>
      <c r="AK348" s="60">
        <f>COUNTIFS(配置清单!G:G,G348,配置清单!H:H,"TPM",配置清单!N:N,"在岗",配置清单!P:P,"&lt;&gt;暂不胜任")+COUNTIFS(配置清单!G:G,G348,配置清单!H:H,"TC",配置清单!N:N,"在岗",配置清单!P:P,"&lt;&gt;暂不胜任")</f>
        <v>0</v>
      </c>
      <c r="AL348" s="61">
        <f t="shared" si="282"/>
        <v>0</v>
      </c>
      <c r="AM348" s="60">
        <f>COUNTIFS(配置清单!G:G,G348,配置清单!H:H,"TSE",配置清单!N:N,"在岗")</f>
        <v>0</v>
      </c>
      <c r="AN348" s="61" t="str">
        <f t="shared" si="283"/>
        <v>NA</v>
      </c>
      <c r="AO348" s="60">
        <f>COUNTIFS(配置清单!G:G,G348,配置清单!H:H,"TSE",配置清单!N:N,"在岗",配置清单!P:P,"&lt;&gt;暂不胜任")</f>
        <v>0</v>
      </c>
      <c r="AP348" s="61" t="str">
        <f t="shared" si="284"/>
        <v>NA</v>
      </c>
      <c r="AQ348" s="60">
        <f>COUNTIFS(配置清单!$G:$G,G348,配置清单!H:H,"QA",配置清单!N:N,"在岗")</f>
        <v>0</v>
      </c>
      <c r="AR348" s="61">
        <f t="shared" si="285"/>
        <v>0</v>
      </c>
      <c r="AS348" s="60">
        <f>COUNTIFS(配置清单!$G:$G,G348,配置清单!$H:$H,"QA",配置清单!$N:$N,"在岗",配置清单!$P:$P,"&lt;&gt;暂不胜任")</f>
        <v>0</v>
      </c>
      <c r="AT348" s="61">
        <f t="shared" si="286"/>
        <v>0</v>
      </c>
      <c r="AU348" s="60">
        <f>COUNTIFS(配置清单!G:G,规划及评估!G348,配置清单!H:H,"BA",配置清单!N:N,"在岗")</f>
        <v>0</v>
      </c>
      <c r="AV348" s="61" t="str">
        <f t="shared" si="287"/>
        <v>NA</v>
      </c>
      <c r="AW348" s="60">
        <f>COUNTIFS(配置清单!G:G,G348,配置清单!H:H,"BA",配置清单!N:N,"在岗",配置清单!P:P,"&lt;&gt;暂不胜任")</f>
        <v>0</v>
      </c>
      <c r="AX348" s="61" t="str">
        <f t="shared" si="288"/>
        <v>NA</v>
      </c>
      <c r="AY348" s="60">
        <f>COUNTIFS(配置清单!G:G,规划及评估!G348,配置清单!H:H,"IA",配置清单!N:N,"在岗")</f>
        <v>0</v>
      </c>
      <c r="AZ348" s="61" t="str">
        <f t="shared" si="289"/>
        <v>NA</v>
      </c>
      <c r="BA348" s="60">
        <f>COUNTIFS(配置清单!G:G,G348,配置清单!H:H,"IA",配置清单!N:N,"在岗",配置清单!P:P,"&lt;&gt;暂不胜任")</f>
        <v>0</v>
      </c>
      <c r="BB348" s="61" t="str">
        <f t="shared" si="290"/>
        <v>NA</v>
      </c>
      <c r="BC348" s="60">
        <f>COUNTIFS(配置清单!G:G,规划及评估!G348,配置清单!H:H,"产品经理",配置清单!N:N,"在岗")</f>
        <v>0</v>
      </c>
      <c r="BD348" s="61" t="str">
        <f t="shared" si="291"/>
        <v>NA</v>
      </c>
      <c r="BE348" s="60">
        <f>COUNTIFS(配置清单!G:G,G348,配置清单!H:H,"产品经理",配置清单!N:N,"在岗",配置清单!P:P,"&lt;&gt;暂不胜任")</f>
        <v>0</v>
      </c>
      <c r="BF348" s="61" t="str">
        <f t="shared" si="292"/>
        <v>NA</v>
      </c>
      <c r="BG348" s="63">
        <f t="shared" si="293"/>
        <v>4</v>
      </c>
      <c r="BH348" s="64">
        <f t="shared" si="294"/>
        <v>1</v>
      </c>
      <c r="BI348" s="64">
        <f t="shared" si="295"/>
        <v>1</v>
      </c>
      <c r="BJ348" s="64">
        <f t="shared" si="296"/>
        <v>0</v>
      </c>
      <c r="BK348" s="65">
        <f t="shared" si="297"/>
        <v>0.25</v>
      </c>
      <c r="BL348" s="66">
        <f t="shared" si="298"/>
        <v>0</v>
      </c>
      <c r="BM348" s="92">
        <f t="shared" si="299"/>
        <v>1</v>
      </c>
      <c r="BN348" s="92">
        <f t="shared" si="300"/>
        <v>0</v>
      </c>
      <c r="BO348" s="92">
        <f t="shared" si="301"/>
        <v>0</v>
      </c>
      <c r="BP348" s="92">
        <f t="shared" si="302"/>
        <v>0</v>
      </c>
      <c r="BQ348" s="92">
        <f t="shared" si="303"/>
        <v>0</v>
      </c>
      <c r="BR348" s="92">
        <f t="shared" si="304"/>
        <v>0</v>
      </c>
      <c r="BS348" s="92">
        <f t="shared" si="305"/>
        <v>0</v>
      </c>
      <c r="BT348" s="92">
        <f t="shared" si="306"/>
        <v>0</v>
      </c>
      <c r="BU348" s="92">
        <f t="shared" si="307"/>
        <v>0</v>
      </c>
      <c r="BV348" s="92">
        <f t="shared" si="308"/>
        <v>0</v>
      </c>
      <c r="BW348" s="92">
        <f t="shared" si="309"/>
        <v>0</v>
      </c>
      <c r="BX348" s="92">
        <f t="shared" si="310"/>
        <v>0</v>
      </c>
      <c r="BY348" s="92">
        <f t="shared" si="311"/>
        <v>0</v>
      </c>
      <c r="BZ348" s="92">
        <f t="shared" si="312"/>
        <v>0</v>
      </c>
      <c r="CA348" s="92">
        <f t="shared" si="313"/>
        <v>0</v>
      </c>
      <c r="CB348" s="92">
        <f t="shared" si="314"/>
        <v>0</v>
      </c>
      <c r="CC348" s="92">
        <f t="shared" si="315"/>
        <v>0</v>
      </c>
      <c r="CD348" s="92">
        <f t="shared" si="316"/>
        <v>0</v>
      </c>
    </row>
    <row r="349" spans="1:82" hidden="1">
      <c r="A349" s="34">
        <v>135</v>
      </c>
      <c r="B349" s="34" t="s">
        <v>954</v>
      </c>
      <c r="C349" s="34" t="s">
        <v>3993</v>
      </c>
      <c r="D349" s="34" t="s">
        <v>2089</v>
      </c>
      <c r="E349" s="34" t="s">
        <v>4525</v>
      </c>
      <c r="F349" s="34" t="s">
        <v>4639</v>
      </c>
      <c r="G349" s="34" t="s">
        <v>4650</v>
      </c>
      <c r="H349" s="34" t="s">
        <v>4</v>
      </c>
      <c r="I349" s="34" t="s">
        <v>4</v>
      </c>
      <c r="J349" s="34" t="s">
        <v>34</v>
      </c>
      <c r="K349" s="34" t="s">
        <v>34</v>
      </c>
      <c r="L349" s="34" t="s">
        <v>5135</v>
      </c>
      <c r="M349" s="34" t="s">
        <v>4634</v>
      </c>
      <c r="N349" s="34">
        <v>1</v>
      </c>
      <c r="O349" s="34">
        <v>0</v>
      </c>
      <c r="P349" s="34">
        <v>0</v>
      </c>
      <c r="Q349" s="34">
        <v>1</v>
      </c>
      <c r="R349" s="34">
        <v>0</v>
      </c>
      <c r="S349" s="34">
        <v>1</v>
      </c>
      <c r="T349" s="34">
        <v>0</v>
      </c>
      <c r="U349" s="77">
        <v>0</v>
      </c>
      <c r="V349" s="34">
        <v>0</v>
      </c>
      <c r="W349" s="60">
        <f>COUNTIFS(配置清单!G:G,G349,配置清单!$H:$H,"PM",配置清单!$N:$N,"在岗")</f>
        <v>0</v>
      </c>
      <c r="X349" s="61">
        <f t="shared" si="275"/>
        <v>0</v>
      </c>
      <c r="Y349" s="60">
        <f>COUNTIFS(配置清单!$G:$G,G349,配置清单!$H:$H,"PM",配置清单!$N:$N,"在岗",配置清单!$P:$P,"&lt;&gt;暂不胜任")</f>
        <v>0</v>
      </c>
      <c r="Z349" s="61">
        <f t="shared" si="276"/>
        <v>0</v>
      </c>
      <c r="AA349" s="62">
        <f>COUNTIFS(配置清单!$G:$G,G349,配置清单!$H:$H,"SE",配置清单!$N:$N,"在岗")+COUNTIFS(配置清单!$G:$G,G349,配置清单!$H:$H,"SA",配置清单!$N:$N,"在岗")</f>
        <v>0</v>
      </c>
      <c r="AB349" s="61" t="str">
        <f t="shared" si="277"/>
        <v>NA</v>
      </c>
      <c r="AC349" s="60">
        <f>COUNTIFS(配置清单!$G:$G,G349,配置清单!$H:$H,"SE",配置清单!$N:$N,"在岗",配置清单!$P:$P,"&lt;&gt;暂不胜任")+COUNTIFS(配置清单!$G:$G,G349,配置清单!$H:$H,"SA",配置清单!$N:$N,"在岗",配置清单!$P:$P,"&lt;&gt;暂不胜任")</f>
        <v>0</v>
      </c>
      <c r="AD349" s="61" t="str">
        <f t="shared" si="278"/>
        <v>NA</v>
      </c>
      <c r="AE349" s="60">
        <f>COUNTIFS(配置清单!$G:$G,G349,配置清单!H:H,"MDE",配置清单!N:N,"在岗")</f>
        <v>0</v>
      </c>
      <c r="AF349" s="61" t="str">
        <f t="shared" si="279"/>
        <v>NA</v>
      </c>
      <c r="AG349" s="60">
        <f>COUNTIFS(配置清单!$G:$G,G349,配置清单!$H:$H,"MDE",配置清单!$N:$N,"在岗",配置清单!$P:$P,"&lt;&gt;暂不胜任")</f>
        <v>0</v>
      </c>
      <c r="AH349" s="61" t="str">
        <f t="shared" si="280"/>
        <v>NA</v>
      </c>
      <c r="AI349" s="62">
        <f>COUNTIFS(配置清单!G:G,G349,配置清单!H:H,"TPM",配置清单!N:N,"在岗")+COUNTIFS(配置清单!G:G,G349,配置清单!H:H,"TC",配置清单!N:N,"在岗")</f>
        <v>0</v>
      </c>
      <c r="AJ349" s="61">
        <f t="shared" si="281"/>
        <v>0</v>
      </c>
      <c r="AK349" s="60">
        <f>COUNTIFS(配置清单!G:G,G349,配置清单!H:H,"TPM",配置清单!N:N,"在岗",配置清单!P:P,"&lt;&gt;暂不胜任")+COUNTIFS(配置清单!G:G,G349,配置清单!H:H,"TC",配置清单!N:N,"在岗",配置清单!P:P,"&lt;&gt;暂不胜任")</f>
        <v>0</v>
      </c>
      <c r="AL349" s="61">
        <f t="shared" si="282"/>
        <v>0</v>
      </c>
      <c r="AM349" s="60">
        <f>COUNTIFS(配置清单!G:G,G349,配置清单!H:H,"TSE",配置清单!N:N,"在岗")</f>
        <v>0</v>
      </c>
      <c r="AN349" s="61" t="str">
        <f t="shared" si="283"/>
        <v>NA</v>
      </c>
      <c r="AO349" s="60">
        <f>COUNTIFS(配置清单!G:G,G349,配置清单!H:H,"TSE",配置清单!N:N,"在岗",配置清单!P:P,"&lt;&gt;暂不胜任")</f>
        <v>0</v>
      </c>
      <c r="AP349" s="61" t="str">
        <f t="shared" si="284"/>
        <v>NA</v>
      </c>
      <c r="AQ349" s="60">
        <f>COUNTIFS(配置清单!$G:$G,G349,配置清单!H:H,"QA",配置清单!N:N,"在岗")</f>
        <v>1</v>
      </c>
      <c r="AR349" s="61">
        <f t="shared" si="285"/>
        <v>1</v>
      </c>
      <c r="AS349" s="60">
        <f>COUNTIFS(配置清单!$G:$G,G349,配置清单!$H:$H,"QA",配置清单!$N:$N,"在岗",配置清单!$P:$P,"&lt;&gt;暂不胜任")</f>
        <v>1</v>
      </c>
      <c r="AT349" s="61">
        <f t="shared" si="286"/>
        <v>1</v>
      </c>
      <c r="AU349" s="60">
        <f>COUNTIFS(配置清单!G:G,规划及评估!G349,配置清单!H:H,"BA",配置清单!N:N,"在岗")</f>
        <v>0</v>
      </c>
      <c r="AV349" s="61" t="str">
        <f t="shared" si="287"/>
        <v>NA</v>
      </c>
      <c r="AW349" s="60">
        <f>COUNTIFS(配置清单!G:G,G349,配置清单!H:H,"BA",配置清单!N:N,"在岗",配置清单!P:P,"&lt;&gt;暂不胜任")</f>
        <v>0</v>
      </c>
      <c r="AX349" s="61" t="str">
        <f t="shared" si="288"/>
        <v>NA</v>
      </c>
      <c r="AY349" s="60">
        <f>COUNTIFS(配置清单!G:G,规划及评估!G349,配置清单!H:H,"IA",配置清单!N:N,"在岗")</f>
        <v>0</v>
      </c>
      <c r="AZ349" s="61" t="str">
        <f t="shared" si="289"/>
        <v>NA</v>
      </c>
      <c r="BA349" s="60">
        <f>COUNTIFS(配置清单!G:G,G349,配置清单!H:H,"IA",配置清单!N:N,"在岗",配置清单!P:P,"&lt;&gt;暂不胜任")</f>
        <v>0</v>
      </c>
      <c r="BB349" s="61" t="str">
        <f t="shared" si="290"/>
        <v>NA</v>
      </c>
      <c r="BC349" s="60">
        <f>COUNTIFS(配置清单!G:G,规划及评估!G349,配置清单!H:H,"产品经理",配置清单!N:N,"在岗")</f>
        <v>0</v>
      </c>
      <c r="BD349" s="61" t="str">
        <f t="shared" si="291"/>
        <v>NA</v>
      </c>
      <c r="BE349" s="60">
        <f>COUNTIFS(配置清单!G:G,G349,配置清单!H:H,"产品经理",配置清单!N:N,"在岗",配置清单!P:P,"&lt;&gt;暂不胜任")</f>
        <v>0</v>
      </c>
      <c r="BF349" s="61" t="str">
        <f t="shared" si="292"/>
        <v>NA</v>
      </c>
      <c r="BG349" s="63">
        <f t="shared" si="293"/>
        <v>3</v>
      </c>
      <c r="BH349" s="64">
        <f t="shared" si="294"/>
        <v>1</v>
      </c>
      <c r="BI349" s="64">
        <f t="shared" si="295"/>
        <v>1</v>
      </c>
      <c r="BJ349" s="64">
        <f t="shared" si="296"/>
        <v>1</v>
      </c>
      <c r="BK349" s="65">
        <f t="shared" si="297"/>
        <v>0.33333333333333331</v>
      </c>
      <c r="BL349" s="66">
        <f t="shared" si="298"/>
        <v>1</v>
      </c>
      <c r="BM349" s="92">
        <f t="shared" si="299"/>
        <v>0</v>
      </c>
      <c r="BN349" s="92">
        <f t="shared" si="300"/>
        <v>0</v>
      </c>
      <c r="BO349" s="92">
        <f t="shared" si="301"/>
        <v>0</v>
      </c>
      <c r="BP349" s="92">
        <f t="shared" si="302"/>
        <v>0</v>
      </c>
      <c r="BQ349" s="92">
        <f t="shared" si="303"/>
        <v>0</v>
      </c>
      <c r="BR349" s="92">
        <f t="shared" si="304"/>
        <v>0</v>
      </c>
      <c r="BS349" s="92">
        <f t="shared" si="305"/>
        <v>0</v>
      </c>
      <c r="BT349" s="92">
        <f t="shared" si="306"/>
        <v>0</v>
      </c>
      <c r="BU349" s="92">
        <f t="shared" si="307"/>
        <v>0</v>
      </c>
      <c r="BV349" s="92">
        <f t="shared" si="308"/>
        <v>0</v>
      </c>
      <c r="BW349" s="92">
        <f t="shared" si="309"/>
        <v>1</v>
      </c>
      <c r="BX349" s="92">
        <f t="shared" si="310"/>
        <v>1</v>
      </c>
      <c r="BY349" s="92">
        <f t="shared" si="311"/>
        <v>0</v>
      </c>
      <c r="BZ349" s="92">
        <f t="shared" si="312"/>
        <v>0</v>
      </c>
      <c r="CA349" s="92">
        <f t="shared" si="313"/>
        <v>0</v>
      </c>
      <c r="CB349" s="92">
        <f t="shared" si="314"/>
        <v>0</v>
      </c>
      <c r="CC349" s="92">
        <f t="shared" si="315"/>
        <v>0</v>
      </c>
      <c r="CD349" s="92">
        <f t="shared" si="316"/>
        <v>0</v>
      </c>
    </row>
    <row r="350" spans="1:82" hidden="1">
      <c r="A350" s="34">
        <v>136</v>
      </c>
      <c r="B350" s="34" t="s">
        <v>954</v>
      </c>
      <c r="C350" s="34" t="s">
        <v>3993</v>
      </c>
      <c r="D350" s="34" t="s">
        <v>2089</v>
      </c>
      <c r="E350" s="34" t="s">
        <v>4525</v>
      </c>
      <c r="F350" s="34" t="s">
        <v>4651</v>
      </c>
      <c r="G350" s="34" t="s">
        <v>4652</v>
      </c>
      <c r="H350" s="34" t="s">
        <v>4</v>
      </c>
      <c r="I350" s="34" t="s">
        <v>4</v>
      </c>
      <c r="J350" s="34" t="s">
        <v>34</v>
      </c>
      <c r="K350" s="34" t="s">
        <v>34</v>
      </c>
      <c r="L350" s="34" t="s">
        <v>5135</v>
      </c>
      <c r="M350" s="34" t="s">
        <v>4634</v>
      </c>
      <c r="N350" s="34">
        <v>1</v>
      </c>
      <c r="O350" s="34">
        <v>0</v>
      </c>
      <c r="P350" s="34">
        <v>1</v>
      </c>
      <c r="Q350" s="34">
        <v>1</v>
      </c>
      <c r="R350" s="34">
        <v>0</v>
      </c>
      <c r="S350" s="34">
        <v>1</v>
      </c>
      <c r="T350" s="34">
        <v>0</v>
      </c>
      <c r="U350" s="77">
        <v>0</v>
      </c>
      <c r="V350" s="34">
        <v>0</v>
      </c>
      <c r="W350" s="60">
        <f>COUNTIFS(配置清单!G:G,G350,配置清单!$H:$H,"PM",配置清单!$N:$N,"在岗")</f>
        <v>1</v>
      </c>
      <c r="X350" s="61">
        <f t="shared" si="275"/>
        <v>1</v>
      </c>
      <c r="Y350" s="60">
        <f>COUNTIFS(配置清单!$G:$G,G350,配置清单!$H:$H,"PM",配置清单!$N:$N,"在岗",配置清单!$P:$P,"&lt;&gt;暂不胜任")</f>
        <v>1</v>
      </c>
      <c r="Z350" s="61">
        <f t="shared" si="276"/>
        <v>1</v>
      </c>
      <c r="AA350" s="62">
        <f>COUNTIFS(配置清单!$G:$G,G350,配置清单!$H:$H,"SE",配置清单!$N:$N,"在岗")+COUNTIFS(配置清单!$G:$G,G350,配置清单!$H:$H,"SA",配置清单!$N:$N,"在岗")</f>
        <v>0</v>
      </c>
      <c r="AB350" s="61" t="str">
        <f t="shared" si="277"/>
        <v>NA</v>
      </c>
      <c r="AC350" s="60">
        <f>COUNTIFS(配置清单!$G:$G,G350,配置清单!$H:$H,"SE",配置清单!$N:$N,"在岗",配置清单!$P:$P,"&lt;&gt;暂不胜任")+COUNTIFS(配置清单!$G:$G,G350,配置清单!$H:$H,"SA",配置清单!$N:$N,"在岗",配置清单!$P:$P,"&lt;&gt;暂不胜任")</f>
        <v>0</v>
      </c>
      <c r="AD350" s="61" t="str">
        <f t="shared" si="278"/>
        <v>NA</v>
      </c>
      <c r="AE350" s="60">
        <f>COUNTIFS(配置清单!$G:$G,G350,配置清单!H:H,"MDE",配置清单!N:N,"在岗")</f>
        <v>0</v>
      </c>
      <c r="AF350" s="61">
        <f t="shared" si="279"/>
        <v>0</v>
      </c>
      <c r="AG350" s="60">
        <f>COUNTIFS(配置清单!$G:$G,G350,配置清单!$H:$H,"MDE",配置清单!$N:$N,"在岗",配置清单!$P:$P,"&lt;&gt;暂不胜任")</f>
        <v>0</v>
      </c>
      <c r="AH350" s="61">
        <f t="shared" si="280"/>
        <v>0</v>
      </c>
      <c r="AI350" s="62">
        <f>COUNTIFS(配置清单!G:G,G350,配置清单!H:H,"TPM",配置清单!N:N,"在岗")+COUNTIFS(配置清单!G:G,G350,配置清单!H:H,"TC",配置清单!N:N,"在岗")</f>
        <v>0</v>
      </c>
      <c r="AJ350" s="61">
        <f t="shared" si="281"/>
        <v>0</v>
      </c>
      <c r="AK350" s="60">
        <f>COUNTIFS(配置清单!G:G,G350,配置清单!H:H,"TPM",配置清单!N:N,"在岗",配置清单!P:P,"&lt;&gt;暂不胜任")+COUNTIFS(配置清单!G:G,G350,配置清单!H:H,"TC",配置清单!N:N,"在岗",配置清单!P:P,"&lt;&gt;暂不胜任")</f>
        <v>0</v>
      </c>
      <c r="AL350" s="61">
        <f t="shared" si="282"/>
        <v>0</v>
      </c>
      <c r="AM350" s="60">
        <f>COUNTIFS(配置清单!G:G,G350,配置清单!H:H,"TSE",配置清单!N:N,"在岗")</f>
        <v>0</v>
      </c>
      <c r="AN350" s="61" t="str">
        <f t="shared" si="283"/>
        <v>NA</v>
      </c>
      <c r="AO350" s="60">
        <f>COUNTIFS(配置清单!G:G,G350,配置清单!H:H,"TSE",配置清单!N:N,"在岗",配置清单!P:P,"&lt;&gt;暂不胜任")</f>
        <v>0</v>
      </c>
      <c r="AP350" s="61" t="str">
        <f t="shared" si="284"/>
        <v>NA</v>
      </c>
      <c r="AQ350" s="60">
        <f>COUNTIFS(配置清单!$G:$G,G350,配置清单!H:H,"QA",配置清单!N:N,"在岗")</f>
        <v>0</v>
      </c>
      <c r="AR350" s="61">
        <f t="shared" si="285"/>
        <v>0</v>
      </c>
      <c r="AS350" s="60">
        <f>COUNTIFS(配置清单!$G:$G,G350,配置清单!$H:$H,"QA",配置清单!$N:$N,"在岗",配置清单!$P:$P,"&lt;&gt;暂不胜任")</f>
        <v>0</v>
      </c>
      <c r="AT350" s="61">
        <f t="shared" si="286"/>
        <v>0</v>
      </c>
      <c r="AU350" s="60">
        <f>COUNTIFS(配置清单!G:G,规划及评估!G350,配置清单!H:H,"BA",配置清单!N:N,"在岗")</f>
        <v>0</v>
      </c>
      <c r="AV350" s="61" t="str">
        <f t="shared" si="287"/>
        <v>NA</v>
      </c>
      <c r="AW350" s="60">
        <f>COUNTIFS(配置清单!G:G,G350,配置清单!H:H,"BA",配置清单!N:N,"在岗",配置清单!P:P,"&lt;&gt;暂不胜任")</f>
        <v>0</v>
      </c>
      <c r="AX350" s="61" t="str">
        <f t="shared" si="288"/>
        <v>NA</v>
      </c>
      <c r="AY350" s="60">
        <f>COUNTIFS(配置清单!G:G,规划及评估!G350,配置清单!H:H,"IA",配置清单!N:N,"在岗")</f>
        <v>0</v>
      </c>
      <c r="AZ350" s="61" t="str">
        <f t="shared" si="289"/>
        <v>NA</v>
      </c>
      <c r="BA350" s="60">
        <f>COUNTIFS(配置清单!G:G,G350,配置清单!H:H,"IA",配置清单!N:N,"在岗",配置清单!P:P,"&lt;&gt;暂不胜任")</f>
        <v>0</v>
      </c>
      <c r="BB350" s="61" t="str">
        <f t="shared" si="290"/>
        <v>NA</v>
      </c>
      <c r="BC350" s="60">
        <f>COUNTIFS(配置清单!G:G,规划及评估!G350,配置清单!H:H,"产品经理",配置清单!N:N,"在岗")</f>
        <v>0</v>
      </c>
      <c r="BD350" s="61" t="str">
        <f t="shared" si="291"/>
        <v>NA</v>
      </c>
      <c r="BE350" s="60">
        <f>COUNTIFS(配置清单!G:G,G350,配置清单!H:H,"产品经理",配置清单!N:N,"在岗",配置清单!P:P,"&lt;&gt;暂不胜任")</f>
        <v>0</v>
      </c>
      <c r="BF350" s="61" t="str">
        <f t="shared" si="292"/>
        <v>NA</v>
      </c>
      <c r="BG350" s="63">
        <f t="shared" si="293"/>
        <v>4</v>
      </c>
      <c r="BH350" s="64">
        <f t="shared" si="294"/>
        <v>1</v>
      </c>
      <c r="BI350" s="64">
        <f t="shared" si="295"/>
        <v>1</v>
      </c>
      <c r="BJ350" s="64">
        <f t="shared" si="296"/>
        <v>1</v>
      </c>
      <c r="BK350" s="65">
        <f t="shared" si="297"/>
        <v>0.25</v>
      </c>
      <c r="BL350" s="66">
        <f t="shared" si="298"/>
        <v>1</v>
      </c>
      <c r="BM350" s="92">
        <f t="shared" si="299"/>
        <v>1</v>
      </c>
      <c r="BN350" s="92">
        <f t="shared" si="300"/>
        <v>1</v>
      </c>
      <c r="BO350" s="92">
        <f t="shared" si="301"/>
        <v>0</v>
      </c>
      <c r="BP350" s="92">
        <f t="shared" si="302"/>
        <v>0</v>
      </c>
      <c r="BQ350" s="92">
        <f t="shared" si="303"/>
        <v>0</v>
      </c>
      <c r="BR350" s="92">
        <f t="shared" si="304"/>
        <v>0</v>
      </c>
      <c r="BS350" s="92">
        <f t="shared" si="305"/>
        <v>0</v>
      </c>
      <c r="BT350" s="92">
        <f t="shared" si="306"/>
        <v>0</v>
      </c>
      <c r="BU350" s="92">
        <f t="shared" si="307"/>
        <v>0</v>
      </c>
      <c r="BV350" s="92">
        <f t="shared" si="308"/>
        <v>0</v>
      </c>
      <c r="BW350" s="92">
        <f t="shared" si="309"/>
        <v>0</v>
      </c>
      <c r="BX350" s="92">
        <f t="shared" si="310"/>
        <v>0</v>
      </c>
      <c r="BY350" s="92">
        <f t="shared" si="311"/>
        <v>0</v>
      </c>
      <c r="BZ350" s="92">
        <f t="shared" si="312"/>
        <v>0</v>
      </c>
      <c r="CA350" s="92">
        <f t="shared" si="313"/>
        <v>0</v>
      </c>
      <c r="CB350" s="92">
        <f t="shared" si="314"/>
        <v>0</v>
      </c>
      <c r="CC350" s="92">
        <f t="shared" si="315"/>
        <v>0</v>
      </c>
      <c r="CD350" s="92">
        <f t="shared" si="316"/>
        <v>0</v>
      </c>
    </row>
    <row r="351" spans="1:82" hidden="1">
      <c r="A351" s="34">
        <v>137</v>
      </c>
      <c r="B351" s="34" t="s">
        <v>954</v>
      </c>
      <c r="C351" s="34" t="s">
        <v>3993</v>
      </c>
      <c r="D351" s="34" t="s">
        <v>2089</v>
      </c>
      <c r="E351" s="34" t="s">
        <v>4525</v>
      </c>
      <c r="F351" s="34" t="s">
        <v>4672</v>
      </c>
      <c r="G351" s="34" t="s">
        <v>4673</v>
      </c>
      <c r="H351" s="34" t="s">
        <v>4</v>
      </c>
      <c r="I351" s="34" t="s">
        <v>4</v>
      </c>
      <c r="J351" s="34" t="s">
        <v>34</v>
      </c>
      <c r="K351" s="34" t="s">
        <v>34</v>
      </c>
      <c r="L351" s="34" t="s">
        <v>5135</v>
      </c>
      <c r="M351" s="34" t="s">
        <v>4634</v>
      </c>
      <c r="N351" s="34">
        <v>1</v>
      </c>
      <c r="O351" s="34">
        <v>0</v>
      </c>
      <c r="P351" s="34">
        <v>1</v>
      </c>
      <c r="Q351" s="34">
        <v>1</v>
      </c>
      <c r="R351" s="34">
        <v>0</v>
      </c>
      <c r="S351" s="34">
        <v>1</v>
      </c>
      <c r="T351" s="34">
        <v>0</v>
      </c>
      <c r="U351" s="77">
        <v>0</v>
      </c>
      <c r="V351" s="34">
        <v>0</v>
      </c>
      <c r="W351" s="60">
        <f>COUNTIFS(配置清单!G:G,G351,配置清单!$H:$H,"PM",配置清单!$N:$N,"在岗")</f>
        <v>1</v>
      </c>
      <c r="X351" s="61">
        <f t="shared" si="275"/>
        <v>1</v>
      </c>
      <c r="Y351" s="60">
        <f>COUNTIFS(配置清单!$G:$G,G351,配置清单!$H:$H,"PM",配置清单!$N:$N,"在岗",配置清单!$P:$P,"&lt;&gt;暂不胜任")</f>
        <v>0</v>
      </c>
      <c r="Z351" s="61">
        <f t="shared" si="276"/>
        <v>0</v>
      </c>
      <c r="AA351" s="62">
        <f>COUNTIFS(配置清单!$G:$G,G351,配置清单!$H:$H,"SE",配置清单!$N:$N,"在岗")+COUNTIFS(配置清单!$G:$G,G351,配置清单!$H:$H,"SA",配置清单!$N:$N,"在岗")</f>
        <v>0</v>
      </c>
      <c r="AB351" s="61" t="str">
        <f t="shared" si="277"/>
        <v>NA</v>
      </c>
      <c r="AC351" s="60">
        <f>COUNTIFS(配置清单!$G:$G,G351,配置清单!$H:$H,"SE",配置清单!$N:$N,"在岗",配置清单!$P:$P,"&lt;&gt;暂不胜任")+COUNTIFS(配置清单!$G:$G,G351,配置清单!$H:$H,"SA",配置清单!$N:$N,"在岗",配置清单!$P:$P,"&lt;&gt;暂不胜任")</f>
        <v>0</v>
      </c>
      <c r="AD351" s="61" t="str">
        <f t="shared" si="278"/>
        <v>NA</v>
      </c>
      <c r="AE351" s="60">
        <f>COUNTIFS(配置清单!$G:$G,G351,配置清单!H:H,"MDE",配置清单!N:N,"在岗")</f>
        <v>0</v>
      </c>
      <c r="AF351" s="61">
        <f t="shared" si="279"/>
        <v>0</v>
      </c>
      <c r="AG351" s="60">
        <f>COUNTIFS(配置清单!$G:$G,G351,配置清单!$H:$H,"MDE",配置清单!$N:$N,"在岗",配置清单!$P:$P,"&lt;&gt;暂不胜任")</f>
        <v>0</v>
      </c>
      <c r="AH351" s="61">
        <f t="shared" si="280"/>
        <v>0</v>
      </c>
      <c r="AI351" s="62">
        <f>COUNTIFS(配置清单!G:G,G351,配置清单!H:H,"TPM",配置清单!N:N,"在岗")+COUNTIFS(配置清单!G:G,G351,配置清单!H:H,"TC",配置清单!N:N,"在岗")</f>
        <v>0</v>
      </c>
      <c r="AJ351" s="61">
        <f t="shared" si="281"/>
        <v>0</v>
      </c>
      <c r="AK351" s="60">
        <f>COUNTIFS(配置清单!G:G,G351,配置清单!H:H,"TPM",配置清单!N:N,"在岗",配置清单!P:P,"&lt;&gt;暂不胜任")+COUNTIFS(配置清单!G:G,G351,配置清单!H:H,"TC",配置清单!N:N,"在岗",配置清单!P:P,"&lt;&gt;暂不胜任")</f>
        <v>0</v>
      </c>
      <c r="AL351" s="61">
        <f t="shared" si="282"/>
        <v>0</v>
      </c>
      <c r="AM351" s="60">
        <f>COUNTIFS(配置清单!G:G,G351,配置清单!H:H,"TSE",配置清单!N:N,"在岗")</f>
        <v>0</v>
      </c>
      <c r="AN351" s="61" t="str">
        <f t="shared" si="283"/>
        <v>NA</v>
      </c>
      <c r="AO351" s="60">
        <f>COUNTIFS(配置清单!G:G,G351,配置清单!H:H,"TSE",配置清单!N:N,"在岗",配置清单!P:P,"&lt;&gt;暂不胜任")</f>
        <v>0</v>
      </c>
      <c r="AP351" s="61" t="str">
        <f t="shared" si="284"/>
        <v>NA</v>
      </c>
      <c r="AQ351" s="60">
        <f>COUNTIFS(配置清单!$G:$G,G351,配置清单!H:H,"QA",配置清单!N:N,"在岗")</f>
        <v>0</v>
      </c>
      <c r="AR351" s="61">
        <f t="shared" si="285"/>
        <v>0</v>
      </c>
      <c r="AS351" s="60">
        <f>COUNTIFS(配置清单!$G:$G,G351,配置清单!$H:$H,"QA",配置清单!$N:$N,"在岗",配置清单!$P:$P,"&lt;&gt;暂不胜任")</f>
        <v>0</v>
      </c>
      <c r="AT351" s="61">
        <f t="shared" si="286"/>
        <v>0</v>
      </c>
      <c r="AU351" s="60">
        <f>COUNTIFS(配置清单!G:G,规划及评估!G351,配置清单!H:H,"BA",配置清单!N:N,"在岗")</f>
        <v>0</v>
      </c>
      <c r="AV351" s="61" t="str">
        <f t="shared" si="287"/>
        <v>NA</v>
      </c>
      <c r="AW351" s="60">
        <f>COUNTIFS(配置清单!G:G,G351,配置清单!H:H,"BA",配置清单!N:N,"在岗",配置清单!P:P,"&lt;&gt;暂不胜任")</f>
        <v>0</v>
      </c>
      <c r="AX351" s="61" t="str">
        <f t="shared" si="288"/>
        <v>NA</v>
      </c>
      <c r="AY351" s="60">
        <f>COUNTIFS(配置清单!G:G,规划及评估!G351,配置清单!H:H,"IA",配置清单!N:N,"在岗")</f>
        <v>0</v>
      </c>
      <c r="AZ351" s="61" t="str">
        <f t="shared" si="289"/>
        <v>NA</v>
      </c>
      <c r="BA351" s="60">
        <f>COUNTIFS(配置清单!G:G,G351,配置清单!H:H,"IA",配置清单!N:N,"在岗",配置清单!P:P,"&lt;&gt;暂不胜任")</f>
        <v>0</v>
      </c>
      <c r="BB351" s="61" t="str">
        <f t="shared" si="290"/>
        <v>NA</v>
      </c>
      <c r="BC351" s="60">
        <f>COUNTIFS(配置清单!G:G,规划及评估!G351,配置清单!H:H,"产品经理",配置清单!N:N,"在岗")</f>
        <v>0</v>
      </c>
      <c r="BD351" s="61" t="str">
        <f t="shared" si="291"/>
        <v>NA</v>
      </c>
      <c r="BE351" s="60">
        <f>COUNTIFS(配置清单!G:G,G351,配置清单!H:H,"产品经理",配置清单!N:N,"在岗",配置清单!P:P,"&lt;&gt;暂不胜任")</f>
        <v>0</v>
      </c>
      <c r="BF351" s="61" t="str">
        <f t="shared" si="292"/>
        <v>NA</v>
      </c>
      <c r="BG351" s="63">
        <f t="shared" si="293"/>
        <v>4</v>
      </c>
      <c r="BH351" s="64">
        <f t="shared" si="294"/>
        <v>1</v>
      </c>
      <c r="BI351" s="64">
        <f t="shared" si="295"/>
        <v>1</v>
      </c>
      <c r="BJ351" s="64">
        <f t="shared" si="296"/>
        <v>0</v>
      </c>
      <c r="BK351" s="65">
        <f t="shared" si="297"/>
        <v>0.25</v>
      </c>
      <c r="BL351" s="66">
        <f t="shared" si="298"/>
        <v>0</v>
      </c>
      <c r="BM351" s="92">
        <f t="shared" si="299"/>
        <v>1</v>
      </c>
      <c r="BN351" s="92">
        <f t="shared" si="300"/>
        <v>0</v>
      </c>
      <c r="BO351" s="92">
        <f t="shared" si="301"/>
        <v>0</v>
      </c>
      <c r="BP351" s="92">
        <f t="shared" si="302"/>
        <v>0</v>
      </c>
      <c r="BQ351" s="92">
        <f t="shared" si="303"/>
        <v>0</v>
      </c>
      <c r="BR351" s="92">
        <f t="shared" si="304"/>
        <v>0</v>
      </c>
      <c r="BS351" s="92">
        <f t="shared" si="305"/>
        <v>0</v>
      </c>
      <c r="BT351" s="92">
        <f t="shared" si="306"/>
        <v>0</v>
      </c>
      <c r="BU351" s="92">
        <f t="shared" si="307"/>
        <v>0</v>
      </c>
      <c r="BV351" s="92">
        <f t="shared" si="308"/>
        <v>0</v>
      </c>
      <c r="BW351" s="92">
        <f t="shared" si="309"/>
        <v>0</v>
      </c>
      <c r="BX351" s="92">
        <f t="shared" si="310"/>
        <v>0</v>
      </c>
      <c r="BY351" s="92">
        <f t="shared" si="311"/>
        <v>0</v>
      </c>
      <c r="BZ351" s="92">
        <f t="shared" si="312"/>
        <v>0</v>
      </c>
      <c r="CA351" s="92">
        <f t="shared" si="313"/>
        <v>0</v>
      </c>
      <c r="CB351" s="92">
        <f t="shared" si="314"/>
        <v>0</v>
      </c>
      <c r="CC351" s="92">
        <f t="shared" si="315"/>
        <v>0</v>
      </c>
      <c r="CD351" s="92">
        <f t="shared" si="316"/>
        <v>0</v>
      </c>
    </row>
    <row r="352" spans="1:82" hidden="1">
      <c r="A352" s="34">
        <v>138</v>
      </c>
      <c r="B352" s="34" t="s">
        <v>954</v>
      </c>
      <c r="C352" s="34" t="s">
        <v>3993</v>
      </c>
      <c r="D352" s="34" t="s">
        <v>2089</v>
      </c>
      <c r="E352" s="34" t="s">
        <v>4525</v>
      </c>
      <c r="F352" s="34" t="s">
        <v>5105</v>
      </c>
      <c r="G352" s="34" t="s">
        <v>5106</v>
      </c>
      <c r="H352" s="34" t="s">
        <v>6</v>
      </c>
      <c r="I352" s="34" t="s">
        <v>7</v>
      </c>
      <c r="J352" s="34" t="s">
        <v>195</v>
      </c>
      <c r="K352" s="34" t="s">
        <v>195</v>
      </c>
      <c r="L352" s="34" t="s">
        <v>5135</v>
      </c>
      <c r="M352" s="34" t="s">
        <v>4723</v>
      </c>
      <c r="N352" s="34">
        <v>1</v>
      </c>
      <c r="O352" s="34">
        <v>0</v>
      </c>
      <c r="P352" s="34">
        <v>0</v>
      </c>
      <c r="Q352" s="34">
        <v>0</v>
      </c>
      <c r="R352" s="34">
        <v>0</v>
      </c>
      <c r="S352" s="34">
        <v>0</v>
      </c>
      <c r="T352" s="34">
        <v>0</v>
      </c>
      <c r="U352" s="77">
        <v>0</v>
      </c>
      <c r="V352" s="34">
        <v>0</v>
      </c>
      <c r="W352" s="60">
        <f>COUNTIFS(配置清单!G:G,G352,配置清单!$H:$H,"PM",配置清单!$N:$N,"在岗")</f>
        <v>1</v>
      </c>
      <c r="X352" s="61">
        <f t="shared" si="275"/>
        <v>1</v>
      </c>
      <c r="Y352" s="60">
        <f>COUNTIFS(配置清单!$G:$G,G352,配置清单!$H:$H,"PM",配置清单!$N:$N,"在岗",配置清单!$P:$P,"&lt;&gt;暂不胜任")</f>
        <v>0</v>
      </c>
      <c r="Z352" s="61">
        <f t="shared" si="276"/>
        <v>0</v>
      </c>
      <c r="AA352" s="62">
        <f>COUNTIFS(配置清单!$G:$G,G352,配置清单!$H:$H,"SE",配置清单!$N:$N,"在岗")+COUNTIFS(配置清单!$G:$G,G352,配置清单!$H:$H,"SA",配置清单!$N:$N,"在岗")</f>
        <v>0</v>
      </c>
      <c r="AB352" s="61" t="str">
        <f t="shared" si="277"/>
        <v>NA</v>
      </c>
      <c r="AC352" s="60">
        <f>COUNTIFS(配置清单!$G:$G,G352,配置清单!$H:$H,"SE",配置清单!$N:$N,"在岗",配置清单!$P:$P,"&lt;&gt;暂不胜任")+COUNTIFS(配置清单!$G:$G,G352,配置清单!$H:$H,"SA",配置清单!$N:$N,"在岗",配置清单!$P:$P,"&lt;&gt;暂不胜任")</f>
        <v>0</v>
      </c>
      <c r="AD352" s="61" t="str">
        <f t="shared" si="278"/>
        <v>NA</v>
      </c>
      <c r="AE352" s="60">
        <f>COUNTIFS(配置清单!$G:$G,G352,配置清单!H:H,"MDE",配置清单!N:N,"在岗")</f>
        <v>0</v>
      </c>
      <c r="AF352" s="61" t="str">
        <f t="shared" si="279"/>
        <v>NA</v>
      </c>
      <c r="AG352" s="60">
        <f>COUNTIFS(配置清单!$G:$G,G352,配置清单!$H:$H,"MDE",配置清单!$N:$N,"在岗",配置清单!$P:$P,"&lt;&gt;暂不胜任")</f>
        <v>0</v>
      </c>
      <c r="AH352" s="61" t="str">
        <f t="shared" si="280"/>
        <v>NA</v>
      </c>
      <c r="AI352" s="62">
        <f>COUNTIFS(配置清单!G:G,G352,配置清单!H:H,"TPM",配置清单!N:N,"在岗")+COUNTIFS(配置清单!G:G,G352,配置清单!H:H,"TC",配置清单!N:N,"在岗")</f>
        <v>0</v>
      </c>
      <c r="AJ352" s="61" t="str">
        <f t="shared" si="281"/>
        <v>NA</v>
      </c>
      <c r="AK352" s="60">
        <f>COUNTIFS(配置清单!G:G,G352,配置清单!H:H,"TPM",配置清单!N:N,"在岗",配置清单!P:P,"&lt;&gt;暂不胜任")+COUNTIFS(配置清单!G:G,G352,配置清单!H:H,"TC",配置清单!N:N,"在岗",配置清单!P:P,"&lt;&gt;暂不胜任")</f>
        <v>0</v>
      </c>
      <c r="AL352" s="61" t="str">
        <f t="shared" si="282"/>
        <v>NA</v>
      </c>
      <c r="AM352" s="60">
        <f>COUNTIFS(配置清单!G:G,G352,配置清单!H:H,"TSE",配置清单!N:N,"在岗")</f>
        <v>0</v>
      </c>
      <c r="AN352" s="61" t="str">
        <f t="shared" si="283"/>
        <v>NA</v>
      </c>
      <c r="AO352" s="60">
        <f>COUNTIFS(配置清单!G:G,G352,配置清单!H:H,"TSE",配置清单!N:N,"在岗",配置清单!P:P,"&lt;&gt;暂不胜任")</f>
        <v>0</v>
      </c>
      <c r="AP352" s="61" t="str">
        <f t="shared" si="284"/>
        <v>NA</v>
      </c>
      <c r="AQ352" s="60">
        <f>COUNTIFS(配置清单!$G:$G,G352,配置清单!H:H,"QA",配置清单!N:N,"在岗")</f>
        <v>0</v>
      </c>
      <c r="AR352" s="61" t="str">
        <f t="shared" si="285"/>
        <v>NA</v>
      </c>
      <c r="AS352" s="60">
        <f>COUNTIFS(配置清单!$G:$G,G352,配置清单!$H:$H,"QA",配置清单!$N:$N,"在岗",配置清单!$P:$P,"&lt;&gt;暂不胜任")</f>
        <v>0</v>
      </c>
      <c r="AT352" s="61" t="str">
        <f t="shared" si="286"/>
        <v>NA</v>
      </c>
      <c r="AU352" s="60">
        <f>COUNTIFS(配置清单!G:G,规划及评估!G352,配置清单!H:H,"BA",配置清单!N:N,"在岗")</f>
        <v>0</v>
      </c>
      <c r="AV352" s="61" t="str">
        <f t="shared" si="287"/>
        <v>NA</v>
      </c>
      <c r="AW352" s="60">
        <f>COUNTIFS(配置清单!G:G,G352,配置清单!H:H,"BA",配置清单!N:N,"在岗",配置清单!P:P,"&lt;&gt;暂不胜任")</f>
        <v>0</v>
      </c>
      <c r="AX352" s="61" t="str">
        <f t="shared" si="288"/>
        <v>NA</v>
      </c>
      <c r="AY352" s="60">
        <f>COUNTIFS(配置清单!G:G,规划及评估!G352,配置清单!H:H,"IA",配置清单!N:N,"在岗")</f>
        <v>0</v>
      </c>
      <c r="AZ352" s="61" t="str">
        <f t="shared" si="289"/>
        <v>NA</v>
      </c>
      <c r="BA352" s="60">
        <f>COUNTIFS(配置清单!G:G,G352,配置清单!H:H,"IA",配置清单!N:N,"在岗",配置清单!P:P,"&lt;&gt;暂不胜任")</f>
        <v>0</v>
      </c>
      <c r="BB352" s="61" t="str">
        <f t="shared" si="290"/>
        <v>NA</v>
      </c>
      <c r="BC352" s="60">
        <f>COUNTIFS(配置清单!G:G,规划及评估!G352,配置清单!H:H,"产品经理",配置清单!N:N,"在岗")</f>
        <v>0</v>
      </c>
      <c r="BD352" s="61" t="str">
        <f t="shared" si="291"/>
        <v>NA</v>
      </c>
      <c r="BE352" s="60">
        <f>COUNTIFS(配置清单!G:G,G352,配置清单!H:H,"产品经理",配置清单!N:N,"在岗",配置清单!P:P,"&lt;&gt;暂不胜任")</f>
        <v>0</v>
      </c>
      <c r="BF352" s="61" t="str">
        <f t="shared" si="292"/>
        <v>NA</v>
      </c>
      <c r="BG352" s="63">
        <f t="shared" si="293"/>
        <v>1</v>
      </c>
      <c r="BH352" s="64">
        <f t="shared" si="294"/>
        <v>1</v>
      </c>
      <c r="BI352" s="64">
        <f t="shared" si="295"/>
        <v>1</v>
      </c>
      <c r="BJ352" s="64">
        <f t="shared" si="296"/>
        <v>0</v>
      </c>
      <c r="BK352" s="65">
        <f t="shared" si="297"/>
        <v>1</v>
      </c>
      <c r="BL352" s="66">
        <f t="shared" si="298"/>
        <v>0</v>
      </c>
      <c r="BM352" s="92">
        <f t="shared" si="299"/>
        <v>1</v>
      </c>
      <c r="BN352" s="92">
        <f t="shared" si="300"/>
        <v>0</v>
      </c>
      <c r="BO352" s="92">
        <f t="shared" si="301"/>
        <v>0</v>
      </c>
      <c r="BP352" s="92">
        <f t="shared" si="302"/>
        <v>0</v>
      </c>
      <c r="BQ352" s="92">
        <f t="shared" si="303"/>
        <v>0</v>
      </c>
      <c r="BR352" s="92">
        <f t="shared" si="304"/>
        <v>0</v>
      </c>
      <c r="BS352" s="92">
        <f t="shared" si="305"/>
        <v>0</v>
      </c>
      <c r="BT352" s="92">
        <f t="shared" si="306"/>
        <v>0</v>
      </c>
      <c r="BU352" s="92">
        <f t="shared" si="307"/>
        <v>0</v>
      </c>
      <c r="BV352" s="92">
        <f t="shared" si="308"/>
        <v>0</v>
      </c>
      <c r="BW352" s="92">
        <f t="shared" si="309"/>
        <v>0</v>
      </c>
      <c r="BX352" s="92">
        <f t="shared" si="310"/>
        <v>0</v>
      </c>
      <c r="BY352" s="92">
        <f t="shared" si="311"/>
        <v>0</v>
      </c>
      <c r="BZ352" s="92">
        <f t="shared" si="312"/>
        <v>0</v>
      </c>
      <c r="CA352" s="92">
        <f t="shared" si="313"/>
        <v>0</v>
      </c>
      <c r="CB352" s="92">
        <f t="shared" si="314"/>
        <v>0</v>
      </c>
      <c r="CC352" s="92">
        <f t="shared" si="315"/>
        <v>0</v>
      </c>
      <c r="CD352" s="92">
        <f t="shared" si="316"/>
        <v>0</v>
      </c>
    </row>
    <row r="353" spans="1:82" hidden="1">
      <c r="A353" s="34">
        <v>139</v>
      </c>
      <c r="B353" s="34" t="s">
        <v>954</v>
      </c>
      <c r="C353" s="34" t="s">
        <v>3993</v>
      </c>
      <c r="D353" s="34" t="s">
        <v>2089</v>
      </c>
      <c r="E353" s="34" t="s">
        <v>4525</v>
      </c>
      <c r="F353" s="34" t="s">
        <v>4707</v>
      </c>
      <c r="G353" s="34" t="s">
        <v>4708</v>
      </c>
      <c r="H353" s="34" t="s">
        <v>7</v>
      </c>
      <c r="I353" s="34" t="s">
        <v>4</v>
      </c>
      <c r="J353" s="34" t="s">
        <v>195</v>
      </c>
      <c r="K353" s="34" t="s">
        <v>34</v>
      </c>
      <c r="L353" s="34" t="s">
        <v>1392</v>
      </c>
      <c r="M353" s="34" t="s">
        <v>4723</v>
      </c>
      <c r="N353" s="34">
        <v>1</v>
      </c>
      <c r="O353" s="34">
        <v>1</v>
      </c>
      <c r="P353" s="34">
        <v>0</v>
      </c>
      <c r="Q353" s="34">
        <v>0</v>
      </c>
      <c r="R353" s="34">
        <v>0</v>
      </c>
      <c r="S353" s="34">
        <v>1</v>
      </c>
      <c r="T353" s="34">
        <v>0</v>
      </c>
      <c r="U353" s="77">
        <v>0</v>
      </c>
      <c r="V353" s="34">
        <v>0</v>
      </c>
      <c r="W353" s="60">
        <f>COUNTIFS(配置清单!G:G,G353,配置清单!$H:$H,"PM",配置清单!$N:$N,"在岗")</f>
        <v>1</v>
      </c>
      <c r="X353" s="61">
        <f t="shared" si="275"/>
        <v>1</v>
      </c>
      <c r="Y353" s="60">
        <f>COUNTIFS(配置清单!$G:$G,G353,配置清单!$H:$H,"PM",配置清单!$N:$N,"在岗",配置清单!$P:$P,"&lt;&gt;暂不胜任")</f>
        <v>1</v>
      </c>
      <c r="Z353" s="61">
        <f t="shared" si="276"/>
        <v>1</v>
      </c>
      <c r="AA353" s="62">
        <f>COUNTIFS(配置清单!$G:$G,G353,配置清单!$H:$H,"SE",配置清单!$N:$N,"在岗")+COUNTIFS(配置清单!$G:$G,G353,配置清单!$H:$H,"SA",配置清单!$N:$N,"在岗")</f>
        <v>0</v>
      </c>
      <c r="AB353" s="61">
        <f t="shared" si="277"/>
        <v>0</v>
      </c>
      <c r="AC353" s="60">
        <f>COUNTIFS(配置清单!$G:$G,G353,配置清单!$H:$H,"SE",配置清单!$N:$N,"在岗",配置清单!$P:$P,"&lt;&gt;暂不胜任")+COUNTIFS(配置清单!$G:$G,G353,配置清单!$H:$H,"SA",配置清单!$N:$N,"在岗",配置清单!$P:$P,"&lt;&gt;暂不胜任")</f>
        <v>0</v>
      </c>
      <c r="AD353" s="61">
        <f t="shared" si="278"/>
        <v>0</v>
      </c>
      <c r="AE353" s="60">
        <f>COUNTIFS(配置清单!$G:$G,G353,配置清单!H:H,"MDE",配置清单!N:N,"在岗")</f>
        <v>0</v>
      </c>
      <c r="AF353" s="61" t="str">
        <f t="shared" si="279"/>
        <v>NA</v>
      </c>
      <c r="AG353" s="60">
        <f>COUNTIFS(配置清单!$G:$G,G353,配置清单!$H:$H,"MDE",配置清单!$N:$N,"在岗",配置清单!$P:$P,"&lt;&gt;暂不胜任")</f>
        <v>0</v>
      </c>
      <c r="AH353" s="61" t="str">
        <f t="shared" si="280"/>
        <v>NA</v>
      </c>
      <c r="AI353" s="62">
        <f>COUNTIFS(配置清单!G:G,G353,配置清单!H:H,"TPM",配置清单!N:N,"在岗")+COUNTIFS(配置清单!G:G,G353,配置清单!H:H,"TC",配置清单!N:N,"在岗")</f>
        <v>0</v>
      </c>
      <c r="AJ353" s="61" t="str">
        <f t="shared" si="281"/>
        <v>NA</v>
      </c>
      <c r="AK353" s="60">
        <f>COUNTIFS(配置清单!G:G,G353,配置清单!H:H,"TPM",配置清单!N:N,"在岗",配置清单!P:P,"&lt;&gt;暂不胜任")+COUNTIFS(配置清单!G:G,G353,配置清单!H:H,"TC",配置清单!N:N,"在岗",配置清单!P:P,"&lt;&gt;暂不胜任")</f>
        <v>0</v>
      </c>
      <c r="AL353" s="61" t="str">
        <f t="shared" si="282"/>
        <v>NA</v>
      </c>
      <c r="AM353" s="60">
        <f>COUNTIFS(配置清单!G:G,G353,配置清单!H:H,"TSE",配置清单!N:N,"在岗")</f>
        <v>0</v>
      </c>
      <c r="AN353" s="61" t="str">
        <f t="shared" si="283"/>
        <v>NA</v>
      </c>
      <c r="AO353" s="60">
        <f>COUNTIFS(配置清单!G:G,G353,配置清单!H:H,"TSE",配置清单!N:N,"在岗",配置清单!P:P,"&lt;&gt;暂不胜任")</f>
        <v>0</v>
      </c>
      <c r="AP353" s="61" t="str">
        <f t="shared" si="284"/>
        <v>NA</v>
      </c>
      <c r="AQ353" s="60">
        <f>COUNTIFS(配置清单!$G:$G,G353,配置清单!H:H,"QA",配置清单!N:N,"在岗")</f>
        <v>1</v>
      </c>
      <c r="AR353" s="61">
        <f t="shared" si="285"/>
        <v>1</v>
      </c>
      <c r="AS353" s="60">
        <f>COUNTIFS(配置清单!$G:$G,G353,配置清单!$H:$H,"QA",配置清单!$N:$N,"在岗",配置清单!$P:$P,"&lt;&gt;暂不胜任")</f>
        <v>0</v>
      </c>
      <c r="AT353" s="61">
        <f t="shared" si="286"/>
        <v>0</v>
      </c>
      <c r="AU353" s="60">
        <f>COUNTIFS(配置清单!G:G,规划及评估!G353,配置清单!H:H,"BA",配置清单!N:N,"在岗")</f>
        <v>0</v>
      </c>
      <c r="AV353" s="61" t="str">
        <f t="shared" si="287"/>
        <v>NA</v>
      </c>
      <c r="AW353" s="60">
        <f>COUNTIFS(配置清单!G:G,G353,配置清单!H:H,"BA",配置清单!N:N,"在岗",配置清单!P:P,"&lt;&gt;暂不胜任")</f>
        <v>0</v>
      </c>
      <c r="AX353" s="61" t="str">
        <f t="shared" si="288"/>
        <v>NA</v>
      </c>
      <c r="AY353" s="60">
        <f>COUNTIFS(配置清单!G:G,规划及评估!G353,配置清单!H:H,"IA",配置清单!N:N,"在岗")</f>
        <v>0</v>
      </c>
      <c r="AZ353" s="61" t="str">
        <f t="shared" si="289"/>
        <v>NA</v>
      </c>
      <c r="BA353" s="60">
        <f>COUNTIFS(配置清单!G:G,G353,配置清单!H:H,"IA",配置清单!N:N,"在岗",配置清单!P:P,"&lt;&gt;暂不胜任")</f>
        <v>0</v>
      </c>
      <c r="BB353" s="61" t="str">
        <f t="shared" si="290"/>
        <v>NA</v>
      </c>
      <c r="BC353" s="60">
        <f>COUNTIFS(配置清单!G:G,规划及评估!G353,配置清单!H:H,"产品经理",配置清单!N:N,"在岗")</f>
        <v>0</v>
      </c>
      <c r="BD353" s="61" t="str">
        <f t="shared" si="291"/>
        <v>NA</v>
      </c>
      <c r="BE353" s="60">
        <f>COUNTIFS(配置清单!G:G,G353,配置清单!H:H,"产品经理",配置清单!N:N,"在岗",配置清单!P:P,"&lt;&gt;暂不胜任")</f>
        <v>0</v>
      </c>
      <c r="BF353" s="61" t="str">
        <f t="shared" si="292"/>
        <v>NA</v>
      </c>
      <c r="BG353" s="63">
        <f t="shared" si="293"/>
        <v>3</v>
      </c>
      <c r="BH353" s="64">
        <f t="shared" si="294"/>
        <v>2</v>
      </c>
      <c r="BI353" s="64">
        <f t="shared" si="295"/>
        <v>2</v>
      </c>
      <c r="BJ353" s="64">
        <f t="shared" si="296"/>
        <v>1</v>
      </c>
      <c r="BK353" s="65">
        <f t="shared" si="297"/>
        <v>0.66666666666666663</v>
      </c>
      <c r="BL353" s="66">
        <f t="shared" si="298"/>
        <v>0.5</v>
      </c>
      <c r="BM353" s="92">
        <f t="shared" si="299"/>
        <v>1</v>
      </c>
      <c r="BN353" s="92">
        <f t="shared" si="300"/>
        <v>1</v>
      </c>
      <c r="BO353" s="92">
        <f t="shared" si="301"/>
        <v>0</v>
      </c>
      <c r="BP353" s="92">
        <f t="shared" si="302"/>
        <v>0</v>
      </c>
      <c r="BQ353" s="92">
        <f t="shared" si="303"/>
        <v>0</v>
      </c>
      <c r="BR353" s="92">
        <f t="shared" si="304"/>
        <v>0</v>
      </c>
      <c r="BS353" s="92">
        <f t="shared" si="305"/>
        <v>0</v>
      </c>
      <c r="BT353" s="92">
        <f t="shared" si="306"/>
        <v>0</v>
      </c>
      <c r="BU353" s="92">
        <f t="shared" si="307"/>
        <v>0</v>
      </c>
      <c r="BV353" s="92">
        <f t="shared" si="308"/>
        <v>0</v>
      </c>
      <c r="BW353" s="92">
        <f t="shared" si="309"/>
        <v>1</v>
      </c>
      <c r="BX353" s="92">
        <f t="shared" si="310"/>
        <v>0</v>
      </c>
      <c r="BY353" s="92">
        <f t="shared" si="311"/>
        <v>0</v>
      </c>
      <c r="BZ353" s="92">
        <f t="shared" si="312"/>
        <v>0</v>
      </c>
      <c r="CA353" s="92">
        <f t="shared" si="313"/>
        <v>0</v>
      </c>
      <c r="CB353" s="92">
        <f t="shared" si="314"/>
        <v>0</v>
      </c>
      <c r="CC353" s="92">
        <f t="shared" si="315"/>
        <v>0</v>
      </c>
      <c r="CD353" s="92">
        <f t="shared" si="316"/>
        <v>0</v>
      </c>
    </row>
    <row r="354" spans="1:82" hidden="1">
      <c r="A354" s="34">
        <v>140</v>
      </c>
      <c r="B354" s="34" t="s">
        <v>954</v>
      </c>
      <c r="C354" s="34" t="s">
        <v>3993</v>
      </c>
      <c r="D354" s="34" t="s">
        <v>2089</v>
      </c>
      <c r="E354" s="34" t="s">
        <v>4525</v>
      </c>
      <c r="F354" s="34" t="s">
        <v>4710</v>
      </c>
      <c r="G354" s="34" t="s">
        <v>4711</v>
      </c>
      <c r="H354" s="34" t="s">
        <v>7</v>
      </c>
      <c r="I354" s="34" t="s">
        <v>4</v>
      </c>
      <c r="J354" s="34" t="s">
        <v>195</v>
      </c>
      <c r="K354" s="34" t="s">
        <v>34</v>
      </c>
      <c r="L354" s="34" t="s">
        <v>1392</v>
      </c>
      <c r="M354" s="34" t="s">
        <v>4723</v>
      </c>
      <c r="N354" s="34">
        <v>1</v>
      </c>
      <c r="O354" s="34">
        <v>1</v>
      </c>
      <c r="P354" s="34">
        <v>1</v>
      </c>
      <c r="Q354" s="34">
        <v>0</v>
      </c>
      <c r="R354" s="34">
        <v>0</v>
      </c>
      <c r="S354" s="34">
        <v>1</v>
      </c>
      <c r="T354" s="34">
        <v>0</v>
      </c>
      <c r="U354" s="77">
        <v>0</v>
      </c>
      <c r="V354" s="34">
        <v>0</v>
      </c>
      <c r="W354" s="60">
        <f>COUNTIFS(配置清单!G:G,G354,配置清单!$H:$H,"PM",配置清单!$N:$N,"在岗")</f>
        <v>1</v>
      </c>
      <c r="X354" s="61">
        <f t="shared" si="275"/>
        <v>1</v>
      </c>
      <c r="Y354" s="60">
        <f>COUNTIFS(配置清单!$G:$G,G354,配置清单!$H:$H,"PM",配置清单!$N:$N,"在岗",配置清单!$P:$P,"&lt;&gt;暂不胜任")</f>
        <v>0</v>
      </c>
      <c r="Z354" s="61">
        <f t="shared" si="276"/>
        <v>0</v>
      </c>
      <c r="AA354" s="62">
        <f>COUNTIFS(配置清单!$G:$G,G354,配置清单!$H:$H,"SE",配置清单!$N:$N,"在岗")+COUNTIFS(配置清单!$G:$G,G354,配置清单!$H:$H,"SA",配置清单!$N:$N,"在岗")</f>
        <v>1</v>
      </c>
      <c r="AB354" s="61">
        <f t="shared" si="277"/>
        <v>1</v>
      </c>
      <c r="AC354" s="60">
        <f>COUNTIFS(配置清单!$G:$G,G354,配置清单!$H:$H,"SE",配置清单!$N:$N,"在岗",配置清单!$P:$P,"&lt;&gt;暂不胜任")+COUNTIFS(配置清单!$G:$G,G354,配置清单!$H:$H,"SA",配置清单!$N:$N,"在岗",配置清单!$P:$P,"&lt;&gt;暂不胜任")</f>
        <v>0</v>
      </c>
      <c r="AD354" s="61">
        <f t="shared" si="278"/>
        <v>0</v>
      </c>
      <c r="AE354" s="60">
        <f>COUNTIFS(配置清单!$G:$G,G354,配置清单!H:H,"MDE",配置清单!N:N,"在岗")</f>
        <v>0</v>
      </c>
      <c r="AF354" s="61">
        <f t="shared" si="279"/>
        <v>0</v>
      </c>
      <c r="AG354" s="60">
        <f>COUNTIFS(配置清单!$G:$G,G354,配置清单!$H:$H,"MDE",配置清单!$N:$N,"在岗",配置清单!$P:$P,"&lt;&gt;暂不胜任")</f>
        <v>0</v>
      </c>
      <c r="AH354" s="61">
        <f t="shared" si="280"/>
        <v>0</v>
      </c>
      <c r="AI354" s="62">
        <f>COUNTIFS(配置清单!G:G,G354,配置清单!H:H,"TPM",配置清单!N:N,"在岗")+COUNTIFS(配置清单!G:G,G354,配置清单!H:H,"TC",配置清单!N:N,"在岗")</f>
        <v>0</v>
      </c>
      <c r="AJ354" s="61" t="str">
        <f t="shared" si="281"/>
        <v>NA</v>
      </c>
      <c r="AK354" s="60">
        <f>COUNTIFS(配置清单!G:G,G354,配置清单!H:H,"TPM",配置清单!N:N,"在岗",配置清单!P:P,"&lt;&gt;暂不胜任")+COUNTIFS(配置清单!G:G,G354,配置清单!H:H,"TC",配置清单!N:N,"在岗",配置清单!P:P,"&lt;&gt;暂不胜任")</f>
        <v>0</v>
      </c>
      <c r="AL354" s="61" t="str">
        <f t="shared" si="282"/>
        <v>NA</v>
      </c>
      <c r="AM354" s="60">
        <f>COUNTIFS(配置清单!G:G,G354,配置清单!H:H,"TSE",配置清单!N:N,"在岗")</f>
        <v>0</v>
      </c>
      <c r="AN354" s="61" t="str">
        <f t="shared" si="283"/>
        <v>NA</v>
      </c>
      <c r="AO354" s="60">
        <f>COUNTIFS(配置清单!G:G,G354,配置清单!H:H,"TSE",配置清单!N:N,"在岗",配置清单!P:P,"&lt;&gt;暂不胜任")</f>
        <v>0</v>
      </c>
      <c r="AP354" s="61" t="str">
        <f t="shared" si="284"/>
        <v>NA</v>
      </c>
      <c r="AQ354" s="60">
        <f>COUNTIFS(配置清单!$G:$G,G354,配置清单!H:H,"QA",配置清单!N:N,"在岗")</f>
        <v>1</v>
      </c>
      <c r="AR354" s="61">
        <f t="shared" si="285"/>
        <v>1</v>
      </c>
      <c r="AS354" s="60">
        <f>COUNTIFS(配置清单!$G:$G,G354,配置清单!$H:$H,"QA",配置清单!$N:$N,"在岗",配置清单!$P:$P,"&lt;&gt;暂不胜任")</f>
        <v>0</v>
      </c>
      <c r="AT354" s="61">
        <f t="shared" si="286"/>
        <v>0</v>
      </c>
      <c r="AU354" s="60">
        <f>COUNTIFS(配置清单!G:G,规划及评估!G354,配置清单!H:H,"BA",配置清单!N:N,"在岗")</f>
        <v>1</v>
      </c>
      <c r="AV354" s="61" t="str">
        <f t="shared" si="287"/>
        <v>NA</v>
      </c>
      <c r="AW354" s="60">
        <f>COUNTIFS(配置清单!G:G,G354,配置清单!H:H,"BA",配置清单!N:N,"在岗",配置清单!P:P,"&lt;&gt;暂不胜任")</f>
        <v>0</v>
      </c>
      <c r="AX354" s="61" t="str">
        <f t="shared" si="288"/>
        <v>NA</v>
      </c>
      <c r="AY354" s="60">
        <f>COUNTIFS(配置清单!G:G,规划及评估!G354,配置清单!H:H,"IA",配置清单!N:N,"在岗")</f>
        <v>0</v>
      </c>
      <c r="AZ354" s="61" t="str">
        <f t="shared" si="289"/>
        <v>NA</v>
      </c>
      <c r="BA354" s="60">
        <f>COUNTIFS(配置清单!G:G,G354,配置清单!H:H,"IA",配置清单!N:N,"在岗",配置清单!P:P,"&lt;&gt;暂不胜任")</f>
        <v>0</v>
      </c>
      <c r="BB354" s="61" t="str">
        <f t="shared" si="290"/>
        <v>NA</v>
      </c>
      <c r="BC354" s="60">
        <f>COUNTIFS(配置清单!G:G,规划及评估!G354,配置清单!H:H,"产品经理",配置清单!N:N,"在岗")</f>
        <v>0</v>
      </c>
      <c r="BD354" s="61" t="str">
        <f t="shared" si="291"/>
        <v>NA</v>
      </c>
      <c r="BE354" s="60">
        <f>COUNTIFS(配置清单!G:G,G354,配置清单!H:H,"产品经理",配置清单!N:N,"在岗",配置清单!P:P,"&lt;&gt;暂不胜任")</f>
        <v>0</v>
      </c>
      <c r="BF354" s="61" t="str">
        <f t="shared" si="292"/>
        <v>NA</v>
      </c>
      <c r="BG354" s="63">
        <f t="shared" si="293"/>
        <v>4</v>
      </c>
      <c r="BH354" s="64">
        <f t="shared" si="294"/>
        <v>3</v>
      </c>
      <c r="BI354" s="64">
        <f t="shared" si="295"/>
        <v>3</v>
      </c>
      <c r="BJ354" s="64">
        <f t="shared" si="296"/>
        <v>0</v>
      </c>
      <c r="BK354" s="65">
        <f t="shared" si="297"/>
        <v>0.75</v>
      </c>
      <c r="BL354" s="66">
        <f t="shared" si="298"/>
        <v>0</v>
      </c>
      <c r="BM354" s="92">
        <f t="shared" si="299"/>
        <v>1</v>
      </c>
      <c r="BN354" s="92">
        <f t="shared" si="300"/>
        <v>0</v>
      </c>
      <c r="BO354" s="92">
        <f t="shared" si="301"/>
        <v>1</v>
      </c>
      <c r="BP354" s="92">
        <f t="shared" si="302"/>
        <v>0</v>
      </c>
      <c r="BQ354" s="92">
        <f t="shared" si="303"/>
        <v>0</v>
      </c>
      <c r="BR354" s="92">
        <f t="shared" si="304"/>
        <v>0</v>
      </c>
      <c r="BS354" s="92">
        <f t="shared" si="305"/>
        <v>0</v>
      </c>
      <c r="BT354" s="92">
        <f t="shared" si="306"/>
        <v>0</v>
      </c>
      <c r="BU354" s="92">
        <f t="shared" si="307"/>
        <v>0</v>
      </c>
      <c r="BV354" s="92">
        <f t="shared" si="308"/>
        <v>0</v>
      </c>
      <c r="BW354" s="92">
        <f t="shared" si="309"/>
        <v>1</v>
      </c>
      <c r="BX354" s="92">
        <f t="shared" si="310"/>
        <v>0</v>
      </c>
      <c r="BY354" s="92">
        <f t="shared" si="311"/>
        <v>0</v>
      </c>
      <c r="BZ354" s="92">
        <f t="shared" si="312"/>
        <v>0</v>
      </c>
      <c r="CA354" s="92">
        <f t="shared" si="313"/>
        <v>0</v>
      </c>
      <c r="CB354" s="92">
        <f t="shared" si="314"/>
        <v>0</v>
      </c>
      <c r="CC354" s="92">
        <f t="shared" si="315"/>
        <v>0</v>
      </c>
      <c r="CD354" s="92">
        <f t="shared" si="316"/>
        <v>0</v>
      </c>
    </row>
    <row r="355" spans="1:82" hidden="1">
      <c r="A355" s="34">
        <v>141</v>
      </c>
      <c r="B355" s="34" t="s">
        <v>954</v>
      </c>
      <c r="C355" s="34" t="s">
        <v>3993</v>
      </c>
      <c r="D355" s="34" t="s">
        <v>2089</v>
      </c>
      <c r="E355" s="34" t="s">
        <v>4525</v>
      </c>
      <c r="F355" s="34" t="s">
        <v>4715</v>
      </c>
      <c r="G355" s="34" t="s">
        <v>4716</v>
      </c>
      <c r="H355" s="34" t="s">
        <v>4</v>
      </c>
      <c r="I355" s="34" t="s">
        <v>4</v>
      </c>
      <c r="J355" s="34" t="s">
        <v>34</v>
      </c>
      <c r="K355" s="34" t="s">
        <v>34</v>
      </c>
      <c r="L355" s="34" t="s">
        <v>1392</v>
      </c>
      <c r="M355" s="34" t="s">
        <v>4723</v>
      </c>
      <c r="N355" s="34">
        <v>1</v>
      </c>
      <c r="O355" s="34">
        <v>1</v>
      </c>
      <c r="P355" s="34">
        <v>0</v>
      </c>
      <c r="Q355" s="34">
        <v>0</v>
      </c>
      <c r="R355" s="34">
        <v>0</v>
      </c>
      <c r="S355" s="34">
        <v>1</v>
      </c>
      <c r="T355" s="34">
        <v>0</v>
      </c>
      <c r="U355" s="77">
        <v>0</v>
      </c>
      <c r="V355" s="34">
        <v>0</v>
      </c>
      <c r="W355" s="60">
        <f>COUNTIFS(配置清单!G:G,G355,配置清单!$H:$H,"PM",配置清单!$N:$N,"在岗")</f>
        <v>1</v>
      </c>
      <c r="X355" s="61">
        <f t="shared" si="275"/>
        <v>1</v>
      </c>
      <c r="Y355" s="60">
        <f>COUNTIFS(配置清单!$G:$G,G355,配置清单!$H:$H,"PM",配置清单!$N:$N,"在岗",配置清单!$P:$P,"&lt;&gt;暂不胜任")</f>
        <v>0</v>
      </c>
      <c r="Z355" s="61">
        <f t="shared" si="276"/>
        <v>0</v>
      </c>
      <c r="AA355" s="62">
        <f>COUNTIFS(配置清单!$G:$G,G355,配置清单!$H:$H,"SE",配置清单!$N:$N,"在岗")+COUNTIFS(配置清单!$G:$G,G355,配置清单!$H:$H,"SA",配置清单!$N:$N,"在岗")</f>
        <v>0</v>
      </c>
      <c r="AB355" s="61">
        <f t="shared" si="277"/>
        <v>0</v>
      </c>
      <c r="AC355" s="60">
        <f>COUNTIFS(配置清单!$G:$G,G355,配置清单!$H:$H,"SE",配置清单!$N:$N,"在岗",配置清单!$P:$P,"&lt;&gt;暂不胜任")+COUNTIFS(配置清单!$G:$G,G355,配置清单!$H:$H,"SA",配置清单!$N:$N,"在岗",配置清单!$P:$P,"&lt;&gt;暂不胜任")</f>
        <v>0</v>
      </c>
      <c r="AD355" s="61">
        <f t="shared" si="278"/>
        <v>0</v>
      </c>
      <c r="AE355" s="60">
        <f>COUNTIFS(配置清单!$G:$G,G355,配置清单!H:H,"MDE",配置清单!N:N,"在岗")</f>
        <v>0</v>
      </c>
      <c r="AF355" s="61" t="str">
        <f t="shared" si="279"/>
        <v>NA</v>
      </c>
      <c r="AG355" s="60">
        <f>COUNTIFS(配置清单!$G:$G,G355,配置清单!$H:$H,"MDE",配置清单!$N:$N,"在岗",配置清单!$P:$P,"&lt;&gt;暂不胜任")</f>
        <v>0</v>
      </c>
      <c r="AH355" s="61" t="str">
        <f t="shared" si="280"/>
        <v>NA</v>
      </c>
      <c r="AI355" s="62">
        <f>COUNTIFS(配置清单!G:G,G355,配置清单!H:H,"TPM",配置清单!N:N,"在岗")+COUNTIFS(配置清单!G:G,G355,配置清单!H:H,"TC",配置清单!N:N,"在岗")</f>
        <v>0</v>
      </c>
      <c r="AJ355" s="61" t="str">
        <f t="shared" si="281"/>
        <v>NA</v>
      </c>
      <c r="AK355" s="60">
        <f>COUNTIFS(配置清单!G:G,G355,配置清单!H:H,"TPM",配置清单!N:N,"在岗",配置清单!P:P,"&lt;&gt;暂不胜任")+COUNTIFS(配置清单!G:G,G355,配置清单!H:H,"TC",配置清单!N:N,"在岗",配置清单!P:P,"&lt;&gt;暂不胜任")</f>
        <v>0</v>
      </c>
      <c r="AL355" s="61" t="str">
        <f t="shared" si="282"/>
        <v>NA</v>
      </c>
      <c r="AM355" s="60">
        <f>COUNTIFS(配置清单!G:G,G355,配置清单!H:H,"TSE",配置清单!N:N,"在岗")</f>
        <v>0</v>
      </c>
      <c r="AN355" s="61" t="str">
        <f t="shared" si="283"/>
        <v>NA</v>
      </c>
      <c r="AO355" s="60">
        <f>COUNTIFS(配置清单!G:G,G355,配置清单!H:H,"TSE",配置清单!N:N,"在岗",配置清单!P:P,"&lt;&gt;暂不胜任")</f>
        <v>0</v>
      </c>
      <c r="AP355" s="61" t="str">
        <f t="shared" si="284"/>
        <v>NA</v>
      </c>
      <c r="AQ355" s="60">
        <f>COUNTIFS(配置清单!$G:$G,G355,配置清单!H:H,"QA",配置清单!N:N,"在岗")</f>
        <v>1</v>
      </c>
      <c r="AR355" s="61">
        <f t="shared" si="285"/>
        <v>1</v>
      </c>
      <c r="AS355" s="60">
        <f>COUNTIFS(配置清单!$G:$G,G355,配置清单!$H:$H,"QA",配置清单!$N:$N,"在岗",配置清单!$P:$P,"&lt;&gt;暂不胜任")</f>
        <v>0</v>
      </c>
      <c r="AT355" s="61">
        <f t="shared" si="286"/>
        <v>0</v>
      </c>
      <c r="AU355" s="60">
        <f>COUNTIFS(配置清单!G:G,规划及评估!G355,配置清单!H:H,"BA",配置清单!N:N,"在岗")</f>
        <v>0</v>
      </c>
      <c r="AV355" s="61" t="str">
        <f t="shared" si="287"/>
        <v>NA</v>
      </c>
      <c r="AW355" s="60">
        <f>COUNTIFS(配置清单!G:G,G355,配置清单!H:H,"BA",配置清单!N:N,"在岗",配置清单!P:P,"&lt;&gt;暂不胜任")</f>
        <v>0</v>
      </c>
      <c r="AX355" s="61" t="str">
        <f t="shared" si="288"/>
        <v>NA</v>
      </c>
      <c r="AY355" s="60">
        <f>COUNTIFS(配置清单!G:G,规划及评估!G355,配置清单!H:H,"IA",配置清单!N:N,"在岗")</f>
        <v>0</v>
      </c>
      <c r="AZ355" s="61" t="str">
        <f t="shared" si="289"/>
        <v>NA</v>
      </c>
      <c r="BA355" s="60">
        <f>COUNTIFS(配置清单!G:G,G355,配置清单!H:H,"IA",配置清单!N:N,"在岗",配置清单!P:P,"&lt;&gt;暂不胜任")</f>
        <v>0</v>
      </c>
      <c r="BB355" s="61" t="str">
        <f t="shared" si="290"/>
        <v>NA</v>
      </c>
      <c r="BC355" s="60">
        <f>COUNTIFS(配置清单!G:G,规划及评估!G355,配置清单!H:H,"产品经理",配置清单!N:N,"在岗")</f>
        <v>0</v>
      </c>
      <c r="BD355" s="61" t="str">
        <f t="shared" si="291"/>
        <v>NA</v>
      </c>
      <c r="BE355" s="60">
        <f>COUNTIFS(配置清单!G:G,G355,配置清单!H:H,"产品经理",配置清单!N:N,"在岗",配置清单!P:P,"&lt;&gt;暂不胜任")</f>
        <v>0</v>
      </c>
      <c r="BF355" s="61" t="str">
        <f t="shared" si="292"/>
        <v>NA</v>
      </c>
      <c r="BG355" s="63">
        <f t="shared" si="293"/>
        <v>3</v>
      </c>
      <c r="BH355" s="64">
        <f t="shared" si="294"/>
        <v>2</v>
      </c>
      <c r="BI355" s="64">
        <f t="shared" si="295"/>
        <v>2</v>
      </c>
      <c r="BJ355" s="64">
        <f t="shared" si="296"/>
        <v>0</v>
      </c>
      <c r="BK355" s="65">
        <f t="shared" si="297"/>
        <v>0.66666666666666663</v>
      </c>
      <c r="BL355" s="66">
        <f t="shared" si="298"/>
        <v>0</v>
      </c>
      <c r="BM355" s="92">
        <f t="shared" si="299"/>
        <v>1</v>
      </c>
      <c r="BN355" s="92">
        <f t="shared" si="300"/>
        <v>0</v>
      </c>
      <c r="BO355" s="92">
        <f t="shared" si="301"/>
        <v>0</v>
      </c>
      <c r="BP355" s="92">
        <f t="shared" si="302"/>
        <v>0</v>
      </c>
      <c r="BQ355" s="92">
        <f t="shared" si="303"/>
        <v>0</v>
      </c>
      <c r="BR355" s="92">
        <f t="shared" si="304"/>
        <v>0</v>
      </c>
      <c r="BS355" s="92">
        <f t="shared" si="305"/>
        <v>0</v>
      </c>
      <c r="BT355" s="92">
        <f t="shared" si="306"/>
        <v>0</v>
      </c>
      <c r="BU355" s="92">
        <f t="shared" si="307"/>
        <v>0</v>
      </c>
      <c r="BV355" s="92">
        <f t="shared" si="308"/>
        <v>0</v>
      </c>
      <c r="BW355" s="92">
        <f t="shared" si="309"/>
        <v>1</v>
      </c>
      <c r="BX355" s="92">
        <f t="shared" si="310"/>
        <v>0</v>
      </c>
      <c r="BY355" s="92">
        <f t="shared" si="311"/>
        <v>0</v>
      </c>
      <c r="BZ355" s="92">
        <f t="shared" si="312"/>
        <v>0</v>
      </c>
      <c r="CA355" s="92">
        <f t="shared" si="313"/>
        <v>0</v>
      </c>
      <c r="CB355" s="92">
        <f t="shared" si="314"/>
        <v>0</v>
      </c>
      <c r="CC355" s="92">
        <f t="shared" si="315"/>
        <v>0</v>
      </c>
      <c r="CD355" s="92">
        <f t="shared" si="316"/>
        <v>0</v>
      </c>
    </row>
    <row r="356" spans="1:82" hidden="1">
      <c r="A356" s="34">
        <v>142</v>
      </c>
      <c r="B356" s="34" t="s">
        <v>954</v>
      </c>
      <c r="C356" s="34" t="s">
        <v>3993</v>
      </c>
      <c r="D356" s="34" t="s">
        <v>2089</v>
      </c>
      <c r="E356" s="34" t="s">
        <v>4525</v>
      </c>
      <c r="F356" s="34" t="s">
        <v>4717</v>
      </c>
      <c r="G356" s="34" t="s">
        <v>4718</v>
      </c>
      <c r="H356" s="34" t="s">
        <v>4</v>
      </c>
      <c r="I356" s="34" t="s">
        <v>4</v>
      </c>
      <c r="J356" s="34" t="s">
        <v>34</v>
      </c>
      <c r="K356" s="34" t="s">
        <v>34</v>
      </c>
      <c r="L356" s="34" t="s">
        <v>1392</v>
      </c>
      <c r="M356" s="34" t="s">
        <v>4723</v>
      </c>
      <c r="N356" s="34">
        <v>1</v>
      </c>
      <c r="O356" s="34">
        <v>1</v>
      </c>
      <c r="P356" s="34">
        <v>0</v>
      </c>
      <c r="Q356" s="34">
        <v>0</v>
      </c>
      <c r="R356" s="34">
        <v>0</v>
      </c>
      <c r="S356" s="34">
        <v>1</v>
      </c>
      <c r="T356" s="34">
        <v>0</v>
      </c>
      <c r="U356" s="77">
        <v>0</v>
      </c>
      <c r="V356" s="34">
        <v>0</v>
      </c>
      <c r="W356" s="60">
        <f>COUNTIFS(配置清单!G:G,G356,配置清单!$H:$H,"PM",配置清单!$N:$N,"在岗")</f>
        <v>1</v>
      </c>
      <c r="X356" s="61">
        <f t="shared" si="275"/>
        <v>1</v>
      </c>
      <c r="Y356" s="60">
        <f>COUNTIFS(配置清单!$G:$G,G356,配置清单!$H:$H,"PM",配置清单!$N:$N,"在岗",配置清单!$P:$P,"&lt;&gt;暂不胜任")</f>
        <v>0</v>
      </c>
      <c r="Z356" s="61">
        <f t="shared" si="276"/>
        <v>0</v>
      </c>
      <c r="AA356" s="62">
        <f>COUNTIFS(配置清单!$G:$G,G356,配置清单!$H:$H,"SE",配置清单!$N:$N,"在岗")+COUNTIFS(配置清单!$G:$G,G356,配置清单!$H:$H,"SA",配置清单!$N:$N,"在岗")</f>
        <v>0</v>
      </c>
      <c r="AB356" s="61">
        <f t="shared" si="277"/>
        <v>0</v>
      </c>
      <c r="AC356" s="60">
        <f>COUNTIFS(配置清单!$G:$G,G356,配置清单!$H:$H,"SE",配置清单!$N:$N,"在岗",配置清单!$P:$P,"&lt;&gt;暂不胜任")+COUNTIFS(配置清单!$G:$G,G356,配置清单!$H:$H,"SA",配置清单!$N:$N,"在岗",配置清单!$P:$P,"&lt;&gt;暂不胜任")</f>
        <v>0</v>
      </c>
      <c r="AD356" s="61">
        <f t="shared" si="278"/>
        <v>0</v>
      </c>
      <c r="AE356" s="60">
        <f>COUNTIFS(配置清单!$G:$G,G356,配置清单!H:H,"MDE",配置清单!N:N,"在岗")</f>
        <v>0</v>
      </c>
      <c r="AF356" s="61" t="str">
        <f t="shared" si="279"/>
        <v>NA</v>
      </c>
      <c r="AG356" s="60">
        <f>COUNTIFS(配置清单!$G:$G,G356,配置清单!$H:$H,"MDE",配置清单!$N:$N,"在岗",配置清单!$P:$P,"&lt;&gt;暂不胜任")</f>
        <v>0</v>
      </c>
      <c r="AH356" s="61" t="str">
        <f t="shared" si="280"/>
        <v>NA</v>
      </c>
      <c r="AI356" s="62">
        <f>COUNTIFS(配置清单!G:G,G356,配置清单!H:H,"TPM",配置清单!N:N,"在岗")+COUNTIFS(配置清单!G:G,G356,配置清单!H:H,"TC",配置清单!N:N,"在岗")</f>
        <v>0</v>
      </c>
      <c r="AJ356" s="61" t="str">
        <f t="shared" si="281"/>
        <v>NA</v>
      </c>
      <c r="AK356" s="60">
        <f>COUNTIFS(配置清单!G:G,G356,配置清单!H:H,"TPM",配置清单!N:N,"在岗",配置清单!P:P,"&lt;&gt;暂不胜任")+COUNTIFS(配置清单!G:G,G356,配置清单!H:H,"TC",配置清单!N:N,"在岗",配置清单!P:P,"&lt;&gt;暂不胜任")</f>
        <v>0</v>
      </c>
      <c r="AL356" s="61" t="str">
        <f t="shared" si="282"/>
        <v>NA</v>
      </c>
      <c r="AM356" s="60">
        <f>COUNTIFS(配置清单!G:G,G356,配置清单!H:H,"TSE",配置清单!N:N,"在岗")</f>
        <v>0</v>
      </c>
      <c r="AN356" s="61" t="str">
        <f t="shared" si="283"/>
        <v>NA</v>
      </c>
      <c r="AO356" s="60">
        <f>COUNTIFS(配置清单!G:G,G356,配置清单!H:H,"TSE",配置清单!N:N,"在岗",配置清单!P:P,"&lt;&gt;暂不胜任")</f>
        <v>0</v>
      </c>
      <c r="AP356" s="61" t="str">
        <f t="shared" si="284"/>
        <v>NA</v>
      </c>
      <c r="AQ356" s="60">
        <f>COUNTIFS(配置清单!$G:$G,G356,配置清单!H:H,"QA",配置清单!N:N,"在岗")</f>
        <v>1</v>
      </c>
      <c r="AR356" s="61">
        <f t="shared" si="285"/>
        <v>1</v>
      </c>
      <c r="AS356" s="60">
        <f>COUNTIFS(配置清单!$G:$G,G356,配置清单!$H:$H,"QA",配置清单!$N:$N,"在岗",配置清单!$P:$P,"&lt;&gt;暂不胜任")</f>
        <v>0</v>
      </c>
      <c r="AT356" s="61">
        <f t="shared" si="286"/>
        <v>0</v>
      </c>
      <c r="AU356" s="60">
        <f>COUNTIFS(配置清单!G:G,规划及评估!G356,配置清单!H:H,"BA",配置清单!N:N,"在岗")</f>
        <v>0</v>
      </c>
      <c r="AV356" s="61" t="str">
        <f t="shared" si="287"/>
        <v>NA</v>
      </c>
      <c r="AW356" s="60">
        <f>COUNTIFS(配置清单!G:G,G356,配置清单!H:H,"BA",配置清单!N:N,"在岗",配置清单!P:P,"&lt;&gt;暂不胜任")</f>
        <v>0</v>
      </c>
      <c r="AX356" s="61" t="str">
        <f t="shared" si="288"/>
        <v>NA</v>
      </c>
      <c r="AY356" s="60">
        <f>COUNTIFS(配置清单!G:G,规划及评估!G356,配置清单!H:H,"IA",配置清单!N:N,"在岗")</f>
        <v>0</v>
      </c>
      <c r="AZ356" s="61" t="str">
        <f t="shared" si="289"/>
        <v>NA</v>
      </c>
      <c r="BA356" s="60">
        <f>COUNTIFS(配置清单!G:G,G356,配置清单!H:H,"IA",配置清单!N:N,"在岗",配置清单!P:P,"&lt;&gt;暂不胜任")</f>
        <v>0</v>
      </c>
      <c r="BB356" s="61" t="str">
        <f t="shared" si="290"/>
        <v>NA</v>
      </c>
      <c r="BC356" s="60">
        <f>COUNTIFS(配置清单!G:G,规划及评估!G356,配置清单!H:H,"产品经理",配置清单!N:N,"在岗")</f>
        <v>0</v>
      </c>
      <c r="BD356" s="61" t="str">
        <f t="shared" si="291"/>
        <v>NA</v>
      </c>
      <c r="BE356" s="60">
        <f>COUNTIFS(配置清单!G:G,G356,配置清单!H:H,"产品经理",配置清单!N:N,"在岗",配置清单!P:P,"&lt;&gt;暂不胜任")</f>
        <v>0</v>
      </c>
      <c r="BF356" s="61" t="str">
        <f t="shared" si="292"/>
        <v>NA</v>
      </c>
      <c r="BG356" s="63">
        <f t="shared" si="293"/>
        <v>3</v>
      </c>
      <c r="BH356" s="64">
        <f t="shared" si="294"/>
        <v>2</v>
      </c>
      <c r="BI356" s="64">
        <f t="shared" si="295"/>
        <v>2</v>
      </c>
      <c r="BJ356" s="64">
        <f t="shared" si="296"/>
        <v>0</v>
      </c>
      <c r="BK356" s="65">
        <f t="shared" si="297"/>
        <v>0.66666666666666663</v>
      </c>
      <c r="BL356" s="66">
        <f t="shared" si="298"/>
        <v>0</v>
      </c>
      <c r="BM356" s="92">
        <f t="shared" si="299"/>
        <v>1</v>
      </c>
      <c r="BN356" s="92">
        <f t="shared" si="300"/>
        <v>0</v>
      </c>
      <c r="BO356" s="92">
        <f t="shared" si="301"/>
        <v>0</v>
      </c>
      <c r="BP356" s="92">
        <f t="shared" si="302"/>
        <v>0</v>
      </c>
      <c r="BQ356" s="92">
        <f t="shared" si="303"/>
        <v>0</v>
      </c>
      <c r="BR356" s="92">
        <f t="shared" si="304"/>
        <v>0</v>
      </c>
      <c r="BS356" s="92">
        <f t="shared" si="305"/>
        <v>0</v>
      </c>
      <c r="BT356" s="92">
        <f t="shared" si="306"/>
        <v>0</v>
      </c>
      <c r="BU356" s="92">
        <f t="shared" si="307"/>
        <v>0</v>
      </c>
      <c r="BV356" s="92">
        <f t="shared" si="308"/>
        <v>0</v>
      </c>
      <c r="BW356" s="92">
        <f t="shared" si="309"/>
        <v>1</v>
      </c>
      <c r="BX356" s="92">
        <f t="shared" si="310"/>
        <v>0</v>
      </c>
      <c r="BY356" s="92">
        <f t="shared" si="311"/>
        <v>0</v>
      </c>
      <c r="BZ356" s="92">
        <f t="shared" si="312"/>
        <v>0</v>
      </c>
      <c r="CA356" s="92">
        <f t="shared" si="313"/>
        <v>0</v>
      </c>
      <c r="CB356" s="92">
        <f t="shared" si="314"/>
        <v>0</v>
      </c>
      <c r="CC356" s="92">
        <f t="shared" si="315"/>
        <v>0</v>
      </c>
      <c r="CD356" s="92">
        <f t="shared" si="316"/>
        <v>0</v>
      </c>
    </row>
    <row r="357" spans="1:82" hidden="1">
      <c r="A357" s="34">
        <v>143</v>
      </c>
      <c r="B357" s="34" t="s">
        <v>954</v>
      </c>
      <c r="C357" s="34" t="s">
        <v>3993</v>
      </c>
      <c r="D357" s="34" t="s">
        <v>2089</v>
      </c>
      <c r="E357" s="34" t="s">
        <v>4525</v>
      </c>
      <c r="F357" s="34" t="s">
        <v>4719</v>
      </c>
      <c r="G357" s="34" t="s">
        <v>4720</v>
      </c>
      <c r="H357" s="34" t="s">
        <v>4</v>
      </c>
      <c r="I357" s="34" t="s">
        <v>4</v>
      </c>
      <c r="J357" s="34" t="s">
        <v>34</v>
      </c>
      <c r="K357" s="34" t="s">
        <v>34</v>
      </c>
      <c r="L357" s="34" t="s">
        <v>1392</v>
      </c>
      <c r="M357" s="34" t="s">
        <v>4723</v>
      </c>
      <c r="N357" s="34">
        <v>1</v>
      </c>
      <c r="O357" s="34">
        <v>1</v>
      </c>
      <c r="P357" s="34">
        <v>0</v>
      </c>
      <c r="Q357" s="34">
        <v>0</v>
      </c>
      <c r="R357" s="34">
        <v>0</v>
      </c>
      <c r="S357" s="34">
        <v>1</v>
      </c>
      <c r="T357" s="34">
        <v>0</v>
      </c>
      <c r="U357" s="77">
        <v>0</v>
      </c>
      <c r="V357" s="34">
        <v>0</v>
      </c>
      <c r="W357" s="60">
        <f>COUNTIFS(配置清单!G:G,G357,配置清单!$H:$H,"PM",配置清单!$N:$N,"在岗")</f>
        <v>1</v>
      </c>
      <c r="X357" s="61">
        <f t="shared" si="275"/>
        <v>1</v>
      </c>
      <c r="Y357" s="60">
        <f>COUNTIFS(配置清单!$G:$G,G357,配置清单!$H:$H,"PM",配置清单!$N:$N,"在岗",配置清单!$P:$P,"&lt;&gt;暂不胜任")</f>
        <v>0</v>
      </c>
      <c r="Z357" s="61">
        <f t="shared" si="276"/>
        <v>0</v>
      </c>
      <c r="AA357" s="62">
        <f>COUNTIFS(配置清单!$G:$G,G357,配置清单!$H:$H,"SE",配置清单!$N:$N,"在岗")+COUNTIFS(配置清单!$G:$G,G357,配置清单!$H:$H,"SA",配置清单!$N:$N,"在岗")</f>
        <v>0</v>
      </c>
      <c r="AB357" s="61">
        <f t="shared" si="277"/>
        <v>0</v>
      </c>
      <c r="AC357" s="60">
        <f>COUNTIFS(配置清单!$G:$G,G357,配置清单!$H:$H,"SE",配置清单!$N:$N,"在岗",配置清单!$P:$P,"&lt;&gt;暂不胜任")+COUNTIFS(配置清单!$G:$G,G357,配置清单!$H:$H,"SA",配置清单!$N:$N,"在岗",配置清单!$P:$P,"&lt;&gt;暂不胜任")</f>
        <v>0</v>
      </c>
      <c r="AD357" s="61">
        <f t="shared" si="278"/>
        <v>0</v>
      </c>
      <c r="AE357" s="60">
        <f>COUNTIFS(配置清单!$G:$G,G357,配置清单!H:H,"MDE",配置清单!N:N,"在岗")</f>
        <v>0</v>
      </c>
      <c r="AF357" s="61" t="str">
        <f t="shared" si="279"/>
        <v>NA</v>
      </c>
      <c r="AG357" s="60">
        <f>COUNTIFS(配置清单!$G:$G,G357,配置清单!$H:$H,"MDE",配置清单!$N:$N,"在岗",配置清单!$P:$P,"&lt;&gt;暂不胜任")</f>
        <v>0</v>
      </c>
      <c r="AH357" s="61" t="str">
        <f t="shared" si="280"/>
        <v>NA</v>
      </c>
      <c r="AI357" s="62">
        <f>COUNTIFS(配置清单!G:G,G357,配置清单!H:H,"TPM",配置清单!N:N,"在岗")+COUNTIFS(配置清单!G:G,G357,配置清单!H:H,"TC",配置清单!N:N,"在岗")</f>
        <v>0</v>
      </c>
      <c r="AJ357" s="61" t="str">
        <f t="shared" si="281"/>
        <v>NA</v>
      </c>
      <c r="AK357" s="60">
        <f>COUNTIFS(配置清单!G:G,G357,配置清单!H:H,"TPM",配置清单!N:N,"在岗",配置清单!P:P,"&lt;&gt;暂不胜任")+COUNTIFS(配置清单!G:G,G357,配置清单!H:H,"TC",配置清单!N:N,"在岗",配置清单!P:P,"&lt;&gt;暂不胜任")</f>
        <v>0</v>
      </c>
      <c r="AL357" s="61" t="str">
        <f t="shared" si="282"/>
        <v>NA</v>
      </c>
      <c r="AM357" s="60">
        <f>COUNTIFS(配置清单!G:G,G357,配置清单!H:H,"TSE",配置清单!N:N,"在岗")</f>
        <v>0</v>
      </c>
      <c r="AN357" s="61" t="str">
        <f t="shared" si="283"/>
        <v>NA</v>
      </c>
      <c r="AO357" s="60">
        <f>COUNTIFS(配置清单!G:G,G357,配置清单!H:H,"TSE",配置清单!N:N,"在岗",配置清单!P:P,"&lt;&gt;暂不胜任")</f>
        <v>0</v>
      </c>
      <c r="AP357" s="61" t="str">
        <f t="shared" si="284"/>
        <v>NA</v>
      </c>
      <c r="AQ357" s="60">
        <f>COUNTIFS(配置清单!$G:$G,G357,配置清单!H:H,"QA",配置清单!N:N,"在岗")</f>
        <v>1</v>
      </c>
      <c r="AR357" s="61">
        <f t="shared" si="285"/>
        <v>1</v>
      </c>
      <c r="AS357" s="60">
        <f>COUNTIFS(配置清单!$G:$G,G357,配置清单!$H:$H,"QA",配置清单!$N:$N,"在岗",配置清单!$P:$P,"&lt;&gt;暂不胜任")</f>
        <v>0</v>
      </c>
      <c r="AT357" s="61">
        <f t="shared" si="286"/>
        <v>0</v>
      </c>
      <c r="AU357" s="60">
        <f>COUNTIFS(配置清单!G:G,规划及评估!G357,配置清单!H:H,"BA",配置清单!N:N,"在岗")</f>
        <v>0</v>
      </c>
      <c r="AV357" s="61" t="str">
        <f t="shared" si="287"/>
        <v>NA</v>
      </c>
      <c r="AW357" s="60">
        <f>COUNTIFS(配置清单!G:G,G357,配置清单!H:H,"BA",配置清单!N:N,"在岗",配置清单!P:P,"&lt;&gt;暂不胜任")</f>
        <v>0</v>
      </c>
      <c r="AX357" s="61" t="str">
        <f t="shared" si="288"/>
        <v>NA</v>
      </c>
      <c r="AY357" s="60">
        <f>COUNTIFS(配置清单!G:G,规划及评估!G357,配置清单!H:H,"IA",配置清单!N:N,"在岗")</f>
        <v>0</v>
      </c>
      <c r="AZ357" s="61" t="str">
        <f t="shared" si="289"/>
        <v>NA</v>
      </c>
      <c r="BA357" s="60">
        <f>COUNTIFS(配置清单!G:G,G357,配置清单!H:H,"IA",配置清单!N:N,"在岗",配置清单!P:P,"&lt;&gt;暂不胜任")</f>
        <v>0</v>
      </c>
      <c r="BB357" s="61" t="str">
        <f t="shared" si="290"/>
        <v>NA</v>
      </c>
      <c r="BC357" s="60">
        <f>COUNTIFS(配置清单!G:G,规划及评估!G357,配置清单!H:H,"产品经理",配置清单!N:N,"在岗")</f>
        <v>0</v>
      </c>
      <c r="BD357" s="61" t="str">
        <f t="shared" si="291"/>
        <v>NA</v>
      </c>
      <c r="BE357" s="60">
        <f>COUNTIFS(配置清单!G:G,G357,配置清单!H:H,"产品经理",配置清单!N:N,"在岗",配置清单!P:P,"&lt;&gt;暂不胜任")</f>
        <v>0</v>
      </c>
      <c r="BF357" s="61" t="str">
        <f t="shared" si="292"/>
        <v>NA</v>
      </c>
      <c r="BG357" s="63">
        <f t="shared" si="293"/>
        <v>3</v>
      </c>
      <c r="BH357" s="64">
        <f t="shared" si="294"/>
        <v>2</v>
      </c>
      <c r="BI357" s="64">
        <f t="shared" si="295"/>
        <v>2</v>
      </c>
      <c r="BJ357" s="64">
        <f t="shared" si="296"/>
        <v>0</v>
      </c>
      <c r="BK357" s="65">
        <f t="shared" si="297"/>
        <v>0.66666666666666663</v>
      </c>
      <c r="BL357" s="66">
        <f t="shared" si="298"/>
        <v>0</v>
      </c>
      <c r="BM357" s="92">
        <f t="shared" si="299"/>
        <v>1</v>
      </c>
      <c r="BN357" s="92">
        <f t="shared" si="300"/>
        <v>0</v>
      </c>
      <c r="BO357" s="92">
        <f t="shared" si="301"/>
        <v>0</v>
      </c>
      <c r="BP357" s="92">
        <f t="shared" si="302"/>
        <v>0</v>
      </c>
      <c r="BQ357" s="92">
        <f t="shared" si="303"/>
        <v>0</v>
      </c>
      <c r="BR357" s="92">
        <f t="shared" si="304"/>
        <v>0</v>
      </c>
      <c r="BS357" s="92">
        <f t="shared" si="305"/>
        <v>0</v>
      </c>
      <c r="BT357" s="92">
        <f t="shared" si="306"/>
        <v>0</v>
      </c>
      <c r="BU357" s="92">
        <f t="shared" si="307"/>
        <v>0</v>
      </c>
      <c r="BV357" s="92">
        <f t="shared" si="308"/>
        <v>0</v>
      </c>
      <c r="BW357" s="92">
        <f t="shared" si="309"/>
        <v>1</v>
      </c>
      <c r="BX357" s="92">
        <f t="shared" si="310"/>
        <v>0</v>
      </c>
      <c r="BY357" s="92">
        <f t="shared" si="311"/>
        <v>0</v>
      </c>
      <c r="BZ357" s="92">
        <f t="shared" si="312"/>
        <v>0</v>
      </c>
      <c r="CA357" s="92">
        <f t="shared" si="313"/>
        <v>0</v>
      </c>
      <c r="CB357" s="92">
        <f t="shared" si="314"/>
        <v>0</v>
      </c>
      <c r="CC357" s="92">
        <f t="shared" si="315"/>
        <v>0</v>
      </c>
      <c r="CD357" s="92">
        <f t="shared" si="316"/>
        <v>0</v>
      </c>
    </row>
    <row r="358" spans="1:82" hidden="1">
      <c r="A358" s="34">
        <v>144</v>
      </c>
      <c r="B358" s="34" t="s">
        <v>954</v>
      </c>
      <c r="C358" s="34" t="s">
        <v>3993</v>
      </c>
      <c r="D358" s="34" t="s">
        <v>2089</v>
      </c>
      <c r="E358" s="34" t="s">
        <v>4525</v>
      </c>
      <c r="F358" s="34" t="s">
        <v>4721</v>
      </c>
      <c r="G358" s="34" t="s">
        <v>5109</v>
      </c>
      <c r="H358" s="34" t="s">
        <v>4</v>
      </c>
      <c r="I358" s="34" t="s">
        <v>4</v>
      </c>
      <c r="J358" s="34" t="s">
        <v>34</v>
      </c>
      <c r="K358" s="34" t="s">
        <v>34</v>
      </c>
      <c r="L358" s="34" t="s">
        <v>1392</v>
      </c>
      <c r="M358" s="34" t="s">
        <v>4723</v>
      </c>
      <c r="N358" s="34">
        <v>1</v>
      </c>
      <c r="O358" s="34">
        <v>1</v>
      </c>
      <c r="P358" s="34">
        <v>0</v>
      </c>
      <c r="Q358" s="34">
        <v>0</v>
      </c>
      <c r="R358" s="34">
        <v>0</v>
      </c>
      <c r="S358" s="34">
        <v>1</v>
      </c>
      <c r="T358" s="34">
        <v>0</v>
      </c>
      <c r="U358" s="77">
        <v>0</v>
      </c>
      <c r="V358" s="34">
        <v>0</v>
      </c>
      <c r="W358" s="60">
        <f>COUNTIFS(配置清单!G:G,G358,配置清单!$H:$H,"PM",配置清单!$N:$N,"在岗")</f>
        <v>1</v>
      </c>
      <c r="X358" s="61">
        <f t="shared" si="275"/>
        <v>1</v>
      </c>
      <c r="Y358" s="60">
        <f>COUNTIFS(配置清单!$G:$G,G358,配置清单!$H:$H,"PM",配置清单!$N:$N,"在岗",配置清单!$P:$P,"&lt;&gt;暂不胜任")</f>
        <v>0</v>
      </c>
      <c r="Z358" s="61">
        <f t="shared" si="276"/>
        <v>0</v>
      </c>
      <c r="AA358" s="62">
        <f>COUNTIFS(配置清单!$G:$G,G358,配置清单!$H:$H,"SE",配置清单!$N:$N,"在岗")+COUNTIFS(配置清单!$G:$G,G358,配置清单!$H:$H,"SA",配置清单!$N:$N,"在岗")</f>
        <v>0</v>
      </c>
      <c r="AB358" s="61">
        <f t="shared" si="277"/>
        <v>0</v>
      </c>
      <c r="AC358" s="60">
        <f>COUNTIFS(配置清单!$G:$G,G358,配置清单!$H:$H,"SE",配置清单!$N:$N,"在岗",配置清单!$P:$P,"&lt;&gt;暂不胜任")+COUNTIFS(配置清单!$G:$G,G358,配置清单!$H:$H,"SA",配置清单!$N:$N,"在岗",配置清单!$P:$P,"&lt;&gt;暂不胜任")</f>
        <v>0</v>
      </c>
      <c r="AD358" s="61">
        <f t="shared" si="278"/>
        <v>0</v>
      </c>
      <c r="AE358" s="60">
        <f>COUNTIFS(配置清单!$G:$G,G358,配置清单!H:H,"MDE",配置清单!N:N,"在岗")</f>
        <v>0</v>
      </c>
      <c r="AF358" s="61" t="str">
        <f t="shared" si="279"/>
        <v>NA</v>
      </c>
      <c r="AG358" s="60">
        <f>COUNTIFS(配置清单!$G:$G,G358,配置清单!$H:$H,"MDE",配置清单!$N:$N,"在岗",配置清单!$P:$P,"&lt;&gt;暂不胜任")</f>
        <v>0</v>
      </c>
      <c r="AH358" s="61" t="str">
        <f t="shared" si="280"/>
        <v>NA</v>
      </c>
      <c r="AI358" s="62">
        <f>COUNTIFS(配置清单!G:G,G358,配置清单!H:H,"TPM",配置清单!N:N,"在岗")+COUNTIFS(配置清单!G:G,G358,配置清单!H:H,"TC",配置清单!N:N,"在岗")</f>
        <v>0</v>
      </c>
      <c r="AJ358" s="61" t="str">
        <f t="shared" si="281"/>
        <v>NA</v>
      </c>
      <c r="AK358" s="60">
        <f>COUNTIFS(配置清单!G:G,G358,配置清单!H:H,"TPM",配置清单!N:N,"在岗",配置清单!P:P,"&lt;&gt;暂不胜任")+COUNTIFS(配置清单!G:G,G358,配置清单!H:H,"TC",配置清单!N:N,"在岗",配置清单!P:P,"&lt;&gt;暂不胜任")</f>
        <v>0</v>
      </c>
      <c r="AL358" s="61" t="str">
        <f t="shared" si="282"/>
        <v>NA</v>
      </c>
      <c r="AM358" s="60">
        <f>COUNTIFS(配置清单!G:G,G358,配置清单!H:H,"TSE",配置清单!N:N,"在岗")</f>
        <v>0</v>
      </c>
      <c r="AN358" s="61" t="str">
        <f t="shared" si="283"/>
        <v>NA</v>
      </c>
      <c r="AO358" s="60">
        <f>COUNTIFS(配置清单!G:G,G358,配置清单!H:H,"TSE",配置清单!N:N,"在岗",配置清单!P:P,"&lt;&gt;暂不胜任")</f>
        <v>0</v>
      </c>
      <c r="AP358" s="61" t="str">
        <f t="shared" si="284"/>
        <v>NA</v>
      </c>
      <c r="AQ358" s="60">
        <f>COUNTIFS(配置清单!$G:$G,G358,配置清单!H:H,"QA",配置清单!N:N,"在岗")</f>
        <v>1</v>
      </c>
      <c r="AR358" s="61">
        <f t="shared" si="285"/>
        <v>1</v>
      </c>
      <c r="AS358" s="60">
        <f>COUNTIFS(配置清单!$G:$G,G358,配置清单!$H:$H,"QA",配置清单!$N:$N,"在岗",配置清单!$P:$P,"&lt;&gt;暂不胜任")</f>
        <v>0</v>
      </c>
      <c r="AT358" s="61">
        <f t="shared" si="286"/>
        <v>0</v>
      </c>
      <c r="AU358" s="60">
        <f>COUNTIFS(配置清单!G:G,规划及评估!G358,配置清单!H:H,"BA",配置清单!N:N,"在岗")</f>
        <v>0</v>
      </c>
      <c r="AV358" s="61" t="str">
        <f t="shared" si="287"/>
        <v>NA</v>
      </c>
      <c r="AW358" s="60">
        <f>COUNTIFS(配置清单!G:G,G358,配置清单!H:H,"BA",配置清单!N:N,"在岗",配置清单!P:P,"&lt;&gt;暂不胜任")</f>
        <v>0</v>
      </c>
      <c r="AX358" s="61" t="str">
        <f t="shared" si="288"/>
        <v>NA</v>
      </c>
      <c r="AY358" s="60">
        <f>COUNTIFS(配置清单!G:G,规划及评估!G358,配置清单!H:H,"IA",配置清单!N:N,"在岗")</f>
        <v>0</v>
      </c>
      <c r="AZ358" s="61" t="str">
        <f t="shared" si="289"/>
        <v>NA</v>
      </c>
      <c r="BA358" s="60">
        <f>COUNTIFS(配置清单!G:G,G358,配置清单!H:H,"IA",配置清单!N:N,"在岗",配置清单!P:P,"&lt;&gt;暂不胜任")</f>
        <v>0</v>
      </c>
      <c r="BB358" s="61" t="str">
        <f t="shared" si="290"/>
        <v>NA</v>
      </c>
      <c r="BC358" s="60">
        <f>COUNTIFS(配置清单!G:G,规划及评估!G358,配置清单!H:H,"产品经理",配置清单!N:N,"在岗")</f>
        <v>0</v>
      </c>
      <c r="BD358" s="61" t="str">
        <f t="shared" si="291"/>
        <v>NA</v>
      </c>
      <c r="BE358" s="60">
        <f>COUNTIFS(配置清单!G:G,G358,配置清单!H:H,"产品经理",配置清单!N:N,"在岗",配置清单!P:P,"&lt;&gt;暂不胜任")</f>
        <v>0</v>
      </c>
      <c r="BF358" s="61" t="str">
        <f t="shared" si="292"/>
        <v>NA</v>
      </c>
      <c r="BG358" s="63">
        <f t="shared" si="293"/>
        <v>3</v>
      </c>
      <c r="BH358" s="64">
        <f t="shared" si="294"/>
        <v>2</v>
      </c>
      <c r="BI358" s="64">
        <f t="shared" si="295"/>
        <v>2</v>
      </c>
      <c r="BJ358" s="64">
        <f t="shared" si="296"/>
        <v>0</v>
      </c>
      <c r="BK358" s="65">
        <f t="shared" si="297"/>
        <v>0.66666666666666663</v>
      </c>
      <c r="BL358" s="66">
        <f t="shared" si="298"/>
        <v>0</v>
      </c>
      <c r="BM358" s="92">
        <f t="shared" si="299"/>
        <v>1</v>
      </c>
      <c r="BN358" s="92">
        <f t="shared" si="300"/>
        <v>0</v>
      </c>
      <c r="BO358" s="92">
        <f t="shared" si="301"/>
        <v>0</v>
      </c>
      <c r="BP358" s="92">
        <f t="shared" si="302"/>
        <v>0</v>
      </c>
      <c r="BQ358" s="92">
        <f t="shared" si="303"/>
        <v>0</v>
      </c>
      <c r="BR358" s="92">
        <f t="shared" si="304"/>
        <v>0</v>
      </c>
      <c r="BS358" s="92">
        <f t="shared" si="305"/>
        <v>0</v>
      </c>
      <c r="BT358" s="92">
        <f t="shared" si="306"/>
        <v>0</v>
      </c>
      <c r="BU358" s="92">
        <f t="shared" si="307"/>
        <v>0</v>
      </c>
      <c r="BV358" s="92">
        <f t="shared" si="308"/>
        <v>0</v>
      </c>
      <c r="BW358" s="92">
        <f t="shared" si="309"/>
        <v>1</v>
      </c>
      <c r="BX358" s="92">
        <f t="shared" si="310"/>
        <v>0</v>
      </c>
      <c r="BY358" s="92">
        <f t="shared" si="311"/>
        <v>0</v>
      </c>
      <c r="BZ358" s="92">
        <f t="shared" si="312"/>
        <v>0</v>
      </c>
      <c r="CA358" s="92">
        <f t="shared" si="313"/>
        <v>0</v>
      </c>
      <c r="CB358" s="92">
        <f t="shared" si="314"/>
        <v>0</v>
      </c>
      <c r="CC358" s="92">
        <f t="shared" si="315"/>
        <v>0</v>
      </c>
      <c r="CD358" s="92">
        <f t="shared" si="316"/>
        <v>0</v>
      </c>
    </row>
    <row r="359" spans="1:82" hidden="1">
      <c r="A359" s="34">
        <v>145</v>
      </c>
      <c r="B359" s="34" t="s">
        <v>954</v>
      </c>
      <c r="C359" s="34" t="s">
        <v>3993</v>
      </c>
      <c r="D359" s="34" t="s">
        <v>2089</v>
      </c>
      <c r="E359" s="34" t="s">
        <v>4525</v>
      </c>
      <c r="F359" s="34" t="s">
        <v>4694</v>
      </c>
      <c r="G359" s="34" t="s">
        <v>4695</v>
      </c>
      <c r="H359" s="34" t="s">
        <v>4</v>
      </c>
      <c r="I359" s="34" t="s">
        <v>4</v>
      </c>
      <c r="J359" s="34" t="s">
        <v>34</v>
      </c>
      <c r="K359" s="34" t="s">
        <v>34</v>
      </c>
      <c r="L359" s="34" t="s">
        <v>1392</v>
      </c>
      <c r="M359" s="34" t="s">
        <v>4723</v>
      </c>
      <c r="N359" s="34">
        <v>1</v>
      </c>
      <c r="O359" s="34">
        <v>1</v>
      </c>
      <c r="P359" s="34">
        <v>1</v>
      </c>
      <c r="Q359" s="34">
        <v>1</v>
      </c>
      <c r="R359" s="34">
        <v>1</v>
      </c>
      <c r="S359" s="34">
        <v>1</v>
      </c>
      <c r="T359" s="34">
        <v>0</v>
      </c>
      <c r="U359" s="77">
        <v>0</v>
      </c>
      <c r="V359" s="34">
        <v>0</v>
      </c>
      <c r="W359" s="60">
        <f>COUNTIFS(配置清单!G:G,G359,配置清单!$H:$H,"PM",配置清单!$N:$N,"在岗")</f>
        <v>1</v>
      </c>
      <c r="X359" s="61">
        <f t="shared" si="275"/>
        <v>1</v>
      </c>
      <c r="Y359" s="60">
        <f>COUNTIFS(配置清单!$G:$G,G359,配置清单!$H:$H,"PM",配置清单!$N:$N,"在岗",配置清单!$P:$P,"&lt;&gt;暂不胜任")</f>
        <v>1</v>
      </c>
      <c r="Z359" s="61">
        <f t="shared" si="276"/>
        <v>1</v>
      </c>
      <c r="AA359" s="62">
        <f>COUNTIFS(配置清单!$G:$G,G359,配置清单!$H:$H,"SE",配置清单!$N:$N,"在岗")+COUNTIFS(配置清单!$G:$G,G359,配置清单!$H:$H,"SA",配置清单!$N:$N,"在岗")</f>
        <v>1</v>
      </c>
      <c r="AB359" s="61">
        <f t="shared" si="277"/>
        <v>1</v>
      </c>
      <c r="AC359" s="60">
        <f>COUNTIFS(配置清单!$G:$G,G359,配置清单!$H:$H,"SE",配置清单!$N:$N,"在岗",配置清单!$P:$P,"&lt;&gt;暂不胜任")+COUNTIFS(配置清单!$G:$G,G359,配置清单!$H:$H,"SA",配置清单!$N:$N,"在岗",配置清单!$P:$P,"&lt;&gt;暂不胜任")</f>
        <v>0</v>
      </c>
      <c r="AD359" s="61">
        <f t="shared" si="278"/>
        <v>0</v>
      </c>
      <c r="AE359" s="60">
        <f>COUNTIFS(配置清单!$G:$G,G359,配置清单!H:H,"MDE",配置清单!N:N,"在岗")</f>
        <v>1</v>
      </c>
      <c r="AF359" s="61">
        <f t="shared" si="279"/>
        <v>1</v>
      </c>
      <c r="AG359" s="60">
        <f>COUNTIFS(配置清单!$G:$G,G359,配置清单!$H:$H,"MDE",配置清单!$N:$N,"在岗",配置清单!$P:$P,"&lt;&gt;暂不胜任")</f>
        <v>0</v>
      </c>
      <c r="AH359" s="61">
        <f t="shared" si="280"/>
        <v>0</v>
      </c>
      <c r="AI359" s="62">
        <f>COUNTIFS(配置清单!G:G,G359,配置清单!H:H,"TPM",配置清单!N:N,"在岗")+COUNTIFS(配置清单!G:G,G359,配置清单!H:H,"TC",配置清单!N:N,"在岗")</f>
        <v>1</v>
      </c>
      <c r="AJ359" s="61">
        <f t="shared" si="281"/>
        <v>1</v>
      </c>
      <c r="AK359" s="60">
        <f>COUNTIFS(配置清单!G:G,G359,配置清单!H:H,"TPM",配置清单!N:N,"在岗",配置清单!P:P,"&lt;&gt;暂不胜任")+COUNTIFS(配置清单!G:G,G359,配置清单!H:H,"TC",配置清单!N:N,"在岗",配置清单!P:P,"&lt;&gt;暂不胜任")</f>
        <v>0</v>
      </c>
      <c r="AL359" s="61">
        <f t="shared" si="282"/>
        <v>0</v>
      </c>
      <c r="AM359" s="60">
        <f>COUNTIFS(配置清单!G:G,G359,配置清单!H:H,"TSE",配置清单!N:N,"在岗")</f>
        <v>0</v>
      </c>
      <c r="AN359" s="61">
        <f t="shared" si="283"/>
        <v>0</v>
      </c>
      <c r="AO359" s="60">
        <f>COUNTIFS(配置清单!G:G,G359,配置清单!H:H,"TSE",配置清单!N:N,"在岗",配置清单!P:P,"&lt;&gt;暂不胜任")</f>
        <v>0</v>
      </c>
      <c r="AP359" s="61">
        <f t="shared" si="284"/>
        <v>0</v>
      </c>
      <c r="AQ359" s="60">
        <f>COUNTIFS(配置清单!$G:$G,G359,配置清单!H:H,"QA",配置清单!N:N,"在岗")</f>
        <v>1</v>
      </c>
      <c r="AR359" s="61">
        <f t="shared" si="285"/>
        <v>1</v>
      </c>
      <c r="AS359" s="60">
        <f>COUNTIFS(配置清单!$G:$G,G359,配置清单!$H:$H,"QA",配置清单!$N:$N,"在岗",配置清单!$P:$P,"&lt;&gt;暂不胜任")</f>
        <v>0</v>
      </c>
      <c r="AT359" s="61">
        <f t="shared" si="286"/>
        <v>0</v>
      </c>
      <c r="AU359" s="60">
        <f>COUNTIFS(配置清单!G:G,规划及评估!G359,配置清单!H:H,"BA",配置清单!N:N,"在岗")</f>
        <v>0</v>
      </c>
      <c r="AV359" s="61" t="str">
        <f t="shared" si="287"/>
        <v>NA</v>
      </c>
      <c r="AW359" s="60">
        <f>COUNTIFS(配置清单!G:G,G359,配置清单!H:H,"BA",配置清单!N:N,"在岗",配置清单!P:P,"&lt;&gt;暂不胜任")</f>
        <v>0</v>
      </c>
      <c r="AX359" s="61" t="str">
        <f t="shared" si="288"/>
        <v>NA</v>
      </c>
      <c r="AY359" s="60">
        <f>COUNTIFS(配置清单!G:G,规划及评估!G359,配置清单!H:H,"IA",配置清单!N:N,"在岗")</f>
        <v>0</v>
      </c>
      <c r="AZ359" s="61" t="str">
        <f t="shared" si="289"/>
        <v>NA</v>
      </c>
      <c r="BA359" s="60">
        <f>COUNTIFS(配置清单!G:G,G359,配置清单!H:H,"IA",配置清单!N:N,"在岗",配置清单!P:P,"&lt;&gt;暂不胜任")</f>
        <v>0</v>
      </c>
      <c r="BB359" s="61" t="str">
        <f t="shared" si="290"/>
        <v>NA</v>
      </c>
      <c r="BC359" s="60">
        <f>COUNTIFS(配置清单!G:G,规划及评估!G359,配置清单!H:H,"产品经理",配置清单!N:N,"在岗")</f>
        <v>0</v>
      </c>
      <c r="BD359" s="61" t="str">
        <f t="shared" si="291"/>
        <v>NA</v>
      </c>
      <c r="BE359" s="60">
        <f>COUNTIFS(配置清单!G:G,G359,配置清单!H:H,"产品经理",配置清单!N:N,"在岗",配置清单!P:P,"&lt;&gt;暂不胜任")</f>
        <v>0</v>
      </c>
      <c r="BF359" s="61" t="str">
        <f t="shared" si="292"/>
        <v>NA</v>
      </c>
      <c r="BG359" s="63">
        <f t="shared" si="293"/>
        <v>6</v>
      </c>
      <c r="BH359" s="64">
        <f t="shared" si="294"/>
        <v>5</v>
      </c>
      <c r="BI359" s="64">
        <f t="shared" si="295"/>
        <v>5</v>
      </c>
      <c r="BJ359" s="64">
        <f t="shared" si="296"/>
        <v>1</v>
      </c>
      <c r="BK359" s="65">
        <f t="shared" si="297"/>
        <v>0.83333333333333337</v>
      </c>
      <c r="BL359" s="66">
        <f t="shared" si="298"/>
        <v>0.2</v>
      </c>
      <c r="BM359" s="92">
        <f t="shared" si="299"/>
        <v>1</v>
      </c>
      <c r="BN359" s="92">
        <f t="shared" si="300"/>
        <v>1</v>
      </c>
      <c r="BO359" s="92">
        <f t="shared" si="301"/>
        <v>1</v>
      </c>
      <c r="BP359" s="92">
        <f t="shared" si="302"/>
        <v>0</v>
      </c>
      <c r="BQ359" s="92">
        <f t="shared" si="303"/>
        <v>1</v>
      </c>
      <c r="BR359" s="92">
        <f t="shared" si="304"/>
        <v>0</v>
      </c>
      <c r="BS359" s="92">
        <f t="shared" si="305"/>
        <v>1</v>
      </c>
      <c r="BT359" s="92">
        <f t="shared" si="306"/>
        <v>0</v>
      </c>
      <c r="BU359" s="92">
        <f t="shared" si="307"/>
        <v>0</v>
      </c>
      <c r="BV359" s="92">
        <f t="shared" si="308"/>
        <v>0</v>
      </c>
      <c r="BW359" s="92">
        <f t="shared" si="309"/>
        <v>1</v>
      </c>
      <c r="BX359" s="92">
        <f t="shared" si="310"/>
        <v>0</v>
      </c>
      <c r="BY359" s="92">
        <f t="shared" si="311"/>
        <v>0</v>
      </c>
      <c r="BZ359" s="92">
        <f t="shared" si="312"/>
        <v>0</v>
      </c>
      <c r="CA359" s="92">
        <f t="shared" si="313"/>
        <v>0</v>
      </c>
      <c r="CB359" s="92">
        <f t="shared" si="314"/>
        <v>0</v>
      </c>
      <c r="CC359" s="92">
        <f t="shared" si="315"/>
        <v>0</v>
      </c>
      <c r="CD359" s="92">
        <f t="shared" si="316"/>
        <v>0</v>
      </c>
    </row>
    <row r="360" spans="1:82" hidden="1">
      <c r="A360" s="34">
        <v>146</v>
      </c>
      <c r="B360" s="34" t="s">
        <v>954</v>
      </c>
      <c r="C360" s="34" t="s">
        <v>3993</v>
      </c>
      <c r="D360" s="34" t="s">
        <v>2089</v>
      </c>
      <c r="E360" s="34" t="s">
        <v>4525</v>
      </c>
      <c r="F360" s="34" t="s">
        <v>4724</v>
      </c>
      <c r="G360" s="34" t="s">
        <v>4725</v>
      </c>
      <c r="H360" s="34" t="s">
        <v>7</v>
      </c>
      <c r="I360" s="34" t="s">
        <v>7</v>
      </c>
      <c r="J360" s="34" t="s">
        <v>195</v>
      </c>
      <c r="K360" s="34" t="s">
        <v>34</v>
      </c>
      <c r="L360" s="34" t="s">
        <v>944</v>
      </c>
      <c r="M360" s="34" t="s">
        <v>4734</v>
      </c>
      <c r="N360" s="34">
        <v>1</v>
      </c>
      <c r="O360" s="34">
        <v>0</v>
      </c>
      <c r="P360" s="34">
        <v>0</v>
      </c>
      <c r="Q360" s="34">
        <v>0</v>
      </c>
      <c r="R360" s="34">
        <v>0</v>
      </c>
      <c r="S360" s="34">
        <v>1</v>
      </c>
      <c r="T360" s="34">
        <v>0</v>
      </c>
      <c r="U360" s="77">
        <v>0</v>
      </c>
      <c r="V360" s="34">
        <v>0</v>
      </c>
      <c r="W360" s="60">
        <f>COUNTIFS(配置清单!G:G,G360,配置清单!$H:$H,"PM",配置清单!$N:$N,"在岗")</f>
        <v>1</v>
      </c>
      <c r="X360" s="61">
        <f t="shared" si="275"/>
        <v>1</v>
      </c>
      <c r="Y360" s="60">
        <f>COUNTIFS(配置清单!$G:$G,G360,配置清单!$H:$H,"PM",配置清单!$N:$N,"在岗",配置清单!$P:$P,"&lt;&gt;暂不胜任")</f>
        <v>0</v>
      </c>
      <c r="Z360" s="61">
        <f t="shared" si="276"/>
        <v>0</v>
      </c>
      <c r="AA360" s="62">
        <f>COUNTIFS(配置清单!$G:$G,G360,配置清单!$H:$H,"SE",配置清单!$N:$N,"在岗")+COUNTIFS(配置清单!$G:$G,G360,配置清单!$H:$H,"SA",配置清单!$N:$N,"在岗")</f>
        <v>0</v>
      </c>
      <c r="AB360" s="61" t="str">
        <f t="shared" si="277"/>
        <v>NA</v>
      </c>
      <c r="AC360" s="60">
        <f>COUNTIFS(配置清单!$G:$G,G360,配置清单!$H:$H,"SE",配置清单!$N:$N,"在岗",配置清单!$P:$P,"&lt;&gt;暂不胜任")+COUNTIFS(配置清单!$G:$G,G360,配置清单!$H:$H,"SA",配置清单!$N:$N,"在岗",配置清单!$P:$P,"&lt;&gt;暂不胜任")</f>
        <v>0</v>
      </c>
      <c r="AD360" s="61" t="str">
        <f t="shared" si="278"/>
        <v>NA</v>
      </c>
      <c r="AE360" s="60">
        <f>COUNTIFS(配置清单!$G:$G,G360,配置清单!H:H,"MDE",配置清单!N:N,"在岗")</f>
        <v>0</v>
      </c>
      <c r="AF360" s="61" t="str">
        <f t="shared" si="279"/>
        <v>NA</v>
      </c>
      <c r="AG360" s="60">
        <f>COUNTIFS(配置清单!$G:$G,G360,配置清单!$H:$H,"MDE",配置清单!$N:$N,"在岗",配置清单!$P:$P,"&lt;&gt;暂不胜任")</f>
        <v>0</v>
      </c>
      <c r="AH360" s="61" t="str">
        <f t="shared" si="280"/>
        <v>NA</v>
      </c>
      <c r="AI360" s="62">
        <f>COUNTIFS(配置清单!G:G,G360,配置清单!H:H,"TPM",配置清单!N:N,"在岗")+COUNTIFS(配置清单!G:G,G360,配置清单!H:H,"TC",配置清单!N:N,"在岗")</f>
        <v>0</v>
      </c>
      <c r="AJ360" s="61" t="str">
        <f t="shared" si="281"/>
        <v>NA</v>
      </c>
      <c r="AK360" s="60">
        <f>COUNTIFS(配置清单!G:G,G360,配置清单!H:H,"TPM",配置清单!N:N,"在岗",配置清单!P:P,"&lt;&gt;暂不胜任")+COUNTIFS(配置清单!G:G,G360,配置清单!H:H,"TC",配置清单!N:N,"在岗",配置清单!P:P,"&lt;&gt;暂不胜任")</f>
        <v>0</v>
      </c>
      <c r="AL360" s="61" t="str">
        <f t="shared" si="282"/>
        <v>NA</v>
      </c>
      <c r="AM360" s="60">
        <f>COUNTIFS(配置清单!G:G,G360,配置清单!H:H,"TSE",配置清单!N:N,"在岗")</f>
        <v>0</v>
      </c>
      <c r="AN360" s="61" t="str">
        <f t="shared" si="283"/>
        <v>NA</v>
      </c>
      <c r="AO360" s="60">
        <f>COUNTIFS(配置清单!G:G,G360,配置清单!H:H,"TSE",配置清单!N:N,"在岗",配置清单!P:P,"&lt;&gt;暂不胜任")</f>
        <v>0</v>
      </c>
      <c r="AP360" s="61" t="str">
        <f t="shared" si="284"/>
        <v>NA</v>
      </c>
      <c r="AQ360" s="60">
        <f>COUNTIFS(配置清单!$G:$G,G360,配置清单!H:H,"QA",配置清单!N:N,"在岗")</f>
        <v>1</v>
      </c>
      <c r="AR360" s="61">
        <f t="shared" si="285"/>
        <v>1</v>
      </c>
      <c r="AS360" s="60">
        <f>COUNTIFS(配置清单!$G:$G,G360,配置清单!$H:$H,"QA",配置清单!$N:$N,"在岗",配置清单!$P:$P,"&lt;&gt;暂不胜任")</f>
        <v>0</v>
      </c>
      <c r="AT360" s="61">
        <f t="shared" si="286"/>
        <v>0</v>
      </c>
      <c r="AU360" s="60">
        <f>COUNTIFS(配置清单!G:G,规划及评估!G360,配置清单!H:H,"BA",配置清单!N:N,"在岗")</f>
        <v>0</v>
      </c>
      <c r="AV360" s="61" t="str">
        <f t="shared" si="287"/>
        <v>NA</v>
      </c>
      <c r="AW360" s="60">
        <f>COUNTIFS(配置清单!G:G,G360,配置清单!H:H,"BA",配置清单!N:N,"在岗",配置清单!P:P,"&lt;&gt;暂不胜任")</f>
        <v>0</v>
      </c>
      <c r="AX360" s="61" t="str">
        <f t="shared" si="288"/>
        <v>NA</v>
      </c>
      <c r="AY360" s="60">
        <f>COUNTIFS(配置清单!G:G,规划及评估!G360,配置清单!H:H,"IA",配置清单!N:N,"在岗")</f>
        <v>0</v>
      </c>
      <c r="AZ360" s="61" t="str">
        <f t="shared" si="289"/>
        <v>NA</v>
      </c>
      <c r="BA360" s="60">
        <f>COUNTIFS(配置清单!G:G,G360,配置清单!H:H,"IA",配置清单!N:N,"在岗",配置清单!P:P,"&lt;&gt;暂不胜任")</f>
        <v>0</v>
      </c>
      <c r="BB360" s="61" t="str">
        <f t="shared" si="290"/>
        <v>NA</v>
      </c>
      <c r="BC360" s="60">
        <f>COUNTIFS(配置清单!G:G,规划及评估!G360,配置清单!H:H,"产品经理",配置清单!N:N,"在岗")</f>
        <v>0</v>
      </c>
      <c r="BD360" s="61" t="str">
        <f t="shared" si="291"/>
        <v>NA</v>
      </c>
      <c r="BE360" s="60">
        <f>COUNTIFS(配置清单!G:G,G360,配置清单!H:H,"产品经理",配置清单!N:N,"在岗",配置清单!P:P,"&lt;&gt;暂不胜任")</f>
        <v>0</v>
      </c>
      <c r="BF360" s="61" t="str">
        <f t="shared" si="292"/>
        <v>NA</v>
      </c>
      <c r="BG360" s="63">
        <f t="shared" si="293"/>
        <v>2</v>
      </c>
      <c r="BH360" s="64">
        <f t="shared" si="294"/>
        <v>2</v>
      </c>
      <c r="BI360" s="64">
        <f t="shared" si="295"/>
        <v>2</v>
      </c>
      <c r="BJ360" s="64">
        <f t="shared" si="296"/>
        <v>0</v>
      </c>
      <c r="BK360" s="65">
        <f t="shared" si="297"/>
        <v>1</v>
      </c>
      <c r="BL360" s="66">
        <f t="shared" si="298"/>
        <v>0</v>
      </c>
      <c r="BM360" s="92">
        <f t="shared" si="299"/>
        <v>1</v>
      </c>
      <c r="BN360" s="92">
        <f t="shared" si="300"/>
        <v>0</v>
      </c>
      <c r="BO360" s="92">
        <f t="shared" si="301"/>
        <v>0</v>
      </c>
      <c r="BP360" s="92">
        <f t="shared" si="302"/>
        <v>0</v>
      </c>
      <c r="BQ360" s="92">
        <f t="shared" si="303"/>
        <v>0</v>
      </c>
      <c r="BR360" s="92">
        <f t="shared" si="304"/>
        <v>0</v>
      </c>
      <c r="BS360" s="92">
        <f t="shared" si="305"/>
        <v>0</v>
      </c>
      <c r="BT360" s="92">
        <f t="shared" si="306"/>
        <v>0</v>
      </c>
      <c r="BU360" s="92">
        <f t="shared" si="307"/>
        <v>0</v>
      </c>
      <c r="BV360" s="92">
        <f t="shared" si="308"/>
        <v>0</v>
      </c>
      <c r="BW360" s="92">
        <f t="shared" si="309"/>
        <v>1</v>
      </c>
      <c r="BX360" s="92">
        <f t="shared" si="310"/>
        <v>0</v>
      </c>
      <c r="BY360" s="92">
        <f t="shared" si="311"/>
        <v>0</v>
      </c>
      <c r="BZ360" s="92">
        <f t="shared" si="312"/>
        <v>0</v>
      </c>
      <c r="CA360" s="92">
        <f t="shared" si="313"/>
        <v>0</v>
      </c>
      <c r="CB360" s="92">
        <f t="shared" si="314"/>
        <v>0</v>
      </c>
      <c r="CC360" s="92">
        <f t="shared" si="315"/>
        <v>0</v>
      </c>
      <c r="CD360" s="92">
        <f t="shared" si="316"/>
        <v>0</v>
      </c>
    </row>
    <row r="361" spans="1:82" hidden="1">
      <c r="A361" s="34">
        <v>147</v>
      </c>
      <c r="B361" s="34" t="s">
        <v>954</v>
      </c>
      <c r="C361" s="34" t="s">
        <v>3993</v>
      </c>
      <c r="D361" s="34" t="s">
        <v>2089</v>
      </c>
      <c r="E361" s="34" t="s">
        <v>4525</v>
      </c>
      <c r="F361" s="34" t="s">
        <v>4727</v>
      </c>
      <c r="G361" s="34" t="s">
        <v>4728</v>
      </c>
      <c r="H361" s="34" t="s">
        <v>7</v>
      </c>
      <c r="I361" s="34" t="s">
        <v>7</v>
      </c>
      <c r="J361" s="34" t="s">
        <v>195</v>
      </c>
      <c r="K361" s="34" t="s">
        <v>34</v>
      </c>
      <c r="L361" s="34" t="s">
        <v>944</v>
      </c>
      <c r="M361" s="34" t="s">
        <v>4734</v>
      </c>
      <c r="N361" s="34">
        <v>1</v>
      </c>
      <c r="O361" s="34">
        <v>0</v>
      </c>
      <c r="P361" s="34">
        <v>0</v>
      </c>
      <c r="Q361" s="34">
        <v>0</v>
      </c>
      <c r="R361" s="34">
        <v>0</v>
      </c>
      <c r="S361" s="34">
        <v>1</v>
      </c>
      <c r="T361" s="34">
        <v>0</v>
      </c>
      <c r="U361" s="77">
        <v>0</v>
      </c>
      <c r="V361" s="34">
        <v>0</v>
      </c>
      <c r="W361" s="60">
        <f>COUNTIFS(配置清单!G:G,G361,配置清单!$H:$H,"PM",配置清单!$N:$N,"在岗")</f>
        <v>1</v>
      </c>
      <c r="X361" s="61">
        <f t="shared" si="275"/>
        <v>1</v>
      </c>
      <c r="Y361" s="60">
        <f>COUNTIFS(配置清单!$G:$G,G361,配置清单!$H:$H,"PM",配置清单!$N:$N,"在岗",配置清单!$P:$P,"&lt;&gt;暂不胜任")</f>
        <v>0</v>
      </c>
      <c r="Z361" s="61">
        <f t="shared" si="276"/>
        <v>0</v>
      </c>
      <c r="AA361" s="62">
        <f>COUNTIFS(配置清单!$G:$G,G361,配置清单!$H:$H,"SE",配置清单!$N:$N,"在岗")+COUNTIFS(配置清单!$G:$G,G361,配置清单!$H:$H,"SA",配置清单!$N:$N,"在岗")</f>
        <v>0</v>
      </c>
      <c r="AB361" s="61" t="str">
        <f t="shared" si="277"/>
        <v>NA</v>
      </c>
      <c r="AC361" s="60">
        <f>COUNTIFS(配置清单!$G:$G,G361,配置清单!$H:$H,"SE",配置清单!$N:$N,"在岗",配置清单!$P:$P,"&lt;&gt;暂不胜任")+COUNTIFS(配置清单!$G:$G,G361,配置清单!$H:$H,"SA",配置清单!$N:$N,"在岗",配置清单!$P:$P,"&lt;&gt;暂不胜任")</f>
        <v>0</v>
      </c>
      <c r="AD361" s="61" t="str">
        <f t="shared" si="278"/>
        <v>NA</v>
      </c>
      <c r="AE361" s="60">
        <f>COUNTIFS(配置清单!$G:$G,G361,配置清单!H:H,"MDE",配置清单!N:N,"在岗")</f>
        <v>0</v>
      </c>
      <c r="AF361" s="61" t="str">
        <f t="shared" si="279"/>
        <v>NA</v>
      </c>
      <c r="AG361" s="60">
        <f>COUNTIFS(配置清单!$G:$G,G361,配置清单!$H:$H,"MDE",配置清单!$N:$N,"在岗",配置清单!$P:$P,"&lt;&gt;暂不胜任")</f>
        <v>0</v>
      </c>
      <c r="AH361" s="61" t="str">
        <f t="shared" si="280"/>
        <v>NA</v>
      </c>
      <c r="AI361" s="62">
        <f>COUNTIFS(配置清单!G:G,G361,配置清单!H:H,"TPM",配置清单!N:N,"在岗")+COUNTIFS(配置清单!G:G,G361,配置清单!H:H,"TC",配置清单!N:N,"在岗")</f>
        <v>0</v>
      </c>
      <c r="AJ361" s="61" t="str">
        <f t="shared" si="281"/>
        <v>NA</v>
      </c>
      <c r="AK361" s="60">
        <f>COUNTIFS(配置清单!G:G,G361,配置清单!H:H,"TPM",配置清单!N:N,"在岗",配置清单!P:P,"&lt;&gt;暂不胜任")+COUNTIFS(配置清单!G:G,G361,配置清单!H:H,"TC",配置清单!N:N,"在岗",配置清单!P:P,"&lt;&gt;暂不胜任")</f>
        <v>0</v>
      </c>
      <c r="AL361" s="61" t="str">
        <f t="shared" si="282"/>
        <v>NA</v>
      </c>
      <c r="AM361" s="60">
        <f>COUNTIFS(配置清单!G:G,G361,配置清单!H:H,"TSE",配置清单!N:N,"在岗")</f>
        <v>0</v>
      </c>
      <c r="AN361" s="61" t="str">
        <f t="shared" si="283"/>
        <v>NA</v>
      </c>
      <c r="AO361" s="60">
        <f>COUNTIFS(配置清单!G:G,G361,配置清单!H:H,"TSE",配置清单!N:N,"在岗",配置清单!P:P,"&lt;&gt;暂不胜任")</f>
        <v>0</v>
      </c>
      <c r="AP361" s="61" t="str">
        <f t="shared" si="284"/>
        <v>NA</v>
      </c>
      <c r="AQ361" s="60">
        <f>COUNTIFS(配置清单!$G:$G,G361,配置清单!H:H,"QA",配置清单!N:N,"在岗")</f>
        <v>1</v>
      </c>
      <c r="AR361" s="61">
        <f t="shared" si="285"/>
        <v>1</v>
      </c>
      <c r="AS361" s="60">
        <f>COUNTIFS(配置清单!$G:$G,G361,配置清单!$H:$H,"QA",配置清单!$N:$N,"在岗",配置清单!$P:$P,"&lt;&gt;暂不胜任")</f>
        <v>0</v>
      </c>
      <c r="AT361" s="61">
        <f t="shared" si="286"/>
        <v>0</v>
      </c>
      <c r="AU361" s="60">
        <f>COUNTIFS(配置清单!G:G,规划及评估!G361,配置清单!H:H,"BA",配置清单!N:N,"在岗")</f>
        <v>0</v>
      </c>
      <c r="AV361" s="61" t="str">
        <f t="shared" si="287"/>
        <v>NA</v>
      </c>
      <c r="AW361" s="60">
        <f>COUNTIFS(配置清单!G:G,G361,配置清单!H:H,"BA",配置清单!N:N,"在岗",配置清单!P:P,"&lt;&gt;暂不胜任")</f>
        <v>0</v>
      </c>
      <c r="AX361" s="61" t="str">
        <f t="shared" si="288"/>
        <v>NA</v>
      </c>
      <c r="AY361" s="60">
        <f>COUNTIFS(配置清单!G:G,规划及评估!G361,配置清单!H:H,"IA",配置清单!N:N,"在岗")</f>
        <v>0</v>
      </c>
      <c r="AZ361" s="61" t="str">
        <f t="shared" si="289"/>
        <v>NA</v>
      </c>
      <c r="BA361" s="60">
        <f>COUNTIFS(配置清单!G:G,G361,配置清单!H:H,"IA",配置清单!N:N,"在岗",配置清单!P:P,"&lt;&gt;暂不胜任")</f>
        <v>0</v>
      </c>
      <c r="BB361" s="61" t="str">
        <f t="shared" si="290"/>
        <v>NA</v>
      </c>
      <c r="BC361" s="60">
        <f>COUNTIFS(配置清单!G:G,规划及评估!G361,配置清单!H:H,"产品经理",配置清单!N:N,"在岗")</f>
        <v>0</v>
      </c>
      <c r="BD361" s="61" t="str">
        <f t="shared" si="291"/>
        <v>NA</v>
      </c>
      <c r="BE361" s="60">
        <f>COUNTIFS(配置清单!G:G,G361,配置清单!H:H,"产品经理",配置清单!N:N,"在岗",配置清单!P:P,"&lt;&gt;暂不胜任")</f>
        <v>0</v>
      </c>
      <c r="BF361" s="61" t="str">
        <f t="shared" si="292"/>
        <v>NA</v>
      </c>
      <c r="BG361" s="63">
        <f t="shared" si="293"/>
        <v>2</v>
      </c>
      <c r="BH361" s="64">
        <f t="shared" si="294"/>
        <v>2</v>
      </c>
      <c r="BI361" s="64">
        <f t="shared" si="295"/>
        <v>2</v>
      </c>
      <c r="BJ361" s="64">
        <f t="shared" si="296"/>
        <v>0</v>
      </c>
      <c r="BK361" s="65">
        <f t="shared" si="297"/>
        <v>1</v>
      </c>
      <c r="BL361" s="66">
        <f t="shared" si="298"/>
        <v>0</v>
      </c>
      <c r="BM361" s="92">
        <f t="shared" si="299"/>
        <v>1</v>
      </c>
      <c r="BN361" s="92">
        <f t="shared" si="300"/>
        <v>0</v>
      </c>
      <c r="BO361" s="92">
        <f t="shared" si="301"/>
        <v>0</v>
      </c>
      <c r="BP361" s="92">
        <f t="shared" si="302"/>
        <v>0</v>
      </c>
      <c r="BQ361" s="92">
        <f t="shared" si="303"/>
        <v>0</v>
      </c>
      <c r="BR361" s="92">
        <f t="shared" si="304"/>
        <v>0</v>
      </c>
      <c r="BS361" s="92">
        <f t="shared" si="305"/>
        <v>0</v>
      </c>
      <c r="BT361" s="92">
        <f t="shared" si="306"/>
        <v>0</v>
      </c>
      <c r="BU361" s="92">
        <f t="shared" si="307"/>
        <v>0</v>
      </c>
      <c r="BV361" s="92">
        <f t="shared" si="308"/>
        <v>0</v>
      </c>
      <c r="BW361" s="92">
        <f t="shared" si="309"/>
        <v>1</v>
      </c>
      <c r="BX361" s="92">
        <f t="shared" si="310"/>
        <v>0</v>
      </c>
      <c r="BY361" s="92">
        <f t="shared" si="311"/>
        <v>0</v>
      </c>
      <c r="BZ361" s="92">
        <f t="shared" si="312"/>
        <v>0</v>
      </c>
      <c r="CA361" s="92">
        <f t="shared" si="313"/>
        <v>0</v>
      </c>
      <c r="CB361" s="92">
        <f t="shared" si="314"/>
        <v>0</v>
      </c>
      <c r="CC361" s="92">
        <f t="shared" si="315"/>
        <v>0</v>
      </c>
      <c r="CD361" s="92">
        <f t="shared" si="316"/>
        <v>0</v>
      </c>
    </row>
    <row r="362" spans="1:82" hidden="1">
      <c r="A362" s="34">
        <v>148</v>
      </c>
      <c r="B362" s="34" t="s">
        <v>954</v>
      </c>
      <c r="C362" s="34" t="s">
        <v>3993</v>
      </c>
      <c r="D362" s="34" t="s">
        <v>2089</v>
      </c>
      <c r="E362" s="34" t="s">
        <v>4525</v>
      </c>
      <c r="F362" s="34" t="s">
        <v>4729</v>
      </c>
      <c r="G362" s="34" t="s">
        <v>4730</v>
      </c>
      <c r="H362" s="34" t="s">
        <v>6</v>
      </c>
      <c r="I362" s="34" t="s">
        <v>7</v>
      </c>
      <c r="J362" s="34" t="s">
        <v>195</v>
      </c>
      <c r="K362" s="34" t="s">
        <v>34</v>
      </c>
      <c r="L362" s="34" t="s">
        <v>944</v>
      </c>
      <c r="M362" s="34" t="s">
        <v>4734</v>
      </c>
      <c r="N362" s="34">
        <v>1</v>
      </c>
      <c r="O362" s="34">
        <v>0</v>
      </c>
      <c r="P362" s="34">
        <v>0</v>
      </c>
      <c r="Q362" s="34">
        <v>0</v>
      </c>
      <c r="R362" s="34">
        <v>0</v>
      </c>
      <c r="S362" s="34">
        <v>1</v>
      </c>
      <c r="T362" s="34">
        <v>0</v>
      </c>
      <c r="U362" s="77">
        <v>0</v>
      </c>
      <c r="V362" s="34">
        <v>0</v>
      </c>
      <c r="W362" s="60">
        <f>COUNTIFS(配置清单!G:G,G362,配置清单!$H:$H,"PM",配置清单!$N:$N,"在岗")</f>
        <v>1</v>
      </c>
      <c r="X362" s="61">
        <f t="shared" si="275"/>
        <v>1</v>
      </c>
      <c r="Y362" s="60">
        <f>COUNTIFS(配置清单!$G:$G,G362,配置清单!$H:$H,"PM",配置清单!$N:$N,"在岗",配置清单!$P:$P,"&lt;&gt;暂不胜任")</f>
        <v>0</v>
      </c>
      <c r="Z362" s="61">
        <f t="shared" si="276"/>
        <v>0</v>
      </c>
      <c r="AA362" s="62">
        <f>COUNTIFS(配置清单!$G:$G,G362,配置清单!$H:$H,"SE",配置清单!$N:$N,"在岗")+COUNTIFS(配置清单!$G:$G,G362,配置清单!$H:$H,"SA",配置清单!$N:$N,"在岗")</f>
        <v>0</v>
      </c>
      <c r="AB362" s="61" t="str">
        <f t="shared" si="277"/>
        <v>NA</v>
      </c>
      <c r="AC362" s="60">
        <f>COUNTIFS(配置清单!$G:$G,G362,配置清单!$H:$H,"SE",配置清单!$N:$N,"在岗",配置清单!$P:$P,"&lt;&gt;暂不胜任")+COUNTIFS(配置清单!$G:$G,G362,配置清单!$H:$H,"SA",配置清单!$N:$N,"在岗",配置清单!$P:$P,"&lt;&gt;暂不胜任")</f>
        <v>0</v>
      </c>
      <c r="AD362" s="61" t="str">
        <f t="shared" si="278"/>
        <v>NA</v>
      </c>
      <c r="AE362" s="60">
        <f>COUNTIFS(配置清单!$G:$G,G362,配置清单!H:H,"MDE",配置清单!N:N,"在岗")</f>
        <v>0</v>
      </c>
      <c r="AF362" s="61" t="str">
        <f t="shared" si="279"/>
        <v>NA</v>
      </c>
      <c r="AG362" s="60">
        <f>COUNTIFS(配置清单!$G:$G,G362,配置清单!$H:$H,"MDE",配置清单!$N:$N,"在岗",配置清单!$P:$P,"&lt;&gt;暂不胜任")</f>
        <v>0</v>
      </c>
      <c r="AH362" s="61" t="str">
        <f t="shared" si="280"/>
        <v>NA</v>
      </c>
      <c r="AI362" s="62">
        <f>COUNTIFS(配置清单!G:G,G362,配置清单!H:H,"TPM",配置清单!N:N,"在岗")+COUNTIFS(配置清单!G:G,G362,配置清单!H:H,"TC",配置清单!N:N,"在岗")</f>
        <v>0</v>
      </c>
      <c r="AJ362" s="61" t="str">
        <f t="shared" si="281"/>
        <v>NA</v>
      </c>
      <c r="AK362" s="60">
        <f>COUNTIFS(配置清单!G:G,G362,配置清单!H:H,"TPM",配置清单!N:N,"在岗",配置清单!P:P,"&lt;&gt;暂不胜任")+COUNTIFS(配置清单!G:G,G362,配置清单!H:H,"TC",配置清单!N:N,"在岗",配置清单!P:P,"&lt;&gt;暂不胜任")</f>
        <v>0</v>
      </c>
      <c r="AL362" s="61" t="str">
        <f t="shared" si="282"/>
        <v>NA</v>
      </c>
      <c r="AM362" s="60">
        <f>COUNTIFS(配置清单!G:G,G362,配置清单!H:H,"TSE",配置清单!N:N,"在岗")</f>
        <v>0</v>
      </c>
      <c r="AN362" s="61" t="str">
        <f t="shared" si="283"/>
        <v>NA</v>
      </c>
      <c r="AO362" s="60">
        <f>COUNTIFS(配置清单!G:G,G362,配置清单!H:H,"TSE",配置清单!N:N,"在岗",配置清单!P:P,"&lt;&gt;暂不胜任")</f>
        <v>0</v>
      </c>
      <c r="AP362" s="61" t="str">
        <f t="shared" si="284"/>
        <v>NA</v>
      </c>
      <c r="AQ362" s="60">
        <f>COUNTIFS(配置清单!$G:$G,G362,配置清单!H:H,"QA",配置清单!N:N,"在岗")</f>
        <v>1</v>
      </c>
      <c r="AR362" s="61">
        <f t="shared" si="285"/>
        <v>1</v>
      </c>
      <c r="AS362" s="60">
        <f>COUNTIFS(配置清单!$G:$G,G362,配置清单!$H:$H,"QA",配置清单!$N:$N,"在岗",配置清单!$P:$P,"&lt;&gt;暂不胜任")</f>
        <v>0</v>
      </c>
      <c r="AT362" s="61">
        <f t="shared" si="286"/>
        <v>0</v>
      </c>
      <c r="AU362" s="60">
        <f>COUNTIFS(配置清单!G:G,规划及评估!G362,配置清单!H:H,"BA",配置清单!N:N,"在岗")</f>
        <v>0</v>
      </c>
      <c r="AV362" s="61" t="str">
        <f t="shared" si="287"/>
        <v>NA</v>
      </c>
      <c r="AW362" s="60">
        <f>COUNTIFS(配置清单!G:G,G362,配置清单!H:H,"BA",配置清单!N:N,"在岗",配置清单!P:P,"&lt;&gt;暂不胜任")</f>
        <v>0</v>
      </c>
      <c r="AX362" s="61" t="str">
        <f t="shared" si="288"/>
        <v>NA</v>
      </c>
      <c r="AY362" s="60">
        <f>COUNTIFS(配置清单!G:G,规划及评估!G362,配置清单!H:H,"IA",配置清单!N:N,"在岗")</f>
        <v>0</v>
      </c>
      <c r="AZ362" s="61" t="str">
        <f t="shared" si="289"/>
        <v>NA</v>
      </c>
      <c r="BA362" s="60">
        <f>COUNTIFS(配置清单!G:G,G362,配置清单!H:H,"IA",配置清单!N:N,"在岗",配置清单!P:P,"&lt;&gt;暂不胜任")</f>
        <v>0</v>
      </c>
      <c r="BB362" s="61" t="str">
        <f t="shared" si="290"/>
        <v>NA</v>
      </c>
      <c r="BC362" s="60">
        <f>COUNTIFS(配置清单!G:G,规划及评估!G362,配置清单!H:H,"产品经理",配置清单!N:N,"在岗")</f>
        <v>0</v>
      </c>
      <c r="BD362" s="61" t="str">
        <f t="shared" si="291"/>
        <v>NA</v>
      </c>
      <c r="BE362" s="60">
        <f>COUNTIFS(配置清单!G:G,G362,配置清单!H:H,"产品经理",配置清单!N:N,"在岗",配置清单!P:P,"&lt;&gt;暂不胜任")</f>
        <v>0</v>
      </c>
      <c r="BF362" s="61" t="str">
        <f t="shared" si="292"/>
        <v>NA</v>
      </c>
      <c r="BG362" s="63">
        <f t="shared" si="293"/>
        <v>2</v>
      </c>
      <c r="BH362" s="64">
        <f t="shared" si="294"/>
        <v>2</v>
      </c>
      <c r="BI362" s="64">
        <f t="shared" si="295"/>
        <v>2</v>
      </c>
      <c r="BJ362" s="64">
        <f t="shared" si="296"/>
        <v>0</v>
      </c>
      <c r="BK362" s="65">
        <f t="shared" si="297"/>
        <v>1</v>
      </c>
      <c r="BL362" s="66">
        <f t="shared" si="298"/>
        <v>0</v>
      </c>
      <c r="BM362" s="92">
        <f t="shared" si="299"/>
        <v>1</v>
      </c>
      <c r="BN362" s="92">
        <f t="shared" si="300"/>
        <v>0</v>
      </c>
      <c r="BO362" s="92">
        <f t="shared" si="301"/>
        <v>0</v>
      </c>
      <c r="BP362" s="92">
        <f t="shared" si="302"/>
        <v>0</v>
      </c>
      <c r="BQ362" s="92">
        <f t="shared" si="303"/>
        <v>0</v>
      </c>
      <c r="BR362" s="92">
        <f t="shared" si="304"/>
        <v>0</v>
      </c>
      <c r="BS362" s="92">
        <f t="shared" si="305"/>
        <v>0</v>
      </c>
      <c r="BT362" s="92">
        <f t="shared" si="306"/>
        <v>0</v>
      </c>
      <c r="BU362" s="92">
        <f t="shared" si="307"/>
        <v>0</v>
      </c>
      <c r="BV362" s="92">
        <f t="shared" si="308"/>
        <v>0</v>
      </c>
      <c r="BW362" s="92">
        <f t="shared" si="309"/>
        <v>1</v>
      </c>
      <c r="BX362" s="92">
        <f t="shared" si="310"/>
        <v>0</v>
      </c>
      <c r="BY362" s="92">
        <f t="shared" si="311"/>
        <v>0</v>
      </c>
      <c r="BZ362" s="92">
        <f t="shared" si="312"/>
        <v>0</v>
      </c>
      <c r="CA362" s="92">
        <f t="shared" si="313"/>
        <v>0</v>
      </c>
      <c r="CB362" s="92">
        <f t="shared" si="314"/>
        <v>0</v>
      </c>
      <c r="CC362" s="92">
        <f t="shared" si="315"/>
        <v>0</v>
      </c>
      <c r="CD362" s="92">
        <f t="shared" si="316"/>
        <v>0</v>
      </c>
    </row>
    <row r="363" spans="1:82" hidden="1">
      <c r="A363" s="34">
        <v>149</v>
      </c>
      <c r="B363" s="34" t="s">
        <v>954</v>
      </c>
      <c r="C363" s="34" t="s">
        <v>3993</v>
      </c>
      <c r="D363" s="34" t="s">
        <v>2089</v>
      </c>
      <c r="E363" s="34" t="s">
        <v>4525</v>
      </c>
      <c r="F363" s="34" t="s">
        <v>4731</v>
      </c>
      <c r="G363" s="34" t="s">
        <v>4732</v>
      </c>
      <c r="H363" s="34" t="s">
        <v>7</v>
      </c>
      <c r="I363" s="34" t="s">
        <v>7</v>
      </c>
      <c r="J363" s="34" t="s">
        <v>34</v>
      </c>
      <c r="K363" s="34" t="s">
        <v>34</v>
      </c>
      <c r="L363" s="34" t="s">
        <v>944</v>
      </c>
      <c r="M363" s="34" t="s">
        <v>4735</v>
      </c>
      <c r="N363" s="34">
        <v>1</v>
      </c>
      <c r="O363" s="34">
        <v>0</v>
      </c>
      <c r="P363" s="34">
        <v>0</v>
      </c>
      <c r="Q363" s="34">
        <v>0</v>
      </c>
      <c r="R363" s="34">
        <v>0</v>
      </c>
      <c r="S363" s="34">
        <v>1</v>
      </c>
      <c r="T363" s="34">
        <v>0</v>
      </c>
      <c r="U363" s="77">
        <v>0</v>
      </c>
      <c r="V363" s="34">
        <v>0</v>
      </c>
      <c r="W363" s="60">
        <f>COUNTIFS(配置清单!G:G,G363,配置清单!$H:$H,"PM",配置清单!$N:$N,"在岗")</f>
        <v>1</v>
      </c>
      <c r="X363" s="61">
        <f t="shared" si="275"/>
        <v>1</v>
      </c>
      <c r="Y363" s="60">
        <f>COUNTIFS(配置清单!$G:$G,G363,配置清单!$H:$H,"PM",配置清单!$N:$N,"在岗",配置清单!$P:$P,"&lt;&gt;暂不胜任")</f>
        <v>1</v>
      </c>
      <c r="Z363" s="61">
        <f t="shared" si="276"/>
        <v>1</v>
      </c>
      <c r="AA363" s="62">
        <f>COUNTIFS(配置清单!$G:$G,G363,配置清单!$H:$H,"SE",配置清单!$N:$N,"在岗")+COUNTIFS(配置清单!$G:$G,G363,配置清单!$H:$H,"SA",配置清单!$N:$N,"在岗")</f>
        <v>0</v>
      </c>
      <c r="AB363" s="61" t="str">
        <f t="shared" si="277"/>
        <v>NA</v>
      </c>
      <c r="AC363" s="60">
        <f>COUNTIFS(配置清单!$G:$G,G363,配置清单!$H:$H,"SE",配置清单!$N:$N,"在岗",配置清单!$P:$P,"&lt;&gt;暂不胜任")+COUNTIFS(配置清单!$G:$G,G363,配置清单!$H:$H,"SA",配置清单!$N:$N,"在岗",配置清单!$P:$P,"&lt;&gt;暂不胜任")</f>
        <v>0</v>
      </c>
      <c r="AD363" s="61" t="str">
        <f t="shared" si="278"/>
        <v>NA</v>
      </c>
      <c r="AE363" s="60">
        <f>COUNTIFS(配置清单!$G:$G,G363,配置清单!H:H,"MDE",配置清单!N:N,"在岗")</f>
        <v>0</v>
      </c>
      <c r="AF363" s="61" t="str">
        <f t="shared" si="279"/>
        <v>NA</v>
      </c>
      <c r="AG363" s="60">
        <f>COUNTIFS(配置清单!$G:$G,G363,配置清单!$H:$H,"MDE",配置清单!$N:$N,"在岗",配置清单!$P:$P,"&lt;&gt;暂不胜任")</f>
        <v>0</v>
      </c>
      <c r="AH363" s="61" t="str">
        <f t="shared" si="280"/>
        <v>NA</v>
      </c>
      <c r="AI363" s="62">
        <f>COUNTIFS(配置清单!G:G,G363,配置清单!H:H,"TPM",配置清单!N:N,"在岗")+COUNTIFS(配置清单!G:G,G363,配置清单!H:H,"TC",配置清单!N:N,"在岗")</f>
        <v>0</v>
      </c>
      <c r="AJ363" s="61" t="str">
        <f t="shared" si="281"/>
        <v>NA</v>
      </c>
      <c r="AK363" s="60">
        <f>COUNTIFS(配置清单!G:G,G363,配置清单!H:H,"TPM",配置清单!N:N,"在岗",配置清单!P:P,"&lt;&gt;暂不胜任")+COUNTIFS(配置清单!G:G,G363,配置清单!H:H,"TC",配置清单!N:N,"在岗",配置清单!P:P,"&lt;&gt;暂不胜任")</f>
        <v>0</v>
      </c>
      <c r="AL363" s="61" t="str">
        <f t="shared" si="282"/>
        <v>NA</v>
      </c>
      <c r="AM363" s="60">
        <f>COUNTIFS(配置清单!G:G,G363,配置清单!H:H,"TSE",配置清单!N:N,"在岗")</f>
        <v>0</v>
      </c>
      <c r="AN363" s="61" t="str">
        <f t="shared" si="283"/>
        <v>NA</v>
      </c>
      <c r="AO363" s="60">
        <f>COUNTIFS(配置清单!G:G,G363,配置清单!H:H,"TSE",配置清单!N:N,"在岗",配置清单!P:P,"&lt;&gt;暂不胜任")</f>
        <v>0</v>
      </c>
      <c r="AP363" s="61" t="str">
        <f t="shared" si="284"/>
        <v>NA</v>
      </c>
      <c r="AQ363" s="60">
        <f>COUNTIFS(配置清单!$G:$G,G363,配置清单!H:H,"QA",配置清单!N:N,"在岗")</f>
        <v>1</v>
      </c>
      <c r="AR363" s="61">
        <f t="shared" si="285"/>
        <v>1</v>
      </c>
      <c r="AS363" s="60">
        <f>COUNTIFS(配置清单!$G:$G,G363,配置清单!$H:$H,"QA",配置清单!$N:$N,"在岗",配置清单!$P:$P,"&lt;&gt;暂不胜任")</f>
        <v>0</v>
      </c>
      <c r="AT363" s="61">
        <f t="shared" si="286"/>
        <v>0</v>
      </c>
      <c r="AU363" s="60">
        <f>COUNTIFS(配置清单!G:G,规划及评估!G363,配置清单!H:H,"BA",配置清单!N:N,"在岗")</f>
        <v>0</v>
      </c>
      <c r="AV363" s="61" t="str">
        <f t="shared" si="287"/>
        <v>NA</v>
      </c>
      <c r="AW363" s="60">
        <f>COUNTIFS(配置清单!G:G,G363,配置清单!H:H,"BA",配置清单!N:N,"在岗",配置清单!P:P,"&lt;&gt;暂不胜任")</f>
        <v>0</v>
      </c>
      <c r="AX363" s="61" t="str">
        <f t="shared" si="288"/>
        <v>NA</v>
      </c>
      <c r="AY363" s="60">
        <f>COUNTIFS(配置清单!G:G,规划及评估!G363,配置清单!H:H,"IA",配置清单!N:N,"在岗")</f>
        <v>0</v>
      </c>
      <c r="AZ363" s="61" t="str">
        <f t="shared" si="289"/>
        <v>NA</v>
      </c>
      <c r="BA363" s="60">
        <f>COUNTIFS(配置清单!G:G,G363,配置清单!H:H,"IA",配置清单!N:N,"在岗",配置清单!P:P,"&lt;&gt;暂不胜任")</f>
        <v>0</v>
      </c>
      <c r="BB363" s="61" t="str">
        <f t="shared" si="290"/>
        <v>NA</v>
      </c>
      <c r="BC363" s="60">
        <f>COUNTIFS(配置清单!G:G,规划及评估!G363,配置清单!H:H,"产品经理",配置清单!N:N,"在岗")</f>
        <v>0</v>
      </c>
      <c r="BD363" s="61" t="str">
        <f t="shared" si="291"/>
        <v>NA</v>
      </c>
      <c r="BE363" s="60">
        <f>COUNTIFS(配置清单!G:G,G363,配置清单!H:H,"产品经理",配置清单!N:N,"在岗",配置清单!P:P,"&lt;&gt;暂不胜任")</f>
        <v>0</v>
      </c>
      <c r="BF363" s="61" t="str">
        <f t="shared" si="292"/>
        <v>NA</v>
      </c>
      <c r="BG363" s="63">
        <f t="shared" si="293"/>
        <v>2</v>
      </c>
      <c r="BH363" s="64">
        <f t="shared" si="294"/>
        <v>2</v>
      </c>
      <c r="BI363" s="64">
        <f t="shared" si="295"/>
        <v>2</v>
      </c>
      <c r="BJ363" s="64">
        <f t="shared" si="296"/>
        <v>1</v>
      </c>
      <c r="BK363" s="65">
        <f t="shared" si="297"/>
        <v>1</v>
      </c>
      <c r="BL363" s="66">
        <f t="shared" si="298"/>
        <v>0.5</v>
      </c>
      <c r="BM363" s="92">
        <f t="shared" si="299"/>
        <v>1</v>
      </c>
      <c r="BN363" s="92">
        <f t="shared" si="300"/>
        <v>1</v>
      </c>
      <c r="BO363" s="92">
        <f t="shared" si="301"/>
        <v>0</v>
      </c>
      <c r="BP363" s="92">
        <f t="shared" si="302"/>
        <v>0</v>
      </c>
      <c r="BQ363" s="92">
        <f t="shared" si="303"/>
        <v>0</v>
      </c>
      <c r="BR363" s="92">
        <f t="shared" si="304"/>
        <v>0</v>
      </c>
      <c r="BS363" s="92">
        <f t="shared" si="305"/>
        <v>0</v>
      </c>
      <c r="BT363" s="92">
        <f t="shared" si="306"/>
        <v>0</v>
      </c>
      <c r="BU363" s="92">
        <f t="shared" si="307"/>
        <v>0</v>
      </c>
      <c r="BV363" s="92">
        <f t="shared" si="308"/>
        <v>0</v>
      </c>
      <c r="BW363" s="92">
        <f t="shared" si="309"/>
        <v>1</v>
      </c>
      <c r="BX363" s="92">
        <f t="shared" si="310"/>
        <v>0</v>
      </c>
      <c r="BY363" s="92">
        <f t="shared" si="311"/>
        <v>0</v>
      </c>
      <c r="BZ363" s="92">
        <f t="shared" si="312"/>
        <v>0</v>
      </c>
      <c r="CA363" s="92">
        <f t="shared" si="313"/>
        <v>0</v>
      </c>
      <c r="CB363" s="92">
        <f t="shared" si="314"/>
        <v>0</v>
      </c>
      <c r="CC363" s="92">
        <f t="shared" si="315"/>
        <v>0</v>
      </c>
      <c r="CD363" s="92">
        <f t="shared" si="316"/>
        <v>0</v>
      </c>
    </row>
    <row r="364" spans="1:82" hidden="1">
      <c r="A364" s="34">
        <v>150</v>
      </c>
      <c r="B364" s="34" t="s">
        <v>954</v>
      </c>
      <c r="C364" s="34" t="s">
        <v>3993</v>
      </c>
      <c r="D364" s="34" t="s">
        <v>204</v>
      </c>
      <c r="E364" s="34" t="s">
        <v>208</v>
      </c>
      <c r="F364" s="34" t="s">
        <v>4736</v>
      </c>
      <c r="G364" s="34" t="s">
        <v>4737</v>
      </c>
      <c r="H364" s="34" t="s">
        <v>7</v>
      </c>
      <c r="I364" s="34" t="s">
        <v>7</v>
      </c>
      <c r="J364" s="34" t="s">
        <v>34</v>
      </c>
      <c r="K364" s="34" t="s">
        <v>34</v>
      </c>
      <c r="L364" s="34" t="s">
        <v>5133</v>
      </c>
      <c r="M364" s="34" t="s">
        <v>4872</v>
      </c>
      <c r="N364" s="34">
        <v>1</v>
      </c>
      <c r="O364" s="34">
        <v>1</v>
      </c>
      <c r="P364" s="34">
        <v>1</v>
      </c>
      <c r="Q364" s="34">
        <v>0</v>
      </c>
      <c r="R364" s="34">
        <v>1</v>
      </c>
      <c r="S364" s="34">
        <v>1</v>
      </c>
      <c r="T364" s="34">
        <v>0</v>
      </c>
      <c r="U364" s="77">
        <v>0</v>
      </c>
      <c r="V364" s="34">
        <v>0</v>
      </c>
      <c r="W364" s="60">
        <f>COUNTIFS(配置清单!G:G,G364,配置清单!$H:$H,"PM",配置清单!$N:$N,"在岗")</f>
        <v>1</v>
      </c>
      <c r="X364" s="61">
        <f t="shared" si="275"/>
        <v>1</v>
      </c>
      <c r="Y364" s="60">
        <f>COUNTIFS(配置清单!$G:$G,G364,配置清单!$H:$H,"PM",配置清单!$N:$N,"在岗",配置清单!$P:$P,"&lt;&gt;暂不胜任")</f>
        <v>1</v>
      </c>
      <c r="Z364" s="61">
        <f t="shared" si="276"/>
        <v>1</v>
      </c>
      <c r="AA364" s="62">
        <f>COUNTIFS(配置清单!$G:$G,G364,配置清单!$H:$H,"SE",配置清单!$N:$N,"在岗")+COUNTIFS(配置清单!$G:$G,G364,配置清单!$H:$H,"SA",配置清单!$N:$N,"在岗")</f>
        <v>2</v>
      </c>
      <c r="AB364" s="61">
        <f t="shared" si="277"/>
        <v>1</v>
      </c>
      <c r="AC364" s="60">
        <f>COUNTIFS(配置清单!$G:$G,G364,配置清单!$H:$H,"SE",配置清单!$N:$N,"在岗",配置清单!$P:$P,"&lt;&gt;暂不胜任")+COUNTIFS(配置清单!$G:$G,G364,配置清单!$H:$H,"SA",配置清单!$N:$N,"在岗",配置清单!$P:$P,"&lt;&gt;暂不胜任")</f>
        <v>0</v>
      </c>
      <c r="AD364" s="61">
        <f t="shared" si="278"/>
        <v>0</v>
      </c>
      <c r="AE364" s="60">
        <f>COUNTIFS(配置清单!$G:$G,G364,配置清单!H:H,"MDE",配置清单!N:N,"在岗")</f>
        <v>4</v>
      </c>
      <c r="AF364" s="61">
        <f t="shared" si="279"/>
        <v>1</v>
      </c>
      <c r="AG364" s="60">
        <f>COUNTIFS(配置清单!$G:$G,G364,配置清单!$H:$H,"MDE",配置清单!$N:$N,"在岗",配置清单!$P:$P,"&lt;&gt;暂不胜任")</f>
        <v>0</v>
      </c>
      <c r="AH364" s="61">
        <f t="shared" si="280"/>
        <v>0</v>
      </c>
      <c r="AI364" s="62">
        <f>COUNTIFS(配置清单!G:G,G364,配置清单!H:H,"TPM",配置清单!N:N,"在岗")+COUNTIFS(配置清单!G:G,G364,配置清单!H:H,"TC",配置清单!N:N,"在岗")</f>
        <v>0</v>
      </c>
      <c r="AJ364" s="61" t="str">
        <f t="shared" si="281"/>
        <v>NA</v>
      </c>
      <c r="AK364" s="60">
        <f>COUNTIFS(配置清单!G:G,G364,配置清单!H:H,"TPM",配置清单!N:N,"在岗",配置清单!P:P,"&lt;&gt;暂不胜任")+COUNTIFS(配置清单!G:G,G364,配置清单!H:H,"TC",配置清单!N:N,"在岗",配置清单!P:P,"&lt;&gt;暂不胜任")</f>
        <v>0</v>
      </c>
      <c r="AL364" s="61" t="str">
        <f t="shared" si="282"/>
        <v>NA</v>
      </c>
      <c r="AM364" s="60">
        <f>COUNTIFS(配置清单!G:G,G364,配置清单!H:H,"TSE",配置清单!N:N,"在岗")</f>
        <v>1</v>
      </c>
      <c r="AN364" s="61">
        <f t="shared" si="283"/>
        <v>1</v>
      </c>
      <c r="AO364" s="60">
        <f>COUNTIFS(配置清单!G:G,G364,配置清单!H:H,"TSE",配置清单!N:N,"在岗",配置清单!P:P,"&lt;&gt;暂不胜任")</f>
        <v>0</v>
      </c>
      <c r="AP364" s="61">
        <f t="shared" si="284"/>
        <v>0</v>
      </c>
      <c r="AQ364" s="60">
        <f>COUNTIFS(配置清单!$G:$G,G364,配置清单!H:H,"QA",配置清单!N:N,"在岗")</f>
        <v>1</v>
      </c>
      <c r="AR364" s="61">
        <f t="shared" si="285"/>
        <v>1</v>
      </c>
      <c r="AS364" s="60">
        <f>COUNTIFS(配置清单!$G:$G,G364,配置清单!$H:$H,"QA",配置清单!$N:$N,"在岗",配置清单!$P:$P,"&lt;&gt;暂不胜任")</f>
        <v>1</v>
      </c>
      <c r="AT364" s="61">
        <f t="shared" si="286"/>
        <v>1</v>
      </c>
      <c r="AU364" s="60">
        <f>COUNTIFS(配置清单!G:G,规划及评估!G364,配置清单!H:H,"BA",配置清单!N:N,"在岗")</f>
        <v>0</v>
      </c>
      <c r="AV364" s="61" t="str">
        <f t="shared" si="287"/>
        <v>NA</v>
      </c>
      <c r="AW364" s="60">
        <f>COUNTIFS(配置清单!G:G,G364,配置清单!H:H,"BA",配置清单!N:N,"在岗",配置清单!P:P,"&lt;&gt;暂不胜任")</f>
        <v>0</v>
      </c>
      <c r="AX364" s="61" t="str">
        <f t="shared" si="288"/>
        <v>NA</v>
      </c>
      <c r="AY364" s="60">
        <f>COUNTIFS(配置清单!G:G,规划及评估!G364,配置清单!H:H,"IA",配置清单!N:N,"在岗")</f>
        <v>0</v>
      </c>
      <c r="AZ364" s="61" t="str">
        <f t="shared" si="289"/>
        <v>NA</v>
      </c>
      <c r="BA364" s="60">
        <f>COUNTIFS(配置清单!G:G,G364,配置清单!H:H,"IA",配置清单!N:N,"在岗",配置清单!P:P,"&lt;&gt;暂不胜任")</f>
        <v>0</v>
      </c>
      <c r="BB364" s="61" t="str">
        <f t="shared" si="290"/>
        <v>NA</v>
      </c>
      <c r="BC364" s="60">
        <f>COUNTIFS(配置清单!G:G,规划及评估!G364,配置清单!H:H,"产品经理",配置清单!N:N,"在岗")</f>
        <v>0</v>
      </c>
      <c r="BD364" s="61" t="str">
        <f t="shared" si="291"/>
        <v>NA</v>
      </c>
      <c r="BE364" s="60">
        <f>COUNTIFS(配置清单!G:G,G364,配置清单!H:H,"产品经理",配置清单!N:N,"在岗",配置清单!P:P,"&lt;&gt;暂不胜任")</f>
        <v>0</v>
      </c>
      <c r="BF364" s="61" t="str">
        <f t="shared" si="292"/>
        <v>NA</v>
      </c>
      <c r="BG364" s="63">
        <f t="shared" si="293"/>
        <v>5</v>
      </c>
      <c r="BH364" s="64">
        <f t="shared" si="294"/>
        <v>9</v>
      </c>
      <c r="BI364" s="64">
        <f t="shared" si="295"/>
        <v>5</v>
      </c>
      <c r="BJ364" s="64">
        <f t="shared" si="296"/>
        <v>2</v>
      </c>
      <c r="BK364" s="65">
        <f t="shared" si="297"/>
        <v>1</v>
      </c>
      <c r="BL364" s="66">
        <f t="shared" si="298"/>
        <v>0.4</v>
      </c>
      <c r="BM364" s="92">
        <f t="shared" si="299"/>
        <v>1</v>
      </c>
      <c r="BN364" s="92">
        <f t="shared" si="300"/>
        <v>1</v>
      </c>
      <c r="BO364" s="92">
        <f t="shared" si="301"/>
        <v>1</v>
      </c>
      <c r="BP364" s="92">
        <f t="shared" si="302"/>
        <v>0</v>
      </c>
      <c r="BQ364" s="92">
        <f t="shared" si="303"/>
        <v>1</v>
      </c>
      <c r="BR364" s="92">
        <f t="shared" si="304"/>
        <v>0</v>
      </c>
      <c r="BS364" s="92">
        <f t="shared" si="305"/>
        <v>0</v>
      </c>
      <c r="BT364" s="92">
        <f t="shared" si="306"/>
        <v>0</v>
      </c>
      <c r="BU364" s="92">
        <f t="shared" si="307"/>
        <v>1</v>
      </c>
      <c r="BV364" s="92">
        <f t="shared" si="308"/>
        <v>0</v>
      </c>
      <c r="BW364" s="92">
        <f t="shared" si="309"/>
        <v>1</v>
      </c>
      <c r="BX364" s="92">
        <f t="shared" si="310"/>
        <v>1</v>
      </c>
      <c r="BY364" s="92">
        <f t="shared" si="311"/>
        <v>0</v>
      </c>
      <c r="BZ364" s="92">
        <f t="shared" si="312"/>
        <v>0</v>
      </c>
      <c r="CA364" s="92">
        <f t="shared" si="313"/>
        <v>0</v>
      </c>
      <c r="CB364" s="92">
        <f t="shared" si="314"/>
        <v>0</v>
      </c>
      <c r="CC364" s="92">
        <f t="shared" si="315"/>
        <v>0</v>
      </c>
      <c r="CD364" s="92">
        <f t="shared" si="316"/>
        <v>0</v>
      </c>
    </row>
    <row r="365" spans="1:82" hidden="1">
      <c r="A365" s="34">
        <v>151</v>
      </c>
      <c r="B365" s="34" t="s">
        <v>954</v>
      </c>
      <c r="C365" s="34" t="s">
        <v>3993</v>
      </c>
      <c r="D365" s="34" t="s">
        <v>204</v>
      </c>
      <c r="E365" s="34" t="s">
        <v>208</v>
      </c>
      <c r="F365" s="34" t="s">
        <v>4672</v>
      </c>
      <c r="G365" s="34" t="s">
        <v>4776</v>
      </c>
      <c r="H365" s="34" t="s">
        <v>7</v>
      </c>
      <c r="I365" s="34" t="s">
        <v>7</v>
      </c>
      <c r="J365" s="34" t="s">
        <v>34</v>
      </c>
      <c r="K365" s="34" t="s">
        <v>34</v>
      </c>
      <c r="L365" s="34" t="s">
        <v>5133</v>
      </c>
      <c r="M365" s="34" t="s">
        <v>4872</v>
      </c>
      <c r="N365" s="34">
        <v>1</v>
      </c>
      <c r="O365" s="34">
        <v>1</v>
      </c>
      <c r="P365" s="34">
        <v>1</v>
      </c>
      <c r="Q365" s="34">
        <v>0</v>
      </c>
      <c r="R365" s="34">
        <v>1</v>
      </c>
      <c r="S365" s="34">
        <v>1</v>
      </c>
      <c r="T365" s="34">
        <v>0</v>
      </c>
      <c r="U365" s="77">
        <v>0</v>
      </c>
      <c r="V365" s="34">
        <v>0</v>
      </c>
      <c r="W365" s="60">
        <f>COUNTIFS(配置清单!G:G,G365,配置清单!$H:$H,"PM",配置清单!$N:$N,"在岗")</f>
        <v>1</v>
      </c>
      <c r="X365" s="61">
        <f t="shared" si="275"/>
        <v>1</v>
      </c>
      <c r="Y365" s="60">
        <f>COUNTIFS(配置清单!$G:$G,G365,配置清单!$H:$H,"PM",配置清单!$N:$N,"在岗",配置清单!$P:$P,"&lt;&gt;暂不胜任")</f>
        <v>0</v>
      </c>
      <c r="Z365" s="61">
        <f t="shared" si="276"/>
        <v>0</v>
      </c>
      <c r="AA365" s="62">
        <f>COUNTIFS(配置清单!$G:$G,G365,配置清单!$H:$H,"SE",配置清单!$N:$N,"在岗")+COUNTIFS(配置清单!$G:$G,G365,配置清单!$H:$H,"SA",配置清单!$N:$N,"在岗")</f>
        <v>1</v>
      </c>
      <c r="AB365" s="61">
        <f t="shared" si="277"/>
        <v>1</v>
      </c>
      <c r="AC365" s="60">
        <f>COUNTIFS(配置清单!$G:$G,G365,配置清单!$H:$H,"SE",配置清单!$N:$N,"在岗",配置清单!$P:$P,"&lt;&gt;暂不胜任")+COUNTIFS(配置清单!$G:$G,G365,配置清单!$H:$H,"SA",配置清单!$N:$N,"在岗",配置清单!$P:$P,"&lt;&gt;暂不胜任")</f>
        <v>0</v>
      </c>
      <c r="AD365" s="61">
        <f t="shared" si="278"/>
        <v>0</v>
      </c>
      <c r="AE365" s="60">
        <f>COUNTIFS(配置清单!$G:$G,G365,配置清单!H:H,"MDE",配置清单!N:N,"在岗")</f>
        <v>2</v>
      </c>
      <c r="AF365" s="61">
        <f t="shared" si="279"/>
        <v>1</v>
      </c>
      <c r="AG365" s="60">
        <f>COUNTIFS(配置清单!$G:$G,G365,配置清单!$H:$H,"MDE",配置清单!$N:$N,"在岗",配置清单!$P:$P,"&lt;&gt;暂不胜任")</f>
        <v>0</v>
      </c>
      <c r="AH365" s="61">
        <f t="shared" si="280"/>
        <v>0</v>
      </c>
      <c r="AI365" s="62">
        <f>COUNTIFS(配置清单!G:G,G365,配置清单!H:H,"TPM",配置清单!N:N,"在岗")+COUNTIFS(配置清单!G:G,G365,配置清单!H:H,"TC",配置清单!N:N,"在岗")</f>
        <v>0</v>
      </c>
      <c r="AJ365" s="61" t="str">
        <f t="shared" si="281"/>
        <v>NA</v>
      </c>
      <c r="AK365" s="60">
        <f>COUNTIFS(配置清单!G:G,G365,配置清单!H:H,"TPM",配置清单!N:N,"在岗",配置清单!P:P,"&lt;&gt;暂不胜任")+COUNTIFS(配置清单!G:G,G365,配置清单!H:H,"TC",配置清单!N:N,"在岗",配置清单!P:P,"&lt;&gt;暂不胜任")</f>
        <v>0</v>
      </c>
      <c r="AL365" s="61" t="str">
        <f t="shared" si="282"/>
        <v>NA</v>
      </c>
      <c r="AM365" s="60">
        <f>COUNTIFS(配置清单!G:G,G365,配置清单!H:H,"TSE",配置清单!N:N,"在岗")</f>
        <v>1</v>
      </c>
      <c r="AN365" s="61">
        <f t="shared" si="283"/>
        <v>1</v>
      </c>
      <c r="AO365" s="60">
        <f>COUNTIFS(配置清单!G:G,G365,配置清单!H:H,"TSE",配置清单!N:N,"在岗",配置清单!P:P,"&lt;&gt;暂不胜任")</f>
        <v>0</v>
      </c>
      <c r="AP365" s="61">
        <f t="shared" si="284"/>
        <v>0</v>
      </c>
      <c r="AQ365" s="60">
        <f>COUNTIFS(配置清单!$G:$G,G365,配置清单!H:H,"QA",配置清单!N:N,"在岗")</f>
        <v>1</v>
      </c>
      <c r="AR365" s="61">
        <f t="shared" si="285"/>
        <v>1</v>
      </c>
      <c r="AS365" s="60">
        <f>COUNTIFS(配置清单!$G:$G,G365,配置清单!$H:$H,"QA",配置清单!$N:$N,"在岗",配置清单!$P:$P,"&lt;&gt;暂不胜任")</f>
        <v>1</v>
      </c>
      <c r="AT365" s="61">
        <f t="shared" si="286"/>
        <v>1</v>
      </c>
      <c r="AU365" s="60">
        <f>COUNTIFS(配置清单!G:G,规划及评估!G365,配置清单!H:H,"BA",配置清单!N:N,"在岗")</f>
        <v>0</v>
      </c>
      <c r="AV365" s="61" t="str">
        <f t="shared" si="287"/>
        <v>NA</v>
      </c>
      <c r="AW365" s="60">
        <f>COUNTIFS(配置清单!G:G,G365,配置清单!H:H,"BA",配置清单!N:N,"在岗",配置清单!P:P,"&lt;&gt;暂不胜任")</f>
        <v>0</v>
      </c>
      <c r="AX365" s="61" t="str">
        <f t="shared" si="288"/>
        <v>NA</v>
      </c>
      <c r="AY365" s="60">
        <f>COUNTIFS(配置清单!G:G,规划及评估!G365,配置清单!H:H,"IA",配置清单!N:N,"在岗")</f>
        <v>0</v>
      </c>
      <c r="AZ365" s="61" t="str">
        <f t="shared" si="289"/>
        <v>NA</v>
      </c>
      <c r="BA365" s="60">
        <f>COUNTIFS(配置清单!G:G,G365,配置清单!H:H,"IA",配置清单!N:N,"在岗",配置清单!P:P,"&lt;&gt;暂不胜任")</f>
        <v>0</v>
      </c>
      <c r="BB365" s="61" t="str">
        <f t="shared" si="290"/>
        <v>NA</v>
      </c>
      <c r="BC365" s="60">
        <f>COUNTIFS(配置清单!G:G,规划及评估!G365,配置清单!H:H,"产品经理",配置清单!N:N,"在岗")</f>
        <v>0</v>
      </c>
      <c r="BD365" s="61" t="str">
        <f t="shared" si="291"/>
        <v>NA</v>
      </c>
      <c r="BE365" s="60">
        <f>COUNTIFS(配置清单!G:G,G365,配置清单!H:H,"产品经理",配置清单!N:N,"在岗",配置清单!P:P,"&lt;&gt;暂不胜任")</f>
        <v>0</v>
      </c>
      <c r="BF365" s="61" t="str">
        <f t="shared" si="292"/>
        <v>NA</v>
      </c>
      <c r="BG365" s="63">
        <f t="shared" si="293"/>
        <v>5</v>
      </c>
      <c r="BH365" s="64">
        <f t="shared" si="294"/>
        <v>6</v>
      </c>
      <c r="BI365" s="64">
        <f t="shared" si="295"/>
        <v>5</v>
      </c>
      <c r="BJ365" s="64">
        <f t="shared" si="296"/>
        <v>1</v>
      </c>
      <c r="BK365" s="65">
        <f t="shared" si="297"/>
        <v>1</v>
      </c>
      <c r="BL365" s="66">
        <f t="shared" si="298"/>
        <v>0.2</v>
      </c>
      <c r="BM365" s="92">
        <f t="shared" si="299"/>
        <v>1</v>
      </c>
      <c r="BN365" s="92">
        <f t="shared" si="300"/>
        <v>0</v>
      </c>
      <c r="BO365" s="92">
        <f t="shared" si="301"/>
        <v>1</v>
      </c>
      <c r="BP365" s="92">
        <f t="shared" si="302"/>
        <v>0</v>
      </c>
      <c r="BQ365" s="92">
        <f t="shared" si="303"/>
        <v>1</v>
      </c>
      <c r="BR365" s="92">
        <f t="shared" si="304"/>
        <v>0</v>
      </c>
      <c r="BS365" s="92">
        <f t="shared" si="305"/>
        <v>0</v>
      </c>
      <c r="BT365" s="92">
        <f t="shared" si="306"/>
        <v>0</v>
      </c>
      <c r="BU365" s="92">
        <f t="shared" si="307"/>
        <v>1</v>
      </c>
      <c r="BV365" s="92">
        <f t="shared" si="308"/>
        <v>0</v>
      </c>
      <c r="BW365" s="92">
        <f t="shared" si="309"/>
        <v>1</v>
      </c>
      <c r="BX365" s="92">
        <f t="shared" si="310"/>
        <v>1</v>
      </c>
      <c r="BY365" s="92">
        <f t="shared" si="311"/>
        <v>0</v>
      </c>
      <c r="BZ365" s="92">
        <f t="shared" si="312"/>
        <v>0</v>
      </c>
      <c r="CA365" s="92">
        <f t="shared" si="313"/>
        <v>0</v>
      </c>
      <c r="CB365" s="92">
        <f t="shared" si="314"/>
        <v>0</v>
      </c>
      <c r="CC365" s="92">
        <f t="shared" si="315"/>
        <v>0</v>
      </c>
      <c r="CD365" s="92">
        <f t="shared" si="316"/>
        <v>0</v>
      </c>
    </row>
    <row r="366" spans="1:82" hidden="1">
      <c r="A366" s="34">
        <v>152</v>
      </c>
      <c r="B366" s="34" t="s">
        <v>954</v>
      </c>
      <c r="C366" s="34" t="s">
        <v>3993</v>
      </c>
      <c r="D366" s="34" t="s">
        <v>204</v>
      </c>
      <c r="E366" s="34" t="s">
        <v>208</v>
      </c>
      <c r="F366" s="34" t="s">
        <v>4651</v>
      </c>
      <c r="G366" s="34" t="s">
        <v>4782</v>
      </c>
      <c r="H366" s="34" t="s">
        <v>7</v>
      </c>
      <c r="I366" s="34" t="s">
        <v>7</v>
      </c>
      <c r="J366" s="34" t="s">
        <v>34</v>
      </c>
      <c r="K366" s="34" t="s">
        <v>34</v>
      </c>
      <c r="L366" s="34" t="s">
        <v>5133</v>
      </c>
      <c r="M366" s="34" t="s">
        <v>4872</v>
      </c>
      <c r="N366" s="34">
        <v>1</v>
      </c>
      <c r="O366" s="34">
        <v>1</v>
      </c>
      <c r="P366" s="34">
        <v>1</v>
      </c>
      <c r="Q366" s="34">
        <v>0</v>
      </c>
      <c r="R366" s="34">
        <v>1</v>
      </c>
      <c r="S366" s="34">
        <v>1</v>
      </c>
      <c r="T366" s="34">
        <v>0</v>
      </c>
      <c r="U366" s="77">
        <v>0</v>
      </c>
      <c r="V366" s="34">
        <v>0</v>
      </c>
      <c r="W366" s="60">
        <f>COUNTIFS(配置清单!G:G,G366,配置清单!$H:$H,"PM",配置清单!$N:$N,"在岗")</f>
        <v>1</v>
      </c>
      <c r="X366" s="61">
        <f t="shared" si="275"/>
        <v>1</v>
      </c>
      <c r="Y366" s="60">
        <f>COUNTIFS(配置清单!$G:$G,G366,配置清单!$H:$H,"PM",配置清单!$N:$N,"在岗",配置清单!$P:$P,"&lt;&gt;暂不胜任")</f>
        <v>1</v>
      </c>
      <c r="Z366" s="61">
        <f t="shared" si="276"/>
        <v>1</v>
      </c>
      <c r="AA366" s="62">
        <f>COUNTIFS(配置清单!$G:$G,G366,配置清单!$H:$H,"SE",配置清单!$N:$N,"在岗")+COUNTIFS(配置清单!$G:$G,G366,配置清单!$H:$H,"SA",配置清单!$N:$N,"在岗")</f>
        <v>1</v>
      </c>
      <c r="AB366" s="61">
        <f t="shared" si="277"/>
        <v>1</v>
      </c>
      <c r="AC366" s="60">
        <f>COUNTIFS(配置清单!$G:$G,G366,配置清单!$H:$H,"SE",配置清单!$N:$N,"在岗",配置清单!$P:$P,"&lt;&gt;暂不胜任")+COUNTIFS(配置清单!$G:$G,G366,配置清单!$H:$H,"SA",配置清单!$N:$N,"在岗",配置清单!$P:$P,"&lt;&gt;暂不胜任")</f>
        <v>1</v>
      </c>
      <c r="AD366" s="61">
        <f t="shared" si="278"/>
        <v>1</v>
      </c>
      <c r="AE366" s="60">
        <f>COUNTIFS(配置清单!$G:$G,G366,配置清单!H:H,"MDE",配置清单!N:N,"在岗")</f>
        <v>3</v>
      </c>
      <c r="AF366" s="61">
        <f t="shared" si="279"/>
        <v>1</v>
      </c>
      <c r="AG366" s="60">
        <f>COUNTIFS(配置清单!$G:$G,G366,配置清单!$H:$H,"MDE",配置清单!$N:$N,"在岗",配置清单!$P:$P,"&lt;&gt;暂不胜任")</f>
        <v>0</v>
      </c>
      <c r="AH366" s="61">
        <f t="shared" si="280"/>
        <v>0</v>
      </c>
      <c r="AI366" s="62">
        <f>COUNTIFS(配置清单!G:G,G366,配置清单!H:H,"TPM",配置清单!N:N,"在岗")+COUNTIFS(配置清单!G:G,G366,配置清单!H:H,"TC",配置清单!N:N,"在岗")</f>
        <v>0</v>
      </c>
      <c r="AJ366" s="61" t="str">
        <f t="shared" si="281"/>
        <v>NA</v>
      </c>
      <c r="AK366" s="60">
        <f>COUNTIFS(配置清单!G:G,G366,配置清单!H:H,"TPM",配置清单!N:N,"在岗",配置清单!P:P,"&lt;&gt;暂不胜任")+COUNTIFS(配置清单!G:G,G366,配置清单!H:H,"TC",配置清单!N:N,"在岗",配置清单!P:P,"&lt;&gt;暂不胜任")</f>
        <v>0</v>
      </c>
      <c r="AL366" s="61" t="str">
        <f t="shared" si="282"/>
        <v>NA</v>
      </c>
      <c r="AM366" s="60">
        <f>COUNTIFS(配置清单!G:G,G366,配置清单!H:H,"TSE",配置清单!N:N,"在岗")</f>
        <v>0</v>
      </c>
      <c r="AN366" s="61">
        <f t="shared" si="283"/>
        <v>0</v>
      </c>
      <c r="AO366" s="60">
        <f>COUNTIFS(配置清单!G:G,G366,配置清单!H:H,"TSE",配置清单!N:N,"在岗",配置清单!P:P,"&lt;&gt;暂不胜任")</f>
        <v>0</v>
      </c>
      <c r="AP366" s="61">
        <f t="shared" si="284"/>
        <v>0</v>
      </c>
      <c r="AQ366" s="60">
        <f>COUNTIFS(配置清单!$G:$G,G366,配置清单!H:H,"QA",配置清单!N:N,"在岗")</f>
        <v>1</v>
      </c>
      <c r="AR366" s="61">
        <f t="shared" si="285"/>
        <v>1</v>
      </c>
      <c r="AS366" s="60">
        <f>COUNTIFS(配置清单!$G:$G,G366,配置清单!$H:$H,"QA",配置清单!$N:$N,"在岗",配置清单!$P:$P,"&lt;&gt;暂不胜任")</f>
        <v>1</v>
      </c>
      <c r="AT366" s="61">
        <f t="shared" si="286"/>
        <v>1</v>
      </c>
      <c r="AU366" s="60">
        <f>COUNTIFS(配置清单!G:G,规划及评估!G366,配置清单!H:H,"BA",配置清单!N:N,"在岗")</f>
        <v>0</v>
      </c>
      <c r="AV366" s="61" t="str">
        <f t="shared" si="287"/>
        <v>NA</v>
      </c>
      <c r="AW366" s="60">
        <f>COUNTIFS(配置清单!G:G,G366,配置清单!H:H,"BA",配置清单!N:N,"在岗",配置清单!P:P,"&lt;&gt;暂不胜任")</f>
        <v>0</v>
      </c>
      <c r="AX366" s="61" t="str">
        <f t="shared" si="288"/>
        <v>NA</v>
      </c>
      <c r="AY366" s="60">
        <f>COUNTIFS(配置清单!G:G,规划及评估!G366,配置清单!H:H,"IA",配置清单!N:N,"在岗")</f>
        <v>0</v>
      </c>
      <c r="AZ366" s="61" t="str">
        <f t="shared" si="289"/>
        <v>NA</v>
      </c>
      <c r="BA366" s="60">
        <f>COUNTIFS(配置清单!G:G,G366,配置清单!H:H,"IA",配置清单!N:N,"在岗",配置清单!P:P,"&lt;&gt;暂不胜任")</f>
        <v>0</v>
      </c>
      <c r="BB366" s="61" t="str">
        <f t="shared" si="290"/>
        <v>NA</v>
      </c>
      <c r="BC366" s="60">
        <f>COUNTIFS(配置清单!G:G,规划及评估!G366,配置清单!H:H,"产品经理",配置清单!N:N,"在岗")</f>
        <v>0</v>
      </c>
      <c r="BD366" s="61" t="str">
        <f t="shared" si="291"/>
        <v>NA</v>
      </c>
      <c r="BE366" s="60">
        <f>COUNTIFS(配置清单!G:G,G366,配置清单!H:H,"产品经理",配置清单!N:N,"在岗",配置清单!P:P,"&lt;&gt;暂不胜任")</f>
        <v>0</v>
      </c>
      <c r="BF366" s="61" t="str">
        <f t="shared" si="292"/>
        <v>NA</v>
      </c>
      <c r="BG366" s="63">
        <f t="shared" si="293"/>
        <v>5</v>
      </c>
      <c r="BH366" s="64">
        <f t="shared" si="294"/>
        <v>6</v>
      </c>
      <c r="BI366" s="64">
        <f t="shared" si="295"/>
        <v>4</v>
      </c>
      <c r="BJ366" s="64">
        <f t="shared" si="296"/>
        <v>3</v>
      </c>
      <c r="BK366" s="65">
        <f t="shared" si="297"/>
        <v>0.8</v>
      </c>
      <c r="BL366" s="66">
        <f t="shared" si="298"/>
        <v>0.75</v>
      </c>
      <c r="BM366" s="92">
        <f t="shared" si="299"/>
        <v>1</v>
      </c>
      <c r="BN366" s="92">
        <f t="shared" si="300"/>
        <v>1</v>
      </c>
      <c r="BO366" s="92">
        <f t="shared" si="301"/>
        <v>1</v>
      </c>
      <c r="BP366" s="92">
        <f t="shared" si="302"/>
        <v>1</v>
      </c>
      <c r="BQ366" s="92">
        <f t="shared" si="303"/>
        <v>1</v>
      </c>
      <c r="BR366" s="92">
        <f t="shared" si="304"/>
        <v>0</v>
      </c>
      <c r="BS366" s="92">
        <f t="shared" si="305"/>
        <v>0</v>
      </c>
      <c r="BT366" s="92">
        <f t="shared" si="306"/>
        <v>0</v>
      </c>
      <c r="BU366" s="92">
        <f t="shared" si="307"/>
        <v>0</v>
      </c>
      <c r="BV366" s="92">
        <f t="shared" si="308"/>
        <v>0</v>
      </c>
      <c r="BW366" s="92">
        <f t="shared" si="309"/>
        <v>1</v>
      </c>
      <c r="BX366" s="92">
        <f t="shared" si="310"/>
        <v>1</v>
      </c>
      <c r="BY366" s="92">
        <f t="shared" si="311"/>
        <v>0</v>
      </c>
      <c r="BZ366" s="92">
        <f t="shared" si="312"/>
        <v>0</v>
      </c>
      <c r="CA366" s="92">
        <f t="shared" si="313"/>
        <v>0</v>
      </c>
      <c r="CB366" s="92">
        <f t="shared" si="314"/>
        <v>0</v>
      </c>
      <c r="CC366" s="92">
        <f t="shared" si="315"/>
        <v>0</v>
      </c>
      <c r="CD366" s="92">
        <f t="shared" si="316"/>
        <v>0</v>
      </c>
    </row>
    <row r="367" spans="1:82" hidden="1">
      <c r="A367" s="34">
        <v>153</v>
      </c>
      <c r="B367" s="34" t="s">
        <v>954</v>
      </c>
      <c r="C367" s="34" t="s">
        <v>3993</v>
      </c>
      <c r="D367" s="34" t="s">
        <v>204</v>
      </c>
      <c r="E367" s="34" t="s">
        <v>208</v>
      </c>
      <c r="F367" s="34" t="s">
        <v>4791</v>
      </c>
      <c r="G367" s="34" t="s">
        <v>4792</v>
      </c>
      <c r="H367" s="34" t="s">
        <v>4</v>
      </c>
      <c r="I367" s="34" t="s">
        <v>4</v>
      </c>
      <c r="J367" s="34" t="s">
        <v>34</v>
      </c>
      <c r="K367" s="34" t="s">
        <v>34</v>
      </c>
      <c r="L367" s="34" t="s">
        <v>5133</v>
      </c>
      <c r="M367" s="34" t="s">
        <v>4872</v>
      </c>
      <c r="N367" s="34">
        <v>1</v>
      </c>
      <c r="O367" s="34">
        <v>1</v>
      </c>
      <c r="P367" s="34">
        <v>1</v>
      </c>
      <c r="Q367" s="34">
        <v>0</v>
      </c>
      <c r="R367" s="34">
        <v>1</v>
      </c>
      <c r="S367" s="34">
        <v>1</v>
      </c>
      <c r="T367" s="34">
        <v>0</v>
      </c>
      <c r="U367" s="77">
        <v>0</v>
      </c>
      <c r="V367" s="34">
        <v>0</v>
      </c>
      <c r="W367" s="60">
        <f>COUNTIFS(配置清单!G:G,G367,配置清单!$H:$H,"PM",配置清单!$N:$N,"在岗")</f>
        <v>1</v>
      </c>
      <c r="X367" s="61">
        <f t="shared" si="275"/>
        <v>1</v>
      </c>
      <c r="Y367" s="60">
        <f>COUNTIFS(配置清单!$G:$G,G367,配置清单!$H:$H,"PM",配置清单!$N:$N,"在岗",配置清单!$P:$P,"&lt;&gt;暂不胜任")</f>
        <v>1</v>
      </c>
      <c r="Z367" s="61">
        <f t="shared" si="276"/>
        <v>1</v>
      </c>
      <c r="AA367" s="62">
        <f>COUNTIFS(配置清单!$G:$G,G367,配置清单!$H:$H,"SE",配置清单!$N:$N,"在岗")+COUNTIFS(配置清单!$G:$G,G367,配置清单!$H:$H,"SA",配置清单!$N:$N,"在岗")</f>
        <v>1</v>
      </c>
      <c r="AB367" s="61">
        <f t="shared" si="277"/>
        <v>1</v>
      </c>
      <c r="AC367" s="60">
        <f>COUNTIFS(配置清单!$G:$G,G367,配置清单!$H:$H,"SE",配置清单!$N:$N,"在岗",配置清单!$P:$P,"&lt;&gt;暂不胜任")+COUNTIFS(配置清单!$G:$G,G367,配置清单!$H:$H,"SA",配置清单!$N:$N,"在岗",配置清单!$P:$P,"&lt;&gt;暂不胜任")</f>
        <v>1</v>
      </c>
      <c r="AD367" s="61">
        <f t="shared" si="278"/>
        <v>1</v>
      </c>
      <c r="AE367" s="60">
        <f>COUNTIFS(配置清单!$G:$G,G367,配置清单!H:H,"MDE",配置清单!N:N,"在岗")</f>
        <v>2</v>
      </c>
      <c r="AF367" s="61">
        <f t="shared" si="279"/>
        <v>1</v>
      </c>
      <c r="AG367" s="60">
        <f>COUNTIFS(配置清单!$G:$G,G367,配置清单!$H:$H,"MDE",配置清单!$N:$N,"在岗",配置清单!$P:$P,"&lt;&gt;暂不胜任")</f>
        <v>0</v>
      </c>
      <c r="AH367" s="61">
        <f t="shared" si="280"/>
        <v>0</v>
      </c>
      <c r="AI367" s="62">
        <f>COUNTIFS(配置清单!G:G,G367,配置清单!H:H,"TPM",配置清单!N:N,"在岗")+COUNTIFS(配置清单!G:G,G367,配置清单!H:H,"TC",配置清单!N:N,"在岗")</f>
        <v>0</v>
      </c>
      <c r="AJ367" s="61" t="str">
        <f t="shared" si="281"/>
        <v>NA</v>
      </c>
      <c r="AK367" s="60">
        <f>COUNTIFS(配置清单!G:G,G367,配置清单!H:H,"TPM",配置清单!N:N,"在岗",配置清单!P:P,"&lt;&gt;暂不胜任")+COUNTIFS(配置清单!G:G,G367,配置清单!H:H,"TC",配置清单!N:N,"在岗",配置清单!P:P,"&lt;&gt;暂不胜任")</f>
        <v>0</v>
      </c>
      <c r="AL367" s="61" t="str">
        <f t="shared" si="282"/>
        <v>NA</v>
      </c>
      <c r="AM367" s="60">
        <f>COUNTIFS(配置清单!G:G,G367,配置清单!H:H,"TSE",配置清单!N:N,"在岗")</f>
        <v>1</v>
      </c>
      <c r="AN367" s="61">
        <f t="shared" si="283"/>
        <v>1</v>
      </c>
      <c r="AO367" s="60">
        <f>COUNTIFS(配置清单!G:G,G367,配置清单!H:H,"TSE",配置清单!N:N,"在岗",配置清单!P:P,"&lt;&gt;暂不胜任")</f>
        <v>0</v>
      </c>
      <c r="AP367" s="61">
        <f t="shared" si="284"/>
        <v>0</v>
      </c>
      <c r="AQ367" s="60">
        <f>COUNTIFS(配置清单!$G:$G,G367,配置清单!H:H,"QA",配置清单!N:N,"在岗")</f>
        <v>1</v>
      </c>
      <c r="AR367" s="61">
        <f t="shared" si="285"/>
        <v>1</v>
      </c>
      <c r="AS367" s="60">
        <f>COUNTIFS(配置清单!$G:$G,G367,配置清单!$H:$H,"QA",配置清单!$N:$N,"在岗",配置清单!$P:$P,"&lt;&gt;暂不胜任")</f>
        <v>1</v>
      </c>
      <c r="AT367" s="61">
        <f t="shared" si="286"/>
        <v>1</v>
      </c>
      <c r="AU367" s="60">
        <f>COUNTIFS(配置清单!G:G,规划及评估!G367,配置清单!H:H,"BA",配置清单!N:N,"在岗")</f>
        <v>0</v>
      </c>
      <c r="AV367" s="61" t="str">
        <f t="shared" si="287"/>
        <v>NA</v>
      </c>
      <c r="AW367" s="60">
        <f>COUNTIFS(配置清单!G:G,G367,配置清单!H:H,"BA",配置清单!N:N,"在岗",配置清单!P:P,"&lt;&gt;暂不胜任")</f>
        <v>0</v>
      </c>
      <c r="AX367" s="61" t="str">
        <f t="shared" si="288"/>
        <v>NA</v>
      </c>
      <c r="AY367" s="60">
        <f>COUNTIFS(配置清单!G:G,规划及评估!G367,配置清单!H:H,"IA",配置清单!N:N,"在岗")</f>
        <v>0</v>
      </c>
      <c r="AZ367" s="61" t="str">
        <f t="shared" si="289"/>
        <v>NA</v>
      </c>
      <c r="BA367" s="60">
        <f>COUNTIFS(配置清单!G:G,G367,配置清单!H:H,"IA",配置清单!N:N,"在岗",配置清单!P:P,"&lt;&gt;暂不胜任")</f>
        <v>0</v>
      </c>
      <c r="BB367" s="61" t="str">
        <f t="shared" si="290"/>
        <v>NA</v>
      </c>
      <c r="BC367" s="60">
        <f>COUNTIFS(配置清单!G:G,规划及评估!G367,配置清单!H:H,"产品经理",配置清单!N:N,"在岗")</f>
        <v>0</v>
      </c>
      <c r="BD367" s="61" t="str">
        <f t="shared" si="291"/>
        <v>NA</v>
      </c>
      <c r="BE367" s="60">
        <f>COUNTIFS(配置清单!G:G,G367,配置清单!H:H,"产品经理",配置清单!N:N,"在岗",配置清单!P:P,"&lt;&gt;暂不胜任")</f>
        <v>0</v>
      </c>
      <c r="BF367" s="61" t="str">
        <f t="shared" si="292"/>
        <v>NA</v>
      </c>
      <c r="BG367" s="63">
        <f t="shared" si="293"/>
        <v>5</v>
      </c>
      <c r="BH367" s="64">
        <f t="shared" si="294"/>
        <v>6</v>
      </c>
      <c r="BI367" s="64">
        <f t="shared" si="295"/>
        <v>5</v>
      </c>
      <c r="BJ367" s="64">
        <f t="shared" si="296"/>
        <v>3</v>
      </c>
      <c r="BK367" s="65">
        <f t="shared" si="297"/>
        <v>1</v>
      </c>
      <c r="BL367" s="66">
        <f t="shared" si="298"/>
        <v>0.6</v>
      </c>
      <c r="BM367" s="92">
        <f t="shared" si="299"/>
        <v>1</v>
      </c>
      <c r="BN367" s="92">
        <f t="shared" si="300"/>
        <v>1</v>
      </c>
      <c r="BO367" s="92">
        <f t="shared" si="301"/>
        <v>1</v>
      </c>
      <c r="BP367" s="92">
        <f t="shared" si="302"/>
        <v>1</v>
      </c>
      <c r="BQ367" s="92">
        <f t="shared" si="303"/>
        <v>1</v>
      </c>
      <c r="BR367" s="92">
        <f t="shared" si="304"/>
        <v>0</v>
      </c>
      <c r="BS367" s="92">
        <f t="shared" si="305"/>
        <v>0</v>
      </c>
      <c r="BT367" s="92">
        <f t="shared" si="306"/>
        <v>0</v>
      </c>
      <c r="BU367" s="92">
        <f t="shared" si="307"/>
        <v>1</v>
      </c>
      <c r="BV367" s="92">
        <f t="shared" si="308"/>
        <v>0</v>
      </c>
      <c r="BW367" s="92">
        <f t="shared" si="309"/>
        <v>1</v>
      </c>
      <c r="BX367" s="92">
        <f t="shared" si="310"/>
        <v>1</v>
      </c>
      <c r="BY367" s="92">
        <f t="shared" si="311"/>
        <v>0</v>
      </c>
      <c r="BZ367" s="92">
        <f t="shared" si="312"/>
        <v>0</v>
      </c>
      <c r="CA367" s="92">
        <f t="shared" si="313"/>
        <v>0</v>
      </c>
      <c r="CB367" s="92">
        <f t="shared" si="314"/>
        <v>0</v>
      </c>
      <c r="CC367" s="92">
        <f t="shared" si="315"/>
        <v>0</v>
      </c>
      <c r="CD367" s="92">
        <f t="shared" si="316"/>
        <v>0</v>
      </c>
    </row>
    <row r="368" spans="1:82" hidden="1">
      <c r="A368" s="34">
        <v>154</v>
      </c>
      <c r="B368" s="34" t="s">
        <v>954</v>
      </c>
      <c r="C368" s="34" t="s">
        <v>3993</v>
      </c>
      <c r="D368" s="34" t="s">
        <v>204</v>
      </c>
      <c r="E368" s="34" t="s">
        <v>208</v>
      </c>
      <c r="F368" s="34" t="s">
        <v>4844</v>
      </c>
      <c r="G368" s="34" t="s">
        <v>4845</v>
      </c>
      <c r="H368" s="34" t="s">
        <v>7</v>
      </c>
      <c r="I368" s="34" t="s">
        <v>7</v>
      </c>
      <c r="J368" s="34" t="s">
        <v>34</v>
      </c>
      <c r="K368" s="34" t="s">
        <v>34</v>
      </c>
      <c r="L368" s="34" t="s">
        <v>5133</v>
      </c>
      <c r="M368" s="34" t="s">
        <v>4872</v>
      </c>
      <c r="N368" s="34">
        <v>1</v>
      </c>
      <c r="O368" s="34">
        <v>1</v>
      </c>
      <c r="P368" s="34">
        <v>1</v>
      </c>
      <c r="Q368" s="34">
        <v>0</v>
      </c>
      <c r="R368" s="34">
        <v>1</v>
      </c>
      <c r="S368" s="34">
        <v>1</v>
      </c>
      <c r="T368" s="34">
        <v>0</v>
      </c>
      <c r="U368" s="77">
        <v>0</v>
      </c>
      <c r="V368" s="34">
        <v>0</v>
      </c>
      <c r="W368" s="60">
        <f>COUNTIFS(配置清单!G:G,G368,配置清单!$H:$H,"PM",配置清单!$N:$N,"在岗")</f>
        <v>1</v>
      </c>
      <c r="X368" s="61">
        <f t="shared" si="275"/>
        <v>1</v>
      </c>
      <c r="Y368" s="60">
        <f>COUNTIFS(配置清单!$G:$G,G368,配置清单!$H:$H,"PM",配置清单!$N:$N,"在岗",配置清单!$P:$P,"&lt;&gt;暂不胜任")</f>
        <v>1</v>
      </c>
      <c r="Z368" s="61">
        <f t="shared" si="276"/>
        <v>1</v>
      </c>
      <c r="AA368" s="62">
        <f>COUNTIFS(配置清单!$G:$G,G368,配置清单!$H:$H,"SE",配置清单!$N:$N,"在岗")+COUNTIFS(配置清单!$G:$G,G368,配置清单!$H:$H,"SA",配置清单!$N:$N,"在岗")</f>
        <v>1</v>
      </c>
      <c r="AB368" s="61">
        <f t="shared" si="277"/>
        <v>1</v>
      </c>
      <c r="AC368" s="60">
        <f>COUNTIFS(配置清单!$G:$G,G368,配置清单!$H:$H,"SE",配置清单!$N:$N,"在岗",配置清单!$P:$P,"&lt;&gt;暂不胜任")+COUNTIFS(配置清单!$G:$G,G368,配置清单!$H:$H,"SA",配置清单!$N:$N,"在岗",配置清单!$P:$P,"&lt;&gt;暂不胜任")</f>
        <v>0</v>
      </c>
      <c r="AD368" s="61">
        <f t="shared" si="278"/>
        <v>0</v>
      </c>
      <c r="AE368" s="60">
        <f>COUNTIFS(配置清单!$G:$G,G368,配置清单!H:H,"MDE",配置清单!N:N,"在岗")</f>
        <v>2</v>
      </c>
      <c r="AF368" s="61">
        <f t="shared" si="279"/>
        <v>1</v>
      </c>
      <c r="AG368" s="60">
        <f>COUNTIFS(配置清单!$G:$G,G368,配置清单!$H:$H,"MDE",配置清单!$N:$N,"在岗",配置清单!$P:$P,"&lt;&gt;暂不胜任")</f>
        <v>0</v>
      </c>
      <c r="AH368" s="61">
        <f t="shared" si="280"/>
        <v>0</v>
      </c>
      <c r="AI368" s="62">
        <f>COUNTIFS(配置清单!G:G,G368,配置清单!H:H,"TPM",配置清单!N:N,"在岗")+COUNTIFS(配置清单!G:G,G368,配置清单!H:H,"TC",配置清单!N:N,"在岗")</f>
        <v>0</v>
      </c>
      <c r="AJ368" s="61" t="str">
        <f t="shared" si="281"/>
        <v>NA</v>
      </c>
      <c r="AK368" s="60">
        <f>COUNTIFS(配置清单!G:G,G368,配置清单!H:H,"TPM",配置清单!N:N,"在岗",配置清单!P:P,"&lt;&gt;暂不胜任")+COUNTIFS(配置清单!G:G,G368,配置清单!H:H,"TC",配置清单!N:N,"在岗",配置清单!P:P,"&lt;&gt;暂不胜任")</f>
        <v>0</v>
      </c>
      <c r="AL368" s="61" t="str">
        <f t="shared" si="282"/>
        <v>NA</v>
      </c>
      <c r="AM368" s="60">
        <f>COUNTIFS(配置清单!G:G,G368,配置清单!H:H,"TSE",配置清单!N:N,"在岗")</f>
        <v>1</v>
      </c>
      <c r="AN368" s="61">
        <f t="shared" si="283"/>
        <v>1</v>
      </c>
      <c r="AO368" s="60">
        <f>COUNTIFS(配置清单!G:G,G368,配置清单!H:H,"TSE",配置清单!N:N,"在岗",配置清单!P:P,"&lt;&gt;暂不胜任")</f>
        <v>0</v>
      </c>
      <c r="AP368" s="61">
        <f t="shared" si="284"/>
        <v>0</v>
      </c>
      <c r="AQ368" s="60">
        <f>COUNTIFS(配置清单!$G:$G,G368,配置清单!H:H,"QA",配置清单!N:N,"在岗")</f>
        <v>1</v>
      </c>
      <c r="AR368" s="61">
        <f t="shared" si="285"/>
        <v>1</v>
      </c>
      <c r="AS368" s="60">
        <f>COUNTIFS(配置清单!$G:$G,G368,配置清单!$H:$H,"QA",配置清单!$N:$N,"在岗",配置清单!$P:$P,"&lt;&gt;暂不胜任")</f>
        <v>1</v>
      </c>
      <c r="AT368" s="61">
        <f t="shared" si="286"/>
        <v>1</v>
      </c>
      <c r="AU368" s="60">
        <f>COUNTIFS(配置清单!G:G,规划及评估!G368,配置清单!H:H,"BA",配置清单!N:N,"在岗")</f>
        <v>0</v>
      </c>
      <c r="AV368" s="61" t="str">
        <f t="shared" si="287"/>
        <v>NA</v>
      </c>
      <c r="AW368" s="60">
        <f>COUNTIFS(配置清单!G:G,G368,配置清单!H:H,"BA",配置清单!N:N,"在岗",配置清单!P:P,"&lt;&gt;暂不胜任")</f>
        <v>0</v>
      </c>
      <c r="AX368" s="61" t="str">
        <f t="shared" si="288"/>
        <v>NA</v>
      </c>
      <c r="AY368" s="60">
        <f>COUNTIFS(配置清单!G:G,规划及评估!G368,配置清单!H:H,"IA",配置清单!N:N,"在岗")</f>
        <v>0</v>
      </c>
      <c r="AZ368" s="61" t="str">
        <f t="shared" si="289"/>
        <v>NA</v>
      </c>
      <c r="BA368" s="60">
        <f>COUNTIFS(配置清单!G:G,G368,配置清单!H:H,"IA",配置清单!N:N,"在岗",配置清单!P:P,"&lt;&gt;暂不胜任")</f>
        <v>0</v>
      </c>
      <c r="BB368" s="61" t="str">
        <f t="shared" si="290"/>
        <v>NA</v>
      </c>
      <c r="BC368" s="60">
        <f>COUNTIFS(配置清单!G:G,规划及评估!G368,配置清单!H:H,"产品经理",配置清单!N:N,"在岗")</f>
        <v>0</v>
      </c>
      <c r="BD368" s="61" t="str">
        <f t="shared" si="291"/>
        <v>NA</v>
      </c>
      <c r="BE368" s="60">
        <f>COUNTIFS(配置清单!G:G,G368,配置清单!H:H,"产品经理",配置清单!N:N,"在岗",配置清单!P:P,"&lt;&gt;暂不胜任")</f>
        <v>0</v>
      </c>
      <c r="BF368" s="61" t="str">
        <f t="shared" si="292"/>
        <v>NA</v>
      </c>
      <c r="BG368" s="63">
        <f t="shared" si="293"/>
        <v>5</v>
      </c>
      <c r="BH368" s="64">
        <f t="shared" si="294"/>
        <v>6</v>
      </c>
      <c r="BI368" s="64">
        <f t="shared" si="295"/>
        <v>5</v>
      </c>
      <c r="BJ368" s="64">
        <f t="shared" si="296"/>
        <v>2</v>
      </c>
      <c r="BK368" s="65">
        <f t="shared" si="297"/>
        <v>1</v>
      </c>
      <c r="BL368" s="66">
        <f t="shared" si="298"/>
        <v>0.4</v>
      </c>
      <c r="BM368" s="92">
        <f t="shared" si="299"/>
        <v>1</v>
      </c>
      <c r="BN368" s="92">
        <f t="shared" si="300"/>
        <v>1</v>
      </c>
      <c r="BO368" s="92">
        <f t="shared" si="301"/>
        <v>1</v>
      </c>
      <c r="BP368" s="92">
        <f t="shared" si="302"/>
        <v>0</v>
      </c>
      <c r="BQ368" s="92">
        <f t="shared" si="303"/>
        <v>1</v>
      </c>
      <c r="BR368" s="92">
        <f t="shared" si="304"/>
        <v>0</v>
      </c>
      <c r="BS368" s="92">
        <f t="shared" si="305"/>
        <v>0</v>
      </c>
      <c r="BT368" s="92">
        <f t="shared" si="306"/>
        <v>0</v>
      </c>
      <c r="BU368" s="92">
        <f t="shared" si="307"/>
        <v>1</v>
      </c>
      <c r="BV368" s="92">
        <f t="shared" si="308"/>
        <v>0</v>
      </c>
      <c r="BW368" s="92">
        <f t="shared" si="309"/>
        <v>1</v>
      </c>
      <c r="BX368" s="92">
        <f t="shared" si="310"/>
        <v>1</v>
      </c>
      <c r="BY368" s="92">
        <f t="shared" si="311"/>
        <v>0</v>
      </c>
      <c r="BZ368" s="92">
        <f t="shared" si="312"/>
        <v>0</v>
      </c>
      <c r="CA368" s="92">
        <f t="shared" si="313"/>
        <v>0</v>
      </c>
      <c r="CB368" s="92">
        <f t="shared" si="314"/>
        <v>0</v>
      </c>
      <c r="CC368" s="92">
        <f t="shared" si="315"/>
        <v>0</v>
      </c>
      <c r="CD368" s="92">
        <f t="shared" si="316"/>
        <v>0</v>
      </c>
    </row>
    <row r="369" spans="1:82" hidden="1">
      <c r="A369" s="34">
        <v>155</v>
      </c>
      <c r="B369" s="34" t="s">
        <v>954</v>
      </c>
      <c r="C369" s="34" t="s">
        <v>3993</v>
      </c>
      <c r="D369" s="34" t="s">
        <v>204</v>
      </c>
      <c r="E369" s="34" t="s">
        <v>208</v>
      </c>
      <c r="F369" s="34" t="s">
        <v>4791</v>
      </c>
      <c r="G369" s="34" t="s">
        <v>4808</v>
      </c>
      <c r="H369" s="34" t="s">
        <v>4</v>
      </c>
      <c r="I369" s="34" t="s">
        <v>4</v>
      </c>
      <c r="J369" s="34" t="s">
        <v>34</v>
      </c>
      <c r="K369" s="34" t="s">
        <v>34</v>
      </c>
      <c r="L369" s="34" t="s">
        <v>5133</v>
      </c>
      <c r="M369" s="34" t="s">
        <v>4872</v>
      </c>
      <c r="N369" s="34">
        <v>1</v>
      </c>
      <c r="O369" s="34">
        <v>1</v>
      </c>
      <c r="P369" s="34">
        <v>2</v>
      </c>
      <c r="Q369" s="34">
        <v>1</v>
      </c>
      <c r="R369" s="34">
        <v>1</v>
      </c>
      <c r="S369" s="34">
        <v>1</v>
      </c>
      <c r="T369" s="34">
        <v>0</v>
      </c>
      <c r="U369" s="77">
        <v>0</v>
      </c>
      <c r="V369" s="34">
        <v>0</v>
      </c>
      <c r="W369" s="60">
        <f>COUNTIFS(配置清单!G:G,G369,配置清单!$H:$H,"PM",配置清单!$N:$N,"在岗")</f>
        <v>1</v>
      </c>
      <c r="X369" s="61">
        <f t="shared" si="275"/>
        <v>1</v>
      </c>
      <c r="Y369" s="60">
        <f>COUNTIFS(配置清单!$G:$G,G369,配置清单!$H:$H,"PM",配置清单!$N:$N,"在岗",配置清单!$P:$P,"&lt;&gt;暂不胜任")</f>
        <v>1</v>
      </c>
      <c r="Z369" s="61">
        <f t="shared" si="276"/>
        <v>1</v>
      </c>
      <c r="AA369" s="62">
        <f>COUNTIFS(配置清单!$G:$G,G369,配置清单!$H:$H,"SE",配置清单!$N:$N,"在岗")+COUNTIFS(配置清单!$G:$G,G369,配置清单!$H:$H,"SA",配置清单!$N:$N,"在岗")</f>
        <v>0</v>
      </c>
      <c r="AB369" s="61">
        <f t="shared" si="277"/>
        <v>0</v>
      </c>
      <c r="AC369" s="60">
        <f>COUNTIFS(配置清单!$G:$G,G369,配置清单!$H:$H,"SE",配置清单!$N:$N,"在岗",配置清单!$P:$P,"&lt;&gt;暂不胜任")+COUNTIFS(配置清单!$G:$G,G369,配置清单!$H:$H,"SA",配置清单!$N:$N,"在岗",配置清单!$P:$P,"&lt;&gt;暂不胜任")</f>
        <v>0</v>
      </c>
      <c r="AD369" s="61">
        <f t="shared" si="278"/>
        <v>0</v>
      </c>
      <c r="AE369" s="60">
        <f>COUNTIFS(配置清单!$G:$G,G369,配置清单!H:H,"MDE",配置清单!N:N,"在岗")</f>
        <v>1</v>
      </c>
      <c r="AF369" s="61">
        <f t="shared" si="279"/>
        <v>0.5</v>
      </c>
      <c r="AG369" s="60">
        <f>COUNTIFS(配置清单!$G:$G,G369,配置清单!$H:$H,"MDE",配置清单!$N:$N,"在岗",配置清单!$P:$P,"&lt;&gt;暂不胜任")</f>
        <v>0</v>
      </c>
      <c r="AH369" s="61">
        <f t="shared" si="280"/>
        <v>0</v>
      </c>
      <c r="AI369" s="62">
        <f>COUNTIFS(配置清单!G:G,G369,配置清单!H:H,"TPM",配置清单!N:N,"在岗")+COUNTIFS(配置清单!G:G,G369,配置清单!H:H,"TC",配置清单!N:N,"在岗")</f>
        <v>0</v>
      </c>
      <c r="AJ369" s="61">
        <f t="shared" si="281"/>
        <v>0</v>
      </c>
      <c r="AK369" s="60">
        <f>COUNTIFS(配置清单!G:G,G369,配置清单!H:H,"TPM",配置清单!N:N,"在岗",配置清单!P:P,"&lt;&gt;暂不胜任")+COUNTIFS(配置清单!G:G,G369,配置清单!H:H,"TC",配置清单!N:N,"在岗",配置清单!P:P,"&lt;&gt;暂不胜任")</f>
        <v>0</v>
      </c>
      <c r="AL369" s="61">
        <f t="shared" si="282"/>
        <v>0</v>
      </c>
      <c r="AM369" s="60">
        <f>COUNTIFS(配置清单!G:G,G369,配置清单!H:H,"TSE",配置清单!N:N,"在岗")</f>
        <v>0</v>
      </c>
      <c r="AN369" s="61">
        <f t="shared" si="283"/>
        <v>0</v>
      </c>
      <c r="AO369" s="60">
        <f>COUNTIFS(配置清单!G:G,G369,配置清单!H:H,"TSE",配置清单!N:N,"在岗",配置清单!P:P,"&lt;&gt;暂不胜任")</f>
        <v>0</v>
      </c>
      <c r="AP369" s="61">
        <f t="shared" si="284"/>
        <v>0</v>
      </c>
      <c r="AQ369" s="60">
        <f>COUNTIFS(配置清单!$G:$G,G369,配置清单!H:H,"QA",配置清单!N:N,"在岗")</f>
        <v>1</v>
      </c>
      <c r="AR369" s="61">
        <f t="shared" si="285"/>
        <v>1</v>
      </c>
      <c r="AS369" s="60">
        <f>COUNTIFS(配置清单!$G:$G,G369,配置清单!$H:$H,"QA",配置清单!$N:$N,"在岗",配置清单!$P:$P,"&lt;&gt;暂不胜任")</f>
        <v>1</v>
      </c>
      <c r="AT369" s="61">
        <f t="shared" si="286"/>
        <v>1</v>
      </c>
      <c r="AU369" s="60">
        <f>COUNTIFS(配置清单!G:G,规划及评估!G369,配置清单!H:H,"BA",配置清单!N:N,"在岗")</f>
        <v>0</v>
      </c>
      <c r="AV369" s="61" t="str">
        <f t="shared" si="287"/>
        <v>NA</v>
      </c>
      <c r="AW369" s="60">
        <f>COUNTIFS(配置清单!G:G,G369,配置清单!H:H,"BA",配置清单!N:N,"在岗",配置清单!P:P,"&lt;&gt;暂不胜任")</f>
        <v>0</v>
      </c>
      <c r="AX369" s="61" t="str">
        <f t="shared" si="288"/>
        <v>NA</v>
      </c>
      <c r="AY369" s="60">
        <f>COUNTIFS(配置清单!G:G,规划及评估!G369,配置清单!H:H,"IA",配置清单!N:N,"在岗")</f>
        <v>0</v>
      </c>
      <c r="AZ369" s="61" t="str">
        <f t="shared" si="289"/>
        <v>NA</v>
      </c>
      <c r="BA369" s="60">
        <f>COUNTIFS(配置清单!G:G,G369,配置清单!H:H,"IA",配置清单!N:N,"在岗",配置清单!P:P,"&lt;&gt;暂不胜任")</f>
        <v>0</v>
      </c>
      <c r="BB369" s="61" t="str">
        <f t="shared" si="290"/>
        <v>NA</v>
      </c>
      <c r="BC369" s="60">
        <f>COUNTIFS(配置清单!G:G,规划及评估!G369,配置清单!H:H,"产品经理",配置清单!N:N,"在岗")</f>
        <v>0</v>
      </c>
      <c r="BD369" s="61" t="str">
        <f t="shared" si="291"/>
        <v>NA</v>
      </c>
      <c r="BE369" s="60">
        <f>COUNTIFS(配置清单!G:G,G369,配置清单!H:H,"产品经理",配置清单!N:N,"在岗",配置清单!P:P,"&lt;&gt;暂不胜任")</f>
        <v>0</v>
      </c>
      <c r="BF369" s="61" t="str">
        <f t="shared" si="292"/>
        <v>NA</v>
      </c>
      <c r="BG369" s="63">
        <f t="shared" si="293"/>
        <v>7</v>
      </c>
      <c r="BH369" s="64">
        <f t="shared" si="294"/>
        <v>3</v>
      </c>
      <c r="BI369" s="64">
        <f t="shared" si="295"/>
        <v>3</v>
      </c>
      <c r="BJ369" s="64">
        <f t="shared" si="296"/>
        <v>2</v>
      </c>
      <c r="BK369" s="65">
        <f t="shared" si="297"/>
        <v>0.42857142857142855</v>
      </c>
      <c r="BL369" s="66">
        <f t="shared" si="298"/>
        <v>0.66666666666666663</v>
      </c>
      <c r="BM369" s="92">
        <f t="shared" si="299"/>
        <v>1</v>
      </c>
      <c r="BN369" s="92">
        <f t="shared" si="300"/>
        <v>1</v>
      </c>
      <c r="BO369" s="92">
        <f t="shared" si="301"/>
        <v>0</v>
      </c>
      <c r="BP369" s="92">
        <f t="shared" si="302"/>
        <v>0</v>
      </c>
      <c r="BQ369" s="92">
        <f t="shared" si="303"/>
        <v>1</v>
      </c>
      <c r="BR369" s="92">
        <f t="shared" si="304"/>
        <v>0</v>
      </c>
      <c r="BS369" s="92">
        <f t="shared" si="305"/>
        <v>0</v>
      </c>
      <c r="BT369" s="92">
        <f t="shared" si="306"/>
        <v>0</v>
      </c>
      <c r="BU369" s="92">
        <f t="shared" si="307"/>
        <v>0</v>
      </c>
      <c r="BV369" s="92">
        <f t="shared" si="308"/>
        <v>0</v>
      </c>
      <c r="BW369" s="92">
        <f t="shared" si="309"/>
        <v>1</v>
      </c>
      <c r="BX369" s="92">
        <f t="shared" si="310"/>
        <v>1</v>
      </c>
      <c r="BY369" s="92">
        <f t="shared" si="311"/>
        <v>0</v>
      </c>
      <c r="BZ369" s="92">
        <f t="shared" si="312"/>
        <v>0</v>
      </c>
      <c r="CA369" s="92">
        <f t="shared" si="313"/>
        <v>0</v>
      </c>
      <c r="CB369" s="92">
        <f t="shared" si="314"/>
        <v>0</v>
      </c>
      <c r="CC369" s="92">
        <f t="shared" si="315"/>
        <v>0</v>
      </c>
      <c r="CD369" s="92">
        <f t="shared" si="316"/>
        <v>0</v>
      </c>
    </row>
    <row r="370" spans="1:82" hidden="1">
      <c r="A370" s="34">
        <v>156</v>
      </c>
      <c r="B370" s="34" t="s">
        <v>954</v>
      </c>
      <c r="C370" s="34" t="s">
        <v>3993</v>
      </c>
      <c r="D370" s="34" t="s">
        <v>204</v>
      </c>
      <c r="E370" s="34" t="s">
        <v>208</v>
      </c>
      <c r="F370" s="34" t="s">
        <v>4825</v>
      </c>
      <c r="G370" s="34" t="s">
        <v>4834</v>
      </c>
      <c r="H370" s="34" t="s">
        <v>7</v>
      </c>
      <c r="I370" s="34" t="s">
        <v>4</v>
      </c>
      <c r="J370" s="34" t="s">
        <v>195</v>
      </c>
      <c r="K370" s="34" t="s">
        <v>34</v>
      </c>
      <c r="L370" s="34" t="s">
        <v>944</v>
      </c>
      <c r="M370" s="34" t="s">
        <v>4872</v>
      </c>
      <c r="N370" s="34">
        <v>1</v>
      </c>
      <c r="O370" s="34">
        <v>0</v>
      </c>
      <c r="P370" s="34">
        <v>0</v>
      </c>
      <c r="Q370" s="34">
        <v>1</v>
      </c>
      <c r="R370" s="34">
        <v>0</v>
      </c>
      <c r="S370" s="34">
        <v>0</v>
      </c>
      <c r="T370" s="34">
        <v>0</v>
      </c>
      <c r="U370" s="77">
        <v>0</v>
      </c>
      <c r="V370" s="34">
        <v>0</v>
      </c>
      <c r="W370" s="60">
        <f>COUNTIFS(配置清单!G:G,G370,配置清单!$H:$H,"PM",配置清单!$N:$N,"在岗")</f>
        <v>1</v>
      </c>
      <c r="X370" s="61">
        <f t="shared" si="275"/>
        <v>1</v>
      </c>
      <c r="Y370" s="60">
        <f>COUNTIFS(配置清单!$G:$G,G370,配置清单!$H:$H,"PM",配置清单!$N:$N,"在岗",配置清单!$P:$P,"&lt;&gt;暂不胜任")</f>
        <v>1</v>
      </c>
      <c r="Z370" s="61">
        <f t="shared" si="276"/>
        <v>1</v>
      </c>
      <c r="AA370" s="62">
        <f>COUNTIFS(配置清单!$G:$G,G370,配置清单!$H:$H,"SE",配置清单!$N:$N,"在岗")+COUNTIFS(配置清单!$G:$G,G370,配置清单!$H:$H,"SA",配置清单!$N:$N,"在岗")</f>
        <v>0</v>
      </c>
      <c r="AB370" s="61" t="str">
        <f t="shared" si="277"/>
        <v>NA</v>
      </c>
      <c r="AC370" s="60">
        <f>COUNTIFS(配置清单!$G:$G,G370,配置清单!$H:$H,"SE",配置清单!$N:$N,"在岗",配置清单!$P:$P,"&lt;&gt;暂不胜任")+COUNTIFS(配置清单!$G:$G,G370,配置清单!$H:$H,"SA",配置清单!$N:$N,"在岗",配置清单!$P:$P,"&lt;&gt;暂不胜任")</f>
        <v>0</v>
      </c>
      <c r="AD370" s="61" t="str">
        <f t="shared" si="278"/>
        <v>NA</v>
      </c>
      <c r="AE370" s="60">
        <f>COUNTIFS(配置清单!$G:$G,G370,配置清单!H:H,"MDE",配置清单!N:N,"在岗")</f>
        <v>0</v>
      </c>
      <c r="AF370" s="61" t="str">
        <f t="shared" si="279"/>
        <v>NA</v>
      </c>
      <c r="AG370" s="60">
        <f>COUNTIFS(配置清单!$G:$G,G370,配置清单!$H:$H,"MDE",配置清单!$N:$N,"在岗",配置清单!$P:$P,"&lt;&gt;暂不胜任")</f>
        <v>0</v>
      </c>
      <c r="AH370" s="61" t="str">
        <f t="shared" si="280"/>
        <v>NA</v>
      </c>
      <c r="AI370" s="62">
        <f>COUNTIFS(配置清单!G:G,G370,配置清单!H:H,"TPM",配置清单!N:N,"在岗")+COUNTIFS(配置清单!G:G,G370,配置清单!H:H,"TC",配置清单!N:N,"在岗")</f>
        <v>0</v>
      </c>
      <c r="AJ370" s="61">
        <f t="shared" si="281"/>
        <v>0</v>
      </c>
      <c r="AK370" s="60">
        <f>COUNTIFS(配置清单!G:G,G370,配置清单!H:H,"TPM",配置清单!N:N,"在岗",配置清单!P:P,"&lt;&gt;暂不胜任")+COUNTIFS(配置清单!G:G,G370,配置清单!H:H,"TC",配置清单!N:N,"在岗",配置清单!P:P,"&lt;&gt;暂不胜任")</f>
        <v>0</v>
      </c>
      <c r="AL370" s="61">
        <f t="shared" si="282"/>
        <v>0</v>
      </c>
      <c r="AM370" s="60">
        <f>COUNTIFS(配置清单!G:G,G370,配置清单!H:H,"TSE",配置清单!N:N,"在岗")</f>
        <v>0</v>
      </c>
      <c r="AN370" s="61" t="str">
        <f t="shared" si="283"/>
        <v>NA</v>
      </c>
      <c r="AO370" s="60">
        <f>COUNTIFS(配置清单!G:G,G370,配置清单!H:H,"TSE",配置清单!N:N,"在岗",配置清单!P:P,"&lt;&gt;暂不胜任")</f>
        <v>0</v>
      </c>
      <c r="AP370" s="61" t="str">
        <f t="shared" si="284"/>
        <v>NA</v>
      </c>
      <c r="AQ370" s="60">
        <f>COUNTIFS(配置清单!$G:$G,G370,配置清单!H:H,"QA",配置清单!N:N,"在岗")</f>
        <v>1</v>
      </c>
      <c r="AR370" s="61" t="str">
        <f t="shared" si="285"/>
        <v>NA</v>
      </c>
      <c r="AS370" s="60">
        <f>COUNTIFS(配置清单!$G:$G,G370,配置清单!$H:$H,"QA",配置清单!$N:$N,"在岗",配置清单!$P:$P,"&lt;&gt;暂不胜任")</f>
        <v>1</v>
      </c>
      <c r="AT370" s="61" t="str">
        <f t="shared" si="286"/>
        <v>NA</v>
      </c>
      <c r="AU370" s="60">
        <f>COUNTIFS(配置清单!G:G,规划及评估!G370,配置清单!H:H,"BA",配置清单!N:N,"在岗")</f>
        <v>0</v>
      </c>
      <c r="AV370" s="61" t="str">
        <f t="shared" si="287"/>
        <v>NA</v>
      </c>
      <c r="AW370" s="60">
        <f>COUNTIFS(配置清单!G:G,G370,配置清单!H:H,"BA",配置清单!N:N,"在岗",配置清单!P:P,"&lt;&gt;暂不胜任")</f>
        <v>0</v>
      </c>
      <c r="AX370" s="61" t="str">
        <f t="shared" si="288"/>
        <v>NA</v>
      </c>
      <c r="AY370" s="60">
        <f>COUNTIFS(配置清单!G:G,规划及评估!G370,配置清单!H:H,"IA",配置清单!N:N,"在岗")</f>
        <v>0</v>
      </c>
      <c r="AZ370" s="61" t="str">
        <f t="shared" si="289"/>
        <v>NA</v>
      </c>
      <c r="BA370" s="60">
        <f>COUNTIFS(配置清单!G:G,G370,配置清单!H:H,"IA",配置清单!N:N,"在岗",配置清单!P:P,"&lt;&gt;暂不胜任")</f>
        <v>0</v>
      </c>
      <c r="BB370" s="61" t="str">
        <f t="shared" si="290"/>
        <v>NA</v>
      </c>
      <c r="BC370" s="60">
        <f>COUNTIFS(配置清单!G:G,规划及评估!G370,配置清单!H:H,"产品经理",配置清单!N:N,"在岗")</f>
        <v>0</v>
      </c>
      <c r="BD370" s="61" t="str">
        <f t="shared" si="291"/>
        <v>NA</v>
      </c>
      <c r="BE370" s="60">
        <f>COUNTIFS(配置清单!G:G,G370,配置清单!H:H,"产品经理",配置清单!N:N,"在岗",配置清单!P:P,"&lt;&gt;暂不胜任")</f>
        <v>0</v>
      </c>
      <c r="BF370" s="61" t="str">
        <f t="shared" si="292"/>
        <v>NA</v>
      </c>
      <c r="BG370" s="63">
        <f t="shared" si="293"/>
        <v>2</v>
      </c>
      <c r="BH370" s="64">
        <f t="shared" si="294"/>
        <v>1</v>
      </c>
      <c r="BI370" s="64">
        <f t="shared" si="295"/>
        <v>1</v>
      </c>
      <c r="BJ370" s="64">
        <f t="shared" si="296"/>
        <v>1</v>
      </c>
      <c r="BK370" s="65">
        <f t="shared" si="297"/>
        <v>0.5</v>
      </c>
      <c r="BL370" s="66">
        <f t="shared" si="298"/>
        <v>1</v>
      </c>
      <c r="BM370" s="92">
        <f t="shared" si="299"/>
        <v>1</v>
      </c>
      <c r="BN370" s="92">
        <f t="shared" si="300"/>
        <v>1</v>
      </c>
      <c r="BO370" s="92">
        <f t="shared" si="301"/>
        <v>0</v>
      </c>
      <c r="BP370" s="92">
        <f t="shared" si="302"/>
        <v>0</v>
      </c>
      <c r="BQ370" s="92">
        <f t="shared" si="303"/>
        <v>0</v>
      </c>
      <c r="BR370" s="92">
        <f t="shared" si="304"/>
        <v>0</v>
      </c>
      <c r="BS370" s="92">
        <f t="shared" si="305"/>
        <v>0</v>
      </c>
      <c r="BT370" s="92">
        <f t="shared" si="306"/>
        <v>0</v>
      </c>
      <c r="BU370" s="92">
        <f t="shared" si="307"/>
        <v>0</v>
      </c>
      <c r="BV370" s="92">
        <f t="shared" si="308"/>
        <v>0</v>
      </c>
      <c r="BW370" s="92">
        <f t="shared" si="309"/>
        <v>0</v>
      </c>
      <c r="BX370" s="92">
        <f t="shared" si="310"/>
        <v>0</v>
      </c>
      <c r="BY370" s="92">
        <f t="shared" si="311"/>
        <v>0</v>
      </c>
      <c r="BZ370" s="92">
        <f t="shared" si="312"/>
        <v>0</v>
      </c>
      <c r="CA370" s="92">
        <f t="shared" si="313"/>
        <v>0</v>
      </c>
      <c r="CB370" s="92">
        <f t="shared" si="314"/>
        <v>0</v>
      </c>
      <c r="CC370" s="92">
        <f t="shared" si="315"/>
        <v>0</v>
      </c>
      <c r="CD370" s="92">
        <f t="shared" si="316"/>
        <v>0</v>
      </c>
    </row>
    <row r="371" spans="1:82" hidden="1">
      <c r="A371" s="34">
        <v>157</v>
      </c>
      <c r="B371" s="34" t="s">
        <v>954</v>
      </c>
      <c r="C371" s="34" t="s">
        <v>3993</v>
      </c>
      <c r="D371" s="34" t="s">
        <v>204</v>
      </c>
      <c r="E371" s="34" t="s">
        <v>208</v>
      </c>
      <c r="F371" s="34" t="s">
        <v>4825</v>
      </c>
      <c r="G371" s="34" t="s">
        <v>4835</v>
      </c>
      <c r="H371" s="34" t="s">
        <v>7</v>
      </c>
      <c r="I371" s="34" t="s">
        <v>4</v>
      </c>
      <c r="J371" s="34" t="s">
        <v>195</v>
      </c>
      <c r="K371" s="34" t="s">
        <v>34</v>
      </c>
      <c r="L371" s="34" t="s">
        <v>944</v>
      </c>
      <c r="M371" s="34" t="s">
        <v>4872</v>
      </c>
      <c r="N371" s="34">
        <v>1</v>
      </c>
      <c r="O371" s="34">
        <v>0</v>
      </c>
      <c r="P371" s="34">
        <v>0</v>
      </c>
      <c r="Q371" s="34">
        <v>1</v>
      </c>
      <c r="R371" s="34">
        <v>0</v>
      </c>
      <c r="S371" s="34">
        <v>0</v>
      </c>
      <c r="T371" s="34">
        <v>0</v>
      </c>
      <c r="U371" s="77">
        <v>0</v>
      </c>
      <c r="V371" s="34">
        <v>0</v>
      </c>
      <c r="W371" s="60">
        <f>COUNTIFS(配置清单!G:G,G371,配置清单!$H:$H,"PM",配置清单!$N:$N,"在岗")</f>
        <v>1</v>
      </c>
      <c r="X371" s="61">
        <f t="shared" si="275"/>
        <v>1</v>
      </c>
      <c r="Y371" s="60">
        <f>COUNTIFS(配置清单!$G:$G,G371,配置清单!$H:$H,"PM",配置清单!$N:$N,"在岗",配置清单!$P:$P,"&lt;&gt;暂不胜任")</f>
        <v>1</v>
      </c>
      <c r="Z371" s="61">
        <f t="shared" si="276"/>
        <v>1</v>
      </c>
      <c r="AA371" s="62">
        <f>COUNTIFS(配置清单!$G:$G,G371,配置清单!$H:$H,"SE",配置清单!$N:$N,"在岗")+COUNTIFS(配置清单!$G:$G,G371,配置清单!$H:$H,"SA",配置清单!$N:$N,"在岗")</f>
        <v>0</v>
      </c>
      <c r="AB371" s="61" t="str">
        <f t="shared" si="277"/>
        <v>NA</v>
      </c>
      <c r="AC371" s="60">
        <f>COUNTIFS(配置清单!$G:$G,G371,配置清单!$H:$H,"SE",配置清单!$N:$N,"在岗",配置清单!$P:$P,"&lt;&gt;暂不胜任")+COUNTIFS(配置清单!$G:$G,G371,配置清单!$H:$H,"SA",配置清单!$N:$N,"在岗",配置清单!$P:$P,"&lt;&gt;暂不胜任")</f>
        <v>0</v>
      </c>
      <c r="AD371" s="61" t="str">
        <f t="shared" si="278"/>
        <v>NA</v>
      </c>
      <c r="AE371" s="60">
        <f>COUNTIFS(配置清单!$G:$G,G371,配置清单!H:H,"MDE",配置清单!N:N,"在岗")</f>
        <v>0</v>
      </c>
      <c r="AF371" s="61" t="str">
        <f t="shared" si="279"/>
        <v>NA</v>
      </c>
      <c r="AG371" s="60">
        <f>COUNTIFS(配置清单!$G:$G,G371,配置清单!$H:$H,"MDE",配置清单!$N:$N,"在岗",配置清单!$P:$P,"&lt;&gt;暂不胜任")</f>
        <v>0</v>
      </c>
      <c r="AH371" s="61" t="str">
        <f t="shared" si="280"/>
        <v>NA</v>
      </c>
      <c r="AI371" s="62">
        <f>COUNTIFS(配置清单!G:G,G371,配置清单!H:H,"TPM",配置清单!N:N,"在岗")+COUNTIFS(配置清单!G:G,G371,配置清单!H:H,"TC",配置清单!N:N,"在岗")</f>
        <v>0</v>
      </c>
      <c r="AJ371" s="61">
        <f t="shared" si="281"/>
        <v>0</v>
      </c>
      <c r="AK371" s="60">
        <f>COUNTIFS(配置清单!G:G,G371,配置清单!H:H,"TPM",配置清单!N:N,"在岗",配置清单!P:P,"&lt;&gt;暂不胜任")+COUNTIFS(配置清单!G:G,G371,配置清单!H:H,"TC",配置清单!N:N,"在岗",配置清单!P:P,"&lt;&gt;暂不胜任")</f>
        <v>0</v>
      </c>
      <c r="AL371" s="61">
        <f t="shared" si="282"/>
        <v>0</v>
      </c>
      <c r="AM371" s="60">
        <f>COUNTIFS(配置清单!G:G,G371,配置清单!H:H,"TSE",配置清单!N:N,"在岗")</f>
        <v>0</v>
      </c>
      <c r="AN371" s="61" t="str">
        <f t="shared" si="283"/>
        <v>NA</v>
      </c>
      <c r="AO371" s="60">
        <f>COUNTIFS(配置清单!G:G,G371,配置清单!H:H,"TSE",配置清单!N:N,"在岗",配置清单!P:P,"&lt;&gt;暂不胜任")</f>
        <v>0</v>
      </c>
      <c r="AP371" s="61" t="str">
        <f t="shared" si="284"/>
        <v>NA</v>
      </c>
      <c r="AQ371" s="60">
        <f>COUNTIFS(配置清单!$G:$G,G371,配置清单!H:H,"QA",配置清单!N:N,"在岗")</f>
        <v>1</v>
      </c>
      <c r="AR371" s="61" t="str">
        <f t="shared" si="285"/>
        <v>NA</v>
      </c>
      <c r="AS371" s="60">
        <f>COUNTIFS(配置清单!$G:$G,G371,配置清单!$H:$H,"QA",配置清单!$N:$N,"在岗",配置清单!$P:$P,"&lt;&gt;暂不胜任")</f>
        <v>1</v>
      </c>
      <c r="AT371" s="61" t="str">
        <f t="shared" si="286"/>
        <v>NA</v>
      </c>
      <c r="AU371" s="60">
        <f>COUNTIFS(配置清单!G:G,规划及评估!G371,配置清单!H:H,"BA",配置清单!N:N,"在岗")</f>
        <v>0</v>
      </c>
      <c r="AV371" s="61" t="str">
        <f t="shared" si="287"/>
        <v>NA</v>
      </c>
      <c r="AW371" s="60">
        <f>COUNTIFS(配置清单!G:G,G371,配置清单!H:H,"BA",配置清单!N:N,"在岗",配置清单!P:P,"&lt;&gt;暂不胜任")</f>
        <v>0</v>
      </c>
      <c r="AX371" s="61" t="str">
        <f t="shared" si="288"/>
        <v>NA</v>
      </c>
      <c r="AY371" s="60">
        <f>COUNTIFS(配置清单!G:G,规划及评估!G371,配置清单!H:H,"IA",配置清单!N:N,"在岗")</f>
        <v>0</v>
      </c>
      <c r="AZ371" s="61" t="str">
        <f t="shared" si="289"/>
        <v>NA</v>
      </c>
      <c r="BA371" s="60">
        <f>COUNTIFS(配置清单!G:G,G371,配置清单!H:H,"IA",配置清单!N:N,"在岗",配置清单!P:P,"&lt;&gt;暂不胜任")</f>
        <v>0</v>
      </c>
      <c r="BB371" s="61" t="str">
        <f t="shared" si="290"/>
        <v>NA</v>
      </c>
      <c r="BC371" s="60">
        <f>COUNTIFS(配置清单!G:G,规划及评估!G371,配置清单!H:H,"产品经理",配置清单!N:N,"在岗")</f>
        <v>0</v>
      </c>
      <c r="BD371" s="61" t="str">
        <f t="shared" si="291"/>
        <v>NA</v>
      </c>
      <c r="BE371" s="60">
        <f>COUNTIFS(配置清单!G:G,G371,配置清单!H:H,"产品经理",配置清单!N:N,"在岗",配置清单!P:P,"&lt;&gt;暂不胜任")</f>
        <v>0</v>
      </c>
      <c r="BF371" s="61" t="str">
        <f t="shared" si="292"/>
        <v>NA</v>
      </c>
      <c r="BG371" s="63">
        <f t="shared" si="293"/>
        <v>2</v>
      </c>
      <c r="BH371" s="64">
        <f t="shared" si="294"/>
        <v>1</v>
      </c>
      <c r="BI371" s="64">
        <f t="shared" si="295"/>
        <v>1</v>
      </c>
      <c r="BJ371" s="64">
        <f t="shared" si="296"/>
        <v>1</v>
      </c>
      <c r="BK371" s="65">
        <f t="shared" si="297"/>
        <v>0.5</v>
      </c>
      <c r="BL371" s="66">
        <f t="shared" si="298"/>
        <v>1</v>
      </c>
      <c r="BM371" s="92">
        <f t="shared" si="299"/>
        <v>1</v>
      </c>
      <c r="BN371" s="92">
        <f t="shared" si="300"/>
        <v>1</v>
      </c>
      <c r="BO371" s="92">
        <f t="shared" si="301"/>
        <v>0</v>
      </c>
      <c r="BP371" s="92">
        <f t="shared" si="302"/>
        <v>0</v>
      </c>
      <c r="BQ371" s="92">
        <f t="shared" si="303"/>
        <v>0</v>
      </c>
      <c r="BR371" s="92">
        <f t="shared" si="304"/>
        <v>0</v>
      </c>
      <c r="BS371" s="92">
        <f t="shared" si="305"/>
        <v>0</v>
      </c>
      <c r="BT371" s="92">
        <f t="shared" si="306"/>
        <v>0</v>
      </c>
      <c r="BU371" s="92">
        <f t="shared" si="307"/>
        <v>0</v>
      </c>
      <c r="BV371" s="92">
        <f t="shared" si="308"/>
        <v>0</v>
      </c>
      <c r="BW371" s="92">
        <f t="shared" si="309"/>
        <v>0</v>
      </c>
      <c r="BX371" s="92">
        <f t="shared" si="310"/>
        <v>0</v>
      </c>
      <c r="BY371" s="92">
        <f t="shared" si="311"/>
        <v>0</v>
      </c>
      <c r="BZ371" s="92">
        <f t="shared" si="312"/>
        <v>0</v>
      </c>
      <c r="CA371" s="92">
        <f t="shared" si="313"/>
        <v>0</v>
      </c>
      <c r="CB371" s="92">
        <f t="shared" si="314"/>
        <v>0</v>
      </c>
      <c r="CC371" s="92">
        <f t="shared" si="315"/>
        <v>0</v>
      </c>
      <c r="CD371" s="92">
        <f t="shared" si="316"/>
        <v>0</v>
      </c>
    </row>
    <row r="372" spans="1:82" hidden="1">
      <c r="A372" s="34">
        <v>158</v>
      </c>
      <c r="B372" s="34" t="s">
        <v>954</v>
      </c>
      <c r="C372" s="34" t="s">
        <v>3993</v>
      </c>
      <c r="D372" s="34" t="s">
        <v>204</v>
      </c>
      <c r="E372" s="34" t="s">
        <v>208</v>
      </c>
      <c r="F372" s="34" t="s">
        <v>4825</v>
      </c>
      <c r="G372" s="34" t="s">
        <v>4836</v>
      </c>
      <c r="H372" s="34" t="s">
        <v>7</v>
      </c>
      <c r="I372" s="34" t="s">
        <v>4</v>
      </c>
      <c r="J372" s="34" t="s">
        <v>195</v>
      </c>
      <c r="K372" s="34" t="s">
        <v>34</v>
      </c>
      <c r="L372" s="34" t="s">
        <v>944</v>
      </c>
      <c r="M372" s="34" t="s">
        <v>4872</v>
      </c>
      <c r="N372" s="34">
        <v>1</v>
      </c>
      <c r="O372" s="34">
        <v>0</v>
      </c>
      <c r="P372" s="34">
        <v>0</v>
      </c>
      <c r="Q372" s="34">
        <v>1</v>
      </c>
      <c r="R372" s="34">
        <v>0</v>
      </c>
      <c r="S372" s="34">
        <v>0</v>
      </c>
      <c r="T372" s="34">
        <v>0</v>
      </c>
      <c r="U372" s="77">
        <v>0</v>
      </c>
      <c r="V372" s="34">
        <v>0</v>
      </c>
      <c r="W372" s="60">
        <f>COUNTIFS(配置清单!G:G,G372,配置清单!$H:$H,"PM",配置清单!$N:$N,"在岗")</f>
        <v>1</v>
      </c>
      <c r="X372" s="61">
        <f t="shared" si="275"/>
        <v>1</v>
      </c>
      <c r="Y372" s="60">
        <f>COUNTIFS(配置清单!$G:$G,G372,配置清单!$H:$H,"PM",配置清单!$N:$N,"在岗",配置清单!$P:$P,"&lt;&gt;暂不胜任")</f>
        <v>1</v>
      </c>
      <c r="Z372" s="61">
        <f t="shared" si="276"/>
        <v>1</v>
      </c>
      <c r="AA372" s="62">
        <f>COUNTIFS(配置清单!$G:$G,G372,配置清单!$H:$H,"SE",配置清单!$N:$N,"在岗")+COUNTIFS(配置清单!$G:$G,G372,配置清单!$H:$H,"SA",配置清单!$N:$N,"在岗")</f>
        <v>0</v>
      </c>
      <c r="AB372" s="61" t="str">
        <f t="shared" si="277"/>
        <v>NA</v>
      </c>
      <c r="AC372" s="60">
        <f>COUNTIFS(配置清单!$G:$G,G372,配置清单!$H:$H,"SE",配置清单!$N:$N,"在岗",配置清单!$P:$P,"&lt;&gt;暂不胜任")+COUNTIFS(配置清单!$G:$G,G372,配置清单!$H:$H,"SA",配置清单!$N:$N,"在岗",配置清单!$P:$P,"&lt;&gt;暂不胜任")</f>
        <v>0</v>
      </c>
      <c r="AD372" s="61" t="str">
        <f t="shared" si="278"/>
        <v>NA</v>
      </c>
      <c r="AE372" s="60">
        <f>COUNTIFS(配置清单!$G:$G,G372,配置清单!H:H,"MDE",配置清单!N:N,"在岗")</f>
        <v>0</v>
      </c>
      <c r="AF372" s="61" t="str">
        <f t="shared" si="279"/>
        <v>NA</v>
      </c>
      <c r="AG372" s="60">
        <f>COUNTIFS(配置清单!$G:$G,G372,配置清单!$H:$H,"MDE",配置清单!$N:$N,"在岗",配置清单!$P:$P,"&lt;&gt;暂不胜任")</f>
        <v>0</v>
      </c>
      <c r="AH372" s="61" t="str">
        <f t="shared" si="280"/>
        <v>NA</v>
      </c>
      <c r="AI372" s="62">
        <f>COUNTIFS(配置清单!G:G,G372,配置清单!H:H,"TPM",配置清单!N:N,"在岗")+COUNTIFS(配置清单!G:G,G372,配置清单!H:H,"TC",配置清单!N:N,"在岗")</f>
        <v>0</v>
      </c>
      <c r="AJ372" s="61">
        <f t="shared" si="281"/>
        <v>0</v>
      </c>
      <c r="AK372" s="60">
        <f>COUNTIFS(配置清单!G:G,G372,配置清单!H:H,"TPM",配置清单!N:N,"在岗",配置清单!P:P,"&lt;&gt;暂不胜任")+COUNTIFS(配置清单!G:G,G372,配置清单!H:H,"TC",配置清单!N:N,"在岗",配置清单!P:P,"&lt;&gt;暂不胜任")</f>
        <v>0</v>
      </c>
      <c r="AL372" s="61">
        <f t="shared" si="282"/>
        <v>0</v>
      </c>
      <c r="AM372" s="60">
        <f>COUNTIFS(配置清单!G:G,G372,配置清单!H:H,"TSE",配置清单!N:N,"在岗")</f>
        <v>0</v>
      </c>
      <c r="AN372" s="61" t="str">
        <f t="shared" si="283"/>
        <v>NA</v>
      </c>
      <c r="AO372" s="60">
        <f>COUNTIFS(配置清单!G:G,G372,配置清单!H:H,"TSE",配置清单!N:N,"在岗",配置清单!P:P,"&lt;&gt;暂不胜任")</f>
        <v>0</v>
      </c>
      <c r="AP372" s="61" t="str">
        <f t="shared" si="284"/>
        <v>NA</v>
      </c>
      <c r="AQ372" s="60">
        <f>COUNTIFS(配置清单!$G:$G,G372,配置清单!H:H,"QA",配置清单!N:N,"在岗")</f>
        <v>1</v>
      </c>
      <c r="AR372" s="61" t="str">
        <f t="shared" si="285"/>
        <v>NA</v>
      </c>
      <c r="AS372" s="60">
        <f>COUNTIFS(配置清单!$G:$G,G372,配置清单!$H:$H,"QA",配置清单!$N:$N,"在岗",配置清单!$P:$P,"&lt;&gt;暂不胜任")</f>
        <v>1</v>
      </c>
      <c r="AT372" s="61" t="str">
        <f t="shared" si="286"/>
        <v>NA</v>
      </c>
      <c r="AU372" s="60">
        <f>COUNTIFS(配置清单!G:G,规划及评估!G372,配置清单!H:H,"BA",配置清单!N:N,"在岗")</f>
        <v>0</v>
      </c>
      <c r="AV372" s="61" t="str">
        <f t="shared" si="287"/>
        <v>NA</v>
      </c>
      <c r="AW372" s="60">
        <f>COUNTIFS(配置清单!G:G,G372,配置清单!H:H,"BA",配置清单!N:N,"在岗",配置清单!P:P,"&lt;&gt;暂不胜任")</f>
        <v>0</v>
      </c>
      <c r="AX372" s="61" t="str">
        <f t="shared" si="288"/>
        <v>NA</v>
      </c>
      <c r="AY372" s="60">
        <f>COUNTIFS(配置清单!G:G,规划及评估!G372,配置清单!H:H,"IA",配置清单!N:N,"在岗")</f>
        <v>0</v>
      </c>
      <c r="AZ372" s="61" t="str">
        <f t="shared" si="289"/>
        <v>NA</v>
      </c>
      <c r="BA372" s="60">
        <f>COUNTIFS(配置清单!G:G,G372,配置清单!H:H,"IA",配置清单!N:N,"在岗",配置清单!P:P,"&lt;&gt;暂不胜任")</f>
        <v>0</v>
      </c>
      <c r="BB372" s="61" t="str">
        <f t="shared" si="290"/>
        <v>NA</v>
      </c>
      <c r="BC372" s="60">
        <f>COUNTIFS(配置清单!G:G,规划及评估!G372,配置清单!H:H,"产品经理",配置清单!N:N,"在岗")</f>
        <v>0</v>
      </c>
      <c r="BD372" s="61" t="str">
        <f t="shared" si="291"/>
        <v>NA</v>
      </c>
      <c r="BE372" s="60">
        <f>COUNTIFS(配置清单!G:G,G372,配置清单!H:H,"产品经理",配置清单!N:N,"在岗",配置清单!P:P,"&lt;&gt;暂不胜任")</f>
        <v>0</v>
      </c>
      <c r="BF372" s="61" t="str">
        <f t="shared" si="292"/>
        <v>NA</v>
      </c>
      <c r="BG372" s="63">
        <f t="shared" si="293"/>
        <v>2</v>
      </c>
      <c r="BH372" s="64">
        <f t="shared" si="294"/>
        <v>1</v>
      </c>
      <c r="BI372" s="64">
        <f t="shared" si="295"/>
        <v>1</v>
      </c>
      <c r="BJ372" s="64">
        <f t="shared" si="296"/>
        <v>1</v>
      </c>
      <c r="BK372" s="65">
        <f t="shared" si="297"/>
        <v>0.5</v>
      </c>
      <c r="BL372" s="66">
        <f t="shared" si="298"/>
        <v>1</v>
      </c>
      <c r="BM372" s="92">
        <f t="shared" si="299"/>
        <v>1</v>
      </c>
      <c r="BN372" s="92">
        <f t="shared" si="300"/>
        <v>1</v>
      </c>
      <c r="BO372" s="92">
        <f t="shared" si="301"/>
        <v>0</v>
      </c>
      <c r="BP372" s="92">
        <f t="shared" si="302"/>
        <v>0</v>
      </c>
      <c r="BQ372" s="92">
        <f t="shared" si="303"/>
        <v>0</v>
      </c>
      <c r="BR372" s="92">
        <f t="shared" si="304"/>
        <v>0</v>
      </c>
      <c r="BS372" s="92">
        <f t="shared" si="305"/>
        <v>0</v>
      </c>
      <c r="BT372" s="92">
        <f t="shared" si="306"/>
        <v>0</v>
      </c>
      <c r="BU372" s="92">
        <f t="shared" si="307"/>
        <v>0</v>
      </c>
      <c r="BV372" s="92">
        <f t="shared" si="308"/>
        <v>0</v>
      </c>
      <c r="BW372" s="92">
        <f t="shared" si="309"/>
        <v>0</v>
      </c>
      <c r="BX372" s="92">
        <f t="shared" si="310"/>
        <v>0</v>
      </c>
      <c r="BY372" s="92">
        <f t="shared" si="311"/>
        <v>0</v>
      </c>
      <c r="BZ372" s="92">
        <f t="shared" si="312"/>
        <v>0</v>
      </c>
      <c r="CA372" s="92">
        <f t="shared" si="313"/>
        <v>0</v>
      </c>
      <c r="CB372" s="92">
        <f t="shared" si="314"/>
        <v>0</v>
      </c>
      <c r="CC372" s="92">
        <f t="shared" si="315"/>
        <v>0</v>
      </c>
      <c r="CD372" s="92">
        <f t="shared" si="316"/>
        <v>0</v>
      </c>
    </row>
    <row r="373" spans="1:82" hidden="1">
      <c r="A373" s="34">
        <v>159</v>
      </c>
      <c r="B373" s="34" t="s">
        <v>954</v>
      </c>
      <c r="C373" s="34" t="s">
        <v>3993</v>
      </c>
      <c r="D373" s="34" t="s">
        <v>204</v>
      </c>
      <c r="E373" s="34" t="s">
        <v>208</v>
      </c>
      <c r="F373" s="34" t="s">
        <v>4825</v>
      </c>
      <c r="G373" s="34" t="s">
        <v>4837</v>
      </c>
      <c r="H373" s="34" t="s">
        <v>7</v>
      </c>
      <c r="I373" s="34" t="s">
        <v>4</v>
      </c>
      <c r="J373" s="34" t="s">
        <v>195</v>
      </c>
      <c r="K373" s="34" t="s">
        <v>34</v>
      </c>
      <c r="L373" s="34" t="s">
        <v>944</v>
      </c>
      <c r="M373" s="34" t="s">
        <v>4872</v>
      </c>
      <c r="N373" s="34">
        <v>1</v>
      </c>
      <c r="O373" s="34">
        <v>0</v>
      </c>
      <c r="P373" s="34">
        <v>0</v>
      </c>
      <c r="Q373" s="34">
        <v>1</v>
      </c>
      <c r="R373" s="34">
        <v>0</v>
      </c>
      <c r="S373" s="34">
        <v>0</v>
      </c>
      <c r="T373" s="34">
        <v>0</v>
      </c>
      <c r="U373" s="77">
        <v>0</v>
      </c>
      <c r="V373" s="34">
        <v>0</v>
      </c>
      <c r="W373" s="60">
        <f>COUNTIFS(配置清单!G:G,G373,配置清单!$H:$H,"PM",配置清单!$N:$N,"在岗")</f>
        <v>1</v>
      </c>
      <c r="X373" s="61">
        <f t="shared" si="275"/>
        <v>1</v>
      </c>
      <c r="Y373" s="60">
        <f>COUNTIFS(配置清单!$G:$G,G373,配置清单!$H:$H,"PM",配置清单!$N:$N,"在岗",配置清单!$P:$P,"&lt;&gt;暂不胜任")</f>
        <v>1</v>
      </c>
      <c r="Z373" s="61">
        <f t="shared" si="276"/>
        <v>1</v>
      </c>
      <c r="AA373" s="62">
        <f>COUNTIFS(配置清单!$G:$G,G373,配置清单!$H:$H,"SE",配置清单!$N:$N,"在岗")+COUNTIFS(配置清单!$G:$G,G373,配置清单!$H:$H,"SA",配置清单!$N:$N,"在岗")</f>
        <v>0</v>
      </c>
      <c r="AB373" s="61" t="str">
        <f t="shared" si="277"/>
        <v>NA</v>
      </c>
      <c r="AC373" s="60">
        <f>COUNTIFS(配置清单!$G:$G,G373,配置清单!$H:$H,"SE",配置清单!$N:$N,"在岗",配置清单!$P:$P,"&lt;&gt;暂不胜任")+COUNTIFS(配置清单!$G:$G,G373,配置清单!$H:$H,"SA",配置清单!$N:$N,"在岗",配置清单!$P:$P,"&lt;&gt;暂不胜任")</f>
        <v>0</v>
      </c>
      <c r="AD373" s="61" t="str">
        <f t="shared" si="278"/>
        <v>NA</v>
      </c>
      <c r="AE373" s="60">
        <f>COUNTIFS(配置清单!$G:$G,G373,配置清单!H:H,"MDE",配置清单!N:N,"在岗")</f>
        <v>0</v>
      </c>
      <c r="AF373" s="61" t="str">
        <f t="shared" si="279"/>
        <v>NA</v>
      </c>
      <c r="AG373" s="60">
        <f>COUNTIFS(配置清单!$G:$G,G373,配置清单!$H:$H,"MDE",配置清单!$N:$N,"在岗",配置清单!$P:$P,"&lt;&gt;暂不胜任")</f>
        <v>0</v>
      </c>
      <c r="AH373" s="61" t="str">
        <f t="shared" si="280"/>
        <v>NA</v>
      </c>
      <c r="AI373" s="62">
        <f>COUNTIFS(配置清单!G:G,G373,配置清单!H:H,"TPM",配置清单!N:N,"在岗")+COUNTIFS(配置清单!G:G,G373,配置清单!H:H,"TC",配置清单!N:N,"在岗")</f>
        <v>0</v>
      </c>
      <c r="AJ373" s="61">
        <f t="shared" si="281"/>
        <v>0</v>
      </c>
      <c r="AK373" s="60">
        <f>COUNTIFS(配置清单!G:G,G373,配置清单!H:H,"TPM",配置清单!N:N,"在岗",配置清单!P:P,"&lt;&gt;暂不胜任")+COUNTIFS(配置清单!G:G,G373,配置清单!H:H,"TC",配置清单!N:N,"在岗",配置清单!P:P,"&lt;&gt;暂不胜任")</f>
        <v>0</v>
      </c>
      <c r="AL373" s="61">
        <f t="shared" si="282"/>
        <v>0</v>
      </c>
      <c r="AM373" s="60">
        <f>COUNTIFS(配置清单!G:G,G373,配置清单!H:H,"TSE",配置清单!N:N,"在岗")</f>
        <v>0</v>
      </c>
      <c r="AN373" s="61" t="str">
        <f t="shared" si="283"/>
        <v>NA</v>
      </c>
      <c r="AO373" s="60">
        <f>COUNTIFS(配置清单!G:G,G373,配置清单!H:H,"TSE",配置清单!N:N,"在岗",配置清单!P:P,"&lt;&gt;暂不胜任")</f>
        <v>0</v>
      </c>
      <c r="AP373" s="61" t="str">
        <f t="shared" si="284"/>
        <v>NA</v>
      </c>
      <c r="AQ373" s="60">
        <f>COUNTIFS(配置清单!$G:$G,G373,配置清单!H:H,"QA",配置清单!N:N,"在岗")</f>
        <v>1</v>
      </c>
      <c r="AR373" s="61" t="str">
        <f t="shared" si="285"/>
        <v>NA</v>
      </c>
      <c r="AS373" s="60">
        <f>COUNTIFS(配置清单!$G:$G,G373,配置清单!$H:$H,"QA",配置清单!$N:$N,"在岗",配置清单!$P:$P,"&lt;&gt;暂不胜任")</f>
        <v>1</v>
      </c>
      <c r="AT373" s="61" t="str">
        <f t="shared" si="286"/>
        <v>NA</v>
      </c>
      <c r="AU373" s="60">
        <f>COUNTIFS(配置清单!G:G,规划及评估!G373,配置清单!H:H,"BA",配置清单!N:N,"在岗")</f>
        <v>0</v>
      </c>
      <c r="AV373" s="61" t="str">
        <f t="shared" si="287"/>
        <v>NA</v>
      </c>
      <c r="AW373" s="60">
        <f>COUNTIFS(配置清单!G:G,G373,配置清单!H:H,"BA",配置清单!N:N,"在岗",配置清单!P:P,"&lt;&gt;暂不胜任")</f>
        <v>0</v>
      </c>
      <c r="AX373" s="61" t="str">
        <f t="shared" si="288"/>
        <v>NA</v>
      </c>
      <c r="AY373" s="60">
        <f>COUNTIFS(配置清单!G:G,规划及评估!G373,配置清单!H:H,"IA",配置清单!N:N,"在岗")</f>
        <v>0</v>
      </c>
      <c r="AZ373" s="61" t="str">
        <f t="shared" si="289"/>
        <v>NA</v>
      </c>
      <c r="BA373" s="60">
        <f>COUNTIFS(配置清单!G:G,G373,配置清单!H:H,"IA",配置清单!N:N,"在岗",配置清单!P:P,"&lt;&gt;暂不胜任")</f>
        <v>0</v>
      </c>
      <c r="BB373" s="61" t="str">
        <f t="shared" si="290"/>
        <v>NA</v>
      </c>
      <c r="BC373" s="60">
        <f>COUNTIFS(配置清单!G:G,规划及评估!G373,配置清单!H:H,"产品经理",配置清单!N:N,"在岗")</f>
        <v>0</v>
      </c>
      <c r="BD373" s="61" t="str">
        <f t="shared" si="291"/>
        <v>NA</v>
      </c>
      <c r="BE373" s="60">
        <f>COUNTIFS(配置清单!G:G,G373,配置清单!H:H,"产品经理",配置清单!N:N,"在岗",配置清单!P:P,"&lt;&gt;暂不胜任")</f>
        <v>0</v>
      </c>
      <c r="BF373" s="61" t="str">
        <f t="shared" si="292"/>
        <v>NA</v>
      </c>
      <c r="BG373" s="63">
        <f t="shared" si="293"/>
        <v>2</v>
      </c>
      <c r="BH373" s="64">
        <f t="shared" si="294"/>
        <v>1</v>
      </c>
      <c r="BI373" s="64">
        <f t="shared" si="295"/>
        <v>1</v>
      </c>
      <c r="BJ373" s="64">
        <f t="shared" si="296"/>
        <v>1</v>
      </c>
      <c r="BK373" s="65">
        <f t="shared" si="297"/>
        <v>0.5</v>
      </c>
      <c r="BL373" s="66">
        <f t="shared" si="298"/>
        <v>1</v>
      </c>
      <c r="BM373" s="92">
        <f t="shared" si="299"/>
        <v>1</v>
      </c>
      <c r="BN373" s="92">
        <f t="shared" si="300"/>
        <v>1</v>
      </c>
      <c r="BO373" s="92">
        <f t="shared" si="301"/>
        <v>0</v>
      </c>
      <c r="BP373" s="92">
        <f t="shared" si="302"/>
        <v>0</v>
      </c>
      <c r="BQ373" s="92">
        <f t="shared" si="303"/>
        <v>0</v>
      </c>
      <c r="BR373" s="92">
        <f t="shared" si="304"/>
        <v>0</v>
      </c>
      <c r="BS373" s="92">
        <f t="shared" si="305"/>
        <v>0</v>
      </c>
      <c r="BT373" s="92">
        <f t="shared" si="306"/>
        <v>0</v>
      </c>
      <c r="BU373" s="92">
        <f t="shared" si="307"/>
        <v>0</v>
      </c>
      <c r="BV373" s="92">
        <f t="shared" si="308"/>
        <v>0</v>
      </c>
      <c r="BW373" s="92">
        <f t="shared" si="309"/>
        <v>0</v>
      </c>
      <c r="BX373" s="92">
        <f t="shared" si="310"/>
        <v>0</v>
      </c>
      <c r="BY373" s="92">
        <f t="shared" si="311"/>
        <v>0</v>
      </c>
      <c r="BZ373" s="92">
        <f t="shared" si="312"/>
        <v>0</v>
      </c>
      <c r="CA373" s="92">
        <f t="shared" si="313"/>
        <v>0</v>
      </c>
      <c r="CB373" s="92">
        <f t="shared" si="314"/>
        <v>0</v>
      </c>
      <c r="CC373" s="92">
        <f t="shared" si="315"/>
        <v>0</v>
      </c>
      <c r="CD373" s="92">
        <f t="shared" si="316"/>
        <v>0</v>
      </c>
    </row>
    <row r="374" spans="1:82" hidden="1">
      <c r="A374" s="34">
        <v>160</v>
      </c>
      <c r="B374" s="34" t="s">
        <v>954</v>
      </c>
      <c r="C374" s="34" t="s">
        <v>3993</v>
      </c>
      <c r="D374" s="34" t="s">
        <v>204</v>
      </c>
      <c r="E374" s="34" t="s">
        <v>208</v>
      </c>
      <c r="F374" s="34" t="s">
        <v>4825</v>
      </c>
      <c r="G374" s="34" t="s">
        <v>4826</v>
      </c>
      <c r="H374" s="34" t="s">
        <v>7</v>
      </c>
      <c r="I374" s="34" t="s">
        <v>4</v>
      </c>
      <c r="J374" s="34" t="s">
        <v>195</v>
      </c>
      <c r="K374" s="34" t="s">
        <v>34</v>
      </c>
      <c r="L374" s="34" t="s">
        <v>5133</v>
      </c>
      <c r="M374" s="34" t="s">
        <v>4872</v>
      </c>
      <c r="N374" s="34">
        <v>1</v>
      </c>
      <c r="O374" s="34">
        <v>0</v>
      </c>
      <c r="P374" s="34">
        <v>1</v>
      </c>
      <c r="Q374" s="34">
        <v>0</v>
      </c>
      <c r="R374" s="34">
        <v>0</v>
      </c>
      <c r="S374" s="34">
        <v>0</v>
      </c>
      <c r="T374" s="34">
        <v>0</v>
      </c>
      <c r="U374" s="77">
        <v>0</v>
      </c>
      <c r="V374" s="34">
        <v>0</v>
      </c>
      <c r="W374" s="60">
        <f>COUNTIFS(配置清单!G:G,G374,配置清单!$H:$H,"PM",配置清单!$N:$N,"在岗")</f>
        <v>1</v>
      </c>
      <c r="X374" s="61">
        <f t="shared" si="275"/>
        <v>1</v>
      </c>
      <c r="Y374" s="60">
        <f>COUNTIFS(配置清单!$G:$G,G374,配置清单!$H:$H,"PM",配置清单!$N:$N,"在岗",配置清单!$P:$P,"&lt;&gt;暂不胜任")</f>
        <v>1</v>
      </c>
      <c r="Z374" s="61">
        <f t="shared" si="276"/>
        <v>1</v>
      </c>
      <c r="AA374" s="62">
        <f>COUNTIFS(配置清单!$G:$G,G374,配置清单!$H:$H,"SE",配置清单!$N:$N,"在岗")+COUNTIFS(配置清单!$G:$G,G374,配置清单!$H:$H,"SA",配置清单!$N:$N,"在岗")</f>
        <v>0</v>
      </c>
      <c r="AB374" s="61" t="str">
        <f t="shared" si="277"/>
        <v>NA</v>
      </c>
      <c r="AC374" s="60">
        <f>COUNTIFS(配置清单!$G:$G,G374,配置清单!$H:$H,"SE",配置清单!$N:$N,"在岗",配置清单!$P:$P,"&lt;&gt;暂不胜任")+COUNTIFS(配置清单!$G:$G,G374,配置清单!$H:$H,"SA",配置清单!$N:$N,"在岗",配置清单!$P:$P,"&lt;&gt;暂不胜任")</f>
        <v>0</v>
      </c>
      <c r="AD374" s="61" t="str">
        <f t="shared" si="278"/>
        <v>NA</v>
      </c>
      <c r="AE374" s="60">
        <f>COUNTIFS(配置清单!$G:$G,G374,配置清单!H:H,"MDE",配置清单!N:N,"在岗")</f>
        <v>0</v>
      </c>
      <c r="AF374" s="61">
        <f t="shared" si="279"/>
        <v>0</v>
      </c>
      <c r="AG374" s="60">
        <f>COUNTIFS(配置清单!$G:$G,G374,配置清单!$H:$H,"MDE",配置清单!$N:$N,"在岗",配置清单!$P:$P,"&lt;&gt;暂不胜任")</f>
        <v>0</v>
      </c>
      <c r="AH374" s="61">
        <f t="shared" si="280"/>
        <v>0</v>
      </c>
      <c r="AI374" s="62">
        <f>COUNTIFS(配置清单!G:G,G374,配置清单!H:H,"TPM",配置清单!N:N,"在岗")+COUNTIFS(配置清单!G:G,G374,配置清单!H:H,"TC",配置清单!N:N,"在岗")</f>
        <v>0</v>
      </c>
      <c r="AJ374" s="61" t="str">
        <f t="shared" si="281"/>
        <v>NA</v>
      </c>
      <c r="AK374" s="60">
        <f>COUNTIFS(配置清单!G:G,G374,配置清单!H:H,"TPM",配置清单!N:N,"在岗",配置清单!P:P,"&lt;&gt;暂不胜任")+COUNTIFS(配置清单!G:G,G374,配置清单!H:H,"TC",配置清单!N:N,"在岗",配置清单!P:P,"&lt;&gt;暂不胜任")</f>
        <v>0</v>
      </c>
      <c r="AL374" s="61" t="str">
        <f t="shared" si="282"/>
        <v>NA</v>
      </c>
      <c r="AM374" s="60">
        <f>COUNTIFS(配置清单!G:G,G374,配置清单!H:H,"TSE",配置清单!N:N,"在岗")</f>
        <v>0</v>
      </c>
      <c r="AN374" s="61" t="str">
        <f t="shared" si="283"/>
        <v>NA</v>
      </c>
      <c r="AO374" s="60">
        <f>COUNTIFS(配置清单!G:G,G374,配置清单!H:H,"TSE",配置清单!N:N,"在岗",配置清单!P:P,"&lt;&gt;暂不胜任")</f>
        <v>0</v>
      </c>
      <c r="AP374" s="61" t="str">
        <f t="shared" si="284"/>
        <v>NA</v>
      </c>
      <c r="AQ374" s="60">
        <f>COUNTIFS(配置清单!$G:$G,G374,配置清单!H:H,"QA",配置清单!N:N,"在岗")</f>
        <v>1</v>
      </c>
      <c r="AR374" s="61" t="str">
        <f t="shared" si="285"/>
        <v>NA</v>
      </c>
      <c r="AS374" s="60">
        <f>COUNTIFS(配置清单!$G:$G,G374,配置清单!$H:$H,"QA",配置清单!$N:$N,"在岗",配置清单!$P:$P,"&lt;&gt;暂不胜任")</f>
        <v>1</v>
      </c>
      <c r="AT374" s="61" t="str">
        <f t="shared" si="286"/>
        <v>NA</v>
      </c>
      <c r="AU374" s="60">
        <f>COUNTIFS(配置清单!G:G,规划及评估!G374,配置清单!H:H,"BA",配置清单!N:N,"在岗")</f>
        <v>0</v>
      </c>
      <c r="AV374" s="61" t="str">
        <f t="shared" si="287"/>
        <v>NA</v>
      </c>
      <c r="AW374" s="60">
        <f>COUNTIFS(配置清单!G:G,G374,配置清单!H:H,"BA",配置清单!N:N,"在岗",配置清单!P:P,"&lt;&gt;暂不胜任")</f>
        <v>0</v>
      </c>
      <c r="AX374" s="61" t="str">
        <f t="shared" si="288"/>
        <v>NA</v>
      </c>
      <c r="AY374" s="60">
        <f>COUNTIFS(配置清单!G:G,规划及评估!G374,配置清单!H:H,"IA",配置清单!N:N,"在岗")</f>
        <v>0</v>
      </c>
      <c r="AZ374" s="61" t="str">
        <f t="shared" si="289"/>
        <v>NA</v>
      </c>
      <c r="BA374" s="60">
        <f>COUNTIFS(配置清单!G:G,G374,配置清单!H:H,"IA",配置清单!N:N,"在岗",配置清单!P:P,"&lt;&gt;暂不胜任")</f>
        <v>0</v>
      </c>
      <c r="BB374" s="61" t="str">
        <f t="shared" si="290"/>
        <v>NA</v>
      </c>
      <c r="BC374" s="60">
        <f>COUNTIFS(配置清单!G:G,规划及评估!G374,配置清单!H:H,"产品经理",配置清单!N:N,"在岗")</f>
        <v>0</v>
      </c>
      <c r="BD374" s="61" t="str">
        <f t="shared" si="291"/>
        <v>NA</v>
      </c>
      <c r="BE374" s="60">
        <f>COUNTIFS(配置清单!G:G,G374,配置清单!H:H,"产品经理",配置清单!N:N,"在岗",配置清单!P:P,"&lt;&gt;暂不胜任")</f>
        <v>0</v>
      </c>
      <c r="BF374" s="61" t="str">
        <f t="shared" si="292"/>
        <v>NA</v>
      </c>
      <c r="BG374" s="63">
        <f t="shared" si="293"/>
        <v>2</v>
      </c>
      <c r="BH374" s="64">
        <f t="shared" si="294"/>
        <v>1</v>
      </c>
      <c r="BI374" s="64">
        <f t="shared" si="295"/>
        <v>1</v>
      </c>
      <c r="BJ374" s="64">
        <f t="shared" si="296"/>
        <v>1</v>
      </c>
      <c r="BK374" s="65">
        <f t="shared" si="297"/>
        <v>0.5</v>
      </c>
      <c r="BL374" s="66">
        <f t="shared" si="298"/>
        <v>1</v>
      </c>
      <c r="BM374" s="92">
        <f t="shared" si="299"/>
        <v>1</v>
      </c>
      <c r="BN374" s="92">
        <f t="shared" si="300"/>
        <v>1</v>
      </c>
      <c r="BO374" s="92">
        <f t="shared" si="301"/>
        <v>0</v>
      </c>
      <c r="BP374" s="92">
        <f t="shared" si="302"/>
        <v>0</v>
      </c>
      <c r="BQ374" s="92">
        <f t="shared" si="303"/>
        <v>0</v>
      </c>
      <c r="BR374" s="92">
        <f t="shared" si="304"/>
        <v>0</v>
      </c>
      <c r="BS374" s="92">
        <f t="shared" si="305"/>
        <v>0</v>
      </c>
      <c r="BT374" s="92">
        <f t="shared" si="306"/>
        <v>0</v>
      </c>
      <c r="BU374" s="92">
        <f t="shared" si="307"/>
        <v>0</v>
      </c>
      <c r="BV374" s="92">
        <f t="shared" si="308"/>
        <v>0</v>
      </c>
      <c r="BW374" s="92">
        <f t="shared" si="309"/>
        <v>0</v>
      </c>
      <c r="BX374" s="92">
        <f t="shared" si="310"/>
        <v>0</v>
      </c>
      <c r="BY374" s="92">
        <f t="shared" si="311"/>
        <v>0</v>
      </c>
      <c r="BZ374" s="92">
        <f t="shared" si="312"/>
        <v>0</v>
      </c>
      <c r="CA374" s="92">
        <f t="shared" si="313"/>
        <v>0</v>
      </c>
      <c r="CB374" s="92">
        <f t="shared" si="314"/>
        <v>0</v>
      </c>
      <c r="CC374" s="92">
        <f t="shared" si="315"/>
        <v>0</v>
      </c>
      <c r="CD374" s="92">
        <f t="shared" si="316"/>
        <v>0</v>
      </c>
    </row>
    <row r="375" spans="1:82" hidden="1">
      <c r="A375" s="34">
        <v>161</v>
      </c>
      <c r="B375" s="34" t="s">
        <v>954</v>
      </c>
      <c r="C375" s="34" t="s">
        <v>3993</v>
      </c>
      <c r="D375" s="34" t="s">
        <v>204</v>
      </c>
      <c r="E375" s="34" t="s">
        <v>208</v>
      </c>
      <c r="F375" s="34" t="s">
        <v>4825</v>
      </c>
      <c r="G375" s="34" t="s">
        <v>4838</v>
      </c>
      <c r="H375" s="34" t="s">
        <v>4</v>
      </c>
      <c r="I375" s="34" t="s">
        <v>4</v>
      </c>
      <c r="J375" s="34" t="s">
        <v>34</v>
      </c>
      <c r="K375" s="34" t="s">
        <v>34</v>
      </c>
      <c r="L375" s="34" t="s">
        <v>5133</v>
      </c>
      <c r="M375" s="34" t="s">
        <v>4872</v>
      </c>
      <c r="N375" s="34">
        <v>1</v>
      </c>
      <c r="O375" s="34">
        <v>0</v>
      </c>
      <c r="P375" s="34">
        <v>1</v>
      </c>
      <c r="Q375" s="34">
        <v>1</v>
      </c>
      <c r="R375" s="34">
        <v>0</v>
      </c>
      <c r="S375" s="34">
        <v>1</v>
      </c>
      <c r="T375" s="34">
        <v>0</v>
      </c>
      <c r="U375" s="77">
        <v>0</v>
      </c>
      <c r="V375" s="34">
        <v>0</v>
      </c>
      <c r="W375" s="60">
        <f>COUNTIFS(配置清单!G:G,G375,配置清单!$H:$H,"PM",配置清单!$N:$N,"在岗")</f>
        <v>1</v>
      </c>
      <c r="X375" s="61">
        <f t="shared" si="275"/>
        <v>1</v>
      </c>
      <c r="Y375" s="60">
        <f>COUNTIFS(配置清单!$G:$G,G375,配置清单!$H:$H,"PM",配置清单!$N:$N,"在岗",配置清单!$P:$P,"&lt;&gt;暂不胜任")</f>
        <v>1</v>
      </c>
      <c r="Z375" s="61">
        <f t="shared" si="276"/>
        <v>1</v>
      </c>
      <c r="AA375" s="62">
        <f>COUNTIFS(配置清单!$G:$G,G375,配置清单!$H:$H,"SE",配置清单!$N:$N,"在岗")+COUNTIFS(配置清单!$G:$G,G375,配置清单!$H:$H,"SA",配置清单!$N:$N,"在岗")</f>
        <v>0</v>
      </c>
      <c r="AB375" s="61" t="str">
        <f t="shared" si="277"/>
        <v>NA</v>
      </c>
      <c r="AC375" s="60">
        <f>COUNTIFS(配置清单!$G:$G,G375,配置清单!$H:$H,"SE",配置清单!$N:$N,"在岗",配置清单!$P:$P,"&lt;&gt;暂不胜任")+COUNTIFS(配置清单!$G:$G,G375,配置清单!$H:$H,"SA",配置清单!$N:$N,"在岗",配置清单!$P:$P,"&lt;&gt;暂不胜任")</f>
        <v>0</v>
      </c>
      <c r="AD375" s="61" t="str">
        <f t="shared" si="278"/>
        <v>NA</v>
      </c>
      <c r="AE375" s="60">
        <f>COUNTIFS(配置清单!$G:$G,G375,配置清单!H:H,"MDE",配置清单!N:N,"在岗")</f>
        <v>0</v>
      </c>
      <c r="AF375" s="61">
        <f t="shared" si="279"/>
        <v>0</v>
      </c>
      <c r="AG375" s="60">
        <f>COUNTIFS(配置清单!$G:$G,G375,配置清单!$H:$H,"MDE",配置清单!$N:$N,"在岗",配置清单!$P:$P,"&lt;&gt;暂不胜任")</f>
        <v>0</v>
      </c>
      <c r="AH375" s="61">
        <f t="shared" si="280"/>
        <v>0</v>
      </c>
      <c r="AI375" s="62">
        <f>COUNTIFS(配置清单!G:G,G375,配置清单!H:H,"TPM",配置清单!N:N,"在岗")+COUNTIFS(配置清单!G:G,G375,配置清单!H:H,"TC",配置清单!N:N,"在岗")</f>
        <v>0</v>
      </c>
      <c r="AJ375" s="61">
        <f t="shared" si="281"/>
        <v>0</v>
      </c>
      <c r="AK375" s="60">
        <f>COUNTIFS(配置清单!G:G,G375,配置清单!H:H,"TPM",配置清单!N:N,"在岗",配置清单!P:P,"&lt;&gt;暂不胜任")+COUNTIFS(配置清单!G:G,G375,配置清单!H:H,"TC",配置清单!N:N,"在岗",配置清单!P:P,"&lt;&gt;暂不胜任")</f>
        <v>0</v>
      </c>
      <c r="AL375" s="61">
        <f t="shared" si="282"/>
        <v>0</v>
      </c>
      <c r="AM375" s="60">
        <f>COUNTIFS(配置清单!G:G,G375,配置清单!H:H,"TSE",配置清单!N:N,"在岗")</f>
        <v>0</v>
      </c>
      <c r="AN375" s="61" t="str">
        <f t="shared" si="283"/>
        <v>NA</v>
      </c>
      <c r="AO375" s="60">
        <f>COUNTIFS(配置清单!G:G,G375,配置清单!H:H,"TSE",配置清单!N:N,"在岗",配置清单!P:P,"&lt;&gt;暂不胜任")</f>
        <v>0</v>
      </c>
      <c r="AP375" s="61" t="str">
        <f t="shared" si="284"/>
        <v>NA</v>
      </c>
      <c r="AQ375" s="60">
        <f>COUNTIFS(配置清单!$G:$G,G375,配置清单!H:H,"QA",配置清单!N:N,"在岗")</f>
        <v>1</v>
      </c>
      <c r="AR375" s="61">
        <f t="shared" si="285"/>
        <v>1</v>
      </c>
      <c r="AS375" s="60">
        <f>COUNTIFS(配置清单!$G:$G,G375,配置清单!$H:$H,"QA",配置清单!$N:$N,"在岗",配置清单!$P:$P,"&lt;&gt;暂不胜任")</f>
        <v>1</v>
      </c>
      <c r="AT375" s="61">
        <f t="shared" si="286"/>
        <v>1</v>
      </c>
      <c r="AU375" s="60">
        <f>COUNTIFS(配置清单!G:G,规划及评估!G375,配置清单!H:H,"BA",配置清单!N:N,"在岗")</f>
        <v>0</v>
      </c>
      <c r="AV375" s="61" t="str">
        <f t="shared" si="287"/>
        <v>NA</v>
      </c>
      <c r="AW375" s="60">
        <f>COUNTIFS(配置清单!G:G,G375,配置清单!H:H,"BA",配置清单!N:N,"在岗",配置清单!P:P,"&lt;&gt;暂不胜任")</f>
        <v>0</v>
      </c>
      <c r="AX375" s="61" t="str">
        <f t="shared" si="288"/>
        <v>NA</v>
      </c>
      <c r="AY375" s="60">
        <f>COUNTIFS(配置清单!G:G,规划及评估!G375,配置清单!H:H,"IA",配置清单!N:N,"在岗")</f>
        <v>0</v>
      </c>
      <c r="AZ375" s="61" t="str">
        <f t="shared" si="289"/>
        <v>NA</v>
      </c>
      <c r="BA375" s="60">
        <f>COUNTIFS(配置清单!G:G,G375,配置清单!H:H,"IA",配置清单!N:N,"在岗",配置清单!P:P,"&lt;&gt;暂不胜任")</f>
        <v>0</v>
      </c>
      <c r="BB375" s="61" t="str">
        <f t="shared" si="290"/>
        <v>NA</v>
      </c>
      <c r="BC375" s="60">
        <f>COUNTIFS(配置清单!G:G,规划及评估!G375,配置清单!H:H,"产品经理",配置清单!N:N,"在岗")</f>
        <v>0</v>
      </c>
      <c r="BD375" s="61" t="str">
        <f t="shared" si="291"/>
        <v>NA</v>
      </c>
      <c r="BE375" s="60">
        <f>COUNTIFS(配置清单!G:G,G375,配置清单!H:H,"产品经理",配置清单!N:N,"在岗",配置清单!P:P,"&lt;&gt;暂不胜任")</f>
        <v>0</v>
      </c>
      <c r="BF375" s="61" t="str">
        <f t="shared" si="292"/>
        <v>NA</v>
      </c>
      <c r="BG375" s="63">
        <f t="shared" si="293"/>
        <v>4</v>
      </c>
      <c r="BH375" s="64">
        <f t="shared" si="294"/>
        <v>2</v>
      </c>
      <c r="BI375" s="64">
        <f t="shared" si="295"/>
        <v>2</v>
      </c>
      <c r="BJ375" s="64">
        <f t="shared" si="296"/>
        <v>2</v>
      </c>
      <c r="BK375" s="65">
        <f t="shared" si="297"/>
        <v>0.5</v>
      </c>
      <c r="BL375" s="66">
        <f t="shared" si="298"/>
        <v>1</v>
      </c>
      <c r="BM375" s="92">
        <f t="shared" si="299"/>
        <v>1</v>
      </c>
      <c r="BN375" s="92">
        <f t="shared" si="300"/>
        <v>1</v>
      </c>
      <c r="BO375" s="92">
        <f t="shared" si="301"/>
        <v>0</v>
      </c>
      <c r="BP375" s="92">
        <f t="shared" si="302"/>
        <v>0</v>
      </c>
      <c r="BQ375" s="92">
        <f t="shared" si="303"/>
        <v>0</v>
      </c>
      <c r="BR375" s="92">
        <f t="shared" si="304"/>
        <v>0</v>
      </c>
      <c r="BS375" s="92">
        <f t="shared" si="305"/>
        <v>0</v>
      </c>
      <c r="BT375" s="92">
        <f t="shared" si="306"/>
        <v>0</v>
      </c>
      <c r="BU375" s="92">
        <f t="shared" si="307"/>
        <v>0</v>
      </c>
      <c r="BV375" s="92">
        <f t="shared" si="308"/>
        <v>0</v>
      </c>
      <c r="BW375" s="92">
        <f t="shared" si="309"/>
        <v>1</v>
      </c>
      <c r="BX375" s="92">
        <f t="shared" si="310"/>
        <v>1</v>
      </c>
      <c r="BY375" s="92">
        <f t="shared" si="311"/>
        <v>0</v>
      </c>
      <c r="BZ375" s="92">
        <f t="shared" si="312"/>
        <v>0</v>
      </c>
      <c r="CA375" s="92">
        <f t="shared" si="313"/>
        <v>0</v>
      </c>
      <c r="CB375" s="92">
        <f t="shared" si="314"/>
        <v>0</v>
      </c>
      <c r="CC375" s="92">
        <f t="shared" si="315"/>
        <v>0</v>
      </c>
      <c r="CD375" s="92">
        <f t="shared" si="316"/>
        <v>0</v>
      </c>
    </row>
    <row r="376" spans="1:82" hidden="1">
      <c r="A376" s="34">
        <v>162</v>
      </c>
      <c r="B376" s="34" t="s">
        <v>954</v>
      </c>
      <c r="C376" s="34" t="s">
        <v>3993</v>
      </c>
      <c r="D376" s="34" t="s">
        <v>204</v>
      </c>
      <c r="E376" s="34" t="s">
        <v>208</v>
      </c>
      <c r="F376" s="34" t="s">
        <v>4830</v>
      </c>
      <c r="G376" s="34" t="s">
        <v>4831</v>
      </c>
      <c r="H376" s="34" t="s">
        <v>7</v>
      </c>
      <c r="I376" s="34" t="s">
        <v>4</v>
      </c>
      <c r="J376" s="34" t="s">
        <v>195</v>
      </c>
      <c r="K376" s="34" t="s">
        <v>34</v>
      </c>
      <c r="L376" s="34" t="s">
        <v>944</v>
      </c>
      <c r="M376" s="34" t="s">
        <v>4872</v>
      </c>
      <c r="N376" s="34">
        <v>1</v>
      </c>
      <c r="O376" s="34">
        <v>0</v>
      </c>
      <c r="P376" s="34">
        <v>0</v>
      </c>
      <c r="Q376" s="34">
        <v>1</v>
      </c>
      <c r="R376" s="34">
        <v>0</v>
      </c>
      <c r="S376" s="34">
        <v>1</v>
      </c>
      <c r="T376" s="34">
        <v>0</v>
      </c>
      <c r="U376" s="77">
        <v>0</v>
      </c>
      <c r="V376" s="34">
        <v>0</v>
      </c>
      <c r="W376" s="60">
        <f>COUNTIFS(配置清单!G:G,G376,配置清单!$H:$H,"PM",配置清单!$N:$N,"在岗")</f>
        <v>1</v>
      </c>
      <c r="X376" s="61">
        <f t="shared" si="275"/>
        <v>1</v>
      </c>
      <c r="Y376" s="60">
        <f>COUNTIFS(配置清单!$G:$G,G376,配置清单!$H:$H,"PM",配置清单!$N:$N,"在岗",配置清单!$P:$P,"&lt;&gt;暂不胜任")</f>
        <v>0</v>
      </c>
      <c r="Z376" s="61">
        <f t="shared" si="276"/>
        <v>0</v>
      </c>
      <c r="AA376" s="62">
        <f>COUNTIFS(配置清单!$G:$G,G376,配置清单!$H:$H,"SE",配置清单!$N:$N,"在岗")+COUNTIFS(配置清单!$G:$G,G376,配置清单!$H:$H,"SA",配置清单!$N:$N,"在岗")</f>
        <v>0</v>
      </c>
      <c r="AB376" s="61" t="str">
        <f t="shared" si="277"/>
        <v>NA</v>
      </c>
      <c r="AC376" s="60">
        <f>COUNTIFS(配置清单!$G:$G,G376,配置清单!$H:$H,"SE",配置清单!$N:$N,"在岗",配置清单!$P:$P,"&lt;&gt;暂不胜任")+COUNTIFS(配置清单!$G:$G,G376,配置清单!$H:$H,"SA",配置清单!$N:$N,"在岗",配置清单!$P:$P,"&lt;&gt;暂不胜任")</f>
        <v>0</v>
      </c>
      <c r="AD376" s="61" t="str">
        <f t="shared" si="278"/>
        <v>NA</v>
      </c>
      <c r="AE376" s="60">
        <f>COUNTIFS(配置清单!$G:$G,G376,配置清单!H:H,"MDE",配置清单!N:N,"在岗")</f>
        <v>0</v>
      </c>
      <c r="AF376" s="61" t="str">
        <f t="shared" si="279"/>
        <v>NA</v>
      </c>
      <c r="AG376" s="60">
        <f>COUNTIFS(配置清单!$G:$G,G376,配置清单!$H:$H,"MDE",配置清单!$N:$N,"在岗",配置清单!$P:$P,"&lt;&gt;暂不胜任")</f>
        <v>0</v>
      </c>
      <c r="AH376" s="61" t="str">
        <f t="shared" si="280"/>
        <v>NA</v>
      </c>
      <c r="AI376" s="62">
        <f>COUNTIFS(配置清单!G:G,G376,配置清单!H:H,"TPM",配置清单!N:N,"在岗")+COUNTIFS(配置清单!G:G,G376,配置清单!H:H,"TC",配置清单!N:N,"在岗")</f>
        <v>0</v>
      </c>
      <c r="AJ376" s="61">
        <f t="shared" si="281"/>
        <v>0</v>
      </c>
      <c r="AK376" s="60">
        <f>COUNTIFS(配置清单!G:G,G376,配置清单!H:H,"TPM",配置清单!N:N,"在岗",配置清单!P:P,"&lt;&gt;暂不胜任")+COUNTIFS(配置清单!G:G,G376,配置清单!H:H,"TC",配置清单!N:N,"在岗",配置清单!P:P,"&lt;&gt;暂不胜任")</f>
        <v>0</v>
      </c>
      <c r="AL376" s="61">
        <f t="shared" si="282"/>
        <v>0</v>
      </c>
      <c r="AM376" s="60">
        <f>COUNTIFS(配置清单!G:G,G376,配置清单!H:H,"TSE",配置清单!N:N,"在岗")</f>
        <v>0</v>
      </c>
      <c r="AN376" s="61" t="str">
        <f t="shared" si="283"/>
        <v>NA</v>
      </c>
      <c r="AO376" s="60">
        <f>COUNTIFS(配置清单!G:G,G376,配置清单!H:H,"TSE",配置清单!N:N,"在岗",配置清单!P:P,"&lt;&gt;暂不胜任")</f>
        <v>0</v>
      </c>
      <c r="AP376" s="61" t="str">
        <f t="shared" si="284"/>
        <v>NA</v>
      </c>
      <c r="AQ376" s="60">
        <f>COUNTIFS(配置清单!$G:$G,G376,配置清单!H:H,"QA",配置清单!N:N,"在岗")</f>
        <v>1</v>
      </c>
      <c r="AR376" s="61">
        <f t="shared" si="285"/>
        <v>1</v>
      </c>
      <c r="AS376" s="60">
        <f>COUNTIFS(配置清单!$G:$G,G376,配置清单!$H:$H,"QA",配置清单!$N:$N,"在岗",配置清单!$P:$P,"&lt;&gt;暂不胜任")</f>
        <v>1</v>
      </c>
      <c r="AT376" s="61">
        <f t="shared" si="286"/>
        <v>1</v>
      </c>
      <c r="AU376" s="60">
        <f>COUNTIFS(配置清单!G:G,规划及评估!G376,配置清单!H:H,"BA",配置清单!N:N,"在岗")</f>
        <v>0</v>
      </c>
      <c r="AV376" s="61" t="str">
        <f t="shared" si="287"/>
        <v>NA</v>
      </c>
      <c r="AW376" s="60">
        <f>COUNTIFS(配置清单!G:G,G376,配置清单!H:H,"BA",配置清单!N:N,"在岗",配置清单!P:P,"&lt;&gt;暂不胜任")</f>
        <v>0</v>
      </c>
      <c r="AX376" s="61" t="str">
        <f t="shared" si="288"/>
        <v>NA</v>
      </c>
      <c r="AY376" s="60">
        <f>COUNTIFS(配置清单!G:G,规划及评估!G376,配置清单!H:H,"IA",配置清单!N:N,"在岗")</f>
        <v>0</v>
      </c>
      <c r="AZ376" s="61" t="str">
        <f t="shared" si="289"/>
        <v>NA</v>
      </c>
      <c r="BA376" s="60">
        <f>COUNTIFS(配置清单!G:G,G376,配置清单!H:H,"IA",配置清单!N:N,"在岗",配置清单!P:P,"&lt;&gt;暂不胜任")</f>
        <v>0</v>
      </c>
      <c r="BB376" s="61" t="str">
        <f t="shared" si="290"/>
        <v>NA</v>
      </c>
      <c r="BC376" s="60">
        <f>COUNTIFS(配置清单!G:G,规划及评估!G376,配置清单!H:H,"产品经理",配置清单!N:N,"在岗")</f>
        <v>0</v>
      </c>
      <c r="BD376" s="61" t="str">
        <f t="shared" si="291"/>
        <v>NA</v>
      </c>
      <c r="BE376" s="60">
        <f>COUNTIFS(配置清单!G:G,G376,配置清单!H:H,"产品经理",配置清单!N:N,"在岗",配置清单!P:P,"&lt;&gt;暂不胜任")</f>
        <v>0</v>
      </c>
      <c r="BF376" s="61" t="str">
        <f t="shared" si="292"/>
        <v>NA</v>
      </c>
      <c r="BG376" s="63">
        <f t="shared" si="293"/>
        <v>3</v>
      </c>
      <c r="BH376" s="64">
        <f t="shared" si="294"/>
        <v>2</v>
      </c>
      <c r="BI376" s="64">
        <f t="shared" si="295"/>
        <v>2</v>
      </c>
      <c r="BJ376" s="64">
        <f t="shared" si="296"/>
        <v>1</v>
      </c>
      <c r="BK376" s="65">
        <f t="shared" si="297"/>
        <v>0.66666666666666663</v>
      </c>
      <c r="BL376" s="66">
        <f t="shared" si="298"/>
        <v>0.5</v>
      </c>
      <c r="BM376" s="92">
        <f t="shared" si="299"/>
        <v>1</v>
      </c>
      <c r="BN376" s="92">
        <f t="shared" si="300"/>
        <v>0</v>
      </c>
      <c r="BO376" s="92">
        <f t="shared" si="301"/>
        <v>0</v>
      </c>
      <c r="BP376" s="92">
        <f t="shared" si="302"/>
        <v>0</v>
      </c>
      <c r="BQ376" s="92">
        <f t="shared" si="303"/>
        <v>0</v>
      </c>
      <c r="BR376" s="92">
        <f t="shared" si="304"/>
        <v>0</v>
      </c>
      <c r="BS376" s="92">
        <f t="shared" si="305"/>
        <v>0</v>
      </c>
      <c r="BT376" s="92">
        <f t="shared" si="306"/>
        <v>0</v>
      </c>
      <c r="BU376" s="92">
        <f t="shared" si="307"/>
        <v>0</v>
      </c>
      <c r="BV376" s="92">
        <f t="shared" si="308"/>
        <v>0</v>
      </c>
      <c r="BW376" s="92">
        <f t="shared" si="309"/>
        <v>1</v>
      </c>
      <c r="BX376" s="92">
        <f t="shared" si="310"/>
        <v>1</v>
      </c>
      <c r="BY376" s="92">
        <f t="shared" si="311"/>
        <v>0</v>
      </c>
      <c r="BZ376" s="92">
        <f t="shared" si="312"/>
        <v>0</v>
      </c>
      <c r="CA376" s="92">
        <f t="shared" si="313"/>
        <v>0</v>
      </c>
      <c r="CB376" s="92">
        <f t="shared" si="314"/>
        <v>0</v>
      </c>
      <c r="CC376" s="92">
        <f t="shared" si="315"/>
        <v>0</v>
      </c>
      <c r="CD376" s="92">
        <f t="shared" si="316"/>
        <v>0</v>
      </c>
    </row>
    <row r="377" spans="1:82" hidden="1">
      <c r="A377" s="34">
        <v>163</v>
      </c>
      <c r="B377" s="34" t="s">
        <v>954</v>
      </c>
      <c r="C377" s="34" t="s">
        <v>3993</v>
      </c>
      <c r="D377" s="34" t="s">
        <v>204</v>
      </c>
      <c r="E377" s="34" t="s">
        <v>208</v>
      </c>
      <c r="F377" s="34" t="s">
        <v>4839</v>
      </c>
      <c r="G377" s="34" t="s">
        <v>4840</v>
      </c>
      <c r="H377" s="34" t="s">
        <v>7</v>
      </c>
      <c r="I377" s="34" t="s">
        <v>7</v>
      </c>
      <c r="J377" s="34" t="s">
        <v>34</v>
      </c>
      <c r="K377" s="34" t="s">
        <v>34</v>
      </c>
      <c r="M377" s="34" t="s">
        <v>4872</v>
      </c>
      <c r="N377" s="34">
        <v>1</v>
      </c>
      <c r="O377" s="34">
        <v>0</v>
      </c>
      <c r="P377" s="34">
        <v>0</v>
      </c>
      <c r="Q377" s="34">
        <v>0</v>
      </c>
      <c r="R377" s="34">
        <v>0</v>
      </c>
      <c r="S377" s="34">
        <v>1</v>
      </c>
      <c r="T377" s="34">
        <v>0</v>
      </c>
      <c r="U377" s="77">
        <v>1</v>
      </c>
      <c r="V377" s="34">
        <v>0</v>
      </c>
      <c r="W377" s="60">
        <f>COUNTIFS(配置清单!G:G,G377,配置清单!$H:$H,"PM",配置清单!$N:$N,"在岗")</f>
        <v>1</v>
      </c>
      <c r="X377" s="61">
        <f t="shared" si="275"/>
        <v>1</v>
      </c>
      <c r="Y377" s="60">
        <f>COUNTIFS(配置清单!$G:$G,G377,配置清单!$H:$H,"PM",配置清单!$N:$N,"在岗",配置清单!$P:$P,"&lt;&gt;暂不胜任")</f>
        <v>1</v>
      </c>
      <c r="Z377" s="61">
        <f t="shared" si="276"/>
        <v>1</v>
      </c>
      <c r="AA377" s="62">
        <f>COUNTIFS(配置清单!$G:$G,G377,配置清单!$H:$H,"SE",配置清单!$N:$N,"在岗")+COUNTIFS(配置清单!$G:$G,G377,配置清单!$H:$H,"SA",配置清单!$N:$N,"在岗")</f>
        <v>0</v>
      </c>
      <c r="AB377" s="61" t="str">
        <f t="shared" si="277"/>
        <v>NA</v>
      </c>
      <c r="AC377" s="60">
        <f>COUNTIFS(配置清单!$G:$G,G377,配置清单!$H:$H,"SE",配置清单!$N:$N,"在岗",配置清单!$P:$P,"&lt;&gt;暂不胜任")+COUNTIFS(配置清单!$G:$G,G377,配置清单!$H:$H,"SA",配置清单!$N:$N,"在岗",配置清单!$P:$P,"&lt;&gt;暂不胜任")</f>
        <v>0</v>
      </c>
      <c r="AD377" s="61" t="str">
        <f t="shared" si="278"/>
        <v>NA</v>
      </c>
      <c r="AE377" s="60">
        <f>COUNTIFS(配置清单!$G:$G,G377,配置清单!H:H,"MDE",配置清单!N:N,"在岗")</f>
        <v>0</v>
      </c>
      <c r="AF377" s="61" t="str">
        <f t="shared" si="279"/>
        <v>NA</v>
      </c>
      <c r="AG377" s="60">
        <f>COUNTIFS(配置清单!$G:$G,G377,配置清单!$H:$H,"MDE",配置清单!$N:$N,"在岗",配置清单!$P:$P,"&lt;&gt;暂不胜任")</f>
        <v>0</v>
      </c>
      <c r="AH377" s="61" t="str">
        <f t="shared" si="280"/>
        <v>NA</v>
      </c>
      <c r="AI377" s="62">
        <f>COUNTIFS(配置清单!G:G,G377,配置清单!H:H,"TPM",配置清单!N:N,"在岗")+COUNTIFS(配置清单!G:G,G377,配置清单!H:H,"TC",配置清单!N:N,"在岗")</f>
        <v>0</v>
      </c>
      <c r="AJ377" s="61" t="str">
        <f t="shared" si="281"/>
        <v>NA</v>
      </c>
      <c r="AK377" s="60">
        <f>COUNTIFS(配置清单!G:G,G377,配置清单!H:H,"TPM",配置清单!N:N,"在岗",配置清单!P:P,"&lt;&gt;暂不胜任")+COUNTIFS(配置清单!G:G,G377,配置清单!H:H,"TC",配置清单!N:N,"在岗",配置清单!P:P,"&lt;&gt;暂不胜任")</f>
        <v>0</v>
      </c>
      <c r="AL377" s="61" t="str">
        <f t="shared" si="282"/>
        <v>NA</v>
      </c>
      <c r="AM377" s="60">
        <f>COUNTIFS(配置清单!G:G,G377,配置清单!H:H,"TSE",配置清单!N:N,"在岗")</f>
        <v>0</v>
      </c>
      <c r="AN377" s="61" t="str">
        <f t="shared" si="283"/>
        <v>NA</v>
      </c>
      <c r="AO377" s="60">
        <f>COUNTIFS(配置清单!G:G,G377,配置清单!H:H,"TSE",配置清单!N:N,"在岗",配置清单!P:P,"&lt;&gt;暂不胜任")</f>
        <v>0</v>
      </c>
      <c r="AP377" s="61" t="str">
        <f t="shared" si="284"/>
        <v>NA</v>
      </c>
      <c r="AQ377" s="60">
        <f>COUNTIFS(配置清单!$G:$G,G377,配置清单!H:H,"QA",配置清单!N:N,"在岗")</f>
        <v>1</v>
      </c>
      <c r="AR377" s="61">
        <f t="shared" si="285"/>
        <v>1</v>
      </c>
      <c r="AS377" s="60">
        <f>COUNTIFS(配置清单!$G:$G,G377,配置清单!$H:$H,"QA",配置清单!$N:$N,"在岗",配置清单!$P:$P,"&lt;&gt;暂不胜任")</f>
        <v>1</v>
      </c>
      <c r="AT377" s="61">
        <f t="shared" si="286"/>
        <v>1</v>
      </c>
      <c r="AU377" s="60">
        <f>COUNTIFS(配置清单!G:G,规划及评估!G377,配置清单!H:H,"BA",配置清单!N:N,"在岗")</f>
        <v>0</v>
      </c>
      <c r="AV377" s="61" t="str">
        <f t="shared" si="287"/>
        <v>NA</v>
      </c>
      <c r="AW377" s="60">
        <f>COUNTIFS(配置清单!G:G,G377,配置清单!H:H,"BA",配置清单!N:N,"在岗",配置清单!P:P,"&lt;&gt;暂不胜任")</f>
        <v>0</v>
      </c>
      <c r="AX377" s="61" t="str">
        <f t="shared" si="288"/>
        <v>NA</v>
      </c>
      <c r="AY377" s="60">
        <f>COUNTIFS(配置清单!G:G,规划及评估!G377,配置清单!H:H,"IA",配置清单!N:N,"在岗")</f>
        <v>0</v>
      </c>
      <c r="AZ377" s="61">
        <f t="shared" si="289"/>
        <v>0</v>
      </c>
      <c r="BA377" s="60">
        <f>COUNTIFS(配置清单!G:G,G377,配置清单!H:H,"IA",配置清单!N:N,"在岗",配置清单!P:P,"&lt;&gt;暂不胜任")</f>
        <v>0</v>
      </c>
      <c r="BB377" s="61">
        <f t="shared" si="290"/>
        <v>0</v>
      </c>
      <c r="BC377" s="60">
        <f>COUNTIFS(配置清单!G:G,规划及评估!G377,配置清单!H:H,"产品经理",配置清单!N:N,"在岗")</f>
        <v>0</v>
      </c>
      <c r="BD377" s="61" t="str">
        <f t="shared" si="291"/>
        <v>NA</v>
      </c>
      <c r="BE377" s="60">
        <f>COUNTIFS(配置清单!G:G,G377,配置清单!H:H,"产品经理",配置清单!N:N,"在岗",配置清单!P:P,"&lt;&gt;暂不胜任")</f>
        <v>0</v>
      </c>
      <c r="BF377" s="61" t="str">
        <f t="shared" si="292"/>
        <v>NA</v>
      </c>
      <c r="BG377" s="63">
        <f t="shared" si="293"/>
        <v>3</v>
      </c>
      <c r="BH377" s="64">
        <f t="shared" si="294"/>
        <v>2</v>
      </c>
      <c r="BI377" s="64">
        <f t="shared" si="295"/>
        <v>2</v>
      </c>
      <c r="BJ377" s="64">
        <f t="shared" si="296"/>
        <v>2</v>
      </c>
      <c r="BK377" s="65">
        <f t="shared" si="297"/>
        <v>0.66666666666666663</v>
      </c>
      <c r="BL377" s="66">
        <f t="shared" si="298"/>
        <v>1</v>
      </c>
      <c r="BM377" s="92">
        <f t="shared" si="299"/>
        <v>1</v>
      </c>
      <c r="BN377" s="92">
        <f t="shared" si="300"/>
        <v>1</v>
      </c>
      <c r="BO377" s="92">
        <f t="shared" si="301"/>
        <v>0</v>
      </c>
      <c r="BP377" s="92">
        <f t="shared" si="302"/>
        <v>0</v>
      </c>
      <c r="BQ377" s="92">
        <f t="shared" si="303"/>
        <v>0</v>
      </c>
      <c r="BR377" s="92">
        <f t="shared" si="304"/>
        <v>0</v>
      </c>
      <c r="BS377" s="92">
        <f t="shared" si="305"/>
        <v>0</v>
      </c>
      <c r="BT377" s="92">
        <f t="shared" si="306"/>
        <v>0</v>
      </c>
      <c r="BU377" s="92">
        <f t="shared" si="307"/>
        <v>0</v>
      </c>
      <c r="BV377" s="92">
        <f t="shared" si="308"/>
        <v>0</v>
      </c>
      <c r="BW377" s="92">
        <f t="shared" si="309"/>
        <v>1</v>
      </c>
      <c r="BX377" s="92">
        <f t="shared" si="310"/>
        <v>1</v>
      </c>
      <c r="BY377" s="92">
        <f t="shared" si="311"/>
        <v>0</v>
      </c>
      <c r="BZ377" s="92">
        <f t="shared" si="312"/>
        <v>0</v>
      </c>
      <c r="CA377" s="92">
        <f t="shared" si="313"/>
        <v>0</v>
      </c>
      <c r="CB377" s="92">
        <f t="shared" si="314"/>
        <v>0</v>
      </c>
      <c r="CC377" s="92">
        <f t="shared" si="315"/>
        <v>0</v>
      </c>
      <c r="CD377" s="92">
        <f t="shared" si="316"/>
        <v>0</v>
      </c>
    </row>
    <row r="378" spans="1:82" hidden="1">
      <c r="A378" s="34">
        <v>164</v>
      </c>
      <c r="B378" s="34" t="s">
        <v>954</v>
      </c>
      <c r="C378" s="34" t="s">
        <v>3993</v>
      </c>
      <c r="D378" s="34" t="s">
        <v>204</v>
      </c>
      <c r="E378" s="34" t="s">
        <v>208</v>
      </c>
      <c r="F378" s="34" t="s">
        <v>4759</v>
      </c>
      <c r="G378" s="34" t="s">
        <v>4760</v>
      </c>
      <c r="H378" s="34" t="s">
        <v>7</v>
      </c>
      <c r="I378" s="34" t="s">
        <v>7</v>
      </c>
      <c r="J378" s="34" t="s">
        <v>34</v>
      </c>
      <c r="K378" s="34" t="s">
        <v>34</v>
      </c>
      <c r="L378" s="34" t="s">
        <v>5133</v>
      </c>
      <c r="M378" s="34" t="s">
        <v>4872</v>
      </c>
      <c r="N378" s="34">
        <v>1</v>
      </c>
      <c r="O378" s="34">
        <v>2</v>
      </c>
      <c r="P378" s="34">
        <v>2</v>
      </c>
      <c r="Q378" s="34">
        <v>0</v>
      </c>
      <c r="R378" s="34">
        <v>1</v>
      </c>
      <c r="S378" s="34">
        <v>1</v>
      </c>
      <c r="T378" s="34">
        <v>0</v>
      </c>
      <c r="U378" s="77">
        <v>0</v>
      </c>
      <c r="V378" s="34">
        <v>0</v>
      </c>
      <c r="W378" s="60">
        <f>COUNTIFS(配置清单!G:G,G378,配置清单!$H:$H,"PM",配置清单!$N:$N,"在岗")</f>
        <v>1</v>
      </c>
      <c r="X378" s="61">
        <f t="shared" si="275"/>
        <v>1</v>
      </c>
      <c r="Y378" s="60">
        <f>COUNTIFS(配置清单!$G:$G,G378,配置清单!$H:$H,"PM",配置清单!$N:$N,"在岗",配置清单!$P:$P,"&lt;&gt;暂不胜任")</f>
        <v>0</v>
      </c>
      <c r="Z378" s="61">
        <f t="shared" si="276"/>
        <v>0</v>
      </c>
      <c r="AA378" s="62">
        <f>COUNTIFS(配置清单!$G:$G,G378,配置清单!$H:$H,"SE",配置清单!$N:$N,"在岗")+COUNTIFS(配置清单!$G:$G,G378,配置清单!$H:$H,"SA",配置清单!$N:$N,"在岗")</f>
        <v>1</v>
      </c>
      <c r="AB378" s="61">
        <f t="shared" si="277"/>
        <v>0.5</v>
      </c>
      <c r="AC378" s="60">
        <f>COUNTIFS(配置清单!$G:$G,G378,配置清单!$H:$H,"SE",配置清单!$N:$N,"在岗",配置清单!$P:$P,"&lt;&gt;暂不胜任")+COUNTIFS(配置清单!$G:$G,G378,配置清单!$H:$H,"SA",配置清单!$N:$N,"在岗",配置清单!$P:$P,"&lt;&gt;暂不胜任")</f>
        <v>0</v>
      </c>
      <c r="AD378" s="61">
        <f t="shared" si="278"/>
        <v>0</v>
      </c>
      <c r="AE378" s="60">
        <f>COUNTIFS(配置清单!$G:$G,G378,配置清单!H:H,"MDE",配置清单!N:N,"在岗")</f>
        <v>3</v>
      </c>
      <c r="AF378" s="61">
        <f t="shared" si="279"/>
        <v>1</v>
      </c>
      <c r="AG378" s="60">
        <f>COUNTIFS(配置清单!$G:$G,G378,配置清单!$H:$H,"MDE",配置清单!$N:$N,"在岗",配置清单!$P:$P,"&lt;&gt;暂不胜任")</f>
        <v>0</v>
      </c>
      <c r="AH378" s="61">
        <f t="shared" si="280"/>
        <v>0</v>
      </c>
      <c r="AI378" s="62">
        <f>COUNTIFS(配置清单!G:G,G378,配置清单!H:H,"TPM",配置清单!N:N,"在岗")+COUNTIFS(配置清单!G:G,G378,配置清单!H:H,"TC",配置清单!N:N,"在岗")</f>
        <v>0</v>
      </c>
      <c r="AJ378" s="61" t="str">
        <f t="shared" si="281"/>
        <v>NA</v>
      </c>
      <c r="AK378" s="60">
        <f>COUNTIFS(配置清单!G:G,G378,配置清单!H:H,"TPM",配置清单!N:N,"在岗",配置清单!P:P,"&lt;&gt;暂不胜任")+COUNTIFS(配置清单!G:G,G378,配置清单!H:H,"TC",配置清单!N:N,"在岗",配置清单!P:P,"&lt;&gt;暂不胜任")</f>
        <v>0</v>
      </c>
      <c r="AL378" s="61" t="str">
        <f t="shared" si="282"/>
        <v>NA</v>
      </c>
      <c r="AM378" s="60">
        <f>COUNTIFS(配置清单!G:G,G378,配置清单!H:H,"TSE",配置清单!N:N,"在岗")</f>
        <v>1</v>
      </c>
      <c r="AN378" s="61">
        <f t="shared" si="283"/>
        <v>1</v>
      </c>
      <c r="AO378" s="60">
        <f>COUNTIFS(配置清单!G:G,G378,配置清单!H:H,"TSE",配置清单!N:N,"在岗",配置清单!P:P,"&lt;&gt;暂不胜任")</f>
        <v>0</v>
      </c>
      <c r="AP378" s="61">
        <f t="shared" si="284"/>
        <v>0</v>
      </c>
      <c r="AQ378" s="60">
        <f>COUNTIFS(配置清单!$G:$G,G378,配置清单!H:H,"QA",配置清单!N:N,"在岗")</f>
        <v>1</v>
      </c>
      <c r="AR378" s="61">
        <f t="shared" si="285"/>
        <v>1</v>
      </c>
      <c r="AS378" s="60">
        <f>COUNTIFS(配置清单!$G:$G,G378,配置清单!$H:$H,"QA",配置清单!$N:$N,"在岗",配置清单!$P:$P,"&lt;&gt;暂不胜任")</f>
        <v>1</v>
      </c>
      <c r="AT378" s="61">
        <f t="shared" si="286"/>
        <v>1</v>
      </c>
      <c r="AU378" s="60">
        <f>COUNTIFS(配置清单!G:G,规划及评估!G378,配置清单!H:H,"BA",配置清单!N:N,"在岗")</f>
        <v>0</v>
      </c>
      <c r="AV378" s="61" t="str">
        <f t="shared" si="287"/>
        <v>NA</v>
      </c>
      <c r="AW378" s="60">
        <f>COUNTIFS(配置清单!G:G,G378,配置清单!H:H,"BA",配置清单!N:N,"在岗",配置清单!P:P,"&lt;&gt;暂不胜任")</f>
        <v>0</v>
      </c>
      <c r="AX378" s="61" t="str">
        <f t="shared" si="288"/>
        <v>NA</v>
      </c>
      <c r="AY378" s="60">
        <f>COUNTIFS(配置清单!G:G,规划及评估!G378,配置清单!H:H,"IA",配置清单!N:N,"在岗")</f>
        <v>0</v>
      </c>
      <c r="AZ378" s="61" t="str">
        <f t="shared" si="289"/>
        <v>NA</v>
      </c>
      <c r="BA378" s="60">
        <f>COUNTIFS(配置清单!G:G,G378,配置清单!H:H,"IA",配置清单!N:N,"在岗",配置清单!P:P,"&lt;&gt;暂不胜任")</f>
        <v>0</v>
      </c>
      <c r="BB378" s="61" t="str">
        <f t="shared" si="290"/>
        <v>NA</v>
      </c>
      <c r="BC378" s="60">
        <f>COUNTIFS(配置清单!G:G,规划及评估!G378,配置清单!H:H,"产品经理",配置清单!N:N,"在岗")</f>
        <v>0</v>
      </c>
      <c r="BD378" s="61" t="str">
        <f t="shared" si="291"/>
        <v>NA</v>
      </c>
      <c r="BE378" s="60">
        <f>COUNTIFS(配置清单!G:G,G378,配置清单!H:H,"产品经理",配置清单!N:N,"在岗",配置清单!P:P,"&lt;&gt;暂不胜任")</f>
        <v>0</v>
      </c>
      <c r="BF378" s="61" t="str">
        <f t="shared" si="292"/>
        <v>NA</v>
      </c>
      <c r="BG378" s="63">
        <f t="shared" si="293"/>
        <v>7</v>
      </c>
      <c r="BH378" s="64">
        <f t="shared" si="294"/>
        <v>7</v>
      </c>
      <c r="BI378" s="64">
        <f t="shared" si="295"/>
        <v>6</v>
      </c>
      <c r="BJ378" s="64">
        <f t="shared" si="296"/>
        <v>1</v>
      </c>
      <c r="BK378" s="65">
        <f t="shared" si="297"/>
        <v>0.8571428571428571</v>
      </c>
      <c r="BL378" s="66">
        <f t="shared" si="298"/>
        <v>0.16666666666666666</v>
      </c>
      <c r="BM378" s="92">
        <f t="shared" si="299"/>
        <v>1</v>
      </c>
      <c r="BN378" s="92">
        <f t="shared" si="300"/>
        <v>0</v>
      </c>
      <c r="BO378" s="92">
        <f t="shared" si="301"/>
        <v>1</v>
      </c>
      <c r="BP378" s="92">
        <f t="shared" si="302"/>
        <v>0</v>
      </c>
      <c r="BQ378" s="92">
        <f t="shared" si="303"/>
        <v>2</v>
      </c>
      <c r="BR378" s="92">
        <f t="shared" si="304"/>
        <v>0</v>
      </c>
      <c r="BS378" s="92">
        <f t="shared" si="305"/>
        <v>0</v>
      </c>
      <c r="BT378" s="92">
        <f t="shared" si="306"/>
        <v>0</v>
      </c>
      <c r="BU378" s="92">
        <f t="shared" si="307"/>
        <v>1</v>
      </c>
      <c r="BV378" s="92">
        <f t="shared" si="308"/>
        <v>0</v>
      </c>
      <c r="BW378" s="92">
        <f t="shared" si="309"/>
        <v>1</v>
      </c>
      <c r="BX378" s="92">
        <f t="shared" si="310"/>
        <v>1</v>
      </c>
      <c r="BY378" s="92">
        <f t="shared" si="311"/>
        <v>0</v>
      </c>
      <c r="BZ378" s="92">
        <f t="shared" si="312"/>
        <v>0</v>
      </c>
      <c r="CA378" s="92">
        <f t="shared" si="313"/>
        <v>0</v>
      </c>
      <c r="CB378" s="92">
        <f t="shared" si="314"/>
        <v>0</v>
      </c>
      <c r="CC378" s="92">
        <f t="shared" si="315"/>
        <v>0</v>
      </c>
      <c r="CD378" s="92">
        <f t="shared" si="316"/>
        <v>0</v>
      </c>
    </row>
    <row r="379" spans="1:82" hidden="1">
      <c r="A379" s="34">
        <v>165</v>
      </c>
      <c r="B379" s="34" t="s">
        <v>954</v>
      </c>
      <c r="C379" s="34" t="s">
        <v>3993</v>
      </c>
      <c r="D379" s="34" t="s">
        <v>204</v>
      </c>
      <c r="E379" s="34" t="s">
        <v>208</v>
      </c>
      <c r="F379" s="34" t="s">
        <v>4759</v>
      </c>
      <c r="G379" s="34" t="s">
        <v>4868</v>
      </c>
      <c r="H379" s="34" t="s">
        <v>7</v>
      </c>
      <c r="I379" s="34" t="s">
        <v>7</v>
      </c>
      <c r="J379" s="34" t="s">
        <v>34</v>
      </c>
      <c r="K379" s="34" t="s">
        <v>34</v>
      </c>
      <c r="L379" s="34" t="s">
        <v>5133</v>
      </c>
      <c r="M379" s="34" t="s">
        <v>4872</v>
      </c>
      <c r="N379" s="34">
        <v>1</v>
      </c>
      <c r="O379" s="34">
        <v>1</v>
      </c>
      <c r="P379" s="34">
        <v>1</v>
      </c>
      <c r="Q379" s="34">
        <v>0</v>
      </c>
      <c r="R379" s="34">
        <v>1</v>
      </c>
      <c r="S379" s="34">
        <v>0</v>
      </c>
      <c r="T379" s="34">
        <v>0</v>
      </c>
      <c r="U379" s="77">
        <v>0</v>
      </c>
      <c r="V379" s="34">
        <v>0</v>
      </c>
      <c r="W379" s="60">
        <f>COUNTIFS(配置清单!G:G,G379,配置清单!$H:$H,"PM",配置清单!$N:$N,"在岗")</f>
        <v>1</v>
      </c>
      <c r="X379" s="61">
        <f t="shared" si="275"/>
        <v>1</v>
      </c>
      <c r="Y379" s="60">
        <f>COUNTIFS(配置清单!$G:$G,G379,配置清单!$H:$H,"PM",配置清单!$N:$N,"在岗",配置清单!$P:$P,"&lt;&gt;暂不胜任")</f>
        <v>0</v>
      </c>
      <c r="Z379" s="61">
        <f t="shared" si="276"/>
        <v>0</v>
      </c>
      <c r="AA379" s="62">
        <f>COUNTIFS(配置清单!$G:$G,G379,配置清单!$H:$H,"SE",配置清单!$N:$N,"在岗")+COUNTIFS(配置清单!$G:$G,G379,配置清单!$H:$H,"SA",配置清单!$N:$N,"在岗")</f>
        <v>1</v>
      </c>
      <c r="AB379" s="61">
        <f t="shared" si="277"/>
        <v>1</v>
      </c>
      <c r="AC379" s="60">
        <f>COUNTIFS(配置清单!$G:$G,G379,配置清单!$H:$H,"SE",配置清单!$N:$N,"在岗",配置清单!$P:$P,"&lt;&gt;暂不胜任")+COUNTIFS(配置清单!$G:$G,G379,配置清单!$H:$H,"SA",配置清单!$N:$N,"在岗",配置清单!$P:$P,"&lt;&gt;暂不胜任")</f>
        <v>0</v>
      </c>
      <c r="AD379" s="61">
        <f t="shared" si="278"/>
        <v>0</v>
      </c>
      <c r="AE379" s="60">
        <f>COUNTIFS(配置清单!$G:$G,G379,配置清单!H:H,"MDE",配置清单!N:N,"在岗")</f>
        <v>0</v>
      </c>
      <c r="AF379" s="61">
        <f t="shared" si="279"/>
        <v>0</v>
      </c>
      <c r="AG379" s="60">
        <f>COUNTIFS(配置清单!$G:$G,G379,配置清单!$H:$H,"MDE",配置清单!$N:$N,"在岗",配置清单!$P:$P,"&lt;&gt;暂不胜任")</f>
        <v>0</v>
      </c>
      <c r="AH379" s="61">
        <f t="shared" si="280"/>
        <v>0</v>
      </c>
      <c r="AI379" s="62">
        <f>COUNTIFS(配置清单!G:G,G379,配置清单!H:H,"TPM",配置清单!N:N,"在岗")+COUNTIFS(配置清单!G:G,G379,配置清单!H:H,"TC",配置清单!N:N,"在岗")</f>
        <v>0</v>
      </c>
      <c r="AJ379" s="61" t="str">
        <f t="shared" si="281"/>
        <v>NA</v>
      </c>
      <c r="AK379" s="60">
        <f>COUNTIFS(配置清单!G:G,G379,配置清单!H:H,"TPM",配置清单!N:N,"在岗",配置清单!P:P,"&lt;&gt;暂不胜任")+COUNTIFS(配置清单!G:G,G379,配置清单!H:H,"TC",配置清单!N:N,"在岗",配置清单!P:P,"&lt;&gt;暂不胜任")</f>
        <v>0</v>
      </c>
      <c r="AL379" s="61" t="str">
        <f t="shared" si="282"/>
        <v>NA</v>
      </c>
      <c r="AM379" s="60">
        <f>COUNTIFS(配置清单!G:G,G379,配置清单!H:H,"TSE",配置清单!N:N,"在岗")</f>
        <v>0</v>
      </c>
      <c r="AN379" s="61">
        <f t="shared" si="283"/>
        <v>0</v>
      </c>
      <c r="AO379" s="60">
        <f>COUNTIFS(配置清单!G:G,G379,配置清单!H:H,"TSE",配置清单!N:N,"在岗",配置清单!P:P,"&lt;&gt;暂不胜任")</f>
        <v>0</v>
      </c>
      <c r="AP379" s="61">
        <f t="shared" si="284"/>
        <v>0</v>
      </c>
      <c r="AQ379" s="60">
        <f>COUNTIFS(配置清单!$G:$G,G379,配置清单!H:H,"QA",配置清单!N:N,"在岗")</f>
        <v>1</v>
      </c>
      <c r="AR379" s="61" t="str">
        <f t="shared" si="285"/>
        <v>NA</v>
      </c>
      <c r="AS379" s="60">
        <f>COUNTIFS(配置清单!$G:$G,G379,配置清单!$H:$H,"QA",配置清单!$N:$N,"在岗",配置清单!$P:$P,"&lt;&gt;暂不胜任")</f>
        <v>1</v>
      </c>
      <c r="AT379" s="61" t="str">
        <f t="shared" si="286"/>
        <v>NA</v>
      </c>
      <c r="AU379" s="60">
        <f>COUNTIFS(配置清单!G:G,规划及评估!G379,配置清单!H:H,"BA",配置清单!N:N,"在岗")</f>
        <v>0</v>
      </c>
      <c r="AV379" s="61" t="str">
        <f t="shared" si="287"/>
        <v>NA</v>
      </c>
      <c r="AW379" s="60">
        <f>COUNTIFS(配置清单!G:G,G379,配置清单!H:H,"BA",配置清单!N:N,"在岗",配置清单!P:P,"&lt;&gt;暂不胜任")</f>
        <v>0</v>
      </c>
      <c r="AX379" s="61" t="str">
        <f t="shared" si="288"/>
        <v>NA</v>
      </c>
      <c r="AY379" s="60">
        <f>COUNTIFS(配置清单!G:G,规划及评估!G379,配置清单!H:H,"IA",配置清单!N:N,"在岗")</f>
        <v>0</v>
      </c>
      <c r="AZ379" s="61" t="str">
        <f t="shared" si="289"/>
        <v>NA</v>
      </c>
      <c r="BA379" s="60">
        <f>COUNTIFS(配置清单!G:G,G379,配置清单!H:H,"IA",配置清单!N:N,"在岗",配置清单!P:P,"&lt;&gt;暂不胜任")</f>
        <v>0</v>
      </c>
      <c r="BB379" s="61" t="str">
        <f t="shared" si="290"/>
        <v>NA</v>
      </c>
      <c r="BC379" s="60">
        <f>COUNTIFS(配置清单!G:G,规划及评估!G379,配置清单!H:H,"产品经理",配置清单!N:N,"在岗")</f>
        <v>0</v>
      </c>
      <c r="BD379" s="61" t="str">
        <f t="shared" si="291"/>
        <v>NA</v>
      </c>
      <c r="BE379" s="60">
        <f>COUNTIFS(配置清单!G:G,G379,配置清单!H:H,"产品经理",配置清单!N:N,"在岗",配置清单!P:P,"&lt;&gt;暂不胜任")</f>
        <v>0</v>
      </c>
      <c r="BF379" s="61" t="str">
        <f t="shared" si="292"/>
        <v>NA</v>
      </c>
      <c r="BG379" s="63">
        <f t="shared" si="293"/>
        <v>4</v>
      </c>
      <c r="BH379" s="64">
        <f t="shared" si="294"/>
        <v>2</v>
      </c>
      <c r="BI379" s="64">
        <f t="shared" si="295"/>
        <v>2</v>
      </c>
      <c r="BJ379" s="64">
        <f t="shared" si="296"/>
        <v>0</v>
      </c>
      <c r="BK379" s="65">
        <f t="shared" si="297"/>
        <v>0.5</v>
      </c>
      <c r="BL379" s="66">
        <f t="shared" si="298"/>
        <v>0</v>
      </c>
      <c r="BM379" s="92">
        <f t="shared" si="299"/>
        <v>1</v>
      </c>
      <c r="BN379" s="92">
        <f t="shared" si="300"/>
        <v>0</v>
      </c>
      <c r="BO379" s="92">
        <f t="shared" si="301"/>
        <v>1</v>
      </c>
      <c r="BP379" s="92">
        <f t="shared" si="302"/>
        <v>0</v>
      </c>
      <c r="BQ379" s="92">
        <f t="shared" si="303"/>
        <v>0</v>
      </c>
      <c r="BR379" s="92">
        <f t="shared" si="304"/>
        <v>0</v>
      </c>
      <c r="BS379" s="92">
        <f t="shared" si="305"/>
        <v>0</v>
      </c>
      <c r="BT379" s="92">
        <f t="shared" si="306"/>
        <v>0</v>
      </c>
      <c r="BU379" s="92">
        <f t="shared" si="307"/>
        <v>0</v>
      </c>
      <c r="BV379" s="92">
        <f t="shared" si="308"/>
        <v>0</v>
      </c>
      <c r="BW379" s="92">
        <f t="shared" si="309"/>
        <v>0</v>
      </c>
      <c r="BX379" s="92">
        <f t="shared" si="310"/>
        <v>0</v>
      </c>
      <c r="BY379" s="92">
        <f t="shared" si="311"/>
        <v>0</v>
      </c>
      <c r="BZ379" s="92">
        <f t="shared" si="312"/>
        <v>0</v>
      </c>
      <c r="CA379" s="92">
        <f t="shared" si="313"/>
        <v>0</v>
      </c>
      <c r="CB379" s="92">
        <f t="shared" si="314"/>
        <v>0</v>
      </c>
      <c r="CC379" s="92">
        <f t="shared" si="315"/>
        <v>0</v>
      </c>
      <c r="CD379" s="92">
        <f t="shared" si="316"/>
        <v>0</v>
      </c>
    </row>
    <row r="380" spans="1:82" hidden="1">
      <c r="A380" s="34">
        <v>166</v>
      </c>
      <c r="B380" s="34" t="s">
        <v>954</v>
      </c>
      <c r="C380" s="34" t="s">
        <v>3993</v>
      </c>
      <c r="D380" s="34" t="s">
        <v>204</v>
      </c>
      <c r="E380" s="34" t="s">
        <v>208</v>
      </c>
      <c r="F380" s="34" t="s">
        <v>4958</v>
      </c>
      <c r="G380" s="34" t="s">
        <v>4959</v>
      </c>
      <c r="H380" s="34" t="s">
        <v>7</v>
      </c>
      <c r="I380" s="34" t="s">
        <v>7</v>
      </c>
      <c r="J380" s="34" t="s">
        <v>34</v>
      </c>
      <c r="K380" s="34" t="s">
        <v>34</v>
      </c>
      <c r="L380" s="34" t="s">
        <v>5136</v>
      </c>
      <c r="N380" s="34">
        <v>1</v>
      </c>
      <c r="O380" s="34">
        <v>0</v>
      </c>
      <c r="P380" s="34">
        <v>0</v>
      </c>
      <c r="Q380" s="34">
        <v>0</v>
      </c>
      <c r="R380" s="34">
        <v>0</v>
      </c>
      <c r="S380" s="34">
        <v>0</v>
      </c>
      <c r="T380" s="34">
        <v>0</v>
      </c>
      <c r="U380" s="77">
        <v>0</v>
      </c>
      <c r="V380" s="34">
        <v>0</v>
      </c>
      <c r="W380" s="60">
        <f>COUNTIFS(配置清单!G:G,G380,配置清单!$H:$H,"PM",配置清单!$N:$N,"在岗")</f>
        <v>1</v>
      </c>
      <c r="X380" s="61">
        <f t="shared" si="275"/>
        <v>1</v>
      </c>
      <c r="Y380" s="60">
        <f>COUNTIFS(配置清单!$G:$G,G380,配置清单!$H:$H,"PM",配置清单!$N:$N,"在岗",配置清单!$P:$P,"&lt;&gt;暂不胜任")</f>
        <v>1</v>
      </c>
      <c r="Z380" s="61">
        <f t="shared" si="276"/>
        <v>1</v>
      </c>
      <c r="AA380" s="62">
        <f>COUNTIFS(配置清单!$G:$G,G380,配置清单!$H:$H,"SE",配置清单!$N:$N,"在岗")+COUNTIFS(配置清单!$G:$G,G380,配置清单!$H:$H,"SA",配置清单!$N:$N,"在岗")</f>
        <v>0</v>
      </c>
      <c r="AB380" s="61" t="str">
        <f t="shared" si="277"/>
        <v>NA</v>
      </c>
      <c r="AC380" s="60">
        <f>COUNTIFS(配置清单!$G:$G,G380,配置清单!$H:$H,"SE",配置清单!$N:$N,"在岗",配置清单!$P:$P,"&lt;&gt;暂不胜任")+COUNTIFS(配置清单!$G:$G,G380,配置清单!$H:$H,"SA",配置清单!$N:$N,"在岗",配置清单!$P:$P,"&lt;&gt;暂不胜任")</f>
        <v>0</v>
      </c>
      <c r="AD380" s="61" t="str">
        <f t="shared" si="278"/>
        <v>NA</v>
      </c>
      <c r="AE380" s="60">
        <f>COUNTIFS(配置清单!$G:$G,G380,配置清单!H:H,"MDE",配置清单!N:N,"在岗")</f>
        <v>0</v>
      </c>
      <c r="AF380" s="61" t="str">
        <f t="shared" si="279"/>
        <v>NA</v>
      </c>
      <c r="AG380" s="60">
        <f>COUNTIFS(配置清单!$G:$G,G380,配置清单!$H:$H,"MDE",配置清单!$N:$N,"在岗",配置清单!$P:$P,"&lt;&gt;暂不胜任")</f>
        <v>0</v>
      </c>
      <c r="AH380" s="61" t="str">
        <f t="shared" si="280"/>
        <v>NA</v>
      </c>
      <c r="AI380" s="62">
        <f>COUNTIFS(配置清单!G:G,G380,配置清单!H:H,"TPM",配置清单!N:N,"在岗")+COUNTIFS(配置清单!G:G,G380,配置清单!H:H,"TC",配置清单!N:N,"在岗")</f>
        <v>0</v>
      </c>
      <c r="AJ380" s="61" t="str">
        <f t="shared" si="281"/>
        <v>NA</v>
      </c>
      <c r="AK380" s="60">
        <f>COUNTIFS(配置清单!G:G,G380,配置清单!H:H,"TPM",配置清单!N:N,"在岗",配置清单!P:P,"&lt;&gt;暂不胜任")+COUNTIFS(配置清单!G:G,G380,配置清单!H:H,"TC",配置清单!N:N,"在岗",配置清单!P:P,"&lt;&gt;暂不胜任")</f>
        <v>0</v>
      </c>
      <c r="AL380" s="61" t="str">
        <f t="shared" si="282"/>
        <v>NA</v>
      </c>
      <c r="AM380" s="60">
        <f>COUNTIFS(配置清单!G:G,G380,配置清单!H:H,"TSE",配置清单!N:N,"在岗")</f>
        <v>0</v>
      </c>
      <c r="AN380" s="61" t="str">
        <f t="shared" si="283"/>
        <v>NA</v>
      </c>
      <c r="AO380" s="60">
        <f>COUNTIFS(配置清单!G:G,G380,配置清单!H:H,"TSE",配置清单!N:N,"在岗",配置清单!P:P,"&lt;&gt;暂不胜任")</f>
        <v>0</v>
      </c>
      <c r="AP380" s="61" t="str">
        <f t="shared" si="284"/>
        <v>NA</v>
      </c>
      <c r="AQ380" s="60">
        <f>COUNTIFS(配置清单!$G:$G,G380,配置清单!H:H,"QA",配置清单!N:N,"在岗")</f>
        <v>0</v>
      </c>
      <c r="AR380" s="61" t="str">
        <f t="shared" si="285"/>
        <v>NA</v>
      </c>
      <c r="AS380" s="60">
        <f>COUNTIFS(配置清单!$G:$G,G380,配置清单!$H:$H,"QA",配置清单!$N:$N,"在岗",配置清单!$P:$P,"&lt;&gt;暂不胜任")</f>
        <v>0</v>
      </c>
      <c r="AT380" s="61" t="str">
        <f t="shared" si="286"/>
        <v>NA</v>
      </c>
      <c r="AU380" s="60">
        <f>COUNTIFS(配置清单!G:G,规划及评估!G380,配置清单!H:H,"BA",配置清单!N:N,"在岗")</f>
        <v>0</v>
      </c>
      <c r="AV380" s="61" t="str">
        <f t="shared" si="287"/>
        <v>NA</v>
      </c>
      <c r="AW380" s="60">
        <f>COUNTIFS(配置清单!G:G,G380,配置清单!H:H,"BA",配置清单!N:N,"在岗",配置清单!P:P,"&lt;&gt;暂不胜任")</f>
        <v>0</v>
      </c>
      <c r="AX380" s="61" t="str">
        <f t="shared" si="288"/>
        <v>NA</v>
      </c>
      <c r="AY380" s="60">
        <f>COUNTIFS(配置清单!G:G,规划及评估!G380,配置清单!H:H,"IA",配置清单!N:N,"在岗")</f>
        <v>0</v>
      </c>
      <c r="AZ380" s="61" t="str">
        <f t="shared" si="289"/>
        <v>NA</v>
      </c>
      <c r="BA380" s="60">
        <f>COUNTIFS(配置清单!G:G,G380,配置清单!H:H,"IA",配置清单!N:N,"在岗",配置清单!P:P,"&lt;&gt;暂不胜任")</f>
        <v>0</v>
      </c>
      <c r="BB380" s="61" t="str">
        <f t="shared" si="290"/>
        <v>NA</v>
      </c>
      <c r="BC380" s="60">
        <f>COUNTIFS(配置清单!G:G,规划及评估!G380,配置清单!H:H,"产品经理",配置清单!N:N,"在岗")</f>
        <v>0</v>
      </c>
      <c r="BD380" s="61" t="str">
        <f t="shared" si="291"/>
        <v>NA</v>
      </c>
      <c r="BE380" s="60">
        <f>COUNTIFS(配置清单!G:G,G380,配置清单!H:H,"产品经理",配置清单!N:N,"在岗",配置清单!P:P,"&lt;&gt;暂不胜任")</f>
        <v>0</v>
      </c>
      <c r="BF380" s="61" t="str">
        <f t="shared" si="292"/>
        <v>NA</v>
      </c>
      <c r="BG380" s="63">
        <f t="shared" si="293"/>
        <v>1</v>
      </c>
      <c r="BH380" s="64">
        <f t="shared" si="294"/>
        <v>1</v>
      </c>
      <c r="BI380" s="64">
        <f t="shared" si="295"/>
        <v>1</v>
      </c>
      <c r="BJ380" s="64">
        <f t="shared" si="296"/>
        <v>1</v>
      </c>
      <c r="BK380" s="65">
        <f t="shared" si="297"/>
        <v>1</v>
      </c>
      <c r="BL380" s="66">
        <f t="shared" si="298"/>
        <v>1</v>
      </c>
      <c r="BM380" s="92">
        <f t="shared" si="299"/>
        <v>1</v>
      </c>
      <c r="BN380" s="92">
        <f t="shared" si="300"/>
        <v>1</v>
      </c>
      <c r="BO380" s="92">
        <f t="shared" si="301"/>
        <v>0</v>
      </c>
      <c r="BP380" s="92">
        <f t="shared" si="302"/>
        <v>0</v>
      </c>
      <c r="BQ380" s="92">
        <f t="shared" si="303"/>
        <v>0</v>
      </c>
      <c r="BR380" s="92">
        <f t="shared" si="304"/>
        <v>0</v>
      </c>
      <c r="BS380" s="92">
        <f t="shared" si="305"/>
        <v>0</v>
      </c>
      <c r="BT380" s="92">
        <f t="shared" si="306"/>
        <v>0</v>
      </c>
      <c r="BU380" s="92">
        <f t="shared" si="307"/>
        <v>0</v>
      </c>
      <c r="BV380" s="92">
        <f t="shared" si="308"/>
        <v>0</v>
      </c>
      <c r="BW380" s="92">
        <f t="shared" si="309"/>
        <v>0</v>
      </c>
      <c r="BX380" s="92">
        <f t="shared" si="310"/>
        <v>0</v>
      </c>
      <c r="BY380" s="92">
        <f t="shared" si="311"/>
        <v>0</v>
      </c>
      <c r="BZ380" s="92">
        <f t="shared" si="312"/>
        <v>0</v>
      </c>
      <c r="CA380" s="92">
        <f t="shared" si="313"/>
        <v>0</v>
      </c>
      <c r="CB380" s="92">
        <f t="shared" si="314"/>
        <v>0</v>
      </c>
      <c r="CC380" s="92">
        <f t="shared" si="315"/>
        <v>0</v>
      </c>
      <c r="CD380" s="92">
        <f t="shared" si="316"/>
        <v>0</v>
      </c>
    </row>
    <row r="381" spans="1:82" hidden="1">
      <c r="A381" s="34">
        <v>167</v>
      </c>
      <c r="B381" s="34" t="s">
        <v>954</v>
      </c>
      <c r="C381" s="34" t="s">
        <v>3993</v>
      </c>
      <c r="D381" s="34" t="s">
        <v>204</v>
      </c>
      <c r="E381" s="34" t="s">
        <v>208</v>
      </c>
      <c r="F381" s="34" t="s">
        <v>4875</v>
      </c>
      <c r="G381" s="34" t="s">
        <v>5137</v>
      </c>
      <c r="H381" s="34" t="s">
        <v>7</v>
      </c>
      <c r="I381" s="34" t="s">
        <v>7</v>
      </c>
      <c r="J381" s="34" t="s">
        <v>195</v>
      </c>
      <c r="K381" s="34" t="s">
        <v>34</v>
      </c>
      <c r="L381" s="34" t="s">
        <v>5138</v>
      </c>
      <c r="M381" s="34" t="s">
        <v>4872</v>
      </c>
      <c r="N381" s="34">
        <v>1</v>
      </c>
      <c r="O381" s="34">
        <v>0</v>
      </c>
      <c r="P381" s="34">
        <v>0</v>
      </c>
      <c r="Q381" s="34">
        <v>0</v>
      </c>
      <c r="R381" s="34">
        <v>1</v>
      </c>
      <c r="S381" s="34">
        <v>1</v>
      </c>
      <c r="T381" s="34">
        <v>0</v>
      </c>
      <c r="U381" s="77">
        <v>0</v>
      </c>
      <c r="V381" s="34">
        <v>0</v>
      </c>
      <c r="W381" s="60">
        <f>COUNTIFS(配置清单!G:G,G381,配置清单!$H:$H,"PM",配置清单!$N:$N,"在岗")</f>
        <v>0</v>
      </c>
      <c r="X381" s="61">
        <f t="shared" si="275"/>
        <v>0</v>
      </c>
      <c r="Y381" s="60">
        <f>COUNTIFS(配置清单!$G:$G,G381,配置清单!$H:$H,"PM",配置清单!$N:$N,"在岗",配置清单!$P:$P,"&lt;&gt;暂不胜任")</f>
        <v>0</v>
      </c>
      <c r="Z381" s="61">
        <f t="shared" si="276"/>
        <v>0</v>
      </c>
      <c r="AA381" s="62">
        <f>COUNTIFS(配置清单!$G:$G,G381,配置清单!$H:$H,"SE",配置清单!$N:$N,"在岗")+COUNTIFS(配置清单!$G:$G,G381,配置清单!$H:$H,"SA",配置清单!$N:$N,"在岗")</f>
        <v>0</v>
      </c>
      <c r="AB381" s="61" t="str">
        <f t="shared" si="277"/>
        <v>NA</v>
      </c>
      <c r="AC381" s="60">
        <f>COUNTIFS(配置清单!$G:$G,G381,配置清单!$H:$H,"SE",配置清单!$N:$N,"在岗",配置清单!$P:$P,"&lt;&gt;暂不胜任")+COUNTIFS(配置清单!$G:$G,G381,配置清单!$H:$H,"SA",配置清单!$N:$N,"在岗",配置清单!$P:$P,"&lt;&gt;暂不胜任")</f>
        <v>0</v>
      </c>
      <c r="AD381" s="61" t="str">
        <f t="shared" si="278"/>
        <v>NA</v>
      </c>
      <c r="AE381" s="60">
        <f>COUNTIFS(配置清单!$G:$G,G381,配置清单!H:H,"MDE",配置清单!N:N,"在岗")</f>
        <v>0</v>
      </c>
      <c r="AF381" s="61" t="str">
        <f t="shared" si="279"/>
        <v>NA</v>
      </c>
      <c r="AG381" s="60">
        <f>COUNTIFS(配置清单!$G:$G,G381,配置清单!$H:$H,"MDE",配置清单!$N:$N,"在岗",配置清单!$P:$P,"&lt;&gt;暂不胜任")</f>
        <v>0</v>
      </c>
      <c r="AH381" s="61" t="str">
        <f t="shared" si="280"/>
        <v>NA</v>
      </c>
      <c r="AI381" s="62">
        <f>COUNTIFS(配置清单!G:G,G381,配置清单!H:H,"TPM",配置清单!N:N,"在岗")+COUNTIFS(配置清单!G:G,G381,配置清单!H:H,"TC",配置清单!N:N,"在岗")</f>
        <v>0</v>
      </c>
      <c r="AJ381" s="61" t="str">
        <f t="shared" si="281"/>
        <v>NA</v>
      </c>
      <c r="AK381" s="60">
        <f>COUNTIFS(配置清单!G:G,G381,配置清单!H:H,"TPM",配置清单!N:N,"在岗",配置清单!P:P,"&lt;&gt;暂不胜任")+COUNTIFS(配置清单!G:G,G381,配置清单!H:H,"TC",配置清单!N:N,"在岗",配置清单!P:P,"&lt;&gt;暂不胜任")</f>
        <v>0</v>
      </c>
      <c r="AL381" s="61" t="str">
        <f t="shared" si="282"/>
        <v>NA</v>
      </c>
      <c r="AM381" s="60">
        <f>COUNTIFS(配置清单!G:G,G381,配置清单!H:H,"TSE",配置清单!N:N,"在岗")</f>
        <v>0</v>
      </c>
      <c r="AN381" s="61">
        <f t="shared" si="283"/>
        <v>0</v>
      </c>
      <c r="AO381" s="60">
        <f>COUNTIFS(配置清单!G:G,G381,配置清单!H:H,"TSE",配置清单!N:N,"在岗",配置清单!P:P,"&lt;&gt;暂不胜任")</f>
        <v>0</v>
      </c>
      <c r="AP381" s="61">
        <f t="shared" si="284"/>
        <v>0</v>
      </c>
      <c r="AQ381" s="60">
        <f>COUNTIFS(配置清单!$G:$G,G381,配置清单!H:H,"QA",配置清单!N:N,"在岗")</f>
        <v>0</v>
      </c>
      <c r="AR381" s="61">
        <f t="shared" si="285"/>
        <v>0</v>
      </c>
      <c r="AS381" s="60">
        <f>COUNTIFS(配置清单!$G:$G,G381,配置清单!$H:$H,"QA",配置清单!$N:$N,"在岗",配置清单!$P:$P,"&lt;&gt;暂不胜任")</f>
        <v>0</v>
      </c>
      <c r="AT381" s="61">
        <f t="shared" si="286"/>
        <v>0</v>
      </c>
      <c r="AU381" s="60">
        <f>COUNTIFS(配置清单!G:G,规划及评估!G381,配置清单!H:H,"BA",配置清单!N:N,"在岗")</f>
        <v>0</v>
      </c>
      <c r="AV381" s="61" t="str">
        <f t="shared" si="287"/>
        <v>NA</v>
      </c>
      <c r="AW381" s="60">
        <f>COUNTIFS(配置清单!G:G,G381,配置清单!H:H,"BA",配置清单!N:N,"在岗",配置清单!P:P,"&lt;&gt;暂不胜任")</f>
        <v>0</v>
      </c>
      <c r="AX381" s="61" t="str">
        <f t="shared" si="288"/>
        <v>NA</v>
      </c>
      <c r="AY381" s="60">
        <f>COUNTIFS(配置清单!G:G,规划及评估!G381,配置清单!H:H,"IA",配置清单!N:N,"在岗")</f>
        <v>0</v>
      </c>
      <c r="AZ381" s="61" t="str">
        <f t="shared" si="289"/>
        <v>NA</v>
      </c>
      <c r="BA381" s="60">
        <f>COUNTIFS(配置清单!G:G,G381,配置清单!H:H,"IA",配置清单!N:N,"在岗",配置清单!P:P,"&lt;&gt;暂不胜任")</f>
        <v>0</v>
      </c>
      <c r="BB381" s="61" t="str">
        <f t="shared" si="290"/>
        <v>NA</v>
      </c>
      <c r="BC381" s="60">
        <f>COUNTIFS(配置清单!G:G,规划及评估!G381,配置清单!H:H,"产品经理",配置清单!N:N,"在岗")</f>
        <v>0</v>
      </c>
      <c r="BD381" s="61" t="str">
        <f t="shared" si="291"/>
        <v>NA</v>
      </c>
      <c r="BE381" s="60">
        <f>COUNTIFS(配置清单!G:G,G381,配置清单!H:H,"产品经理",配置清单!N:N,"在岗",配置清单!P:P,"&lt;&gt;暂不胜任")</f>
        <v>0</v>
      </c>
      <c r="BF381" s="61" t="str">
        <f t="shared" si="292"/>
        <v>NA</v>
      </c>
      <c r="BG381" s="63">
        <f t="shared" si="293"/>
        <v>3</v>
      </c>
      <c r="BH381" s="64">
        <f t="shared" si="294"/>
        <v>0</v>
      </c>
      <c r="BI381" s="64">
        <f t="shared" si="295"/>
        <v>0</v>
      </c>
      <c r="BJ381" s="64">
        <f t="shared" si="296"/>
        <v>0</v>
      </c>
      <c r="BK381" s="65">
        <f t="shared" si="297"/>
        <v>0</v>
      </c>
      <c r="BL381" s="66">
        <f t="shared" si="298"/>
        <v>0</v>
      </c>
      <c r="BM381" s="92">
        <f t="shared" si="299"/>
        <v>0</v>
      </c>
      <c r="BN381" s="92">
        <f t="shared" si="300"/>
        <v>0</v>
      </c>
      <c r="BO381" s="92">
        <f t="shared" si="301"/>
        <v>0</v>
      </c>
      <c r="BP381" s="92">
        <f t="shared" si="302"/>
        <v>0</v>
      </c>
      <c r="BQ381" s="92">
        <f t="shared" si="303"/>
        <v>0</v>
      </c>
      <c r="BR381" s="92">
        <f t="shared" si="304"/>
        <v>0</v>
      </c>
      <c r="BS381" s="92">
        <f t="shared" si="305"/>
        <v>0</v>
      </c>
      <c r="BT381" s="92">
        <f t="shared" si="306"/>
        <v>0</v>
      </c>
      <c r="BU381" s="92">
        <f t="shared" si="307"/>
        <v>0</v>
      </c>
      <c r="BV381" s="92">
        <f t="shared" si="308"/>
        <v>0</v>
      </c>
      <c r="BW381" s="92">
        <f t="shared" si="309"/>
        <v>0</v>
      </c>
      <c r="BX381" s="92">
        <f t="shared" si="310"/>
        <v>0</v>
      </c>
      <c r="BY381" s="92">
        <f t="shared" si="311"/>
        <v>0</v>
      </c>
      <c r="BZ381" s="92">
        <f t="shared" si="312"/>
        <v>0</v>
      </c>
      <c r="CA381" s="92">
        <f t="shared" si="313"/>
        <v>0</v>
      </c>
      <c r="CB381" s="92">
        <f t="shared" si="314"/>
        <v>0</v>
      </c>
      <c r="CC381" s="92">
        <f t="shared" si="315"/>
        <v>0</v>
      </c>
      <c r="CD381" s="92">
        <f t="shared" si="316"/>
        <v>0</v>
      </c>
    </row>
    <row r="382" spans="1:82" hidden="1">
      <c r="A382" s="34">
        <v>168</v>
      </c>
      <c r="B382" s="34" t="s">
        <v>954</v>
      </c>
      <c r="C382" s="34" t="s">
        <v>3993</v>
      </c>
      <c r="D382" s="34" t="s">
        <v>204</v>
      </c>
      <c r="E382" s="34" t="s">
        <v>208</v>
      </c>
      <c r="F382" s="34" t="s">
        <v>4909</v>
      </c>
      <c r="G382" s="34" t="s">
        <v>4910</v>
      </c>
      <c r="H382" s="34" t="s">
        <v>7</v>
      </c>
      <c r="I382" s="34" t="s">
        <v>7</v>
      </c>
      <c r="J382" s="34" t="s">
        <v>34</v>
      </c>
      <c r="K382" s="34" t="s">
        <v>34</v>
      </c>
      <c r="L382" s="34" t="s">
        <v>5139</v>
      </c>
      <c r="M382" s="34" t="s">
        <v>4900</v>
      </c>
      <c r="N382" s="34">
        <v>1</v>
      </c>
      <c r="O382" s="34">
        <v>0</v>
      </c>
      <c r="P382" s="34">
        <v>0</v>
      </c>
      <c r="Q382" s="34">
        <v>0</v>
      </c>
      <c r="R382" s="34">
        <v>0</v>
      </c>
      <c r="S382" s="34">
        <v>1</v>
      </c>
      <c r="T382" s="34">
        <v>0</v>
      </c>
      <c r="U382" s="77">
        <v>0</v>
      </c>
      <c r="V382" s="34">
        <v>0</v>
      </c>
      <c r="W382" s="60">
        <f>COUNTIFS(配置清单!G:G,G382,配置清单!$H:$H,"PM",配置清单!$N:$N,"在岗")</f>
        <v>1</v>
      </c>
      <c r="X382" s="61">
        <f t="shared" si="275"/>
        <v>1</v>
      </c>
      <c r="Y382" s="60">
        <f>COUNTIFS(配置清单!$G:$G,G382,配置清单!$H:$H,"PM",配置清单!$N:$N,"在岗",配置清单!$P:$P,"&lt;&gt;暂不胜任")</f>
        <v>1</v>
      </c>
      <c r="Z382" s="61">
        <f t="shared" si="276"/>
        <v>1</v>
      </c>
      <c r="AA382" s="62">
        <f>COUNTIFS(配置清单!$G:$G,G382,配置清单!$H:$H,"SE",配置清单!$N:$N,"在岗")+COUNTIFS(配置清单!$G:$G,G382,配置清单!$H:$H,"SA",配置清单!$N:$N,"在岗")</f>
        <v>0</v>
      </c>
      <c r="AB382" s="61" t="str">
        <f t="shared" si="277"/>
        <v>NA</v>
      </c>
      <c r="AC382" s="60">
        <f>COUNTIFS(配置清单!$G:$G,G382,配置清单!$H:$H,"SE",配置清单!$N:$N,"在岗",配置清单!$P:$P,"&lt;&gt;暂不胜任")+COUNTIFS(配置清单!$G:$G,G382,配置清单!$H:$H,"SA",配置清单!$N:$N,"在岗",配置清单!$P:$P,"&lt;&gt;暂不胜任")</f>
        <v>0</v>
      </c>
      <c r="AD382" s="61" t="str">
        <f t="shared" si="278"/>
        <v>NA</v>
      </c>
      <c r="AE382" s="60">
        <f>COUNTIFS(配置清单!$G:$G,G382,配置清单!H:H,"MDE",配置清单!N:N,"在岗")</f>
        <v>0</v>
      </c>
      <c r="AF382" s="61" t="str">
        <f t="shared" si="279"/>
        <v>NA</v>
      </c>
      <c r="AG382" s="60">
        <f>COUNTIFS(配置清单!$G:$G,G382,配置清单!$H:$H,"MDE",配置清单!$N:$N,"在岗",配置清单!$P:$P,"&lt;&gt;暂不胜任")</f>
        <v>0</v>
      </c>
      <c r="AH382" s="61" t="str">
        <f t="shared" si="280"/>
        <v>NA</v>
      </c>
      <c r="AI382" s="62">
        <f>COUNTIFS(配置清单!G:G,G382,配置清单!H:H,"TPM",配置清单!N:N,"在岗")+COUNTIFS(配置清单!G:G,G382,配置清单!H:H,"TC",配置清单!N:N,"在岗")</f>
        <v>0</v>
      </c>
      <c r="AJ382" s="61" t="str">
        <f t="shared" si="281"/>
        <v>NA</v>
      </c>
      <c r="AK382" s="60">
        <f>COUNTIFS(配置清单!G:G,G382,配置清单!H:H,"TPM",配置清单!N:N,"在岗",配置清单!P:P,"&lt;&gt;暂不胜任")+COUNTIFS(配置清单!G:G,G382,配置清单!H:H,"TC",配置清单!N:N,"在岗",配置清单!P:P,"&lt;&gt;暂不胜任")</f>
        <v>0</v>
      </c>
      <c r="AL382" s="61" t="str">
        <f t="shared" si="282"/>
        <v>NA</v>
      </c>
      <c r="AM382" s="60">
        <f>COUNTIFS(配置清单!G:G,G382,配置清单!H:H,"TSE",配置清单!N:N,"在岗")</f>
        <v>0</v>
      </c>
      <c r="AN382" s="61" t="str">
        <f t="shared" si="283"/>
        <v>NA</v>
      </c>
      <c r="AO382" s="60">
        <f>COUNTIFS(配置清单!G:G,G382,配置清单!H:H,"TSE",配置清单!N:N,"在岗",配置清单!P:P,"&lt;&gt;暂不胜任")</f>
        <v>0</v>
      </c>
      <c r="AP382" s="61" t="str">
        <f t="shared" si="284"/>
        <v>NA</v>
      </c>
      <c r="AQ382" s="60">
        <f>COUNTIFS(配置清单!$G:$G,G382,配置清单!H:H,"QA",配置清单!N:N,"在岗")</f>
        <v>1</v>
      </c>
      <c r="AR382" s="61">
        <f t="shared" si="285"/>
        <v>1</v>
      </c>
      <c r="AS382" s="60">
        <f>COUNTIFS(配置清单!$G:$G,G382,配置清单!$H:$H,"QA",配置清单!$N:$N,"在岗",配置清单!$P:$P,"&lt;&gt;暂不胜任")</f>
        <v>0</v>
      </c>
      <c r="AT382" s="61">
        <f t="shared" si="286"/>
        <v>0</v>
      </c>
      <c r="AU382" s="60">
        <f>COUNTIFS(配置清单!G:G,规划及评估!G382,配置清单!H:H,"BA",配置清单!N:N,"在岗")</f>
        <v>0</v>
      </c>
      <c r="AV382" s="61" t="str">
        <f t="shared" si="287"/>
        <v>NA</v>
      </c>
      <c r="AW382" s="60">
        <f>COUNTIFS(配置清单!G:G,G382,配置清单!H:H,"BA",配置清单!N:N,"在岗",配置清单!P:P,"&lt;&gt;暂不胜任")</f>
        <v>0</v>
      </c>
      <c r="AX382" s="61" t="str">
        <f t="shared" si="288"/>
        <v>NA</v>
      </c>
      <c r="AY382" s="60">
        <f>COUNTIFS(配置清单!G:G,规划及评估!G382,配置清单!H:H,"IA",配置清单!N:N,"在岗")</f>
        <v>0</v>
      </c>
      <c r="AZ382" s="61" t="str">
        <f t="shared" si="289"/>
        <v>NA</v>
      </c>
      <c r="BA382" s="60">
        <f>COUNTIFS(配置清单!G:G,G382,配置清单!H:H,"IA",配置清单!N:N,"在岗",配置清单!P:P,"&lt;&gt;暂不胜任")</f>
        <v>0</v>
      </c>
      <c r="BB382" s="61" t="str">
        <f t="shared" si="290"/>
        <v>NA</v>
      </c>
      <c r="BC382" s="60">
        <f>COUNTIFS(配置清单!G:G,规划及评估!G382,配置清单!H:H,"产品经理",配置清单!N:N,"在岗")</f>
        <v>0</v>
      </c>
      <c r="BD382" s="61" t="str">
        <f t="shared" si="291"/>
        <v>NA</v>
      </c>
      <c r="BE382" s="60">
        <f>COUNTIFS(配置清单!G:G,G382,配置清单!H:H,"产品经理",配置清单!N:N,"在岗",配置清单!P:P,"&lt;&gt;暂不胜任")</f>
        <v>0</v>
      </c>
      <c r="BF382" s="61" t="str">
        <f t="shared" si="292"/>
        <v>NA</v>
      </c>
      <c r="BG382" s="63">
        <f t="shared" si="293"/>
        <v>2</v>
      </c>
      <c r="BH382" s="64">
        <f t="shared" si="294"/>
        <v>2</v>
      </c>
      <c r="BI382" s="64">
        <f t="shared" si="295"/>
        <v>2</v>
      </c>
      <c r="BJ382" s="64">
        <f t="shared" si="296"/>
        <v>1</v>
      </c>
      <c r="BK382" s="65">
        <f t="shared" si="297"/>
        <v>1</v>
      </c>
      <c r="BL382" s="66">
        <f t="shared" si="298"/>
        <v>0.5</v>
      </c>
      <c r="BM382" s="92">
        <f t="shared" si="299"/>
        <v>1</v>
      </c>
      <c r="BN382" s="92">
        <f t="shared" si="300"/>
        <v>1</v>
      </c>
      <c r="BO382" s="92">
        <f t="shared" si="301"/>
        <v>0</v>
      </c>
      <c r="BP382" s="92">
        <f t="shared" si="302"/>
        <v>0</v>
      </c>
      <c r="BQ382" s="92">
        <f t="shared" si="303"/>
        <v>0</v>
      </c>
      <c r="BR382" s="92">
        <f t="shared" si="304"/>
        <v>0</v>
      </c>
      <c r="BS382" s="92">
        <f t="shared" si="305"/>
        <v>0</v>
      </c>
      <c r="BT382" s="92">
        <f t="shared" si="306"/>
        <v>0</v>
      </c>
      <c r="BU382" s="92">
        <f t="shared" si="307"/>
        <v>0</v>
      </c>
      <c r="BV382" s="92">
        <f t="shared" si="308"/>
        <v>0</v>
      </c>
      <c r="BW382" s="92">
        <f t="shared" si="309"/>
        <v>1</v>
      </c>
      <c r="BX382" s="92">
        <f t="shared" si="310"/>
        <v>0</v>
      </c>
      <c r="BY382" s="92">
        <f t="shared" si="311"/>
        <v>0</v>
      </c>
      <c r="BZ382" s="92">
        <f t="shared" si="312"/>
        <v>0</v>
      </c>
      <c r="CA382" s="92">
        <f t="shared" si="313"/>
        <v>0</v>
      </c>
      <c r="CB382" s="92">
        <f t="shared" si="314"/>
        <v>0</v>
      </c>
      <c r="CC382" s="92">
        <f t="shared" si="315"/>
        <v>0</v>
      </c>
      <c r="CD382" s="92">
        <f t="shared" si="316"/>
        <v>0</v>
      </c>
    </row>
    <row r="383" spans="1:82" hidden="1">
      <c r="A383" s="34">
        <v>169</v>
      </c>
      <c r="B383" s="34" t="s">
        <v>954</v>
      </c>
      <c r="C383" s="34" t="s">
        <v>3993</v>
      </c>
      <c r="D383" s="34" t="s">
        <v>204</v>
      </c>
      <c r="E383" s="34" t="s">
        <v>208</v>
      </c>
      <c r="F383" s="34" t="s">
        <v>4895</v>
      </c>
      <c r="G383" s="34" t="s">
        <v>4896</v>
      </c>
      <c r="H383" s="34" t="s">
        <v>7</v>
      </c>
      <c r="I383" s="34" t="s">
        <v>7</v>
      </c>
      <c r="J383" s="34" t="s">
        <v>34</v>
      </c>
      <c r="K383" s="34" t="s">
        <v>34</v>
      </c>
      <c r="L383" s="34" t="s">
        <v>5140</v>
      </c>
      <c r="M383" s="34" t="s">
        <v>4900</v>
      </c>
      <c r="N383" s="34">
        <v>1</v>
      </c>
      <c r="O383" s="34">
        <v>0</v>
      </c>
      <c r="P383" s="34">
        <v>0</v>
      </c>
      <c r="Q383" s="34">
        <v>0</v>
      </c>
      <c r="R383" s="34">
        <v>0</v>
      </c>
      <c r="S383" s="34">
        <v>1</v>
      </c>
      <c r="T383" s="34">
        <v>0</v>
      </c>
      <c r="U383" s="77">
        <v>0</v>
      </c>
      <c r="V383" s="34">
        <v>0</v>
      </c>
      <c r="W383" s="60">
        <f>COUNTIFS(配置清单!G:G,G383,配置清单!$H:$H,"PM",配置清单!$N:$N,"在岗")</f>
        <v>1</v>
      </c>
      <c r="X383" s="61">
        <f t="shared" si="275"/>
        <v>1</v>
      </c>
      <c r="Y383" s="60">
        <f>COUNTIFS(配置清单!$G:$G,G383,配置清单!$H:$H,"PM",配置清单!$N:$N,"在岗",配置清单!$P:$P,"&lt;&gt;暂不胜任")</f>
        <v>1</v>
      </c>
      <c r="Z383" s="61">
        <f t="shared" si="276"/>
        <v>1</v>
      </c>
      <c r="AA383" s="62">
        <f>COUNTIFS(配置清单!$G:$G,G383,配置清单!$H:$H,"SE",配置清单!$N:$N,"在岗")+COUNTIFS(配置清单!$G:$G,G383,配置清单!$H:$H,"SA",配置清单!$N:$N,"在岗")</f>
        <v>0</v>
      </c>
      <c r="AB383" s="61" t="str">
        <f t="shared" si="277"/>
        <v>NA</v>
      </c>
      <c r="AC383" s="60">
        <f>COUNTIFS(配置清单!$G:$G,G383,配置清单!$H:$H,"SE",配置清单!$N:$N,"在岗",配置清单!$P:$P,"&lt;&gt;暂不胜任")+COUNTIFS(配置清单!$G:$G,G383,配置清单!$H:$H,"SA",配置清单!$N:$N,"在岗",配置清单!$P:$P,"&lt;&gt;暂不胜任")</f>
        <v>0</v>
      </c>
      <c r="AD383" s="61" t="str">
        <f t="shared" si="278"/>
        <v>NA</v>
      </c>
      <c r="AE383" s="60">
        <f>COUNTIFS(配置清单!$G:$G,G383,配置清单!H:H,"MDE",配置清单!N:N,"在岗")</f>
        <v>0</v>
      </c>
      <c r="AF383" s="61" t="str">
        <f t="shared" si="279"/>
        <v>NA</v>
      </c>
      <c r="AG383" s="60">
        <f>COUNTIFS(配置清单!$G:$G,G383,配置清单!$H:$H,"MDE",配置清单!$N:$N,"在岗",配置清单!$P:$P,"&lt;&gt;暂不胜任")</f>
        <v>0</v>
      </c>
      <c r="AH383" s="61" t="str">
        <f t="shared" si="280"/>
        <v>NA</v>
      </c>
      <c r="AI383" s="62">
        <f>COUNTIFS(配置清单!G:G,G383,配置清单!H:H,"TPM",配置清单!N:N,"在岗")+COUNTIFS(配置清单!G:G,G383,配置清单!H:H,"TC",配置清单!N:N,"在岗")</f>
        <v>0</v>
      </c>
      <c r="AJ383" s="61" t="str">
        <f t="shared" si="281"/>
        <v>NA</v>
      </c>
      <c r="AK383" s="60">
        <f>COUNTIFS(配置清单!G:G,G383,配置清单!H:H,"TPM",配置清单!N:N,"在岗",配置清单!P:P,"&lt;&gt;暂不胜任")+COUNTIFS(配置清单!G:G,G383,配置清单!H:H,"TC",配置清单!N:N,"在岗",配置清单!P:P,"&lt;&gt;暂不胜任")</f>
        <v>0</v>
      </c>
      <c r="AL383" s="61" t="str">
        <f t="shared" si="282"/>
        <v>NA</v>
      </c>
      <c r="AM383" s="60">
        <f>COUNTIFS(配置清单!G:G,G383,配置清单!H:H,"TSE",配置清单!N:N,"在岗")</f>
        <v>0</v>
      </c>
      <c r="AN383" s="61" t="str">
        <f t="shared" si="283"/>
        <v>NA</v>
      </c>
      <c r="AO383" s="60">
        <f>COUNTIFS(配置清单!G:G,G383,配置清单!H:H,"TSE",配置清单!N:N,"在岗",配置清单!P:P,"&lt;&gt;暂不胜任")</f>
        <v>0</v>
      </c>
      <c r="AP383" s="61" t="str">
        <f t="shared" si="284"/>
        <v>NA</v>
      </c>
      <c r="AQ383" s="60">
        <f>COUNTIFS(配置清单!$G:$G,G383,配置清单!H:H,"QA",配置清单!N:N,"在岗")</f>
        <v>1</v>
      </c>
      <c r="AR383" s="61">
        <f t="shared" si="285"/>
        <v>1</v>
      </c>
      <c r="AS383" s="60">
        <f>COUNTIFS(配置清单!$G:$G,G383,配置清单!$H:$H,"QA",配置清单!$N:$N,"在岗",配置清单!$P:$P,"&lt;&gt;暂不胜任")</f>
        <v>0</v>
      </c>
      <c r="AT383" s="61">
        <f t="shared" si="286"/>
        <v>0</v>
      </c>
      <c r="AU383" s="60">
        <f>COUNTIFS(配置清单!G:G,规划及评估!G383,配置清单!H:H,"BA",配置清单!N:N,"在岗")</f>
        <v>0</v>
      </c>
      <c r="AV383" s="61" t="str">
        <f t="shared" si="287"/>
        <v>NA</v>
      </c>
      <c r="AW383" s="60">
        <f>COUNTIFS(配置清单!G:G,G383,配置清单!H:H,"BA",配置清单!N:N,"在岗",配置清单!P:P,"&lt;&gt;暂不胜任")</f>
        <v>0</v>
      </c>
      <c r="AX383" s="61" t="str">
        <f t="shared" si="288"/>
        <v>NA</v>
      </c>
      <c r="AY383" s="60">
        <f>COUNTIFS(配置清单!G:G,规划及评估!G383,配置清单!H:H,"IA",配置清单!N:N,"在岗")</f>
        <v>0</v>
      </c>
      <c r="AZ383" s="61" t="str">
        <f t="shared" si="289"/>
        <v>NA</v>
      </c>
      <c r="BA383" s="60">
        <f>COUNTIFS(配置清单!G:G,G383,配置清单!H:H,"IA",配置清单!N:N,"在岗",配置清单!P:P,"&lt;&gt;暂不胜任")</f>
        <v>0</v>
      </c>
      <c r="BB383" s="61" t="str">
        <f t="shared" si="290"/>
        <v>NA</v>
      </c>
      <c r="BC383" s="60">
        <f>COUNTIFS(配置清单!G:G,规划及评估!G383,配置清单!H:H,"产品经理",配置清单!N:N,"在岗")</f>
        <v>0</v>
      </c>
      <c r="BD383" s="61" t="str">
        <f t="shared" si="291"/>
        <v>NA</v>
      </c>
      <c r="BE383" s="60">
        <f>COUNTIFS(配置清单!G:G,G383,配置清单!H:H,"产品经理",配置清单!N:N,"在岗",配置清单!P:P,"&lt;&gt;暂不胜任")</f>
        <v>0</v>
      </c>
      <c r="BF383" s="61" t="str">
        <f t="shared" si="292"/>
        <v>NA</v>
      </c>
      <c r="BG383" s="63">
        <f t="shared" si="293"/>
        <v>2</v>
      </c>
      <c r="BH383" s="64">
        <f t="shared" si="294"/>
        <v>2</v>
      </c>
      <c r="BI383" s="64">
        <f t="shared" si="295"/>
        <v>2</v>
      </c>
      <c r="BJ383" s="64">
        <f t="shared" si="296"/>
        <v>1</v>
      </c>
      <c r="BK383" s="65">
        <f t="shared" si="297"/>
        <v>1</v>
      </c>
      <c r="BL383" s="66">
        <f t="shared" si="298"/>
        <v>0.5</v>
      </c>
      <c r="BM383" s="92">
        <f t="shared" si="299"/>
        <v>1</v>
      </c>
      <c r="BN383" s="92">
        <f t="shared" si="300"/>
        <v>1</v>
      </c>
      <c r="BO383" s="92">
        <f t="shared" si="301"/>
        <v>0</v>
      </c>
      <c r="BP383" s="92">
        <f t="shared" si="302"/>
        <v>0</v>
      </c>
      <c r="BQ383" s="92">
        <f t="shared" si="303"/>
        <v>0</v>
      </c>
      <c r="BR383" s="92">
        <f t="shared" si="304"/>
        <v>0</v>
      </c>
      <c r="BS383" s="92">
        <f t="shared" si="305"/>
        <v>0</v>
      </c>
      <c r="BT383" s="92">
        <f t="shared" si="306"/>
        <v>0</v>
      </c>
      <c r="BU383" s="92">
        <f t="shared" si="307"/>
        <v>0</v>
      </c>
      <c r="BV383" s="92">
        <f t="shared" si="308"/>
        <v>0</v>
      </c>
      <c r="BW383" s="92">
        <f t="shared" si="309"/>
        <v>1</v>
      </c>
      <c r="BX383" s="92">
        <f t="shared" si="310"/>
        <v>0</v>
      </c>
      <c r="BY383" s="92">
        <f t="shared" si="311"/>
        <v>0</v>
      </c>
      <c r="BZ383" s="92">
        <f t="shared" si="312"/>
        <v>0</v>
      </c>
      <c r="CA383" s="92">
        <f t="shared" si="313"/>
        <v>0</v>
      </c>
      <c r="CB383" s="92">
        <f t="shared" si="314"/>
        <v>0</v>
      </c>
      <c r="CC383" s="92">
        <f t="shared" si="315"/>
        <v>0</v>
      </c>
      <c r="CD383" s="92">
        <f t="shared" si="316"/>
        <v>0</v>
      </c>
    </row>
    <row r="384" spans="1:82" hidden="1">
      <c r="A384" s="34">
        <v>170</v>
      </c>
      <c r="B384" s="34" t="s">
        <v>954</v>
      </c>
      <c r="C384" s="34" t="s">
        <v>3993</v>
      </c>
      <c r="D384" s="34" t="s">
        <v>204</v>
      </c>
      <c r="E384" s="34" t="s">
        <v>208</v>
      </c>
      <c r="F384" s="34" t="s">
        <v>4904</v>
      </c>
      <c r="G384" s="34" t="s">
        <v>4905</v>
      </c>
      <c r="H384" s="34" t="s">
        <v>7</v>
      </c>
      <c r="I384" s="34" t="s">
        <v>7</v>
      </c>
      <c r="J384" s="34" t="s">
        <v>195</v>
      </c>
      <c r="K384" s="34" t="s">
        <v>34</v>
      </c>
      <c r="L384" s="34" t="s">
        <v>5131</v>
      </c>
      <c r="M384" s="34" t="s">
        <v>4900</v>
      </c>
      <c r="N384" s="34">
        <v>1</v>
      </c>
      <c r="O384" s="34">
        <v>0</v>
      </c>
      <c r="P384" s="34">
        <v>0</v>
      </c>
      <c r="Q384" s="34">
        <v>0</v>
      </c>
      <c r="R384" s="34">
        <v>0</v>
      </c>
      <c r="S384" s="34">
        <v>1</v>
      </c>
      <c r="T384" s="34">
        <v>0</v>
      </c>
      <c r="U384" s="77">
        <v>0</v>
      </c>
      <c r="V384" s="34">
        <v>0</v>
      </c>
      <c r="W384" s="60">
        <f>COUNTIFS(配置清单!G:G,G384,配置清单!$H:$H,"PM",配置清单!$N:$N,"在岗")</f>
        <v>1</v>
      </c>
      <c r="X384" s="61">
        <f t="shared" si="275"/>
        <v>1</v>
      </c>
      <c r="Y384" s="60">
        <f>COUNTIFS(配置清单!$G:$G,G384,配置清单!$H:$H,"PM",配置清单!$N:$N,"在岗",配置清单!$P:$P,"&lt;&gt;暂不胜任")</f>
        <v>0</v>
      </c>
      <c r="Z384" s="61">
        <f t="shared" si="276"/>
        <v>0</v>
      </c>
      <c r="AA384" s="62">
        <f>COUNTIFS(配置清单!$G:$G,G384,配置清单!$H:$H,"SE",配置清单!$N:$N,"在岗")+COUNTIFS(配置清单!$G:$G,G384,配置清单!$H:$H,"SA",配置清单!$N:$N,"在岗")</f>
        <v>0</v>
      </c>
      <c r="AB384" s="61" t="str">
        <f t="shared" si="277"/>
        <v>NA</v>
      </c>
      <c r="AC384" s="60">
        <f>COUNTIFS(配置清单!$G:$G,G384,配置清单!$H:$H,"SE",配置清单!$N:$N,"在岗",配置清单!$P:$P,"&lt;&gt;暂不胜任")+COUNTIFS(配置清单!$G:$G,G384,配置清单!$H:$H,"SA",配置清单!$N:$N,"在岗",配置清单!$P:$P,"&lt;&gt;暂不胜任")</f>
        <v>0</v>
      </c>
      <c r="AD384" s="61" t="str">
        <f t="shared" si="278"/>
        <v>NA</v>
      </c>
      <c r="AE384" s="60">
        <f>COUNTIFS(配置清单!$G:$G,G384,配置清单!H:H,"MDE",配置清单!N:N,"在岗")</f>
        <v>0</v>
      </c>
      <c r="AF384" s="61" t="str">
        <f t="shared" si="279"/>
        <v>NA</v>
      </c>
      <c r="AG384" s="60">
        <f>COUNTIFS(配置清单!$G:$G,G384,配置清单!$H:$H,"MDE",配置清单!$N:$N,"在岗",配置清单!$P:$P,"&lt;&gt;暂不胜任")</f>
        <v>0</v>
      </c>
      <c r="AH384" s="61" t="str">
        <f t="shared" si="280"/>
        <v>NA</v>
      </c>
      <c r="AI384" s="62">
        <f>COUNTIFS(配置清单!G:G,G384,配置清单!H:H,"TPM",配置清单!N:N,"在岗")+COUNTIFS(配置清单!G:G,G384,配置清单!H:H,"TC",配置清单!N:N,"在岗")</f>
        <v>0</v>
      </c>
      <c r="AJ384" s="61" t="str">
        <f t="shared" si="281"/>
        <v>NA</v>
      </c>
      <c r="AK384" s="60">
        <f>COUNTIFS(配置清单!G:G,G384,配置清单!H:H,"TPM",配置清单!N:N,"在岗",配置清单!P:P,"&lt;&gt;暂不胜任")+COUNTIFS(配置清单!G:G,G384,配置清单!H:H,"TC",配置清单!N:N,"在岗",配置清单!P:P,"&lt;&gt;暂不胜任")</f>
        <v>0</v>
      </c>
      <c r="AL384" s="61" t="str">
        <f t="shared" si="282"/>
        <v>NA</v>
      </c>
      <c r="AM384" s="60">
        <f>COUNTIFS(配置清单!G:G,G384,配置清单!H:H,"TSE",配置清单!N:N,"在岗")</f>
        <v>0</v>
      </c>
      <c r="AN384" s="61" t="str">
        <f t="shared" si="283"/>
        <v>NA</v>
      </c>
      <c r="AO384" s="60">
        <f>COUNTIFS(配置清单!G:G,G384,配置清单!H:H,"TSE",配置清单!N:N,"在岗",配置清单!P:P,"&lt;&gt;暂不胜任")</f>
        <v>0</v>
      </c>
      <c r="AP384" s="61" t="str">
        <f t="shared" si="284"/>
        <v>NA</v>
      </c>
      <c r="AQ384" s="60">
        <f>COUNTIFS(配置清单!$G:$G,G384,配置清单!H:H,"QA",配置清单!N:N,"在岗")</f>
        <v>1</v>
      </c>
      <c r="AR384" s="61">
        <f t="shared" si="285"/>
        <v>1</v>
      </c>
      <c r="AS384" s="60">
        <f>COUNTIFS(配置清单!$G:$G,G384,配置清单!$H:$H,"QA",配置清单!$N:$N,"在岗",配置清单!$P:$P,"&lt;&gt;暂不胜任")</f>
        <v>0</v>
      </c>
      <c r="AT384" s="61">
        <f t="shared" si="286"/>
        <v>0</v>
      </c>
      <c r="AU384" s="60">
        <f>COUNTIFS(配置清单!G:G,规划及评估!G384,配置清单!H:H,"BA",配置清单!N:N,"在岗")</f>
        <v>0</v>
      </c>
      <c r="AV384" s="61" t="str">
        <f t="shared" si="287"/>
        <v>NA</v>
      </c>
      <c r="AW384" s="60">
        <f>COUNTIFS(配置清单!G:G,G384,配置清单!H:H,"BA",配置清单!N:N,"在岗",配置清单!P:P,"&lt;&gt;暂不胜任")</f>
        <v>0</v>
      </c>
      <c r="AX384" s="61" t="str">
        <f t="shared" si="288"/>
        <v>NA</v>
      </c>
      <c r="AY384" s="60">
        <f>COUNTIFS(配置清单!G:G,规划及评估!G384,配置清单!H:H,"IA",配置清单!N:N,"在岗")</f>
        <v>0</v>
      </c>
      <c r="AZ384" s="61" t="str">
        <f t="shared" si="289"/>
        <v>NA</v>
      </c>
      <c r="BA384" s="60">
        <f>COUNTIFS(配置清单!G:G,G384,配置清单!H:H,"IA",配置清单!N:N,"在岗",配置清单!P:P,"&lt;&gt;暂不胜任")</f>
        <v>0</v>
      </c>
      <c r="BB384" s="61" t="str">
        <f t="shared" si="290"/>
        <v>NA</v>
      </c>
      <c r="BC384" s="60">
        <f>COUNTIFS(配置清单!G:G,规划及评估!G384,配置清单!H:H,"产品经理",配置清单!N:N,"在岗")</f>
        <v>0</v>
      </c>
      <c r="BD384" s="61" t="str">
        <f t="shared" si="291"/>
        <v>NA</v>
      </c>
      <c r="BE384" s="60">
        <f>COUNTIFS(配置清单!G:G,G384,配置清单!H:H,"产品经理",配置清单!N:N,"在岗",配置清单!P:P,"&lt;&gt;暂不胜任")</f>
        <v>0</v>
      </c>
      <c r="BF384" s="61" t="str">
        <f t="shared" si="292"/>
        <v>NA</v>
      </c>
      <c r="BG384" s="63">
        <f t="shared" si="293"/>
        <v>2</v>
      </c>
      <c r="BH384" s="64">
        <f t="shared" si="294"/>
        <v>2</v>
      </c>
      <c r="BI384" s="64">
        <f t="shared" si="295"/>
        <v>2</v>
      </c>
      <c r="BJ384" s="64">
        <f t="shared" si="296"/>
        <v>0</v>
      </c>
      <c r="BK384" s="65">
        <f t="shared" si="297"/>
        <v>1</v>
      </c>
      <c r="BL384" s="66">
        <f t="shared" si="298"/>
        <v>0</v>
      </c>
      <c r="BM384" s="92">
        <f t="shared" si="299"/>
        <v>1</v>
      </c>
      <c r="BN384" s="92">
        <f t="shared" si="300"/>
        <v>0</v>
      </c>
      <c r="BO384" s="92">
        <f t="shared" si="301"/>
        <v>0</v>
      </c>
      <c r="BP384" s="92">
        <f t="shared" si="302"/>
        <v>0</v>
      </c>
      <c r="BQ384" s="92">
        <f t="shared" si="303"/>
        <v>0</v>
      </c>
      <c r="BR384" s="92">
        <f t="shared" si="304"/>
        <v>0</v>
      </c>
      <c r="BS384" s="92">
        <f t="shared" si="305"/>
        <v>0</v>
      </c>
      <c r="BT384" s="92">
        <f t="shared" si="306"/>
        <v>0</v>
      </c>
      <c r="BU384" s="92">
        <f t="shared" si="307"/>
        <v>0</v>
      </c>
      <c r="BV384" s="92">
        <f t="shared" si="308"/>
        <v>0</v>
      </c>
      <c r="BW384" s="92">
        <f t="shared" si="309"/>
        <v>1</v>
      </c>
      <c r="BX384" s="92">
        <f t="shared" si="310"/>
        <v>0</v>
      </c>
      <c r="BY384" s="92">
        <f t="shared" si="311"/>
        <v>0</v>
      </c>
      <c r="BZ384" s="92">
        <f t="shared" si="312"/>
        <v>0</v>
      </c>
      <c r="CA384" s="92">
        <f t="shared" si="313"/>
        <v>0</v>
      </c>
      <c r="CB384" s="92">
        <f t="shared" si="314"/>
        <v>0</v>
      </c>
      <c r="CC384" s="92">
        <f t="shared" si="315"/>
        <v>0</v>
      </c>
      <c r="CD384" s="92">
        <f t="shared" si="316"/>
        <v>0</v>
      </c>
    </row>
    <row r="385" spans="1:82" hidden="1">
      <c r="A385" s="34">
        <v>171</v>
      </c>
      <c r="B385" s="34" t="s">
        <v>954</v>
      </c>
      <c r="C385" s="34" t="s">
        <v>3993</v>
      </c>
      <c r="D385" s="34" t="s">
        <v>204</v>
      </c>
      <c r="E385" s="34" t="s">
        <v>208</v>
      </c>
      <c r="F385" s="34" t="s">
        <v>4925</v>
      </c>
      <c r="G385" s="34" t="s">
        <v>4926</v>
      </c>
      <c r="H385" s="34" t="s">
        <v>7</v>
      </c>
      <c r="I385" s="34" t="s">
        <v>7</v>
      </c>
      <c r="J385" s="34" t="s">
        <v>195</v>
      </c>
      <c r="K385" s="34" t="s">
        <v>195</v>
      </c>
      <c r="L385" s="34" t="s">
        <v>5141</v>
      </c>
      <c r="M385" s="34" t="s">
        <v>4900</v>
      </c>
      <c r="N385" s="34">
        <v>1</v>
      </c>
      <c r="O385" s="34">
        <v>0</v>
      </c>
      <c r="P385" s="34">
        <v>0</v>
      </c>
      <c r="Q385" s="34">
        <v>0</v>
      </c>
      <c r="R385" s="34">
        <v>1</v>
      </c>
      <c r="S385" s="34">
        <v>1</v>
      </c>
      <c r="T385" s="34">
        <v>0</v>
      </c>
      <c r="U385" s="77">
        <v>0</v>
      </c>
      <c r="V385" s="34">
        <v>0</v>
      </c>
      <c r="W385" s="60">
        <f>COUNTIFS(配置清单!G:G,G385,配置清单!$H:$H,"PM",配置清单!$N:$N,"在岗")</f>
        <v>1</v>
      </c>
      <c r="X385" s="61">
        <f t="shared" si="275"/>
        <v>1</v>
      </c>
      <c r="Y385" s="60">
        <f>COUNTIFS(配置清单!$G:$G,G385,配置清单!$H:$H,"PM",配置清单!$N:$N,"在岗",配置清单!$P:$P,"&lt;&gt;暂不胜任")</f>
        <v>1</v>
      </c>
      <c r="Z385" s="61">
        <f t="shared" si="276"/>
        <v>1</v>
      </c>
      <c r="AA385" s="62">
        <f>COUNTIFS(配置清单!$G:$G,G385,配置清单!$H:$H,"SE",配置清单!$N:$N,"在岗")+COUNTIFS(配置清单!$G:$G,G385,配置清单!$H:$H,"SA",配置清单!$N:$N,"在岗")</f>
        <v>0</v>
      </c>
      <c r="AB385" s="61" t="str">
        <f t="shared" si="277"/>
        <v>NA</v>
      </c>
      <c r="AC385" s="60">
        <f>COUNTIFS(配置清单!$G:$G,G385,配置清单!$H:$H,"SE",配置清单!$N:$N,"在岗",配置清单!$P:$P,"&lt;&gt;暂不胜任")+COUNTIFS(配置清单!$G:$G,G385,配置清单!$H:$H,"SA",配置清单!$N:$N,"在岗",配置清单!$P:$P,"&lt;&gt;暂不胜任")</f>
        <v>0</v>
      </c>
      <c r="AD385" s="61" t="str">
        <f t="shared" si="278"/>
        <v>NA</v>
      </c>
      <c r="AE385" s="60">
        <f>COUNTIFS(配置清单!$G:$G,G385,配置清单!H:H,"MDE",配置清单!N:N,"在岗")</f>
        <v>0</v>
      </c>
      <c r="AF385" s="61" t="str">
        <f t="shared" si="279"/>
        <v>NA</v>
      </c>
      <c r="AG385" s="60">
        <f>COUNTIFS(配置清单!$G:$G,G385,配置清单!$H:$H,"MDE",配置清单!$N:$N,"在岗",配置清单!$P:$P,"&lt;&gt;暂不胜任")</f>
        <v>0</v>
      </c>
      <c r="AH385" s="61" t="str">
        <f t="shared" si="280"/>
        <v>NA</v>
      </c>
      <c r="AI385" s="62">
        <f>COUNTIFS(配置清单!G:G,G385,配置清单!H:H,"TPM",配置清单!N:N,"在岗")+COUNTIFS(配置清单!G:G,G385,配置清单!H:H,"TC",配置清单!N:N,"在岗")</f>
        <v>0</v>
      </c>
      <c r="AJ385" s="61" t="str">
        <f t="shared" si="281"/>
        <v>NA</v>
      </c>
      <c r="AK385" s="60">
        <f>COUNTIFS(配置清单!G:G,G385,配置清单!H:H,"TPM",配置清单!N:N,"在岗",配置清单!P:P,"&lt;&gt;暂不胜任")+COUNTIFS(配置清单!G:G,G385,配置清单!H:H,"TC",配置清单!N:N,"在岗",配置清单!P:P,"&lt;&gt;暂不胜任")</f>
        <v>0</v>
      </c>
      <c r="AL385" s="61" t="str">
        <f t="shared" si="282"/>
        <v>NA</v>
      </c>
      <c r="AM385" s="60">
        <f>COUNTIFS(配置清单!G:G,G385,配置清单!H:H,"TSE",配置清单!N:N,"在岗")</f>
        <v>1</v>
      </c>
      <c r="AN385" s="61">
        <f t="shared" si="283"/>
        <v>1</v>
      </c>
      <c r="AO385" s="60">
        <f>COUNTIFS(配置清单!G:G,G385,配置清单!H:H,"TSE",配置清单!N:N,"在岗",配置清单!P:P,"&lt;&gt;暂不胜任")</f>
        <v>1</v>
      </c>
      <c r="AP385" s="61">
        <f t="shared" si="284"/>
        <v>1</v>
      </c>
      <c r="AQ385" s="60">
        <f>COUNTIFS(配置清单!$G:$G,G385,配置清单!H:H,"QA",配置清单!N:N,"在岗")</f>
        <v>1</v>
      </c>
      <c r="AR385" s="61">
        <f t="shared" si="285"/>
        <v>1</v>
      </c>
      <c r="AS385" s="60">
        <f>COUNTIFS(配置清单!$G:$G,G385,配置清单!$H:$H,"QA",配置清单!$N:$N,"在岗",配置清单!$P:$P,"&lt;&gt;暂不胜任")</f>
        <v>0</v>
      </c>
      <c r="AT385" s="61">
        <f t="shared" si="286"/>
        <v>0</v>
      </c>
      <c r="AU385" s="60">
        <f>COUNTIFS(配置清单!G:G,规划及评估!G385,配置清单!H:H,"BA",配置清单!N:N,"在岗")</f>
        <v>0</v>
      </c>
      <c r="AV385" s="61" t="str">
        <f t="shared" si="287"/>
        <v>NA</v>
      </c>
      <c r="AW385" s="60">
        <f>COUNTIFS(配置清单!G:G,G385,配置清单!H:H,"BA",配置清单!N:N,"在岗",配置清单!P:P,"&lt;&gt;暂不胜任")</f>
        <v>0</v>
      </c>
      <c r="AX385" s="61" t="str">
        <f t="shared" si="288"/>
        <v>NA</v>
      </c>
      <c r="AY385" s="60">
        <f>COUNTIFS(配置清单!G:G,规划及评估!G385,配置清单!H:H,"IA",配置清单!N:N,"在岗")</f>
        <v>0</v>
      </c>
      <c r="AZ385" s="61" t="str">
        <f t="shared" si="289"/>
        <v>NA</v>
      </c>
      <c r="BA385" s="60">
        <f>COUNTIFS(配置清单!G:G,G385,配置清单!H:H,"IA",配置清单!N:N,"在岗",配置清单!P:P,"&lt;&gt;暂不胜任")</f>
        <v>0</v>
      </c>
      <c r="BB385" s="61" t="str">
        <f t="shared" si="290"/>
        <v>NA</v>
      </c>
      <c r="BC385" s="60">
        <f>COUNTIFS(配置清单!G:G,规划及评估!G385,配置清单!H:H,"产品经理",配置清单!N:N,"在岗")</f>
        <v>0</v>
      </c>
      <c r="BD385" s="61" t="str">
        <f t="shared" si="291"/>
        <v>NA</v>
      </c>
      <c r="BE385" s="60">
        <f>COUNTIFS(配置清单!G:G,G385,配置清单!H:H,"产品经理",配置清单!N:N,"在岗",配置清单!P:P,"&lt;&gt;暂不胜任")</f>
        <v>0</v>
      </c>
      <c r="BF385" s="61" t="str">
        <f t="shared" si="292"/>
        <v>NA</v>
      </c>
      <c r="BG385" s="63">
        <f t="shared" si="293"/>
        <v>3</v>
      </c>
      <c r="BH385" s="64">
        <f t="shared" si="294"/>
        <v>3</v>
      </c>
      <c r="BI385" s="64">
        <f t="shared" si="295"/>
        <v>3</v>
      </c>
      <c r="BJ385" s="64">
        <f t="shared" si="296"/>
        <v>2</v>
      </c>
      <c r="BK385" s="65">
        <f t="shared" si="297"/>
        <v>1</v>
      </c>
      <c r="BL385" s="66">
        <f t="shared" si="298"/>
        <v>0.66666666666666663</v>
      </c>
      <c r="BM385" s="92">
        <f t="shared" si="299"/>
        <v>1</v>
      </c>
      <c r="BN385" s="92">
        <f t="shared" si="300"/>
        <v>1</v>
      </c>
      <c r="BO385" s="92">
        <f t="shared" si="301"/>
        <v>0</v>
      </c>
      <c r="BP385" s="92">
        <f t="shared" si="302"/>
        <v>0</v>
      </c>
      <c r="BQ385" s="92">
        <f t="shared" si="303"/>
        <v>0</v>
      </c>
      <c r="BR385" s="92">
        <f t="shared" si="304"/>
        <v>0</v>
      </c>
      <c r="BS385" s="92">
        <f t="shared" si="305"/>
        <v>0</v>
      </c>
      <c r="BT385" s="92">
        <f t="shared" si="306"/>
        <v>0</v>
      </c>
      <c r="BU385" s="92">
        <f t="shared" si="307"/>
        <v>1</v>
      </c>
      <c r="BV385" s="92">
        <f t="shared" si="308"/>
        <v>1</v>
      </c>
      <c r="BW385" s="92">
        <f t="shared" si="309"/>
        <v>1</v>
      </c>
      <c r="BX385" s="92">
        <f t="shared" si="310"/>
        <v>0</v>
      </c>
      <c r="BY385" s="92">
        <f t="shared" si="311"/>
        <v>0</v>
      </c>
      <c r="BZ385" s="92">
        <f t="shared" si="312"/>
        <v>0</v>
      </c>
      <c r="CA385" s="92">
        <f t="shared" si="313"/>
        <v>0</v>
      </c>
      <c r="CB385" s="92">
        <f t="shared" si="314"/>
        <v>0</v>
      </c>
      <c r="CC385" s="92">
        <f t="shared" si="315"/>
        <v>0</v>
      </c>
      <c r="CD385" s="92">
        <f t="shared" si="316"/>
        <v>0</v>
      </c>
    </row>
    <row r="386" spans="1:82" hidden="1">
      <c r="A386" s="34">
        <v>172</v>
      </c>
      <c r="B386" s="34" t="s">
        <v>954</v>
      </c>
      <c r="C386" s="34" t="s">
        <v>3993</v>
      </c>
      <c r="D386" s="34" t="s">
        <v>204</v>
      </c>
      <c r="E386" s="34" t="s">
        <v>208</v>
      </c>
      <c r="F386" s="34" t="s">
        <v>4915</v>
      </c>
      <c r="G386" s="34" t="s">
        <v>4916</v>
      </c>
      <c r="H386" s="34" t="s">
        <v>7</v>
      </c>
      <c r="I386" s="34" t="s">
        <v>7</v>
      </c>
      <c r="J386" s="34" t="s">
        <v>34</v>
      </c>
      <c r="K386" s="34" t="s">
        <v>34</v>
      </c>
      <c r="L386" s="34" t="s">
        <v>5141</v>
      </c>
      <c r="M386" s="34" t="s">
        <v>4900</v>
      </c>
      <c r="N386" s="34">
        <v>1</v>
      </c>
      <c r="O386" s="34">
        <v>0</v>
      </c>
      <c r="P386" s="34">
        <v>0</v>
      </c>
      <c r="Q386" s="34">
        <v>0</v>
      </c>
      <c r="R386" s="34">
        <v>1</v>
      </c>
      <c r="S386" s="34">
        <v>1</v>
      </c>
      <c r="T386" s="34">
        <v>0</v>
      </c>
      <c r="U386" s="77">
        <v>0</v>
      </c>
      <c r="V386" s="34">
        <v>0</v>
      </c>
      <c r="W386" s="60">
        <f>COUNTIFS(配置清单!G:G,G386,配置清单!$H:$H,"PM",配置清单!$N:$N,"在岗")</f>
        <v>1</v>
      </c>
      <c r="X386" s="61">
        <f t="shared" si="275"/>
        <v>1</v>
      </c>
      <c r="Y386" s="60">
        <f>COUNTIFS(配置清单!$G:$G,G386,配置清单!$H:$H,"PM",配置清单!$N:$N,"在岗",配置清单!$P:$P,"&lt;&gt;暂不胜任")</f>
        <v>1</v>
      </c>
      <c r="Z386" s="61">
        <f t="shared" si="276"/>
        <v>1</v>
      </c>
      <c r="AA386" s="62">
        <f>COUNTIFS(配置清单!$G:$G,G386,配置清单!$H:$H,"SE",配置清单!$N:$N,"在岗")+COUNTIFS(配置清单!$G:$G,G386,配置清单!$H:$H,"SA",配置清单!$N:$N,"在岗")</f>
        <v>0</v>
      </c>
      <c r="AB386" s="61" t="str">
        <f t="shared" si="277"/>
        <v>NA</v>
      </c>
      <c r="AC386" s="60">
        <f>COUNTIFS(配置清单!$G:$G,G386,配置清单!$H:$H,"SE",配置清单!$N:$N,"在岗",配置清单!$P:$P,"&lt;&gt;暂不胜任")+COUNTIFS(配置清单!$G:$G,G386,配置清单!$H:$H,"SA",配置清单!$N:$N,"在岗",配置清单!$P:$P,"&lt;&gt;暂不胜任")</f>
        <v>0</v>
      </c>
      <c r="AD386" s="61" t="str">
        <f t="shared" si="278"/>
        <v>NA</v>
      </c>
      <c r="AE386" s="60">
        <f>COUNTIFS(配置清单!$G:$G,G386,配置清单!H:H,"MDE",配置清单!N:N,"在岗")</f>
        <v>0</v>
      </c>
      <c r="AF386" s="61" t="str">
        <f t="shared" si="279"/>
        <v>NA</v>
      </c>
      <c r="AG386" s="60">
        <f>COUNTIFS(配置清单!$G:$G,G386,配置清单!$H:$H,"MDE",配置清单!$N:$N,"在岗",配置清单!$P:$P,"&lt;&gt;暂不胜任")</f>
        <v>0</v>
      </c>
      <c r="AH386" s="61" t="str">
        <f t="shared" si="280"/>
        <v>NA</v>
      </c>
      <c r="AI386" s="62">
        <f>COUNTIFS(配置清单!G:G,G386,配置清单!H:H,"TPM",配置清单!N:N,"在岗")+COUNTIFS(配置清单!G:G,G386,配置清单!H:H,"TC",配置清单!N:N,"在岗")</f>
        <v>0</v>
      </c>
      <c r="AJ386" s="61" t="str">
        <f t="shared" si="281"/>
        <v>NA</v>
      </c>
      <c r="AK386" s="60">
        <f>COUNTIFS(配置清单!G:G,G386,配置清单!H:H,"TPM",配置清单!N:N,"在岗",配置清单!P:P,"&lt;&gt;暂不胜任")+COUNTIFS(配置清单!G:G,G386,配置清单!H:H,"TC",配置清单!N:N,"在岗",配置清单!P:P,"&lt;&gt;暂不胜任")</f>
        <v>0</v>
      </c>
      <c r="AL386" s="61" t="str">
        <f t="shared" si="282"/>
        <v>NA</v>
      </c>
      <c r="AM386" s="60">
        <f>COUNTIFS(配置清单!G:G,G386,配置清单!H:H,"TSE",配置清单!N:N,"在岗")</f>
        <v>1</v>
      </c>
      <c r="AN386" s="61">
        <f t="shared" si="283"/>
        <v>1</v>
      </c>
      <c r="AO386" s="60">
        <f>COUNTIFS(配置清单!G:G,G386,配置清单!H:H,"TSE",配置清单!N:N,"在岗",配置清单!P:P,"&lt;&gt;暂不胜任")</f>
        <v>1</v>
      </c>
      <c r="AP386" s="61">
        <f t="shared" si="284"/>
        <v>1</v>
      </c>
      <c r="AQ386" s="60">
        <f>COUNTIFS(配置清单!$G:$G,G386,配置清单!H:H,"QA",配置清单!N:N,"在岗")</f>
        <v>1</v>
      </c>
      <c r="AR386" s="61">
        <f t="shared" si="285"/>
        <v>1</v>
      </c>
      <c r="AS386" s="60">
        <f>COUNTIFS(配置清单!$G:$G,G386,配置清单!$H:$H,"QA",配置清单!$N:$N,"在岗",配置清单!$P:$P,"&lt;&gt;暂不胜任")</f>
        <v>0</v>
      </c>
      <c r="AT386" s="61">
        <f t="shared" si="286"/>
        <v>0</v>
      </c>
      <c r="AU386" s="60">
        <f>COUNTIFS(配置清单!G:G,规划及评估!G386,配置清单!H:H,"BA",配置清单!N:N,"在岗")</f>
        <v>0</v>
      </c>
      <c r="AV386" s="61" t="str">
        <f t="shared" si="287"/>
        <v>NA</v>
      </c>
      <c r="AW386" s="60">
        <f>COUNTIFS(配置清单!G:G,G386,配置清单!H:H,"BA",配置清单!N:N,"在岗",配置清单!P:P,"&lt;&gt;暂不胜任")</f>
        <v>0</v>
      </c>
      <c r="AX386" s="61" t="str">
        <f t="shared" si="288"/>
        <v>NA</v>
      </c>
      <c r="AY386" s="60">
        <f>COUNTIFS(配置清单!G:G,规划及评估!G386,配置清单!H:H,"IA",配置清单!N:N,"在岗")</f>
        <v>0</v>
      </c>
      <c r="AZ386" s="61" t="str">
        <f t="shared" si="289"/>
        <v>NA</v>
      </c>
      <c r="BA386" s="60">
        <f>COUNTIFS(配置清单!G:G,G386,配置清单!H:H,"IA",配置清单!N:N,"在岗",配置清单!P:P,"&lt;&gt;暂不胜任")</f>
        <v>0</v>
      </c>
      <c r="BB386" s="61" t="str">
        <f t="shared" si="290"/>
        <v>NA</v>
      </c>
      <c r="BC386" s="60">
        <f>COUNTIFS(配置清单!G:G,规划及评估!G386,配置清单!H:H,"产品经理",配置清单!N:N,"在岗")</f>
        <v>0</v>
      </c>
      <c r="BD386" s="61" t="str">
        <f t="shared" si="291"/>
        <v>NA</v>
      </c>
      <c r="BE386" s="60">
        <f>COUNTIFS(配置清单!G:G,G386,配置清单!H:H,"产品经理",配置清单!N:N,"在岗",配置清单!P:P,"&lt;&gt;暂不胜任")</f>
        <v>0</v>
      </c>
      <c r="BF386" s="61" t="str">
        <f t="shared" si="292"/>
        <v>NA</v>
      </c>
      <c r="BG386" s="63">
        <f t="shared" si="293"/>
        <v>3</v>
      </c>
      <c r="BH386" s="64">
        <f t="shared" si="294"/>
        <v>3</v>
      </c>
      <c r="BI386" s="64">
        <f t="shared" si="295"/>
        <v>3</v>
      </c>
      <c r="BJ386" s="64">
        <f t="shared" si="296"/>
        <v>2</v>
      </c>
      <c r="BK386" s="65">
        <f t="shared" si="297"/>
        <v>1</v>
      </c>
      <c r="BL386" s="66">
        <f t="shared" si="298"/>
        <v>0.66666666666666663</v>
      </c>
      <c r="BM386" s="92">
        <f t="shared" si="299"/>
        <v>1</v>
      </c>
      <c r="BN386" s="92">
        <f t="shared" si="300"/>
        <v>1</v>
      </c>
      <c r="BO386" s="92">
        <f t="shared" si="301"/>
        <v>0</v>
      </c>
      <c r="BP386" s="92">
        <f t="shared" si="302"/>
        <v>0</v>
      </c>
      <c r="BQ386" s="92">
        <f t="shared" si="303"/>
        <v>0</v>
      </c>
      <c r="BR386" s="92">
        <f t="shared" si="304"/>
        <v>0</v>
      </c>
      <c r="BS386" s="92">
        <f t="shared" si="305"/>
        <v>0</v>
      </c>
      <c r="BT386" s="92">
        <f t="shared" si="306"/>
        <v>0</v>
      </c>
      <c r="BU386" s="92">
        <f t="shared" si="307"/>
        <v>1</v>
      </c>
      <c r="BV386" s="92">
        <f t="shared" si="308"/>
        <v>1</v>
      </c>
      <c r="BW386" s="92">
        <f t="shared" si="309"/>
        <v>1</v>
      </c>
      <c r="BX386" s="92">
        <f t="shared" si="310"/>
        <v>0</v>
      </c>
      <c r="BY386" s="92">
        <f t="shared" si="311"/>
        <v>0</v>
      </c>
      <c r="BZ386" s="92">
        <f t="shared" si="312"/>
        <v>0</v>
      </c>
      <c r="CA386" s="92">
        <f t="shared" si="313"/>
        <v>0</v>
      </c>
      <c r="CB386" s="92">
        <f t="shared" si="314"/>
        <v>0</v>
      </c>
      <c r="CC386" s="92">
        <f t="shared" si="315"/>
        <v>0</v>
      </c>
      <c r="CD386" s="92">
        <f t="shared" si="316"/>
        <v>0</v>
      </c>
    </row>
    <row r="387" spans="1:82" hidden="1">
      <c r="A387" s="34">
        <v>173</v>
      </c>
      <c r="B387" s="34" t="s">
        <v>954</v>
      </c>
      <c r="C387" s="34" t="s">
        <v>3993</v>
      </c>
      <c r="D387" s="34" t="s">
        <v>204</v>
      </c>
      <c r="E387" s="34" t="s">
        <v>208</v>
      </c>
      <c r="F387" s="34" t="s">
        <v>4935</v>
      </c>
      <c r="G387" s="34" t="s">
        <v>4936</v>
      </c>
      <c r="H387" s="34" t="s">
        <v>7</v>
      </c>
      <c r="I387" s="34" t="s">
        <v>7</v>
      </c>
      <c r="J387" s="34" t="s">
        <v>195</v>
      </c>
      <c r="K387" s="34" t="s">
        <v>195</v>
      </c>
      <c r="L387" s="34" t="s">
        <v>5130</v>
      </c>
      <c r="M387" s="34" t="s">
        <v>4900</v>
      </c>
      <c r="N387" s="34">
        <v>1</v>
      </c>
      <c r="O387" s="34">
        <v>0</v>
      </c>
      <c r="P387" s="34">
        <v>0</v>
      </c>
      <c r="Q387" s="34">
        <v>0</v>
      </c>
      <c r="R387" s="34">
        <v>1</v>
      </c>
      <c r="S387" s="34">
        <v>1</v>
      </c>
      <c r="T387" s="34">
        <v>0</v>
      </c>
      <c r="U387" s="77">
        <v>0</v>
      </c>
      <c r="V387" s="34">
        <v>0</v>
      </c>
      <c r="W387" s="60">
        <f>COUNTIFS(配置清单!G:G,G387,配置清单!$H:$H,"PM",配置清单!$N:$N,"在岗")</f>
        <v>1</v>
      </c>
      <c r="X387" s="61">
        <f t="shared" si="275"/>
        <v>1</v>
      </c>
      <c r="Y387" s="60">
        <f>COUNTIFS(配置清单!$G:$G,G387,配置清单!$H:$H,"PM",配置清单!$N:$N,"在岗",配置清单!$P:$P,"&lt;&gt;暂不胜任")</f>
        <v>1</v>
      </c>
      <c r="Z387" s="61">
        <f t="shared" si="276"/>
        <v>1</v>
      </c>
      <c r="AA387" s="62">
        <f>COUNTIFS(配置清单!$G:$G,G387,配置清单!$H:$H,"SE",配置清单!$N:$N,"在岗")+COUNTIFS(配置清单!$G:$G,G387,配置清单!$H:$H,"SA",配置清单!$N:$N,"在岗")</f>
        <v>0</v>
      </c>
      <c r="AB387" s="61" t="str">
        <f t="shared" si="277"/>
        <v>NA</v>
      </c>
      <c r="AC387" s="60">
        <f>COUNTIFS(配置清单!$G:$G,G387,配置清单!$H:$H,"SE",配置清单!$N:$N,"在岗",配置清单!$P:$P,"&lt;&gt;暂不胜任")+COUNTIFS(配置清单!$G:$G,G387,配置清单!$H:$H,"SA",配置清单!$N:$N,"在岗",配置清单!$P:$P,"&lt;&gt;暂不胜任")</f>
        <v>0</v>
      </c>
      <c r="AD387" s="61" t="str">
        <f t="shared" si="278"/>
        <v>NA</v>
      </c>
      <c r="AE387" s="60">
        <f>COUNTIFS(配置清单!$G:$G,G387,配置清单!H:H,"MDE",配置清单!N:N,"在岗")</f>
        <v>0</v>
      </c>
      <c r="AF387" s="61" t="str">
        <f t="shared" si="279"/>
        <v>NA</v>
      </c>
      <c r="AG387" s="60">
        <f>COUNTIFS(配置清单!$G:$G,G387,配置清单!$H:$H,"MDE",配置清单!$N:$N,"在岗",配置清单!$P:$P,"&lt;&gt;暂不胜任")</f>
        <v>0</v>
      </c>
      <c r="AH387" s="61" t="str">
        <f t="shared" si="280"/>
        <v>NA</v>
      </c>
      <c r="AI387" s="62">
        <f>COUNTIFS(配置清单!G:G,G387,配置清单!H:H,"TPM",配置清单!N:N,"在岗")+COUNTIFS(配置清单!G:G,G387,配置清单!H:H,"TC",配置清单!N:N,"在岗")</f>
        <v>0</v>
      </c>
      <c r="AJ387" s="61" t="str">
        <f t="shared" si="281"/>
        <v>NA</v>
      </c>
      <c r="AK387" s="60">
        <f>COUNTIFS(配置清单!G:G,G387,配置清单!H:H,"TPM",配置清单!N:N,"在岗",配置清单!P:P,"&lt;&gt;暂不胜任")+COUNTIFS(配置清单!G:G,G387,配置清单!H:H,"TC",配置清单!N:N,"在岗",配置清单!P:P,"&lt;&gt;暂不胜任")</f>
        <v>0</v>
      </c>
      <c r="AL387" s="61" t="str">
        <f t="shared" si="282"/>
        <v>NA</v>
      </c>
      <c r="AM387" s="60">
        <f>COUNTIFS(配置清单!G:G,G387,配置清单!H:H,"TSE",配置清单!N:N,"在岗")</f>
        <v>1</v>
      </c>
      <c r="AN387" s="61">
        <f t="shared" si="283"/>
        <v>1</v>
      </c>
      <c r="AO387" s="60">
        <f>COUNTIFS(配置清单!G:G,G387,配置清单!H:H,"TSE",配置清单!N:N,"在岗",配置清单!P:P,"&lt;&gt;暂不胜任")</f>
        <v>1</v>
      </c>
      <c r="AP387" s="61">
        <f t="shared" si="284"/>
        <v>1</v>
      </c>
      <c r="AQ387" s="60">
        <f>COUNTIFS(配置清单!$G:$G,G387,配置清单!H:H,"QA",配置清单!N:N,"在岗")</f>
        <v>1</v>
      </c>
      <c r="AR387" s="61">
        <f t="shared" si="285"/>
        <v>1</v>
      </c>
      <c r="AS387" s="60">
        <f>COUNTIFS(配置清单!$G:$G,G387,配置清单!$H:$H,"QA",配置清单!$N:$N,"在岗",配置清单!$P:$P,"&lt;&gt;暂不胜任")</f>
        <v>0</v>
      </c>
      <c r="AT387" s="61">
        <f t="shared" si="286"/>
        <v>0</v>
      </c>
      <c r="AU387" s="60">
        <f>COUNTIFS(配置清单!G:G,规划及评估!G387,配置清单!H:H,"BA",配置清单!N:N,"在岗")</f>
        <v>0</v>
      </c>
      <c r="AV387" s="61" t="str">
        <f t="shared" si="287"/>
        <v>NA</v>
      </c>
      <c r="AW387" s="60">
        <f>COUNTIFS(配置清单!G:G,G387,配置清单!H:H,"BA",配置清单!N:N,"在岗",配置清单!P:P,"&lt;&gt;暂不胜任")</f>
        <v>0</v>
      </c>
      <c r="AX387" s="61" t="str">
        <f t="shared" si="288"/>
        <v>NA</v>
      </c>
      <c r="AY387" s="60">
        <f>COUNTIFS(配置清单!G:G,规划及评估!G387,配置清单!H:H,"IA",配置清单!N:N,"在岗")</f>
        <v>0</v>
      </c>
      <c r="AZ387" s="61" t="str">
        <f t="shared" si="289"/>
        <v>NA</v>
      </c>
      <c r="BA387" s="60">
        <f>COUNTIFS(配置清单!G:G,G387,配置清单!H:H,"IA",配置清单!N:N,"在岗",配置清单!P:P,"&lt;&gt;暂不胜任")</f>
        <v>0</v>
      </c>
      <c r="BB387" s="61" t="str">
        <f t="shared" si="290"/>
        <v>NA</v>
      </c>
      <c r="BC387" s="60">
        <f>COUNTIFS(配置清单!G:G,规划及评估!G387,配置清单!H:H,"产品经理",配置清单!N:N,"在岗")</f>
        <v>0</v>
      </c>
      <c r="BD387" s="61" t="str">
        <f t="shared" si="291"/>
        <v>NA</v>
      </c>
      <c r="BE387" s="60">
        <f>COUNTIFS(配置清单!G:G,G387,配置清单!H:H,"产品经理",配置清单!N:N,"在岗",配置清单!P:P,"&lt;&gt;暂不胜任")</f>
        <v>0</v>
      </c>
      <c r="BF387" s="61" t="str">
        <f t="shared" si="292"/>
        <v>NA</v>
      </c>
      <c r="BG387" s="63">
        <f t="shared" si="293"/>
        <v>3</v>
      </c>
      <c r="BH387" s="64">
        <f t="shared" si="294"/>
        <v>3</v>
      </c>
      <c r="BI387" s="64">
        <f t="shared" si="295"/>
        <v>3</v>
      </c>
      <c r="BJ387" s="64">
        <f t="shared" si="296"/>
        <v>2</v>
      </c>
      <c r="BK387" s="65">
        <f t="shared" si="297"/>
        <v>1</v>
      </c>
      <c r="BL387" s="66">
        <f t="shared" si="298"/>
        <v>0.66666666666666663</v>
      </c>
      <c r="BM387" s="92">
        <f t="shared" si="299"/>
        <v>1</v>
      </c>
      <c r="BN387" s="92">
        <f t="shared" si="300"/>
        <v>1</v>
      </c>
      <c r="BO387" s="92">
        <f t="shared" si="301"/>
        <v>0</v>
      </c>
      <c r="BP387" s="92">
        <f t="shared" si="302"/>
        <v>0</v>
      </c>
      <c r="BQ387" s="92">
        <f t="shared" si="303"/>
        <v>0</v>
      </c>
      <c r="BR387" s="92">
        <f t="shared" si="304"/>
        <v>0</v>
      </c>
      <c r="BS387" s="92">
        <f t="shared" si="305"/>
        <v>0</v>
      </c>
      <c r="BT387" s="92">
        <f t="shared" si="306"/>
        <v>0</v>
      </c>
      <c r="BU387" s="92">
        <f t="shared" si="307"/>
        <v>1</v>
      </c>
      <c r="BV387" s="92">
        <f t="shared" si="308"/>
        <v>1</v>
      </c>
      <c r="BW387" s="92">
        <f t="shared" si="309"/>
        <v>1</v>
      </c>
      <c r="BX387" s="92">
        <f t="shared" si="310"/>
        <v>0</v>
      </c>
      <c r="BY387" s="92">
        <f t="shared" si="311"/>
        <v>0</v>
      </c>
      <c r="BZ387" s="92">
        <f t="shared" si="312"/>
        <v>0</v>
      </c>
      <c r="CA387" s="92">
        <f t="shared" si="313"/>
        <v>0</v>
      </c>
      <c r="CB387" s="92">
        <f t="shared" si="314"/>
        <v>0</v>
      </c>
      <c r="CC387" s="92">
        <f t="shared" si="315"/>
        <v>0</v>
      </c>
      <c r="CD387" s="92">
        <f t="shared" si="316"/>
        <v>0</v>
      </c>
    </row>
    <row r="388" spans="1:82" hidden="1">
      <c r="A388" s="34">
        <v>174</v>
      </c>
      <c r="B388" s="34" t="s">
        <v>954</v>
      </c>
      <c r="C388" s="34" t="s">
        <v>3993</v>
      </c>
      <c r="D388" s="34" t="s">
        <v>204</v>
      </c>
      <c r="E388" s="34" t="s">
        <v>208</v>
      </c>
      <c r="F388" s="34" t="s">
        <v>4948</v>
      </c>
      <c r="G388" s="34" t="s">
        <v>4949</v>
      </c>
      <c r="H388" s="34" t="s">
        <v>7</v>
      </c>
      <c r="I388" s="34" t="s">
        <v>7</v>
      </c>
      <c r="J388" s="34" t="s">
        <v>34</v>
      </c>
      <c r="K388" s="34" t="s">
        <v>34</v>
      </c>
      <c r="L388" s="34" t="s">
        <v>5142</v>
      </c>
      <c r="M388" s="34" t="s">
        <v>4900</v>
      </c>
      <c r="N388" s="34">
        <v>1</v>
      </c>
      <c r="O388" s="34">
        <v>0</v>
      </c>
      <c r="P388" s="34">
        <v>0</v>
      </c>
      <c r="Q388" s="34">
        <v>0</v>
      </c>
      <c r="R388" s="34">
        <v>0</v>
      </c>
      <c r="S388" s="34">
        <v>1</v>
      </c>
      <c r="T388" s="34">
        <v>0</v>
      </c>
      <c r="U388" s="77">
        <v>0</v>
      </c>
      <c r="V388" s="34">
        <v>0</v>
      </c>
      <c r="W388" s="60">
        <f>COUNTIFS(配置清单!G:G,G388,配置清单!$H:$H,"PM",配置清单!$N:$N,"在岗")</f>
        <v>1</v>
      </c>
      <c r="X388" s="61">
        <f t="shared" si="275"/>
        <v>1</v>
      </c>
      <c r="Y388" s="60">
        <f>COUNTIFS(配置清单!$G:$G,G388,配置清单!$H:$H,"PM",配置清单!$N:$N,"在岗",配置清单!$P:$P,"&lt;&gt;暂不胜任")</f>
        <v>1</v>
      </c>
      <c r="Z388" s="61">
        <f t="shared" si="276"/>
        <v>1</v>
      </c>
      <c r="AA388" s="62">
        <f>COUNTIFS(配置清单!$G:$G,G388,配置清单!$H:$H,"SE",配置清单!$N:$N,"在岗")+COUNTIFS(配置清单!$G:$G,G388,配置清单!$H:$H,"SA",配置清单!$N:$N,"在岗")</f>
        <v>0</v>
      </c>
      <c r="AB388" s="61" t="str">
        <f t="shared" si="277"/>
        <v>NA</v>
      </c>
      <c r="AC388" s="60">
        <f>COUNTIFS(配置清单!$G:$G,G388,配置清单!$H:$H,"SE",配置清单!$N:$N,"在岗",配置清单!$P:$P,"&lt;&gt;暂不胜任")+COUNTIFS(配置清单!$G:$G,G388,配置清单!$H:$H,"SA",配置清单!$N:$N,"在岗",配置清单!$P:$P,"&lt;&gt;暂不胜任")</f>
        <v>0</v>
      </c>
      <c r="AD388" s="61" t="str">
        <f t="shared" si="278"/>
        <v>NA</v>
      </c>
      <c r="AE388" s="60">
        <f>COUNTIFS(配置清单!$G:$G,G388,配置清单!H:H,"MDE",配置清单!N:N,"在岗")</f>
        <v>0</v>
      </c>
      <c r="AF388" s="61" t="str">
        <f t="shared" si="279"/>
        <v>NA</v>
      </c>
      <c r="AG388" s="60">
        <f>COUNTIFS(配置清单!$G:$G,G388,配置清单!$H:$H,"MDE",配置清单!$N:$N,"在岗",配置清单!$P:$P,"&lt;&gt;暂不胜任")</f>
        <v>0</v>
      </c>
      <c r="AH388" s="61" t="str">
        <f t="shared" si="280"/>
        <v>NA</v>
      </c>
      <c r="AI388" s="62">
        <f>COUNTIFS(配置清单!G:G,G388,配置清单!H:H,"TPM",配置清单!N:N,"在岗")+COUNTIFS(配置清单!G:G,G388,配置清单!H:H,"TC",配置清单!N:N,"在岗")</f>
        <v>0</v>
      </c>
      <c r="AJ388" s="61" t="str">
        <f t="shared" si="281"/>
        <v>NA</v>
      </c>
      <c r="AK388" s="60">
        <f>COUNTIFS(配置清单!G:G,G388,配置清单!H:H,"TPM",配置清单!N:N,"在岗",配置清单!P:P,"&lt;&gt;暂不胜任")+COUNTIFS(配置清单!G:G,G388,配置清单!H:H,"TC",配置清单!N:N,"在岗",配置清单!P:P,"&lt;&gt;暂不胜任")</f>
        <v>0</v>
      </c>
      <c r="AL388" s="61" t="str">
        <f t="shared" si="282"/>
        <v>NA</v>
      </c>
      <c r="AM388" s="60">
        <f>COUNTIFS(配置清单!G:G,G388,配置清单!H:H,"TSE",配置清单!N:N,"在岗")</f>
        <v>0</v>
      </c>
      <c r="AN388" s="61" t="str">
        <f t="shared" si="283"/>
        <v>NA</v>
      </c>
      <c r="AO388" s="60">
        <f>COUNTIFS(配置清单!G:G,G388,配置清单!H:H,"TSE",配置清单!N:N,"在岗",配置清单!P:P,"&lt;&gt;暂不胜任")</f>
        <v>0</v>
      </c>
      <c r="AP388" s="61" t="str">
        <f t="shared" si="284"/>
        <v>NA</v>
      </c>
      <c r="AQ388" s="60">
        <f>COUNTIFS(配置清单!$G:$G,G388,配置清单!H:H,"QA",配置清单!N:N,"在岗")</f>
        <v>1</v>
      </c>
      <c r="AR388" s="61">
        <f t="shared" si="285"/>
        <v>1</v>
      </c>
      <c r="AS388" s="60">
        <f>COUNTIFS(配置清单!$G:$G,G388,配置清单!$H:$H,"QA",配置清单!$N:$N,"在岗",配置清单!$P:$P,"&lt;&gt;暂不胜任")</f>
        <v>0</v>
      </c>
      <c r="AT388" s="61">
        <f t="shared" si="286"/>
        <v>0</v>
      </c>
      <c r="AU388" s="60">
        <f>COUNTIFS(配置清单!G:G,规划及评估!G388,配置清单!H:H,"BA",配置清单!N:N,"在岗")</f>
        <v>0</v>
      </c>
      <c r="AV388" s="61" t="str">
        <f t="shared" si="287"/>
        <v>NA</v>
      </c>
      <c r="AW388" s="60">
        <f>COUNTIFS(配置清单!G:G,G388,配置清单!H:H,"BA",配置清单!N:N,"在岗",配置清单!P:P,"&lt;&gt;暂不胜任")</f>
        <v>0</v>
      </c>
      <c r="AX388" s="61" t="str">
        <f t="shared" si="288"/>
        <v>NA</v>
      </c>
      <c r="AY388" s="60">
        <f>COUNTIFS(配置清单!G:G,规划及评估!G388,配置清单!H:H,"IA",配置清单!N:N,"在岗")</f>
        <v>0</v>
      </c>
      <c r="AZ388" s="61" t="str">
        <f t="shared" si="289"/>
        <v>NA</v>
      </c>
      <c r="BA388" s="60">
        <f>COUNTIFS(配置清单!G:G,G388,配置清单!H:H,"IA",配置清单!N:N,"在岗",配置清单!P:P,"&lt;&gt;暂不胜任")</f>
        <v>0</v>
      </c>
      <c r="BB388" s="61" t="str">
        <f t="shared" si="290"/>
        <v>NA</v>
      </c>
      <c r="BC388" s="60">
        <f>COUNTIFS(配置清单!G:G,规划及评估!G388,配置清单!H:H,"产品经理",配置清单!N:N,"在岗")</f>
        <v>0</v>
      </c>
      <c r="BD388" s="61" t="str">
        <f t="shared" si="291"/>
        <v>NA</v>
      </c>
      <c r="BE388" s="60">
        <f>COUNTIFS(配置清单!G:G,G388,配置清单!H:H,"产品经理",配置清单!N:N,"在岗",配置清单!P:P,"&lt;&gt;暂不胜任")</f>
        <v>0</v>
      </c>
      <c r="BF388" s="61" t="str">
        <f t="shared" si="292"/>
        <v>NA</v>
      </c>
      <c r="BG388" s="63">
        <f t="shared" si="293"/>
        <v>2</v>
      </c>
      <c r="BH388" s="64">
        <f t="shared" si="294"/>
        <v>2</v>
      </c>
      <c r="BI388" s="64">
        <f t="shared" si="295"/>
        <v>2</v>
      </c>
      <c r="BJ388" s="64">
        <f t="shared" si="296"/>
        <v>1</v>
      </c>
      <c r="BK388" s="65">
        <f t="shared" si="297"/>
        <v>1</v>
      </c>
      <c r="BL388" s="66">
        <f t="shared" si="298"/>
        <v>0.5</v>
      </c>
      <c r="BM388" s="92">
        <f t="shared" si="299"/>
        <v>1</v>
      </c>
      <c r="BN388" s="92">
        <f t="shared" si="300"/>
        <v>1</v>
      </c>
      <c r="BO388" s="92">
        <f t="shared" si="301"/>
        <v>0</v>
      </c>
      <c r="BP388" s="92">
        <f t="shared" si="302"/>
        <v>0</v>
      </c>
      <c r="BQ388" s="92">
        <f t="shared" si="303"/>
        <v>0</v>
      </c>
      <c r="BR388" s="92">
        <f t="shared" si="304"/>
        <v>0</v>
      </c>
      <c r="BS388" s="92">
        <f t="shared" si="305"/>
        <v>0</v>
      </c>
      <c r="BT388" s="92">
        <f t="shared" si="306"/>
        <v>0</v>
      </c>
      <c r="BU388" s="92">
        <f t="shared" si="307"/>
        <v>0</v>
      </c>
      <c r="BV388" s="92">
        <f t="shared" si="308"/>
        <v>0</v>
      </c>
      <c r="BW388" s="92">
        <f t="shared" si="309"/>
        <v>1</v>
      </c>
      <c r="BX388" s="92">
        <f t="shared" si="310"/>
        <v>0</v>
      </c>
      <c r="BY388" s="92">
        <f t="shared" si="311"/>
        <v>0</v>
      </c>
      <c r="BZ388" s="92">
        <f t="shared" si="312"/>
        <v>0</v>
      </c>
      <c r="CA388" s="92">
        <f t="shared" si="313"/>
        <v>0</v>
      </c>
      <c r="CB388" s="92">
        <f t="shared" si="314"/>
        <v>0</v>
      </c>
      <c r="CC388" s="92">
        <f t="shared" si="315"/>
        <v>0</v>
      </c>
      <c r="CD388" s="92">
        <f t="shared" si="316"/>
        <v>0</v>
      </c>
    </row>
    <row r="389" spans="1:82" hidden="1">
      <c r="A389" s="34">
        <v>175</v>
      </c>
      <c r="B389" s="34" t="s">
        <v>954</v>
      </c>
      <c r="C389" s="34" t="s">
        <v>3993</v>
      </c>
      <c r="D389" s="34" t="s">
        <v>204</v>
      </c>
      <c r="E389" s="34" t="s">
        <v>208</v>
      </c>
      <c r="F389" s="34" t="s">
        <v>4966</v>
      </c>
      <c r="G389" s="34" t="s">
        <v>5143</v>
      </c>
      <c r="H389" s="34" t="s">
        <v>7</v>
      </c>
      <c r="I389" s="34" t="s">
        <v>4</v>
      </c>
      <c r="J389" s="34" t="s">
        <v>34</v>
      </c>
      <c r="K389" s="34" t="s">
        <v>34</v>
      </c>
      <c r="L389" s="34" t="s">
        <v>5131</v>
      </c>
      <c r="M389" s="34" t="s">
        <v>4974</v>
      </c>
      <c r="N389" s="34">
        <v>1</v>
      </c>
      <c r="O389" s="34">
        <v>0</v>
      </c>
      <c r="P389" s="34">
        <v>1</v>
      </c>
      <c r="Q389" s="34">
        <v>0</v>
      </c>
      <c r="R389" s="34">
        <v>0</v>
      </c>
      <c r="S389" s="34">
        <v>1</v>
      </c>
      <c r="T389" s="34">
        <v>0</v>
      </c>
      <c r="U389" s="77">
        <v>0</v>
      </c>
      <c r="V389" s="34">
        <v>0</v>
      </c>
      <c r="W389" s="60">
        <f>COUNTIFS(配置清单!G:G,G389,配置清单!$H:$H,"PM",配置清单!$N:$N,"在岗")</f>
        <v>0</v>
      </c>
      <c r="X389" s="61">
        <f t="shared" si="275"/>
        <v>0</v>
      </c>
      <c r="Y389" s="60">
        <f>COUNTIFS(配置清单!$G:$G,G389,配置清单!$H:$H,"PM",配置清单!$N:$N,"在岗",配置清单!$P:$P,"&lt;&gt;暂不胜任")</f>
        <v>0</v>
      </c>
      <c r="Z389" s="61">
        <f t="shared" si="276"/>
        <v>0</v>
      </c>
      <c r="AA389" s="62">
        <f>COUNTIFS(配置清单!$G:$G,G389,配置清单!$H:$H,"SE",配置清单!$N:$N,"在岗")+COUNTIFS(配置清单!$G:$G,G389,配置清单!$H:$H,"SA",配置清单!$N:$N,"在岗")</f>
        <v>0</v>
      </c>
      <c r="AB389" s="61" t="str">
        <f t="shared" si="277"/>
        <v>NA</v>
      </c>
      <c r="AC389" s="60">
        <f>COUNTIFS(配置清单!$G:$G,G389,配置清单!$H:$H,"SE",配置清单!$N:$N,"在岗",配置清单!$P:$P,"&lt;&gt;暂不胜任")+COUNTIFS(配置清单!$G:$G,G389,配置清单!$H:$H,"SA",配置清单!$N:$N,"在岗",配置清单!$P:$P,"&lt;&gt;暂不胜任")</f>
        <v>0</v>
      </c>
      <c r="AD389" s="61" t="str">
        <f t="shared" si="278"/>
        <v>NA</v>
      </c>
      <c r="AE389" s="60">
        <f>COUNTIFS(配置清单!$G:$G,G389,配置清单!H:H,"MDE",配置清单!N:N,"在岗")</f>
        <v>0</v>
      </c>
      <c r="AF389" s="61">
        <f t="shared" si="279"/>
        <v>0</v>
      </c>
      <c r="AG389" s="60">
        <f>COUNTIFS(配置清单!$G:$G,G389,配置清单!$H:$H,"MDE",配置清单!$N:$N,"在岗",配置清单!$P:$P,"&lt;&gt;暂不胜任")</f>
        <v>0</v>
      </c>
      <c r="AH389" s="61">
        <f t="shared" si="280"/>
        <v>0</v>
      </c>
      <c r="AI389" s="62">
        <f>COUNTIFS(配置清单!G:G,G389,配置清单!H:H,"TPM",配置清单!N:N,"在岗")+COUNTIFS(配置清单!G:G,G389,配置清单!H:H,"TC",配置清单!N:N,"在岗")</f>
        <v>0</v>
      </c>
      <c r="AJ389" s="61" t="str">
        <f t="shared" si="281"/>
        <v>NA</v>
      </c>
      <c r="AK389" s="60">
        <f>COUNTIFS(配置清单!G:G,G389,配置清单!H:H,"TPM",配置清单!N:N,"在岗",配置清单!P:P,"&lt;&gt;暂不胜任")+COUNTIFS(配置清单!G:G,G389,配置清单!H:H,"TC",配置清单!N:N,"在岗",配置清单!P:P,"&lt;&gt;暂不胜任")</f>
        <v>0</v>
      </c>
      <c r="AL389" s="61" t="str">
        <f t="shared" si="282"/>
        <v>NA</v>
      </c>
      <c r="AM389" s="60">
        <f>COUNTIFS(配置清单!G:G,G389,配置清单!H:H,"TSE",配置清单!N:N,"在岗")</f>
        <v>0</v>
      </c>
      <c r="AN389" s="61" t="str">
        <f t="shared" si="283"/>
        <v>NA</v>
      </c>
      <c r="AO389" s="60">
        <f>COUNTIFS(配置清单!G:G,G389,配置清单!H:H,"TSE",配置清单!N:N,"在岗",配置清单!P:P,"&lt;&gt;暂不胜任")</f>
        <v>0</v>
      </c>
      <c r="AP389" s="61" t="str">
        <f t="shared" si="284"/>
        <v>NA</v>
      </c>
      <c r="AQ389" s="60">
        <f>COUNTIFS(配置清单!$G:$G,G389,配置清单!H:H,"QA",配置清单!N:N,"在岗")</f>
        <v>0</v>
      </c>
      <c r="AR389" s="61">
        <f t="shared" si="285"/>
        <v>0</v>
      </c>
      <c r="AS389" s="60">
        <f>COUNTIFS(配置清单!$G:$G,G389,配置清单!$H:$H,"QA",配置清单!$N:$N,"在岗",配置清单!$P:$P,"&lt;&gt;暂不胜任")</f>
        <v>0</v>
      </c>
      <c r="AT389" s="61">
        <f t="shared" si="286"/>
        <v>0</v>
      </c>
      <c r="AU389" s="60">
        <f>COUNTIFS(配置清单!G:G,规划及评估!G389,配置清单!H:H,"BA",配置清单!N:N,"在岗")</f>
        <v>0</v>
      </c>
      <c r="AV389" s="61" t="str">
        <f t="shared" si="287"/>
        <v>NA</v>
      </c>
      <c r="AW389" s="60">
        <f>COUNTIFS(配置清单!G:G,G389,配置清单!H:H,"BA",配置清单!N:N,"在岗",配置清单!P:P,"&lt;&gt;暂不胜任")</f>
        <v>0</v>
      </c>
      <c r="AX389" s="61" t="str">
        <f t="shared" si="288"/>
        <v>NA</v>
      </c>
      <c r="AY389" s="60">
        <f>COUNTIFS(配置清单!G:G,规划及评估!G389,配置清单!H:H,"IA",配置清单!N:N,"在岗")</f>
        <v>0</v>
      </c>
      <c r="AZ389" s="61" t="str">
        <f t="shared" si="289"/>
        <v>NA</v>
      </c>
      <c r="BA389" s="60">
        <f>COUNTIFS(配置清单!G:G,G389,配置清单!H:H,"IA",配置清单!N:N,"在岗",配置清单!P:P,"&lt;&gt;暂不胜任")</f>
        <v>0</v>
      </c>
      <c r="BB389" s="61" t="str">
        <f t="shared" si="290"/>
        <v>NA</v>
      </c>
      <c r="BC389" s="60">
        <f>COUNTIFS(配置清单!G:G,规划及评估!G389,配置清单!H:H,"产品经理",配置清单!N:N,"在岗")</f>
        <v>0</v>
      </c>
      <c r="BD389" s="61" t="str">
        <f t="shared" si="291"/>
        <v>NA</v>
      </c>
      <c r="BE389" s="60">
        <f>COUNTIFS(配置清单!G:G,G389,配置清单!H:H,"产品经理",配置清单!N:N,"在岗",配置清单!P:P,"&lt;&gt;暂不胜任")</f>
        <v>0</v>
      </c>
      <c r="BF389" s="61" t="str">
        <f t="shared" si="292"/>
        <v>NA</v>
      </c>
      <c r="BG389" s="63">
        <f t="shared" si="293"/>
        <v>3</v>
      </c>
      <c r="BH389" s="64">
        <f t="shared" si="294"/>
        <v>0</v>
      </c>
      <c r="BI389" s="64">
        <f t="shared" si="295"/>
        <v>0</v>
      </c>
      <c r="BJ389" s="64">
        <f t="shared" si="296"/>
        <v>0</v>
      </c>
      <c r="BK389" s="65">
        <f t="shared" si="297"/>
        <v>0</v>
      </c>
      <c r="BL389" s="66">
        <f t="shared" si="298"/>
        <v>0</v>
      </c>
      <c r="BM389" s="92">
        <f t="shared" si="299"/>
        <v>0</v>
      </c>
      <c r="BN389" s="92">
        <f t="shared" si="300"/>
        <v>0</v>
      </c>
      <c r="BO389" s="92">
        <f t="shared" si="301"/>
        <v>0</v>
      </c>
      <c r="BP389" s="92">
        <f t="shared" si="302"/>
        <v>0</v>
      </c>
      <c r="BQ389" s="92">
        <f t="shared" si="303"/>
        <v>0</v>
      </c>
      <c r="BR389" s="92">
        <f t="shared" si="304"/>
        <v>0</v>
      </c>
      <c r="BS389" s="92">
        <f t="shared" si="305"/>
        <v>0</v>
      </c>
      <c r="BT389" s="92">
        <f t="shared" si="306"/>
        <v>0</v>
      </c>
      <c r="BU389" s="92">
        <f t="shared" si="307"/>
        <v>0</v>
      </c>
      <c r="BV389" s="92">
        <f t="shared" si="308"/>
        <v>0</v>
      </c>
      <c r="BW389" s="92">
        <f t="shared" si="309"/>
        <v>0</v>
      </c>
      <c r="BX389" s="92">
        <f t="shared" si="310"/>
        <v>0</v>
      </c>
      <c r="BY389" s="92">
        <f t="shared" si="311"/>
        <v>0</v>
      </c>
      <c r="BZ389" s="92">
        <f t="shared" si="312"/>
        <v>0</v>
      </c>
      <c r="CA389" s="92">
        <f t="shared" si="313"/>
        <v>0</v>
      </c>
      <c r="CB389" s="92">
        <f t="shared" si="314"/>
        <v>0</v>
      </c>
      <c r="CC389" s="92">
        <f t="shared" si="315"/>
        <v>0</v>
      </c>
      <c r="CD389" s="92">
        <f t="shared" si="316"/>
        <v>0</v>
      </c>
    </row>
    <row r="390" spans="1:82" hidden="1">
      <c r="A390" s="34">
        <v>176</v>
      </c>
      <c r="B390" s="34" t="s">
        <v>954</v>
      </c>
      <c r="C390" s="34" t="s">
        <v>3993</v>
      </c>
      <c r="D390" s="34" t="s">
        <v>204</v>
      </c>
      <c r="E390" s="34" t="s">
        <v>208</v>
      </c>
      <c r="F390" s="34" t="s">
        <v>4977</v>
      </c>
      <c r="G390" s="34" t="s">
        <v>5144</v>
      </c>
      <c r="H390" s="34" t="s">
        <v>7</v>
      </c>
      <c r="I390" s="34" t="s">
        <v>4</v>
      </c>
      <c r="J390" s="34" t="s">
        <v>34</v>
      </c>
      <c r="K390" s="34" t="s">
        <v>34</v>
      </c>
      <c r="L390" s="34" t="s">
        <v>5139</v>
      </c>
      <c r="M390" s="34" t="s">
        <v>4974</v>
      </c>
      <c r="N390" s="34">
        <v>1</v>
      </c>
      <c r="O390" s="34">
        <v>0</v>
      </c>
      <c r="P390" s="34">
        <v>1</v>
      </c>
      <c r="Q390" s="34">
        <v>0</v>
      </c>
      <c r="R390" s="34">
        <v>0</v>
      </c>
      <c r="S390" s="34">
        <v>1</v>
      </c>
      <c r="T390" s="34">
        <v>0</v>
      </c>
      <c r="U390" s="77">
        <v>0</v>
      </c>
      <c r="V390" s="34">
        <v>0</v>
      </c>
      <c r="W390" s="60">
        <f>COUNTIFS(配置清单!G:G,G390,配置清单!$H:$H,"PM",配置清单!$N:$N,"在岗")</f>
        <v>0</v>
      </c>
      <c r="X390" s="61">
        <f t="shared" si="275"/>
        <v>0</v>
      </c>
      <c r="Y390" s="60">
        <f>COUNTIFS(配置清单!$G:$G,G390,配置清单!$H:$H,"PM",配置清单!$N:$N,"在岗",配置清单!$P:$P,"&lt;&gt;暂不胜任")</f>
        <v>0</v>
      </c>
      <c r="Z390" s="61">
        <f t="shared" si="276"/>
        <v>0</v>
      </c>
      <c r="AA390" s="62">
        <f>COUNTIFS(配置清单!$G:$G,G390,配置清单!$H:$H,"SE",配置清单!$N:$N,"在岗")+COUNTIFS(配置清单!$G:$G,G390,配置清单!$H:$H,"SA",配置清单!$N:$N,"在岗")</f>
        <v>0</v>
      </c>
      <c r="AB390" s="61" t="str">
        <f t="shared" si="277"/>
        <v>NA</v>
      </c>
      <c r="AC390" s="60">
        <f>COUNTIFS(配置清单!$G:$G,G390,配置清单!$H:$H,"SE",配置清单!$N:$N,"在岗",配置清单!$P:$P,"&lt;&gt;暂不胜任")+COUNTIFS(配置清单!$G:$G,G390,配置清单!$H:$H,"SA",配置清单!$N:$N,"在岗",配置清单!$P:$P,"&lt;&gt;暂不胜任")</f>
        <v>0</v>
      </c>
      <c r="AD390" s="61" t="str">
        <f t="shared" si="278"/>
        <v>NA</v>
      </c>
      <c r="AE390" s="60">
        <f>COUNTIFS(配置清单!$G:$G,G390,配置清单!H:H,"MDE",配置清单!N:N,"在岗")</f>
        <v>0</v>
      </c>
      <c r="AF390" s="61">
        <f t="shared" si="279"/>
        <v>0</v>
      </c>
      <c r="AG390" s="60">
        <f>COUNTIFS(配置清单!$G:$G,G390,配置清单!$H:$H,"MDE",配置清单!$N:$N,"在岗",配置清单!$P:$P,"&lt;&gt;暂不胜任")</f>
        <v>0</v>
      </c>
      <c r="AH390" s="61">
        <f t="shared" si="280"/>
        <v>0</v>
      </c>
      <c r="AI390" s="62">
        <f>COUNTIFS(配置清单!G:G,G390,配置清单!H:H,"TPM",配置清单!N:N,"在岗")+COUNTIFS(配置清单!G:G,G390,配置清单!H:H,"TC",配置清单!N:N,"在岗")</f>
        <v>0</v>
      </c>
      <c r="AJ390" s="61" t="str">
        <f t="shared" si="281"/>
        <v>NA</v>
      </c>
      <c r="AK390" s="60">
        <f>COUNTIFS(配置清单!G:G,G390,配置清单!H:H,"TPM",配置清单!N:N,"在岗",配置清单!P:P,"&lt;&gt;暂不胜任")+COUNTIFS(配置清单!G:G,G390,配置清单!H:H,"TC",配置清单!N:N,"在岗",配置清单!P:P,"&lt;&gt;暂不胜任")</f>
        <v>0</v>
      </c>
      <c r="AL390" s="61" t="str">
        <f t="shared" si="282"/>
        <v>NA</v>
      </c>
      <c r="AM390" s="60">
        <f>COUNTIFS(配置清单!G:G,G390,配置清单!H:H,"TSE",配置清单!N:N,"在岗")</f>
        <v>0</v>
      </c>
      <c r="AN390" s="61" t="str">
        <f t="shared" si="283"/>
        <v>NA</v>
      </c>
      <c r="AO390" s="60">
        <f>COUNTIFS(配置清单!G:G,G390,配置清单!H:H,"TSE",配置清单!N:N,"在岗",配置清单!P:P,"&lt;&gt;暂不胜任")</f>
        <v>0</v>
      </c>
      <c r="AP390" s="61" t="str">
        <f t="shared" si="284"/>
        <v>NA</v>
      </c>
      <c r="AQ390" s="60">
        <f>COUNTIFS(配置清单!$G:$G,G390,配置清单!H:H,"QA",配置清单!N:N,"在岗")</f>
        <v>0</v>
      </c>
      <c r="AR390" s="61">
        <f t="shared" si="285"/>
        <v>0</v>
      </c>
      <c r="AS390" s="60">
        <f>COUNTIFS(配置清单!$G:$G,G390,配置清单!$H:$H,"QA",配置清单!$N:$N,"在岗",配置清单!$P:$P,"&lt;&gt;暂不胜任")</f>
        <v>0</v>
      </c>
      <c r="AT390" s="61">
        <f t="shared" si="286"/>
        <v>0</v>
      </c>
      <c r="AU390" s="60">
        <f>COUNTIFS(配置清单!G:G,规划及评估!G390,配置清单!H:H,"BA",配置清单!N:N,"在岗")</f>
        <v>0</v>
      </c>
      <c r="AV390" s="61" t="str">
        <f t="shared" si="287"/>
        <v>NA</v>
      </c>
      <c r="AW390" s="60">
        <f>COUNTIFS(配置清单!G:G,G390,配置清单!H:H,"BA",配置清单!N:N,"在岗",配置清单!P:P,"&lt;&gt;暂不胜任")</f>
        <v>0</v>
      </c>
      <c r="AX390" s="61" t="str">
        <f t="shared" si="288"/>
        <v>NA</v>
      </c>
      <c r="AY390" s="60">
        <f>COUNTIFS(配置清单!G:G,规划及评估!G390,配置清单!H:H,"IA",配置清单!N:N,"在岗")</f>
        <v>0</v>
      </c>
      <c r="AZ390" s="61" t="str">
        <f t="shared" si="289"/>
        <v>NA</v>
      </c>
      <c r="BA390" s="60">
        <f>COUNTIFS(配置清单!G:G,G390,配置清单!H:H,"IA",配置清单!N:N,"在岗",配置清单!P:P,"&lt;&gt;暂不胜任")</f>
        <v>0</v>
      </c>
      <c r="BB390" s="61" t="str">
        <f t="shared" si="290"/>
        <v>NA</v>
      </c>
      <c r="BC390" s="60">
        <f>COUNTIFS(配置清单!G:G,规划及评估!G390,配置清单!H:H,"产品经理",配置清单!N:N,"在岗")</f>
        <v>0</v>
      </c>
      <c r="BD390" s="61" t="str">
        <f t="shared" si="291"/>
        <v>NA</v>
      </c>
      <c r="BE390" s="60">
        <f>COUNTIFS(配置清单!G:G,G390,配置清单!H:H,"产品经理",配置清单!N:N,"在岗",配置清单!P:P,"&lt;&gt;暂不胜任")</f>
        <v>0</v>
      </c>
      <c r="BF390" s="61" t="str">
        <f t="shared" si="292"/>
        <v>NA</v>
      </c>
      <c r="BG390" s="63">
        <f t="shared" si="293"/>
        <v>3</v>
      </c>
      <c r="BH390" s="64">
        <f t="shared" si="294"/>
        <v>0</v>
      </c>
      <c r="BI390" s="64">
        <f t="shared" si="295"/>
        <v>0</v>
      </c>
      <c r="BJ390" s="64">
        <f t="shared" si="296"/>
        <v>0</v>
      </c>
      <c r="BK390" s="65">
        <f t="shared" si="297"/>
        <v>0</v>
      </c>
      <c r="BL390" s="66">
        <f t="shared" si="298"/>
        <v>0</v>
      </c>
      <c r="BM390" s="92">
        <f t="shared" si="299"/>
        <v>0</v>
      </c>
      <c r="BN390" s="92">
        <f t="shared" si="300"/>
        <v>0</v>
      </c>
      <c r="BO390" s="92">
        <f t="shared" si="301"/>
        <v>0</v>
      </c>
      <c r="BP390" s="92">
        <f t="shared" si="302"/>
        <v>0</v>
      </c>
      <c r="BQ390" s="92">
        <f t="shared" si="303"/>
        <v>0</v>
      </c>
      <c r="BR390" s="92">
        <f t="shared" si="304"/>
        <v>0</v>
      </c>
      <c r="BS390" s="92">
        <f t="shared" si="305"/>
        <v>0</v>
      </c>
      <c r="BT390" s="92">
        <f t="shared" si="306"/>
        <v>0</v>
      </c>
      <c r="BU390" s="92">
        <f t="shared" si="307"/>
        <v>0</v>
      </c>
      <c r="BV390" s="92">
        <f t="shared" si="308"/>
        <v>0</v>
      </c>
      <c r="BW390" s="92">
        <f t="shared" si="309"/>
        <v>0</v>
      </c>
      <c r="BX390" s="92">
        <f t="shared" si="310"/>
        <v>0</v>
      </c>
      <c r="BY390" s="92">
        <f t="shared" si="311"/>
        <v>0</v>
      </c>
      <c r="BZ390" s="92">
        <f t="shared" si="312"/>
        <v>0</v>
      </c>
      <c r="CA390" s="92">
        <f t="shared" si="313"/>
        <v>0</v>
      </c>
      <c r="CB390" s="92">
        <f t="shared" si="314"/>
        <v>0</v>
      </c>
      <c r="CC390" s="92">
        <f t="shared" si="315"/>
        <v>0</v>
      </c>
      <c r="CD390" s="92">
        <f t="shared" si="316"/>
        <v>0</v>
      </c>
    </row>
    <row r="391" spans="1:82" hidden="1">
      <c r="A391" s="34">
        <v>177</v>
      </c>
      <c r="B391" s="34" t="s">
        <v>954</v>
      </c>
      <c r="C391" s="34" t="s">
        <v>3993</v>
      </c>
      <c r="D391" s="34" t="s">
        <v>204</v>
      </c>
      <c r="E391" s="34" t="s">
        <v>208</v>
      </c>
      <c r="F391" s="34" t="s">
        <v>4981</v>
      </c>
      <c r="G391" s="34" t="s">
        <v>4982</v>
      </c>
      <c r="H391" s="34" t="s">
        <v>7</v>
      </c>
      <c r="I391" s="34" t="s">
        <v>4</v>
      </c>
      <c r="J391" s="34" t="s">
        <v>34</v>
      </c>
      <c r="K391" s="34" t="s">
        <v>34</v>
      </c>
      <c r="L391" s="34" t="s">
        <v>5131</v>
      </c>
      <c r="M391" s="34" t="s">
        <v>4974</v>
      </c>
      <c r="N391" s="34">
        <v>1</v>
      </c>
      <c r="O391" s="34">
        <v>1</v>
      </c>
      <c r="P391" s="34">
        <v>3</v>
      </c>
      <c r="Q391" s="34">
        <v>0</v>
      </c>
      <c r="R391" s="34">
        <v>0</v>
      </c>
      <c r="S391" s="34">
        <v>1</v>
      </c>
      <c r="T391" s="34">
        <v>0</v>
      </c>
      <c r="U391" s="77">
        <v>0</v>
      </c>
      <c r="V391" s="34">
        <v>0</v>
      </c>
      <c r="W391" s="60">
        <f>COUNTIFS(配置清单!G:G,G391,配置清单!$H:$H,"PM",配置清单!$N:$N,"在岗")</f>
        <v>1</v>
      </c>
      <c r="X391" s="61">
        <f t="shared" si="275"/>
        <v>1</v>
      </c>
      <c r="Y391" s="60">
        <f>COUNTIFS(配置清单!$G:$G,G391,配置清单!$H:$H,"PM",配置清单!$N:$N,"在岗",配置清单!$P:$P,"&lt;&gt;暂不胜任")</f>
        <v>1</v>
      </c>
      <c r="Z391" s="61">
        <f t="shared" si="276"/>
        <v>1</v>
      </c>
      <c r="AA391" s="62">
        <f>COUNTIFS(配置清单!$G:$G,G391,配置清单!$H:$H,"SE",配置清单!$N:$N,"在岗")+COUNTIFS(配置清单!$G:$G,G391,配置清单!$H:$H,"SA",配置清单!$N:$N,"在岗")</f>
        <v>0</v>
      </c>
      <c r="AB391" s="61">
        <f t="shared" si="277"/>
        <v>0</v>
      </c>
      <c r="AC391" s="60">
        <f>COUNTIFS(配置清单!$G:$G,G391,配置清单!$H:$H,"SE",配置清单!$N:$N,"在岗",配置清单!$P:$P,"&lt;&gt;暂不胜任")+COUNTIFS(配置清单!$G:$G,G391,配置清单!$H:$H,"SA",配置清单!$N:$N,"在岗",配置清单!$P:$P,"&lt;&gt;暂不胜任")</f>
        <v>0</v>
      </c>
      <c r="AD391" s="61">
        <f t="shared" si="278"/>
        <v>0</v>
      </c>
      <c r="AE391" s="60">
        <f>COUNTIFS(配置清单!$G:$G,G391,配置清单!H:H,"MDE",配置清单!N:N,"在岗")</f>
        <v>3</v>
      </c>
      <c r="AF391" s="61">
        <f t="shared" si="279"/>
        <v>1</v>
      </c>
      <c r="AG391" s="60">
        <f>COUNTIFS(配置清单!$G:$G,G391,配置清单!$H:$H,"MDE",配置清单!$N:$N,"在岗",配置清单!$P:$P,"&lt;&gt;暂不胜任")</f>
        <v>0</v>
      </c>
      <c r="AH391" s="61">
        <f t="shared" si="280"/>
        <v>0</v>
      </c>
      <c r="AI391" s="62">
        <f>COUNTIFS(配置清单!G:G,G391,配置清单!H:H,"TPM",配置清单!N:N,"在岗")+COUNTIFS(配置清单!G:G,G391,配置清单!H:H,"TC",配置清单!N:N,"在岗")</f>
        <v>0</v>
      </c>
      <c r="AJ391" s="61" t="str">
        <f t="shared" si="281"/>
        <v>NA</v>
      </c>
      <c r="AK391" s="60">
        <f>COUNTIFS(配置清单!G:G,G391,配置清单!H:H,"TPM",配置清单!N:N,"在岗",配置清单!P:P,"&lt;&gt;暂不胜任")+COUNTIFS(配置清单!G:G,G391,配置清单!H:H,"TC",配置清单!N:N,"在岗",配置清单!P:P,"&lt;&gt;暂不胜任")</f>
        <v>0</v>
      </c>
      <c r="AL391" s="61" t="str">
        <f t="shared" si="282"/>
        <v>NA</v>
      </c>
      <c r="AM391" s="60">
        <f>COUNTIFS(配置清单!G:G,G391,配置清单!H:H,"TSE",配置清单!N:N,"在岗")</f>
        <v>0</v>
      </c>
      <c r="AN391" s="61" t="str">
        <f t="shared" si="283"/>
        <v>NA</v>
      </c>
      <c r="AO391" s="60">
        <f>COUNTIFS(配置清单!G:G,G391,配置清单!H:H,"TSE",配置清单!N:N,"在岗",配置清单!P:P,"&lt;&gt;暂不胜任")</f>
        <v>0</v>
      </c>
      <c r="AP391" s="61" t="str">
        <f t="shared" si="284"/>
        <v>NA</v>
      </c>
      <c r="AQ391" s="60">
        <f>COUNTIFS(配置清单!$G:$G,G391,配置清单!H:H,"QA",配置清单!N:N,"在岗")</f>
        <v>1</v>
      </c>
      <c r="AR391" s="61">
        <f t="shared" si="285"/>
        <v>1</v>
      </c>
      <c r="AS391" s="60">
        <f>COUNTIFS(配置清单!$G:$G,G391,配置清单!$H:$H,"QA",配置清单!$N:$N,"在岗",配置清单!$P:$P,"&lt;&gt;暂不胜任")</f>
        <v>0</v>
      </c>
      <c r="AT391" s="61">
        <f t="shared" si="286"/>
        <v>0</v>
      </c>
      <c r="AU391" s="60">
        <f>COUNTIFS(配置清单!G:G,规划及评估!G391,配置清单!H:H,"BA",配置清单!N:N,"在岗")</f>
        <v>0</v>
      </c>
      <c r="AV391" s="61" t="str">
        <f t="shared" si="287"/>
        <v>NA</v>
      </c>
      <c r="AW391" s="60">
        <f>COUNTIFS(配置清单!G:G,G391,配置清单!H:H,"BA",配置清单!N:N,"在岗",配置清单!P:P,"&lt;&gt;暂不胜任")</f>
        <v>0</v>
      </c>
      <c r="AX391" s="61" t="str">
        <f t="shared" si="288"/>
        <v>NA</v>
      </c>
      <c r="AY391" s="60">
        <f>COUNTIFS(配置清单!G:G,规划及评估!G391,配置清单!H:H,"IA",配置清单!N:N,"在岗")</f>
        <v>0</v>
      </c>
      <c r="AZ391" s="61" t="str">
        <f t="shared" si="289"/>
        <v>NA</v>
      </c>
      <c r="BA391" s="60">
        <f>COUNTIFS(配置清单!G:G,G391,配置清单!H:H,"IA",配置清单!N:N,"在岗",配置清单!P:P,"&lt;&gt;暂不胜任")</f>
        <v>0</v>
      </c>
      <c r="BB391" s="61" t="str">
        <f t="shared" si="290"/>
        <v>NA</v>
      </c>
      <c r="BC391" s="60">
        <f>COUNTIFS(配置清单!G:G,规划及评估!G391,配置清单!H:H,"产品经理",配置清单!N:N,"在岗")</f>
        <v>0</v>
      </c>
      <c r="BD391" s="61" t="str">
        <f t="shared" si="291"/>
        <v>NA</v>
      </c>
      <c r="BE391" s="60">
        <f>COUNTIFS(配置清单!G:G,G391,配置清单!H:H,"产品经理",配置清单!N:N,"在岗",配置清单!P:P,"&lt;&gt;暂不胜任")</f>
        <v>0</v>
      </c>
      <c r="BF391" s="61" t="str">
        <f t="shared" si="292"/>
        <v>NA</v>
      </c>
      <c r="BG391" s="63">
        <f t="shared" si="293"/>
        <v>6</v>
      </c>
      <c r="BH391" s="64">
        <f t="shared" si="294"/>
        <v>5</v>
      </c>
      <c r="BI391" s="64">
        <f t="shared" si="295"/>
        <v>5</v>
      </c>
      <c r="BJ391" s="64">
        <f t="shared" si="296"/>
        <v>1</v>
      </c>
      <c r="BK391" s="65">
        <f t="shared" si="297"/>
        <v>0.83333333333333337</v>
      </c>
      <c r="BL391" s="66">
        <f t="shared" si="298"/>
        <v>0.2</v>
      </c>
      <c r="BM391" s="92">
        <f t="shared" si="299"/>
        <v>1</v>
      </c>
      <c r="BN391" s="92">
        <f t="shared" si="300"/>
        <v>1</v>
      </c>
      <c r="BO391" s="92">
        <f t="shared" si="301"/>
        <v>0</v>
      </c>
      <c r="BP391" s="92">
        <f t="shared" si="302"/>
        <v>0</v>
      </c>
      <c r="BQ391" s="92">
        <f t="shared" si="303"/>
        <v>3</v>
      </c>
      <c r="BR391" s="92">
        <f t="shared" si="304"/>
        <v>0</v>
      </c>
      <c r="BS391" s="92">
        <f t="shared" si="305"/>
        <v>0</v>
      </c>
      <c r="BT391" s="92">
        <f t="shared" si="306"/>
        <v>0</v>
      </c>
      <c r="BU391" s="92">
        <f t="shared" si="307"/>
        <v>0</v>
      </c>
      <c r="BV391" s="92">
        <f t="shared" si="308"/>
        <v>0</v>
      </c>
      <c r="BW391" s="92">
        <f t="shared" si="309"/>
        <v>1</v>
      </c>
      <c r="BX391" s="92">
        <f t="shared" si="310"/>
        <v>0</v>
      </c>
      <c r="BY391" s="92">
        <f t="shared" si="311"/>
        <v>0</v>
      </c>
      <c r="BZ391" s="92">
        <f t="shared" si="312"/>
        <v>0</v>
      </c>
      <c r="CA391" s="92">
        <f t="shared" si="313"/>
        <v>0</v>
      </c>
      <c r="CB391" s="92">
        <f t="shared" si="314"/>
        <v>0</v>
      </c>
      <c r="CC391" s="92">
        <f t="shared" si="315"/>
        <v>0</v>
      </c>
      <c r="CD391" s="92">
        <f t="shared" si="316"/>
        <v>0</v>
      </c>
    </row>
    <row r="392" spans="1:82" hidden="1">
      <c r="A392" s="34">
        <v>178</v>
      </c>
      <c r="B392" s="34" t="s">
        <v>954</v>
      </c>
      <c r="C392" s="34" t="s">
        <v>3993</v>
      </c>
      <c r="D392" s="34" t="s">
        <v>204</v>
      </c>
      <c r="E392" s="34" t="s">
        <v>208</v>
      </c>
      <c r="F392" s="34" t="s">
        <v>4995</v>
      </c>
      <c r="G392" s="34" t="s">
        <v>4996</v>
      </c>
      <c r="H392" s="34" t="s">
        <v>7</v>
      </c>
      <c r="I392" s="34" t="s">
        <v>4</v>
      </c>
      <c r="J392" s="34" t="s">
        <v>34</v>
      </c>
      <c r="K392" s="34" t="s">
        <v>34</v>
      </c>
      <c r="L392" s="34" t="s">
        <v>5131</v>
      </c>
      <c r="M392" s="34" t="s">
        <v>4974</v>
      </c>
      <c r="N392" s="34">
        <v>1</v>
      </c>
      <c r="O392" s="34">
        <v>1</v>
      </c>
      <c r="P392" s="34">
        <v>2</v>
      </c>
      <c r="Q392" s="34">
        <v>0</v>
      </c>
      <c r="R392" s="34">
        <v>0</v>
      </c>
      <c r="S392" s="34">
        <v>1</v>
      </c>
      <c r="T392" s="34">
        <v>0</v>
      </c>
      <c r="U392" s="77">
        <v>0</v>
      </c>
      <c r="V392" s="34">
        <v>0</v>
      </c>
      <c r="W392" s="60">
        <f>COUNTIFS(配置清单!G:G,G392,配置清单!$H:$H,"PM",配置清单!$N:$N,"在岗")</f>
        <v>1</v>
      </c>
      <c r="X392" s="61">
        <f t="shared" si="275"/>
        <v>1</v>
      </c>
      <c r="Y392" s="60">
        <f>COUNTIFS(配置清单!$G:$G,G392,配置清单!$H:$H,"PM",配置清单!$N:$N,"在岗",配置清单!$P:$P,"&lt;&gt;暂不胜任")</f>
        <v>0</v>
      </c>
      <c r="Z392" s="61">
        <f t="shared" si="276"/>
        <v>0</v>
      </c>
      <c r="AA392" s="62">
        <f>COUNTIFS(配置清单!$G:$G,G392,配置清单!$H:$H,"SE",配置清单!$N:$N,"在岗")+COUNTIFS(配置清单!$G:$G,G392,配置清单!$H:$H,"SA",配置清单!$N:$N,"在岗")</f>
        <v>0</v>
      </c>
      <c r="AB392" s="61">
        <f t="shared" si="277"/>
        <v>0</v>
      </c>
      <c r="AC392" s="60">
        <f>COUNTIFS(配置清单!$G:$G,G392,配置清单!$H:$H,"SE",配置清单!$N:$N,"在岗",配置清单!$P:$P,"&lt;&gt;暂不胜任")+COUNTIFS(配置清单!$G:$G,G392,配置清单!$H:$H,"SA",配置清单!$N:$N,"在岗",配置清单!$P:$P,"&lt;&gt;暂不胜任")</f>
        <v>0</v>
      </c>
      <c r="AD392" s="61">
        <f t="shared" si="278"/>
        <v>0</v>
      </c>
      <c r="AE392" s="60">
        <f>COUNTIFS(配置清单!$G:$G,G392,配置清单!H:H,"MDE",配置清单!N:N,"在岗")</f>
        <v>2</v>
      </c>
      <c r="AF392" s="61">
        <f t="shared" si="279"/>
        <v>1</v>
      </c>
      <c r="AG392" s="60">
        <f>COUNTIFS(配置清单!$G:$G,G392,配置清单!$H:$H,"MDE",配置清单!$N:$N,"在岗",配置清单!$P:$P,"&lt;&gt;暂不胜任")</f>
        <v>0</v>
      </c>
      <c r="AH392" s="61">
        <f t="shared" si="280"/>
        <v>0</v>
      </c>
      <c r="AI392" s="62">
        <f>COUNTIFS(配置清单!G:G,G392,配置清单!H:H,"TPM",配置清单!N:N,"在岗")+COUNTIFS(配置清单!G:G,G392,配置清单!H:H,"TC",配置清单!N:N,"在岗")</f>
        <v>0</v>
      </c>
      <c r="AJ392" s="61" t="str">
        <f t="shared" si="281"/>
        <v>NA</v>
      </c>
      <c r="AK392" s="60">
        <f>COUNTIFS(配置清单!G:G,G392,配置清单!H:H,"TPM",配置清单!N:N,"在岗",配置清单!P:P,"&lt;&gt;暂不胜任")+COUNTIFS(配置清单!G:G,G392,配置清单!H:H,"TC",配置清单!N:N,"在岗",配置清单!P:P,"&lt;&gt;暂不胜任")</f>
        <v>0</v>
      </c>
      <c r="AL392" s="61" t="str">
        <f t="shared" si="282"/>
        <v>NA</v>
      </c>
      <c r="AM392" s="60">
        <f>COUNTIFS(配置清单!G:G,G392,配置清单!H:H,"TSE",配置清单!N:N,"在岗")</f>
        <v>0</v>
      </c>
      <c r="AN392" s="61" t="str">
        <f t="shared" si="283"/>
        <v>NA</v>
      </c>
      <c r="AO392" s="60">
        <f>COUNTIFS(配置清单!G:G,G392,配置清单!H:H,"TSE",配置清单!N:N,"在岗",配置清单!P:P,"&lt;&gt;暂不胜任")</f>
        <v>0</v>
      </c>
      <c r="AP392" s="61" t="str">
        <f t="shared" si="284"/>
        <v>NA</v>
      </c>
      <c r="AQ392" s="60">
        <f>COUNTIFS(配置清单!$G:$G,G392,配置清单!H:H,"QA",配置清单!N:N,"在岗")</f>
        <v>1</v>
      </c>
      <c r="AR392" s="61">
        <f t="shared" si="285"/>
        <v>1</v>
      </c>
      <c r="AS392" s="60">
        <f>COUNTIFS(配置清单!$G:$G,G392,配置清单!$H:$H,"QA",配置清单!$N:$N,"在岗",配置清单!$P:$P,"&lt;&gt;暂不胜任")</f>
        <v>0</v>
      </c>
      <c r="AT392" s="61">
        <f t="shared" si="286"/>
        <v>0</v>
      </c>
      <c r="AU392" s="60">
        <f>COUNTIFS(配置清单!G:G,规划及评估!G392,配置清单!H:H,"BA",配置清单!N:N,"在岗")</f>
        <v>0</v>
      </c>
      <c r="AV392" s="61" t="str">
        <f t="shared" si="287"/>
        <v>NA</v>
      </c>
      <c r="AW392" s="60">
        <f>COUNTIFS(配置清单!G:G,G392,配置清单!H:H,"BA",配置清单!N:N,"在岗",配置清单!P:P,"&lt;&gt;暂不胜任")</f>
        <v>0</v>
      </c>
      <c r="AX392" s="61" t="str">
        <f t="shared" si="288"/>
        <v>NA</v>
      </c>
      <c r="AY392" s="60">
        <f>COUNTIFS(配置清单!G:G,规划及评估!G392,配置清单!H:H,"IA",配置清单!N:N,"在岗")</f>
        <v>0</v>
      </c>
      <c r="AZ392" s="61" t="str">
        <f t="shared" si="289"/>
        <v>NA</v>
      </c>
      <c r="BA392" s="60">
        <f>COUNTIFS(配置清单!G:G,G392,配置清单!H:H,"IA",配置清单!N:N,"在岗",配置清单!P:P,"&lt;&gt;暂不胜任")</f>
        <v>0</v>
      </c>
      <c r="BB392" s="61" t="str">
        <f t="shared" si="290"/>
        <v>NA</v>
      </c>
      <c r="BC392" s="60">
        <f>COUNTIFS(配置清单!G:G,规划及评估!G392,配置清单!H:H,"产品经理",配置清单!N:N,"在岗")</f>
        <v>0</v>
      </c>
      <c r="BD392" s="61" t="str">
        <f t="shared" si="291"/>
        <v>NA</v>
      </c>
      <c r="BE392" s="60">
        <f>COUNTIFS(配置清单!G:G,G392,配置清单!H:H,"产品经理",配置清单!N:N,"在岗",配置清单!P:P,"&lt;&gt;暂不胜任")</f>
        <v>0</v>
      </c>
      <c r="BF392" s="61" t="str">
        <f t="shared" si="292"/>
        <v>NA</v>
      </c>
      <c r="BG392" s="63">
        <f t="shared" si="293"/>
        <v>5</v>
      </c>
      <c r="BH392" s="64">
        <f t="shared" si="294"/>
        <v>4</v>
      </c>
      <c r="BI392" s="64">
        <f t="shared" si="295"/>
        <v>4</v>
      </c>
      <c r="BJ392" s="64">
        <f t="shared" si="296"/>
        <v>0</v>
      </c>
      <c r="BK392" s="65">
        <f t="shared" si="297"/>
        <v>0.8</v>
      </c>
      <c r="BL392" s="66">
        <f t="shared" si="298"/>
        <v>0</v>
      </c>
      <c r="BM392" s="92">
        <f t="shared" si="299"/>
        <v>1</v>
      </c>
      <c r="BN392" s="92">
        <f t="shared" si="300"/>
        <v>0</v>
      </c>
      <c r="BO392" s="92">
        <f t="shared" si="301"/>
        <v>0</v>
      </c>
      <c r="BP392" s="92">
        <f t="shared" si="302"/>
        <v>0</v>
      </c>
      <c r="BQ392" s="92">
        <f t="shared" si="303"/>
        <v>2</v>
      </c>
      <c r="BR392" s="92">
        <f t="shared" si="304"/>
        <v>0</v>
      </c>
      <c r="BS392" s="92">
        <f t="shared" si="305"/>
        <v>0</v>
      </c>
      <c r="BT392" s="92">
        <f t="shared" si="306"/>
        <v>0</v>
      </c>
      <c r="BU392" s="92">
        <f t="shared" si="307"/>
        <v>0</v>
      </c>
      <c r="BV392" s="92">
        <f t="shared" si="308"/>
        <v>0</v>
      </c>
      <c r="BW392" s="92">
        <f t="shared" si="309"/>
        <v>1</v>
      </c>
      <c r="BX392" s="92">
        <f t="shared" si="310"/>
        <v>0</v>
      </c>
      <c r="BY392" s="92">
        <f t="shared" si="311"/>
        <v>0</v>
      </c>
      <c r="BZ392" s="92">
        <f t="shared" si="312"/>
        <v>0</v>
      </c>
      <c r="CA392" s="92">
        <f t="shared" si="313"/>
        <v>0</v>
      </c>
      <c r="CB392" s="92">
        <f t="shared" si="314"/>
        <v>0</v>
      </c>
      <c r="CC392" s="92">
        <f t="shared" si="315"/>
        <v>0</v>
      </c>
      <c r="CD392" s="92">
        <f t="shared" si="316"/>
        <v>0</v>
      </c>
    </row>
    <row r="393" spans="1:82" hidden="1">
      <c r="A393" s="34">
        <v>179</v>
      </c>
      <c r="B393" s="34" t="s">
        <v>954</v>
      </c>
      <c r="C393" s="34" t="s">
        <v>3993</v>
      </c>
      <c r="D393" s="34" t="s">
        <v>204</v>
      </c>
      <c r="E393" s="34" t="s">
        <v>208</v>
      </c>
      <c r="F393" s="34" t="s">
        <v>225</v>
      </c>
      <c r="G393" s="34" t="s">
        <v>5005</v>
      </c>
      <c r="H393" s="34" t="s">
        <v>4</v>
      </c>
      <c r="I393" s="34" t="s">
        <v>4</v>
      </c>
      <c r="J393" s="34" t="s">
        <v>34</v>
      </c>
      <c r="K393" s="34" t="s">
        <v>34</v>
      </c>
      <c r="L393" s="34" t="s">
        <v>5141</v>
      </c>
      <c r="M393" s="34" t="s">
        <v>4974</v>
      </c>
      <c r="N393" s="34">
        <v>1</v>
      </c>
      <c r="O393" s="34">
        <v>0</v>
      </c>
      <c r="P393" s="34">
        <v>0</v>
      </c>
      <c r="Q393" s="34">
        <v>0</v>
      </c>
      <c r="R393" s="34">
        <v>2</v>
      </c>
      <c r="S393" s="34">
        <v>1</v>
      </c>
      <c r="T393" s="34">
        <v>0</v>
      </c>
      <c r="U393" s="77">
        <v>0</v>
      </c>
      <c r="V393" s="34">
        <v>0</v>
      </c>
      <c r="W393" s="60">
        <f>COUNTIFS(配置清单!G:G,G393,配置清单!$H:$H,"PM",配置清单!$N:$N,"在岗")</f>
        <v>1</v>
      </c>
      <c r="X393" s="61">
        <f t="shared" si="275"/>
        <v>1</v>
      </c>
      <c r="Y393" s="60">
        <f>COUNTIFS(配置清单!$G:$G,G393,配置清单!$H:$H,"PM",配置清单!$N:$N,"在岗",配置清单!$P:$P,"&lt;&gt;暂不胜任")</f>
        <v>0</v>
      </c>
      <c r="Z393" s="61">
        <f t="shared" si="276"/>
        <v>0</v>
      </c>
      <c r="AA393" s="62">
        <f>COUNTIFS(配置清单!$G:$G,G393,配置清单!$H:$H,"SE",配置清单!$N:$N,"在岗")+COUNTIFS(配置清单!$G:$G,G393,配置清单!$H:$H,"SA",配置清单!$N:$N,"在岗")</f>
        <v>0</v>
      </c>
      <c r="AB393" s="61" t="str">
        <f t="shared" si="277"/>
        <v>NA</v>
      </c>
      <c r="AC393" s="60">
        <f>COUNTIFS(配置清单!$G:$G,G393,配置清单!$H:$H,"SE",配置清单!$N:$N,"在岗",配置清单!$P:$P,"&lt;&gt;暂不胜任")+COUNTIFS(配置清单!$G:$G,G393,配置清单!$H:$H,"SA",配置清单!$N:$N,"在岗",配置清单!$P:$P,"&lt;&gt;暂不胜任")</f>
        <v>0</v>
      </c>
      <c r="AD393" s="61" t="str">
        <f t="shared" si="278"/>
        <v>NA</v>
      </c>
      <c r="AE393" s="60">
        <f>COUNTIFS(配置清单!$G:$G,G393,配置清单!H:H,"MDE",配置清单!N:N,"在岗")</f>
        <v>0</v>
      </c>
      <c r="AF393" s="61" t="str">
        <f t="shared" si="279"/>
        <v>NA</v>
      </c>
      <c r="AG393" s="60">
        <f>COUNTIFS(配置清单!$G:$G,G393,配置清单!$H:$H,"MDE",配置清单!$N:$N,"在岗",配置清单!$P:$P,"&lt;&gt;暂不胜任")</f>
        <v>0</v>
      </c>
      <c r="AH393" s="61" t="str">
        <f t="shared" si="280"/>
        <v>NA</v>
      </c>
      <c r="AI393" s="62">
        <f>COUNTIFS(配置清单!G:G,G393,配置清单!H:H,"TPM",配置清单!N:N,"在岗")+COUNTIFS(配置清单!G:G,G393,配置清单!H:H,"TC",配置清单!N:N,"在岗")</f>
        <v>0</v>
      </c>
      <c r="AJ393" s="61" t="str">
        <f t="shared" si="281"/>
        <v>NA</v>
      </c>
      <c r="AK393" s="60">
        <f>COUNTIFS(配置清单!G:G,G393,配置清单!H:H,"TPM",配置清单!N:N,"在岗",配置清单!P:P,"&lt;&gt;暂不胜任")+COUNTIFS(配置清单!G:G,G393,配置清单!H:H,"TC",配置清单!N:N,"在岗",配置清单!P:P,"&lt;&gt;暂不胜任")</f>
        <v>0</v>
      </c>
      <c r="AL393" s="61" t="str">
        <f t="shared" si="282"/>
        <v>NA</v>
      </c>
      <c r="AM393" s="60">
        <f>COUNTIFS(配置清单!G:G,G393,配置清单!H:H,"TSE",配置清单!N:N,"在岗")</f>
        <v>2</v>
      </c>
      <c r="AN393" s="61">
        <f t="shared" si="283"/>
        <v>1</v>
      </c>
      <c r="AO393" s="60">
        <f>COUNTIFS(配置清单!G:G,G393,配置清单!H:H,"TSE",配置清单!N:N,"在岗",配置清单!P:P,"&lt;&gt;暂不胜任")</f>
        <v>0</v>
      </c>
      <c r="AP393" s="61">
        <f t="shared" si="284"/>
        <v>0</v>
      </c>
      <c r="AQ393" s="60">
        <f>COUNTIFS(配置清单!$G:$G,G393,配置清单!H:H,"QA",配置清单!N:N,"在岗")</f>
        <v>1</v>
      </c>
      <c r="AR393" s="61">
        <f t="shared" si="285"/>
        <v>1</v>
      </c>
      <c r="AS393" s="60">
        <f>COUNTIFS(配置清单!$G:$G,G393,配置清单!$H:$H,"QA",配置清单!$N:$N,"在岗",配置清单!$P:$P,"&lt;&gt;暂不胜任")</f>
        <v>0</v>
      </c>
      <c r="AT393" s="61">
        <f t="shared" si="286"/>
        <v>0</v>
      </c>
      <c r="AU393" s="60">
        <f>COUNTIFS(配置清单!G:G,规划及评估!G393,配置清单!H:H,"BA",配置清单!N:N,"在岗")</f>
        <v>0</v>
      </c>
      <c r="AV393" s="61" t="str">
        <f t="shared" si="287"/>
        <v>NA</v>
      </c>
      <c r="AW393" s="60">
        <f>COUNTIFS(配置清单!G:G,G393,配置清单!H:H,"BA",配置清单!N:N,"在岗",配置清单!P:P,"&lt;&gt;暂不胜任")</f>
        <v>0</v>
      </c>
      <c r="AX393" s="61" t="str">
        <f t="shared" si="288"/>
        <v>NA</v>
      </c>
      <c r="AY393" s="60">
        <f>COUNTIFS(配置清单!G:G,规划及评估!G393,配置清单!H:H,"IA",配置清单!N:N,"在岗")</f>
        <v>0</v>
      </c>
      <c r="AZ393" s="61" t="str">
        <f t="shared" si="289"/>
        <v>NA</v>
      </c>
      <c r="BA393" s="60">
        <f>COUNTIFS(配置清单!G:G,G393,配置清单!H:H,"IA",配置清单!N:N,"在岗",配置清单!P:P,"&lt;&gt;暂不胜任")</f>
        <v>0</v>
      </c>
      <c r="BB393" s="61" t="str">
        <f t="shared" si="290"/>
        <v>NA</v>
      </c>
      <c r="BC393" s="60">
        <f>COUNTIFS(配置清单!G:G,规划及评估!G393,配置清单!H:H,"产品经理",配置清单!N:N,"在岗")</f>
        <v>0</v>
      </c>
      <c r="BD393" s="61" t="str">
        <f t="shared" si="291"/>
        <v>NA</v>
      </c>
      <c r="BE393" s="60">
        <f>COUNTIFS(配置清单!G:G,G393,配置清单!H:H,"产品经理",配置清单!N:N,"在岗",配置清单!P:P,"&lt;&gt;暂不胜任")</f>
        <v>0</v>
      </c>
      <c r="BF393" s="61" t="str">
        <f t="shared" si="292"/>
        <v>NA</v>
      </c>
      <c r="BG393" s="63">
        <f t="shared" si="293"/>
        <v>4</v>
      </c>
      <c r="BH393" s="64">
        <f t="shared" si="294"/>
        <v>4</v>
      </c>
      <c r="BI393" s="64">
        <f t="shared" si="295"/>
        <v>4</v>
      </c>
      <c r="BJ393" s="64">
        <f t="shared" si="296"/>
        <v>0</v>
      </c>
      <c r="BK393" s="65">
        <f t="shared" si="297"/>
        <v>1</v>
      </c>
      <c r="BL393" s="66">
        <f t="shared" si="298"/>
        <v>0</v>
      </c>
      <c r="BM393" s="92">
        <f t="shared" si="299"/>
        <v>1</v>
      </c>
      <c r="BN393" s="92">
        <f t="shared" si="300"/>
        <v>0</v>
      </c>
      <c r="BO393" s="92">
        <f t="shared" si="301"/>
        <v>0</v>
      </c>
      <c r="BP393" s="92">
        <f t="shared" si="302"/>
        <v>0</v>
      </c>
      <c r="BQ393" s="92">
        <f t="shared" si="303"/>
        <v>0</v>
      </c>
      <c r="BR393" s="92">
        <f t="shared" si="304"/>
        <v>0</v>
      </c>
      <c r="BS393" s="92">
        <f t="shared" si="305"/>
        <v>0</v>
      </c>
      <c r="BT393" s="92">
        <f t="shared" si="306"/>
        <v>0</v>
      </c>
      <c r="BU393" s="92">
        <f t="shared" si="307"/>
        <v>2</v>
      </c>
      <c r="BV393" s="92">
        <f t="shared" si="308"/>
        <v>0</v>
      </c>
      <c r="BW393" s="92">
        <f t="shared" si="309"/>
        <v>1</v>
      </c>
      <c r="BX393" s="92">
        <f t="shared" si="310"/>
        <v>0</v>
      </c>
      <c r="BY393" s="92">
        <f t="shared" si="311"/>
        <v>0</v>
      </c>
      <c r="BZ393" s="92">
        <f t="shared" si="312"/>
        <v>0</v>
      </c>
      <c r="CA393" s="92">
        <f t="shared" si="313"/>
        <v>0</v>
      </c>
      <c r="CB393" s="92">
        <f t="shared" si="314"/>
        <v>0</v>
      </c>
      <c r="CC393" s="92">
        <f t="shared" si="315"/>
        <v>0</v>
      </c>
      <c r="CD393" s="92">
        <f t="shared" si="316"/>
        <v>0</v>
      </c>
    </row>
    <row r="394" spans="1:82" hidden="1">
      <c r="A394" s="34">
        <v>180</v>
      </c>
      <c r="B394" s="34" t="s">
        <v>954</v>
      </c>
      <c r="C394" s="34" t="s">
        <v>3993</v>
      </c>
      <c r="D394" s="34" t="s">
        <v>204</v>
      </c>
      <c r="E394" s="34" t="s">
        <v>208</v>
      </c>
      <c r="F394" s="34" t="s">
        <v>5016</v>
      </c>
      <c r="G394" s="34" t="s">
        <v>5145</v>
      </c>
      <c r="H394" s="34" t="s">
        <v>7</v>
      </c>
      <c r="I394" s="34" t="s">
        <v>4</v>
      </c>
      <c r="J394" s="34" t="s">
        <v>34</v>
      </c>
      <c r="K394" s="34" t="s">
        <v>34</v>
      </c>
      <c r="L394" s="34" t="s">
        <v>5146</v>
      </c>
      <c r="M394" s="34" t="s">
        <v>4974</v>
      </c>
      <c r="N394" s="34">
        <v>1</v>
      </c>
      <c r="O394" s="34">
        <v>1</v>
      </c>
      <c r="P394" s="34">
        <v>0</v>
      </c>
      <c r="Q394" s="34">
        <v>0</v>
      </c>
      <c r="R394" s="34">
        <v>0</v>
      </c>
      <c r="S394" s="34">
        <v>1</v>
      </c>
      <c r="T394" s="34">
        <v>0</v>
      </c>
      <c r="U394" s="77">
        <v>0</v>
      </c>
      <c r="V394" s="34">
        <v>0</v>
      </c>
      <c r="W394" s="60">
        <f>COUNTIFS(配置清单!G:G,G394,配置清单!$H:$H,"PM",配置清单!$N:$N,"在岗")</f>
        <v>0</v>
      </c>
      <c r="X394" s="61">
        <f t="shared" si="275"/>
        <v>0</v>
      </c>
      <c r="Y394" s="60">
        <f>COUNTIFS(配置清单!$G:$G,G394,配置清单!$H:$H,"PM",配置清单!$N:$N,"在岗",配置清单!$P:$P,"&lt;&gt;暂不胜任")</f>
        <v>0</v>
      </c>
      <c r="Z394" s="61">
        <f t="shared" si="276"/>
        <v>0</v>
      </c>
      <c r="AA394" s="62">
        <f>COUNTIFS(配置清单!$G:$G,G394,配置清单!$H:$H,"SE",配置清单!$N:$N,"在岗")+COUNTIFS(配置清单!$G:$G,G394,配置清单!$H:$H,"SA",配置清单!$N:$N,"在岗")</f>
        <v>0</v>
      </c>
      <c r="AB394" s="61">
        <f t="shared" si="277"/>
        <v>0</v>
      </c>
      <c r="AC394" s="60">
        <f>COUNTIFS(配置清单!$G:$G,G394,配置清单!$H:$H,"SE",配置清单!$N:$N,"在岗",配置清单!$P:$P,"&lt;&gt;暂不胜任")+COUNTIFS(配置清单!$G:$G,G394,配置清单!$H:$H,"SA",配置清单!$N:$N,"在岗",配置清单!$P:$P,"&lt;&gt;暂不胜任")</f>
        <v>0</v>
      </c>
      <c r="AD394" s="61">
        <f t="shared" si="278"/>
        <v>0</v>
      </c>
      <c r="AE394" s="60">
        <f>COUNTIFS(配置清单!$G:$G,G394,配置清单!H:H,"MDE",配置清单!N:N,"在岗")</f>
        <v>0</v>
      </c>
      <c r="AF394" s="61" t="str">
        <f t="shared" si="279"/>
        <v>NA</v>
      </c>
      <c r="AG394" s="60">
        <f>COUNTIFS(配置清单!$G:$G,G394,配置清单!$H:$H,"MDE",配置清单!$N:$N,"在岗",配置清单!$P:$P,"&lt;&gt;暂不胜任")</f>
        <v>0</v>
      </c>
      <c r="AH394" s="61" t="str">
        <f t="shared" si="280"/>
        <v>NA</v>
      </c>
      <c r="AI394" s="62">
        <f>COUNTIFS(配置清单!G:G,G394,配置清单!H:H,"TPM",配置清单!N:N,"在岗")+COUNTIFS(配置清单!G:G,G394,配置清单!H:H,"TC",配置清单!N:N,"在岗")</f>
        <v>0</v>
      </c>
      <c r="AJ394" s="61" t="str">
        <f t="shared" si="281"/>
        <v>NA</v>
      </c>
      <c r="AK394" s="60">
        <f>COUNTIFS(配置清单!G:G,G394,配置清单!H:H,"TPM",配置清单!N:N,"在岗",配置清单!P:P,"&lt;&gt;暂不胜任")+COUNTIFS(配置清单!G:G,G394,配置清单!H:H,"TC",配置清单!N:N,"在岗",配置清单!P:P,"&lt;&gt;暂不胜任")</f>
        <v>0</v>
      </c>
      <c r="AL394" s="61" t="str">
        <f t="shared" si="282"/>
        <v>NA</v>
      </c>
      <c r="AM394" s="60">
        <f>COUNTIFS(配置清单!G:G,G394,配置清单!H:H,"TSE",配置清单!N:N,"在岗")</f>
        <v>0</v>
      </c>
      <c r="AN394" s="61" t="str">
        <f t="shared" si="283"/>
        <v>NA</v>
      </c>
      <c r="AO394" s="60">
        <f>COUNTIFS(配置清单!G:G,G394,配置清单!H:H,"TSE",配置清单!N:N,"在岗",配置清单!P:P,"&lt;&gt;暂不胜任")</f>
        <v>0</v>
      </c>
      <c r="AP394" s="61" t="str">
        <f t="shared" si="284"/>
        <v>NA</v>
      </c>
      <c r="AQ394" s="60">
        <f>COUNTIFS(配置清单!$G:$G,G394,配置清单!H:H,"QA",配置清单!N:N,"在岗")</f>
        <v>0</v>
      </c>
      <c r="AR394" s="61">
        <f t="shared" si="285"/>
        <v>0</v>
      </c>
      <c r="AS394" s="60">
        <f>COUNTIFS(配置清单!$G:$G,G394,配置清单!$H:$H,"QA",配置清单!$N:$N,"在岗",配置清单!$P:$P,"&lt;&gt;暂不胜任")</f>
        <v>0</v>
      </c>
      <c r="AT394" s="61">
        <f t="shared" si="286"/>
        <v>0</v>
      </c>
      <c r="AU394" s="60">
        <f>COUNTIFS(配置清单!G:G,规划及评估!G394,配置清单!H:H,"BA",配置清单!N:N,"在岗")</f>
        <v>0</v>
      </c>
      <c r="AV394" s="61" t="str">
        <f t="shared" si="287"/>
        <v>NA</v>
      </c>
      <c r="AW394" s="60">
        <f>COUNTIFS(配置清单!G:G,G394,配置清单!H:H,"BA",配置清单!N:N,"在岗",配置清单!P:P,"&lt;&gt;暂不胜任")</f>
        <v>0</v>
      </c>
      <c r="AX394" s="61" t="str">
        <f t="shared" si="288"/>
        <v>NA</v>
      </c>
      <c r="AY394" s="60">
        <f>COUNTIFS(配置清单!G:G,规划及评估!G394,配置清单!H:H,"IA",配置清单!N:N,"在岗")</f>
        <v>0</v>
      </c>
      <c r="AZ394" s="61" t="str">
        <f t="shared" si="289"/>
        <v>NA</v>
      </c>
      <c r="BA394" s="60">
        <f>COUNTIFS(配置清单!G:G,G394,配置清单!H:H,"IA",配置清单!N:N,"在岗",配置清单!P:P,"&lt;&gt;暂不胜任")</f>
        <v>0</v>
      </c>
      <c r="BB394" s="61" t="str">
        <f t="shared" si="290"/>
        <v>NA</v>
      </c>
      <c r="BC394" s="60">
        <f>COUNTIFS(配置清单!G:G,规划及评估!G394,配置清单!H:H,"产品经理",配置清单!N:N,"在岗")</f>
        <v>0</v>
      </c>
      <c r="BD394" s="61" t="str">
        <f t="shared" si="291"/>
        <v>NA</v>
      </c>
      <c r="BE394" s="60">
        <f>COUNTIFS(配置清单!G:G,G394,配置清单!H:H,"产品经理",配置清单!N:N,"在岗",配置清单!P:P,"&lt;&gt;暂不胜任")</f>
        <v>0</v>
      </c>
      <c r="BF394" s="61" t="str">
        <f t="shared" si="292"/>
        <v>NA</v>
      </c>
      <c r="BG394" s="63">
        <f t="shared" si="293"/>
        <v>3</v>
      </c>
      <c r="BH394" s="64">
        <f t="shared" si="294"/>
        <v>0</v>
      </c>
      <c r="BI394" s="64">
        <f t="shared" si="295"/>
        <v>0</v>
      </c>
      <c r="BJ394" s="64">
        <f t="shared" si="296"/>
        <v>0</v>
      </c>
      <c r="BK394" s="65">
        <f t="shared" si="297"/>
        <v>0</v>
      </c>
      <c r="BL394" s="66">
        <f t="shared" si="298"/>
        <v>0</v>
      </c>
      <c r="BM394" s="92">
        <f t="shared" si="299"/>
        <v>0</v>
      </c>
      <c r="BN394" s="92">
        <f t="shared" si="300"/>
        <v>0</v>
      </c>
      <c r="BO394" s="92">
        <f t="shared" si="301"/>
        <v>0</v>
      </c>
      <c r="BP394" s="92">
        <f t="shared" si="302"/>
        <v>0</v>
      </c>
      <c r="BQ394" s="92">
        <f t="shared" si="303"/>
        <v>0</v>
      </c>
      <c r="BR394" s="92">
        <f t="shared" si="304"/>
        <v>0</v>
      </c>
      <c r="BS394" s="92">
        <f t="shared" si="305"/>
        <v>0</v>
      </c>
      <c r="BT394" s="92">
        <f t="shared" si="306"/>
        <v>0</v>
      </c>
      <c r="BU394" s="92">
        <f t="shared" si="307"/>
        <v>0</v>
      </c>
      <c r="BV394" s="92">
        <f t="shared" si="308"/>
        <v>0</v>
      </c>
      <c r="BW394" s="92">
        <f t="shared" si="309"/>
        <v>0</v>
      </c>
      <c r="BX394" s="92">
        <f t="shared" si="310"/>
        <v>0</v>
      </c>
      <c r="BY394" s="92">
        <f t="shared" si="311"/>
        <v>0</v>
      </c>
      <c r="BZ394" s="92">
        <f t="shared" si="312"/>
        <v>0</v>
      </c>
      <c r="CA394" s="92">
        <f t="shared" si="313"/>
        <v>0</v>
      </c>
      <c r="CB394" s="92">
        <f t="shared" si="314"/>
        <v>0</v>
      </c>
      <c r="CC394" s="92">
        <f t="shared" si="315"/>
        <v>0</v>
      </c>
      <c r="CD394" s="92">
        <f t="shared" si="316"/>
        <v>0</v>
      </c>
    </row>
    <row r="395" spans="1:82" hidden="1">
      <c r="A395" s="34">
        <v>181</v>
      </c>
      <c r="B395" s="34" t="s">
        <v>954</v>
      </c>
      <c r="C395" s="34" t="s">
        <v>3993</v>
      </c>
      <c r="D395" s="34" t="s">
        <v>204</v>
      </c>
      <c r="E395" s="34" t="s">
        <v>208</v>
      </c>
      <c r="F395" s="34" t="s">
        <v>5021</v>
      </c>
      <c r="G395" s="34" t="s">
        <v>5022</v>
      </c>
      <c r="H395" s="34" t="s">
        <v>7</v>
      </c>
      <c r="I395" s="34" t="s">
        <v>4</v>
      </c>
      <c r="J395" s="34" t="s">
        <v>34</v>
      </c>
      <c r="K395" s="34" t="s">
        <v>34</v>
      </c>
      <c r="L395" s="34" t="s">
        <v>5147</v>
      </c>
      <c r="M395" s="34" t="s">
        <v>4974</v>
      </c>
      <c r="N395" s="34">
        <v>1</v>
      </c>
      <c r="O395" s="34">
        <v>0</v>
      </c>
      <c r="P395" s="34">
        <v>0</v>
      </c>
      <c r="Q395" s="34">
        <v>0</v>
      </c>
      <c r="R395" s="34">
        <v>1</v>
      </c>
      <c r="S395" s="34">
        <v>1</v>
      </c>
      <c r="T395" s="34">
        <v>0</v>
      </c>
      <c r="U395" s="77">
        <v>0</v>
      </c>
      <c r="V395" s="34">
        <v>0</v>
      </c>
      <c r="W395" s="60">
        <f>COUNTIFS(配置清单!G:G,G395,配置清单!$H:$H,"PM",配置清单!$N:$N,"在岗")</f>
        <v>1</v>
      </c>
      <c r="X395" s="61">
        <f t="shared" si="275"/>
        <v>1</v>
      </c>
      <c r="Y395" s="60">
        <f>COUNTIFS(配置清单!$G:$G,G395,配置清单!$H:$H,"PM",配置清单!$N:$N,"在岗",配置清单!$P:$P,"&lt;&gt;暂不胜任")</f>
        <v>0</v>
      </c>
      <c r="Z395" s="61">
        <f t="shared" si="276"/>
        <v>0</v>
      </c>
      <c r="AA395" s="62">
        <f>COUNTIFS(配置清单!$G:$G,G395,配置清单!$H:$H,"SE",配置清单!$N:$N,"在岗")+COUNTIFS(配置清单!$G:$G,G395,配置清单!$H:$H,"SA",配置清单!$N:$N,"在岗")</f>
        <v>0</v>
      </c>
      <c r="AB395" s="61" t="str">
        <f t="shared" si="277"/>
        <v>NA</v>
      </c>
      <c r="AC395" s="60">
        <f>COUNTIFS(配置清单!$G:$G,G395,配置清单!$H:$H,"SE",配置清单!$N:$N,"在岗",配置清单!$P:$P,"&lt;&gt;暂不胜任")+COUNTIFS(配置清单!$G:$G,G395,配置清单!$H:$H,"SA",配置清单!$N:$N,"在岗",配置清单!$P:$P,"&lt;&gt;暂不胜任")</f>
        <v>0</v>
      </c>
      <c r="AD395" s="61" t="str">
        <f t="shared" si="278"/>
        <v>NA</v>
      </c>
      <c r="AE395" s="60">
        <f>COUNTIFS(配置清单!$G:$G,G395,配置清单!H:H,"MDE",配置清单!N:N,"在岗")</f>
        <v>0</v>
      </c>
      <c r="AF395" s="61" t="str">
        <f t="shared" si="279"/>
        <v>NA</v>
      </c>
      <c r="AG395" s="60">
        <f>COUNTIFS(配置清单!$G:$G,G395,配置清单!$H:$H,"MDE",配置清单!$N:$N,"在岗",配置清单!$P:$P,"&lt;&gt;暂不胜任")</f>
        <v>0</v>
      </c>
      <c r="AH395" s="61" t="str">
        <f t="shared" si="280"/>
        <v>NA</v>
      </c>
      <c r="AI395" s="62">
        <f>COUNTIFS(配置清单!G:G,G395,配置清单!H:H,"TPM",配置清单!N:N,"在岗")+COUNTIFS(配置清单!G:G,G395,配置清单!H:H,"TC",配置清单!N:N,"在岗")</f>
        <v>0</v>
      </c>
      <c r="AJ395" s="61" t="str">
        <f t="shared" si="281"/>
        <v>NA</v>
      </c>
      <c r="AK395" s="60">
        <f>COUNTIFS(配置清单!G:G,G395,配置清单!H:H,"TPM",配置清单!N:N,"在岗",配置清单!P:P,"&lt;&gt;暂不胜任")+COUNTIFS(配置清单!G:G,G395,配置清单!H:H,"TC",配置清单!N:N,"在岗",配置清单!P:P,"&lt;&gt;暂不胜任")</f>
        <v>0</v>
      </c>
      <c r="AL395" s="61" t="str">
        <f t="shared" si="282"/>
        <v>NA</v>
      </c>
      <c r="AM395" s="60">
        <f>COUNTIFS(配置清单!G:G,G395,配置清单!H:H,"TSE",配置清单!N:N,"在岗")</f>
        <v>1</v>
      </c>
      <c r="AN395" s="61">
        <f t="shared" si="283"/>
        <v>1</v>
      </c>
      <c r="AO395" s="60">
        <f>COUNTIFS(配置清单!G:G,G395,配置清单!H:H,"TSE",配置清单!N:N,"在岗",配置清单!P:P,"&lt;&gt;暂不胜任")</f>
        <v>0</v>
      </c>
      <c r="AP395" s="61">
        <f t="shared" si="284"/>
        <v>0</v>
      </c>
      <c r="AQ395" s="60">
        <f>COUNTIFS(配置清单!$G:$G,G395,配置清单!H:H,"QA",配置清单!N:N,"在岗")</f>
        <v>1</v>
      </c>
      <c r="AR395" s="61">
        <f t="shared" si="285"/>
        <v>1</v>
      </c>
      <c r="AS395" s="60">
        <f>COUNTIFS(配置清单!$G:$G,G395,配置清单!$H:$H,"QA",配置清单!$N:$N,"在岗",配置清单!$P:$P,"&lt;&gt;暂不胜任")</f>
        <v>0</v>
      </c>
      <c r="AT395" s="61">
        <f t="shared" si="286"/>
        <v>0</v>
      </c>
      <c r="AU395" s="60">
        <f>COUNTIFS(配置清单!G:G,规划及评估!G395,配置清单!H:H,"BA",配置清单!N:N,"在岗")</f>
        <v>0</v>
      </c>
      <c r="AV395" s="61" t="str">
        <f t="shared" si="287"/>
        <v>NA</v>
      </c>
      <c r="AW395" s="60">
        <f>COUNTIFS(配置清单!G:G,G395,配置清单!H:H,"BA",配置清单!N:N,"在岗",配置清单!P:P,"&lt;&gt;暂不胜任")</f>
        <v>0</v>
      </c>
      <c r="AX395" s="61" t="str">
        <f t="shared" si="288"/>
        <v>NA</v>
      </c>
      <c r="AY395" s="60">
        <f>COUNTIFS(配置清单!G:G,规划及评估!G395,配置清单!H:H,"IA",配置清单!N:N,"在岗")</f>
        <v>0</v>
      </c>
      <c r="AZ395" s="61" t="str">
        <f t="shared" si="289"/>
        <v>NA</v>
      </c>
      <c r="BA395" s="60">
        <f>COUNTIFS(配置清单!G:G,G395,配置清单!H:H,"IA",配置清单!N:N,"在岗",配置清单!P:P,"&lt;&gt;暂不胜任")</f>
        <v>0</v>
      </c>
      <c r="BB395" s="61" t="str">
        <f t="shared" si="290"/>
        <v>NA</v>
      </c>
      <c r="BC395" s="60">
        <f>COUNTIFS(配置清单!G:G,规划及评估!G395,配置清单!H:H,"产品经理",配置清单!N:N,"在岗")</f>
        <v>0</v>
      </c>
      <c r="BD395" s="61" t="str">
        <f t="shared" si="291"/>
        <v>NA</v>
      </c>
      <c r="BE395" s="60">
        <f>COUNTIFS(配置清单!G:G,G395,配置清单!H:H,"产品经理",配置清单!N:N,"在岗",配置清单!P:P,"&lt;&gt;暂不胜任")</f>
        <v>0</v>
      </c>
      <c r="BF395" s="61" t="str">
        <f t="shared" si="292"/>
        <v>NA</v>
      </c>
      <c r="BG395" s="63">
        <f t="shared" si="293"/>
        <v>3</v>
      </c>
      <c r="BH395" s="64">
        <f t="shared" si="294"/>
        <v>3</v>
      </c>
      <c r="BI395" s="64">
        <f t="shared" si="295"/>
        <v>3</v>
      </c>
      <c r="BJ395" s="64">
        <f t="shared" si="296"/>
        <v>0</v>
      </c>
      <c r="BK395" s="65">
        <f t="shared" si="297"/>
        <v>1</v>
      </c>
      <c r="BL395" s="66">
        <f t="shared" si="298"/>
        <v>0</v>
      </c>
      <c r="BM395" s="92">
        <f t="shared" si="299"/>
        <v>1</v>
      </c>
      <c r="BN395" s="92">
        <f t="shared" si="300"/>
        <v>0</v>
      </c>
      <c r="BO395" s="92">
        <f t="shared" si="301"/>
        <v>0</v>
      </c>
      <c r="BP395" s="92">
        <f t="shared" si="302"/>
        <v>0</v>
      </c>
      <c r="BQ395" s="92">
        <f t="shared" si="303"/>
        <v>0</v>
      </c>
      <c r="BR395" s="92">
        <f t="shared" si="304"/>
        <v>0</v>
      </c>
      <c r="BS395" s="92">
        <f t="shared" si="305"/>
        <v>0</v>
      </c>
      <c r="BT395" s="92">
        <f t="shared" si="306"/>
        <v>0</v>
      </c>
      <c r="BU395" s="92">
        <f t="shared" si="307"/>
        <v>1</v>
      </c>
      <c r="BV395" s="92">
        <f t="shared" si="308"/>
        <v>0</v>
      </c>
      <c r="BW395" s="92">
        <f t="shared" si="309"/>
        <v>1</v>
      </c>
      <c r="BX395" s="92">
        <f t="shared" si="310"/>
        <v>0</v>
      </c>
      <c r="BY395" s="92">
        <f t="shared" si="311"/>
        <v>0</v>
      </c>
      <c r="BZ395" s="92">
        <f t="shared" si="312"/>
        <v>0</v>
      </c>
      <c r="CA395" s="92">
        <f t="shared" si="313"/>
        <v>0</v>
      </c>
      <c r="CB395" s="92">
        <f t="shared" si="314"/>
        <v>0</v>
      </c>
      <c r="CC395" s="92">
        <f t="shared" si="315"/>
        <v>0</v>
      </c>
      <c r="CD395" s="92">
        <f t="shared" si="316"/>
        <v>0</v>
      </c>
    </row>
    <row r="396" spans="1:82" hidden="1">
      <c r="A396" s="34">
        <v>182</v>
      </c>
      <c r="B396" s="34" t="s">
        <v>954</v>
      </c>
      <c r="C396" s="34" t="s">
        <v>3993</v>
      </c>
      <c r="D396" s="34" t="s">
        <v>204</v>
      </c>
      <c r="E396" s="34" t="s">
        <v>208</v>
      </c>
      <c r="F396" s="34" t="s">
        <v>5029</v>
      </c>
      <c r="G396" s="34" t="s">
        <v>5030</v>
      </c>
      <c r="H396" s="34" t="s">
        <v>7</v>
      </c>
      <c r="I396" s="34" t="s">
        <v>4</v>
      </c>
      <c r="J396" s="34" t="s">
        <v>34</v>
      </c>
      <c r="K396" s="34" t="s">
        <v>34</v>
      </c>
      <c r="L396" s="34" t="s">
        <v>5138</v>
      </c>
      <c r="M396" s="34" t="s">
        <v>4974</v>
      </c>
      <c r="N396" s="34">
        <v>1</v>
      </c>
      <c r="O396" s="34">
        <v>0</v>
      </c>
      <c r="P396" s="34">
        <v>0</v>
      </c>
      <c r="Q396" s="34">
        <v>0</v>
      </c>
      <c r="R396" s="34">
        <v>1</v>
      </c>
      <c r="S396" s="34">
        <v>1</v>
      </c>
      <c r="T396" s="34">
        <v>0</v>
      </c>
      <c r="U396" s="77">
        <v>0</v>
      </c>
      <c r="V396" s="34">
        <v>0</v>
      </c>
      <c r="W396" s="60">
        <f>COUNTIFS(配置清单!G:G,G396,配置清单!$H:$H,"PM",配置清单!$N:$N,"在岗")</f>
        <v>1</v>
      </c>
      <c r="X396" s="61">
        <f t="shared" si="275"/>
        <v>1</v>
      </c>
      <c r="Y396" s="60">
        <f>COUNTIFS(配置清单!$G:$G,G396,配置清单!$H:$H,"PM",配置清单!$N:$N,"在岗",配置清单!$P:$P,"&lt;&gt;暂不胜任")</f>
        <v>0</v>
      </c>
      <c r="Z396" s="61">
        <f t="shared" si="276"/>
        <v>0</v>
      </c>
      <c r="AA396" s="62">
        <f>COUNTIFS(配置清单!$G:$G,G396,配置清单!$H:$H,"SE",配置清单!$N:$N,"在岗")+COUNTIFS(配置清单!$G:$G,G396,配置清单!$H:$H,"SA",配置清单!$N:$N,"在岗")</f>
        <v>0</v>
      </c>
      <c r="AB396" s="61" t="str">
        <f t="shared" si="277"/>
        <v>NA</v>
      </c>
      <c r="AC396" s="60">
        <f>COUNTIFS(配置清单!$G:$G,G396,配置清单!$H:$H,"SE",配置清单!$N:$N,"在岗",配置清单!$P:$P,"&lt;&gt;暂不胜任")+COUNTIFS(配置清单!$G:$G,G396,配置清单!$H:$H,"SA",配置清单!$N:$N,"在岗",配置清单!$P:$P,"&lt;&gt;暂不胜任")</f>
        <v>0</v>
      </c>
      <c r="AD396" s="61" t="str">
        <f t="shared" si="278"/>
        <v>NA</v>
      </c>
      <c r="AE396" s="60">
        <f>COUNTIFS(配置清单!$G:$G,G396,配置清单!H:H,"MDE",配置清单!N:N,"在岗")</f>
        <v>0</v>
      </c>
      <c r="AF396" s="61" t="str">
        <f t="shared" si="279"/>
        <v>NA</v>
      </c>
      <c r="AG396" s="60">
        <f>COUNTIFS(配置清单!$G:$G,G396,配置清单!$H:$H,"MDE",配置清单!$N:$N,"在岗",配置清单!$P:$P,"&lt;&gt;暂不胜任")</f>
        <v>0</v>
      </c>
      <c r="AH396" s="61" t="str">
        <f t="shared" si="280"/>
        <v>NA</v>
      </c>
      <c r="AI396" s="62">
        <f>COUNTIFS(配置清单!G:G,G396,配置清单!H:H,"TPM",配置清单!N:N,"在岗")+COUNTIFS(配置清单!G:G,G396,配置清单!H:H,"TC",配置清单!N:N,"在岗")</f>
        <v>0</v>
      </c>
      <c r="AJ396" s="61" t="str">
        <f t="shared" si="281"/>
        <v>NA</v>
      </c>
      <c r="AK396" s="60">
        <f>COUNTIFS(配置清单!G:G,G396,配置清单!H:H,"TPM",配置清单!N:N,"在岗",配置清单!P:P,"&lt;&gt;暂不胜任")+COUNTIFS(配置清单!G:G,G396,配置清单!H:H,"TC",配置清单!N:N,"在岗",配置清单!P:P,"&lt;&gt;暂不胜任")</f>
        <v>0</v>
      </c>
      <c r="AL396" s="61" t="str">
        <f t="shared" si="282"/>
        <v>NA</v>
      </c>
      <c r="AM396" s="60">
        <f>COUNTIFS(配置清单!G:G,G396,配置清单!H:H,"TSE",配置清单!N:N,"在岗")</f>
        <v>1</v>
      </c>
      <c r="AN396" s="61">
        <f t="shared" si="283"/>
        <v>1</v>
      </c>
      <c r="AO396" s="60">
        <f>COUNTIFS(配置清单!G:G,G396,配置清单!H:H,"TSE",配置清单!N:N,"在岗",配置清单!P:P,"&lt;&gt;暂不胜任")</f>
        <v>0</v>
      </c>
      <c r="AP396" s="61">
        <f t="shared" si="284"/>
        <v>0</v>
      </c>
      <c r="AQ396" s="60">
        <f>COUNTIFS(配置清单!$G:$G,G396,配置清单!H:H,"QA",配置清单!N:N,"在岗")</f>
        <v>1</v>
      </c>
      <c r="AR396" s="61">
        <f t="shared" si="285"/>
        <v>1</v>
      </c>
      <c r="AS396" s="60">
        <f>COUNTIFS(配置清单!$G:$G,G396,配置清单!$H:$H,"QA",配置清单!$N:$N,"在岗",配置清单!$P:$P,"&lt;&gt;暂不胜任")</f>
        <v>0</v>
      </c>
      <c r="AT396" s="61">
        <f t="shared" si="286"/>
        <v>0</v>
      </c>
      <c r="AU396" s="60">
        <f>COUNTIFS(配置清单!G:G,规划及评估!G396,配置清单!H:H,"BA",配置清单!N:N,"在岗")</f>
        <v>0</v>
      </c>
      <c r="AV396" s="61" t="str">
        <f t="shared" si="287"/>
        <v>NA</v>
      </c>
      <c r="AW396" s="60">
        <f>COUNTIFS(配置清单!G:G,G396,配置清单!H:H,"BA",配置清单!N:N,"在岗",配置清单!P:P,"&lt;&gt;暂不胜任")</f>
        <v>0</v>
      </c>
      <c r="AX396" s="61" t="str">
        <f t="shared" si="288"/>
        <v>NA</v>
      </c>
      <c r="AY396" s="60">
        <f>COUNTIFS(配置清单!G:G,规划及评估!G396,配置清单!H:H,"IA",配置清单!N:N,"在岗")</f>
        <v>0</v>
      </c>
      <c r="AZ396" s="61" t="str">
        <f t="shared" si="289"/>
        <v>NA</v>
      </c>
      <c r="BA396" s="60">
        <f>COUNTIFS(配置清单!G:G,G396,配置清单!H:H,"IA",配置清单!N:N,"在岗",配置清单!P:P,"&lt;&gt;暂不胜任")</f>
        <v>0</v>
      </c>
      <c r="BB396" s="61" t="str">
        <f t="shared" si="290"/>
        <v>NA</v>
      </c>
      <c r="BC396" s="60">
        <f>COUNTIFS(配置清单!G:G,规划及评估!G396,配置清单!H:H,"产品经理",配置清单!N:N,"在岗")</f>
        <v>0</v>
      </c>
      <c r="BD396" s="61" t="str">
        <f t="shared" si="291"/>
        <v>NA</v>
      </c>
      <c r="BE396" s="60">
        <f>COUNTIFS(配置清单!G:G,G396,配置清单!H:H,"产品经理",配置清单!N:N,"在岗",配置清单!P:P,"&lt;&gt;暂不胜任")</f>
        <v>0</v>
      </c>
      <c r="BF396" s="61" t="str">
        <f t="shared" si="292"/>
        <v>NA</v>
      </c>
      <c r="BG396" s="63">
        <f t="shared" si="293"/>
        <v>3</v>
      </c>
      <c r="BH396" s="64">
        <f t="shared" si="294"/>
        <v>3</v>
      </c>
      <c r="BI396" s="64">
        <f t="shared" si="295"/>
        <v>3</v>
      </c>
      <c r="BJ396" s="64">
        <f t="shared" si="296"/>
        <v>0</v>
      </c>
      <c r="BK396" s="65">
        <f t="shared" si="297"/>
        <v>1</v>
      </c>
      <c r="BL396" s="66">
        <f t="shared" si="298"/>
        <v>0</v>
      </c>
      <c r="BM396" s="92">
        <f t="shared" si="299"/>
        <v>1</v>
      </c>
      <c r="BN396" s="92">
        <f t="shared" si="300"/>
        <v>0</v>
      </c>
      <c r="BO396" s="92">
        <f t="shared" si="301"/>
        <v>0</v>
      </c>
      <c r="BP396" s="92">
        <f t="shared" si="302"/>
        <v>0</v>
      </c>
      <c r="BQ396" s="92">
        <f t="shared" si="303"/>
        <v>0</v>
      </c>
      <c r="BR396" s="92">
        <f t="shared" si="304"/>
        <v>0</v>
      </c>
      <c r="BS396" s="92">
        <f t="shared" si="305"/>
        <v>0</v>
      </c>
      <c r="BT396" s="92">
        <f t="shared" si="306"/>
        <v>0</v>
      </c>
      <c r="BU396" s="92">
        <f t="shared" si="307"/>
        <v>1</v>
      </c>
      <c r="BV396" s="92">
        <f t="shared" si="308"/>
        <v>0</v>
      </c>
      <c r="BW396" s="92">
        <f t="shared" si="309"/>
        <v>1</v>
      </c>
      <c r="BX396" s="92">
        <f t="shared" si="310"/>
        <v>0</v>
      </c>
      <c r="BY396" s="92">
        <f t="shared" si="311"/>
        <v>0</v>
      </c>
      <c r="BZ396" s="92">
        <f t="shared" si="312"/>
        <v>0</v>
      </c>
      <c r="CA396" s="92">
        <f t="shared" si="313"/>
        <v>0</v>
      </c>
      <c r="CB396" s="92">
        <f t="shared" si="314"/>
        <v>0</v>
      </c>
      <c r="CC396" s="92">
        <f t="shared" si="315"/>
        <v>0</v>
      </c>
      <c r="CD396" s="92">
        <f t="shared" si="316"/>
        <v>0</v>
      </c>
    </row>
    <row r="397" spans="1:82" hidden="1">
      <c r="A397" s="34">
        <v>183</v>
      </c>
      <c r="B397" s="34" t="s">
        <v>954</v>
      </c>
      <c r="C397" s="34" t="s">
        <v>3993</v>
      </c>
      <c r="D397" s="34" t="s">
        <v>204</v>
      </c>
      <c r="E397" s="34" t="s">
        <v>208</v>
      </c>
      <c r="F397" s="34" t="s">
        <v>5036</v>
      </c>
      <c r="G397" s="34" t="s">
        <v>5037</v>
      </c>
      <c r="H397" s="34" t="s">
        <v>7</v>
      </c>
      <c r="I397" s="34" t="s">
        <v>4</v>
      </c>
      <c r="J397" s="34" t="s">
        <v>34</v>
      </c>
      <c r="K397" s="34" t="s">
        <v>34</v>
      </c>
      <c r="L397" s="34" t="s">
        <v>5147</v>
      </c>
      <c r="M397" s="34" t="s">
        <v>4974</v>
      </c>
      <c r="N397" s="34">
        <v>1</v>
      </c>
      <c r="O397" s="34">
        <v>0</v>
      </c>
      <c r="P397" s="34">
        <v>0</v>
      </c>
      <c r="Q397" s="34">
        <v>0</v>
      </c>
      <c r="R397" s="34">
        <v>1</v>
      </c>
      <c r="S397" s="34">
        <v>1</v>
      </c>
      <c r="T397" s="34">
        <v>0</v>
      </c>
      <c r="U397" s="77">
        <v>0</v>
      </c>
      <c r="V397" s="34">
        <v>0</v>
      </c>
      <c r="W397" s="60">
        <f>COUNTIFS(配置清单!G:G,G397,配置清单!$H:$H,"PM",配置清单!$N:$N,"在岗")</f>
        <v>1</v>
      </c>
      <c r="X397" s="61">
        <f t="shared" si="275"/>
        <v>1</v>
      </c>
      <c r="Y397" s="60">
        <f>COUNTIFS(配置清单!$G:$G,G397,配置清单!$H:$H,"PM",配置清单!$N:$N,"在岗",配置清单!$P:$P,"&lt;&gt;暂不胜任")</f>
        <v>0</v>
      </c>
      <c r="Z397" s="61">
        <f t="shared" si="276"/>
        <v>0</v>
      </c>
      <c r="AA397" s="62">
        <f>COUNTIFS(配置清单!$G:$G,G397,配置清单!$H:$H,"SE",配置清单!$N:$N,"在岗")+COUNTIFS(配置清单!$G:$G,G397,配置清单!$H:$H,"SA",配置清单!$N:$N,"在岗")</f>
        <v>0</v>
      </c>
      <c r="AB397" s="61" t="str">
        <f t="shared" si="277"/>
        <v>NA</v>
      </c>
      <c r="AC397" s="60">
        <f>COUNTIFS(配置清单!$G:$G,G397,配置清单!$H:$H,"SE",配置清单!$N:$N,"在岗",配置清单!$P:$P,"&lt;&gt;暂不胜任")+COUNTIFS(配置清单!$G:$G,G397,配置清单!$H:$H,"SA",配置清单!$N:$N,"在岗",配置清单!$P:$P,"&lt;&gt;暂不胜任")</f>
        <v>0</v>
      </c>
      <c r="AD397" s="61" t="str">
        <f t="shared" si="278"/>
        <v>NA</v>
      </c>
      <c r="AE397" s="60">
        <f>COUNTIFS(配置清单!$G:$G,G397,配置清单!H:H,"MDE",配置清单!N:N,"在岗")</f>
        <v>0</v>
      </c>
      <c r="AF397" s="61" t="str">
        <f t="shared" si="279"/>
        <v>NA</v>
      </c>
      <c r="AG397" s="60">
        <f>COUNTIFS(配置清单!$G:$G,G397,配置清单!$H:$H,"MDE",配置清单!$N:$N,"在岗",配置清单!$P:$P,"&lt;&gt;暂不胜任")</f>
        <v>0</v>
      </c>
      <c r="AH397" s="61" t="str">
        <f t="shared" si="280"/>
        <v>NA</v>
      </c>
      <c r="AI397" s="62">
        <f>COUNTIFS(配置清单!G:G,G397,配置清单!H:H,"TPM",配置清单!N:N,"在岗")+COUNTIFS(配置清单!G:G,G397,配置清单!H:H,"TC",配置清单!N:N,"在岗")</f>
        <v>0</v>
      </c>
      <c r="AJ397" s="61" t="str">
        <f t="shared" si="281"/>
        <v>NA</v>
      </c>
      <c r="AK397" s="60">
        <f>COUNTIFS(配置清单!G:G,G397,配置清单!H:H,"TPM",配置清单!N:N,"在岗",配置清单!P:P,"&lt;&gt;暂不胜任")+COUNTIFS(配置清单!G:G,G397,配置清单!H:H,"TC",配置清单!N:N,"在岗",配置清单!P:P,"&lt;&gt;暂不胜任")</f>
        <v>0</v>
      </c>
      <c r="AL397" s="61" t="str">
        <f t="shared" si="282"/>
        <v>NA</v>
      </c>
      <c r="AM397" s="60">
        <f>COUNTIFS(配置清单!G:G,G397,配置清单!H:H,"TSE",配置清单!N:N,"在岗")</f>
        <v>1</v>
      </c>
      <c r="AN397" s="61">
        <f t="shared" si="283"/>
        <v>1</v>
      </c>
      <c r="AO397" s="60">
        <f>COUNTIFS(配置清单!G:G,G397,配置清单!H:H,"TSE",配置清单!N:N,"在岗",配置清单!P:P,"&lt;&gt;暂不胜任")</f>
        <v>0</v>
      </c>
      <c r="AP397" s="61">
        <f t="shared" si="284"/>
        <v>0</v>
      </c>
      <c r="AQ397" s="60">
        <f>COUNTIFS(配置清单!$G:$G,G397,配置清单!H:H,"QA",配置清单!N:N,"在岗")</f>
        <v>1</v>
      </c>
      <c r="AR397" s="61">
        <f t="shared" si="285"/>
        <v>1</v>
      </c>
      <c r="AS397" s="60">
        <f>COUNTIFS(配置清单!$G:$G,G397,配置清单!$H:$H,"QA",配置清单!$N:$N,"在岗",配置清单!$P:$P,"&lt;&gt;暂不胜任")</f>
        <v>0</v>
      </c>
      <c r="AT397" s="61">
        <f t="shared" si="286"/>
        <v>0</v>
      </c>
      <c r="AU397" s="60">
        <f>COUNTIFS(配置清单!G:G,规划及评估!G397,配置清单!H:H,"BA",配置清单!N:N,"在岗")</f>
        <v>0</v>
      </c>
      <c r="AV397" s="61" t="str">
        <f t="shared" si="287"/>
        <v>NA</v>
      </c>
      <c r="AW397" s="60">
        <f>COUNTIFS(配置清单!G:G,G397,配置清单!H:H,"BA",配置清单!N:N,"在岗",配置清单!P:P,"&lt;&gt;暂不胜任")</f>
        <v>0</v>
      </c>
      <c r="AX397" s="61" t="str">
        <f t="shared" si="288"/>
        <v>NA</v>
      </c>
      <c r="AY397" s="60">
        <f>COUNTIFS(配置清单!G:G,规划及评估!G397,配置清单!H:H,"IA",配置清单!N:N,"在岗")</f>
        <v>0</v>
      </c>
      <c r="AZ397" s="61" t="str">
        <f t="shared" si="289"/>
        <v>NA</v>
      </c>
      <c r="BA397" s="60">
        <f>COUNTIFS(配置清单!G:G,G397,配置清单!H:H,"IA",配置清单!N:N,"在岗",配置清单!P:P,"&lt;&gt;暂不胜任")</f>
        <v>0</v>
      </c>
      <c r="BB397" s="61" t="str">
        <f t="shared" si="290"/>
        <v>NA</v>
      </c>
      <c r="BC397" s="60">
        <f>COUNTIFS(配置清单!G:G,规划及评估!G397,配置清单!H:H,"产品经理",配置清单!N:N,"在岗")</f>
        <v>0</v>
      </c>
      <c r="BD397" s="61" t="str">
        <f t="shared" si="291"/>
        <v>NA</v>
      </c>
      <c r="BE397" s="60">
        <f>COUNTIFS(配置清单!G:G,G397,配置清单!H:H,"产品经理",配置清单!N:N,"在岗",配置清单!P:P,"&lt;&gt;暂不胜任")</f>
        <v>0</v>
      </c>
      <c r="BF397" s="61" t="str">
        <f t="shared" si="292"/>
        <v>NA</v>
      </c>
      <c r="BG397" s="63">
        <f t="shared" si="293"/>
        <v>3</v>
      </c>
      <c r="BH397" s="64">
        <f t="shared" si="294"/>
        <v>3</v>
      </c>
      <c r="BI397" s="64">
        <f t="shared" si="295"/>
        <v>3</v>
      </c>
      <c r="BJ397" s="64">
        <f t="shared" si="296"/>
        <v>0</v>
      </c>
      <c r="BK397" s="65">
        <f t="shared" si="297"/>
        <v>1</v>
      </c>
      <c r="BL397" s="66">
        <f t="shared" si="298"/>
        <v>0</v>
      </c>
      <c r="BM397" s="92">
        <f t="shared" si="299"/>
        <v>1</v>
      </c>
      <c r="BN397" s="92">
        <f t="shared" si="300"/>
        <v>0</v>
      </c>
      <c r="BO397" s="92">
        <f t="shared" si="301"/>
        <v>0</v>
      </c>
      <c r="BP397" s="92">
        <f t="shared" si="302"/>
        <v>0</v>
      </c>
      <c r="BQ397" s="92">
        <f t="shared" si="303"/>
        <v>0</v>
      </c>
      <c r="BR397" s="92">
        <f t="shared" si="304"/>
        <v>0</v>
      </c>
      <c r="BS397" s="92">
        <f t="shared" si="305"/>
        <v>0</v>
      </c>
      <c r="BT397" s="92">
        <f t="shared" si="306"/>
        <v>0</v>
      </c>
      <c r="BU397" s="92">
        <f t="shared" si="307"/>
        <v>1</v>
      </c>
      <c r="BV397" s="92">
        <f t="shared" si="308"/>
        <v>0</v>
      </c>
      <c r="BW397" s="92">
        <f t="shared" si="309"/>
        <v>1</v>
      </c>
      <c r="BX397" s="92">
        <f t="shared" si="310"/>
        <v>0</v>
      </c>
      <c r="BY397" s="92">
        <f t="shared" si="311"/>
        <v>0</v>
      </c>
      <c r="BZ397" s="92">
        <f t="shared" si="312"/>
        <v>0</v>
      </c>
      <c r="CA397" s="92">
        <f t="shared" si="313"/>
        <v>0</v>
      </c>
      <c r="CB397" s="92">
        <f t="shared" si="314"/>
        <v>0</v>
      </c>
      <c r="CC397" s="92">
        <f t="shared" si="315"/>
        <v>0</v>
      </c>
      <c r="CD397" s="92">
        <f t="shared" si="316"/>
        <v>0</v>
      </c>
    </row>
    <row r="398" spans="1:82" hidden="1">
      <c r="A398" s="34">
        <v>184</v>
      </c>
      <c r="B398" s="34" t="s">
        <v>954</v>
      </c>
      <c r="C398" s="34" t="s">
        <v>3993</v>
      </c>
      <c r="D398" s="34" t="s">
        <v>204</v>
      </c>
      <c r="E398" s="34" t="s">
        <v>208</v>
      </c>
      <c r="F398" s="34" t="s">
        <v>5015</v>
      </c>
      <c r="G398" s="34" t="s">
        <v>5045</v>
      </c>
      <c r="H398" s="34" t="s">
        <v>7</v>
      </c>
      <c r="I398" s="34" t="s">
        <v>4</v>
      </c>
      <c r="J398" s="34" t="s">
        <v>34</v>
      </c>
      <c r="K398" s="34" t="s">
        <v>34</v>
      </c>
      <c r="L398" s="34" t="s">
        <v>5136</v>
      </c>
      <c r="M398" s="34" t="s">
        <v>4974</v>
      </c>
      <c r="N398" s="34">
        <v>1</v>
      </c>
      <c r="O398" s="34">
        <v>0</v>
      </c>
      <c r="P398" s="34">
        <v>1</v>
      </c>
      <c r="Q398" s="34">
        <v>0</v>
      </c>
      <c r="R398" s="34">
        <v>0</v>
      </c>
      <c r="S398" s="34">
        <v>1</v>
      </c>
      <c r="T398" s="34">
        <v>0</v>
      </c>
      <c r="U398" s="77">
        <v>0</v>
      </c>
      <c r="V398" s="34">
        <v>0</v>
      </c>
      <c r="W398" s="60">
        <f>COUNTIFS(配置清单!G:G,G398,配置清单!$H:$H,"PM",配置清单!$N:$N,"在岗")</f>
        <v>1</v>
      </c>
      <c r="X398" s="61">
        <f t="shared" si="275"/>
        <v>1</v>
      </c>
      <c r="Y398" s="60">
        <f>COUNTIFS(配置清单!$G:$G,G398,配置清单!$H:$H,"PM",配置清单!$N:$N,"在岗",配置清单!$P:$P,"&lt;&gt;暂不胜任")</f>
        <v>1</v>
      </c>
      <c r="Z398" s="61">
        <f t="shared" si="276"/>
        <v>1</v>
      </c>
      <c r="AA398" s="62">
        <f>COUNTIFS(配置清单!$G:$G,G398,配置清单!$H:$H,"SE",配置清单!$N:$N,"在岗")+COUNTIFS(配置清单!$G:$G,G398,配置清单!$H:$H,"SA",配置清单!$N:$N,"在岗")</f>
        <v>0</v>
      </c>
      <c r="AB398" s="61" t="str">
        <f t="shared" si="277"/>
        <v>NA</v>
      </c>
      <c r="AC398" s="60">
        <f>COUNTIFS(配置清单!$G:$G,G398,配置清单!$H:$H,"SE",配置清单!$N:$N,"在岗",配置清单!$P:$P,"&lt;&gt;暂不胜任")+COUNTIFS(配置清单!$G:$G,G398,配置清单!$H:$H,"SA",配置清单!$N:$N,"在岗",配置清单!$P:$P,"&lt;&gt;暂不胜任")</f>
        <v>0</v>
      </c>
      <c r="AD398" s="61" t="str">
        <f t="shared" si="278"/>
        <v>NA</v>
      </c>
      <c r="AE398" s="60">
        <f>COUNTIFS(配置清单!$G:$G,G398,配置清单!H:H,"MDE",配置清单!N:N,"在岗")</f>
        <v>0</v>
      </c>
      <c r="AF398" s="61">
        <f t="shared" si="279"/>
        <v>0</v>
      </c>
      <c r="AG398" s="60">
        <f>COUNTIFS(配置清单!$G:$G,G398,配置清单!$H:$H,"MDE",配置清单!$N:$N,"在岗",配置清单!$P:$P,"&lt;&gt;暂不胜任")</f>
        <v>0</v>
      </c>
      <c r="AH398" s="61">
        <f t="shared" si="280"/>
        <v>0</v>
      </c>
      <c r="AI398" s="62">
        <f>COUNTIFS(配置清单!G:G,G398,配置清单!H:H,"TPM",配置清单!N:N,"在岗")+COUNTIFS(配置清单!G:G,G398,配置清单!H:H,"TC",配置清单!N:N,"在岗")</f>
        <v>0</v>
      </c>
      <c r="AJ398" s="61" t="str">
        <f t="shared" si="281"/>
        <v>NA</v>
      </c>
      <c r="AK398" s="60">
        <f>COUNTIFS(配置清单!G:G,G398,配置清单!H:H,"TPM",配置清单!N:N,"在岗",配置清单!P:P,"&lt;&gt;暂不胜任")+COUNTIFS(配置清单!G:G,G398,配置清单!H:H,"TC",配置清单!N:N,"在岗",配置清单!P:P,"&lt;&gt;暂不胜任")</f>
        <v>0</v>
      </c>
      <c r="AL398" s="61" t="str">
        <f t="shared" si="282"/>
        <v>NA</v>
      </c>
      <c r="AM398" s="60">
        <f>COUNTIFS(配置清单!G:G,G398,配置清单!H:H,"TSE",配置清单!N:N,"在岗")</f>
        <v>1</v>
      </c>
      <c r="AN398" s="61" t="str">
        <f t="shared" si="283"/>
        <v>NA</v>
      </c>
      <c r="AO398" s="60">
        <f>COUNTIFS(配置清单!G:G,G398,配置清单!H:H,"TSE",配置清单!N:N,"在岗",配置清单!P:P,"&lt;&gt;暂不胜任")</f>
        <v>0</v>
      </c>
      <c r="AP398" s="61" t="str">
        <f t="shared" si="284"/>
        <v>NA</v>
      </c>
      <c r="AQ398" s="60">
        <f>COUNTIFS(配置清单!$G:$G,G398,配置清单!H:H,"QA",配置清单!N:N,"在岗")</f>
        <v>1</v>
      </c>
      <c r="AR398" s="61">
        <f t="shared" si="285"/>
        <v>1</v>
      </c>
      <c r="AS398" s="60">
        <f>COUNTIFS(配置清单!$G:$G,G398,配置清单!$H:$H,"QA",配置清单!$N:$N,"在岗",配置清单!$P:$P,"&lt;&gt;暂不胜任")</f>
        <v>0</v>
      </c>
      <c r="AT398" s="61">
        <f t="shared" si="286"/>
        <v>0</v>
      </c>
      <c r="AU398" s="60">
        <f>COUNTIFS(配置清单!G:G,规划及评估!G398,配置清单!H:H,"BA",配置清单!N:N,"在岗")</f>
        <v>0</v>
      </c>
      <c r="AV398" s="61" t="str">
        <f t="shared" si="287"/>
        <v>NA</v>
      </c>
      <c r="AW398" s="60">
        <f>COUNTIFS(配置清单!G:G,G398,配置清单!H:H,"BA",配置清单!N:N,"在岗",配置清单!P:P,"&lt;&gt;暂不胜任")</f>
        <v>0</v>
      </c>
      <c r="AX398" s="61" t="str">
        <f t="shared" si="288"/>
        <v>NA</v>
      </c>
      <c r="AY398" s="60">
        <f>COUNTIFS(配置清单!G:G,规划及评估!G398,配置清单!H:H,"IA",配置清单!N:N,"在岗")</f>
        <v>0</v>
      </c>
      <c r="AZ398" s="61" t="str">
        <f t="shared" si="289"/>
        <v>NA</v>
      </c>
      <c r="BA398" s="60">
        <f>COUNTIFS(配置清单!G:G,G398,配置清单!H:H,"IA",配置清单!N:N,"在岗",配置清单!P:P,"&lt;&gt;暂不胜任")</f>
        <v>0</v>
      </c>
      <c r="BB398" s="61" t="str">
        <f t="shared" si="290"/>
        <v>NA</v>
      </c>
      <c r="BC398" s="60">
        <f>COUNTIFS(配置清单!G:G,规划及评估!G398,配置清单!H:H,"产品经理",配置清单!N:N,"在岗")</f>
        <v>0</v>
      </c>
      <c r="BD398" s="61" t="str">
        <f t="shared" si="291"/>
        <v>NA</v>
      </c>
      <c r="BE398" s="60">
        <f>COUNTIFS(配置清单!G:G,G398,配置清单!H:H,"产品经理",配置清单!N:N,"在岗",配置清单!P:P,"&lt;&gt;暂不胜任")</f>
        <v>0</v>
      </c>
      <c r="BF398" s="61" t="str">
        <f t="shared" si="292"/>
        <v>NA</v>
      </c>
      <c r="BG398" s="63">
        <f t="shared" si="293"/>
        <v>3</v>
      </c>
      <c r="BH398" s="64">
        <f t="shared" si="294"/>
        <v>2</v>
      </c>
      <c r="BI398" s="64">
        <f t="shared" si="295"/>
        <v>2</v>
      </c>
      <c r="BJ398" s="64">
        <f t="shared" si="296"/>
        <v>1</v>
      </c>
      <c r="BK398" s="65">
        <f t="shared" si="297"/>
        <v>0.66666666666666663</v>
      </c>
      <c r="BL398" s="66">
        <f t="shared" si="298"/>
        <v>0.5</v>
      </c>
      <c r="BM398" s="92">
        <f t="shared" si="299"/>
        <v>1</v>
      </c>
      <c r="BN398" s="92">
        <f t="shared" si="300"/>
        <v>1</v>
      </c>
      <c r="BO398" s="92">
        <f t="shared" si="301"/>
        <v>0</v>
      </c>
      <c r="BP398" s="92">
        <f t="shared" si="302"/>
        <v>0</v>
      </c>
      <c r="BQ398" s="92">
        <f t="shared" si="303"/>
        <v>0</v>
      </c>
      <c r="BR398" s="92">
        <f t="shared" si="304"/>
        <v>0</v>
      </c>
      <c r="BS398" s="92">
        <f t="shared" si="305"/>
        <v>0</v>
      </c>
      <c r="BT398" s="92">
        <f t="shared" si="306"/>
        <v>0</v>
      </c>
      <c r="BU398" s="92">
        <f t="shared" si="307"/>
        <v>0</v>
      </c>
      <c r="BV398" s="92">
        <f t="shared" si="308"/>
        <v>0</v>
      </c>
      <c r="BW398" s="92">
        <f t="shared" si="309"/>
        <v>1</v>
      </c>
      <c r="BX398" s="92">
        <f t="shared" si="310"/>
        <v>0</v>
      </c>
      <c r="BY398" s="92">
        <f t="shared" si="311"/>
        <v>0</v>
      </c>
      <c r="BZ398" s="92">
        <f t="shared" si="312"/>
        <v>0</v>
      </c>
      <c r="CA398" s="92">
        <f t="shared" si="313"/>
        <v>0</v>
      </c>
      <c r="CB398" s="92">
        <f t="shared" si="314"/>
        <v>0</v>
      </c>
      <c r="CC398" s="92">
        <f t="shared" si="315"/>
        <v>0</v>
      </c>
      <c r="CD398" s="92">
        <f t="shared" si="316"/>
        <v>0</v>
      </c>
    </row>
    <row r="399" spans="1:82" hidden="1">
      <c r="A399" s="34">
        <v>1</v>
      </c>
      <c r="B399" s="34" t="s">
        <v>5148</v>
      </c>
      <c r="C399" s="34" t="s">
        <v>5150</v>
      </c>
      <c r="D399" s="34" t="s">
        <v>217</v>
      </c>
      <c r="E399" s="34" t="s">
        <v>216</v>
      </c>
      <c r="F399" s="34" t="s">
        <v>5345</v>
      </c>
      <c r="G399" s="34" t="s">
        <v>5346</v>
      </c>
      <c r="H399" s="34" t="s">
        <v>7</v>
      </c>
      <c r="I399" s="34" t="s">
        <v>7</v>
      </c>
      <c r="J399" s="34" t="s">
        <v>34</v>
      </c>
      <c r="K399" s="34" t="s">
        <v>34</v>
      </c>
      <c r="M399" s="34" t="s">
        <v>5362</v>
      </c>
      <c r="N399" s="34">
        <v>1</v>
      </c>
      <c r="O399" s="34">
        <v>0</v>
      </c>
      <c r="P399" s="34">
        <v>1</v>
      </c>
      <c r="Q399" s="34">
        <v>2</v>
      </c>
      <c r="R399" s="34">
        <v>0</v>
      </c>
      <c r="S399" s="34">
        <v>1</v>
      </c>
      <c r="T399" s="34">
        <v>0</v>
      </c>
      <c r="U399" s="77">
        <v>0</v>
      </c>
      <c r="V399" s="34">
        <v>0</v>
      </c>
      <c r="W399" s="60">
        <f>COUNTIFS(配置清单!G:G,G399,配置清单!$H:$H,"PM",配置清单!$N:$N,"在岗")</f>
        <v>1</v>
      </c>
      <c r="X399" s="61">
        <f t="shared" ref="X399:X462" si="317">IF(N399=0,"NA",IF(W399&gt;=N399,1,W399/N399))</f>
        <v>1</v>
      </c>
      <c r="Y399" s="60">
        <f>COUNTIFS(配置清单!$G:$G,G399,配置清单!$H:$H,"PM",配置清单!$N:$N,"在岗",配置清单!$P:$P,"&lt;&gt;暂不胜任")</f>
        <v>0</v>
      </c>
      <c r="Z399" s="61">
        <f t="shared" ref="Z399:Z462" si="318">IF(N399=0,"NA",IF(Y399&gt;=N399,1,IF(W399=0,0,Y399/W399)))</f>
        <v>0</v>
      </c>
      <c r="AA399" s="62">
        <f>COUNTIFS(配置清单!$G:$G,G399,配置清单!$H:$H,"SE",配置清单!$N:$N,"在岗")+COUNTIFS(配置清单!$G:$G,G399,配置清单!$H:$H,"SA",配置清单!$N:$N,"在岗")</f>
        <v>0</v>
      </c>
      <c r="AB399" s="61" t="str">
        <f t="shared" ref="AB399:AB462" si="319">IF(O399=0,"NA",IF(AA399&gt;=O399,1,AA399/O399))</f>
        <v>NA</v>
      </c>
      <c r="AC399" s="60">
        <f>COUNTIFS(配置清单!$G:$G,G399,配置清单!$H:$H,"SE",配置清单!$N:$N,"在岗",配置清单!$P:$P,"&lt;&gt;暂不胜任")+COUNTIFS(配置清单!$G:$G,G399,配置清单!$H:$H,"SA",配置清单!$N:$N,"在岗",配置清单!$P:$P,"&lt;&gt;暂不胜任")</f>
        <v>0</v>
      </c>
      <c r="AD399" s="61" t="str">
        <f t="shared" ref="AD399:AD462" si="320">IF(O399=0,"NA",IF(AC399&gt;=O399,1,IF(AA399=0,0,AC399/AA399)))</f>
        <v>NA</v>
      </c>
      <c r="AE399" s="60">
        <f>COUNTIFS(配置清单!$G:$G,G399,配置清单!H:H,"MDE",配置清单!N:N,"在岗")</f>
        <v>0</v>
      </c>
      <c r="AF399" s="61">
        <f t="shared" ref="AF399:AF462" si="321">IF(P399=0,"NA",IF(AE399&gt;=P399,1,AE399/P399))</f>
        <v>0</v>
      </c>
      <c r="AG399" s="60">
        <f>COUNTIFS(配置清单!$G:$G,G399,配置清单!$H:$H,"MDE",配置清单!$N:$N,"在岗",配置清单!$P:$P,"&lt;&gt;暂不胜任")</f>
        <v>0</v>
      </c>
      <c r="AH399" s="61">
        <f t="shared" ref="AH399:AH462" si="322">IF(P399=0,"NA",IF(AG399&gt;=P399,1,IF(AE399=0,0,AG399/AE399)))</f>
        <v>0</v>
      </c>
      <c r="AI399" s="62">
        <f>COUNTIFS(配置清单!G:G,G399,配置清单!H:H,"TPM",配置清单!N:N,"在岗")+COUNTIFS(配置清单!G:G,G399,配置清单!H:H,"TC",配置清单!N:N,"在岗")</f>
        <v>1</v>
      </c>
      <c r="AJ399" s="61">
        <f t="shared" ref="AJ399:AJ462" si="323">IF(Q399=0,"NA",IF(AI399&gt;=Q399,1,AI399/Q399))</f>
        <v>0.5</v>
      </c>
      <c r="AK399" s="60">
        <f>COUNTIFS(配置清单!G:G,G399,配置清单!H:H,"TPM",配置清单!N:N,"在岗",配置清单!P:P,"&lt;&gt;暂不胜任")+COUNTIFS(配置清单!G:G,G399,配置清单!H:H,"TC",配置清单!N:N,"在岗",配置清单!P:P,"&lt;&gt;暂不胜任")</f>
        <v>0</v>
      </c>
      <c r="AL399" s="61">
        <f t="shared" ref="AL399:AL462" si="324">IF(Q399=0,"NA",IF(AK399&gt;=Q399,1,IF(AI399=0,0,AK399/AI399)))</f>
        <v>0</v>
      </c>
      <c r="AM399" s="60">
        <f>COUNTIFS(配置清单!G:G,G399,配置清单!H:H,"TSE",配置清单!N:N,"在岗")</f>
        <v>0</v>
      </c>
      <c r="AN399" s="61" t="str">
        <f t="shared" ref="AN399:AN462" si="325">IF(R399=0,"NA",IF(AM399&gt;=R399,1,AM399/R399))</f>
        <v>NA</v>
      </c>
      <c r="AO399" s="60">
        <f>COUNTIFS(配置清单!G:G,G399,配置清单!H:H,"TSE",配置清单!N:N,"在岗",配置清单!P:P,"&lt;&gt;暂不胜任")</f>
        <v>0</v>
      </c>
      <c r="AP399" s="61" t="str">
        <f t="shared" ref="AP399:AP462" si="326">IF(R399=0,"NA",IF(AO399&gt;=R399,1,IF(AM399=0,0,AO399/AM399)))</f>
        <v>NA</v>
      </c>
      <c r="AQ399" s="60">
        <f>COUNTIFS(配置清单!$G:$G,G399,配置清单!H:H,"QA",配置清单!N:N,"在岗")</f>
        <v>1</v>
      </c>
      <c r="AR399" s="61">
        <f t="shared" ref="AR399:AR462" si="327">IF(S399=0,"NA",IF(AQ399&gt;=S399,1,AQ399/S399))</f>
        <v>1</v>
      </c>
      <c r="AS399" s="60">
        <f>COUNTIFS(配置清单!$G:$G,G399,配置清单!$H:$H,"QA",配置清单!$N:$N,"在岗",配置清单!$P:$P,"&lt;&gt;暂不胜任")</f>
        <v>1</v>
      </c>
      <c r="AT399" s="61">
        <f t="shared" ref="AT399:AT462" si="328">IF(S399=0,"NA",IF(AS399&gt;=S399,1,IF(AQ399=0,0,AS399/AQ399)))</f>
        <v>1</v>
      </c>
      <c r="AU399" s="60">
        <f>COUNTIFS(配置清单!G:G,规划及评估!G399,配置清单!H:H,"BA",配置清单!N:N,"在岗")</f>
        <v>0</v>
      </c>
      <c r="AV399" s="61" t="str">
        <f t="shared" ref="AV399:AV462" si="329">IF(T399=0,"NA",IF(AU399&gt;=T399,1,AU399/T399))</f>
        <v>NA</v>
      </c>
      <c r="AW399" s="60">
        <f>COUNTIFS(配置清单!G:G,G399,配置清单!H:H,"BA",配置清单!N:N,"在岗",配置清单!P:P,"&lt;&gt;暂不胜任")</f>
        <v>0</v>
      </c>
      <c r="AX399" s="61" t="str">
        <f t="shared" ref="AX399:AX462" si="330">IF(T399=0,"NA",IF(AW399&gt;=T399,1,IF(AU399=0,0,AW399/AU399)))</f>
        <v>NA</v>
      </c>
      <c r="AY399" s="60">
        <f>COUNTIFS(配置清单!G:G,规划及评估!G399,配置清单!H:H,"IA",配置清单!N:N,"在岗")</f>
        <v>0</v>
      </c>
      <c r="AZ399" s="61" t="str">
        <f t="shared" ref="AZ399:AZ462" si="331">IF(U399=0,"NA",IF(AY399&gt;=U399,1,AY399/U399))</f>
        <v>NA</v>
      </c>
      <c r="BA399" s="60">
        <f>COUNTIFS(配置清单!G:G,G399,配置清单!H:H,"IA",配置清单!N:N,"在岗",配置清单!P:P,"&lt;&gt;暂不胜任")</f>
        <v>0</v>
      </c>
      <c r="BB399" s="61" t="str">
        <f t="shared" ref="BB399:BB462" si="332">IF(U399=0,"NA",IF(BA399&gt;=U399,1,IF(AY399=0,0,BA399/AY399)))</f>
        <v>NA</v>
      </c>
      <c r="BC399" s="60">
        <f>COUNTIFS(配置清单!G:G,规划及评估!G399,配置清单!H:H,"产品经理",配置清单!N:N,"在岗")</f>
        <v>0</v>
      </c>
      <c r="BD399" s="61" t="str">
        <f t="shared" ref="BD399:BD462" si="333">IF(V399=0,"NA",IF(BC399&gt;=V399,1,BC399/V399))</f>
        <v>NA</v>
      </c>
      <c r="BE399" s="60">
        <f>COUNTIFS(配置清单!G:G,G399,配置清单!H:H,"产品经理",配置清单!N:N,"在岗",配置清单!P:P,"&lt;&gt;暂不胜任")</f>
        <v>0</v>
      </c>
      <c r="BF399" s="61" t="str">
        <f t="shared" ref="BF399:BF462" si="334">IF(V399=0,"NA",IF(BE399&gt;=V399,1,IF(BC399=0,0,BE399/BC399)))</f>
        <v>NA</v>
      </c>
      <c r="BG399" s="63">
        <f t="shared" ref="BG399:BG462" si="335">SUM(N399,O399,P399,Q399,R399,S399,T399,U399,V399)</f>
        <v>5</v>
      </c>
      <c r="BH399" s="64">
        <f t="shared" ref="BH399:BH462" si="336">IF(N399=0,0,W399)+IF(O399=0,0,AA399)+IF(P399=0,0,AE399)+IF(Q399=0,0,AI399)+IF(R399=0,0,AM399)+IF(S399=0,0,AQ399)+IF(T399=0,0,AU399)+IF(U399=0,0,AY399)+IF(V399=0,0,BC399)</f>
        <v>3</v>
      </c>
      <c r="BI399" s="64">
        <f t="shared" ref="BI399:BI462" si="337">IF(W399&gt;=N399,N399,W399)+IF(AA399&gt;=O399,O399,AA399)+IF(AE399&gt;=P399,P399,AE399)+IF(AI399&gt;=Q399,Q399,AI399)+IF(AM399&gt;=R399,R399,AM399)+IF(AQ399&gt;=S399,S399,AQ399)+IF(AU399&gt;=T399,T399,AU399)+IF(AY399&gt;=U399,U399,AY399)+IF(BC399&gt;=V399,V399,BC399)</f>
        <v>3</v>
      </c>
      <c r="BJ399" s="64">
        <f t="shared" ref="BJ399:BJ462" si="338">IF(Y399&gt;=N399,N399,Y399)+IF(AC399&gt;=O399,O399,AC399)+IF(AG399&gt;=P399,P399,AG399)+IF(AK399&gt;=Q399,Q399,AK399)+IF(AO399&gt;=R399,R399,AO399)+IF(AS399&gt;=S399,S399,AS399)+IF(AW399&gt;=T399,T399,AW399)+IF(BA399&gt;=U399,U399,BA399)+IF(BE399&gt;=V399,V399,BE399)</f>
        <v>1</v>
      </c>
      <c r="BK399" s="65">
        <f t="shared" ref="BK399:BK462" si="339">IF(BG399=0,0,BI399/BG399)</f>
        <v>0.6</v>
      </c>
      <c r="BL399" s="66">
        <f t="shared" ref="BL399:BL462" si="340">IF(BI399=0,0,BJ399/BI399)</f>
        <v>0.33333333333333331</v>
      </c>
      <c r="BM399" s="92">
        <f t="shared" ref="BM399:BM462" si="341">IF(W399&gt;=N399,N399,W399)</f>
        <v>1</v>
      </c>
      <c r="BN399" s="92">
        <f t="shared" ref="BN399:BN462" si="342">IF(Y399&gt;=N399,N399,Y399)</f>
        <v>0</v>
      </c>
      <c r="BO399" s="92">
        <f t="shared" ref="BO399:BO462" si="343">IF(AA399&gt;=O399,O399,AA399)</f>
        <v>0</v>
      </c>
      <c r="BP399" s="92">
        <f t="shared" ref="BP399:BP462" si="344">IF(AC399&gt;=O399,O399,AC399)</f>
        <v>0</v>
      </c>
      <c r="BQ399" s="92">
        <f t="shared" ref="BQ399:BQ462" si="345">IF(AE399&gt;=P399,P399,AE399)</f>
        <v>0</v>
      </c>
      <c r="BR399" s="92">
        <f t="shared" ref="BR399:BR462" si="346">IF(AG399&gt;=P399,P399,AG399)</f>
        <v>0</v>
      </c>
      <c r="BS399" s="92">
        <f t="shared" ref="BS399:BS462" si="347">IF(AI399&gt;=Q399,Q399,AI399)</f>
        <v>1</v>
      </c>
      <c r="BT399" s="92">
        <f t="shared" ref="BT399:BT462" si="348">IF(AK399&gt;=Q399,Q399,AK399)</f>
        <v>0</v>
      </c>
      <c r="BU399" s="92">
        <f t="shared" ref="BU399:BU462" si="349">IF(AM399&gt;=R399,R399,AM399)</f>
        <v>0</v>
      </c>
      <c r="BV399" s="92">
        <f t="shared" ref="BV399:BV462" si="350">IF(AO399&gt;=R399,R399,AO399)</f>
        <v>0</v>
      </c>
      <c r="BW399" s="92">
        <f t="shared" ref="BW399:BW462" si="351">IF(AQ399&gt;=S399,S399,AQ399)</f>
        <v>1</v>
      </c>
      <c r="BX399" s="92">
        <f t="shared" ref="BX399:BX462" si="352">IF(AS399&gt;=S399,S399,AS399)</f>
        <v>1</v>
      </c>
      <c r="BY399" s="92">
        <f t="shared" ref="BY399:BY462" si="353">IF(AU399&gt;=T399,T399,AU399)</f>
        <v>0</v>
      </c>
      <c r="BZ399" s="92">
        <f t="shared" ref="BZ399:BZ462" si="354">IF(AW399&gt;=T399,T399,AW399)</f>
        <v>0</v>
      </c>
      <c r="CA399" s="92">
        <f t="shared" ref="CA399:CA462" si="355">IF(AY399&gt;=U399,U399,AY399)</f>
        <v>0</v>
      </c>
      <c r="CB399" s="92">
        <f t="shared" ref="CB399:CB462" si="356">IF(BA399&gt;=U399,U399,BA399)</f>
        <v>0</v>
      </c>
      <c r="CC399" s="92">
        <f t="shared" ref="CC399:CC462" si="357">IF(BC399&gt;=V399,V399,BC399)</f>
        <v>0</v>
      </c>
      <c r="CD399" s="92">
        <f t="shared" ref="CD399:CD462" si="358">IF(BE399&gt;=V399,V399,BE399)</f>
        <v>0</v>
      </c>
    </row>
    <row r="400" spans="1:82" hidden="1">
      <c r="A400" s="34">
        <v>2</v>
      </c>
      <c r="B400" s="34" t="s">
        <v>5148</v>
      </c>
      <c r="C400" s="34" t="s">
        <v>5150</v>
      </c>
      <c r="D400" s="34" t="s">
        <v>217</v>
      </c>
      <c r="E400" s="34" t="s">
        <v>216</v>
      </c>
      <c r="F400" s="34" t="s">
        <v>5941</v>
      </c>
      <c r="G400" s="34" t="s">
        <v>5361</v>
      </c>
      <c r="H400" s="34" t="s">
        <v>7</v>
      </c>
      <c r="I400" s="34" t="s">
        <v>4</v>
      </c>
      <c r="J400" s="34" t="s">
        <v>195</v>
      </c>
      <c r="K400" s="34" t="s">
        <v>34</v>
      </c>
      <c r="M400" s="34" t="s">
        <v>5362</v>
      </c>
      <c r="N400" s="34">
        <v>1</v>
      </c>
      <c r="O400" s="34">
        <v>0</v>
      </c>
      <c r="P400" s="34">
        <v>1</v>
      </c>
      <c r="Q400" s="34">
        <v>1</v>
      </c>
      <c r="R400" s="34">
        <v>0</v>
      </c>
      <c r="S400" s="34">
        <v>1</v>
      </c>
      <c r="T400" s="34">
        <v>0</v>
      </c>
      <c r="U400" s="77">
        <v>0</v>
      </c>
      <c r="V400" s="34">
        <v>0</v>
      </c>
      <c r="W400" s="60">
        <f>COUNTIFS(配置清单!G:G,G400,配置清单!$H:$H,"PM",配置清单!$N:$N,"在岗")</f>
        <v>1</v>
      </c>
      <c r="X400" s="61">
        <f t="shared" si="317"/>
        <v>1</v>
      </c>
      <c r="Y400" s="60">
        <f>COUNTIFS(配置清单!$G:$G,G400,配置清单!$H:$H,"PM",配置清单!$N:$N,"在岗",配置清单!$P:$P,"&lt;&gt;暂不胜任")</f>
        <v>1</v>
      </c>
      <c r="Z400" s="61">
        <f t="shared" si="318"/>
        <v>1</v>
      </c>
      <c r="AA400" s="62">
        <f>COUNTIFS(配置清单!$G:$G,G400,配置清单!$H:$H,"SE",配置清单!$N:$N,"在岗")+COUNTIFS(配置清单!$G:$G,G400,配置清单!$H:$H,"SA",配置清单!$N:$N,"在岗")</f>
        <v>0</v>
      </c>
      <c r="AB400" s="61" t="str">
        <f t="shared" si="319"/>
        <v>NA</v>
      </c>
      <c r="AC400" s="60">
        <f>COUNTIFS(配置清单!$G:$G,G400,配置清单!$H:$H,"SE",配置清单!$N:$N,"在岗",配置清单!$P:$P,"&lt;&gt;暂不胜任")+COUNTIFS(配置清单!$G:$G,G400,配置清单!$H:$H,"SA",配置清单!$N:$N,"在岗",配置清单!$P:$P,"&lt;&gt;暂不胜任")</f>
        <v>0</v>
      </c>
      <c r="AD400" s="61" t="str">
        <f t="shared" si="320"/>
        <v>NA</v>
      </c>
      <c r="AE400" s="60">
        <f>COUNTIFS(配置清单!$G:$G,G400,配置清单!H:H,"MDE",配置清单!N:N,"在岗")</f>
        <v>1</v>
      </c>
      <c r="AF400" s="61">
        <f t="shared" si="321"/>
        <v>1</v>
      </c>
      <c r="AG400" s="60">
        <f>COUNTIFS(配置清单!$G:$G,G400,配置清单!$H:$H,"MDE",配置清单!$N:$N,"在岗",配置清单!$P:$P,"&lt;&gt;暂不胜任")</f>
        <v>1</v>
      </c>
      <c r="AH400" s="61">
        <f t="shared" si="322"/>
        <v>1</v>
      </c>
      <c r="AI400" s="62">
        <f>COUNTIFS(配置清单!G:G,G400,配置清单!H:H,"TPM",配置清单!N:N,"在岗")+COUNTIFS(配置清单!G:G,G400,配置清单!H:H,"TC",配置清单!N:N,"在岗")</f>
        <v>1</v>
      </c>
      <c r="AJ400" s="61">
        <f t="shared" si="323"/>
        <v>1</v>
      </c>
      <c r="AK400" s="60">
        <f>COUNTIFS(配置清单!G:G,G400,配置清单!H:H,"TPM",配置清单!N:N,"在岗",配置清单!P:P,"&lt;&gt;暂不胜任")+COUNTIFS(配置清单!G:G,G400,配置清单!H:H,"TC",配置清单!N:N,"在岗",配置清单!P:P,"&lt;&gt;暂不胜任")</f>
        <v>1</v>
      </c>
      <c r="AL400" s="61">
        <f t="shared" si="324"/>
        <v>1</v>
      </c>
      <c r="AM400" s="60">
        <f>COUNTIFS(配置清单!G:G,G400,配置清单!H:H,"TSE",配置清单!N:N,"在岗")</f>
        <v>0</v>
      </c>
      <c r="AN400" s="61" t="str">
        <f t="shared" si="325"/>
        <v>NA</v>
      </c>
      <c r="AO400" s="60">
        <f>COUNTIFS(配置清单!G:G,G400,配置清单!H:H,"TSE",配置清单!N:N,"在岗",配置清单!P:P,"&lt;&gt;暂不胜任")</f>
        <v>0</v>
      </c>
      <c r="AP400" s="61" t="str">
        <f t="shared" si="326"/>
        <v>NA</v>
      </c>
      <c r="AQ400" s="60">
        <f>COUNTIFS(配置清单!$G:$G,G400,配置清单!H:H,"QA",配置清单!N:N,"在岗")</f>
        <v>1</v>
      </c>
      <c r="AR400" s="61">
        <f t="shared" si="327"/>
        <v>1</v>
      </c>
      <c r="AS400" s="60">
        <f>COUNTIFS(配置清单!$G:$G,G400,配置清单!$H:$H,"QA",配置清单!$N:$N,"在岗",配置清单!$P:$P,"&lt;&gt;暂不胜任")</f>
        <v>1</v>
      </c>
      <c r="AT400" s="61">
        <f t="shared" si="328"/>
        <v>1</v>
      </c>
      <c r="AU400" s="60">
        <f>COUNTIFS(配置清单!G:G,规划及评估!G400,配置清单!H:H,"BA",配置清单!N:N,"在岗")</f>
        <v>0</v>
      </c>
      <c r="AV400" s="61" t="str">
        <f t="shared" si="329"/>
        <v>NA</v>
      </c>
      <c r="AW400" s="60">
        <f>COUNTIFS(配置清单!G:G,G400,配置清单!H:H,"BA",配置清单!N:N,"在岗",配置清单!P:P,"&lt;&gt;暂不胜任")</f>
        <v>0</v>
      </c>
      <c r="AX400" s="61" t="str">
        <f t="shared" si="330"/>
        <v>NA</v>
      </c>
      <c r="AY400" s="60">
        <f>COUNTIFS(配置清单!G:G,规划及评估!G400,配置清单!H:H,"IA",配置清单!N:N,"在岗")</f>
        <v>0</v>
      </c>
      <c r="AZ400" s="61" t="str">
        <f t="shared" si="331"/>
        <v>NA</v>
      </c>
      <c r="BA400" s="60">
        <f>COUNTIFS(配置清单!G:G,G400,配置清单!H:H,"IA",配置清单!N:N,"在岗",配置清单!P:P,"&lt;&gt;暂不胜任")</f>
        <v>0</v>
      </c>
      <c r="BB400" s="61" t="str">
        <f t="shared" si="332"/>
        <v>NA</v>
      </c>
      <c r="BC400" s="60">
        <f>COUNTIFS(配置清单!G:G,规划及评估!G400,配置清单!H:H,"产品经理",配置清单!N:N,"在岗")</f>
        <v>0</v>
      </c>
      <c r="BD400" s="61" t="str">
        <f t="shared" si="333"/>
        <v>NA</v>
      </c>
      <c r="BE400" s="60">
        <f>COUNTIFS(配置清单!G:G,G400,配置清单!H:H,"产品经理",配置清单!N:N,"在岗",配置清单!P:P,"&lt;&gt;暂不胜任")</f>
        <v>0</v>
      </c>
      <c r="BF400" s="61" t="str">
        <f t="shared" si="334"/>
        <v>NA</v>
      </c>
      <c r="BG400" s="63">
        <f t="shared" si="335"/>
        <v>4</v>
      </c>
      <c r="BH400" s="64">
        <f t="shared" si="336"/>
        <v>4</v>
      </c>
      <c r="BI400" s="64">
        <f t="shared" si="337"/>
        <v>4</v>
      </c>
      <c r="BJ400" s="64">
        <f t="shared" si="338"/>
        <v>4</v>
      </c>
      <c r="BK400" s="65">
        <f t="shared" si="339"/>
        <v>1</v>
      </c>
      <c r="BL400" s="66">
        <f t="shared" si="340"/>
        <v>1</v>
      </c>
      <c r="BM400" s="92">
        <f t="shared" si="341"/>
        <v>1</v>
      </c>
      <c r="BN400" s="92">
        <f t="shared" si="342"/>
        <v>1</v>
      </c>
      <c r="BO400" s="92">
        <f t="shared" si="343"/>
        <v>0</v>
      </c>
      <c r="BP400" s="92">
        <f t="shared" si="344"/>
        <v>0</v>
      </c>
      <c r="BQ400" s="92">
        <f t="shared" si="345"/>
        <v>1</v>
      </c>
      <c r="BR400" s="92">
        <f t="shared" si="346"/>
        <v>1</v>
      </c>
      <c r="BS400" s="92">
        <f t="shared" si="347"/>
        <v>1</v>
      </c>
      <c r="BT400" s="92">
        <f t="shared" si="348"/>
        <v>1</v>
      </c>
      <c r="BU400" s="92">
        <f t="shared" si="349"/>
        <v>0</v>
      </c>
      <c r="BV400" s="92">
        <f t="shared" si="350"/>
        <v>0</v>
      </c>
      <c r="BW400" s="92">
        <f t="shared" si="351"/>
        <v>1</v>
      </c>
      <c r="BX400" s="92">
        <f t="shared" si="352"/>
        <v>1</v>
      </c>
      <c r="BY400" s="92">
        <f t="shared" si="353"/>
        <v>0</v>
      </c>
      <c r="BZ400" s="92">
        <f t="shared" si="354"/>
        <v>0</v>
      </c>
      <c r="CA400" s="92">
        <f t="shared" si="355"/>
        <v>0</v>
      </c>
      <c r="CB400" s="92">
        <f t="shared" si="356"/>
        <v>0</v>
      </c>
      <c r="CC400" s="92">
        <f t="shared" si="357"/>
        <v>0</v>
      </c>
      <c r="CD400" s="92">
        <f t="shared" si="358"/>
        <v>0</v>
      </c>
    </row>
    <row r="401" spans="1:82" hidden="1">
      <c r="A401" s="34">
        <v>3</v>
      </c>
      <c r="B401" s="34" t="s">
        <v>5148</v>
      </c>
      <c r="C401" s="34" t="s">
        <v>5150</v>
      </c>
      <c r="D401" s="34" t="s">
        <v>217</v>
      </c>
      <c r="E401" s="34" t="s">
        <v>216</v>
      </c>
      <c r="F401" s="34" t="s">
        <v>5240</v>
      </c>
      <c r="G401" s="34" t="s">
        <v>5557</v>
      </c>
      <c r="H401" s="34" t="s">
        <v>4</v>
      </c>
      <c r="I401" s="34" t="s">
        <v>4</v>
      </c>
      <c r="J401" s="34" t="s">
        <v>34</v>
      </c>
      <c r="K401" s="34" t="s">
        <v>34</v>
      </c>
      <c r="M401" s="34" t="s">
        <v>5241</v>
      </c>
      <c r="N401" s="34">
        <v>2</v>
      </c>
      <c r="O401" s="34">
        <v>0</v>
      </c>
      <c r="P401" s="34">
        <v>0</v>
      </c>
      <c r="Q401" s="34">
        <v>0</v>
      </c>
      <c r="R401" s="34">
        <v>1</v>
      </c>
      <c r="S401" s="34">
        <v>1</v>
      </c>
      <c r="T401" s="34">
        <v>0</v>
      </c>
      <c r="U401" s="77">
        <v>0</v>
      </c>
      <c r="V401" s="34">
        <v>0</v>
      </c>
      <c r="W401" s="60">
        <f>COUNTIFS(配置清单!G:G,G401,配置清单!$H:$H,"PM",配置清单!$N:$N,"在岗")</f>
        <v>2</v>
      </c>
      <c r="X401" s="61">
        <f t="shared" si="317"/>
        <v>1</v>
      </c>
      <c r="Y401" s="60">
        <f>COUNTIFS(配置清单!$G:$G,G401,配置清单!$H:$H,"PM",配置清单!$N:$N,"在岗",配置清单!$P:$P,"&lt;&gt;暂不胜任")</f>
        <v>2</v>
      </c>
      <c r="Z401" s="61">
        <f t="shared" si="318"/>
        <v>1</v>
      </c>
      <c r="AA401" s="62">
        <f>COUNTIFS(配置清单!$G:$G,G401,配置清单!$H:$H,"SE",配置清单!$N:$N,"在岗")+COUNTIFS(配置清单!$G:$G,G401,配置清单!$H:$H,"SA",配置清单!$N:$N,"在岗")</f>
        <v>0</v>
      </c>
      <c r="AB401" s="61" t="str">
        <f t="shared" si="319"/>
        <v>NA</v>
      </c>
      <c r="AC401" s="60">
        <f>COUNTIFS(配置清单!$G:$G,G401,配置清单!$H:$H,"SE",配置清单!$N:$N,"在岗",配置清单!$P:$P,"&lt;&gt;暂不胜任")+COUNTIFS(配置清单!$G:$G,G401,配置清单!$H:$H,"SA",配置清单!$N:$N,"在岗",配置清单!$P:$P,"&lt;&gt;暂不胜任")</f>
        <v>0</v>
      </c>
      <c r="AD401" s="61" t="str">
        <f t="shared" si="320"/>
        <v>NA</v>
      </c>
      <c r="AE401" s="60">
        <f>COUNTIFS(配置清单!$G:$G,G401,配置清单!H:H,"MDE",配置清单!N:N,"在岗")</f>
        <v>0</v>
      </c>
      <c r="AF401" s="61" t="str">
        <f t="shared" si="321"/>
        <v>NA</v>
      </c>
      <c r="AG401" s="60">
        <f>COUNTIFS(配置清单!$G:$G,G401,配置清单!$H:$H,"MDE",配置清单!$N:$N,"在岗",配置清单!$P:$P,"&lt;&gt;暂不胜任")</f>
        <v>0</v>
      </c>
      <c r="AH401" s="61" t="str">
        <f t="shared" si="322"/>
        <v>NA</v>
      </c>
      <c r="AI401" s="62">
        <f>COUNTIFS(配置清单!G:G,G401,配置清单!H:H,"TPM",配置清单!N:N,"在岗")+COUNTIFS(配置清单!G:G,G401,配置清单!H:H,"TC",配置清单!N:N,"在岗")</f>
        <v>0</v>
      </c>
      <c r="AJ401" s="61" t="str">
        <f t="shared" si="323"/>
        <v>NA</v>
      </c>
      <c r="AK401" s="60">
        <f>COUNTIFS(配置清单!G:G,G401,配置清单!H:H,"TPM",配置清单!N:N,"在岗",配置清单!P:P,"&lt;&gt;暂不胜任")+COUNTIFS(配置清单!G:G,G401,配置清单!H:H,"TC",配置清单!N:N,"在岗",配置清单!P:P,"&lt;&gt;暂不胜任")</f>
        <v>0</v>
      </c>
      <c r="AL401" s="61" t="str">
        <f t="shared" si="324"/>
        <v>NA</v>
      </c>
      <c r="AM401" s="60">
        <f>COUNTIFS(配置清单!G:G,G401,配置清单!H:H,"TSE",配置清单!N:N,"在岗")</f>
        <v>1</v>
      </c>
      <c r="AN401" s="61">
        <f t="shared" si="325"/>
        <v>1</v>
      </c>
      <c r="AO401" s="60">
        <f>COUNTIFS(配置清单!G:G,G401,配置清单!H:H,"TSE",配置清单!N:N,"在岗",配置清单!P:P,"&lt;&gt;暂不胜任")</f>
        <v>0</v>
      </c>
      <c r="AP401" s="61">
        <f t="shared" si="326"/>
        <v>0</v>
      </c>
      <c r="AQ401" s="60">
        <f>COUNTIFS(配置清单!$G:$G,G401,配置清单!H:H,"QA",配置清单!N:N,"在岗")</f>
        <v>1</v>
      </c>
      <c r="AR401" s="61">
        <f t="shared" si="327"/>
        <v>1</v>
      </c>
      <c r="AS401" s="60">
        <f>COUNTIFS(配置清单!$G:$G,G401,配置清单!$H:$H,"QA",配置清单!$N:$N,"在岗",配置清单!$P:$P,"&lt;&gt;暂不胜任")</f>
        <v>1</v>
      </c>
      <c r="AT401" s="61">
        <f t="shared" si="328"/>
        <v>1</v>
      </c>
      <c r="AU401" s="60">
        <f>COUNTIFS(配置清单!G:G,规划及评估!G401,配置清单!H:H,"BA",配置清单!N:N,"在岗")</f>
        <v>0</v>
      </c>
      <c r="AV401" s="61" t="str">
        <f t="shared" si="329"/>
        <v>NA</v>
      </c>
      <c r="AW401" s="60">
        <f>COUNTIFS(配置清单!G:G,G401,配置清单!H:H,"BA",配置清单!N:N,"在岗",配置清单!P:P,"&lt;&gt;暂不胜任")</f>
        <v>0</v>
      </c>
      <c r="AX401" s="61" t="str">
        <f t="shared" si="330"/>
        <v>NA</v>
      </c>
      <c r="AY401" s="60">
        <f>COUNTIFS(配置清单!G:G,规划及评估!G401,配置清单!H:H,"IA",配置清单!N:N,"在岗")</f>
        <v>0</v>
      </c>
      <c r="AZ401" s="61" t="str">
        <f t="shared" si="331"/>
        <v>NA</v>
      </c>
      <c r="BA401" s="60">
        <f>COUNTIFS(配置清单!G:G,G401,配置清单!H:H,"IA",配置清单!N:N,"在岗",配置清单!P:P,"&lt;&gt;暂不胜任")</f>
        <v>0</v>
      </c>
      <c r="BB401" s="61" t="str">
        <f t="shared" si="332"/>
        <v>NA</v>
      </c>
      <c r="BC401" s="60">
        <f>COUNTIFS(配置清单!G:G,规划及评估!G401,配置清单!H:H,"产品经理",配置清单!N:N,"在岗")</f>
        <v>0</v>
      </c>
      <c r="BD401" s="61" t="str">
        <f t="shared" si="333"/>
        <v>NA</v>
      </c>
      <c r="BE401" s="60">
        <f>COUNTIFS(配置清单!G:G,G401,配置清单!H:H,"产品经理",配置清单!N:N,"在岗",配置清单!P:P,"&lt;&gt;暂不胜任")</f>
        <v>0</v>
      </c>
      <c r="BF401" s="61" t="str">
        <f t="shared" si="334"/>
        <v>NA</v>
      </c>
      <c r="BG401" s="63">
        <f t="shared" si="335"/>
        <v>4</v>
      </c>
      <c r="BH401" s="64">
        <f t="shared" si="336"/>
        <v>4</v>
      </c>
      <c r="BI401" s="64">
        <f t="shared" si="337"/>
        <v>4</v>
      </c>
      <c r="BJ401" s="64">
        <f t="shared" si="338"/>
        <v>3</v>
      </c>
      <c r="BK401" s="65">
        <f t="shared" si="339"/>
        <v>1</v>
      </c>
      <c r="BL401" s="66">
        <f t="shared" si="340"/>
        <v>0.75</v>
      </c>
      <c r="BM401" s="92">
        <f t="shared" si="341"/>
        <v>2</v>
      </c>
      <c r="BN401" s="92">
        <f t="shared" si="342"/>
        <v>2</v>
      </c>
      <c r="BO401" s="92">
        <f t="shared" si="343"/>
        <v>0</v>
      </c>
      <c r="BP401" s="92">
        <f t="shared" si="344"/>
        <v>0</v>
      </c>
      <c r="BQ401" s="92">
        <f t="shared" si="345"/>
        <v>0</v>
      </c>
      <c r="BR401" s="92">
        <f t="shared" si="346"/>
        <v>0</v>
      </c>
      <c r="BS401" s="92">
        <f t="shared" si="347"/>
        <v>0</v>
      </c>
      <c r="BT401" s="92">
        <f t="shared" si="348"/>
        <v>0</v>
      </c>
      <c r="BU401" s="92">
        <f t="shared" si="349"/>
        <v>1</v>
      </c>
      <c r="BV401" s="92">
        <f t="shared" si="350"/>
        <v>0</v>
      </c>
      <c r="BW401" s="92">
        <f t="shared" si="351"/>
        <v>1</v>
      </c>
      <c r="BX401" s="92">
        <f t="shared" si="352"/>
        <v>1</v>
      </c>
      <c r="BY401" s="92">
        <f t="shared" si="353"/>
        <v>0</v>
      </c>
      <c r="BZ401" s="92">
        <f t="shared" si="354"/>
        <v>0</v>
      </c>
      <c r="CA401" s="92">
        <f t="shared" si="355"/>
        <v>0</v>
      </c>
      <c r="CB401" s="92">
        <f t="shared" si="356"/>
        <v>0</v>
      </c>
      <c r="CC401" s="92">
        <f t="shared" si="357"/>
        <v>0</v>
      </c>
      <c r="CD401" s="92">
        <f t="shared" si="358"/>
        <v>0</v>
      </c>
    </row>
    <row r="402" spans="1:82" hidden="1">
      <c r="A402" s="34">
        <v>4</v>
      </c>
      <c r="B402" s="34" t="s">
        <v>5148</v>
      </c>
      <c r="C402" s="34" t="s">
        <v>5150</v>
      </c>
      <c r="D402" s="34" t="s">
        <v>217</v>
      </c>
      <c r="E402" s="34" t="s">
        <v>216</v>
      </c>
      <c r="F402" s="34" t="s">
        <v>5252</v>
      </c>
      <c r="G402" s="34" t="s">
        <v>5707</v>
      </c>
      <c r="H402" s="34" t="s">
        <v>4</v>
      </c>
      <c r="I402" s="34" t="s">
        <v>4</v>
      </c>
      <c r="J402" s="34" t="s">
        <v>34</v>
      </c>
      <c r="K402" s="34" t="s">
        <v>34</v>
      </c>
      <c r="N402" s="34">
        <v>1</v>
      </c>
      <c r="O402" s="34">
        <v>0</v>
      </c>
      <c r="P402" s="34">
        <v>2</v>
      </c>
      <c r="Q402" s="34">
        <v>2</v>
      </c>
      <c r="R402" s="34">
        <v>0</v>
      </c>
      <c r="S402" s="34">
        <v>1</v>
      </c>
      <c r="T402" s="34">
        <v>0</v>
      </c>
      <c r="U402" s="77">
        <v>0</v>
      </c>
      <c r="V402" s="34">
        <v>0</v>
      </c>
      <c r="W402" s="60">
        <f>COUNTIFS(配置清单!G:G,G402,配置清单!$H:$H,"PM",配置清单!$N:$N,"在岗")</f>
        <v>1</v>
      </c>
      <c r="X402" s="61">
        <f t="shared" si="317"/>
        <v>1</v>
      </c>
      <c r="Y402" s="60">
        <f>COUNTIFS(配置清单!$G:$G,G402,配置清单!$H:$H,"PM",配置清单!$N:$N,"在岗",配置清单!$P:$P,"&lt;&gt;暂不胜任")</f>
        <v>1</v>
      </c>
      <c r="Z402" s="61">
        <f t="shared" si="318"/>
        <v>1</v>
      </c>
      <c r="AA402" s="62">
        <f>COUNTIFS(配置清单!$G:$G,G402,配置清单!$H:$H,"SE",配置清单!$N:$N,"在岗")+COUNTIFS(配置清单!$G:$G,G402,配置清单!$H:$H,"SA",配置清单!$N:$N,"在岗")</f>
        <v>0</v>
      </c>
      <c r="AB402" s="61" t="str">
        <f t="shared" si="319"/>
        <v>NA</v>
      </c>
      <c r="AC402" s="60">
        <f>COUNTIFS(配置清单!$G:$G,G402,配置清单!$H:$H,"SE",配置清单!$N:$N,"在岗",配置清单!$P:$P,"&lt;&gt;暂不胜任")+COUNTIFS(配置清单!$G:$G,G402,配置清单!$H:$H,"SA",配置清单!$N:$N,"在岗",配置清单!$P:$P,"&lt;&gt;暂不胜任")</f>
        <v>0</v>
      </c>
      <c r="AD402" s="61" t="str">
        <f t="shared" si="320"/>
        <v>NA</v>
      </c>
      <c r="AE402" s="60">
        <f>COUNTIFS(配置清单!$G:$G,G402,配置清单!H:H,"MDE",配置清单!N:N,"在岗")</f>
        <v>2</v>
      </c>
      <c r="AF402" s="61">
        <f t="shared" si="321"/>
        <v>1</v>
      </c>
      <c r="AG402" s="60">
        <f>COUNTIFS(配置清单!$G:$G,G402,配置清单!$H:$H,"MDE",配置清单!$N:$N,"在岗",配置清单!$P:$P,"&lt;&gt;暂不胜任")</f>
        <v>1</v>
      </c>
      <c r="AH402" s="61">
        <f t="shared" si="322"/>
        <v>0.5</v>
      </c>
      <c r="AI402" s="62">
        <f>COUNTIFS(配置清单!G:G,G402,配置清单!H:H,"TPM",配置清单!N:N,"在岗")+COUNTIFS(配置清单!G:G,G402,配置清单!H:H,"TC",配置清单!N:N,"在岗")</f>
        <v>2</v>
      </c>
      <c r="AJ402" s="61">
        <f t="shared" si="323"/>
        <v>1</v>
      </c>
      <c r="AK402" s="60">
        <f>COUNTIFS(配置清单!G:G,G402,配置清单!H:H,"TPM",配置清单!N:N,"在岗",配置清单!P:P,"&lt;&gt;暂不胜任")+COUNTIFS(配置清单!G:G,G402,配置清单!H:H,"TC",配置清单!N:N,"在岗",配置清单!P:P,"&lt;&gt;暂不胜任")</f>
        <v>0</v>
      </c>
      <c r="AL402" s="61">
        <f t="shared" si="324"/>
        <v>0</v>
      </c>
      <c r="AM402" s="60">
        <f>COUNTIFS(配置清单!G:G,G402,配置清单!H:H,"TSE",配置清单!N:N,"在岗")</f>
        <v>0</v>
      </c>
      <c r="AN402" s="61" t="str">
        <f t="shared" si="325"/>
        <v>NA</v>
      </c>
      <c r="AO402" s="60">
        <f>COUNTIFS(配置清单!G:G,G402,配置清单!H:H,"TSE",配置清单!N:N,"在岗",配置清单!P:P,"&lt;&gt;暂不胜任")</f>
        <v>0</v>
      </c>
      <c r="AP402" s="61" t="str">
        <f t="shared" si="326"/>
        <v>NA</v>
      </c>
      <c r="AQ402" s="60">
        <f>COUNTIFS(配置清单!$G:$G,G402,配置清单!H:H,"QA",配置清单!N:N,"在岗")</f>
        <v>1</v>
      </c>
      <c r="AR402" s="61">
        <f t="shared" si="327"/>
        <v>1</v>
      </c>
      <c r="AS402" s="60">
        <f>COUNTIFS(配置清单!$G:$G,G402,配置清单!$H:$H,"QA",配置清单!$N:$N,"在岗",配置清单!$P:$P,"&lt;&gt;暂不胜任")</f>
        <v>1</v>
      </c>
      <c r="AT402" s="61">
        <f t="shared" si="328"/>
        <v>1</v>
      </c>
      <c r="AU402" s="60">
        <f>COUNTIFS(配置清单!G:G,规划及评估!G402,配置清单!H:H,"BA",配置清单!N:N,"在岗")</f>
        <v>0</v>
      </c>
      <c r="AV402" s="61" t="str">
        <f t="shared" si="329"/>
        <v>NA</v>
      </c>
      <c r="AW402" s="60">
        <f>COUNTIFS(配置清单!G:G,G402,配置清单!H:H,"BA",配置清单!N:N,"在岗",配置清单!P:P,"&lt;&gt;暂不胜任")</f>
        <v>0</v>
      </c>
      <c r="AX402" s="61" t="str">
        <f t="shared" si="330"/>
        <v>NA</v>
      </c>
      <c r="AY402" s="60">
        <f>COUNTIFS(配置清单!G:G,规划及评估!G402,配置清单!H:H,"IA",配置清单!N:N,"在岗")</f>
        <v>0</v>
      </c>
      <c r="AZ402" s="61" t="str">
        <f t="shared" si="331"/>
        <v>NA</v>
      </c>
      <c r="BA402" s="60">
        <f>COUNTIFS(配置清单!G:G,G402,配置清单!H:H,"IA",配置清单!N:N,"在岗",配置清单!P:P,"&lt;&gt;暂不胜任")</f>
        <v>0</v>
      </c>
      <c r="BB402" s="61" t="str">
        <f t="shared" si="332"/>
        <v>NA</v>
      </c>
      <c r="BC402" s="60">
        <f>COUNTIFS(配置清单!G:G,规划及评估!G402,配置清单!H:H,"产品经理",配置清单!N:N,"在岗")</f>
        <v>0</v>
      </c>
      <c r="BD402" s="61" t="str">
        <f t="shared" si="333"/>
        <v>NA</v>
      </c>
      <c r="BE402" s="60">
        <f>COUNTIFS(配置清单!G:G,G402,配置清单!H:H,"产品经理",配置清单!N:N,"在岗",配置清单!P:P,"&lt;&gt;暂不胜任")</f>
        <v>0</v>
      </c>
      <c r="BF402" s="61" t="str">
        <f t="shared" si="334"/>
        <v>NA</v>
      </c>
      <c r="BG402" s="63">
        <f t="shared" si="335"/>
        <v>6</v>
      </c>
      <c r="BH402" s="64">
        <f t="shared" si="336"/>
        <v>6</v>
      </c>
      <c r="BI402" s="64">
        <f t="shared" si="337"/>
        <v>6</v>
      </c>
      <c r="BJ402" s="64">
        <f t="shared" si="338"/>
        <v>3</v>
      </c>
      <c r="BK402" s="65">
        <f t="shared" si="339"/>
        <v>1</v>
      </c>
      <c r="BL402" s="66">
        <f t="shared" si="340"/>
        <v>0.5</v>
      </c>
      <c r="BM402" s="92">
        <f t="shared" si="341"/>
        <v>1</v>
      </c>
      <c r="BN402" s="92">
        <f t="shared" si="342"/>
        <v>1</v>
      </c>
      <c r="BO402" s="92">
        <f t="shared" si="343"/>
        <v>0</v>
      </c>
      <c r="BP402" s="92">
        <f t="shared" si="344"/>
        <v>0</v>
      </c>
      <c r="BQ402" s="92">
        <f t="shared" si="345"/>
        <v>2</v>
      </c>
      <c r="BR402" s="92">
        <f t="shared" si="346"/>
        <v>1</v>
      </c>
      <c r="BS402" s="92">
        <f t="shared" si="347"/>
        <v>2</v>
      </c>
      <c r="BT402" s="92">
        <f t="shared" si="348"/>
        <v>0</v>
      </c>
      <c r="BU402" s="92">
        <f t="shared" si="349"/>
        <v>0</v>
      </c>
      <c r="BV402" s="92">
        <f t="shared" si="350"/>
        <v>0</v>
      </c>
      <c r="BW402" s="92">
        <f t="shared" si="351"/>
        <v>1</v>
      </c>
      <c r="BX402" s="92">
        <f t="shared" si="352"/>
        <v>1</v>
      </c>
      <c r="BY402" s="92">
        <f t="shared" si="353"/>
        <v>0</v>
      </c>
      <c r="BZ402" s="92">
        <f t="shared" si="354"/>
        <v>0</v>
      </c>
      <c r="CA402" s="92">
        <f t="shared" si="355"/>
        <v>0</v>
      </c>
      <c r="CB402" s="92">
        <f t="shared" si="356"/>
        <v>0</v>
      </c>
      <c r="CC402" s="92">
        <f t="shared" si="357"/>
        <v>0</v>
      </c>
      <c r="CD402" s="92">
        <f t="shared" si="358"/>
        <v>0</v>
      </c>
    </row>
    <row r="403" spans="1:82" hidden="1">
      <c r="A403" s="34">
        <v>5</v>
      </c>
      <c r="B403" s="34" t="s">
        <v>5148</v>
      </c>
      <c r="C403" s="34" t="s">
        <v>5150</v>
      </c>
      <c r="D403" s="34" t="s">
        <v>2153</v>
      </c>
      <c r="E403" s="34" t="s">
        <v>5197</v>
      </c>
      <c r="F403" s="34" t="s">
        <v>5341</v>
      </c>
      <c r="G403" s="34" t="s">
        <v>5342</v>
      </c>
      <c r="H403" s="34" t="s">
        <v>7</v>
      </c>
      <c r="I403" s="34" t="s">
        <v>4</v>
      </c>
      <c r="J403" s="34" t="s">
        <v>34</v>
      </c>
      <c r="K403" s="34" t="s">
        <v>34</v>
      </c>
      <c r="N403" s="34">
        <v>1</v>
      </c>
      <c r="O403" s="34">
        <v>0</v>
      </c>
      <c r="P403" s="34">
        <v>0</v>
      </c>
      <c r="Q403" s="34">
        <v>0</v>
      </c>
      <c r="R403" s="34">
        <v>0</v>
      </c>
      <c r="S403" s="34">
        <v>0</v>
      </c>
      <c r="T403" s="34">
        <v>0</v>
      </c>
      <c r="U403" s="77">
        <v>0</v>
      </c>
      <c r="V403" s="34">
        <v>0</v>
      </c>
      <c r="W403" s="60">
        <f>COUNTIFS(配置清单!G:G,G403,配置清单!$H:$H,"PM",配置清单!$N:$N,"在岗")</f>
        <v>1</v>
      </c>
      <c r="X403" s="61">
        <f t="shared" si="317"/>
        <v>1</v>
      </c>
      <c r="Y403" s="60">
        <f>COUNTIFS(配置清单!$G:$G,G403,配置清单!$H:$H,"PM",配置清单!$N:$N,"在岗",配置清单!$P:$P,"&lt;&gt;暂不胜任")</f>
        <v>0</v>
      </c>
      <c r="Z403" s="61">
        <f t="shared" si="318"/>
        <v>0</v>
      </c>
      <c r="AA403" s="62">
        <f>COUNTIFS(配置清单!$G:$G,G403,配置清单!$H:$H,"SE",配置清单!$N:$N,"在岗")+COUNTIFS(配置清单!$G:$G,G403,配置清单!$H:$H,"SA",配置清单!$N:$N,"在岗")</f>
        <v>0</v>
      </c>
      <c r="AB403" s="61" t="str">
        <f t="shared" si="319"/>
        <v>NA</v>
      </c>
      <c r="AC403" s="60">
        <f>COUNTIFS(配置清单!$G:$G,G403,配置清单!$H:$H,"SE",配置清单!$N:$N,"在岗",配置清单!$P:$P,"&lt;&gt;暂不胜任")+COUNTIFS(配置清单!$G:$G,G403,配置清单!$H:$H,"SA",配置清单!$N:$N,"在岗",配置清单!$P:$P,"&lt;&gt;暂不胜任")</f>
        <v>0</v>
      </c>
      <c r="AD403" s="61" t="str">
        <f t="shared" si="320"/>
        <v>NA</v>
      </c>
      <c r="AE403" s="60">
        <f>COUNTIFS(配置清单!$G:$G,G403,配置清单!H:H,"MDE",配置清单!N:N,"在岗")</f>
        <v>0</v>
      </c>
      <c r="AF403" s="61" t="str">
        <f t="shared" si="321"/>
        <v>NA</v>
      </c>
      <c r="AG403" s="60">
        <f>COUNTIFS(配置清单!$G:$G,G403,配置清单!$H:$H,"MDE",配置清单!$N:$N,"在岗",配置清单!$P:$P,"&lt;&gt;暂不胜任")</f>
        <v>0</v>
      </c>
      <c r="AH403" s="61" t="str">
        <f t="shared" si="322"/>
        <v>NA</v>
      </c>
      <c r="AI403" s="62">
        <f>COUNTIFS(配置清单!G:G,G403,配置清单!H:H,"TPM",配置清单!N:N,"在岗")+COUNTIFS(配置清单!G:G,G403,配置清单!H:H,"TC",配置清单!N:N,"在岗")</f>
        <v>0</v>
      </c>
      <c r="AJ403" s="61" t="str">
        <f t="shared" si="323"/>
        <v>NA</v>
      </c>
      <c r="AK403" s="60">
        <f>COUNTIFS(配置清单!G:G,G403,配置清单!H:H,"TPM",配置清单!N:N,"在岗",配置清单!P:P,"&lt;&gt;暂不胜任")+COUNTIFS(配置清单!G:G,G403,配置清单!H:H,"TC",配置清单!N:N,"在岗",配置清单!P:P,"&lt;&gt;暂不胜任")</f>
        <v>0</v>
      </c>
      <c r="AL403" s="61" t="str">
        <f t="shared" si="324"/>
        <v>NA</v>
      </c>
      <c r="AM403" s="60">
        <f>COUNTIFS(配置清单!G:G,G403,配置清单!H:H,"TSE",配置清单!N:N,"在岗")</f>
        <v>0</v>
      </c>
      <c r="AN403" s="61" t="str">
        <f t="shared" si="325"/>
        <v>NA</v>
      </c>
      <c r="AO403" s="60">
        <f>COUNTIFS(配置清单!G:G,G403,配置清单!H:H,"TSE",配置清单!N:N,"在岗",配置清单!P:P,"&lt;&gt;暂不胜任")</f>
        <v>0</v>
      </c>
      <c r="AP403" s="61" t="str">
        <f t="shared" si="326"/>
        <v>NA</v>
      </c>
      <c r="AQ403" s="60">
        <f>COUNTIFS(配置清单!$G:$G,G403,配置清单!H:H,"QA",配置清单!N:N,"在岗")</f>
        <v>0</v>
      </c>
      <c r="AR403" s="61" t="str">
        <f t="shared" si="327"/>
        <v>NA</v>
      </c>
      <c r="AS403" s="60">
        <f>COUNTIFS(配置清单!$G:$G,G403,配置清单!$H:$H,"QA",配置清单!$N:$N,"在岗",配置清单!$P:$P,"&lt;&gt;暂不胜任")</f>
        <v>0</v>
      </c>
      <c r="AT403" s="61" t="str">
        <f t="shared" si="328"/>
        <v>NA</v>
      </c>
      <c r="AU403" s="60">
        <f>COUNTIFS(配置清单!G:G,规划及评估!G403,配置清单!H:H,"BA",配置清单!N:N,"在岗")</f>
        <v>0</v>
      </c>
      <c r="AV403" s="61" t="str">
        <f t="shared" si="329"/>
        <v>NA</v>
      </c>
      <c r="AW403" s="60">
        <f>COUNTIFS(配置清单!G:G,G403,配置清单!H:H,"BA",配置清单!N:N,"在岗",配置清单!P:P,"&lt;&gt;暂不胜任")</f>
        <v>0</v>
      </c>
      <c r="AX403" s="61" t="str">
        <f t="shared" si="330"/>
        <v>NA</v>
      </c>
      <c r="AY403" s="60">
        <f>COUNTIFS(配置清单!G:G,规划及评估!G403,配置清单!H:H,"IA",配置清单!N:N,"在岗")</f>
        <v>0</v>
      </c>
      <c r="AZ403" s="61" t="str">
        <f t="shared" si="331"/>
        <v>NA</v>
      </c>
      <c r="BA403" s="60">
        <f>COUNTIFS(配置清单!G:G,G403,配置清单!H:H,"IA",配置清单!N:N,"在岗",配置清单!P:P,"&lt;&gt;暂不胜任")</f>
        <v>0</v>
      </c>
      <c r="BB403" s="61" t="str">
        <f t="shared" si="332"/>
        <v>NA</v>
      </c>
      <c r="BC403" s="60">
        <f>COUNTIFS(配置清单!G:G,规划及评估!G403,配置清单!H:H,"产品经理",配置清单!N:N,"在岗")</f>
        <v>0</v>
      </c>
      <c r="BD403" s="61" t="str">
        <f t="shared" si="333"/>
        <v>NA</v>
      </c>
      <c r="BE403" s="60">
        <f>COUNTIFS(配置清单!G:G,G403,配置清单!H:H,"产品经理",配置清单!N:N,"在岗",配置清单!P:P,"&lt;&gt;暂不胜任")</f>
        <v>0</v>
      </c>
      <c r="BF403" s="61" t="str">
        <f t="shared" si="334"/>
        <v>NA</v>
      </c>
      <c r="BG403" s="63">
        <f t="shared" si="335"/>
        <v>1</v>
      </c>
      <c r="BH403" s="64">
        <f t="shared" si="336"/>
        <v>1</v>
      </c>
      <c r="BI403" s="64">
        <f t="shared" si="337"/>
        <v>1</v>
      </c>
      <c r="BJ403" s="64">
        <f t="shared" si="338"/>
        <v>0</v>
      </c>
      <c r="BK403" s="65">
        <f t="shared" si="339"/>
        <v>1</v>
      </c>
      <c r="BL403" s="66">
        <f t="shared" si="340"/>
        <v>0</v>
      </c>
      <c r="BM403" s="92">
        <f t="shared" si="341"/>
        <v>1</v>
      </c>
      <c r="BN403" s="92">
        <f t="shared" si="342"/>
        <v>0</v>
      </c>
      <c r="BO403" s="92">
        <f t="shared" si="343"/>
        <v>0</v>
      </c>
      <c r="BP403" s="92">
        <f t="shared" si="344"/>
        <v>0</v>
      </c>
      <c r="BQ403" s="92">
        <f t="shared" si="345"/>
        <v>0</v>
      </c>
      <c r="BR403" s="92">
        <f t="shared" si="346"/>
        <v>0</v>
      </c>
      <c r="BS403" s="92">
        <f t="shared" si="347"/>
        <v>0</v>
      </c>
      <c r="BT403" s="92">
        <f t="shared" si="348"/>
        <v>0</v>
      </c>
      <c r="BU403" s="92">
        <f t="shared" si="349"/>
        <v>0</v>
      </c>
      <c r="BV403" s="92">
        <f t="shared" si="350"/>
        <v>0</v>
      </c>
      <c r="BW403" s="92">
        <f t="shared" si="351"/>
        <v>0</v>
      </c>
      <c r="BX403" s="92">
        <f t="shared" si="352"/>
        <v>0</v>
      </c>
      <c r="BY403" s="92">
        <f t="shared" si="353"/>
        <v>0</v>
      </c>
      <c r="BZ403" s="92">
        <f t="shared" si="354"/>
        <v>0</v>
      </c>
      <c r="CA403" s="92">
        <f t="shared" si="355"/>
        <v>0</v>
      </c>
      <c r="CB403" s="92">
        <f t="shared" si="356"/>
        <v>0</v>
      </c>
      <c r="CC403" s="92">
        <f t="shared" si="357"/>
        <v>0</v>
      </c>
      <c r="CD403" s="92">
        <f t="shared" si="358"/>
        <v>0</v>
      </c>
    </row>
    <row r="404" spans="1:82" hidden="1">
      <c r="A404" s="34">
        <v>6</v>
      </c>
      <c r="B404" s="34" t="s">
        <v>5148</v>
      </c>
      <c r="C404" s="34" t="s">
        <v>5150</v>
      </c>
      <c r="D404" s="34" t="s">
        <v>217</v>
      </c>
      <c r="E404" s="34" t="s">
        <v>216</v>
      </c>
      <c r="F404" s="34" t="s">
        <v>5487</v>
      </c>
      <c r="G404" s="34" t="s">
        <v>5488</v>
      </c>
      <c r="H404" s="34" t="s">
        <v>7</v>
      </c>
      <c r="I404" s="34" t="s">
        <v>7</v>
      </c>
      <c r="J404" s="34" t="s">
        <v>195</v>
      </c>
      <c r="K404" s="34" t="s">
        <v>34</v>
      </c>
      <c r="N404" s="34">
        <v>1</v>
      </c>
      <c r="O404" s="34">
        <v>0</v>
      </c>
      <c r="P404" s="34">
        <v>0</v>
      </c>
      <c r="Q404" s="34">
        <v>1</v>
      </c>
      <c r="R404" s="34">
        <v>0</v>
      </c>
      <c r="S404" s="34">
        <v>0</v>
      </c>
      <c r="T404" s="34">
        <v>0</v>
      </c>
      <c r="U404" s="77">
        <v>0</v>
      </c>
      <c r="V404" s="34">
        <v>0</v>
      </c>
      <c r="W404" s="60">
        <f>COUNTIFS(配置清单!G:G,G404,配置清单!$H:$H,"PM",配置清单!$N:$N,"在岗")</f>
        <v>1</v>
      </c>
      <c r="X404" s="61">
        <f t="shared" si="317"/>
        <v>1</v>
      </c>
      <c r="Y404" s="60">
        <f>COUNTIFS(配置清单!$G:$G,G404,配置清单!$H:$H,"PM",配置清单!$N:$N,"在岗",配置清单!$P:$P,"&lt;&gt;暂不胜任")</f>
        <v>0</v>
      </c>
      <c r="Z404" s="61">
        <f t="shared" si="318"/>
        <v>0</v>
      </c>
      <c r="AA404" s="62">
        <f>COUNTIFS(配置清单!$G:$G,G404,配置清单!$H:$H,"SE",配置清单!$N:$N,"在岗")+COUNTIFS(配置清单!$G:$G,G404,配置清单!$H:$H,"SA",配置清单!$N:$N,"在岗")</f>
        <v>0</v>
      </c>
      <c r="AB404" s="61" t="str">
        <f t="shared" si="319"/>
        <v>NA</v>
      </c>
      <c r="AC404" s="60">
        <f>COUNTIFS(配置清单!$G:$G,G404,配置清单!$H:$H,"SE",配置清单!$N:$N,"在岗",配置清单!$P:$P,"&lt;&gt;暂不胜任")+COUNTIFS(配置清单!$G:$G,G404,配置清单!$H:$H,"SA",配置清单!$N:$N,"在岗",配置清单!$P:$P,"&lt;&gt;暂不胜任")</f>
        <v>0</v>
      </c>
      <c r="AD404" s="61" t="str">
        <f t="shared" si="320"/>
        <v>NA</v>
      </c>
      <c r="AE404" s="60">
        <f>COUNTIFS(配置清单!$G:$G,G404,配置清单!H:H,"MDE",配置清单!N:N,"在岗")</f>
        <v>0</v>
      </c>
      <c r="AF404" s="61" t="str">
        <f t="shared" si="321"/>
        <v>NA</v>
      </c>
      <c r="AG404" s="60">
        <f>COUNTIFS(配置清单!$G:$G,G404,配置清单!$H:$H,"MDE",配置清单!$N:$N,"在岗",配置清单!$P:$P,"&lt;&gt;暂不胜任")</f>
        <v>0</v>
      </c>
      <c r="AH404" s="61" t="str">
        <f t="shared" si="322"/>
        <v>NA</v>
      </c>
      <c r="AI404" s="62">
        <f>COUNTIFS(配置清单!G:G,G404,配置清单!H:H,"TPM",配置清单!N:N,"在岗")+COUNTIFS(配置清单!G:G,G404,配置清单!H:H,"TC",配置清单!N:N,"在岗")</f>
        <v>1</v>
      </c>
      <c r="AJ404" s="61">
        <f t="shared" si="323"/>
        <v>1</v>
      </c>
      <c r="AK404" s="60">
        <f>COUNTIFS(配置清单!G:G,G404,配置清单!H:H,"TPM",配置清单!N:N,"在岗",配置清单!P:P,"&lt;&gt;暂不胜任")+COUNTIFS(配置清单!G:G,G404,配置清单!H:H,"TC",配置清单!N:N,"在岗",配置清单!P:P,"&lt;&gt;暂不胜任")</f>
        <v>0</v>
      </c>
      <c r="AL404" s="61">
        <f t="shared" si="324"/>
        <v>0</v>
      </c>
      <c r="AM404" s="60">
        <f>COUNTIFS(配置清单!G:G,G404,配置清单!H:H,"TSE",配置清单!N:N,"在岗")</f>
        <v>0</v>
      </c>
      <c r="AN404" s="61" t="str">
        <f t="shared" si="325"/>
        <v>NA</v>
      </c>
      <c r="AO404" s="60">
        <f>COUNTIFS(配置清单!G:G,G404,配置清单!H:H,"TSE",配置清单!N:N,"在岗",配置清单!P:P,"&lt;&gt;暂不胜任")</f>
        <v>0</v>
      </c>
      <c r="AP404" s="61" t="str">
        <f t="shared" si="326"/>
        <v>NA</v>
      </c>
      <c r="AQ404" s="60">
        <f>COUNTIFS(配置清单!$G:$G,G404,配置清单!H:H,"QA",配置清单!N:N,"在岗")</f>
        <v>0</v>
      </c>
      <c r="AR404" s="61" t="str">
        <f t="shared" si="327"/>
        <v>NA</v>
      </c>
      <c r="AS404" s="60">
        <f>COUNTIFS(配置清单!$G:$G,G404,配置清单!$H:$H,"QA",配置清单!$N:$N,"在岗",配置清单!$P:$P,"&lt;&gt;暂不胜任")</f>
        <v>0</v>
      </c>
      <c r="AT404" s="61" t="str">
        <f t="shared" si="328"/>
        <v>NA</v>
      </c>
      <c r="AU404" s="60">
        <f>COUNTIFS(配置清单!G:G,规划及评估!G404,配置清单!H:H,"BA",配置清单!N:N,"在岗")</f>
        <v>0</v>
      </c>
      <c r="AV404" s="61" t="str">
        <f t="shared" si="329"/>
        <v>NA</v>
      </c>
      <c r="AW404" s="60">
        <f>COUNTIFS(配置清单!G:G,G404,配置清单!H:H,"BA",配置清单!N:N,"在岗",配置清单!P:P,"&lt;&gt;暂不胜任")</f>
        <v>0</v>
      </c>
      <c r="AX404" s="61" t="str">
        <f t="shared" si="330"/>
        <v>NA</v>
      </c>
      <c r="AY404" s="60">
        <f>COUNTIFS(配置清单!G:G,规划及评估!G404,配置清单!H:H,"IA",配置清单!N:N,"在岗")</f>
        <v>0</v>
      </c>
      <c r="AZ404" s="61" t="str">
        <f t="shared" si="331"/>
        <v>NA</v>
      </c>
      <c r="BA404" s="60">
        <f>COUNTIFS(配置清单!G:G,G404,配置清单!H:H,"IA",配置清单!N:N,"在岗",配置清单!P:P,"&lt;&gt;暂不胜任")</f>
        <v>0</v>
      </c>
      <c r="BB404" s="61" t="str">
        <f t="shared" si="332"/>
        <v>NA</v>
      </c>
      <c r="BC404" s="60">
        <f>COUNTIFS(配置清单!G:G,规划及评估!G404,配置清单!H:H,"产品经理",配置清单!N:N,"在岗")</f>
        <v>0</v>
      </c>
      <c r="BD404" s="61" t="str">
        <f t="shared" si="333"/>
        <v>NA</v>
      </c>
      <c r="BE404" s="60">
        <f>COUNTIFS(配置清单!G:G,G404,配置清单!H:H,"产品经理",配置清单!N:N,"在岗",配置清单!P:P,"&lt;&gt;暂不胜任")</f>
        <v>0</v>
      </c>
      <c r="BF404" s="61" t="str">
        <f t="shared" si="334"/>
        <v>NA</v>
      </c>
      <c r="BG404" s="63">
        <f t="shared" si="335"/>
        <v>2</v>
      </c>
      <c r="BH404" s="64">
        <f t="shared" si="336"/>
        <v>2</v>
      </c>
      <c r="BI404" s="64">
        <f t="shared" si="337"/>
        <v>2</v>
      </c>
      <c r="BJ404" s="64">
        <f t="shared" si="338"/>
        <v>0</v>
      </c>
      <c r="BK404" s="65">
        <f t="shared" si="339"/>
        <v>1</v>
      </c>
      <c r="BL404" s="66">
        <f t="shared" si="340"/>
        <v>0</v>
      </c>
      <c r="BM404" s="92">
        <f t="shared" si="341"/>
        <v>1</v>
      </c>
      <c r="BN404" s="92">
        <f t="shared" si="342"/>
        <v>0</v>
      </c>
      <c r="BO404" s="92">
        <f t="shared" si="343"/>
        <v>0</v>
      </c>
      <c r="BP404" s="92">
        <f t="shared" si="344"/>
        <v>0</v>
      </c>
      <c r="BQ404" s="92">
        <f t="shared" si="345"/>
        <v>0</v>
      </c>
      <c r="BR404" s="92">
        <f t="shared" si="346"/>
        <v>0</v>
      </c>
      <c r="BS404" s="92">
        <f t="shared" si="347"/>
        <v>1</v>
      </c>
      <c r="BT404" s="92">
        <f t="shared" si="348"/>
        <v>0</v>
      </c>
      <c r="BU404" s="92">
        <f t="shared" si="349"/>
        <v>0</v>
      </c>
      <c r="BV404" s="92">
        <f t="shared" si="350"/>
        <v>0</v>
      </c>
      <c r="BW404" s="92">
        <f t="shared" si="351"/>
        <v>0</v>
      </c>
      <c r="BX404" s="92">
        <f t="shared" si="352"/>
        <v>0</v>
      </c>
      <c r="BY404" s="92">
        <f t="shared" si="353"/>
        <v>0</v>
      </c>
      <c r="BZ404" s="92">
        <f t="shared" si="354"/>
        <v>0</v>
      </c>
      <c r="CA404" s="92">
        <f t="shared" si="355"/>
        <v>0</v>
      </c>
      <c r="CB404" s="92">
        <f t="shared" si="356"/>
        <v>0</v>
      </c>
      <c r="CC404" s="92">
        <f t="shared" si="357"/>
        <v>0</v>
      </c>
      <c r="CD404" s="92">
        <f t="shared" si="358"/>
        <v>0</v>
      </c>
    </row>
    <row r="405" spans="1:82" hidden="1">
      <c r="A405" s="34">
        <v>7</v>
      </c>
      <c r="B405" s="34" t="s">
        <v>5148</v>
      </c>
      <c r="C405" s="34" t="s">
        <v>5150</v>
      </c>
      <c r="D405" s="34" t="s">
        <v>217</v>
      </c>
      <c r="E405" s="34" t="s">
        <v>216</v>
      </c>
      <c r="F405" s="34" t="s">
        <v>5755</v>
      </c>
      <c r="G405" s="34" t="s">
        <v>5756</v>
      </c>
      <c r="H405" s="34" t="s">
        <v>7</v>
      </c>
      <c r="I405" s="34" t="s">
        <v>7</v>
      </c>
      <c r="J405" s="34" t="s">
        <v>195</v>
      </c>
      <c r="K405" s="34" t="s">
        <v>195</v>
      </c>
      <c r="N405" s="34">
        <v>1</v>
      </c>
      <c r="O405" s="34">
        <v>0</v>
      </c>
      <c r="P405" s="34">
        <v>0</v>
      </c>
      <c r="Q405" s="34">
        <v>0</v>
      </c>
      <c r="R405" s="34">
        <v>0</v>
      </c>
      <c r="S405" s="34">
        <v>0</v>
      </c>
      <c r="T405" s="34">
        <v>0</v>
      </c>
      <c r="U405" s="77">
        <v>0</v>
      </c>
      <c r="V405" s="34">
        <v>0</v>
      </c>
      <c r="W405" s="60">
        <f>COUNTIFS(配置清单!G:G,G405,配置清单!$H:$H,"PM",配置清单!$N:$N,"在岗")</f>
        <v>1</v>
      </c>
      <c r="X405" s="61">
        <f t="shared" si="317"/>
        <v>1</v>
      </c>
      <c r="Y405" s="60">
        <f>COUNTIFS(配置清单!$G:$G,G405,配置清单!$H:$H,"PM",配置清单!$N:$N,"在岗",配置清单!$P:$P,"&lt;&gt;暂不胜任")</f>
        <v>0</v>
      </c>
      <c r="Z405" s="61">
        <f t="shared" si="318"/>
        <v>0</v>
      </c>
      <c r="AA405" s="62">
        <f>COUNTIFS(配置清单!$G:$G,G405,配置清单!$H:$H,"SE",配置清单!$N:$N,"在岗")+COUNTIFS(配置清单!$G:$G,G405,配置清单!$H:$H,"SA",配置清单!$N:$N,"在岗")</f>
        <v>0</v>
      </c>
      <c r="AB405" s="61" t="str">
        <f t="shared" si="319"/>
        <v>NA</v>
      </c>
      <c r="AC405" s="60">
        <f>COUNTIFS(配置清单!$G:$G,G405,配置清单!$H:$H,"SE",配置清单!$N:$N,"在岗",配置清单!$P:$P,"&lt;&gt;暂不胜任")+COUNTIFS(配置清单!$G:$G,G405,配置清单!$H:$H,"SA",配置清单!$N:$N,"在岗",配置清单!$P:$P,"&lt;&gt;暂不胜任")</f>
        <v>0</v>
      </c>
      <c r="AD405" s="61" t="str">
        <f t="shared" si="320"/>
        <v>NA</v>
      </c>
      <c r="AE405" s="60">
        <f>COUNTIFS(配置清单!$G:$G,G405,配置清单!H:H,"MDE",配置清单!N:N,"在岗")</f>
        <v>0</v>
      </c>
      <c r="AF405" s="61" t="str">
        <f t="shared" si="321"/>
        <v>NA</v>
      </c>
      <c r="AG405" s="60">
        <f>COUNTIFS(配置清单!$G:$G,G405,配置清单!$H:$H,"MDE",配置清单!$N:$N,"在岗",配置清单!$P:$P,"&lt;&gt;暂不胜任")</f>
        <v>0</v>
      </c>
      <c r="AH405" s="61" t="str">
        <f t="shared" si="322"/>
        <v>NA</v>
      </c>
      <c r="AI405" s="62">
        <f>COUNTIFS(配置清单!G:G,G405,配置清单!H:H,"TPM",配置清单!N:N,"在岗")+COUNTIFS(配置清单!G:G,G405,配置清单!H:H,"TC",配置清单!N:N,"在岗")</f>
        <v>0</v>
      </c>
      <c r="AJ405" s="61" t="str">
        <f t="shared" si="323"/>
        <v>NA</v>
      </c>
      <c r="AK405" s="60">
        <f>COUNTIFS(配置清单!G:G,G405,配置清单!H:H,"TPM",配置清单!N:N,"在岗",配置清单!P:P,"&lt;&gt;暂不胜任")+COUNTIFS(配置清单!G:G,G405,配置清单!H:H,"TC",配置清单!N:N,"在岗",配置清单!P:P,"&lt;&gt;暂不胜任")</f>
        <v>0</v>
      </c>
      <c r="AL405" s="61" t="str">
        <f t="shared" si="324"/>
        <v>NA</v>
      </c>
      <c r="AM405" s="60">
        <f>COUNTIFS(配置清单!G:G,G405,配置清单!H:H,"TSE",配置清单!N:N,"在岗")</f>
        <v>0</v>
      </c>
      <c r="AN405" s="61" t="str">
        <f t="shared" si="325"/>
        <v>NA</v>
      </c>
      <c r="AO405" s="60">
        <f>COUNTIFS(配置清单!G:G,G405,配置清单!H:H,"TSE",配置清单!N:N,"在岗",配置清单!P:P,"&lt;&gt;暂不胜任")</f>
        <v>0</v>
      </c>
      <c r="AP405" s="61" t="str">
        <f t="shared" si="326"/>
        <v>NA</v>
      </c>
      <c r="AQ405" s="60">
        <f>COUNTIFS(配置清单!$G:$G,G405,配置清单!H:H,"QA",配置清单!N:N,"在岗")</f>
        <v>0</v>
      </c>
      <c r="AR405" s="61" t="str">
        <f t="shared" si="327"/>
        <v>NA</v>
      </c>
      <c r="AS405" s="60">
        <f>COUNTIFS(配置清单!$G:$G,G405,配置清单!$H:$H,"QA",配置清单!$N:$N,"在岗",配置清单!$P:$P,"&lt;&gt;暂不胜任")</f>
        <v>0</v>
      </c>
      <c r="AT405" s="61" t="str">
        <f t="shared" si="328"/>
        <v>NA</v>
      </c>
      <c r="AU405" s="60">
        <f>COUNTIFS(配置清单!G:G,规划及评估!G405,配置清单!H:H,"BA",配置清单!N:N,"在岗")</f>
        <v>0</v>
      </c>
      <c r="AV405" s="61" t="str">
        <f t="shared" si="329"/>
        <v>NA</v>
      </c>
      <c r="AW405" s="60">
        <f>COUNTIFS(配置清单!G:G,G405,配置清单!H:H,"BA",配置清单!N:N,"在岗",配置清单!P:P,"&lt;&gt;暂不胜任")</f>
        <v>0</v>
      </c>
      <c r="AX405" s="61" t="str">
        <f t="shared" si="330"/>
        <v>NA</v>
      </c>
      <c r="AY405" s="60">
        <f>COUNTIFS(配置清单!G:G,规划及评估!G405,配置清单!H:H,"IA",配置清单!N:N,"在岗")</f>
        <v>0</v>
      </c>
      <c r="AZ405" s="61" t="str">
        <f t="shared" si="331"/>
        <v>NA</v>
      </c>
      <c r="BA405" s="60">
        <f>COUNTIFS(配置清单!G:G,G405,配置清单!H:H,"IA",配置清单!N:N,"在岗",配置清单!P:P,"&lt;&gt;暂不胜任")</f>
        <v>0</v>
      </c>
      <c r="BB405" s="61" t="str">
        <f t="shared" si="332"/>
        <v>NA</v>
      </c>
      <c r="BC405" s="60">
        <f>COUNTIFS(配置清单!G:G,规划及评估!G405,配置清单!H:H,"产品经理",配置清单!N:N,"在岗")</f>
        <v>0</v>
      </c>
      <c r="BD405" s="61" t="str">
        <f t="shared" si="333"/>
        <v>NA</v>
      </c>
      <c r="BE405" s="60">
        <f>COUNTIFS(配置清单!G:G,G405,配置清单!H:H,"产品经理",配置清单!N:N,"在岗",配置清单!P:P,"&lt;&gt;暂不胜任")</f>
        <v>0</v>
      </c>
      <c r="BF405" s="61" t="str">
        <f t="shared" si="334"/>
        <v>NA</v>
      </c>
      <c r="BG405" s="63">
        <f t="shared" si="335"/>
        <v>1</v>
      </c>
      <c r="BH405" s="64">
        <f t="shared" si="336"/>
        <v>1</v>
      </c>
      <c r="BI405" s="64">
        <f t="shared" si="337"/>
        <v>1</v>
      </c>
      <c r="BJ405" s="64">
        <f t="shared" si="338"/>
        <v>0</v>
      </c>
      <c r="BK405" s="65">
        <f t="shared" si="339"/>
        <v>1</v>
      </c>
      <c r="BL405" s="66">
        <f t="shared" si="340"/>
        <v>0</v>
      </c>
      <c r="BM405" s="92">
        <f t="shared" si="341"/>
        <v>1</v>
      </c>
      <c r="BN405" s="92">
        <f t="shared" si="342"/>
        <v>0</v>
      </c>
      <c r="BO405" s="92">
        <f t="shared" si="343"/>
        <v>0</v>
      </c>
      <c r="BP405" s="92">
        <f t="shared" si="344"/>
        <v>0</v>
      </c>
      <c r="BQ405" s="92">
        <f t="shared" si="345"/>
        <v>0</v>
      </c>
      <c r="BR405" s="92">
        <f t="shared" si="346"/>
        <v>0</v>
      </c>
      <c r="BS405" s="92">
        <f t="shared" si="347"/>
        <v>0</v>
      </c>
      <c r="BT405" s="92">
        <f t="shared" si="348"/>
        <v>0</v>
      </c>
      <c r="BU405" s="92">
        <f t="shared" si="349"/>
        <v>0</v>
      </c>
      <c r="BV405" s="92">
        <f t="shared" si="350"/>
        <v>0</v>
      </c>
      <c r="BW405" s="92">
        <f t="shared" si="351"/>
        <v>0</v>
      </c>
      <c r="BX405" s="92">
        <f t="shared" si="352"/>
        <v>0</v>
      </c>
      <c r="BY405" s="92">
        <f t="shared" si="353"/>
        <v>0</v>
      </c>
      <c r="BZ405" s="92">
        <f t="shared" si="354"/>
        <v>0</v>
      </c>
      <c r="CA405" s="92">
        <f t="shared" si="355"/>
        <v>0</v>
      </c>
      <c r="CB405" s="92">
        <f t="shared" si="356"/>
        <v>0</v>
      </c>
      <c r="CC405" s="92">
        <f t="shared" si="357"/>
        <v>0</v>
      </c>
      <c r="CD405" s="92">
        <f t="shared" si="358"/>
        <v>0</v>
      </c>
    </row>
    <row r="406" spans="1:82" hidden="1">
      <c r="A406" s="34">
        <v>8</v>
      </c>
      <c r="B406" s="34" t="s">
        <v>5148</v>
      </c>
      <c r="C406" s="34" t="s">
        <v>5150</v>
      </c>
      <c r="D406" s="34" t="s">
        <v>217</v>
      </c>
      <c r="E406" s="34" t="s">
        <v>216</v>
      </c>
      <c r="F406" s="34" t="s">
        <v>4710</v>
      </c>
      <c r="G406" s="34" t="s">
        <v>5317</v>
      </c>
      <c r="H406" s="34" t="s">
        <v>7</v>
      </c>
      <c r="I406" s="34" t="s">
        <v>4</v>
      </c>
      <c r="J406" s="34" t="s">
        <v>34</v>
      </c>
      <c r="K406" s="34" t="s">
        <v>34</v>
      </c>
      <c r="N406" s="34">
        <v>1</v>
      </c>
      <c r="O406" s="34">
        <v>0</v>
      </c>
      <c r="P406" s="34">
        <v>0</v>
      </c>
      <c r="Q406" s="34">
        <v>0</v>
      </c>
      <c r="R406" s="34">
        <v>0</v>
      </c>
      <c r="S406" s="34">
        <v>0</v>
      </c>
      <c r="T406" s="34">
        <v>0</v>
      </c>
      <c r="U406" s="77">
        <v>0</v>
      </c>
      <c r="V406" s="34">
        <v>0</v>
      </c>
      <c r="W406" s="60">
        <f>COUNTIFS(配置清单!G:G,G406,配置清单!$H:$H,"PM",配置清单!$N:$N,"在岗")</f>
        <v>1</v>
      </c>
      <c r="X406" s="61">
        <f t="shared" si="317"/>
        <v>1</v>
      </c>
      <c r="Y406" s="60">
        <f>COUNTIFS(配置清单!$G:$G,G406,配置清单!$H:$H,"PM",配置清单!$N:$N,"在岗",配置清单!$P:$P,"&lt;&gt;暂不胜任")</f>
        <v>0</v>
      </c>
      <c r="Z406" s="61">
        <f t="shared" si="318"/>
        <v>0</v>
      </c>
      <c r="AA406" s="62">
        <f>COUNTIFS(配置清单!$G:$G,G406,配置清单!$H:$H,"SE",配置清单!$N:$N,"在岗")+COUNTIFS(配置清单!$G:$G,G406,配置清单!$H:$H,"SA",配置清单!$N:$N,"在岗")</f>
        <v>0</v>
      </c>
      <c r="AB406" s="61" t="str">
        <f t="shared" si="319"/>
        <v>NA</v>
      </c>
      <c r="AC406" s="60">
        <f>COUNTIFS(配置清单!$G:$G,G406,配置清单!$H:$H,"SE",配置清单!$N:$N,"在岗",配置清单!$P:$P,"&lt;&gt;暂不胜任")+COUNTIFS(配置清单!$G:$G,G406,配置清单!$H:$H,"SA",配置清单!$N:$N,"在岗",配置清单!$P:$P,"&lt;&gt;暂不胜任")</f>
        <v>0</v>
      </c>
      <c r="AD406" s="61" t="str">
        <f t="shared" si="320"/>
        <v>NA</v>
      </c>
      <c r="AE406" s="60">
        <f>COUNTIFS(配置清单!$G:$G,G406,配置清单!H:H,"MDE",配置清单!N:N,"在岗")</f>
        <v>0</v>
      </c>
      <c r="AF406" s="61" t="str">
        <f t="shared" si="321"/>
        <v>NA</v>
      </c>
      <c r="AG406" s="60">
        <f>COUNTIFS(配置清单!$G:$G,G406,配置清单!$H:$H,"MDE",配置清单!$N:$N,"在岗",配置清单!$P:$P,"&lt;&gt;暂不胜任")</f>
        <v>0</v>
      </c>
      <c r="AH406" s="61" t="str">
        <f t="shared" si="322"/>
        <v>NA</v>
      </c>
      <c r="AI406" s="62">
        <f>COUNTIFS(配置清单!G:G,G406,配置清单!H:H,"TPM",配置清单!N:N,"在岗")+COUNTIFS(配置清单!G:G,G406,配置清单!H:H,"TC",配置清单!N:N,"在岗")</f>
        <v>0</v>
      </c>
      <c r="AJ406" s="61" t="str">
        <f t="shared" si="323"/>
        <v>NA</v>
      </c>
      <c r="AK406" s="60">
        <f>COUNTIFS(配置清单!G:G,G406,配置清单!H:H,"TPM",配置清单!N:N,"在岗",配置清单!P:P,"&lt;&gt;暂不胜任")+COUNTIFS(配置清单!G:G,G406,配置清单!H:H,"TC",配置清单!N:N,"在岗",配置清单!P:P,"&lt;&gt;暂不胜任")</f>
        <v>0</v>
      </c>
      <c r="AL406" s="61" t="str">
        <f t="shared" si="324"/>
        <v>NA</v>
      </c>
      <c r="AM406" s="60">
        <f>COUNTIFS(配置清单!G:G,G406,配置清单!H:H,"TSE",配置清单!N:N,"在岗")</f>
        <v>0</v>
      </c>
      <c r="AN406" s="61" t="str">
        <f t="shared" si="325"/>
        <v>NA</v>
      </c>
      <c r="AO406" s="60">
        <f>COUNTIFS(配置清单!G:G,G406,配置清单!H:H,"TSE",配置清单!N:N,"在岗",配置清单!P:P,"&lt;&gt;暂不胜任")</f>
        <v>0</v>
      </c>
      <c r="AP406" s="61" t="str">
        <f t="shared" si="326"/>
        <v>NA</v>
      </c>
      <c r="AQ406" s="60">
        <f>COUNTIFS(配置清单!$G:$G,G406,配置清单!H:H,"QA",配置清单!N:N,"在岗")</f>
        <v>0</v>
      </c>
      <c r="AR406" s="61" t="str">
        <f t="shared" si="327"/>
        <v>NA</v>
      </c>
      <c r="AS406" s="60">
        <f>COUNTIFS(配置清单!$G:$G,G406,配置清单!$H:$H,"QA",配置清单!$N:$N,"在岗",配置清单!$P:$P,"&lt;&gt;暂不胜任")</f>
        <v>0</v>
      </c>
      <c r="AT406" s="61" t="str">
        <f t="shared" si="328"/>
        <v>NA</v>
      </c>
      <c r="AU406" s="60">
        <f>COUNTIFS(配置清单!G:G,规划及评估!G406,配置清单!H:H,"BA",配置清单!N:N,"在岗")</f>
        <v>0</v>
      </c>
      <c r="AV406" s="61" t="str">
        <f t="shared" si="329"/>
        <v>NA</v>
      </c>
      <c r="AW406" s="60">
        <f>COUNTIFS(配置清单!G:G,G406,配置清单!H:H,"BA",配置清单!N:N,"在岗",配置清单!P:P,"&lt;&gt;暂不胜任")</f>
        <v>0</v>
      </c>
      <c r="AX406" s="61" t="str">
        <f t="shared" si="330"/>
        <v>NA</v>
      </c>
      <c r="AY406" s="60">
        <f>COUNTIFS(配置清单!G:G,规划及评估!G406,配置清单!H:H,"IA",配置清单!N:N,"在岗")</f>
        <v>0</v>
      </c>
      <c r="AZ406" s="61" t="str">
        <f t="shared" si="331"/>
        <v>NA</v>
      </c>
      <c r="BA406" s="60">
        <f>COUNTIFS(配置清单!G:G,G406,配置清单!H:H,"IA",配置清单!N:N,"在岗",配置清单!P:P,"&lt;&gt;暂不胜任")</f>
        <v>0</v>
      </c>
      <c r="BB406" s="61" t="str">
        <f t="shared" si="332"/>
        <v>NA</v>
      </c>
      <c r="BC406" s="60">
        <f>COUNTIFS(配置清单!G:G,规划及评估!G406,配置清单!H:H,"产品经理",配置清单!N:N,"在岗")</f>
        <v>0</v>
      </c>
      <c r="BD406" s="61" t="str">
        <f t="shared" si="333"/>
        <v>NA</v>
      </c>
      <c r="BE406" s="60">
        <f>COUNTIFS(配置清单!G:G,G406,配置清单!H:H,"产品经理",配置清单!N:N,"在岗",配置清单!P:P,"&lt;&gt;暂不胜任")</f>
        <v>0</v>
      </c>
      <c r="BF406" s="61" t="str">
        <f t="shared" si="334"/>
        <v>NA</v>
      </c>
      <c r="BG406" s="63">
        <f t="shared" si="335"/>
        <v>1</v>
      </c>
      <c r="BH406" s="64">
        <f t="shared" si="336"/>
        <v>1</v>
      </c>
      <c r="BI406" s="64">
        <f t="shared" si="337"/>
        <v>1</v>
      </c>
      <c r="BJ406" s="64">
        <f t="shared" si="338"/>
        <v>0</v>
      </c>
      <c r="BK406" s="65">
        <f t="shared" si="339"/>
        <v>1</v>
      </c>
      <c r="BL406" s="66">
        <f t="shared" si="340"/>
        <v>0</v>
      </c>
      <c r="BM406" s="92">
        <f t="shared" si="341"/>
        <v>1</v>
      </c>
      <c r="BN406" s="92">
        <f t="shared" si="342"/>
        <v>0</v>
      </c>
      <c r="BO406" s="92">
        <f t="shared" si="343"/>
        <v>0</v>
      </c>
      <c r="BP406" s="92">
        <f t="shared" si="344"/>
        <v>0</v>
      </c>
      <c r="BQ406" s="92">
        <f t="shared" si="345"/>
        <v>0</v>
      </c>
      <c r="BR406" s="92">
        <f t="shared" si="346"/>
        <v>0</v>
      </c>
      <c r="BS406" s="92">
        <f t="shared" si="347"/>
        <v>0</v>
      </c>
      <c r="BT406" s="92">
        <f t="shared" si="348"/>
        <v>0</v>
      </c>
      <c r="BU406" s="92">
        <f t="shared" si="349"/>
        <v>0</v>
      </c>
      <c r="BV406" s="92">
        <f t="shared" si="350"/>
        <v>0</v>
      </c>
      <c r="BW406" s="92">
        <f t="shared" si="351"/>
        <v>0</v>
      </c>
      <c r="BX406" s="92">
        <f t="shared" si="352"/>
        <v>0</v>
      </c>
      <c r="BY406" s="92">
        <f t="shared" si="353"/>
        <v>0</v>
      </c>
      <c r="BZ406" s="92">
        <f t="shared" si="354"/>
        <v>0</v>
      </c>
      <c r="CA406" s="92">
        <f t="shared" si="355"/>
        <v>0</v>
      </c>
      <c r="CB406" s="92">
        <f t="shared" si="356"/>
        <v>0</v>
      </c>
      <c r="CC406" s="92">
        <f t="shared" si="357"/>
        <v>0</v>
      </c>
      <c r="CD406" s="92">
        <f t="shared" si="358"/>
        <v>0</v>
      </c>
    </row>
    <row r="407" spans="1:82" hidden="1">
      <c r="A407" s="34">
        <v>9</v>
      </c>
      <c r="B407" s="34" t="s">
        <v>5148</v>
      </c>
      <c r="C407" s="34" t="s">
        <v>5939</v>
      </c>
      <c r="D407" s="34" t="s">
        <v>204</v>
      </c>
      <c r="E407" s="34" t="s">
        <v>5942</v>
      </c>
      <c r="F407" s="34" t="s">
        <v>5780</v>
      </c>
      <c r="G407" s="34" t="s">
        <v>5781</v>
      </c>
      <c r="H407" s="34" t="s">
        <v>6</v>
      </c>
      <c r="I407" s="34" t="s">
        <v>6</v>
      </c>
      <c r="J407" s="34" t="s">
        <v>34</v>
      </c>
      <c r="K407" s="34" t="s">
        <v>34</v>
      </c>
      <c r="L407" s="34" t="s">
        <v>5943</v>
      </c>
      <c r="N407" s="34">
        <v>1</v>
      </c>
      <c r="O407" s="34">
        <v>0</v>
      </c>
      <c r="P407" s="34">
        <v>0</v>
      </c>
      <c r="Q407" s="34">
        <v>0</v>
      </c>
      <c r="R407" s="34">
        <v>0</v>
      </c>
      <c r="S407" s="34">
        <v>0</v>
      </c>
      <c r="T407" s="34">
        <v>0</v>
      </c>
      <c r="U407" s="77">
        <v>0</v>
      </c>
      <c r="V407" s="34">
        <v>0</v>
      </c>
      <c r="W407" s="60">
        <f>COUNTIFS(配置清单!G:G,G407,配置清单!$H:$H,"PM",配置清单!$N:$N,"在岗")</f>
        <v>2</v>
      </c>
      <c r="X407" s="61">
        <f t="shared" si="317"/>
        <v>1</v>
      </c>
      <c r="Y407" s="60">
        <f>COUNTIFS(配置清单!$G:$G,G407,配置清单!$H:$H,"PM",配置清单!$N:$N,"在岗",配置清单!$P:$P,"&lt;&gt;暂不胜任")</f>
        <v>2</v>
      </c>
      <c r="Z407" s="61">
        <f t="shared" si="318"/>
        <v>1</v>
      </c>
      <c r="AA407" s="62">
        <f>COUNTIFS(配置清单!$G:$G,G407,配置清单!$H:$H,"SE",配置清单!$N:$N,"在岗")+COUNTIFS(配置清单!$G:$G,G407,配置清单!$H:$H,"SA",配置清单!$N:$N,"在岗")</f>
        <v>0</v>
      </c>
      <c r="AB407" s="61" t="str">
        <f t="shared" si="319"/>
        <v>NA</v>
      </c>
      <c r="AC407" s="60">
        <f>COUNTIFS(配置清单!$G:$G,G407,配置清单!$H:$H,"SE",配置清单!$N:$N,"在岗",配置清单!$P:$P,"&lt;&gt;暂不胜任")+COUNTIFS(配置清单!$G:$G,G407,配置清单!$H:$H,"SA",配置清单!$N:$N,"在岗",配置清单!$P:$P,"&lt;&gt;暂不胜任")</f>
        <v>0</v>
      </c>
      <c r="AD407" s="61" t="str">
        <f t="shared" si="320"/>
        <v>NA</v>
      </c>
      <c r="AE407" s="60">
        <f>COUNTIFS(配置清单!$G:$G,G407,配置清单!H:H,"MDE",配置清单!N:N,"在岗")</f>
        <v>0</v>
      </c>
      <c r="AF407" s="61" t="str">
        <f t="shared" si="321"/>
        <v>NA</v>
      </c>
      <c r="AG407" s="60">
        <f>COUNTIFS(配置清单!$G:$G,G407,配置清单!$H:$H,"MDE",配置清单!$N:$N,"在岗",配置清单!$P:$P,"&lt;&gt;暂不胜任")</f>
        <v>0</v>
      </c>
      <c r="AH407" s="61" t="str">
        <f t="shared" si="322"/>
        <v>NA</v>
      </c>
      <c r="AI407" s="62">
        <f>COUNTIFS(配置清单!G:G,G407,配置清单!H:H,"TPM",配置清单!N:N,"在岗")+COUNTIFS(配置清单!G:G,G407,配置清单!H:H,"TC",配置清单!N:N,"在岗")</f>
        <v>0</v>
      </c>
      <c r="AJ407" s="61" t="str">
        <f t="shared" si="323"/>
        <v>NA</v>
      </c>
      <c r="AK407" s="60">
        <f>COUNTIFS(配置清单!G:G,G407,配置清单!H:H,"TPM",配置清单!N:N,"在岗",配置清单!P:P,"&lt;&gt;暂不胜任")+COUNTIFS(配置清单!G:G,G407,配置清单!H:H,"TC",配置清单!N:N,"在岗",配置清单!P:P,"&lt;&gt;暂不胜任")</f>
        <v>0</v>
      </c>
      <c r="AL407" s="61" t="str">
        <f t="shared" si="324"/>
        <v>NA</v>
      </c>
      <c r="AM407" s="60">
        <f>COUNTIFS(配置清单!G:G,G407,配置清单!H:H,"TSE",配置清单!N:N,"在岗")</f>
        <v>0</v>
      </c>
      <c r="AN407" s="61" t="str">
        <f t="shared" si="325"/>
        <v>NA</v>
      </c>
      <c r="AO407" s="60">
        <f>COUNTIFS(配置清单!G:G,G407,配置清单!H:H,"TSE",配置清单!N:N,"在岗",配置清单!P:P,"&lt;&gt;暂不胜任")</f>
        <v>0</v>
      </c>
      <c r="AP407" s="61" t="str">
        <f t="shared" si="326"/>
        <v>NA</v>
      </c>
      <c r="AQ407" s="60">
        <f>COUNTIFS(配置清单!$G:$G,G407,配置清单!H:H,"QA",配置清单!N:N,"在岗")</f>
        <v>0</v>
      </c>
      <c r="AR407" s="61" t="str">
        <f t="shared" si="327"/>
        <v>NA</v>
      </c>
      <c r="AS407" s="60">
        <f>COUNTIFS(配置清单!$G:$G,G407,配置清单!$H:$H,"QA",配置清单!$N:$N,"在岗",配置清单!$P:$P,"&lt;&gt;暂不胜任")</f>
        <v>0</v>
      </c>
      <c r="AT407" s="61" t="str">
        <f t="shared" si="328"/>
        <v>NA</v>
      </c>
      <c r="AU407" s="60">
        <f>COUNTIFS(配置清单!G:G,规划及评估!G407,配置清单!H:H,"BA",配置清单!N:N,"在岗")</f>
        <v>0</v>
      </c>
      <c r="AV407" s="61" t="str">
        <f t="shared" si="329"/>
        <v>NA</v>
      </c>
      <c r="AW407" s="60">
        <f>COUNTIFS(配置清单!G:G,G407,配置清单!H:H,"BA",配置清单!N:N,"在岗",配置清单!P:P,"&lt;&gt;暂不胜任")</f>
        <v>0</v>
      </c>
      <c r="AX407" s="61" t="str">
        <f t="shared" si="330"/>
        <v>NA</v>
      </c>
      <c r="AY407" s="60">
        <f>COUNTIFS(配置清单!G:G,规划及评估!G407,配置清单!H:H,"IA",配置清单!N:N,"在岗")</f>
        <v>0</v>
      </c>
      <c r="AZ407" s="61" t="str">
        <f t="shared" si="331"/>
        <v>NA</v>
      </c>
      <c r="BA407" s="60">
        <f>COUNTIFS(配置清单!G:G,G407,配置清单!H:H,"IA",配置清单!N:N,"在岗",配置清单!P:P,"&lt;&gt;暂不胜任")</f>
        <v>0</v>
      </c>
      <c r="BB407" s="61" t="str">
        <f t="shared" si="332"/>
        <v>NA</v>
      </c>
      <c r="BC407" s="60">
        <f>COUNTIFS(配置清单!G:G,规划及评估!G407,配置清单!H:H,"产品经理",配置清单!N:N,"在岗")</f>
        <v>0</v>
      </c>
      <c r="BD407" s="61" t="str">
        <f t="shared" si="333"/>
        <v>NA</v>
      </c>
      <c r="BE407" s="60">
        <f>COUNTIFS(配置清单!G:G,G407,配置清单!H:H,"产品经理",配置清单!N:N,"在岗",配置清单!P:P,"&lt;&gt;暂不胜任")</f>
        <v>0</v>
      </c>
      <c r="BF407" s="61" t="str">
        <f t="shared" si="334"/>
        <v>NA</v>
      </c>
      <c r="BG407" s="63">
        <f t="shared" si="335"/>
        <v>1</v>
      </c>
      <c r="BH407" s="64">
        <f t="shared" si="336"/>
        <v>2</v>
      </c>
      <c r="BI407" s="64">
        <f t="shared" si="337"/>
        <v>1</v>
      </c>
      <c r="BJ407" s="64">
        <f t="shared" si="338"/>
        <v>1</v>
      </c>
      <c r="BK407" s="65">
        <f t="shared" si="339"/>
        <v>1</v>
      </c>
      <c r="BL407" s="66">
        <f t="shared" si="340"/>
        <v>1</v>
      </c>
      <c r="BM407" s="92">
        <f t="shared" si="341"/>
        <v>1</v>
      </c>
      <c r="BN407" s="92">
        <f t="shared" si="342"/>
        <v>1</v>
      </c>
      <c r="BO407" s="92">
        <f t="shared" si="343"/>
        <v>0</v>
      </c>
      <c r="BP407" s="92">
        <f t="shared" si="344"/>
        <v>0</v>
      </c>
      <c r="BQ407" s="92">
        <f t="shared" si="345"/>
        <v>0</v>
      </c>
      <c r="BR407" s="92">
        <f t="shared" si="346"/>
        <v>0</v>
      </c>
      <c r="BS407" s="92">
        <f t="shared" si="347"/>
        <v>0</v>
      </c>
      <c r="BT407" s="92">
        <f t="shared" si="348"/>
        <v>0</v>
      </c>
      <c r="BU407" s="92">
        <f t="shared" si="349"/>
        <v>0</v>
      </c>
      <c r="BV407" s="92">
        <f t="shared" si="350"/>
        <v>0</v>
      </c>
      <c r="BW407" s="92">
        <f t="shared" si="351"/>
        <v>0</v>
      </c>
      <c r="BX407" s="92">
        <f t="shared" si="352"/>
        <v>0</v>
      </c>
      <c r="BY407" s="92">
        <f t="shared" si="353"/>
        <v>0</v>
      </c>
      <c r="BZ407" s="92">
        <f t="shared" si="354"/>
        <v>0</v>
      </c>
      <c r="CA407" s="92">
        <f t="shared" si="355"/>
        <v>0</v>
      </c>
      <c r="CB407" s="92">
        <f t="shared" si="356"/>
        <v>0</v>
      </c>
      <c r="CC407" s="92">
        <f t="shared" si="357"/>
        <v>0</v>
      </c>
      <c r="CD407" s="92">
        <f t="shared" si="358"/>
        <v>0</v>
      </c>
    </row>
    <row r="408" spans="1:82" hidden="1">
      <c r="A408" s="34">
        <v>10</v>
      </c>
      <c r="B408" s="34" t="s">
        <v>5148</v>
      </c>
      <c r="C408" s="34" t="s">
        <v>5939</v>
      </c>
      <c r="D408" s="34" t="s">
        <v>204</v>
      </c>
      <c r="E408" s="34" t="s">
        <v>5942</v>
      </c>
      <c r="F408" s="34" t="s">
        <v>5780</v>
      </c>
      <c r="G408" s="34" t="s">
        <v>5792</v>
      </c>
      <c r="H408" s="34" t="s">
        <v>4</v>
      </c>
      <c r="I408" s="34" t="s">
        <v>4</v>
      </c>
      <c r="J408" s="34" t="s">
        <v>34</v>
      </c>
      <c r="K408" s="34" t="s">
        <v>34</v>
      </c>
      <c r="L408" s="34" t="s">
        <v>5943</v>
      </c>
      <c r="N408" s="34">
        <v>1</v>
      </c>
      <c r="O408" s="34">
        <v>0</v>
      </c>
      <c r="P408" s="34">
        <v>0</v>
      </c>
      <c r="Q408" s="34">
        <v>0</v>
      </c>
      <c r="R408" s="34">
        <v>0</v>
      </c>
      <c r="S408" s="34">
        <v>0</v>
      </c>
      <c r="T408" s="34">
        <v>0</v>
      </c>
      <c r="U408" s="77">
        <v>0</v>
      </c>
      <c r="V408" s="34">
        <v>0</v>
      </c>
      <c r="W408" s="60">
        <f>COUNTIFS(配置清单!G:G,G408,配置清单!$H:$H,"PM",配置清单!$N:$N,"在岗")</f>
        <v>2</v>
      </c>
      <c r="X408" s="61">
        <f t="shared" si="317"/>
        <v>1</v>
      </c>
      <c r="Y408" s="60">
        <f>COUNTIFS(配置清单!$G:$G,G408,配置清单!$H:$H,"PM",配置清单!$N:$N,"在岗",配置清单!$P:$P,"&lt;&gt;暂不胜任")</f>
        <v>2</v>
      </c>
      <c r="Z408" s="61">
        <f t="shared" si="318"/>
        <v>1</v>
      </c>
      <c r="AA408" s="62">
        <f>COUNTIFS(配置清单!$G:$G,G408,配置清单!$H:$H,"SE",配置清单!$N:$N,"在岗")+COUNTIFS(配置清单!$G:$G,G408,配置清单!$H:$H,"SA",配置清单!$N:$N,"在岗")</f>
        <v>0</v>
      </c>
      <c r="AB408" s="61" t="str">
        <f t="shared" si="319"/>
        <v>NA</v>
      </c>
      <c r="AC408" s="60">
        <f>COUNTIFS(配置清单!$G:$G,G408,配置清单!$H:$H,"SE",配置清单!$N:$N,"在岗",配置清单!$P:$P,"&lt;&gt;暂不胜任")+COUNTIFS(配置清单!$G:$G,G408,配置清单!$H:$H,"SA",配置清单!$N:$N,"在岗",配置清单!$P:$P,"&lt;&gt;暂不胜任")</f>
        <v>0</v>
      </c>
      <c r="AD408" s="61" t="str">
        <f t="shared" si="320"/>
        <v>NA</v>
      </c>
      <c r="AE408" s="60">
        <f>COUNTIFS(配置清单!$G:$G,G408,配置清单!H:H,"MDE",配置清单!N:N,"在岗")</f>
        <v>0</v>
      </c>
      <c r="AF408" s="61" t="str">
        <f t="shared" si="321"/>
        <v>NA</v>
      </c>
      <c r="AG408" s="60">
        <f>COUNTIFS(配置清单!$G:$G,G408,配置清单!$H:$H,"MDE",配置清单!$N:$N,"在岗",配置清单!$P:$P,"&lt;&gt;暂不胜任")</f>
        <v>0</v>
      </c>
      <c r="AH408" s="61" t="str">
        <f t="shared" si="322"/>
        <v>NA</v>
      </c>
      <c r="AI408" s="62">
        <f>COUNTIFS(配置清单!G:G,G408,配置清单!H:H,"TPM",配置清单!N:N,"在岗")+COUNTIFS(配置清单!G:G,G408,配置清单!H:H,"TC",配置清单!N:N,"在岗")</f>
        <v>0</v>
      </c>
      <c r="AJ408" s="61" t="str">
        <f t="shared" si="323"/>
        <v>NA</v>
      </c>
      <c r="AK408" s="60">
        <f>COUNTIFS(配置清单!G:G,G408,配置清单!H:H,"TPM",配置清单!N:N,"在岗",配置清单!P:P,"&lt;&gt;暂不胜任")+COUNTIFS(配置清单!G:G,G408,配置清单!H:H,"TC",配置清单!N:N,"在岗",配置清单!P:P,"&lt;&gt;暂不胜任")</f>
        <v>0</v>
      </c>
      <c r="AL408" s="61" t="str">
        <f t="shared" si="324"/>
        <v>NA</v>
      </c>
      <c r="AM408" s="60">
        <f>COUNTIFS(配置清单!G:G,G408,配置清单!H:H,"TSE",配置清单!N:N,"在岗")</f>
        <v>0</v>
      </c>
      <c r="AN408" s="61" t="str">
        <f t="shared" si="325"/>
        <v>NA</v>
      </c>
      <c r="AO408" s="60">
        <f>COUNTIFS(配置清单!G:G,G408,配置清单!H:H,"TSE",配置清单!N:N,"在岗",配置清单!P:P,"&lt;&gt;暂不胜任")</f>
        <v>0</v>
      </c>
      <c r="AP408" s="61" t="str">
        <f t="shared" si="326"/>
        <v>NA</v>
      </c>
      <c r="AQ408" s="60">
        <f>COUNTIFS(配置清单!$G:$G,G408,配置清单!H:H,"QA",配置清单!N:N,"在岗")</f>
        <v>0</v>
      </c>
      <c r="AR408" s="61" t="str">
        <f t="shared" si="327"/>
        <v>NA</v>
      </c>
      <c r="AS408" s="60">
        <f>COUNTIFS(配置清单!$G:$G,G408,配置清单!$H:$H,"QA",配置清单!$N:$N,"在岗",配置清单!$P:$P,"&lt;&gt;暂不胜任")</f>
        <v>0</v>
      </c>
      <c r="AT408" s="61" t="str">
        <f t="shared" si="328"/>
        <v>NA</v>
      </c>
      <c r="AU408" s="60">
        <f>COUNTIFS(配置清单!G:G,规划及评估!G408,配置清单!H:H,"BA",配置清单!N:N,"在岗")</f>
        <v>0</v>
      </c>
      <c r="AV408" s="61" t="str">
        <f t="shared" si="329"/>
        <v>NA</v>
      </c>
      <c r="AW408" s="60">
        <f>COUNTIFS(配置清单!G:G,G408,配置清单!H:H,"BA",配置清单!N:N,"在岗",配置清单!P:P,"&lt;&gt;暂不胜任")</f>
        <v>0</v>
      </c>
      <c r="AX408" s="61" t="str">
        <f t="shared" si="330"/>
        <v>NA</v>
      </c>
      <c r="AY408" s="60">
        <f>COUNTIFS(配置清单!G:G,规划及评估!G408,配置清单!H:H,"IA",配置清单!N:N,"在岗")</f>
        <v>0</v>
      </c>
      <c r="AZ408" s="61" t="str">
        <f t="shared" si="331"/>
        <v>NA</v>
      </c>
      <c r="BA408" s="60">
        <f>COUNTIFS(配置清单!G:G,G408,配置清单!H:H,"IA",配置清单!N:N,"在岗",配置清单!P:P,"&lt;&gt;暂不胜任")</f>
        <v>0</v>
      </c>
      <c r="BB408" s="61" t="str">
        <f t="shared" si="332"/>
        <v>NA</v>
      </c>
      <c r="BC408" s="60">
        <f>COUNTIFS(配置清单!G:G,规划及评估!G408,配置清单!H:H,"产品经理",配置清单!N:N,"在岗")</f>
        <v>0</v>
      </c>
      <c r="BD408" s="61" t="str">
        <f t="shared" si="333"/>
        <v>NA</v>
      </c>
      <c r="BE408" s="60">
        <f>COUNTIFS(配置清单!G:G,G408,配置清单!H:H,"产品经理",配置清单!N:N,"在岗",配置清单!P:P,"&lt;&gt;暂不胜任")</f>
        <v>0</v>
      </c>
      <c r="BF408" s="61" t="str">
        <f t="shared" si="334"/>
        <v>NA</v>
      </c>
      <c r="BG408" s="63">
        <f t="shared" si="335"/>
        <v>1</v>
      </c>
      <c r="BH408" s="64">
        <f t="shared" si="336"/>
        <v>2</v>
      </c>
      <c r="BI408" s="64">
        <f t="shared" si="337"/>
        <v>1</v>
      </c>
      <c r="BJ408" s="64">
        <f t="shared" si="338"/>
        <v>1</v>
      </c>
      <c r="BK408" s="65">
        <f t="shared" si="339"/>
        <v>1</v>
      </c>
      <c r="BL408" s="66">
        <f t="shared" si="340"/>
        <v>1</v>
      </c>
      <c r="BM408" s="92">
        <f t="shared" si="341"/>
        <v>1</v>
      </c>
      <c r="BN408" s="92">
        <f t="shared" si="342"/>
        <v>1</v>
      </c>
      <c r="BO408" s="92">
        <f t="shared" si="343"/>
        <v>0</v>
      </c>
      <c r="BP408" s="92">
        <f t="shared" si="344"/>
        <v>0</v>
      </c>
      <c r="BQ408" s="92">
        <f t="shared" si="345"/>
        <v>0</v>
      </c>
      <c r="BR408" s="92">
        <f t="shared" si="346"/>
        <v>0</v>
      </c>
      <c r="BS408" s="92">
        <f t="shared" si="347"/>
        <v>0</v>
      </c>
      <c r="BT408" s="92">
        <f t="shared" si="348"/>
        <v>0</v>
      </c>
      <c r="BU408" s="92">
        <f t="shared" si="349"/>
        <v>0</v>
      </c>
      <c r="BV408" s="92">
        <f t="shared" si="350"/>
        <v>0</v>
      </c>
      <c r="BW408" s="92">
        <f t="shared" si="351"/>
        <v>0</v>
      </c>
      <c r="BX408" s="92">
        <f t="shared" si="352"/>
        <v>0</v>
      </c>
      <c r="BY408" s="92">
        <f t="shared" si="353"/>
        <v>0</v>
      </c>
      <c r="BZ408" s="92">
        <f t="shared" si="354"/>
        <v>0</v>
      </c>
      <c r="CA408" s="92">
        <f t="shared" si="355"/>
        <v>0</v>
      </c>
      <c r="CB408" s="92">
        <f t="shared" si="356"/>
        <v>0</v>
      </c>
      <c r="CC408" s="92">
        <f t="shared" si="357"/>
        <v>0</v>
      </c>
      <c r="CD408" s="92">
        <f t="shared" si="358"/>
        <v>0</v>
      </c>
    </row>
    <row r="409" spans="1:82" hidden="1">
      <c r="A409" s="34">
        <v>11</v>
      </c>
      <c r="B409" s="34" t="s">
        <v>5148</v>
      </c>
      <c r="C409" s="34" t="s">
        <v>5150</v>
      </c>
      <c r="D409" s="34" t="s">
        <v>204</v>
      </c>
      <c r="E409" s="34" t="s">
        <v>5149</v>
      </c>
      <c r="F409" s="34" t="s">
        <v>5151</v>
      </c>
      <c r="G409" s="34" t="s">
        <v>5152</v>
      </c>
      <c r="H409" s="34" t="s">
        <v>4</v>
      </c>
      <c r="I409" s="34" t="s">
        <v>4</v>
      </c>
      <c r="J409" s="34" t="s">
        <v>195</v>
      </c>
      <c r="K409" s="34" t="s">
        <v>34</v>
      </c>
      <c r="L409" s="34" t="s">
        <v>5944</v>
      </c>
      <c r="M409" s="34" t="s">
        <v>5945</v>
      </c>
      <c r="N409" s="34">
        <v>1</v>
      </c>
      <c r="O409" s="34">
        <v>0</v>
      </c>
      <c r="P409" s="34">
        <v>0</v>
      </c>
      <c r="Q409" s="34">
        <v>0</v>
      </c>
      <c r="R409" s="34">
        <v>0</v>
      </c>
      <c r="S409" s="34">
        <v>0</v>
      </c>
      <c r="T409" s="34">
        <v>0</v>
      </c>
      <c r="U409" s="77">
        <v>0</v>
      </c>
      <c r="V409" s="34">
        <v>0</v>
      </c>
      <c r="W409" s="60">
        <f>COUNTIFS(配置清单!G:G,G409,配置清单!$H:$H,"PM",配置清单!$N:$N,"在岗")</f>
        <v>2</v>
      </c>
      <c r="X409" s="61">
        <f t="shared" si="317"/>
        <v>1</v>
      </c>
      <c r="Y409" s="60">
        <f>COUNTIFS(配置清单!$G:$G,G409,配置清单!$H:$H,"PM",配置清单!$N:$N,"在岗",配置清单!$P:$P,"&lt;&gt;暂不胜任")</f>
        <v>1</v>
      </c>
      <c r="Z409" s="61">
        <f t="shared" si="318"/>
        <v>1</v>
      </c>
      <c r="AA409" s="62">
        <f>COUNTIFS(配置清单!$G:$G,G409,配置清单!$H:$H,"SE",配置清单!$N:$N,"在岗")+COUNTIFS(配置清单!$G:$G,G409,配置清单!$H:$H,"SA",配置清单!$N:$N,"在岗")</f>
        <v>0</v>
      </c>
      <c r="AB409" s="61" t="str">
        <f t="shared" si="319"/>
        <v>NA</v>
      </c>
      <c r="AC409" s="60">
        <f>COUNTIFS(配置清单!$G:$G,G409,配置清单!$H:$H,"SE",配置清单!$N:$N,"在岗",配置清单!$P:$P,"&lt;&gt;暂不胜任")+COUNTIFS(配置清单!$G:$G,G409,配置清单!$H:$H,"SA",配置清单!$N:$N,"在岗",配置清单!$P:$P,"&lt;&gt;暂不胜任")</f>
        <v>0</v>
      </c>
      <c r="AD409" s="61" t="str">
        <f t="shared" si="320"/>
        <v>NA</v>
      </c>
      <c r="AE409" s="60">
        <f>COUNTIFS(配置清单!$G:$G,G409,配置清单!H:H,"MDE",配置清单!N:N,"在岗")</f>
        <v>1</v>
      </c>
      <c r="AF409" s="61" t="str">
        <f t="shared" si="321"/>
        <v>NA</v>
      </c>
      <c r="AG409" s="60">
        <f>COUNTIFS(配置清单!$G:$G,G409,配置清单!$H:$H,"MDE",配置清单!$N:$N,"在岗",配置清单!$P:$P,"&lt;&gt;暂不胜任")</f>
        <v>0</v>
      </c>
      <c r="AH409" s="61" t="str">
        <f t="shared" si="322"/>
        <v>NA</v>
      </c>
      <c r="AI409" s="62">
        <f>COUNTIFS(配置清单!G:G,G409,配置清单!H:H,"TPM",配置清单!N:N,"在岗")+COUNTIFS(配置清单!G:G,G409,配置清单!H:H,"TC",配置清单!N:N,"在岗")</f>
        <v>0</v>
      </c>
      <c r="AJ409" s="61" t="str">
        <f t="shared" si="323"/>
        <v>NA</v>
      </c>
      <c r="AK409" s="60">
        <f>COUNTIFS(配置清单!G:G,G409,配置清单!H:H,"TPM",配置清单!N:N,"在岗",配置清单!P:P,"&lt;&gt;暂不胜任")+COUNTIFS(配置清单!G:G,G409,配置清单!H:H,"TC",配置清单!N:N,"在岗",配置清单!P:P,"&lt;&gt;暂不胜任")</f>
        <v>0</v>
      </c>
      <c r="AL409" s="61" t="str">
        <f t="shared" si="324"/>
        <v>NA</v>
      </c>
      <c r="AM409" s="60">
        <f>COUNTIFS(配置清单!G:G,G409,配置清单!H:H,"TSE",配置清单!N:N,"在岗")</f>
        <v>2</v>
      </c>
      <c r="AN409" s="61" t="str">
        <f t="shared" si="325"/>
        <v>NA</v>
      </c>
      <c r="AO409" s="60">
        <f>COUNTIFS(配置清单!G:G,G409,配置清单!H:H,"TSE",配置清单!N:N,"在岗",配置清单!P:P,"&lt;&gt;暂不胜任")</f>
        <v>2</v>
      </c>
      <c r="AP409" s="61" t="str">
        <f t="shared" si="326"/>
        <v>NA</v>
      </c>
      <c r="AQ409" s="60">
        <f>COUNTIFS(配置清单!$G:$G,G409,配置清单!H:H,"QA",配置清单!N:N,"在岗")</f>
        <v>1</v>
      </c>
      <c r="AR409" s="61" t="str">
        <f t="shared" si="327"/>
        <v>NA</v>
      </c>
      <c r="AS409" s="60">
        <f>COUNTIFS(配置清单!$G:$G,G409,配置清单!$H:$H,"QA",配置清单!$N:$N,"在岗",配置清单!$P:$P,"&lt;&gt;暂不胜任")</f>
        <v>0</v>
      </c>
      <c r="AT409" s="61" t="str">
        <f t="shared" si="328"/>
        <v>NA</v>
      </c>
      <c r="AU409" s="60">
        <f>COUNTIFS(配置清单!G:G,规划及评估!G409,配置清单!H:H,"BA",配置清单!N:N,"在岗")</f>
        <v>0</v>
      </c>
      <c r="AV409" s="61" t="str">
        <f t="shared" si="329"/>
        <v>NA</v>
      </c>
      <c r="AW409" s="60">
        <f>COUNTIFS(配置清单!G:G,G409,配置清单!H:H,"BA",配置清单!N:N,"在岗",配置清单!P:P,"&lt;&gt;暂不胜任")</f>
        <v>0</v>
      </c>
      <c r="AX409" s="61" t="str">
        <f t="shared" si="330"/>
        <v>NA</v>
      </c>
      <c r="AY409" s="60">
        <f>COUNTIFS(配置清单!G:G,规划及评估!G409,配置清单!H:H,"IA",配置清单!N:N,"在岗")</f>
        <v>0</v>
      </c>
      <c r="AZ409" s="61" t="str">
        <f t="shared" si="331"/>
        <v>NA</v>
      </c>
      <c r="BA409" s="60">
        <f>COUNTIFS(配置清单!G:G,G409,配置清单!H:H,"IA",配置清单!N:N,"在岗",配置清单!P:P,"&lt;&gt;暂不胜任")</f>
        <v>0</v>
      </c>
      <c r="BB409" s="61" t="str">
        <f t="shared" si="332"/>
        <v>NA</v>
      </c>
      <c r="BC409" s="60">
        <f>COUNTIFS(配置清单!G:G,规划及评估!G409,配置清单!H:H,"产品经理",配置清单!N:N,"在岗")</f>
        <v>0</v>
      </c>
      <c r="BD409" s="61" t="str">
        <f t="shared" si="333"/>
        <v>NA</v>
      </c>
      <c r="BE409" s="60">
        <f>COUNTIFS(配置清单!G:G,G409,配置清单!H:H,"产品经理",配置清单!N:N,"在岗",配置清单!P:P,"&lt;&gt;暂不胜任")</f>
        <v>0</v>
      </c>
      <c r="BF409" s="61" t="str">
        <f t="shared" si="334"/>
        <v>NA</v>
      </c>
      <c r="BG409" s="63">
        <f t="shared" si="335"/>
        <v>1</v>
      </c>
      <c r="BH409" s="64">
        <f t="shared" si="336"/>
        <v>2</v>
      </c>
      <c r="BI409" s="64">
        <f t="shared" si="337"/>
        <v>1</v>
      </c>
      <c r="BJ409" s="64">
        <f t="shared" si="338"/>
        <v>1</v>
      </c>
      <c r="BK409" s="65">
        <f t="shared" si="339"/>
        <v>1</v>
      </c>
      <c r="BL409" s="66">
        <f t="shared" si="340"/>
        <v>1</v>
      </c>
      <c r="BM409" s="92">
        <f t="shared" si="341"/>
        <v>1</v>
      </c>
      <c r="BN409" s="92">
        <f t="shared" si="342"/>
        <v>1</v>
      </c>
      <c r="BO409" s="92">
        <f t="shared" si="343"/>
        <v>0</v>
      </c>
      <c r="BP409" s="92">
        <f t="shared" si="344"/>
        <v>0</v>
      </c>
      <c r="BQ409" s="92">
        <f t="shared" si="345"/>
        <v>0</v>
      </c>
      <c r="BR409" s="92">
        <f t="shared" si="346"/>
        <v>0</v>
      </c>
      <c r="BS409" s="92">
        <f t="shared" si="347"/>
        <v>0</v>
      </c>
      <c r="BT409" s="92">
        <f t="shared" si="348"/>
        <v>0</v>
      </c>
      <c r="BU409" s="92">
        <f t="shared" si="349"/>
        <v>0</v>
      </c>
      <c r="BV409" s="92">
        <f t="shared" si="350"/>
        <v>0</v>
      </c>
      <c r="BW409" s="92">
        <f t="shared" si="351"/>
        <v>0</v>
      </c>
      <c r="BX409" s="92">
        <f t="shared" si="352"/>
        <v>0</v>
      </c>
      <c r="BY409" s="92">
        <f t="shared" si="353"/>
        <v>0</v>
      </c>
      <c r="BZ409" s="92">
        <f t="shared" si="354"/>
        <v>0</v>
      </c>
      <c r="CA409" s="92">
        <f t="shared" si="355"/>
        <v>0</v>
      </c>
      <c r="CB409" s="92">
        <f t="shared" si="356"/>
        <v>0</v>
      </c>
      <c r="CC409" s="92">
        <f t="shared" si="357"/>
        <v>0</v>
      </c>
      <c r="CD409" s="92">
        <f t="shared" si="358"/>
        <v>0</v>
      </c>
    </row>
    <row r="410" spans="1:82" hidden="1">
      <c r="A410" s="34">
        <v>12</v>
      </c>
      <c r="B410" s="34" t="s">
        <v>5148</v>
      </c>
      <c r="C410" s="34" t="s">
        <v>5150</v>
      </c>
      <c r="D410" s="34" t="s">
        <v>204</v>
      </c>
      <c r="E410" s="34" t="s">
        <v>5149</v>
      </c>
      <c r="F410" s="34" t="s">
        <v>5771</v>
      </c>
      <c r="G410" s="34" t="s">
        <v>5772</v>
      </c>
      <c r="H410" s="34" t="s">
        <v>7</v>
      </c>
      <c r="I410" s="34" t="s">
        <v>7</v>
      </c>
      <c r="J410" s="34" t="s">
        <v>195</v>
      </c>
      <c r="K410" s="34" t="s">
        <v>34</v>
      </c>
      <c r="L410" s="34" t="s">
        <v>5944</v>
      </c>
      <c r="M410" s="34" t="s">
        <v>5304</v>
      </c>
      <c r="N410" s="34">
        <v>1</v>
      </c>
      <c r="O410" s="34">
        <v>0</v>
      </c>
      <c r="P410" s="34">
        <v>0</v>
      </c>
      <c r="Q410" s="34">
        <v>0</v>
      </c>
      <c r="R410" s="34">
        <v>0</v>
      </c>
      <c r="S410" s="34">
        <v>0</v>
      </c>
      <c r="T410" s="34">
        <v>0</v>
      </c>
      <c r="U410" s="77">
        <v>0</v>
      </c>
      <c r="V410" s="34">
        <v>0</v>
      </c>
      <c r="W410" s="60">
        <f>COUNTIFS(配置清单!G:G,G410,配置清单!$H:$H,"PM",配置清单!$N:$N,"在岗")</f>
        <v>1</v>
      </c>
      <c r="X410" s="61">
        <f t="shared" si="317"/>
        <v>1</v>
      </c>
      <c r="Y410" s="60">
        <f>COUNTIFS(配置清单!$G:$G,G410,配置清单!$H:$H,"PM",配置清单!$N:$N,"在岗",配置清单!$P:$P,"&lt;&gt;暂不胜任")</f>
        <v>0</v>
      </c>
      <c r="Z410" s="61">
        <f t="shared" si="318"/>
        <v>0</v>
      </c>
      <c r="AA410" s="62">
        <f>COUNTIFS(配置清单!$G:$G,G410,配置清单!$H:$H,"SE",配置清单!$N:$N,"在岗")+COUNTIFS(配置清单!$G:$G,G410,配置清单!$H:$H,"SA",配置清单!$N:$N,"在岗")</f>
        <v>0</v>
      </c>
      <c r="AB410" s="61" t="str">
        <f t="shared" si="319"/>
        <v>NA</v>
      </c>
      <c r="AC410" s="60">
        <f>COUNTIFS(配置清单!$G:$G,G410,配置清单!$H:$H,"SE",配置清单!$N:$N,"在岗",配置清单!$P:$P,"&lt;&gt;暂不胜任")+COUNTIFS(配置清单!$G:$G,G410,配置清单!$H:$H,"SA",配置清单!$N:$N,"在岗",配置清单!$P:$P,"&lt;&gt;暂不胜任")</f>
        <v>0</v>
      </c>
      <c r="AD410" s="61" t="str">
        <f t="shared" si="320"/>
        <v>NA</v>
      </c>
      <c r="AE410" s="60">
        <f>COUNTIFS(配置清单!$G:$G,G410,配置清单!H:H,"MDE",配置清单!N:N,"在岗")</f>
        <v>2</v>
      </c>
      <c r="AF410" s="61" t="str">
        <f t="shared" si="321"/>
        <v>NA</v>
      </c>
      <c r="AG410" s="60">
        <f>COUNTIFS(配置清单!$G:$G,G410,配置清单!$H:$H,"MDE",配置清单!$N:$N,"在岗",配置清单!$P:$P,"&lt;&gt;暂不胜任")</f>
        <v>0</v>
      </c>
      <c r="AH410" s="61" t="str">
        <f t="shared" si="322"/>
        <v>NA</v>
      </c>
      <c r="AI410" s="62">
        <f>COUNTIFS(配置清单!G:G,G410,配置清单!H:H,"TPM",配置清单!N:N,"在岗")+COUNTIFS(配置清单!G:G,G410,配置清单!H:H,"TC",配置清单!N:N,"在岗")</f>
        <v>0</v>
      </c>
      <c r="AJ410" s="61" t="str">
        <f t="shared" si="323"/>
        <v>NA</v>
      </c>
      <c r="AK410" s="60">
        <f>COUNTIFS(配置清单!G:G,G410,配置清单!H:H,"TPM",配置清单!N:N,"在岗",配置清单!P:P,"&lt;&gt;暂不胜任")+COUNTIFS(配置清单!G:G,G410,配置清单!H:H,"TC",配置清单!N:N,"在岗",配置清单!P:P,"&lt;&gt;暂不胜任")</f>
        <v>0</v>
      </c>
      <c r="AL410" s="61" t="str">
        <f t="shared" si="324"/>
        <v>NA</v>
      </c>
      <c r="AM410" s="60">
        <f>COUNTIFS(配置清单!G:G,G410,配置清单!H:H,"TSE",配置清单!N:N,"在岗")</f>
        <v>0</v>
      </c>
      <c r="AN410" s="61" t="str">
        <f t="shared" si="325"/>
        <v>NA</v>
      </c>
      <c r="AO410" s="60">
        <f>COUNTIFS(配置清单!G:G,G410,配置清单!H:H,"TSE",配置清单!N:N,"在岗",配置清单!P:P,"&lt;&gt;暂不胜任")</f>
        <v>0</v>
      </c>
      <c r="AP410" s="61" t="str">
        <f t="shared" si="326"/>
        <v>NA</v>
      </c>
      <c r="AQ410" s="60">
        <f>COUNTIFS(配置清单!$G:$G,G410,配置清单!H:H,"QA",配置清单!N:N,"在岗")</f>
        <v>1</v>
      </c>
      <c r="AR410" s="61" t="str">
        <f t="shared" si="327"/>
        <v>NA</v>
      </c>
      <c r="AS410" s="60">
        <f>COUNTIFS(配置清单!$G:$G,G410,配置清单!$H:$H,"QA",配置清单!$N:$N,"在岗",配置清单!$P:$P,"&lt;&gt;暂不胜任")</f>
        <v>1</v>
      </c>
      <c r="AT410" s="61" t="str">
        <f t="shared" si="328"/>
        <v>NA</v>
      </c>
      <c r="AU410" s="60">
        <f>COUNTIFS(配置清单!G:G,规划及评估!G410,配置清单!H:H,"BA",配置清单!N:N,"在岗")</f>
        <v>0</v>
      </c>
      <c r="AV410" s="61" t="str">
        <f t="shared" si="329"/>
        <v>NA</v>
      </c>
      <c r="AW410" s="60">
        <f>COUNTIFS(配置清单!G:G,G410,配置清单!H:H,"BA",配置清单!N:N,"在岗",配置清单!P:P,"&lt;&gt;暂不胜任")</f>
        <v>0</v>
      </c>
      <c r="AX410" s="61" t="str">
        <f t="shared" si="330"/>
        <v>NA</v>
      </c>
      <c r="AY410" s="60">
        <f>COUNTIFS(配置清单!G:G,规划及评估!G410,配置清单!H:H,"IA",配置清单!N:N,"在岗")</f>
        <v>0</v>
      </c>
      <c r="AZ410" s="61" t="str">
        <f t="shared" si="331"/>
        <v>NA</v>
      </c>
      <c r="BA410" s="60">
        <f>COUNTIFS(配置清单!G:G,G410,配置清单!H:H,"IA",配置清单!N:N,"在岗",配置清单!P:P,"&lt;&gt;暂不胜任")</f>
        <v>0</v>
      </c>
      <c r="BB410" s="61" t="str">
        <f t="shared" si="332"/>
        <v>NA</v>
      </c>
      <c r="BC410" s="60">
        <f>COUNTIFS(配置清单!G:G,规划及评估!G410,配置清单!H:H,"产品经理",配置清单!N:N,"在岗")</f>
        <v>0</v>
      </c>
      <c r="BD410" s="61" t="str">
        <f t="shared" si="333"/>
        <v>NA</v>
      </c>
      <c r="BE410" s="60">
        <f>COUNTIFS(配置清单!G:G,G410,配置清单!H:H,"产品经理",配置清单!N:N,"在岗",配置清单!P:P,"&lt;&gt;暂不胜任")</f>
        <v>0</v>
      </c>
      <c r="BF410" s="61" t="str">
        <f t="shared" si="334"/>
        <v>NA</v>
      </c>
      <c r="BG410" s="63">
        <f t="shared" si="335"/>
        <v>1</v>
      </c>
      <c r="BH410" s="64">
        <f t="shared" si="336"/>
        <v>1</v>
      </c>
      <c r="BI410" s="64">
        <f t="shared" si="337"/>
        <v>1</v>
      </c>
      <c r="BJ410" s="64">
        <f t="shared" si="338"/>
        <v>0</v>
      </c>
      <c r="BK410" s="65">
        <f t="shared" si="339"/>
        <v>1</v>
      </c>
      <c r="BL410" s="66">
        <f t="shared" si="340"/>
        <v>0</v>
      </c>
      <c r="BM410" s="92">
        <f t="shared" si="341"/>
        <v>1</v>
      </c>
      <c r="BN410" s="92">
        <f t="shared" si="342"/>
        <v>0</v>
      </c>
      <c r="BO410" s="92">
        <f t="shared" si="343"/>
        <v>0</v>
      </c>
      <c r="BP410" s="92">
        <f t="shared" si="344"/>
        <v>0</v>
      </c>
      <c r="BQ410" s="92">
        <f t="shared" si="345"/>
        <v>0</v>
      </c>
      <c r="BR410" s="92">
        <f t="shared" si="346"/>
        <v>0</v>
      </c>
      <c r="BS410" s="92">
        <f t="shared" si="347"/>
        <v>0</v>
      </c>
      <c r="BT410" s="92">
        <f t="shared" si="348"/>
        <v>0</v>
      </c>
      <c r="BU410" s="92">
        <f t="shared" si="349"/>
        <v>0</v>
      </c>
      <c r="BV410" s="92">
        <f t="shared" si="350"/>
        <v>0</v>
      </c>
      <c r="BW410" s="92">
        <f t="shared" si="351"/>
        <v>0</v>
      </c>
      <c r="BX410" s="92">
        <f t="shared" si="352"/>
        <v>0</v>
      </c>
      <c r="BY410" s="92">
        <f t="shared" si="353"/>
        <v>0</v>
      </c>
      <c r="BZ410" s="92">
        <f t="shared" si="354"/>
        <v>0</v>
      </c>
      <c r="CA410" s="92">
        <f t="shared" si="355"/>
        <v>0</v>
      </c>
      <c r="CB410" s="92">
        <f t="shared" si="356"/>
        <v>0</v>
      </c>
      <c r="CC410" s="92">
        <f t="shared" si="357"/>
        <v>0</v>
      </c>
      <c r="CD410" s="92">
        <f t="shared" si="358"/>
        <v>0</v>
      </c>
    </row>
    <row r="411" spans="1:82" hidden="1">
      <c r="A411" s="34">
        <v>13</v>
      </c>
      <c r="B411" s="34" t="s">
        <v>5148</v>
      </c>
      <c r="C411" s="34" t="s">
        <v>5939</v>
      </c>
      <c r="D411" s="34" t="s">
        <v>204</v>
      </c>
      <c r="E411" s="34" t="s">
        <v>5942</v>
      </c>
      <c r="F411" s="34" t="s">
        <v>5905</v>
      </c>
      <c r="G411" s="34" t="s">
        <v>5906</v>
      </c>
      <c r="H411" s="34" t="s">
        <v>6</v>
      </c>
      <c r="I411" s="34" t="s">
        <v>6</v>
      </c>
      <c r="J411" s="34" t="s">
        <v>195</v>
      </c>
      <c r="K411" s="34" t="s">
        <v>195</v>
      </c>
      <c r="L411" s="34" t="s">
        <v>5946</v>
      </c>
      <c r="N411" s="34">
        <v>1</v>
      </c>
      <c r="O411" s="34">
        <v>0</v>
      </c>
      <c r="P411" s="34">
        <v>0</v>
      </c>
      <c r="Q411" s="34">
        <v>0</v>
      </c>
      <c r="R411" s="34">
        <v>0</v>
      </c>
      <c r="S411" s="34">
        <v>0</v>
      </c>
      <c r="T411" s="34">
        <v>0</v>
      </c>
      <c r="U411" s="77">
        <v>0</v>
      </c>
      <c r="V411" s="34">
        <v>0</v>
      </c>
      <c r="W411" s="60">
        <f>COUNTIFS(配置清单!G:G,G411,配置清单!$H:$H,"PM",配置清单!$N:$N,"在岗")</f>
        <v>1</v>
      </c>
      <c r="X411" s="61">
        <f t="shared" si="317"/>
        <v>1</v>
      </c>
      <c r="Y411" s="60">
        <f>COUNTIFS(配置清单!$G:$G,G411,配置清单!$H:$H,"PM",配置清单!$N:$N,"在岗",配置清单!$P:$P,"&lt;&gt;暂不胜任")</f>
        <v>1</v>
      </c>
      <c r="Z411" s="61">
        <f t="shared" si="318"/>
        <v>1</v>
      </c>
      <c r="AA411" s="62">
        <f>COUNTIFS(配置清单!$G:$G,G411,配置清单!$H:$H,"SE",配置清单!$N:$N,"在岗")+COUNTIFS(配置清单!$G:$G,G411,配置清单!$H:$H,"SA",配置清单!$N:$N,"在岗")</f>
        <v>0</v>
      </c>
      <c r="AB411" s="61" t="str">
        <f t="shared" si="319"/>
        <v>NA</v>
      </c>
      <c r="AC411" s="60">
        <f>COUNTIFS(配置清单!$G:$G,G411,配置清单!$H:$H,"SE",配置清单!$N:$N,"在岗",配置清单!$P:$P,"&lt;&gt;暂不胜任")+COUNTIFS(配置清单!$G:$G,G411,配置清单!$H:$H,"SA",配置清单!$N:$N,"在岗",配置清单!$P:$P,"&lt;&gt;暂不胜任")</f>
        <v>0</v>
      </c>
      <c r="AD411" s="61" t="str">
        <f t="shared" si="320"/>
        <v>NA</v>
      </c>
      <c r="AE411" s="60">
        <f>COUNTIFS(配置清单!$G:$G,G411,配置清单!H:H,"MDE",配置清单!N:N,"在岗")</f>
        <v>0</v>
      </c>
      <c r="AF411" s="61" t="str">
        <f t="shared" si="321"/>
        <v>NA</v>
      </c>
      <c r="AG411" s="60">
        <f>COUNTIFS(配置清单!$G:$G,G411,配置清单!$H:$H,"MDE",配置清单!$N:$N,"在岗",配置清单!$P:$P,"&lt;&gt;暂不胜任")</f>
        <v>0</v>
      </c>
      <c r="AH411" s="61" t="str">
        <f t="shared" si="322"/>
        <v>NA</v>
      </c>
      <c r="AI411" s="62">
        <f>COUNTIFS(配置清单!G:G,G411,配置清单!H:H,"TPM",配置清单!N:N,"在岗")+COUNTIFS(配置清单!G:G,G411,配置清单!H:H,"TC",配置清单!N:N,"在岗")</f>
        <v>0</v>
      </c>
      <c r="AJ411" s="61" t="str">
        <f t="shared" si="323"/>
        <v>NA</v>
      </c>
      <c r="AK411" s="60">
        <f>COUNTIFS(配置清单!G:G,G411,配置清单!H:H,"TPM",配置清单!N:N,"在岗",配置清单!P:P,"&lt;&gt;暂不胜任")+COUNTIFS(配置清单!G:G,G411,配置清单!H:H,"TC",配置清单!N:N,"在岗",配置清单!P:P,"&lt;&gt;暂不胜任")</f>
        <v>0</v>
      </c>
      <c r="AL411" s="61" t="str">
        <f t="shared" si="324"/>
        <v>NA</v>
      </c>
      <c r="AM411" s="60">
        <f>COUNTIFS(配置清单!G:G,G411,配置清单!H:H,"TSE",配置清单!N:N,"在岗")</f>
        <v>0</v>
      </c>
      <c r="AN411" s="61" t="str">
        <f t="shared" si="325"/>
        <v>NA</v>
      </c>
      <c r="AO411" s="60">
        <f>COUNTIFS(配置清单!G:G,G411,配置清单!H:H,"TSE",配置清单!N:N,"在岗",配置清单!P:P,"&lt;&gt;暂不胜任")</f>
        <v>0</v>
      </c>
      <c r="AP411" s="61" t="str">
        <f t="shared" si="326"/>
        <v>NA</v>
      </c>
      <c r="AQ411" s="60">
        <f>COUNTIFS(配置清单!$G:$G,G411,配置清单!H:H,"QA",配置清单!N:N,"在岗")</f>
        <v>0</v>
      </c>
      <c r="AR411" s="61" t="str">
        <f t="shared" si="327"/>
        <v>NA</v>
      </c>
      <c r="AS411" s="60">
        <f>COUNTIFS(配置清单!$G:$G,G411,配置清单!$H:$H,"QA",配置清单!$N:$N,"在岗",配置清单!$P:$P,"&lt;&gt;暂不胜任")</f>
        <v>0</v>
      </c>
      <c r="AT411" s="61" t="str">
        <f t="shared" si="328"/>
        <v>NA</v>
      </c>
      <c r="AU411" s="60">
        <f>COUNTIFS(配置清单!G:G,规划及评估!G411,配置清单!H:H,"BA",配置清单!N:N,"在岗")</f>
        <v>0</v>
      </c>
      <c r="AV411" s="61" t="str">
        <f t="shared" si="329"/>
        <v>NA</v>
      </c>
      <c r="AW411" s="60">
        <f>COUNTIFS(配置清单!G:G,G411,配置清单!H:H,"BA",配置清单!N:N,"在岗",配置清单!P:P,"&lt;&gt;暂不胜任")</f>
        <v>0</v>
      </c>
      <c r="AX411" s="61" t="str">
        <f t="shared" si="330"/>
        <v>NA</v>
      </c>
      <c r="AY411" s="60">
        <f>COUNTIFS(配置清单!G:G,规划及评估!G411,配置清单!H:H,"IA",配置清单!N:N,"在岗")</f>
        <v>0</v>
      </c>
      <c r="AZ411" s="61" t="str">
        <f t="shared" si="331"/>
        <v>NA</v>
      </c>
      <c r="BA411" s="60">
        <f>COUNTIFS(配置清单!G:G,G411,配置清单!H:H,"IA",配置清单!N:N,"在岗",配置清单!P:P,"&lt;&gt;暂不胜任")</f>
        <v>0</v>
      </c>
      <c r="BB411" s="61" t="str">
        <f t="shared" si="332"/>
        <v>NA</v>
      </c>
      <c r="BC411" s="60">
        <f>COUNTIFS(配置清单!G:G,规划及评估!G411,配置清单!H:H,"产品经理",配置清单!N:N,"在岗")</f>
        <v>0</v>
      </c>
      <c r="BD411" s="61" t="str">
        <f t="shared" si="333"/>
        <v>NA</v>
      </c>
      <c r="BE411" s="60">
        <f>COUNTIFS(配置清单!G:G,G411,配置清单!H:H,"产品经理",配置清单!N:N,"在岗",配置清单!P:P,"&lt;&gt;暂不胜任")</f>
        <v>0</v>
      </c>
      <c r="BF411" s="61" t="str">
        <f t="shared" si="334"/>
        <v>NA</v>
      </c>
      <c r="BG411" s="63">
        <f t="shared" si="335"/>
        <v>1</v>
      </c>
      <c r="BH411" s="64">
        <f t="shared" si="336"/>
        <v>1</v>
      </c>
      <c r="BI411" s="64">
        <f t="shared" si="337"/>
        <v>1</v>
      </c>
      <c r="BJ411" s="64">
        <f t="shared" si="338"/>
        <v>1</v>
      </c>
      <c r="BK411" s="65">
        <f t="shared" si="339"/>
        <v>1</v>
      </c>
      <c r="BL411" s="66">
        <f t="shared" si="340"/>
        <v>1</v>
      </c>
      <c r="BM411" s="92">
        <f t="shared" si="341"/>
        <v>1</v>
      </c>
      <c r="BN411" s="92">
        <f t="shared" si="342"/>
        <v>1</v>
      </c>
      <c r="BO411" s="92">
        <f t="shared" si="343"/>
        <v>0</v>
      </c>
      <c r="BP411" s="92">
        <f t="shared" si="344"/>
        <v>0</v>
      </c>
      <c r="BQ411" s="92">
        <f t="shared" si="345"/>
        <v>0</v>
      </c>
      <c r="BR411" s="92">
        <f t="shared" si="346"/>
        <v>0</v>
      </c>
      <c r="BS411" s="92">
        <f t="shared" si="347"/>
        <v>0</v>
      </c>
      <c r="BT411" s="92">
        <f t="shared" si="348"/>
        <v>0</v>
      </c>
      <c r="BU411" s="92">
        <f t="shared" si="349"/>
        <v>0</v>
      </c>
      <c r="BV411" s="92">
        <f t="shared" si="350"/>
        <v>0</v>
      </c>
      <c r="BW411" s="92">
        <f t="shared" si="351"/>
        <v>0</v>
      </c>
      <c r="BX411" s="92">
        <f t="shared" si="352"/>
        <v>0</v>
      </c>
      <c r="BY411" s="92">
        <f t="shared" si="353"/>
        <v>0</v>
      </c>
      <c r="BZ411" s="92">
        <f t="shared" si="354"/>
        <v>0</v>
      </c>
      <c r="CA411" s="92">
        <f t="shared" si="355"/>
        <v>0</v>
      </c>
      <c r="CB411" s="92">
        <f t="shared" si="356"/>
        <v>0</v>
      </c>
      <c r="CC411" s="92">
        <f t="shared" si="357"/>
        <v>0</v>
      </c>
      <c r="CD411" s="92">
        <f t="shared" si="358"/>
        <v>0</v>
      </c>
    </row>
    <row r="412" spans="1:82" hidden="1">
      <c r="A412" s="34">
        <v>14</v>
      </c>
      <c r="B412" s="34" t="s">
        <v>5148</v>
      </c>
      <c r="C412" s="34" t="s">
        <v>5150</v>
      </c>
      <c r="D412" s="34" t="s">
        <v>204</v>
      </c>
      <c r="E412" s="34" t="s">
        <v>5149</v>
      </c>
      <c r="F412" s="34" t="s">
        <v>5181</v>
      </c>
      <c r="G412" s="34" t="s">
        <v>5182</v>
      </c>
      <c r="H412" s="34" t="s">
        <v>7</v>
      </c>
      <c r="I412" s="34" t="s">
        <v>4</v>
      </c>
      <c r="J412" s="34" t="s">
        <v>195</v>
      </c>
      <c r="K412" s="34" t="s">
        <v>195</v>
      </c>
      <c r="L412" s="34" t="s">
        <v>5947</v>
      </c>
      <c r="M412" s="34" t="s">
        <v>1626</v>
      </c>
      <c r="N412" s="34">
        <v>1</v>
      </c>
      <c r="O412" s="34">
        <v>0</v>
      </c>
      <c r="P412" s="34">
        <v>0</v>
      </c>
      <c r="Q412" s="34">
        <v>0</v>
      </c>
      <c r="R412" s="34">
        <v>1</v>
      </c>
      <c r="S412" s="34">
        <v>0</v>
      </c>
      <c r="T412" s="34">
        <v>0</v>
      </c>
      <c r="U412" s="77">
        <v>0</v>
      </c>
      <c r="V412" s="34">
        <v>0</v>
      </c>
      <c r="W412" s="60">
        <f>COUNTIFS(配置清单!G:G,G412,配置清单!$H:$H,"PM",配置清单!$N:$N,"在岗")</f>
        <v>1</v>
      </c>
      <c r="X412" s="61">
        <f t="shared" si="317"/>
        <v>1</v>
      </c>
      <c r="Y412" s="60">
        <f>COUNTIFS(配置清单!$G:$G,G412,配置清单!$H:$H,"PM",配置清单!$N:$N,"在岗",配置清单!$P:$P,"&lt;&gt;暂不胜任")</f>
        <v>1</v>
      </c>
      <c r="Z412" s="61">
        <f t="shared" si="318"/>
        <v>1</v>
      </c>
      <c r="AA412" s="62">
        <f>COUNTIFS(配置清单!$G:$G,G412,配置清单!$H:$H,"SE",配置清单!$N:$N,"在岗")+COUNTIFS(配置清单!$G:$G,G412,配置清单!$H:$H,"SA",配置清单!$N:$N,"在岗")</f>
        <v>0</v>
      </c>
      <c r="AB412" s="61" t="str">
        <f t="shared" si="319"/>
        <v>NA</v>
      </c>
      <c r="AC412" s="60">
        <f>COUNTIFS(配置清单!$G:$G,G412,配置清单!$H:$H,"SE",配置清单!$N:$N,"在岗",配置清单!$P:$P,"&lt;&gt;暂不胜任")+COUNTIFS(配置清单!$G:$G,G412,配置清单!$H:$H,"SA",配置清单!$N:$N,"在岗",配置清单!$P:$P,"&lt;&gt;暂不胜任")</f>
        <v>0</v>
      </c>
      <c r="AD412" s="61" t="str">
        <f t="shared" si="320"/>
        <v>NA</v>
      </c>
      <c r="AE412" s="60">
        <f>COUNTIFS(配置清单!$G:$G,G412,配置清单!H:H,"MDE",配置清单!N:N,"在岗")</f>
        <v>0</v>
      </c>
      <c r="AF412" s="61" t="str">
        <f t="shared" si="321"/>
        <v>NA</v>
      </c>
      <c r="AG412" s="60">
        <f>COUNTIFS(配置清单!$G:$G,G412,配置清单!$H:$H,"MDE",配置清单!$N:$N,"在岗",配置清单!$P:$P,"&lt;&gt;暂不胜任")</f>
        <v>0</v>
      </c>
      <c r="AH412" s="61" t="str">
        <f t="shared" si="322"/>
        <v>NA</v>
      </c>
      <c r="AI412" s="62">
        <f>COUNTIFS(配置清单!G:G,G412,配置清单!H:H,"TPM",配置清单!N:N,"在岗")+COUNTIFS(配置清单!G:G,G412,配置清单!H:H,"TC",配置清单!N:N,"在岗")</f>
        <v>0</v>
      </c>
      <c r="AJ412" s="61" t="str">
        <f t="shared" si="323"/>
        <v>NA</v>
      </c>
      <c r="AK412" s="60">
        <f>COUNTIFS(配置清单!G:G,G412,配置清单!H:H,"TPM",配置清单!N:N,"在岗",配置清单!P:P,"&lt;&gt;暂不胜任")+COUNTIFS(配置清单!G:G,G412,配置清单!H:H,"TC",配置清单!N:N,"在岗",配置清单!P:P,"&lt;&gt;暂不胜任")</f>
        <v>0</v>
      </c>
      <c r="AL412" s="61" t="str">
        <f t="shared" si="324"/>
        <v>NA</v>
      </c>
      <c r="AM412" s="60">
        <f>COUNTIFS(配置清单!G:G,G412,配置清单!H:H,"TSE",配置清单!N:N,"在岗")</f>
        <v>1</v>
      </c>
      <c r="AN412" s="61">
        <f t="shared" si="325"/>
        <v>1</v>
      </c>
      <c r="AO412" s="60">
        <f>COUNTIFS(配置清单!G:G,G412,配置清单!H:H,"TSE",配置清单!N:N,"在岗",配置清单!P:P,"&lt;&gt;暂不胜任")</f>
        <v>1</v>
      </c>
      <c r="AP412" s="61">
        <f t="shared" si="326"/>
        <v>1</v>
      </c>
      <c r="AQ412" s="60">
        <f>COUNTIFS(配置清单!$G:$G,G412,配置清单!H:H,"QA",配置清单!N:N,"在岗")</f>
        <v>1</v>
      </c>
      <c r="AR412" s="61" t="str">
        <f t="shared" si="327"/>
        <v>NA</v>
      </c>
      <c r="AS412" s="60">
        <f>COUNTIFS(配置清单!$G:$G,G412,配置清单!$H:$H,"QA",配置清单!$N:$N,"在岗",配置清单!$P:$P,"&lt;&gt;暂不胜任")</f>
        <v>1</v>
      </c>
      <c r="AT412" s="61" t="str">
        <f t="shared" si="328"/>
        <v>NA</v>
      </c>
      <c r="AU412" s="60">
        <f>COUNTIFS(配置清单!G:G,规划及评估!G412,配置清单!H:H,"BA",配置清单!N:N,"在岗")</f>
        <v>0</v>
      </c>
      <c r="AV412" s="61" t="str">
        <f t="shared" si="329"/>
        <v>NA</v>
      </c>
      <c r="AW412" s="60">
        <f>COUNTIFS(配置清单!G:G,G412,配置清单!H:H,"BA",配置清单!N:N,"在岗",配置清单!P:P,"&lt;&gt;暂不胜任")</f>
        <v>0</v>
      </c>
      <c r="AX412" s="61" t="str">
        <f t="shared" si="330"/>
        <v>NA</v>
      </c>
      <c r="AY412" s="60">
        <f>COUNTIFS(配置清单!G:G,规划及评估!G412,配置清单!H:H,"IA",配置清单!N:N,"在岗")</f>
        <v>0</v>
      </c>
      <c r="AZ412" s="61" t="str">
        <f t="shared" si="331"/>
        <v>NA</v>
      </c>
      <c r="BA412" s="60">
        <f>COUNTIFS(配置清单!G:G,G412,配置清单!H:H,"IA",配置清单!N:N,"在岗",配置清单!P:P,"&lt;&gt;暂不胜任")</f>
        <v>0</v>
      </c>
      <c r="BB412" s="61" t="str">
        <f t="shared" si="332"/>
        <v>NA</v>
      </c>
      <c r="BC412" s="60">
        <f>COUNTIFS(配置清单!G:G,规划及评估!G412,配置清单!H:H,"产品经理",配置清单!N:N,"在岗")</f>
        <v>0</v>
      </c>
      <c r="BD412" s="61" t="str">
        <f t="shared" si="333"/>
        <v>NA</v>
      </c>
      <c r="BE412" s="60">
        <f>COUNTIFS(配置清单!G:G,G412,配置清单!H:H,"产品经理",配置清单!N:N,"在岗",配置清单!P:P,"&lt;&gt;暂不胜任")</f>
        <v>0</v>
      </c>
      <c r="BF412" s="61" t="str">
        <f t="shared" si="334"/>
        <v>NA</v>
      </c>
      <c r="BG412" s="63">
        <f t="shared" si="335"/>
        <v>2</v>
      </c>
      <c r="BH412" s="64">
        <f t="shared" si="336"/>
        <v>2</v>
      </c>
      <c r="BI412" s="64">
        <f t="shared" si="337"/>
        <v>2</v>
      </c>
      <c r="BJ412" s="64">
        <f t="shared" si="338"/>
        <v>2</v>
      </c>
      <c r="BK412" s="65">
        <f t="shared" si="339"/>
        <v>1</v>
      </c>
      <c r="BL412" s="66">
        <f t="shared" si="340"/>
        <v>1</v>
      </c>
      <c r="BM412" s="92">
        <f t="shared" si="341"/>
        <v>1</v>
      </c>
      <c r="BN412" s="92">
        <f t="shared" si="342"/>
        <v>1</v>
      </c>
      <c r="BO412" s="92">
        <f t="shared" si="343"/>
        <v>0</v>
      </c>
      <c r="BP412" s="92">
        <f t="shared" si="344"/>
        <v>0</v>
      </c>
      <c r="BQ412" s="92">
        <f t="shared" si="345"/>
        <v>0</v>
      </c>
      <c r="BR412" s="92">
        <f t="shared" si="346"/>
        <v>0</v>
      </c>
      <c r="BS412" s="92">
        <f t="shared" si="347"/>
        <v>0</v>
      </c>
      <c r="BT412" s="92">
        <f t="shared" si="348"/>
        <v>0</v>
      </c>
      <c r="BU412" s="92">
        <f t="shared" si="349"/>
        <v>1</v>
      </c>
      <c r="BV412" s="92">
        <f t="shared" si="350"/>
        <v>1</v>
      </c>
      <c r="BW412" s="92">
        <f t="shared" si="351"/>
        <v>0</v>
      </c>
      <c r="BX412" s="92">
        <f t="shared" si="352"/>
        <v>0</v>
      </c>
      <c r="BY412" s="92">
        <f t="shared" si="353"/>
        <v>0</v>
      </c>
      <c r="BZ412" s="92">
        <f t="shared" si="354"/>
        <v>0</v>
      </c>
      <c r="CA412" s="92">
        <f t="shared" si="355"/>
        <v>0</v>
      </c>
      <c r="CB412" s="92">
        <f t="shared" si="356"/>
        <v>0</v>
      </c>
      <c r="CC412" s="92">
        <f t="shared" si="357"/>
        <v>0</v>
      </c>
      <c r="CD412" s="92">
        <f t="shared" si="358"/>
        <v>0</v>
      </c>
    </row>
    <row r="413" spans="1:82" hidden="1">
      <c r="A413" s="34">
        <v>15</v>
      </c>
      <c r="B413" s="34" t="s">
        <v>5148</v>
      </c>
      <c r="C413" s="34" t="s">
        <v>5150</v>
      </c>
      <c r="D413" s="34" t="s">
        <v>204</v>
      </c>
      <c r="E413" s="34" t="s">
        <v>5149</v>
      </c>
      <c r="F413" s="34" t="s">
        <v>5166</v>
      </c>
      <c r="G413" s="34" t="s">
        <v>5167</v>
      </c>
      <c r="H413" s="34" t="s">
        <v>7</v>
      </c>
      <c r="I413" s="34" t="s">
        <v>7</v>
      </c>
      <c r="J413" s="34" t="s">
        <v>195</v>
      </c>
      <c r="K413" s="34" t="s">
        <v>34</v>
      </c>
      <c r="L413" s="34" t="s">
        <v>5944</v>
      </c>
      <c r="M413" s="34" t="s">
        <v>5945</v>
      </c>
      <c r="N413" s="34">
        <v>1</v>
      </c>
      <c r="O413" s="34">
        <v>0</v>
      </c>
      <c r="P413" s="34">
        <v>0</v>
      </c>
      <c r="Q413" s="34">
        <v>0</v>
      </c>
      <c r="R413" s="34">
        <v>0</v>
      </c>
      <c r="S413" s="34">
        <v>1</v>
      </c>
      <c r="T413" s="34">
        <v>0</v>
      </c>
      <c r="U413" s="77">
        <v>0</v>
      </c>
      <c r="V413" s="34">
        <v>0</v>
      </c>
      <c r="W413" s="60">
        <f>COUNTIFS(配置清单!G:G,G413,配置清单!$H:$H,"PM",配置清单!$N:$N,"在岗")</f>
        <v>1</v>
      </c>
      <c r="X413" s="61">
        <f t="shared" si="317"/>
        <v>1</v>
      </c>
      <c r="Y413" s="60">
        <f>COUNTIFS(配置清单!$G:$G,G413,配置清单!$H:$H,"PM",配置清单!$N:$N,"在岗",配置清单!$P:$P,"&lt;&gt;暂不胜任")</f>
        <v>0</v>
      </c>
      <c r="Z413" s="61">
        <f t="shared" si="318"/>
        <v>0</v>
      </c>
      <c r="AA413" s="62">
        <f>COUNTIFS(配置清单!$G:$G,G413,配置清单!$H:$H,"SE",配置清单!$N:$N,"在岗")+COUNTIFS(配置清单!$G:$G,G413,配置清单!$H:$H,"SA",配置清单!$N:$N,"在岗")</f>
        <v>0</v>
      </c>
      <c r="AB413" s="61" t="str">
        <f t="shared" si="319"/>
        <v>NA</v>
      </c>
      <c r="AC413" s="60">
        <f>COUNTIFS(配置清单!$G:$G,G413,配置清单!$H:$H,"SE",配置清单!$N:$N,"在岗",配置清单!$P:$P,"&lt;&gt;暂不胜任")+COUNTIFS(配置清单!$G:$G,G413,配置清单!$H:$H,"SA",配置清单!$N:$N,"在岗",配置清单!$P:$P,"&lt;&gt;暂不胜任")</f>
        <v>0</v>
      </c>
      <c r="AD413" s="61" t="str">
        <f t="shared" si="320"/>
        <v>NA</v>
      </c>
      <c r="AE413" s="60">
        <f>COUNTIFS(配置清单!$G:$G,G413,配置清单!H:H,"MDE",配置清单!N:N,"在岗")</f>
        <v>0</v>
      </c>
      <c r="AF413" s="61" t="str">
        <f t="shared" si="321"/>
        <v>NA</v>
      </c>
      <c r="AG413" s="60">
        <f>COUNTIFS(配置清单!$G:$G,G413,配置清单!$H:$H,"MDE",配置清单!$N:$N,"在岗",配置清单!$P:$P,"&lt;&gt;暂不胜任")</f>
        <v>0</v>
      </c>
      <c r="AH413" s="61" t="str">
        <f t="shared" si="322"/>
        <v>NA</v>
      </c>
      <c r="AI413" s="62">
        <f>COUNTIFS(配置清单!G:G,G413,配置清单!H:H,"TPM",配置清单!N:N,"在岗")+COUNTIFS(配置清单!G:G,G413,配置清单!H:H,"TC",配置清单!N:N,"在岗")</f>
        <v>0</v>
      </c>
      <c r="AJ413" s="61" t="str">
        <f t="shared" si="323"/>
        <v>NA</v>
      </c>
      <c r="AK413" s="60">
        <f>COUNTIFS(配置清单!G:G,G413,配置清单!H:H,"TPM",配置清单!N:N,"在岗",配置清单!P:P,"&lt;&gt;暂不胜任")+COUNTIFS(配置清单!G:G,G413,配置清单!H:H,"TC",配置清单!N:N,"在岗",配置清单!P:P,"&lt;&gt;暂不胜任")</f>
        <v>0</v>
      </c>
      <c r="AL413" s="61" t="str">
        <f t="shared" si="324"/>
        <v>NA</v>
      </c>
      <c r="AM413" s="60">
        <f>COUNTIFS(配置清单!G:G,G413,配置清单!H:H,"TSE",配置清单!N:N,"在岗")</f>
        <v>0</v>
      </c>
      <c r="AN413" s="61" t="str">
        <f t="shared" si="325"/>
        <v>NA</v>
      </c>
      <c r="AO413" s="60">
        <f>COUNTIFS(配置清单!G:G,G413,配置清单!H:H,"TSE",配置清单!N:N,"在岗",配置清单!P:P,"&lt;&gt;暂不胜任")</f>
        <v>0</v>
      </c>
      <c r="AP413" s="61" t="str">
        <f t="shared" si="326"/>
        <v>NA</v>
      </c>
      <c r="AQ413" s="60">
        <f>COUNTIFS(配置清单!$G:$G,G413,配置清单!H:H,"QA",配置清单!N:N,"在岗")</f>
        <v>1</v>
      </c>
      <c r="AR413" s="61">
        <f t="shared" si="327"/>
        <v>1</v>
      </c>
      <c r="AS413" s="60">
        <f>COUNTIFS(配置清单!$G:$G,G413,配置清单!$H:$H,"QA",配置清单!$N:$N,"在岗",配置清单!$P:$P,"&lt;&gt;暂不胜任")</f>
        <v>0</v>
      </c>
      <c r="AT413" s="61">
        <f t="shared" si="328"/>
        <v>0</v>
      </c>
      <c r="AU413" s="60">
        <f>COUNTIFS(配置清单!G:G,规划及评估!G413,配置清单!H:H,"BA",配置清单!N:N,"在岗")</f>
        <v>0</v>
      </c>
      <c r="AV413" s="61" t="str">
        <f t="shared" si="329"/>
        <v>NA</v>
      </c>
      <c r="AW413" s="60">
        <f>COUNTIFS(配置清单!G:G,G413,配置清单!H:H,"BA",配置清单!N:N,"在岗",配置清单!P:P,"&lt;&gt;暂不胜任")</f>
        <v>0</v>
      </c>
      <c r="AX413" s="61" t="str">
        <f t="shared" si="330"/>
        <v>NA</v>
      </c>
      <c r="AY413" s="60">
        <f>COUNTIFS(配置清单!G:G,规划及评估!G413,配置清单!H:H,"IA",配置清单!N:N,"在岗")</f>
        <v>0</v>
      </c>
      <c r="AZ413" s="61" t="str">
        <f t="shared" si="331"/>
        <v>NA</v>
      </c>
      <c r="BA413" s="60">
        <f>COUNTIFS(配置清单!G:G,G413,配置清单!H:H,"IA",配置清单!N:N,"在岗",配置清单!P:P,"&lt;&gt;暂不胜任")</f>
        <v>0</v>
      </c>
      <c r="BB413" s="61" t="str">
        <f t="shared" si="332"/>
        <v>NA</v>
      </c>
      <c r="BC413" s="60">
        <f>COUNTIFS(配置清单!G:G,规划及评估!G413,配置清单!H:H,"产品经理",配置清单!N:N,"在岗")</f>
        <v>0</v>
      </c>
      <c r="BD413" s="61" t="str">
        <f t="shared" si="333"/>
        <v>NA</v>
      </c>
      <c r="BE413" s="60">
        <f>COUNTIFS(配置清单!G:G,G413,配置清单!H:H,"产品经理",配置清单!N:N,"在岗",配置清单!P:P,"&lt;&gt;暂不胜任")</f>
        <v>0</v>
      </c>
      <c r="BF413" s="61" t="str">
        <f t="shared" si="334"/>
        <v>NA</v>
      </c>
      <c r="BG413" s="63">
        <f t="shared" si="335"/>
        <v>2</v>
      </c>
      <c r="BH413" s="64">
        <f t="shared" si="336"/>
        <v>2</v>
      </c>
      <c r="BI413" s="64">
        <f t="shared" si="337"/>
        <v>2</v>
      </c>
      <c r="BJ413" s="64">
        <f t="shared" si="338"/>
        <v>0</v>
      </c>
      <c r="BK413" s="65">
        <f t="shared" si="339"/>
        <v>1</v>
      </c>
      <c r="BL413" s="66">
        <f t="shared" si="340"/>
        <v>0</v>
      </c>
      <c r="BM413" s="92">
        <f t="shared" si="341"/>
        <v>1</v>
      </c>
      <c r="BN413" s="92">
        <f t="shared" si="342"/>
        <v>0</v>
      </c>
      <c r="BO413" s="92">
        <f t="shared" si="343"/>
        <v>0</v>
      </c>
      <c r="BP413" s="92">
        <f t="shared" si="344"/>
        <v>0</v>
      </c>
      <c r="BQ413" s="92">
        <f t="shared" si="345"/>
        <v>0</v>
      </c>
      <c r="BR413" s="92">
        <f t="shared" si="346"/>
        <v>0</v>
      </c>
      <c r="BS413" s="92">
        <f t="shared" si="347"/>
        <v>0</v>
      </c>
      <c r="BT413" s="92">
        <f t="shared" si="348"/>
        <v>0</v>
      </c>
      <c r="BU413" s="92">
        <f t="shared" si="349"/>
        <v>0</v>
      </c>
      <c r="BV413" s="92">
        <f t="shared" si="350"/>
        <v>0</v>
      </c>
      <c r="BW413" s="92">
        <f t="shared" si="351"/>
        <v>1</v>
      </c>
      <c r="BX413" s="92">
        <f t="shared" si="352"/>
        <v>0</v>
      </c>
      <c r="BY413" s="92">
        <f t="shared" si="353"/>
        <v>0</v>
      </c>
      <c r="BZ413" s="92">
        <f t="shared" si="354"/>
        <v>0</v>
      </c>
      <c r="CA413" s="92">
        <f t="shared" si="355"/>
        <v>0</v>
      </c>
      <c r="CB413" s="92">
        <f t="shared" si="356"/>
        <v>0</v>
      </c>
      <c r="CC413" s="92">
        <f t="shared" si="357"/>
        <v>0</v>
      </c>
      <c r="CD413" s="92">
        <f t="shared" si="358"/>
        <v>0</v>
      </c>
    </row>
    <row r="414" spans="1:82" hidden="1">
      <c r="A414" s="34">
        <v>16</v>
      </c>
      <c r="B414" s="34" t="s">
        <v>5148</v>
      </c>
      <c r="C414" s="34" t="s">
        <v>5939</v>
      </c>
      <c r="D414" s="34" t="s">
        <v>204</v>
      </c>
      <c r="E414" s="34" t="s">
        <v>5942</v>
      </c>
      <c r="F414" s="34" t="s">
        <v>5795</v>
      </c>
      <c r="G414" s="34" t="s">
        <v>5796</v>
      </c>
      <c r="H414" s="34" t="s">
        <v>6</v>
      </c>
      <c r="I414" s="34" t="s">
        <v>4</v>
      </c>
      <c r="J414" s="34" t="s">
        <v>195</v>
      </c>
      <c r="K414" s="34" t="s">
        <v>195</v>
      </c>
      <c r="L414" s="34" t="s">
        <v>5948</v>
      </c>
      <c r="N414" s="34">
        <v>1</v>
      </c>
      <c r="O414" s="34">
        <v>0</v>
      </c>
      <c r="P414" s="34">
        <v>0</v>
      </c>
      <c r="Q414" s="34">
        <v>0</v>
      </c>
      <c r="R414" s="34">
        <v>0</v>
      </c>
      <c r="S414" s="34">
        <v>0</v>
      </c>
      <c r="T414" s="34">
        <v>0</v>
      </c>
      <c r="U414" s="77">
        <v>0</v>
      </c>
      <c r="V414" s="34">
        <v>0</v>
      </c>
      <c r="W414" s="60">
        <f>COUNTIFS(配置清单!G:G,G414,配置清单!$H:$H,"PM",配置清单!$N:$N,"在岗")</f>
        <v>1</v>
      </c>
      <c r="X414" s="61">
        <f t="shared" si="317"/>
        <v>1</v>
      </c>
      <c r="Y414" s="60">
        <f>COUNTIFS(配置清单!$G:$G,G414,配置清单!$H:$H,"PM",配置清单!$N:$N,"在岗",配置清单!$P:$P,"&lt;&gt;暂不胜任")</f>
        <v>1</v>
      </c>
      <c r="Z414" s="61">
        <f t="shared" si="318"/>
        <v>1</v>
      </c>
      <c r="AA414" s="62">
        <f>COUNTIFS(配置清单!$G:$G,G414,配置清单!$H:$H,"SE",配置清单!$N:$N,"在岗")+COUNTIFS(配置清单!$G:$G,G414,配置清单!$H:$H,"SA",配置清单!$N:$N,"在岗")</f>
        <v>0</v>
      </c>
      <c r="AB414" s="61" t="str">
        <f t="shared" si="319"/>
        <v>NA</v>
      </c>
      <c r="AC414" s="60">
        <f>COUNTIFS(配置清单!$G:$G,G414,配置清单!$H:$H,"SE",配置清单!$N:$N,"在岗",配置清单!$P:$P,"&lt;&gt;暂不胜任")+COUNTIFS(配置清单!$G:$G,G414,配置清单!$H:$H,"SA",配置清单!$N:$N,"在岗",配置清单!$P:$P,"&lt;&gt;暂不胜任")</f>
        <v>0</v>
      </c>
      <c r="AD414" s="61" t="str">
        <f t="shared" si="320"/>
        <v>NA</v>
      </c>
      <c r="AE414" s="60">
        <f>COUNTIFS(配置清单!$G:$G,G414,配置清单!H:H,"MDE",配置清单!N:N,"在岗")</f>
        <v>0</v>
      </c>
      <c r="AF414" s="61" t="str">
        <f t="shared" si="321"/>
        <v>NA</v>
      </c>
      <c r="AG414" s="60">
        <f>COUNTIFS(配置清单!$G:$G,G414,配置清单!$H:$H,"MDE",配置清单!$N:$N,"在岗",配置清单!$P:$P,"&lt;&gt;暂不胜任")</f>
        <v>0</v>
      </c>
      <c r="AH414" s="61" t="str">
        <f t="shared" si="322"/>
        <v>NA</v>
      </c>
      <c r="AI414" s="62">
        <f>COUNTIFS(配置清单!G:G,G414,配置清单!H:H,"TPM",配置清单!N:N,"在岗")+COUNTIFS(配置清单!G:G,G414,配置清单!H:H,"TC",配置清单!N:N,"在岗")</f>
        <v>0</v>
      </c>
      <c r="AJ414" s="61" t="str">
        <f t="shared" si="323"/>
        <v>NA</v>
      </c>
      <c r="AK414" s="60">
        <f>COUNTIFS(配置清单!G:G,G414,配置清单!H:H,"TPM",配置清单!N:N,"在岗",配置清单!P:P,"&lt;&gt;暂不胜任")+COUNTIFS(配置清单!G:G,G414,配置清单!H:H,"TC",配置清单!N:N,"在岗",配置清单!P:P,"&lt;&gt;暂不胜任")</f>
        <v>0</v>
      </c>
      <c r="AL414" s="61" t="str">
        <f t="shared" si="324"/>
        <v>NA</v>
      </c>
      <c r="AM414" s="60">
        <f>COUNTIFS(配置清单!G:G,G414,配置清单!H:H,"TSE",配置清单!N:N,"在岗")</f>
        <v>0</v>
      </c>
      <c r="AN414" s="61" t="str">
        <f t="shared" si="325"/>
        <v>NA</v>
      </c>
      <c r="AO414" s="60">
        <f>COUNTIFS(配置清单!G:G,G414,配置清单!H:H,"TSE",配置清单!N:N,"在岗",配置清单!P:P,"&lt;&gt;暂不胜任")</f>
        <v>0</v>
      </c>
      <c r="AP414" s="61" t="str">
        <f t="shared" si="326"/>
        <v>NA</v>
      </c>
      <c r="AQ414" s="60">
        <f>COUNTIFS(配置清单!$G:$G,G414,配置清单!H:H,"QA",配置清单!N:N,"在岗")</f>
        <v>0</v>
      </c>
      <c r="AR414" s="61" t="str">
        <f t="shared" si="327"/>
        <v>NA</v>
      </c>
      <c r="AS414" s="60">
        <f>COUNTIFS(配置清单!$G:$G,G414,配置清单!$H:$H,"QA",配置清单!$N:$N,"在岗",配置清单!$P:$P,"&lt;&gt;暂不胜任")</f>
        <v>0</v>
      </c>
      <c r="AT414" s="61" t="str">
        <f t="shared" si="328"/>
        <v>NA</v>
      </c>
      <c r="AU414" s="60">
        <f>COUNTIFS(配置清单!G:G,规划及评估!G414,配置清单!H:H,"BA",配置清单!N:N,"在岗")</f>
        <v>0</v>
      </c>
      <c r="AV414" s="61" t="str">
        <f t="shared" si="329"/>
        <v>NA</v>
      </c>
      <c r="AW414" s="60">
        <f>COUNTIFS(配置清单!G:G,G414,配置清单!H:H,"BA",配置清单!N:N,"在岗",配置清单!P:P,"&lt;&gt;暂不胜任")</f>
        <v>0</v>
      </c>
      <c r="AX414" s="61" t="str">
        <f t="shared" si="330"/>
        <v>NA</v>
      </c>
      <c r="AY414" s="60">
        <f>COUNTIFS(配置清单!G:G,规划及评估!G414,配置清单!H:H,"IA",配置清单!N:N,"在岗")</f>
        <v>0</v>
      </c>
      <c r="AZ414" s="61" t="str">
        <f t="shared" si="331"/>
        <v>NA</v>
      </c>
      <c r="BA414" s="60">
        <f>COUNTIFS(配置清单!G:G,G414,配置清单!H:H,"IA",配置清单!N:N,"在岗",配置清单!P:P,"&lt;&gt;暂不胜任")</f>
        <v>0</v>
      </c>
      <c r="BB414" s="61" t="str">
        <f t="shared" si="332"/>
        <v>NA</v>
      </c>
      <c r="BC414" s="60">
        <f>COUNTIFS(配置清单!G:G,规划及评估!G414,配置清单!H:H,"产品经理",配置清单!N:N,"在岗")</f>
        <v>0</v>
      </c>
      <c r="BD414" s="61" t="str">
        <f t="shared" si="333"/>
        <v>NA</v>
      </c>
      <c r="BE414" s="60">
        <f>COUNTIFS(配置清单!G:G,G414,配置清单!H:H,"产品经理",配置清单!N:N,"在岗",配置清单!P:P,"&lt;&gt;暂不胜任")</f>
        <v>0</v>
      </c>
      <c r="BF414" s="61" t="str">
        <f t="shared" si="334"/>
        <v>NA</v>
      </c>
      <c r="BG414" s="63">
        <f t="shared" si="335"/>
        <v>1</v>
      </c>
      <c r="BH414" s="64">
        <f t="shared" si="336"/>
        <v>1</v>
      </c>
      <c r="BI414" s="64">
        <f t="shared" si="337"/>
        <v>1</v>
      </c>
      <c r="BJ414" s="64">
        <f t="shared" si="338"/>
        <v>1</v>
      </c>
      <c r="BK414" s="65">
        <f t="shared" si="339"/>
        <v>1</v>
      </c>
      <c r="BL414" s="66">
        <f t="shared" si="340"/>
        <v>1</v>
      </c>
      <c r="BM414" s="92">
        <f t="shared" si="341"/>
        <v>1</v>
      </c>
      <c r="BN414" s="92">
        <f t="shared" si="342"/>
        <v>1</v>
      </c>
      <c r="BO414" s="92">
        <f t="shared" si="343"/>
        <v>0</v>
      </c>
      <c r="BP414" s="92">
        <f t="shared" si="344"/>
        <v>0</v>
      </c>
      <c r="BQ414" s="92">
        <f t="shared" si="345"/>
        <v>0</v>
      </c>
      <c r="BR414" s="92">
        <f t="shared" si="346"/>
        <v>0</v>
      </c>
      <c r="BS414" s="92">
        <f t="shared" si="347"/>
        <v>0</v>
      </c>
      <c r="BT414" s="92">
        <f t="shared" si="348"/>
        <v>0</v>
      </c>
      <c r="BU414" s="92">
        <f t="shared" si="349"/>
        <v>0</v>
      </c>
      <c r="BV414" s="92">
        <f t="shared" si="350"/>
        <v>0</v>
      </c>
      <c r="BW414" s="92">
        <f t="shared" si="351"/>
        <v>0</v>
      </c>
      <c r="BX414" s="92">
        <f t="shared" si="352"/>
        <v>0</v>
      </c>
      <c r="BY414" s="92">
        <f t="shared" si="353"/>
        <v>0</v>
      </c>
      <c r="BZ414" s="92">
        <f t="shared" si="354"/>
        <v>0</v>
      </c>
      <c r="CA414" s="92">
        <f t="shared" si="355"/>
        <v>0</v>
      </c>
      <c r="CB414" s="92">
        <f t="shared" si="356"/>
        <v>0</v>
      </c>
      <c r="CC414" s="92">
        <f t="shared" si="357"/>
        <v>0</v>
      </c>
      <c r="CD414" s="92">
        <f t="shared" si="358"/>
        <v>0</v>
      </c>
    </row>
    <row r="415" spans="1:82" hidden="1">
      <c r="A415" s="34">
        <v>17</v>
      </c>
      <c r="B415" s="34" t="s">
        <v>5148</v>
      </c>
      <c r="C415" s="34" t="s">
        <v>5150</v>
      </c>
      <c r="D415" s="34" t="s">
        <v>2153</v>
      </c>
      <c r="E415" s="34" t="s">
        <v>5197</v>
      </c>
      <c r="F415" s="34" t="s">
        <v>5198</v>
      </c>
      <c r="G415" s="34" t="s">
        <v>5932</v>
      </c>
      <c r="H415" s="34" t="s">
        <v>7</v>
      </c>
      <c r="I415" s="34" t="s">
        <v>7</v>
      </c>
      <c r="J415" s="34" t="s">
        <v>195</v>
      </c>
      <c r="K415" s="34" t="s">
        <v>34</v>
      </c>
      <c r="L415" s="34" t="s">
        <v>5943</v>
      </c>
      <c r="N415" s="34">
        <v>1</v>
      </c>
      <c r="O415" s="34">
        <v>1</v>
      </c>
      <c r="P415" s="34">
        <v>0</v>
      </c>
      <c r="Q415" s="34">
        <v>0</v>
      </c>
      <c r="R415" s="34">
        <v>0</v>
      </c>
      <c r="S415" s="34">
        <v>1</v>
      </c>
      <c r="T415" s="34">
        <v>0</v>
      </c>
      <c r="U415" s="77">
        <v>0</v>
      </c>
      <c r="V415" s="34">
        <v>0</v>
      </c>
      <c r="W415" s="60">
        <f>COUNTIFS(配置清单!G:G,G415,配置清单!$H:$H,"PM",配置清单!$N:$N,"在岗")</f>
        <v>1</v>
      </c>
      <c r="X415" s="61">
        <f t="shared" si="317"/>
        <v>1</v>
      </c>
      <c r="Y415" s="60">
        <f>COUNTIFS(配置清单!$G:$G,G415,配置清单!$H:$H,"PM",配置清单!$N:$N,"在岗",配置清单!$P:$P,"&lt;&gt;暂不胜任")</f>
        <v>1</v>
      </c>
      <c r="Z415" s="61">
        <f t="shared" si="318"/>
        <v>1</v>
      </c>
      <c r="AA415" s="62">
        <f>COUNTIFS(配置清单!$G:$G,G415,配置清单!$H:$H,"SE",配置清单!$N:$N,"在岗")+COUNTIFS(配置清单!$G:$G,G415,配置清单!$H:$H,"SA",配置清单!$N:$N,"在岗")</f>
        <v>1</v>
      </c>
      <c r="AB415" s="61">
        <f t="shared" si="319"/>
        <v>1</v>
      </c>
      <c r="AC415" s="60">
        <f>COUNTIFS(配置清单!$G:$G,G415,配置清单!$H:$H,"SE",配置清单!$N:$N,"在岗",配置清单!$P:$P,"&lt;&gt;暂不胜任")+COUNTIFS(配置清单!$G:$G,G415,配置清单!$H:$H,"SA",配置清单!$N:$N,"在岗",配置清单!$P:$P,"&lt;&gt;暂不胜任")</f>
        <v>1</v>
      </c>
      <c r="AD415" s="61">
        <f t="shared" si="320"/>
        <v>1</v>
      </c>
      <c r="AE415" s="60">
        <f>COUNTIFS(配置清单!$G:$G,G415,配置清单!H:H,"MDE",配置清单!N:N,"在岗")</f>
        <v>0</v>
      </c>
      <c r="AF415" s="61" t="str">
        <f t="shared" si="321"/>
        <v>NA</v>
      </c>
      <c r="AG415" s="60">
        <f>COUNTIFS(配置清单!$G:$G,G415,配置清单!$H:$H,"MDE",配置清单!$N:$N,"在岗",配置清单!$P:$P,"&lt;&gt;暂不胜任")</f>
        <v>0</v>
      </c>
      <c r="AH415" s="61" t="str">
        <f t="shared" si="322"/>
        <v>NA</v>
      </c>
      <c r="AI415" s="62">
        <f>COUNTIFS(配置清单!G:G,G415,配置清单!H:H,"TPM",配置清单!N:N,"在岗")+COUNTIFS(配置清单!G:G,G415,配置清单!H:H,"TC",配置清单!N:N,"在岗")</f>
        <v>0</v>
      </c>
      <c r="AJ415" s="61" t="str">
        <f t="shared" si="323"/>
        <v>NA</v>
      </c>
      <c r="AK415" s="60">
        <f>COUNTIFS(配置清单!G:G,G415,配置清单!H:H,"TPM",配置清单!N:N,"在岗",配置清单!P:P,"&lt;&gt;暂不胜任")+COUNTIFS(配置清单!G:G,G415,配置清单!H:H,"TC",配置清单!N:N,"在岗",配置清单!P:P,"&lt;&gt;暂不胜任")</f>
        <v>0</v>
      </c>
      <c r="AL415" s="61" t="str">
        <f t="shared" si="324"/>
        <v>NA</v>
      </c>
      <c r="AM415" s="60">
        <f>COUNTIFS(配置清单!G:G,G415,配置清单!H:H,"TSE",配置清单!N:N,"在岗")</f>
        <v>0</v>
      </c>
      <c r="AN415" s="61" t="str">
        <f t="shared" si="325"/>
        <v>NA</v>
      </c>
      <c r="AO415" s="60">
        <f>COUNTIFS(配置清单!G:G,G415,配置清单!H:H,"TSE",配置清单!N:N,"在岗",配置清单!P:P,"&lt;&gt;暂不胜任")</f>
        <v>0</v>
      </c>
      <c r="AP415" s="61" t="str">
        <f t="shared" si="326"/>
        <v>NA</v>
      </c>
      <c r="AQ415" s="60">
        <f>COUNTIFS(配置清单!$G:$G,G415,配置清单!H:H,"QA",配置清单!N:N,"在岗")</f>
        <v>1</v>
      </c>
      <c r="AR415" s="61">
        <f t="shared" si="327"/>
        <v>1</v>
      </c>
      <c r="AS415" s="60">
        <f>COUNTIFS(配置清单!$G:$G,G415,配置清单!$H:$H,"QA",配置清单!$N:$N,"在岗",配置清单!$P:$P,"&lt;&gt;暂不胜任")</f>
        <v>1</v>
      </c>
      <c r="AT415" s="61">
        <f t="shared" si="328"/>
        <v>1</v>
      </c>
      <c r="AU415" s="60">
        <f>COUNTIFS(配置清单!G:G,规划及评估!G415,配置清单!H:H,"BA",配置清单!N:N,"在岗")</f>
        <v>0</v>
      </c>
      <c r="AV415" s="61" t="str">
        <f t="shared" si="329"/>
        <v>NA</v>
      </c>
      <c r="AW415" s="60">
        <f>COUNTIFS(配置清单!G:G,G415,配置清单!H:H,"BA",配置清单!N:N,"在岗",配置清单!P:P,"&lt;&gt;暂不胜任")</f>
        <v>0</v>
      </c>
      <c r="AX415" s="61" t="str">
        <f t="shared" si="330"/>
        <v>NA</v>
      </c>
      <c r="AY415" s="60">
        <f>COUNTIFS(配置清单!G:G,规划及评估!G415,配置清单!H:H,"IA",配置清单!N:N,"在岗")</f>
        <v>0</v>
      </c>
      <c r="AZ415" s="61" t="str">
        <f t="shared" si="331"/>
        <v>NA</v>
      </c>
      <c r="BA415" s="60">
        <f>COUNTIFS(配置清单!G:G,G415,配置清单!H:H,"IA",配置清单!N:N,"在岗",配置清单!P:P,"&lt;&gt;暂不胜任")</f>
        <v>0</v>
      </c>
      <c r="BB415" s="61" t="str">
        <f t="shared" si="332"/>
        <v>NA</v>
      </c>
      <c r="BC415" s="60">
        <f>COUNTIFS(配置清单!G:G,规划及评估!G415,配置清单!H:H,"产品经理",配置清单!N:N,"在岗")</f>
        <v>0</v>
      </c>
      <c r="BD415" s="61" t="str">
        <f t="shared" si="333"/>
        <v>NA</v>
      </c>
      <c r="BE415" s="60">
        <f>COUNTIFS(配置清单!G:G,G415,配置清单!H:H,"产品经理",配置清单!N:N,"在岗",配置清单!P:P,"&lt;&gt;暂不胜任")</f>
        <v>0</v>
      </c>
      <c r="BF415" s="61" t="str">
        <f t="shared" si="334"/>
        <v>NA</v>
      </c>
      <c r="BG415" s="63">
        <f t="shared" si="335"/>
        <v>3</v>
      </c>
      <c r="BH415" s="64">
        <f t="shared" si="336"/>
        <v>3</v>
      </c>
      <c r="BI415" s="64">
        <f t="shared" si="337"/>
        <v>3</v>
      </c>
      <c r="BJ415" s="64">
        <f t="shared" si="338"/>
        <v>3</v>
      </c>
      <c r="BK415" s="65">
        <f t="shared" si="339"/>
        <v>1</v>
      </c>
      <c r="BL415" s="66">
        <f t="shared" si="340"/>
        <v>1</v>
      </c>
      <c r="BM415" s="92">
        <f t="shared" si="341"/>
        <v>1</v>
      </c>
      <c r="BN415" s="92">
        <f t="shared" si="342"/>
        <v>1</v>
      </c>
      <c r="BO415" s="92">
        <f t="shared" si="343"/>
        <v>1</v>
      </c>
      <c r="BP415" s="92">
        <f t="shared" si="344"/>
        <v>1</v>
      </c>
      <c r="BQ415" s="92">
        <f t="shared" si="345"/>
        <v>0</v>
      </c>
      <c r="BR415" s="92">
        <f t="shared" si="346"/>
        <v>0</v>
      </c>
      <c r="BS415" s="92">
        <f t="shared" si="347"/>
        <v>0</v>
      </c>
      <c r="BT415" s="92">
        <f t="shared" si="348"/>
        <v>0</v>
      </c>
      <c r="BU415" s="92">
        <f t="shared" si="349"/>
        <v>0</v>
      </c>
      <c r="BV415" s="92">
        <f t="shared" si="350"/>
        <v>0</v>
      </c>
      <c r="BW415" s="92">
        <f t="shared" si="351"/>
        <v>1</v>
      </c>
      <c r="BX415" s="92">
        <f t="shared" si="352"/>
        <v>1</v>
      </c>
      <c r="BY415" s="92">
        <f t="shared" si="353"/>
        <v>0</v>
      </c>
      <c r="BZ415" s="92">
        <f t="shared" si="354"/>
        <v>0</v>
      </c>
      <c r="CA415" s="92">
        <f t="shared" si="355"/>
        <v>0</v>
      </c>
      <c r="CB415" s="92">
        <f t="shared" si="356"/>
        <v>0</v>
      </c>
      <c r="CC415" s="92">
        <f t="shared" si="357"/>
        <v>0</v>
      </c>
      <c r="CD415" s="92">
        <f t="shared" si="358"/>
        <v>0</v>
      </c>
    </row>
    <row r="416" spans="1:82" hidden="1">
      <c r="A416" s="34">
        <v>18</v>
      </c>
      <c r="B416" s="34" t="s">
        <v>5148</v>
      </c>
      <c r="C416" s="34" t="s">
        <v>5150</v>
      </c>
      <c r="D416" s="34" t="s">
        <v>2153</v>
      </c>
      <c r="E416" s="34" t="s">
        <v>5197</v>
      </c>
      <c r="F416" s="34" t="s">
        <v>5207</v>
      </c>
      <c r="G416" s="34" t="s">
        <v>5208</v>
      </c>
      <c r="H416" s="34" t="s">
        <v>6</v>
      </c>
      <c r="I416" s="34" t="s">
        <v>6</v>
      </c>
      <c r="J416" s="34" t="s">
        <v>195</v>
      </c>
      <c r="K416" s="34" t="s">
        <v>34</v>
      </c>
      <c r="L416" s="34" t="s">
        <v>5943</v>
      </c>
      <c r="M416" s="34" t="s">
        <v>5949</v>
      </c>
      <c r="N416" s="34">
        <v>1</v>
      </c>
      <c r="O416" s="34">
        <v>1</v>
      </c>
      <c r="P416" s="34">
        <v>0</v>
      </c>
      <c r="Q416" s="34">
        <v>0</v>
      </c>
      <c r="R416" s="34">
        <v>0</v>
      </c>
      <c r="S416" s="34">
        <v>0</v>
      </c>
      <c r="T416" s="34">
        <v>0</v>
      </c>
      <c r="U416" s="77">
        <v>0</v>
      </c>
      <c r="V416" s="34">
        <v>0</v>
      </c>
      <c r="W416" s="60">
        <f>COUNTIFS(配置清单!G:G,G416,配置清单!$H:$H,"PM",配置清单!$N:$N,"在岗")</f>
        <v>1</v>
      </c>
      <c r="X416" s="61">
        <f t="shared" si="317"/>
        <v>1</v>
      </c>
      <c r="Y416" s="60">
        <f>COUNTIFS(配置清单!$G:$G,G416,配置清单!$H:$H,"PM",配置清单!$N:$N,"在岗",配置清单!$P:$P,"&lt;&gt;暂不胜任")</f>
        <v>1</v>
      </c>
      <c r="Z416" s="61">
        <f t="shared" si="318"/>
        <v>1</v>
      </c>
      <c r="AA416" s="62">
        <f>COUNTIFS(配置清单!$G:$G,G416,配置清单!$H:$H,"SE",配置清单!$N:$N,"在岗")+COUNTIFS(配置清单!$G:$G,G416,配置清单!$H:$H,"SA",配置清单!$N:$N,"在岗")</f>
        <v>4</v>
      </c>
      <c r="AB416" s="61">
        <f t="shared" si="319"/>
        <v>1</v>
      </c>
      <c r="AC416" s="60">
        <f>COUNTIFS(配置清单!$G:$G,G416,配置清单!$H:$H,"SE",配置清单!$N:$N,"在岗",配置清单!$P:$P,"&lt;&gt;暂不胜任")+COUNTIFS(配置清单!$G:$G,G416,配置清单!$H:$H,"SA",配置清单!$N:$N,"在岗",配置清单!$P:$P,"&lt;&gt;暂不胜任")</f>
        <v>4</v>
      </c>
      <c r="AD416" s="61">
        <f t="shared" si="320"/>
        <v>1</v>
      </c>
      <c r="AE416" s="60">
        <f>COUNTIFS(配置清单!$G:$G,G416,配置清单!H:H,"MDE",配置清单!N:N,"在岗")</f>
        <v>0</v>
      </c>
      <c r="AF416" s="61" t="str">
        <f t="shared" si="321"/>
        <v>NA</v>
      </c>
      <c r="AG416" s="60">
        <f>COUNTIFS(配置清单!$G:$G,G416,配置清单!$H:$H,"MDE",配置清单!$N:$N,"在岗",配置清单!$P:$P,"&lt;&gt;暂不胜任")</f>
        <v>0</v>
      </c>
      <c r="AH416" s="61" t="str">
        <f t="shared" si="322"/>
        <v>NA</v>
      </c>
      <c r="AI416" s="62">
        <f>COUNTIFS(配置清单!G:G,G416,配置清单!H:H,"TPM",配置清单!N:N,"在岗")+COUNTIFS(配置清单!G:G,G416,配置清单!H:H,"TC",配置清单!N:N,"在岗")</f>
        <v>0</v>
      </c>
      <c r="AJ416" s="61" t="str">
        <f t="shared" si="323"/>
        <v>NA</v>
      </c>
      <c r="AK416" s="60">
        <f>COUNTIFS(配置清单!G:G,G416,配置清单!H:H,"TPM",配置清单!N:N,"在岗",配置清单!P:P,"&lt;&gt;暂不胜任")+COUNTIFS(配置清单!G:G,G416,配置清单!H:H,"TC",配置清单!N:N,"在岗",配置清单!P:P,"&lt;&gt;暂不胜任")</f>
        <v>0</v>
      </c>
      <c r="AL416" s="61" t="str">
        <f t="shared" si="324"/>
        <v>NA</v>
      </c>
      <c r="AM416" s="60">
        <f>COUNTIFS(配置清单!G:G,G416,配置清单!H:H,"TSE",配置清单!N:N,"在岗")</f>
        <v>0</v>
      </c>
      <c r="AN416" s="61" t="str">
        <f t="shared" si="325"/>
        <v>NA</v>
      </c>
      <c r="AO416" s="60">
        <f>COUNTIFS(配置清单!G:G,G416,配置清单!H:H,"TSE",配置清单!N:N,"在岗",配置清单!P:P,"&lt;&gt;暂不胜任")</f>
        <v>0</v>
      </c>
      <c r="AP416" s="61" t="str">
        <f t="shared" si="326"/>
        <v>NA</v>
      </c>
      <c r="AQ416" s="60">
        <f>COUNTIFS(配置清单!$G:$G,G416,配置清单!H:H,"QA",配置清单!N:N,"在岗")</f>
        <v>0</v>
      </c>
      <c r="AR416" s="61" t="str">
        <f t="shared" si="327"/>
        <v>NA</v>
      </c>
      <c r="AS416" s="60">
        <f>COUNTIFS(配置清单!$G:$G,G416,配置清单!$H:$H,"QA",配置清单!$N:$N,"在岗",配置清单!$P:$P,"&lt;&gt;暂不胜任")</f>
        <v>0</v>
      </c>
      <c r="AT416" s="61" t="str">
        <f t="shared" si="328"/>
        <v>NA</v>
      </c>
      <c r="AU416" s="60">
        <f>COUNTIFS(配置清单!G:G,规划及评估!G416,配置清单!H:H,"BA",配置清单!N:N,"在岗")</f>
        <v>0</v>
      </c>
      <c r="AV416" s="61" t="str">
        <f t="shared" si="329"/>
        <v>NA</v>
      </c>
      <c r="AW416" s="60">
        <f>COUNTIFS(配置清单!G:G,G416,配置清单!H:H,"BA",配置清单!N:N,"在岗",配置清单!P:P,"&lt;&gt;暂不胜任")</f>
        <v>0</v>
      </c>
      <c r="AX416" s="61" t="str">
        <f t="shared" si="330"/>
        <v>NA</v>
      </c>
      <c r="AY416" s="60">
        <f>COUNTIFS(配置清单!G:G,规划及评估!G416,配置清单!H:H,"IA",配置清单!N:N,"在岗")</f>
        <v>0</v>
      </c>
      <c r="AZ416" s="61" t="str">
        <f t="shared" si="331"/>
        <v>NA</v>
      </c>
      <c r="BA416" s="60">
        <f>COUNTIFS(配置清单!G:G,G416,配置清单!H:H,"IA",配置清单!N:N,"在岗",配置清单!P:P,"&lt;&gt;暂不胜任")</f>
        <v>0</v>
      </c>
      <c r="BB416" s="61" t="str">
        <f t="shared" si="332"/>
        <v>NA</v>
      </c>
      <c r="BC416" s="60">
        <f>COUNTIFS(配置清单!G:G,规划及评估!G416,配置清单!H:H,"产品经理",配置清单!N:N,"在岗")</f>
        <v>0</v>
      </c>
      <c r="BD416" s="61" t="str">
        <f t="shared" si="333"/>
        <v>NA</v>
      </c>
      <c r="BE416" s="60">
        <f>COUNTIFS(配置清单!G:G,G416,配置清单!H:H,"产品经理",配置清单!N:N,"在岗",配置清单!P:P,"&lt;&gt;暂不胜任")</f>
        <v>0</v>
      </c>
      <c r="BF416" s="61" t="str">
        <f t="shared" si="334"/>
        <v>NA</v>
      </c>
      <c r="BG416" s="63">
        <f t="shared" si="335"/>
        <v>2</v>
      </c>
      <c r="BH416" s="64">
        <f t="shared" si="336"/>
        <v>5</v>
      </c>
      <c r="BI416" s="64">
        <f t="shared" si="337"/>
        <v>2</v>
      </c>
      <c r="BJ416" s="64">
        <f t="shared" si="338"/>
        <v>2</v>
      </c>
      <c r="BK416" s="65">
        <f t="shared" si="339"/>
        <v>1</v>
      </c>
      <c r="BL416" s="66">
        <f t="shared" si="340"/>
        <v>1</v>
      </c>
      <c r="BM416" s="92">
        <f t="shared" si="341"/>
        <v>1</v>
      </c>
      <c r="BN416" s="92">
        <f t="shared" si="342"/>
        <v>1</v>
      </c>
      <c r="BO416" s="92">
        <f t="shared" si="343"/>
        <v>1</v>
      </c>
      <c r="BP416" s="92">
        <f t="shared" si="344"/>
        <v>1</v>
      </c>
      <c r="BQ416" s="92">
        <f t="shared" si="345"/>
        <v>0</v>
      </c>
      <c r="BR416" s="92">
        <f t="shared" si="346"/>
        <v>0</v>
      </c>
      <c r="BS416" s="92">
        <f t="shared" si="347"/>
        <v>0</v>
      </c>
      <c r="BT416" s="92">
        <f t="shared" si="348"/>
        <v>0</v>
      </c>
      <c r="BU416" s="92">
        <f t="shared" si="349"/>
        <v>0</v>
      </c>
      <c r="BV416" s="92">
        <f t="shared" si="350"/>
        <v>0</v>
      </c>
      <c r="BW416" s="92">
        <f t="shared" si="351"/>
        <v>0</v>
      </c>
      <c r="BX416" s="92">
        <f t="shared" si="352"/>
        <v>0</v>
      </c>
      <c r="BY416" s="92">
        <f t="shared" si="353"/>
        <v>0</v>
      </c>
      <c r="BZ416" s="92">
        <f t="shared" si="354"/>
        <v>0</v>
      </c>
      <c r="CA416" s="92">
        <f t="shared" si="355"/>
        <v>0</v>
      </c>
      <c r="CB416" s="92">
        <f t="shared" si="356"/>
        <v>0</v>
      </c>
      <c r="CC416" s="92">
        <f t="shared" si="357"/>
        <v>0</v>
      </c>
      <c r="CD416" s="92">
        <f t="shared" si="358"/>
        <v>0</v>
      </c>
    </row>
    <row r="417" spans="1:82" hidden="1">
      <c r="A417" s="34">
        <v>19</v>
      </c>
      <c r="B417" s="34" t="s">
        <v>5148</v>
      </c>
      <c r="C417" s="34" t="s">
        <v>5939</v>
      </c>
      <c r="D417" s="34" t="s">
        <v>204</v>
      </c>
      <c r="E417" s="34" t="s">
        <v>5942</v>
      </c>
      <c r="F417" s="34" t="s">
        <v>5799</v>
      </c>
      <c r="G417" s="34" t="s">
        <v>5800</v>
      </c>
      <c r="H417" s="34" t="s">
        <v>6</v>
      </c>
      <c r="I417" s="34" t="s">
        <v>6</v>
      </c>
      <c r="J417" s="34" t="s">
        <v>195</v>
      </c>
      <c r="K417" s="34" t="s">
        <v>195</v>
      </c>
      <c r="L417" s="34" t="s">
        <v>5943</v>
      </c>
      <c r="N417" s="34">
        <v>1</v>
      </c>
      <c r="O417" s="34">
        <v>0</v>
      </c>
      <c r="P417" s="34">
        <v>0</v>
      </c>
      <c r="Q417" s="34">
        <v>0</v>
      </c>
      <c r="R417" s="34">
        <v>0</v>
      </c>
      <c r="S417" s="34">
        <v>0</v>
      </c>
      <c r="T417" s="34">
        <v>0</v>
      </c>
      <c r="U417" s="77">
        <v>0</v>
      </c>
      <c r="V417" s="34">
        <v>0</v>
      </c>
      <c r="W417" s="60">
        <f>COUNTIFS(配置清单!G:G,G417,配置清单!$H:$H,"PM",配置清单!$N:$N,"在岗")</f>
        <v>1</v>
      </c>
      <c r="X417" s="61">
        <f t="shared" si="317"/>
        <v>1</v>
      </c>
      <c r="Y417" s="60">
        <f>COUNTIFS(配置清单!$G:$G,G417,配置清单!$H:$H,"PM",配置清单!$N:$N,"在岗",配置清单!$P:$P,"&lt;&gt;暂不胜任")</f>
        <v>1</v>
      </c>
      <c r="Z417" s="61">
        <f t="shared" si="318"/>
        <v>1</v>
      </c>
      <c r="AA417" s="62">
        <f>COUNTIFS(配置清单!$G:$G,G417,配置清单!$H:$H,"SE",配置清单!$N:$N,"在岗")+COUNTIFS(配置清单!$G:$G,G417,配置清单!$H:$H,"SA",配置清单!$N:$N,"在岗")</f>
        <v>0</v>
      </c>
      <c r="AB417" s="61" t="str">
        <f t="shared" si="319"/>
        <v>NA</v>
      </c>
      <c r="AC417" s="60">
        <f>COUNTIFS(配置清单!$G:$G,G417,配置清单!$H:$H,"SE",配置清单!$N:$N,"在岗",配置清单!$P:$P,"&lt;&gt;暂不胜任")+COUNTIFS(配置清单!$G:$G,G417,配置清单!$H:$H,"SA",配置清单!$N:$N,"在岗",配置清单!$P:$P,"&lt;&gt;暂不胜任")</f>
        <v>0</v>
      </c>
      <c r="AD417" s="61" t="str">
        <f t="shared" si="320"/>
        <v>NA</v>
      </c>
      <c r="AE417" s="60">
        <f>COUNTIFS(配置清单!$G:$G,G417,配置清单!H:H,"MDE",配置清单!N:N,"在岗")</f>
        <v>0</v>
      </c>
      <c r="AF417" s="61" t="str">
        <f t="shared" si="321"/>
        <v>NA</v>
      </c>
      <c r="AG417" s="60">
        <f>COUNTIFS(配置清单!$G:$G,G417,配置清单!$H:$H,"MDE",配置清单!$N:$N,"在岗",配置清单!$P:$P,"&lt;&gt;暂不胜任")</f>
        <v>0</v>
      </c>
      <c r="AH417" s="61" t="str">
        <f t="shared" si="322"/>
        <v>NA</v>
      </c>
      <c r="AI417" s="62">
        <f>COUNTIFS(配置清单!G:G,G417,配置清单!H:H,"TPM",配置清单!N:N,"在岗")+COUNTIFS(配置清单!G:G,G417,配置清单!H:H,"TC",配置清单!N:N,"在岗")</f>
        <v>0</v>
      </c>
      <c r="AJ417" s="61" t="str">
        <f t="shared" si="323"/>
        <v>NA</v>
      </c>
      <c r="AK417" s="60">
        <f>COUNTIFS(配置清单!G:G,G417,配置清单!H:H,"TPM",配置清单!N:N,"在岗",配置清单!P:P,"&lt;&gt;暂不胜任")+COUNTIFS(配置清单!G:G,G417,配置清单!H:H,"TC",配置清单!N:N,"在岗",配置清单!P:P,"&lt;&gt;暂不胜任")</f>
        <v>0</v>
      </c>
      <c r="AL417" s="61" t="str">
        <f t="shared" si="324"/>
        <v>NA</v>
      </c>
      <c r="AM417" s="60">
        <f>COUNTIFS(配置清单!G:G,G417,配置清单!H:H,"TSE",配置清单!N:N,"在岗")</f>
        <v>0</v>
      </c>
      <c r="AN417" s="61" t="str">
        <f t="shared" si="325"/>
        <v>NA</v>
      </c>
      <c r="AO417" s="60">
        <f>COUNTIFS(配置清单!G:G,G417,配置清单!H:H,"TSE",配置清单!N:N,"在岗",配置清单!P:P,"&lt;&gt;暂不胜任")</f>
        <v>0</v>
      </c>
      <c r="AP417" s="61" t="str">
        <f t="shared" si="326"/>
        <v>NA</v>
      </c>
      <c r="AQ417" s="60">
        <f>COUNTIFS(配置清单!$G:$G,G417,配置清单!H:H,"QA",配置清单!N:N,"在岗")</f>
        <v>0</v>
      </c>
      <c r="AR417" s="61" t="str">
        <f t="shared" si="327"/>
        <v>NA</v>
      </c>
      <c r="AS417" s="60">
        <f>COUNTIFS(配置清单!$G:$G,G417,配置清单!$H:$H,"QA",配置清单!$N:$N,"在岗",配置清单!$P:$P,"&lt;&gt;暂不胜任")</f>
        <v>0</v>
      </c>
      <c r="AT417" s="61" t="str">
        <f t="shared" si="328"/>
        <v>NA</v>
      </c>
      <c r="AU417" s="60">
        <f>COUNTIFS(配置清单!G:G,规划及评估!G417,配置清单!H:H,"BA",配置清单!N:N,"在岗")</f>
        <v>0</v>
      </c>
      <c r="AV417" s="61" t="str">
        <f t="shared" si="329"/>
        <v>NA</v>
      </c>
      <c r="AW417" s="60">
        <f>COUNTIFS(配置清单!G:G,G417,配置清单!H:H,"BA",配置清单!N:N,"在岗",配置清单!P:P,"&lt;&gt;暂不胜任")</f>
        <v>0</v>
      </c>
      <c r="AX417" s="61" t="str">
        <f t="shared" si="330"/>
        <v>NA</v>
      </c>
      <c r="AY417" s="60">
        <f>COUNTIFS(配置清单!G:G,规划及评估!G417,配置清单!H:H,"IA",配置清单!N:N,"在岗")</f>
        <v>0</v>
      </c>
      <c r="AZ417" s="61" t="str">
        <f t="shared" si="331"/>
        <v>NA</v>
      </c>
      <c r="BA417" s="60">
        <f>COUNTIFS(配置清单!G:G,G417,配置清单!H:H,"IA",配置清单!N:N,"在岗",配置清单!P:P,"&lt;&gt;暂不胜任")</f>
        <v>0</v>
      </c>
      <c r="BB417" s="61" t="str">
        <f t="shared" si="332"/>
        <v>NA</v>
      </c>
      <c r="BC417" s="60">
        <f>COUNTIFS(配置清单!G:G,规划及评估!G417,配置清单!H:H,"产品经理",配置清单!N:N,"在岗")</f>
        <v>0</v>
      </c>
      <c r="BD417" s="61" t="str">
        <f t="shared" si="333"/>
        <v>NA</v>
      </c>
      <c r="BE417" s="60">
        <f>COUNTIFS(配置清单!G:G,G417,配置清单!H:H,"产品经理",配置清单!N:N,"在岗",配置清单!P:P,"&lt;&gt;暂不胜任")</f>
        <v>0</v>
      </c>
      <c r="BF417" s="61" t="str">
        <f t="shared" si="334"/>
        <v>NA</v>
      </c>
      <c r="BG417" s="63">
        <f t="shared" si="335"/>
        <v>1</v>
      </c>
      <c r="BH417" s="64">
        <f t="shared" si="336"/>
        <v>1</v>
      </c>
      <c r="BI417" s="64">
        <f t="shared" si="337"/>
        <v>1</v>
      </c>
      <c r="BJ417" s="64">
        <f t="shared" si="338"/>
        <v>1</v>
      </c>
      <c r="BK417" s="65">
        <f t="shared" si="339"/>
        <v>1</v>
      </c>
      <c r="BL417" s="66">
        <f t="shared" si="340"/>
        <v>1</v>
      </c>
      <c r="BM417" s="92">
        <f t="shared" si="341"/>
        <v>1</v>
      </c>
      <c r="BN417" s="92">
        <f t="shared" si="342"/>
        <v>1</v>
      </c>
      <c r="BO417" s="92">
        <f t="shared" si="343"/>
        <v>0</v>
      </c>
      <c r="BP417" s="92">
        <f t="shared" si="344"/>
        <v>0</v>
      </c>
      <c r="BQ417" s="92">
        <f t="shared" si="345"/>
        <v>0</v>
      </c>
      <c r="BR417" s="92">
        <f t="shared" si="346"/>
        <v>0</v>
      </c>
      <c r="BS417" s="92">
        <f t="shared" si="347"/>
        <v>0</v>
      </c>
      <c r="BT417" s="92">
        <f t="shared" si="348"/>
        <v>0</v>
      </c>
      <c r="BU417" s="92">
        <f t="shared" si="349"/>
        <v>0</v>
      </c>
      <c r="BV417" s="92">
        <f t="shared" si="350"/>
        <v>0</v>
      </c>
      <c r="BW417" s="92">
        <f t="shared" si="351"/>
        <v>0</v>
      </c>
      <c r="BX417" s="92">
        <f t="shared" si="352"/>
        <v>0</v>
      </c>
      <c r="BY417" s="92">
        <f t="shared" si="353"/>
        <v>0</v>
      </c>
      <c r="BZ417" s="92">
        <f t="shared" si="354"/>
        <v>0</v>
      </c>
      <c r="CA417" s="92">
        <f t="shared" si="355"/>
        <v>0</v>
      </c>
      <c r="CB417" s="92">
        <f t="shared" si="356"/>
        <v>0</v>
      </c>
      <c r="CC417" s="92">
        <f t="shared" si="357"/>
        <v>0</v>
      </c>
      <c r="CD417" s="92">
        <f t="shared" si="358"/>
        <v>0</v>
      </c>
    </row>
    <row r="418" spans="1:82" hidden="1">
      <c r="A418" s="34">
        <v>20</v>
      </c>
      <c r="B418" s="34" t="s">
        <v>5148</v>
      </c>
      <c r="C418" s="34" t="s">
        <v>5150</v>
      </c>
      <c r="D418" s="34" t="s">
        <v>217</v>
      </c>
      <c r="E418" s="34" t="s">
        <v>216</v>
      </c>
      <c r="F418" s="34" t="s">
        <v>5226</v>
      </c>
      <c r="G418" s="34" t="s">
        <v>5227</v>
      </c>
      <c r="H418" s="34" t="s">
        <v>4</v>
      </c>
      <c r="I418" s="34" t="s">
        <v>4</v>
      </c>
      <c r="J418" s="34" t="s">
        <v>34</v>
      </c>
      <c r="K418" s="34" t="s">
        <v>34</v>
      </c>
      <c r="L418" s="34" t="s">
        <v>5950</v>
      </c>
      <c r="M418" s="34" t="s">
        <v>5241</v>
      </c>
      <c r="N418" s="34">
        <v>1</v>
      </c>
      <c r="O418" s="34">
        <v>1</v>
      </c>
      <c r="P418" s="34">
        <v>0</v>
      </c>
      <c r="Q418" s="34">
        <v>0</v>
      </c>
      <c r="R418" s="34">
        <v>0</v>
      </c>
      <c r="S418" s="34">
        <v>1</v>
      </c>
      <c r="T418" s="34">
        <v>0</v>
      </c>
      <c r="U418" s="77">
        <v>0</v>
      </c>
      <c r="V418" s="34">
        <v>0</v>
      </c>
      <c r="W418" s="60">
        <f>COUNTIFS(配置清单!G:G,G418,配置清单!$H:$H,"PM",配置清单!$N:$N,"在岗")</f>
        <v>1</v>
      </c>
      <c r="X418" s="61">
        <f t="shared" si="317"/>
        <v>1</v>
      </c>
      <c r="Y418" s="60">
        <f>COUNTIFS(配置清单!$G:$G,G418,配置清单!$H:$H,"PM",配置清单!$N:$N,"在岗",配置清单!$P:$P,"&lt;&gt;暂不胜任")</f>
        <v>0</v>
      </c>
      <c r="Z418" s="61">
        <f t="shared" si="318"/>
        <v>0</v>
      </c>
      <c r="AA418" s="62">
        <f>COUNTIFS(配置清单!$G:$G,G418,配置清单!$H:$H,"SE",配置清单!$N:$N,"在岗")+COUNTIFS(配置清单!$G:$G,G418,配置清单!$H:$H,"SA",配置清单!$N:$N,"在岗")</f>
        <v>1</v>
      </c>
      <c r="AB418" s="61">
        <f t="shared" si="319"/>
        <v>1</v>
      </c>
      <c r="AC418" s="60">
        <f>COUNTIFS(配置清单!$G:$G,G418,配置清单!$H:$H,"SE",配置清单!$N:$N,"在岗",配置清单!$P:$P,"&lt;&gt;暂不胜任")+COUNTIFS(配置清单!$G:$G,G418,配置清单!$H:$H,"SA",配置清单!$N:$N,"在岗",配置清单!$P:$P,"&lt;&gt;暂不胜任")</f>
        <v>1</v>
      </c>
      <c r="AD418" s="61">
        <f t="shared" si="320"/>
        <v>1</v>
      </c>
      <c r="AE418" s="60">
        <f>COUNTIFS(配置清单!$G:$G,G418,配置清单!H:H,"MDE",配置清单!N:N,"在岗")</f>
        <v>0</v>
      </c>
      <c r="AF418" s="61" t="str">
        <f t="shared" si="321"/>
        <v>NA</v>
      </c>
      <c r="AG418" s="60">
        <f>COUNTIFS(配置清单!$G:$G,G418,配置清单!$H:$H,"MDE",配置清单!$N:$N,"在岗",配置清单!$P:$P,"&lt;&gt;暂不胜任")</f>
        <v>0</v>
      </c>
      <c r="AH418" s="61" t="str">
        <f t="shared" si="322"/>
        <v>NA</v>
      </c>
      <c r="AI418" s="62">
        <f>COUNTIFS(配置清单!G:G,G418,配置清单!H:H,"TPM",配置清单!N:N,"在岗")+COUNTIFS(配置清单!G:G,G418,配置清单!H:H,"TC",配置清单!N:N,"在岗")</f>
        <v>0</v>
      </c>
      <c r="AJ418" s="61" t="str">
        <f t="shared" si="323"/>
        <v>NA</v>
      </c>
      <c r="AK418" s="60">
        <f>COUNTIFS(配置清单!G:G,G418,配置清单!H:H,"TPM",配置清单!N:N,"在岗",配置清单!P:P,"&lt;&gt;暂不胜任")+COUNTIFS(配置清单!G:G,G418,配置清单!H:H,"TC",配置清单!N:N,"在岗",配置清单!P:P,"&lt;&gt;暂不胜任")</f>
        <v>0</v>
      </c>
      <c r="AL418" s="61" t="str">
        <f t="shared" si="324"/>
        <v>NA</v>
      </c>
      <c r="AM418" s="60">
        <f>COUNTIFS(配置清单!G:G,G418,配置清单!H:H,"TSE",配置清单!N:N,"在岗")</f>
        <v>0</v>
      </c>
      <c r="AN418" s="61" t="str">
        <f t="shared" si="325"/>
        <v>NA</v>
      </c>
      <c r="AO418" s="60">
        <f>COUNTIFS(配置清单!G:G,G418,配置清单!H:H,"TSE",配置清单!N:N,"在岗",配置清单!P:P,"&lt;&gt;暂不胜任")</f>
        <v>0</v>
      </c>
      <c r="AP418" s="61" t="str">
        <f t="shared" si="326"/>
        <v>NA</v>
      </c>
      <c r="AQ418" s="60">
        <f>COUNTIFS(配置清单!$G:$G,G418,配置清单!H:H,"QA",配置清单!N:N,"在岗")</f>
        <v>1</v>
      </c>
      <c r="AR418" s="61">
        <f t="shared" si="327"/>
        <v>1</v>
      </c>
      <c r="AS418" s="60">
        <f>COUNTIFS(配置清单!$G:$G,G418,配置清单!$H:$H,"QA",配置清单!$N:$N,"在岗",配置清单!$P:$P,"&lt;&gt;暂不胜任")</f>
        <v>1</v>
      </c>
      <c r="AT418" s="61">
        <f t="shared" si="328"/>
        <v>1</v>
      </c>
      <c r="AU418" s="60">
        <f>COUNTIFS(配置清单!G:G,规划及评估!G418,配置清单!H:H,"BA",配置清单!N:N,"在岗")</f>
        <v>0</v>
      </c>
      <c r="AV418" s="61" t="str">
        <f t="shared" si="329"/>
        <v>NA</v>
      </c>
      <c r="AW418" s="60">
        <f>COUNTIFS(配置清单!G:G,G418,配置清单!H:H,"BA",配置清单!N:N,"在岗",配置清单!P:P,"&lt;&gt;暂不胜任")</f>
        <v>0</v>
      </c>
      <c r="AX418" s="61" t="str">
        <f t="shared" si="330"/>
        <v>NA</v>
      </c>
      <c r="AY418" s="60">
        <f>COUNTIFS(配置清单!G:G,规划及评估!G418,配置清单!H:H,"IA",配置清单!N:N,"在岗")</f>
        <v>0</v>
      </c>
      <c r="AZ418" s="61" t="str">
        <f t="shared" si="331"/>
        <v>NA</v>
      </c>
      <c r="BA418" s="60">
        <f>COUNTIFS(配置清单!G:G,G418,配置清单!H:H,"IA",配置清单!N:N,"在岗",配置清单!P:P,"&lt;&gt;暂不胜任")</f>
        <v>0</v>
      </c>
      <c r="BB418" s="61" t="str">
        <f t="shared" si="332"/>
        <v>NA</v>
      </c>
      <c r="BC418" s="60">
        <f>COUNTIFS(配置清单!G:G,规划及评估!G418,配置清单!H:H,"产品经理",配置清单!N:N,"在岗")</f>
        <v>0</v>
      </c>
      <c r="BD418" s="61" t="str">
        <f t="shared" si="333"/>
        <v>NA</v>
      </c>
      <c r="BE418" s="60">
        <f>COUNTIFS(配置清单!G:G,G418,配置清单!H:H,"产品经理",配置清单!N:N,"在岗",配置清单!P:P,"&lt;&gt;暂不胜任")</f>
        <v>0</v>
      </c>
      <c r="BF418" s="61" t="str">
        <f t="shared" si="334"/>
        <v>NA</v>
      </c>
      <c r="BG418" s="63">
        <f t="shared" si="335"/>
        <v>3</v>
      </c>
      <c r="BH418" s="64">
        <f t="shared" si="336"/>
        <v>3</v>
      </c>
      <c r="BI418" s="64">
        <f t="shared" si="337"/>
        <v>3</v>
      </c>
      <c r="BJ418" s="64">
        <f t="shared" si="338"/>
        <v>2</v>
      </c>
      <c r="BK418" s="65">
        <f t="shared" si="339"/>
        <v>1</v>
      </c>
      <c r="BL418" s="66">
        <f t="shared" si="340"/>
        <v>0.66666666666666663</v>
      </c>
      <c r="BM418" s="92">
        <f t="shared" si="341"/>
        <v>1</v>
      </c>
      <c r="BN418" s="92">
        <f t="shared" si="342"/>
        <v>0</v>
      </c>
      <c r="BO418" s="92">
        <f t="shared" si="343"/>
        <v>1</v>
      </c>
      <c r="BP418" s="92">
        <f t="shared" si="344"/>
        <v>1</v>
      </c>
      <c r="BQ418" s="92">
        <f t="shared" si="345"/>
        <v>0</v>
      </c>
      <c r="BR418" s="92">
        <f t="shared" si="346"/>
        <v>0</v>
      </c>
      <c r="BS418" s="92">
        <f t="shared" si="347"/>
        <v>0</v>
      </c>
      <c r="BT418" s="92">
        <f t="shared" si="348"/>
        <v>0</v>
      </c>
      <c r="BU418" s="92">
        <f t="shared" si="349"/>
        <v>0</v>
      </c>
      <c r="BV418" s="92">
        <f t="shared" si="350"/>
        <v>0</v>
      </c>
      <c r="BW418" s="92">
        <f t="shared" si="351"/>
        <v>1</v>
      </c>
      <c r="BX418" s="92">
        <f t="shared" si="352"/>
        <v>1</v>
      </c>
      <c r="BY418" s="92">
        <f t="shared" si="353"/>
        <v>0</v>
      </c>
      <c r="BZ418" s="92">
        <f t="shared" si="354"/>
        <v>0</v>
      </c>
      <c r="CA418" s="92">
        <f t="shared" si="355"/>
        <v>0</v>
      </c>
      <c r="CB418" s="92">
        <f t="shared" si="356"/>
        <v>0</v>
      </c>
      <c r="CC418" s="92">
        <f t="shared" si="357"/>
        <v>0</v>
      </c>
      <c r="CD418" s="92">
        <f t="shared" si="358"/>
        <v>0</v>
      </c>
    </row>
    <row r="419" spans="1:82" hidden="1">
      <c r="A419" s="34">
        <v>21</v>
      </c>
      <c r="B419" s="34" t="s">
        <v>5148</v>
      </c>
      <c r="C419" s="34" t="s">
        <v>5150</v>
      </c>
      <c r="D419" s="34" t="s">
        <v>217</v>
      </c>
      <c r="E419" s="34" t="s">
        <v>216</v>
      </c>
      <c r="F419" s="34" t="s">
        <v>5246</v>
      </c>
      <c r="G419" s="34" t="s">
        <v>5247</v>
      </c>
      <c r="H419" s="34" t="s">
        <v>4</v>
      </c>
      <c r="I419" s="34" t="s">
        <v>4</v>
      </c>
      <c r="J419" s="34" t="s">
        <v>34</v>
      </c>
      <c r="K419" s="34" t="s">
        <v>34</v>
      </c>
      <c r="L419" s="34" t="s">
        <v>5123</v>
      </c>
      <c r="M419" s="34" t="s">
        <v>5259</v>
      </c>
      <c r="N419" s="34">
        <v>1</v>
      </c>
      <c r="O419" s="34">
        <v>0</v>
      </c>
      <c r="P419" s="34">
        <v>1</v>
      </c>
      <c r="Q419" s="34">
        <v>1</v>
      </c>
      <c r="R419" s="34">
        <v>0</v>
      </c>
      <c r="S419" s="34">
        <v>1</v>
      </c>
      <c r="T419" s="34">
        <v>0</v>
      </c>
      <c r="U419" s="77">
        <v>0</v>
      </c>
      <c r="V419" s="34">
        <v>0</v>
      </c>
      <c r="W419" s="60">
        <f>COUNTIFS(配置清单!G:G,G419,配置清单!$H:$H,"PM",配置清单!$N:$N,"在岗")</f>
        <v>1</v>
      </c>
      <c r="X419" s="61">
        <f t="shared" si="317"/>
        <v>1</v>
      </c>
      <c r="Y419" s="60">
        <f>COUNTIFS(配置清单!$G:$G,G419,配置清单!$H:$H,"PM",配置清单!$N:$N,"在岗",配置清单!$P:$P,"&lt;&gt;暂不胜任")</f>
        <v>1</v>
      </c>
      <c r="Z419" s="61">
        <f t="shared" si="318"/>
        <v>1</v>
      </c>
      <c r="AA419" s="62">
        <f>COUNTIFS(配置清单!$G:$G,G419,配置清单!$H:$H,"SE",配置清单!$N:$N,"在岗")+COUNTIFS(配置清单!$G:$G,G419,配置清单!$H:$H,"SA",配置清单!$N:$N,"在岗")</f>
        <v>0</v>
      </c>
      <c r="AB419" s="61" t="str">
        <f t="shared" si="319"/>
        <v>NA</v>
      </c>
      <c r="AC419" s="60">
        <f>COUNTIFS(配置清单!$G:$G,G419,配置清单!$H:$H,"SE",配置清单!$N:$N,"在岗",配置清单!$P:$P,"&lt;&gt;暂不胜任")+COUNTIFS(配置清单!$G:$G,G419,配置清单!$H:$H,"SA",配置清单!$N:$N,"在岗",配置清单!$P:$P,"&lt;&gt;暂不胜任")</f>
        <v>0</v>
      </c>
      <c r="AD419" s="61" t="str">
        <f t="shared" si="320"/>
        <v>NA</v>
      </c>
      <c r="AE419" s="60">
        <f>COUNTIFS(配置清单!$G:$G,G419,配置清单!H:H,"MDE",配置清单!N:N,"在岗")</f>
        <v>1</v>
      </c>
      <c r="AF419" s="61">
        <f t="shared" si="321"/>
        <v>1</v>
      </c>
      <c r="AG419" s="60">
        <f>COUNTIFS(配置清单!$G:$G,G419,配置清单!$H:$H,"MDE",配置清单!$N:$N,"在岗",配置清单!$P:$P,"&lt;&gt;暂不胜任")</f>
        <v>0</v>
      </c>
      <c r="AH419" s="61">
        <f t="shared" si="322"/>
        <v>0</v>
      </c>
      <c r="AI419" s="62">
        <f>COUNTIFS(配置清单!G:G,G419,配置清单!H:H,"TPM",配置清单!N:N,"在岗")+COUNTIFS(配置清单!G:G,G419,配置清单!H:H,"TC",配置清单!N:N,"在岗")</f>
        <v>1</v>
      </c>
      <c r="AJ419" s="61">
        <f t="shared" si="323"/>
        <v>1</v>
      </c>
      <c r="AK419" s="60">
        <f>COUNTIFS(配置清单!G:G,G419,配置清单!H:H,"TPM",配置清单!N:N,"在岗",配置清单!P:P,"&lt;&gt;暂不胜任")+COUNTIFS(配置清单!G:G,G419,配置清单!H:H,"TC",配置清单!N:N,"在岗",配置清单!P:P,"&lt;&gt;暂不胜任")</f>
        <v>0</v>
      </c>
      <c r="AL419" s="61">
        <f t="shared" si="324"/>
        <v>0</v>
      </c>
      <c r="AM419" s="60">
        <f>COUNTIFS(配置清单!G:G,G419,配置清单!H:H,"TSE",配置清单!N:N,"在岗")</f>
        <v>0</v>
      </c>
      <c r="AN419" s="61" t="str">
        <f t="shared" si="325"/>
        <v>NA</v>
      </c>
      <c r="AO419" s="60">
        <f>COUNTIFS(配置清单!G:G,G419,配置清单!H:H,"TSE",配置清单!N:N,"在岗",配置清单!P:P,"&lt;&gt;暂不胜任")</f>
        <v>0</v>
      </c>
      <c r="AP419" s="61" t="str">
        <f t="shared" si="326"/>
        <v>NA</v>
      </c>
      <c r="AQ419" s="60">
        <f>COUNTIFS(配置清单!$G:$G,G419,配置清单!H:H,"QA",配置清单!N:N,"在岗")</f>
        <v>1</v>
      </c>
      <c r="AR419" s="61">
        <f t="shared" si="327"/>
        <v>1</v>
      </c>
      <c r="AS419" s="60">
        <f>COUNTIFS(配置清单!$G:$G,G419,配置清单!$H:$H,"QA",配置清单!$N:$N,"在岗",配置清单!$P:$P,"&lt;&gt;暂不胜任")</f>
        <v>1</v>
      </c>
      <c r="AT419" s="61">
        <f t="shared" si="328"/>
        <v>1</v>
      </c>
      <c r="AU419" s="60">
        <f>COUNTIFS(配置清单!G:G,规划及评估!G419,配置清单!H:H,"BA",配置清单!N:N,"在岗")</f>
        <v>0</v>
      </c>
      <c r="AV419" s="61" t="str">
        <f t="shared" si="329"/>
        <v>NA</v>
      </c>
      <c r="AW419" s="60">
        <f>COUNTIFS(配置清单!G:G,G419,配置清单!H:H,"BA",配置清单!N:N,"在岗",配置清单!P:P,"&lt;&gt;暂不胜任")</f>
        <v>0</v>
      </c>
      <c r="AX419" s="61" t="str">
        <f t="shared" si="330"/>
        <v>NA</v>
      </c>
      <c r="AY419" s="60">
        <f>COUNTIFS(配置清单!G:G,规划及评估!G419,配置清单!H:H,"IA",配置清单!N:N,"在岗")</f>
        <v>0</v>
      </c>
      <c r="AZ419" s="61" t="str">
        <f t="shared" si="331"/>
        <v>NA</v>
      </c>
      <c r="BA419" s="60">
        <f>COUNTIFS(配置清单!G:G,G419,配置清单!H:H,"IA",配置清单!N:N,"在岗",配置清单!P:P,"&lt;&gt;暂不胜任")</f>
        <v>0</v>
      </c>
      <c r="BB419" s="61" t="str">
        <f t="shared" si="332"/>
        <v>NA</v>
      </c>
      <c r="BC419" s="60">
        <f>COUNTIFS(配置清单!G:G,规划及评估!G419,配置清单!H:H,"产品经理",配置清单!N:N,"在岗")</f>
        <v>0</v>
      </c>
      <c r="BD419" s="61" t="str">
        <f t="shared" si="333"/>
        <v>NA</v>
      </c>
      <c r="BE419" s="60">
        <f>COUNTIFS(配置清单!G:G,G419,配置清单!H:H,"产品经理",配置清单!N:N,"在岗",配置清单!P:P,"&lt;&gt;暂不胜任")</f>
        <v>0</v>
      </c>
      <c r="BF419" s="61" t="str">
        <f t="shared" si="334"/>
        <v>NA</v>
      </c>
      <c r="BG419" s="63">
        <f t="shared" si="335"/>
        <v>4</v>
      </c>
      <c r="BH419" s="64">
        <f t="shared" si="336"/>
        <v>4</v>
      </c>
      <c r="BI419" s="64">
        <f t="shared" si="337"/>
        <v>4</v>
      </c>
      <c r="BJ419" s="64">
        <f t="shared" si="338"/>
        <v>2</v>
      </c>
      <c r="BK419" s="65">
        <f t="shared" si="339"/>
        <v>1</v>
      </c>
      <c r="BL419" s="66">
        <f t="shared" si="340"/>
        <v>0.5</v>
      </c>
      <c r="BM419" s="92">
        <f t="shared" si="341"/>
        <v>1</v>
      </c>
      <c r="BN419" s="92">
        <f t="shared" si="342"/>
        <v>1</v>
      </c>
      <c r="BO419" s="92">
        <f t="shared" si="343"/>
        <v>0</v>
      </c>
      <c r="BP419" s="92">
        <f t="shared" si="344"/>
        <v>0</v>
      </c>
      <c r="BQ419" s="92">
        <f t="shared" si="345"/>
        <v>1</v>
      </c>
      <c r="BR419" s="92">
        <f t="shared" si="346"/>
        <v>0</v>
      </c>
      <c r="BS419" s="92">
        <f t="shared" si="347"/>
        <v>1</v>
      </c>
      <c r="BT419" s="92">
        <f t="shared" si="348"/>
        <v>0</v>
      </c>
      <c r="BU419" s="92">
        <f t="shared" si="349"/>
        <v>0</v>
      </c>
      <c r="BV419" s="92">
        <f t="shared" si="350"/>
        <v>0</v>
      </c>
      <c r="BW419" s="92">
        <f t="shared" si="351"/>
        <v>1</v>
      </c>
      <c r="BX419" s="92">
        <f t="shared" si="352"/>
        <v>1</v>
      </c>
      <c r="BY419" s="92">
        <f t="shared" si="353"/>
        <v>0</v>
      </c>
      <c r="BZ419" s="92">
        <f t="shared" si="354"/>
        <v>0</v>
      </c>
      <c r="CA419" s="92">
        <f t="shared" si="355"/>
        <v>0</v>
      </c>
      <c r="CB419" s="92">
        <f t="shared" si="356"/>
        <v>0</v>
      </c>
      <c r="CC419" s="92">
        <f t="shared" si="357"/>
        <v>0</v>
      </c>
      <c r="CD419" s="92">
        <f t="shared" si="358"/>
        <v>0</v>
      </c>
    </row>
    <row r="420" spans="1:82" hidden="1">
      <c r="A420" s="34">
        <v>22</v>
      </c>
      <c r="B420" s="34" t="s">
        <v>5148</v>
      </c>
      <c r="C420" s="34" t="s">
        <v>5939</v>
      </c>
      <c r="D420" s="34" t="s">
        <v>204</v>
      </c>
      <c r="E420" s="34" t="s">
        <v>5942</v>
      </c>
      <c r="F420" s="34" t="s">
        <v>5805</v>
      </c>
      <c r="G420" s="34" t="s">
        <v>5806</v>
      </c>
      <c r="H420" s="34" t="s">
        <v>6</v>
      </c>
      <c r="I420" s="34" t="s">
        <v>7</v>
      </c>
      <c r="J420" s="34" t="s">
        <v>195</v>
      </c>
      <c r="K420" s="34" t="s">
        <v>195</v>
      </c>
      <c r="L420" s="34" t="s">
        <v>5951</v>
      </c>
      <c r="N420" s="34">
        <v>1</v>
      </c>
      <c r="O420" s="34">
        <v>0</v>
      </c>
      <c r="P420" s="34">
        <v>2</v>
      </c>
      <c r="Q420" s="34">
        <v>0</v>
      </c>
      <c r="R420" s="34">
        <v>0</v>
      </c>
      <c r="S420" s="34">
        <v>0</v>
      </c>
      <c r="T420" s="34">
        <v>0</v>
      </c>
      <c r="U420" s="77">
        <v>0</v>
      </c>
      <c r="V420" s="34">
        <v>0</v>
      </c>
      <c r="W420" s="60">
        <f>COUNTIFS(配置清单!G:G,G420,配置清单!$H:$H,"PM",配置清单!$N:$N,"在岗")</f>
        <v>2</v>
      </c>
      <c r="X420" s="61">
        <f t="shared" si="317"/>
        <v>1</v>
      </c>
      <c r="Y420" s="60">
        <f>COUNTIFS(配置清单!$G:$G,G420,配置清单!$H:$H,"PM",配置清单!$N:$N,"在岗",配置清单!$P:$P,"&lt;&gt;暂不胜任")</f>
        <v>1</v>
      </c>
      <c r="Z420" s="61">
        <f t="shared" si="318"/>
        <v>1</v>
      </c>
      <c r="AA420" s="62">
        <f>COUNTIFS(配置清单!$G:$G,G420,配置清单!$H:$H,"SE",配置清单!$N:$N,"在岗")+COUNTIFS(配置清单!$G:$G,G420,配置清单!$H:$H,"SA",配置清单!$N:$N,"在岗")</f>
        <v>0</v>
      </c>
      <c r="AB420" s="61" t="str">
        <f t="shared" si="319"/>
        <v>NA</v>
      </c>
      <c r="AC420" s="60">
        <f>COUNTIFS(配置清单!$G:$G,G420,配置清单!$H:$H,"SE",配置清单!$N:$N,"在岗",配置清单!$P:$P,"&lt;&gt;暂不胜任")+COUNTIFS(配置清单!$G:$G,G420,配置清单!$H:$H,"SA",配置清单!$N:$N,"在岗",配置清单!$P:$P,"&lt;&gt;暂不胜任")</f>
        <v>0</v>
      </c>
      <c r="AD420" s="61" t="str">
        <f t="shared" si="320"/>
        <v>NA</v>
      </c>
      <c r="AE420" s="60">
        <f>COUNTIFS(配置清单!$G:$G,G420,配置清单!H:H,"MDE",配置清单!N:N,"在岗")</f>
        <v>2</v>
      </c>
      <c r="AF420" s="61">
        <f t="shared" si="321"/>
        <v>1</v>
      </c>
      <c r="AG420" s="60">
        <f>COUNTIFS(配置清单!$G:$G,G420,配置清单!$H:$H,"MDE",配置清单!$N:$N,"在岗",配置清单!$P:$P,"&lt;&gt;暂不胜任")</f>
        <v>2</v>
      </c>
      <c r="AH420" s="61">
        <f t="shared" si="322"/>
        <v>1</v>
      </c>
      <c r="AI420" s="62">
        <f>COUNTIFS(配置清单!G:G,G420,配置清单!H:H,"TPM",配置清单!N:N,"在岗")+COUNTIFS(配置清单!G:G,G420,配置清单!H:H,"TC",配置清单!N:N,"在岗")</f>
        <v>0</v>
      </c>
      <c r="AJ420" s="61" t="str">
        <f t="shared" si="323"/>
        <v>NA</v>
      </c>
      <c r="AK420" s="60">
        <f>COUNTIFS(配置清单!G:G,G420,配置清单!H:H,"TPM",配置清单!N:N,"在岗",配置清单!P:P,"&lt;&gt;暂不胜任")+COUNTIFS(配置清单!G:G,G420,配置清单!H:H,"TC",配置清单!N:N,"在岗",配置清单!P:P,"&lt;&gt;暂不胜任")</f>
        <v>0</v>
      </c>
      <c r="AL420" s="61" t="str">
        <f t="shared" si="324"/>
        <v>NA</v>
      </c>
      <c r="AM420" s="60">
        <f>COUNTIFS(配置清单!G:G,G420,配置清单!H:H,"TSE",配置清单!N:N,"在岗")</f>
        <v>0</v>
      </c>
      <c r="AN420" s="61" t="str">
        <f t="shared" si="325"/>
        <v>NA</v>
      </c>
      <c r="AO420" s="60">
        <f>COUNTIFS(配置清单!G:G,G420,配置清单!H:H,"TSE",配置清单!N:N,"在岗",配置清单!P:P,"&lt;&gt;暂不胜任")</f>
        <v>0</v>
      </c>
      <c r="AP420" s="61" t="str">
        <f t="shared" si="326"/>
        <v>NA</v>
      </c>
      <c r="AQ420" s="60">
        <f>COUNTIFS(配置清单!$G:$G,G420,配置清单!H:H,"QA",配置清单!N:N,"在岗")</f>
        <v>0</v>
      </c>
      <c r="AR420" s="61" t="str">
        <f t="shared" si="327"/>
        <v>NA</v>
      </c>
      <c r="AS420" s="60">
        <f>COUNTIFS(配置清单!$G:$G,G420,配置清单!$H:$H,"QA",配置清单!$N:$N,"在岗",配置清单!$P:$P,"&lt;&gt;暂不胜任")</f>
        <v>0</v>
      </c>
      <c r="AT420" s="61" t="str">
        <f t="shared" si="328"/>
        <v>NA</v>
      </c>
      <c r="AU420" s="60">
        <f>COUNTIFS(配置清单!G:G,规划及评估!G420,配置清单!H:H,"BA",配置清单!N:N,"在岗")</f>
        <v>0</v>
      </c>
      <c r="AV420" s="61" t="str">
        <f t="shared" si="329"/>
        <v>NA</v>
      </c>
      <c r="AW420" s="60">
        <f>COUNTIFS(配置清单!G:G,G420,配置清单!H:H,"BA",配置清单!N:N,"在岗",配置清单!P:P,"&lt;&gt;暂不胜任")</f>
        <v>0</v>
      </c>
      <c r="AX420" s="61" t="str">
        <f t="shared" si="330"/>
        <v>NA</v>
      </c>
      <c r="AY420" s="60">
        <f>COUNTIFS(配置清单!G:G,规划及评估!G420,配置清单!H:H,"IA",配置清单!N:N,"在岗")</f>
        <v>0</v>
      </c>
      <c r="AZ420" s="61" t="str">
        <f t="shared" si="331"/>
        <v>NA</v>
      </c>
      <c r="BA420" s="60">
        <f>COUNTIFS(配置清单!G:G,G420,配置清单!H:H,"IA",配置清单!N:N,"在岗",配置清单!P:P,"&lt;&gt;暂不胜任")</f>
        <v>0</v>
      </c>
      <c r="BB420" s="61" t="str">
        <f t="shared" si="332"/>
        <v>NA</v>
      </c>
      <c r="BC420" s="60">
        <f>COUNTIFS(配置清单!G:G,规划及评估!G420,配置清单!H:H,"产品经理",配置清单!N:N,"在岗")</f>
        <v>0</v>
      </c>
      <c r="BD420" s="61" t="str">
        <f t="shared" si="333"/>
        <v>NA</v>
      </c>
      <c r="BE420" s="60">
        <f>COUNTIFS(配置清单!G:G,G420,配置清单!H:H,"产品经理",配置清单!N:N,"在岗",配置清单!P:P,"&lt;&gt;暂不胜任")</f>
        <v>0</v>
      </c>
      <c r="BF420" s="61" t="str">
        <f t="shared" si="334"/>
        <v>NA</v>
      </c>
      <c r="BG420" s="63">
        <f t="shared" si="335"/>
        <v>3</v>
      </c>
      <c r="BH420" s="64">
        <f t="shared" si="336"/>
        <v>4</v>
      </c>
      <c r="BI420" s="64">
        <f t="shared" si="337"/>
        <v>3</v>
      </c>
      <c r="BJ420" s="64">
        <f t="shared" si="338"/>
        <v>3</v>
      </c>
      <c r="BK420" s="65">
        <f t="shared" si="339"/>
        <v>1</v>
      </c>
      <c r="BL420" s="66">
        <f t="shared" si="340"/>
        <v>1</v>
      </c>
      <c r="BM420" s="92">
        <f t="shared" si="341"/>
        <v>1</v>
      </c>
      <c r="BN420" s="92">
        <f t="shared" si="342"/>
        <v>1</v>
      </c>
      <c r="BO420" s="92">
        <f t="shared" si="343"/>
        <v>0</v>
      </c>
      <c r="BP420" s="92">
        <f t="shared" si="344"/>
        <v>0</v>
      </c>
      <c r="BQ420" s="92">
        <f t="shared" si="345"/>
        <v>2</v>
      </c>
      <c r="BR420" s="92">
        <f t="shared" si="346"/>
        <v>2</v>
      </c>
      <c r="BS420" s="92">
        <f t="shared" si="347"/>
        <v>0</v>
      </c>
      <c r="BT420" s="92">
        <f t="shared" si="348"/>
        <v>0</v>
      </c>
      <c r="BU420" s="92">
        <f t="shared" si="349"/>
        <v>0</v>
      </c>
      <c r="BV420" s="92">
        <f t="shared" si="350"/>
        <v>0</v>
      </c>
      <c r="BW420" s="92">
        <f t="shared" si="351"/>
        <v>0</v>
      </c>
      <c r="BX420" s="92">
        <f t="shared" si="352"/>
        <v>0</v>
      </c>
      <c r="BY420" s="92">
        <f t="shared" si="353"/>
        <v>0</v>
      </c>
      <c r="BZ420" s="92">
        <f t="shared" si="354"/>
        <v>0</v>
      </c>
      <c r="CA420" s="92">
        <f t="shared" si="355"/>
        <v>0</v>
      </c>
      <c r="CB420" s="92">
        <f t="shared" si="356"/>
        <v>0</v>
      </c>
      <c r="CC420" s="92">
        <f t="shared" si="357"/>
        <v>0</v>
      </c>
      <c r="CD420" s="92">
        <f t="shared" si="358"/>
        <v>0</v>
      </c>
    </row>
    <row r="421" spans="1:82" hidden="1">
      <c r="A421" s="34">
        <v>23</v>
      </c>
      <c r="B421" s="34" t="s">
        <v>5148</v>
      </c>
      <c r="C421" s="34" t="s">
        <v>5939</v>
      </c>
      <c r="D421" s="34" t="s">
        <v>2153</v>
      </c>
      <c r="E421" s="34" t="s">
        <v>5197</v>
      </c>
      <c r="F421" s="34" t="s">
        <v>3994</v>
      </c>
      <c r="G421" s="34" t="s">
        <v>5821</v>
      </c>
      <c r="H421" s="34" t="s">
        <v>7</v>
      </c>
      <c r="I421" s="34" t="s">
        <v>7</v>
      </c>
      <c r="J421" s="34" t="s">
        <v>34</v>
      </c>
      <c r="K421" s="34" t="s">
        <v>34</v>
      </c>
      <c r="L421" s="34" t="s">
        <v>5948</v>
      </c>
      <c r="N421" s="34">
        <v>1</v>
      </c>
      <c r="O421" s="34">
        <v>0</v>
      </c>
      <c r="P421" s="34">
        <v>0</v>
      </c>
      <c r="Q421" s="34">
        <v>0</v>
      </c>
      <c r="R421" s="34">
        <v>1</v>
      </c>
      <c r="S421" s="34">
        <v>1</v>
      </c>
      <c r="T421" s="34">
        <v>0</v>
      </c>
      <c r="U421" s="77">
        <v>0</v>
      </c>
      <c r="V421" s="34">
        <v>0</v>
      </c>
      <c r="W421" s="60">
        <f>COUNTIFS(配置清单!G:G,G421,配置清单!$H:$H,"PM",配置清单!$N:$N,"在岗")</f>
        <v>1</v>
      </c>
      <c r="X421" s="61">
        <f t="shared" si="317"/>
        <v>1</v>
      </c>
      <c r="Y421" s="60">
        <f>COUNTIFS(配置清单!$G:$G,G421,配置清单!$H:$H,"PM",配置清单!$N:$N,"在岗",配置清单!$P:$P,"&lt;&gt;暂不胜任")</f>
        <v>1</v>
      </c>
      <c r="Z421" s="61">
        <f t="shared" si="318"/>
        <v>1</v>
      </c>
      <c r="AA421" s="62">
        <f>COUNTIFS(配置清单!$G:$G,G421,配置清单!$H:$H,"SE",配置清单!$N:$N,"在岗")+COUNTIFS(配置清单!$G:$G,G421,配置清单!$H:$H,"SA",配置清单!$N:$N,"在岗")</f>
        <v>0</v>
      </c>
      <c r="AB421" s="61" t="str">
        <f t="shared" si="319"/>
        <v>NA</v>
      </c>
      <c r="AC421" s="60">
        <f>COUNTIFS(配置清单!$G:$G,G421,配置清单!$H:$H,"SE",配置清单!$N:$N,"在岗",配置清单!$P:$P,"&lt;&gt;暂不胜任")+COUNTIFS(配置清单!$G:$G,G421,配置清单!$H:$H,"SA",配置清单!$N:$N,"在岗",配置清单!$P:$P,"&lt;&gt;暂不胜任")</f>
        <v>0</v>
      </c>
      <c r="AD421" s="61" t="str">
        <f t="shared" si="320"/>
        <v>NA</v>
      </c>
      <c r="AE421" s="60">
        <f>COUNTIFS(配置清单!$G:$G,G421,配置清单!H:H,"MDE",配置清单!N:N,"在岗")</f>
        <v>0</v>
      </c>
      <c r="AF421" s="61" t="str">
        <f t="shared" si="321"/>
        <v>NA</v>
      </c>
      <c r="AG421" s="60">
        <f>COUNTIFS(配置清单!$G:$G,G421,配置清单!$H:$H,"MDE",配置清单!$N:$N,"在岗",配置清单!$P:$P,"&lt;&gt;暂不胜任")</f>
        <v>0</v>
      </c>
      <c r="AH421" s="61" t="str">
        <f t="shared" si="322"/>
        <v>NA</v>
      </c>
      <c r="AI421" s="62">
        <f>COUNTIFS(配置清单!G:G,G421,配置清单!H:H,"TPM",配置清单!N:N,"在岗")+COUNTIFS(配置清单!G:G,G421,配置清单!H:H,"TC",配置清单!N:N,"在岗")</f>
        <v>0</v>
      </c>
      <c r="AJ421" s="61" t="str">
        <f t="shared" si="323"/>
        <v>NA</v>
      </c>
      <c r="AK421" s="60">
        <f>COUNTIFS(配置清单!G:G,G421,配置清单!H:H,"TPM",配置清单!N:N,"在岗",配置清单!P:P,"&lt;&gt;暂不胜任")+COUNTIFS(配置清单!G:G,G421,配置清单!H:H,"TC",配置清单!N:N,"在岗",配置清单!P:P,"&lt;&gt;暂不胜任")</f>
        <v>0</v>
      </c>
      <c r="AL421" s="61" t="str">
        <f t="shared" si="324"/>
        <v>NA</v>
      </c>
      <c r="AM421" s="60">
        <f>COUNTIFS(配置清单!G:G,G421,配置清单!H:H,"TSE",配置清单!N:N,"在岗")</f>
        <v>1</v>
      </c>
      <c r="AN421" s="61">
        <f t="shared" si="325"/>
        <v>1</v>
      </c>
      <c r="AO421" s="60">
        <f>COUNTIFS(配置清单!G:G,G421,配置清单!H:H,"TSE",配置清单!N:N,"在岗",配置清单!P:P,"&lt;&gt;暂不胜任")</f>
        <v>1</v>
      </c>
      <c r="AP421" s="61">
        <f t="shared" si="326"/>
        <v>1</v>
      </c>
      <c r="AQ421" s="60">
        <f>COUNTIFS(配置清单!$G:$G,G421,配置清单!H:H,"QA",配置清单!N:N,"在岗")</f>
        <v>1</v>
      </c>
      <c r="AR421" s="61">
        <f t="shared" si="327"/>
        <v>1</v>
      </c>
      <c r="AS421" s="60">
        <f>COUNTIFS(配置清单!$G:$G,G421,配置清单!$H:$H,"QA",配置清单!$N:$N,"在岗",配置清单!$P:$P,"&lt;&gt;暂不胜任")</f>
        <v>1</v>
      </c>
      <c r="AT421" s="61">
        <f t="shared" si="328"/>
        <v>1</v>
      </c>
      <c r="AU421" s="60">
        <f>COUNTIFS(配置清单!G:G,规划及评估!G421,配置清单!H:H,"BA",配置清单!N:N,"在岗")</f>
        <v>0</v>
      </c>
      <c r="AV421" s="61" t="str">
        <f t="shared" si="329"/>
        <v>NA</v>
      </c>
      <c r="AW421" s="60">
        <f>COUNTIFS(配置清单!G:G,G421,配置清单!H:H,"BA",配置清单!N:N,"在岗",配置清单!P:P,"&lt;&gt;暂不胜任")</f>
        <v>0</v>
      </c>
      <c r="AX421" s="61" t="str">
        <f t="shared" si="330"/>
        <v>NA</v>
      </c>
      <c r="AY421" s="60">
        <f>COUNTIFS(配置清单!G:G,规划及评估!G421,配置清单!H:H,"IA",配置清单!N:N,"在岗")</f>
        <v>0</v>
      </c>
      <c r="AZ421" s="61" t="str">
        <f t="shared" si="331"/>
        <v>NA</v>
      </c>
      <c r="BA421" s="60">
        <f>COUNTIFS(配置清单!G:G,G421,配置清单!H:H,"IA",配置清单!N:N,"在岗",配置清单!P:P,"&lt;&gt;暂不胜任")</f>
        <v>0</v>
      </c>
      <c r="BB421" s="61" t="str">
        <f t="shared" si="332"/>
        <v>NA</v>
      </c>
      <c r="BC421" s="60">
        <f>COUNTIFS(配置清单!G:G,规划及评估!G421,配置清单!H:H,"产品经理",配置清单!N:N,"在岗")</f>
        <v>0</v>
      </c>
      <c r="BD421" s="61" t="str">
        <f t="shared" si="333"/>
        <v>NA</v>
      </c>
      <c r="BE421" s="60">
        <f>COUNTIFS(配置清单!G:G,G421,配置清单!H:H,"产品经理",配置清单!N:N,"在岗",配置清单!P:P,"&lt;&gt;暂不胜任")</f>
        <v>0</v>
      </c>
      <c r="BF421" s="61" t="str">
        <f t="shared" si="334"/>
        <v>NA</v>
      </c>
      <c r="BG421" s="63">
        <f t="shared" si="335"/>
        <v>3</v>
      </c>
      <c r="BH421" s="64">
        <f t="shared" si="336"/>
        <v>3</v>
      </c>
      <c r="BI421" s="64">
        <f t="shared" si="337"/>
        <v>3</v>
      </c>
      <c r="BJ421" s="64">
        <f t="shared" si="338"/>
        <v>3</v>
      </c>
      <c r="BK421" s="65">
        <f t="shared" si="339"/>
        <v>1</v>
      </c>
      <c r="BL421" s="66">
        <f t="shared" si="340"/>
        <v>1</v>
      </c>
      <c r="BM421" s="92">
        <f t="shared" si="341"/>
        <v>1</v>
      </c>
      <c r="BN421" s="92">
        <f t="shared" si="342"/>
        <v>1</v>
      </c>
      <c r="BO421" s="92">
        <f t="shared" si="343"/>
        <v>0</v>
      </c>
      <c r="BP421" s="92">
        <f t="shared" si="344"/>
        <v>0</v>
      </c>
      <c r="BQ421" s="92">
        <f t="shared" si="345"/>
        <v>0</v>
      </c>
      <c r="BR421" s="92">
        <f t="shared" si="346"/>
        <v>0</v>
      </c>
      <c r="BS421" s="92">
        <f t="shared" si="347"/>
        <v>0</v>
      </c>
      <c r="BT421" s="92">
        <f t="shared" si="348"/>
        <v>0</v>
      </c>
      <c r="BU421" s="92">
        <f t="shared" si="349"/>
        <v>1</v>
      </c>
      <c r="BV421" s="92">
        <f t="shared" si="350"/>
        <v>1</v>
      </c>
      <c r="BW421" s="92">
        <f t="shared" si="351"/>
        <v>1</v>
      </c>
      <c r="BX421" s="92">
        <f t="shared" si="352"/>
        <v>1</v>
      </c>
      <c r="BY421" s="92">
        <f t="shared" si="353"/>
        <v>0</v>
      </c>
      <c r="BZ421" s="92">
        <f t="shared" si="354"/>
        <v>0</v>
      </c>
      <c r="CA421" s="92">
        <f t="shared" si="355"/>
        <v>0</v>
      </c>
      <c r="CB421" s="92">
        <f t="shared" si="356"/>
        <v>0</v>
      </c>
      <c r="CC421" s="92">
        <f t="shared" si="357"/>
        <v>0</v>
      </c>
      <c r="CD421" s="92">
        <f t="shared" si="358"/>
        <v>0</v>
      </c>
    </row>
    <row r="422" spans="1:82" hidden="1">
      <c r="A422" s="34">
        <v>24</v>
      </c>
      <c r="B422" s="34" t="s">
        <v>5148</v>
      </c>
      <c r="C422" s="34" t="s">
        <v>5150</v>
      </c>
      <c r="D422" s="34" t="s">
        <v>217</v>
      </c>
      <c r="E422" s="34" t="s">
        <v>216</v>
      </c>
      <c r="F422" s="34" t="s">
        <v>5264</v>
      </c>
      <c r="G422" s="34" t="s">
        <v>5265</v>
      </c>
      <c r="H422" s="34" t="s">
        <v>7</v>
      </c>
      <c r="I422" s="34" t="s">
        <v>7</v>
      </c>
      <c r="J422" s="34" t="s">
        <v>195</v>
      </c>
      <c r="K422" s="34" t="s">
        <v>195</v>
      </c>
      <c r="L422" s="34" t="s">
        <v>2866</v>
      </c>
      <c r="N422" s="34">
        <v>1</v>
      </c>
      <c r="O422" s="34">
        <v>0</v>
      </c>
      <c r="P422" s="34">
        <v>5</v>
      </c>
      <c r="Q422" s="34">
        <v>1</v>
      </c>
      <c r="R422" s="34">
        <v>0</v>
      </c>
      <c r="S422" s="34">
        <v>0</v>
      </c>
      <c r="T422" s="34">
        <v>0</v>
      </c>
      <c r="U422" s="77">
        <v>1</v>
      </c>
      <c r="V422" s="34">
        <v>0</v>
      </c>
      <c r="W422" s="60">
        <f>COUNTIFS(配置清单!G:G,G422,配置清单!$H:$H,"PM",配置清单!$N:$N,"在岗")</f>
        <v>1</v>
      </c>
      <c r="X422" s="61">
        <f t="shared" si="317"/>
        <v>1</v>
      </c>
      <c r="Y422" s="60">
        <f>COUNTIFS(配置清单!$G:$G,G422,配置清单!$H:$H,"PM",配置清单!$N:$N,"在岗",配置清单!$P:$P,"&lt;&gt;暂不胜任")</f>
        <v>1</v>
      </c>
      <c r="Z422" s="61">
        <f t="shared" si="318"/>
        <v>1</v>
      </c>
      <c r="AA422" s="62">
        <f>COUNTIFS(配置清单!$G:$G,G422,配置清单!$H:$H,"SE",配置清单!$N:$N,"在岗")+COUNTIFS(配置清单!$G:$G,G422,配置清单!$H:$H,"SA",配置清单!$N:$N,"在岗")</f>
        <v>0</v>
      </c>
      <c r="AB422" s="61" t="str">
        <f t="shared" si="319"/>
        <v>NA</v>
      </c>
      <c r="AC422" s="60">
        <f>COUNTIFS(配置清单!$G:$G,G422,配置清单!$H:$H,"SE",配置清单!$N:$N,"在岗",配置清单!$P:$P,"&lt;&gt;暂不胜任")+COUNTIFS(配置清单!$G:$G,G422,配置清单!$H:$H,"SA",配置清单!$N:$N,"在岗",配置清单!$P:$P,"&lt;&gt;暂不胜任")</f>
        <v>0</v>
      </c>
      <c r="AD422" s="61" t="str">
        <f t="shared" si="320"/>
        <v>NA</v>
      </c>
      <c r="AE422" s="60">
        <f>COUNTIFS(配置清单!$G:$G,G422,配置清单!H:H,"MDE",配置清单!N:N,"在岗")</f>
        <v>5</v>
      </c>
      <c r="AF422" s="61">
        <f t="shared" si="321"/>
        <v>1</v>
      </c>
      <c r="AG422" s="60">
        <f>COUNTIFS(配置清单!$G:$G,G422,配置清单!$H:$H,"MDE",配置清单!$N:$N,"在岗",配置清单!$P:$P,"&lt;&gt;暂不胜任")</f>
        <v>4</v>
      </c>
      <c r="AH422" s="61">
        <f t="shared" si="322"/>
        <v>0.8</v>
      </c>
      <c r="AI422" s="62">
        <f>COUNTIFS(配置清单!G:G,G422,配置清单!H:H,"TPM",配置清单!N:N,"在岗")+COUNTIFS(配置清单!G:G,G422,配置清单!H:H,"TC",配置清单!N:N,"在岗")</f>
        <v>1</v>
      </c>
      <c r="AJ422" s="61">
        <f t="shared" si="323"/>
        <v>1</v>
      </c>
      <c r="AK422" s="60">
        <f>COUNTIFS(配置清单!G:G,G422,配置清单!H:H,"TPM",配置清单!N:N,"在岗",配置清单!P:P,"&lt;&gt;暂不胜任")+COUNTIFS(配置清单!G:G,G422,配置清单!H:H,"TC",配置清单!N:N,"在岗",配置清单!P:P,"&lt;&gt;暂不胜任")</f>
        <v>1</v>
      </c>
      <c r="AL422" s="61">
        <f t="shared" si="324"/>
        <v>1</v>
      </c>
      <c r="AM422" s="60">
        <f>COUNTIFS(配置清单!G:G,G422,配置清单!H:H,"TSE",配置清单!N:N,"在岗")</f>
        <v>0</v>
      </c>
      <c r="AN422" s="61" t="str">
        <f t="shared" si="325"/>
        <v>NA</v>
      </c>
      <c r="AO422" s="60">
        <f>COUNTIFS(配置清单!G:G,G422,配置清单!H:H,"TSE",配置清单!N:N,"在岗",配置清单!P:P,"&lt;&gt;暂不胜任")</f>
        <v>0</v>
      </c>
      <c r="AP422" s="61" t="str">
        <f t="shared" si="326"/>
        <v>NA</v>
      </c>
      <c r="AQ422" s="60">
        <f>COUNTIFS(配置清单!$G:$G,G422,配置清单!H:H,"QA",配置清单!N:N,"在岗")</f>
        <v>0</v>
      </c>
      <c r="AR422" s="61" t="str">
        <f t="shared" si="327"/>
        <v>NA</v>
      </c>
      <c r="AS422" s="60">
        <f>COUNTIFS(配置清单!$G:$G,G422,配置清单!$H:$H,"QA",配置清单!$N:$N,"在岗",配置清单!$P:$P,"&lt;&gt;暂不胜任")</f>
        <v>0</v>
      </c>
      <c r="AT422" s="61" t="str">
        <f t="shared" si="328"/>
        <v>NA</v>
      </c>
      <c r="AU422" s="60">
        <f>COUNTIFS(配置清单!G:G,规划及评估!G422,配置清单!H:H,"BA",配置清单!N:N,"在岗")</f>
        <v>0</v>
      </c>
      <c r="AV422" s="61" t="str">
        <f t="shared" si="329"/>
        <v>NA</v>
      </c>
      <c r="AW422" s="60">
        <f>COUNTIFS(配置清单!G:G,G422,配置清单!H:H,"BA",配置清单!N:N,"在岗",配置清单!P:P,"&lt;&gt;暂不胜任")</f>
        <v>0</v>
      </c>
      <c r="AX422" s="61" t="str">
        <f t="shared" si="330"/>
        <v>NA</v>
      </c>
      <c r="AY422" s="60">
        <f>COUNTIFS(配置清单!G:G,规划及评估!G422,配置清单!H:H,"IA",配置清单!N:N,"在岗")</f>
        <v>1</v>
      </c>
      <c r="AZ422" s="61">
        <f t="shared" si="331"/>
        <v>1</v>
      </c>
      <c r="BA422" s="60">
        <f>COUNTIFS(配置清单!G:G,G422,配置清单!H:H,"IA",配置清单!N:N,"在岗",配置清单!P:P,"&lt;&gt;暂不胜任")</f>
        <v>1</v>
      </c>
      <c r="BB422" s="61">
        <f t="shared" si="332"/>
        <v>1</v>
      </c>
      <c r="BC422" s="60">
        <f>COUNTIFS(配置清单!G:G,规划及评估!G422,配置清单!H:H,"产品经理",配置清单!N:N,"在岗")</f>
        <v>0</v>
      </c>
      <c r="BD422" s="61" t="str">
        <f t="shared" si="333"/>
        <v>NA</v>
      </c>
      <c r="BE422" s="60">
        <f>COUNTIFS(配置清单!G:G,G422,配置清单!H:H,"产品经理",配置清单!N:N,"在岗",配置清单!P:P,"&lt;&gt;暂不胜任")</f>
        <v>0</v>
      </c>
      <c r="BF422" s="61" t="str">
        <f t="shared" si="334"/>
        <v>NA</v>
      </c>
      <c r="BG422" s="63">
        <f t="shared" si="335"/>
        <v>8</v>
      </c>
      <c r="BH422" s="64">
        <f t="shared" si="336"/>
        <v>8</v>
      </c>
      <c r="BI422" s="64">
        <f t="shared" si="337"/>
        <v>8</v>
      </c>
      <c r="BJ422" s="64">
        <f t="shared" si="338"/>
        <v>7</v>
      </c>
      <c r="BK422" s="65">
        <f t="shared" si="339"/>
        <v>1</v>
      </c>
      <c r="BL422" s="66">
        <f t="shared" si="340"/>
        <v>0.875</v>
      </c>
      <c r="BM422" s="92">
        <f t="shared" si="341"/>
        <v>1</v>
      </c>
      <c r="BN422" s="92">
        <f t="shared" si="342"/>
        <v>1</v>
      </c>
      <c r="BO422" s="92">
        <f t="shared" si="343"/>
        <v>0</v>
      </c>
      <c r="BP422" s="92">
        <f t="shared" si="344"/>
        <v>0</v>
      </c>
      <c r="BQ422" s="92">
        <f t="shared" si="345"/>
        <v>5</v>
      </c>
      <c r="BR422" s="92">
        <f t="shared" si="346"/>
        <v>4</v>
      </c>
      <c r="BS422" s="92">
        <f t="shared" si="347"/>
        <v>1</v>
      </c>
      <c r="BT422" s="92">
        <f t="shared" si="348"/>
        <v>1</v>
      </c>
      <c r="BU422" s="92">
        <f t="shared" si="349"/>
        <v>0</v>
      </c>
      <c r="BV422" s="92">
        <f t="shared" si="350"/>
        <v>0</v>
      </c>
      <c r="BW422" s="92">
        <f t="shared" si="351"/>
        <v>0</v>
      </c>
      <c r="BX422" s="92">
        <f t="shared" si="352"/>
        <v>0</v>
      </c>
      <c r="BY422" s="92">
        <f t="shared" si="353"/>
        <v>0</v>
      </c>
      <c r="BZ422" s="92">
        <f t="shared" si="354"/>
        <v>0</v>
      </c>
      <c r="CA422" s="92">
        <f t="shared" si="355"/>
        <v>1</v>
      </c>
      <c r="CB422" s="92">
        <f t="shared" si="356"/>
        <v>1</v>
      </c>
      <c r="CC422" s="92">
        <f t="shared" si="357"/>
        <v>0</v>
      </c>
      <c r="CD422" s="92">
        <f t="shared" si="358"/>
        <v>0</v>
      </c>
    </row>
    <row r="423" spans="1:82" hidden="1">
      <c r="A423" s="34">
        <v>25</v>
      </c>
      <c r="B423" s="34" t="s">
        <v>5148</v>
      </c>
      <c r="C423" s="34" t="s">
        <v>5939</v>
      </c>
      <c r="D423" s="34" t="s">
        <v>204</v>
      </c>
      <c r="E423" s="34" t="s">
        <v>5942</v>
      </c>
      <c r="F423" s="34" t="s">
        <v>5829</v>
      </c>
      <c r="G423" s="34" t="s">
        <v>5834</v>
      </c>
      <c r="H423" s="34" t="s">
        <v>6</v>
      </c>
      <c r="I423" s="34" t="s">
        <v>6</v>
      </c>
      <c r="J423" s="34" t="s">
        <v>195</v>
      </c>
      <c r="K423" s="34" t="s">
        <v>195</v>
      </c>
      <c r="L423" s="34" t="s">
        <v>5948</v>
      </c>
      <c r="N423" s="34">
        <v>1</v>
      </c>
      <c r="O423" s="34">
        <v>0</v>
      </c>
      <c r="P423" s="34">
        <v>0</v>
      </c>
      <c r="Q423" s="34">
        <v>0</v>
      </c>
      <c r="R423" s="34">
        <v>0</v>
      </c>
      <c r="S423" s="34">
        <v>0</v>
      </c>
      <c r="T423" s="34">
        <v>0</v>
      </c>
      <c r="U423" s="77">
        <v>0</v>
      </c>
      <c r="V423" s="34">
        <v>0</v>
      </c>
      <c r="W423" s="60">
        <f>COUNTIFS(配置清单!G:G,G423,配置清单!$H:$H,"PM",配置清单!$N:$N,"在岗")</f>
        <v>1</v>
      </c>
      <c r="X423" s="61">
        <f t="shared" si="317"/>
        <v>1</v>
      </c>
      <c r="Y423" s="60">
        <f>COUNTIFS(配置清单!$G:$G,G423,配置清单!$H:$H,"PM",配置清单!$N:$N,"在岗",配置清单!$P:$P,"&lt;&gt;暂不胜任")</f>
        <v>1</v>
      </c>
      <c r="Z423" s="61">
        <f t="shared" si="318"/>
        <v>1</v>
      </c>
      <c r="AA423" s="62">
        <f>COUNTIFS(配置清单!$G:$G,G423,配置清单!$H:$H,"SE",配置清单!$N:$N,"在岗")+COUNTIFS(配置清单!$G:$G,G423,配置清单!$H:$H,"SA",配置清单!$N:$N,"在岗")</f>
        <v>0</v>
      </c>
      <c r="AB423" s="61" t="str">
        <f t="shared" si="319"/>
        <v>NA</v>
      </c>
      <c r="AC423" s="60">
        <f>COUNTIFS(配置清单!$G:$G,G423,配置清单!$H:$H,"SE",配置清单!$N:$N,"在岗",配置清单!$P:$P,"&lt;&gt;暂不胜任")+COUNTIFS(配置清单!$G:$G,G423,配置清单!$H:$H,"SA",配置清单!$N:$N,"在岗",配置清单!$P:$P,"&lt;&gt;暂不胜任")</f>
        <v>0</v>
      </c>
      <c r="AD423" s="61" t="str">
        <f t="shared" si="320"/>
        <v>NA</v>
      </c>
      <c r="AE423" s="60">
        <f>COUNTIFS(配置清单!$G:$G,G423,配置清单!H:H,"MDE",配置清单!N:N,"在岗")</f>
        <v>0</v>
      </c>
      <c r="AF423" s="61" t="str">
        <f t="shared" si="321"/>
        <v>NA</v>
      </c>
      <c r="AG423" s="60">
        <f>COUNTIFS(配置清单!$G:$G,G423,配置清单!$H:$H,"MDE",配置清单!$N:$N,"在岗",配置清单!$P:$P,"&lt;&gt;暂不胜任")</f>
        <v>0</v>
      </c>
      <c r="AH423" s="61" t="str">
        <f t="shared" si="322"/>
        <v>NA</v>
      </c>
      <c r="AI423" s="62">
        <f>COUNTIFS(配置清单!G:G,G423,配置清单!H:H,"TPM",配置清单!N:N,"在岗")+COUNTIFS(配置清单!G:G,G423,配置清单!H:H,"TC",配置清单!N:N,"在岗")</f>
        <v>0</v>
      </c>
      <c r="AJ423" s="61" t="str">
        <f t="shared" si="323"/>
        <v>NA</v>
      </c>
      <c r="AK423" s="60">
        <f>COUNTIFS(配置清单!G:G,G423,配置清单!H:H,"TPM",配置清单!N:N,"在岗",配置清单!P:P,"&lt;&gt;暂不胜任")+COUNTIFS(配置清单!G:G,G423,配置清单!H:H,"TC",配置清单!N:N,"在岗",配置清单!P:P,"&lt;&gt;暂不胜任")</f>
        <v>0</v>
      </c>
      <c r="AL423" s="61" t="str">
        <f t="shared" si="324"/>
        <v>NA</v>
      </c>
      <c r="AM423" s="60">
        <f>COUNTIFS(配置清单!G:G,G423,配置清单!H:H,"TSE",配置清单!N:N,"在岗")</f>
        <v>0</v>
      </c>
      <c r="AN423" s="61" t="str">
        <f t="shared" si="325"/>
        <v>NA</v>
      </c>
      <c r="AO423" s="60">
        <f>COUNTIFS(配置清单!G:G,G423,配置清单!H:H,"TSE",配置清单!N:N,"在岗",配置清单!P:P,"&lt;&gt;暂不胜任")</f>
        <v>0</v>
      </c>
      <c r="AP423" s="61" t="str">
        <f t="shared" si="326"/>
        <v>NA</v>
      </c>
      <c r="AQ423" s="60">
        <f>COUNTIFS(配置清单!$G:$G,G423,配置清单!H:H,"QA",配置清单!N:N,"在岗")</f>
        <v>0</v>
      </c>
      <c r="AR423" s="61" t="str">
        <f t="shared" si="327"/>
        <v>NA</v>
      </c>
      <c r="AS423" s="60">
        <f>COUNTIFS(配置清单!$G:$G,G423,配置清单!$H:$H,"QA",配置清单!$N:$N,"在岗",配置清单!$P:$P,"&lt;&gt;暂不胜任")</f>
        <v>0</v>
      </c>
      <c r="AT423" s="61" t="str">
        <f t="shared" si="328"/>
        <v>NA</v>
      </c>
      <c r="AU423" s="60">
        <f>COUNTIFS(配置清单!G:G,规划及评估!G423,配置清单!H:H,"BA",配置清单!N:N,"在岗")</f>
        <v>0</v>
      </c>
      <c r="AV423" s="61" t="str">
        <f t="shared" si="329"/>
        <v>NA</v>
      </c>
      <c r="AW423" s="60">
        <f>COUNTIFS(配置清单!G:G,G423,配置清单!H:H,"BA",配置清单!N:N,"在岗",配置清单!P:P,"&lt;&gt;暂不胜任")</f>
        <v>0</v>
      </c>
      <c r="AX423" s="61" t="str">
        <f t="shared" si="330"/>
        <v>NA</v>
      </c>
      <c r="AY423" s="60">
        <f>COUNTIFS(配置清单!G:G,规划及评估!G423,配置清单!H:H,"IA",配置清单!N:N,"在岗")</f>
        <v>0</v>
      </c>
      <c r="AZ423" s="61" t="str">
        <f t="shared" si="331"/>
        <v>NA</v>
      </c>
      <c r="BA423" s="60">
        <f>COUNTIFS(配置清单!G:G,G423,配置清单!H:H,"IA",配置清单!N:N,"在岗",配置清单!P:P,"&lt;&gt;暂不胜任")</f>
        <v>0</v>
      </c>
      <c r="BB423" s="61" t="str">
        <f t="shared" si="332"/>
        <v>NA</v>
      </c>
      <c r="BC423" s="60">
        <f>COUNTIFS(配置清单!G:G,规划及评估!G423,配置清单!H:H,"产品经理",配置清单!N:N,"在岗")</f>
        <v>0</v>
      </c>
      <c r="BD423" s="61" t="str">
        <f t="shared" si="333"/>
        <v>NA</v>
      </c>
      <c r="BE423" s="60">
        <f>COUNTIFS(配置清单!G:G,G423,配置清单!H:H,"产品经理",配置清单!N:N,"在岗",配置清单!P:P,"&lt;&gt;暂不胜任")</f>
        <v>0</v>
      </c>
      <c r="BF423" s="61" t="str">
        <f t="shared" si="334"/>
        <v>NA</v>
      </c>
      <c r="BG423" s="63">
        <f t="shared" si="335"/>
        <v>1</v>
      </c>
      <c r="BH423" s="64">
        <f t="shared" si="336"/>
        <v>1</v>
      </c>
      <c r="BI423" s="64">
        <f t="shared" si="337"/>
        <v>1</v>
      </c>
      <c r="BJ423" s="64">
        <f t="shared" si="338"/>
        <v>1</v>
      </c>
      <c r="BK423" s="65">
        <f t="shared" si="339"/>
        <v>1</v>
      </c>
      <c r="BL423" s="66">
        <f t="shared" si="340"/>
        <v>1</v>
      </c>
      <c r="BM423" s="92">
        <f t="shared" si="341"/>
        <v>1</v>
      </c>
      <c r="BN423" s="92">
        <f t="shared" si="342"/>
        <v>1</v>
      </c>
      <c r="BO423" s="92">
        <f t="shared" si="343"/>
        <v>0</v>
      </c>
      <c r="BP423" s="92">
        <f t="shared" si="344"/>
        <v>0</v>
      </c>
      <c r="BQ423" s="92">
        <f t="shared" si="345"/>
        <v>0</v>
      </c>
      <c r="BR423" s="92">
        <f t="shared" si="346"/>
        <v>0</v>
      </c>
      <c r="BS423" s="92">
        <f t="shared" si="347"/>
        <v>0</v>
      </c>
      <c r="BT423" s="92">
        <f t="shared" si="348"/>
        <v>0</v>
      </c>
      <c r="BU423" s="92">
        <f t="shared" si="349"/>
        <v>0</v>
      </c>
      <c r="BV423" s="92">
        <f t="shared" si="350"/>
        <v>0</v>
      </c>
      <c r="BW423" s="92">
        <f t="shared" si="351"/>
        <v>0</v>
      </c>
      <c r="BX423" s="92">
        <f t="shared" si="352"/>
        <v>0</v>
      </c>
      <c r="BY423" s="92">
        <f t="shared" si="353"/>
        <v>0</v>
      </c>
      <c r="BZ423" s="92">
        <f t="shared" si="354"/>
        <v>0</v>
      </c>
      <c r="CA423" s="92">
        <f t="shared" si="355"/>
        <v>0</v>
      </c>
      <c r="CB423" s="92">
        <f t="shared" si="356"/>
        <v>0</v>
      </c>
      <c r="CC423" s="92">
        <f t="shared" si="357"/>
        <v>0</v>
      </c>
      <c r="CD423" s="92">
        <f t="shared" si="358"/>
        <v>0</v>
      </c>
    </row>
    <row r="424" spans="1:82" hidden="1">
      <c r="A424" s="34">
        <v>26</v>
      </c>
      <c r="B424" s="34" t="s">
        <v>5148</v>
      </c>
      <c r="C424" s="34" t="s">
        <v>5939</v>
      </c>
      <c r="D424" s="34" t="s">
        <v>204</v>
      </c>
      <c r="E424" s="34" t="s">
        <v>5942</v>
      </c>
      <c r="F424" s="34" t="s">
        <v>5829</v>
      </c>
      <c r="G424" s="34" t="s">
        <v>5833</v>
      </c>
      <c r="H424" s="34" t="s">
        <v>4</v>
      </c>
      <c r="I424" s="34" t="s">
        <v>6</v>
      </c>
      <c r="J424" s="34" t="s">
        <v>195</v>
      </c>
      <c r="K424" s="34" t="s">
        <v>195</v>
      </c>
      <c r="L424" s="34" t="s">
        <v>5948</v>
      </c>
      <c r="N424" s="34">
        <v>1</v>
      </c>
      <c r="O424" s="34">
        <v>0</v>
      </c>
      <c r="P424" s="34">
        <v>0</v>
      </c>
      <c r="Q424" s="34">
        <v>0</v>
      </c>
      <c r="R424" s="34">
        <v>0</v>
      </c>
      <c r="S424" s="34">
        <v>0</v>
      </c>
      <c r="T424" s="34">
        <v>0</v>
      </c>
      <c r="U424" s="77">
        <v>0</v>
      </c>
      <c r="V424" s="34">
        <v>0</v>
      </c>
      <c r="W424" s="60">
        <f>COUNTIFS(配置清单!G:G,G424,配置清单!$H:$H,"PM",配置清单!$N:$N,"在岗")</f>
        <v>1</v>
      </c>
      <c r="X424" s="61">
        <f t="shared" si="317"/>
        <v>1</v>
      </c>
      <c r="Y424" s="60">
        <f>COUNTIFS(配置清单!$G:$G,G424,配置清单!$H:$H,"PM",配置清单!$N:$N,"在岗",配置清单!$P:$P,"&lt;&gt;暂不胜任")</f>
        <v>1</v>
      </c>
      <c r="Z424" s="61">
        <f t="shared" si="318"/>
        <v>1</v>
      </c>
      <c r="AA424" s="62">
        <f>COUNTIFS(配置清单!$G:$G,G424,配置清单!$H:$H,"SE",配置清单!$N:$N,"在岗")+COUNTIFS(配置清单!$G:$G,G424,配置清单!$H:$H,"SA",配置清单!$N:$N,"在岗")</f>
        <v>0</v>
      </c>
      <c r="AB424" s="61" t="str">
        <f t="shared" si="319"/>
        <v>NA</v>
      </c>
      <c r="AC424" s="60">
        <f>COUNTIFS(配置清单!$G:$G,G424,配置清单!$H:$H,"SE",配置清单!$N:$N,"在岗",配置清单!$P:$P,"&lt;&gt;暂不胜任")+COUNTIFS(配置清单!$G:$G,G424,配置清单!$H:$H,"SA",配置清单!$N:$N,"在岗",配置清单!$P:$P,"&lt;&gt;暂不胜任")</f>
        <v>0</v>
      </c>
      <c r="AD424" s="61" t="str">
        <f t="shared" si="320"/>
        <v>NA</v>
      </c>
      <c r="AE424" s="60">
        <f>COUNTIFS(配置清单!$G:$G,G424,配置清单!H:H,"MDE",配置清单!N:N,"在岗")</f>
        <v>0</v>
      </c>
      <c r="AF424" s="61" t="str">
        <f t="shared" si="321"/>
        <v>NA</v>
      </c>
      <c r="AG424" s="60">
        <f>COUNTIFS(配置清单!$G:$G,G424,配置清单!$H:$H,"MDE",配置清单!$N:$N,"在岗",配置清单!$P:$P,"&lt;&gt;暂不胜任")</f>
        <v>0</v>
      </c>
      <c r="AH424" s="61" t="str">
        <f t="shared" si="322"/>
        <v>NA</v>
      </c>
      <c r="AI424" s="62">
        <f>COUNTIFS(配置清单!G:G,G424,配置清单!H:H,"TPM",配置清单!N:N,"在岗")+COUNTIFS(配置清单!G:G,G424,配置清单!H:H,"TC",配置清单!N:N,"在岗")</f>
        <v>0</v>
      </c>
      <c r="AJ424" s="61" t="str">
        <f t="shared" si="323"/>
        <v>NA</v>
      </c>
      <c r="AK424" s="60">
        <f>COUNTIFS(配置清单!G:G,G424,配置清单!H:H,"TPM",配置清单!N:N,"在岗",配置清单!P:P,"&lt;&gt;暂不胜任")+COUNTIFS(配置清单!G:G,G424,配置清单!H:H,"TC",配置清单!N:N,"在岗",配置清单!P:P,"&lt;&gt;暂不胜任")</f>
        <v>0</v>
      </c>
      <c r="AL424" s="61" t="str">
        <f t="shared" si="324"/>
        <v>NA</v>
      </c>
      <c r="AM424" s="60">
        <f>COUNTIFS(配置清单!G:G,G424,配置清单!H:H,"TSE",配置清单!N:N,"在岗")</f>
        <v>0</v>
      </c>
      <c r="AN424" s="61" t="str">
        <f t="shared" si="325"/>
        <v>NA</v>
      </c>
      <c r="AO424" s="60">
        <f>COUNTIFS(配置清单!G:G,G424,配置清单!H:H,"TSE",配置清单!N:N,"在岗",配置清单!P:P,"&lt;&gt;暂不胜任")</f>
        <v>0</v>
      </c>
      <c r="AP424" s="61" t="str">
        <f t="shared" si="326"/>
        <v>NA</v>
      </c>
      <c r="AQ424" s="60">
        <f>COUNTIFS(配置清单!$G:$G,G424,配置清单!H:H,"QA",配置清单!N:N,"在岗")</f>
        <v>0</v>
      </c>
      <c r="AR424" s="61" t="str">
        <f t="shared" si="327"/>
        <v>NA</v>
      </c>
      <c r="AS424" s="60">
        <f>COUNTIFS(配置清单!$G:$G,G424,配置清单!$H:$H,"QA",配置清单!$N:$N,"在岗",配置清单!$P:$P,"&lt;&gt;暂不胜任")</f>
        <v>0</v>
      </c>
      <c r="AT424" s="61" t="str">
        <f t="shared" si="328"/>
        <v>NA</v>
      </c>
      <c r="AU424" s="60">
        <f>COUNTIFS(配置清单!G:G,规划及评估!G424,配置清单!H:H,"BA",配置清单!N:N,"在岗")</f>
        <v>0</v>
      </c>
      <c r="AV424" s="61" t="str">
        <f t="shared" si="329"/>
        <v>NA</v>
      </c>
      <c r="AW424" s="60">
        <f>COUNTIFS(配置清单!G:G,G424,配置清单!H:H,"BA",配置清单!N:N,"在岗",配置清单!P:P,"&lt;&gt;暂不胜任")</f>
        <v>0</v>
      </c>
      <c r="AX424" s="61" t="str">
        <f t="shared" si="330"/>
        <v>NA</v>
      </c>
      <c r="AY424" s="60">
        <f>COUNTIFS(配置清单!G:G,规划及评估!G424,配置清单!H:H,"IA",配置清单!N:N,"在岗")</f>
        <v>0</v>
      </c>
      <c r="AZ424" s="61" t="str">
        <f t="shared" si="331"/>
        <v>NA</v>
      </c>
      <c r="BA424" s="60">
        <f>COUNTIFS(配置清单!G:G,G424,配置清单!H:H,"IA",配置清单!N:N,"在岗",配置清单!P:P,"&lt;&gt;暂不胜任")</f>
        <v>0</v>
      </c>
      <c r="BB424" s="61" t="str">
        <f t="shared" si="332"/>
        <v>NA</v>
      </c>
      <c r="BC424" s="60">
        <f>COUNTIFS(配置清单!G:G,规划及评估!G424,配置清单!H:H,"产品经理",配置清单!N:N,"在岗")</f>
        <v>0</v>
      </c>
      <c r="BD424" s="61" t="str">
        <f t="shared" si="333"/>
        <v>NA</v>
      </c>
      <c r="BE424" s="60">
        <f>COUNTIFS(配置清单!G:G,G424,配置清单!H:H,"产品经理",配置清单!N:N,"在岗",配置清单!P:P,"&lt;&gt;暂不胜任")</f>
        <v>0</v>
      </c>
      <c r="BF424" s="61" t="str">
        <f t="shared" si="334"/>
        <v>NA</v>
      </c>
      <c r="BG424" s="63">
        <f t="shared" si="335"/>
        <v>1</v>
      </c>
      <c r="BH424" s="64">
        <f t="shared" si="336"/>
        <v>1</v>
      </c>
      <c r="BI424" s="64">
        <f t="shared" si="337"/>
        <v>1</v>
      </c>
      <c r="BJ424" s="64">
        <f t="shared" si="338"/>
        <v>1</v>
      </c>
      <c r="BK424" s="65">
        <f t="shared" si="339"/>
        <v>1</v>
      </c>
      <c r="BL424" s="66">
        <f t="shared" si="340"/>
        <v>1</v>
      </c>
      <c r="BM424" s="92">
        <f t="shared" si="341"/>
        <v>1</v>
      </c>
      <c r="BN424" s="92">
        <f t="shared" si="342"/>
        <v>1</v>
      </c>
      <c r="BO424" s="92">
        <f t="shared" si="343"/>
        <v>0</v>
      </c>
      <c r="BP424" s="92">
        <f t="shared" si="344"/>
        <v>0</v>
      </c>
      <c r="BQ424" s="92">
        <f t="shared" si="345"/>
        <v>0</v>
      </c>
      <c r="BR424" s="92">
        <f t="shared" si="346"/>
        <v>0</v>
      </c>
      <c r="BS424" s="92">
        <f t="shared" si="347"/>
        <v>0</v>
      </c>
      <c r="BT424" s="92">
        <f t="shared" si="348"/>
        <v>0</v>
      </c>
      <c r="BU424" s="92">
        <f t="shared" si="349"/>
        <v>0</v>
      </c>
      <c r="BV424" s="92">
        <f t="shared" si="350"/>
        <v>0</v>
      </c>
      <c r="BW424" s="92">
        <f t="shared" si="351"/>
        <v>0</v>
      </c>
      <c r="BX424" s="92">
        <f t="shared" si="352"/>
        <v>0</v>
      </c>
      <c r="BY424" s="92">
        <f t="shared" si="353"/>
        <v>0</v>
      </c>
      <c r="BZ424" s="92">
        <f t="shared" si="354"/>
        <v>0</v>
      </c>
      <c r="CA424" s="92">
        <f t="shared" si="355"/>
        <v>0</v>
      </c>
      <c r="CB424" s="92">
        <f t="shared" si="356"/>
        <v>0</v>
      </c>
      <c r="CC424" s="92">
        <f t="shared" si="357"/>
        <v>0</v>
      </c>
      <c r="CD424" s="92">
        <f t="shared" si="358"/>
        <v>0</v>
      </c>
    </row>
    <row r="425" spans="1:82" hidden="1">
      <c r="A425" s="34">
        <v>27</v>
      </c>
      <c r="B425" s="34" t="s">
        <v>5148</v>
      </c>
      <c r="C425" s="34" t="s">
        <v>5939</v>
      </c>
      <c r="D425" s="34" t="s">
        <v>204</v>
      </c>
      <c r="E425" s="34" t="s">
        <v>5942</v>
      </c>
      <c r="F425" s="34" t="s">
        <v>5829</v>
      </c>
      <c r="G425" s="34" t="s">
        <v>5830</v>
      </c>
      <c r="H425" s="34" t="s">
        <v>6</v>
      </c>
      <c r="I425" s="34" t="s">
        <v>6</v>
      </c>
      <c r="J425" s="34" t="s">
        <v>195</v>
      </c>
      <c r="K425" s="34" t="s">
        <v>195</v>
      </c>
      <c r="L425" s="34" t="s">
        <v>5948</v>
      </c>
      <c r="N425" s="34">
        <v>1</v>
      </c>
      <c r="O425" s="34">
        <v>0</v>
      </c>
      <c r="P425" s="34">
        <v>0</v>
      </c>
      <c r="Q425" s="34">
        <v>0</v>
      </c>
      <c r="R425" s="34">
        <v>0</v>
      </c>
      <c r="S425" s="34">
        <v>0</v>
      </c>
      <c r="T425" s="34">
        <v>0</v>
      </c>
      <c r="U425" s="77">
        <v>0</v>
      </c>
      <c r="V425" s="34">
        <v>0</v>
      </c>
      <c r="W425" s="60">
        <f>COUNTIFS(配置清单!G:G,G425,配置清单!$H:$H,"PM",配置清单!$N:$N,"在岗")</f>
        <v>1</v>
      </c>
      <c r="X425" s="61">
        <f t="shared" si="317"/>
        <v>1</v>
      </c>
      <c r="Y425" s="60">
        <f>COUNTIFS(配置清单!$G:$G,G425,配置清单!$H:$H,"PM",配置清单!$N:$N,"在岗",配置清单!$P:$P,"&lt;&gt;暂不胜任")</f>
        <v>1</v>
      </c>
      <c r="Z425" s="61">
        <f t="shared" si="318"/>
        <v>1</v>
      </c>
      <c r="AA425" s="62">
        <f>COUNTIFS(配置清单!$G:$G,G425,配置清单!$H:$H,"SE",配置清单!$N:$N,"在岗")+COUNTIFS(配置清单!$G:$G,G425,配置清单!$H:$H,"SA",配置清单!$N:$N,"在岗")</f>
        <v>0</v>
      </c>
      <c r="AB425" s="61" t="str">
        <f t="shared" si="319"/>
        <v>NA</v>
      </c>
      <c r="AC425" s="60">
        <f>COUNTIFS(配置清单!$G:$G,G425,配置清单!$H:$H,"SE",配置清单!$N:$N,"在岗",配置清单!$P:$P,"&lt;&gt;暂不胜任")+COUNTIFS(配置清单!$G:$G,G425,配置清单!$H:$H,"SA",配置清单!$N:$N,"在岗",配置清单!$P:$P,"&lt;&gt;暂不胜任")</f>
        <v>0</v>
      </c>
      <c r="AD425" s="61" t="str">
        <f t="shared" si="320"/>
        <v>NA</v>
      </c>
      <c r="AE425" s="60">
        <f>COUNTIFS(配置清单!$G:$G,G425,配置清单!H:H,"MDE",配置清单!N:N,"在岗")</f>
        <v>0</v>
      </c>
      <c r="AF425" s="61" t="str">
        <f t="shared" si="321"/>
        <v>NA</v>
      </c>
      <c r="AG425" s="60">
        <f>COUNTIFS(配置清单!$G:$G,G425,配置清单!$H:$H,"MDE",配置清单!$N:$N,"在岗",配置清单!$P:$P,"&lt;&gt;暂不胜任")</f>
        <v>0</v>
      </c>
      <c r="AH425" s="61" t="str">
        <f t="shared" si="322"/>
        <v>NA</v>
      </c>
      <c r="AI425" s="62">
        <f>COUNTIFS(配置清单!G:G,G425,配置清单!H:H,"TPM",配置清单!N:N,"在岗")+COUNTIFS(配置清单!G:G,G425,配置清单!H:H,"TC",配置清单!N:N,"在岗")</f>
        <v>0</v>
      </c>
      <c r="AJ425" s="61" t="str">
        <f t="shared" si="323"/>
        <v>NA</v>
      </c>
      <c r="AK425" s="60">
        <f>COUNTIFS(配置清单!G:G,G425,配置清单!H:H,"TPM",配置清单!N:N,"在岗",配置清单!P:P,"&lt;&gt;暂不胜任")+COUNTIFS(配置清单!G:G,G425,配置清单!H:H,"TC",配置清单!N:N,"在岗",配置清单!P:P,"&lt;&gt;暂不胜任")</f>
        <v>0</v>
      </c>
      <c r="AL425" s="61" t="str">
        <f t="shared" si="324"/>
        <v>NA</v>
      </c>
      <c r="AM425" s="60">
        <f>COUNTIFS(配置清单!G:G,G425,配置清单!H:H,"TSE",配置清单!N:N,"在岗")</f>
        <v>0</v>
      </c>
      <c r="AN425" s="61" t="str">
        <f t="shared" si="325"/>
        <v>NA</v>
      </c>
      <c r="AO425" s="60">
        <f>COUNTIFS(配置清单!G:G,G425,配置清单!H:H,"TSE",配置清单!N:N,"在岗",配置清单!P:P,"&lt;&gt;暂不胜任")</f>
        <v>0</v>
      </c>
      <c r="AP425" s="61" t="str">
        <f t="shared" si="326"/>
        <v>NA</v>
      </c>
      <c r="AQ425" s="60">
        <f>COUNTIFS(配置清单!$G:$G,G425,配置清单!H:H,"QA",配置清单!N:N,"在岗")</f>
        <v>0</v>
      </c>
      <c r="AR425" s="61" t="str">
        <f t="shared" si="327"/>
        <v>NA</v>
      </c>
      <c r="AS425" s="60">
        <f>COUNTIFS(配置清单!$G:$G,G425,配置清单!$H:$H,"QA",配置清单!$N:$N,"在岗",配置清单!$P:$P,"&lt;&gt;暂不胜任")</f>
        <v>0</v>
      </c>
      <c r="AT425" s="61" t="str">
        <f t="shared" si="328"/>
        <v>NA</v>
      </c>
      <c r="AU425" s="60">
        <f>COUNTIFS(配置清单!G:G,规划及评估!G425,配置清单!H:H,"BA",配置清单!N:N,"在岗")</f>
        <v>0</v>
      </c>
      <c r="AV425" s="61" t="str">
        <f t="shared" si="329"/>
        <v>NA</v>
      </c>
      <c r="AW425" s="60">
        <f>COUNTIFS(配置清单!G:G,G425,配置清单!H:H,"BA",配置清单!N:N,"在岗",配置清单!P:P,"&lt;&gt;暂不胜任")</f>
        <v>0</v>
      </c>
      <c r="AX425" s="61" t="str">
        <f t="shared" si="330"/>
        <v>NA</v>
      </c>
      <c r="AY425" s="60">
        <f>COUNTIFS(配置清单!G:G,规划及评估!G425,配置清单!H:H,"IA",配置清单!N:N,"在岗")</f>
        <v>0</v>
      </c>
      <c r="AZ425" s="61" t="str">
        <f t="shared" si="331"/>
        <v>NA</v>
      </c>
      <c r="BA425" s="60">
        <f>COUNTIFS(配置清单!G:G,G425,配置清单!H:H,"IA",配置清单!N:N,"在岗",配置清单!P:P,"&lt;&gt;暂不胜任")</f>
        <v>0</v>
      </c>
      <c r="BB425" s="61" t="str">
        <f t="shared" si="332"/>
        <v>NA</v>
      </c>
      <c r="BC425" s="60">
        <f>COUNTIFS(配置清单!G:G,规划及评估!G425,配置清单!H:H,"产品经理",配置清单!N:N,"在岗")</f>
        <v>0</v>
      </c>
      <c r="BD425" s="61" t="str">
        <f t="shared" si="333"/>
        <v>NA</v>
      </c>
      <c r="BE425" s="60">
        <f>COUNTIFS(配置清单!G:G,G425,配置清单!H:H,"产品经理",配置清单!N:N,"在岗",配置清单!P:P,"&lt;&gt;暂不胜任")</f>
        <v>0</v>
      </c>
      <c r="BF425" s="61" t="str">
        <f t="shared" si="334"/>
        <v>NA</v>
      </c>
      <c r="BG425" s="63">
        <f t="shared" si="335"/>
        <v>1</v>
      </c>
      <c r="BH425" s="64">
        <f t="shared" si="336"/>
        <v>1</v>
      </c>
      <c r="BI425" s="64">
        <f t="shared" si="337"/>
        <v>1</v>
      </c>
      <c r="BJ425" s="64">
        <f t="shared" si="338"/>
        <v>1</v>
      </c>
      <c r="BK425" s="65">
        <f t="shared" si="339"/>
        <v>1</v>
      </c>
      <c r="BL425" s="66">
        <f t="shared" si="340"/>
        <v>1</v>
      </c>
      <c r="BM425" s="92">
        <f t="shared" si="341"/>
        <v>1</v>
      </c>
      <c r="BN425" s="92">
        <f t="shared" si="342"/>
        <v>1</v>
      </c>
      <c r="BO425" s="92">
        <f t="shared" si="343"/>
        <v>0</v>
      </c>
      <c r="BP425" s="92">
        <f t="shared" si="344"/>
        <v>0</v>
      </c>
      <c r="BQ425" s="92">
        <f t="shared" si="345"/>
        <v>0</v>
      </c>
      <c r="BR425" s="92">
        <f t="shared" si="346"/>
        <v>0</v>
      </c>
      <c r="BS425" s="92">
        <f t="shared" si="347"/>
        <v>0</v>
      </c>
      <c r="BT425" s="92">
        <f t="shared" si="348"/>
        <v>0</v>
      </c>
      <c r="BU425" s="92">
        <f t="shared" si="349"/>
        <v>0</v>
      </c>
      <c r="BV425" s="92">
        <f t="shared" si="350"/>
        <v>0</v>
      </c>
      <c r="BW425" s="92">
        <f t="shared" si="351"/>
        <v>0</v>
      </c>
      <c r="BX425" s="92">
        <f t="shared" si="352"/>
        <v>0</v>
      </c>
      <c r="BY425" s="92">
        <f t="shared" si="353"/>
        <v>0</v>
      </c>
      <c r="BZ425" s="92">
        <f t="shared" si="354"/>
        <v>0</v>
      </c>
      <c r="CA425" s="92">
        <f t="shared" si="355"/>
        <v>0</v>
      </c>
      <c r="CB425" s="92">
        <f t="shared" si="356"/>
        <v>0</v>
      </c>
      <c r="CC425" s="92">
        <f t="shared" si="357"/>
        <v>0</v>
      </c>
      <c r="CD425" s="92">
        <f t="shared" si="358"/>
        <v>0</v>
      </c>
    </row>
    <row r="426" spans="1:82" hidden="1">
      <c r="A426" s="34">
        <v>28</v>
      </c>
      <c r="B426" s="34" t="s">
        <v>5148</v>
      </c>
      <c r="C426" s="34" t="s">
        <v>5939</v>
      </c>
      <c r="D426" s="34" t="s">
        <v>204</v>
      </c>
      <c r="E426" s="34" t="s">
        <v>5942</v>
      </c>
      <c r="F426" s="34" t="s">
        <v>5835</v>
      </c>
      <c r="G426" s="34" t="s">
        <v>5836</v>
      </c>
      <c r="H426" s="34" t="s">
        <v>6</v>
      </c>
      <c r="I426" s="34" t="s">
        <v>6</v>
      </c>
      <c r="J426" s="34" t="s">
        <v>195</v>
      </c>
      <c r="K426" s="34" t="s">
        <v>195</v>
      </c>
      <c r="L426" s="34" t="s">
        <v>5943</v>
      </c>
      <c r="N426" s="34">
        <v>1</v>
      </c>
      <c r="O426" s="34">
        <v>0</v>
      </c>
      <c r="P426" s="34">
        <v>0</v>
      </c>
      <c r="Q426" s="34">
        <v>0</v>
      </c>
      <c r="R426" s="34">
        <v>0</v>
      </c>
      <c r="S426" s="34">
        <v>0</v>
      </c>
      <c r="T426" s="34">
        <v>0</v>
      </c>
      <c r="U426" s="77">
        <v>0</v>
      </c>
      <c r="V426" s="34">
        <v>0</v>
      </c>
      <c r="W426" s="60">
        <f>COUNTIFS(配置清单!G:G,G426,配置清单!$H:$H,"PM",配置清单!$N:$N,"在岗")</f>
        <v>1</v>
      </c>
      <c r="X426" s="61">
        <f t="shared" si="317"/>
        <v>1</v>
      </c>
      <c r="Y426" s="60">
        <f>COUNTIFS(配置清单!$G:$G,G426,配置清单!$H:$H,"PM",配置清单!$N:$N,"在岗",配置清单!$P:$P,"&lt;&gt;暂不胜任")</f>
        <v>1</v>
      </c>
      <c r="Z426" s="61">
        <f t="shared" si="318"/>
        <v>1</v>
      </c>
      <c r="AA426" s="62">
        <f>COUNTIFS(配置清单!$G:$G,G426,配置清单!$H:$H,"SE",配置清单!$N:$N,"在岗")+COUNTIFS(配置清单!$G:$G,G426,配置清单!$H:$H,"SA",配置清单!$N:$N,"在岗")</f>
        <v>0</v>
      </c>
      <c r="AB426" s="61" t="str">
        <f t="shared" si="319"/>
        <v>NA</v>
      </c>
      <c r="AC426" s="60">
        <f>COUNTIFS(配置清单!$G:$G,G426,配置清单!$H:$H,"SE",配置清单!$N:$N,"在岗",配置清单!$P:$P,"&lt;&gt;暂不胜任")+COUNTIFS(配置清单!$G:$G,G426,配置清单!$H:$H,"SA",配置清单!$N:$N,"在岗",配置清单!$P:$P,"&lt;&gt;暂不胜任")</f>
        <v>0</v>
      </c>
      <c r="AD426" s="61" t="str">
        <f t="shared" si="320"/>
        <v>NA</v>
      </c>
      <c r="AE426" s="60">
        <f>COUNTIFS(配置清单!$G:$G,G426,配置清单!H:H,"MDE",配置清单!N:N,"在岗")</f>
        <v>0</v>
      </c>
      <c r="AF426" s="61" t="str">
        <f t="shared" si="321"/>
        <v>NA</v>
      </c>
      <c r="AG426" s="60">
        <f>COUNTIFS(配置清单!$G:$G,G426,配置清单!$H:$H,"MDE",配置清单!$N:$N,"在岗",配置清单!$P:$P,"&lt;&gt;暂不胜任")</f>
        <v>0</v>
      </c>
      <c r="AH426" s="61" t="str">
        <f t="shared" si="322"/>
        <v>NA</v>
      </c>
      <c r="AI426" s="62">
        <f>COUNTIFS(配置清单!G:G,G426,配置清单!H:H,"TPM",配置清单!N:N,"在岗")+COUNTIFS(配置清单!G:G,G426,配置清单!H:H,"TC",配置清单!N:N,"在岗")</f>
        <v>0</v>
      </c>
      <c r="AJ426" s="61" t="str">
        <f t="shared" si="323"/>
        <v>NA</v>
      </c>
      <c r="AK426" s="60">
        <f>COUNTIFS(配置清单!G:G,G426,配置清单!H:H,"TPM",配置清单!N:N,"在岗",配置清单!P:P,"&lt;&gt;暂不胜任")+COUNTIFS(配置清单!G:G,G426,配置清单!H:H,"TC",配置清单!N:N,"在岗",配置清单!P:P,"&lt;&gt;暂不胜任")</f>
        <v>0</v>
      </c>
      <c r="AL426" s="61" t="str">
        <f t="shared" si="324"/>
        <v>NA</v>
      </c>
      <c r="AM426" s="60">
        <f>COUNTIFS(配置清单!G:G,G426,配置清单!H:H,"TSE",配置清单!N:N,"在岗")</f>
        <v>0</v>
      </c>
      <c r="AN426" s="61" t="str">
        <f t="shared" si="325"/>
        <v>NA</v>
      </c>
      <c r="AO426" s="60">
        <f>COUNTIFS(配置清单!G:G,G426,配置清单!H:H,"TSE",配置清单!N:N,"在岗",配置清单!P:P,"&lt;&gt;暂不胜任")</f>
        <v>0</v>
      </c>
      <c r="AP426" s="61" t="str">
        <f t="shared" si="326"/>
        <v>NA</v>
      </c>
      <c r="AQ426" s="60">
        <f>COUNTIFS(配置清单!$G:$G,G426,配置清单!H:H,"QA",配置清单!N:N,"在岗")</f>
        <v>0</v>
      </c>
      <c r="AR426" s="61" t="str">
        <f t="shared" si="327"/>
        <v>NA</v>
      </c>
      <c r="AS426" s="60">
        <f>COUNTIFS(配置清单!$G:$G,G426,配置清单!$H:$H,"QA",配置清单!$N:$N,"在岗",配置清单!$P:$P,"&lt;&gt;暂不胜任")</f>
        <v>0</v>
      </c>
      <c r="AT426" s="61" t="str">
        <f t="shared" si="328"/>
        <v>NA</v>
      </c>
      <c r="AU426" s="60">
        <f>COUNTIFS(配置清单!G:G,规划及评估!G426,配置清单!H:H,"BA",配置清单!N:N,"在岗")</f>
        <v>0</v>
      </c>
      <c r="AV426" s="61" t="str">
        <f t="shared" si="329"/>
        <v>NA</v>
      </c>
      <c r="AW426" s="60">
        <f>COUNTIFS(配置清单!G:G,G426,配置清单!H:H,"BA",配置清单!N:N,"在岗",配置清单!P:P,"&lt;&gt;暂不胜任")</f>
        <v>0</v>
      </c>
      <c r="AX426" s="61" t="str">
        <f t="shared" si="330"/>
        <v>NA</v>
      </c>
      <c r="AY426" s="60">
        <f>COUNTIFS(配置清单!G:G,规划及评估!G426,配置清单!H:H,"IA",配置清单!N:N,"在岗")</f>
        <v>0</v>
      </c>
      <c r="AZ426" s="61" t="str">
        <f t="shared" si="331"/>
        <v>NA</v>
      </c>
      <c r="BA426" s="60">
        <f>COUNTIFS(配置清单!G:G,G426,配置清单!H:H,"IA",配置清单!N:N,"在岗",配置清单!P:P,"&lt;&gt;暂不胜任")</f>
        <v>0</v>
      </c>
      <c r="BB426" s="61" t="str">
        <f t="shared" si="332"/>
        <v>NA</v>
      </c>
      <c r="BC426" s="60">
        <f>COUNTIFS(配置清单!G:G,规划及评估!G426,配置清单!H:H,"产品经理",配置清单!N:N,"在岗")</f>
        <v>0</v>
      </c>
      <c r="BD426" s="61" t="str">
        <f t="shared" si="333"/>
        <v>NA</v>
      </c>
      <c r="BE426" s="60">
        <f>COUNTIFS(配置清单!G:G,G426,配置清单!H:H,"产品经理",配置清单!N:N,"在岗",配置清单!P:P,"&lt;&gt;暂不胜任")</f>
        <v>0</v>
      </c>
      <c r="BF426" s="61" t="str">
        <f t="shared" si="334"/>
        <v>NA</v>
      </c>
      <c r="BG426" s="63">
        <f t="shared" si="335"/>
        <v>1</v>
      </c>
      <c r="BH426" s="64">
        <f t="shared" si="336"/>
        <v>1</v>
      </c>
      <c r="BI426" s="64">
        <f t="shared" si="337"/>
        <v>1</v>
      </c>
      <c r="BJ426" s="64">
        <f t="shared" si="338"/>
        <v>1</v>
      </c>
      <c r="BK426" s="65">
        <f t="shared" si="339"/>
        <v>1</v>
      </c>
      <c r="BL426" s="66">
        <f t="shared" si="340"/>
        <v>1</v>
      </c>
      <c r="BM426" s="92">
        <f t="shared" si="341"/>
        <v>1</v>
      </c>
      <c r="BN426" s="92">
        <f t="shared" si="342"/>
        <v>1</v>
      </c>
      <c r="BO426" s="92">
        <f t="shared" si="343"/>
        <v>0</v>
      </c>
      <c r="BP426" s="92">
        <f t="shared" si="344"/>
        <v>0</v>
      </c>
      <c r="BQ426" s="92">
        <f t="shared" si="345"/>
        <v>0</v>
      </c>
      <c r="BR426" s="92">
        <f t="shared" si="346"/>
        <v>0</v>
      </c>
      <c r="BS426" s="92">
        <f t="shared" si="347"/>
        <v>0</v>
      </c>
      <c r="BT426" s="92">
        <f t="shared" si="348"/>
        <v>0</v>
      </c>
      <c r="BU426" s="92">
        <f t="shared" si="349"/>
        <v>0</v>
      </c>
      <c r="BV426" s="92">
        <f t="shared" si="350"/>
        <v>0</v>
      </c>
      <c r="BW426" s="92">
        <f t="shared" si="351"/>
        <v>0</v>
      </c>
      <c r="BX426" s="92">
        <f t="shared" si="352"/>
        <v>0</v>
      </c>
      <c r="BY426" s="92">
        <f t="shared" si="353"/>
        <v>0</v>
      </c>
      <c r="BZ426" s="92">
        <f t="shared" si="354"/>
        <v>0</v>
      </c>
      <c r="CA426" s="92">
        <f t="shared" si="355"/>
        <v>0</v>
      </c>
      <c r="CB426" s="92">
        <f t="shared" si="356"/>
        <v>0</v>
      </c>
      <c r="CC426" s="92">
        <f t="shared" si="357"/>
        <v>0</v>
      </c>
      <c r="CD426" s="92">
        <f t="shared" si="358"/>
        <v>0</v>
      </c>
    </row>
    <row r="427" spans="1:82" hidden="1">
      <c r="A427" s="34">
        <v>29</v>
      </c>
      <c r="B427" s="34" t="s">
        <v>5148</v>
      </c>
      <c r="C427" s="34" t="s">
        <v>5939</v>
      </c>
      <c r="D427" s="34" t="s">
        <v>204</v>
      </c>
      <c r="E427" s="34" t="s">
        <v>5942</v>
      </c>
      <c r="F427" s="34" t="s">
        <v>5835</v>
      </c>
      <c r="G427" s="34" t="s">
        <v>5839</v>
      </c>
      <c r="H427" s="34" t="s">
        <v>6</v>
      </c>
      <c r="I427" s="34" t="s">
        <v>6</v>
      </c>
      <c r="J427" s="34" t="s">
        <v>34</v>
      </c>
      <c r="K427" s="34" t="s">
        <v>34</v>
      </c>
      <c r="L427" s="34" t="s">
        <v>5952</v>
      </c>
      <c r="N427" s="34">
        <v>1</v>
      </c>
      <c r="O427" s="34">
        <v>0</v>
      </c>
      <c r="P427" s="34">
        <v>0</v>
      </c>
      <c r="Q427" s="34">
        <v>0</v>
      </c>
      <c r="R427" s="34">
        <v>0</v>
      </c>
      <c r="S427" s="34">
        <v>0</v>
      </c>
      <c r="T427" s="34">
        <v>0</v>
      </c>
      <c r="U427" s="77">
        <v>0</v>
      </c>
      <c r="V427" s="34">
        <v>0</v>
      </c>
      <c r="W427" s="60">
        <f>COUNTIFS(配置清单!G:G,G427,配置清单!$H:$H,"PM",配置清单!$N:$N,"在岗")</f>
        <v>1</v>
      </c>
      <c r="X427" s="61">
        <f t="shared" si="317"/>
        <v>1</v>
      </c>
      <c r="Y427" s="60">
        <f>COUNTIFS(配置清单!$G:$G,G427,配置清单!$H:$H,"PM",配置清单!$N:$N,"在岗",配置清单!$P:$P,"&lt;&gt;暂不胜任")</f>
        <v>1</v>
      </c>
      <c r="Z427" s="61">
        <f t="shared" si="318"/>
        <v>1</v>
      </c>
      <c r="AA427" s="62">
        <f>COUNTIFS(配置清单!$G:$G,G427,配置清单!$H:$H,"SE",配置清单!$N:$N,"在岗")+COUNTIFS(配置清单!$G:$G,G427,配置清单!$H:$H,"SA",配置清单!$N:$N,"在岗")</f>
        <v>0</v>
      </c>
      <c r="AB427" s="61" t="str">
        <f t="shared" si="319"/>
        <v>NA</v>
      </c>
      <c r="AC427" s="60">
        <f>COUNTIFS(配置清单!$G:$G,G427,配置清单!$H:$H,"SE",配置清单!$N:$N,"在岗",配置清单!$P:$P,"&lt;&gt;暂不胜任")+COUNTIFS(配置清单!$G:$G,G427,配置清单!$H:$H,"SA",配置清单!$N:$N,"在岗",配置清单!$P:$P,"&lt;&gt;暂不胜任")</f>
        <v>0</v>
      </c>
      <c r="AD427" s="61" t="str">
        <f t="shared" si="320"/>
        <v>NA</v>
      </c>
      <c r="AE427" s="60">
        <f>COUNTIFS(配置清单!$G:$G,G427,配置清单!H:H,"MDE",配置清单!N:N,"在岗")</f>
        <v>0</v>
      </c>
      <c r="AF427" s="61" t="str">
        <f t="shared" si="321"/>
        <v>NA</v>
      </c>
      <c r="AG427" s="60">
        <f>COUNTIFS(配置清单!$G:$G,G427,配置清单!$H:$H,"MDE",配置清单!$N:$N,"在岗",配置清单!$P:$P,"&lt;&gt;暂不胜任")</f>
        <v>0</v>
      </c>
      <c r="AH427" s="61" t="str">
        <f t="shared" si="322"/>
        <v>NA</v>
      </c>
      <c r="AI427" s="62">
        <f>COUNTIFS(配置清单!G:G,G427,配置清单!H:H,"TPM",配置清单!N:N,"在岗")+COUNTIFS(配置清单!G:G,G427,配置清单!H:H,"TC",配置清单!N:N,"在岗")</f>
        <v>0</v>
      </c>
      <c r="AJ427" s="61" t="str">
        <f t="shared" si="323"/>
        <v>NA</v>
      </c>
      <c r="AK427" s="60">
        <f>COUNTIFS(配置清单!G:G,G427,配置清单!H:H,"TPM",配置清单!N:N,"在岗",配置清单!P:P,"&lt;&gt;暂不胜任")+COUNTIFS(配置清单!G:G,G427,配置清单!H:H,"TC",配置清单!N:N,"在岗",配置清单!P:P,"&lt;&gt;暂不胜任")</f>
        <v>0</v>
      </c>
      <c r="AL427" s="61" t="str">
        <f t="shared" si="324"/>
        <v>NA</v>
      </c>
      <c r="AM427" s="60">
        <f>COUNTIFS(配置清单!G:G,G427,配置清单!H:H,"TSE",配置清单!N:N,"在岗")</f>
        <v>0</v>
      </c>
      <c r="AN427" s="61" t="str">
        <f t="shared" si="325"/>
        <v>NA</v>
      </c>
      <c r="AO427" s="60">
        <f>COUNTIFS(配置清单!G:G,G427,配置清单!H:H,"TSE",配置清单!N:N,"在岗",配置清单!P:P,"&lt;&gt;暂不胜任")</f>
        <v>0</v>
      </c>
      <c r="AP427" s="61" t="str">
        <f t="shared" si="326"/>
        <v>NA</v>
      </c>
      <c r="AQ427" s="60">
        <f>COUNTIFS(配置清单!$G:$G,G427,配置清单!H:H,"QA",配置清单!N:N,"在岗")</f>
        <v>0</v>
      </c>
      <c r="AR427" s="61" t="str">
        <f t="shared" si="327"/>
        <v>NA</v>
      </c>
      <c r="AS427" s="60">
        <f>COUNTIFS(配置清单!$G:$G,G427,配置清单!$H:$H,"QA",配置清单!$N:$N,"在岗",配置清单!$P:$P,"&lt;&gt;暂不胜任")</f>
        <v>0</v>
      </c>
      <c r="AT427" s="61" t="str">
        <f t="shared" si="328"/>
        <v>NA</v>
      </c>
      <c r="AU427" s="60">
        <f>COUNTIFS(配置清单!G:G,规划及评估!G427,配置清单!H:H,"BA",配置清单!N:N,"在岗")</f>
        <v>0</v>
      </c>
      <c r="AV427" s="61" t="str">
        <f t="shared" si="329"/>
        <v>NA</v>
      </c>
      <c r="AW427" s="60">
        <f>COUNTIFS(配置清单!G:G,G427,配置清单!H:H,"BA",配置清单!N:N,"在岗",配置清单!P:P,"&lt;&gt;暂不胜任")</f>
        <v>0</v>
      </c>
      <c r="AX427" s="61" t="str">
        <f t="shared" si="330"/>
        <v>NA</v>
      </c>
      <c r="AY427" s="60">
        <f>COUNTIFS(配置清单!G:G,规划及评估!G427,配置清单!H:H,"IA",配置清单!N:N,"在岗")</f>
        <v>0</v>
      </c>
      <c r="AZ427" s="61" t="str">
        <f t="shared" si="331"/>
        <v>NA</v>
      </c>
      <c r="BA427" s="60">
        <f>COUNTIFS(配置清单!G:G,G427,配置清单!H:H,"IA",配置清单!N:N,"在岗",配置清单!P:P,"&lt;&gt;暂不胜任")</f>
        <v>0</v>
      </c>
      <c r="BB427" s="61" t="str">
        <f t="shared" si="332"/>
        <v>NA</v>
      </c>
      <c r="BC427" s="60">
        <f>COUNTIFS(配置清单!G:G,规划及评估!G427,配置清单!H:H,"产品经理",配置清单!N:N,"在岗")</f>
        <v>0</v>
      </c>
      <c r="BD427" s="61" t="str">
        <f t="shared" si="333"/>
        <v>NA</v>
      </c>
      <c r="BE427" s="60">
        <f>COUNTIFS(配置清单!G:G,G427,配置清单!H:H,"产品经理",配置清单!N:N,"在岗",配置清单!P:P,"&lt;&gt;暂不胜任")</f>
        <v>0</v>
      </c>
      <c r="BF427" s="61" t="str">
        <f t="shared" si="334"/>
        <v>NA</v>
      </c>
      <c r="BG427" s="63">
        <f t="shared" si="335"/>
        <v>1</v>
      </c>
      <c r="BH427" s="64">
        <f t="shared" si="336"/>
        <v>1</v>
      </c>
      <c r="BI427" s="64">
        <f t="shared" si="337"/>
        <v>1</v>
      </c>
      <c r="BJ427" s="64">
        <f t="shared" si="338"/>
        <v>1</v>
      </c>
      <c r="BK427" s="65">
        <f t="shared" si="339"/>
        <v>1</v>
      </c>
      <c r="BL427" s="66">
        <f t="shared" si="340"/>
        <v>1</v>
      </c>
      <c r="BM427" s="92">
        <f t="shared" si="341"/>
        <v>1</v>
      </c>
      <c r="BN427" s="92">
        <f t="shared" si="342"/>
        <v>1</v>
      </c>
      <c r="BO427" s="92">
        <f t="shared" si="343"/>
        <v>0</v>
      </c>
      <c r="BP427" s="92">
        <f t="shared" si="344"/>
        <v>0</v>
      </c>
      <c r="BQ427" s="92">
        <f t="shared" si="345"/>
        <v>0</v>
      </c>
      <c r="BR427" s="92">
        <f t="shared" si="346"/>
        <v>0</v>
      </c>
      <c r="BS427" s="92">
        <f t="shared" si="347"/>
        <v>0</v>
      </c>
      <c r="BT427" s="92">
        <f t="shared" si="348"/>
        <v>0</v>
      </c>
      <c r="BU427" s="92">
        <f t="shared" si="349"/>
        <v>0</v>
      </c>
      <c r="BV427" s="92">
        <f t="shared" si="350"/>
        <v>0</v>
      </c>
      <c r="BW427" s="92">
        <f t="shared" si="351"/>
        <v>0</v>
      </c>
      <c r="BX427" s="92">
        <f t="shared" si="352"/>
        <v>0</v>
      </c>
      <c r="BY427" s="92">
        <f t="shared" si="353"/>
        <v>0</v>
      </c>
      <c r="BZ427" s="92">
        <f t="shared" si="354"/>
        <v>0</v>
      </c>
      <c r="CA427" s="92">
        <f t="shared" si="355"/>
        <v>0</v>
      </c>
      <c r="CB427" s="92">
        <f t="shared" si="356"/>
        <v>0</v>
      </c>
      <c r="CC427" s="92">
        <f t="shared" si="357"/>
        <v>0</v>
      </c>
      <c r="CD427" s="92">
        <f t="shared" si="358"/>
        <v>0</v>
      </c>
    </row>
    <row r="428" spans="1:82" hidden="1">
      <c r="A428" s="34">
        <v>30</v>
      </c>
      <c r="B428" s="34" t="s">
        <v>5148</v>
      </c>
      <c r="C428" s="34" t="s">
        <v>5939</v>
      </c>
      <c r="D428" s="34" t="s">
        <v>204</v>
      </c>
      <c r="E428" s="34" t="s">
        <v>5942</v>
      </c>
      <c r="F428" s="34" t="s">
        <v>5835</v>
      </c>
      <c r="G428" s="34" t="s">
        <v>5836</v>
      </c>
      <c r="H428" s="34" t="s">
        <v>6</v>
      </c>
      <c r="I428" s="34" t="s">
        <v>6</v>
      </c>
      <c r="J428" s="34" t="s">
        <v>195</v>
      </c>
      <c r="K428" s="34" t="s">
        <v>195</v>
      </c>
      <c r="L428" s="34" t="s">
        <v>5952</v>
      </c>
      <c r="N428" s="34">
        <v>1</v>
      </c>
      <c r="O428" s="34">
        <v>0</v>
      </c>
      <c r="P428" s="34">
        <v>0</v>
      </c>
      <c r="Q428" s="34">
        <v>0</v>
      </c>
      <c r="R428" s="34">
        <v>0</v>
      </c>
      <c r="S428" s="34">
        <v>0</v>
      </c>
      <c r="T428" s="34">
        <v>0</v>
      </c>
      <c r="U428" s="77">
        <v>0</v>
      </c>
      <c r="V428" s="34">
        <v>0</v>
      </c>
      <c r="W428" s="60">
        <f>COUNTIFS(配置清单!G:G,G428,配置清单!$H:$H,"PM",配置清单!$N:$N,"在岗")</f>
        <v>1</v>
      </c>
      <c r="X428" s="61">
        <f t="shared" si="317"/>
        <v>1</v>
      </c>
      <c r="Y428" s="60">
        <f>COUNTIFS(配置清单!$G:$G,G428,配置清单!$H:$H,"PM",配置清单!$N:$N,"在岗",配置清单!$P:$P,"&lt;&gt;暂不胜任")</f>
        <v>1</v>
      </c>
      <c r="Z428" s="61">
        <f t="shared" si="318"/>
        <v>1</v>
      </c>
      <c r="AA428" s="62">
        <f>COUNTIFS(配置清单!$G:$G,G428,配置清单!$H:$H,"SE",配置清单!$N:$N,"在岗")+COUNTIFS(配置清单!$G:$G,G428,配置清单!$H:$H,"SA",配置清单!$N:$N,"在岗")</f>
        <v>0</v>
      </c>
      <c r="AB428" s="61" t="str">
        <f t="shared" si="319"/>
        <v>NA</v>
      </c>
      <c r="AC428" s="60">
        <f>COUNTIFS(配置清单!$G:$G,G428,配置清单!$H:$H,"SE",配置清单!$N:$N,"在岗",配置清单!$P:$P,"&lt;&gt;暂不胜任")+COUNTIFS(配置清单!$G:$G,G428,配置清单!$H:$H,"SA",配置清单!$N:$N,"在岗",配置清单!$P:$P,"&lt;&gt;暂不胜任")</f>
        <v>0</v>
      </c>
      <c r="AD428" s="61" t="str">
        <f t="shared" si="320"/>
        <v>NA</v>
      </c>
      <c r="AE428" s="60">
        <f>COUNTIFS(配置清单!$G:$G,G428,配置清单!H:H,"MDE",配置清单!N:N,"在岗")</f>
        <v>0</v>
      </c>
      <c r="AF428" s="61" t="str">
        <f t="shared" si="321"/>
        <v>NA</v>
      </c>
      <c r="AG428" s="60">
        <f>COUNTIFS(配置清单!$G:$G,G428,配置清单!$H:$H,"MDE",配置清单!$N:$N,"在岗",配置清单!$P:$P,"&lt;&gt;暂不胜任")</f>
        <v>0</v>
      </c>
      <c r="AH428" s="61" t="str">
        <f t="shared" si="322"/>
        <v>NA</v>
      </c>
      <c r="AI428" s="62">
        <f>COUNTIFS(配置清单!G:G,G428,配置清单!H:H,"TPM",配置清单!N:N,"在岗")+COUNTIFS(配置清单!G:G,G428,配置清单!H:H,"TC",配置清单!N:N,"在岗")</f>
        <v>0</v>
      </c>
      <c r="AJ428" s="61" t="str">
        <f t="shared" si="323"/>
        <v>NA</v>
      </c>
      <c r="AK428" s="60">
        <f>COUNTIFS(配置清单!G:G,G428,配置清单!H:H,"TPM",配置清单!N:N,"在岗",配置清单!P:P,"&lt;&gt;暂不胜任")+COUNTIFS(配置清单!G:G,G428,配置清单!H:H,"TC",配置清单!N:N,"在岗",配置清单!P:P,"&lt;&gt;暂不胜任")</f>
        <v>0</v>
      </c>
      <c r="AL428" s="61" t="str">
        <f t="shared" si="324"/>
        <v>NA</v>
      </c>
      <c r="AM428" s="60">
        <f>COUNTIFS(配置清单!G:G,G428,配置清单!H:H,"TSE",配置清单!N:N,"在岗")</f>
        <v>0</v>
      </c>
      <c r="AN428" s="61" t="str">
        <f t="shared" si="325"/>
        <v>NA</v>
      </c>
      <c r="AO428" s="60">
        <f>COUNTIFS(配置清单!G:G,G428,配置清单!H:H,"TSE",配置清单!N:N,"在岗",配置清单!P:P,"&lt;&gt;暂不胜任")</f>
        <v>0</v>
      </c>
      <c r="AP428" s="61" t="str">
        <f t="shared" si="326"/>
        <v>NA</v>
      </c>
      <c r="AQ428" s="60">
        <f>COUNTIFS(配置清单!$G:$G,G428,配置清单!H:H,"QA",配置清单!N:N,"在岗")</f>
        <v>0</v>
      </c>
      <c r="AR428" s="61" t="str">
        <f t="shared" si="327"/>
        <v>NA</v>
      </c>
      <c r="AS428" s="60">
        <f>COUNTIFS(配置清单!$G:$G,G428,配置清单!$H:$H,"QA",配置清单!$N:$N,"在岗",配置清单!$P:$P,"&lt;&gt;暂不胜任")</f>
        <v>0</v>
      </c>
      <c r="AT428" s="61" t="str">
        <f t="shared" si="328"/>
        <v>NA</v>
      </c>
      <c r="AU428" s="60">
        <f>COUNTIFS(配置清单!G:G,规划及评估!G428,配置清单!H:H,"BA",配置清单!N:N,"在岗")</f>
        <v>0</v>
      </c>
      <c r="AV428" s="61" t="str">
        <f t="shared" si="329"/>
        <v>NA</v>
      </c>
      <c r="AW428" s="60">
        <f>COUNTIFS(配置清单!G:G,G428,配置清单!H:H,"BA",配置清单!N:N,"在岗",配置清单!P:P,"&lt;&gt;暂不胜任")</f>
        <v>0</v>
      </c>
      <c r="AX428" s="61" t="str">
        <f t="shared" si="330"/>
        <v>NA</v>
      </c>
      <c r="AY428" s="60">
        <f>COUNTIFS(配置清单!G:G,规划及评估!G428,配置清单!H:H,"IA",配置清单!N:N,"在岗")</f>
        <v>0</v>
      </c>
      <c r="AZ428" s="61" t="str">
        <f t="shared" si="331"/>
        <v>NA</v>
      </c>
      <c r="BA428" s="60">
        <f>COUNTIFS(配置清单!G:G,G428,配置清单!H:H,"IA",配置清单!N:N,"在岗",配置清单!P:P,"&lt;&gt;暂不胜任")</f>
        <v>0</v>
      </c>
      <c r="BB428" s="61" t="str">
        <f t="shared" si="332"/>
        <v>NA</v>
      </c>
      <c r="BC428" s="60">
        <f>COUNTIFS(配置清单!G:G,规划及评估!G428,配置清单!H:H,"产品经理",配置清单!N:N,"在岗")</f>
        <v>0</v>
      </c>
      <c r="BD428" s="61" t="str">
        <f t="shared" si="333"/>
        <v>NA</v>
      </c>
      <c r="BE428" s="60">
        <f>COUNTIFS(配置清单!G:G,G428,配置清单!H:H,"产品经理",配置清单!N:N,"在岗",配置清单!P:P,"&lt;&gt;暂不胜任")</f>
        <v>0</v>
      </c>
      <c r="BF428" s="61" t="str">
        <f t="shared" si="334"/>
        <v>NA</v>
      </c>
      <c r="BG428" s="63">
        <f t="shared" si="335"/>
        <v>1</v>
      </c>
      <c r="BH428" s="64">
        <f t="shared" si="336"/>
        <v>1</v>
      </c>
      <c r="BI428" s="64">
        <f t="shared" si="337"/>
        <v>1</v>
      </c>
      <c r="BJ428" s="64">
        <f t="shared" si="338"/>
        <v>1</v>
      </c>
      <c r="BK428" s="65">
        <f t="shared" si="339"/>
        <v>1</v>
      </c>
      <c r="BL428" s="66">
        <f t="shared" si="340"/>
        <v>1</v>
      </c>
      <c r="BM428" s="92">
        <f t="shared" si="341"/>
        <v>1</v>
      </c>
      <c r="BN428" s="92">
        <f t="shared" si="342"/>
        <v>1</v>
      </c>
      <c r="BO428" s="92">
        <f t="shared" si="343"/>
        <v>0</v>
      </c>
      <c r="BP428" s="92">
        <f t="shared" si="344"/>
        <v>0</v>
      </c>
      <c r="BQ428" s="92">
        <f t="shared" si="345"/>
        <v>0</v>
      </c>
      <c r="BR428" s="92">
        <f t="shared" si="346"/>
        <v>0</v>
      </c>
      <c r="BS428" s="92">
        <f t="shared" si="347"/>
        <v>0</v>
      </c>
      <c r="BT428" s="92">
        <f t="shared" si="348"/>
        <v>0</v>
      </c>
      <c r="BU428" s="92">
        <f t="shared" si="349"/>
        <v>0</v>
      </c>
      <c r="BV428" s="92">
        <f t="shared" si="350"/>
        <v>0</v>
      </c>
      <c r="BW428" s="92">
        <f t="shared" si="351"/>
        <v>0</v>
      </c>
      <c r="BX428" s="92">
        <f t="shared" si="352"/>
        <v>0</v>
      </c>
      <c r="BY428" s="92">
        <f t="shared" si="353"/>
        <v>0</v>
      </c>
      <c r="BZ428" s="92">
        <f t="shared" si="354"/>
        <v>0</v>
      </c>
      <c r="CA428" s="92">
        <f t="shared" si="355"/>
        <v>0</v>
      </c>
      <c r="CB428" s="92">
        <f t="shared" si="356"/>
        <v>0</v>
      </c>
      <c r="CC428" s="92">
        <f t="shared" si="357"/>
        <v>0</v>
      </c>
      <c r="CD428" s="92">
        <f t="shared" si="358"/>
        <v>0</v>
      </c>
    </row>
    <row r="429" spans="1:82" hidden="1">
      <c r="A429" s="34">
        <v>31</v>
      </c>
      <c r="B429" s="34" t="s">
        <v>5148</v>
      </c>
      <c r="C429" s="34" t="s">
        <v>5150</v>
      </c>
      <c r="D429" s="34" t="s">
        <v>204</v>
      </c>
      <c r="E429" s="34" t="s">
        <v>5149</v>
      </c>
      <c r="F429" s="34" t="s">
        <v>5295</v>
      </c>
      <c r="G429" s="34" t="s">
        <v>5296</v>
      </c>
      <c r="H429" s="34" t="s">
        <v>7</v>
      </c>
      <c r="I429" s="34" t="s">
        <v>6</v>
      </c>
      <c r="J429" s="34" t="s">
        <v>195</v>
      </c>
      <c r="K429" s="34" t="s">
        <v>195</v>
      </c>
      <c r="L429" s="34" t="s">
        <v>5953</v>
      </c>
      <c r="M429" s="34" t="s">
        <v>5954</v>
      </c>
      <c r="N429" s="34">
        <v>1</v>
      </c>
      <c r="O429" s="34">
        <v>0</v>
      </c>
      <c r="P429" s="34">
        <v>0</v>
      </c>
      <c r="Q429" s="34">
        <v>0</v>
      </c>
      <c r="R429" s="34">
        <v>0</v>
      </c>
      <c r="S429" s="34">
        <v>1</v>
      </c>
      <c r="T429" s="34">
        <v>0</v>
      </c>
      <c r="U429" s="77">
        <v>0</v>
      </c>
      <c r="V429" s="34">
        <v>0</v>
      </c>
      <c r="W429" s="60">
        <f>COUNTIFS(配置清单!G:G,G429,配置清单!$H:$H,"PM",配置清单!$N:$N,"在岗")</f>
        <v>1</v>
      </c>
      <c r="X429" s="61">
        <f t="shared" si="317"/>
        <v>1</v>
      </c>
      <c r="Y429" s="60">
        <f>COUNTIFS(配置清单!$G:$G,G429,配置清单!$H:$H,"PM",配置清单!$N:$N,"在岗",配置清单!$P:$P,"&lt;&gt;暂不胜任")</f>
        <v>0</v>
      </c>
      <c r="Z429" s="61">
        <f t="shared" si="318"/>
        <v>0</v>
      </c>
      <c r="AA429" s="62">
        <f>COUNTIFS(配置清单!$G:$G,G429,配置清单!$H:$H,"SE",配置清单!$N:$N,"在岗")+COUNTIFS(配置清单!$G:$G,G429,配置清单!$H:$H,"SA",配置清单!$N:$N,"在岗")</f>
        <v>0</v>
      </c>
      <c r="AB429" s="61" t="str">
        <f t="shared" si="319"/>
        <v>NA</v>
      </c>
      <c r="AC429" s="60">
        <f>COUNTIFS(配置清单!$G:$G,G429,配置清单!$H:$H,"SE",配置清单!$N:$N,"在岗",配置清单!$P:$P,"&lt;&gt;暂不胜任")+COUNTIFS(配置清单!$G:$G,G429,配置清单!$H:$H,"SA",配置清单!$N:$N,"在岗",配置清单!$P:$P,"&lt;&gt;暂不胜任")</f>
        <v>0</v>
      </c>
      <c r="AD429" s="61" t="str">
        <f t="shared" si="320"/>
        <v>NA</v>
      </c>
      <c r="AE429" s="60">
        <f>COUNTIFS(配置清单!$G:$G,G429,配置清单!H:H,"MDE",配置清单!N:N,"在岗")</f>
        <v>0</v>
      </c>
      <c r="AF429" s="61" t="str">
        <f t="shared" si="321"/>
        <v>NA</v>
      </c>
      <c r="AG429" s="60">
        <f>COUNTIFS(配置清单!$G:$G,G429,配置清单!$H:$H,"MDE",配置清单!$N:$N,"在岗",配置清单!$P:$P,"&lt;&gt;暂不胜任")</f>
        <v>0</v>
      </c>
      <c r="AH429" s="61" t="str">
        <f t="shared" si="322"/>
        <v>NA</v>
      </c>
      <c r="AI429" s="62">
        <f>COUNTIFS(配置清单!G:G,G429,配置清单!H:H,"TPM",配置清单!N:N,"在岗")+COUNTIFS(配置清单!G:G,G429,配置清单!H:H,"TC",配置清单!N:N,"在岗")</f>
        <v>0</v>
      </c>
      <c r="AJ429" s="61" t="str">
        <f t="shared" si="323"/>
        <v>NA</v>
      </c>
      <c r="AK429" s="60">
        <f>COUNTIFS(配置清单!G:G,G429,配置清单!H:H,"TPM",配置清单!N:N,"在岗",配置清单!P:P,"&lt;&gt;暂不胜任")+COUNTIFS(配置清单!G:G,G429,配置清单!H:H,"TC",配置清单!N:N,"在岗",配置清单!P:P,"&lt;&gt;暂不胜任")</f>
        <v>0</v>
      </c>
      <c r="AL429" s="61" t="str">
        <f t="shared" si="324"/>
        <v>NA</v>
      </c>
      <c r="AM429" s="60">
        <f>COUNTIFS(配置清单!G:G,G429,配置清单!H:H,"TSE",配置清单!N:N,"在岗")</f>
        <v>0</v>
      </c>
      <c r="AN429" s="61" t="str">
        <f t="shared" si="325"/>
        <v>NA</v>
      </c>
      <c r="AO429" s="60">
        <f>COUNTIFS(配置清单!G:G,G429,配置清单!H:H,"TSE",配置清单!N:N,"在岗",配置清单!P:P,"&lt;&gt;暂不胜任")</f>
        <v>0</v>
      </c>
      <c r="AP429" s="61" t="str">
        <f t="shared" si="326"/>
        <v>NA</v>
      </c>
      <c r="AQ429" s="60">
        <f>COUNTIFS(配置清单!$G:$G,G429,配置清单!H:H,"QA",配置清单!N:N,"在岗")</f>
        <v>1</v>
      </c>
      <c r="AR429" s="61">
        <f t="shared" si="327"/>
        <v>1</v>
      </c>
      <c r="AS429" s="60">
        <f>COUNTIFS(配置清单!$G:$G,G429,配置清单!$H:$H,"QA",配置清单!$N:$N,"在岗",配置清单!$P:$P,"&lt;&gt;暂不胜任")</f>
        <v>1</v>
      </c>
      <c r="AT429" s="61">
        <f t="shared" si="328"/>
        <v>1</v>
      </c>
      <c r="AU429" s="60">
        <f>COUNTIFS(配置清单!G:G,规划及评估!G429,配置清单!H:H,"BA",配置清单!N:N,"在岗")</f>
        <v>0</v>
      </c>
      <c r="AV429" s="61" t="str">
        <f t="shared" si="329"/>
        <v>NA</v>
      </c>
      <c r="AW429" s="60">
        <f>COUNTIFS(配置清单!G:G,G429,配置清单!H:H,"BA",配置清单!N:N,"在岗",配置清单!P:P,"&lt;&gt;暂不胜任")</f>
        <v>0</v>
      </c>
      <c r="AX429" s="61" t="str">
        <f t="shared" si="330"/>
        <v>NA</v>
      </c>
      <c r="AY429" s="60">
        <f>COUNTIFS(配置清单!G:G,规划及评估!G429,配置清单!H:H,"IA",配置清单!N:N,"在岗")</f>
        <v>0</v>
      </c>
      <c r="AZ429" s="61" t="str">
        <f t="shared" si="331"/>
        <v>NA</v>
      </c>
      <c r="BA429" s="60">
        <f>COUNTIFS(配置清单!G:G,G429,配置清单!H:H,"IA",配置清单!N:N,"在岗",配置清单!P:P,"&lt;&gt;暂不胜任")</f>
        <v>0</v>
      </c>
      <c r="BB429" s="61" t="str">
        <f t="shared" si="332"/>
        <v>NA</v>
      </c>
      <c r="BC429" s="60">
        <f>COUNTIFS(配置清单!G:G,规划及评估!G429,配置清单!H:H,"产品经理",配置清单!N:N,"在岗")</f>
        <v>0</v>
      </c>
      <c r="BD429" s="61" t="str">
        <f t="shared" si="333"/>
        <v>NA</v>
      </c>
      <c r="BE429" s="60">
        <f>COUNTIFS(配置清单!G:G,G429,配置清单!H:H,"产品经理",配置清单!N:N,"在岗",配置清单!P:P,"&lt;&gt;暂不胜任")</f>
        <v>0</v>
      </c>
      <c r="BF429" s="61" t="str">
        <f t="shared" si="334"/>
        <v>NA</v>
      </c>
      <c r="BG429" s="63">
        <f t="shared" si="335"/>
        <v>2</v>
      </c>
      <c r="BH429" s="64">
        <f t="shared" si="336"/>
        <v>2</v>
      </c>
      <c r="BI429" s="64">
        <f t="shared" si="337"/>
        <v>2</v>
      </c>
      <c r="BJ429" s="64">
        <f t="shared" si="338"/>
        <v>1</v>
      </c>
      <c r="BK429" s="65">
        <f t="shared" si="339"/>
        <v>1</v>
      </c>
      <c r="BL429" s="66">
        <f t="shared" si="340"/>
        <v>0.5</v>
      </c>
      <c r="BM429" s="92">
        <f t="shared" si="341"/>
        <v>1</v>
      </c>
      <c r="BN429" s="92">
        <f t="shared" si="342"/>
        <v>0</v>
      </c>
      <c r="BO429" s="92">
        <f t="shared" si="343"/>
        <v>0</v>
      </c>
      <c r="BP429" s="92">
        <f t="shared" si="344"/>
        <v>0</v>
      </c>
      <c r="BQ429" s="92">
        <f t="shared" si="345"/>
        <v>0</v>
      </c>
      <c r="BR429" s="92">
        <f t="shared" si="346"/>
        <v>0</v>
      </c>
      <c r="BS429" s="92">
        <f t="shared" si="347"/>
        <v>0</v>
      </c>
      <c r="BT429" s="92">
        <f t="shared" si="348"/>
        <v>0</v>
      </c>
      <c r="BU429" s="92">
        <f t="shared" si="349"/>
        <v>0</v>
      </c>
      <c r="BV429" s="92">
        <f t="shared" si="350"/>
        <v>0</v>
      </c>
      <c r="BW429" s="92">
        <f t="shared" si="351"/>
        <v>1</v>
      </c>
      <c r="BX429" s="92">
        <f t="shared" si="352"/>
        <v>1</v>
      </c>
      <c r="BY429" s="92">
        <f t="shared" si="353"/>
        <v>0</v>
      </c>
      <c r="BZ429" s="92">
        <f t="shared" si="354"/>
        <v>0</v>
      </c>
      <c r="CA429" s="92">
        <f t="shared" si="355"/>
        <v>0</v>
      </c>
      <c r="CB429" s="92">
        <f t="shared" si="356"/>
        <v>0</v>
      </c>
      <c r="CC429" s="92">
        <f t="shared" si="357"/>
        <v>0</v>
      </c>
      <c r="CD429" s="92">
        <f t="shared" si="358"/>
        <v>0</v>
      </c>
    </row>
    <row r="430" spans="1:82" hidden="1">
      <c r="A430" s="34">
        <v>32</v>
      </c>
      <c r="B430" s="34" t="s">
        <v>5148</v>
      </c>
      <c r="C430" s="34" t="s">
        <v>5939</v>
      </c>
      <c r="D430" s="34" t="s">
        <v>204</v>
      </c>
      <c r="E430" s="34" t="s">
        <v>5942</v>
      </c>
      <c r="F430" s="34" t="s">
        <v>5840</v>
      </c>
      <c r="G430" s="34" t="s">
        <v>5841</v>
      </c>
      <c r="H430" s="34" t="s">
        <v>6</v>
      </c>
      <c r="I430" s="34" t="s">
        <v>6</v>
      </c>
      <c r="J430" s="34" t="s">
        <v>195</v>
      </c>
      <c r="K430" s="34" t="s">
        <v>195</v>
      </c>
      <c r="L430" s="34" t="s">
        <v>5943</v>
      </c>
      <c r="N430" s="34">
        <v>1</v>
      </c>
      <c r="O430" s="34">
        <v>0</v>
      </c>
      <c r="P430" s="34">
        <v>0</v>
      </c>
      <c r="Q430" s="34">
        <v>0</v>
      </c>
      <c r="R430" s="34">
        <v>0</v>
      </c>
      <c r="S430" s="34">
        <v>0</v>
      </c>
      <c r="T430" s="34">
        <v>0</v>
      </c>
      <c r="U430" s="77">
        <v>0</v>
      </c>
      <c r="V430" s="34">
        <v>0</v>
      </c>
      <c r="W430" s="60">
        <f>COUNTIFS(配置清单!G:G,G430,配置清单!$H:$H,"PM",配置清单!$N:$N,"在岗")</f>
        <v>1</v>
      </c>
      <c r="X430" s="61">
        <f t="shared" si="317"/>
        <v>1</v>
      </c>
      <c r="Y430" s="60">
        <f>COUNTIFS(配置清单!$G:$G,G430,配置清单!$H:$H,"PM",配置清单!$N:$N,"在岗",配置清单!$P:$P,"&lt;&gt;暂不胜任")</f>
        <v>1</v>
      </c>
      <c r="Z430" s="61">
        <f t="shared" si="318"/>
        <v>1</v>
      </c>
      <c r="AA430" s="62">
        <f>COUNTIFS(配置清单!$G:$G,G430,配置清单!$H:$H,"SE",配置清单!$N:$N,"在岗")+COUNTIFS(配置清单!$G:$G,G430,配置清单!$H:$H,"SA",配置清单!$N:$N,"在岗")</f>
        <v>0</v>
      </c>
      <c r="AB430" s="61" t="str">
        <f t="shared" si="319"/>
        <v>NA</v>
      </c>
      <c r="AC430" s="60">
        <f>COUNTIFS(配置清单!$G:$G,G430,配置清单!$H:$H,"SE",配置清单!$N:$N,"在岗",配置清单!$P:$P,"&lt;&gt;暂不胜任")+COUNTIFS(配置清单!$G:$G,G430,配置清单!$H:$H,"SA",配置清单!$N:$N,"在岗",配置清单!$P:$P,"&lt;&gt;暂不胜任")</f>
        <v>0</v>
      </c>
      <c r="AD430" s="61" t="str">
        <f t="shared" si="320"/>
        <v>NA</v>
      </c>
      <c r="AE430" s="60">
        <f>COUNTIFS(配置清单!$G:$G,G430,配置清单!H:H,"MDE",配置清单!N:N,"在岗")</f>
        <v>0</v>
      </c>
      <c r="AF430" s="61" t="str">
        <f t="shared" si="321"/>
        <v>NA</v>
      </c>
      <c r="AG430" s="60">
        <f>COUNTIFS(配置清单!$G:$G,G430,配置清单!$H:$H,"MDE",配置清单!$N:$N,"在岗",配置清单!$P:$P,"&lt;&gt;暂不胜任")</f>
        <v>0</v>
      </c>
      <c r="AH430" s="61" t="str">
        <f t="shared" si="322"/>
        <v>NA</v>
      </c>
      <c r="AI430" s="62">
        <f>COUNTIFS(配置清单!G:G,G430,配置清单!H:H,"TPM",配置清单!N:N,"在岗")+COUNTIFS(配置清单!G:G,G430,配置清单!H:H,"TC",配置清单!N:N,"在岗")</f>
        <v>0</v>
      </c>
      <c r="AJ430" s="61" t="str">
        <f t="shared" si="323"/>
        <v>NA</v>
      </c>
      <c r="AK430" s="60">
        <f>COUNTIFS(配置清单!G:G,G430,配置清单!H:H,"TPM",配置清单!N:N,"在岗",配置清单!P:P,"&lt;&gt;暂不胜任")+COUNTIFS(配置清单!G:G,G430,配置清单!H:H,"TC",配置清单!N:N,"在岗",配置清单!P:P,"&lt;&gt;暂不胜任")</f>
        <v>0</v>
      </c>
      <c r="AL430" s="61" t="str">
        <f t="shared" si="324"/>
        <v>NA</v>
      </c>
      <c r="AM430" s="60">
        <f>COUNTIFS(配置清单!G:G,G430,配置清单!H:H,"TSE",配置清单!N:N,"在岗")</f>
        <v>0</v>
      </c>
      <c r="AN430" s="61" t="str">
        <f t="shared" si="325"/>
        <v>NA</v>
      </c>
      <c r="AO430" s="60">
        <f>COUNTIFS(配置清单!G:G,G430,配置清单!H:H,"TSE",配置清单!N:N,"在岗",配置清单!P:P,"&lt;&gt;暂不胜任")</f>
        <v>0</v>
      </c>
      <c r="AP430" s="61" t="str">
        <f t="shared" si="326"/>
        <v>NA</v>
      </c>
      <c r="AQ430" s="60">
        <f>COUNTIFS(配置清单!$G:$G,G430,配置清单!H:H,"QA",配置清单!N:N,"在岗")</f>
        <v>0</v>
      </c>
      <c r="AR430" s="61" t="str">
        <f t="shared" si="327"/>
        <v>NA</v>
      </c>
      <c r="AS430" s="60">
        <f>COUNTIFS(配置清单!$G:$G,G430,配置清单!$H:$H,"QA",配置清单!$N:$N,"在岗",配置清单!$P:$P,"&lt;&gt;暂不胜任")</f>
        <v>0</v>
      </c>
      <c r="AT430" s="61" t="str">
        <f t="shared" si="328"/>
        <v>NA</v>
      </c>
      <c r="AU430" s="60">
        <f>COUNTIFS(配置清单!G:G,规划及评估!G430,配置清单!H:H,"BA",配置清单!N:N,"在岗")</f>
        <v>0</v>
      </c>
      <c r="AV430" s="61" t="str">
        <f t="shared" si="329"/>
        <v>NA</v>
      </c>
      <c r="AW430" s="60">
        <f>COUNTIFS(配置清单!G:G,G430,配置清单!H:H,"BA",配置清单!N:N,"在岗",配置清单!P:P,"&lt;&gt;暂不胜任")</f>
        <v>0</v>
      </c>
      <c r="AX430" s="61" t="str">
        <f t="shared" si="330"/>
        <v>NA</v>
      </c>
      <c r="AY430" s="60">
        <f>COUNTIFS(配置清单!G:G,规划及评估!G430,配置清单!H:H,"IA",配置清单!N:N,"在岗")</f>
        <v>0</v>
      </c>
      <c r="AZ430" s="61" t="str">
        <f t="shared" si="331"/>
        <v>NA</v>
      </c>
      <c r="BA430" s="60">
        <f>COUNTIFS(配置清单!G:G,G430,配置清单!H:H,"IA",配置清单!N:N,"在岗",配置清单!P:P,"&lt;&gt;暂不胜任")</f>
        <v>0</v>
      </c>
      <c r="BB430" s="61" t="str">
        <f t="shared" si="332"/>
        <v>NA</v>
      </c>
      <c r="BC430" s="60">
        <f>COUNTIFS(配置清单!G:G,规划及评估!G430,配置清单!H:H,"产品经理",配置清单!N:N,"在岗")</f>
        <v>0</v>
      </c>
      <c r="BD430" s="61" t="str">
        <f t="shared" si="333"/>
        <v>NA</v>
      </c>
      <c r="BE430" s="60">
        <f>COUNTIFS(配置清单!G:G,G430,配置清单!H:H,"产品经理",配置清单!N:N,"在岗",配置清单!P:P,"&lt;&gt;暂不胜任")</f>
        <v>0</v>
      </c>
      <c r="BF430" s="61" t="str">
        <f t="shared" si="334"/>
        <v>NA</v>
      </c>
      <c r="BG430" s="63">
        <f t="shared" si="335"/>
        <v>1</v>
      </c>
      <c r="BH430" s="64">
        <f t="shared" si="336"/>
        <v>1</v>
      </c>
      <c r="BI430" s="64">
        <f t="shared" si="337"/>
        <v>1</v>
      </c>
      <c r="BJ430" s="64">
        <f t="shared" si="338"/>
        <v>1</v>
      </c>
      <c r="BK430" s="65">
        <f t="shared" si="339"/>
        <v>1</v>
      </c>
      <c r="BL430" s="66">
        <f t="shared" si="340"/>
        <v>1</v>
      </c>
      <c r="BM430" s="92">
        <f t="shared" si="341"/>
        <v>1</v>
      </c>
      <c r="BN430" s="92">
        <f t="shared" si="342"/>
        <v>1</v>
      </c>
      <c r="BO430" s="92">
        <f t="shared" si="343"/>
        <v>0</v>
      </c>
      <c r="BP430" s="92">
        <f t="shared" si="344"/>
        <v>0</v>
      </c>
      <c r="BQ430" s="92">
        <f t="shared" si="345"/>
        <v>0</v>
      </c>
      <c r="BR430" s="92">
        <f t="shared" si="346"/>
        <v>0</v>
      </c>
      <c r="BS430" s="92">
        <f t="shared" si="347"/>
        <v>0</v>
      </c>
      <c r="BT430" s="92">
        <f t="shared" si="348"/>
        <v>0</v>
      </c>
      <c r="BU430" s="92">
        <f t="shared" si="349"/>
        <v>0</v>
      </c>
      <c r="BV430" s="92">
        <f t="shared" si="350"/>
        <v>0</v>
      </c>
      <c r="BW430" s="92">
        <f t="shared" si="351"/>
        <v>0</v>
      </c>
      <c r="BX430" s="92">
        <f t="shared" si="352"/>
        <v>0</v>
      </c>
      <c r="BY430" s="92">
        <f t="shared" si="353"/>
        <v>0</v>
      </c>
      <c r="BZ430" s="92">
        <f t="shared" si="354"/>
        <v>0</v>
      </c>
      <c r="CA430" s="92">
        <f t="shared" si="355"/>
        <v>0</v>
      </c>
      <c r="CB430" s="92">
        <f t="shared" si="356"/>
        <v>0</v>
      </c>
      <c r="CC430" s="92">
        <f t="shared" si="357"/>
        <v>0</v>
      </c>
      <c r="CD430" s="92">
        <f t="shared" si="358"/>
        <v>0</v>
      </c>
    </row>
    <row r="431" spans="1:82" hidden="1">
      <c r="A431" s="34">
        <v>33</v>
      </c>
      <c r="B431" s="34" t="s">
        <v>5148</v>
      </c>
      <c r="C431" s="34" t="s">
        <v>5939</v>
      </c>
      <c r="D431" s="34" t="s">
        <v>204</v>
      </c>
      <c r="E431" s="34" t="s">
        <v>5942</v>
      </c>
      <c r="F431" s="34" t="s">
        <v>5926</v>
      </c>
      <c r="G431" s="34" t="s">
        <v>5925</v>
      </c>
      <c r="H431" s="34" t="s">
        <v>6</v>
      </c>
      <c r="I431" s="34" t="s">
        <v>6</v>
      </c>
      <c r="J431" s="34" t="s">
        <v>34</v>
      </c>
      <c r="K431" s="34" t="s">
        <v>34</v>
      </c>
      <c r="L431" s="34" t="s">
        <v>5952</v>
      </c>
      <c r="N431" s="34">
        <v>1</v>
      </c>
      <c r="O431" s="34">
        <v>0</v>
      </c>
      <c r="P431" s="34">
        <v>0</v>
      </c>
      <c r="Q431" s="34">
        <v>0</v>
      </c>
      <c r="R431" s="34">
        <v>0</v>
      </c>
      <c r="S431" s="34">
        <v>0</v>
      </c>
      <c r="T431" s="34">
        <v>0</v>
      </c>
      <c r="U431" s="77">
        <v>0</v>
      </c>
      <c r="V431" s="34">
        <v>0</v>
      </c>
      <c r="W431" s="60">
        <f>COUNTIFS(配置清单!G:G,G431,配置清单!$H:$H,"PM",配置清单!$N:$N,"在岗")</f>
        <v>1</v>
      </c>
      <c r="X431" s="61">
        <f t="shared" si="317"/>
        <v>1</v>
      </c>
      <c r="Y431" s="60">
        <f>COUNTIFS(配置清单!$G:$G,G431,配置清单!$H:$H,"PM",配置清单!$N:$N,"在岗",配置清单!$P:$P,"&lt;&gt;暂不胜任")</f>
        <v>0</v>
      </c>
      <c r="Z431" s="61">
        <f t="shared" si="318"/>
        <v>0</v>
      </c>
      <c r="AA431" s="62">
        <f>COUNTIFS(配置清单!$G:$G,G431,配置清单!$H:$H,"SE",配置清单!$N:$N,"在岗")+COUNTIFS(配置清单!$G:$G,G431,配置清单!$H:$H,"SA",配置清单!$N:$N,"在岗")</f>
        <v>0</v>
      </c>
      <c r="AB431" s="61" t="str">
        <f t="shared" si="319"/>
        <v>NA</v>
      </c>
      <c r="AC431" s="60">
        <f>COUNTIFS(配置清单!$G:$G,G431,配置清单!$H:$H,"SE",配置清单!$N:$N,"在岗",配置清单!$P:$P,"&lt;&gt;暂不胜任")+COUNTIFS(配置清单!$G:$G,G431,配置清单!$H:$H,"SA",配置清单!$N:$N,"在岗",配置清单!$P:$P,"&lt;&gt;暂不胜任")</f>
        <v>0</v>
      </c>
      <c r="AD431" s="61" t="str">
        <f t="shared" si="320"/>
        <v>NA</v>
      </c>
      <c r="AE431" s="60">
        <f>COUNTIFS(配置清单!$G:$G,G431,配置清单!H:H,"MDE",配置清单!N:N,"在岗")</f>
        <v>0</v>
      </c>
      <c r="AF431" s="61" t="str">
        <f t="shared" si="321"/>
        <v>NA</v>
      </c>
      <c r="AG431" s="60">
        <f>COUNTIFS(配置清单!$G:$G,G431,配置清单!$H:$H,"MDE",配置清单!$N:$N,"在岗",配置清单!$P:$P,"&lt;&gt;暂不胜任")</f>
        <v>0</v>
      </c>
      <c r="AH431" s="61" t="str">
        <f t="shared" si="322"/>
        <v>NA</v>
      </c>
      <c r="AI431" s="62">
        <f>COUNTIFS(配置清单!G:G,G431,配置清单!H:H,"TPM",配置清单!N:N,"在岗")+COUNTIFS(配置清单!G:G,G431,配置清单!H:H,"TC",配置清单!N:N,"在岗")</f>
        <v>0</v>
      </c>
      <c r="AJ431" s="61" t="str">
        <f t="shared" si="323"/>
        <v>NA</v>
      </c>
      <c r="AK431" s="60">
        <f>COUNTIFS(配置清单!G:G,G431,配置清单!H:H,"TPM",配置清单!N:N,"在岗",配置清单!P:P,"&lt;&gt;暂不胜任")+COUNTIFS(配置清单!G:G,G431,配置清单!H:H,"TC",配置清单!N:N,"在岗",配置清单!P:P,"&lt;&gt;暂不胜任")</f>
        <v>0</v>
      </c>
      <c r="AL431" s="61" t="str">
        <f t="shared" si="324"/>
        <v>NA</v>
      </c>
      <c r="AM431" s="60">
        <f>COUNTIFS(配置清单!G:G,G431,配置清单!H:H,"TSE",配置清单!N:N,"在岗")</f>
        <v>0</v>
      </c>
      <c r="AN431" s="61" t="str">
        <f t="shared" si="325"/>
        <v>NA</v>
      </c>
      <c r="AO431" s="60">
        <f>COUNTIFS(配置清单!G:G,G431,配置清单!H:H,"TSE",配置清单!N:N,"在岗",配置清单!P:P,"&lt;&gt;暂不胜任")</f>
        <v>0</v>
      </c>
      <c r="AP431" s="61" t="str">
        <f t="shared" si="326"/>
        <v>NA</v>
      </c>
      <c r="AQ431" s="60">
        <f>COUNTIFS(配置清单!$G:$G,G431,配置清单!H:H,"QA",配置清单!N:N,"在岗")</f>
        <v>0</v>
      </c>
      <c r="AR431" s="61" t="str">
        <f t="shared" si="327"/>
        <v>NA</v>
      </c>
      <c r="AS431" s="60">
        <f>COUNTIFS(配置清单!$G:$G,G431,配置清单!$H:$H,"QA",配置清单!$N:$N,"在岗",配置清单!$P:$P,"&lt;&gt;暂不胜任")</f>
        <v>0</v>
      </c>
      <c r="AT431" s="61" t="str">
        <f t="shared" si="328"/>
        <v>NA</v>
      </c>
      <c r="AU431" s="60">
        <f>COUNTIFS(配置清单!G:G,规划及评估!G431,配置清单!H:H,"BA",配置清单!N:N,"在岗")</f>
        <v>0</v>
      </c>
      <c r="AV431" s="61" t="str">
        <f t="shared" si="329"/>
        <v>NA</v>
      </c>
      <c r="AW431" s="60">
        <f>COUNTIFS(配置清单!G:G,G431,配置清单!H:H,"BA",配置清单!N:N,"在岗",配置清单!P:P,"&lt;&gt;暂不胜任")</f>
        <v>0</v>
      </c>
      <c r="AX431" s="61" t="str">
        <f t="shared" si="330"/>
        <v>NA</v>
      </c>
      <c r="AY431" s="60">
        <f>COUNTIFS(配置清单!G:G,规划及评估!G431,配置清单!H:H,"IA",配置清单!N:N,"在岗")</f>
        <v>0</v>
      </c>
      <c r="AZ431" s="61" t="str">
        <f t="shared" si="331"/>
        <v>NA</v>
      </c>
      <c r="BA431" s="60">
        <f>COUNTIFS(配置清单!G:G,G431,配置清单!H:H,"IA",配置清单!N:N,"在岗",配置清单!P:P,"&lt;&gt;暂不胜任")</f>
        <v>0</v>
      </c>
      <c r="BB431" s="61" t="str">
        <f t="shared" si="332"/>
        <v>NA</v>
      </c>
      <c r="BC431" s="60">
        <f>COUNTIFS(配置清单!G:G,规划及评估!G431,配置清单!H:H,"产品经理",配置清单!N:N,"在岗")</f>
        <v>0</v>
      </c>
      <c r="BD431" s="61" t="str">
        <f t="shared" si="333"/>
        <v>NA</v>
      </c>
      <c r="BE431" s="60">
        <f>COUNTIFS(配置清单!G:G,G431,配置清单!H:H,"产品经理",配置清单!N:N,"在岗",配置清单!P:P,"&lt;&gt;暂不胜任")</f>
        <v>0</v>
      </c>
      <c r="BF431" s="61" t="str">
        <f t="shared" si="334"/>
        <v>NA</v>
      </c>
      <c r="BG431" s="63">
        <f t="shared" si="335"/>
        <v>1</v>
      </c>
      <c r="BH431" s="64">
        <f t="shared" si="336"/>
        <v>1</v>
      </c>
      <c r="BI431" s="64">
        <f t="shared" si="337"/>
        <v>1</v>
      </c>
      <c r="BJ431" s="64">
        <f t="shared" si="338"/>
        <v>0</v>
      </c>
      <c r="BK431" s="65">
        <f t="shared" si="339"/>
        <v>1</v>
      </c>
      <c r="BL431" s="66">
        <f t="shared" si="340"/>
        <v>0</v>
      </c>
      <c r="BM431" s="92">
        <f t="shared" si="341"/>
        <v>1</v>
      </c>
      <c r="BN431" s="92">
        <f t="shared" si="342"/>
        <v>0</v>
      </c>
      <c r="BO431" s="92">
        <f t="shared" si="343"/>
        <v>0</v>
      </c>
      <c r="BP431" s="92">
        <f t="shared" si="344"/>
        <v>0</v>
      </c>
      <c r="BQ431" s="92">
        <f t="shared" si="345"/>
        <v>0</v>
      </c>
      <c r="BR431" s="92">
        <f t="shared" si="346"/>
        <v>0</v>
      </c>
      <c r="BS431" s="92">
        <f t="shared" si="347"/>
        <v>0</v>
      </c>
      <c r="BT431" s="92">
        <f t="shared" si="348"/>
        <v>0</v>
      </c>
      <c r="BU431" s="92">
        <f t="shared" si="349"/>
        <v>0</v>
      </c>
      <c r="BV431" s="92">
        <f t="shared" si="350"/>
        <v>0</v>
      </c>
      <c r="BW431" s="92">
        <f t="shared" si="351"/>
        <v>0</v>
      </c>
      <c r="BX431" s="92">
        <f t="shared" si="352"/>
        <v>0</v>
      </c>
      <c r="BY431" s="92">
        <f t="shared" si="353"/>
        <v>0</v>
      </c>
      <c r="BZ431" s="92">
        <f t="shared" si="354"/>
        <v>0</v>
      </c>
      <c r="CA431" s="92">
        <f t="shared" si="355"/>
        <v>0</v>
      </c>
      <c r="CB431" s="92">
        <f t="shared" si="356"/>
        <v>0</v>
      </c>
      <c r="CC431" s="92">
        <f t="shared" si="357"/>
        <v>0</v>
      </c>
      <c r="CD431" s="92">
        <f t="shared" si="358"/>
        <v>0</v>
      </c>
    </row>
    <row r="432" spans="1:82" hidden="1">
      <c r="A432" s="34">
        <v>34</v>
      </c>
      <c r="B432" s="34" t="s">
        <v>5148</v>
      </c>
      <c r="C432" s="34" t="s">
        <v>5150</v>
      </c>
      <c r="D432" s="34" t="s">
        <v>204</v>
      </c>
      <c r="E432" s="34" t="s">
        <v>5149</v>
      </c>
      <c r="F432" s="34" t="s">
        <v>5307</v>
      </c>
      <c r="G432" s="34" t="s">
        <v>5308</v>
      </c>
      <c r="H432" s="34" t="s">
        <v>6</v>
      </c>
      <c r="I432" s="34" t="s">
        <v>7</v>
      </c>
      <c r="J432" s="34" t="s">
        <v>195</v>
      </c>
      <c r="K432" s="34" t="s">
        <v>195</v>
      </c>
      <c r="L432" s="34" t="s">
        <v>2865</v>
      </c>
      <c r="M432" s="34" t="s">
        <v>1626</v>
      </c>
      <c r="N432" s="34">
        <v>1</v>
      </c>
      <c r="O432" s="34">
        <v>0</v>
      </c>
      <c r="P432" s="34">
        <v>0</v>
      </c>
      <c r="Q432" s="34">
        <v>1</v>
      </c>
      <c r="R432" s="34">
        <v>0</v>
      </c>
      <c r="S432" s="34">
        <v>1</v>
      </c>
      <c r="T432" s="34">
        <v>0</v>
      </c>
      <c r="U432" s="77">
        <v>0</v>
      </c>
      <c r="V432" s="34">
        <v>0</v>
      </c>
      <c r="W432" s="60">
        <f>COUNTIFS(配置清单!G:G,G432,配置清单!$H:$H,"PM",配置清单!$N:$N,"在岗")</f>
        <v>1</v>
      </c>
      <c r="X432" s="61">
        <f t="shared" si="317"/>
        <v>1</v>
      </c>
      <c r="Y432" s="60">
        <f>COUNTIFS(配置清单!$G:$G,G432,配置清单!$H:$H,"PM",配置清单!$N:$N,"在岗",配置清单!$P:$P,"&lt;&gt;暂不胜任")</f>
        <v>1</v>
      </c>
      <c r="Z432" s="61">
        <f t="shared" si="318"/>
        <v>1</v>
      </c>
      <c r="AA432" s="62">
        <f>COUNTIFS(配置清单!$G:$G,G432,配置清单!$H:$H,"SE",配置清单!$N:$N,"在岗")+COUNTIFS(配置清单!$G:$G,G432,配置清单!$H:$H,"SA",配置清单!$N:$N,"在岗")</f>
        <v>0</v>
      </c>
      <c r="AB432" s="61" t="str">
        <f t="shared" si="319"/>
        <v>NA</v>
      </c>
      <c r="AC432" s="60">
        <f>COUNTIFS(配置清单!$G:$G,G432,配置清单!$H:$H,"SE",配置清单!$N:$N,"在岗",配置清单!$P:$P,"&lt;&gt;暂不胜任")+COUNTIFS(配置清单!$G:$G,G432,配置清单!$H:$H,"SA",配置清单!$N:$N,"在岗",配置清单!$P:$P,"&lt;&gt;暂不胜任")</f>
        <v>0</v>
      </c>
      <c r="AD432" s="61" t="str">
        <f t="shared" si="320"/>
        <v>NA</v>
      </c>
      <c r="AE432" s="60">
        <f>COUNTIFS(配置清单!$G:$G,G432,配置清单!H:H,"MDE",配置清单!N:N,"在岗")</f>
        <v>0</v>
      </c>
      <c r="AF432" s="61" t="str">
        <f t="shared" si="321"/>
        <v>NA</v>
      </c>
      <c r="AG432" s="60">
        <f>COUNTIFS(配置清单!$G:$G,G432,配置清单!$H:$H,"MDE",配置清单!$N:$N,"在岗",配置清单!$P:$P,"&lt;&gt;暂不胜任")</f>
        <v>0</v>
      </c>
      <c r="AH432" s="61" t="str">
        <f t="shared" si="322"/>
        <v>NA</v>
      </c>
      <c r="AI432" s="62">
        <f>COUNTIFS(配置清单!G:G,G432,配置清单!H:H,"TPM",配置清单!N:N,"在岗")+COUNTIFS(配置清单!G:G,G432,配置清单!H:H,"TC",配置清单!N:N,"在岗")</f>
        <v>1</v>
      </c>
      <c r="AJ432" s="61">
        <f t="shared" si="323"/>
        <v>1</v>
      </c>
      <c r="AK432" s="60">
        <f>COUNTIFS(配置清单!G:G,G432,配置清单!H:H,"TPM",配置清单!N:N,"在岗",配置清单!P:P,"&lt;&gt;暂不胜任")+COUNTIFS(配置清单!G:G,G432,配置清单!H:H,"TC",配置清单!N:N,"在岗",配置清单!P:P,"&lt;&gt;暂不胜任")</f>
        <v>1</v>
      </c>
      <c r="AL432" s="61">
        <f t="shared" si="324"/>
        <v>1</v>
      </c>
      <c r="AM432" s="60">
        <f>COUNTIFS(配置清单!G:G,G432,配置清单!H:H,"TSE",配置清单!N:N,"在岗")</f>
        <v>0</v>
      </c>
      <c r="AN432" s="61" t="str">
        <f t="shared" si="325"/>
        <v>NA</v>
      </c>
      <c r="AO432" s="60">
        <f>COUNTIFS(配置清单!G:G,G432,配置清单!H:H,"TSE",配置清单!N:N,"在岗",配置清单!P:P,"&lt;&gt;暂不胜任")</f>
        <v>0</v>
      </c>
      <c r="AP432" s="61" t="str">
        <f t="shared" si="326"/>
        <v>NA</v>
      </c>
      <c r="AQ432" s="60">
        <f>COUNTIFS(配置清单!$G:$G,G432,配置清单!H:H,"QA",配置清单!N:N,"在岗")</f>
        <v>1</v>
      </c>
      <c r="AR432" s="61">
        <f t="shared" si="327"/>
        <v>1</v>
      </c>
      <c r="AS432" s="60">
        <f>COUNTIFS(配置清单!$G:$G,G432,配置清单!$H:$H,"QA",配置清单!$N:$N,"在岗",配置清单!$P:$P,"&lt;&gt;暂不胜任")</f>
        <v>1</v>
      </c>
      <c r="AT432" s="61">
        <f t="shared" si="328"/>
        <v>1</v>
      </c>
      <c r="AU432" s="60">
        <f>COUNTIFS(配置清单!G:G,规划及评估!G432,配置清单!H:H,"BA",配置清单!N:N,"在岗")</f>
        <v>0</v>
      </c>
      <c r="AV432" s="61" t="str">
        <f t="shared" si="329"/>
        <v>NA</v>
      </c>
      <c r="AW432" s="60">
        <f>COUNTIFS(配置清单!G:G,G432,配置清单!H:H,"BA",配置清单!N:N,"在岗",配置清单!P:P,"&lt;&gt;暂不胜任")</f>
        <v>0</v>
      </c>
      <c r="AX432" s="61" t="str">
        <f t="shared" si="330"/>
        <v>NA</v>
      </c>
      <c r="AY432" s="60">
        <f>COUNTIFS(配置清单!G:G,规划及评估!G432,配置清单!H:H,"IA",配置清单!N:N,"在岗")</f>
        <v>0</v>
      </c>
      <c r="AZ432" s="61" t="str">
        <f t="shared" si="331"/>
        <v>NA</v>
      </c>
      <c r="BA432" s="60">
        <f>COUNTIFS(配置清单!G:G,G432,配置清单!H:H,"IA",配置清单!N:N,"在岗",配置清单!P:P,"&lt;&gt;暂不胜任")</f>
        <v>0</v>
      </c>
      <c r="BB432" s="61" t="str">
        <f t="shared" si="332"/>
        <v>NA</v>
      </c>
      <c r="BC432" s="60">
        <f>COUNTIFS(配置清单!G:G,规划及评估!G432,配置清单!H:H,"产品经理",配置清单!N:N,"在岗")</f>
        <v>0</v>
      </c>
      <c r="BD432" s="61" t="str">
        <f t="shared" si="333"/>
        <v>NA</v>
      </c>
      <c r="BE432" s="60">
        <f>COUNTIFS(配置清单!G:G,G432,配置清单!H:H,"产品经理",配置清单!N:N,"在岗",配置清单!P:P,"&lt;&gt;暂不胜任")</f>
        <v>0</v>
      </c>
      <c r="BF432" s="61" t="str">
        <f t="shared" si="334"/>
        <v>NA</v>
      </c>
      <c r="BG432" s="63">
        <f t="shared" si="335"/>
        <v>3</v>
      </c>
      <c r="BH432" s="64">
        <f t="shared" si="336"/>
        <v>3</v>
      </c>
      <c r="BI432" s="64">
        <f t="shared" si="337"/>
        <v>3</v>
      </c>
      <c r="BJ432" s="64">
        <f t="shared" si="338"/>
        <v>3</v>
      </c>
      <c r="BK432" s="65">
        <f t="shared" si="339"/>
        <v>1</v>
      </c>
      <c r="BL432" s="66">
        <f t="shared" si="340"/>
        <v>1</v>
      </c>
      <c r="BM432" s="92">
        <f t="shared" si="341"/>
        <v>1</v>
      </c>
      <c r="BN432" s="92">
        <f t="shared" si="342"/>
        <v>1</v>
      </c>
      <c r="BO432" s="92">
        <f t="shared" si="343"/>
        <v>0</v>
      </c>
      <c r="BP432" s="92">
        <f t="shared" si="344"/>
        <v>0</v>
      </c>
      <c r="BQ432" s="92">
        <f t="shared" si="345"/>
        <v>0</v>
      </c>
      <c r="BR432" s="92">
        <f t="shared" si="346"/>
        <v>0</v>
      </c>
      <c r="BS432" s="92">
        <f t="shared" si="347"/>
        <v>1</v>
      </c>
      <c r="BT432" s="92">
        <f t="shared" si="348"/>
        <v>1</v>
      </c>
      <c r="BU432" s="92">
        <f t="shared" si="349"/>
        <v>0</v>
      </c>
      <c r="BV432" s="92">
        <f t="shared" si="350"/>
        <v>0</v>
      </c>
      <c r="BW432" s="92">
        <f t="shared" si="351"/>
        <v>1</v>
      </c>
      <c r="BX432" s="92">
        <f t="shared" si="352"/>
        <v>1</v>
      </c>
      <c r="BY432" s="92">
        <f t="shared" si="353"/>
        <v>0</v>
      </c>
      <c r="BZ432" s="92">
        <f t="shared" si="354"/>
        <v>0</v>
      </c>
      <c r="CA432" s="92">
        <f t="shared" si="355"/>
        <v>0</v>
      </c>
      <c r="CB432" s="92">
        <f t="shared" si="356"/>
        <v>0</v>
      </c>
      <c r="CC432" s="92">
        <f t="shared" si="357"/>
        <v>0</v>
      </c>
      <c r="CD432" s="92">
        <f t="shared" si="358"/>
        <v>0</v>
      </c>
    </row>
    <row r="433" spans="1:82" hidden="1">
      <c r="A433" s="34">
        <v>35</v>
      </c>
      <c r="B433" s="34" t="s">
        <v>5148</v>
      </c>
      <c r="C433" s="34" t="s">
        <v>5150</v>
      </c>
      <c r="D433" s="34" t="s">
        <v>2153</v>
      </c>
      <c r="E433" s="34" t="s">
        <v>5197</v>
      </c>
      <c r="F433" s="34" t="s">
        <v>5321</v>
      </c>
      <c r="G433" s="34" t="s">
        <v>5322</v>
      </c>
      <c r="H433" s="34" t="s">
        <v>6</v>
      </c>
      <c r="I433" s="34" t="s">
        <v>7</v>
      </c>
      <c r="J433" s="34" t="s">
        <v>34</v>
      </c>
      <c r="K433" s="34" t="s">
        <v>34</v>
      </c>
      <c r="L433" s="34" t="s">
        <v>5955</v>
      </c>
      <c r="M433" s="34" t="s">
        <v>5949</v>
      </c>
      <c r="N433" s="34">
        <v>1</v>
      </c>
      <c r="O433" s="34">
        <v>0</v>
      </c>
      <c r="P433" s="34">
        <v>0</v>
      </c>
      <c r="Q433" s="34">
        <v>0</v>
      </c>
      <c r="R433" s="34">
        <v>0</v>
      </c>
      <c r="S433" s="34">
        <v>1</v>
      </c>
      <c r="T433" s="34">
        <v>0</v>
      </c>
      <c r="U433" s="77">
        <v>0</v>
      </c>
      <c r="V433" s="34">
        <v>0</v>
      </c>
      <c r="W433" s="60">
        <f>COUNTIFS(配置清单!G:G,G433,配置清单!$H:$H,"PM",配置清单!$N:$N,"在岗")</f>
        <v>1</v>
      </c>
      <c r="X433" s="61">
        <f t="shared" si="317"/>
        <v>1</v>
      </c>
      <c r="Y433" s="60">
        <f>COUNTIFS(配置清单!$G:$G,G433,配置清单!$H:$H,"PM",配置清单!$N:$N,"在岗",配置清单!$P:$P,"&lt;&gt;暂不胜任")</f>
        <v>1</v>
      </c>
      <c r="Z433" s="61">
        <f t="shared" si="318"/>
        <v>1</v>
      </c>
      <c r="AA433" s="62">
        <f>COUNTIFS(配置清单!$G:$G,G433,配置清单!$H:$H,"SE",配置清单!$N:$N,"在岗")+COUNTIFS(配置清单!$G:$G,G433,配置清单!$H:$H,"SA",配置清单!$N:$N,"在岗")</f>
        <v>0</v>
      </c>
      <c r="AB433" s="61" t="str">
        <f t="shared" si="319"/>
        <v>NA</v>
      </c>
      <c r="AC433" s="60">
        <f>COUNTIFS(配置清单!$G:$G,G433,配置清单!$H:$H,"SE",配置清单!$N:$N,"在岗",配置清单!$P:$P,"&lt;&gt;暂不胜任")+COUNTIFS(配置清单!$G:$G,G433,配置清单!$H:$H,"SA",配置清单!$N:$N,"在岗",配置清单!$P:$P,"&lt;&gt;暂不胜任")</f>
        <v>0</v>
      </c>
      <c r="AD433" s="61" t="str">
        <f t="shared" si="320"/>
        <v>NA</v>
      </c>
      <c r="AE433" s="60">
        <f>COUNTIFS(配置清单!$G:$G,G433,配置清单!H:H,"MDE",配置清单!N:N,"在岗")</f>
        <v>0</v>
      </c>
      <c r="AF433" s="61" t="str">
        <f t="shared" si="321"/>
        <v>NA</v>
      </c>
      <c r="AG433" s="60">
        <f>COUNTIFS(配置清单!$G:$G,G433,配置清单!$H:$H,"MDE",配置清单!$N:$N,"在岗",配置清单!$P:$P,"&lt;&gt;暂不胜任")</f>
        <v>0</v>
      </c>
      <c r="AH433" s="61" t="str">
        <f t="shared" si="322"/>
        <v>NA</v>
      </c>
      <c r="AI433" s="62">
        <f>COUNTIFS(配置清单!G:G,G433,配置清单!H:H,"TPM",配置清单!N:N,"在岗")+COUNTIFS(配置清单!G:G,G433,配置清单!H:H,"TC",配置清单!N:N,"在岗")</f>
        <v>0</v>
      </c>
      <c r="AJ433" s="61" t="str">
        <f t="shared" si="323"/>
        <v>NA</v>
      </c>
      <c r="AK433" s="60">
        <f>COUNTIFS(配置清单!G:G,G433,配置清单!H:H,"TPM",配置清单!N:N,"在岗",配置清单!P:P,"&lt;&gt;暂不胜任")+COUNTIFS(配置清单!G:G,G433,配置清单!H:H,"TC",配置清单!N:N,"在岗",配置清单!P:P,"&lt;&gt;暂不胜任")</f>
        <v>0</v>
      </c>
      <c r="AL433" s="61" t="str">
        <f t="shared" si="324"/>
        <v>NA</v>
      </c>
      <c r="AM433" s="60">
        <f>COUNTIFS(配置清单!G:G,G433,配置清单!H:H,"TSE",配置清单!N:N,"在岗")</f>
        <v>0</v>
      </c>
      <c r="AN433" s="61" t="str">
        <f t="shared" si="325"/>
        <v>NA</v>
      </c>
      <c r="AO433" s="60">
        <f>COUNTIFS(配置清单!G:G,G433,配置清单!H:H,"TSE",配置清单!N:N,"在岗",配置清单!P:P,"&lt;&gt;暂不胜任")</f>
        <v>0</v>
      </c>
      <c r="AP433" s="61" t="str">
        <f t="shared" si="326"/>
        <v>NA</v>
      </c>
      <c r="AQ433" s="60">
        <f>COUNTIFS(配置清单!$G:$G,G433,配置清单!H:H,"QA",配置清单!N:N,"在岗")</f>
        <v>0</v>
      </c>
      <c r="AR433" s="61">
        <f t="shared" si="327"/>
        <v>0</v>
      </c>
      <c r="AS433" s="60">
        <f>COUNTIFS(配置清单!$G:$G,G433,配置清单!$H:$H,"QA",配置清单!$N:$N,"在岗",配置清单!$P:$P,"&lt;&gt;暂不胜任")</f>
        <v>0</v>
      </c>
      <c r="AT433" s="61">
        <f t="shared" si="328"/>
        <v>0</v>
      </c>
      <c r="AU433" s="60">
        <f>COUNTIFS(配置清单!G:G,规划及评估!G433,配置清单!H:H,"BA",配置清单!N:N,"在岗")</f>
        <v>0</v>
      </c>
      <c r="AV433" s="61" t="str">
        <f t="shared" si="329"/>
        <v>NA</v>
      </c>
      <c r="AW433" s="60">
        <f>COUNTIFS(配置清单!G:G,G433,配置清单!H:H,"BA",配置清单!N:N,"在岗",配置清单!P:P,"&lt;&gt;暂不胜任")</f>
        <v>0</v>
      </c>
      <c r="AX433" s="61" t="str">
        <f t="shared" si="330"/>
        <v>NA</v>
      </c>
      <c r="AY433" s="60">
        <f>COUNTIFS(配置清单!G:G,规划及评估!G433,配置清单!H:H,"IA",配置清单!N:N,"在岗")</f>
        <v>0</v>
      </c>
      <c r="AZ433" s="61" t="str">
        <f t="shared" si="331"/>
        <v>NA</v>
      </c>
      <c r="BA433" s="60">
        <f>COUNTIFS(配置清单!G:G,G433,配置清单!H:H,"IA",配置清单!N:N,"在岗",配置清单!P:P,"&lt;&gt;暂不胜任")</f>
        <v>0</v>
      </c>
      <c r="BB433" s="61" t="str">
        <f t="shared" si="332"/>
        <v>NA</v>
      </c>
      <c r="BC433" s="60">
        <f>COUNTIFS(配置清单!G:G,规划及评估!G433,配置清单!H:H,"产品经理",配置清单!N:N,"在岗")</f>
        <v>0</v>
      </c>
      <c r="BD433" s="61" t="str">
        <f t="shared" si="333"/>
        <v>NA</v>
      </c>
      <c r="BE433" s="60">
        <f>COUNTIFS(配置清单!G:G,G433,配置清单!H:H,"产品经理",配置清单!N:N,"在岗",配置清单!P:P,"&lt;&gt;暂不胜任")</f>
        <v>0</v>
      </c>
      <c r="BF433" s="61" t="str">
        <f t="shared" si="334"/>
        <v>NA</v>
      </c>
      <c r="BG433" s="63">
        <f t="shared" si="335"/>
        <v>2</v>
      </c>
      <c r="BH433" s="64">
        <f t="shared" si="336"/>
        <v>1</v>
      </c>
      <c r="BI433" s="64">
        <f t="shared" si="337"/>
        <v>1</v>
      </c>
      <c r="BJ433" s="64">
        <f t="shared" si="338"/>
        <v>1</v>
      </c>
      <c r="BK433" s="65">
        <f t="shared" si="339"/>
        <v>0.5</v>
      </c>
      <c r="BL433" s="66">
        <f t="shared" si="340"/>
        <v>1</v>
      </c>
      <c r="BM433" s="92">
        <f t="shared" si="341"/>
        <v>1</v>
      </c>
      <c r="BN433" s="92">
        <f t="shared" si="342"/>
        <v>1</v>
      </c>
      <c r="BO433" s="92">
        <f t="shared" si="343"/>
        <v>0</v>
      </c>
      <c r="BP433" s="92">
        <f t="shared" si="344"/>
        <v>0</v>
      </c>
      <c r="BQ433" s="92">
        <f t="shared" si="345"/>
        <v>0</v>
      </c>
      <c r="BR433" s="92">
        <f t="shared" si="346"/>
        <v>0</v>
      </c>
      <c r="BS433" s="92">
        <f t="shared" si="347"/>
        <v>0</v>
      </c>
      <c r="BT433" s="92">
        <f t="shared" si="348"/>
        <v>0</v>
      </c>
      <c r="BU433" s="92">
        <f t="shared" si="349"/>
        <v>0</v>
      </c>
      <c r="BV433" s="92">
        <f t="shared" si="350"/>
        <v>0</v>
      </c>
      <c r="BW433" s="92">
        <f t="shared" si="351"/>
        <v>0</v>
      </c>
      <c r="BX433" s="92">
        <f t="shared" si="352"/>
        <v>0</v>
      </c>
      <c r="BY433" s="92">
        <f t="shared" si="353"/>
        <v>0</v>
      </c>
      <c r="BZ433" s="92">
        <f t="shared" si="354"/>
        <v>0</v>
      </c>
      <c r="CA433" s="92">
        <f t="shared" si="355"/>
        <v>0</v>
      </c>
      <c r="CB433" s="92">
        <f t="shared" si="356"/>
        <v>0</v>
      </c>
      <c r="CC433" s="92">
        <f t="shared" si="357"/>
        <v>0</v>
      </c>
      <c r="CD433" s="92">
        <f t="shared" si="358"/>
        <v>0</v>
      </c>
    </row>
    <row r="434" spans="1:82" hidden="1">
      <c r="A434" s="34">
        <v>36</v>
      </c>
      <c r="B434" s="34" t="s">
        <v>5148</v>
      </c>
      <c r="C434" s="34" t="s">
        <v>5939</v>
      </c>
      <c r="D434" s="34" t="s">
        <v>204</v>
      </c>
      <c r="E434" s="34" t="s">
        <v>5942</v>
      </c>
      <c r="F434" s="34" t="s">
        <v>5845</v>
      </c>
      <c r="G434" s="34" t="s">
        <v>5846</v>
      </c>
      <c r="H434" s="34" t="s">
        <v>7</v>
      </c>
      <c r="I434" s="34" t="s">
        <v>7</v>
      </c>
      <c r="J434" s="34" t="s">
        <v>195</v>
      </c>
      <c r="K434" s="34" t="s">
        <v>195</v>
      </c>
      <c r="L434" s="34" t="s">
        <v>2066</v>
      </c>
      <c r="N434" s="34">
        <v>1</v>
      </c>
      <c r="O434" s="34">
        <v>0</v>
      </c>
      <c r="P434" s="34">
        <v>0</v>
      </c>
      <c r="Q434" s="34">
        <v>0</v>
      </c>
      <c r="R434" s="34">
        <v>0</v>
      </c>
      <c r="S434" s="34">
        <v>0</v>
      </c>
      <c r="T434" s="34">
        <v>0</v>
      </c>
      <c r="U434" s="77">
        <v>0</v>
      </c>
      <c r="V434" s="34">
        <v>0</v>
      </c>
      <c r="W434" s="60">
        <f>COUNTIFS(配置清单!G:G,G434,配置清单!$H:$H,"PM",配置清单!$N:$N,"在岗")</f>
        <v>1</v>
      </c>
      <c r="X434" s="61">
        <f t="shared" si="317"/>
        <v>1</v>
      </c>
      <c r="Y434" s="60">
        <f>COUNTIFS(配置清单!$G:$G,G434,配置清单!$H:$H,"PM",配置清单!$N:$N,"在岗",配置清单!$P:$P,"&lt;&gt;暂不胜任")</f>
        <v>0</v>
      </c>
      <c r="Z434" s="61">
        <f t="shared" si="318"/>
        <v>0</v>
      </c>
      <c r="AA434" s="62">
        <f>COUNTIFS(配置清单!$G:$G,G434,配置清单!$H:$H,"SE",配置清单!$N:$N,"在岗")+COUNTIFS(配置清单!$G:$G,G434,配置清单!$H:$H,"SA",配置清单!$N:$N,"在岗")</f>
        <v>0</v>
      </c>
      <c r="AB434" s="61" t="str">
        <f t="shared" si="319"/>
        <v>NA</v>
      </c>
      <c r="AC434" s="60">
        <f>COUNTIFS(配置清单!$G:$G,G434,配置清单!$H:$H,"SE",配置清单!$N:$N,"在岗",配置清单!$P:$P,"&lt;&gt;暂不胜任")+COUNTIFS(配置清单!$G:$G,G434,配置清单!$H:$H,"SA",配置清单!$N:$N,"在岗",配置清单!$P:$P,"&lt;&gt;暂不胜任")</f>
        <v>0</v>
      </c>
      <c r="AD434" s="61" t="str">
        <f t="shared" si="320"/>
        <v>NA</v>
      </c>
      <c r="AE434" s="60">
        <f>COUNTIFS(配置清单!$G:$G,G434,配置清单!H:H,"MDE",配置清单!N:N,"在岗")</f>
        <v>0</v>
      </c>
      <c r="AF434" s="61" t="str">
        <f t="shared" si="321"/>
        <v>NA</v>
      </c>
      <c r="AG434" s="60">
        <f>COUNTIFS(配置清单!$G:$G,G434,配置清单!$H:$H,"MDE",配置清单!$N:$N,"在岗",配置清单!$P:$P,"&lt;&gt;暂不胜任")</f>
        <v>0</v>
      </c>
      <c r="AH434" s="61" t="str">
        <f t="shared" si="322"/>
        <v>NA</v>
      </c>
      <c r="AI434" s="62">
        <f>COUNTIFS(配置清单!G:G,G434,配置清单!H:H,"TPM",配置清单!N:N,"在岗")+COUNTIFS(配置清单!G:G,G434,配置清单!H:H,"TC",配置清单!N:N,"在岗")</f>
        <v>0</v>
      </c>
      <c r="AJ434" s="61" t="str">
        <f t="shared" si="323"/>
        <v>NA</v>
      </c>
      <c r="AK434" s="60">
        <f>COUNTIFS(配置清单!G:G,G434,配置清单!H:H,"TPM",配置清单!N:N,"在岗",配置清单!P:P,"&lt;&gt;暂不胜任")+COUNTIFS(配置清单!G:G,G434,配置清单!H:H,"TC",配置清单!N:N,"在岗",配置清单!P:P,"&lt;&gt;暂不胜任")</f>
        <v>0</v>
      </c>
      <c r="AL434" s="61" t="str">
        <f t="shared" si="324"/>
        <v>NA</v>
      </c>
      <c r="AM434" s="60">
        <f>COUNTIFS(配置清单!G:G,G434,配置清单!H:H,"TSE",配置清单!N:N,"在岗")</f>
        <v>0</v>
      </c>
      <c r="AN434" s="61" t="str">
        <f t="shared" si="325"/>
        <v>NA</v>
      </c>
      <c r="AO434" s="60">
        <f>COUNTIFS(配置清单!G:G,G434,配置清单!H:H,"TSE",配置清单!N:N,"在岗",配置清单!P:P,"&lt;&gt;暂不胜任")</f>
        <v>0</v>
      </c>
      <c r="AP434" s="61" t="str">
        <f t="shared" si="326"/>
        <v>NA</v>
      </c>
      <c r="AQ434" s="60">
        <f>COUNTIFS(配置清单!$G:$G,G434,配置清单!H:H,"QA",配置清单!N:N,"在岗")</f>
        <v>0</v>
      </c>
      <c r="AR434" s="61" t="str">
        <f t="shared" si="327"/>
        <v>NA</v>
      </c>
      <c r="AS434" s="60">
        <f>COUNTIFS(配置清单!$G:$G,G434,配置清单!$H:$H,"QA",配置清单!$N:$N,"在岗",配置清单!$P:$P,"&lt;&gt;暂不胜任")</f>
        <v>0</v>
      </c>
      <c r="AT434" s="61" t="str">
        <f t="shared" si="328"/>
        <v>NA</v>
      </c>
      <c r="AU434" s="60">
        <f>COUNTIFS(配置清单!G:G,规划及评估!G434,配置清单!H:H,"BA",配置清单!N:N,"在岗")</f>
        <v>0</v>
      </c>
      <c r="AV434" s="61" t="str">
        <f t="shared" si="329"/>
        <v>NA</v>
      </c>
      <c r="AW434" s="60">
        <f>COUNTIFS(配置清单!G:G,G434,配置清单!H:H,"BA",配置清单!N:N,"在岗",配置清单!P:P,"&lt;&gt;暂不胜任")</f>
        <v>0</v>
      </c>
      <c r="AX434" s="61" t="str">
        <f t="shared" si="330"/>
        <v>NA</v>
      </c>
      <c r="AY434" s="60">
        <f>COUNTIFS(配置清单!G:G,规划及评估!G434,配置清单!H:H,"IA",配置清单!N:N,"在岗")</f>
        <v>0</v>
      </c>
      <c r="AZ434" s="61" t="str">
        <f t="shared" si="331"/>
        <v>NA</v>
      </c>
      <c r="BA434" s="60">
        <f>COUNTIFS(配置清单!G:G,G434,配置清单!H:H,"IA",配置清单!N:N,"在岗",配置清单!P:P,"&lt;&gt;暂不胜任")</f>
        <v>0</v>
      </c>
      <c r="BB434" s="61" t="str">
        <f t="shared" si="332"/>
        <v>NA</v>
      </c>
      <c r="BC434" s="60">
        <f>COUNTIFS(配置清单!G:G,规划及评估!G434,配置清单!H:H,"产品经理",配置清单!N:N,"在岗")</f>
        <v>0</v>
      </c>
      <c r="BD434" s="61" t="str">
        <f t="shared" si="333"/>
        <v>NA</v>
      </c>
      <c r="BE434" s="60">
        <f>COUNTIFS(配置清单!G:G,G434,配置清单!H:H,"产品经理",配置清单!N:N,"在岗",配置清单!P:P,"&lt;&gt;暂不胜任")</f>
        <v>0</v>
      </c>
      <c r="BF434" s="61" t="str">
        <f t="shared" si="334"/>
        <v>NA</v>
      </c>
      <c r="BG434" s="63">
        <f t="shared" si="335"/>
        <v>1</v>
      </c>
      <c r="BH434" s="64">
        <f t="shared" si="336"/>
        <v>1</v>
      </c>
      <c r="BI434" s="64">
        <f t="shared" si="337"/>
        <v>1</v>
      </c>
      <c r="BJ434" s="64">
        <f t="shared" si="338"/>
        <v>0</v>
      </c>
      <c r="BK434" s="65">
        <f t="shared" si="339"/>
        <v>1</v>
      </c>
      <c r="BL434" s="66">
        <f t="shared" si="340"/>
        <v>0</v>
      </c>
      <c r="BM434" s="92">
        <f t="shared" si="341"/>
        <v>1</v>
      </c>
      <c r="BN434" s="92">
        <f t="shared" si="342"/>
        <v>0</v>
      </c>
      <c r="BO434" s="92">
        <f t="shared" si="343"/>
        <v>0</v>
      </c>
      <c r="BP434" s="92">
        <f t="shared" si="344"/>
        <v>0</v>
      </c>
      <c r="BQ434" s="92">
        <f t="shared" si="345"/>
        <v>0</v>
      </c>
      <c r="BR434" s="92">
        <f t="shared" si="346"/>
        <v>0</v>
      </c>
      <c r="BS434" s="92">
        <f t="shared" si="347"/>
        <v>0</v>
      </c>
      <c r="BT434" s="92">
        <f t="shared" si="348"/>
        <v>0</v>
      </c>
      <c r="BU434" s="92">
        <f t="shared" si="349"/>
        <v>0</v>
      </c>
      <c r="BV434" s="92">
        <f t="shared" si="350"/>
        <v>0</v>
      </c>
      <c r="BW434" s="92">
        <f t="shared" si="351"/>
        <v>0</v>
      </c>
      <c r="BX434" s="92">
        <f t="shared" si="352"/>
        <v>0</v>
      </c>
      <c r="BY434" s="92">
        <f t="shared" si="353"/>
        <v>0</v>
      </c>
      <c r="BZ434" s="92">
        <f t="shared" si="354"/>
        <v>0</v>
      </c>
      <c r="CA434" s="92">
        <f t="shared" si="355"/>
        <v>0</v>
      </c>
      <c r="CB434" s="92">
        <f t="shared" si="356"/>
        <v>0</v>
      </c>
      <c r="CC434" s="92">
        <f t="shared" si="357"/>
        <v>0</v>
      </c>
      <c r="CD434" s="92">
        <f t="shared" si="358"/>
        <v>0</v>
      </c>
    </row>
    <row r="435" spans="1:82" hidden="1">
      <c r="A435" s="34">
        <v>37</v>
      </c>
      <c r="B435" s="34" t="s">
        <v>5148</v>
      </c>
      <c r="C435" s="34" t="s">
        <v>5939</v>
      </c>
      <c r="D435" s="34" t="s">
        <v>204</v>
      </c>
      <c r="E435" s="34" t="s">
        <v>5942</v>
      </c>
      <c r="F435" s="34" t="s">
        <v>5845</v>
      </c>
      <c r="G435" s="34" t="s">
        <v>5854</v>
      </c>
      <c r="H435" s="34" t="s">
        <v>6</v>
      </c>
      <c r="I435" s="34" t="s">
        <v>6</v>
      </c>
      <c r="J435" s="34" t="s">
        <v>195</v>
      </c>
      <c r="K435" s="34" t="s">
        <v>195</v>
      </c>
      <c r="L435" s="34" t="s">
        <v>5955</v>
      </c>
      <c r="N435" s="34">
        <v>1</v>
      </c>
      <c r="O435" s="34">
        <v>0</v>
      </c>
      <c r="P435" s="34">
        <v>0</v>
      </c>
      <c r="Q435" s="34">
        <v>0</v>
      </c>
      <c r="R435" s="34">
        <v>0</v>
      </c>
      <c r="S435" s="34">
        <v>0</v>
      </c>
      <c r="T435" s="34">
        <v>0</v>
      </c>
      <c r="U435" s="77">
        <v>0</v>
      </c>
      <c r="V435" s="34">
        <v>0</v>
      </c>
      <c r="W435" s="60">
        <f>COUNTIFS(配置清单!G:G,G435,配置清单!$H:$H,"PM",配置清单!$N:$N,"在岗")</f>
        <v>1</v>
      </c>
      <c r="X435" s="61">
        <f t="shared" si="317"/>
        <v>1</v>
      </c>
      <c r="Y435" s="60">
        <f>COUNTIFS(配置清单!$G:$G,G435,配置清单!$H:$H,"PM",配置清单!$N:$N,"在岗",配置清单!$P:$P,"&lt;&gt;暂不胜任")</f>
        <v>0</v>
      </c>
      <c r="Z435" s="61">
        <f t="shared" si="318"/>
        <v>0</v>
      </c>
      <c r="AA435" s="62">
        <f>COUNTIFS(配置清单!$G:$G,G435,配置清单!$H:$H,"SE",配置清单!$N:$N,"在岗")+COUNTIFS(配置清单!$G:$G,G435,配置清单!$H:$H,"SA",配置清单!$N:$N,"在岗")</f>
        <v>0</v>
      </c>
      <c r="AB435" s="61" t="str">
        <f t="shared" si="319"/>
        <v>NA</v>
      </c>
      <c r="AC435" s="60">
        <f>COUNTIFS(配置清单!$G:$G,G435,配置清单!$H:$H,"SE",配置清单!$N:$N,"在岗",配置清单!$P:$P,"&lt;&gt;暂不胜任")+COUNTIFS(配置清单!$G:$G,G435,配置清单!$H:$H,"SA",配置清单!$N:$N,"在岗",配置清单!$P:$P,"&lt;&gt;暂不胜任")</f>
        <v>0</v>
      </c>
      <c r="AD435" s="61" t="str">
        <f t="shared" si="320"/>
        <v>NA</v>
      </c>
      <c r="AE435" s="60">
        <f>COUNTIFS(配置清单!$G:$G,G435,配置清单!H:H,"MDE",配置清单!N:N,"在岗")</f>
        <v>0</v>
      </c>
      <c r="AF435" s="61" t="str">
        <f t="shared" si="321"/>
        <v>NA</v>
      </c>
      <c r="AG435" s="60">
        <f>COUNTIFS(配置清单!$G:$G,G435,配置清单!$H:$H,"MDE",配置清单!$N:$N,"在岗",配置清单!$P:$P,"&lt;&gt;暂不胜任")</f>
        <v>0</v>
      </c>
      <c r="AH435" s="61" t="str">
        <f t="shared" si="322"/>
        <v>NA</v>
      </c>
      <c r="AI435" s="62">
        <f>COUNTIFS(配置清单!G:G,G435,配置清单!H:H,"TPM",配置清单!N:N,"在岗")+COUNTIFS(配置清单!G:G,G435,配置清单!H:H,"TC",配置清单!N:N,"在岗")</f>
        <v>0</v>
      </c>
      <c r="AJ435" s="61" t="str">
        <f t="shared" si="323"/>
        <v>NA</v>
      </c>
      <c r="AK435" s="60">
        <f>COUNTIFS(配置清单!G:G,G435,配置清单!H:H,"TPM",配置清单!N:N,"在岗",配置清单!P:P,"&lt;&gt;暂不胜任")+COUNTIFS(配置清单!G:G,G435,配置清单!H:H,"TC",配置清单!N:N,"在岗",配置清单!P:P,"&lt;&gt;暂不胜任")</f>
        <v>0</v>
      </c>
      <c r="AL435" s="61" t="str">
        <f t="shared" si="324"/>
        <v>NA</v>
      </c>
      <c r="AM435" s="60">
        <f>COUNTIFS(配置清单!G:G,G435,配置清单!H:H,"TSE",配置清单!N:N,"在岗")</f>
        <v>0</v>
      </c>
      <c r="AN435" s="61" t="str">
        <f t="shared" si="325"/>
        <v>NA</v>
      </c>
      <c r="AO435" s="60">
        <f>COUNTIFS(配置清单!G:G,G435,配置清单!H:H,"TSE",配置清单!N:N,"在岗",配置清单!P:P,"&lt;&gt;暂不胜任")</f>
        <v>0</v>
      </c>
      <c r="AP435" s="61" t="str">
        <f t="shared" si="326"/>
        <v>NA</v>
      </c>
      <c r="AQ435" s="60">
        <f>COUNTIFS(配置清单!$G:$G,G435,配置清单!H:H,"QA",配置清单!N:N,"在岗")</f>
        <v>0</v>
      </c>
      <c r="AR435" s="61" t="str">
        <f t="shared" si="327"/>
        <v>NA</v>
      </c>
      <c r="AS435" s="60">
        <f>COUNTIFS(配置清单!$G:$G,G435,配置清单!$H:$H,"QA",配置清单!$N:$N,"在岗",配置清单!$P:$P,"&lt;&gt;暂不胜任")</f>
        <v>0</v>
      </c>
      <c r="AT435" s="61" t="str">
        <f t="shared" si="328"/>
        <v>NA</v>
      </c>
      <c r="AU435" s="60">
        <f>COUNTIFS(配置清单!G:G,规划及评估!G435,配置清单!H:H,"BA",配置清单!N:N,"在岗")</f>
        <v>0</v>
      </c>
      <c r="AV435" s="61" t="str">
        <f t="shared" si="329"/>
        <v>NA</v>
      </c>
      <c r="AW435" s="60">
        <f>COUNTIFS(配置清单!G:G,G435,配置清单!H:H,"BA",配置清单!N:N,"在岗",配置清单!P:P,"&lt;&gt;暂不胜任")</f>
        <v>0</v>
      </c>
      <c r="AX435" s="61" t="str">
        <f t="shared" si="330"/>
        <v>NA</v>
      </c>
      <c r="AY435" s="60">
        <f>COUNTIFS(配置清单!G:G,规划及评估!G435,配置清单!H:H,"IA",配置清单!N:N,"在岗")</f>
        <v>0</v>
      </c>
      <c r="AZ435" s="61" t="str">
        <f t="shared" si="331"/>
        <v>NA</v>
      </c>
      <c r="BA435" s="60">
        <f>COUNTIFS(配置清单!G:G,G435,配置清单!H:H,"IA",配置清单!N:N,"在岗",配置清单!P:P,"&lt;&gt;暂不胜任")</f>
        <v>0</v>
      </c>
      <c r="BB435" s="61" t="str">
        <f t="shared" si="332"/>
        <v>NA</v>
      </c>
      <c r="BC435" s="60">
        <f>COUNTIFS(配置清单!G:G,规划及评估!G435,配置清单!H:H,"产品经理",配置清单!N:N,"在岗")</f>
        <v>0</v>
      </c>
      <c r="BD435" s="61" t="str">
        <f t="shared" si="333"/>
        <v>NA</v>
      </c>
      <c r="BE435" s="60">
        <f>COUNTIFS(配置清单!G:G,G435,配置清单!H:H,"产品经理",配置清单!N:N,"在岗",配置清单!P:P,"&lt;&gt;暂不胜任")</f>
        <v>0</v>
      </c>
      <c r="BF435" s="61" t="str">
        <f t="shared" si="334"/>
        <v>NA</v>
      </c>
      <c r="BG435" s="63">
        <f t="shared" si="335"/>
        <v>1</v>
      </c>
      <c r="BH435" s="64">
        <f t="shared" si="336"/>
        <v>1</v>
      </c>
      <c r="BI435" s="64">
        <f t="shared" si="337"/>
        <v>1</v>
      </c>
      <c r="BJ435" s="64">
        <f t="shared" si="338"/>
        <v>0</v>
      </c>
      <c r="BK435" s="65">
        <f t="shared" si="339"/>
        <v>1</v>
      </c>
      <c r="BL435" s="66">
        <f t="shared" si="340"/>
        <v>0</v>
      </c>
      <c r="BM435" s="92">
        <f t="shared" si="341"/>
        <v>1</v>
      </c>
      <c r="BN435" s="92">
        <f t="shared" si="342"/>
        <v>0</v>
      </c>
      <c r="BO435" s="92">
        <f t="shared" si="343"/>
        <v>0</v>
      </c>
      <c r="BP435" s="92">
        <f t="shared" si="344"/>
        <v>0</v>
      </c>
      <c r="BQ435" s="92">
        <f t="shared" si="345"/>
        <v>0</v>
      </c>
      <c r="BR435" s="92">
        <f t="shared" si="346"/>
        <v>0</v>
      </c>
      <c r="BS435" s="92">
        <f t="shared" si="347"/>
        <v>0</v>
      </c>
      <c r="BT435" s="92">
        <f t="shared" si="348"/>
        <v>0</v>
      </c>
      <c r="BU435" s="92">
        <f t="shared" si="349"/>
        <v>0</v>
      </c>
      <c r="BV435" s="92">
        <f t="shared" si="350"/>
        <v>0</v>
      </c>
      <c r="BW435" s="92">
        <f t="shared" si="351"/>
        <v>0</v>
      </c>
      <c r="BX435" s="92">
        <f t="shared" si="352"/>
        <v>0</v>
      </c>
      <c r="BY435" s="92">
        <f t="shared" si="353"/>
        <v>0</v>
      </c>
      <c r="BZ435" s="92">
        <f t="shared" si="354"/>
        <v>0</v>
      </c>
      <c r="CA435" s="92">
        <f t="shared" si="355"/>
        <v>0</v>
      </c>
      <c r="CB435" s="92">
        <f t="shared" si="356"/>
        <v>0</v>
      </c>
      <c r="CC435" s="92">
        <f t="shared" si="357"/>
        <v>0</v>
      </c>
      <c r="CD435" s="92">
        <f t="shared" si="358"/>
        <v>0</v>
      </c>
    </row>
    <row r="436" spans="1:82" hidden="1">
      <c r="A436" s="34">
        <v>38</v>
      </c>
      <c r="B436" s="34" t="s">
        <v>5148</v>
      </c>
      <c r="C436" s="34" t="s">
        <v>5939</v>
      </c>
      <c r="D436" s="34" t="s">
        <v>204</v>
      </c>
      <c r="E436" s="34" t="s">
        <v>5942</v>
      </c>
      <c r="F436" s="34" t="s">
        <v>5845</v>
      </c>
      <c r="G436" s="34" t="s">
        <v>5851</v>
      </c>
      <c r="H436" s="34" t="s">
        <v>6</v>
      </c>
      <c r="I436" s="34" t="s">
        <v>6</v>
      </c>
      <c r="J436" s="34" t="s">
        <v>195</v>
      </c>
      <c r="K436" s="34" t="s">
        <v>195</v>
      </c>
      <c r="L436" s="34" t="s">
        <v>5955</v>
      </c>
      <c r="N436" s="34">
        <v>1</v>
      </c>
      <c r="O436" s="34">
        <v>0</v>
      </c>
      <c r="P436" s="34">
        <v>0</v>
      </c>
      <c r="Q436" s="34">
        <v>0</v>
      </c>
      <c r="R436" s="34">
        <v>0</v>
      </c>
      <c r="S436" s="34">
        <v>0</v>
      </c>
      <c r="T436" s="34">
        <v>0</v>
      </c>
      <c r="U436" s="77">
        <v>0</v>
      </c>
      <c r="V436" s="34">
        <v>0</v>
      </c>
      <c r="W436" s="60">
        <f>COUNTIFS(配置清单!G:G,G436,配置清单!$H:$H,"PM",配置清单!$N:$N,"在岗")</f>
        <v>1</v>
      </c>
      <c r="X436" s="61">
        <f t="shared" si="317"/>
        <v>1</v>
      </c>
      <c r="Y436" s="60">
        <f>COUNTIFS(配置清单!$G:$G,G436,配置清单!$H:$H,"PM",配置清单!$N:$N,"在岗",配置清单!$P:$P,"&lt;&gt;暂不胜任")</f>
        <v>1</v>
      </c>
      <c r="Z436" s="61">
        <f t="shared" si="318"/>
        <v>1</v>
      </c>
      <c r="AA436" s="62">
        <f>COUNTIFS(配置清单!$G:$G,G436,配置清单!$H:$H,"SE",配置清单!$N:$N,"在岗")+COUNTIFS(配置清单!$G:$G,G436,配置清单!$H:$H,"SA",配置清单!$N:$N,"在岗")</f>
        <v>0</v>
      </c>
      <c r="AB436" s="61" t="str">
        <f t="shared" si="319"/>
        <v>NA</v>
      </c>
      <c r="AC436" s="60">
        <f>COUNTIFS(配置清单!$G:$G,G436,配置清单!$H:$H,"SE",配置清单!$N:$N,"在岗",配置清单!$P:$P,"&lt;&gt;暂不胜任")+COUNTIFS(配置清单!$G:$G,G436,配置清单!$H:$H,"SA",配置清单!$N:$N,"在岗",配置清单!$P:$P,"&lt;&gt;暂不胜任")</f>
        <v>0</v>
      </c>
      <c r="AD436" s="61" t="str">
        <f t="shared" si="320"/>
        <v>NA</v>
      </c>
      <c r="AE436" s="60">
        <f>COUNTIFS(配置清单!$G:$G,G436,配置清单!H:H,"MDE",配置清单!N:N,"在岗")</f>
        <v>0</v>
      </c>
      <c r="AF436" s="61" t="str">
        <f t="shared" si="321"/>
        <v>NA</v>
      </c>
      <c r="AG436" s="60">
        <f>COUNTIFS(配置清单!$G:$G,G436,配置清单!$H:$H,"MDE",配置清单!$N:$N,"在岗",配置清单!$P:$P,"&lt;&gt;暂不胜任")</f>
        <v>0</v>
      </c>
      <c r="AH436" s="61" t="str">
        <f t="shared" si="322"/>
        <v>NA</v>
      </c>
      <c r="AI436" s="62">
        <f>COUNTIFS(配置清单!G:G,G436,配置清单!H:H,"TPM",配置清单!N:N,"在岗")+COUNTIFS(配置清单!G:G,G436,配置清单!H:H,"TC",配置清单!N:N,"在岗")</f>
        <v>0</v>
      </c>
      <c r="AJ436" s="61" t="str">
        <f t="shared" si="323"/>
        <v>NA</v>
      </c>
      <c r="AK436" s="60">
        <f>COUNTIFS(配置清单!G:G,G436,配置清单!H:H,"TPM",配置清单!N:N,"在岗",配置清单!P:P,"&lt;&gt;暂不胜任")+COUNTIFS(配置清单!G:G,G436,配置清单!H:H,"TC",配置清单!N:N,"在岗",配置清单!P:P,"&lt;&gt;暂不胜任")</f>
        <v>0</v>
      </c>
      <c r="AL436" s="61" t="str">
        <f t="shared" si="324"/>
        <v>NA</v>
      </c>
      <c r="AM436" s="60">
        <f>COUNTIFS(配置清单!G:G,G436,配置清单!H:H,"TSE",配置清单!N:N,"在岗")</f>
        <v>0</v>
      </c>
      <c r="AN436" s="61" t="str">
        <f t="shared" si="325"/>
        <v>NA</v>
      </c>
      <c r="AO436" s="60">
        <f>COUNTIFS(配置清单!G:G,G436,配置清单!H:H,"TSE",配置清单!N:N,"在岗",配置清单!P:P,"&lt;&gt;暂不胜任")</f>
        <v>0</v>
      </c>
      <c r="AP436" s="61" t="str">
        <f t="shared" si="326"/>
        <v>NA</v>
      </c>
      <c r="AQ436" s="60">
        <f>COUNTIFS(配置清单!$G:$G,G436,配置清单!H:H,"QA",配置清单!N:N,"在岗")</f>
        <v>0</v>
      </c>
      <c r="AR436" s="61" t="str">
        <f t="shared" si="327"/>
        <v>NA</v>
      </c>
      <c r="AS436" s="60">
        <f>COUNTIFS(配置清单!$G:$G,G436,配置清单!$H:$H,"QA",配置清单!$N:$N,"在岗",配置清单!$P:$P,"&lt;&gt;暂不胜任")</f>
        <v>0</v>
      </c>
      <c r="AT436" s="61" t="str">
        <f t="shared" si="328"/>
        <v>NA</v>
      </c>
      <c r="AU436" s="60">
        <f>COUNTIFS(配置清单!G:G,规划及评估!G436,配置清单!H:H,"BA",配置清单!N:N,"在岗")</f>
        <v>0</v>
      </c>
      <c r="AV436" s="61" t="str">
        <f t="shared" si="329"/>
        <v>NA</v>
      </c>
      <c r="AW436" s="60">
        <f>COUNTIFS(配置清单!G:G,G436,配置清单!H:H,"BA",配置清单!N:N,"在岗",配置清单!P:P,"&lt;&gt;暂不胜任")</f>
        <v>0</v>
      </c>
      <c r="AX436" s="61" t="str">
        <f t="shared" si="330"/>
        <v>NA</v>
      </c>
      <c r="AY436" s="60">
        <f>COUNTIFS(配置清单!G:G,规划及评估!G436,配置清单!H:H,"IA",配置清单!N:N,"在岗")</f>
        <v>0</v>
      </c>
      <c r="AZ436" s="61" t="str">
        <f t="shared" si="331"/>
        <v>NA</v>
      </c>
      <c r="BA436" s="60">
        <f>COUNTIFS(配置清单!G:G,G436,配置清单!H:H,"IA",配置清单!N:N,"在岗",配置清单!P:P,"&lt;&gt;暂不胜任")</f>
        <v>0</v>
      </c>
      <c r="BB436" s="61" t="str">
        <f t="shared" si="332"/>
        <v>NA</v>
      </c>
      <c r="BC436" s="60">
        <f>COUNTIFS(配置清单!G:G,规划及评估!G436,配置清单!H:H,"产品经理",配置清单!N:N,"在岗")</f>
        <v>0</v>
      </c>
      <c r="BD436" s="61" t="str">
        <f t="shared" si="333"/>
        <v>NA</v>
      </c>
      <c r="BE436" s="60">
        <f>COUNTIFS(配置清单!G:G,G436,配置清单!H:H,"产品经理",配置清单!N:N,"在岗",配置清单!P:P,"&lt;&gt;暂不胜任")</f>
        <v>0</v>
      </c>
      <c r="BF436" s="61" t="str">
        <f t="shared" si="334"/>
        <v>NA</v>
      </c>
      <c r="BG436" s="63">
        <f t="shared" si="335"/>
        <v>1</v>
      </c>
      <c r="BH436" s="64">
        <f t="shared" si="336"/>
        <v>1</v>
      </c>
      <c r="BI436" s="64">
        <f t="shared" si="337"/>
        <v>1</v>
      </c>
      <c r="BJ436" s="64">
        <f t="shared" si="338"/>
        <v>1</v>
      </c>
      <c r="BK436" s="65">
        <f t="shared" si="339"/>
        <v>1</v>
      </c>
      <c r="BL436" s="66">
        <f t="shared" si="340"/>
        <v>1</v>
      </c>
      <c r="BM436" s="92">
        <f t="shared" si="341"/>
        <v>1</v>
      </c>
      <c r="BN436" s="92">
        <f t="shared" si="342"/>
        <v>1</v>
      </c>
      <c r="BO436" s="92">
        <f t="shared" si="343"/>
        <v>0</v>
      </c>
      <c r="BP436" s="92">
        <f t="shared" si="344"/>
        <v>0</v>
      </c>
      <c r="BQ436" s="92">
        <f t="shared" si="345"/>
        <v>0</v>
      </c>
      <c r="BR436" s="92">
        <f t="shared" si="346"/>
        <v>0</v>
      </c>
      <c r="BS436" s="92">
        <f t="shared" si="347"/>
        <v>0</v>
      </c>
      <c r="BT436" s="92">
        <f t="shared" si="348"/>
        <v>0</v>
      </c>
      <c r="BU436" s="92">
        <f t="shared" si="349"/>
        <v>0</v>
      </c>
      <c r="BV436" s="92">
        <f t="shared" si="350"/>
        <v>0</v>
      </c>
      <c r="BW436" s="92">
        <f t="shared" si="351"/>
        <v>0</v>
      </c>
      <c r="BX436" s="92">
        <f t="shared" si="352"/>
        <v>0</v>
      </c>
      <c r="BY436" s="92">
        <f t="shared" si="353"/>
        <v>0</v>
      </c>
      <c r="BZ436" s="92">
        <f t="shared" si="354"/>
        <v>0</v>
      </c>
      <c r="CA436" s="92">
        <f t="shared" si="355"/>
        <v>0</v>
      </c>
      <c r="CB436" s="92">
        <f t="shared" si="356"/>
        <v>0</v>
      </c>
      <c r="CC436" s="92">
        <f t="shared" si="357"/>
        <v>0</v>
      </c>
      <c r="CD436" s="92">
        <f t="shared" si="358"/>
        <v>0</v>
      </c>
    </row>
    <row r="437" spans="1:82" hidden="1">
      <c r="A437" s="34">
        <v>39</v>
      </c>
      <c r="B437" s="34" t="s">
        <v>5148</v>
      </c>
      <c r="C437" s="34" t="s">
        <v>5150</v>
      </c>
      <c r="D437" s="34" t="s">
        <v>217</v>
      </c>
      <c r="E437" s="34" t="s">
        <v>216</v>
      </c>
      <c r="F437" s="34" t="s">
        <v>5327</v>
      </c>
      <c r="G437" s="34" t="s">
        <v>5328</v>
      </c>
      <c r="H437" s="34" t="s">
        <v>4</v>
      </c>
      <c r="I437" s="34" t="s">
        <v>4</v>
      </c>
      <c r="J437" s="34" t="s">
        <v>34</v>
      </c>
      <c r="K437" s="34" t="s">
        <v>34</v>
      </c>
      <c r="L437" s="34" t="s">
        <v>5956</v>
      </c>
      <c r="M437" s="34" t="s">
        <v>5241</v>
      </c>
      <c r="N437" s="34">
        <v>1</v>
      </c>
      <c r="O437" s="34">
        <v>0</v>
      </c>
      <c r="P437" s="34">
        <v>0</v>
      </c>
      <c r="Q437" s="34">
        <v>0</v>
      </c>
      <c r="R437" s="34">
        <v>0</v>
      </c>
      <c r="S437" s="34">
        <v>1</v>
      </c>
      <c r="T437" s="34">
        <v>0</v>
      </c>
      <c r="U437" s="77">
        <v>0</v>
      </c>
      <c r="V437" s="34">
        <v>0</v>
      </c>
      <c r="W437" s="60">
        <f>COUNTIFS(配置清单!G:G,G437,配置清单!$H:$H,"PM",配置清单!$N:$N,"在岗")</f>
        <v>1</v>
      </c>
      <c r="X437" s="61">
        <f t="shared" si="317"/>
        <v>1</v>
      </c>
      <c r="Y437" s="60">
        <f>COUNTIFS(配置清单!$G:$G,G437,配置清单!$H:$H,"PM",配置清单!$N:$N,"在岗",配置清单!$P:$P,"&lt;&gt;暂不胜任")</f>
        <v>1</v>
      </c>
      <c r="Z437" s="61">
        <f t="shared" si="318"/>
        <v>1</v>
      </c>
      <c r="AA437" s="62">
        <f>COUNTIFS(配置清单!$G:$G,G437,配置清单!$H:$H,"SE",配置清单!$N:$N,"在岗")+COUNTIFS(配置清单!$G:$G,G437,配置清单!$H:$H,"SA",配置清单!$N:$N,"在岗")</f>
        <v>0</v>
      </c>
      <c r="AB437" s="61" t="str">
        <f t="shared" si="319"/>
        <v>NA</v>
      </c>
      <c r="AC437" s="60">
        <f>COUNTIFS(配置清单!$G:$G,G437,配置清单!$H:$H,"SE",配置清单!$N:$N,"在岗",配置清单!$P:$P,"&lt;&gt;暂不胜任")+COUNTIFS(配置清单!$G:$G,G437,配置清单!$H:$H,"SA",配置清单!$N:$N,"在岗",配置清单!$P:$P,"&lt;&gt;暂不胜任")</f>
        <v>0</v>
      </c>
      <c r="AD437" s="61" t="str">
        <f t="shared" si="320"/>
        <v>NA</v>
      </c>
      <c r="AE437" s="60">
        <f>COUNTIFS(配置清单!$G:$G,G437,配置清单!H:H,"MDE",配置清单!N:N,"在岗")</f>
        <v>0</v>
      </c>
      <c r="AF437" s="61" t="str">
        <f t="shared" si="321"/>
        <v>NA</v>
      </c>
      <c r="AG437" s="60">
        <f>COUNTIFS(配置清单!$G:$G,G437,配置清单!$H:$H,"MDE",配置清单!$N:$N,"在岗",配置清单!$P:$P,"&lt;&gt;暂不胜任")</f>
        <v>0</v>
      </c>
      <c r="AH437" s="61" t="str">
        <f t="shared" si="322"/>
        <v>NA</v>
      </c>
      <c r="AI437" s="62">
        <f>COUNTIFS(配置清单!G:G,G437,配置清单!H:H,"TPM",配置清单!N:N,"在岗")+COUNTIFS(配置清单!G:G,G437,配置清单!H:H,"TC",配置清单!N:N,"在岗")</f>
        <v>1</v>
      </c>
      <c r="AJ437" s="61" t="str">
        <f t="shared" si="323"/>
        <v>NA</v>
      </c>
      <c r="AK437" s="60">
        <f>COUNTIFS(配置清单!G:G,G437,配置清单!H:H,"TPM",配置清单!N:N,"在岗",配置清单!P:P,"&lt;&gt;暂不胜任")+COUNTIFS(配置清单!G:G,G437,配置清单!H:H,"TC",配置清单!N:N,"在岗",配置清单!P:P,"&lt;&gt;暂不胜任")</f>
        <v>1</v>
      </c>
      <c r="AL437" s="61" t="str">
        <f t="shared" si="324"/>
        <v>NA</v>
      </c>
      <c r="AM437" s="60">
        <f>COUNTIFS(配置清单!G:G,G437,配置清单!H:H,"TSE",配置清单!N:N,"在岗")</f>
        <v>0</v>
      </c>
      <c r="AN437" s="61" t="str">
        <f t="shared" si="325"/>
        <v>NA</v>
      </c>
      <c r="AO437" s="60">
        <f>COUNTIFS(配置清单!G:G,G437,配置清单!H:H,"TSE",配置清单!N:N,"在岗",配置清单!P:P,"&lt;&gt;暂不胜任")</f>
        <v>0</v>
      </c>
      <c r="AP437" s="61" t="str">
        <f t="shared" si="326"/>
        <v>NA</v>
      </c>
      <c r="AQ437" s="60">
        <f>COUNTIFS(配置清单!$G:$G,G437,配置清单!H:H,"QA",配置清单!N:N,"在岗")</f>
        <v>1</v>
      </c>
      <c r="AR437" s="61">
        <f t="shared" si="327"/>
        <v>1</v>
      </c>
      <c r="AS437" s="60">
        <f>COUNTIFS(配置清单!$G:$G,G437,配置清单!$H:$H,"QA",配置清单!$N:$N,"在岗",配置清单!$P:$P,"&lt;&gt;暂不胜任")</f>
        <v>1</v>
      </c>
      <c r="AT437" s="61">
        <f t="shared" si="328"/>
        <v>1</v>
      </c>
      <c r="AU437" s="60">
        <f>COUNTIFS(配置清单!G:G,规划及评估!G437,配置清单!H:H,"BA",配置清单!N:N,"在岗")</f>
        <v>0</v>
      </c>
      <c r="AV437" s="61" t="str">
        <f t="shared" si="329"/>
        <v>NA</v>
      </c>
      <c r="AW437" s="60">
        <f>COUNTIFS(配置清单!G:G,G437,配置清单!H:H,"BA",配置清单!N:N,"在岗",配置清单!P:P,"&lt;&gt;暂不胜任")</f>
        <v>0</v>
      </c>
      <c r="AX437" s="61" t="str">
        <f t="shared" si="330"/>
        <v>NA</v>
      </c>
      <c r="AY437" s="60">
        <f>COUNTIFS(配置清单!G:G,规划及评估!G437,配置清单!H:H,"IA",配置清单!N:N,"在岗")</f>
        <v>0</v>
      </c>
      <c r="AZ437" s="61" t="str">
        <f t="shared" si="331"/>
        <v>NA</v>
      </c>
      <c r="BA437" s="60">
        <f>COUNTIFS(配置清单!G:G,G437,配置清单!H:H,"IA",配置清单!N:N,"在岗",配置清单!P:P,"&lt;&gt;暂不胜任")</f>
        <v>0</v>
      </c>
      <c r="BB437" s="61" t="str">
        <f t="shared" si="332"/>
        <v>NA</v>
      </c>
      <c r="BC437" s="60">
        <f>COUNTIFS(配置清单!G:G,规划及评估!G437,配置清单!H:H,"产品经理",配置清单!N:N,"在岗")</f>
        <v>0</v>
      </c>
      <c r="BD437" s="61" t="str">
        <f t="shared" si="333"/>
        <v>NA</v>
      </c>
      <c r="BE437" s="60">
        <f>COUNTIFS(配置清单!G:G,G437,配置清单!H:H,"产品经理",配置清单!N:N,"在岗",配置清单!P:P,"&lt;&gt;暂不胜任")</f>
        <v>0</v>
      </c>
      <c r="BF437" s="61" t="str">
        <f t="shared" si="334"/>
        <v>NA</v>
      </c>
      <c r="BG437" s="63">
        <f t="shared" si="335"/>
        <v>2</v>
      </c>
      <c r="BH437" s="64">
        <f t="shared" si="336"/>
        <v>2</v>
      </c>
      <c r="BI437" s="64">
        <f t="shared" si="337"/>
        <v>2</v>
      </c>
      <c r="BJ437" s="64">
        <f t="shared" si="338"/>
        <v>2</v>
      </c>
      <c r="BK437" s="65">
        <f t="shared" si="339"/>
        <v>1</v>
      </c>
      <c r="BL437" s="66">
        <f t="shared" si="340"/>
        <v>1</v>
      </c>
      <c r="BM437" s="92">
        <f t="shared" si="341"/>
        <v>1</v>
      </c>
      <c r="BN437" s="92">
        <f t="shared" si="342"/>
        <v>1</v>
      </c>
      <c r="BO437" s="92">
        <f t="shared" si="343"/>
        <v>0</v>
      </c>
      <c r="BP437" s="92">
        <f t="shared" si="344"/>
        <v>0</v>
      </c>
      <c r="BQ437" s="92">
        <f t="shared" si="345"/>
        <v>0</v>
      </c>
      <c r="BR437" s="92">
        <f t="shared" si="346"/>
        <v>0</v>
      </c>
      <c r="BS437" s="92">
        <f t="shared" si="347"/>
        <v>0</v>
      </c>
      <c r="BT437" s="92">
        <f t="shared" si="348"/>
        <v>0</v>
      </c>
      <c r="BU437" s="92">
        <f t="shared" si="349"/>
        <v>0</v>
      </c>
      <c r="BV437" s="92">
        <f t="shared" si="350"/>
        <v>0</v>
      </c>
      <c r="BW437" s="92">
        <f t="shared" si="351"/>
        <v>1</v>
      </c>
      <c r="BX437" s="92">
        <f t="shared" si="352"/>
        <v>1</v>
      </c>
      <c r="BY437" s="92">
        <f t="shared" si="353"/>
        <v>0</v>
      </c>
      <c r="BZ437" s="92">
        <f t="shared" si="354"/>
        <v>0</v>
      </c>
      <c r="CA437" s="92">
        <f t="shared" si="355"/>
        <v>0</v>
      </c>
      <c r="CB437" s="92">
        <f t="shared" si="356"/>
        <v>0</v>
      </c>
      <c r="CC437" s="92">
        <f t="shared" si="357"/>
        <v>0</v>
      </c>
      <c r="CD437" s="92">
        <f t="shared" si="358"/>
        <v>0</v>
      </c>
    </row>
    <row r="438" spans="1:82" hidden="1">
      <c r="A438" s="34">
        <v>40</v>
      </c>
      <c r="B438" s="34" t="s">
        <v>5148</v>
      </c>
      <c r="C438" s="34" t="s">
        <v>5939</v>
      </c>
      <c r="D438" s="34" t="s">
        <v>204</v>
      </c>
      <c r="E438" s="34" t="s">
        <v>5942</v>
      </c>
      <c r="F438" s="34" t="s">
        <v>5858</v>
      </c>
      <c r="G438" s="34" t="s">
        <v>5859</v>
      </c>
      <c r="H438" s="34" t="s">
        <v>7</v>
      </c>
      <c r="I438" s="34" t="s">
        <v>4</v>
      </c>
      <c r="J438" s="34" t="s">
        <v>195</v>
      </c>
      <c r="K438" s="34" t="s">
        <v>195</v>
      </c>
      <c r="L438" s="34" t="s">
        <v>5951</v>
      </c>
      <c r="N438" s="34">
        <v>1</v>
      </c>
      <c r="O438" s="34">
        <v>0</v>
      </c>
      <c r="P438" s="34">
        <v>0</v>
      </c>
      <c r="Q438" s="34">
        <v>1</v>
      </c>
      <c r="R438" s="34">
        <v>0</v>
      </c>
      <c r="S438" s="34">
        <v>0</v>
      </c>
      <c r="T438" s="34">
        <v>0</v>
      </c>
      <c r="U438" s="77">
        <v>0</v>
      </c>
      <c r="V438" s="34">
        <v>0</v>
      </c>
      <c r="W438" s="60">
        <f>COUNTIFS(配置清单!G:G,G438,配置清单!$H:$H,"PM",配置清单!$N:$N,"在岗")</f>
        <v>1</v>
      </c>
      <c r="X438" s="61">
        <f t="shared" si="317"/>
        <v>1</v>
      </c>
      <c r="Y438" s="60">
        <f>COUNTIFS(配置清单!$G:$G,G438,配置清单!$H:$H,"PM",配置清单!$N:$N,"在岗",配置清单!$P:$P,"&lt;&gt;暂不胜任")</f>
        <v>1</v>
      </c>
      <c r="Z438" s="61">
        <f t="shared" si="318"/>
        <v>1</v>
      </c>
      <c r="AA438" s="62">
        <f>COUNTIFS(配置清单!$G:$G,G438,配置清单!$H:$H,"SE",配置清单!$N:$N,"在岗")+COUNTIFS(配置清单!$G:$G,G438,配置清单!$H:$H,"SA",配置清单!$N:$N,"在岗")</f>
        <v>0</v>
      </c>
      <c r="AB438" s="61" t="str">
        <f t="shared" si="319"/>
        <v>NA</v>
      </c>
      <c r="AC438" s="60">
        <f>COUNTIFS(配置清单!$G:$G,G438,配置清单!$H:$H,"SE",配置清单!$N:$N,"在岗",配置清单!$P:$P,"&lt;&gt;暂不胜任")+COUNTIFS(配置清单!$G:$G,G438,配置清单!$H:$H,"SA",配置清单!$N:$N,"在岗",配置清单!$P:$P,"&lt;&gt;暂不胜任")</f>
        <v>0</v>
      </c>
      <c r="AD438" s="61" t="str">
        <f t="shared" si="320"/>
        <v>NA</v>
      </c>
      <c r="AE438" s="60">
        <f>COUNTIFS(配置清单!$G:$G,G438,配置清单!H:H,"MDE",配置清单!N:N,"在岗")</f>
        <v>0</v>
      </c>
      <c r="AF438" s="61" t="str">
        <f t="shared" si="321"/>
        <v>NA</v>
      </c>
      <c r="AG438" s="60">
        <f>COUNTIFS(配置清单!$G:$G,G438,配置清单!$H:$H,"MDE",配置清单!$N:$N,"在岗",配置清单!$P:$P,"&lt;&gt;暂不胜任")</f>
        <v>0</v>
      </c>
      <c r="AH438" s="61" t="str">
        <f t="shared" si="322"/>
        <v>NA</v>
      </c>
      <c r="AI438" s="62">
        <f>COUNTIFS(配置清单!G:G,G438,配置清单!H:H,"TPM",配置清单!N:N,"在岗")+COUNTIFS(配置清单!G:G,G438,配置清单!H:H,"TC",配置清单!N:N,"在岗")</f>
        <v>1</v>
      </c>
      <c r="AJ438" s="61">
        <f t="shared" si="323"/>
        <v>1</v>
      </c>
      <c r="AK438" s="60">
        <f>COUNTIFS(配置清单!G:G,G438,配置清单!H:H,"TPM",配置清单!N:N,"在岗",配置清单!P:P,"&lt;&gt;暂不胜任")+COUNTIFS(配置清单!G:G,G438,配置清单!H:H,"TC",配置清单!N:N,"在岗",配置清单!P:P,"&lt;&gt;暂不胜任")</f>
        <v>1</v>
      </c>
      <c r="AL438" s="61">
        <f t="shared" si="324"/>
        <v>1</v>
      </c>
      <c r="AM438" s="60">
        <f>COUNTIFS(配置清单!G:G,G438,配置清单!H:H,"TSE",配置清单!N:N,"在岗")</f>
        <v>0</v>
      </c>
      <c r="AN438" s="61" t="str">
        <f t="shared" si="325"/>
        <v>NA</v>
      </c>
      <c r="AO438" s="60">
        <f>COUNTIFS(配置清单!G:G,G438,配置清单!H:H,"TSE",配置清单!N:N,"在岗",配置清单!P:P,"&lt;&gt;暂不胜任")</f>
        <v>0</v>
      </c>
      <c r="AP438" s="61" t="str">
        <f t="shared" si="326"/>
        <v>NA</v>
      </c>
      <c r="AQ438" s="60">
        <f>COUNTIFS(配置清单!$G:$G,G438,配置清单!H:H,"QA",配置清单!N:N,"在岗")</f>
        <v>0</v>
      </c>
      <c r="AR438" s="61" t="str">
        <f t="shared" si="327"/>
        <v>NA</v>
      </c>
      <c r="AS438" s="60">
        <f>COUNTIFS(配置清单!$G:$G,G438,配置清单!$H:$H,"QA",配置清单!$N:$N,"在岗",配置清单!$P:$P,"&lt;&gt;暂不胜任")</f>
        <v>0</v>
      </c>
      <c r="AT438" s="61" t="str">
        <f t="shared" si="328"/>
        <v>NA</v>
      </c>
      <c r="AU438" s="60">
        <f>COUNTIFS(配置清单!G:G,规划及评估!G438,配置清单!H:H,"BA",配置清单!N:N,"在岗")</f>
        <v>0</v>
      </c>
      <c r="AV438" s="61" t="str">
        <f t="shared" si="329"/>
        <v>NA</v>
      </c>
      <c r="AW438" s="60">
        <f>COUNTIFS(配置清单!G:G,G438,配置清单!H:H,"BA",配置清单!N:N,"在岗",配置清单!P:P,"&lt;&gt;暂不胜任")</f>
        <v>0</v>
      </c>
      <c r="AX438" s="61" t="str">
        <f t="shared" si="330"/>
        <v>NA</v>
      </c>
      <c r="AY438" s="60">
        <f>COUNTIFS(配置清单!G:G,规划及评估!G438,配置清单!H:H,"IA",配置清单!N:N,"在岗")</f>
        <v>0</v>
      </c>
      <c r="AZ438" s="61" t="str">
        <f t="shared" si="331"/>
        <v>NA</v>
      </c>
      <c r="BA438" s="60">
        <f>COUNTIFS(配置清单!G:G,G438,配置清单!H:H,"IA",配置清单!N:N,"在岗",配置清单!P:P,"&lt;&gt;暂不胜任")</f>
        <v>0</v>
      </c>
      <c r="BB438" s="61" t="str">
        <f t="shared" si="332"/>
        <v>NA</v>
      </c>
      <c r="BC438" s="60">
        <f>COUNTIFS(配置清单!G:G,规划及评估!G438,配置清单!H:H,"产品经理",配置清单!N:N,"在岗")</f>
        <v>0</v>
      </c>
      <c r="BD438" s="61" t="str">
        <f t="shared" si="333"/>
        <v>NA</v>
      </c>
      <c r="BE438" s="60">
        <f>COUNTIFS(配置清单!G:G,G438,配置清单!H:H,"产品经理",配置清单!N:N,"在岗",配置清单!P:P,"&lt;&gt;暂不胜任")</f>
        <v>0</v>
      </c>
      <c r="BF438" s="61" t="str">
        <f t="shared" si="334"/>
        <v>NA</v>
      </c>
      <c r="BG438" s="63">
        <f t="shared" si="335"/>
        <v>2</v>
      </c>
      <c r="BH438" s="64">
        <f t="shared" si="336"/>
        <v>2</v>
      </c>
      <c r="BI438" s="64">
        <f t="shared" si="337"/>
        <v>2</v>
      </c>
      <c r="BJ438" s="64">
        <f t="shared" si="338"/>
        <v>2</v>
      </c>
      <c r="BK438" s="65">
        <f t="shared" si="339"/>
        <v>1</v>
      </c>
      <c r="BL438" s="66">
        <f t="shared" si="340"/>
        <v>1</v>
      </c>
      <c r="BM438" s="92">
        <f t="shared" si="341"/>
        <v>1</v>
      </c>
      <c r="BN438" s="92">
        <f t="shared" si="342"/>
        <v>1</v>
      </c>
      <c r="BO438" s="92">
        <f t="shared" si="343"/>
        <v>0</v>
      </c>
      <c r="BP438" s="92">
        <f t="shared" si="344"/>
        <v>0</v>
      </c>
      <c r="BQ438" s="92">
        <f t="shared" si="345"/>
        <v>0</v>
      </c>
      <c r="BR438" s="92">
        <f t="shared" si="346"/>
        <v>0</v>
      </c>
      <c r="BS438" s="92">
        <f t="shared" si="347"/>
        <v>1</v>
      </c>
      <c r="BT438" s="92">
        <f t="shared" si="348"/>
        <v>1</v>
      </c>
      <c r="BU438" s="92">
        <f t="shared" si="349"/>
        <v>0</v>
      </c>
      <c r="BV438" s="92">
        <f t="shared" si="350"/>
        <v>0</v>
      </c>
      <c r="BW438" s="92">
        <f t="shared" si="351"/>
        <v>0</v>
      </c>
      <c r="BX438" s="92">
        <f t="shared" si="352"/>
        <v>0</v>
      </c>
      <c r="BY438" s="92">
        <f t="shared" si="353"/>
        <v>0</v>
      </c>
      <c r="BZ438" s="92">
        <f t="shared" si="354"/>
        <v>0</v>
      </c>
      <c r="CA438" s="92">
        <f t="shared" si="355"/>
        <v>0</v>
      </c>
      <c r="CB438" s="92">
        <f t="shared" si="356"/>
        <v>0</v>
      </c>
      <c r="CC438" s="92">
        <f t="shared" si="357"/>
        <v>0</v>
      </c>
      <c r="CD438" s="92">
        <f t="shared" si="358"/>
        <v>0</v>
      </c>
    </row>
    <row r="439" spans="1:82" hidden="1">
      <c r="A439" s="34">
        <v>41</v>
      </c>
      <c r="B439" s="34" t="s">
        <v>5148</v>
      </c>
      <c r="C439" s="34" t="s">
        <v>5150</v>
      </c>
      <c r="D439" s="34" t="s">
        <v>2153</v>
      </c>
      <c r="E439" s="34" t="s">
        <v>5197</v>
      </c>
      <c r="F439" s="34" t="s">
        <v>5386</v>
      </c>
      <c r="G439" s="34" t="s">
        <v>5387</v>
      </c>
      <c r="H439" s="34" t="s">
        <v>6</v>
      </c>
      <c r="I439" s="34" t="s">
        <v>7</v>
      </c>
      <c r="J439" s="34" t="s">
        <v>195</v>
      </c>
      <c r="K439" s="34" t="s">
        <v>34</v>
      </c>
      <c r="L439" s="34" t="s">
        <v>5948</v>
      </c>
      <c r="M439" s="34" t="s">
        <v>2369</v>
      </c>
      <c r="N439" s="34">
        <v>1</v>
      </c>
      <c r="O439" s="34">
        <v>0</v>
      </c>
      <c r="P439" s="34">
        <v>0</v>
      </c>
      <c r="Q439" s="34">
        <v>0</v>
      </c>
      <c r="R439" s="34">
        <v>0</v>
      </c>
      <c r="S439" s="34">
        <v>1</v>
      </c>
      <c r="T439" s="34">
        <v>0</v>
      </c>
      <c r="U439" s="77">
        <v>0</v>
      </c>
      <c r="V439" s="34">
        <v>0</v>
      </c>
      <c r="W439" s="60">
        <f>COUNTIFS(配置清单!G:G,G439,配置清单!$H:$H,"PM",配置清单!$N:$N,"在岗")</f>
        <v>1</v>
      </c>
      <c r="X439" s="61">
        <f t="shared" si="317"/>
        <v>1</v>
      </c>
      <c r="Y439" s="60">
        <f>COUNTIFS(配置清单!$G:$G,G439,配置清单!$H:$H,"PM",配置清单!$N:$N,"在岗",配置清单!$P:$P,"&lt;&gt;暂不胜任")</f>
        <v>1</v>
      </c>
      <c r="Z439" s="61">
        <f t="shared" si="318"/>
        <v>1</v>
      </c>
      <c r="AA439" s="62">
        <f>COUNTIFS(配置清单!$G:$G,G439,配置清单!$H:$H,"SE",配置清单!$N:$N,"在岗")+COUNTIFS(配置清单!$G:$G,G439,配置清单!$H:$H,"SA",配置清单!$N:$N,"在岗")</f>
        <v>0</v>
      </c>
      <c r="AB439" s="61" t="str">
        <f t="shared" si="319"/>
        <v>NA</v>
      </c>
      <c r="AC439" s="60">
        <f>COUNTIFS(配置清单!$G:$G,G439,配置清单!$H:$H,"SE",配置清单!$N:$N,"在岗",配置清单!$P:$P,"&lt;&gt;暂不胜任")+COUNTIFS(配置清单!$G:$G,G439,配置清单!$H:$H,"SA",配置清单!$N:$N,"在岗",配置清单!$P:$P,"&lt;&gt;暂不胜任")</f>
        <v>0</v>
      </c>
      <c r="AD439" s="61" t="str">
        <f t="shared" si="320"/>
        <v>NA</v>
      </c>
      <c r="AE439" s="60">
        <f>COUNTIFS(配置清单!$G:$G,G439,配置清单!H:H,"MDE",配置清单!N:N,"在岗")</f>
        <v>0</v>
      </c>
      <c r="AF439" s="61" t="str">
        <f t="shared" si="321"/>
        <v>NA</v>
      </c>
      <c r="AG439" s="60">
        <f>COUNTIFS(配置清单!$G:$G,G439,配置清单!$H:$H,"MDE",配置清单!$N:$N,"在岗",配置清单!$P:$P,"&lt;&gt;暂不胜任")</f>
        <v>0</v>
      </c>
      <c r="AH439" s="61" t="str">
        <f t="shared" si="322"/>
        <v>NA</v>
      </c>
      <c r="AI439" s="62">
        <f>COUNTIFS(配置清单!G:G,G439,配置清单!H:H,"TPM",配置清单!N:N,"在岗")+COUNTIFS(配置清单!G:G,G439,配置清单!H:H,"TC",配置清单!N:N,"在岗")</f>
        <v>0</v>
      </c>
      <c r="AJ439" s="61" t="str">
        <f t="shared" si="323"/>
        <v>NA</v>
      </c>
      <c r="AK439" s="60">
        <f>COUNTIFS(配置清单!G:G,G439,配置清单!H:H,"TPM",配置清单!N:N,"在岗",配置清单!P:P,"&lt;&gt;暂不胜任")+COUNTIFS(配置清单!G:G,G439,配置清单!H:H,"TC",配置清单!N:N,"在岗",配置清单!P:P,"&lt;&gt;暂不胜任")</f>
        <v>0</v>
      </c>
      <c r="AL439" s="61" t="str">
        <f t="shared" si="324"/>
        <v>NA</v>
      </c>
      <c r="AM439" s="60">
        <f>COUNTIFS(配置清单!G:G,G439,配置清单!H:H,"TSE",配置清单!N:N,"在岗")</f>
        <v>0</v>
      </c>
      <c r="AN439" s="61" t="str">
        <f t="shared" si="325"/>
        <v>NA</v>
      </c>
      <c r="AO439" s="60">
        <f>COUNTIFS(配置清单!G:G,G439,配置清单!H:H,"TSE",配置清单!N:N,"在岗",配置清单!P:P,"&lt;&gt;暂不胜任")</f>
        <v>0</v>
      </c>
      <c r="AP439" s="61" t="str">
        <f t="shared" si="326"/>
        <v>NA</v>
      </c>
      <c r="AQ439" s="60">
        <f>COUNTIFS(配置清单!$G:$G,G439,配置清单!H:H,"QA",配置清单!N:N,"在岗")</f>
        <v>1</v>
      </c>
      <c r="AR439" s="61">
        <f t="shared" si="327"/>
        <v>1</v>
      </c>
      <c r="AS439" s="60">
        <f>COUNTIFS(配置清单!$G:$G,G439,配置清单!$H:$H,"QA",配置清单!$N:$N,"在岗",配置清单!$P:$P,"&lt;&gt;暂不胜任")</f>
        <v>1</v>
      </c>
      <c r="AT439" s="61">
        <f t="shared" si="328"/>
        <v>1</v>
      </c>
      <c r="AU439" s="60">
        <f>COUNTIFS(配置清单!G:G,规划及评估!G439,配置清单!H:H,"BA",配置清单!N:N,"在岗")</f>
        <v>0</v>
      </c>
      <c r="AV439" s="61" t="str">
        <f t="shared" si="329"/>
        <v>NA</v>
      </c>
      <c r="AW439" s="60">
        <f>COUNTIFS(配置清单!G:G,G439,配置清单!H:H,"BA",配置清单!N:N,"在岗",配置清单!P:P,"&lt;&gt;暂不胜任")</f>
        <v>0</v>
      </c>
      <c r="AX439" s="61" t="str">
        <f t="shared" si="330"/>
        <v>NA</v>
      </c>
      <c r="AY439" s="60">
        <f>COUNTIFS(配置清单!G:G,规划及评估!G439,配置清单!H:H,"IA",配置清单!N:N,"在岗")</f>
        <v>0</v>
      </c>
      <c r="AZ439" s="61" t="str">
        <f t="shared" si="331"/>
        <v>NA</v>
      </c>
      <c r="BA439" s="60">
        <f>COUNTIFS(配置清单!G:G,G439,配置清单!H:H,"IA",配置清单!N:N,"在岗",配置清单!P:P,"&lt;&gt;暂不胜任")</f>
        <v>0</v>
      </c>
      <c r="BB439" s="61" t="str">
        <f t="shared" si="332"/>
        <v>NA</v>
      </c>
      <c r="BC439" s="60">
        <f>COUNTIFS(配置清单!G:G,规划及评估!G439,配置清单!H:H,"产品经理",配置清单!N:N,"在岗")</f>
        <v>0</v>
      </c>
      <c r="BD439" s="61" t="str">
        <f t="shared" si="333"/>
        <v>NA</v>
      </c>
      <c r="BE439" s="60">
        <f>COUNTIFS(配置清单!G:G,G439,配置清单!H:H,"产品经理",配置清单!N:N,"在岗",配置清单!P:P,"&lt;&gt;暂不胜任")</f>
        <v>0</v>
      </c>
      <c r="BF439" s="61" t="str">
        <f t="shared" si="334"/>
        <v>NA</v>
      </c>
      <c r="BG439" s="63">
        <f t="shared" si="335"/>
        <v>2</v>
      </c>
      <c r="BH439" s="64">
        <f t="shared" si="336"/>
        <v>2</v>
      </c>
      <c r="BI439" s="64">
        <f t="shared" si="337"/>
        <v>2</v>
      </c>
      <c r="BJ439" s="64">
        <f t="shared" si="338"/>
        <v>2</v>
      </c>
      <c r="BK439" s="65">
        <f t="shared" si="339"/>
        <v>1</v>
      </c>
      <c r="BL439" s="66">
        <f t="shared" si="340"/>
        <v>1</v>
      </c>
      <c r="BM439" s="92">
        <f t="shared" si="341"/>
        <v>1</v>
      </c>
      <c r="BN439" s="92">
        <f t="shared" si="342"/>
        <v>1</v>
      </c>
      <c r="BO439" s="92">
        <f t="shared" si="343"/>
        <v>0</v>
      </c>
      <c r="BP439" s="92">
        <f t="shared" si="344"/>
        <v>0</v>
      </c>
      <c r="BQ439" s="92">
        <f t="shared" si="345"/>
        <v>0</v>
      </c>
      <c r="BR439" s="92">
        <f t="shared" si="346"/>
        <v>0</v>
      </c>
      <c r="BS439" s="92">
        <f t="shared" si="347"/>
        <v>0</v>
      </c>
      <c r="BT439" s="92">
        <f t="shared" si="348"/>
        <v>0</v>
      </c>
      <c r="BU439" s="92">
        <f t="shared" si="349"/>
        <v>0</v>
      </c>
      <c r="BV439" s="92">
        <f t="shared" si="350"/>
        <v>0</v>
      </c>
      <c r="BW439" s="92">
        <f t="shared" si="351"/>
        <v>1</v>
      </c>
      <c r="BX439" s="92">
        <f t="shared" si="352"/>
        <v>1</v>
      </c>
      <c r="BY439" s="92">
        <f t="shared" si="353"/>
        <v>0</v>
      </c>
      <c r="BZ439" s="92">
        <f t="shared" si="354"/>
        <v>0</v>
      </c>
      <c r="CA439" s="92">
        <f t="shared" si="355"/>
        <v>0</v>
      </c>
      <c r="CB439" s="92">
        <f t="shared" si="356"/>
        <v>0</v>
      </c>
      <c r="CC439" s="92">
        <f t="shared" si="357"/>
        <v>0</v>
      </c>
      <c r="CD439" s="92">
        <f t="shared" si="358"/>
        <v>0</v>
      </c>
    </row>
    <row r="440" spans="1:82" hidden="1">
      <c r="A440" s="34">
        <v>42</v>
      </c>
      <c r="B440" s="34" t="s">
        <v>5148</v>
      </c>
      <c r="C440" s="34" t="s">
        <v>5150</v>
      </c>
      <c r="D440" s="34" t="s">
        <v>204</v>
      </c>
      <c r="E440" s="34" t="s">
        <v>5149</v>
      </c>
      <c r="F440" s="34" t="s">
        <v>5393</v>
      </c>
      <c r="G440" s="34" t="s">
        <v>5394</v>
      </c>
      <c r="H440" s="34" t="s">
        <v>7</v>
      </c>
      <c r="I440" s="34" t="s">
        <v>7</v>
      </c>
      <c r="J440" s="34" t="s">
        <v>195</v>
      </c>
      <c r="K440" s="34" t="s">
        <v>195</v>
      </c>
      <c r="L440" s="34" t="s">
        <v>2866</v>
      </c>
      <c r="N440" s="34">
        <v>1</v>
      </c>
      <c r="O440" s="34">
        <v>0</v>
      </c>
      <c r="P440" s="34">
        <v>1</v>
      </c>
      <c r="Q440" s="34">
        <v>0</v>
      </c>
      <c r="R440" s="34">
        <v>1</v>
      </c>
      <c r="S440" s="34">
        <v>1</v>
      </c>
      <c r="T440" s="34">
        <v>0</v>
      </c>
      <c r="U440" s="77">
        <v>0</v>
      </c>
      <c r="V440" s="34">
        <v>0</v>
      </c>
      <c r="W440" s="60">
        <f>COUNTIFS(配置清单!G:G,G440,配置清单!$H:$H,"PM",配置清单!$N:$N,"在岗")</f>
        <v>1</v>
      </c>
      <c r="X440" s="61">
        <f t="shared" si="317"/>
        <v>1</v>
      </c>
      <c r="Y440" s="60">
        <f>COUNTIFS(配置清单!$G:$G,G440,配置清单!$H:$H,"PM",配置清单!$N:$N,"在岗",配置清单!$P:$P,"&lt;&gt;暂不胜任")</f>
        <v>1</v>
      </c>
      <c r="Z440" s="61">
        <f t="shared" si="318"/>
        <v>1</v>
      </c>
      <c r="AA440" s="62">
        <f>COUNTIFS(配置清单!$G:$G,G440,配置清单!$H:$H,"SE",配置清单!$N:$N,"在岗")+COUNTIFS(配置清单!$G:$G,G440,配置清单!$H:$H,"SA",配置清单!$N:$N,"在岗")</f>
        <v>0</v>
      </c>
      <c r="AB440" s="61" t="str">
        <f t="shared" si="319"/>
        <v>NA</v>
      </c>
      <c r="AC440" s="60">
        <f>COUNTIFS(配置清单!$G:$G,G440,配置清单!$H:$H,"SE",配置清单!$N:$N,"在岗",配置清单!$P:$P,"&lt;&gt;暂不胜任")+COUNTIFS(配置清单!$G:$G,G440,配置清单!$H:$H,"SA",配置清单!$N:$N,"在岗",配置清单!$P:$P,"&lt;&gt;暂不胜任")</f>
        <v>0</v>
      </c>
      <c r="AD440" s="61" t="str">
        <f t="shared" si="320"/>
        <v>NA</v>
      </c>
      <c r="AE440" s="60">
        <f>COUNTIFS(配置清单!$G:$G,G440,配置清单!H:H,"MDE",配置清单!N:N,"在岗")</f>
        <v>2</v>
      </c>
      <c r="AF440" s="61">
        <f t="shared" si="321"/>
        <v>1</v>
      </c>
      <c r="AG440" s="60">
        <f>COUNTIFS(配置清单!$G:$G,G440,配置清单!$H:$H,"MDE",配置清单!$N:$N,"在岗",配置清单!$P:$P,"&lt;&gt;暂不胜任")</f>
        <v>2</v>
      </c>
      <c r="AH440" s="61">
        <f t="shared" si="322"/>
        <v>1</v>
      </c>
      <c r="AI440" s="62">
        <f>COUNTIFS(配置清单!G:G,G440,配置清单!H:H,"TPM",配置清单!N:N,"在岗")+COUNTIFS(配置清单!G:G,G440,配置清单!H:H,"TC",配置清单!N:N,"在岗")</f>
        <v>0</v>
      </c>
      <c r="AJ440" s="61" t="str">
        <f t="shared" si="323"/>
        <v>NA</v>
      </c>
      <c r="AK440" s="60">
        <f>COUNTIFS(配置清单!G:G,G440,配置清单!H:H,"TPM",配置清单!N:N,"在岗",配置清单!P:P,"&lt;&gt;暂不胜任")+COUNTIFS(配置清单!G:G,G440,配置清单!H:H,"TC",配置清单!N:N,"在岗",配置清单!P:P,"&lt;&gt;暂不胜任")</f>
        <v>0</v>
      </c>
      <c r="AL440" s="61" t="str">
        <f t="shared" si="324"/>
        <v>NA</v>
      </c>
      <c r="AM440" s="60">
        <f>COUNTIFS(配置清单!G:G,G440,配置清单!H:H,"TSE",配置清单!N:N,"在岗")</f>
        <v>1</v>
      </c>
      <c r="AN440" s="61">
        <f t="shared" si="325"/>
        <v>1</v>
      </c>
      <c r="AO440" s="60">
        <f>COUNTIFS(配置清单!G:G,G440,配置清单!H:H,"TSE",配置清单!N:N,"在岗",配置清单!P:P,"&lt;&gt;暂不胜任")</f>
        <v>1</v>
      </c>
      <c r="AP440" s="61">
        <f t="shared" si="326"/>
        <v>1</v>
      </c>
      <c r="AQ440" s="60">
        <f>COUNTIFS(配置清单!$G:$G,G440,配置清单!H:H,"QA",配置清单!N:N,"在岗")</f>
        <v>1</v>
      </c>
      <c r="AR440" s="61">
        <f t="shared" si="327"/>
        <v>1</v>
      </c>
      <c r="AS440" s="60">
        <f>COUNTIFS(配置清单!$G:$G,G440,配置清单!$H:$H,"QA",配置清单!$N:$N,"在岗",配置清单!$P:$P,"&lt;&gt;暂不胜任")</f>
        <v>1</v>
      </c>
      <c r="AT440" s="61">
        <f t="shared" si="328"/>
        <v>1</v>
      </c>
      <c r="AU440" s="60">
        <f>COUNTIFS(配置清单!G:G,规划及评估!G440,配置清单!H:H,"BA",配置清单!N:N,"在岗")</f>
        <v>0</v>
      </c>
      <c r="AV440" s="61" t="str">
        <f t="shared" si="329"/>
        <v>NA</v>
      </c>
      <c r="AW440" s="60">
        <f>COUNTIFS(配置清单!G:G,G440,配置清单!H:H,"BA",配置清单!N:N,"在岗",配置清单!P:P,"&lt;&gt;暂不胜任")</f>
        <v>0</v>
      </c>
      <c r="AX440" s="61" t="str">
        <f t="shared" si="330"/>
        <v>NA</v>
      </c>
      <c r="AY440" s="60">
        <f>COUNTIFS(配置清单!G:G,规划及评估!G440,配置清单!H:H,"IA",配置清单!N:N,"在岗")</f>
        <v>0</v>
      </c>
      <c r="AZ440" s="61" t="str">
        <f t="shared" si="331"/>
        <v>NA</v>
      </c>
      <c r="BA440" s="60">
        <f>COUNTIFS(配置清单!G:G,G440,配置清单!H:H,"IA",配置清单!N:N,"在岗",配置清单!P:P,"&lt;&gt;暂不胜任")</f>
        <v>0</v>
      </c>
      <c r="BB440" s="61" t="str">
        <f t="shared" si="332"/>
        <v>NA</v>
      </c>
      <c r="BC440" s="60">
        <f>COUNTIFS(配置清单!G:G,规划及评估!G440,配置清单!H:H,"产品经理",配置清单!N:N,"在岗")</f>
        <v>0</v>
      </c>
      <c r="BD440" s="61" t="str">
        <f t="shared" si="333"/>
        <v>NA</v>
      </c>
      <c r="BE440" s="60">
        <f>COUNTIFS(配置清单!G:G,G440,配置清单!H:H,"产品经理",配置清单!N:N,"在岗",配置清单!P:P,"&lt;&gt;暂不胜任")</f>
        <v>0</v>
      </c>
      <c r="BF440" s="61" t="str">
        <f t="shared" si="334"/>
        <v>NA</v>
      </c>
      <c r="BG440" s="63">
        <f t="shared" si="335"/>
        <v>4</v>
      </c>
      <c r="BH440" s="64">
        <f t="shared" si="336"/>
        <v>5</v>
      </c>
      <c r="BI440" s="64">
        <f t="shared" si="337"/>
        <v>4</v>
      </c>
      <c r="BJ440" s="64">
        <f t="shared" si="338"/>
        <v>4</v>
      </c>
      <c r="BK440" s="65">
        <f t="shared" si="339"/>
        <v>1</v>
      </c>
      <c r="BL440" s="66">
        <f t="shared" si="340"/>
        <v>1</v>
      </c>
      <c r="BM440" s="92">
        <f t="shared" si="341"/>
        <v>1</v>
      </c>
      <c r="BN440" s="92">
        <f t="shared" si="342"/>
        <v>1</v>
      </c>
      <c r="BO440" s="92">
        <f t="shared" si="343"/>
        <v>0</v>
      </c>
      <c r="BP440" s="92">
        <f t="shared" si="344"/>
        <v>0</v>
      </c>
      <c r="BQ440" s="92">
        <f t="shared" si="345"/>
        <v>1</v>
      </c>
      <c r="BR440" s="92">
        <f t="shared" si="346"/>
        <v>1</v>
      </c>
      <c r="BS440" s="92">
        <f t="shared" si="347"/>
        <v>0</v>
      </c>
      <c r="BT440" s="92">
        <f t="shared" si="348"/>
        <v>0</v>
      </c>
      <c r="BU440" s="92">
        <f t="shared" si="349"/>
        <v>1</v>
      </c>
      <c r="BV440" s="92">
        <f t="shared" si="350"/>
        <v>1</v>
      </c>
      <c r="BW440" s="92">
        <f t="shared" si="351"/>
        <v>1</v>
      </c>
      <c r="BX440" s="92">
        <f t="shared" si="352"/>
        <v>1</v>
      </c>
      <c r="BY440" s="92">
        <f t="shared" si="353"/>
        <v>0</v>
      </c>
      <c r="BZ440" s="92">
        <f t="shared" si="354"/>
        <v>0</v>
      </c>
      <c r="CA440" s="92">
        <f t="shared" si="355"/>
        <v>0</v>
      </c>
      <c r="CB440" s="92">
        <f t="shared" si="356"/>
        <v>0</v>
      </c>
      <c r="CC440" s="92">
        <f t="shared" si="357"/>
        <v>0</v>
      </c>
      <c r="CD440" s="92">
        <f t="shared" si="358"/>
        <v>0</v>
      </c>
    </row>
    <row r="441" spans="1:82" hidden="1">
      <c r="A441" s="34">
        <v>43</v>
      </c>
      <c r="B441" s="34" t="s">
        <v>5148</v>
      </c>
      <c r="C441" s="34" t="s">
        <v>5150</v>
      </c>
      <c r="D441" s="34" t="s">
        <v>204</v>
      </c>
      <c r="E441" s="34" t="s">
        <v>5149</v>
      </c>
      <c r="F441" s="34" t="s">
        <v>5393</v>
      </c>
      <c r="G441" s="34" t="s">
        <v>5394</v>
      </c>
      <c r="H441" s="34" t="s">
        <v>7</v>
      </c>
      <c r="I441" s="34" t="s">
        <v>7</v>
      </c>
      <c r="J441" s="34" t="s">
        <v>34</v>
      </c>
      <c r="K441" s="34" t="s">
        <v>34</v>
      </c>
      <c r="L441" s="34" t="s">
        <v>2866</v>
      </c>
      <c r="N441" s="34">
        <v>1</v>
      </c>
      <c r="O441" s="34">
        <v>0</v>
      </c>
      <c r="P441" s="34">
        <v>1</v>
      </c>
      <c r="Q441" s="34">
        <v>0</v>
      </c>
      <c r="R441" s="34">
        <v>1</v>
      </c>
      <c r="S441" s="34">
        <v>1</v>
      </c>
      <c r="T441" s="34">
        <v>0</v>
      </c>
      <c r="U441" s="77">
        <v>0</v>
      </c>
      <c r="V441" s="34">
        <v>0</v>
      </c>
      <c r="W441" s="60">
        <f>COUNTIFS(配置清单!G:G,G441,配置清单!$H:$H,"PM",配置清单!$N:$N,"在岗")</f>
        <v>1</v>
      </c>
      <c r="X441" s="61">
        <f t="shared" si="317"/>
        <v>1</v>
      </c>
      <c r="Y441" s="60">
        <f>COUNTIFS(配置清单!$G:$G,G441,配置清单!$H:$H,"PM",配置清单!$N:$N,"在岗",配置清单!$P:$P,"&lt;&gt;暂不胜任")</f>
        <v>1</v>
      </c>
      <c r="Z441" s="61">
        <f t="shared" si="318"/>
        <v>1</v>
      </c>
      <c r="AA441" s="62">
        <f>COUNTIFS(配置清单!$G:$G,G441,配置清单!$H:$H,"SE",配置清单!$N:$N,"在岗")+COUNTIFS(配置清单!$G:$G,G441,配置清单!$H:$H,"SA",配置清单!$N:$N,"在岗")</f>
        <v>0</v>
      </c>
      <c r="AB441" s="61" t="str">
        <f t="shared" si="319"/>
        <v>NA</v>
      </c>
      <c r="AC441" s="60">
        <f>COUNTIFS(配置清单!$G:$G,G441,配置清单!$H:$H,"SE",配置清单!$N:$N,"在岗",配置清单!$P:$P,"&lt;&gt;暂不胜任")+COUNTIFS(配置清单!$G:$G,G441,配置清单!$H:$H,"SA",配置清单!$N:$N,"在岗",配置清单!$P:$P,"&lt;&gt;暂不胜任")</f>
        <v>0</v>
      </c>
      <c r="AD441" s="61" t="str">
        <f t="shared" si="320"/>
        <v>NA</v>
      </c>
      <c r="AE441" s="60">
        <f>COUNTIFS(配置清单!$G:$G,G441,配置清单!H:H,"MDE",配置清单!N:N,"在岗")</f>
        <v>2</v>
      </c>
      <c r="AF441" s="61">
        <f t="shared" si="321"/>
        <v>1</v>
      </c>
      <c r="AG441" s="60">
        <f>COUNTIFS(配置清单!$G:$G,G441,配置清单!$H:$H,"MDE",配置清单!$N:$N,"在岗",配置清单!$P:$P,"&lt;&gt;暂不胜任")</f>
        <v>2</v>
      </c>
      <c r="AH441" s="61">
        <f t="shared" si="322"/>
        <v>1</v>
      </c>
      <c r="AI441" s="62">
        <f>COUNTIFS(配置清单!G:G,G441,配置清单!H:H,"TPM",配置清单!N:N,"在岗")+COUNTIFS(配置清单!G:G,G441,配置清单!H:H,"TC",配置清单!N:N,"在岗")</f>
        <v>0</v>
      </c>
      <c r="AJ441" s="61" t="str">
        <f t="shared" si="323"/>
        <v>NA</v>
      </c>
      <c r="AK441" s="60">
        <f>COUNTIFS(配置清单!G:G,G441,配置清单!H:H,"TPM",配置清单!N:N,"在岗",配置清单!P:P,"&lt;&gt;暂不胜任")+COUNTIFS(配置清单!G:G,G441,配置清单!H:H,"TC",配置清单!N:N,"在岗",配置清单!P:P,"&lt;&gt;暂不胜任")</f>
        <v>0</v>
      </c>
      <c r="AL441" s="61" t="str">
        <f t="shared" si="324"/>
        <v>NA</v>
      </c>
      <c r="AM441" s="60">
        <f>COUNTIFS(配置清单!G:G,G441,配置清单!H:H,"TSE",配置清单!N:N,"在岗")</f>
        <v>1</v>
      </c>
      <c r="AN441" s="61">
        <f t="shared" si="325"/>
        <v>1</v>
      </c>
      <c r="AO441" s="60">
        <f>COUNTIFS(配置清单!G:G,G441,配置清单!H:H,"TSE",配置清单!N:N,"在岗",配置清单!P:P,"&lt;&gt;暂不胜任")</f>
        <v>1</v>
      </c>
      <c r="AP441" s="61">
        <f t="shared" si="326"/>
        <v>1</v>
      </c>
      <c r="AQ441" s="60">
        <f>COUNTIFS(配置清单!$G:$G,G441,配置清单!H:H,"QA",配置清单!N:N,"在岗")</f>
        <v>1</v>
      </c>
      <c r="AR441" s="61">
        <f t="shared" si="327"/>
        <v>1</v>
      </c>
      <c r="AS441" s="60">
        <f>COUNTIFS(配置清单!$G:$G,G441,配置清单!$H:$H,"QA",配置清单!$N:$N,"在岗",配置清单!$P:$P,"&lt;&gt;暂不胜任")</f>
        <v>1</v>
      </c>
      <c r="AT441" s="61">
        <f t="shared" si="328"/>
        <v>1</v>
      </c>
      <c r="AU441" s="60">
        <f>COUNTIFS(配置清单!G:G,规划及评估!G441,配置清单!H:H,"BA",配置清单!N:N,"在岗")</f>
        <v>0</v>
      </c>
      <c r="AV441" s="61" t="str">
        <f t="shared" si="329"/>
        <v>NA</v>
      </c>
      <c r="AW441" s="60">
        <f>COUNTIFS(配置清单!G:G,G441,配置清单!H:H,"BA",配置清单!N:N,"在岗",配置清单!P:P,"&lt;&gt;暂不胜任")</f>
        <v>0</v>
      </c>
      <c r="AX441" s="61" t="str">
        <f t="shared" si="330"/>
        <v>NA</v>
      </c>
      <c r="AY441" s="60">
        <f>COUNTIFS(配置清单!G:G,规划及评估!G441,配置清单!H:H,"IA",配置清单!N:N,"在岗")</f>
        <v>0</v>
      </c>
      <c r="AZ441" s="61" t="str">
        <f t="shared" si="331"/>
        <v>NA</v>
      </c>
      <c r="BA441" s="60">
        <f>COUNTIFS(配置清单!G:G,G441,配置清单!H:H,"IA",配置清单!N:N,"在岗",配置清单!P:P,"&lt;&gt;暂不胜任")</f>
        <v>0</v>
      </c>
      <c r="BB441" s="61" t="str">
        <f t="shared" si="332"/>
        <v>NA</v>
      </c>
      <c r="BC441" s="60">
        <f>COUNTIFS(配置清单!G:G,规划及评估!G441,配置清单!H:H,"产品经理",配置清单!N:N,"在岗")</f>
        <v>0</v>
      </c>
      <c r="BD441" s="61" t="str">
        <f t="shared" si="333"/>
        <v>NA</v>
      </c>
      <c r="BE441" s="60">
        <f>COUNTIFS(配置清单!G:G,G441,配置清单!H:H,"产品经理",配置清单!N:N,"在岗",配置清单!P:P,"&lt;&gt;暂不胜任")</f>
        <v>0</v>
      </c>
      <c r="BF441" s="61" t="str">
        <f t="shared" si="334"/>
        <v>NA</v>
      </c>
      <c r="BG441" s="63">
        <f t="shared" si="335"/>
        <v>4</v>
      </c>
      <c r="BH441" s="64">
        <f t="shared" si="336"/>
        <v>5</v>
      </c>
      <c r="BI441" s="64">
        <f t="shared" si="337"/>
        <v>4</v>
      </c>
      <c r="BJ441" s="64">
        <f t="shared" si="338"/>
        <v>4</v>
      </c>
      <c r="BK441" s="65">
        <f t="shared" si="339"/>
        <v>1</v>
      </c>
      <c r="BL441" s="66">
        <f t="shared" si="340"/>
        <v>1</v>
      </c>
      <c r="BM441" s="92">
        <f t="shared" si="341"/>
        <v>1</v>
      </c>
      <c r="BN441" s="92">
        <f t="shared" si="342"/>
        <v>1</v>
      </c>
      <c r="BO441" s="92">
        <f t="shared" si="343"/>
        <v>0</v>
      </c>
      <c r="BP441" s="92">
        <f t="shared" si="344"/>
        <v>0</v>
      </c>
      <c r="BQ441" s="92">
        <f t="shared" si="345"/>
        <v>1</v>
      </c>
      <c r="BR441" s="92">
        <f t="shared" si="346"/>
        <v>1</v>
      </c>
      <c r="BS441" s="92">
        <f t="shared" si="347"/>
        <v>0</v>
      </c>
      <c r="BT441" s="92">
        <f t="shared" si="348"/>
        <v>0</v>
      </c>
      <c r="BU441" s="92">
        <f t="shared" si="349"/>
        <v>1</v>
      </c>
      <c r="BV441" s="92">
        <f t="shared" si="350"/>
        <v>1</v>
      </c>
      <c r="BW441" s="92">
        <f t="shared" si="351"/>
        <v>1</v>
      </c>
      <c r="BX441" s="92">
        <f t="shared" si="352"/>
        <v>1</v>
      </c>
      <c r="BY441" s="92">
        <f t="shared" si="353"/>
        <v>0</v>
      </c>
      <c r="BZ441" s="92">
        <f t="shared" si="354"/>
        <v>0</v>
      </c>
      <c r="CA441" s="92">
        <f t="shared" si="355"/>
        <v>0</v>
      </c>
      <c r="CB441" s="92">
        <f t="shared" si="356"/>
        <v>0</v>
      </c>
      <c r="CC441" s="92">
        <f t="shared" si="357"/>
        <v>0</v>
      </c>
      <c r="CD441" s="92">
        <f t="shared" si="358"/>
        <v>0</v>
      </c>
    </row>
    <row r="442" spans="1:82" hidden="1">
      <c r="A442" s="34">
        <v>44</v>
      </c>
      <c r="B442" s="34" t="s">
        <v>5148</v>
      </c>
      <c r="C442" s="34" t="s">
        <v>5150</v>
      </c>
      <c r="D442" s="34" t="s">
        <v>204</v>
      </c>
      <c r="E442" s="34" t="s">
        <v>5149</v>
      </c>
      <c r="F442" s="34" t="s">
        <v>5405</v>
      </c>
      <c r="G442" s="34" t="s">
        <v>5406</v>
      </c>
      <c r="H442" s="34" t="s">
        <v>7</v>
      </c>
      <c r="I442" s="34" t="s">
        <v>7</v>
      </c>
      <c r="J442" s="34" t="s">
        <v>195</v>
      </c>
      <c r="K442" s="34" t="s">
        <v>195</v>
      </c>
      <c r="L442" s="34" t="s">
        <v>5953</v>
      </c>
      <c r="M442" s="34" t="s">
        <v>5304</v>
      </c>
      <c r="N442" s="34">
        <v>1</v>
      </c>
      <c r="O442" s="34">
        <v>0</v>
      </c>
      <c r="P442" s="34">
        <v>0</v>
      </c>
      <c r="Q442" s="34">
        <v>1</v>
      </c>
      <c r="R442" s="34">
        <v>1</v>
      </c>
      <c r="S442" s="34">
        <v>1</v>
      </c>
      <c r="T442" s="34">
        <v>0</v>
      </c>
      <c r="U442" s="77">
        <v>0</v>
      </c>
      <c r="V442" s="34">
        <v>0</v>
      </c>
      <c r="W442" s="60">
        <f>COUNTIFS(配置清单!G:G,G442,配置清单!$H:$H,"PM",配置清单!$N:$N,"在岗")</f>
        <v>1</v>
      </c>
      <c r="X442" s="61">
        <f t="shared" si="317"/>
        <v>1</v>
      </c>
      <c r="Y442" s="60">
        <f>COUNTIFS(配置清单!$G:$G,G442,配置清单!$H:$H,"PM",配置清单!$N:$N,"在岗",配置清单!$P:$P,"&lt;&gt;暂不胜任")</f>
        <v>1</v>
      </c>
      <c r="Z442" s="61">
        <f t="shared" si="318"/>
        <v>1</v>
      </c>
      <c r="AA442" s="62">
        <f>COUNTIFS(配置清单!$G:$G,G442,配置清单!$H:$H,"SE",配置清单!$N:$N,"在岗")+COUNTIFS(配置清单!$G:$G,G442,配置清单!$H:$H,"SA",配置清单!$N:$N,"在岗")</f>
        <v>0</v>
      </c>
      <c r="AB442" s="61" t="str">
        <f t="shared" si="319"/>
        <v>NA</v>
      </c>
      <c r="AC442" s="60">
        <f>COUNTIFS(配置清单!$G:$G,G442,配置清单!$H:$H,"SE",配置清单!$N:$N,"在岗",配置清单!$P:$P,"&lt;&gt;暂不胜任")+COUNTIFS(配置清单!$G:$G,G442,配置清单!$H:$H,"SA",配置清单!$N:$N,"在岗",配置清单!$P:$P,"&lt;&gt;暂不胜任")</f>
        <v>0</v>
      </c>
      <c r="AD442" s="61" t="str">
        <f t="shared" si="320"/>
        <v>NA</v>
      </c>
      <c r="AE442" s="60">
        <f>COUNTIFS(配置清单!$G:$G,G442,配置清单!H:H,"MDE",配置清单!N:N,"在岗")</f>
        <v>0</v>
      </c>
      <c r="AF442" s="61" t="str">
        <f t="shared" si="321"/>
        <v>NA</v>
      </c>
      <c r="AG442" s="60">
        <f>COUNTIFS(配置清单!$G:$G,G442,配置清单!$H:$H,"MDE",配置清单!$N:$N,"在岗",配置清单!$P:$P,"&lt;&gt;暂不胜任")</f>
        <v>0</v>
      </c>
      <c r="AH442" s="61" t="str">
        <f t="shared" si="322"/>
        <v>NA</v>
      </c>
      <c r="AI442" s="62">
        <f>COUNTIFS(配置清单!G:G,G442,配置清单!H:H,"TPM",配置清单!N:N,"在岗")+COUNTIFS(配置清单!G:G,G442,配置清单!H:H,"TC",配置清单!N:N,"在岗")</f>
        <v>0</v>
      </c>
      <c r="AJ442" s="61">
        <f t="shared" si="323"/>
        <v>0</v>
      </c>
      <c r="AK442" s="60">
        <f>COUNTIFS(配置清单!G:G,G442,配置清单!H:H,"TPM",配置清单!N:N,"在岗",配置清单!P:P,"&lt;&gt;暂不胜任")+COUNTIFS(配置清单!G:G,G442,配置清单!H:H,"TC",配置清单!N:N,"在岗",配置清单!P:P,"&lt;&gt;暂不胜任")</f>
        <v>0</v>
      </c>
      <c r="AL442" s="61">
        <f t="shared" si="324"/>
        <v>0</v>
      </c>
      <c r="AM442" s="60">
        <f>COUNTIFS(配置清单!G:G,G442,配置清单!H:H,"TSE",配置清单!N:N,"在岗")</f>
        <v>1</v>
      </c>
      <c r="AN442" s="61">
        <f t="shared" si="325"/>
        <v>1</v>
      </c>
      <c r="AO442" s="60">
        <f>COUNTIFS(配置清单!G:G,G442,配置清单!H:H,"TSE",配置清单!N:N,"在岗",配置清单!P:P,"&lt;&gt;暂不胜任")</f>
        <v>1</v>
      </c>
      <c r="AP442" s="61">
        <f t="shared" si="326"/>
        <v>1</v>
      </c>
      <c r="AQ442" s="60">
        <f>COUNTIFS(配置清单!$G:$G,G442,配置清单!H:H,"QA",配置清单!N:N,"在岗")</f>
        <v>1</v>
      </c>
      <c r="AR442" s="61">
        <f t="shared" si="327"/>
        <v>1</v>
      </c>
      <c r="AS442" s="60">
        <f>COUNTIFS(配置清单!$G:$G,G442,配置清单!$H:$H,"QA",配置清单!$N:$N,"在岗",配置清单!$P:$P,"&lt;&gt;暂不胜任")</f>
        <v>1</v>
      </c>
      <c r="AT442" s="61">
        <f t="shared" si="328"/>
        <v>1</v>
      </c>
      <c r="AU442" s="60">
        <f>COUNTIFS(配置清单!G:G,规划及评估!G442,配置清单!H:H,"BA",配置清单!N:N,"在岗")</f>
        <v>0</v>
      </c>
      <c r="AV442" s="61" t="str">
        <f t="shared" si="329"/>
        <v>NA</v>
      </c>
      <c r="AW442" s="60">
        <f>COUNTIFS(配置清单!G:G,G442,配置清单!H:H,"BA",配置清单!N:N,"在岗",配置清单!P:P,"&lt;&gt;暂不胜任")</f>
        <v>0</v>
      </c>
      <c r="AX442" s="61" t="str">
        <f t="shared" si="330"/>
        <v>NA</v>
      </c>
      <c r="AY442" s="60">
        <f>COUNTIFS(配置清单!G:G,规划及评估!G442,配置清单!H:H,"IA",配置清单!N:N,"在岗")</f>
        <v>0</v>
      </c>
      <c r="AZ442" s="61" t="str">
        <f t="shared" si="331"/>
        <v>NA</v>
      </c>
      <c r="BA442" s="60">
        <f>COUNTIFS(配置清单!G:G,G442,配置清单!H:H,"IA",配置清单!N:N,"在岗",配置清单!P:P,"&lt;&gt;暂不胜任")</f>
        <v>0</v>
      </c>
      <c r="BB442" s="61" t="str">
        <f t="shared" si="332"/>
        <v>NA</v>
      </c>
      <c r="BC442" s="60">
        <f>COUNTIFS(配置清单!G:G,规划及评估!G442,配置清单!H:H,"产品经理",配置清单!N:N,"在岗")</f>
        <v>0</v>
      </c>
      <c r="BD442" s="61" t="str">
        <f t="shared" si="333"/>
        <v>NA</v>
      </c>
      <c r="BE442" s="60">
        <f>COUNTIFS(配置清单!G:G,G442,配置清单!H:H,"产品经理",配置清单!N:N,"在岗",配置清单!P:P,"&lt;&gt;暂不胜任")</f>
        <v>0</v>
      </c>
      <c r="BF442" s="61" t="str">
        <f t="shared" si="334"/>
        <v>NA</v>
      </c>
      <c r="BG442" s="63">
        <f t="shared" si="335"/>
        <v>4</v>
      </c>
      <c r="BH442" s="64">
        <f t="shared" si="336"/>
        <v>3</v>
      </c>
      <c r="BI442" s="64">
        <f t="shared" si="337"/>
        <v>3</v>
      </c>
      <c r="BJ442" s="64">
        <f t="shared" si="338"/>
        <v>3</v>
      </c>
      <c r="BK442" s="65">
        <f t="shared" si="339"/>
        <v>0.75</v>
      </c>
      <c r="BL442" s="66">
        <f t="shared" si="340"/>
        <v>1</v>
      </c>
      <c r="BM442" s="92">
        <f t="shared" si="341"/>
        <v>1</v>
      </c>
      <c r="BN442" s="92">
        <f t="shared" si="342"/>
        <v>1</v>
      </c>
      <c r="BO442" s="92">
        <f t="shared" si="343"/>
        <v>0</v>
      </c>
      <c r="BP442" s="92">
        <f t="shared" si="344"/>
        <v>0</v>
      </c>
      <c r="BQ442" s="92">
        <f t="shared" si="345"/>
        <v>0</v>
      </c>
      <c r="BR442" s="92">
        <f t="shared" si="346"/>
        <v>0</v>
      </c>
      <c r="BS442" s="92">
        <f t="shared" si="347"/>
        <v>0</v>
      </c>
      <c r="BT442" s="92">
        <f t="shared" si="348"/>
        <v>0</v>
      </c>
      <c r="BU442" s="92">
        <f t="shared" si="349"/>
        <v>1</v>
      </c>
      <c r="BV442" s="92">
        <f t="shared" si="350"/>
        <v>1</v>
      </c>
      <c r="BW442" s="92">
        <f t="shared" si="351"/>
        <v>1</v>
      </c>
      <c r="BX442" s="92">
        <f t="shared" si="352"/>
        <v>1</v>
      </c>
      <c r="BY442" s="92">
        <f t="shared" si="353"/>
        <v>0</v>
      </c>
      <c r="BZ442" s="92">
        <f t="shared" si="354"/>
        <v>0</v>
      </c>
      <c r="CA442" s="92">
        <f t="shared" si="355"/>
        <v>0</v>
      </c>
      <c r="CB442" s="92">
        <f t="shared" si="356"/>
        <v>0</v>
      </c>
      <c r="CC442" s="92">
        <f t="shared" si="357"/>
        <v>0</v>
      </c>
      <c r="CD442" s="92">
        <f t="shared" si="358"/>
        <v>0</v>
      </c>
    </row>
    <row r="443" spans="1:82" hidden="1">
      <c r="A443" s="34">
        <v>45</v>
      </c>
      <c r="B443" s="34" t="s">
        <v>5148</v>
      </c>
      <c r="C443" s="34" t="s">
        <v>5150</v>
      </c>
      <c r="D443" s="34" t="s">
        <v>2153</v>
      </c>
      <c r="E443" s="34" t="s">
        <v>5197</v>
      </c>
      <c r="F443" s="34" t="s">
        <v>5437</v>
      </c>
      <c r="G443" s="34" t="s">
        <v>5438</v>
      </c>
      <c r="H443" s="34" t="s">
        <v>7</v>
      </c>
      <c r="I443" s="34" t="s">
        <v>7</v>
      </c>
      <c r="J443" s="34" t="s">
        <v>34</v>
      </c>
      <c r="K443" s="34" t="s">
        <v>34</v>
      </c>
      <c r="L443" s="34" t="s">
        <v>5948</v>
      </c>
      <c r="M443" s="34" t="s">
        <v>5949</v>
      </c>
      <c r="N443" s="34">
        <v>1</v>
      </c>
      <c r="O443" s="34">
        <v>0</v>
      </c>
      <c r="P443" s="34">
        <v>0</v>
      </c>
      <c r="Q443" s="34">
        <v>1</v>
      </c>
      <c r="R443" s="34">
        <v>1</v>
      </c>
      <c r="S443" s="34">
        <v>1</v>
      </c>
      <c r="T443" s="34">
        <v>0</v>
      </c>
      <c r="U443" s="77">
        <v>0</v>
      </c>
      <c r="V443" s="34">
        <v>0</v>
      </c>
      <c r="W443" s="60">
        <f>COUNTIFS(配置清单!G:G,G443,配置清单!$H:$H,"PM",配置清单!$N:$N,"在岗")</f>
        <v>1</v>
      </c>
      <c r="X443" s="61">
        <f t="shared" si="317"/>
        <v>1</v>
      </c>
      <c r="Y443" s="60">
        <f>COUNTIFS(配置清单!$G:$G,G443,配置清单!$H:$H,"PM",配置清单!$N:$N,"在岗",配置清单!$P:$P,"&lt;&gt;暂不胜任")</f>
        <v>1</v>
      </c>
      <c r="Z443" s="61">
        <f t="shared" si="318"/>
        <v>1</v>
      </c>
      <c r="AA443" s="62">
        <f>COUNTIFS(配置清单!$G:$G,G443,配置清单!$H:$H,"SE",配置清单!$N:$N,"在岗")+COUNTIFS(配置清单!$G:$G,G443,配置清单!$H:$H,"SA",配置清单!$N:$N,"在岗")</f>
        <v>0</v>
      </c>
      <c r="AB443" s="61" t="str">
        <f t="shared" si="319"/>
        <v>NA</v>
      </c>
      <c r="AC443" s="60">
        <f>COUNTIFS(配置清单!$G:$G,G443,配置清单!$H:$H,"SE",配置清单!$N:$N,"在岗",配置清单!$P:$P,"&lt;&gt;暂不胜任")+COUNTIFS(配置清单!$G:$G,G443,配置清单!$H:$H,"SA",配置清单!$N:$N,"在岗",配置清单!$P:$P,"&lt;&gt;暂不胜任")</f>
        <v>0</v>
      </c>
      <c r="AD443" s="61" t="str">
        <f t="shared" si="320"/>
        <v>NA</v>
      </c>
      <c r="AE443" s="60">
        <f>COUNTIFS(配置清单!$G:$G,G443,配置清单!H:H,"MDE",配置清单!N:N,"在岗")</f>
        <v>0</v>
      </c>
      <c r="AF443" s="61" t="str">
        <f t="shared" si="321"/>
        <v>NA</v>
      </c>
      <c r="AG443" s="60">
        <f>COUNTIFS(配置清单!$G:$G,G443,配置清单!$H:$H,"MDE",配置清单!$N:$N,"在岗",配置清单!$P:$P,"&lt;&gt;暂不胜任")</f>
        <v>0</v>
      </c>
      <c r="AH443" s="61" t="str">
        <f t="shared" si="322"/>
        <v>NA</v>
      </c>
      <c r="AI443" s="62">
        <f>COUNTIFS(配置清单!G:G,G443,配置清单!H:H,"TPM",配置清单!N:N,"在岗")+COUNTIFS(配置清单!G:G,G443,配置清单!H:H,"TC",配置清单!N:N,"在岗")</f>
        <v>1</v>
      </c>
      <c r="AJ443" s="61">
        <f t="shared" si="323"/>
        <v>1</v>
      </c>
      <c r="AK443" s="60">
        <f>COUNTIFS(配置清单!G:G,G443,配置清单!H:H,"TPM",配置清单!N:N,"在岗",配置清单!P:P,"&lt;&gt;暂不胜任")+COUNTIFS(配置清单!G:G,G443,配置清单!H:H,"TC",配置清单!N:N,"在岗",配置清单!P:P,"&lt;&gt;暂不胜任")</f>
        <v>1</v>
      </c>
      <c r="AL443" s="61">
        <f t="shared" si="324"/>
        <v>1</v>
      </c>
      <c r="AM443" s="60">
        <f>COUNTIFS(配置清单!G:G,G443,配置清单!H:H,"TSE",配置清单!N:N,"在岗")</f>
        <v>4</v>
      </c>
      <c r="AN443" s="61">
        <f t="shared" si="325"/>
        <v>1</v>
      </c>
      <c r="AO443" s="60">
        <f>COUNTIFS(配置清单!G:G,G443,配置清单!H:H,"TSE",配置清单!N:N,"在岗",配置清单!P:P,"&lt;&gt;暂不胜任")</f>
        <v>4</v>
      </c>
      <c r="AP443" s="61">
        <f t="shared" si="326"/>
        <v>1</v>
      </c>
      <c r="AQ443" s="60">
        <f>COUNTIFS(配置清单!$G:$G,G443,配置清单!H:H,"QA",配置清单!N:N,"在岗")</f>
        <v>1</v>
      </c>
      <c r="AR443" s="61">
        <f t="shared" si="327"/>
        <v>1</v>
      </c>
      <c r="AS443" s="60">
        <f>COUNTIFS(配置清单!$G:$G,G443,配置清单!$H:$H,"QA",配置清单!$N:$N,"在岗",配置清单!$P:$P,"&lt;&gt;暂不胜任")</f>
        <v>1</v>
      </c>
      <c r="AT443" s="61">
        <f t="shared" si="328"/>
        <v>1</v>
      </c>
      <c r="AU443" s="60">
        <f>COUNTIFS(配置清单!G:G,规划及评估!G443,配置清单!H:H,"BA",配置清单!N:N,"在岗")</f>
        <v>0</v>
      </c>
      <c r="AV443" s="61" t="str">
        <f t="shared" si="329"/>
        <v>NA</v>
      </c>
      <c r="AW443" s="60">
        <f>COUNTIFS(配置清单!G:G,G443,配置清单!H:H,"BA",配置清单!N:N,"在岗",配置清单!P:P,"&lt;&gt;暂不胜任")</f>
        <v>0</v>
      </c>
      <c r="AX443" s="61" t="str">
        <f t="shared" si="330"/>
        <v>NA</v>
      </c>
      <c r="AY443" s="60">
        <f>COUNTIFS(配置清单!G:G,规划及评估!G443,配置清单!H:H,"IA",配置清单!N:N,"在岗")</f>
        <v>0</v>
      </c>
      <c r="AZ443" s="61" t="str">
        <f t="shared" si="331"/>
        <v>NA</v>
      </c>
      <c r="BA443" s="60">
        <f>COUNTIFS(配置清单!G:G,G443,配置清单!H:H,"IA",配置清单!N:N,"在岗",配置清单!P:P,"&lt;&gt;暂不胜任")</f>
        <v>0</v>
      </c>
      <c r="BB443" s="61" t="str">
        <f t="shared" si="332"/>
        <v>NA</v>
      </c>
      <c r="BC443" s="60">
        <f>COUNTIFS(配置清单!G:G,规划及评估!G443,配置清单!H:H,"产品经理",配置清单!N:N,"在岗")</f>
        <v>0</v>
      </c>
      <c r="BD443" s="61" t="str">
        <f t="shared" si="333"/>
        <v>NA</v>
      </c>
      <c r="BE443" s="60">
        <f>COUNTIFS(配置清单!G:G,G443,配置清单!H:H,"产品经理",配置清单!N:N,"在岗",配置清单!P:P,"&lt;&gt;暂不胜任")</f>
        <v>0</v>
      </c>
      <c r="BF443" s="61" t="str">
        <f t="shared" si="334"/>
        <v>NA</v>
      </c>
      <c r="BG443" s="63">
        <f t="shared" si="335"/>
        <v>4</v>
      </c>
      <c r="BH443" s="64">
        <f t="shared" si="336"/>
        <v>7</v>
      </c>
      <c r="BI443" s="64">
        <f t="shared" si="337"/>
        <v>4</v>
      </c>
      <c r="BJ443" s="64">
        <f t="shared" si="338"/>
        <v>4</v>
      </c>
      <c r="BK443" s="65">
        <f t="shared" si="339"/>
        <v>1</v>
      </c>
      <c r="BL443" s="66">
        <f t="shared" si="340"/>
        <v>1</v>
      </c>
      <c r="BM443" s="92">
        <f t="shared" si="341"/>
        <v>1</v>
      </c>
      <c r="BN443" s="92">
        <f t="shared" si="342"/>
        <v>1</v>
      </c>
      <c r="BO443" s="92">
        <f t="shared" si="343"/>
        <v>0</v>
      </c>
      <c r="BP443" s="92">
        <f t="shared" si="344"/>
        <v>0</v>
      </c>
      <c r="BQ443" s="92">
        <f t="shared" si="345"/>
        <v>0</v>
      </c>
      <c r="BR443" s="92">
        <f t="shared" si="346"/>
        <v>0</v>
      </c>
      <c r="BS443" s="92">
        <f t="shared" si="347"/>
        <v>1</v>
      </c>
      <c r="BT443" s="92">
        <f t="shared" si="348"/>
        <v>1</v>
      </c>
      <c r="BU443" s="92">
        <f t="shared" si="349"/>
        <v>1</v>
      </c>
      <c r="BV443" s="92">
        <f t="shared" si="350"/>
        <v>1</v>
      </c>
      <c r="BW443" s="92">
        <f t="shared" si="351"/>
        <v>1</v>
      </c>
      <c r="BX443" s="92">
        <f t="shared" si="352"/>
        <v>1</v>
      </c>
      <c r="BY443" s="92">
        <f t="shared" si="353"/>
        <v>0</v>
      </c>
      <c r="BZ443" s="92">
        <f t="shared" si="354"/>
        <v>0</v>
      </c>
      <c r="CA443" s="92">
        <f t="shared" si="355"/>
        <v>0</v>
      </c>
      <c r="CB443" s="92">
        <f t="shared" si="356"/>
        <v>0</v>
      </c>
      <c r="CC443" s="92">
        <f t="shared" si="357"/>
        <v>0</v>
      </c>
      <c r="CD443" s="92">
        <f t="shared" si="358"/>
        <v>0</v>
      </c>
    </row>
    <row r="444" spans="1:82" hidden="1">
      <c r="A444" s="34">
        <v>46</v>
      </c>
      <c r="B444" s="34" t="s">
        <v>5148</v>
      </c>
      <c r="C444" s="34" t="s">
        <v>5150</v>
      </c>
      <c r="D444" s="34" t="s">
        <v>2153</v>
      </c>
      <c r="E444" s="34" t="s">
        <v>5197</v>
      </c>
      <c r="F444" s="34" t="s">
        <v>5682</v>
      </c>
      <c r="G444" s="34" t="s">
        <v>5692</v>
      </c>
      <c r="H444" s="34" t="s">
        <v>4</v>
      </c>
      <c r="I444" s="34" t="s">
        <v>4</v>
      </c>
      <c r="J444" s="34" t="s">
        <v>195</v>
      </c>
      <c r="K444" s="34" t="s">
        <v>34</v>
      </c>
      <c r="L444" s="34" t="s">
        <v>5943</v>
      </c>
      <c r="M444" s="34" t="s">
        <v>2369</v>
      </c>
      <c r="N444" s="34">
        <v>1</v>
      </c>
      <c r="O444" s="34">
        <v>1</v>
      </c>
      <c r="P444" s="34">
        <v>0</v>
      </c>
      <c r="Q444" s="34">
        <v>0</v>
      </c>
      <c r="R444" s="34">
        <v>0</v>
      </c>
      <c r="S444" s="34">
        <v>1</v>
      </c>
      <c r="T444" s="34">
        <v>0</v>
      </c>
      <c r="U444" s="77">
        <v>0</v>
      </c>
      <c r="V444" s="34">
        <v>0</v>
      </c>
      <c r="W444" s="60">
        <f>COUNTIFS(配置清单!G:G,G444,配置清单!$H:$H,"PM",配置清单!$N:$N,"在岗")</f>
        <v>1</v>
      </c>
      <c r="X444" s="61">
        <f t="shared" si="317"/>
        <v>1</v>
      </c>
      <c r="Y444" s="60">
        <f>COUNTIFS(配置清单!$G:$G,G444,配置清单!$H:$H,"PM",配置清单!$N:$N,"在岗",配置清单!$P:$P,"&lt;&gt;暂不胜任")</f>
        <v>1</v>
      </c>
      <c r="Z444" s="61">
        <f t="shared" si="318"/>
        <v>1</v>
      </c>
      <c r="AA444" s="62">
        <f>COUNTIFS(配置清单!$G:$G,G444,配置清单!$H:$H,"SE",配置清单!$N:$N,"在岗")+COUNTIFS(配置清单!$G:$G,G444,配置清单!$H:$H,"SA",配置清单!$N:$N,"在岗")</f>
        <v>0</v>
      </c>
      <c r="AB444" s="61">
        <f t="shared" si="319"/>
        <v>0</v>
      </c>
      <c r="AC444" s="60">
        <f>COUNTIFS(配置清单!$G:$G,G444,配置清单!$H:$H,"SE",配置清单!$N:$N,"在岗",配置清单!$P:$P,"&lt;&gt;暂不胜任")+COUNTIFS(配置清单!$G:$G,G444,配置清单!$H:$H,"SA",配置清单!$N:$N,"在岗",配置清单!$P:$P,"&lt;&gt;暂不胜任")</f>
        <v>0</v>
      </c>
      <c r="AD444" s="61">
        <f t="shared" si="320"/>
        <v>0</v>
      </c>
      <c r="AE444" s="60">
        <f>COUNTIFS(配置清单!$G:$G,G444,配置清单!H:H,"MDE",配置清单!N:N,"在岗")</f>
        <v>0</v>
      </c>
      <c r="AF444" s="61" t="str">
        <f t="shared" si="321"/>
        <v>NA</v>
      </c>
      <c r="AG444" s="60">
        <f>COUNTIFS(配置清单!$G:$G,G444,配置清单!$H:$H,"MDE",配置清单!$N:$N,"在岗",配置清单!$P:$P,"&lt;&gt;暂不胜任")</f>
        <v>0</v>
      </c>
      <c r="AH444" s="61" t="str">
        <f t="shared" si="322"/>
        <v>NA</v>
      </c>
      <c r="AI444" s="62">
        <f>COUNTIFS(配置清单!G:G,G444,配置清单!H:H,"TPM",配置清单!N:N,"在岗")+COUNTIFS(配置清单!G:G,G444,配置清单!H:H,"TC",配置清单!N:N,"在岗")</f>
        <v>0</v>
      </c>
      <c r="AJ444" s="61" t="str">
        <f t="shared" si="323"/>
        <v>NA</v>
      </c>
      <c r="AK444" s="60">
        <f>COUNTIFS(配置清单!G:G,G444,配置清单!H:H,"TPM",配置清单!N:N,"在岗",配置清单!P:P,"&lt;&gt;暂不胜任")+COUNTIFS(配置清单!G:G,G444,配置清单!H:H,"TC",配置清单!N:N,"在岗",配置清单!P:P,"&lt;&gt;暂不胜任")</f>
        <v>0</v>
      </c>
      <c r="AL444" s="61" t="str">
        <f t="shared" si="324"/>
        <v>NA</v>
      </c>
      <c r="AM444" s="60">
        <f>COUNTIFS(配置清单!G:G,G444,配置清单!H:H,"TSE",配置清单!N:N,"在岗")</f>
        <v>0</v>
      </c>
      <c r="AN444" s="61" t="str">
        <f t="shared" si="325"/>
        <v>NA</v>
      </c>
      <c r="AO444" s="60">
        <f>COUNTIFS(配置清单!G:G,G444,配置清单!H:H,"TSE",配置清单!N:N,"在岗",配置清单!P:P,"&lt;&gt;暂不胜任")</f>
        <v>0</v>
      </c>
      <c r="AP444" s="61" t="str">
        <f t="shared" si="326"/>
        <v>NA</v>
      </c>
      <c r="AQ444" s="60">
        <f>COUNTIFS(配置清单!$G:$G,G444,配置清单!H:H,"QA",配置清单!N:N,"在岗")</f>
        <v>1</v>
      </c>
      <c r="AR444" s="61">
        <f t="shared" si="327"/>
        <v>1</v>
      </c>
      <c r="AS444" s="60">
        <f>COUNTIFS(配置清单!$G:$G,G444,配置清单!$H:$H,"QA",配置清单!$N:$N,"在岗",配置清单!$P:$P,"&lt;&gt;暂不胜任")</f>
        <v>1</v>
      </c>
      <c r="AT444" s="61">
        <f t="shared" si="328"/>
        <v>1</v>
      </c>
      <c r="AU444" s="60">
        <f>COUNTIFS(配置清单!G:G,规划及评估!G444,配置清单!H:H,"BA",配置清单!N:N,"在岗")</f>
        <v>0</v>
      </c>
      <c r="AV444" s="61" t="str">
        <f t="shared" si="329"/>
        <v>NA</v>
      </c>
      <c r="AW444" s="60">
        <f>COUNTIFS(配置清单!G:G,G444,配置清单!H:H,"BA",配置清单!N:N,"在岗",配置清单!P:P,"&lt;&gt;暂不胜任")</f>
        <v>0</v>
      </c>
      <c r="AX444" s="61" t="str">
        <f t="shared" si="330"/>
        <v>NA</v>
      </c>
      <c r="AY444" s="60">
        <f>COUNTIFS(配置清单!G:G,规划及评估!G444,配置清单!H:H,"IA",配置清单!N:N,"在岗")</f>
        <v>0</v>
      </c>
      <c r="AZ444" s="61" t="str">
        <f t="shared" si="331"/>
        <v>NA</v>
      </c>
      <c r="BA444" s="60">
        <f>COUNTIFS(配置清单!G:G,G444,配置清单!H:H,"IA",配置清单!N:N,"在岗",配置清单!P:P,"&lt;&gt;暂不胜任")</f>
        <v>0</v>
      </c>
      <c r="BB444" s="61" t="str">
        <f t="shared" si="332"/>
        <v>NA</v>
      </c>
      <c r="BC444" s="60">
        <f>COUNTIFS(配置清单!G:G,规划及评估!G444,配置清单!H:H,"产品经理",配置清单!N:N,"在岗")</f>
        <v>0</v>
      </c>
      <c r="BD444" s="61" t="str">
        <f t="shared" si="333"/>
        <v>NA</v>
      </c>
      <c r="BE444" s="60">
        <f>COUNTIFS(配置清单!G:G,G444,配置清单!H:H,"产品经理",配置清单!N:N,"在岗",配置清单!P:P,"&lt;&gt;暂不胜任")</f>
        <v>0</v>
      </c>
      <c r="BF444" s="61" t="str">
        <f t="shared" si="334"/>
        <v>NA</v>
      </c>
      <c r="BG444" s="63">
        <f t="shared" si="335"/>
        <v>3</v>
      </c>
      <c r="BH444" s="64">
        <f t="shared" si="336"/>
        <v>2</v>
      </c>
      <c r="BI444" s="64">
        <f t="shared" si="337"/>
        <v>2</v>
      </c>
      <c r="BJ444" s="64">
        <f t="shared" si="338"/>
        <v>2</v>
      </c>
      <c r="BK444" s="65">
        <f t="shared" si="339"/>
        <v>0.66666666666666663</v>
      </c>
      <c r="BL444" s="66">
        <f t="shared" si="340"/>
        <v>1</v>
      </c>
      <c r="BM444" s="92">
        <f t="shared" si="341"/>
        <v>1</v>
      </c>
      <c r="BN444" s="92">
        <f t="shared" si="342"/>
        <v>1</v>
      </c>
      <c r="BO444" s="92">
        <f t="shared" si="343"/>
        <v>0</v>
      </c>
      <c r="BP444" s="92">
        <f t="shared" si="344"/>
        <v>0</v>
      </c>
      <c r="BQ444" s="92">
        <f t="shared" si="345"/>
        <v>0</v>
      </c>
      <c r="BR444" s="92">
        <f t="shared" si="346"/>
        <v>0</v>
      </c>
      <c r="BS444" s="92">
        <f t="shared" si="347"/>
        <v>0</v>
      </c>
      <c r="BT444" s="92">
        <f t="shared" si="348"/>
        <v>0</v>
      </c>
      <c r="BU444" s="92">
        <f t="shared" si="349"/>
        <v>0</v>
      </c>
      <c r="BV444" s="92">
        <f t="shared" si="350"/>
        <v>0</v>
      </c>
      <c r="BW444" s="92">
        <f t="shared" si="351"/>
        <v>1</v>
      </c>
      <c r="BX444" s="92">
        <f t="shared" si="352"/>
        <v>1</v>
      </c>
      <c r="BY444" s="92">
        <f t="shared" si="353"/>
        <v>0</v>
      </c>
      <c r="BZ444" s="92">
        <f t="shared" si="354"/>
        <v>0</v>
      </c>
      <c r="CA444" s="92">
        <f t="shared" si="355"/>
        <v>0</v>
      </c>
      <c r="CB444" s="92">
        <f t="shared" si="356"/>
        <v>0</v>
      </c>
      <c r="CC444" s="92">
        <f t="shared" si="357"/>
        <v>0</v>
      </c>
      <c r="CD444" s="92">
        <f t="shared" si="358"/>
        <v>0</v>
      </c>
    </row>
    <row r="445" spans="1:82" hidden="1">
      <c r="A445" s="34">
        <v>47</v>
      </c>
      <c r="B445" s="34" t="s">
        <v>5148</v>
      </c>
      <c r="C445" s="34" t="s">
        <v>5150</v>
      </c>
      <c r="D445" s="34" t="s">
        <v>217</v>
      </c>
      <c r="E445" s="34" t="s">
        <v>216</v>
      </c>
      <c r="F445" s="34" t="s">
        <v>5453</v>
      </c>
      <c r="G445" s="34" t="s">
        <v>5454</v>
      </c>
      <c r="H445" s="34" t="s">
        <v>4</v>
      </c>
      <c r="I445" s="34" t="s">
        <v>4</v>
      </c>
      <c r="J445" s="34" t="s">
        <v>195</v>
      </c>
      <c r="K445" s="34" t="s">
        <v>34</v>
      </c>
      <c r="L445" s="34" t="s">
        <v>5123</v>
      </c>
      <c r="M445" s="34" t="s">
        <v>5362</v>
      </c>
      <c r="N445" s="34">
        <v>1</v>
      </c>
      <c r="O445" s="34">
        <v>1</v>
      </c>
      <c r="P445" s="34">
        <v>1</v>
      </c>
      <c r="Q445" s="34">
        <v>1</v>
      </c>
      <c r="R445" s="34">
        <v>0</v>
      </c>
      <c r="S445" s="34">
        <v>1</v>
      </c>
      <c r="T445" s="34">
        <v>0</v>
      </c>
      <c r="U445" s="77">
        <v>0</v>
      </c>
      <c r="V445" s="34">
        <v>0</v>
      </c>
      <c r="W445" s="60">
        <f>COUNTIFS(配置清单!G:G,G445,配置清单!$H:$H,"PM",配置清单!$N:$N,"在岗")</f>
        <v>1</v>
      </c>
      <c r="X445" s="61">
        <f t="shared" si="317"/>
        <v>1</v>
      </c>
      <c r="Y445" s="60">
        <f>COUNTIFS(配置清单!$G:$G,G445,配置清单!$H:$H,"PM",配置清单!$N:$N,"在岗",配置清单!$P:$P,"&lt;&gt;暂不胜任")</f>
        <v>1</v>
      </c>
      <c r="Z445" s="61">
        <f t="shared" si="318"/>
        <v>1</v>
      </c>
      <c r="AA445" s="62">
        <f>COUNTIFS(配置清单!$G:$G,G445,配置清单!$H:$H,"SE",配置清单!$N:$N,"在岗")+COUNTIFS(配置清单!$G:$G,G445,配置清单!$H:$H,"SA",配置清单!$N:$N,"在岗")</f>
        <v>1</v>
      </c>
      <c r="AB445" s="61">
        <f t="shared" si="319"/>
        <v>1</v>
      </c>
      <c r="AC445" s="60">
        <f>COUNTIFS(配置清单!$G:$G,G445,配置清单!$H:$H,"SE",配置清单!$N:$N,"在岗",配置清单!$P:$P,"&lt;&gt;暂不胜任")+COUNTIFS(配置清单!$G:$G,G445,配置清单!$H:$H,"SA",配置清单!$N:$N,"在岗",配置清单!$P:$P,"&lt;&gt;暂不胜任")</f>
        <v>0</v>
      </c>
      <c r="AD445" s="61">
        <f t="shared" si="320"/>
        <v>0</v>
      </c>
      <c r="AE445" s="60">
        <f>COUNTIFS(配置清单!$G:$G,G445,配置清单!H:H,"MDE",配置清单!N:N,"在岗")</f>
        <v>1</v>
      </c>
      <c r="AF445" s="61">
        <f t="shared" si="321"/>
        <v>1</v>
      </c>
      <c r="AG445" s="60">
        <f>COUNTIFS(配置清单!$G:$G,G445,配置清单!$H:$H,"MDE",配置清单!$N:$N,"在岗",配置清单!$P:$P,"&lt;&gt;暂不胜任")</f>
        <v>0</v>
      </c>
      <c r="AH445" s="61">
        <f t="shared" si="322"/>
        <v>0</v>
      </c>
      <c r="AI445" s="62">
        <f>COUNTIFS(配置清单!G:G,G445,配置清单!H:H,"TPM",配置清单!N:N,"在岗")+COUNTIFS(配置清单!G:G,G445,配置清单!H:H,"TC",配置清单!N:N,"在岗")</f>
        <v>0</v>
      </c>
      <c r="AJ445" s="61">
        <f t="shared" si="323"/>
        <v>0</v>
      </c>
      <c r="AK445" s="60">
        <f>COUNTIFS(配置清单!G:G,G445,配置清单!H:H,"TPM",配置清单!N:N,"在岗",配置清单!P:P,"&lt;&gt;暂不胜任")+COUNTIFS(配置清单!G:G,G445,配置清单!H:H,"TC",配置清单!N:N,"在岗",配置清单!P:P,"&lt;&gt;暂不胜任")</f>
        <v>0</v>
      </c>
      <c r="AL445" s="61">
        <f t="shared" si="324"/>
        <v>0</v>
      </c>
      <c r="AM445" s="60">
        <f>COUNTIFS(配置清单!G:G,G445,配置清单!H:H,"TSE",配置清单!N:N,"在岗")</f>
        <v>0</v>
      </c>
      <c r="AN445" s="61" t="str">
        <f t="shared" si="325"/>
        <v>NA</v>
      </c>
      <c r="AO445" s="60">
        <f>COUNTIFS(配置清单!G:G,G445,配置清单!H:H,"TSE",配置清单!N:N,"在岗",配置清单!P:P,"&lt;&gt;暂不胜任")</f>
        <v>0</v>
      </c>
      <c r="AP445" s="61" t="str">
        <f t="shared" si="326"/>
        <v>NA</v>
      </c>
      <c r="AQ445" s="60">
        <f>COUNTIFS(配置清单!$G:$G,G445,配置清单!H:H,"QA",配置清单!N:N,"在岗")</f>
        <v>1</v>
      </c>
      <c r="AR445" s="61">
        <f t="shared" si="327"/>
        <v>1</v>
      </c>
      <c r="AS445" s="60">
        <f>COUNTIFS(配置清单!$G:$G,G445,配置清单!$H:$H,"QA",配置清单!$N:$N,"在岗",配置清单!$P:$P,"&lt;&gt;暂不胜任")</f>
        <v>1</v>
      </c>
      <c r="AT445" s="61">
        <f t="shared" si="328"/>
        <v>1</v>
      </c>
      <c r="AU445" s="60">
        <f>COUNTIFS(配置清单!G:G,规划及评估!G445,配置清单!H:H,"BA",配置清单!N:N,"在岗")</f>
        <v>0</v>
      </c>
      <c r="AV445" s="61" t="str">
        <f t="shared" si="329"/>
        <v>NA</v>
      </c>
      <c r="AW445" s="60">
        <f>COUNTIFS(配置清单!G:G,G445,配置清单!H:H,"BA",配置清单!N:N,"在岗",配置清单!P:P,"&lt;&gt;暂不胜任")</f>
        <v>0</v>
      </c>
      <c r="AX445" s="61" t="str">
        <f t="shared" si="330"/>
        <v>NA</v>
      </c>
      <c r="AY445" s="60">
        <f>COUNTIFS(配置清单!G:G,规划及评估!G445,配置清单!H:H,"IA",配置清单!N:N,"在岗")</f>
        <v>0</v>
      </c>
      <c r="AZ445" s="61" t="str">
        <f t="shared" si="331"/>
        <v>NA</v>
      </c>
      <c r="BA445" s="60">
        <f>COUNTIFS(配置清单!G:G,G445,配置清单!H:H,"IA",配置清单!N:N,"在岗",配置清单!P:P,"&lt;&gt;暂不胜任")</f>
        <v>0</v>
      </c>
      <c r="BB445" s="61" t="str">
        <f t="shared" si="332"/>
        <v>NA</v>
      </c>
      <c r="BC445" s="60">
        <f>COUNTIFS(配置清单!G:G,规划及评估!G445,配置清单!H:H,"产品经理",配置清单!N:N,"在岗")</f>
        <v>0</v>
      </c>
      <c r="BD445" s="61" t="str">
        <f t="shared" si="333"/>
        <v>NA</v>
      </c>
      <c r="BE445" s="60">
        <f>COUNTIFS(配置清单!G:G,G445,配置清单!H:H,"产品经理",配置清单!N:N,"在岗",配置清单!P:P,"&lt;&gt;暂不胜任")</f>
        <v>0</v>
      </c>
      <c r="BF445" s="61" t="str">
        <f t="shared" si="334"/>
        <v>NA</v>
      </c>
      <c r="BG445" s="63">
        <f t="shared" si="335"/>
        <v>5</v>
      </c>
      <c r="BH445" s="64">
        <f t="shared" si="336"/>
        <v>4</v>
      </c>
      <c r="BI445" s="64">
        <f t="shared" si="337"/>
        <v>4</v>
      </c>
      <c r="BJ445" s="64">
        <f t="shared" si="338"/>
        <v>2</v>
      </c>
      <c r="BK445" s="65">
        <f t="shared" si="339"/>
        <v>0.8</v>
      </c>
      <c r="BL445" s="66">
        <f t="shared" si="340"/>
        <v>0.5</v>
      </c>
      <c r="BM445" s="92">
        <f t="shared" si="341"/>
        <v>1</v>
      </c>
      <c r="BN445" s="92">
        <f t="shared" si="342"/>
        <v>1</v>
      </c>
      <c r="BO445" s="92">
        <f t="shared" si="343"/>
        <v>1</v>
      </c>
      <c r="BP445" s="92">
        <f t="shared" si="344"/>
        <v>0</v>
      </c>
      <c r="BQ445" s="92">
        <f t="shared" si="345"/>
        <v>1</v>
      </c>
      <c r="BR445" s="92">
        <f t="shared" si="346"/>
        <v>0</v>
      </c>
      <c r="BS445" s="92">
        <f t="shared" si="347"/>
        <v>0</v>
      </c>
      <c r="BT445" s="92">
        <f t="shared" si="348"/>
        <v>0</v>
      </c>
      <c r="BU445" s="92">
        <f t="shared" si="349"/>
        <v>0</v>
      </c>
      <c r="BV445" s="92">
        <f t="shared" si="350"/>
        <v>0</v>
      </c>
      <c r="BW445" s="92">
        <f t="shared" si="351"/>
        <v>1</v>
      </c>
      <c r="BX445" s="92">
        <f t="shared" si="352"/>
        <v>1</v>
      </c>
      <c r="BY445" s="92">
        <f t="shared" si="353"/>
        <v>0</v>
      </c>
      <c r="BZ445" s="92">
        <f t="shared" si="354"/>
        <v>0</v>
      </c>
      <c r="CA445" s="92">
        <f t="shared" si="355"/>
        <v>0</v>
      </c>
      <c r="CB445" s="92">
        <f t="shared" si="356"/>
        <v>0</v>
      </c>
      <c r="CC445" s="92">
        <f t="shared" si="357"/>
        <v>0</v>
      </c>
      <c r="CD445" s="92">
        <f t="shared" si="358"/>
        <v>0</v>
      </c>
    </row>
    <row r="446" spans="1:82" hidden="1">
      <c r="A446" s="34">
        <v>48</v>
      </c>
      <c r="B446" s="34" t="s">
        <v>5148</v>
      </c>
      <c r="C446" s="34" t="s">
        <v>5150</v>
      </c>
      <c r="D446" s="34" t="s">
        <v>204</v>
      </c>
      <c r="E446" s="34" t="s">
        <v>5149</v>
      </c>
      <c r="F446" s="34" t="s">
        <v>5765</v>
      </c>
      <c r="G446" s="34" t="s">
        <v>5766</v>
      </c>
      <c r="H446" s="34" t="s">
        <v>4</v>
      </c>
      <c r="I446" s="34" t="s">
        <v>4</v>
      </c>
      <c r="J446" s="34" t="s">
        <v>195</v>
      </c>
      <c r="K446" s="34" t="s">
        <v>195</v>
      </c>
      <c r="L446" s="34" t="s">
        <v>5957</v>
      </c>
      <c r="M446" s="34" t="s">
        <v>5945</v>
      </c>
      <c r="N446" s="34">
        <v>1</v>
      </c>
      <c r="O446" s="34">
        <v>0</v>
      </c>
      <c r="P446" s="34">
        <v>1</v>
      </c>
      <c r="Q446" s="34">
        <v>0</v>
      </c>
      <c r="R446" s="34">
        <v>0</v>
      </c>
      <c r="S446" s="34">
        <v>1</v>
      </c>
      <c r="T446" s="34">
        <v>0</v>
      </c>
      <c r="U446" s="77">
        <v>0</v>
      </c>
      <c r="V446" s="34">
        <v>0</v>
      </c>
      <c r="W446" s="60">
        <f>COUNTIFS(配置清单!G:G,G446,配置清单!$H:$H,"PM",配置清单!$N:$N,"在岗")</f>
        <v>1</v>
      </c>
      <c r="X446" s="61">
        <f t="shared" si="317"/>
        <v>1</v>
      </c>
      <c r="Y446" s="60">
        <f>COUNTIFS(配置清单!$G:$G,G446,配置清单!$H:$H,"PM",配置清单!$N:$N,"在岗",配置清单!$P:$P,"&lt;&gt;暂不胜任")</f>
        <v>0</v>
      </c>
      <c r="Z446" s="61">
        <f t="shared" si="318"/>
        <v>0</v>
      </c>
      <c r="AA446" s="62">
        <f>COUNTIFS(配置清单!$G:$G,G446,配置清单!$H:$H,"SE",配置清单!$N:$N,"在岗")+COUNTIFS(配置清单!$G:$G,G446,配置清单!$H:$H,"SA",配置清单!$N:$N,"在岗")</f>
        <v>0</v>
      </c>
      <c r="AB446" s="61" t="str">
        <f t="shared" si="319"/>
        <v>NA</v>
      </c>
      <c r="AC446" s="60">
        <f>COUNTIFS(配置清单!$G:$G,G446,配置清单!$H:$H,"SE",配置清单!$N:$N,"在岗",配置清单!$P:$P,"&lt;&gt;暂不胜任")+COUNTIFS(配置清单!$G:$G,G446,配置清单!$H:$H,"SA",配置清单!$N:$N,"在岗",配置清单!$P:$P,"&lt;&gt;暂不胜任")</f>
        <v>0</v>
      </c>
      <c r="AD446" s="61" t="str">
        <f t="shared" si="320"/>
        <v>NA</v>
      </c>
      <c r="AE446" s="60">
        <f>COUNTIFS(配置清单!$G:$G,G446,配置清单!H:H,"MDE",配置清单!N:N,"在岗")</f>
        <v>0</v>
      </c>
      <c r="AF446" s="61">
        <f t="shared" si="321"/>
        <v>0</v>
      </c>
      <c r="AG446" s="60">
        <f>COUNTIFS(配置清单!$G:$G,G446,配置清单!$H:$H,"MDE",配置清单!$N:$N,"在岗",配置清单!$P:$P,"&lt;&gt;暂不胜任")</f>
        <v>0</v>
      </c>
      <c r="AH446" s="61">
        <f t="shared" si="322"/>
        <v>0</v>
      </c>
      <c r="AI446" s="62">
        <f>COUNTIFS(配置清单!G:G,G446,配置清单!H:H,"TPM",配置清单!N:N,"在岗")+COUNTIFS(配置清单!G:G,G446,配置清单!H:H,"TC",配置清单!N:N,"在岗")</f>
        <v>0</v>
      </c>
      <c r="AJ446" s="61" t="str">
        <f t="shared" si="323"/>
        <v>NA</v>
      </c>
      <c r="AK446" s="60">
        <f>COUNTIFS(配置清单!G:G,G446,配置清单!H:H,"TPM",配置清单!N:N,"在岗",配置清单!P:P,"&lt;&gt;暂不胜任")+COUNTIFS(配置清单!G:G,G446,配置清单!H:H,"TC",配置清单!N:N,"在岗",配置清单!P:P,"&lt;&gt;暂不胜任")</f>
        <v>0</v>
      </c>
      <c r="AL446" s="61" t="str">
        <f t="shared" si="324"/>
        <v>NA</v>
      </c>
      <c r="AM446" s="60">
        <f>COUNTIFS(配置清单!G:G,G446,配置清单!H:H,"TSE",配置清单!N:N,"在岗")</f>
        <v>0</v>
      </c>
      <c r="AN446" s="61" t="str">
        <f t="shared" si="325"/>
        <v>NA</v>
      </c>
      <c r="AO446" s="60">
        <f>COUNTIFS(配置清单!G:G,G446,配置清单!H:H,"TSE",配置清单!N:N,"在岗",配置清单!P:P,"&lt;&gt;暂不胜任")</f>
        <v>0</v>
      </c>
      <c r="AP446" s="61" t="str">
        <f t="shared" si="326"/>
        <v>NA</v>
      </c>
      <c r="AQ446" s="60">
        <f>COUNTIFS(配置清单!$G:$G,G446,配置清单!H:H,"QA",配置清单!N:N,"在岗")</f>
        <v>1</v>
      </c>
      <c r="AR446" s="61">
        <f t="shared" si="327"/>
        <v>1</v>
      </c>
      <c r="AS446" s="60">
        <f>COUNTIFS(配置清单!$G:$G,G446,配置清单!$H:$H,"QA",配置清单!$N:$N,"在岗",配置清单!$P:$P,"&lt;&gt;暂不胜任")</f>
        <v>1</v>
      </c>
      <c r="AT446" s="61">
        <f t="shared" si="328"/>
        <v>1</v>
      </c>
      <c r="AU446" s="60">
        <f>COUNTIFS(配置清单!G:G,规划及评估!G446,配置清单!H:H,"BA",配置清单!N:N,"在岗")</f>
        <v>0</v>
      </c>
      <c r="AV446" s="61" t="str">
        <f t="shared" si="329"/>
        <v>NA</v>
      </c>
      <c r="AW446" s="60">
        <f>COUNTIFS(配置清单!G:G,G446,配置清单!H:H,"BA",配置清单!N:N,"在岗",配置清单!P:P,"&lt;&gt;暂不胜任")</f>
        <v>0</v>
      </c>
      <c r="AX446" s="61" t="str">
        <f t="shared" si="330"/>
        <v>NA</v>
      </c>
      <c r="AY446" s="60">
        <f>COUNTIFS(配置清单!G:G,规划及评估!G446,配置清单!H:H,"IA",配置清单!N:N,"在岗")</f>
        <v>0</v>
      </c>
      <c r="AZ446" s="61" t="str">
        <f t="shared" si="331"/>
        <v>NA</v>
      </c>
      <c r="BA446" s="60">
        <f>COUNTIFS(配置清单!G:G,G446,配置清单!H:H,"IA",配置清单!N:N,"在岗",配置清单!P:P,"&lt;&gt;暂不胜任")</f>
        <v>0</v>
      </c>
      <c r="BB446" s="61" t="str">
        <f t="shared" si="332"/>
        <v>NA</v>
      </c>
      <c r="BC446" s="60">
        <f>COUNTIFS(配置清单!G:G,规划及评估!G446,配置清单!H:H,"产品经理",配置清单!N:N,"在岗")</f>
        <v>0</v>
      </c>
      <c r="BD446" s="61" t="str">
        <f t="shared" si="333"/>
        <v>NA</v>
      </c>
      <c r="BE446" s="60">
        <f>COUNTIFS(配置清单!G:G,G446,配置清单!H:H,"产品经理",配置清单!N:N,"在岗",配置清单!P:P,"&lt;&gt;暂不胜任")</f>
        <v>0</v>
      </c>
      <c r="BF446" s="61" t="str">
        <f t="shared" si="334"/>
        <v>NA</v>
      </c>
      <c r="BG446" s="63">
        <f t="shared" si="335"/>
        <v>3</v>
      </c>
      <c r="BH446" s="64">
        <f t="shared" si="336"/>
        <v>2</v>
      </c>
      <c r="BI446" s="64">
        <f t="shared" si="337"/>
        <v>2</v>
      </c>
      <c r="BJ446" s="64">
        <f t="shared" si="338"/>
        <v>1</v>
      </c>
      <c r="BK446" s="65">
        <f t="shared" si="339"/>
        <v>0.66666666666666663</v>
      </c>
      <c r="BL446" s="66">
        <f t="shared" si="340"/>
        <v>0.5</v>
      </c>
      <c r="BM446" s="92">
        <f t="shared" si="341"/>
        <v>1</v>
      </c>
      <c r="BN446" s="92">
        <f t="shared" si="342"/>
        <v>0</v>
      </c>
      <c r="BO446" s="92">
        <f t="shared" si="343"/>
        <v>0</v>
      </c>
      <c r="BP446" s="92">
        <f t="shared" si="344"/>
        <v>0</v>
      </c>
      <c r="BQ446" s="92">
        <f t="shared" si="345"/>
        <v>0</v>
      </c>
      <c r="BR446" s="92">
        <f t="shared" si="346"/>
        <v>0</v>
      </c>
      <c r="BS446" s="92">
        <f t="shared" si="347"/>
        <v>0</v>
      </c>
      <c r="BT446" s="92">
        <f t="shared" si="348"/>
        <v>0</v>
      </c>
      <c r="BU446" s="92">
        <f t="shared" si="349"/>
        <v>0</v>
      </c>
      <c r="BV446" s="92">
        <f t="shared" si="350"/>
        <v>0</v>
      </c>
      <c r="BW446" s="92">
        <f t="shared" si="351"/>
        <v>1</v>
      </c>
      <c r="BX446" s="92">
        <f t="shared" si="352"/>
        <v>1</v>
      </c>
      <c r="BY446" s="92">
        <f t="shared" si="353"/>
        <v>0</v>
      </c>
      <c r="BZ446" s="92">
        <f t="shared" si="354"/>
        <v>0</v>
      </c>
      <c r="CA446" s="92">
        <f t="shared" si="355"/>
        <v>0</v>
      </c>
      <c r="CB446" s="92">
        <f t="shared" si="356"/>
        <v>0</v>
      </c>
      <c r="CC446" s="92">
        <f t="shared" si="357"/>
        <v>0</v>
      </c>
      <c r="CD446" s="92">
        <f t="shared" si="358"/>
        <v>0</v>
      </c>
    </row>
    <row r="447" spans="1:82" hidden="1">
      <c r="A447" s="34">
        <v>49</v>
      </c>
      <c r="B447" s="34" t="s">
        <v>5148</v>
      </c>
      <c r="C447" s="34" t="s">
        <v>5150</v>
      </c>
      <c r="D447" s="34" t="s">
        <v>204</v>
      </c>
      <c r="E447" s="34" t="s">
        <v>5149</v>
      </c>
      <c r="F447" s="34" t="s">
        <v>5761</v>
      </c>
      <c r="G447" s="34" t="s">
        <v>5762</v>
      </c>
      <c r="H447" s="34" t="s">
        <v>7</v>
      </c>
      <c r="I447" s="34" t="s">
        <v>7</v>
      </c>
      <c r="J447" s="34" t="s">
        <v>195</v>
      </c>
      <c r="K447" s="34" t="s">
        <v>195</v>
      </c>
      <c r="L447" s="34" t="s">
        <v>5958</v>
      </c>
      <c r="N447" s="34">
        <v>1</v>
      </c>
      <c r="O447" s="34">
        <v>0</v>
      </c>
      <c r="P447" s="34">
        <v>0</v>
      </c>
      <c r="Q447" s="34">
        <v>0</v>
      </c>
      <c r="R447" s="34">
        <v>0</v>
      </c>
      <c r="S447" s="34">
        <v>0</v>
      </c>
      <c r="T447" s="34">
        <v>0</v>
      </c>
      <c r="U447" s="77">
        <v>0</v>
      </c>
      <c r="V447" s="34">
        <v>0</v>
      </c>
      <c r="W447" s="60">
        <f>COUNTIFS(配置清单!G:G,G447,配置清单!$H:$H,"PM",配置清单!$N:$N,"在岗")</f>
        <v>1</v>
      </c>
      <c r="X447" s="61">
        <f t="shared" si="317"/>
        <v>1</v>
      </c>
      <c r="Y447" s="60">
        <f>COUNTIFS(配置清单!$G:$G,G447,配置清单!$H:$H,"PM",配置清单!$N:$N,"在岗",配置清单!$P:$P,"&lt;&gt;暂不胜任")</f>
        <v>0</v>
      </c>
      <c r="Z447" s="61">
        <f t="shared" si="318"/>
        <v>0</v>
      </c>
      <c r="AA447" s="62">
        <f>COUNTIFS(配置清单!$G:$G,G447,配置清单!$H:$H,"SE",配置清单!$N:$N,"在岗")+COUNTIFS(配置清单!$G:$G,G447,配置清单!$H:$H,"SA",配置清单!$N:$N,"在岗")</f>
        <v>0</v>
      </c>
      <c r="AB447" s="61" t="str">
        <f t="shared" si="319"/>
        <v>NA</v>
      </c>
      <c r="AC447" s="60">
        <f>COUNTIFS(配置清单!$G:$G,G447,配置清单!$H:$H,"SE",配置清单!$N:$N,"在岗",配置清单!$P:$P,"&lt;&gt;暂不胜任")+COUNTIFS(配置清单!$G:$G,G447,配置清单!$H:$H,"SA",配置清单!$N:$N,"在岗",配置清单!$P:$P,"&lt;&gt;暂不胜任")</f>
        <v>0</v>
      </c>
      <c r="AD447" s="61" t="str">
        <f t="shared" si="320"/>
        <v>NA</v>
      </c>
      <c r="AE447" s="60">
        <f>COUNTIFS(配置清单!$G:$G,G447,配置清单!H:H,"MDE",配置清单!N:N,"在岗")</f>
        <v>0</v>
      </c>
      <c r="AF447" s="61" t="str">
        <f t="shared" si="321"/>
        <v>NA</v>
      </c>
      <c r="AG447" s="60">
        <f>COUNTIFS(配置清单!$G:$G,G447,配置清单!$H:$H,"MDE",配置清单!$N:$N,"在岗",配置清单!$P:$P,"&lt;&gt;暂不胜任")</f>
        <v>0</v>
      </c>
      <c r="AH447" s="61" t="str">
        <f t="shared" si="322"/>
        <v>NA</v>
      </c>
      <c r="AI447" s="62">
        <f>COUNTIFS(配置清单!G:G,G447,配置清单!H:H,"TPM",配置清单!N:N,"在岗")+COUNTIFS(配置清单!G:G,G447,配置清单!H:H,"TC",配置清单!N:N,"在岗")</f>
        <v>0</v>
      </c>
      <c r="AJ447" s="61" t="str">
        <f t="shared" si="323"/>
        <v>NA</v>
      </c>
      <c r="AK447" s="60">
        <f>COUNTIFS(配置清单!G:G,G447,配置清单!H:H,"TPM",配置清单!N:N,"在岗",配置清单!P:P,"&lt;&gt;暂不胜任")+COUNTIFS(配置清单!G:G,G447,配置清单!H:H,"TC",配置清单!N:N,"在岗",配置清单!P:P,"&lt;&gt;暂不胜任")</f>
        <v>0</v>
      </c>
      <c r="AL447" s="61" t="str">
        <f t="shared" si="324"/>
        <v>NA</v>
      </c>
      <c r="AM447" s="60">
        <f>COUNTIFS(配置清单!G:G,G447,配置清单!H:H,"TSE",配置清单!N:N,"在岗")</f>
        <v>0</v>
      </c>
      <c r="AN447" s="61" t="str">
        <f t="shared" si="325"/>
        <v>NA</v>
      </c>
      <c r="AO447" s="60">
        <f>COUNTIFS(配置清单!G:G,G447,配置清单!H:H,"TSE",配置清单!N:N,"在岗",配置清单!P:P,"&lt;&gt;暂不胜任")</f>
        <v>0</v>
      </c>
      <c r="AP447" s="61" t="str">
        <f t="shared" si="326"/>
        <v>NA</v>
      </c>
      <c r="AQ447" s="60">
        <f>COUNTIFS(配置清单!$G:$G,G447,配置清单!H:H,"QA",配置清单!N:N,"在岗")</f>
        <v>0</v>
      </c>
      <c r="AR447" s="61" t="str">
        <f t="shared" si="327"/>
        <v>NA</v>
      </c>
      <c r="AS447" s="60">
        <f>COUNTIFS(配置清单!$G:$G,G447,配置清单!$H:$H,"QA",配置清单!$N:$N,"在岗",配置清单!$P:$P,"&lt;&gt;暂不胜任")</f>
        <v>0</v>
      </c>
      <c r="AT447" s="61" t="str">
        <f t="shared" si="328"/>
        <v>NA</v>
      </c>
      <c r="AU447" s="60">
        <f>COUNTIFS(配置清单!G:G,规划及评估!G447,配置清单!H:H,"BA",配置清单!N:N,"在岗")</f>
        <v>0</v>
      </c>
      <c r="AV447" s="61" t="str">
        <f t="shared" si="329"/>
        <v>NA</v>
      </c>
      <c r="AW447" s="60">
        <f>COUNTIFS(配置清单!G:G,G447,配置清单!H:H,"BA",配置清单!N:N,"在岗",配置清单!P:P,"&lt;&gt;暂不胜任")</f>
        <v>0</v>
      </c>
      <c r="AX447" s="61" t="str">
        <f t="shared" si="330"/>
        <v>NA</v>
      </c>
      <c r="AY447" s="60">
        <f>COUNTIFS(配置清单!G:G,规划及评估!G447,配置清单!H:H,"IA",配置清单!N:N,"在岗")</f>
        <v>0</v>
      </c>
      <c r="AZ447" s="61" t="str">
        <f t="shared" si="331"/>
        <v>NA</v>
      </c>
      <c r="BA447" s="60">
        <f>COUNTIFS(配置清单!G:G,G447,配置清单!H:H,"IA",配置清单!N:N,"在岗",配置清单!P:P,"&lt;&gt;暂不胜任")</f>
        <v>0</v>
      </c>
      <c r="BB447" s="61" t="str">
        <f t="shared" si="332"/>
        <v>NA</v>
      </c>
      <c r="BC447" s="60">
        <f>COUNTIFS(配置清单!G:G,规划及评估!G447,配置清单!H:H,"产品经理",配置清单!N:N,"在岗")</f>
        <v>0</v>
      </c>
      <c r="BD447" s="61" t="str">
        <f t="shared" si="333"/>
        <v>NA</v>
      </c>
      <c r="BE447" s="60">
        <f>COUNTIFS(配置清单!G:G,G447,配置清单!H:H,"产品经理",配置清单!N:N,"在岗",配置清单!P:P,"&lt;&gt;暂不胜任")</f>
        <v>0</v>
      </c>
      <c r="BF447" s="61" t="str">
        <f t="shared" si="334"/>
        <v>NA</v>
      </c>
      <c r="BG447" s="63">
        <f t="shared" si="335"/>
        <v>1</v>
      </c>
      <c r="BH447" s="64">
        <f t="shared" si="336"/>
        <v>1</v>
      </c>
      <c r="BI447" s="64">
        <f t="shared" si="337"/>
        <v>1</v>
      </c>
      <c r="BJ447" s="64">
        <f t="shared" si="338"/>
        <v>0</v>
      </c>
      <c r="BK447" s="65">
        <f t="shared" si="339"/>
        <v>1</v>
      </c>
      <c r="BL447" s="66">
        <f t="shared" si="340"/>
        <v>0</v>
      </c>
      <c r="BM447" s="92">
        <f t="shared" si="341"/>
        <v>1</v>
      </c>
      <c r="BN447" s="92">
        <f t="shared" si="342"/>
        <v>0</v>
      </c>
      <c r="BO447" s="92">
        <f t="shared" si="343"/>
        <v>0</v>
      </c>
      <c r="BP447" s="92">
        <f t="shared" si="344"/>
        <v>0</v>
      </c>
      <c r="BQ447" s="92">
        <f t="shared" si="345"/>
        <v>0</v>
      </c>
      <c r="BR447" s="92">
        <f t="shared" si="346"/>
        <v>0</v>
      </c>
      <c r="BS447" s="92">
        <f t="shared" si="347"/>
        <v>0</v>
      </c>
      <c r="BT447" s="92">
        <f t="shared" si="348"/>
        <v>0</v>
      </c>
      <c r="BU447" s="92">
        <f t="shared" si="349"/>
        <v>0</v>
      </c>
      <c r="BV447" s="92">
        <f t="shared" si="350"/>
        <v>0</v>
      </c>
      <c r="BW447" s="92">
        <f t="shared" si="351"/>
        <v>0</v>
      </c>
      <c r="BX447" s="92">
        <f t="shared" si="352"/>
        <v>0</v>
      </c>
      <c r="BY447" s="92">
        <f t="shared" si="353"/>
        <v>0</v>
      </c>
      <c r="BZ447" s="92">
        <f t="shared" si="354"/>
        <v>0</v>
      </c>
      <c r="CA447" s="92">
        <f t="shared" si="355"/>
        <v>0</v>
      </c>
      <c r="CB447" s="92">
        <f t="shared" si="356"/>
        <v>0</v>
      </c>
      <c r="CC447" s="92">
        <f t="shared" si="357"/>
        <v>0</v>
      </c>
      <c r="CD447" s="92">
        <f t="shared" si="358"/>
        <v>0</v>
      </c>
    </row>
    <row r="448" spans="1:82" hidden="1">
      <c r="A448" s="34">
        <v>50</v>
      </c>
      <c r="B448" s="34" t="s">
        <v>5148</v>
      </c>
      <c r="C448" s="34" t="s">
        <v>5150</v>
      </c>
      <c r="D448" s="34" t="s">
        <v>217</v>
      </c>
      <c r="E448" s="34" t="s">
        <v>216</v>
      </c>
      <c r="F448" s="34" t="s">
        <v>5478</v>
      </c>
      <c r="G448" s="34" t="s">
        <v>5479</v>
      </c>
      <c r="H448" s="34" t="s">
        <v>4</v>
      </c>
      <c r="I448" s="34" t="s">
        <v>4</v>
      </c>
      <c r="J448" s="34" t="s">
        <v>34</v>
      </c>
      <c r="K448" s="34" t="s">
        <v>34</v>
      </c>
      <c r="L448" s="34" t="s">
        <v>5959</v>
      </c>
      <c r="N448" s="34">
        <v>1</v>
      </c>
      <c r="O448" s="34">
        <v>0</v>
      </c>
      <c r="P448" s="34">
        <v>0</v>
      </c>
      <c r="Q448" s="34">
        <v>0</v>
      </c>
      <c r="R448" s="34">
        <v>0</v>
      </c>
      <c r="S448" s="34">
        <v>1</v>
      </c>
      <c r="T448" s="34">
        <v>0</v>
      </c>
      <c r="U448" s="77">
        <v>0</v>
      </c>
      <c r="V448" s="34">
        <v>0</v>
      </c>
      <c r="W448" s="60">
        <f>COUNTIFS(配置清单!G:G,G448,配置清单!$H:$H,"PM",配置清单!$N:$N,"在岗")</f>
        <v>1</v>
      </c>
      <c r="X448" s="61">
        <f t="shared" si="317"/>
        <v>1</v>
      </c>
      <c r="Y448" s="60">
        <f>COUNTIFS(配置清单!$G:$G,G448,配置清单!$H:$H,"PM",配置清单!$N:$N,"在岗",配置清单!$P:$P,"&lt;&gt;暂不胜任")</f>
        <v>1</v>
      </c>
      <c r="Z448" s="61">
        <f t="shared" si="318"/>
        <v>1</v>
      </c>
      <c r="AA448" s="62">
        <f>COUNTIFS(配置清单!$G:$G,G448,配置清单!$H:$H,"SE",配置清单!$N:$N,"在岗")+COUNTIFS(配置清单!$G:$G,G448,配置清单!$H:$H,"SA",配置清单!$N:$N,"在岗")</f>
        <v>0</v>
      </c>
      <c r="AB448" s="61" t="str">
        <f t="shared" si="319"/>
        <v>NA</v>
      </c>
      <c r="AC448" s="60">
        <f>COUNTIFS(配置清单!$G:$G,G448,配置清单!$H:$H,"SE",配置清单!$N:$N,"在岗",配置清单!$P:$P,"&lt;&gt;暂不胜任")+COUNTIFS(配置清单!$G:$G,G448,配置清单!$H:$H,"SA",配置清单!$N:$N,"在岗",配置清单!$P:$P,"&lt;&gt;暂不胜任")</f>
        <v>0</v>
      </c>
      <c r="AD448" s="61" t="str">
        <f t="shared" si="320"/>
        <v>NA</v>
      </c>
      <c r="AE448" s="60">
        <f>COUNTIFS(配置清单!$G:$G,G448,配置清单!H:H,"MDE",配置清单!N:N,"在岗")</f>
        <v>0</v>
      </c>
      <c r="AF448" s="61" t="str">
        <f t="shared" si="321"/>
        <v>NA</v>
      </c>
      <c r="AG448" s="60">
        <f>COUNTIFS(配置清单!$G:$G,G448,配置清单!$H:$H,"MDE",配置清单!$N:$N,"在岗",配置清单!$P:$P,"&lt;&gt;暂不胜任")</f>
        <v>0</v>
      </c>
      <c r="AH448" s="61" t="str">
        <f t="shared" si="322"/>
        <v>NA</v>
      </c>
      <c r="AI448" s="62">
        <f>COUNTIFS(配置清单!G:G,G448,配置清单!H:H,"TPM",配置清单!N:N,"在岗")+COUNTIFS(配置清单!G:G,G448,配置清单!H:H,"TC",配置清单!N:N,"在岗")</f>
        <v>0</v>
      </c>
      <c r="AJ448" s="61" t="str">
        <f t="shared" si="323"/>
        <v>NA</v>
      </c>
      <c r="AK448" s="60">
        <f>COUNTIFS(配置清单!G:G,G448,配置清单!H:H,"TPM",配置清单!N:N,"在岗",配置清单!P:P,"&lt;&gt;暂不胜任")+COUNTIFS(配置清单!G:G,G448,配置清单!H:H,"TC",配置清单!N:N,"在岗",配置清单!P:P,"&lt;&gt;暂不胜任")</f>
        <v>0</v>
      </c>
      <c r="AL448" s="61" t="str">
        <f t="shared" si="324"/>
        <v>NA</v>
      </c>
      <c r="AM448" s="60">
        <f>COUNTIFS(配置清单!G:G,G448,配置清单!H:H,"TSE",配置清单!N:N,"在岗")</f>
        <v>0</v>
      </c>
      <c r="AN448" s="61" t="str">
        <f t="shared" si="325"/>
        <v>NA</v>
      </c>
      <c r="AO448" s="60">
        <f>COUNTIFS(配置清单!G:G,G448,配置清单!H:H,"TSE",配置清单!N:N,"在岗",配置清单!P:P,"&lt;&gt;暂不胜任")</f>
        <v>0</v>
      </c>
      <c r="AP448" s="61" t="str">
        <f t="shared" si="326"/>
        <v>NA</v>
      </c>
      <c r="AQ448" s="60">
        <f>COUNTIFS(配置清单!$G:$G,G448,配置清单!H:H,"QA",配置清单!N:N,"在岗")</f>
        <v>1</v>
      </c>
      <c r="AR448" s="61">
        <f t="shared" si="327"/>
        <v>1</v>
      </c>
      <c r="AS448" s="60">
        <f>COUNTIFS(配置清单!$G:$G,G448,配置清单!$H:$H,"QA",配置清单!$N:$N,"在岗",配置清单!$P:$P,"&lt;&gt;暂不胜任")</f>
        <v>1</v>
      </c>
      <c r="AT448" s="61">
        <f t="shared" si="328"/>
        <v>1</v>
      </c>
      <c r="AU448" s="60">
        <f>COUNTIFS(配置清单!G:G,规划及评估!G448,配置清单!H:H,"BA",配置清单!N:N,"在岗")</f>
        <v>0</v>
      </c>
      <c r="AV448" s="61" t="str">
        <f t="shared" si="329"/>
        <v>NA</v>
      </c>
      <c r="AW448" s="60">
        <f>COUNTIFS(配置清单!G:G,G448,配置清单!H:H,"BA",配置清单!N:N,"在岗",配置清单!P:P,"&lt;&gt;暂不胜任")</f>
        <v>0</v>
      </c>
      <c r="AX448" s="61" t="str">
        <f t="shared" si="330"/>
        <v>NA</v>
      </c>
      <c r="AY448" s="60">
        <f>COUNTIFS(配置清单!G:G,规划及评估!G448,配置清单!H:H,"IA",配置清单!N:N,"在岗")</f>
        <v>0</v>
      </c>
      <c r="AZ448" s="61" t="str">
        <f t="shared" si="331"/>
        <v>NA</v>
      </c>
      <c r="BA448" s="60">
        <f>COUNTIFS(配置清单!G:G,G448,配置清单!H:H,"IA",配置清单!N:N,"在岗",配置清单!P:P,"&lt;&gt;暂不胜任")</f>
        <v>0</v>
      </c>
      <c r="BB448" s="61" t="str">
        <f t="shared" si="332"/>
        <v>NA</v>
      </c>
      <c r="BC448" s="60">
        <f>COUNTIFS(配置清单!G:G,规划及评估!G448,配置清单!H:H,"产品经理",配置清单!N:N,"在岗")</f>
        <v>0</v>
      </c>
      <c r="BD448" s="61" t="str">
        <f t="shared" si="333"/>
        <v>NA</v>
      </c>
      <c r="BE448" s="60">
        <f>COUNTIFS(配置清单!G:G,G448,配置清单!H:H,"产品经理",配置清单!N:N,"在岗",配置清单!P:P,"&lt;&gt;暂不胜任")</f>
        <v>0</v>
      </c>
      <c r="BF448" s="61" t="str">
        <f t="shared" si="334"/>
        <v>NA</v>
      </c>
      <c r="BG448" s="63">
        <f t="shared" si="335"/>
        <v>2</v>
      </c>
      <c r="BH448" s="64">
        <f t="shared" si="336"/>
        <v>2</v>
      </c>
      <c r="BI448" s="64">
        <f t="shared" si="337"/>
        <v>2</v>
      </c>
      <c r="BJ448" s="64">
        <f t="shared" si="338"/>
        <v>2</v>
      </c>
      <c r="BK448" s="65">
        <f t="shared" si="339"/>
        <v>1</v>
      </c>
      <c r="BL448" s="66">
        <f t="shared" si="340"/>
        <v>1</v>
      </c>
      <c r="BM448" s="92">
        <f t="shared" si="341"/>
        <v>1</v>
      </c>
      <c r="BN448" s="92">
        <f t="shared" si="342"/>
        <v>1</v>
      </c>
      <c r="BO448" s="92">
        <f t="shared" si="343"/>
        <v>0</v>
      </c>
      <c r="BP448" s="92">
        <f t="shared" si="344"/>
        <v>0</v>
      </c>
      <c r="BQ448" s="92">
        <f t="shared" si="345"/>
        <v>0</v>
      </c>
      <c r="BR448" s="92">
        <f t="shared" si="346"/>
        <v>0</v>
      </c>
      <c r="BS448" s="92">
        <f t="shared" si="347"/>
        <v>0</v>
      </c>
      <c r="BT448" s="92">
        <f t="shared" si="348"/>
        <v>0</v>
      </c>
      <c r="BU448" s="92">
        <f t="shared" si="349"/>
        <v>0</v>
      </c>
      <c r="BV448" s="92">
        <f t="shared" si="350"/>
        <v>0</v>
      </c>
      <c r="BW448" s="92">
        <f t="shared" si="351"/>
        <v>1</v>
      </c>
      <c r="BX448" s="92">
        <f t="shared" si="352"/>
        <v>1</v>
      </c>
      <c r="BY448" s="92">
        <f t="shared" si="353"/>
        <v>0</v>
      </c>
      <c r="BZ448" s="92">
        <f t="shared" si="354"/>
        <v>0</v>
      </c>
      <c r="CA448" s="92">
        <f t="shared" si="355"/>
        <v>0</v>
      </c>
      <c r="CB448" s="92">
        <f t="shared" si="356"/>
        <v>0</v>
      </c>
      <c r="CC448" s="92">
        <f t="shared" si="357"/>
        <v>0</v>
      </c>
      <c r="CD448" s="92">
        <f t="shared" si="358"/>
        <v>0</v>
      </c>
    </row>
    <row r="449" spans="1:82" hidden="1">
      <c r="A449" s="34">
        <v>51</v>
      </c>
      <c r="B449" s="34" t="s">
        <v>5148</v>
      </c>
      <c r="C449" s="34" t="s">
        <v>5150</v>
      </c>
      <c r="D449" s="34" t="s">
        <v>204</v>
      </c>
      <c r="E449" s="34" t="s">
        <v>5149</v>
      </c>
      <c r="F449" s="34" t="s">
        <v>5462</v>
      </c>
      <c r="G449" s="34" t="s">
        <v>5463</v>
      </c>
      <c r="H449" s="34" t="s">
        <v>7</v>
      </c>
      <c r="I449" s="34" t="s">
        <v>4</v>
      </c>
      <c r="J449" s="34" t="s">
        <v>195</v>
      </c>
      <c r="K449" s="34" t="s">
        <v>195</v>
      </c>
      <c r="L449" s="34" t="s">
        <v>5953</v>
      </c>
      <c r="M449" s="34" t="s">
        <v>5304</v>
      </c>
      <c r="N449" s="34">
        <v>1</v>
      </c>
      <c r="O449" s="34">
        <v>1</v>
      </c>
      <c r="P449" s="34">
        <v>1</v>
      </c>
      <c r="Q449" s="34">
        <v>0</v>
      </c>
      <c r="R449" s="34">
        <v>0</v>
      </c>
      <c r="S449" s="34">
        <v>1</v>
      </c>
      <c r="T449" s="34">
        <v>0</v>
      </c>
      <c r="U449" s="77">
        <v>0</v>
      </c>
      <c r="V449" s="34">
        <v>0</v>
      </c>
      <c r="W449" s="60">
        <f>COUNTIFS(配置清单!G:G,G449,配置清单!$H:$H,"PM",配置清单!$N:$N,"在岗")</f>
        <v>1</v>
      </c>
      <c r="X449" s="61">
        <f t="shared" si="317"/>
        <v>1</v>
      </c>
      <c r="Y449" s="60">
        <f>COUNTIFS(配置清单!$G:$G,G449,配置清单!$H:$H,"PM",配置清单!$N:$N,"在岗",配置清单!$P:$P,"&lt;&gt;暂不胜任")</f>
        <v>1</v>
      </c>
      <c r="Z449" s="61">
        <f t="shared" si="318"/>
        <v>1</v>
      </c>
      <c r="AA449" s="62">
        <f>COUNTIFS(配置清单!$G:$G,G449,配置清单!$H:$H,"SE",配置清单!$N:$N,"在岗")+COUNTIFS(配置清单!$G:$G,G449,配置清单!$H:$H,"SA",配置清单!$N:$N,"在岗")</f>
        <v>1</v>
      </c>
      <c r="AB449" s="61">
        <f t="shared" si="319"/>
        <v>1</v>
      </c>
      <c r="AC449" s="60">
        <f>COUNTIFS(配置清单!$G:$G,G449,配置清单!$H:$H,"SE",配置清单!$N:$N,"在岗",配置清单!$P:$P,"&lt;&gt;暂不胜任")+COUNTIFS(配置清单!$G:$G,G449,配置清单!$H:$H,"SA",配置清单!$N:$N,"在岗",配置清单!$P:$P,"&lt;&gt;暂不胜任")</f>
        <v>0</v>
      </c>
      <c r="AD449" s="61">
        <f t="shared" si="320"/>
        <v>0</v>
      </c>
      <c r="AE449" s="60">
        <f>COUNTIFS(配置清单!$G:$G,G449,配置清单!H:H,"MDE",配置清单!N:N,"在岗")</f>
        <v>1</v>
      </c>
      <c r="AF449" s="61">
        <f t="shared" si="321"/>
        <v>1</v>
      </c>
      <c r="AG449" s="60">
        <f>COUNTIFS(配置清单!$G:$G,G449,配置清单!$H:$H,"MDE",配置清单!$N:$N,"在岗",配置清单!$P:$P,"&lt;&gt;暂不胜任")</f>
        <v>0</v>
      </c>
      <c r="AH449" s="61">
        <f t="shared" si="322"/>
        <v>0</v>
      </c>
      <c r="AI449" s="62">
        <f>COUNTIFS(配置清单!G:G,G449,配置清单!H:H,"TPM",配置清单!N:N,"在岗")+COUNTIFS(配置清单!G:G,G449,配置清单!H:H,"TC",配置清单!N:N,"在岗")</f>
        <v>0</v>
      </c>
      <c r="AJ449" s="61" t="str">
        <f t="shared" si="323"/>
        <v>NA</v>
      </c>
      <c r="AK449" s="60">
        <f>COUNTIFS(配置清单!G:G,G449,配置清单!H:H,"TPM",配置清单!N:N,"在岗",配置清单!P:P,"&lt;&gt;暂不胜任")+COUNTIFS(配置清单!G:G,G449,配置清单!H:H,"TC",配置清单!N:N,"在岗",配置清单!P:P,"&lt;&gt;暂不胜任")</f>
        <v>0</v>
      </c>
      <c r="AL449" s="61" t="str">
        <f t="shared" si="324"/>
        <v>NA</v>
      </c>
      <c r="AM449" s="60">
        <f>COUNTIFS(配置清单!G:G,G449,配置清单!H:H,"TSE",配置清单!N:N,"在岗")</f>
        <v>0</v>
      </c>
      <c r="AN449" s="61" t="str">
        <f t="shared" si="325"/>
        <v>NA</v>
      </c>
      <c r="AO449" s="60">
        <f>COUNTIFS(配置清单!G:G,G449,配置清单!H:H,"TSE",配置清单!N:N,"在岗",配置清单!P:P,"&lt;&gt;暂不胜任")</f>
        <v>0</v>
      </c>
      <c r="AP449" s="61" t="str">
        <f t="shared" si="326"/>
        <v>NA</v>
      </c>
      <c r="AQ449" s="60">
        <f>COUNTIFS(配置清单!$G:$G,G449,配置清单!H:H,"QA",配置清单!N:N,"在岗")</f>
        <v>1</v>
      </c>
      <c r="AR449" s="61">
        <f t="shared" si="327"/>
        <v>1</v>
      </c>
      <c r="AS449" s="60">
        <f>COUNTIFS(配置清单!$G:$G,G449,配置清单!$H:$H,"QA",配置清单!$N:$N,"在岗",配置清单!$P:$P,"&lt;&gt;暂不胜任")</f>
        <v>1</v>
      </c>
      <c r="AT449" s="61">
        <f t="shared" si="328"/>
        <v>1</v>
      </c>
      <c r="AU449" s="60">
        <f>COUNTIFS(配置清单!G:G,规划及评估!G449,配置清单!H:H,"BA",配置清单!N:N,"在岗")</f>
        <v>0</v>
      </c>
      <c r="AV449" s="61" t="str">
        <f t="shared" si="329"/>
        <v>NA</v>
      </c>
      <c r="AW449" s="60">
        <f>COUNTIFS(配置清单!G:G,G449,配置清单!H:H,"BA",配置清单!N:N,"在岗",配置清单!P:P,"&lt;&gt;暂不胜任")</f>
        <v>0</v>
      </c>
      <c r="AX449" s="61" t="str">
        <f t="shared" si="330"/>
        <v>NA</v>
      </c>
      <c r="AY449" s="60">
        <f>COUNTIFS(配置清单!G:G,规划及评估!G449,配置清单!H:H,"IA",配置清单!N:N,"在岗")</f>
        <v>0</v>
      </c>
      <c r="AZ449" s="61" t="str">
        <f t="shared" si="331"/>
        <v>NA</v>
      </c>
      <c r="BA449" s="60">
        <f>COUNTIFS(配置清单!G:G,G449,配置清单!H:H,"IA",配置清单!N:N,"在岗",配置清单!P:P,"&lt;&gt;暂不胜任")</f>
        <v>0</v>
      </c>
      <c r="BB449" s="61" t="str">
        <f t="shared" si="332"/>
        <v>NA</v>
      </c>
      <c r="BC449" s="60">
        <f>COUNTIFS(配置清单!G:G,规划及评估!G449,配置清单!H:H,"产品经理",配置清单!N:N,"在岗")</f>
        <v>0</v>
      </c>
      <c r="BD449" s="61" t="str">
        <f t="shared" si="333"/>
        <v>NA</v>
      </c>
      <c r="BE449" s="60">
        <f>COUNTIFS(配置清单!G:G,G449,配置清单!H:H,"产品经理",配置清单!N:N,"在岗",配置清单!P:P,"&lt;&gt;暂不胜任")</f>
        <v>0</v>
      </c>
      <c r="BF449" s="61" t="str">
        <f t="shared" si="334"/>
        <v>NA</v>
      </c>
      <c r="BG449" s="63">
        <f t="shared" si="335"/>
        <v>4</v>
      </c>
      <c r="BH449" s="64">
        <f t="shared" si="336"/>
        <v>4</v>
      </c>
      <c r="BI449" s="64">
        <f t="shared" si="337"/>
        <v>4</v>
      </c>
      <c r="BJ449" s="64">
        <f t="shared" si="338"/>
        <v>2</v>
      </c>
      <c r="BK449" s="65">
        <f t="shared" si="339"/>
        <v>1</v>
      </c>
      <c r="BL449" s="66">
        <f t="shared" si="340"/>
        <v>0.5</v>
      </c>
      <c r="BM449" s="92">
        <f t="shared" si="341"/>
        <v>1</v>
      </c>
      <c r="BN449" s="92">
        <f t="shared" si="342"/>
        <v>1</v>
      </c>
      <c r="BO449" s="92">
        <f t="shared" si="343"/>
        <v>1</v>
      </c>
      <c r="BP449" s="92">
        <f t="shared" si="344"/>
        <v>0</v>
      </c>
      <c r="BQ449" s="92">
        <f t="shared" si="345"/>
        <v>1</v>
      </c>
      <c r="BR449" s="92">
        <f t="shared" si="346"/>
        <v>0</v>
      </c>
      <c r="BS449" s="92">
        <f t="shared" si="347"/>
        <v>0</v>
      </c>
      <c r="BT449" s="92">
        <f t="shared" si="348"/>
        <v>0</v>
      </c>
      <c r="BU449" s="92">
        <f t="shared" si="349"/>
        <v>0</v>
      </c>
      <c r="BV449" s="92">
        <f t="shared" si="350"/>
        <v>0</v>
      </c>
      <c r="BW449" s="92">
        <f t="shared" si="351"/>
        <v>1</v>
      </c>
      <c r="BX449" s="92">
        <f t="shared" si="352"/>
        <v>1</v>
      </c>
      <c r="BY449" s="92">
        <f t="shared" si="353"/>
        <v>0</v>
      </c>
      <c r="BZ449" s="92">
        <f t="shared" si="354"/>
        <v>0</v>
      </c>
      <c r="CA449" s="92">
        <f t="shared" si="355"/>
        <v>0</v>
      </c>
      <c r="CB449" s="92">
        <f t="shared" si="356"/>
        <v>0</v>
      </c>
      <c r="CC449" s="92">
        <f t="shared" si="357"/>
        <v>0</v>
      </c>
      <c r="CD449" s="92">
        <f t="shared" si="358"/>
        <v>0</v>
      </c>
    </row>
    <row r="450" spans="1:82" hidden="1">
      <c r="A450" s="34">
        <v>52</v>
      </c>
      <c r="B450" s="34" t="s">
        <v>5148</v>
      </c>
      <c r="C450" s="34" t="s">
        <v>5939</v>
      </c>
      <c r="D450" s="34" t="s">
        <v>217</v>
      </c>
      <c r="E450" s="34" t="s">
        <v>216</v>
      </c>
      <c r="F450" s="34" t="s">
        <v>5867</v>
      </c>
      <c r="G450" s="34" t="s">
        <v>5940</v>
      </c>
      <c r="H450" s="34" t="s">
        <v>7</v>
      </c>
      <c r="I450" s="34" t="s">
        <v>7</v>
      </c>
      <c r="J450" s="34" t="s">
        <v>34</v>
      </c>
      <c r="K450" s="34" t="s">
        <v>34</v>
      </c>
      <c r="L450" s="34" t="s">
        <v>5960</v>
      </c>
      <c r="N450" s="34">
        <v>1</v>
      </c>
      <c r="O450" s="34">
        <v>0</v>
      </c>
      <c r="P450" s="34">
        <v>0</v>
      </c>
      <c r="Q450" s="34">
        <v>0</v>
      </c>
      <c r="R450" s="34">
        <v>0</v>
      </c>
      <c r="S450" s="34">
        <v>0</v>
      </c>
      <c r="T450" s="34">
        <v>0</v>
      </c>
      <c r="U450" s="77">
        <v>0</v>
      </c>
      <c r="V450" s="34">
        <v>0</v>
      </c>
      <c r="W450" s="60">
        <f>COUNTIFS(配置清单!G:G,G450,配置清单!$H:$H,"PM",配置清单!$N:$N,"在岗")</f>
        <v>1</v>
      </c>
      <c r="X450" s="61">
        <f t="shared" si="317"/>
        <v>1</v>
      </c>
      <c r="Y450" s="60">
        <f>COUNTIFS(配置清单!$G:$G,G450,配置清单!$H:$H,"PM",配置清单!$N:$N,"在岗",配置清单!$P:$P,"&lt;&gt;暂不胜任")</f>
        <v>1</v>
      </c>
      <c r="Z450" s="61">
        <f t="shared" si="318"/>
        <v>1</v>
      </c>
      <c r="AA450" s="62">
        <f>COUNTIFS(配置清单!$G:$G,G450,配置清单!$H:$H,"SE",配置清单!$N:$N,"在岗")+COUNTIFS(配置清单!$G:$G,G450,配置清单!$H:$H,"SA",配置清单!$N:$N,"在岗")</f>
        <v>0</v>
      </c>
      <c r="AB450" s="61" t="str">
        <f t="shared" si="319"/>
        <v>NA</v>
      </c>
      <c r="AC450" s="60">
        <f>COUNTIFS(配置清单!$G:$G,G450,配置清单!$H:$H,"SE",配置清单!$N:$N,"在岗",配置清单!$P:$P,"&lt;&gt;暂不胜任")+COUNTIFS(配置清单!$G:$G,G450,配置清单!$H:$H,"SA",配置清单!$N:$N,"在岗",配置清单!$P:$P,"&lt;&gt;暂不胜任")</f>
        <v>0</v>
      </c>
      <c r="AD450" s="61" t="str">
        <f t="shared" si="320"/>
        <v>NA</v>
      </c>
      <c r="AE450" s="60">
        <f>COUNTIFS(配置清单!$G:$G,G450,配置清单!H:H,"MDE",配置清单!N:N,"在岗")</f>
        <v>0</v>
      </c>
      <c r="AF450" s="61" t="str">
        <f t="shared" si="321"/>
        <v>NA</v>
      </c>
      <c r="AG450" s="60">
        <f>COUNTIFS(配置清单!$G:$G,G450,配置清单!$H:$H,"MDE",配置清单!$N:$N,"在岗",配置清单!$P:$P,"&lt;&gt;暂不胜任")</f>
        <v>0</v>
      </c>
      <c r="AH450" s="61" t="str">
        <f t="shared" si="322"/>
        <v>NA</v>
      </c>
      <c r="AI450" s="62">
        <f>COUNTIFS(配置清单!G:G,G450,配置清单!H:H,"TPM",配置清单!N:N,"在岗")+COUNTIFS(配置清单!G:G,G450,配置清单!H:H,"TC",配置清单!N:N,"在岗")</f>
        <v>0</v>
      </c>
      <c r="AJ450" s="61" t="str">
        <f t="shared" si="323"/>
        <v>NA</v>
      </c>
      <c r="AK450" s="60">
        <f>COUNTIFS(配置清单!G:G,G450,配置清单!H:H,"TPM",配置清单!N:N,"在岗",配置清单!P:P,"&lt;&gt;暂不胜任")+COUNTIFS(配置清单!G:G,G450,配置清单!H:H,"TC",配置清单!N:N,"在岗",配置清单!P:P,"&lt;&gt;暂不胜任")</f>
        <v>0</v>
      </c>
      <c r="AL450" s="61" t="str">
        <f t="shared" si="324"/>
        <v>NA</v>
      </c>
      <c r="AM450" s="60">
        <f>COUNTIFS(配置清单!G:G,G450,配置清单!H:H,"TSE",配置清单!N:N,"在岗")</f>
        <v>0</v>
      </c>
      <c r="AN450" s="61" t="str">
        <f t="shared" si="325"/>
        <v>NA</v>
      </c>
      <c r="AO450" s="60">
        <f>COUNTIFS(配置清单!G:G,G450,配置清单!H:H,"TSE",配置清单!N:N,"在岗",配置清单!P:P,"&lt;&gt;暂不胜任")</f>
        <v>0</v>
      </c>
      <c r="AP450" s="61" t="str">
        <f t="shared" si="326"/>
        <v>NA</v>
      </c>
      <c r="AQ450" s="60">
        <f>COUNTIFS(配置清单!$G:$G,G450,配置清单!H:H,"QA",配置清单!N:N,"在岗")</f>
        <v>0</v>
      </c>
      <c r="AR450" s="61" t="str">
        <f t="shared" si="327"/>
        <v>NA</v>
      </c>
      <c r="AS450" s="60">
        <f>COUNTIFS(配置清单!$G:$G,G450,配置清单!$H:$H,"QA",配置清单!$N:$N,"在岗",配置清单!$P:$P,"&lt;&gt;暂不胜任")</f>
        <v>0</v>
      </c>
      <c r="AT450" s="61" t="str">
        <f t="shared" si="328"/>
        <v>NA</v>
      </c>
      <c r="AU450" s="60">
        <f>COUNTIFS(配置清单!G:G,规划及评估!G450,配置清单!H:H,"BA",配置清单!N:N,"在岗")</f>
        <v>0</v>
      </c>
      <c r="AV450" s="61" t="str">
        <f t="shared" si="329"/>
        <v>NA</v>
      </c>
      <c r="AW450" s="60">
        <f>COUNTIFS(配置清单!G:G,G450,配置清单!H:H,"BA",配置清单!N:N,"在岗",配置清单!P:P,"&lt;&gt;暂不胜任")</f>
        <v>0</v>
      </c>
      <c r="AX450" s="61" t="str">
        <f t="shared" si="330"/>
        <v>NA</v>
      </c>
      <c r="AY450" s="60">
        <f>COUNTIFS(配置清单!G:G,规划及评估!G450,配置清单!H:H,"IA",配置清单!N:N,"在岗")</f>
        <v>0</v>
      </c>
      <c r="AZ450" s="61" t="str">
        <f t="shared" si="331"/>
        <v>NA</v>
      </c>
      <c r="BA450" s="60">
        <f>COUNTIFS(配置清单!G:G,G450,配置清单!H:H,"IA",配置清单!N:N,"在岗",配置清单!P:P,"&lt;&gt;暂不胜任")</f>
        <v>0</v>
      </c>
      <c r="BB450" s="61" t="str">
        <f t="shared" si="332"/>
        <v>NA</v>
      </c>
      <c r="BC450" s="60">
        <f>COUNTIFS(配置清单!G:G,规划及评估!G450,配置清单!H:H,"产品经理",配置清单!N:N,"在岗")</f>
        <v>0</v>
      </c>
      <c r="BD450" s="61" t="str">
        <f t="shared" si="333"/>
        <v>NA</v>
      </c>
      <c r="BE450" s="60">
        <f>COUNTIFS(配置清单!G:G,G450,配置清单!H:H,"产品经理",配置清单!N:N,"在岗",配置清单!P:P,"&lt;&gt;暂不胜任")</f>
        <v>0</v>
      </c>
      <c r="BF450" s="61" t="str">
        <f t="shared" si="334"/>
        <v>NA</v>
      </c>
      <c r="BG450" s="63">
        <f t="shared" si="335"/>
        <v>1</v>
      </c>
      <c r="BH450" s="64">
        <f t="shared" si="336"/>
        <v>1</v>
      </c>
      <c r="BI450" s="64">
        <f t="shared" si="337"/>
        <v>1</v>
      </c>
      <c r="BJ450" s="64">
        <f t="shared" si="338"/>
        <v>1</v>
      </c>
      <c r="BK450" s="65">
        <f t="shared" si="339"/>
        <v>1</v>
      </c>
      <c r="BL450" s="66">
        <f t="shared" si="340"/>
        <v>1</v>
      </c>
      <c r="BM450" s="92">
        <f t="shared" si="341"/>
        <v>1</v>
      </c>
      <c r="BN450" s="92">
        <f t="shared" si="342"/>
        <v>1</v>
      </c>
      <c r="BO450" s="92">
        <f t="shared" si="343"/>
        <v>0</v>
      </c>
      <c r="BP450" s="92">
        <f t="shared" si="344"/>
        <v>0</v>
      </c>
      <c r="BQ450" s="92">
        <f t="shared" si="345"/>
        <v>0</v>
      </c>
      <c r="BR450" s="92">
        <f t="shared" si="346"/>
        <v>0</v>
      </c>
      <c r="BS450" s="92">
        <f t="shared" si="347"/>
        <v>0</v>
      </c>
      <c r="BT450" s="92">
        <f t="shared" si="348"/>
        <v>0</v>
      </c>
      <c r="BU450" s="92">
        <f t="shared" si="349"/>
        <v>0</v>
      </c>
      <c r="BV450" s="92">
        <f t="shared" si="350"/>
        <v>0</v>
      </c>
      <c r="BW450" s="92">
        <f t="shared" si="351"/>
        <v>0</v>
      </c>
      <c r="BX450" s="92">
        <f t="shared" si="352"/>
        <v>0</v>
      </c>
      <c r="BY450" s="92">
        <f t="shared" si="353"/>
        <v>0</v>
      </c>
      <c r="BZ450" s="92">
        <f t="shared" si="354"/>
        <v>0</v>
      </c>
      <c r="CA450" s="92">
        <f t="shared" si="355"/>
        <v>0</v>
      </c>
      <c r="CB450" s="92">
        <f t="shared" si="356"/>
        <v>0</v>
      </c>
      <c r="CC450" s="92">
        <f t="shared" si="357"/>
        <v>0</v>
      </c>
      <c r="CD450" s="92">
        <f t="shared" si="358"/>
        <v>0</v>
      </c>
    </row>
    <row r="451" spans="1:82" hidden="1">
      <c r="A451" s="34">
        <v>53</v>
      </c>
      <c r="B451" s="34" t="s">
        <v>5148</v>
      </c>
      <c r="C451" s="34" t="s">
        <v>5939</v>
      </c>
      <c r="D451" s="34" t="s">
        <v>217</v>
      </c>
      <c r="E451" s="34" t="s">
        <v>216</v>
      </c>
      <c r="F451" s="34" t="s">
        <v>5867</v>
      </c>
      <c r="G451" s="34" t="s">
        <v>5868</v>
      </c>
      <c r="H451" s="34" t="s">
        <v>6</v>
      </c>
      <c r="I451" s="34" t="s">
        <v>7</v>
      </c>
      <c r="J451" s="34" t="s">
        <v>195</v>
      </c>
      <c r="K451" s="34" t="s">
        <v>34</v>
      </c>
      <c r="L451" s="34" t="s">
        <v>5961</v>
      </c>
      <c r="N451" s="34">
        <v>1</v>
      </c>
      <c r="O451" s="34">
        <v>0</v>
      </c>
      <c r="P451" s="34">
        <v>0</v>
      </c>
      <c r="Q451" s="34">
        <v>1</v>
      </c>
      <c r="R451" s="34">
        <v>0</v>
      </c>
      <c r="S451" s="34">
        <v>0</v>
      </c>
      <c r="T451" s="34">
        <v>0</v>
      </c>
      <c r="U451" s="77">
        <v>0</v>
      </c>
      <c r="V451" s="34">
        <v>0</v>
      </c>
      <c r="W451" s="60">
        <f>COUNTIFS(配置清单!G:G,G451,配置清单!$H:$H,"PM",配置清单!$N:$N,"在岗")</f>
        <v>1</v>
      </c>
      <c r="X451" s="61">
        <f t="shared" si="317"/>
        <v>1</v>
      </c>
      <c r="Y451" s="60">
        <f>COUNTIFS(配置清单!$G:$G,G451,配置清单!$H:$H,"PM",配置清单!$N:$N,"在岗",配置清单!$P:$P,"&lt;&gt;暂不胜任")</f>
        <v>1</v>
      </c>
      <c r="Z451" s="61">
        <f t="shared" si="318"/>
        <v>1</v>
      </c>
      <c r="AA451" s="62">
        <f>COUNTIFS(配置清单!$G:$G,G451,配置清单!$H:$H,"SE",配置清单!$N:$N,"在岗")+COUNTIFS(配置清单!$G:$G,G451,配置清单!$H:$H,"SA",配置清单!$N:$N,"在岗")</f>
        <v>0</v>
      </c>
      <c r="AB451" s="61" t="str">
        <f t="shared" si="319"/>
        <v>NA</v>
      </c>
      <c r="AC451" s="60">
        <f>COUNTIFS(配置清单!$G:$G,G451,配置清单!$H:$H,"SE",配置清单!$N:$N,"在岗",配置清单!$P:$P,"&lt;&gt;暂不胜任")+COUNTIFS(配置清单!$G:$G,G451,配置清单!$H:$H,"SA",配置清单!$N:$N,"在岗",配置清单!$P:$P,"&lt;&gt;暂不胜任")</f>
        <v>0</v>
      </c>
      <c r="AD451" s="61" t="str">
        <f t="shared" si="320"/>
        <v>NA</v>
      </c>
      <c r="AE451" s="60">
        <f>COUNTIFS(配置清单!$G:$G,G451,配置清单!H:H,"MDE",配置清单!N:N,"在岗")</f>
        <v>0</v>
      </c>
      <c r="AF451" s="61" t="str">
        <f t="shared" si="321"/>
        <v>NA</v>
      </c>
      <c r="AG451" s="60">
        <f>COUNTIFS(配置清单!$G:$G,G451,配置清单!$H:$H,"MDE",配置清单!$N:$N,"在岗",配置清单!$P:$P,"&lt;&gt;暂不胜任")</f>
        <v>0</v>
      </c>
      <c r="AH451" s="61" t="str">
        <f t="shared" si="322"/>
        <v>NA</v>
      </c>
      <c r="AI451" s="62">
        <f>COUNTIFS(配置清单!G:G,G451,配置清单!H:H,"TPM",配置清单!N:N,"在岗")+COUNTIFS(配置清单!G:G,G451,配置清单!H:H,"TC",配置清单!N:N,"在岗")</f>
        <v>1</v>
      </c>
      <c r="AJ451" s="61">
        <f t="shared" si="323"/>
        <v>1</v>
      </c>
      <c r="AK451" s="60">
        <f>COUNTIFS(配置清单!G:G,G451,配置清单!H:H,"TPM",配置清单!N:N,"在岗",配置清单!P:P,"&lt;&gt;暂不胜任")+COUNTIFS(配置清单!G:G,G451,配置清单!H:H,"TC",配置清单!N:N,"在岗",配置清单!P:P,"&lt;&gt;暂不胜任")</f>
        <v>0</v>
      </c>
      <c r="AL451" s="61">
        <f t="shared" si="324"/>
        <v>0</v>
      </c>
      <c r="AM451" s="60">
        <f>COUNTIFS(配置清单!G:G,G451,配置清单!H:H,"TSE",配置清单!N:N,"在岗")</f>
        <v>0</v>
      </c>
      <c r="AN451" s="61" t="str">
        <f t="shared" si="325"/>
        <v>NA</v>
      </c>
      <c r="AO451" s="60">
        <f>COUNTIFS(配置清单!G:G,G451,配置清单!H:H,"TSE",配置清单!N:N,"在岗",配置清单!P:P,"&lt;&gt;暂不胜任")</f>
        <v>0</v>
      </c>
      <c r="AP451" s="61" t="str">
        <f t="shared" si="326"/>
        <v>NA</v>
      </c>
      <c r="AQ451" s="60">
        <f>COUNTIFS(配置清单!$G:$G,G451,配置清单!H:H,"QA",配置清单!N:N,"在岗")</f>
        <v>0</v>
      </c>
      <c r="AR451" s="61" t="str">
        <f t="shared" si="327"/>
        <v>NA</v>
      </c>
      <c r="AS451" s="60">
        <f>COUNTIFS(配置清单!$G:$G,G451,配置清单!$H:$H,"QA",配置清单!$N:$N,"在岗",配置清单!$P:$P,"&lt;&gt;暂不胜任")</f>
        <v>0</v>
      </c>
      <c r="AT451" s="61" t="str">
        <f t="shared" si="328"/>
        <v>NA</v>
      </c>
      <c r="AU451" s="60">
        <f>COUNTIFS(配置清单!G:G,规划及评估!G451,配置清单!H:H,"BA",配置清单!N:N,"在岗")</f>
        <v>0</v>
      </c>
      <c r="AV451" s="61" t="str">
        <f t="shared" si="329"/>
        <v>NA</v>
      </c>
      <c r="AW451" s="60">
        <f>COUNTIFS(配置清单!G:G,G451,配置清单!H:H,"BA",配置清单!N:N,"在岗",配置清单!P:P,"&lt;&gt;暂不胜任")</f>
        <v>0</v>
      </c>
      <c r="AX451" s="61" t="str">
        <f t="shared" si="330"/>
        <v>NA</v>
      </c>
      <c r="AY451" s="60">
        <f>COUNTIFS(配置清单!G:G,规划及评估!G451,配置清单!H:H,"IA",配置清单!N:N,"在岗")</f>
        <v>0</v>
      </c>
      <c r="AZ451" s="61" t="str">
        <f t="shared" si="331"/>
        <v>NA</v>
      </c>
      <c r="BA451" s="60">
        <f>COUNTIFS(配置清单!G:G,G451,配置清单!H:H,"IA",配置清单!N:N,"在岗",配置清单!P:P,"&lt;&gt;暂不胜任")</f>
        <v>0</v>
      </c>
      <c r="BB451" s="61" t="str">
        <f t="shared" si="332"/>
        <v>NA</v>
      </c>
      <c r="BC451" s="60">
        <f>COUNTIFS(配置清单!G:G,规划及评估!G451,配置清单!H:H,"产品经理",配置清单!N:N,"在岗")</f>
        <v>0</v>
      </c>
      <c r="BD451" s="61" t="str">
        <f t="shared" si="333"/>
        <v>NA</v>
      </c>
      <c r="BE451" s="60">
        <f>COUNTIFS(配置清单!G:G,G451,配置清单!H:H,"产品经理",配置清单!N:N,"在岗",配置清单!P:P,"&lt;&gt;暂不胜任")</f>
        <v>0</v>
      </c>
      <c r="BF451" s="61" t="str">
        <f t="shared" si="334"/>
        <v>NA</v>
      </c>
      <c r="BG451" s="63">
        <f t="shared" si="335"/>
        <v>2</v>
      </c>
      <c r="BH451" s="64">
        <f t="shared" si="336"/>
        <v>2</v>
      </c>
      <c r="BI451" s="64">
        <f t="shared" si="337"/>
        <v>2</v>
      </c>
      <c r="BJ451" s="64">
        <f t="shared" si="338"/>
        <v>1</v>
      </c>
      <c r="BK451" s="65">
        <f t="shared" si="339"/>
        <v>1</v>
      </c>
      <c r="BL451" s="66">
        <f t="shared" si="340"/>
        <v>0.5</v>
      </c>
      <c r="BM451" s="92">
        <f t="shared" si="341"/>
        <v>1</v>
      </c>
      <c r="BN451" s="92">
        <f t="shared" si="342"/>
        <v>1</v>
      </c>
      <c r="BO451" s="92">
        <f t="shared" si="343"/>
        <v>0</v>
      </c>
      <c r="BP451" s="92">
        <f t="shared" si="344"/>
        <v>0</v>
      </c>
      <c r="BQ451" s="92">
        <f t="shared" si="345"/>
        <v>0</v>
      </c>
      <c r="BR451" s="92">
        <f t="shared" si="346"/>
        <v>0</v>
      </c>
      <c r="BS451" s="92">
        <f t="shared" si="347"/>
        <v>1</v>
      </c>
      <c r="BT451" s="92">
        <f t="shared" si="348"/>
        <v>0</v>
      </c>
      <c r="BU451" s="92">
        <f t="shared" si="349"/>
        <v>0</v>
      </c>
      <c r="BV451" s="92">
        <f t="shared" si="350"/>
        <v>0</v>
      </c>
      <c r="BW451" s="92">
        <f t="shared" si="351"/>
        <v>0</v>
      </c>
      <c r="BX451" s="92">
        <f t="shared" si="352"/>
        <v>0</v>
      </c>
      <c r="BY451" s="92">
        <f t="shared" si="353"/>
        <v>0</v>
      </c>
      <c r="BZ451" s="92">
        <f t="shared" si="354"/>
        <v>0</v>
      </c>
      <c r="CA451" s="92">
        <f t="shared" si="355"/>
        <v>0</v>
      </c>
      <c r="CB451" s="92">
        <f t="shared" si="356"/>
        <v>0</v>
      </c>
      <c r="CC451" s="92">
        <f t="shared" si="357"/>
        <v>0</v>
      </c>
      <c r="CD451" s="92">
        <f t="shared" si="358"/>
        <v>0</v>
      </c>
    </row>
    <row r="452" spans="1:82" hidden="1">
      <c r="A452" s="34">
        <v>54</v>
      </c>
      <c r="B452" s="34" t="s">
        <v>5148</v>
      </c>
      <c r="C452" s="34" t="s">
        <v>5150</v>
      </c>
      <c r="D452" s="34" t="s">
        <v>204</v>
      </c>
      <c r="E452" s="34" t="s">
        <v>5149</v>
      </c>
      <c r="F452" s="34" t="s">
        <v>5498</v>
      </c>
      <c r="G452" s="34" t="s">
        <v>5499</v>
      </c>
      <c r="H452" s="34" t="s">
        <v>4</v>
      </c>
      <c r="I452" s="34" t="s">
        <v>4</v>
      </c>
      <c r="J452" s="34" t="s">
        <v>195</v>
      </c>
      <c r="K452" s="34" t="s">
        <v>34</v>
      </c>
      <c r="L452" s="34" t="s">
        <v>2866</v>
      </c>
      <c r="M452" s="34" t="s">
        <v>5400</v>
      </c>
      <c r="N452" s="34">
        <v>1</v>
      </c>
      <c r="O452" s="34">
        <v>0</v>
      </c>
      <c r="P452" s="34">
        <v>0</v>
      </c>
      <c r="Q452" s="34">
        <v>0</v>
      </c>
      <c r="R452" s="34">
        <v>0</v>
      </c>
      <c r="S452" s="34">
        <v>1</v>
      </c>
      <c r="T452" s="34">
        <v>0</v>
      </c>
      <c r="U452" s="77">
        <v>0</v>
      </c>
      <c r="V452" s="34">
        <v>0</v>
      </c>
      <c r="W452" s="60">
        <f>COUNTIFS(配置清单!G:G,G452,配置清单!$H:$H,"PM",配置清单!$N:$N,"在岗")</f>
        <v>1</v>
      </c>
      <c r="X452" s="61">
        <f t="shared" si="317"/>
        <v>1</v>
      </c>
      <c r="Y452" s="60">
        <f>COUNTIFS(配置清单!$G:$G,G452,配置清单!$H:$H,"PM",配置清单!$N:$N,"在岗",配置清单!$P:$P,"&lt;&gt;暂不胜任")</f>
        <v>1</v>
      </c>
      <c r="Z452" s="61">
        <f t="shared" si="318"/>
        <v>1</v>
      </c>
      <c r="AA452" s="62">
        <f>COUNTIFS(配置清单!$G:$G,G452,配置清单!$H:$H,"SE",配置清单!$N:$N,"在岗")+COUNTIFS(配置清单!$G:$G,G452,配置清单!$H:$H,"SA",配置清单!$N:$N,"在岗")</f>
        <v>1</v>
      </c>
      <c r="AB452" s="61" t="str">
        <f t="shared" si="319"/>
        <v>NA</v>
      </c>
      <c r="AC452" s="60">
        <f>COUNTIFS(配置清单!$G:$G,G452,配置清单!$H:$H,"SE",配置清单!$N:$N,"在岗",配置清单!$P:$P,"&lt;&gt;暂不胜任")+COUNTIFS(配置清单!$G:$G,G452,配置清单!$H:$H,"SA",配置清单!$N:$N,"在岗",配置清单!$P:$P,"&lt;&gt;暂不胜任")</f>
        <v>0</v>
      </c>
      <c r="AD452" s="61" t="str">
        <f t="shared" si="320"/>
        <v>NA</v>
      </c>
      <c r="AE452" s="60">
        <f>COUNTIFS(配置清单!$G:$G,G452,配置清单!H:H,"MDE",配置清单!N:N,"在岗")</f>
        <v>0</v>
      </c>
      <c r="AF452" s="61" t="str">
        <f t="shared" si="321"/>
        <v>NA</v>
      </c>
      <c r="AG452" s="60">
        <f>COUNTIFS(配置清单!$G:$G,G452,配置清单!$H:$H,"MDE",配置清单!$N:$N,"在岗",配置清单!$P:$P,"&lt;&gt;暂不胜任")</f>
        <v>0</v>
      </c>
      <c r="AH452" s="61" t="str">
        <f t="shared" si="322"/>
        <v>NA</v>
      </c>
      <c r="AI452" s="62">
        <f>COUNTIFS(配置清单!G:G,G452,配置清单!H:H,"TPM",配置清单!N:N,"在岗")+COUNTIFS(配置清单!G:G,G452,配置清单!H:H,"TC",配置清单!N:N,"在岗")</f>
        <v>0</v>
      </c>
      <c r="AJ452" s="61" t="str">
        <f t="shared" si="323"/>
        <v>NA</v>
      </c>
      <c r="AK452" s="60">
        <f>COUNTIFS(配置清单!G:G,G452,配置清单!H:H,"TPM",配置清单!N:N,"在岗",配置清单!P:P,"&lt;&gt;暂不胜任")+COUNTIFS(配置清单!G:G,G452,配置清单!H:H,"TC",配置清单!N:N,"在岗",配置清单!P:P,"&lt;&gt;暂不胜任")</f>
        <v>0</v>
      </c>
      <c r="AL452" s="61" t="str">
        <f t="shared" si="324"/>
        <v>NA</v>
      </c>
      <c r="AM452" s="60">
        <f>COUNTIFS(配置清单!G:G,G452,配置清单!H:H,"TSE",配置清单!N:N,"在岗")</f>
        <v>0</v>
      </c>
      <c r="AN452" s="61" t="str">
        <f t="shared" si="325"/>
        <v>NA</v>
      </c>
      <c r="AO452" s="60">
        <f>COUNTIFS(配置清单!G:G,G452,配置清单!H:H,"TSE",配置清单!N:N,"在岗",配置清单!P:P,"&lt;&gt;暂不胜任")</f>
        <v>0</v>
      </c>
      <c r="AP452" s="61" t="str">
        <f t="shared" si="326"/>
        <v>NA</v>
      </c>
      <c r="AQ452" s="60">
        <f>COUNTIFS(配置清单!$G:$G,G452,配置清单!H:H,"QA",配置清单!N:N,"在岗")</f>
        <v>1</v>
      </c>
      <c r="AR452" s="61">
        <f t="shared" si="327"/>
        <v>1</v>
      </c>
      <c r="AS452" s="60">
        <f>COUNTIFS(配置清单!$G:$G,G452,配置清单!$H:$H,"QA",配置清单!$N:$N,"在岗",配置清单!$P:$P,"&lt;&gt;暂不胜任")</f>
        <v>1</v>
      </c>
      <c r="AT452" s="61">
        <f t="shared" si="328"/>
        <v>1</v>
      </c>
      <c r="AU452" s="60">
        <f>COUNTIFS(配置清单!G:G,规划及评估!G452,配置清单!H:H,"BA",配置清单!N:N,"在岗")</f>
        <v>0</v>
      </c>
      <c r="AV452" s="61" t="str">
        <f t="shared" si="329"/>
        <v>NA</v>
      </c>
      <c r="AW452" s="60">
        <f>COUNTIFS(配置清单!G:G,G452,配置清单!H:H,"BA",配置清单!N:N,"在岗",配置清单!P:P,"&lt;&gt;暂不胜任")</f>
        <v>0</v>
      </c>
      <c r="AX452" s="61" t="str">
        <f t="shared" si="330"/>
        <v>NA</v>
      </c>
      <c r="AY452" s="60">
        <f>COUNTIFS(配置清单!G:G,规划及评估!G452,配置清单!H:H,"IA",配置清单!N:N,"在岗")</f>
        <v>0</v>
      </c>
      <c r="AZ452" s="61" t="str">
        <f t="shared" si="331"/>
        <v>NA</v>
      </c>
      <c r="BA452" s="60">
        <f>COUNTIFS(配置清单!G:G,G452,配置清单!H:H,"IA",配置清单!N:N,"在岗",配置清单!P:P,"&lt;&gt;暂不胜任")</f>
        <v>0</v>
      </c>
      <c r="BB452" s="61" t="str">
        <f t="shared" si="332"/>
        <v>NA</v>
      </c>
      <c r="BC452" s="60">
        <f>COUNTIFS(配置清单!G:G,规划及评估!G452,配置清单!H:H,"产品经理",配置清单!N:N,"在岗")</f>
        <v>0</v>
      </c>
      <c r="BD452" s="61" t="str">
        <f t="shared" si="333"/>
        <v>NA</v>
      </c>
      <c r="BE452" s="60">
        <f>COUNTIFS(配置清单!G:G,G452,配置清单!H:H,"产品经理",配置清单!N:N,"在岗",配置清单!P:P,"&lt;&gt;暂不胜任")</f>
        <v>0</v>
      </c>
      <c r="BF452" s="61" t="str">
        <f t="shared" si="334"/>
        <v>NA</v>
      </c>
      <c r="BG452" s="63">
        <f t="shared" si="335"/>
        <v>2</v>
      </c>
      <c r="BH452" s="64">
        <f t="shared" si="336"/>
        <v>2</v>
      </c>
      <c r="BI452" s="64">
        <f t="shared" si="337"/>
        <v>2</v>
      </c>
      <c r="BJ452" s="64">
        <f t="shared" si="338"/>
        <v>2</v>
      </c>
      <c r="BK452" s="65">
        <f t="shared" si="339"/>
        <v>1</v>
      </c>
      <c r="BL452" s="66">
        <f t="shared" si="340"/>
        <v>1</v>
      </c>
      <c r="BM452" s="92">
        <f t="shared" si="341"/>
        <v>1</v>
      </c>
      <c r="BN452" s="92">
        <f t="shared" si="342"/>
        <v>1</v>
      </c>
      <c r="BO452" s="92">
        <f t="shared" si="343"/>
        <v>0</v>
      </c>
      <c r="BP452" s="92">
        <f t="shared" si="344"/>
        <v>0</v>
      </c>
      <c r="BQ452" s="92">
        <f t="shared" si="345"/>
        <v>0</v>
      </c>
      <c r="BR452" s="92">
        <f t="shared" si="346"/>
        <v>0</v>
      </c>
      <c r="BS452" s="92">
        <f t="shared" si="347"/>
        <v>0</v>
      </c>
      <c r="BT452" s="92">
        <f t="shared" si="348"/>
        <v>0</v>
      </c>
      <c r="BU452" s="92">
        <f t="shared" si="349"/>
        <v>0</v>
      </c>
      <c r="BV452" s="92">
        <f t="shared" si="350"/>
        <v>0</v>
      </c>
      <c r="BW452" s="92">
        <f t="shared" si="351"/>
        <v>1</v>
      </c>
      <c r="BX452" s="92">
        <f t="shared" si="352"/>
        <v>1</v>
      </c>
      <c r="BY452" s="92">
        <f t="shared" si="353"/>
        <v>0</v>
      </c>
      <c r="BZ452" s="92">
        <f t="shared" si="354"/>
        <v>0</v>
      </c>
      <c r="CA452" s="92">
        <f t="shared" si="355"/>
        <v>0</v>
      </c>
      <c r="CB452" s="92">
        <f t="shared" si="356"/>
        <v>0</v>
      </c>
      <c r="CC452" s="92">
        <f t="shared" si="357"/>
        <v>0</v>
      </c>
      <c r="CD452" s="92">
        <f t="shared" si="358"/>
        <v>0</v>
      </c>
    </row>
    <row r="453" spans="1:82" hidden="1">
      <c r="A453" s="34">
        <v>55</v>
      </c>
      <c r="B453" s="34" t="s">
        <v>5148</v>
      </c>
      <c r="C453" s="34" t="s">
        <v>5150</v>
      </c>
      <c r="D453" s="34" t="s">
        <v>204</v>
      </c>
      <c r="E453" s="34" t="s">
        <v>5149</v>
      </c>
      <c r="F453" s="34" t="s">
        <v>5509</v>
      </c>
      <c r="G453" s="34" t="s">
        <v>5510</v>
      </c>
      <c r="H453" s="34" t="s">
        <v>4</v>
      </c>
      <c r="I453" s="34" t="s">
        <v>4</v>
      </c>
      <c r="J453" s="34" t="s">
        <v>34</v>
      </c>
      <c r="K453" s="34" t="s">
        <v>34</v>
      </c>
      <c r="L453" s="34" t="s">
        <v>2080</v>
      </c>
      <c r="M453" s="34" t="s">
        <v>1626</v>
      </c>
      <c r="N453" s="34">
        <v>1</v>
      </c>
      <c r="O453" s="34">
        <v>0</v>
      </c>
      <c r="P453" s="34">
        <v>0</v>
      </c>
      <c r="Q453" s="34">
        <v>0</v>
      </c>
      <c r="R453" s="34">
        <v>1</v>
      </c>
      <c r="S453" s="34">
        <v>1</v>
      </c>
      <c r="T453" s="34">
        <v>0</v>
      </c>
      <c r="U453" s="77">
        <v>0</v>
      </c>
      <c r="V453" s="34">
        <v>0</v>
      </c>
      <c r="W453" s="60">
        <f>COUNTIFS(配置清单!G:G,G453,配置清单!$H:$H,"PM",配置清单!$N:$N,"在岗")</f>
        <v>1</v>
      </c>
      <c r="X453" s="61">
        <f t="shared" si="317"/>
        <v>1</v>
      </c>
      <c r="Y453" s="60">
        <f>COUNTIFS(配置清单!$G:$G,G453,配置清单!$H:$H,"PM",配置清单!$N:$N,"在岗",配置清单!$P:$P,"&lt;&gt;暂不胜任")</f>
        <v>1</v>
      </c>
      <c r="Z453" s="61">
        <f t="shared" si="318"/>
        <v>1</v>
      </c>
      <c r="AA453" s="62">
        <f>COUNTIFS(配置清单!$G:$G,G453,配置清单!$H:$H,"SE",配置清单!$N:$N,"在岗")+COUNTIFS(配置清单!$G:$G,G453,配置清单!$H:$H,"SA",配置清单!$N:$N,"在岗")</f>
        <v>0</v>
      </c>
      <c r="AB453" s="61" t="str">
        <f t="shared" si="319"/>
        <v>NA</v>
      </c>
      <c r="AC453" s="60">
        <f>COUNTIFS(配置清单!$G:$G,G453,配置清单!$H:$H,"SE",配置清单!$N:$N,"在岗",配置清单!$P:$P,"&lt;&gt;暂不胜任")+COUNTIFS(配置清单!$G:$G,G453,配置清单!$H:$H,"SA",配置清单!$N:$N,"在岗",配置清单!$P:$P,"&lt;&gt;暂不胜任")</f>
        <v>0</v>
      </c>
      <c r="AD453" s="61" t="str">
        <f t="shared" si="320"/>
        <v>NA</v>
      </c>
      <c r="AE453" s="60">
        <f>COUNTIFS(配置清单!$G:$G,G453,配置清单!H:H,"MDE",配置清单!N:N,"在岗")</f>
        <v>0</v>
      </c>
      <c r="AF453" s="61" t="str">
        <f t="shared" si="321"/>
        <v>NA</v>
      </c>
      <c r="AG453" s="60">
        <f>COUNTIFS(配置清单!$G:$G,G453,配置清单!$H:$H,"MDE",配置清单!$N:$N,"在岗",配置清单!$P:$P,"&lt;&gt;暂不胜任")</f>
        <v>0</v>
      </c>
      <c r="AH453" s="61" t="str">
        <f t="shared" si="322"/>
        <v>NA</v>
      </c>
      <c r="AI453" s="62">
        <f>COUNTIFS(配置清单!G:G,G453,配置清单!H:H,"TPM",配置清单!N:N,"在岗")+COUNTIFS(配置清单!G:G,G453,配置清单!H:H,"TC",配置清单!N:N,"在岗")</f>
        <v>0</v>
      </c>
      <c r="AJ453" s="61" t="str">
        <f t="shared" si="323"/>
        <v>NA</v>
      </c>
      <c r="AK453" s="60">
        <f>COUNTIFS(配置清单!G:G,G453,配置清单!H:H,"TPM",配置清单!N:N,"在岗",配置清单!P:P,"&lt;&gt;暂不胜任")+COUNTIFS(配置清单!G:G,G453,配置清单!H:H,"TC",配置清单!N:N,"在岗",配置清单!P:P,"&lt;&gt;暂不胜任")</f>
        <v>0</v>
      </c>
      <c r="AL453" s="61" t="str">
        <f t="shared" si="324"/>
        <v>NA</v>
      </c>
      <c r="AM453" s="60">
        <f>COUNTIFS(配置清单!G:G,G453,配置清单!H:H,"TSE",配置清单!N:N,"在岗")</f>
        <v>1</v>
      </c>
      <c r="AN453" s="61">
        <f t="shared" si="325"/>
        <v>1</v>
      </c>
      <c r="AO453" s="60">
        <f>COUNTIFS(配置清单!G:G,G453,配置清单!H:H,"TSE",配置清单!N:N,"在岗",配置清单!P:P,"&lt;&gt;暂不胜任")</f>
        <v>1</v>
      </c>
      <c r="AP453" s="61">
        <f t="shared" si="326"/>
        <v>1</v>
      </c>
      <c r="AQ453" s="60">
        <f>COUNTIFS(配置清单!$G:$G,G453,配置清单!H:H,"QA",配置清单!N:N,"在岗")</f>
        <v>1</v>
      </c>
      <c r="AR453" s="61">
        <f t="shared" si="327"/>
        <v>1</v>
      </c>
      <c r="AS453" s="60">
        <f>COUNTIFS(配置清单!$G:$G,G453,配置清单!$H:$H,"QA",配置清单!$N:$N,"在岗",配置清单!$P:$P,"&lt;&gt;暂不胜任")</f>
        <v>1</v>
      </c>
      <c r="AT453" s="61">
        <f t="shared" si="328"/>
        <v>1</v>
      </c>
      <c r="AU453" s="60">
        <f>COUNTIFS(配置清单!G:G,规划及评估!G453,配置清单!H:H,"BA",配置清单!N:N,"在岗")</f>
        <v>0</v>
      </c>
      <c r="AV453" s="61" t="str">
        <f t="shared" si="329"/>
        <v>NA</v>
      </c>
      <c r="AW453" s="60">
        <f>COUNTIFS(配置清单!G:G,G453,配置清单!H:H,"BA",配置清单!N:N,"在岗",配置清单!P:P,"&lt;&gt;暂不胜任")</f>
        <v>0</v>
      </c>
      <c r="AX453" s="61" t="str">
        <f t="shared" si="330"/>
        <v>NA</v>
      </c>
      <c r="AY453" s="60">
        <f>COUNTIFS(配置清单!G:G,规划及评估!G453,配置清单!H:H,"IA",配置清单!N:N,"在岗")</f>
        <v>0</v>
      </c>
      <c r="AZ453" s="61" t="str">
        <f t="shared" si="331"/>
        <v>NA</v>
      </c>
      <c r="BA453" s="60">
        <f>COUNTIFS(配置清单!G:G,G453,配置清单!H:H,"IA",配置清单!N:N,"在岗",配置清单!P:P,"&lt;&gt;暂不胜任")</f>
        <v>0</v>
      </c>
      <c r="BB453" s="61" t="str">
        <f t="shared" si="332"/>
        <v>NA</v>
      </c>
      <c r="BC453" s="60">
        <f>COUNTIFS(配置清单!G:G,规划及评估!G453,配置清单!H:H,"产品经理",配置清单!N:N,"在岗")</f>
        <v>0</v>
      </c>
      <c r="BD453" s="61" t="str">
        <f t="shared" si="333"/>
        <v>NA</v>
      </c>
      <c r="BE453" s="60">
        <f>COUNTIFS(配置清单!G:G,G453,配置清单!H:H,"产品经理",配置清单!N:N,"在岗",配置清单!P:P,"&lt;&gt;暂不胜任")</f>
        <v>0</v>
      </c>
      <c r="BF453" s="61" t="str">
        <f t="shared" si="334"/>
        <v>NA</v>
      </c>
      <c r="BG453" s="63">
        <f t="shared" si="335"/>
        <v>3</v>
      </c>
      <c r="BH453" s="64">
        <f t="shared" si="336"/>
        <v>3</v>
      </c>
      <c r="BI453" s="64">
        <f t="shared" si="337"/>
        <v>3</v>
      </c>
      <c r="BJ453" s="64">
        <f t="shared" si="338"/>
        <v>3</v>
      </c>
      <c r="BK453" s="65">
        <f t="shared" si="339"/>
        <v>1</v>
      </c>
      <c r="BL453" s="66">
        <f t="shared" si="340"/>
        <v>1</v>
      </c>
      <c r="BM453" s="92">
        <f t="shared" si="341"/>
        <v>1</v>
      </c>
      <c r="BN453" s="92">
        <f t="shared" si="342"/>
        <v>1</v>
      </c>
      <c r="BO453" s="92">
        <f t="shared" si="343"/>
        <v>0</v>
      </c>
      <c r="BP453" s="92">
        <f t="shared" si="344"/>
        <v>0</v>
      </c>
      <c r="BQ453" s="92">
        <f t="shared" si="345"/>
        <v>0</v>
      </c>
      <c r="BR453" s="92">
        <f t="shared" si="346"/>
        <v>0</v>
      </c>
      <c r="BS453" s="92">
        <f t="shared" si="347"/>
        <v>0</v>
      </c>
      <c r="BT453" s="92">
        <f t="shared" si="348"/>
        <v>0</v>
      </c>
      <c r="BU453" s="92">
        <f t="shared" si="349"/>
        <v>1</v>
      </c>
      <c r="BV453" s="92">
        <f t="shared" si="350"/>
        <v>1</v>
      </c>
      <c r="BW453" s="92">
        <f t="shared" si="351"/>
        <v>1</v>
      </c>
      <c r="BX453" s="92">
        <f t="shared" si="352"/>
        <v>1</v>
      </c>
      <c r="BY453" s="92">
        <f t="shared" si="353"/>
        <v>0</v>
      </c>
      <c r="BZ453" s="92">
        <f t="shared" si="354"/>
        <v>0</v>
      </c>
      <c r="CA453" s="92">
        <f t="shared" si="355"/>
        <v>0</v>
      </c>
      <c r="CB453" s="92">
        <f t="shared" si="356"/>
        <v>0</v>
      </c>
      <c r="CC453" s="92">
        <f t="shared" si="357"/>
        <v>0</v>
      </c>
      <c r="CD453" s="92">
        <f t="shared" si="358"/>
        <v>0</v>
      </c>
    </row>
    <row r="454" spans="1:82" hidden="1">
      <c r="A454" s="34">
        <v>56</v>
      </c>
      <c r="B454" s="34" t="s">
        <v>5148</v>
      </c>
      <c r="C454" s="34" t="s">
        <v>5150</v>
      </c>
      <c r="D454" s="34" t="s">
        <v>2153</v>
      </c>
      <c r="E454" s="34" t="s">
        <v>5197</v>
      </c>
      <c r="F454" s="34" t="s">
        <v>5520</v>
      </c>
      <c r="G454" s="34" t="s">
        <v>5521</v>
      </c>
      <c r="H454" s="34" t="s">
        <v>7</v>
      </c>
      <c r="I454" s="34" t="s">
        <v>7</v>
      </c>
      <c r="J454" s="34" t="s">
        <v>195</v>
      </c>
      <c r="K454" s="34" t="s">
        <v>34</v>
      </c>
      <c r="L454" s="34" t="s">
        <v>5948</v>
      </c>
      <c r="M454" s="34" t="s">
        <v>5949</v>
      </c>
      <c r="N454" s="34">
        <v>1</v>
      </c>
      <c r="O454" s="34">
        <v>0</v>
      </c>
      <c r="P454" s="34">
        <v>0</v>
      </c>
      <c r="Q454" s="34">
        <v>0</v>
      </c>
      <c r="R454" s="34">
        <v>1</v>
      </c>
      <c r="S454" s="34">
        <v>1</v>
      </c>
      <c r="T454" s="34">
        <v>0</v>
      </c>
      <c r="U454" s="77">
        <v>0</v>
      </c>
      <c r="V454" s="34">
        <v>0</v>
      </c>
      <c r="W454" s="60">
        <f>COUNTIFS(配置清单!G:G,G454,配置清单!$H:$H,"PM",配置清单!$N:$N,"在岗")</f>
        <v>1</v>
      </c>
      <c r="X454" s="61">
        <f t="shared" si="317"/>
        <v>1</v>
      </c>
      <c r="Y454" s="60">
        <f>COUNTIFS(配置清单!$G:$G,G454,配置清单!$H:$H,"PM",配置清单!$N:$N,"在岗",配置清单!$P:$P,"&lt;&gt;暂不胜任")</f>
        <v>1</v>
      </c>
      <c r="Z454" s="61">
        <f t="shared" si="318"/>
        <v>1</v>
      </c>
      <c r="AA454" s="62">
        <f>COUNTIFS(配置清单!$G:$G,G454,配置清单!$H:$H,"SE",配置清单!$N:$N,"在岗")+COUNTIFS(配置清单!$G:$G,G454,配置清单!$H:$H,"SA",配置清单!$N:$N,"在岗")</f>
        <v>0</v>
      </c>
      <c r="AB454" s="61" t="str">
        <f t="shared" si="319"/>
        <v>NA</v>
      </c>
      <c r="AC454" s="60">
        <f>COUNTIFS(配置清单!$G:$G,G454,配置清单!$H:$H,"SE",配置清单!$N:$N,"在岗",配置清单!$P:$P,"&lt;&gt;暂不胜任")+COUNTIFS(配置清单!$G:$G,G454,配置清单!$H:$H,"SA",配置清单!$N:$N,"在岗",配置清单!$P:$P,"&lt;&gt;暂不胜任")</f>
        <v>0</v>
      </c>
      <c r="AD454" s="61" t="str">
        <f t="shared" si="320"/>
        <v>NA</v>
      </c>
      <c r="AE454" s="60">
        <f>COUNTIFS(配置清单!$G:$G,G454,配置清单!H:H,"MDE",配置清单!N:N,"在岗")</f>
        <v>0</v>
      </c>
      <c r="AF454" s="61" t="str">
        <f t="shared" si="321"/>
        <v>NA</v>
      </c>
      <c r="AG454" s="60">
        <f>COUNTIFS(配置清单!$G:$G,G454,配置清单!$H:$H,"MDE",配置清单!$N:$N,"在岗",配置清单!$P:$P,"&lt;&gt;暂不胜任")</f>
        <v>0</v>
      </c>
      <c r="AH454" s="61" t="str">
        <f t="shared" si="322"/>
        <v>NA</v>
      </c>
      <c r="AI454" s="62">
        <f>COUNTIFS(配置清单!G:G,G454,配置清单!H:H,"TPM",配置清单!N:N,"在岗")+COUNTIFS(配置清单!G:G,G454,配置清单!H:H,"TC",配置清单!N:N,"在岗")</f>
        <v>0</v>
      </c>
      <c r="AJ454" s="61" t="str">
        <f t="shared" si="323"/>
        <v>NA</v>
      </c>
      <c r="AK454" s="60">
        <f>COUNTIFS(配置清单!G:G,G454,配置清单!H:H,"TPM",配置清单!N:N,"在岗",配置清单!P:P,"&lt;&gt;暂不胜任")+COUNTIFS(配置清单!G:G,G454,配置清单!H:H,"TC",配置清单!N:N,"在岗",配置清单!P:P,"&lt;&gt;暂不胜任")</f>
        <v>0</v>
      </c>
      <c r="AL454" s="61" t="str">
        <f t="shared" si="324"/>
        <v>NA</v>
      </c>
      <c r="AM454" s="60">
        <f>COUNTIFS(配置清单!G:G,G454,配置清单!H:H,"TSE",配置清单!N:N,"在岗")</f>
        <v>2</v>
      </c>
      <c r="AN454" s="61">
        <f t="shared" si="325"/>
        <v>1</v>
      </c>
      <c r="AO454" s="60">
        <f>COUNTIFS(配置清单!G:G,G454,配置清单!H:H,"TSE",配置清单!N:N,"在岗",配置清单!P:P,"&lt;&gt;暂不胜任")</f>
        <v>2</v>
      </c>
      <c r="AP454" s="61">
        <f t="shared" si="326"/>
        <v>1</v>
      </c>
      <c r="AQ454" s="60">
        <f>COUNTIFS(配置清单!$G:$G,G454,配置清单!H:H,"QA",配置清单!N:N,"在岗")</f>
        <v>1</v>
      </c>
      <c r="AR454" s="61">
        <f t="shared" si="327"/>
        <v>1</v>
      </c>
      <c r="AS454" s="60">
        <f>COUNTIFS(配置清单!$G:$G,G454,配置清单!$H:$H,"QA",配置清单!$N:$N,"在岗",配置清单!$P:$P,"&lt;&gt;暂不胜任")</f>
        <v>1</v>
      </c>
      <c r="AT454" s="61">
        <f t="shared" si="328"/>
        <v>1</v>
      </c>
      <c r="AU454" s="60">
        <f>COUNTIFS(配置清单!G:G,规划及评估!G454,配置清单!H:H,"BA",配置清单!N:N,"在岗")</f>
        <v>0</v>
      </c>
      <c r="AV454" s="61" t="str">
        <f t="shared" si="329"/>
        <v>NA</v>
      </c>
      <c r="AW454" s="60">
        <f>COUNTIFS(配置清单!G:G,G454,配置清单!H:H,"BA",配置清单!N:N,"在岗",配置清单!P:P,"&lt;&gt;暂不胜任")</f>
        <v>0</v>
      </c>
      <c r="AX454" s="61" t="str">
        <f t="shared" si="330"/>
        <v>NA</v>
      </c>
      <c r="AY454" s="60">
        <f>COUNTIFS(配置清单!G:G,规划及评估!G454,配置清单!H:H,"IA",配置清单!N:N,"在岗")</f>
        <v>0</v>
      </c>
      <c r="AZ454" s="61" t="str">
        <f t="shared" si="331"/>
        <v>NA</v>
      </c>
      <c r="BA454" s="60">
        <f>COUNTIFS(配置清单!G:G,G454,配置清单!H:H,"IA",配置清单!N:N,"在岗",配置清单!P:P,"&lt;&gt;暂不胜任")</f>
        <v>0</v>
      </c>
      <c r="BB454" s="61" t="str">
        <f t="shared" si="332"/>
        <v>NA</v>
      </c>
      <c r="BC454" s="60">
        <f>COUNTIFS(配置清单!G:G,规划及评估!G454,配置清单!H:H,"产品经理",配置清单!N:N,"在岗")</f>
        <v>0</v>
      </c>
      <c r="BD454" s="61" t="str">
        <f t="shared" si="333"/>
        <v>NA</v>
      </c>
      <c r="BE454" s="60">
        <f>COUNTIFS(配置清单!G:G,G454,配置清单!H:H,"产品经理",配置清单!N:N,"在岗",配置清单!P:P,"&lt;&gt;暂不胜任")</f>
        <v>0</v>
      </c>
      <c r="BF454" s="61" t="str">
        <f t="shared" si="334"/>
        <v>NA</v>
      </c>
      <c r="BG454" s="63">
        <f t="shared" si="335"/>
        <v>3</v>
      </c>
      <c r="BH454" s="64">
        <f t="shared" si="336"/>
        <v>4</v>
      </c>
      <c r="BI454" s="64">
        <f t="shared" si="337"/>
        <v>3</v>
      </c>
      <c r="BJ454" s="64">
        <f t="shared" si="338"/>
        <v>3</v>
      </c>
      <c r="BK454" s="65">
        <f t="shared" si="339"/>
        <v>1</v>
      </c>
      <c r="BL454" s="66">
        <f t="shared" si="340"/>
        <v>1</v>
      </c>
      <c r="BM454" s="92">
        <f t="shared" si="341"/>
        <v>1</v>
      </c>
      <c r="BN454" s="92">
        <f t="shared" si="342"/>
        <v>1</v>
      </c>
      <c r="BO454" s="92">
        <f t="shared" si="343"/>
        <v>0</v>
      </c>
      <c r="BP454" s="92">
        <f t="shared" si="344"/>
        <v>0</v>
      </c>
      <c r="BQ454" s="92">
        <f t="shared" si="345"/>
        <v>0</v>
      </c>
      <c r="BR454" s="92">
        <f t="shared" si="346"/>
        <v>0</v>
      </c>
      <c r="BS454" s="92">
        <f t="shared" si="347"/>
        <v>0</v>
      </c>
      <c r="BT454" s="92">
        <f t="shared" si="348"/>
        <v>0</v>
      </c>
      <c r="BU454" s="92">
        <f t="shared" si="349"/>
        <v>1</v>
      </c>
      <c r="BV454" s="92">
        <f t="shared" si="350"/>
        <v>1</v>
      </c>
      <c r="BW454" s="92">
        <f t="shared" si="351"/>
        <v>1</v>
      </c>
      <c r="BX454" s="92">
        <f t="shared" si="352"/>
        <v>1</v>
      </c>
      <c r="BY454" s="92">
        <f t="shared" si="353"/>
        <v>0</v>
      </c>
      <c r="BZ454" s="92">
        <f t="shared" si="354"/>
        <v>0</v>
      </c>
      <c r="CA454" s="92">
        <f t="shared" si="355"/>
        <v>0</v>
      </c>
      <c r="CB454" s="92">
        <f t="shared" si="356"/>
        <v>0</v>
      </c>
      <c r="CC454" s="92">
        <f t="shared" si="357"/>
        <v>0</v>
      </c>
      <c r="CD454" s="92">
        <f t="shared" si="358"/>
        <v>0</v>
      </c>
    </row>
    <row r="455" spans="1:82" hidden="1">
      <c r="A455" s="34">
        <v>57</v>
      </c>
      <c r="B455" s="34" t="s">
        <v>5148</v>
      </c>
      <c r="C455" s="34" t="s">
        <v>5150</v>
      </c>
      <c r="D455" s="34" t="s">
        <v>217</v>
      </c>
      <c r="E455" s="34" t="s">
        <v>216</v>
      </c>
      <c r="F455" s="34" t="s">
        <v>5629</v>
      </c>
      <c r="G455" s="34" t="s">
        <v>5328</v>
      </c>
      <c r="H455" s="34" t="s">
        <v>4</v>
      </c>
      <c r="I455" s="34" t="s">
        <v>4</v>
      </c>
      <c r="J455" s="34" t="s">
        <v>195</v>
      </c>
      <c r="K455" s="34" t="s">
        <v>34</v>
      </c>
      <c r="L455" s="34" t="s">
        <v>5135</v>
      </c>
      <c r="M455" s="34" t="s">
        <v>5241</v>
      </c>
      <c r="N455" s="34">
        <v>1</v>
      </c>
      <c r="O455" s="34">
        <v>0</v>
      </c>
      <c r="P455" s="34">
        <v>0</v>
      </c>
      <c r="Q455" s="34">
        <v>0</v>
      </c>
      <c r="R455" s="34">
        <v>0</v>
      </c>
      <c r="S455" s="34">
        <v>1</v>
      </c>
      <c r="T455" s="34">
        <v>0</v>
      </c>
      <c r="U455" s="77">
        <v>0</v>
      </c>
      <c r="V455" s="34">
        <v>0</v>
      </c>
      <c r="W455" s="60">
        <f>COUNTIFS(配置清单!G:G,G455,配置清单!$H:$H,"PM",配置清单!$N:$N,"在岗")</f>
        <v>1</v>
      </c>
      <c r="X455" s="61">
        <f t="shared" si="317"/>
        <v>1</v>
      </c>
      <c r="Y455" s="60">
        <f>COUNTIFS(配置清单!$G:$G,G455,配置清单!$H:$H,"PM",配置清单!$N:$N,"在岗",配置清单!$P:$P,"&lt;&gt;暂不胜任")</f>
        <v>1</v>
      </c>
      <c r="Z455" s="61">
        <f t="shared" si="318"/>
        <v>1</v>
      </c>
      <c r="AA455" s="62">
        <f>COUNTIFS(配置清单!$G:$G,G455,配置清单!$H:$H,"SE",配置清单!$N:$N,"在岗")+COUNTIFS(配置清单!$G:$G,G455,配置清单!$H:$H,"SA",配置清单!$N:$N,"在岗")</f>
        <v>0</v>
      </c>
      <c r="AB455" s="61" t="str">
        <f t="shared" si="319"/>
        <v>NA</v>
      </c>
      <c r="AC455" s="60">
        <f>COUNTIFS(配置清单!$G:$G,G455,配置清单!$H:$H,"SE",配置清单!$N:$N,"在岗",配置清单!$P:$P,"&lt;&gt;暂不胜任")+COUNTIFS(配置清单!$G:$G,G455,配置清单!$H:$H,"SA",配置清单!$N:$N,"在岗",配置清单!$P:$P,"&lt;&gt;暂不胜任")</f>
        <v>0</v>
      </c>
      <c r="AD455" s="61" t="str">
        <f t="shared" si="320"/>
        <v>NA</v>
      </c>
      <c r="AE455" s="60">
        <f>COUNTIFS(配置清单!$G:$G,G455,配置清单!H:H,"MDE",配置清单!N:N,"在岗")</f>
        <v>0</v>
      </c>
      <c r="AF455" s="61" t="str">
        <f t="shared" si="321"/>
        <v>NA</v>
      </c>
      <c r="AG455" s="60">
        <f>COUNTIFS(配置清单!$G:$G,G455,配置清单!$H:$H,"MDE",配置清单!$N:$N,"在岗",配置清单!$P:$P,"&lt;&gt;暂不胜任")</f>
        <v>0</v>
      </c>
      <c r="AH455" s="61" t="str">
        <f t="shared" si="322"/>
        <v>NA</v>
      </c>
      <c r="AI455" s="62">
        <f>COUNTIFS(配置清单!G:G,G455,配置清单!H:H,"TPM",配置清单!N:N,"在岗")+COUNTIFS(配置清单!G:G,G455,配置清单!H:H,"TC",配置清单!N:N,"在岗")</f>
        <v>1</v>
      </c>
      <c r="AJ455" s="61" t="str">
        <f t="shared" si="323"/>
        <v>NA</v>
      </c>
      <c r="AK455" s="60">
        <f>COUNTIFS(配置清单!G:G,G455,配置清单!H:H,"TPM",配置清单!N:N,"在岗",配置清单!P:P,"&lt;&gt;暂不胜任")+COUNTIFS(配置清单!G:G,G455,配置清单!H:H,"TC",配置清单!N:N,"在岗",配置清单!P:P,"&lt;&gt;暂不胜任")</f>
        <v>1</v>
      </c>
      <c r="AL455" s="61" t="str">
        <f t="shared" si="324"/>
        <v>NA</v>
      </c>
      <c r="AM455" s="60">
        <f>COUNTIFS(配置清单!G:G,G455,配置清单!H:H,"TSE",配置清单!N:N,"在岗")</f>
        <v>0</v>
      </c>
      <c r="AN455" s="61" t="str">
        <f t="shared" si="325"/>
        <v>NA</v>
      </c>
      <c r="AO455" s="60">
        <f>COUNTIFS(配置清单!G:G,G455,配置清单!H:H,"TSE",配置清单!N:N,"在岗",配置清单!P:P,"&lt;&gt;暂不胜任")</f>
        <v>0</v>
      </c>
      <c r="AP455" s="61" t="str">
        <f t="shared" si="326"/>
        <v>NA</v>
      </c>
      <c r="AQ455" s="60">
        <f>COUNTIFS(配置清单!$G:$G,G455,配置清单!H:H,"QA",配置清单!N:N,"在岗")</f>
        <v>1</v>
      </c>
      <c r="AR455" s="61">
        <f t="shared" si="327"/>
        <v>1</v>
      </c>
      <c r="AS455" s="60">
        <f>COUNTIFS(配置清单!$G:$G,G455,配置清单!$H:$H,"QA",配置清单!$N:$N,"在岗",配置清单!$P:$P,"&lt;&gt;暂不胜任")</f>
        <v>1</v>
      </c>
      <c r="AT455" s="61">
        <f t="shared" si="328"/>
        <v>1</v>
      </c>
      <c r="AU455" s="60">
        <f>COUNTIFS(配置清单!G:G,规划及评估!G455,配置清单!H:H,"BA",配置清单!N:N,"在岗")</f>
        <v>0</v>
      </c>
      <c r="AV455" s="61" t="str">
        <f t="shared" si="329"/>
        <v>NA</v>
      </c>
      <c r="AW455" s="60">
        <f>COUNTIFS(配置清单!G:G,G455,配置清单!H:H,"BA",配置清单!N:N,"在岗",配置清单!P:P,"&lt;&gt;暂不胜任")</f>
        <v>0</v>
      </c>
      <c r="AX455" s="61" t="str">
        <f t="shared" si="330"/>
        <v>NA</v>
      </c>
      <c r="AY455" s="60">
        <f>COUNTIFS(配置清单!G:G,规划及评估!G455,配置清单!H:H,"IA",配置清单!N:N,"在岗")</f>
        <v>0</v>
      </c>
      <c r="AZ455" s="61" t="str">
        <f t="shared" si="331"/>
        <v>NA</v>
      </c>
      <c r="BA455" s="60">
        <f>COUNTIFS(配置清单!G:G,G455,配置清单!H:H,"IA",配置清单!N:N,"在岗",配置清单!P:P,"&lt;&gt;暂不胜任")</f>
        <v>0</v>
      </c>
      <c r="BB455" s="61" t="str">
        <f t="shared" si="332"/>
        <v>NA</v>
      </c>
      <c r="BC455" s="60">
        <f>COUNTIFS(配置清单!G:G,规划及评估!G455,配置清单!H:H,"产品经理",配置清单!N:N,"在岗")</f>
        <v>0</v>
      </c>
      <c r="BD455" s="61" t="str">
        <f t="shared" si="333"/>
        <v>NA</v>
      </c>
      <c r="BE455" s="60">
        <f>COUNTIFS(配置清单!G:G,G455,配置清单!H:H,"产品经理",配置清单!N:N,"在岗",配置清单!P:P,"&lt;&gt;暂不胜任")</f>
        <v>0</v>
      </c>
      <c r="BF455" s="61" t="str">
        <f t="shared" si="334"/>
        <v>NA</v>
      </c>
      <c r="BG455" s="63">
        <f t="shared" si="335"/>
        <v>2</v>
      </c>
      <c r="BH455" s="64">
        <f t="shared" si="336"/>
        <v>2</v>
      </c>
      <c r="BI455" s="64">
        <f t="shared" si="337"/>
        <v>2</v>
      </c>
      <c r="BJ455" s="64">
        <f t="shared" si="338"/>
        <v>2</v>
      </c>
      <c r="BK455" s="65">
        <f t="shared" si="339"/>
        <v>1</v>
      </c>
      <c r="BL455" s="66">
        <f t="shared" si="340"/>
        <v>1</v>
      </c>
      <c r="BM455" s="92">
        <f t="shared" si="341"/>
        <v>1</v>
      </c>
      <c r="BN455" s="92">
        <f t="shared" si="342"/>
        <v>1</v>
      </c>
      <c r="BO455" s="92">
        <f t="shared" si="343"/>
        <v>0</v>
      </c>
      <c r="BP455" s="92">
        <f t="shared" si="344"/>
        <v>0</v>
      </c>
      <c r="BQ455" s="92">
        <f t="shared" si="345"/>
        <v>0</v>
      </c>
      <c r="BR455" s="92">
        <f t="shared" si="346"/>
        <v>0</v>
      </c>
      <c r="BS455" s="92">
        <f t="shared" si="347"/>
        <v>0</v>
      </c>
      <c r="BT455" s="92">
        <f t="shared" si="348"/>
        <v>0</v>
      </c>
      <c r="BU455" s="92">
        <f t="shared" si="349"/>
        <v>0</v>
      </c>
      <c r="BV455" s="92">
        <f t="shared" si="350"/>
        <v>0</v>
      </c>
      <c r="BW455" s="92">
        <f t="shared" si="351"/>
        <v>1</v>
      </c>
      <c r="BX455" s="92">
        <f t="shared" si="352"/>
        <v>1</v>
      </c>
      <c r="BY455" s="92">
        <f t="shared" si="353"/>
        <v>0</v>
      </c>
      <c r="BZ455" s="92">
        <f t="shared" si="354"/>
        <v>0</v>
      </c>
      <c r="CA455" s="92">
        <f t="shared" si="355"/>
        <v>0</v>
      </c>
      <c r="CB455" s="92">
        <f t="shared" si="356"/>
        <v>0</v>
      </c>
      <c r="CC455" s="92">
        <f t="shared" si="357"/>
        <v>0</v>
      </c>
      <c r="CD455" s="92">
        <f t="shared" si="358"/>
        <v>0</v>
      </c>
    </row>
    <row r="456" spans="1:82" hidden="1">
      <c r="A456" s="34">
        <v>58</v>
      </c>
      <c r="B456" s="34" t="s">
        <v>5148</v>
      </c>
      <c r="C456" s="34" t="s">
        <v>5150</v>
      </c>
      <c r="D456" s="34" t="s">
        <v>217</v>
      </c>
      <c r="E456" s="34" t="s">
        <v>216</v>
      </c>
      <c r="F456" s="34" t="s">
        <v>5933</v>
      </c>
      <c r="G456" s="34" t="s">
        <v>5527</v>
      </c>
      <c r="H456" s="34" t="s">
        <v>4</v>
      </c>
      <c r="I456" s="34" t="s">
        <v>4</v>
      </c>
      <c r="J456" s="34" t="s">
        <v>34</v>
      </c>
      <c r="K456" s="34" t="s">
        <v>34</v>
      </c>
      <c r="L456" s="34" t="s">
        <v>2866</v>
      </c>
      <c r="M456" s="34" t="s">
        <v>5362</v>
      </c>
      <c r="N456" s="34">
        <v>1</v>
      </c>
      <c r="O456" s="34">
        <v>0</v>
      </c>
      <c r="P456" s="34">
        <v>2</v>
      </c>
      <c r="Q456" s="34">
        <v>1</v>
      </c>
      <c r="R456" s="34">
        <v>0</v>
      </c>
      <c r="S456" s="34">
        <v>1</v>
      </c>
      <c r="T456" s="34">
        <v>0</v>
      </c>
      <c r="U456" s="77">
        <v>0</v>
      </c>
      <c r="V456" s="34">
        <v>0</v>
      </c>
      <c r="W456" s="60">
        <f>COUNTIFS(配置清单!G:G,G456,配置清单!$H:$H,"PM",配置清单!$N:$N,"在岗")</f>
        <v>1</v>
      </c>
      <c r="X456" s="61">
        <f t="shared" si="317"/>
        <v>1</v>
      </c>
      <c r="Y456" s="60">
        <f>COUNTIFS(配置清单!$G:$G,G456,配置清单!$H:$H,"PM",配置清单!$N:$N,"在岗",配置清单!$P:$P,"&lt;&gt;暂不胜任")</f>
        <v>0</v>
      </c>
      <c r="Z456" s="61">
        <f t="shared" si="318"/>
        <v>0</v>
      </c>
      <c r="AA456" s="62">
        <f>COUNTIFS(配置清单!$G:$G,G456,配置清单!$H:$H,"SE",配置清单!$N:$N,"在岗")+COUNTIFS(配置清单!$G:$G,G456,配置清单!$H:$H,"SA",配置清单!$N:$N,"在岗")</f>
        <v>0</v>
      </c>
      <c r="AB456" s="61" t="str">
        <f t="shared" si="319"/>
        <v>NA</v>
      </c>
      <c r="AC456" s="60">
        <f>COUNTIFS(配置清单!$G:$G,G456,配置清单!$H:$H,"SE",配置清单!$N:$N,"在岗",配置清单!$P:$P,"&lt;&gt;暂不胜任")+COUNTIFS(配置清单!$G:$G,G456,配置清单!$H:$H,"SA",配置清单!$N:$N,"在岗",配置清单!$P:$P,"&lt;&gt;暂不胜任")</f>
        <v>0</v>
      </c>
      <c r="AD456" s="61" t="str">
        <f t="shared" si="320"/>
        <v>NA</v>
      </c>
      <c r="AE456" s="60">
        <f>COUNTIFS(配置清单!$G:$G,G456,配置清单!H:H,"MDE",配置清单!N:N,"在岗")</f>
        <v>2</v>
      </c>
      <c r="AF456" s="61">
        <f t="shared" si="321"/>
        <v>1</v>
      </c>
      <c r="AG456" s="60">
        <f>COUNTIFS(配置清单!$G:$G,G456,配置清单!$H:$H,"MDE",配置清单!$N:$N,"在岗",配置清单!$P:$P,"&lt;&gt;暂不胜任")</f>
        <v>2</v>
      </c>
      <c r="AH456" s="61">
        <f t="shared" si="322"/>
        <v>1</v>
      </c>
      <c r="AI456" s="62">
        <f>COUNTIFS(配置清单!G:G,G456,配置清单!H:H,"TPM",配置清单!N:N,"在岗")+COUNTIFS(配置清单!G:G,G456,配置清单!H:H,"TC",配置清单!N:N,"在岗")</f>
        <v>1</v>
      </c>
      <c r="AJ456" s="61">
        <f t="shared" si="323"/>
        <v>1</v>
      </c>
      <c r="AK456" s="60">
        <f>COUNTIFS(配置清单!G:G,G456,配置清单!H:H,"TPM",配置清单!N:N,"在岗",配置清单!P:P,"&lt;&gt;暂不胜任")+COUNTIFS(配置清单!G:G,G456,配置清单!H:H,"TC",配置清单!N:N,"在岗",配置清单!P:P,"&lt;&gt;暂不胜任")</f>
        <v>1</v>
      </c>
      <c r="AL456" s="61">
        <f t="shared" si="324"/>
        <v>1</v>
      </c>
      <c r="AM456" s="60">
        <f>COUNTIFS(配置清单!G:G,G456,配置清单!H:H,"TSE",配置清单!N:N,"在岗")</f>
        <v>0</v>
      </c>
      <c r="AN456" s="61" t="str">
        <f t="shared" si="325"/>
        <v>NA</v>
      </c>
      <c r="AO456" s="60">
        <f>COUNTIFS(配置清单!G:G,G456,配置清单!H:H,"TSE",配置清单!N:N,"在岗",配置清单!P:P,"&lt;&gt;暂不胜任")</f>
        <v>0</v>
      </c>
      <c r="AP456" s="61" t="str">
        <f t="shared" si="326"/>
        <v>NA</v>
      </c>
      <c r="AQ456" s="60">
        <f>COUNTIFS(配置清单!$G:$G,G456,配置清单!H:H,"QA",配置清单!N:N,"在岗")</f>
        <v>1</v>
      </c>
      <c r="AR456" s="61">
        <f t="shared" si="327"/>
        <v>1</v>
      </c>
      <c r="AS456" s="60">
        <f>COUNTIFS(配置清单!$G:$G,G456,配置清单!$H:$H,"QA",配置清单!$N:$N,"在岗",配置清单!$P:$P,"&lt;&gt;暂不胜任")</f>
        <v>1</v>
      </c>
      <c r="AT456" s="61">
        <f t="shared" si="328"/>
        <v>1</v>
      </c>
      <c r="AU456" s="60">
        <f>COUNTIFS(配置清单!G:G,规划及评估!G456,配置清单!H:H,"BA",配置清单!N:N,"在岗")</f>
        <v>0</v>
      </c>
      <c r="AV456" s="61" t="str">
        <f t="shared" si="329"/>
        <v>NA</v>
      </c>
      <c r="AW456" s="60">
        <f>COUNTIFS(配置清单!G:G,G456,配置清单!H:H,"BA",配置清单!N:N,"在岗",配置清单!P:P,"&lt;&gt;暂不胜任")</f>
        <v>0</v>
      </c>
      <c r="AX456" s="61" t="str">
        <f t="shared" si="330"/>
        <v>NA</v>
      </c>
      <c r="AY456" s="60">
        <f>COUNTIFS(配置清单!G:G,规划及评估!G456,配置清单!H:H,"IA",配置清单!N:N,"在岗")</f>
        <v>0</v>
      </c>
      <c r="AZ456" s="61" t="str">
        <f t="shared" si="331"/>
        <v>NA</v>
      </c>
      <c r="BA456" s="60">
        <f>COUNTIFS(配置清单!G:G,G456,配置清单!H:H,"IA",配置清单!N:N,"在岗",配置清单!P:P,"&lt;&gt;暂不胜任")</f>
        <v>0</v>
      </c>
      <c r="BB456" s="61" t="str">
        <f t="shared" si="332"/>
        <v>NA</v>
      </c>
      <c r="BC456" s="60">
        <f>COUNTIFS(配置清单!G:G,规划及评估!G456,配置清单!H:H,"产品经理",配置清单!N:N,"在岗")</f>
        <v>0</v>
      </c>
      <c r="BD456" s="61" t="str">
        <f t="shared" si="333"/>
        <v>NA</v>
      </c>
      <c r="BE456" s="60">
        <f>COUNTIFS(配置清单!G:G,G456,配置清单!H:H,"产品经理",配置清单!N:N,"在岗",配置清单!P:P,"&lt;&gt;暂不胜任")</f>
        <v>0</v>
      </c>
      <c r="BF456" s="61" t="str">
        <f t="shared" si="334"/>
        <v>NA</v>
      </c>
      <c r="BG456" s="63">
        <f t="shared" si="335"/>
        <v>5</v>
      </c>
      <c r="BH456" s="64">
        <f t="shared" si="336"/>
        <v>5</v>
      </c>
      <c r="BI456" s="64">
        <f t="shared" si="337"/>
        <v>5</v>
      </c>
      <c r="BJ456" s="64">
        <f t="shared" si="338"/>
        <v>4</v>
      </c>
      <c r="BK456" s="65">
        <f t="shared" si="339"/>
        <v>1</v>
      </c>
      <c r="BL456" s="66">
        <f t="shared" si="340"/>
        <v>0.8</v>
      </c>
      <c r="BM456" s="92">
        <f t="shared" si="341"/>
        <v>1</v>
      </c>
      <c r="BN456" s="92">
        <f t="shared" si="342"/>
        <v>0</v>
      </c>
      <c r="BO456" s="92">
        <f t="shared" si="343"/>
        <v>0</v>
      </c>
      <c r="BP456" s="92">
        <f t="shared" si="344"/>
        <v>0</v>
      </c>
      <c r="BQ456" s="92">
        <f t="shared" si="345"/>
        <v>2</v>
      </c>
      <c r="BR456" s="92">
        <f t="shared" si="346"/>
        <v>2</v>
      </c>
      <c r="BS456" s="92">
        <f t="shared" si="347"/>
        <v>1</v>
      </c>
      <c r="BT456" s="92">
        <f t="shared" si="348"/>
        <v>1</v>
      </c>
      <c r="BU456" s="92">
        <f t="shared" si="349"/>
        <v>0</v>
      </c>
      <c r="BV456" s="92">
        <f t="shared" si="350"/>
        <v>0</v>
      </c>
      <c r="BW456" s="92">
        <f t="shared" si="351"/>
        <v>1</v>
      </c>
      <c r="BX456" s="92">
        <f t="shared" si="352"/>
        <v>1</v>
      </c>
      <c r="BY456" s="92">
        <f t="shared" si="353"/>
        <v>0</v>
      </c>
      <c r="BZ456" s="92">
        <f t="shared" si="354"/>
        <v>0</v>
      </c>
      <c r="CA456" s="92">
        <f t="shared" si="355"/>
        <v>0</v>
      </c>
      <c r="CB456" s="92">
        <f t="shared" si="356"/>
        <v>0</v>
      </c>
      <c r="CC456" s="92">
        <f t="shared" si="357"/>
        <v>0</v>
      </c>
      <c r="CD456" s="92">
        <f t="shared" si="358"/>
        <v>0</v>
      </c>
    </row>
    <row r="457" spans="1:82" hidden="1">
      <c r="A457" s="34">
        <v>59</v>
      </c>
      <c r="B457" s="34" t="s">
        <v>5148</v>
      </c>
      <c r="C457" s="34" t="s">
        <v>5150</v>
      </c>
      <c r="D457" s="34" t="s">
        <v>217</v>
      </c>
      <c r="E457" s="34" t="s">
        <v>216</v>
      </c>
      <c r="F457" s="34" t="s">
        <v>223</v>
      </c>
      <c r="G457" s="34" t="s">
        <v>5769</v>
      </c>
      <c r="H457" s="34" t="s">
        <v>6</v>
      </c>
      <c r="I457" s="34" t="s">
        <v>6</v>
      </c>
      <c r="J457" s="34" t="s">
        <v>195</v>
      </c>
      <c r="K457" s="34" t="s">
        <v>195</v>
      </c>
      <c r="L457" s="34" t="s">
        <v>2865</v>
      </c>
      <c r="N457" s="34">
        <v>1</v>
      </c>
      <c r="O457" s="34">
        <v>0</v>
      </c>
      <c r="P457" s="34">
        <v>0</v>
      </c>
      <c r="Q457" s="34">
        <v>0</v>
      </c>
      <c r="R457" s="34">
        <v>0</v>
      </c>
      <c r="S457" s="34">
        <v>0</v>
      </c>
      <c r="T457" s="34">
        <v>0</v>
      </c>
      <c r="U457" s="77">
        <v>0</v>
      </c>
      <c r="V457" s="34">
        <v>0</v>
      </c>
      <c r="W457" s="60">
        <f>COUNTIFS(配置清单!G:G,G457,配置清单!$H:$H,"PM",配置清单!$N:$N,"在岗")</f>
        <v>1</v>
      </c>
      <c r="X457" s="61">
        <f t="shared" si="317"/>
        <v>1</v>
      </c>
      <c r="Y457" s="60">
        <f>COUNTIFS(配置清单!$G:$G,G457,配置清单!$H:$H,"PM",配置清单!$N:$N,"在岗",配置清单!$P:$P,"&lt;&gt;暂不胜任")</f>
        <v>0</v>
      </c>
      <c r="Z457" s="61">
        <f t="shared" si="318"/>
        <v>0</v>
      </c>
      <c r="AA457" s="62">
        <f>COUNTIFS(配置清单!$G:$G,G457,配置清单!$H:$H,"SE",配置清单!$N:$N,"在岗")+COUNTIFS(配置清单!$G:$G,G457,配置清单!$H:$H,"SA",配置清单!$N:$N,"在岗")</f>
        <v>0</v>
      </c>
      <c r="AB457" s="61" t="str">
        <f t="shared" si="319"/>
        <v>NA</v>
      </c>
      <c r="AC457" s="60">
        <f>COUNTIFS(配置清单!$G:$G,G457,配置清单!$H:$H,"SE",配置清单!$N:$N,"在岗",配置清单!$P:$P,"&lt;&gt;暂不胜任")+COUNTIFS(配置清单!$G:$G,G457,配置清单!$H:$H,"SA",配置清单!$N:$N,"在岗",配置清单!$P:$P,"&lt;&gt;暂不胜任")</f>
        <v>0</v>
      </c>
      <c r="AD457" s="61" t="str">
        <f t="shared" si="320"/>
        <v>NA</v>
      </c>
      <c r="AE457" s="60">
        <f>COUNTIFS(配置清单!$G:$G,G457,配置清单!H:H,"MDE",配置清单!N:N,"在岗")</f>
        <v>0</v>
      </c>
      <c r="AF457" s="61" t="str">
        <f t="shared" si="321"/>
        <v>NA</v>
      </c>
      <c r="AG457" s="60">
        <f>COUNTIFS(配置清单!$G:$G,G457,配置清单!$H:$H,"MDE",配置清单!$N:$N,"在岗",配置清单!$P:$P,"&lt;&gt;暂不胜任")</f>
        <v>0</v>
      </c>
      <c r="AH457" s="61" t="str">
        <f t="shared" si="322"/>
        <v>NA</v>
      </c>
      <c r="AI457" s="62">
        <f>COUNTIFS(配置清单!G:G,G457,配置清单!H:H,"TPM",配置清单!N:N,"在岗")+COUNTIFS(配置清单!G:G,G457,配置清单!H:H,"TC",配置清单!N:N,"在岗")</f>
        <v>0</v>
      </c>
      <c r="AJ457" s="61" t="str">
        <f t="shared" si="323"/>
        <v>NA</v>
      </c>
      <c r="AK457" s="60">
        <f>COUNTIFS(配置清单!G:G,G457,配置清单!H:H,"TPM",配置清单!N:N,"在岗",配置清单!P:P,"&lt;&gt;暂不胜任")+COUNTIFS(配置清单!G:G,G457,配置清单!H:H,"TC",配置清单!N:N,"在岗",配置清单!P:P,"&lt;&gt;暂不胜任")</f>
        <v>0</v>
      </c>
      <c r="AL457" s="61" t="str">
        <f t="shared" si="324"/>
        <v>NA</v>
      </c>
      <c r="AM457" s="60">
        <f>COUNTIFS(配置清单!G:G,G457,配置清单!H:H,"TSE",配置清单!N:N,"在岗")</f>
        <v>0</v>
      </c>
      <c r="AN457" s="61" t="str">
        <f t="shared" si="325"/>
        <v>NA</v>
      </c>
      <c r="AO457" s="60">
        <f>COUNTIFS(配置清单!G:G,G457,配置清单!H:H,"TSE",配置清单!N:N,"在岗",配置清单!P:P,"&lt;&gt;暂不胜任")</f>
        <v>0</v>
      </c>
      <c r="AP457" s="61" t="str">
        <f t="shared" si="326"/>
        <v>NA</v>
      </c>
      <c r="AQ457" s="60">
        <f>COUNTIFS(配置清单!$G:$G,G457,配置清单!H:H,"QA",配置清单!N:N,"在岗")</f>
        <v>0</v>
      </c>
      <c r="AR457" s="61" t="str">
        <f t="shared" si="327"/>
        <v>NA</v>
      </c>
      <c r="AS457" s="60">
        <f>COUNTIFS(配置清单!$G:$G,G457,配置清单!$H:$H,"QA",配置清单!$N:$N,"在岗",配置清单!$P:$P,"&lt;&gt;暂不胜任")</f>
        <v>0</v>
      </c>
      <c r="AT457" s="61" t="str">
        <f t="shared" si="328"/>
        <v>NA</v>
      </c>
      <c r="AU457" s="60">
        <f>COUNTIFS(配置清单!G:G,规划及评估!G457,配置清单!H:H,"BA",配置清单!N:N,"在岗")</f>
        <v>0</v>
      </c>
      <c r="AV457" s="61" t="str">
        <f t="shared" si="329"/>
        <v>NA</v>
      </c>
      <c r="AW457" s="60">
        <f>COUNTIFS(配置清单!G:G,G457,配置清单!H:H,"BA",配置清单!N:N,"在岗",配置清单!P:P,"&lt;&gt;暂不胜任")</f>
        <v>0</v>
      </c>
      <c r="AX457" s="61" t="str">
        <f t="shared" si="330"/>
        <v>NA</v>
      </c>
      <c r="AY457" s="60">
        <f>COUNTIFS(配置清单!G:G,规划及评估!G457,配置清单!H:H,"IA",配置清单!N:N,"在岗")</f>
        <v>0</v>
      </c>
      <c r="AZ457" s="61" t="str">
        <f t="shared" si="331"/>
        <v>NA</v>
      </c>
      <c r="BA457" s="60">
        <f>COUNTIFS(配置清单!G:G,G457,配置清单!H:H,"IA",配置清单!N:N,"在岗",配置清单!P:P,"&lt;&gt;暂不胜任")</f>
        <v>0</v>
      </c>
      <c r="BB457" s="61" t="str">
        <f t="shared" si="332"/>
        <v>NA</v>
      </c>
      <c r="BC457" s="60">
        <f>COUNTIFS(配置清单!G:G,规划及评估!G457,配置清单!H:H,"产品经理",配置清单!N:N,"在岗")</f>
        <v>0</v>
      </c>
      <c r="BD457" s="61" t="str">
        <f t="shared" si="333"/>
        <v>NA</v>
      </c>
      <c r="BE457" s="60">
        <f>COUNTIFS(配置清单!G:G,G457,配置清单!H:H,"产品经理",配置清单!N:N,"在岗",配置清单!P:P,"&lt;&gt;暂不胜任")</f>
        <v>0</v>
      </c>
      <c r="BF457" s="61" t="str">
        <f t="shared" si="334"/>
        <v>NA</v>
      </c>
      <c r="BG457" s="63">
        <f t="shared" si="335"/>
        <v>1</v>
      </c>
      <c r="BH457" s="64">
        <f t="shared" si="336"/>
        <v>1</v>
      </c>
      <c r="BI457" s="64">
        <f t="shared" si="337"/>
        <v>1</v>
      </c>
      <c r="BJ457" s="64">
        <f t="shared" si="338"/>
        <v>0</v>
      </c>
      <c r="BK457" s="65">
        <f t="shared" si="339"/>
        <v>1</v>
      </c>
      <c r="BL457" s="66">
        <f t="shared" si="340"/>
        <v>0</v>
      </c>
      <c r="BM457" s="92">
        <f t="shared" si="341"/>
        <v>1</v>
      </c>
      <c r="BN457" s="92">
        <f t="shared" si="342"/>
        <v>0</v>
      </c>
      <c r="BO457" s="92">
        <f t="shared" si="343"/>
        <v>0</v>
      </c>
      <c r="BP457" s="92">
        <f t="shared" si="344"/>
        <v>0</v>
      </c>
      <c r="BQ457" s="92">
        <f t="shared" si="345"/>
        <v>0</v>
      </c>
      <c r="BR457" s="92">
        <f t="shared" si="346"/>
        <v>0</v>
      </c>
      <c r="BS457" s="92">
        <f t="shared" si="347"/>
        <v>0</v>
      </c>
      <c r="BT457" s="92">
        <f t="shared" si="348"/>
        <v>0</v>
      </c>
      <c r="BU457" s="92">
        <f t="shared" si="349"/>
        <v>0</v>
      </c>
      <c r="BV457" s="92">
        <f t="shared" si="350"/>
        <v>0</v>
      </c>
      <c r="BW457" s="92">
        <f t="shared" si="351"/>
        <v>0</v>
      </c>
      <c r="BX457" s="92">
        <f t="shared" si="352"/>
        <v>0</v>
      </c>
      <c r="BY457" s="92">
        <f t="shared" si="353"/>
        <v>0</v>
      </c>
      <c r="BZ457" s="92">
        <f t="shared" si="354"/>
        <v>0</v>
      </c>
      <c r="CA457" s="92">
        <f t="shared" si="355"/>
        <v>0</v>
      </c>
      <c r="CB457" s="92">
        <f t="shared" si="356"/>
        <v>0</v>
      </c>
      <c r="CC457" s="92">
        <f t="shared" si="357"/>
        <v>0</v>
      </c>
      <c r="CD457" s="92">
        <f t="shared" si="358"/>
        <v>0</v>
      </c>
    </row>
    <row r="458" spans="1:82" hidden="1">
      <c r="A458" s="34">
        <v>60</v>
      </c>
      <c r="B458" s="34" t="s">
        <v>5148</v>
      </c>
      <c r="C458" s="34" t="s">
        <v>5150</v>
      </c>
      <c r="D458" s="34" t="s">
        <v>204</v>
      </c>
      <c r="E458" s="34" t="s">
        <v>5149</v>
      </c>
      <c r="F458" s="34" t="s">
        <v>5538</v>
      </c>
      <c r="G458" s="34" t="s">
        <v>5539</v>
      </c>
      <c r="H458" s="34" t="s">
        <v>4</v>
      </c>
      <c r="I458" s="34" t="s">
        <v>4</v>
      </c>
      <c r="J458" s="34" t="s">
        <v>34</v>
      </c>
      <c r="K458" s="34" t="s">
        <v>34</v>
      </c>
      <c r="L458" s="34" t="s">
        <v>5962</v>
      </c>
      <c r="M458" s="34" t="s">
        <v>5945</v>
      </c>
      <c r="N458" s="34">
        <v>1</v>
      </c>
      <c r="O458" s="34">
        <v>0</v>
      </c>
      <c r="P458" s="34">
        <v>0</v>
      </c>
      <c r="Q458" s="34">
        <v>0</v>
      </c>
      <c r="R458" s="34">
        <v>1</v>
      </c>
      <c r="S458" s="34">
        <v>1</v>
      </c>
      <c r="T458" s="34">
        <v>0</v>
      </c>
      <c r="U458" s="77">
        <v>0</v>
      </c>
      <c r="V458" s="34">
        <v>0</v>
      </c>
      <c r="W458" s="60">
        <f>COUNTIFS(配置清单!G:G,G458,配置清单!$H:$H,"PM",配置清单!$N:$N,"在岗")</f>
        <v>1</v>
      </c>
      <c r="X458" s="61">
        <f t="shared" si="317"/>
        <v>1</v>
      </c>
      <c r="Y458" s="60">
        <f>COUNTIFS(配置清单!$G:$G,G458,配置清单!$H:$H,"PM",配置清单!$N:$N,"在岗",配置清单!$P:$P,"&lt;&gt;暂不胜任")</f>
        <v>1</v>
      </c>
      <c r="Z458" s="61">
        <f t="shared" si="318"/>
        <v>1</v>
      </c>
      <c r="AA458" s="62">
        <f>COUNTIFS(配置清单!$G:$G,G458,配置清单!$H:$H,"SE",配置清单!$N:$N,"在岗")+COUNTIFS(配置清单!$G:$G,G458,配置清单!$H:$H,"SA",配置清单!$N:$N,"在岗")</f>
        <v>0</v>
      </c>
      <c r="AB458" s="61" t="str">
        <f t="shared" si="319"/>
        <v>NA</v>
      </c>
      <c r="AC458" s="60">
        <f>COUNTIFS(配置清单!$G:$G,G458,配置清单!$H:$H,"SE",配置清单!$N:$N,"在岗",配置清单!$P:$P,"&lt;&gt;暂不胜任")+COUNTIFS(配置清单!$G:$G,G458,配置清单!$H:$H,"SA",配置清单!$N:$N,"在岗",配置清单!$P:$P,"&lt;&gt;暂不胜任")</f>
        <v>0</v>
      </c>
      <c r="AD458" s="61" t="str">
        <f t="shared" si="320"/>
        <v>NA</v>
      </c>
      <c r="AE458" s="60">
        <f>COUNTIFS(配置清单!$G:$G,G458,配置清单!H:H,"MDE",配置清单!N:N,"在岗")</f>
        <v>0</v>
      </c>
      <c r="AF458" s="61" t="str">
        <f t="shared" si="321"/>
        <v>NA</v>
      </c>
      <c r="AG458" s="60">
        <f>COUNTIFS(配置清单!$G:$G,G458,配置清单!$H:$H,"MDE",配置清单!$N:$N,"在岗",配置清单!$P:$P,"&lt;&gt;暂不胜任")</f>
        <v>0</v>
      </c>
      <c r="AH458" s="61" t="str">
        <f t="shared" si="322"/>
        <v>NA</v>
      </c>
      <c r="AI458" s="62">
        <f>COUNTIFS(配置清单!G:G,G458,配置清单!H:H,"TPM",配置清单!N:N,"在岗")+COUNTIFS(配置清单!G:G,G458,配置清单!H:H,"TC",配置清单!N:N,"在岗")</f>
        <v>0</v>
      </c>
      <c r="AJ458" s="61" t="str">
        <f t="shared" si="323"/>
        <v>NA</v>
      </c>
      <c r="AK458" s="60">
        <f>COUNTIFS(配置清单!G:G,G458,配置清单!H:H,"TPM",配置清单!N:N,"在岗",配置清单!P:P,"&lt;&gt;暂不胜任")+COUNTIFS(配置清单!G:G,G458,配置清单!H:H,"TC",配置清单!N:N,"在岗",配置清单!P:P,"&lt;&gt;暂不胜任")</f>
        <v>0</v>
      </c>
      <c r="AL458" s="61" t="str">
        <f t="shared" si="324"/>
        <v>NA</v>
      </c>
      <c r="AM458" s="60">
        <f>COUNTIFS(配置清单!G:G,G458,配置清单!H:H,"TSE",配置清单!N:N,"在岗")</f>
        <v>1</v>
      </c>
      <c r="AN458" s="61">
        <f t="shared" si="325"/>
        <v>1</v>
      </c>
      <c r="AO458" s="60">
        <f>COUNTIFS(配置清单!G:G,G458,配置清单!H:H,"TSE",配置清单!N:N,"在岗",配置清单!P:P,"&lt;&gt;暂不胜任")</f>
        <v>1</v>
      </c>
      <c r="AP458" s="61">
        <f t="shared" si="326"/>
        <v>1</v>
      </c>
      <c r="AQ458" s="60">
        <f>COUNTIFS(配置清单!$G:$G,G458,配置清单!H:H,"QA",配置清单!N:N,"在岗")</f>
        <v>1</v>
      </c>
      <c r="AR458" s="61">
        <f t="shared" si="327"/>
        <v>1</v>
      </c>
      <c r="AS458" s="60">
        <f>COUNTIFS(配置清单!$G:$G,G458,配置清单!$H:$H,"QA",配置清单!$N:$N,"在岗",配置清单!$P:$P,"&lt;&gt;暂不胜任")</f>
        <v>1</v>
      </c>
      <c r="AT458" s="61">
        <f t="shared" si="328"/>
        <v>1</v>
      </c>
      <c r="AU458" s="60">
        <f>COUNTIFS(配置清单!G:G,规划及评估!G458,配置清单!H:H,"BA",配置清单!N:N,"在岗")</f>
        <v>0</v>
      </c>
      <c r="AV458" s="61" t="str">
        <f t="shared" si="329"/>
        <v>NA</v>
      </c>
      <c r="AW458" s="60">
        <f>COUNTIFS(配置清单!G:G,G458,配置清单!H:H,"BA",配置清单!N:N,"在岗",配置清单!P:P,"&lt;&gt;暂不胜任")</f>
        <v>0</v>
      </c>
      <c r="AX458" s="61" t="str">
        <f t="shared" si="330"/>
        <v>NA</v>
      </c>
      <c r="AY458" s="60">
        <f>COUNTIFS(配置清单!G:G,规划及评估!G458,配置清单!H:H,"IA",配置清单!N:N,"在岗")</f>
        <v>0</v>
      </c>
      <c r="AZ458" s="61" t="str">
        <f t="shared" si="331"/>
        <v>NA</v>
      </c>
      <c r="BA458" s="60">
        <f>COUNTIFS(配置清单!G:G,G458,配置清单!H:H,"IA",配置清单!N:N,"在岗",配置清单!P:P,"&lt;&gt;暂不胜任")</f>
        <v>0</v>
      </c>
      <c r="BB458" s="61" t="str">
        <f t="shared" si="332"/>
        <v>NA</v>
      </c>
      <c r="BC458" s="60">
        <f>COUNTIFS(配置清单!G:G,规划及评估!G458,配置清单!H:H,"产品经理",配置清单!N:N,"在岗")</f>
        <v>0</v>
      </c>
      <c r="BD458" s="61" t="str">
        <f t="shared" si="333"/>
        <v>NA</v>
      </c>
      <c r="BE458" s="60">
        <f>COUNTIFS(配置清单!G:G,G458,配置清单!H:H,"产品经理",配置清单!N:N,"在岗",配置清单!P:P,"&lt;&gt;暂不胜任")</f>
        <v>0</v>
      </c>
      <c r="BF458" s="61" t="str">
        <f t="shared" si="334"/>
        <v>NA</v>
      </c>
      <c r="BG458" s="63">
        <f t="shared" si="335"/>
        <v>3</v>
      </c>
      <c r="BH458" s="64">
        <f t="shared" si="336"/>
        <v>3</v>
      </c>
      <c r="BI458" s="64">
        <f t="shared" si="337"/>
        <v>3</v>
      </c>
      <c r="BJ458" s="64">
        <f t="shared" si="338"/>
        <v>3</v>
      </c>
      <c r="BK458" s="65">
        <f t="shared" si="339"/>
        <v>1</v>
      </c>
      <c r="BL458" s="66">
        <f t="shared" si="340"/>
        <v>1</v>
      </c>
      <c r="BM458" s="92">
        <f t="shared" si="341"/>
        <v>1</v>
      </c>
      <c r="BN458" s="92">
        <f t="shared" si="342"/>
        <v>1</v>
      </c>
      <c r="BO458" s="92">
        <f t="shared" si="343"/>
        <v>0</v>
      </c>
      <c r="BP458" s="92">
        <f t="shared" si="344"/>
        <v>0</v>
      </c>
      <c r="BQ458" s="92">
        <f t="shared" si="345"/>
        <v>0</v>
      </c>
      <c r="BR458" s="92">
        <f t="shared" si="346"/>
        <v>0</v>
      </c>
      <c r="BS458" s="92">
        <f t="shared" si="347"/>
        <v>0</v>
      </c>
      <c r="BT458" s="92">
        <f t="shared" si="348"/>
        <v>0</v>
      </c>
      <c r="BU458" s="92">
        <f t="shared" si="349"/>
        <v>1</v>
      </c>
      <c r="BV458" s="92">
        <f t="shared" si="350"/>
        <v>1</v>
      </c>
      <c r="BW458" s="92">
        <f t="shared" si="351"/>
        <v>1</v>
      </c>
      <c r="BX458" s="92">
        <f t="shared" si="352"/>
        <v>1</v>
      </c>
      <c r="BY458" s="92">
        <f t="shared" si="353"/>
        <v>0</v>
      </c>
      <c r="BZ458" s="92">
        <f t="shared" si="354"/>
        <v>0</v>
      </c>
      <c r="CA458" s="92">
        <f t="shared" si="355"/>
        <v>0</v>
      </c>
      <c r="CB458" s="92">
        <f t="shared" si="356"/>
        <v>0</v>
      </c>
      <c r="CC458" s="92">
        <f t="shared" si="357"/>
        <v>0</v>
      </c>
      <c r="CD458" s="92">
        <f t="shared" si="358"/>
        <v>0</v>
      </c>
    </row>
    <row r="459" spans="1:82" hidden="1">
      <c r="A459" s="34">
        <v>61</v>
      </c>
      <c r="B459" s="34" t="s">
        <v>5148</v>
      </c>
      <c r="C459" s="34" t="s">
        <v>5150</v>
      </c>
      <c r="D459" s="34" t="s">
        <v>204</v>
      </c>
      <c r="E459" s="34" t="s">
        <v>5149</v>
      </c>
      <c r="F459" s="34" t="s">
        <v>5549</v>
      </c>
      <c r="G459" s="34" t="s">
        <v>5548</v>
      </c>
      <c r="H459" s="34" t="s">
        <v>7</v>
      </c>
      <c r="I459" s="34" t="s">
        <v>4</v>
      </c>
      <c r="J459" s="34" t="s">
        <v>195</v>
      </c>
      <c r="K459" s="34" t="s">
        <v>34</v>
      </c>
      <c r="L459" s="34" t="s">
        <v>5944</v>
      </c>
      <c r="N459" s="34">
        <v>1</v>
      </c>
      <c r="O459" s="34">
        <v>1</v>
      </c>
      <c r="P459" s="34">
        <v>1</v>
      </c>
      <c r="Q459" s="34">
        <v>0</v>
      </c>
      <c r="R459" s="34">
        <v>0</v>
      </c>
      <c r="S459" s="34">
        <v>0</v>
      </c>
      <c r="T459" s="34">
        <v>0</v>
      </c>
      <c r="U459" s="77">
        <v>0</v>
      </c>
      <c r="V459" s="34">
        <v>0</v>
      </c>
      <c r="W459" s="60">
        <f>COUNTIFS(配置清单!G:G,G459,配置清单!$H:$H,"PM",配置清单!$N:$N,"在岗")</f>
        <v>1</v>
      </c>
      <c r="X459" s="61">
        <f t="shared" si="317"/>
        <v>1</v>
      </c>
      <c r="Y459" s="60">
        <f>COUNTIFS(配置清单!$G:$G,G459,配置清单!$H:$H,"PM",配置清单!$N:$N,"在岗",配置清单!$P:$P,"&lt;&gt;暂不胜任")</f>
        <v>0</v>
      </c>
      <c r="Z459" s="61">
        <f t="shared" si="318"/>
        <v>0</v>
      </c>
      <c r="AA459" s="62">
        <f>COUNTIFS(配置清单!$G:$G,G459,配置清单!$H:$H,"SE",配置清单!$N:$N,"在岗")+COUNTIFS(配置清单!$G:$G,G459,配置清单!$H:$H,"SA",配置清单!$N:$N,"在岗")</f>
        <v>1</v>
      </c>
      <c r="AB459" s="61">
        <f t="shared" si="319"/>
        <v>1</v>
      </c>
      <c r="AC459" s="60">
        <f>COUNTIFS(配置清单!$G:$G,G459,配置清单!$H:$H,"SE",配置清单!$N:$N,"在岗",配置清单!$P:$P,"&lt;&gt;暂不胜任")+COUNTIFS(配置清单!$G:$G,G459,配置清单!$H:$H,"SA",配置清单!$N:$N,"在岗",配置清单!$P:$P,"&lt;&gt;暂不胜任")</f>
        <v>0</v>
      </c>
      <c r="AD459" s="61">
        <f t="shared" si="320"/>
        <v>0</v>
      </c>
      <c r="AE459" s="60">
        <f>COUNTIFS(配置清单!$G:$G,G459,配置清单!H:H,"MDE",配置清单!N:N,"在岗")</f>
        <v>1</v>
      </c>
      <c r="AF459" s="61">
        <f t="shared" si="321"/>
        <v>1</v>
      </c>
      <c r="AG459" s="60">
        <f>COUNTIFS(配置清单!$G:$G,G459,配置清单!$H:$H,"MDE",配置清单!$N:$N,"在岗",配置清单!$P:$P,"&lt;&gt;暂不胜任")</f>
        <v>0</v>
      </c>
      <c r="AH459" s="61">
        <f t="shared" si="322"/>
        <v>0</v>
      </c>
      <c r="AI459" s="62">
        <f>COUNTIFS(配置清单!G:G,G459,配置清单!H:H,"TPM",配置清单!N:N,"在岗")+COUNTIFS(配置清单!G:G,G459,配置清单!H:H,"TC",配置清单!N:N,"在岗")</f>
        <v>0</v>
      </c>
      <c r="AJ459" s="61" t="str">
        <f t="shared" si="323"/>
        <v>NA</v>
      </c>
      <c r="AK459" s="60">
        <f>COUNTIFS(配置清单!G:G,G459,配置清单!H:H,"TPM",配置清单!N:N,"在岗",配置清单!P:P,"&lt;&gt;暂不胜任")+COUNTIFS(配置清单!G:G,G459,配置清单!H:H,"TC",配置清单!N:N,"在岗",配置清单!P:P,"&lt;&gt;暂不胜任")</f>
        <v>0</v>
      </c>
      <c r="AL459" s="61" t="str">
        <f t="shared" si="324"/>
        <v>NA</v>
      </c>
      <c r="AM459" s="60">
        <f>COUNTIFS(配置清单!G:G,G459,配置清单!H:H,"TSE",配置清单!N:N,"在岗")</f>
        <v>0</v>
      </c>
      <c r="AN459" s="61" t="str">
        <f t="shared" si="325"/>
        <v>NA</v>
      </c>
      <c r="AO459" s="60">
        <f>COUNTIFS(配置清单!G:G,G459,配置清单!H:H,"TSE",配置清单!N:N,"在岗",配置清单!P:P,"&lt;&gt;暂不胜任")</f>
        <v>0</v>
      </c>
      <c r="AP459" s="61" t="str">
        <f t="shared" si="326"/>
        <v>NA</v>
      </c>
      <c r="AQ459" s="60">
        <f>COUNTIFS(配置清单!$G:$G,G459,配置清单!H:H,"QA",配置清单!N:N,"在岗")</f>
        <v>0</v>
      </c>
      <c r="AR459" s="61" t="str">
        <f t="shared" si="327"/>
        <v>NA</v>
      </c>
      <c r="AS459" s="60">
        <f>COUNTIFS(配置清单!$G:$G,G459,配置清单!$H:$H,"QA",配置清单!$N:$N,"在岗",配置清单!$P:$P,"&lt;&gt;暂不胜任")</f>
        <v>0</v>
      </c>
      <c r="AT459" s="61" t="str">
        <f t="shared" si="328"/>
        <v>NA</v>
      </c>
      <c r="AU459" s="60">
        <f>COUNTIFS(配置清单!G:G,规划及评估!G459,配置清单!H:H,"BA",配置清单!N:N,"在岗")</f>
        <v>0</v>
      </c>
      <c r="AV459" s="61" t="str">
        <f t="shared" si="329"/>
        <v>NA</v>
      </c>
      <c r="AW459" s="60">
        <f>COUNTIFS(配置清单!G:G,G459,配置清单!H:H,"BA",配置清单!N:N,"在岗",配置清单!P:P,"&lt;&gt;暂不胜任")</f>
        <v>0</v>
      </c>
      <c r="AX459" s="61" t="str">
        <f t="shared" si="330"/>
        <v>NA</v>
      </c>
      <c r="AY459" s="60">
        <f>COUNTIFS(配置清单!G:G,规划及评估!G459,配置清单!H:H,"IA",配置清单!N:N,"在岗")</f>
        <v>0</v>
      </c>
      <c r="AZ459" s="61" t="str">
        <f t="shared" si="331"/>
        <v>NA</v>
      </c>
      <c r="BA459" s="60">
        <f>COUNTIFS(配置清单!G:G,G459,配置清单!H:H,"IA",配置清单!N:N,"在岗",配置清单!P:P,"&lt;&gt;暂不胜任")</f>
        <v>0</v>
      </c>
      <c r="BB459" s="61" t="str">
        <f t="shared" si="332"/>
        <v>NA</v>
      </c>
      <c r="BC459" s="60">
        <f>COUNTIFS(配置清单!G:G,规划及评估!G459,配置清单!H:H,"产品经理",配置清单!N:N,"在岗")</f>
        <v>0</v>
      </c>
      <c r="BD459" s="61" t="str">
        <f t="shared" si="333"/>
        <v>NA</v>
      </c>
      <c r="BE459" s="60">
        <f>COUNTIFS(配置清单!G:G,G459,配置清单!H:H,"产品经理",配置清单!N:N,"在岗",配置清单!P:P,"&lt;&gt;暂不胜任")</f>
        <v>0</v>
      </c>
      <c r="BF459" s="61" t="str">
        <f t="shared" si="334"/>
        <v>NA</v>
      </c>
      <c r="BG459" s="63">
        <f t="shared" si="335"/>
        <v>3</v>
      </c>
      <c r="BH459" s="64">
        <f t="shared" si="336"/>
        <v>3</v>
      </c>
      <c r="BI459" s="64">
        <f t="shared" si="337"/>
        <v>3</v>
      </c>
      <c r="BJ459" s="64">
        <f t="shared" si="338"/>
        <v>0</v>
      </c>
      <c r="BK459" s="65">
        <f t="shared" si="339"/>
        <v>1</v>
      </c>
      <c r="BL459" s="66">
        <f t="shared" si="340"/>
        <v>0</v>
      </c>
      <c r="BM459" s="92">
        <f t="shared" si="341"/>
        <v>1</v>
      </c>
      <c r="BN459" s="92">
        <f t="shared" si="342"/>
        <v>0</v>
      </c>
      <c r="BO459" s="92">
        <f t="shared" si="343"/>
        <v>1</v>
      </c>
      <c r="BP459" s="92">
        <f t="shared" si="344"/>
        <v>0</v>
      </c>
      <c r="BQ459" s="92">
        <f t="shared" si="345"/>
        <v>1</v>
      </c>
      <c r="BR459" s="92">
        <f t="shared" si="346"/>
        <v>0</v>
      </c>
      <c r="BS459" s="92">
        <f t="shared" si="347"/>
        <v>0</v>
      </c>
      <c r="BT459" s="92">
        <f t="shared" si="348"/>
        <v>0</v>
      </c>
      <c r="BU459" s="92">
        <f t="shared" si="349"/>
        <v>0</v>
      </c>
      <c r="BV459" s="92">
        <f t="shared" si="350"/>
        <v>0</v>
      </c>
      <c r="BW459" s="92">
        <f t="shared" si="351"/>
        <v>0</v>
      </c>
      <c r="BX459" s="92">
        <f t="shared" si="352"/>
        <v>0</v>
      </c>
      <c r="BY459" s="92">
        <f t="shared" si="353"/>
        <v>0</v>
      </c>
      <c r="BZ459" s="92">
        <f t="shared" si="354"/>
        <v>0</v>
      </c>
      <c r="CA459" s="92">
        <f t="shared" si="355"/>
        <v>0</v>
      </c>
      <c r="CB459" s="92">
        <f t="shared" si="356"/>
        <v>0</v>
      </c>
      <c r="CC459" s="92">
        <f t="shared" si="357"/>
        <v>0</v>
      </c>
      <c r="CD459" s="92">
        <f t="shared" si="358"/>
        <v>0</v>
      </c>
    </row>
    <row r="460" spans="1:82" hidden="1">
      <c r="A460" s="34">
        <v>62</v>
      </c>
      <c r="B460" s="34" t="s">
        <v>5148</v>
      </c>
      <c r="C460" s="34" t="s">
        <v>5150</v>
      </c>
      <c r="D460" s="34" t="s">
        <v>204</v>
      </c>
      <c r="E460" s="34" t="s">
        <v>5149</v>
      </c>
      <c r="F460" s="34" t="s">
        <v>5572</v>
      </c>
      <c r="G460" s="34" t="s">
        <v>5573</v>
      </c>
      <c r="H460" s="34" t="s">
        <v>6</v>
      </c>
      <c r="I460" s="34" t="s">
        <v>6</v>
      </c>
      <c r="J460" s="34" t="s">
        <v>195</v>
      </c>
      <c r="K460" s="34" t="s">
        <v>195</v>
      </c>
      <c r="L460" s="34" t="s">
        <v>2063</v>
      </c>
      <c r="N460" s="34">
        <v>1</v>
      </c>
      <c r="O460" s="34">
        <v>0</v>
      </c>
      <c r="P460" s="34">
        <v>3</v>
      </c>
      <c r="Q460" s="34">
        <v>0</v>
      </c>
      <c r="R460" s="34">
        <v>0</v>
      </c>
      <c r="S460" s="34">
        <v>0</v>
      </c>
      <c r="T460" s="34">
        <v>0</v>
      </c>
      <c r="U460" s="77">
        <v>0</v>
      </c>
      <c r="V460" s="34">
        <v>0</v>
      </c>
      <c r="W460" s="60">
        <f>COUNTIFS(配置清单!G:G,G460,配置清单!$H:$H,"PM",配置清单!$N:$N,"在岗")</f>
        <v>1</v>
      </c>
      <c r="X460" s="61">
        <f t="shared" si="317"/>
        <v>1</v>
      </c>
      <c r="Y460" s="60">
        <f>COUNTIFS(配置清单!$G:$G,G460,配置清单!$H:$H,"PM",配置清单!$N:$N,"在岗",配置清单!$P:$P,"&lt;&gt;暂不胜任")</f>
        <v>0</v>
      </c>
      <c r="Z460" s="61">
        <f t="shared" si="318"/>
        <v>0</v>
      </c>
      <c r="AA460" s="62">
        <f>COUNTIFS(配置清单!$G:$G,G460,配置清单!$H:$H,"SE",配置清单!$N:$N,"在岗")+COUNTIFS(配置清单!$G:$G,G460,配置清单!$H:$H,"SA",配置清单!$N:$N,"在岗")</f>
        <v>0</v>
      </c>
      <c r="AB460" s="61" t="str">
        <f t="shared" si="319"/>
        <v>NA</v>
      </c>
      <c r="AC460" s="60">
        <f>COUNTIFS(配置清单!$G:$G,G460,配置清单!$H:$H,"SE",配置清单!$N:$N,"在岗",配置清单!$P:$P,"&lt;&gt;暂不胜任")+COUNTIFS(配置清单!$G:$G,G460,配置清单!$H:$H,"SA",配置清单!$N:$N,"在岗",配置清单!$P:$P,"&lt;&gt;暂不胜任")</f>
        <v>0</v>
      </c>
      <c r="AD460" s="61" t="str">
        <f t="shared" si="320"/>
        <v>NA</v>
      </c>
      <c r="AE460" s="60">
        <f>COUNTIFS(配置清单!$G:$G,G460,配置清单!H:H,"MDE",配置清单!N:N,"在岗")</f>
        <v>3</v>
      </c>
      <c r="AF460" s="61">
        <f t="shared" si="321"/>
        <v>1</v>
      </c>
      <c r="AG460" s="60">
        <f>COUNTIFS(配置清单!$G:$G,G460,配置清单!$H:$H,"MDE",配置清单!$N:$N,"在岗",配置清单!$P:$P,"&lt;&gt;暂不胜任")</f>
        <v>0</v>
      </c>
      <c r="AH460" s="61">
        <f t="shared" si="322"/>
        <v>0</v>
      </c>
      <c r="AI460" s="62">
        <f>COUNTIFS(配置清单!G:G,G460,配置清单!H:H,"TPM",配置清单!N:N,"在岗")+COUNTIFS(配置清单!G:G,G460,配置清单!H:H,"TC",配置清单!N:N,"在岗")</f>
        <v>0</v>
      </c>
      <c r="AJ460" s="61" t="str">
        <f t="shared" si="323"/>
        <v>NA</v>
      </c>
      <c r="AK460" s="60">
        <f>COUNTIFS(配置清单!G:G,G460,配置清单!H:H,"TPM",配置清单!N:N,"在岗",配置清单!P:P,"&lt;&gt;暂不胜任")+COUNTIFS(配置清单!G:G,G460,配置清单!H:H,"TC",配置清单!N:N,"在岗",配置清单!P:P,"&lt;&gt;暂不胜任")</f>
        <v>0</v>
      </c>
      <c r="AL460" s="61" t="str">
        <f t="shared" si="324"/>
        <v>NA</v>
      </c>
      <c r="AM460" s="60">
        <f>COUNTIFS(配置清单!G:G,G460,配置清单!H:H,"TSE",配置清单!N:N,"在岗")</f>
        <v>0</v>
      </c>
      <c r="AN460" s="61" t="str">
        <f t="shared" si="325"/>
        <v>NA</v>
      </c>
      <c r="AO460" s="60">
        <f>COUNTIFS(配置清单!G:G,G460,配置清单!H:H,"TSE",配置清单!N:N,"在岗",配置清单!P:P,"&lt;&gt;暂不胜任")</f>
        <v>0</v>
      </c>
      <c r="AP460" s="61" t="str">
        <f t="shared" si="326"/>
        <v>NA</v>
      </c>
      <c r="AQ460" s="60">
        <f>COUNTIFS(配置清单!$G:$G,G460,配置清单!H:H,"QA",配置清单!N:N,"在岗")</f>
        <v>0</v>
      </c>
      <c r="AR460" s="61" t="str">
        <f t="shared" si="327"/>
        <v>NA</v>
      </c>
      <c r="AS460" s="60">
        <f>COUNTIFS(配置清单!$G:$G,G460,配置清单!$H:$H,"QA",配置清单!$N:$N,"在岗",配置清单!$P:$P,"&lt;&gt;暂不胜任")</f>
        <v>0</v>
      </c>
      <c r="AT460" s="61" t="str">
        <f t="shared" si="328"/>
        <v>NA</v>
      </c>
      <c r="AU460" s="60">
        <f>COUNTIFS(配置清单!G:G,规划及评估!G460,配置清单!H:H,"BA",配置清单!N:N,"在岗")</f>
        <v>0</v>
      </c>
      <c r="AV460" s="61" t="str">
        <f t="shared" si="329"/>
        <v>NA</v>
      </c>
      <c r="AW460" s="60">
        <f>COUNTIFS(配置清单!G:G,G460,配置清单!H:H,"BA",配置清单!N:N,"在岗",配置清单!P:P,"&lt;&gt;暂不胜任")</f>
        <v>0</v>
      </c>
      <c r="AX460" s="61" t="str">
        <f t="shared" si="330"/>
        <v>NA</v>
      </c>
      <c r="AY460" s="60">
        <f>COUNTIFS(配置清单!G:G,规划及评估!G460,配置清单!H:H,"IA",配置清单!N:N,"在岗")</f>
        <v>0</v>
      </c>
      <c r="AZ460" s="61" t="str">
        <f t="shared" si="331"/>
        <v>NA</v>
      </c>
      <c r="BA460" s="60">
        <f>COUNTIFS(配置清单!G:G,G460,配置清单!H:H,"IA",配置清单!N:N,"在岗",配置清单!P:P,"&lt;&gt;暂不胜任")</f>
        <v>0</v>
      </c>
      <c r="BB460" s="61" t="str">
        <f t="shared" si="332"/>
        <v>NA</v>
      </c>
      <c r="BC460" s="60">
        <f>COUNTIFS(配置清单!G:G,规划及评估!G460,配置清单!H:H,"产品经理",配置清单!N:N,"在岗")</f>
        <v>0</v>
      </c>
      <c r="BD460" s="61" t="str">
        <f t="shared" si="333"/>
        <v>NA</v>
      </c>
      <c r="BE460" s="60">
        <f>COUNTIFS(配置清单!G:G,G460,配置清单!H:H,"产品经理",配置清单!N:N,"在岗",配置清单!P:P,"&lt;&gt;暂不胜任")</f>
        <v>0</v>
      </c>
      <c r="BF460" s="61" t="str">
        <f t="shared" si="334"/>
        <v>NA</v>
      </c>
      <c r="BG460" s="63">
        <f t="shared" si="335"/>
        <v>4</v>
      </c>
      <c r="BH460" s="64">
        <f t="shared" si="336"/>
        <v>4</v>
      </c>
      <c r="BI460" s="64">
        <f t="shared" si="337"/>
        <v>4</v>
      </c>
      <c r="BJ460" s="64">
        <f t="shared" si="338"/>
        <v>0</v>
      </c>
      <c r="BK460" s="65">
        <f t="shared" si="339"/>
        <v>1</v>
      </c>
      <c r="BL460" s="66">
        <f t="shared" si="340"/>
        <v>0</v>
      </c>
      <c r="BM460" s="92">
        <f t="shared" si="341"/>
        <v>1</v>
      </c>
      <c r="BN460" s="92">
        <f t="shared" si="342"/>
        <v>0</v>
      </c>
      <c r="BO460" s="92">
        <f t="shared" si="343"/>
        <v>0</v>
      </c>
      <c r="BP460" s="92">
        <f t="shared" si="344"/>
        <v>0</v>
      </c>
      <c r="BQ460" s="92">
        <f t="shared" si="345"/>
        <v>3</v>
      </c>
      <c r="BR460" s="92">
        <f t="shared" si="346"/>
        <v>0</v>
      </c>
      <c r="BS460" s="92">
        <f t="shared" si="347"/>
        <v>0</v>
      </c>
      <c r="BT460" s="92">
        <f t="shared" si="348"/>
        <v>0</v>
      </c>
      <c r="BU460" s="92">
        <f t="shared" si="349"/>
        <v>0</v>
      </c>
      <c r="BV460" s="92">
        <f t="shared" si="350"/>
        <v>0</v>
      </c>
      <c r="BW460" s="92">
        <f t="shared" si="351"/>
        <v>0</v>
      </c>
      <c r="BX460" s="92">
        <f t="shared" si="352"/>
        <v>0</v>
      </c>
      <c r="BY460" s="92">
        <f t="shared" si="353"/>
        <v>0</v>
      </c>
      <c r="BZ460" s="92">
        <f t="shared" si="354"/>
        <v>0</v>
      </c>
      <c r="CA460" s="92">
        <f t="shared" si="355"/>
        <v>0</v>
      </c>
      <c r="CB460" s="92">
        <f t="shared" si="356"/>
        <v>0</v>
      </c>
      <c r="CC460" s="92">
        <f t="shared" si="357"/>
        <v>0</v>
      </c>
      <c r="CD460" s="92">
        <f t="shared" si="358"/>
        <v>0</v>
      </c>
    </row>
    <row r="461" spans="1:82" hidden="1">
      <c r="A461" s="34">
        <v>63</v>
      </c>
      <c r="B461" s="34" t="s">
        <v>5148</v>
      </c>
      <c r="C461" s="34" t="s">
        <v>5150</v>
      </c>
      <c r="D461" s="34" t="s">
        <v>204</v>
      </c>
      <c r="E461" s="34" t="s">
        <v>5149</v>
      </c>
      <c r="F461" s="34" t="s">
        <v>5589</v>
      </c>
      <c r="G461" s="34" t="s">
        <v>5934</v>
      </c>
      <c r="H461" s="34" t="s">
        <v>4</v>
      </c>
      <c r="I461" s="34" t="s">
        <v>4</v>
      </c>
      <c r="J461" s="34" t="s">
        <v>195</v>
      </c>
      <c r="K461" s="34" t="s">
        <v>195</v>
      </c>
      <c r="L461" s="34" t="s">
        <v>5953</v>
      </c>
      <c r="M461" s="34" t="s">
        <v>5304</v>
      </c>
      <c r="N461" s="34">
        <v>1</v>
      </c>
      <c r="O461" s="34">
        <v>1</v>
      </c>
      <c r="P461" s="34">
        <v>2</v>
      </c>
      <c r="Q461" s="34">
        <v>1</v>
      </c>
      <c r="R461" s="34">
        <v>1</v>
      </c>
      <c r="S461" s="34">
        <v>1</v>
      </c>
      <c r="T461" s="34">
        <v>0</v>
      </c>
      <c r="U461" s="77">
        <v>0</v>
      </c>
      <c r="V461" s="34">
        <v>0</v>
      </c>
      <c r="W461" s="60">
        <f>COUNTIFS(配置清单!G:G,G461,配置清单!$H:$H,"PM",配置清单!$N:$N,"在岗")</f>
        <v>1</v>
      </c>
      <c r="X461" s="61">
        <f t="shared" si="317"/>
        <v>1</v>
      </c>
      <c r="Y461" s="60">
        <f>COUNTIFS(配置清单!$G:$G,G461,配置清单!$H:$H,"PM",配置清单!$N:$N,"在岗",配置清单!$P:$P,"&lt;&gt;暂不胜任")</f>
        <v>1</v>
      </c>
      <c r="Z461" s="61">
        <f t="shared" si="318"/>
        <v>1</v>
      </c>
      <c r="AA461" s="62">
        <f>COUNTIFS(配置清单!$G:$G,G461,配置清单!$H:$H,"SE",配置清单!$N:$N,"在岗")+COUNTIFS(配置清单!$G:$G,G461,配置清单!$H:$H,"SA",配置清单!$N:$N,"在岗")</f>
        <v>1</v>
      </c>
      <c r="AB461" s="61">
        <f t="shared" si="319"/>
        <v>1</v>
      </c>
      <c r="AC461" s="60">
        <f>COUNTIFS(配置清单!$G:$G,G461,配置清单!$H:$H,"SE",配置清单!$N:$N,"在岗",配置清单!$P:$P,"&lt;&gt;暂不胜任")+COUNTIFS(配置清单!$G:$G,G461,配置清单!$H:$H,"SA",配置清单!$N:$N,"在岗",配置清单!$P:$P,"&lt;&gt;暂不胜任")</f>
        <v>1</v>
      </c>
      <c r="AD461" s="61">
        <f t="shared" si="320"/>
        <v>1</v>
      </c>
      <c r="AE461" s="60">
        <f>COUNTIFS(配置清单!$G:$G,G461,配置清单!H:H,"MDE",配置清单!N:N,"在岗")</f>
        <v>2</v>
      </c>
      <c r="AF461" s="61">
        <f t="shared" si="321"/>
        <v>1</v>
      </c>
      <c r="AG461" s="60">
        <f>COUNTIFS(配置清单!$G:$G,G461,配置清单!$H:$H,"MDE",配置清单!$N:$N,"在岗",配置清单!$P:$P,"&lt;&gt;暂不胜任")</f>
        <v>2</v>
      </c>
      <c r="AH461" s="61">
        <f t="shared" si="322"/>
        <v>1</v>
      </c>
      <c r="AI461" s="62">
        <f>COUNTIFS(配置清单!G:G,G461,配置清单!H:H,"TPM",配置清单!N:N,"在岗")+COUNTIFS(配置清单!G:G,G461,配置清单!H:H,"TC",配置清单!N:N,"在岗")</f>
        <v>1</v>
      </c>
      <c r="AJ461" s="61">
        <f t="shared" si="323"/>
        <v>1</v>
      </c>
      <c r="AK461" s="60">
        <f>COUNTIFS(配置清单!G:G,G461,配置清单!H:H,"TPM",配置清单!N:N,"在岗",配置清单!P:P,"&lt;&gt;暂不胜任")+COUNTIFS(配置清单!G:G,G461,配置清单!H:H,"TC",配置清单!N:N,"在岗",配置清单!P:P,"&lt;&gt;暂不胜任")</f>
        <v>0</v>
      </c>
      <c r="AL461" s="61">
        <f t="shared" si="324"/>
        <v>0</v>
      </c>
      <c r="AM461" s="60">
        <f>COUNTIFS(配置清单!G:G,G461,配置清单!H:H,"TSE",配置清单!N:N,"在岗")</f>
        <v>0</v>
      </c>
      <c r="AN461" s="61">
        <f t="shared" si="325"/>
        <v>0</v>
      </c>
      <c r="AO461" s="60">
        <f>COUNTIFS(配置清单!G:G,G461,配置清单!H:H,"TSE",配置清单!N:N,"在岗",配置清单!P:P,"&lt;&gt;暂不胜任")</f>
        <v>0</v>
      </c>
      <c r="AP461" s="61">
        <f t="shared" si="326"/>
        <v>0</v>
      </c>
      <c r="AQ461" s="60">
        <f>COUNTIFS(配置清单!$G:$G,G461,配置清单!H:H,"QA",配置清单!N:N,"在岗")</f>
        <v>1</v>
      </c>
      <c r="AR461" s="61">
        <f t="shared" si="327"/>
        <v>1</v>
      </c>
      <c r="AS461" s="60">
        <f>COUNTIFS(配置清单!$G:$G,G461,配置清单!$H:$H,"QA",配置清单!$N:$N,"在岗",配置清单!$P:$P,"&lt;&gt;暂不胜任")</f>
        <v>1</v>
      </c>
      <c r="AT461" s="61">
        <f t="shared" si="328"/>
        <v>1</v>
      </c>
      <c r="AU461" s="60">
        <f>COUNTIFS(配置清单!G:G,规划及评估!G461,配置清单!H:H,"BA",配置清单!N:N,"在岗")</f>
        <v>0</v>
      </c>
      <c r="AV461" s="61" t="str">
        <f t="shared" si="329"/>
        <v>NA</v>
      </c>
      <c r="AW461" s="60">
        <f>COUNTIFS(配置清单!G:G,G461,配置清单!H:H,"BA",配置清单!N:N,"在岗",配置清单!P:P,"&lt;&gt;暂不胜任")</f>
        <v>0</v>
      </c>
      <c r="AX461" s="61" t="str">
        <f t="shared" si="330"/>
        <v>NA</v>
      </c>
      <c r="AY461" s="60">
        <f>COUNTIFS(配置清单!G:G,规划及评估!G461,配置清单!H:H,"IA",配置清单!N:N,"在岗")</f>
        <v>0</v>
      </c>
      <c r="AZ461" s="61" t="str">
        <f t="shared" si="331"/>
        <v>NA</v>
      </c>
      <c r="BA461" s="60">
        <f>COUNTIFS(配置清单!G:G,G461,配置清单!H:H,"IA",配置清单!N:N,"在岗",配置清单!P:P,"&lt;&gt;暂不胜任")</f>
        <v>0</v>
      </c>
      <c r="BB461" s="61" t="str">
        <f t="shared" si="332"/>
        <v>NA</v>
      </c>
      <c r="BC461" s="60">
        <f>COUNTIFS(配置清单!G:G,规划及评估!G461,配置清单!H:H,"产品经理",配置清单!N:N,"在岗")</f>
        <v>0</v>
      </c>
      <c r="BD461" s="61" t="str">
        <f t="shared" si="333"/>
        <v>NA</v>
      </c>
      <c r="BE461" s="60">
        <f>COUNTIFS(配置清单!G:G,G461,配置清单!H:H,"产品经理",配置清单!N:N,"在岗",配置清单!P:P,"&lt;&gt;暂不胜任")</f>
        <v>0</v>
      </c>
      <c r="BF461" s="61" t="str">
        <f t="shared" si="334"/>
        <v>NA</v>
      </c>
      <c r="BG461" s="63">
        <f t="shared" si="335"/>
        <v>7</v>
      </c>
      <c r="BH461" s="64">
        <f t="shared" si="336"/>
        <v>6</v>
      </c>
      <c r="BI461" s="64">
        <f t="shared" si="337"/>
        <v>6</v>
      </c>
      <c r="BJ461" s="64">
        <f t="shared" si="338"/>
        <v>5</v>
      </c>
      <c r="BK461" s="65">
        <f t="shared" si="339"/>
        <v>0.8571428571428571</v>
      </c>
      <c r="BL461" s="66">
        <f t="shared" si="340"/>
        <v>0.83333333333333337</v>
      </c>
      <c r="BM461" s="92">
        <f t="shared" si="341"/>
        <v>1</v>
      </c>
      <c r="BN461" s="92">
        <f t="shared" si="342"/>
        <v>1</v>
      </c>
      <c r="BO461" s="92">
        <f t="shared" si="343"/>
        <v>1</v>
      </c>
      <c r="BP461" s="92">
        <f t="shared" si="344"/>
        <v>1</v>
      </c>
      <c r="BQ461" s="92">
        <f t="shared" si="345"/>
        <v>2</v>
      </c>
      <c r="BR461" s="92">
        <f t="shared" si="346"/>
        <v>2</v>
      </c>
      <c r="BS461" s="92">
        <f t="shared" si="347"/>
        <v>1</v>
      </c>
      <c r="BT461" s="92">
        <f t="shared" si="348"/>
        <v>0</v>
      </c>
      <c r="BU461" s="92">
        <f t="shared" si="349"/>
        <v>0</v>
      </c>
      <c r="BV461" s="92">
        <f t="shared" si="350"/>
        <v>0</v>
      </c>
      <c r="BW461" s="92">
        <f t="shared" si="351"/>
        <v>1</v>
      </c>
      <c r="BX461" s="92">
        <f t="shared" si="352"/>
        <v>1</v>
      </c>
      <c r="BY461" s="92">
        <f t="shared" si="353"/>
        <v>0</v>
      </c>
      <c r="BZ461" s="92">
        <f t="shared" si="354"/>
        <v>0</v>
      </c>
      <c r="CA461" s="92">
        <f t="shared" si="355"/>
        <v>0</v>
      </c>
      <c r="CB461" s="92">
        <f t="shared" si="356"/>
        <v>0</v>
      </c>
      <c r="CC461" s="92">
        <f t="shared" si="357"/>
        <v>0</v>
      </c>
      <c r="CD461" s="92">
        <f t="shared" si="358"/>
        <v>0</v>
      </c>
    </row>
    <row r="462" spans="1:82" hidden="1">
      <c r="A462" s="34">
        <v>64</v>
      </c>
      <c r="B462" s="34" t="s">
        <v>5148</v>
      </c>
      <c r="C462" s="34" t="s">
        <v>5150</v>
      </c>
      <c r="D462" s="34" t="s">
        <v>217</v>
      </c>
      <c r="E462" s="34" t="s">
        <v>216</v>
      </c>
      <c r="F462" s="34" t="s">
        <v>5613</v>
      </c>
      <c r="G462" s="34" t="s">
        <v>5650</v>
      </c>
      <c r="H462" s="34" t="s">
        <v>7</v>
      </c>
      <c r="I462" s="34" t="s">
        <v>7</v>
      </c>
      <c r="J462" s="34" t="s">
        <v>34</v>
      </c>
      <c r="K462" s="34" t="s">
        <v>34</v>
      </c>
      <c r="L462" s="34" t="s">
        <v>2866</v>
      </c>
      <c r="M462" s="34" t="s">
        <v>5362</v>
      </c>
      <c r="N462" s="34">
        <v>1</v>
      </c>
      <c r="O462" s="34">
        <v>1</v>
      </c>
      <c r="P462" s="34">
        <v>2</v>
      </c>
      <c r="Q462" s="34">
        <v>0</v>
      </c>
      <c r="R462" s="34">
        <v>1</v>
      </c>
      <c r="S462" s="34">
        <v>1</v>
      </c>
      <c r="T462" s="34">
        <v>0</v>
      </c>
      <c r="U462" s="77">
        <v>0</v>
      </c>
      <c r="V462" s="34">
        <v>0</v>
      </c>
      <c r="W462" s="60">
        <f>COUNTIFS(配置清单!G:G,G462,配置清单!$H:$H,"PM",配置清单!$N:$N,"在岗")</f>
        <v>1</v>
      </c>
      <c r="X462" s="61">
        <f t="shared" si="317"/>
        <v>1</v>
      </c>
      <c r="Y462" s="60">
        <f>COUNTIFS(配置清单!$G:$G,G462,配置清单!$H:$H,"PM",配置清单!$N:$N,"在岗",配置清单!$P:$P,"&lt;&gt;暂不胜任")</f>
        <v>1</v>
      </c>
      <c r="Z462" s="61">
        <f t="shared" si="318"/>
        <v>1</v>
      </c>
      <c r="AA462" s="62">
        <f>COUNTIFS(配置清单!$G:$G,G462,配置清单!$H:$H,"SE",配置清单!$N:$N,"在岗")+COUNTIFS(配置清单!$G:$G,G462,配置清单!$H:$H,"SA",配置清单!$N:$N,"在岗")</f>
        <v>0</v>
      </c>
      <c r="AB462" s="61">
        <f t="shared" si="319"/>
        <v>0</v>
      </c>
      <c r="AC462" s="60">
        <f>COUNTIFS(配置清单!$G:$G,G462,配置清单!$H:$H,"SE",配置清单!$N:$N,"在岗",配置清单!$P:$P,"&lt;&gt;暂不胜任")+COUNTIFS(配置清单!$G:$G,G462,配置清单!$H:$H,"SA",配置清单!$N:$N,"在岗",配置清单!$P:$P,"&lt;&gt;暂不胜任")</f>
        <v>0</v>
      </c>
      <c r="AD462" s="61">
        <f t="shared" si="320"/>
        <v>0</v>
      </c>
      <c r="AE462" s="60">
        <f>COUNTIFS(配置清单!$G:$G,G462,配置清单!H:H,"MDE",配置清单!N:N,"在岗")</f>
        <v>2</v>
      </c>
      <c r="AF462" s="61">
        <f t="shared" si="321"/>
        <v>1</v>
      </c>
      <c r="AG462" s="60">
        <f>COUNTIFS(配置清单!$G:$G,G462,配置清单!$H:$H,"MDE",配置清单!$N:$N,"在岗",配置清单!$P:$P,"&lt;&gt;暂不胜任")</f>
        <v>2</v>
      </c>
      <c r="AH462" s="61">
        <f t="shared" si="322"/>
        <v>1</v>
      </c>
      <c r="AI462" s="62">
        <f>COUNTIFS(配置清单!G:G,G462,配置清单!H:H,"TPM",配置清单!N:N,"在岗")+COUNTIFS(配置清单!G:G,G462,配置清单!H:H,"TC",配置清单!N:N,"在岗")</f>
        <v>0</v>
      </c>
      <c r="AJ462" s="61" t="str">
        <f t="shared" si="323"/>
        <v>NA</v>
      </c>
      <c r="AK462" s="60">
        <f>COUNTIFS(配置清单!G:G,G462,配置清单!H:H,"TPM",配置清单!N:N,"在岗",配置清单!P:P,"&lt;&gt;暂不胜任")+COUNTIFS(配置清单!G:G,G462,配置清单!H:H,"TC",配置清单!N:N,"在岗",配置清单!P:P,"&lt;&gt;暂不胜任")</f>
        <v>0</v>
      </c>
      <c r="AL462" s="61" t="str">
        <f t="shared" si="324"/>
        <v>NA</v>
      </c>
      <c r="AM462" s="60">
        <f>COUNTIFS(配置清单!G:G,G462,配置清单!H:H,"TSE",配置清单!N:N,"在岗")</f>
        <v>0</v>
      </c>
      <c r="AN462" s="61">
        <f t="shared" si="325"/>
        <v>0</v>
      </c>
      <c r="AO462" s="60">
        <f>COUNTIFS(配置清单!G:G,G462,配置清单!H:H,"TSE",配置清单!N:N,"在岗",配置清单!P:P,"&lt;&gt;暂不胜任")</f>
        <v>0</v>
      </c>
      <c r="AP462" s="61">
        <f t="shared" si="326"/>
        <v>0</v>
      </c>
      <c r="AQ462" s="60">
        <f>COUNTIFS(配置清单!$G:$G,G462,配置清单!H:H,"QA",配置清单!N:N,"在岗")</f>
        <v>1</v>
      </c>
      <c r="AR462" s="61">
        <f t="shared" si="327"/>
        <v>1</v>
      </c>
      <c r="AS462" s="60">
        <f>COUNTIFS(配置清单!$G:$G,G462,配置清单!$H:$H,"QA",配置清单!$N:$N,"在岗",配置清单!$P:$P,"&lt;&gt;暂不胜任")</f>
        <v>1</v>
      </c>
      <c r="AT462" s="61">
        <f t="shared" si="328"/>
        <v>1</v>
      </c>
      <c r="AU462" s="60">
        <f>COUNTIFS(配置清单!G:G,规划及评估!G462,配置清单!H:H,"BA",配置清单!N:N,"在岗")</f>
        <v>0</v>
      </c>
      <c r="AV462" s="61" t="str">
        <f t="shared" si="329"/>
        <v>NA</v>
      </c>
      <c r="AW462" s="60">
        <f>COUNTIFS(配置清单!G:G,G462,配置清单!H:H,"BA",配置清单!N:N,"在岗",配置清单!P:P,"&lt;&gt;暂不胜任")</f>
        <v>0</v>
      </c>
      <c r="AX462" s="61" t="str">
        <f t="shared" si="330"/>
        <v>NA</v>
      </c>
      <c r="AY462" s="60">
        <f>COUNTIFS(配置清单!G:G,规划及评估!G462,配置清单!H:H,"IA",配置清单!N:N,"在岗")</f>
        <v>0</v>
      </c>
      <c r="AZ462" s="61" t="str">
        <f t="shared" si="331"/>
        <v>NA</v>
      </c>
      <c r="BA462" s="60">
        <f>COUNTIFS(配置清单!G:G,G462,配置清单!H:H,"IA",配置清单!N:N,"在岗",配置清单!P:P,"&lt;&gt;暂不胜任")</f>
        <v>0</v>
      </c>
      <c r="BB462" s="61" t="str">
        <f t="shared" si="332"/>
        <v>NA</v>
      </c>
      <c r="BC462" s="60">
        <f>COUNTIFS(配置清单!G:G,规划及评估!G462,配置清单!H:H,"产品经理",配置清单!N:N,"在岗")</f>
        <v>0</v>
      </c>
      <c r="BD462" s="61" t="str">
        <f t="shared" si="333"/>
        <v>NA</v>
      </c>
      <c r="BE462" s="60">
        <f>COUNTIFS(配置清单!G:G,G462,配置清单!H:H,"产品经理",配置清单!N:N,"在岗",配置清单!P:P,"&lt;&gt;暂不胜任")</f>
        <v>0</v>
      </c>
      <c r="BF462" s="61" t="str">
        <f t="shared" si="334"/>
        <v>NA</v>
      </c>
      <c r="BG462" s="63">
        <f t="shared" si="335"/>
        <v>6</v>
      </c>
      <c r="BH462" s="64">
        <f t="shared" si="336"/>
        <v>4</v>
      </c>
      <c r="BI462" s="64">
        <f t="shared" si="337"/>
        <v>4</v>
      </c>
      <c r="BJ462" s="64">
        <f t="shared" si="338"/>
        <v>4</v>
      </c>
      <c r="BK462" s="65">
        <f t="shared" si="339"/>
        <v>0.66666666666666663</v>
      </c>
      <c r="BL462" s="66">
        <f t="shared" si="340"/>
        <v>1</v>
      </c>
      <c r="BM462" s="92">
        <f t="shared" si="341"/>
        <v>1</v>
      </c>
      <c r="BN462" s="92">
        <f t="shared" si="342"/>
        <v>1</v>
      </c>
      <c r="BO462" s="92">
        <f t="shared" si="343"/>
        <v>0</v>
      </c>
      <c r="BP462" s="92">
        <f t="shared" si="344"/>
        <v>0</v>
      </c>
      <c r="BQ462" s="92">
        <f t="shared" si="345"/>
        <v>2</v>
      </c>
      <c r="BR462" s="92">
        <f t="shared" si="346"/>
        <v>2</v>
      </c>
      <c r="BS462" s="92">
        <f t="shared" si="347"/>
        <v>0</v>
      </c>
      <c r="BT462" s="92">
        <f t="shared" si="348"/>
        <v>0</v>
      </c>
      <c r="BU462" s="92">
        <f t="shared" si="349"/>
        <v>0</v>
      </c>
      <c r="BV462" s="92">
        <f t="shared" si="350"/>
        <v>0</v>
      </c>
      <c r="BW462" s="92">
        <f t="shared" si="351"/>
        <v>1</v>
      </c>
      <c r="BX462" s="92">
        <f t="shared" si="352"/>
        <v>1</v>
      </c>
      <c r="BY462" s="92">
        <f t="shared" si="353"/>
        <v>0</v>
      </c>
      <c r="BZ462" s="92">
        <f t="shared" si="354"/>
        <v>0</v>
      </c>
      <c r="CA462" s="92">
        <f t="shared" si="355"/>
        <v>0</v>
      </c>
      <c r="CB462" s="92">
        <f t="shared" si="356"/>
        <v>0</v>
      </c>
      <c r="CC462" s="92">
        <f t="shared" si="357"/>
        <v>0</v>
      </c>
      <c r="CD462" s="92">
        <f t="shared" si="358"/>
        <v>0</v>
      </c>
    </row>
    <row r="463" spans="1:82" hidden="1">
      <c r="A463" s="34">
        <v>65</v>
      </c>
      <c r="B463" s="34" t="s">
        <v>5148</v>
      </c>
      <c r="C463" s="34" t="s">
        <v>5150</v>
      </c>
      <c r="D463" s="34" t="s">
        <v>217</v>
      </c>
      <c r="E463" s="34" t="s">
        <v>216</v>
      </c>
      <c r="F463" s="34" t="s">
        <v>5649</v>
      </c>
      <c r="G463" s="34" t="s">
        <v>5614</v>
      </c>
      <c r="H463" s="34" t="s">
        <v>4</v>
      </c>
      <c r="I463" s="34" t="s">
        <v>4</v>
      </c>
      <c r="J463" s="34" t="s">
        <v>34</v>
      </c>
      <c r="K463" s="34" t="s">
        <v>34</v>
      </c>
      <c r="L463" s="34" t="s">
        <v>2866</v>
      </c>
      <c r="M463" s="34" t="s">
        <v>5646</v>
      </c>
      <c r="N463" s="34">
        <v>1</v>
      </c>
      <c r="O463" s="34">
        <v>1</v>
      </c>
      <c r="P463" s="34">
        <v>2</v>
      </c>
      <c r="Q463" s="34">
        <v>1</v>
      </c>
      <c r="R463" s="34">
        <v>2</v>
      </c>
      <c r="S463" s="34">
        <v>1</v>
      </c>
      <c r="T463" s="34">
        <v>0</v>
      </c>
      <c r="U463" s="77">
        <v>0</v>
      </c>
      <c r="V463" s="34">
        <v>0</v>
      </c>
      <c r="W463" s="60">
        <f>COUNTIFS(配置清单!G:G,G463,配置清单!$H:$H,"PM",配置清单!$N:$N,"在岗")</f>
        <v>1</v>
      </c>
      <c r="X463" s="61">
        <f t="shared" ref="X463:X489" si="359">IF(N463=0,"NA",IF(W463&gt;=N463,1,W463/N463))</f>
        <v>1</v>
      </c>
      <c r="Y463" s="60">
        <f>COUNTIFS(配置清单!$G:$G,G463,配置清单!$H:$H,"PM",配置清单!$N:$N,"在岗",配置清单!$P:$P,"&lt;&gt;暂不胜任")</f>
        <v>1</v>
      </c>
      <c r="Z463" s="61">
        <f t="shared" ref="Z463:Z489" si="360">IF(N463=0,"NA",IF(Y463&gt;=N463,1,IF(W463=0,0,Y463/W463)))</f>
        <v>1</v>
      </c>
      <c r="AA463" s="62">
        <f>COUNTIFS(配置清单!$G:$G,G463,配置清单!$H:$H,"SE",配置清单!$N:$N,"在岗")+COUNTIFS(配置清单!$G:$G,G463,配置清单!$H:$H,"SA",配置清单!$N:$N,"在岗")</f>
        <v>2</v>
      </c>
      <c r="AB463" s="61">
        <f t="shared" ref="AB463:AB489" si="361">IF(O463=0,"NA",IF(AA463&gt;=O463,1,AA463/O463))</f>
        <v>1</v>
      </c>
      <c r="AC463" s="60">
        <f>COUNTIFS(配置清单!$G:$G,G463,配置清单!$H:$H,"SE",配置清单!$N:$N,"在岗",配置清单!$P:$P,"&lt;&gt;暂不胜任")+COUNTIFS(配置清单!$G:$G,G463,配置清单!$H:$H,"SA",配置清单!$N:$N,"在岗",配置清单!$P:$P,"&lt;&gt;暂不胜任")</f>
        <v>2</v>
      </c>
      <c r="AD463" s="61">
        <f t="shared" ref="AD463:AD489" si="362">IF(O463=0,"NA",IF(AC463&gt;=O463,1,IF(AA463=0,0,AC463/AA463)))</f>
        <v>1</v>
      </c>
      <c r="AE463" s="60">
        <f>COUNTIFS(配置清单!$G:$G,G463,配置清单!H:H,"MDE",配置清单!N:N,"在岗")</f>
        <v>1</v>
      </c>
      <c r="AF463" s="61">
        <f t="shared" ref="AF463:AF489" si="363">IF(P463=0,"NA",IF(AE463&gt;=P463,1,AE463/P463))</f>
        <v>0.5</v>
      </c>
      <c r="AG463" s="60">
        <f>COUNTIFS(配置清单!$G:$G,G463,配置清单!$H:$H,"MDE",配置清单!$N:$N,"在岗",配置清单!$P:$P,"&lt;&gt;暂不胜任")</f>
        <v>1</v>
      </c>
      <c r="AH463" s="61">
        <f t="shared" ref="AH463:AH489" si="364">IF(P463=0,"NA",IF(AG463&gt;=P463,1,IF(AE463=0,0,AG463/AE463)))</f>
        <v>1</v>
      </c>
      <c r="AI463" s="62">
        <f>COUNTIFS(配置清单!G:G,G463,配置清单!H:H,"TPM",配置清单!N:N,"在岗")+COUNTIFS(配置清单!G:G,G463,配置清单!H:H,"TC",配置清单!N:N,"在岗")</f>
        <v>1</v>
      </c>
      <c r="AJ463" s="61">
        <f t="shared" ref="AJ463:AJ489" si="365">IF(Q463=0,"NA",IF(AI463&gt;=Q463,1,AI463/Q463))</f>
        <v>1</v>
      </c>
      <c r="AK463" s="60">
        <f>COUNTIFS(配置清单!G:G,G463,配置清单!H:H,"TPM",配置清单!N:N,"在岗",配置清单!P:P,"&lt;&gt;暂不胜任")+COUNTIFS(配置清单!G:G,G463,配置清单!H:H,"TC",配置清单!N:N,"在岗",配置清单!P:P,"&lt;&gt;暂不胜任")</f>
        <v>1</v>
      </c>
      <c r="AL463" s="61">
        <f t="shared" ref="AL463:AL489" si="366">IF(Q463=0,"NA",IF(AK463&gt;=Q463,1,IF(AI463=0,0,AK463/AI463)))</f>
        <v>1</v>
      </c>
      <c r="AM463" s="60">
        <f>COUNTIFS(配置清单!G:G,G463,配置清单!H:H,"TSE",配置清单!N:N,"在岗")</f>
        <v>3</v>
      </c>
      <c r="AN463" s="61">
        <f t="shared" ref="AN463:AN489" si="367">IF(R463=0,"NA",IF(AM463&gt;=R463,1,AM463/R463))</f>
        <v>1</v>
      </c>
      <c r="AO463" s="60">
        <f>COUNTIFS(配置清单!G:G,G463,配置清单!H:H,"TSE",配置清单!N:N,"在岗",配置清单!P:P,"&lt;&gt;暂不胜任")</f>
        <v>2</v>
      </c>
      <c r="AP463" s="61">
        <f t="shared" ref="AP463:AP489" si="368">IF(R463=0,"NA",IF(AO463&gt;=R463,1,IF(AM463=0,0,AO463/AM463)))</f>
        <v>1</v>
      </c>
      <c r="AQ463" s="60">
        <f>COUNTIFS(配置清单!$G:$G,G463,配置清单!H:H,"QA",配置清单!N:N,"在岗")</f>
        <v>1</v>
      </c>
      <c r="AR463" s="61">
        <f t="shared" ref="AR463:AR489" si="369">IF(S463=0,"NA",IF(AQ463&gt;=S463,1,AQ463/S463))</f>
        <v>1</v>
      </c>
      <c r="AS463" s="60">
        <f>COUNTIFS(配置清单!$G:$G,G463,配置清单!$H:$H,"QA",配置清单!$N:$N,"在岗",配置清单!$P:$P,"&lt;&gt;暂不胜任")</f>
        <v>1</v>
      </c>
      <c r="AT463" s="61">
        <f t="shared" ref="AT463:AT489" si="370">IF(S463=0,"NA",IF(AS463&gt;=S463,1,IF(AQ463=0,0,AS463/AQ463)))</f>
        <v>1</v>
      </c>
      <c r="AU463" s="60">
        <f>COUNTIFS(配置清单!G:G,规划及评估!G463,配置清单!H:H,"BA",配置清单!N:N,"在岗")</f>
        <v>0</v>
      </c>
      <c r="AV463" s="61" t="str">
        <f t="shared" ref="AV463:AV489" si="371">IF(T463=0,"NA",IF(AU463&gt;=T463,1,AU463/T463))</f>
        <v>NA</v>
      </c>
      <c r="AW463" s="60">
        <f>COUNTIFS(配置清单!G:G,G463,配置清单!H:H,"BA",配置清单!N:N,"在岗",配置清单!P:P,"&lt;&gt;暂不胜任")</f>
        <v>0</v>
      </c>
      <c r="AX463" s="61" t="str">
        <f t="shared" ref="AX463:AX489" si="372">IF(T463=0,"NA",IF(AW463&gt;=T463,1,IF(AU463=0,0,AW463/AU463)))</f>
        <v>NA</v>
      </c>
      <c r="AY463" s="60">
        <f>COUNTIFS(配置清单!G:G,规划及评估!G463,配置清单!H:H,"IA",配置清单!N:N,"在岗")</f>
        <v>0</v>
      </c>
      <c r="AZ463" s="61" t="str">
        <f t="shared" ref="AZ463:AZ489" si="373">IF(U463=0,"NA",IF(AY463&gt;=U463,1,AY463/U463))</f>
        <v>NA</v>
      </c>
      <c r="BA463" s="60">
        <f>COUNTIFS(配置清单!G:G,G463,配置清单!H:H,"IA",配置清单!N:N,"在岗",配置清单!P:P,"&lt;&gt;暂不胜任")</f>
        <v>0</v>
      </c>
      <c r="BB463" s="61" t="str">
        <f t="shared" ref="BB463:BB489" si="374">IF(U463=0,"NA",IF(BA463&gt;=U463,1,IF(AY463=0,0,BA463/AY463)))</f>
        <v>NA</v>
      </c>
      <c r="BC463" s="60">
        <f>COUNTIFS(配置清单!G:G,规划及评估!G463,配置清单!H:H,"产品经理",配置清单!N:N,"在岗")</f>
        <v>0</v>
      </c>
      <c r="BD463" s="61" t="str">
        <f t="shared" ref="BD463:BD489" si="375">IF(V463=0,"NA",IF(BC463&gt;=V463,1,BC463/V463))</f>
        <v>NA</v>
      </c>
      <c r="BE463" s="60">
        <f>COUNTIFS(配置清单!G:G,G463,配置清单!H:H,"产品经理",配置清单!N:N,"在岗",配置清单!P:P,"&lt;&gt;暂不胜任")</f>
        <v>0</v>
      </c>
      <c r="BF463" s="61" t="str">
        <f t="shared" ref="BF463:BF489" si="376">IF(V463=0,"NA",IF(BE463&gt;=V463,1,IF(BC463=0,0,BE463/BC463)))</f>
        <v>NA</v>
      </c>
      <c r="BG463" s="63">
        <f t="shared" ref="BG463:BG489" si="377">SUM(N463,O463,P463,Q463,R463,S463,T463,U463,V463)</f>
        <v>8</v>
      </c>
      <c r="BH463" s="64">
        <f t="shared" ref="BH463:BH489" si="378">IF(N463=0,0,W463)+IF(O463=0,0,AA463)+IF(P463=0,0,AE463)+IF(Q463=0,0,AI463)+IF(R463=0,0,AM463)+IF(S463=0,0,AQ463)+IF(T463=0,0,AU463)+IF(U463=0,0,AY463)+IF(V463=0,0,BC463)</f>
        <v>9</v>
      </c>
      <c r="BI463" s="64">
        <f t="shared" ref="BI463:BI489" si="379">IF(W463&gt;=N463,N463,W463)+IF(AA463&gt;=O463,O463,AA463)+IF(AE463&gt;=P463,P463,AE463)+IF(AI463&gt;=Q463,Q463,AI463)+IF(AM463&gt;=R463,R463,AM463)+IF(AQ463&gt;=S463,S463,AQ463)+IF(AU463&gt;=T463,T463,AU463)+IF(AY463&gt;=U463,U463,AY463)+IF(BC463&gt;=V463,V463,BC463)</f>
        <v>7</v>
      </c>
      <c r="BJ463" s="64">
        <f t="shared" ref="BJ463:BJ489" si="380">IF(Y463&gt;=N463,N463,Y463)+IF(AC463&gt;=O463,O463,AC463)+IF(AG463&gt;=P463,P463,AG463)+IF(AK463&gt;=Q463,Q463,AK463)+IF(AO463&gt;=R463,R463,AO463)+IF(AS463&gt;=S463,S463,AS463)+IF(AW463&gt;=T463,T463,AW463)+IF(BA463&gt;=U463,U463,BA463)+IF(BE463&gt;=V463,V463,BE463)</f>
        <v>7</v>
      </c>
      <c r="BK463" s="65">
        <f t="shared" ref="BK463:BK489" si="381">IF(BG463=0,0,BI463/BG463)</f>
        <v>0.875</v>
      </c>
      <c r="BL463" s="66">
        <f t="shared" ref="BL463:BL489" si="382">IF(BI463=0,0,BJ463/BI463)</f>
        <v>1</v>
      </c>
      <c r="BM463" s="92">
        <f t="shared" ref="BM463:BM489" si="383">IF(W463&gt;=N463,N463,W463)</f>
        <v>1</v>
      </c>
      <c r="BN463" s="92">
        <f t="shared" ref="BN463:BN489" si="384">IF(Y463&gt;=N463,N463,Y463)</f>
        <v>1</v>
      </c>
      <c r="BO463" s="92">
        <f t="shared" ref="BO463:BO489" si="385">IF(AA463&gt;=O463,O463,AA463)</f>
        <v>1</v>
      </c>
      <c r="BP463" s="92">
        <f t="shared" ref="BP463:BP489" si="386">IF(AC463&gt;=O463,O463,AC463)</f>
        <v>1</v>
      </c>
      <c r="BQ463" s="92">
        <f t="shared" ref="BQ463:BQ489" si="387">IF(AE463&gt;=P463,P463,AE463)</f>
        <v>1</v>
      </c>
      <c r="BR463" s="92">
        <f t="shared" ref="BR463:BR489" si="388">IF(AG463&gt;=P463,P463,AG463)</f>
        <v>1</v>
      </c>
      <c r="BS463" s="92">
        <f t="shared" ref="BS463:BS489" si="389">IF(AI463&gt;=Q463,Q463,AI463)</f>
        <v>1</v>
      </c>
      <c r="BT463" s="92">
        <f t="shared" ref="BT463:BT489" si="390">IF(AK463&gt;=Q463,Q463,AK463)</f>
        <v>1</v>
      </c>
      <c r="BU463" s="92">
        <f t="shared" ref="BU463:BU489" si="391">IF(AM463&gt;=R463,R463,AM463)</f>
        <v>2</v>
      </c>
      <c r="BV463" s="92">
        <f t="shared" ref="BV463:BV489" si="392">IF(AO463&gt;=R463,R463,AO463)</f>
        <v>2</v>
      </c>
      <c r="BW463" s="92">
        <f t="shared" ref="BW463:BW489" si="393">IF(AQ463&gt;=S463,S463,AQ463)</f>
        <v>1</v>
      </c>
      <c r="BX463" s="92">
        <f t="shared" ref="BX463:BX489" si="394">IF(AS463&gt;=S463,S463,AS463)</f>
        <v>1</v>
      </c>
      <c r="BY463" s="92">
        <f t="shared" ref="BY463:BY489" si="395">IF(AU463&gt;=T463,T463,AU463)</f>
        <v>0</v>
      </c>
      <c r="BZ463" s="92">
        <f t="shared" ref="BZ463:BZ489" si="396">IF(AW463&gt;=T463,T463,AW463)</f>
        <v>0</v>
      </c>
      <c r="CA463" s="92">
        <f t="shared" ref="CA463:CA489" si="397">IF(AY463&gt;=U463,U463,AY463)</f>
        <v>0</v>
      </c>
      <c r="CB463" s="92">
        <f t="shared" ref="CB463:CB489" si="398">IF(BA463&gt;=U463,U463,BA463)</f>
        <v>0</v>
      </c>
      <c r="CC463" s="92">
        <f t="shared" ref="CC463:CC489" si="399">IF(BC463&gt;=V463,V463,BC463)</f>
        <v>0</v>
      </c>
      <c r="CD463" s="92">
        <f t="shared" ref="CD463:CD489" si="400">IF(BE463&gt;=V463,V463,BE463)</f>
        <v>0</v>
      </c>
    </row>
    <row r="464" spans="1:82" hidden="1">
      <c r="A464" s="34">
        <v>66</v>
      </c>
      <c r="B464" s="34" t="s">
        <v>5148</v>
      </c>
      <c r="C464" s="34" t="s">
        <v>5939</v>
      </c>
      <c r="D464" s="34" t="s">
        <v>204</v>
      </c>
      <c r="E464" s="34" t="s">
        <v>5942</v>
      </c>
      <c r="F464" s="34" t="s">
        <v>5875</v>
      </c>
      <c r="G464" s="34" t="s">
        <v>5876</v>
      </c>
      <c r="H464" s="34" t="s">
        <v>7</v>
      </c>
      <c r="I464" s="34" t="s">
        <v>4</v>
      </c>
      <c r="J464" s="34" t="s">
        <v>195</v>
      </c>
      <c r="K464" s="34" t="s">
        <v>195</v>
      </c>
      <c r="L464" s="34" t="s">
        <v>5955</v>
      </c>
      <c r="N464" s="34">
        <v>1</v>
      </c>
      <c r="O464" s="34">
        <v>0</v>
      </c>
      <c r="P464" s="34">
        <v>0</v>
      </c>
      <c r="Q464" s="34">
        <v>0</v>
      </c>
      <c r="R464" s="34">
        <v>0</v>
      </c>
      <c r="S464" s="34">
        <v>0</v>
      </c>
      <c r="T464" s="34">
        <v>0</v>
      </c>
      <c r="U464" s="77">
        <v>0</v>
      </c>
      <c r="V464" s="34">
        <v>0</v>
      </c>
      <c r="W464" s="60">
        <f>COUNTIFS(配置清单!G:G,G464,配置清单!$H:$H,"PM",配置清单!$N:$N,"在岗")</f>
        <v>1</v>
      </c>
      <c r="X464" s="61">
        <f t="shared" si="359"/>
        <v>1</v>
      </c>
      <c r="Y464" s="60">
        <f>COUNTIFS(配置清单!$G:$G,G464,配置清单!$H:$H,"PM",配置清单!$N:$N,"在岗",配置清单!$P:$P,"&lt;&gt;暂不胜任")</f>
        <v>1</v>
      </c>
      <c r="Z464" s="61">
        <f t="shared" si="360"/>
        <v>1</v>
      </c>
      <c r="AA464" s="62">
        <f>COUNTIFS(配置清单!$G:$G,G464,配置清单!$H:$H,"SE",配置清单!$N:$N,"在岗")+COUNTIFS(配置清单!$G:$G,G464,配置清单!$H:$H,"SA",配置清单!$N:$N,"在岗")</f>
        <v>0</v>
      </c>
      <c r="AB464" s="61" t="str">
        <f t="shared" si="361"/>
        <v>NA</v>
      </c>
      <c r="AC464" s="60">
        <f>COUNTIFS(配置清单!$G:$G,G464,配置清单!$H:$H,"SE",配置清单!$N:$N,"在岗",配置清单!$P:$P,"&lt;&gt;暂不胜任")+COUNTIFS(配置清单!$G:$G,G464,配置清单!$H:$H,"SA",配置清单!$N:$N,"在岗",配置清单!$P:$P,"&lt;&gt;暂不胜任")</f>
        <v>0</v>
      </c>
      <c r="AD464" s="61" t="str">
        <f t="shared" si="362"/>
        <v>NA</v>
      </c>
      <c r="AE464" s="60">
        <f>COUNTIFS(配置清单!$G:$G,G464,配置清单!H:H,"MDE",配置清单!N:N,"在岗")</f>
        <v>0</v>
      </c>
      <c r="AF464" s="61" t="str">
        <f t="shared" si="363"/>
        <v>NA</v>
      </c>
      <c r="AG464" s="60">
        <f>COUNTIFS(配置清单!$G:$G,G464,配置清单!$H:$H,"MDE",配置清单!$N:$N,"在岗",配置清单!$P:$P,"&lt;&gt;暂不胜任")</f>
        <v>0</v>
      </c>
      <c r="AH464" s="61" t="str">
        <f t="shared" si="364"/>
        <v>NA</v>
      </c>
      <c r="AI464" s="62">
        <f>COUNTIFS(配置清单!G:G,G464,配置清单!H:H,"TPM",配置清单!N:N,"在岗")+COUNTIFS(配置清单!G:G,G464,配置清单!H:H,"TC",配置清单!N:N,"在岗")</f>
        <v>0</v>
      </c>
      <c r="AJ464" s="61" t="str">
        <f t="shared" si="365"/>
        <v>NA</v>
      </c>
      <c r="AK464" s="60">
        <f>COUNTIFS(配置清单!G:G,G464,配置清单!H:H,"TPM",配置清单!N:N,"在岗",配置清单!P:P,"&lt;&gt;暂不胜任")+COUNTIFS(配置清单!G:G,G464,配置清单!H:H,"TC",配置清单!N:N,"在岗",配置清单!P:P,"&lt;&gt;暂不胜任")</f>
        <v>0</v>
      </c>
      <c r="AL464" s="61" t="str">
        <f t="shared" si="366"/>
        <v>NA</v>
      </c>
      <c r="AM464" s="60">
        <f>COUNTIFS(配置清单!G:G,G464,配置清单!H:H,"TSE",配置清单!N:N,"在岗")</f>
        <v>0</v>
      </c>
      <c r="AN464" s="61" t="str">
        <f t="shared" si="367"/>
        <v>NA</v>
      </c>
      <c r="AO464" s="60">
        <f>COUNTIFS(配置清单!G:G,G464,配置清单!H:H,"TSE",配置清单!N:N,"在岗",配置清单!P:P,"&lt;&gt;暂不胜任")</f>
        <v>0</v>
      </c>
      <c r="AP464" s="61" t="str">
        <f t="shared" si="368"/>
        <v>NA</v>
      </c>
      <c r="AQ464" s="60">
        <f>COUNTIFS(配置清单!$G:$G,G464,配置清单!H:H,"QA",配置清单!N:N,"在岗")</f>
        <v>0</v>
      </c>
      <c r="AR464" s="61" t="str">
        <f t="shared" si="369"/>
        <v>NA</v>
      </c>
      <c r="AS464" s="60">
        <f>COUNTIFS(配置清单!$G:$G,G464,配置清单!$H:$H,"QA",配置清单!$N:$N,"在岗",配置清单!$P:$P,"&lt;&gt;暂不胜任")</f>
        <v>0</v>
      </c>
      <c r="AT464" s="61" t="str">
        <f t="shared" si="370"/>
        <v>NA</v>
      </c>
      <c r="AU464" s="60">
        <f>COUNTIFS(配置清单!G:G,规划及评估!G464,配置清单!H:H,"BA",配置清单!N:N,"在岗")</f>
        <v>0</v>
      </c>
      <c r="AV464" s="61" t="str">
        <f t="shared" si="371"/>
        <v>NA</v>
      </c>
      <c r="AW464" s="60">
        <f>COUNTIFS(配置清单!G:G,G464,配置清单!H:H,"BA",配置清单!N:N,"在岗",配置清单!P:P,"&lt;&gt;暂不胜任")</f>
        <v>0</v>
      </c>
      <c r="AX464" s="61" t="str">
        <f t="shared" si="372"/>
        <v>NA</v>
      </c>
      <c r="AY464" s="60">
        <f>COUNTIFS(配置清单!G:G,规划及评估!G464,配置清单!H:H,"IA",配置清单!N:N,"在岗")</f>
        <v>0</v>
      </c>
      <c r="AZ464" s="61" t="str">
        <f t="shared" si="373"/>
        <v>NA</v>
      </c>
      <c r="BA464" s="60">
        <f>COUNTIFS(配置清单!G:G,G464,配置清单!H:H,"IA",配置清单!N:N,"在岗",配置清单!P:P,"&lt;&gt;暂不胜任")</f>
        <v>0</v>
      </c>
      <c r="BB464" s="61" t="str">
        <f t="shared" si="374"/>
        <v>NA</v>
      </c>
      <c r="BC464" s="60">
        <f>COUNTIFS(配置清单!G:G,规划及评估!G464,配置清单!H:H,"产品经理",配置清单!N:N,"在岗")</f>
        <v>0</v>
      </c>
      <c r="BD464" s="61" t="str">
        <f t="shared" si="375"/>
        <v>NA</v>
      </c>
      <c r="BE464" s="60">
        <f>COUNTIFS(配置清单!G:G,G464,配置清单!H:H,"产品经理",配置清单!N:N,"在岗",配置清单!P:P,"&lt;&gt;暂不胜任")</f>
        <v>0</v>
      </c>
      <c r="BF464" s="61" t="str">
        <f t="shared" si="376"/>
        <v>NA</v>
      </c>
      <c r="BG464" s="63">
        <f t="shared" si="377"/>
        <v>1</v>
      </c>
      <c r="BH464" s="64">
        <f t="shared" si="378"/>
        <v>1</v>
      </c>
      <c r="BI464" s="64">
        <f t="shared" si="379"/>
        <v>1</v>
      </c>
      <c r="BJ464" s="64">
        <f t="shared" si="380"/>
        <v>1</v>
      </c>
      <c r="BK464" s="65">
        <f t="shared" si="381"/>
        <v>1</v>
      </c>
      <c r="BL464" s="66">
        <f t="shared" si="382"/>
        <v>1</v>
      </c>
      <c r="BM464" s="92">
        <f t="shared" si="383"/>
        <v>1</v>
      </c>
      <c r="BN464" s="92">
        <f t="shared" si="384"/>
        <v>1</v>
      </c>
      <c r="BO464" s="92">
        <f t="shared" si="385"/>
        <v>0</v>
      </c>
      <c r="BP464" s="92">
        <f t="shared" si="386"/>
        <v>0</v>
      </c>
      <c r="BQ464" s="92">
        <f t="shared" si="387"/>
        <v>0</v>
      </c>
      <c r="BR464" s="92">
        <f t="shared" si="388"/>
        <v>0</v>
      </c>
      <c r="BS464" s="92">
        <f t="shared" si="389"/>
        <v>0</v>
      </c>
      <c r="BT464" s="92">
        <f t="shared" si="390"/>
        <v>0</v>
      </c>
      <c r="BU464" s="92">
        <f t="shared" si="391"/>
        <v>0</v>
      </c>
      <c r="BV464" s="92">
        <f t="shared" si="392"/>
        <v>0</v>
      </c>
      <c r="BW464" s="92">
        <f t="shared" si="393"/>
        <v>0</v>
      </c>
      <c r="BX464" s="92">
        <f t="shared" si="394"/>
        <v>0</v>
      </c>
      <c r="BY464" s="92">
        <f t="shared" si="395"/>
        <v>0</v>
      </c>
      <c r="BZ464" s="92">
        <f t="shared" si="396"/>
        <v>0</v>
      </c>
      <c r="CA464" s="92">
        <f t="shared" si="397"/>
        <v>0</v>
      </c>
      <c r="CB464" s="92">
        <f t="shared" si="398"/>
        <v>0</v>
      </c>
      <c r="CC464" s="92">
        <f t="shared" si="399"/>
        <v>0</v>
      </c>
      <c r="CD464" s="92">
        <f t="shared" si="400"/>
        <v>0</v>
      </c>
    </row>
    <row r="465" spans="1:82" hidden="1">
      <c r="A465" s="34">
        <v>67</v>
      </c>
      <c r="B465" s="34" t="s">
        <v>5148</v>
      </c>
      <c r="C465" s="34" t="s">
        <v>5150</v>
      </c>
      <c r="D465" s="34" t="s">
        <v>2153</v>
      </c>
      <c r="E465" s="34" t="s">
        <v>5197</v>
      </c>
      <c r="F465" s="34" t="s">
        <v>5665</v>
      </c>
      <c r="G465" s="34" t="s">
        <v>5666</v>
      </c>
      <c r="H465" s="34" t="s">
        <v>7</v>
      </c>
      <c r="I465" s="34" t="s">
        <v>7</v>
      </c>
      <c r="J465" s="34" t="s">
        <v>195</v>
      </c>
      <c r="K465" s="34" t="s">
        <v>34</v>
      </c>
      <c r="L465" s="34" t="s">
        <v>5948</v>
      </c>
      <c r="M465" s="34" t="s">
        <v>5949</v>
      </c>
      <c r="N465" s="34">
        <v>1</v>
      </c>
      <c r="O465" s="34">
        <v>0</v>
      </c>
      <c r="P465" s="34">
        <v>0</v>
      </c>
      <c r="Q465" s="34">
        <v>0</v>
      </c>
      <c r="R465" s="34">
        <v>1</v>
      </c>
      <c r="S465" s="34">
        <v>1</v>
      </c>
      <c r="T465" s="34">
        <v>0</v>
      </c>
      <c r="U465" s="77">
        <v>0</v>
      </c>
      <c r="V465" s="34">
        <v>0</v>
      </c>
      <c r="W465" s="60">
        <f>COUNTIFS(配置清单!G:G,G465,配置清单!$H:$H,"PM",配置清单!$N:$N,"在岗")</f>
        <v>1</v>
      </c>
      <c r="X465" s="61">
        <f t="shared" si="359"/>
        <v>1</v>
      </c>
      <c r="Y465" s="60">
        <f>COUNTIFS(配置清单!$G:$G,G465,配置清单!$H:$H,"PM",配置清单!$N:$N,"在岗",配置清单!$P:$P,"&lt;&gt;暂不胜任")</f>
        <v>1</v>
      </c>
      <c r="Z465" s="61">
        <f t="shared" si="360"/>
        <v>1</v>
      </c>
      <c r="AA465" s="62">
        <f>COUNTIFS(配置清单!$G:$G,G465,配置清单!$H:$H,"SE",配置清单!$N:$N,"在岗")+COUNTIFS(配置清单!$G:$G,G465,配置清单!$H:$H,"SA",配置清单!$N:$N,"在岗")</f>
        <v>0</v>
      </c>
      <c r="AB465" s="61" t="str">
        <f t="shared" si="361"/>
        <v>NA</v>
      </c>
      <c r="AC465" s="60">
        <f>COUNTIFS(配置清单!$G:$G,G465,配置清单!$H:$H,"SE",配置清单!$N:$N,"在岗",配置清单!$P:$P,"&lt;&gt;暂不胜任")+COUNTIFS(配置清单!$G:$G,G465,配置清单!$H:$H,"SA",配置清单!$N:$N,"在岗",配置清单!$P:$P,"&lt;&gt;暂不胜任")</f>
        <v>0</v>
      </c>
      <c r="AD465" s="61" t="str">
        <f t="shared" si="362"/>
        <v>NA</v>
      </c>
      <c r="AE465" s="60">
        <f>COUNTIFS(配置清单!$G:$G,G465,配置清单!H:H,"MDE",配置清单!N:N,"在岗")</f>
        <v>0</v>
      </c>
      <c r="AF465" s="61" t="str">
        <f t="shared" si="363"/>
        <v>NA</v>
      </c>
      <c r="AG465" s="60">
        <f>COUNTIFS(配置清单!$G:$G,G465,配置清单!$H:$H,"MDE",配置清单!$N:$N,"在岗",配置清单!$P:$P,"&lt;&gt;暂不胜任")</f>
        <v>0</v>
      </c>
      <c r="AH465" s="61" t="str">
        <f t="shared" si="364"/>
        <v>NA</v>
      </c>
      <c r="AI465" s="62">
        <f>COUNTIFS(配置清单!G:G,G465,配置清单!H:H,"TPM",配置清单!N:N,"在岗")+COUNTIFS(配置清单!G:G,G465,配置清单!H:H,"TC",配置清单!N:N,"在岗")</f>
        <v>0</v>
      </c>
      <c r="AJ465" s="61" t="str">
        <f t="shared" si="365"/>
        <v>NA</v>
      </c>
      <c r="AK465" s="60">
        <f>COUNTIFS(配置清单!G:G,G465,配置清单!H:H,"TPM",配置清单!N:N,"在岗",配置清单!P:P,"&lt;&gt;暂不胜任")+COUNTIFS(配置清单!G:G,G465,配置清单!H:H,"TC",配置清单!N:N,"在岗",配置清单!P:P,"&lt;&gt;暂不胜任")</f>
        <v>0</v>
      </c>
      <c r="AL465" s="61" t="str">
        <f t="shared" si="366"/>
        <v>NA</v>
      </c>
      <c r="AM465" s="60">
        <f>COUNTIFS(配置清单!G:G,G465,配置清单!H:H,"TSE",配置清单!N:N,"在岗")</f>
        <v>1</v>
      </c>
      <c r="AN465" s="61">
        <f t="shared" si="367"/>
        <v>1</v>
      </c>
      <c r="AO465" s="60">
        <f>COUNTIFS(配置清单!G:G,G465,配置清单!H:H,"TSE",配置清单!N:N,"在岗",配置清单!P:P,"&lt;&gt;暂不胜任")</f>
        <v>1</v>
      </c>
      <c r="AP465" s="61">
        <f t="shared" si="368"/>
        <v>1</v>
      </c>
      <c r="AQ465" s="60">
        <f>COUNTIFS(配置清单!$G:$G,G465,配置清单!H:H,"QA",配置清单!N:N,"在岗")</f>
        <v>1</v>
      </c>
      <c r="AR465" s="61">
        <f t="shared" si="369"/>
        <v>1</v>
      </c>
      <c r="AS465" s="60">
        <f>COUNTIFS(配置清单!$G:$G,G465,配置清单!$H:$H,"QA",配置清单!$N:$N,"在岗",配置清单!$P:$P,"&lt;&gt;暂不胜任")</f>
        <v>1</v>
      </c>
      <c r="AT465" s="61">
        <f t="shared" si="370"/>
        <v>1</v>
      </c>
      <c r="AU465" s="60">
        <f>COUNTIFS(配置清单!G:G,规划及评估!G465,配置清单!H:H,"BA",配置清单!N:N,"在岗")</f>
        <v>0</v>
      </c>
      <c r="AV465" s="61" t="str">
        <f t="shared" si="371"/>
        <v>NA</v>
      </c>
      <c r="AW465" s="60">
        <f>COUNTIFS(配置清单!G:G,G465,配置清单!H:H,"BA",配置清单!N:N,"在岗",配置清单!P:P,"&lt;&gt;暂不胜任")</f>
        <v>0</v>
      </c>
      <c r="AX465" s="61" t="str">
        <f t="shared" si="372"/>
        <v>NA</v>
      </c>
      <c r="AY465" s="60">
        <f>COUNTIFS(配置清单!G:G,规划及评估!G465,配置清单!H:H,"IA",配置清单!N:N,"在岗")</f>
        <v>0</v>
      </c>
      <c r="AZ465" s="61" t="str">
        <f t="shared" si="373"/>
        <v>NA</v>
      </c>
      <c r="BA465" s="60">
        <f>COUNTIFS(配置清单!G:G,G465,配置清单!H:H,"IA",配置清单!N:N,"在岗",配置清单!P:P,"&lt;&gt;暂不胜任")</f>
        <v>0</v>
      </c>
      <c r="BB465" s="61" t="str">
        <f t="shared" si="374"/>
        <v>NA</v>
      </c>
      <c r="BC465" s="60">
        <f>COUNTIFS(配置清单!G:G,规划及评估!G465,配置清单!H:H,"产品经理",配置清单!N:N,"在岗")</f>
        <v>0</v>
      </c>
      <c r="BD465" s="61" t="str">
        <f t="shared" si="375"/>
        <v>NA</v>
      </c>
      <c r="BE465" s="60">
        <f>COUNTIFS(配置清单!G:G,G465,配置清单!H:H,"产品经理",配置清单!N:N,"在岗",配置清单!P:P,"&lt;&gt;暂不胜任")</f>
        <v>0</v>
      </c>
      <c r="BF465" s="61" t="str">
        <f t="shared" si="376"/>
        <v>NA</v>
      </c>
      <c r="BG465" s="63">
        <f t="shared" si="377"/>
        <v>3</v>
      </c>
      <c r="BH465" s="64">
        <f t="shared" si="378"/>
        <v>3</v>
      </c>
      <c r="BI465" s="64">
        <f t="shared" si="379"/>
        <v>3</v>
      </c>
      <c r="BJ465" s="64">
        <f t="shared" si="380"/>
        <v>3</v>
      </c>
      <c r="BK465" s="65">
        <f t="shared" si="381"/>
        <v>1</v>
      </c>
      <c r="BL465" s="66">
        <f t="shared" si="382"/>
        <v>1</v>
      </c>
      <c r="BM465" s="92">
        <f t="shared" si="383"/>
        <v>1</v>
      </c>
      <c r="BN465" s="92">
        <f t="shared" si="384"/>
        <v>1</v>
      </c>
      <c r="BO465" s="92">
        <f t="shared" si="385"/>
        <v>0</v>
      </c>
      <c r="BP465" s="92">
        <f t="shared" si="386"/>
        <v>0</v>
      </c>
      <c r="BQ465" s="92">
        <f t="shared" si="387"/>
        <v>0</v>
      </c>
      <c r="BR465" s="92">
        <f t="shared" si="388"/>
        <v>0</v>
      </c>
      <c r="BS465" s="92">
        <f t="shared" si="389"/>
        <v>0</v>
      </c>
      <c r="BT465" s="92">
        <f t="shared" si="390"/>
        <v>0</v>
      </c>
      <c r="BU465" s="92">
        <f t="shared" si="391"/>
        <v>1</v>
      </c>
      <c r="BV465" s="92">
        <f t="shared" si="392"/>
        <v>1</v>
      </c>
      <c r="BW465" s="92">
        <f t="shared" si="393"/>
        <v>1</v>
      </c>
      <c r="BX465" s="92">
        <f t="shared" si="394"/>
        <v>1</v>
      </c>
      <c r="BY465" s="92">
        <f t="shared" si="395"/>
        <v>0</v>
      </c>
      <c r="BZ465" s="92">
        <f t="shared" si="396"/>
        <v>0</v>
      </c>
      <c r="CA465" s="92">
        <f t="shared" si="397"/>
        <v>0</v>
      </c>
      <c r="CB465" s="92">
        <f t="shared" si="398"/>
        <v>0</v>
      </c>
      <c r="CC465" s="92">
        <f t="shared" si="399"/>
        <v>0</v>
      </c>
      <c r="CD465" s="92">
        <f t="shared" si="400"/>
        <v>0</v>
      </c>
    </row>
    <row r="466" spans="1:82" hidden="1">
      <c r="A466" s="34">
        <v>68</v>
      </c>
      <c r="B466" s="34" t="s">
        <v>5148</v>
      </c>
      <c r="C466" s="34" t="s">
        <v>5939</v>
      </c>
      <c r="D466" s="34" t="s">
        <v>204</v>
      </c>
      <c r="E466" s="34" t="s">
        <v>5942</v>
      </c>
      <c r="F466" s="34" t="s">
        <v>5879</v>
      </c>
      <c r="G466" s="34" t="s">
        <v>5910</v>
      </c>
      <c r="H466" s="34" t="s">
        <v>6</v>
      </c>
      <c r="I466" s="34" t="s">
        <v>7</v>
      </c>
      <c r="J466" s="34" t="s">
        <v>195</v>
      </c>
      <c r="K466" s="34" t="s">
        <v>195</v>
      </c>
      <c r="L466" s="34" t="s">
        <v>5955</v>
      </c>
      <c r="N466" s="34">
        <v>1</v>
      </c>
      <c r="O466" s="34">
        <v>0</v>
      </c>
      <c r="P466" s="34">
        <v>0</v>
      </c>
      <c r="Q466" s="34">
        <v>1</v>
      </c>
      <c r="R466" s="34">
        <v>0</v>
      </c>
      <c r="S466" s="34">
        <v>0</v>
      </c>
      <c r="T466" s="34">
        <v>0</v>
      </c>
      <c r="U466" s="77">
        <v>0</v>
      </c>
      <c r="V466" s="34">
        <v>0</v>
      </c>
      <c r="W466" s="60">
        <f>COUNTIFS(配置清单!G:G,G466,配置清单!$H:$H,"PM",配置清单!$N:$N,"在岗")</f>
        <v>1</v>
      </c>
      <c r="X466" s="61">
        <f t="shared" si="359"/>
        <v>1</v>
      </c>
      <c r="Y466" s="60">
        <f>COUNTIFS(配置清单!$G:$G,G466,配置清单!$H:$H,"PM",配置清单!$N:$N,"在岗",配置清单!$P:$P,"&lt;&gt;暂不胜任")</f>
        <v>1</v>
      </c>
      <c r="Z466" s="61">
        <f t="shared" si="360"/>
        <v>1</v>
      </c>
      <c r="AA466" s="62">
        <f>COUNTIFS(配置清单!$G:$G,G466,配置清单!$H:$H,"SE",配置清单!$N:$N,"在岗")+COUNTIFS(配置清单!$G:$G,G466,配置清单!$H:$H,"SA",配置清单!$N:$N,"在岗")</f>
        <v>0</v>
      </c>
      <c r="AB466" s="61" t="str">
        <f t="shared" si="361"/>
        <v>NA</v>
      </c>
      <c r="AC466" s="60">
        <f>COUNTIFS(配置清单!$G:$G,G466,配置清单!$H:$H,"SE",配置清单!$N:$N,"在岗",配置清单!$P:$P,"&lt;&gt;暂不胜任")+COUNTIFS(配置清单!$G:$G,G466,配置清单!$H:$H,"SA",配置清单!$N:$N,"在岗",配置清单!$P:$P,"&lt;&gt;暂不胜任")</f>
        <v>0</v>
      </c>
      <c r="AD466" s="61" t="str">
        <f t="shared" si="362"/>
        <v>NA</v>
      </c>
      <c r="AE466" s="60">
        <f>COUNTIFS(配置清单!$G:$G,G466,配置清单!H:H,"MDE",配置清单!N:N,"在岗")</f>
        <v>0</v>
      </c>
      <c r="AF466" s="61" t="str">
        <f t="shared" si="363"/>
        <v>NA</v>
      </c>
      <c r="AG466" s="60">
        <f>COUNTIFS(配置清单!$G:$G,G466,配置清单!$H:$H,"MDE",配置清单!$N:$N,"在岗",配置清单!$P:$P,"&lt;&gt;暂不胜任")</f>
        <v>0</v>
      </c>
      <c r="AH466" s="61" t="str">
        <f t="shared" si="364"/>
        <v>NA</v>
      </c>
      <c r="AI466" s="62">
        <f>COUNTIFS(配置清单!G:G,G466,配置清单!H:H,"TPM",配置清单!N:N,"在岗")+COUNTIFS(配置清单!G:G,G466,配置清单!H:H,"TC",配置清单!N:N,"在岗")</f>
        <v>1</v>
      </c>
      <c r="AJ466" s="61">
        <f t="shared" si="365"/>
        <v>1</v>
      </c>
      <c r="AK466" s="60">
        <f>COUNTIFS(配置清单!G:G,G466,配置清单!H:H,"TPM",配置清单!N:N,"在岗",配置清单!P:P,"&lt;&gt;暂不胜任")+COUNTIFS(配置清单!G:G,G466,配置清单!H:H,"TC",配置清单!N:N,"在岗",配置清单!P:P,"&lt;&gt;暂不胜任")</f>
        <v>1</v>
      </c>
      <c r="AL466" s="61">
        <f t="shared" si="366"/>
        <v>1</v>
      </c>
      <c r="AM466" s="60">
        <f>COUNTIFS(配置清单!G:G,G466,配置清单!H:H,"TSE",配置清单!N:N,"在岗")</f>
        <v>0</v>
      </c>
      <c r="AN466" s="61" t="str">
        <f t="shared" si="367"/>
        <v>NA</v>
      </c>
      <c r="AO466" s="60">
        <f>COUNTIFS(配置清单!G:G,G466,配置清单!H:H,"TSE",配置清单!N:N,"在岗",配置清单!P:P,"&lt;&gt;暂不胜任")</f>
        <v>0</v>
      </c>
      <c r="AP466" s="61" t="str">
        <f t="shared" si="368"/>
        <v>NA</v>
      </c>
      <c r="AQ466" s="60">
        <f>COUNTIFS(配置清单!$G:$G,G466,配置清单!H:H,"QA",配置清单!N:N,"在岗")</f>
        <v>0</v>
      </c>
      <c r="AR466" s="61" t="str">
        <f t="shared" si="369"/>
        <v>NA</v>
      </c>
      <c r="AS466" s="60">
        <f>COUNTIFS(配置清单!$G:$G,G466,配置清单!$H:$H,"QA",配置清单!$N:$N,"在岗",配置清单!$P:$P,"&lt;&gt;暂不胜任")</f>
        <v>0</v>
      </c>
      <c r="AT466" s="61" t="str">
        <f t="shared" si="370"/>
        <v>NA</v>
      </c>
      <c r="AU466" s="60">
        <f>COUNTIFS(配置清单!G:G,规划及评估!G466,配置清单!H:H,"BA",配置清单!N:N,"在岗")</f>
        <v>0</v>
      </c>
      <c r="AV466" s="61" t="str">
        <f t="shared" si="371"/>
        <v>NA</v>
      </c>
      <c r="AW466" s="60">
        <f>COUNTIFS(配置清单!G:G,G466,配置清单!H:H,"BA",配置清单!N:N,"在岗",配置清单!P:P,"&lt;&gt;暂不胜任")</f>
        <v>0</v>
      </c>
      <c r="AX466" s="61" t="str">
        <f t="shared" si="372"/>
        <v>NA</v>
      </c>
      <c r="AY466" s="60">
        <f>COUNTIFS(配置清单!G:G,规划及评估!G466,配置清单!H:H,"IA",配置清单!N:N,"在岗")</f>
        <v>0</v>
      </c>
      <c r="AZ466" s="61" t="str">
        <f t="shared" si="373"/>
        <v>NA</v>
      </c>
      <c r="BA466" s="60">
        <f>COUNTIFS(配置清单!G:G,G466,配置清单!H:H,"IA",配置清单!N:N,"在岗",配置清单!P:P,"&lt;&gt;暂不胜任")</f>
        <v>0</v>
      </c>
      <c r="BB466" s="61" t="str">
        <f t="shared" si="374"/>
        <v>NA</v>
      </c>
      <c r="BC466" s="60">
        <f>COUNTIFS(配置清单!G:G,规划及评估!G466,配置清单!H:H,"产品经理",配置清单!N:N,"在岗")</f>
        <v>0</v>
      </c>
      <c r="BD466" s="61" t="str">
        <f t="shared" si="375"/>
        <v>NA</v>
      </c>
      <c r="BE466" s="60">
        <f>COUNTIFS(配置清单!G:G,G466,配置清单!H:H,"产品经理",配置清单!N:N,"在岗",配置清单!P:P,"&lt;&gt;暂不胜任")</f>
        <v>0</v>
      </c>
      <c r="BF466" s="61" t="str">
        <f t="shared" si="376"/>
        <v>NA</v>
      </c>
      <c r="BG466" s="63">
        <f t="shared" si="377"/>
        <v>2</v>
      </c>
      <c r="BH466" s="64">
        <f t="shared" si="378"/>
        <v>2</v>
      </c>
      <c r="BI466" s="64">
        <f t="shared" si="379"/>
        <v>2</v>
      </c>
      <c r="BJ466" s="64">
        <f t="shared" si="380"/>
        <v>2</v>
      </c>
      <c r="BK466" s="65">
        <f t="shared" si="381"/>
        <v>1</v>
      </c>
      <c r="BL466" s="66">
        <f t="shared" si="382"/>
        <v>1</v>
      </c>
      <c r="BM466" s="92">
        <f t="shared" si="383"/>
        <v>1</v>
      </c>
      <c r="BN466" s="92">
        <f t="shared" si="384"/>
        <v>1</v>
      </c>
      <c r="BO466" s="92">
        <f t="shared" si="385"/>
        <v>0</v>
      </c>
      <c r="BP466" s="92">
        <f t="shared" si="386"/>
        <v>0</v>
      </c>
      <c r="BQ466" s="92">
        <f t="shared" si="387"/>
        <v>0</v>
      </c>
      <c r="BR466" s="92">
        <f t="shared" si="388"/>
        <v>0</v>
      </c>
      <c r="BS466" s="92">
        <f t="shared" si="389"/>
        <v>1</v>
      </c>
      <c r="BT466" s="92">
        <f t="shared" si="390"/>
        <v>1</v>
      </c>
      <c r="BU466" s="92">
        <f t="shared" si="391"/>
        <v>0</v>
      </c>
      <c r="BV466" s="92">
        <f t="shared" si="392"/>
        <v>0</v>
      </c>
      <c r="BW466" s="92">
        <f t="shared" si="393"/>
        <v>0</v>
      </c>
      <c r="BX466" s="92">
        <f t="shared" si="394"/>
        <v>0</v>
      </c>
      <c r="BY466" s="92">
        <f t="shared" si="395"/>
        <v>0</v>
      </c>
      <c r="BZ466" s="92">
        <f t="shared" si="396"/>
        <v>0</v>
      </c>
      <c r="CA466" s="92">
        <f t="shared" si="397"/>
        <v>0</v>
      </c>
      <c r="CB466" s="92">
        <f t="shared" si="398"/>
        <v>0</v>
      </c>
      <c r="CC466" s="92">
        <f t="shared" si="399"/>
        <v>0</v>
      </c>
      <c r="CD466" s="92">
        <f t="shared" si="400"/>
        <v>0</v>
      </c>
    </row>
    <row r="467" spans="1:82" hidden="1">
      <c r="A467" s="34">
        <v>69</v>
      </c>
      <c r="B467" s="34" t="s">
        <v>5148</v>
      </c>
      <c r="C467" s="34" t="s">
        <v>5939</v>
      </c>
      <c r="D467" s="34" t="s">
        <v>204</v>
      </c>
      <c r="E467" s="34" t="s">
        <v>5942</v>
      </c>
      <c r="F467" s="34" t="s">
        <v>5917</v>
      </c>
      <c r="G467" s="34" t="s">
        <v>5918</v>
      </c>
      <c r="H467" s="34" t="s">
        <v>4</v>
      </c>
      <c r="I467" s="34" t="s">
        <v>4</v>
      </c>
      <c r="J467" s="34" t="s">
        <v>195</v>
      </c>
      <c r="K467" s="34" t="s">
        <v>195</v>
      </c>
      <c r="L467" s="34" t="s">
        <v>5955</v>
      </c>
      <c r="N467" s="34">
        <v>1</v>
      </c>
      <c r="O467" s="34">
        <v>0</v>
      </c>
      <c r="P467" s="34">
        <v>0</v>
      </c>
      <c r="Q467" s="34">
        <v>1</v>
      </c>
      <c r="R467" s="34">
        <v>0</v>
      </c>
      <c r="S467" s="34">
        <v>0</v>
      </c>
      <c r="T467" s="34">
        <v>0</v>
      </c>
      <c r="U467" s="77">
        <v>0</v>
      </c>
      <c r="V467" s="34">
        <v>0</v>
      </c>
      <c r="W467" s="60">
        <f>COUNTIFS(配置清单!G:G,G467,配置清单!$H:$H,"PM",配置清单!$N:$N,"在岗")</f>
        <v>1</v>
      </c>
      <c r="X467" s="61">
        <f t="shared" si="359"/>
        <v>1</v>
      </c>
      <c r="Y467" s="60">
        <f>COUNTIFS(配置清单!$G:$G,G467,配置清单!$H:$H,"PM",配置清单!$N:$N,"在岗",配置清单!$P:$P,"&lt;&gt;暂不胜任")</f>
        <v>1</v>
      </c>
      <c r="Z467" s="61">
        <f t="shared" si="360"/>
        <v>1</v>
      </c>
      <c r="AA467" s="62">
        <f>COUNTIFS(配置清单!$G:$G,G467,配置清单!$H:$H,"SE",配置清单!$N:$N,"在岗")+COUNTIFS(配置清单!$G:$G,G467,配置清单!$H:$H,"SA",配置清单!$N:$N,"在岗")</f>
        <v>0</v>
      </c>
      <c r="AB467" s="61" t="str">
        <f t="shared" si="361"/>
        <v>NA</v>
      </c>
      <c r="AC467" s="60">
        <f>COUNTIFS(配置清单!$G:$G,G467,配置清单!$H:$H,"SE",配置清单!$N:$N,"在岗",配置清单!$P:$P,"&lt;&gt;暂不胜任")+COUNTIFS(配置清单!$G:$G,G467,配置清单!$H:$H,"SA",配置清单!$N:$N,"在岗",配置清单!$P:$P,"&lt;&gt;暂不胜任")</f>
        <v>0</v>
      </c>
      <c r="AD467" s="61" t="str">
        <f t="shared" si="362"/>
        <v>NA</v>
      </c>
      <c r="AE467" s="60">
        <f>COUNTIFS(配置清单!$G:$G,G467,配置清单!H:H,"MDE",配置清单!N:N,"在岗")</f>
        <v>0</v>
      </c>
      <c r="AF467" s="61" t="str">
        <f t="shared" si="363"/>
        <v>NA</v>
      </c>
      <c r="AG467" s="60">
        <f>COUNTIFS(配置清单!$G:$G,G467,配置清单!$H:$H,"MDE",配置清单!$N:$N,"在岗",配置清单!$P:$P,"&lt;&gt;暂不胜任")</f>
        <v>0</v>
      </c>
      <c r="AH467" s="61" t="str">
        <f t="shared" si="364"/>
        <v>NA</v>
      </c>
      <c r="AI467" s="62">
        <f>COUNTIFS(配置清单!G:G,G467,配置清单!H:H,"TPM",配置清单!N:N,"在岗")+COUNTIFS(配置清单!G:G,G467,配置清单!H:H,"TC",配置清单!N:N,"在岗")</f>
        <v>1</v>
      </c>
      <c r="AJ467" s="61">
        <f t="shared" si="365"/>
        <v>1</v>
      </c>
      <c r="AK467" s="60">
        <f>COUNTIFS(配置清单!G:G,G467,配置清单!H:H,"TPM",配置清单!N:N,"在岗",配置清单!P:P,"&lt;&gt;暂不胜任")+COUNTIFS(配置清单!G:G,G467,配置清单!H:H,"TC",配置清单!N:N,"在岗",配置清单!P:P,"&lt;&gt;暂不胜任")</f>
        <v>0</v>
      </c>
      <c r="AL467" s="61">
        <f t="shared" si="366"/>
        <v>0</v>
      </c>
      <c r="AM467" s="60">
        <f>COUNTIFS(配置清单!G:G,G467,配置清单!H:H,"TSE",配置清单!N:N,"在岗")</f>
        <v>0</v>
      </c>
      <c r="AN467" s="61" t="str">
        <f t="shared" si="367"/>
        <v>NA</v>
      </c>
      <c r="AO467" s="60">
        <f>COUNTIFS(配置清单!G:G,G467,配置清单!H:H,"TSE",配置清单!N:N,"在岗",配置清单!P:P,"&lt;&gt;暂不胜任")</f>
        <v>0</v>
      </c>
      <c r="AP467" s="61" t="str">
        <f t="shared" si="368"/>
        <v>NA</v>
      </c>
      <c r="AQ467" s="60">
        <f>COUNTIFS(配置清单!$G:$G,G467,配置清单!H:H,"QA",配置清单!N:N,"在岗")</f>
        <v>0</v>
      </c>
      <c r="AR467" s="61" t="str">
        <f t="shared" si="369"/>
        <v>NA</v>
      </c>
      <c r="AS467" s="60">
        <f>COUNTIFS(配置清单!$G:$G,G467,配置清单!$H:$H,"QA",配置清单!$N:$N,"在岗",配置清单!$P:$P,"&lt;&gt;暂不胜任")</f>
        <v>0</v>
      </c>
      <c r="AT467" s="61" t="str">
        <f t="shared" si="370"/>
        <v>NA</v>
      </c>
      <c r="AU467" s="60">
        <f>COUNTIFS(配置清单!G:G,规划及评估!G467,配置清单!H:H,"BA",配置清单!N:N,"在岗")</f>
        <v>0</v>
      </c>
      <c r="AV467" s="61" t="str">
        <f t="shared" si="371"/>
        <v>NA</v>
      </c>
      <c r="AW467" s="60">
        <f>COUNTIFS(配置清单!G:G,G467,配置清单!H:H,"BA",配置清单!N:N,"在岗",配置清单!P:P,"&lt;&gt;暂不胜任")</f>
        <v>0</v>
      </c>
      <c r="AX467" s="61" t="str">
        <f t="shared" si="372"/>
        <v>NA</v>
      </c>
      <c r="AY467" s="60">
        <f>COUNTIFS(配置清单!G:G,规划及评估!G467,配置清单!H:H,"IA",配置清单!N:N,"在岗")</f>
        <v>0</v>
      </c>
      <c r="AZ467" s="61" t="str">
        <f t="shared" si="373"/>
        <v>NA</v>
      </c>
      <c r="BA467" s="60">
        <f>COUNTIFS(配置清单!G:G,G467,配置清单!H:H,"IA",配置清单!N:N,"在岗",配置清单!P:P,"&lt;&gt;暂不胜任")</f>
        <v>0</v>
      </c>
      <c r="BB467" s="61" t="str">
        <f t="shared" si="374"/>
        <v>NA</v>
      </c>
      <c r="BC467" s="60">
        <f>COUNTIFS(配置清单!G:G,规划及评估!G467,配置清单!H:H,"产品经理",配置清单!N:N,"在岗")</f>
        <v>0</v>
      </c>
      <c r="BD467" s="61" t="str">
        <f t="shared" si="375"/>
        <v>NA</v>
      </c>
      <c r="BE467" s="60">
        <f>COUNTIFS(配置清单!G:G,G467,配置清单!H:H,"产品经理",配置清单!N:N,"在岗",配置清单!P:P,"&lt;&gt;暂不胜任")</f>
        <v>0</v>
      </c>
      <c r="BF467" s="61" t="str">
        <f t="shared" si="376"/>
        <v>NA</v>
      </c>
      <c r="BG467" s="63">
        <f t="shared" si="377"/>
        <v>2</v>
      </c>
      <c r="BH467" s="64">
        <f t="shared" si="378"/>
        <v>2</v>
      </c>
      <c r="BI467" s="64">
        <f t="shared" si="379"/>
        <v>2</v>
      </c>
      <c r="BJ467" s="64">
        <f t="shared" si="380"/>
        <v>1</v>
      </c>
      <c r="BK467" s="65">
        <f t="shared" si="381"/>
        <v>1</v>
      </c>
      <c r="BL467" s="66">
        <f t="shared" si="382"/>
        <v>0.5</v>
      </c>
      <c r="BM467" s="92">
        <f t="shared" si="383"/>
        <v>1</v>
      </c>
      <c r="BN467" s="92">
        <f t="shared" si="384"/>
        <v>1</v>
      </c>
      <c r="BO467" s="92">
        <f t="shared" si="385"/>
        <v>0</v>
      </c>
      <c r="BP467" s="92">
        <f t="shared" si="386"/>
        <v>0</v>
      </c>
      <c r="BQ467" s="92">
        <f t="shared" si="387"/>
        <v>0</v>
      </c>
      <c r="BR467" s="92">
        <f t="shared" si="388"/>
        <v>0</v>
      </c>
      <c r="BS467" s="92">
        <f t="shared" si="389"/>
        <v>1</v>
      </c>
      <c r="BT467" s="92">
        <f t="shared" si="390"/>
        <v>0</v>
      </c>
      <c r="BU467" s="92">
        <f t="shared" si="391"/>
        <v>0</v>
      </c>
      <c r="BV467" s="92">
        <f t="shared" si="392"/>
        <v>0</v>
      </c>
      <c r="BW467" s="92">
        <f t="shared" si="393"/>
        <v>0</v>
      </c>
      <c r="BX467" s="92">
        <f t="shared" si="394"/>
        <v>0</v>
      </c>
      <c r="BY467" s="92">
        <f t="shared" si="395"/>
        <v>0</v>
      </c>
      <c r="BZ467" s="92">
        <f t="shared" si="396"/>
        <v>0</v>
      </c>
      <c r="CA467" s="92">
        <f t="shared" si="397"/>
        <v>0</v>
      </c>
      <c r="CB467" s="92">
        <f t="shared" si="398"/>
        <v>0</v>
      </c>
      <c r="CC467" s="92">
        <f t="shared" si="399"/>
        <v>0</v>
      </c>
      <c r="CD467" s="92">
        <f t="shared" si="400"/>
        <v>0</v>
      </c>
    </row>
    <row r="468" spans="1:82" hidden="1">
      <c r="A468" s="34">
        <v>70</v>
      </c>
      <c r="B468" s="34" t="s">
        <v>5148</v>
      </c>
      <c r="C468" s="34" t="s">
        <v>5150</v>
      </c>
      <c r="D468" s="34" t="s">
        <v>217</v>
      </c>
      <c r="E468" s="34" t="s">
        <v>216</v>
      </c>
      <c r="F468" s="34" t="s">
        <v>5746</v>
      </c>
      <c r="G468" s="34" t="s">
        <v>5751</v>
      </c>
      <c r="H468" s="34" t="s">
        <v>7</v>
      </c>
      <c r="I468" s="34" t="s">
        <v>7</v>
      </c>
      <c r="J468" s="34" t="s">
        <v>195</v>
      </c>
      <c r="K468" s="34" t="s">
        <v>195</v>
      </c>
      <c r="L468" s="34" t="s">
        <v>5959</v>
      </c>
      <c r="N468" s="34">
        <v>1</v>
      </c>
      <c r="O468" s="34">
        <v>0</v>
      </c>
      <c r="P468" s="34">
        <v>0</v>
      </c>
      <c r="Q468" s="34">
        <v>0</v>
      </c>
      <c r="R468" s="34">
        <v>0</v>
      </c>
      <c r="S468" s="34">
        <v>0</v>
      </c>
      <c r="T468" s="34">
        <v>0</v>
      </c>
      <c r="U468" s="77">
        <v>0</v>
      </c>
      <c r="V468" s="34">
        <v>0</v>
      </c>
      <c r="W468" s="60">
        <f>COUNTIFS(配置清单!G:G,G468,配置清单!$H:$H,"PM",配置清单!$N:$N,"在岗")</f>
        <v>1</v>
      </c>
      <c r="X468" s="61">
        <f t="shared" si="359"/>
        <v>1</v>
      </c>
      <c r="Y468" s="60">
        <f>COUNTIFS(配置清单!$G:$G,G468,配置清单!$H:$H,"PM",配置清单!$N:$N,"在岗",配置清单!$P:$P,"&lt;&gt;暂不胜任")</f>
        <v>1</v>
      </c>
      <c r="Z468" s="61">
        <f t="shared" si="360"/>
        <v>1</v>
      </c>
      <c r="AA468" s="62">
        <f>COUNTIFS(配置清单!$G:$G,G468,配置清单!$H:$H,"SE",配置清单!$N:$N,"在岗")+COUNTIFS(配置清单!$G:$G,G468,配置清单!$H:$H,"SA",配置清单!$N:$N,"在岗")</f>
        <v>0</v>
      </c>
      <c r="AB468" s="61" t="str">
        <f t="shared" si="361"/>
        <v>NA</v>
      </c>
      <c r="AC468" s="60">
        <f>COUNTIFS(配置清单!$G:$G,G468,配置清单!$H:$H,"SE",配置清单!$N:$N,"在岗",配置清单!$P:$P,"&lt;&gt;暂不胜任")+COUNTIFS(配置清单!$G:$G,G468,配置清单!$H:$H,"SA",配置清单!$N:$N,"在岗",配置清单!$P:$P,"&lt;&gt;暂不胜任")</f>
        <v>0</v>
      </c>
      <c r="AD468" s="61" t="str">
        <f t="shared" si="362"/>
        <v>NA</v>
      </c>
      <c r="AE468" s="60">
        <f>COUNTIFS(配置清单!$G:$G,G468,配置清单!H:H,"MDE",配置清单!N:N,"在岗")</f>
        <v>1</v>
      </c>
      <c r="AF468" s="61" t="str">
        <f t="shared" si="363"/>
        <v>NA</v>
      </c>
      <c r="AG468" s="60">
        <f>COUNTIFS(配置清单!$G:$G,G468,配置清单!$H:$H,"MDE",配置清单!$N:$N,"在岗",配置清单!$P:$P,"&lt;&gt;暂不胜任")</f>
        <v>1</v>
      </c>
      <c r="AH468" s="61" t="str">
        <f t="shared" si="364"/>
        <v>NA</v>
      </c>
      <c r="AI468" s="62">
        <f>COUNTIFS(配置清单!G:G,G468,配置清单!H:H,"TPM",配置清单!N:N,"在岗")+COUNTIFS(配置清单!G:G,G468,配置清单!H:H,"TC",配置清单!N:N,"在岗")</f>
        <v>0</v>
      </c>
      <c r="AJ468" s="61" t="str">
        <f t="shared" si="365"/>
        <v>NA</v>
      </c>
      <c r="AK468" s="60">
        <f>COUNTIFS(配置清单!G:G,G468,配置清单!H:H,"TPM",配置清单!N:N,"在岗",配置清单!P:P,"&lt;&gt;暂不胜任")+COUNTIFS(配置清单!G:G,G468,配置清单!H:H,"TC",配置清单!N:N,"在岗",配置清单!P:P,"&lt;&gt;暂不胜任")</f>
        <v>0</v>
      </c>
      <c r="AL468" s="61" t="str">
        <f t="shared" si="366"/>
        <v>NA</v>
      </c>
      <c r="AM468" s="60">
        <f>COUNTIFS(配置清单!G:G,G468,配置清单!H:H,"TSE",配置清单!N:N,"在岗")</f>
        <v>0</v>
      </c>
      <c r="AN468" s="61" t="str">
        <f t="shared" si="367"/>
        <v>NA</v>
      </c>
      <c r="AO468" s="60">
        <f>COUNTIFS(配置清单!G:G,G468,配置清单!H:H,"TSE",配置清单!N:N,"在岗",配置清单!P:P,"&lt;&gt;暂不胜任")</f>
        <v>0</v>
      </c>
      <c r="AP468" s="61" t="str">
        <f t="shared" si="368"/>
        <v>NA</v>
      </c>
      <c r="AQ468" s="60">
        <f>COUNTIFS(配置清单!$G:$G,G468,配置清单!H:H,"QA",配置清单!N:N,"在岗")</f>
        <v>1</v>
      </c>
      <c r="AR468" s="61" t="str">
        <f t="shared" si="369"/>
        <v>NA</v>
      </c>
      <c r="AS468" s="60">
        <f>COUNTIFS(配置清单!$G:$G,G468,配置清单!$H:$H,"QA",配置清单!$N:$N,"在岗",配置清单!$P:$P,"&lt;&gt;暂不胜任")</f>
        <v>1</v>
      </c>
      <c r="AT468" s="61" t="str">
        <f t="shared" si="370"/>
        <v>NA</v>
      </c>
      <c r="AU468" s="60">
        <f>COUNTIFS(配置清单!G:G,规划及评估!G468,配置清单!H:H,"BA",配置清单!N:N,"在岗")</f>
        <v>0</v>
      </c>
      <c r="AV468" s="61" t="str">
        <f t="shared" si="371"/>
        <v>NA</v>
      </c>
      <c r="AW468" s="60">
        <f>COUNTIFS(配置清单!G:G,G468,配置清单!H:H,"BA",配置清单!N:N,"在岗",配置清单!P:P,"&lt;&gt;暂不胜任")</f>
        <v>0</v>
      </c>
      <c r="AX468" s="61" t="str">
        <f t="shared" si="372"/>
        <v>NA</v>
      </c>
      <c r="AY468" s="60">
        <f>COUNTIFS(配置清单!G:G,规划及评估!G468,配置清单!H:H,"IA",配置清单!N:N,"在岗")</f>
        <v>0</v>
      </c>
      <c r="AZ468" s="61" t="str">
        <f t="shared" si="373"/>
        <v>NA</v>
      </c>
      <c r="BA468" s="60">
        <f>COUNTIFS(配置清单!G:G,G468,配置清单!H:H,"IA",配置清单!N:N,"在岗",配置清单!P:P,"&lt;&gt;暂不胜任")</f>
        <v>0</v>
      </c>
      <c r="BB468" s="61" t="str">
        <f t="shared" si="374"/>
        <v>NA</v>
      </c>
      <c r="BC468" s="60">
        <f>COUNTIFS(配置清单!G:G,规划及评估!G468,配置清单!H:H,"产品经理",配置清单!N:N,"在岗")</f>
        <v>0</v>
      </c>
      <c r="BD468" s="61" t="str">
        <f t="shared" si="375"/>
        <v>NA</v>
      </c>
      <c r="BE468" s="60">
        <f>COUNTIFS(配置清单!G:G,G468,配置清单!H:H,"产品经理",配置清单!N:N,"在岗",配置清单!P:P,"&lt;&gt;暂不胜任")</f>
        <v>0</v>
      </c>
      <c r="BF468" s="61" t="str">
        <f t="shared" si="376"/>
        <v>NA</v>
      </c>
      <c r="BG468" s="63">
        <f t="shared" si="377"/>
        <v>1</v>
      </c>
      <c r="BH468" s="64">
        <f t="shared" si="378"/>
        <v>1</v>
      </c>
      <c r="BI468" s="64">
        <f t="shared" si="379"/>
        <v>1</v>
      </c>
      <c r="BJ468" s="64">
        <f t="shared" si="380"/>
        <v>1</v>
      </c>
      <c r="BK468" s="65">
        <f t="shared" si="381"/>
        <v>1</v>
      </c>
      <c r="BL468" s="66">
        <f t="shared" si="382"/>
        <v>1</v>
      </c>
      <c r="BM468" s="92">
        <f t="shared" si="383"/>
        <v>1</v>
      </c>
      <c r="BN468" s="92">
        <f t="shared" si="384"/>
        <v>1</v>
      </c>
      <c r="BO468" s="92">
        <f t="shared" si="385"/>
        <v>0</v>
      </c>
      <c r="BP468" s="92">
        <f t="shared" si="386"/>
        <v>0</v>
      </c>
      <c r="BQ468" s="92">
        <f t="shared" si="387"/>
        <v>0</v>
      </c>
      <c r="BR468" s="92">
        <f t="shared" si="388"/>
        <v>0</v>
      </c>
      <c r="BS468" s="92">
        <f t="shared" si="389"/>
        <v>0</v>
      </c>
      <c r="BT468" s="92">
        <f t="shared" si="390"/>
        <v>0</v>
      </c>
      <c r="BU468" s="92">
        <f t="shared" si="391"/>
        <v>0</v>
      </c>
      <c r="BV468" s="92">
        <f t="shared" si="392"/>
        <v>0</v>
      </c>
      <c r="BW468" s="92">
        <f t="shared" si="393"/>
        <v>0</v>
      </c>
      <c r="BX468" s="92">
        <f t="shared" si="394"/>
        <v>0</v>
      </c>
      <c r="BY468" s="92">
        <f t="shared" si="395"/>
        <v>0</v>
      </c>
      <c r="BZ468" s="92">
        <f t="shared" si="396"/>
        <v>0</v>
      </c>
      <c r="CA468" s="92">
        <f t="shared" si="397"/>
        <v>0</v>
      </c>
      <c r="CB468" s="92">
        <f t="shared" si="398"/>
        <v>0</v>
      </c>
      <c r="CC468" s="92">
        <f t="shared" si="399"/>
        <v>0</v>
      </c>
      <c r="CD468" s="92">
        <f t="shared" si="400"/>
        <v>0</v>
      </c>
    </row>
    <row r="469" spans="1:82" hidden="1">
      <c r="A469" s="34">
        <v>71</v>
      </c>
      <c r="B469" s="34" t="s">
        <v>5148</v>
      </c>
      <c r="C469" s="34" t="s">
        <v>5150</v>
      </c>
      <c r="D469" s="34" t="s">
        <v>2153</v>
      </c>
      <c r="E469" s="34" t="s">
        <v>5197</v>
      </c>
      <c r="F469" s="34" t="s">
        <v>5676</v>
      </c>
      <c r="G469" s="34" t="s">
        <v>5677</v>
      </c>
      <c r="H469" s="34" t="s">
        <v>4</v>
      </c>
      <c r="I469" s="34" t="s">
        <v>4</v>
      </c>
      <c r="J469" s="34" t="s">
        <v>34</v>
      </c>
      <c r="K469" s="34" t="s">
        <v>34</v>
      </c>
      <c r="L469" s="34" t="s">
        <v>5955</v>
      </c>
      <c r="M469" s="34" t="s">
        <v>2369</v>
      </c>
      <c r="N469" s="34">
        <v>1</v>
      </c>
      <c r="O469" s="34">
        <v>1</v>
      </c>
      <c r="P469" s="34">
        <v>0</v>
      </c>
      <c r="Q469" s="34">
        <v>0</v>
      </c>
      <c r="R469" s="34">
        <v>0</v>
      </c>
      <c r="S469" s="34">
        <v>1</v>
      </c>
      <c r="T469" s="34">
        <v>0</v>
      </c>
      <c r="U469" s="77">
        <v>0</v>
      </c>
      <c r="V469" s="34">
        <v>0</v>
      </c>
      <c r="W469" s="60">
        <f>COUNTIFS(配置清单!G:G,G469,配置清单!$H:$H,"PM",配置清单!$N:$N,"在岗")</f>
        <v>1</v>
      </c>
      <c r="X469" s="61">
        <f t="shared" si="359"/>
        <v>1</v>
      </c>
      <c r="Y469" s="60">
        <f>COUNTIFS(配置清单!$G:$G,G469,配置清单!$H:$H,"PM",配置清单!$N:$N,"在岗",配置清单!$P:$P,"&lt;&gt;暂不胜任")</f>
        <v>1</v>
      </c>
      <c r="Z469" s="61">
        <f t="shared" si="360"/>
        <v>1</v>
      </c>
      <c r="AA469" s="62">
        <f>COUNTIFS(配置清单!$G:$G,G469,配置清单!$H:$H,"SE",配置清单!$N:$N,"在岗")+COUNTIFS(配置清单!$G:$G,G469,配置清单!$H:$H,"SA",配置清单!$N:$N,"在岗")</f>
        <v>2</v>
      </c>
      <c r="AB469" s="61">
        <f t="shared" si="361"/>
        <v>1</v>
      </c>
      <c r="AC469" s="60">
        <f>COUNTIFS(配置清单!$G:$G,G469,配置清单!$H:$H,"SE",配置清单!$N:$N,"在岗",配置清单!$P:$P,"&lt;&gt;暂不胜任")+COUNTIFS(配置清单!$G:$G,G469,配置清单!$H:$H,"SA",配置清单!$N:$N,"在岗",配置清单!$P:$P,"&lt;&gt;暂不胜任")</f>
        <v>1</v>
      </c>
      <c r="AD469" s="61">
        <f t="shared" si="362"/>
        <v>1</v>
      </c>
      <c r="AE469" s="60">
        <f>COUNTIFS(配置清单!$G:$G,G469,配置清单!H:H,"MDE",配置清单!N:N,"在岗")</f>
        <v>0</v>
      </c>
      <c r="AF469" s="61" t="str">
        <f t="shared" si="363"/>
        <v>NA</v>
      </c>
      <c r="AG469" s="60">
        <f>COUNTIFS(配置清单!$G:$G,G469,配置清单!$H:$H,"MDE",配置清单!$N:$N,"在岗",配置清单!$P:$P,"&lt;&gt;暂不胜任")</f>
        <v>0</v>
      </c>
      <c r="AH469" s="61" t="str">
        <f t="shared" si="364"/>
        <v>NA</v>
      </c>
      <c r="AI469" s="62">
        <f>COUNTIFS(配置清单!G:G,G469,配置清单!H:H,"TPM",配置清单!N:N,"在岗")+COUNTIFS(配置清单!G:G,G469,配置清单!H:H,"TC",配置清单!N:N,"在岗")</f>
        <v>0</v>
      </c>
      <c r="AJ469" s="61" t="str">
        <f t="shared" si="365"/>
        <v>NA</v>
      </c>
      <c r="AK469" s="60">
        <f>COUNTIFS(配置清单!G:G,G469,配置清单!H:H,"TPM",配置清单!N:N,"在岗",配置清单!P:P,"&lt;&gt;暂不胜任")+COUNTIFS(配置清单!G:G,G469,配置清单!H:H,"TC",配置清单!N:N,"在岗",配置清单!P:P,"&lt;&gt;暂不胜任")</f>
        <v>0</v>
      </c>
      <c r="AL469" s="61" t="str">
        <f t="shared" si="366"/>
        <v>NA</v>
      </c>
      <c r="AM469" s="60">
        <f>COUNTIFS(配置清单!G:G,G469,配置清单!H:H,"TSE",配置清单!N:N,"在岗")</f>
        <v>0</v>
      </c>
      <c r="AN469" s="61" t="str">
        <f t="shared" si="367"/>
        <v>NA</v>
      </c>
      <c r="AO469" s="60">
        <f>COUNTIFS(配置清单!G:G,G469,配置清单!H:H,"TSE",配置清单!N:N,"在岗",配置清单!P:P,"&lt;&gt;暂不胜任")</f>
        <v>0</v>
      </c>
      <c r="AP469" s="61" t="str">
        <f t="shared" si="368"/>
        <v>NA</v>
      </c>
      <c r="AQ469" s="60">
        <f>COUNTIFS(配置清单!$G:$G,G469,配置清单!H:H,"QA",配置清单!N:N,"在岗")</f>
        <v>1</v>
      </c>
      <c r="AR469" s="61">
        <f t="shared" si="369"/>
        <v>1</v>
      </c>
      <c r="AS469" s="60">
        <f>COUNTIFS(配置清单!$G:$G,G469,配置清单!$H:$H,"QA",配置清单!$N:$N,"在岗",配置清单!$P:$P,"&lt;&gt;暂不胜任")</f>
        <v>1</v>
      </c>
      <c r="AT469" s="61">
        <f t="shared" si="370"/>
        <v>1</v>
      </c>
      <c r="AU469" s="60">
        <f>COUNTIFS(配置清单!G:G,规划及评估!G469,配置清单!H:H,"BA",配置清单!N:N,"在岗")</f>
        <v>0</v>
      </c>
      <c r="AV469" s="61" t="str">
        <f t="shared" si="371"/>
        <v>NA</v>
      </c>
      <c r="AW469" s="60">
        <f>COUNTIFS(配置清单!G:G,G469,配置清单!H:H,"BA",配置清单!N:N,"在岗",配置清单!P:P,"&lt;&gt;暂不胜任")</f>
        <v>0</v>
      </c>
      <c r="AX469" s="61" t="str">
        <f t="shared" si="372"/>
        <v>NA</v>
      </c>
      <c r="AY469" s="60">
        <f>COUNTIFS(配置清单!G:G,规划及评估!G469,配置清单!H:H,"IA",配置清单!N:N,"在岗")</f>
        <v>0</v>
      </c>
      <c r="AZ469" s="61" t="str">
        <f t="shared" si="373"/>
        <v>NA</v>
      </c>
      <c r="BA469" s="60">
        <f>COUNTIFS(配置清单!G:G,G469,配置清单!H:H,"IA",配置清单!N:N,"在岗",配置清单!P:P,"&lt;&gt;暂不胜任")</f>
        <v>0</v>
      </c>
      <c r="BB469" s="61" t="str">
        <f t="shared" si="374"/>
        <v>NA</v>
      </c>
      <c r="BC469" s="60">
        <f>COUNTIFS(配置清单!G:G,规划及评估!G469,配置清单!H:H,"产品经理",配置清单!N:N,"在岗")</f>
        <v>0</v>
      </c>
      <c r="BD469" s="61" t="str">
        <f t="shared" si="375"/>
        <v>NA</v>
      </c>
      <c r="BE469" s="60">
        <f>COUNTIFS(配置清单!G:G,G469,配置清单!H:H,"产品经理",配置清单!N:N,"在岗",配置清单!P:P,"&lt;&gt;暂不胜任")</f>
        <v>0</v>
      </c>
      <c r="BF469" s="61" t="str">
        <f t="shared" si="376"/>
        <v>NA</v>
      </c>
      <c r="BG469" s="63">
        <f t="shared" si="377"/>
        <v>3</v>
      </c>
      <c r="BH469" s="64">
        <f t="shared" si="378"/>
        <v>4</v>
      </c>
      <c r="BI469" s="64">
        <f t="shared" si="379"/>
        <v>3</v>
      </c>
      <c r="BJ469" s="64">
        <f t="shared" si="380"/>
        <v>3</v>
      </c>
      <c r="BK469" s="65">
        <f t="shared" si="381"/>
        <v>1</v>
      </c>
      <c r="BL469" s="66">
        <f t="shared" si="382"/>
        <v>1</v>
      </c>
      <c r="BM469" s="92">
        <f t="shared" si="383"/>
        <v>1</v>
      </c>
      <c r="BN469" s="92">
        <f t="shared" si="384"/>
        <v>1</v>
      </c>
      <c r="BO469" s="92">
        <f t="shared" si="385"/>
        <v>1</v>
      </c>
      <c r="BP469" s="92">
        <f t="shared" si="386"/>
        <v>1</v>
      </c>
      <c r="BQ469" s="92">
        <f t="shared" si="387"/>
        <v>0</v>
      </c>
      <c r="BR469" s="92">
        <f t="shared" si="388"/>
        <v>0</v>
      </c>
      <c r="BS469" s="92">
        <f t="shared" si="389"/>
        <v>0</v>
      </c>
      <c r="BT469" s="92">
        <f t="shared" si="390"/>
        <v>0</v>
      </c>
      <c r="BU469" s="92">
        <f t="shared" si="391"/>
        <v>0</v>
      </c>
      <c r="BV469" s="92">
        <f t="shared" si="392"/>
        <v>0</v>
      </c>
      <c r="BW469" s="92">
        <f t="shared" si="393"/>
        <v>1</v>
      </c>
      <c r="BX469" s="92">
        <f t="shared" si="394"/>
        <v>1</v>
      </c>
      <c r="BY469" s="92">
        <f t="shared" si="395"/>
        <v>0</v>
      </c>
      <c r="BZ469" s="92">
        <f t="shared" si="396"/>
        <v>0</v>
      </c>
      <c r="CA469" s="92">
        <f t="shared" si="397"/>
        <v>0</v>
      </c>
      <c r="CB469" s="92">
        <f t="shared" si="398"/>
        <v>0</v>
      </c>
      <c r="CC469" s="92">
        <f t="shared" si="399"/>
        <v>0</v>
      </c>
      <c r="CD469" s="92">
        <f t="shared" si="400"/>
        <v>0</v>
      </c>
    </row>
    <row r="470" spans="1:82" hidden="1">
      <c r="A470" s="34">
        <v>72</v>
      </c>
      <c r="B470" s="34" t="s">
        <v>5148</v>
      </c>
      <c r="C470" s="34" t="s">
        <v>5150</v>
      </c>
      <c r="D470" s="34" t="s">
        <v>2153</v>
      </c>
      <c r="E470" s="34" t="s">
        <v>5197</v>
      </c>
      <c r="F470" s="34" t="s">
        <v>5686</v>
      </c>
      <c r="G470" s="34" t="s">
        <v>5687</v>
      </c>
      <c r="H470" s="34" t="s">
        <v>7</v>
      </c>
      <c r="I470" s="34" t="s">
        <v>7</v>
      </c>
      <c r="J470" s="34" t="s">
        <v>195</v>
      </c>
      <c r="K470" s="34" t="s">
        <v>34</v>
      </c>
      <c r="L470" s="34" t="s">
        <v>5963</v>
      </c>
      <c r="M470" s="34" t="s">
        <v>5949</v>
      </c>
      <c r="N470" s="34">
        <v>1</v>
      </c>
      <c r="O470" s="34">
        <v>0</v>
      </c>
      <c r="P470" s="34">
        <v>0</v>
      </c>
      <c r="Q470" s="34">
        <v>0</v>
      </c>
      <c r="R470" s="34">
        <v>0</v>
      </c>
      <c r="S470" s="34">
        <v>0</v>
      </c>
      <c r="T470" s="34">
        <v>0</v>
      </c>
      <c r="U470" s="77">
        <v>0</v>
      </c>
      <c r="V470" s="34">
        <v>0</v>
      </c>
      <c r="W470" s="60">
        <f>COUNTIFS(配置清单!G:G,G470,配置清单!$H:$H,"PM",配置清单!$N:$N,"在岗")</f>
        <v>1</v>
      </c>
      <c r="X470" s="61">
        <f t="shared" si="359"/>
        <v>1</v>
      </c>
      <c r="Y470" s="60">
        <f>COUNTIFS(配置清单!$G:$G,G470,配置清单!$H:$H,"PM",配置清单!$N:$N,"在岗",配置清单!$P:$P,"&lt;&gt;暂不胜任")</f>
        <v>1</v>
      </c>
      <c r="Z470" s="61">
        <f t="shared" si="360"/>
        <v>1</v>
      </c>
      <c r="AA470" s="62">
        <f>COUNTIFS(配置清单!$G:$G,G470,配置清单!$H:$H,"SE",配置清单!$N:$N,"在岗")+COUNTIFS(配置清单!$G:$G,G470,配置清单!$H:$H,"SA",配置清单!$N:$N,"在岗")</f>
        <v>0</v>
      </c>
      <c r="AB470" s="61" t="str">
        <f t="shared" si="361"/>
        <v>NA</v>
      </c>
      <c r="AC470" s="60">
        <f>COUNTIFS(配置清单!$G:$G,G470,配置清单!$H:$H,"SE",配置清单!$N:$N,"在岗",配置清单!$P:$P,"&lt;&gt;暂不胜任")+COUNTIFS(配置清单!$G:$G,G470,配置清单!$H:$H,"SA",配置清单!$N:$N,"在岗",配置清单!$P:$P,"&lt;&gt;暂不胜任")</f>
        <v>0</v>
      </c>
      <c r="AD470" s="61" t="str">
        <f t="shared" si="362"/>
        <v>NA</v>
      </c>
      <c r="AE470" s="60">
        <f>COUNTIFS(配置清单!$G:$G,G470,配置清单!H:H,"MDE",配置清单!N:N,"在岗")</f>
        <v>0</v>
      </c>
      <c r="AF470" s="61" t="str">
        <f t="shared" si="363"/>
        <v>NA</v>
      </c>
      <c r="AG470" s="60">
        <f>COUNTIFS(配置清单!$G:$G,G470,配置清单!$H:$H,"MDE",配置清单!$N:$N,"在岗",配置清单!$P:$P,"&lt;&gt;暂不胜任")</f>
        <v>0</v>
      </c>
      <c r="AH470" s="61" t="str">
        <f t="shared" si="364"/>
        <v>NA</v>
      </c>
      <c r="AI470" s="62">
        <f>COUNTIFS(配置清单!G:G,G470,配置清单!H:H,"TPM",配置清单!N:N,"在岗")+COUNTIFS(配置清单!G:G,G470,配置清单!H:H,"TC",配置清单!N:N,"在岗")</f>
        <v>0</v>
      </c>
      <c r="AJ470" s="61" t="str">
        <f t="shared" si="365"/>
        <v>NA</v>
      </c>
      <c r="AK470" s="60">
        <f>COUNTIFS(配置清单!G:G,G470,配置清单!H:H,"TPM",配置清单!N:N,"在岗",配置清单!P:P,"&lt;&gt;暂不胜任")+COUNTIFS(配置清单!G:G,G470,配置清单!H:H,"TC",配置清单!N:N,"在岗",配置清单!P:P,"&lt;&gt;暂不胜任")</f>
        <v>0</v>
      </c>
      <c r="AL470" s="61" t="str">
        <f t="shared" si="366"/>
        <v>NA</v>
      </c>
      <c r="AM470" s="60">
        <f>COUNTIFS(配置清单!G:G,G470,配置清单!H:H,"TSE",配置清单!N:N,"在岗")</f>
        <v>0</v>
      </c>
      <c r="AN470" s="61" t="str">
        <f t="shared" si="367"/>
        <v>NA</v>
      </c>
      <c r="AO470" s="60">
        <f>COUNTIFS(配置清单!G:G,G470,配置清单!H:H,"TSE",配置清单!N:N,"在岗",配置清单!P:P,"&lt;&gt;暂不胜任")</f>
        <v>0</v>
      </c>
      <c r="AP470" s="61" t="str">
        <f t="shared" si="368"/>
        <v>NA</v>
      </c>
      <c r="AQ470" s="60">
        <f>COUNTIFS(配置清单!$G:$G,G470,配置清单!H:H,"QA",配置清单!N:N,"在岗")</f>
        <v>0</v>
      </c>
      <c r="AR470" s="61" t="str">
        <f t="shared" si="369"/>
        <v>NA</v>
      </c>
      <c r="AS470" s="60">
        <f>COUNTIFS(配置清单!$G:$G,G470,配置清单!$H:$H,"QA",配置清单!$N:$N,"在岗",配置清单!$P:$P,"&lt;&gt;暂不胜任")</f>
        <v>0</v>
      </c>
      <c r="AT470" s="61" t="str">
        <f t="shared" si="370"/>
        <v>NA</v>
      </c>
      <c r="AU470" s="60">
        <f>COUNTIFS(配置清单!G:G,规划及评估!G470,配置清单!H:H,"BA",配置清单!N:N,"在岗")</f>
        <v>0</v>
      </c>
      <c r="AV470" s="61" t="str">
        <f t="shared" si="371"/>
        <v>NA</v>
      </c>
      <c r="AW470" s="60">
        <f>COUNTIFS(配置清单!G:G,G470,配置清单!H:H,"BA",配置清单!N:N,"在岗",配置清单!P:P,"&lt;&gt;暂不胜任")</f>
        <v>0</v>
      </c>
      <c r="AX470" s="61" t="str">
        <f t="shared" si="372"/>
        <v>NA</v>
      </c>
      <c r="AY470" s="60">
        <f>COUNTIFS(配置清单!G:G,规划及评估!G470,配置清单!H:H,"IA",配置清单!N:N,"在岗")</f>
        <v>0</v>
      </c>
      <c r="AZ470" s="61" t="str">
        <f t="shared" si="373"/>
        <v>NA</v>
      </c>
      <c r="BA470" s="60">
        <f>COUNTIFS(配置清单!G:G,G470,配置清单!H:H,"IA",配置清单!N:N,"在岗",配置清单!P:P,"&lt;&gt;暂不胜任")</f>
        <v>0</v>
      </c>
      <c r="BB470" s="61" t="str">
        <f t="shared" si="374"/>
        <v>NA</v>
      </c>
      <c r="BC470" s="60">
        <f>COUNTIFS(配置清单!G:G,规划及评估!G470,配置清单!H:H,"产品经理",配置清单!N:N,"在岗")</f>
        <v>0</v>
      </c>
      <c r="BD470" s="61" t="str">
        <f t="shared" si="375"/>
        <v>NA</v>
      </c>
      <c r="BE470" s="60">
        <f>COUNTIFS(配置清单!G:G,G470,配置清单!H:H,"产品经理",配置清单!N:N,"在岗",配置清单!P:P,"&lt;&gt;暂不胜任")</f>
        <v>0</v>
      </c>
      <c r="BF470" s="61" t="str">
        <f t="shared" si="376"/>
        <v>NA</v>
      </c>
      <c r="BG470" s="63">
        <f t="shared" si="377"/>
        <v>1</v>
      </c>
      <c r="BH470" s="64">
        <f t="shared" si="378"/>
        <v>1</v>
      </c>
      <c r="BI470" s="64">
        <f t="shared" si="379"/>
        <v>1</v>
      </c>
      <c r="BJ470" s="64">
        <f t="shared" si="380"/>
        <v>1</v>
      </c>
      <c r="BK470" s="65">
        <f t="shared" si="381"/>
        <v>1</v>
      </c>
      <c r="BL470" s="66">
        <f t="shared" si="382"/>
        <v>1</v>
      </c>
      <c r="BM470" s="92">
        <f t="shared" si="383"/>
        <v>1</v>
      </c>
      <c r="BN470" s="92">
        <f t="shared" si="384"/>
        <v>1</v>
      </c>
      <c r="BO470" s="92">
        <f t="shared" si="385"/>
        <v>0</v>
      </c>
      <c r="BP470" s="92">
        <f t="shared" si="386"/>
        <v>0</v>
      </c>
      <c r="BQ470" s="92">
        <f t="shared" si="387"/>
        <v>0</v>
      </c>
      <c r="BR470" s="92">
        <f t="shared" si="388"/>
        <v>0</v>
      </c>
      <c r="BS470" s="92">
        <f t="shared" si="389"/>
        <v>0</v>
      </c>
      <c r="BT470" s="92">
        <f t="shared" si="390"/>
        <v>0</v>
      </c>
      <c r="BU470" s="92">
        <f t="shared" si="391"/>
        <v>0</v>
      </c>
      <c r="BV470" s="92">
        <f t="shared" si="392"/>
        <v>0</v>
      </c>
      <c r="BW470" s="92">
        <f t="shared" si="393"/>
        <v>0</v>
      </c>
      <c r="BX470" s="92">
        <f t="shared" si="394"/>
        <v>0</v>
      </c>
      <c r="BY470" s="92">
        <f t="shared" si="395"/>
        <v>0</v>
      </c>
      <c r="BZ470" s="92">
        <f t="shared" si="396"/>
        <v>0</v>
      </c>
      <c r="CA470" s="92">
        <f t="shared" si="397"/>
        <v>0</v>
      </c>
      <c r="CB470" s="92">
        <f t="shared" si="398"/>
        <v>0</v>
      </c>
      <c r="CC470" s="92">
        <f t="shared" si="399"/>
        <v>0</v>
      </c>
      <c r="CD470" s="92">
        <f t="shared" si="400"/>
        <v>0</v>
      </c>
    </row>
    <row r="471" spans="1:82" hidden="1">
      <c r="A471" s="34">
        <v>73</v>
      </c>
      <c r="B471" s="34" t="s">
        <v>5148</v>
      </c>
      <c r="C471" s="34" t="s">
        <v>5939</v>
      </c>
      <c r="D471" s="34" t="s">
        <v>204</v>
      </c>
      <c r="E471" s="34" t="s">
        <v>5942</v>
      </c>
      <c r="F471" s="34" t="s">
        <v>5880</v>
      </c>
      <c r="G471" s="34" t="s">
        <v>5881</v>
      </c>
      <c r="H471" s="34" t="s">
        <v>6</v>
      </c>
      <c r="I471" s="34" t="s">
        <v>6</v>
      </c>
      <c r="J471" s="34" t="s">
        <v>195</v>
      </c>
      <c r="K471" s="34" t="s">
        <v>195</v>
      </c>
      <c r="L471" s="34" t="s">
        <v>5943</v>
      </c>
      <c r="N471" s="34">
        <v>1</v>
      </c>
      <c r="O471" s="34">
        <v>0</v>
      </c>
      <c r="P471" s="34">
        <v>0</v>
      </c>
      <c r="Q471" s="34">
        <v>0</v>
      </c>
      <c r="R471" s="34">
        <v>0</v>
      </c>
      <c r="S471" s="34">
        <v>0</v>
      </c>
      <c r="T471" s="34">
        <v>0</v>
      </c>
      <c r="U471" s="77">
        <v>0</v>
      </c>
      <c r="V471" s="34">
        <v>0</v>
      </c>
      <c r="W471" s="60">
        <f>COUNTIFS(配置清单!G:G,G471,配置清单!$H:$H,"PM",配置清单!$N:$N,"在岗")</f>
        <v>1</v>
      </c>
      <c r="X471" s="61">
        <f t="shared" si="359"/>
        <v>1</v>
      </c>
      <c r="Y471" s="60">
        <f>COUNTIFS(配置清单!$G:$G,G471,配置清单!$H:$H,"PM",配置清单!$N:$N,"在岗",配置清单!$P:$P,"&lt;&gt;暂不胜任")</f>
        <v>1</v>
      </c>
      <c r="Z471" s="61">
        <f t="shared" si="360"/>
        <v>1</v>
      </c>
      <c r="AA471" s="62">
        <f>COUNTIFS(配置清单!$G:$G,G471,配置清单!$H:$H,"SE",配置清单!$N:$N,"在岗")+COUNTIFS(配置清单!$G:$G,G471,配置清单!$H:$H,"SA",配置清单!$N:$N,"在岗")</f>
        <v>0</v>
      </c>
      <c r="AB471" s="61" t="str">
        <f t="shared" si="361"/>
        <v>NA</v>
      </c>
      <c r="AC471" s="60">
        <f>COUNTIFS(配置清单!$G:$G,G471,配置清单!$H:$H,"SE",配置清单!$N:$N,"在岗",配置清单!$P:$P,"&lt;&gt;暂不胜任")+COUNTIFS(配置清单!$G:$G,G471,配置清单!$H:$H,"SA",配置清单!$N:$N,"在岗",配置清单!$P:$P,"&lt;&gt;暂不胜任")</f>
        <v>0</v>
      </c>
      <c r="AD471" s="61" t="str">
        <f t="shared" si="362"/>
        <v>NA</v>
      </c>
      <c r="AE471" s="60">
        <f>COUNTIFS(配置清单!$G:$G,G471,配置清单!H:H,"MDE",配置清单!N:N,"在岗")</f>
        <v>0</v>
      </c>
      <c r="AF471" s="61" t="str">
        <f t="shared" si="363"/>
        <v>NA</v>
      </c>
      <c r="AG471" s="60">
        <f>COUNTIFS(配置清单!$G:$G,G471,配置清单!$H:$H,"MDE",配置清单!$N:$N,"在岗",配置清单!$P:$P,"&lt;&gt;暂不胜任")</f>
        <v>0</v>
      </c>
      <c r="AH471" s="61" t="str">
        <f t="shared" si="364"/>
        <v>NA</v>
      </c>
      <c r="AI471" s="62">
        <f>COUNTIFS(配置清单!G:G,G471,配置清单!H:H,"TPM",配置清单!N:N,"在岗")+COUNTIFS(配置清单!G:G,G471,配置清单!H:H,"TC",配置清单!N:N,"在岗")</f>
        <v>0</v>
      </c>
      <c r="AJ471" s="61" t="str">
        <f t="shared" si="365"/>
        <v>NA</v>
      </c>
      <c r="AK471" s="60">
        <f>COUNTIFS(配置清单!G:G,G471,配置清单!H:H,"TPM",配置清单!N:N,"在岗",配置清单!P:P,"&lt;&gt;暂不胜任")+COUNTIFS(配置清单!G:G,G471,配置清单!H:H,"TC",配置清单!N:N,"在岗",配置清单!P:P,"&lt;&gt;暂不胜任")</f>
        <v>0</v>
      </c>
      <c r="AL471" s="61" t="str">
        <f t="shared" si="366"/>
        <v>NA</v>
      </c>
      <c r="AM471" s="60">
        <f>COUNTIFS(配置清单!G:G,G471,配置清单!H:H,"TSE",配置清单!N:N,"在岗")</f>
        <v>0</v>
      </c>
      <c r="AN471" s="61" t="str">
        <f t="shared" si="367"/>
        <v>NA</v>
      </c>
      <c r="AO471" s="60">
        <f>COUNTIFS(配置清单!G:G,G471,配置清单!H:H,"TSE",配置清单!N:N,"在岗",配置清单!P:P,"&lt;&gt;暂不胜任")</f>
        <v>0</v>
      </c>
      <c r="AP471" s="61" t="str">
        <f t="shared" si="368"/>
        <v>NA</v>
      </c>
      <c r="AQ471" s="60">
        <f>COUNTIFS(配置清单!$G:$G,G471,配置清单!H:H,"QA",配置清单!N:N,"在岗")</f>
        <v>0</v>
      </c>
      <c r="AR471" s="61" t="str">
        <f t="shared" si="369"/>
        <v>NA</v>
      </c>
      <c r="AS471" s="60">
        <f>COUNTIFS(配置清单!$G:$G,G471,配置清单!$H:$H,"QA",配置清单!$N:$N,"在岗",配置清单!$P:$P,"&lt;&gt;暂不胜任")</f>
        <v>0</v>
      </c>
      <c r="AT471" s="61" t="str">
        <f t="shared" si="370"/>
        <v>NA</v>
      </c>
      <c r="AU471" s="60">
        <f>COUNTIFS(配置清单!G:G,规划及评估!G471,配置清单!H:H,"BA",配置清单!N:N,"在岗")</f>
        <v>0</v>
      </c>
      <c r="AV471" s="61" t="str">
        <f t="shared" si="371"/>
        <v>NA</v>
      </c>
      <c r="AW471" s="60">
        <f>COUNTIFS(配置清单!G:G,G471,配置清单!H:H,"BA",配置清单!N:N,"在岗",配置清单!P:P,"&lt;&gt;暂不胜任")</f>
        <v>0</v>
      </c>
      <c r="AX471" s="61" t="str">
        <f t="shared" si="372"/>
        <v>NA</v>
      </c>
      <c r="AY471" s="60">
        <f>COUNTIFS(配置清单!G:G,规划及评估!G471,配置清单!H:H,"IA",配置清单!N:N,"在岗")</f>
        <v>0</v>
      </c>
      <c r="AZ471" s="61" t="str">
        <f t="shared" si="373"/>
        <v>NA</v>
      </c>
      <c r="BA471" s="60">
        <f>COUNTIFS(配置清单!G:G,G471,配置清单!H:H,"IA",配置清单!N:N,"在岗",配置清单!P:P,"&lt;&gt;暂不胜任")</f>
        <v>0</v>
      </c>
      <c r="BB471" s="61" t="str">
        <f t="shared" si="374"/>
        <v>NA</v>
      </c>
      <c r="BC471" s="60">
        <f>COUNTIFS(配置清单!G:G,规划及评估!G471,配置清单!H:H,"产品经理",配置清单!N:N,"在岗")</f>
        <v>0</v>
      </c>
      <c r="BD471" s="61" t="str">
        <f t="shared" si="375"/>
        <v>NA</v>
      </c>
      <c r="BE471" s="60">
        <f>COUNTIFS(配置清单!G:G,G471,配置清单!H:H,"产品经理",配置清单!N:N,"在岗",配置清单!P:P,"&lt;&gt;暂不胜任")</f>
        <v>0</v>
      </c>
      <c r="BF471" s="61" t="str">
        <f t="shared" si="376"/>
        <v>NA</v>
      </c>
      <c r="BG471" s="63">
        <f t="shared" si="377"/>
        <v>1</v>
      </c>
      <c r="BH471" s="64">
        <f t="shared" si="378"/>
        <v>1</v>
      </c>
      <c r="BI471" s="64">
        <f t="shared" si="379"/>
        <v>1</v>
      </c>
      <c r="BJ471" s="64">
        <f t="shared" si="380"/>
        <v>1</v>
      </c>
      <c r="BK471" s="65">
        <f t="shared" si="381"/>
        <v>1</v>
      </c>
      <c r="BL471" s="66">
        <f t="shared" si="382"/>
        <v>1</v>
      </c>
      <c r="BM471" s="92">
        <f t="shared" si="383"/>
        <v>1</v>
      </c>
      <c r="BN471" s="92">
        <f t="shared" si="384"/>
        <v>1</v>
      </c>
      <c r="BO471" s="92">
        <f t="shared" si="385"/>
        <v>0</v>
      </c>
      <c r="BP471" s="92">
        <f t="shared" si="386"/>
        <v>0</v>
      </c>
      <c r="BQ471" s="92">
        <f t="shared" si="387"/>
        <v>0</v>
      </c>
      <c r="BR471" s="92">
        <f t="shared" si="388"/>
        <v>0</v>
      </c>
      <c r="BS471" s="92">
        <f t="shared" si="389"/>
        <v>0</v>
      </c>
      <c r="BT471" s="92">
        <f t="shared" si="390"/>
        <v>0</v>
      </c>
      <c r="BU471" s="92">
        <f t="shared" si="391"/>
        <v>0</v>
      </c>
      <c r="BV471" s="92">
        <f t="shared" si="392"/>
        <v>0</v>
      </c>
      <c r="BW471" s="92">
        <f t="shared" si="393"/>
        <v>0</v>
      </c>
      <c r="BX471" s="92">
        <f t="shared" si="394"/>
        <v>0</v>
      </c>
      <c r="BY471" s="92">
        <f t="shared" si="395"/>
        <v>0</v>
      </c>
      <c r="BZ471" s="92">
        <f t="shared" si="396"/>
        <v>0</v>
      </c>
      <c r="CA471" s="92">
        <f t="shared" si="397"/>
        <v>0</v>
      </c>
      <c r="CB471" s="92">
        <f t="shared" si="398"/>
        <v>0</v>
      </c>
      <c r="CC471" s="92">
        <f t="shared" si="399"/>
        <v>0</v>
      </c>
      <c r="CD471" s="92">
        <f t="shared" si="400"/>
        <v>0</v>
      </c>
    </row>
    <row r="472" spans="1:82" hidden="1">
      <c r="A472" s="34">
        <v>74</v>
      </c>
      <c r="B472" s="34" t="s">
        <v>5148</v>
      </c>
      <c r="C472" s="34" t="s">
        <v>5150</v>
      </c>
      <c r="D472" s="34" t="s">
        <v>217</v>
      </c>
      <c r="E472" s="34" t="s">
        <v>216</v>
      </c>
      <c r="F472" s="34" t="s">
        <v>5935</v>
      </c>
      <c r="G472" s="34" t="s">
        <v>5696</v>
      </c>
      <c r="H472" s="34" t="s">
        <v>4</v>
      </c>
      <c r="I472" s="34" t="s">
        <v>4</v>
      </c>
      <c r="J472" s="34" t="s">
        <v>195</v>
      </c>
      <c r="K472" s="34" t="s">
        <v>195</v>
      </c>
      <c r="L472" s="34" t="s">
        <v>5956</v>
      </c>
      <c r="N472" s="34">
        <v>1</v>
      </c>
      <c r="O472" s="34">
        <v>1</v>
      </c>
      <c r="P472" s="34">
        <v>0</v>
      </c>
      <c r="Q472" s="34">
        <v>0</v>
      </c>
      <c r="R472" s="34">
        <v>0</v>
      </c>
      <c r="S472" s="34">
        <v>1</v>
      </c>
      <c r="T472" s="34">
        <v>0</v>
      </c>
      <c r="U472" s="77">
        <v>0</v>
      </c>
      <c r="V472" s="34">
        <v>0</v>
      </c>
      <c r="W472" s="60">
        <f>COUNTIFS(配置清单!G:G,G472,配置清单!$H:$H,"PM",配置清单!$N:$N,"在岗")</f>
        <v>1</v>
      </c>
      <c r="X472" s="61">
        <f t="shared" si="359"/>
        <v>1</v>
      </c>
      <c r="Y472" s="60">
        <f>COUNTIFS(配置清单!$G:$G,G472,配置清单!$H:$H,"PM",配置清单!$N:$N,"在岗",配置清单!$P:$P,"&lt;&gt;暂不胜任")</f>
        <v>0</v>
      </c>
      <c r="Z472" s="61">
        <f t="shared" si="360"/>
        <v>0</v>
      </c>
      <c r="AA472" s="62">
        <f>COUNTIFS(配置清单!$G:$G,G472,配置清单!$H:$H,"SE",配置清单!$N:$N,"在岗")+COUNTIFS(配置清单!$G:$G,G472,配置清单!$H:$H,"SA",配置清单!$N:$N,"在岗")</f>
        <v>1</v>
      </c>
      <c r="AB472" s="61">
        <f t="shared" si="361"/>
        <v>1</v>
      </c>
      <c r="AC472" s="60">
        <f>COUNTIFS(配置清单!$G:$G,G472,配置清单!$H:$H,"SE",配置清单!$N:$N,"在岗",配置清单!$P:$P,"&lt;&gt;暂不胜任")+COUNTIFS(配置清单!$G:$G,G472,配置清单!$H:$H,"SA",配置清单!$N:$N,"在岗",配置清单!$P:$P,"&lt;&gt;暂不胜任")</f>
        <v>0</v>
      </c>
      <c r="AD472" s="61">
        <f t="shared" si="362"/>
        <v>0</v>
      </c>
      <c r="AE472" s="60">
        <f>COUNTIFS(配置清单!$G:$G,G472,配置清单!H:H,"MDE",配置清单!N:N,"在岗")</f>
        <v>0</v>
      </c>
      <c r="AF472" s="61" t="str">
        <f t="shared" si="363"/>
        <v>NA</v>
      </c>
      <c r="AG472" s="60">
        <f>COUNTIFS(配置清单!$G:$G,G472,配置清单!$H:$H,"MDE",配置清单!$N:$N,"在岗",配置清单!$P:$P,"&lt;&gt;暂不胜任")</f>
        <v>0</v>
      </c>
      <c r="AH472" s="61" t="str">
        <f t="shared" si="364"/>
        <v>NA</v>
      </c>
      <c r="AI472" s="62">
        <f>COUNTIFS(配置清单!G:G,G472,配置清单!H:H,"TPM",配置清单!N:N,"在岗")+COUNTIFS(配置清单!G:G,G472,配置清单!H:H,"TC",配置清单!N:N,"在岗")</f>
        <v>0</v>
      </c>
      <c r="AJ472" s="61" t="str">
        <f t="shared" si="365"/>
        <v>NA</v>
      </c>
      <c r="AK472" s="60">
        <f>COUNTIFS(配置清单!G:G,G472,配置清单!H:H,"TPM",配置清单!N:N,"在岗",配置清单!P:P,"&lt;&gt;暂不胜任")+COUNTIFS(配置清单!G:G,G472,配置清单!H:H,"TC",配置清单!N:N,"在岗",配置清单!P:P,"&lt;&gt;暂不胜任")</f>
        <v>0</v>
      </c>
      <c r="AL472" s="61" t="str">
        <f t="shared" si="366"/>
        <v>NA</v>
      </c>
      <c r="AM472" s="60">
        <f>COUNTIFS(配置清单!G:G,G472,配置清单!H:H,"TSE",配置清单!N:N,"在岗")</f>
        <v>0</v>
      </c>
      <c r="AN472" s="61" t="str">
        <f t="shared" si="367"/>
        <v>NA</v>
      </c>
      <c r="AO472" s="60">
        <f>COUNTIFS(配置清单!G:G,G472,配置清单!H:H,"TSE",配置清单!N:N,"在岗",配置清单!P:P,"&lt;&gt;暂不胜任")</f>
        <v>0</v>
      </c>
      <c r="AP472" s="61" t="str">
        <f t="shared" si="368"/>
        <v>NA</v>
      </c>
      <c r="AQ472" s="60">
        <f>COUNTIFS(配置清单!$G:$G,G472,配置清单!H:H,"QA",配置清单!N:N,"在岗")</f>
        <v>1</v>
      </c>
      <c r="AR472" s="61">
        <f t="shared" si="369"/>
        <v>1</v>
      </c>
      <c r="AS472" s="60">
        <f>COUNTIFS(配置清单!$G:$G,G472,配置清单!$H:$H,"QA",配置清单!$N:$N,"在岗",配置清单!$P:$P,"&lt;&gt;暂不胜任")</f>
        <v>1</v>
      </c>
      <c r="AT472" s="61">
        <f t="shared" si="370"/>
        <v>1</v>
      </c>
      <c r="AU472" s="60">
        <f>COUNTIFS(配置清单!G:G,规划及评估!G472,配置清单!H:H,"BA",配置清单!N:N,"在岗")</f>
        <v>0</v>
      </c>
      <c r="AV472" s="61" t="str">
        <f t="shared" si="371"/>
        <v>NA</v>
      </c>
      <c r="AW472" s="60">
        <f>COUNTIFS(配置清单!G:G,G472,配置清单!H:H,"BA",配置清单!N:N,"在岗",配置清单!P:P,"&lt;&gt;暂不胜任")</f>
        <v>0</v>
      </c>
      <c r="AX472" s="61" t="str">
        <f t="shared" si="372"/>
        <v>NA</v>
      </c>
      <c r="AY472" s="60">
        <f>COUNTIFS(配置清单!G:G,规划及评估!G472,配置清单!H:H,"IA",配置清单!N:N,"在岗")</f>
        <v>0</v>
      </c>
      <c r="AZ472" s="61" t="str">
        <f t="shared" si="373"/>
        <v>NA</v>
      </c>
      <c r="BA472" s="60">
        <f>COUNTIFS(配置清单!G:G,G472,配置清单!H:H,"IA",配置清单!N:N,"在岗",配置清单!P:P,"&lt;&gt;暂不胜任")</f>
        <v>0</v>
      </c>
      <c r="BB472" s="61" t="str">
        <f t="shared" si="374"/>
        <v>NA</v>
      </c>
      <c r="BC472" s="60">
        <f>COUNTIFS(配置清单!G:G,规划及评估!G472,配置清单!H:H,"产品经理",配置清单!N:N,"在岗")</f>
        <v>0</v>
      </c>
      <c r="BD472" s="61" t="str">
        <f t="shared" si="375"/>
        <v>NA</v>
      </c>
      <c r="BE472" s="60">
        <f>COUNTIFS(配置清单!G:G,G472,配置清单!H:H,"产品经理",配置清单!N:N,"在岗",配置清单!P:P,"&lt;&gt;暂不胜任")</f>
        <v>0</v>
      </c>
      <c r="BF472" s="61" t="str">
        <f t="shared" si="376"/>
        <v>NA</v>
      </c>
      <c r="BG472" s="63">
        <f t="shared" si="377"/>
        <v>3</v>
      </c>
      <c r="BH472" s="64">
        <f t="shared" si="378"/>
        <v>3</v>
      </c>
      <c r="BI472" s="64">
        <f t="shared" si="379"/>
        <v>3</v>
      </c>
      <c r="BJ472" s="64">
        <f t="shared" si="380"/>
        <v>1</v>
      </c>
      <c r="BK472" s="65">
        <f t="shared" si="381"/>
        <v>1</v>
      </c>
      <c r="BL472" s="66">
        <f t="shared" si="382"/>
        <v>0.33333333333333331</v>
      </c>
      <c r="BM472" s="92">
        <f t="shared" si="383"/>
        <v>1</v>
      </c>
      <c r="BN472" s="92">
        <f t="shared" si="384"/>
        <v>0</v>
      </c>
      <c r="BO472" s="92">
        <f t="shared" si="385"/>
        <v>1</v>
      </c>
      <c r="BP472" s="92">
        <f t="shared" si="386"/>
        <v>0</v>
      </c>
      <c r="BQ472" s="92">
        <f t="shared" si="387"/>
        <v>0</v>
      </c>
      <c r="BR472" s="92">
        <f t="shared" si="388"/>
        <v>0</v>
      </c>
      <c r="BS472" s="92">
        <f t="shared" si="389"/>
        <v>0</v>
      </c>
      <c r="BT472" s="92">
        <f t="shared" si="390"/>
        <v>0</v>
      </c>
      <c r="BU472" s="92">
        <f t="shared" si="391"/>
        <v>0</v>
      </c>
      <c r="BV472" s="92">
        <f t="shared" si="392"/>
        <v>0</v>
      </c>
      <c r="BW472" s="92">
        <f t="shared" si="393"/>
        <v>1</v>
      </c>
      <c r="BX472" s="92">
        <f t="shared" si="394"/>
        <v>1</v>
      </c>
      <c r="BY472" s="92">
        <f t="shared" si="395"/>
        <v>0</v>
      </c>
      <c r="BZ472" s="92">
        <f t="shared" si="396"/>
        <v>0</v>
      </c>
      <c r="CA472" s="92">
        <f t="shared" si="397"/>
        <v>0</v>
      </c>
      <c r="CB472" s="92">
        <f t="shared" si="398"/>
        <v>0</v>
      </c>
      <c r="CC472" s="92">
        <f t="shared" si="399"/>
        <v>0</v>
      </c>
      <c r="CD472" s="92">
        <f t="shared" si="400"/>
        <v>0</v>
      </c>
    </row>
    <row r="473" spans="1:82" hidden="1">
      <c r="A473" s="34">
        <v>75</v>
      </c>
      <c r="B473" s="34" t="s">
        <v>5148</v>
      </c>
      <c r="C473" s="34" t="s">
        <v>5150</v>
      </c>
      <c r="D473" s="34" t="s">
        <v>204</v>
      </c>
      <c r="E473" s="34" t="s">
        <v>5149</v>
      </c>
      <c r="F473" s="34" t="s">
        <v>1574</v>
      </c>
      <c r="G473" s="34" t="s">
        <v>5736</v>
      </c>
      <c r="H473" s="34" t="s">
        <v>6</v>
      </c>
      <c r="I473" s="34" t="s">
        <v>6</v>
      </c>
      <c r="J473" s="34" t="s">
        <v>195</v>
      </c>
      <c r="K473" s="34" t="s">
        <v>195</v>
      </c>
      <c r="L473" s="34" t="s">
        <v>2066</v>
      </c>
      <c r="N473" s="34">
        <v>1</v>
      </c>
      <c r="O473" s="34">
        <v>0</v>
      </c>
      <c r="P473" s="34">
        <v>0</v>
      </c>
      <c r="Q473" s="34">
        <v>0</v>
      </c>
      <c r="R473" s="34">
        <v>0</v>
      </c>
      <c r="S473" s="34">
        <v>0</v>
      </c>
      <c r="T473" s="34">
        <v>0</v>
      </c>
      <c r="U473" s="77">
        <v>0</v>
      </c>
      <c r="V473" s="34">
        <v>0</v>
      </c>
      <c r="W473" s="60">
        <f>COUNTIFS(配置清单!G:G,G473,配置清单!$H:$H,"PM",配置清单!$N:$N,"在岗")</f>
        <v>1</v>
      </c>
      <c r="X473" s="61">
        <f t="shared" si="359"/>
        <v>1</v>
      </c>
      <c r="Y473" s="60">
        <f>COUNTIFS(配置清单!$G:$G,G473,配置清单!$H:$H,"PM",配置清单!$N:$N,"在岗",配置清单!$P:$P,"&lt;&gt;暂不胜任")</f>
        <v>1</v>
      </c>
      <c r="Z473" s="61">
        <f t="shared" si="360"/>
        <v>1</v>
      </c>
      <c r="AA473" s="62">
        <f>COUNTIFS(配置清单!$G:$G,G473,配置清单!$H:$H,"SE",配置清单!$N:$N,"在岗")+COUNTIFS(配置清单!$G:$G,G473,配置清单!$H:$H,"SA",配置清单!$N:$N,"在岗")</f>
        <v>0</v>
      </c>
      <c r="AB473" s="61" t="str">
        <f t="shared" si="361"/>
        <v>NA</v>
      </c>
      <c r="AC473" s="60">
        <f>COUNTIFS(配置清单!$G:$G,G473,配置清单!$H:$H,"SE",配置清单!$N:$N,"在岗",配置清单!$P:$P,"&lt;&gt;暂不胜任")+COUNTIFS(配置清单!$G:$G,G473,配置清单!$H:$H,"SA",配置清单!$N:$N,"在岗",配置清单!$P:$P,"&lt;&gt;暂不胜任")</f>
        <v>0</v>
      </c>
      <c r="AD473" s="61" t="str">
        <f t="shared" si="362"/>
        <v>NA</v>
      </c>
      <c r="AE473" s="60">
        <f>COUNTIFS(配置清单!$G:$G,G473,配置清单!H:H,"MDE",配置清单!N:N,"在岗")</f>
        <v>0</v>
      </c>
      <c r="AF473" s="61" t="str">
        <f t="shared" si="363"/>
        <v>NA</v>
      </c>
      <c r="AG473" s="60">
        <f>COUNTIFS(配置清单!$G:$G,G473,配置清单!$H:$H,"MDE",配置清单!$N:$N,"在岗",配置清单!$P:$P,"&lt;&gt;暂不胜任")</f>
        <v>0</v>
      </c>
      <c r="AH473" s="61" t="str">
        <f t="shared" si="364"/>
        <v>NA</v>
      </c>
      <c r="AI473" s="62">
        <f>COUNTIFS(配置清单!G:G,G473,配置清单!H:H,"TPM",配置清单!N:N,"在岗")+COUNTIFS(配置清单!G:G,G473,配置清单!H:H,"TC",配置清单!N:N,"在岗")</f>
        <v>0</v>
      </c>
      <c r="AJ473" s="61" t="str">
        <f t="shared" si="365"/>
        <v>NA</v>
      </c>
      <c r="AK473" s="60">
        <f>COUNTIFS(配置清单!G:G,G473,配置清单!H:H,"TPM",配置清单!N:N,"在岗",配置清单!P:P,"&lt;&gt;暂不胜任")+COUNTIFS(配置清单!G:G,G473,配置清单!H:H,"TC",配置清单!N:N,"在岗",配置清单!P:P,"&lt;&gt;暂不胜任")</f>
        <v>0</v>
      </c>
      <c r="AL473" s="61" t="str">
        <f t="shared" si="366"/>
        <v>NA</v>
      </c>
      <c r="AM473" s="60">
        <f>COUNTIFS(配置清单!G:G,G473,配置清单!H:H,"TSE",配置清单!N:N,"在岗")</f>
        <v>0</v>
      </c>
      <c r="AN473" s="61" t="str">
        <f t="shared" si="367"/>
        <v>NA</v>
      </c>
      <c r="AO473" s="60">
        <f>COUNTIFS(配置清单!G:G,G473,配置清单!H:H,"TSE",配置清单!N:N,"在岗",配置清单!P:P,"&lt;&gt;暂不胜任")</f>
        <v>0</v>
      </c>
      <c r="AP473" s="61" t="str">
        <f t="shared" si="368"/>
        <v>NA</v>
      </c>
      <c r="AQ473" s="60">
        <f>COUNTIFS(配置清单!$G:$G,G473,配置清单!H:H,"QA",配置清单!N:N,"在岗")</f>
        <v>0</v>
      </c>
      <c r="AR473" s="61" t="str">
        <f t="shared" si="369"/>
        <v>NA</v>
      </c>
      <c r="AS473" s="60">
        <f>COUNTIFS(配置清单!$G:$G,G473,配置清单!$H:$H,"QA",配置清单!$N:$N,"在岗",配置清单!$P:$P,"&lt;&gt;暂不胜任")</f>
        <v>0</v>
      </c>
      <c r="AT473" s="61" t="str">
        <f t="shared" si="370"/>
        <v>NA</v>
      </c>
      <c r="AU473" s="60">
        <f>COUNTIFS(配置清单!G:G,规划及评估!G473,配置清单!H:H,"BA",配置清单!N:N,"在岗")</f>
        <v>0</v>
      </c>
      <c r="AV473" s="61" t="str">
        <f t="shared" si="371"/>
        <v>NA</v>
      </c>
      <c r="AW473" s="60">
        <f>COUNTIFS(配置清单!G:G,G473,配置清单!H:H,"BA",配置清单!N:N,"在岗",配置清单!P:P,"&lt;&gt;暂不胜任")</f>
        <v>0</v>
      </c>
      <c r="AX473" s="61" t="str">
        <f t="shared" si="372"/>
        <v>NA</v>
      </c>
      <c r="AY473" s="60">
        <f>COUNTIFS(配置清单!G:G,规划及评估!G473,配置清单!H:H,"IA",配置清单!N:N,"在岗")</f>
        <v>0</v>
      </c>
      <c r="AZ473" s="61" t="str">
        <f t="shared" si="373"/>
        <v>NA</v>
      </c>
      <c r="BA473" s="60">
        <f>COUNTIFS(配置清单!G:G,G473,配置清单!H:H,"IA",配置清单!N:N,"在岗",配置清单!P:P,"&lt;&gt;暂不胜任")</f>
        <v>0</v>
      </c>
      <c r="BB473" s="61" t="str">
        <f t="shared" si="374"/>
        <v>NA</v>
      </c>
      <c r="BC473" s="60">
        <f>COUNTIFS(配置清单!G:G,规划及评估!G473,配置清单!H:H,"产品经理",配置清单!N:N,"在岗")</f>
        <v>0</v>
      </c>
      <c r="BD473" s="61" t="str">
        <f t="shared" si="375"/>
        <v>NA</v>
      </c>
      <c r="BE473" s="60">
        <f>COUNTIFS(配置清单!G:G,G473,配置清单!H:H,"产品经理",配置清单!N:N,"在岗",配置清单!P:P,"&lt;&gt;暂不胜任")</f>
        <v>0</v>
      </c>
      <c r="BF473" s="61" t="str">
        <f t="shared" si="376"/>
        <v>NA</v>
      </c>
      <c r="BG473" s="63">
        <f t="shared" si="377"/>
        <v>1</v>
      </c>
      <c r="BH473" s="64">
        <f t="shared" si="378"/>
        <v>1</v>
      </c>
      <c r="BI473" s="64">
        <f t="shared" si="379"/>
        <v>1</v>
      </c>
      <c r="BJ473" s="64">
        <f t="shared" si="380"/>
        <v>1</v>
      </c>
      <c r="BK473" s="65">
        <f t="shared" si="381"/>
        <v>1</v>
      </c>
      <c r="BL473" s="66">
        <f t="shared" si="382"/>
        <v>1</v>
      </c>
      <c r="BM473" s="92">
        <f t="shared" si="383"/>
        <v>1</v>
      </c>
      <c r="BN473" s="92">
        <f t="shared" si="384"/>
        <v>1</v>
      </c>
      <c r="BO473" s="92">
        <f t="shared" si="385"/>
        <v>0</v>
      </c>
      <c r="BP473" s="92">
        <f t="shared" si="386"/>
        <v>0</v>
      </c>
      <c r="BQ473" s="92">
        <f t="shared" si="387"/>
        <v>0</v>
      </c>
      <c r="BR473" s="92">
        <f t="shared" si="388"/>
        <v>0</v>
      </c>
      <c r="BS473" s="92">
        <f t="shared" si="389"/>
        <v>0</v>
      </c>
      <c r="BT473" s="92">
        <f t="shared" si="390"/>
        <v>0</v>
      </c>
      <c r="BU473" s="92">
        <f t="shared" si="391"/>
        <v>0</v>
      </c>
      <c r="BV473" s="92">
        <f t="shared" si="392"/>
        <v>0</v>
      </c>
      <c r="BW473" s="92">
        <f t="shared" si="393"/>
        <v>0</v>
      </c>
      <c r="BX473" s="92">
        <f t="shared" si="394"/>
        <v>0</v>
      </c>
      <c r="BY473" s="92">
        <f t="shared" si="395"/>
        <v>0</v>
      </c>
      <c r="BZ473" s="92">
        <f t="shared" si="396"/>
        <v>0</v>
      </c>
      <c r="CA473" s="92">
        <f t="shared" si="397"/>
        <v>0</v>
      </c>
      <c r="CB473" s="92">
        <f t="shared" si="398"/>
        <v>0</v>
      </c>
      <c r="CC473" s="92">
        <f t="shared" si="399"/>
        <v>0</v>
      </c>
      <c r="CD473" s="92">
        <f t="shared" si="400"/>
        <v>0</v>
      </c>
    </row>
    <row r="474" spans="1:82" hidden="1">
      <c r="A474" s="34">
        <v>76</v>
      </c>
      <c r="B474" s="34" t="s">
        <v>5148</v>
      </c>
      <c r="C474" s="34" t="s">
        <v>5939</v>
      </c>
      <c r="D474" s="34" t="s">
        <v>204</v>
      </c>
      <c r="E474" s="34" t="s">
        <v>5942</v>
      </c>
      <c r="F474" s="34" t="s">
        <v>5885</v>
      </c>
      <c r="G474" s="34" t="s">
        <v>5886</v>
      </c>
      <c r="H474" s="34" t="s">
        <v>6</v>
      </c>
      <c r="I474" s="34" t="s">
        <v>6</v>
      </c>
      <c r="J474" s="34" t="s">
        <v>34</v>
      </c>
      <c r="K474" s="34" t="s">
        <v>34</v>
      </c>
      <c r="L474" s="34" t="s">
        <v>5952</v>
      </c>
      <c r="N474" s="34">
        <v>1</v>
      </c>
      <c r="O474" s="34">
        <v>1</v>
      </c>
      <c r="P474" s="34">
        <v>0</v>
      </c>
      <c r="Q474" s="34">
        <v>0</v>
      </c>
      <c r="R474" s="34">
        <v>0</v>
      </c>
      <c r="S474" s="34">
        <v>0</v>
      </c>
      <c r="T474" s="34">
        <v>0</v>
      </c>
      <c r="U474" s="77">
        <v>0</v>
      </c>
      <c r="V474" s="34">
        <v>0</v>
      </c>
      <c r="W474" s="60">
        <f>COUNTIFS(配置清单!G:G,G474,配置清单!$H:$H,"PM",配置清单!$N:$N,"在岗")</f>
        <v>1</v>
      </c>
      <c r="X474" s="61">
        <f t="shared" si="359"/>
        <v>1</v>
      </c>
      <c r="Y474" s="60">
        <f>COUNTIFS(配置清单!$G:$G,G474,配置清单!$H:$H,"PM",配置清单!$N:$N,"在岗",配置清单!$P:$P,"&lt;&gt;暂不胜任")</f>
        <v>1</v>
      </c>
      <c r="Z474" s="61">
        <f t="shared" si="360"/>
        <v>1</v>
      </c>
      <c r="AA474" s="62">
        <f>COUNTIFS(配置清单!$G:$G,G474,配置清单!$H:$H,"SE",配置清单!$N:$N,"在岗")+COUNTIFS(配置清单!$G:$G,G474,配置清单!$H:$H,"SA",配置清单!$N:$N,"在岗")</f>
        <v>1</v>
      </c>
      <c r="AB474" s="61">
        <f t="shared" si="361"/>
        <v>1</v>
      </c>
      <c r="AC474" s="60">
        <f>COUNTIFS(配置清单!$G:$G,G474,配置清单!$H:$H,"SE",配置清单!$N:$N,"在岗",配置清单!$P:$P,"&lt;&gt;暂不胜任")+COUNTIFS(配置清单!$G:$G,G474,配置清单!$H:$H,"SA",配置清单!$N:$N,"在岗",配置清单!$P:$P,"&lt;&gt;暂不胜任")</f>
        <v>1</v>
      </c>
      <c r="AD474" s="61">
        <f t="shared" si="362"/>
        <v>1</v>
      </c>
      <c r="AE474" s="60">
        <f>COUNTIFS(配置清单!$G:$G,G474,配置清单!H:H,"MDE",配置清单!N:N,"在岗")</f>
        <v>0</v>
      </c>
      <c r="AF474" s="61" t="str">
        <f t="shared" si="363"/>
        <v>NA</v>
      </c>
      <c r="AG474" s="60">
        <f>COUNTIFS(配置清单!$G:$G,G474,配置清单!$H:$H,"MDE",配置清单!$N:$N,"在岗",配置清单!$P:$P,"&lt;&gt;暂不胜任")</f>
        <v>0</v>
      </c>
      <c r="AH474" s="61" t="str">
        <f t="shared" si="364"/>
        <v>NA</v>
      </c>
      <c r="AI474" s="62">
        <f>COUNTIFS(配置清单!G:G,G474,配置清单!H:H,"TPM",配置清单!N:N,"在岗")+COUNTIFS(配置清单!G:G,G474,配置清单!H:H,"TC",配置清单!N:N,"在岗")</f>
        <v>0</v>
      </c>
      <c r="AJ474" s="61" t="str">
        <f t="shared" si="365"/>
        <v>NA</v>
      </c>
      <c r="AK474" s="60">
        <f>COUNTIFS(配置清单!G:G,G474,配置清单!H:H,"TPM",配置清单!N:N,"在岗",配置清单!P:P,"&lt;&gt;暂不胜任")+COUNTIFS(配置清单!G:G,G474,配置清单!H:H,"TC",配置清单!N:N,"在岗",配置清单!P:P,"&lt;&gt;暂不胜任")</f>
        <v>0</v>
      </c>
      <c r="AL474" s="61" t="str">
        <f t="shared" si="366"/>
        <v>NA</v>
      </c>
      <c r="AM474" s="60">
        <f>COUNTIFS(配置清单!G:G,G474,配置清单!H:H,"TSE",配置清单!N:N,"在岗")</f>
        <v>0</v>
      </c>
      <c r="AN474" s="61" t="str">
        <f t="shared" si="367"/>
        <v>NA</v>
      </c>
      <c r="AO474" s="60">
        <f>COUNTIFS(配置清单!G:G,G474,配置清单!H:H,"TSE",配置清单!N:N,"在岗",配置清单!P:P,"&lt;&gt;暂不胜任")</f>
        <v>0</v>
      </c>
      <c r="AP474" s="61" t="str">
        <f t="shared" si="368"/>
        <v>NA</v>
      </c>
      <c r="AQ474" s="60">
        <f>COUNTIFS(配置清单!$G:$G,G474,配置清单!H:H,"QA",配置清单!N:N,"在岗")</f>
        <v>0</v>
      </c>
      <c r="AR474" s="61" t="str">
        <f t="shared" si="369"/>
        <v>NA</v>
      </c>
      <c r="AS474" s="60">
        <f>COUNTIFS(配置清单!$G:$G,G474,配置清单!$H:$H,"QA",配置清单!$N:$N,"在岗",配置清单!$P:$P,"&lt;&gt;暂不胜任")</f>
        <v>0</v>
      </c>
      <c r="AT474" s="61" t="str">
        <f t="shared" si="370"/>
        <v>NA</v>
      </c>
      <c r="AU474" s="60">
        <f>COUNTIFS(配置清单!G:G,规划及评估!G474,配置清单!H:H,"BA",配置清单!N:N,"在岗")</f>
        <v>0</v>
      </c>
      <c r="AV474" s="61" t="str">
        <f t="shared" si="371"/>
        <v>NA</v>
      </c>
      <c r="AW474" s="60">
        <f>COUNTIFS(配置清单!G:G,G474,配置清单!H:H,"BA",配置清单!N:N,"在岗",配置清单!P:P,"&lt;&gt;暂不胜任")</f>
        <v>0</v>
      </c>
      <c r="AX474" s="61" t="str">
        <f t="shared" si="372"/>
        <v>NA</v>
      </c>
      <c r="AY474" s="60">
        <f>COUNTIFS(配置清单!G:G,规划及评估!G474,配置清单!H:H,"IA",配置清单!N:N,"在岗")</f>
        <v>0</v>
      </c>
      <c r="AZ474" s="61" t="str">
        <f t="shared" si="373"/>
        <v>NA</v>
      </c>
      <c r="BA474" s="60">
        <f>COUNTIFS(配置清单!G:G,G474,配置清单!H:H,"IA",配置清单!N:N,"在岗",配置清单!P:P,"&lt;&gt;暂不胜任")</f>
        <v>0</v>
      </c>
      <c r="BB474" s="61" t="str">
        <f t="shared" si="374"/>
        <v>NA</v>
      </c>
      <c r="BC474" s="60">
        <f>COUNTIFS(配置清单!G:G,规划及评估!G474,配置清单!H:H,"产品经理",配置清单!N:N,"在岗")</f>
        <v>0</v>
      </c>
      <c r="BD474" s="61" t="str">
        <f t="shared" si="375"/>
        <v>NA</v>
      </c>
      <c r="BE474" s="60">
        <f>COUNTIFS(配置清单!G:G,G474,配置清单!H:H,"产品经理",配置清单!N:N,"在岗",配置清单!P:P,"&lt;&gt;暂不胜任")</f>
        <v>0</v>
      </c>
      <c r="BF474" s="61" t="str">
        <f t="shared" si="376"/>
        <v>NA</v>
      </c>
      <c r="BG474" s="63">
        <f t="shared" si="377"/>
        <v>2</v>
      </c>
      <c r="BH474" s="64">
        <f t="shared" si="378"/>
        <v>2</v>
      </c>
      <c r="BI474" s="64">
        <f t="shared" si="379"/>
        <v>2</v>
      </c>
      <c r="BJ474" s="64">
        <f t="shared" si="380"/>
        <v>2</v>
      </c>
      <c r="BK474" s="65">
        <f t="shared" si="381"/>
        <v>1</v>
      </c>
      <c r="BL474" s="66">
        <f t="shared" si="382"/>
        <v>1</v>
      </c>
      <c r="BM474" s="92">
        <f t="shared" si="383"/>
        <v>1</v>
      </c>
      <c r="BN474" s="92">
        <f t="shared" si="384"/>
        <v>1</v>
      </c>
      <c r="BO474" s="92">
        <f t="shared" si="385"/>
        <v>1</v>
      </c>
      <c r="BP474" s="92">
        <f t="shared" si="386"/>
        <v>1</v>
      </c>
      <c r="BQ474" s="92">
        <f t="shared" si="387"/>
        <v>0</v>
      </c>
      <c r="BR474" s="92">
        <f t="shared" si="388"/>
        <v>0</v>
      </c>
      <c r="BS474" s="92">
        <f t="shared" si="389"/>
        <v>0</v>
      </c>
      <c r="BT474" s="92">
        <f t="shared" si="390"/>
        <v>0</v>
      </c>
      <c r="BU474" s="92">
        <f t="shared" si="391"/>
        <v>0</v>
      </c>
      <c r="BV474" s="92">
        <f t="shared" si="392"/>
        <v>0</v>
      </c>
      <c r="BW474" s="92">
        <f t="shared" si="393"/>
        <v>0</v>
      </c>
      <c r="BX474" s="92">
        <f t="shared" si="394"/>
        <v>0</v>
      </c>
      <c r="BY474" s="92">
        <f t="shared" si="395"/>
        <v>0</v>
      </c>
      <c r="BZ474" s="92">
        <f t="shared" si="396"/>
        <v>0</v>
      </c>
      <c r="CA474" s="92">
        <f t="shared" si="397"/>
        <v>0</v>
      </c>
      <c r="CB474" s="92">
        <f t="shared" si="398"/>
        <v>0</v>
      </c>
      <c r="CC474" s="92">
        <f t="shared" si="399"/>
        <v>0</v>
      </c>
      <c r="CD474" s="92">
        <f t="shared" si="400"/>
        <v>0</v>
      </c>
    </row>
    <row r="475" spans="1:82" hidden="1">
      <c r="A475" s="34">
        <v>77</v>
      </c>
      <c r="B475" s="34" t="s">
        <v>5148</v>
      </c>
      <c r="C475" s="34" t="s">
        <v>5939</v>
      </c>
      <c r="D475" s="34" t="s">
        <v>204</v>
      </c>
      <c r="E475" s="34" t="s">
        <v>5942</v>
      </c>
      <c r="F475" s="34" t="s">
        <v>5891</v>
      </c>
      <c r="G475" s="34" t="s">
        <v>5892</v>
      </c>
      <c r="H475" s="34" t="s">
        <v>6</v>
      </c>
      <c r="I475" s="34" t="s">
        <v>6</v>
      </c>
      <c r="J475" s="34" t="s">
        <v>34</v>
      </c>
      <c r="K475" s="34" t="s">
        <v>34</v>
      </c>
      <c r="L475" s="34" t="s">
        <v>5952</v>
      </c>
      <c r="N475" s="34">
        <v>1</v>
      </c>
      <c r="O475" s="34">
        <v>1</v>
      </c>
      <c r="P475" s="34">
        <v>0</v>
      </c>
      <c r="Q475" s="34">
        <v>0</v>
      </c>
      <c r="R475" s="34">
        <v>0</v>
      </c>
      <c r="S475" s="34">
        <v>0</v>
      </c>
      <c r="T475" s="34">
        <v>0</v>
      </c>
      <c r="U475" s="77">
        <v>0</v>
      </c>
      <c r="V475" s="34">
        <v>0</v>
      </c>
      <c r="W475" s="60">
        <f>COUNTIFS(配置清单!G:G,G475,配置清单!$H:$H,"PM",配置清单!$N:$N,"在岗")</f>
        <v>1</v>
      </c>
      <c r="X475" s="61">
        <f t="shared" si="359"/>
        <v>1</v>
      </c>
      <c r="Y475" s="60">
        <f>COUNTIFS(配置清单!$G:$G,G475,配置清单!$H:$H,"PM",配置清单!$N:$N,"在岗",配置清单!$P:$P,"&lt;&gt;暂不胜任")</f>
        <v>1</v>
      </c>
      <c r="Z475" s="61">
        <f t="shared" si="360"/>
        <v>1</v>
      </c>
      <c r="AA475" s="62">
        <f>COUNTIFS(配置清单!$G:$G,G475,配置清单!$H:$H,"SE",配置清单!$N:$N,"在岗")+COUNTIFS(配置清单!$G:$G,G475,配置清单!$H:$H,"SA",配置清单!$N:$N,"在岗")</f>
        <v>1</v>
      </c>
      <c r="AB475" s="61">
        <f t="shared" si="361"/>
        <v>1</v>
      </c>
      <c r="AC475" s="60">
        <f>COUNTIFS(配置清单!$G:$G,G475,配置清单!$H:$H,"SE",配置清单!$N:$N,"在岗",配置清单!$P:$P,"&lt;&gt;暂不胜任")+COUNTIFS(配置清单!$G:$G,G475,配置清单!$H:$H,"SA",配置清单!$N:$N,"在岗",配置清单!$P:$P,"&lt;&gt;暂不胜任")</f>
        <v>1</v>
      </c>
      <c r="AD475" s="61">
        <f t="shared" si="362"/>
        <v>1</v>
      </c>
      <c r="AE475" s="60">
        <f>COUNTIFS(配置清单!$G:$G,G475,配置清单!H:H,"MDE",配置清单!N:N,"在岗")</f>
        <v>0</v>
      </c>
      <c r="AF475" s="61" t="str">
        <f t="shared" si="363"/>
        <v>NA</v>
      </c>
      <c r="AG475" s="60">
        <f>COUNTIFS(配置清单!$G:$G,G475,配置清单!$H:$H,"MDE",配置清单!$N:$N,"在岗",配置清单!$P:$P,"&lt;&gt;暂不胜任")</f>
        <v>0</v>
      </c>
      <c r="AH475" s="61" t="str">
        <f t="shared" si="364"/>
        <v>NA</v>
      </c>
      <c r="AI475" s="62">
        <f>COUNTIFS(配置清单!G:G,G475,配置清单!H:H,"TPM",配置清单!N:N,"在岗")+COUNTIFS(配置清单!G:G,G475,配置清单!H:H,"TC",配置清单!N:N,"在岗")</f>
        <v>0</v>
      </c>
      <c r="AJ475" s="61" t="str">
        <f t="shared" si="365"/>
        <v>NA</v>
      </c>
      <c r="AK475" s="60">
        <f>COUNTIFS(配置清单!G:G,G475,配置清单!H:H,"TPM",配置清单!N:N,"在岗",配置清单!P:P,"&lt;&gt;暂不胜任")+COUNTIFS(配置清单!G:G,G475,配置清单!H:H,"TC",配置清单!N:N,"在岗",配置清单!P:P,"&lt;&gt;暂不胜任")</f>
        <v>0</v>
      </c>
      <c r="AL475" s="61" t="str">
        <f t="shared" si="366"/>
        <v>NA</v>
      </c>
      <c r="AM475" s="60">
        <f>COUNTIFS(配置清单!G:G,G475,配置清单!H:H,"TSE",配置清单!N:N,"在岗")</f>
        <v>0</v>
      </c>
      <c r="AN475" s="61" t="str">
        <f t="shared" si="367"/>
        <v>NA</v>
      </c>
      <c r="AO475" s="60">
        <f>COUNTIFS(配置清单!G:G,G475,配置清单!H:H,"TSE",配置清单!N:N,"在岗",配置清单!P:P,"&lt;&gt;暂不胜任")</f>
        <v>0</v>
      </c>
      <c r="AP475" s="61" t="str">
        <f t="shared" si="368"/>
        <v>NA</v>
      </c>
      <c r="AQ475" s="60">
        <f>COUNTIFS(配置清单!$G:$G,G475,配置清单!H:H,"QA",配置清单!N:N,"在岗")</f>
        <v>0</v>
      </c>
      <c r="AR475" s="61" t="str">
        <f t="shared" si="369"/>
        <v>NA</v>
      </c>
      <c r="AS475" s="60">
        <f>COUNTIFS(配置清单!$G:$G,G475,配置清单!$H:$H,"QA",配置清单!$N:$N,"在岗",配置清单!$P:$P,"&lt;&gt;暂不胜任")</f>
        <v>0</v>
      </c>
      <c r="AT475" s="61" t="str">
        <f t="shared" si="370"/>
        <v>NA</v>
      </c>
      <c r="AU475" s="60">
        <f>COUNTIFS(配置清单!G:G,规划及评估!G475,配置清单!H:H,"BA",配置清单!N:N,"在岗")</f>
        <v>0</v>
      </c>
      <c r="AV475" s="61" t="str">
        <f t="shared" si="371"/>
        <v>NA</v>
      </c>
      <c r="AW475" s="60">
        <f>COUNTIFS(配置清单!G:G,G475,配置清单!H:H,"BA",配置清单!N:N,"在岗",配置清单!P:P,"&lt;&gt;暂不胜任")</f>
        <v>0</v>
      </c>
      <c r="AX475" s="61" t="str">
        <f t="shared" si="372"/>
        <v>NA</v>
      </c>
      <c r="AY475" s="60">
        <f>COUNTIFS(配置清单!G:G,规划及评估!G475,配置清单!H:H,"IA",配置清单!N:N,"在岗")</f>
        <v>0</v>
      </c>
      <c r="AZ475" s="61" t="str">
        <f t="shared" si="373"/>
        <v>NA</v>
      </c>
      <c r="BA475" s="60">
        <f>COUNTIFS(配置清单!G:G,G475,配置清单!H:H,"IA",配置清单!N:N,"在岗",配置清单!P:P,"&lt;&gt;暂不胜任")</f>
        <v>0</v>
      </c>
      <c r="BB475" s="61" t="str">
        <f t="shared" si="374"/>
        <v>NA</v>
      </c>
      <c r="BC475" s="60">
        <f>COUNTIFS(配置清单!G:G,规划及评估!G475,配置清单!H:H,"产品经理",配置清单!N:N,"在岗")</f>
        <v>0</v>
      </c>
      <c r="BD475" s="61" t="str">
        <f t="shared" si="375"/>
        <v>NA</v>
      </c>
      <c r="BE475" s="60">
        <f>COUNTIFS(配置清单!G:G,G475,配置清单!H:H,"产品经理",配置清单!N:N,"在岗",配置清单!P:P,"&lt;&gt;暂不胜任")</f>
        <v>0</v>
      </c>
      <c r="BF475" s="61" t="str">
        <f t="shared" si="376"/>
        <v>NA</v>
      </c>
      <c r="BG475" s="63">
        <f t="shared" si="377"/>
        <v>2</v>
      </c>
      <c r="BH475" s="64">
        <f t="shared" si="378"/>
        <v>2</v>
      </c>
      <c r="BI475" s="64">
        <f t="shared" si="379"/>
        <v>2</v>
      </c>
      <c r="BJ475" s="64">
        <f t="shared" si="380"/>
        <v>2</v>
      </c>
      <c r="BK475" s="65">
        <f t="shared" si="381"/>
        <v>1</v>
      </c>
      <c r="BL475" s="66">
        <f t="shared" si="382"/>
        <v>1</v>
      </c>
      <c r="BM475" s="92">
        <f t="shared" si="383"/>
        <v>1</v>
      </c>
      <c r="BN475" s="92">
        <f t="shared" si="384"/>
        <v>1</v>
      </c>
      <c r="BO475" s="92">
        <f t="shared" si="385"/>
        <v>1</v>
      </c>
      <c r="BP475" s="92">
        <f t="shared" si="386"/>
        <v>1</v>
      </c>
      <c r="BQ475" s="92">
        <f t="shared" si="387"/>
        <v>0</v>
      </c>
      <c r="BR475" s="92">
        <f t="shared" si="388"/>
        <v>0</v>
      </c>
      <c r="BS475" s="92">
        <f t="shared" si="389"/>
        <v>0</v>
      </c>
      <c r="BT475" s="92">
        <f t="shared" si="390"/>
        <v>0</v>
      </c>
      <c r="BU475" s="92">
        <f t="shared" si="391"/>
        <v>0</v>
      </c>
      <c r="BV475" s="92">
        <f t="shared" si="392"/>
        <v>0</v>
      </c>
      <c r="BW475" s="92">
        <f t="shared" si="393"/>
        <v>0</v>
      </c>
      <c r="BX475" s="92">
        <f t="shared" si="394"/>
        <v>0</v>
      </c>
      <c r="BY475" s="92">
        <f t="shared" si="395"/>
        <v>0</v>
      </c>
      <c r="BZ475" s="92">
        <f t="shared" si="396"/>
        <v>0</v>
      </c>
      <c r="CA475" s="92">
        <f t="shared" si="397"/>
        <v>0</v>
      </c>
      <c r="CB475" s="92">
        <f t="shared" si="398"/>
        <v>0</v>
      </c>
      <c r="CC475" s="92">
        <f t="shared" si="399"/>
        <v>0</v>
      </c>
      <c r="CD475" s="92">
        <f t="shared" si="400"/>
        <v>0</v>
      </c>
    </row>
    <row r="476" spans="1:82" hidden="1">
      <c r="A476" s="34">
        <v>78</v>
      </c>
      <c r="B476" s="34" t="s">
        <v>5148</v>
      </c>
      <c r="C476" s="34" t="s">
        <v>5939</v>
      </c>
      <c r="D476" s="34" t="s">
        <v>204</v>
      </c>
      <c r="E476" s="34" t="s">
        <v>5942</v>
      </c>
      <c r="F476" s="34" t="s">
        <v>5896</v>
      </c>
      <c r="G476" s="34" t="s">
        <v>5897</v>
      </c>
      <c r="H476" s="34" t="s">
        <v>6</v>
      </c>
      <c r="I476" s="34" t="s">
        <v>6</v>
      </c>
      <c r="J476" s="34" t="s">
        <v>34</v>
      </c>
      <c r="K476" s="34" t="s">
        <v>34</v>
      </c>
      <c r="L476" s="34" t="s">
        <v>5943</v>
      </c>
      <c r="N476" s="34">
        <v>1</v>
      </c>
      <c r="O476" s="34">
        <v>0</v>
      </c>
      <c r="P476" s="34">
        <v>0</v>
      </c>
      <c r="Q476" s="34">
        <v>0</v>
      </c>
      <c r="R476" s="34">
        <v>1</v>
      </c>
      <c r="S476" s="34">
        <v>0</v>
      </c>
      <c r="T476" s="34">
        <v>0</v>
      </c>
      <c r="U476" s="77">
        <v>0</v>
      </c>
      <c r="V476" s="34">
        <v>0</v>
      </c>
      <c r="W476" s="60">
        <f>COUNTIFS(配置清单!G:G,G476,配置清单!$H:$H,"PM",配置清单!$N:$N,"在岗")</f>
        <v>1</v>
      </c>
      <c r="X476" s="61">
        <f t="shared" si="359"/>
        <v>1</v>
      </c>
      <c r="Y476" s="60">
        <f>COUNTIFS(配置清单!$G:$G,G476,配置清单!$H:$H,"PM",配置清单!$N:$N,"在岗",配置清单!$P:$P,"&lt;&gt;暂不胜任")</f>
        <v>1</v>
      </c>
      <c r="Z476" s="61">
        <f t="shared" si="360"/>
        <v>1</v>
      </c>
      <c r="AA476" s="62">
        <f>COUNTIFS(配置清单!$G:$G,G476,配置清单!$H:$H,"SE",配置清单!$N:$N,"在岗")+COUNTIFS(配置清单!$G:$G,G476,配置清单!$H:$H,"SA",配置清单!$N:$N,"在岗")</f>
        <v>0</v>
      </c>
      <c r="AB476" s="61" t="str">
        <f t="shared" si="361"/>
        <v>NA</v>
      </c>
      <c r="AC476" s="60">
        <f>COUNTIFS(配置清单!$G:$G,G476,配置清单!$H:$H,"SE",配置清单!$N:$N,"在岗",配置清单!$P:$P,"&lt;&gt;暂不胜任")+COUNTIFS(配置清单!$G:$G,G476,配置清单!$H:$H,"SA",配置清单!$N:$N,"在岗",配置清单!$P:$P,"&lt;&gt;暂不胜任")</f>
        <v>0</v>
      </c>
      <c r="AD476" s="61" t="str">
        <f t="shared" si="362"/>
        <v>NA</v>
      </c>
      <c r="AE476" s="60">
        <f>COUNTIFS(配置清单!$G:$G,G476,配置清单!H:H,"MDE",配置清单!N:N,"在岗")</f>
        <v>0</v>
      </c>
      <c r="AF476" s="61" t="str">
        <f t="shared" si="363"/>
        <v>NA</v>
      </c>
      <c r="AG476" s="60">
        <f>COUNTIFS(配置清单!$G:$G,G476,配置清单!$H:$H,"MDE",配置清单!$N:$N,"在岗",配置清单!$P:$P,"&lt;&gt;暂不胜任")</f>
        <v>0</v>
      </c>
      <c r="AH476" s="61" t="str">
        <f t="shared" si="364"/>
        <v>NA</v>
      </c>
      <c r="AI476" s="62">
        <f>COUNTIFS(配置清单!G:G,G476,配置清单!H:H,"TPM",配置清单!N:N,"在岗")+COUNTIFS(配置清单!G:G,G476,配置清单!H:H,"TC",配置清单!N:N,"在岗")</f>
        <v>0</v>
      </c>
      <c r="AJ476" s="61" t="str">
        <f t="shared" si="365"/>
        <v>NA</v>
      </c>
      <c r="AK476" s="60">
        <f>COUNTIFS(配置清单!G:G,G476,配置清单!H:H,"TPM",配置清单!N:N,"在岗",配置清单!P:P,"&lt;&gt;暂不胜任")+COUNTIFS(配置清单!G:G,G476,配置清单!H:H,"TC",配置清单!N:N,"在岗",配置清单!P:P,"&lt;&gt;暂不胜任")</f>
        <v>0</v>
      </c>
      <c r="AL476" s="61" t="str">
        <f t="shared" si="366"/>
        <v>NA</v>
      </c>
      <c r="AM476" s="60">
        <f>COUNTIFS(配置清单!G:G,G476,配置清单!H:H,"TSE",配置清单!N:N,"在岗")</f>
        <v>1</v>
      </c>
      <c r="AN476" s="61">
        <f t="shared" si="367"/>
        <v>1</v>
      </c>
      <c r="AO476" s="60">
        <f>COUNTIFS(配置清单!G:G,G476,配置清单!H:H,"TSE",配置清单!N:N,"在岗",配置清单!P:P,"&lt;&gt;暂不胜任")</f>
        <v>1</v>
      </c>
      <c r="AP476" s="61">
        <f t="shared" si="368"/>
        <v>1</v>
      </c>
      <c r="AQ476" s="60">
        <f>COUNTIFS(配置清单!$G:$G,G476,配置清单!H:H,"QA",配置清单!N:N,"在岗")</f>
        <v>0</v>
      </c>
      <c r="AR476" s="61" t="str">
        <f t="shared" si="369"/>
        <v>NA</v>
      </c>
      <c r="AS476" s="60">
        <f>COUNTIFS(配置清单!$G:$G,G476,配置清单!$H:$H,"QA",配置清单!$N:$N,"在岗",配置清单!$P:$P,"&lt;&gt;暂不胜任")</f>
        <v>0</v>
      </c>
      <c r="AT476" s="61" t="str">
        <f t="shared" si="370"/>
        <v>NA</v>
      </c>
      <c r="AU476" s="60">
        <f>COUNTIFS(配置清单!G:G,规划及评估!G476,配置清单!H:H,"BA",配置清单!N:N,"在岗")</f>
        <v>0</v>
      </c>
      <c r="AV476" s="61" t="str">
        <f t="shared" si="371"/>
        <v>NA</v>
      </c>
      <c r="AW476" s="60">
        <f>COUNTIFS(配置清单!G:G,G476,配置清单!H:H,"BA",配置清单!N:N,"在岗",配置清单!P:P,"&lt;&gt;暂不胜任")</f>
        <v>0</v>
      </c>
      <c r="AX476" s="61" t="str">
        <f t="shared" si="372"/>
        <v>NA</v>
      </c>
      <c r="AY476" s="60">
        <f>COUNTIFS(配置清单!G:G,规划及评估!G476,配置清单!H:H,"IA",配置清单!N:N,"在岗")</f>
        <v>0</v>
      </c>
      <c r="AZ476" s="61" t="str">
        <f t="shared" si="373"/>
        <v>NA</v>
      </c>
      <c r="BA476" s="60">
        <f>COUNTIFS(配置清单!G:G,G476,配置清单!H:H,"IA",配置清单!N:N,"在岗",配置清单!P:P,"&lt;&gt;暂不胜任")</f>
        <v>0</v>
      </c>
      <c r="BB476" s="61" t="str">
        <f t="shared" si="374"/>
        <v>NA</v>
      </c>
      <c r="BC476" s="60">
        <f>COUNTIFS(配置清单!G:G,规划及评估!G476,配置清单!H:H,"产品经理",配置清单!N:N,"在岗")</f>
        <v>0</v>
      </c>
      <c r="BD476" s="61" t="str">
        <f t="shared" si="375"/>
        <v>NA</v>
      </c>
      <c r="BE476" s="60">
        <f>COUNTIFS(配置清单!G:G,G476,配置清单!H:H,"产品经理",配置清单!N:N,"在岗",配置清单!P:P,"&lt;&gt;暂不胜任")</f>
        <v>0</v>
      </c>
      <c r="BF476" s="61" t="str">
        <f t="shared" si="376"/>
        <v>NA</v>
      </c>
      <c r="BG476" s="63">
        <f t="shared" si="377"/>
        <v>2</v>
      </c>
      <c r="BH476" s="64">
        <f t="shared" si="378"/>
        <v>2</v>
      </c>
      <c r="BI476" s="64">
        <f t="shared" si="379"/>
        <v>2</v>
      </c>
      <c r="BJ476" s="64">
        <f t="shared" si="380"/>
        <v>2</v>
      </c>
      <c r="BK476" s="65">
        <f t="shared" si="381"/>
        <v>1</v>
      </c>
      <c r="BL476" s="66">
        <f t="shared" si="382"/>
        <v>1</v>
      </c>
      <c r="BM476" s="92">
        <f t="shared" si="383"/>
        <v>1</v>
      </c>
      <c r="BN476" s="92">
        <f t="shared" si="384"/>
        <v>1</v>
      </c>
      <c r="BO476" s="92">
        <f t="shared" si="385"/>
        <v>0</v>
      </c>
      <c r="BP476" s="92">
        <f t="shared" si="386"/>
        <v>0</v>
      </c>
      <c r="BQ476" s="92">
        <f t="shared" si="387"/>
        <v>0</v>
      </c>
      <c r="BR476" s="92">
        <f t="shared" si="388"/>
        <v>0</v>
      </c>
      <c r="BS476" s="92">
        <f t="shared" si="389"/>
        <v>0</v>
      </c>
      <c r="BT476" s="92">
        <f t="shared" si="390"/>
        <v>0</v>
      </c>
      <c r="BU476" s="92">
        <f t="shared" si="391"/>
        <v>1</v>
      </c>
      <c r="BV476" s="92">
        <f t="shared" si="392"/>
        <v>1</v>
      </c>
      <c r="BW476" s="92">
        <f t="shared" si="393"/>
        <v>0</v>
      </c>
      <c r="BX476" s="92">
        <f t="shared" si="394"/>
        <v>0</v>
      </c>
      <c r="BY476" s="92">
        <f t="shared" si="395"/>
        <v>0</v>
      </c>
      <c r="BZ476" s="92">
        <f t="shared" si="396"/>
        <v>0</v>
      </c>
      <c r="CA476" s="92">
        <f t="shared" si="397"/>
        <v>0</v>
      </c>
      <c r="CB476" s="92">
        <f t="shared" si="398"/>
        <v>0</v>
      </c>
      <c r="CC476" s="92">
        <f t="shared" si="399"/>
        <v>0</v>
      </c>
      <c r="CD476" s="92">
        <f t="shared" si="400"/>
        <v>0</v>
      </c>
    </row>
    <row r="477" spans="1:82" hidden="1">
      <c r="A477" s="34">
        <v>79</v>
      </c>
      <c r="B477" s="34" t="s">
        <v>5148</v>
      </c>
      <c r="C477" s="34" t="s">
        <v>5150</v>
      </c>
      <c r="D477" s="34" t="s">
        <v>217</v>
      </c>
      <c r="E477" s="34" t="s">
        <v>216</v>
      </c>
      <c r="F477" s="34" t="s">
        <v>5724</v>
      </c>
      <c r="G477" s="34" t="s">
        <v>5730</v>
      </c>
      <c r="H477" s="34" t="s">
        <v>4</v>
      </c>
      <c r="I477" s="34" t="s">
        <v>4</v>
      </c>
      <c r="J477" s="34" t="s">
        <v>34</v>
      </c>
      <c r="K477" s="34" t="s">
        <v>34</v>
      </c>
      <c r="L477" s="34" t="s">
        <v>2394</v>
      </c>
      <c r="N477" s="34">
        <v>1</v>
      </c>
      <c r="O477" s="34">
        <v>0</v>
      </c>
      <c r="P477" s="34">
        <v>1</v>
      </c>
      <c r="Q477" s="34">
        <v>0</v>
      </c>
      <c r="R477" s="34">
        <v>0</v>
      </c>
      <c r="S477" s="34">
        <v>1</v>
      </c>
      <c r="T477" s="34">
        <v>0</v>
      </c>
      <c r="U477" s="77">
        <v>0</v>
      </c>
      <c r="V477" s="34">
        <v>0</v>
      </c>
      <c r="W477" s="60">
        <f>COUNTIFS(配置清单!G:G,G477,配置清单!$H:$H,"PM",配置清单!$N:$N,"在岗")</f>
        <v>1</v>
      </c>
      <c r="X477" s="61">
        <f t="shared" si="359"/>
        <v>1</v>
      </c>
      <c r="Y477" s="60">
        <f>COUNTIFS(配置清单!$G:$G,G477,配置清单!$H:$H,"PM",配置清单!$N:$N,"在岗",配置清单!$P:$P,"&lt;&gt;暂不胜任")</f>
        <v>1</v>
      </c>
      <c r="Z477" s="61">
        <f t="shared" si="360"/>
        <v>1</v>
      </c>
      <c r="AA477" s="62">
        <f>COUNTIFS(配置清单!$G:$G,G477,配置清单!$H:$H,"SE",配置清单!$N:$N,"在岗")+COUNTIFS(配置清单!$G:$G,G477,配置清单!$H:$H,"SA",配置清单!$N:$N,"在岗")</f>
        <v>0</v>
      </c>
      <c r="AB477" s="61" t="str">
        <f t="shared" si="361"/>
        <v>NA</v>
      </c>
      <c r="AC477" s="60">
        <f>COUNTIFS(配置清单!$G:$G,G477,配置清单!$H:$H,"SE",配置清单!$N:$N,"在岗",配置清单!$P:$P,"&lt;&gt;暂不胜任")+COUNTIFS(配置清单!$G:$G,G477,配置清单!$H:$H,"SA",配置清单!$N:$N,"在岗",配置清单!$P:$P,"&lt;&gt;暂不胜任")</f>
        <v>0</v>
      </c>
      <c r="AD477" s="61" t="str">
        <f t="shared" si="362"/>
        <v>NA</v>
      </c>
      <c r="AE477" s="60">
        <f>COUNTIFS(配置清单!$G:$G,G477,配置清单!H:H,"MDE",配置清单!N:N,"在岗")</f>
        <v>1</v>
      </c>
      <c r="AF477" s="61">
        <f t="shared" si="363"/>
        <v>1</v>
      </c>
      <c r="AG477" s="60">
        <f>COUNTIFS(配置清单!$G:$G,G477,配置清单!$H:$H,"MDE",配置清单!$N:$N,"在岗",配置清单!$P:$P,"&lt;&gt;暂不胜任")</f>
        <v>0</v>
      </c>
      <c r="AH477" s="61">
        <f t="shared" si="364"/>
        <v>0</v>
      </c>
      <c r="AI477" s="62">
        <f>COUNTIFS(配置清单!G:G,G477,配置清单!H:H,"TPM",配置清单!N:N,"在岗")+COUNTIFS(配置清单!G:G,G477,配置清单!H:H,"TC",配置清单!N:N,"在岗")</f>
        <v>0</v>
      </c>
      <c r="AJ477" s="61" t="str">
        <f t="shared" si="365"/>
        <v>NA</v>
      </c>
      <c r="AK477" s="60">
        <f>COUNTIFS(配置清单!G:G,G477,配置清单!H:H,"TPM",配置清单!N:N,"在岗",配置清单!P:P,"&lt;&gt;暂不胜任")+COUNTIFS(配置清单!G:G,G477,配置清单!H:H,"TC",配置清单!N:N,"在岗",配置清单!P:P,"&lt;&gt;暂不胜任")</f>
        <v>0</v>
      </c>
      <c r="AL477" s="61" t="str">
        <f t="shared" si="366"/>
        <v>NA</v>
      </c>
      <c r="AM477" s="60">
        <f>COUNTIFS(配置清单!G:G,G477,配置清单!H:H,"TSE",配置清单!N:N,"在岗")</f>
        <v>0</v>
      </c>
      <c r="AN477" s="61" t="str">
        <f t="shared" si="367"/>
        <v>NA</v>
      </c>
      <c r="AO477" s="60">
        <f>COUNTIFS(配置清单!G:G,G477,配置清单!H:H,"TSE",配置清单!N:N,"在岗",配置清单!P:P,"&lt;&gt;暂不胜任")</f>
        <v>0</v>
      </c>
      <c r="AP477" s="61" t="str">
        <f t="shared" si="368"/>
        <v>NA</v>
      </c>
      <c r="AQ477" s="60">
        <f>COUNTIFS(配置清单!$G:$G,G477,配置清单!H:H,"QA",配置清单!N:N,"在岗")</f>
        <v>1</v>
      </c>
      <c r="AR477" s="61">
        <f t="shared" si="369"/>
        <v>1</v>
      </c>
      <c r="AS477" s="60">
        <f>COUNTIFS(配置清单!$G:$G,G477,配置清单!$H:$H,"QA",配置清单!$N:$N,"在岗",配置清单!$P:$P,"&lt;&gt;暂不胜任")</f>
        <v>1</v>
      </c>
      <c r="AT477" s="61">
        <f t="shared" si="370"/>
        <v>1</v>
      </c>
      <c r="AU477" s="60">
        <f>COUNTIFS(配置清单!G:G,规划及评估!G477,配置清单!H:H,"BA",配置清单!N:N,"在岗")</f>
        <v>0</v>
      </c>
      <c r="AV477" s="61" t="str">
        <f t="shared" si="371"/>
        <v>NA</v>
      </c>
      <c r="AW477" s="60">
        <f>COUNTIFS(配置清单!G:G,G477,配置清单!H:H,"BA",配置清单!N:N,"在岗",配置清单!P:P,"&lt;&gt;暂不胜任")</f>
        <v>0</v>
      </c>
      <c r="AX477" s="61" t="str">
        <f t="shared" si="372"/>
        <v>NA</v>
      </c>
      <c r="AY477" s="60">
        <f>COUNTIFS(配置清单!G:G,规划及评估!G477,配置清单!H:H,"IA",配置清单!N:N,"在岗")</f>
        <v>0</v>
      </c>
      <c r="AZ477" s="61" t="str">
        <f t="shared" si="373"/>
        <v>NA</v>
      </c>
      <c r="BA477" s="60">
        <f>COUNTIFS(配置清单!G:G,G477,配置清单!H:H,"IA",配置清单!N:N,"在岗",配置清单!P:P,"&lt;&gt;暂不胜任")</f>
        <v>0</v>
      </c>
      <c r="BB477" s="61" t="str">
        <f t="shared" si="374"/>
        <v>NA</v>
      </c>
      <c r="BC477" s="60">
        <f>COUNTIFS(配置清单!G:G,规划及评估!G477,配置清单!H:H,"产品经理",配置清单!N:N,"在岗")</f>
        <v>0</v>
      </c>
      <c r="BD477" s="61" t="str">
        <f t="shared" si="375"/>
        <v>NA</v>
      </c>
      <c r="BE477" s="60">
        <f>COUNTIFS(配置清单!G:G,G477,配置清单!H:H,"产品经理",配置清单!N:N,"在岗",配置清单!P:P,"&lt;&gt;暂不胜任")</f>
        <v>0</v>
      </c>
      <c r="BF477" s="61" t="str">
        <f t="shared" si="376"/>
        <v>NA</v>
      </c>
      <c r="BG477" s="63">
        <f t="shared" si="377"/>
        <v>3</v>
      </c>
      <c r="BH477" s="64">
        <f t="shared" si="378"/>
        <v>3</v>
      </c>
      <c r="BI477" s="64">
        <f t="shared" si="379"/>
        <v>3</v>
      </c>
      <c r="BJ477" s="64">
        <f t="shared" si="380"/>
        <v>2</v>
      </c>
      <c r="BK477" s="65">
        <f t="shared" si="381"/>
        <v>1</v>
      </c>
      <c r="BL477" s="66">
        <f t="shared" si="382"/>
        <v>0.66666666666666663</v>
      </c>
      <c r="BM477" s="92">
        <f t="shared" si="383"/>
        <v>1</v>
      </c>
      <c r="BN477" s="92">
        <f t="shared" si="384"/>
        <v>1</v>
      </c>
      <c r="BO477" s="92">
        <f t="shared" si="385"/>
        <v>0</v>
      </c>
      <c r="BP477" s="92">
        <f t="shared" si="386"/>
        <v>0</v>
      </c>
      <c r="BQ477" s="92">
        <f t="shared" si="387"/>
        <v>1</v>
      </c>
      <c r="BR477" s="92">
        <f t="shared" si="388"/>
        <v>0</v>
      </c>
      <c r="BS477" s="92">
        <f t="shared" si="389"/>
        <v>0</v>
      </c>
      <c r="BT477" s="92">
        <f t="shared" si="390"/>
        <v>0</v>
      </c>
      <c r="BU477" s="92">
        <f t="shared" si="391"/>
        <v>0</v>
      </c>
      <c r="BV477" s="92">
        <f t="shared" si="392"/>
        <v>0</v>
      </c>
      <c r="BW477" s="92">
        <f t="shared" si="393"/>
        <v>1</v>
      </c>
      <c r="BX477" s="92">
        <f t="shared" si="394"/>
        <v>1</v>
      </c>
      <c r="BY477" s="92">
        <f t="shared" si="395"/>
        <v>0</v>
      </c>
      <c r="BZ477" s="92">
        <f t="shared" si="396"/>
        <v>0</v>
      </c>
      <c r="CA477" s="92">
        <f t="shared" si="397"/>
        <v>0</v>
      </c>
      <c r="CB477" s="92">
        <f t="shared" si="398"/>
        <v>0</v>
      </c>
      <c r="CC477" s="92">
        <f t="shared" si="399"/>
        <v>0</v>
      </c>
      <c r="CD477" s="92">
        <f t="shared" si="400"/>
        <v>0</v>
      </c>
    </row>
    <row r="478" spans="1:82" hidden="1">
      <c r="A478" s="34">
        <v>80</v>
      </c>
      <c r="B478" s="34" t="s">
        <v>5148</v>
      </c>
      <c r="C478" s="34" t="s">
        <v>5150</v>
      </c>
      <c r="D478" s="34" t="s">
        <v>204</v>
      </c>
      <c r="E478" s="34" t="s">
        <v>5149</v>
      </c>
      <c r="F478" s="34" t="s">
        <v>5422</v>
      </c>
      <c r="G478" s="34" t="s">
        <v>5423</v>
      </c>
      <c r="H478" s="34" t="s">
        <v>4</v>
      </c>
      <c r="I478" s="34" t="s">
        <v>4</v>
      </c>
      <c r="J478" s="34" t="s">
        <v>195</v>
      </c>
      <c r="K478" s="34" t="s">
        <v>195</v>
      </c>
      <c r="L478" s="34" t="s">
        <v>5953</v>
      </c>
      <c r="M478" s="34" t="s">
        <v>5954</v>
      </c>
      <c r="N478" s="34">
        <v>1</v>
      </c>
      <c r="O478" s="34">
        <v>1</v>
      </c>
      <c r="P478" s="34">
        <v>0</v>
      </c>
      <c r="Q478" s="34">
        <v>0</v>
      </c>
      <c r="R478" s="34">
        <v>1</v>
      </c>
      <c r="S478" s="34">
        <v>1</v>
      </c>
      <c r="T478" s="34">
        <v>0</v>
      </c>
      <c r="U478" s="77">
        <v>0</v>
      </c>
      <c r="V478" s="34">
        <v>0</v>
      </c>
      <c r="W478" s="60">
        <f>COUNTIFS(配置清单!G:G,G478,配置清单!$H:$H,"PM",配置清单!$N:$N,"在岗")</f>
        <v>1</v>
      </c>
      <c r="X478" s="61">
        <f t="shared" si="359"/>
        <v>1</v>
      </c>
      <c r="Y478" s="60">
        <f>COUNTIFS(配置清单!$G:$G,G478,配置清单!$H:$H,"PM",配置清单!$N:$N,"在岗",配置清单!$P:$P,"&lt;&gt;暂不胜任")</f>
        <v>1</v>
      </c>
      <c r="Z478" s="61">
        <f t="shared" si="360"/>
        <v>1</v>
      </c>
      <c r="AA478" s="62">
        <f>COUNTIFS(配置清单!$G:$G,G478,配置清单!$H:$H,"SE",配置清单!$N:$N,"在岗")+COUNTIFS(配置清单!$G:$G,G478,配置清单!$H:$H,"SA",配置清单!$N:$N,"在岗")</f>
        <v>1</v>
      </c>
      <c r="AB478" s="61">
        <f t="shared" si="361"/>
        <v>1</v>
      </c>
      <c r="AC478" s="60">
        <f>COUNTIFS(配置清单!$G:$G,G478,配置清单!$H:$H,"SE",配置清单!$N:$N,"在岗",配置清单!$P:$P,"&lt;&gt;暂不胜任")+COUNTIFS(配置清单!$G:$G,G478,配置清单!$H:$H,"SA",配置清单!$N:$N,"在岗",配置清单!$P:$P,"&lt;&gt;暂不胜任")</f>
        <v>1</v>
      </c>
      <c r="AD478" s="61">
        <f t="shared" si="362"/>
        <v>1</v>
      </c>
      <c r="AE478" s="60">
        <f>COUNTIFS(配置清单!$G:$G,G478,配置清单!H:H,"MDE",配置清单!N:N,"在岗")</f>
        <v>0</v>
      </c>
      <c r="AF478" s="61" t="str">
        <f t="shared" si="363"/>
        <v>NA</v>
      </c>
      <c r="AG478" s="60">
        <f>COUNTIFS(配置清单!$G:$G,G478,配置清单!$H:$H,"MDE",配置清单!$N:$N,"在岗",配置清单!$P:$P,"&lt;&gt;暂不胜任")</f>
        <v>0</v>
      </c>
      <c r="AH478" s="61" t="str">
        <f t="shared" si="364"/>
        <v>NA</v>
      </c>
      <c r="AI478" s="62">
        <f>COUNTIFS(配置清单!G:G,G478,配置清单!H:H,"TPM",配置清单!N:N,"在岗")+COUNTIFS(配置清单!G:G,G478,配置清单!H:H,"TC",配置清单!N:N,"在岗")</f>
        <v>0</v>
      </c>
      <c r="AJ478" s="61" t="str">
        <f t="shared" si="365"/>
        <v>NA</v>
      </c>
      <c r="AK478" s="60">
        <f>COUNTIFS(配置清单!G:G,G478,配置清单!H:H,"TPM",配置清单!N:N,"在岗",配置清单!P:P,"&lt;&gt;暂不胜任")+COUNTIFS(配置清单!G:G,G478,配置清单!H:H,"TC",配置清单!N:N,"在岗",配置清单!P:P,"&lt;&gt;暂不胜任")</f>
        <v>0</v>
      </c>
      <c r="AL478" s="61" t="str">
        <f t="shared" si="366"/>
        <v>NA</v>
      </c>
      <c r="AM478" s="60">
        <f>COUNTIFS(配置清单!G:G,G478,配置清单!H:H,"TSE",配置清单!N:N,"在岗")</f>
        <v>1</v>
      </c>
      <c r="AN478" s="61">
        <f t="shared" si="367"/>
        <v>1</v>
      </c>
      <c r="AO478" s="60">
        <f>COUNTIFS(配置清单!G:G,G478,配置清单!H:H,"TSE",配置清单!N:N,"在岗",配置清单!P:P,"&lt;&gt;暂不胜任")</f>
        <v>1</v>
      </c>
      <c r="AP478" s="61">
        <f t="shared" si="368"/>
        <v>1</v>
      </c>
      <c r="AQ478" s="60">
        <f>COUNTIFS(配置清单!$G:$G,G478,配置清单!H:H,"QA",配置清单!N:N,"在岗")</f>
        <v>1</v>
      </c>
      <c r="AR478" s="61">
        <f t="shared" si="369"/>
        <v>1</v>
      </c>
      <c r="AS478" s="60">
        <f>COUNTIFS(配置清单!$G:$G,G478,配置清单!$H:$H,"QA",配置清单!$N:$N,"在岗",配置清单!$P:$P,"&lt;&gt;暂不胜任")</f>
        <v>0</v>
      </c>
      <c r="AT478" s="61">
        <f t="shared" si="370"/>
        <v>0</v>
      </c>
      <c r="AU478" s="60">
        <f>COUNTIFS(配置清单!G:G,规划及评估!G478,配置清单!H:H,"BA",配置清单!N:N,"在岗")</f>
        <v>0</v>
      </c>
      <c r="AV478" s="61" t="str">
        <f t="shared" si="371"/>
        <v>NA</v>
      </c>
      <c r="AW478" s="60">
        <f>COUNTIFS(配置清单!G:G,G478,配置清单!H:H,"BA",配置清单!N:N,"在岗",配置清单!P:P,"&lt;&gt;暂不胜任")</f>
        <v>0</v>
      </c>
      <c r="AX478" s="61" t="str">
        <f t="shared" si="372"/>
        <v>NA</v>
      </c>
      <c r="AY478" s="60">
        <f>COUNTIFS(配置清单!G:G,规划及评估!G478,配置清单!H:H,"IA",配置清单!N:N,"在岗")</f>
        <v>0</v>
      </c>
      <c r="AZ478" s="61" t="str">
        <f t="shared" si="373"/>
        <v>NA</v>
      </c>
      <c r="BA478" s="60">
        <f>COUNTIFS(配置清单!G:G,G478,配置清单!H:H,"IA",配置清单!N:N,"在岗",配置清单!P:P,"&lt;&gt;暂不胜任")</f>
        <v>0</v>
      </c>
      <c r="BB478" s="61" t="str">
        <f t="shared" si="374"/>
        <v>NA</v>
      </c>
      <c r="BC478" s="60">
        <f>COUNTIFS(配置清单!G:G,规划及评估!G478,配置清单!H:H,"产品经理",配置清单!N:N,"在岗")</f>
        <v>0</v>
      </c>
      <c r="BD478" s="61" t="str">
        <f t="shared" si="375"/>
        <v>NA</v>
      </c>
      <c r="BE478" s="60">
        <f>COUNTIFS(配置清单!G:G,G478,配置清单!H:H,"产品经理",配置清单!N:N,"在岗",配置清单!P:P,"&lt;&gt;暂不胜任")</f>
        <v>0</v>
      </c>
      <c r="BF478" s="61" t="str">
        <f t="shared" si="376"/>
        <v>NA</v>
      </c>
      <c r="BG478" s="63">
        <f t="shared" si="377"/>
        <v>4</v>
      </c>
      <c r="BH478" s="64">
        <f t="shared" si="378"/>
        <v>4</v>
      </c>
      <c r="BI478" s="64">
        <f t="shared" si="379"/>
        <v>4</v>
      </c>
      <c r="BJ478" s="64">
        <f t="shared" si="380"/>
        <v>3</v>
      </c>
      <c r="BK478" s="65">
        <f t="shared" si="381"/>
        <v>1</v>
      </c>
      <c r="BL478" s="66">
        <f t="shared" si="382"/>
        <v>0.75</v>
      </c>
      <c r="BM478" s="92">
        <f t="shared" si="383"/>
        <v>1</v>
      </c>
      <c r="BN478" s="92">
        <f t="shared" si="384"/>
        <v>1</v>
      </c>
      <c r="BO478" s="92">
        <f t="shared" si="385"/>
        <v>1</v>
      </c>
      <c r="BP478" s="92">
        <f t="shared" si="386"/>
        <v>1</v>
      </c>
      <c r="BQ478" s="92">
        <f t="shared" si="387"/>
        <v>0</v>
      </c>
      <c r="BR478" s="92">
        <f t="shared" si="388"/>
        <v>0</v>
      </c>
      <c r="BS478" s="92">
        <f t="shared" si="389"/>
        <v>0</v>
      </c>
      <c r="BT478" s="92">
        <f t="shared" si="390"/>
        <v>0</v>
      </c>
      <c r="BU478" s="92">
        <f t="shared" si="391"/>
        <v>1</v>
      </c>
      <c r="BV478" s="92">
        <f t="shared" si="392"/>
        <v>1</v>
      </c>
      <c r="BW478" s="92">
        <f t="shared" si="393"/>
        <v>1</v>
      </c>
      <c r="BX478" s="92">
        <f t="shared" si="394"/>
        <v>0</v>
      </c>
      <c r="BY478" s="92">
        <f t="shared" si="395"/>
        <v>0</v>
      </c>
      <c r="BZ478" s="92">
        <f t="shared" si="396"/>
        <v>0</v>
      </c>
      <c r="CA478" s="92">
        <f t="shared" si="397"/>
        <v>0</v>
      </c>
      <c r="CB478" s="92">
        <f t="shared" si="398"/>
        <v>0</v>
      </c>
      <c r="CC478" s="92">
        <f t="shared" si="399"/>
        <v>0</v>
      </c>
      <c r="CD478" s="92">
        <f t="shared" si="400"/>
        <v>0</v>
      </c>
    </row>
    <row r="479" spans="1:82" hidden="1">
      <c r="A479" s="34">
        <v>81</v>
      </c>
      <c r="B479" s="34" t="s">
        <v>5148</v>
      </c>
      <c r="C479" s="34" t="s">
        <v>5150</v>
      </c>
      <c r="D479" s="34" t="s">
        <v>217</v>
      </c>
      <c r="E479" s="34" t="s">
        <v>216</v>
      </c>
      <c r="F479" s="34" t="s">
        <v>5741</v>
      </c>
      <c r="G479" s="34" t="s">
        <v>5742</v>
      </c>
      <c r="H479" s="34" t="s">
        <v>7</v>
      </c>
      <c r="I479" s="34" t="s">
        <v>7</v>
      </c>
      <c r="J479" s="34" t="s">
        <v>195</v>
      </c>
      <c r="N479" s="34">
        <v>1</v>
      </c>
      <c r="O479" s="34">
        <v>0</v>
      </c>
      <c r="P479" s="34">
        <v>0</v>
      </c>
      <c r="Q479" s="34">
        <v>1</v>
      </c>
      <c r="R479" s="34">
        <v>0</v>
      </c>
      <c r="S479" s="34">
        <v>0</v>
      </c>
      <c r="T479" s="34">
        <v>0</v>
      </c>
      <c r="U479" s="77">
        <v>0</v>
      </c>
      <c r="V479" s="34">
        <v>0</v>
      </c>
      <c r="W479" s="60">
        <f>COUNTIFS(配置清单!G:G,G479,配置清单!$H:$H,"PM",配置清单!$N:$N,"在岗")</f>
        <v>1</v>
      </c>
      <c r="X479" s="61">
        <f t="shared" si="359"/>
        <v>1</v>
      </c>
      <c r="Y479" s="60">
        <f>COUNTIFS(配置清单!$G:$G,G479,配置清单!$H:$H,"PM",配置清单!$N:$N,"在岗",配置清单!$P:$P,"&lt;&gt;暂不胜任")</f>
        <v>1</v>
      </c>
      <c r="Z479" s="61">
        <f t="shared" si="360"/>
        <v>1</v>
      </c>
      <c r="AA479" s="62">
        <f>COUNTIFS(配置清单!$G:$G,G479,配置清单!$H:$H,"SE",配置清单!$N:$N,"在岗")+COUNTIFS(配置清单!$G:$G,G479,配置清单!$H:$H,"SA",配置清单!$N:$N,"在岗")</f>
        <v>0</v>
      </c>
      <c r="AB479" s="61" t="str">
        <f t="shared" si="361"/>
        <v>NA</v>
      </c>
      <c r="AC479" s="60">
        <f>COUNTIFS(配置清单!$G:$G,G479,配置清单!$H:$H,"SE",配置清单!$N:$N,"在岗",配置清单!$P:$P,"&lt;&gt;暂不胜任")+COUNTIFS(配置清单!$G:$G,G479,配置清单!$H:$H,"SA",配置清单!$N:$N,"在岗",配置清单!$P:$P,"&lt;&gt;暂不胜任")</f>
        <v>0</v>
      </c>
      <c r="AD479" s="61" t="str">
        <f t="shared" si="362"/>
        <v>NA</v>
      </c>
      <c r="AE479" s="60">
        <f>COUNTIFS(配置清单!$G:$G,G479,配置清单!H:H,"MDE",配置清单!N:N,"在岗")</f>
        <v>0</v>
      </c>
      <c r="AF479" s="61" t="str">
        <f t="shared" si="363"/>
        <v>NA</v>
      </c>
      <c r="AG479" s="60">
        <f>COUNTIFS(配置清单!$G:$G,G479,配置清单!$H:$H,"MDE",配置清单!$N:$N,"在岗",配置清单!$P:$P,"&lt;&gt;暂不胜任")</f>
        <v>0</v>
      </c>
      <c r="AH479" s="61" t="str">
        <f t="shared" si="364"/>
        <v>NA</v>
      </c>
      <c r="AI479" s="62">
        <f>COUNTIFS(配置清单!G:G,G479,配置清单!H:H,"TPM",配置清单!N:N,"在岗")+COUNTIFS(配置清单!G:G,G479,配置清单!H:H,"TC",配置清单!N:N,"在岗")</f>
        <v>2</v>
      </c>
      <c r="AJ479" s="61">
        <f t="shared" si="365"/>
        <v>1</v>
      </c>
      <c r="AK479" s="60">
        <f>COUNTIFS(配置清单!G:G,G479,配置清单!H:H,"TPM",配置清单!N:N,"在岗",配置清单!P:P,"&lt;&gt;暂不胜任")+COUNTIFS(配置清单!G:G,G479,配置清单!H:H,"TC",配置清单!N:N,"在岗",配置清单!P:P,"&lt;&gt;暂不胜任")</f>
        <v>0</v>
      </c>
      <c r="AL479" s="61">
        <f t="shared" si="366"/>
        <v>0</v>
      </c>
      <c r="AM479" s="60">
        <f>COUNTIFS(配置清单!G:G,G479,配置清单!H:H,"TSE",配置清单!N:N,"在岗")</f>
        <v>1</v>
      </c>
      <c r="AN479" s="61" t="str">
        <f t="shared" si="367"/>
        <v>NA</v>
      </c>
      <c r="AO479" s="60">
        <f>COUNTIFS(配置清单!G:G,G479,配置清单!H:H,"TSE",配置清单!N:N,"在岗",配置清单!P:P,"&lt;&gt;暂不胜任")</f>
        <v>0</v>
      </c>
      <c r="AP479" s="61" t="str">
        <f t="shared" si="368"/>
        <v>NA</v>
      </c>
      <c r="AQ479" s="60">
        <f>COUNTIFS(配置清单!$G:$G,G479,配置清单!H:H,"QA",配置清单!N:N,"在岗")</f>
        <v>0</v>
      </c>
      <c r="AR479" s="61" t="str">
        <f t="shared" si="369"/>
        <v>NA</v>
      </c>
      <c r="AS479" s="60">
        <f>COUNTIFS(配置清单!$G:$G,G479,配置清单!$H:$H,"QA",配置清单!$N:$N,"在岗",配置清单!$P:$P,"&lt;&gt;暂不胜任")</f>
        <v>0</v>
      </c>
      <c r="AT479" s="61" t="str">
        <f t="shared" si="370"/>
        <v>NA</v>
      </c>
      <c r="AU479" s="60">
        <f>COUNTIFS(配置清单!G:G,规划及评估!G479,配置清单!H:H,"BA",配置清单!N:N,"在岗")</f>
        <v>0</v>
      </c>
      <c r="AV479" s="61" t="str">
        <f t="shared" si="371"/>
        <v>NA</v>
      </c>
      <c r="AW479" s="60">
        <f>COUNTIFS(配置清单!G:G,G479,配置清单!H:H,"BA",配置清单!N:N,"在岗",配置清单!P:P,"&lt;&gt;暂不胜任")</f>
        <v>0</v>
      </c>
      <c r="AX479" s="61" t="str">
        <f t="shared" si="372"/>
        <v>NA</v>
      </c>
      <c r="AY479" s="60">
        <f>COUNTIFS(配置清单!G:G,规划及评估!G479,配置清单!H:H,"IA",配置清单!N:N,"在岗")</f>
        <v>0</v>
      </c>
      <c r="AZ479" s="61" t="str">
        <f t="shared" si="373"/>
        <v>NA</v>
      </c>
      <c r="BA479" s="60">
        <f>COUNTIFS(配置清单!G:G,G479,配置清单!H:H,"IA",配置清单!N:N,"在岗",配置清单!P:P,"&lt;&gt;暂不胜任")</f>
        <v>0</v>
      </c>
      <c r="BB479" s="61" t="str">
        <f t="shared" si="374"/>
        <v>NA</v>
      </c>
      <c r="BC479" s="60">
        <f>COUNTIFS(配置清单!G:G,规划及评估!G479,配置清单!H:H,"产品经理",配置清单!N:N,"在岗")</f>
        <v>0</v>
      </c>
      <c r="BD479" s="61" t="str">
        <f t="shared" si="375"/>
        <v>NA</v>
      </c>
      <c r="BE479" s="60">
        <f>COUNTIFS(配置清单!G:G,G479,配置清单!H:H,"产品经理",配置清单!N:N,"在岗",配置清单!P:P,"&lt;&gt;暂不胜任")</f>
        <v>0</v>
      </c>
      <c r="BF479" s="61" t="str">
        <f t="shared" si="376"/>
        <v>NA</v>
      </c>
      <c r="BG479" s="63">
        <f t="shared" si="377"/>
        <v>2</v>
      </c>
      <c r="BH479" s="64">
        <f t="shared" si="378"/>
        <v>3</v>
      </c>
      <c r="BI479" s="64">
        <f t="shared" si="379"/>
        <v>2</v>
      </c>
      <c r="BJ479" s="64">
        <f t="shared" si="380"/>
        <v>1</v>
      </c>
      <c r="BK479" s="65">
        <f t="shared" si="381"/>
        <v>1</v>
      </c>
      <c r="BL479" s="66">
        <f t="shared" si="382"/>
        <v>0.5</v>
      </c>
      <c r="BM479" s="92">
        <f t="shared" si="383"/>
        <v>1</v>
      </c>
      <c r="BN479" s="92">
        <f t="shared" si="384"/>
        <v>1</v>
      </c>
      <c r="BO479" s="92">
        <f t="shared" si="385"/>
        <v>0</v>
      </c>
      <c r="BP479" s="92">
        <f t="shared" si="386"/>
        <v>0</v>
      </c>
      <c r="BQ479" s="92">
        <f t="shared" si="387"/>
        <v>0</v>
      </c>
      <c r="BR479" s="92">
        <f t="shared" si="388"/>
        <v>0</v>
      </c>
      <c r="BS479" s="92">
        <f t="shared" si="389"/>
        <v>1</v>
      </c>
      <c r="BT479" s="92">
        <f t="shared" si="390"/>
        <v>0</v>
      </c>
      <c r="BU479" s="92">
        <f t="shared" si="391"/>
        <v>0</v>
      </c>
      <c r="BV479" s="92">
        <f t="shared" si="392"/>
        <v>0</v>
      </c>
      <c r="BW479" s="92">
        <f t="shared" si="393"/>
        <v>0</v>
      </c>
      <c r="BX479" s="92">
        <f t="shared" si="394"/>
        <v>0</v>
      </c>
      <c r="BY479" s="92">
        <f t="shared" si="395"/>
        <v>0</v>
      </c>
      <c r="BZ479" s="92">
        <f t="shared" si="396"/>
        <v>0</v>
      </c>
      <c r="CA479" s="92">
        <f t="shared" si="397"/>
        <v>0</v>
      </c>
      <c r="CB479" s="92">
        <f t="shared" si="398"/>
        <v>0</v>
      </c>
      <c r="CC479" s="92">
        <f t="shared" si="399"/>
        <v>0</v>
      </c>
      <c r="CD479" s="92">
        <f t="shared" si="400"/>
        <v>0</v>
      </c>
    </row>
    <row r="480" spans="1:82" hidden="1">
      <c r="A480" s="34">
        <v>82</v>
      </c>
      <c r="B480" s="34" t="s">
        <v>5148</v>
      </c>
      <c r="C480" s="34" t="s">
        <v>5150</v>
      </c>
      <c r="D480" s="34" t="s">
        <v>204</v>
      </c>
      <c r="E480" s="34" t="s">
        <v>5149</v>
      </c>
      <c r="F480" s="34" t="s">
        <v>5174</v>
      </c>
      <c r="G480" s="34" t="s">
        <v>5152</v>
      </c>
      <c r="H480" s="34" t="s">
        <v>4</v>
      </c>
      <c r="I480" s="34" t="s">
        <v>4</v>
      </c>
      <c r="J480" s="34" t="s">
        <v>195</v>
      </c>
      <c r="K480" s="34" t="s">
        <v>34</v>
      </c>
      <c r="L480" s="34" t="s">
        <v>5944</v>
      </c>
      <c r="M480" s="34" t="s">
        <v>5945</v>
      </c>
      <c r="N480" s="34">
        <v>1</v>
      </c>
      <c r="O480" s="34">
        <v>0</v>
      </c>
      <c r="P480" s="34">
        <v>0</v>
      </c>
      <c r="Q480" s="34">
        <v>0</v>
      </c>
      <c r="R480" s="34">
        <v>0</v>
      </c>
      <c r="S480" s="34">
        <v>1</v>
      </c>
      <c r="T480" s="34">
        <v>0</v>
      </c>
      <c r="U480" s="77">
        <v>0</v>
      </c>
      <c r="V480" s="34">
        <v>0</v>
      </c>
      <c r="W480" s="60">
        <f>COUNTIFS(配置清单!G:G,G480,配置清单!$H:$H,"PM",配置清单!$N:$N,"在岗")</f>
        <v>2</v>
      </c>
      <c r="X480" s="61">
        <f t="shared" si="359"/>
        <v>1</v>
      </c>
      <c r="Y480" s="60">
        <f>COUNTIFS(配置清单!$G:$G,G480,配置清单!$H:$H,"PM",配置清单!$N:$N,"在岗",配置清单!$P:$P,"&lt;&gt;暂不胜任")</f>
        <v>1</v>
      </c>
      <c r="Z480" s="61">
        <f t="shared" si="360"/>
        <v>1</v>
      </c>
      <c r="AA480" s="62">
        <f>COUNTIFS(配置清单!$G:$G,G480,配置清单!$H:$H,"SE",配置清单!$N:$N,"在岗")+COUNTIFS(配置清单!$G:$G,G480,配置清单!$H:$H,"SA",配置清单!$N:$N,"在岗")</f>
        <v>0</v>
      </c>
      <c r="AB480" s="61" t="str">
        <f t="shared" si="361"/>
        <v>NA</v>
      </c>
      <c r="AC480" s="60">
        <f>COUNTIFS(配置清单!$G:$G,G480,配置清单!$H:$H,"SE",配置清单!$N:$N,"在岗",配置清单!$P:$P,"&lt;&gt;暂不胜任")+COUNTIFS(配置清单!$G:$G,G480,配置清单!$H:$H,"SA",配置清单!$N:$N,"在岗",配置清单!$P:$P,"&lt;&gt;暂不胜任")</f>
        <v>0</v>
      </c>
      <c r="AD480" s="61" t="str">
        <f t="shared" si="362"/>
        <v>NA</v>
      </c>
      <c r="AE480" s="60">
        <f>COUNTIFS(配置清单!$G:$G,G480,配置清单!H:H,"MDE",配置清单!N:N,"在岗")</f>
        <v>1</v>
      </c>
      <c r="AF480" s="61" t="str">
        <f t="shared" si="363"/>
        <v>NA</v>
      </c>
      <c r="AG480" s="60">
        <f>COUNTIFS(配置清单!$G:$G,G480,配置清单!$H:$H,"MDE",配置清单!$N:$N,"在岗",配置清单!$P:$P,"&lt;&gt;暂不胜任")</f>
        <v>0</v>
      </c>
      <c r="AH480" s="61" t="str">
        <f t="shared" si="364"/>
        <v>NA</v>
      </c>
      <c r="AI480" s="62">
        <f>COUNTIFS(配置清单!G:G,G480,配置清单!H:H,"TPM",配置清单!N:N,"在岗")+COUNTIFS(配置清单!G:G,G480,配置清单!H:H,"TC",配置清单!N:N,"在岗")</f>
        <v>0</v>
      </c>
      <c r="AJ480" s="61" t="str">
        <f t="shared" si="365"/>
        <v>NA</v>
      </c>
      <c r="AK480" s="60">
        <f>COUNTIFS(配置清单!G:G,G480,配置清单!H:H,"TPM",配置清单!N:N,"在岗",配置清单!P:P,"&lt;&gt;暂不胜任")+COUNTIFS(配置清单!G:G,G480,配置清单!H:H,"TC",配置清单!N:N,"在岗",配置清单!P:P,"&lt;&gt;暂不胜任")</f>
        <v>0</v>
      </c>
      <c r="AL480" s="61" t="str">
        <f t="shared" si="366"/>
        <v>NA</v>
      </c>
      <c r="AM480" s="60">
        <f>COUNTIFS(配置清单!G:G,G480,配置清单!H:H,"TSE",配置清单!N:N,"在岗")</f>
        <v>2</v>
      </c>
      <c r="AN480" s="61" t="str">
        <f t="shared" si="367"/>
        <v>NA</v>
      </c>
      <c r="AO480" s="60">
        <f>COUNTIFS(配置清单!G:G,G480,配置清单!H:H,"TSE",配置清单!N:N,"在岗",配置清单!P:P,"&lt;&gt;暂不胜任")</f>
        <v>2</v>
      </c>
      <c r="AP480" s="61" t="str">
        <f t="shared" si="368"/>
        <v>NA</v>
      </c>
      <c r="AQ480" s="60">
        <f>COUNTIFS(配置清单!$G:$G,G480,配置清单!H:H,"QA",配置清单!N:N,"在岗")</f>
        <v>1</v>
      </c>
      <c r="AR480" s="61">
        <f t="shared" si="369"/>
        <v>1</v>
      </c>
      <c r="AS480" s="60">
        <f>COUNTIFS(配置清单!$G:$G,G480,配置清单!$H:$H,"QA",配置清单!$N:$N,"在岗",配置清单!$P:$P,"&lt;&gt;暂不胜任")</f>
        <v>0</v>
      </c>
      <c r="AT480" s="61">
        <f t="shared" si="370"/>
        <v>0</v>
      </c>
      <c r="AU480" s="60">
        <f>COUNTIFS(配置清单!G:G,规划及评估!G480,配置清单!H:H,"BA",配置清单!N:N,"在岗")</f>
        <v>0</v>
      </c>
      <c r="AV480" s="61" t="str">
        <f t="shared" si="371"/>
        <v>NA</v>
      </c>
      <c r="AW480" s="60">
        <f>COUNTIFS(配置清单!G:G,G480,配置清单!H:H,"BA",配置清单!N:N,"在岗",配置清单!P:P,"&lt;&gt;暂不胜任")</f>
        <v>0</v>
      </c>
      <c r="AX480" s="61" t="str">
        <f t="shared" si="372"/>
        <v>NA</v>
      </c>
      <c r="AY480" s="60">
        <f>COUNTIFS(配置清单!G:G,规划及评估!G480,配置清单!H:H,"IA",配置清单!N:N,"在岗")</f>
        <v>0</v>
      </c>
      <c r="AZ480" s="61" t="str">
        <f t="shared" si="373"/>
        <v>NA</v>
      </c>
      <c r="BA480" s="60">
        <f>COUNTIFS(配置清单!G:G,G480,配置清单!H:H,"IA",配置清单!N:N,"在岗",配置清单!P:P,"&lt;&gt;暂不胜任")</f>
        <v>0</v>
      </c>
      <c r="BB480" s="61" t="str">
        <f t="shared" si="374"/>
        <v>NA</v>
      </c>
      <c r="BC480" s="60">
        <f>COUNTIFS(配置清单!G:G,规划及评估!G480,配置清单!H:H,"产品经理",配置清单!N:N,"在岗")</f>
        <v>0</v>
      </c>
      <c r="BD480" s="61" t="str">
        <f t="shared" si="375"/>
        <v>NA</v>
      </c>
      <c r="BE480" s="60">
        <f>COUNTIFS(配置清单!G:G,G480,配置清单!H:H,"产品经理",配置清单!N:N,"在岗",配置清单!P:P,"&lt;&gt;暂不胜任")</f>
        <v>0</v>
      </c>
      <c r="BF480" s="61" t="str">
        <f t="shared" si="376"/>
        <v>NA</v>
      </c>
      <c r="BG480" s="63">
        <f t="shared" si="377"/>
        <v>2</v>
      </c>
      <c r="BH480" s="64">
        <f t="shared" si="378"/>
        <v>3</v>
      </c>
      <c r="BI480" s="64">
        <f t="shared" si="379"/>
        <v>2</v>
      </c>
      <c r="BJ480" s="64">
        <f t="shared" si="380"/>
        <v>1</v>
      </c>
      <c r="BK480" s="65">
        <f t="shared" si="381"/>
        <v>1</v>
      </c>
      <c r="BL480" s="66">
        <f t="shared" si="382"/>
        <v>0.5</v>
      </c>
      <c r="BM480" s="92">
        <f t="shared" si="383"/>
        <v>1</v>
      </c>
      <c r="BN480" s="92">
        <f t="shared" si="384"/>
        <v>1</v>
      </c>
      <c r="BO480" s="92">
        <f t="shared" si="385"/>
        <v>0</v>
      </c>
      <c r="BP480" s="92">
        <f t="shared" si="386"/>
        <v>0</v>
      </c>
      <c r="BQ480" s="92">
        <f t="shared" si="387"/>
        <v>0</v>
      </c>
      <c r="BR480" s="92">
        <f t="shared" si="388"/>
        <v>0</v>
      </c>
      <c r="BS480" s="92">
        <f t="shared" si="389"/>
        <v>0</v>
      </c>
      <c r="BT480" s="92">
        <f t="shared" si="390"/>
        <v>0</v>
      </c>
      <c r="BU480" s="92">
        <f t="shared" si="391"/>
        <v>0</v>
      </c>
      <c r="BV480" s="92">
        <f t="shared" si="392"/>
        <v>0</v>
      </c>
      <c r="BW480" s="92">
        <f t="shared" si="393"/>
        <v>1</v>
      </c>
      <c r="BX480" s="92">
        <f t="shared" si="394"/>
        <v>0</v>
      </c>
      <c r="BY480" s="92">
        <f t="shared" si="395"/>
        <v>0</v>
      </c>
      <c r="BZ480" s="92">
        <f t="shared" si="396"/>
        <v>0</v>
      </c>
      <c r="CA480" s="92">
        <f t="shared" si="397"/>
        <v>0</v>
      </c>
      <c r="CB480" s="92">
        <f t="shared" si="398"/>
        <v>0</v>
      </c>
      <c r="CC480" s="92">
        <f t="shared" si="399"/>
        <v>0</v>
      </c>
      <c r="CD480" s="92">
        <f t="shared" si="400"/>
        <v>0</v>
      </c>
    </row>
    <row r="481" spans="1:82" hidden="1">
      <c r="A481" s="34">
        <v>83</v>
      </c>
      <c r="B481" s="34" t="s">
        <v>5148</v>
      </c>
      <c r="C481" s="34" t="s">
        <v>5150</v>
      </c>
      <c r="D481" s="34" t="s">
        <v>204</v>
      </c>
      <c r="E481" s="34" t="s">
        <v>5149</v>
      </c>
      <c r="F481" s="34" t="s">
        <v>5177</v>
      </c>
      <c r="G481" s="34" t="s">
        <v>5178</v>
      </c>
      <c r="H481" s="34" t="s">
        <v>7</v>
      </c>
      <c r="I481" s="34" t="s">
        <v>4</v>
      </c>
      <c r="J481" s="34" t="s">
        <v>195</v>
      </c>
      <c r="K481" s="34" t="s">
        <v>195</v>
      </c>
      <c r="L481" s="34" t="s">
        <v>5944</v>
      </c>
      <c r="M481" s="34" t="s">
        <v>5945</v>
      </c>
      <c r="N481" s="34">
        <v>1</v>
      </c>
      <c r="O481" s="34">
        <v>0</v>
      </c>
      <c r="P481" s="34">
        <v>0</v>
      </c>
      <c r="Q481" s="34">
        <v>0</v>
      </c>
      <c r="R481" s="34">
        <v>0</v>
      </c>
      <c r="S481" s="34">
        <v>0</v>
      </c>
      <c r="T481" s="34">
        <v>0</v>
      </c>
      <c r="U481" s="77">
        <v>0</v>
      </c>
      <c r="V481" s="34">
        <v>0</v>
      </c>
      <c r="W481" s="60">
        <f>COUNTIFS(配置清单!G:G,G481,配置清单!$H:$H,"PM",配置清单!$N:$N,"在岗")</f>
        <v>1</v>
      </c>
      <c r="X481" s="61">
        <f t="shared" si="359"/>
        <v>1</v>
      </c>
      <c r="Y481" s="60">
        <f>COUNTIFS(配置清单!$G:$G,G481,配置清单!$H:$H,"PM",配置清单!$N:$N,"在岗",配置清单!$P:$P,"&lt;&gt;暂不胜任")</f>
        <v>0</v>
      </c>
      <c r="Z481" s="61">
        <f t="shared" si="360"/>
        <v>0</v>
      </c>
      <c r="AA481" s="62">
        <f>COUNTIFS(配置清单!$G:$G,G481,配置清单!$H:$H,"SE",配置清单!$N:$N,"在岗")+COUNTIFS(配置清单!$G:$G,G481,配置清单!$H:$H,"SA",配置清单!$N:$N,"在岗")</f>
        <v>0</v>
      </c>
      <c r="AB481" s="61" t="str">
        <f t="shared" si="361"/>
        <v>NA</v>
      </c>
      <c r="AC481" s="60">
        <f>COUNTIFS(配置清单!$G:$G,G481,配置清单!$H:$H,"SE",配置清单!$N:$N,"在岗",配置清单!$P:$P,"&lt;&gt;暂不胜任")+COUNTIFS(配置清单!$G:$G,G481,配置清单!$H:$H,"SA",配置清单!$N:$N,"在岗",配置清单!$P:$P,"&lt;&gt;暂不胜任")</f>
        <v>0</v>
      </c>
      <c r="AD481" s="61" t="str">
        <f t="shared" si="362"/>
        <v>NA</v>
      </c>
      <c r="AE481" s="60">
        <f>COUNTIFS(配置清单!$G:$G,G481,配置清单!H:H,"MDE",配置清单!N:N,"在岗")</f>
        <v>0</v>
      </c>
      <c r="AF481" s="61" t="str">
        <f t="shared" si="363"/>
        <v>NA</v>
      </c>
      <c r="AG481" s="60">
        <f>COUNTIFS(配置清单!$G:$G,G481,配置清单!$H:$H,"MDE",配置清单!$N:$N,"在岗",配置清单!$P:$P,"&lt;&gt;暂不胜任")</f>
        <v>0</v>
      </c>
      <c r="AH481" s="61" t="str">
        <f t="shared" si="364"/>
        <v>NA</v>
      </c>
      <c r="AI481" s="62">
        <f>COUNTIFS(配置清单!G:G,G481,配置清单!H:H,"TPM",配置清单!N:N,"在岗")+COUNTIFS(配置清单!G:G,G481,配置清单!H:H,"TC",配置清单!N:N,"在岗")</f>
        <v>0</v>
      </c>
      <c r="AJ481" s="61" t="str">
        <f t="shared" si="365"/>
        <v>NA</v>
      </c>
      <c r="AK481" s="60">
        <f>COUNTIFS(配置清单!G:G,G481,配置清单!H:H,"TPM",配置清单!N:N,"在岗",配置清单!P:P,"&lt;&gt;暂不胜任")+COUNTIFS(配置清单!G:G,G481,配置清单!H:H,"TC",配置清单!N:N,"在岗",配置清单!P:P,"&lt;&gt;暂不胜任")</f>
        <v>0</v>
      </c>
      <c r="AL481" s="61" t="str">
        <f t="shared" si="366"/>
        <v>NA</v>
      </c>
      <c r="AM481" s="60">
        <f>COUNTIFS(配置清单!G:G,G481,配置清单!H:H,"TSE",配置清单!N:N,"在岗")</f>
        <v>0</v>
      </c>
      <c r="AN481" s="61" t="str">
        <f t="shared" si="367"/>
        <v>NA</v>
      </c>
      <c r="AO481" s="60">
        <f>COUNTIFS(配置清单!G:G,G481,配置清单!H:H,"TSE",配置清单!N:N,"在岗",配置清单!P:P,"&lt;&gt;暂不胜任")</f>
        <v>0</v>
      </c>
      <c r="AP481" s="61" t="str">
        <f t="shared" si="368"/>
        <v>NA</v>
      </c>
      <c r="AQ481" s="60">
        <f>COUNTIFS(配置清单!$G:$G,G481,配置清单!H:H,"QA",配置清单!N:N,"在岗")</f>
        <v>0</v>
      </c>
      <c r="AR481" s="61" t="str">
        <f t="shared" si="369"/>
        <v>NA</v>
      </c>
      <c r="AS481" s="60">
        <f>COUNTIFS(配置清单!$G:$G,G481,配置清单!$H:$H,"QA",配置清单!$N:$N,"在岗",配置清单!$P:$P,"&lt;&gt;暂不胜任")</f>
        <v>0</v>
      </c>
      <c r="AT481" s="61" t="str">
        <f t="shared" si="370"/>
        <v>NA</v>
      </c>
      <c r="AU481" s="60">
        <f>COUNTIFS(配置清单!G:G,规划及评估!G481,配置清单!H:H,"BA",配置清单!N:N,"在岗")</f>
        <v>0</v>
      </c>
      <c r="AV481" s="61" t="str">
        <f t="shared" si="371"/>
        <v>NA</v>
      </c>
      <c r="AW481" s="60">
        <f>COUNTIFS(配置清单!G:G,G481,配置清单!H:H,"BA",配置清单!N:N,"在岗",配置清单!P:P,"&lt;&gt;暂不胜任")</f>
        <v>0</v>
      </c>
      <c r="AX481" s="61" t="str">
        <f t="shared" si="372"/>
        <v>NA</v>
      </c>
      <c r="AY481" s="60">
        <f>COUNTIFS(配置清单!G:G,规划及评估!G481,配置清单!H:H,"IA",配置清单!N:N,"在岗")</f>
        <v>0</v>
      </c>
      <c r="AZ481" s="61" t="str">
        <f t="shared" si="373"/>
        <v>NA</v>
      </c>
      <c r="BA481" s="60">
        <f>COUNTIFS(配置清单!G:G,G481,配置清单!H:H,"IA",配置清单!N:N,"在岗",配置清单!P:P,"&lt;&gt;暂不胜任")</f>
        <v>0</v>
      </c>
      <c r="BB481" s="61" t="str">
        <f t="shared" si="374"/>
        <v>NA</v>
      </c>
      <c r="BC481" s="60">
        <f>COUNTIFS(配置清单!G:G,规划及评估!G481,配置清单!H:H,"产品经理",配置清单!N:N,"在岗")</f>
        <v>0</v>
      </c>
      <c r="BD481" s="61" t="str">
        <f t="shared" si="375"/>
        <v>NA</v>
      </c>
      <c r="BE481" s="60">
        <f>COUNTIFS(配置清单!G:G,G481,配置清单!H:H,"产品经理",配置清单!N:N,"在岗",配置清单!P:P,"&lt;&gt;暂不胜任")</f>
        <v>0</v>
      </c>
      <c r="BF481" s="61" t="str">
        <f t="shared" si="376"/>
        <v>NA</v>
      </c>
      <c r="BG481" s="63">
        <f t="shared" si="377"/>
        <v>1</v>
      </c>
      <c r="BH481" s="64">
        <f t="shared" si="378"/>
        <v>1</v>
      </c>
      <c r="BI481" s="64">
        <f t="shared" si="379"/>
        <v>1</v>
      </c>
      <c r="BJ481" s="64">
        <f t="shared" si="380"/>
        <v>0</v>
      </c>
      <c r="BK481" s="65">
        <f t="shared" si="381"/>
        <v>1</v>
      </c>
      <c r="BL481" s="66">
        <f t="shared" si="382"/>
        <v>0</v>
      </c>
      <c r="BM481" s="92">
        <f t="shared" si="383"/>
        <v>1</v>
      </c>
      <c r="BN481" s="92">
        <f t="shared" si="384"/>
        <v>0</v>
      </c>
      <c r="BO481" s="92">
        <f t="shared" si="385"/>
        <v>0</v>
      </c>
      <c r="BP481" s="92">
        <f t="shared" si="386"/>
        <v>0</v>
      </c>
      <c r="BQ481" s="92">
        <f t="shared" si="387"/>
        <v>0</v>
      </c>
      <c r="BR481" s="92">
        <f t="shared" si="388"/>
        <v>0</v>
      </c>
      <c r="BS481" s="92">
        <f t="shared" si="389"/>
        <v>0</v>
      </c>
      <c r="BT481" s="92">
        <f t="shared" si="390"/>
        <v>0</v>
      </c>
      <c r="BU481" s="92">
        <f t="shared" si="391"/>
        <v>0</v>
      </c>
      <c r="BV481" s="92">
        <f t="shared" si="392"/>
        <v>0</v>
      </c>
      <c r="BW481" s="92">
        <f t="shared" si="393"/>
        <v>0</v>
      </c>
      <c r="BX481" s="92">
        <f t="shared" si="394"/>
        <v>0</v>
      </c>
      <c r="BY481" s="92">
        <f t="shared" si="395"/>
        <v>0</v>
      </c>
      <c r="BZ481" s="92">
        <f t="shared" si="396"/>
        <v>0</v>
      </c>
      <c r="CA481" s="92">
        <f t="shared" si="397"/>
        <v>0</v>
      </c>
      <c r="CB481" s="92">
        <f t="shared" si="398"/>
        <v>0</v>
      </c>
      <c r="CC481" s="92">
        <f t="shared" si="399"/>
        <v>0</v>
      </c>
      <c r="CD481" s="92">
        <f t="shared" si="400"/>
        <v>0</v>
      </c>
    </row>
    <row r="482" spans="1:82" hidden="1">
      <c r="A482" s="34">
        <v>84</v>
      </c>
      <c r="B482" s="34" t="s">
        <v>5148</v>
      </c>
      <c r="C482" s="34" t="s">
        <v>5150</v>
      </c>
      <c r="D482" s="34" t="s">
        <v>217</v>
      </c>
      <c r="E482" s="34" t="s">
        <v>216</v>
      </c>
      <c r="F482" s="34" t="s">
        <v>5768</v>
      </c>
      <c r="G482" s="34" t="s">
        <v>5769</v>
      </c>
      <c r="H482" s="34" t="s">
        <v>6</v>
      </c>
      <c r="I482" s="34" t="s">
        <v>6</v>
      </c>
      <c r="J482" s="34" t="s">
        <v>34</v>
      </c>
      <c r="K482" s="34" t="s">
        <v>34</v>
      </c>
      <c r="N482" s="34">
        <v>1</v>
      </c>
      <c r="O482" s="34">
        <v>0</v>
      </c>
      <c r="P482" s="34">
        <v>0</v>
      </c>
      <c r="Q482" s="34">
        <v>0</v>
      </c>
      <c r="R482" s="34">
        <v>0</v>
      </c>
      <c r="S482" s="34">
        <v>0</v>
      </c>
      <c r="T482" s="34">
        <v>0</v>
      </c>
      <c r="U482" s="77">
        <v>0</v>
      </c>
      <c r="V482" s="34">
        <v>0</v>
      </c>
      <c r="W482" s="60">
        <f>COUNTIFS(配置清单!G:G,G482,配置清单!$H:$H,"PM",配置清单!$N:$N,"在岗")</f>
        <v>1</v>
      </c>
      <c r="X482" s="61">
        <f t="shared" si="359"/>
        <v>1</v>
      </c>
      <c r="Y482" s="60">
        <f>COUNTIFS(配置清单!$G:$G,G482,配置清单!$H:$H,"PM",配置清单!$N:$N,"在岗",配置清单!$P:$P,"&lt;&gt;暂不胜任")</f>
        <v>0</v>
      </c>
      <c r="Z482" s="61">
        <f t="shared" si="360"/>
        <v>0</v>
      </c>
      <c r="AA482" s="62">
        <f>COUNTIFS(配置清单!$G:$G,G482,配置清单!$H:$H,"SE",配置清单!$N:$N,"在岗")+COUNTIFS(配置清单!$G:$G,G482,配置清单!$H:$H,"SA",配置清单!$N:$N,"在岗")</f>
        <v>0</v>
      </c>
      <c r="AB482" s="61" t="str">
        <f t="shared" si="361"/>
        <v>NA</v>
      </c>
      <c r="AC482" s="60">
        <f>COUNTIFS(配置清单!$G:$G,G482,配置清单!$H:$H,"SE",配置清单!$N:$N,"在岗",配置清单!$P:$P,"&lt;&gt;暂不胜任")+COUNTIFS(配置清单!$G:$G,G482,配置清单!$H:$H,"SA",配置清单!$N:$N,"在岗",配置清单!$P:$P,"&lt;&gt;暂不胜任")</f>
        <v>0</v>
      </c>
      <c r="AD482" s="61" t="str">
        <f t="shared" si="362"/>
        <v>NA</v>
      </c>
      <c r="AE482" s="60">
        <f>COUNTIFS(配置清单!$G:$G,G482,配置清单!H:H,"MDE",配置清单!N:N,"在岗")</f>
        <v>0</v>
      </c>
      <c r="AF482" s="61" t="str">
        <f t="shared" si="363"/>
        <v>NA</v>
      </c>
      <c r="AG482" s="60">
        <f>COUNTIFS(配置清单!$G:$G,G482,配置清单!$H:$H,"MDE",配置清单!$N:$N,"在岗",配置清单!$P:$P,"&lt;&gt;暂不胜任")</f>
        <v>0</v>
      </c>
      <c r="AH482" s="61" t="str">
        <f t="shared" si="364"/>
        <v>NA</v>
      </c>
      <c r="AI482" s="62">
        <f>COUNTIFS(配置清单!G:G,G482,配置清单!H:H,"TPM",配置清单!N:N,"在岗")+COUNTIFS(配置清单!G:G,G482,配置清单!H:H,"TC",配置清单!N:N,"在岗")</f>
        <v>0</v>
      </c>
      <c r="AJ482" s="61" t="str">
        <f t="shared" si="365"/>
        <v>NA</v>
      </c>
      <c r="AK482" s="60">
        <f>COUNTIFS(配置清单!G:G,G482,配置清单!H:H,"TPM",配置清单!N:N,"在岗",配置清单!P:P,"&lt;&gt;暂不胜任")+COUNTIFS(配置清单!G:G,G482,配置清单!H:H,"TC",配置清单!N:N,"在岗",配置清单!P:P,"&lt;&gt;暂不胜任")</f>
        <v>0</v>
      </c>
      <c r="AL482" s="61" t="str">
        <f t="shared" si="366"/>
        <v>NA</v>
      </c>
      <c r="AM482" s="60">
        <f>COUNTIFS(配置清单!G:G,G482,配置清单!H:H,"TSE",配置清单!N:N,"在岗")</f>
        <v>0</v>
      </c>
      <c r="AN482" s="61" t="str">
        <f t="shared" si="367"/>
        <v>NA</v>
      </c>
      <c r="AO482" s="60">
        <f>COUNTIFS(配置清单!G:G,G482,配置清单!H:H,"TSE",配置清单!N:N,"在岗",配置清单!P:P,"&lt;&gt;暂不胜任")</f>
        <v>0</v>
      </c>
      <c r="AP482" s="61" t="str">
        <f t="shared" si="368"/>
        <v>NA</v>
      </c>
      <c r="AQ482" s="60">
        <f>COUNTIFS(配置清单!$G:$G,G482,配置清单!H:H,"QA",配置清单!N:N,"在岗")</f>
        <v>0</v>
      </c>
      <c r="AR482" s="61" t="str">
        <f t="shared" si="369"/>
        <v>NA</v>
      </c>
      <c r="AS482" s="60">
        <f>COUNTIFS(配置清单!$G:$G,G482,配置清单!$H:$H,"QA",配置清单!$N:$N,"在岗",配置清单!$P:$P,"&lt;&gt;暂不胜任")</f>
        <v>0</v>
      </c>
      <c r="AT482" s="61" t="str">
        <f t="shared" si="370"/>
        <v>NA</v>
      </c>
      <c r="AU482" s="60">
        <f>COUNTIFS(配置清单!G:G,规划及评估!G482,配置清单!H:H,"BA",配置清单!N:N,"在岗")</f>
        <v>0</v>
      </c>
      <c r="AV482" s="61" t="str">
        <f t="shared" si="371"/>
        <v>NA</v>
      </c>
      <c r="AW482" s="60">
        <f>COUNTIFS(配置清单!G:G,G482,配置清单!H:H,"BA",配置清单!N:N,"在岗",配置清单!P:P,"&lt;&gt;暂不胜任")</f>
        <v>0</v>
      </c>
      <c r="AX482" s="61" t="str">
        <f t="shared" si="372"/>
        <v>NA</v>
      </c>
      <c r="AY482" s="60">
        <f>COUNTIFS(配置清单!G:G,规划及评估!G482,配置清单!H:H,"IA",配置清单!N:N,"在岗")</f>
        <v>0</v>
      </c>
      <c r="AZ482" s="61" t="str">
        <f t="shared" si="373"/>
        <v>NA</v>
      </c>
      <c r="BA482" s="60">
        <f>COUNTIFS(配置清单!G:G,G482,配置清单!H:H,"IA",配置清单!N:N,"在岗",配置清单!P:P,"&lt;&gt;暂不胜任")</f>
        <v>0</v>
      </c>
      <c r="BB482" s="61" t="str">
        <f t="shared" si="374"/>
        <v>NA</v>
      </c>
      <c r="BC482" s="60">
        <f>COUNTIFS(配置清单!G:G,规划及评估!G482,配置清单!H:H,"产品经理",配置清单!N:N,"在岗")</f>
        <v>0</v>
      </c>
      <c r="BD482" s="61" t="str">
        <f t="shared" si="375"/>
        <v>NA</v>
      </c>
      <c r="BE482" s="60">
        <f>COUNTIFS(配置清单!G:G,G482,配置清单!H:H,"产品经理",配置清单!N:N,"在岗",配置清单!P:P,"&lt;&gt;暂不胜任")</f>
        <v>0</v>
      </c>
      <c r="BF482" s="61" t="str">
        <f t="shared" si="376"/>
        <v>NA</v>
      </c>
      <c r="BG482" s="63">
        <f t="shared" si="377"/>
        <v>1</v>
      </c>
      <c r="BH482" s="64">
        <f t="shared" si="378"/>
        <v>1</v>
      </c>
      <c r="BI482" s="64">
        <f t="shared" si="379"/>
        <v>1</v>
      </c>
      <c r="BJ482" s="64">
        <f t="shared" si="380"/>
        <v>0</v>
      </c>
      <c r="BK482" s="65">
        <f t="shared" si="381"/>
        <v>1</v>
      </c>
      <c r="BL482" s="66">
        <f t="shared" si="382"/>
        <v>0</v>
      </c>
      <c r="BM482" s="92">
        <f t="shared" si="383"/>
        <v>1</v>
      </c>
      <c r="BN482" s="92">
        <f t="shared" si="384"/>
        <v>0</v>
      </c>
      <c r="BO482" s="92">
        <f t="shared" si="385"/>
        <v>0</v>
      </c>
      <c r="BP482" s="92">
        <f t="shared" si="386"/>
        <v>0</v>
      </c>
      <c r="BQ482" s="92">
        <f t="shared" si="387"/>
        <v>0</v>
      </c>
      <c r="BR482" s="92">
        <f t="shared" si="388"/>
        <v>0</v>
      </c>
      <c r="BS482" s="92">
        <f t="shared" si="389"/>
        <v>0</v>
      </c>
      <c r="BT482" s="92">
        <f t="shared" si="390"/>
        <v>0</v>
      </c>
      <c r="BU482" s="92">
        <f t="shared" si="391"/>
        <v>0</v>
      </c>
      <c r="BV482" s="92">
        <f t="shared" si="392"/>
        <v>0</v>
      </c>
      <c r="BW482" s="92">
        <f t="shared" si="393"/>
        <v>0</v>
      </c>
      <c r="BX482" s="92">
        <f t="shared" si="394"/>
        <v>0</v>
      </c>
      <c r="BY482" s="92">
        <f t="shared" si="395"/>
        <v>0</v>
      </c>
      <c r="BZ482" s="92">
        <f t="shared" si="396"/>
        <v>0</v>
      </c>
      <c r="CA482" s="92">
        <f t="shared" si="397"/>
        <v>0</v>
      </c>
      <c r="CB482" s="92">
        <f t="shared" si="398"/>
        <v>0</v>
      </c>
      <c r="CC482" s="92">
        <f t="shared" si="399"/>
        <v>0</v>
      </c>
      <c r="CD482" s="92">
        <f t="shared" si="400"/>
        <v>0</v>
      </c>
    </row>
    <row r="483" spans="1:82" hidden="1">
      <c r="A483" s="34">
        <v>85</v>
      </c>
      <c r="B483" s="34" t="s">
        <v>5148</v>
      </c>
      <c r="C483" s="34" t="s">
        <v>5150</v>
      </c>
      <c r="D483" s="34" t="s">
        <v>2153</v>
      </c>
      <c r="E483" s="34" t="s">
        <v>5197</v>
      </c>
      <c r="F483" s="34" t="s">
        <v>5201</v>
      </c>
      <c r="G483" s="34" t="s">
        <v>5936</v>
      </c>
      <c r="H483" s="34" t="s">
        <v>7</v>
      </c>
      <c r="I483" s="34" t="s">
        <v>4</v>
      </c>
      <c r="J483" s="34" t="s">
        <v>34</v>
      </c>
      <c r="K483" s="34" t="s">
        <v>34</v>
      </c>
      <c r="L483" s="34" t="s">
        <v>5963</v>
      </c>
      <c r="M483" s="34" t="s">
        <v>2369</v>
      </c>
      <c r="N483" s="34">
        <v>1</v>
      </c>
      <c r="O483" s="34">
        <v>0</v>
      </c>
      <c r="P483" s="34">
        <v>0</v>
      </c>
      <c r="Q483" s="34">
        <v>0</v>
      </c>
      <c r="R483" s="34">
        <v>0</v>
      </c>
      <c r="S483" s="34">
        <v>1</v>
      </c>
      <c r="T483" s="34">
        <v>0</v>
      </c>
      <c r="U483" s="77">
        <v>0</v>
      </c>
      <c r="V483" s="34">
        <v>0</v>
      </c>
      <c r="W483" s="60">
        <f>COUNTIFS(配置清单!G:G,G483,配置清单!$H:$H,"PM",配置清单!$N:$N,"在岗")</f>
        <v>1</v>
      </c>
      <c r="X483" s="61">
        <f t="shared" si="359"/>
        <v>1</v>
      </c>
      <c r="Y483" s="60">
        <f>COUNTIFS(配置清单!$G:$G,G483,配置清单!$H:$H,"PM",配置清单!$N:$N,"在岗",配置清单!$P:$P,"&lt;&gt;暂不胜任")</f>
        <v>0</v>
      </c>
      <c r="Z483" s="61">
        <f t="shared" si="360"/>
        <v>0</v>
      </c>
      <c r="AA483" s="62">
        <f>COUNTIFS(配置清单!$G:$G,G483,配置清单!$H:$H,"SE",配置清单!$N:$N,"在岗")+COUNTIFS(配置清单!$G:$G,G483,配置清单!$H:$H,"SA",配置清单!$N:$N,"在岗")</f>
        <v>0</v>
      </c>
      <c r="AB483" s="61" t="str">
        <f t="shared" si="361"/>
        <v>NA</v>
      </c>
      <c r="AC483" s="60">
        <f>COUNTIFS(配置清单!$G:$G,G483,配置清单!$H:$H,"SE",配置清单!$N:$N,"在岗",配置清单!$P:$P,"&lt;&gt;暂不胜任")+COUNTIFS(配置清单!$G:$G,G483,配置清单!$H:$H,"SA",配置清单!$N:$N,"在岗",配置清单!$P:$P,"&lt;&gt;暂不胜任")</f>
        <v>0</v>
      </c>
      <c r="AD483" s="61" t="str">
        <f t="shared" si="362"/>
        <v>NA</v>
      </c>
      <c r="AE483" s="60">
        <f>COUNTIFS(配置清单!$G:$G,G483,配置清单!H:H,"MDE",配置清单!N:N,"在岗")</f>
        <v>0</v>
      </c>
      <c r="AF483" s="61" t="str">
        <f t="shared" si="363"/>
        <v>NA</v>
      </c>
      <c r="AG483" s="60">
        <f>COUNTIFS(配置清单!$G:$G,G483,配置清单!$H:$H,"MDE",配置清单!$N:$N,"在岗",配置清单!$P:$P,"&lt;&gt;暂不胜任")</f>
        <v>0</v>
      </c>
      <c r="AH483" s="61" t="str">
        <f t="shared" si="364"/>
        <v>NA</v>
      </c>
      <c r="AI483" s="62">
        <f>COUNTIFS(配置清单!G:G,G483,配置清单!H:H,"TPM",配置清单!N:N,"在岗")+COUNTIFS(配置清单!G:G,G483,配置清单!H:H,"TC",配置清单!N:N,"在岗")</f>
        <v>0</v>
      </c>
      <c r="AJ483" s="61" t="str">
        <f t="shared" si="365"/>
        <v>NA</v>
      </c>
      <c r="AK483" s="60">
        <f>COUNTIFS(配置清单!G:G,G483,配置清单!H:H,"TPM",配置清单!N:N,"在岗",配置清单!P:P,"&lt;&gt;暂不胜任")+COUNTIFS(配置清单!G:G,G483,配置清单!H:H,"TC",配置清单!N:N,"在岗",配置清单!P:P,"&lt;&gt;暂不胜任")</f>
        <v>0</v>
      </c>
      <c r="AL483" s="61" t="str">
        <f t="shared" si="366"/>
        <v>NA</v>
      </c>
      <c r="AM483" s="60">
        <f>COUNTIFS(配置清单!G:G,G483,配置清单!H:H,"TSE",配置清单!N:N,"在岗")</f>
        <v>0</v>
      </c>
      <c r="AN483" s="61" t="str">
        <f t="shared" si="367"/>
        <v>NA</v>
      </c>
      <c r="AO483" s="60">
        <f>COUNTIFS(配置清单!G:G,G483,配置清单!H:H,"TSE",配置清单!N:N,"在岗",配置清单!P:P,"&lt;&gt;暂不胜任")</f>
        <v>0</v>
      </c>
      <c r="AP483" s="61" t="str">
        <f t="shared" si="368"/>
        <v>NA</v>
      </c>
      <c r="AQ483" s="60">
        <f>COUNTIFS(配置清单!$G:$G,G483,配置清单!H:H,"QA",配置清单!N:N,"在岗")</f>
        <v>1</v>
      </c>
      <c r="AR483" s="61">
        <f t="shared" si="369"/>
        <v>1</v>
      </c>
      <c r="AS483" s="60">
        <f>COUNTIFS(配置清单!$G:$G,G483,配置清单!$H:$H,"QA",配置清单!$N:$N,"在岗",配置清单!$P:$P,"&lt;&gt;暂不胜任")</f>
        <v>1</v>
      </c>
      <c r="AT483" s="61">
        <f t="shared" si="370"/>
        <v>1</v>
      </c>
      <c r="AU483" s="60">
        <f>COUNTIFS(配置清单!G:G,规划及评估!G483,配置清单!H:H,"BA",配置清单!N:N,"在岗")</f>
        <v>0</v>
      </c>
      <c r="AV483" s="61" t="str">
        <f t="shared" si="371"/>
        <v>NA</v>
      </c>
      <c r="AW483" s="60">
        <f>COUNTIFS(配置清单!G:G,G483,配置清单!H:H,"BA",配置清单!N:N,"在岗",配置清单!P:P,"&lt;&gt;暂不胜任")</f>
        <v>0</v>
      </c>
      <c r="AX483" s="61" t="str">
        <f t="shared" si="372"/>
        <v>NA</v>
      </c>
      <c r="AY483" s="60">
        <f>COUNTIFS(配置清单!G:G,规划及评估!G483,配置清单!H:H,"IA",配置清单!N:N,"在岗")</f>
        <v>0</v>
      </c>
      <c r="AZ483" s="61" t="str">
        <f t="shared" si="373"/>
        <v>NA</v>
      </c>
      <c r="BA483" s="60">
        <f>COUNTIFS(配置清单!G:G,G483,配置清单!H:H,"IA",配置清单!N:N,"在岗",配置清单!P:P,"&lt;&gt;暂不胜任")</f>
        <v>0</v>
      </c>
      <c r="BB483" s="61" t="str">
        <f t="shared" si="374"/>
        <v>NA</v>
      </c>
      <c r="BC483" s="60">
        <f>COUNTIFS(配置清单!G:G,规划及评估!G483,配置清单!H:H,"产品经理",配置清单!N:N,"在岗")</f>
        <v>0</v>
      </c>
      <c r="BD483" s="61" t="str">
        <f t="shared" si="375"/>
        <v>NA</v>
      </c>
      <c r="BE483" s="60">
        <f>COUNTIFS(配置清单!G:G,G483,配置清单!H:H,"产品经理",配置清单!N:N,"在岗",配置清单!P:P,"&lt;&gt;暂不胜任")</f>
        <v>0</v>
      </c>
      <c r="BF483" s="61" t="str">
        <f t="shared" si="376"/>
        <v>NA</v>
      </c>
      <c r="BG483" s="63">
        <f t="shared" si="377"/>
        <v>2</v>
      </c>
      <c r="BH483" s="64">
        <f t="shared" si="378"/>
        <v>2</v>
      </c>
      <c r="BI483" s="64">
        <f t="shared" si="379"/>
        <v>2</v>
      </c>
      <c r="BJ483" s="64">
        <f t="shared" si="380"/>
        <v>1</v>
      </c>
      <c r="BK483" s="65">
        <f t="shared" si="381"/>
        <v>1</v>
      </c>
      <c r="BL483" s="66">
        <f t="shared" si="382"/>
        <v>0.5</v>
      </c>
      <c r="BM483" s="92">
        <f t="shared" si="383"/>
        <v>1</v>
      </c>
      <c r="BN483" s="92">
        <f t="shared" si="384"/>
        <v>0</v>
      </c>
      <c r="BO483" s="92">
        <f t="shared" si="385"/>
        <v>0</v>
      </c>
      <c r="BP483" s="92">
        <f t="shared" si="386"/>
        <v>0</v>
      </c>
      <c r="BQ483" s="92">
        <f t="shared" si="387"/>
        <v>0</v>
      </c>
      <c r="BR483" s="92">
        <f t="shared" si="388"/>
        <v>0</v>
      </c>
      <c r="BS483" s="92">
        <f t="shared" si="389"/>
        <v>0</v>
      </c>
      <c r="BT483" s="92">
        <f t="shared" si="390"/>
        <v>0</v>
      </c>
      <c r="BU483" s="92">
        <f t="shared" si="391"/>
        <v>0</v>
      </c>
      <c r="BV483" s="92">
        <f t="shared" si="392"/>
        <v>0</v>
      </c>
      <c r="BW483" s="92">
        <f t="shared" si="393"/>
        <v>1</v>
      </c>
      <c r="BX483" s="92">
        <f t="shared" si="394"/>
        <v>1</v>
      </c>
      <c r="BY483" s="92">
        <f t="shared" si="395"/>
        <v>0</v>
      </c>
      <c r="BZ483" s="92">
        <f t="shared" si="396"/>
        <v>0</v>
      </c>
      <c r="CA483" s="92">
        <f t="shared" si="397"/>
        <v>0</v>
      </c>
      <c r="CB483" s="92">
        <f t="shared" si="398"/>
        <v>0</v>
      </c>
      <c r="CC483" s="92">
        <f t="shared" si="399"/>
        <v>0</v>
      </c>
      <c r="CD483" s="92">
        <f t="shared" si="400"/>
        <v>0</v>
      </c>
    </row>
    <row r="484" spans="1:82" hidden="1">
      <c r="A484" s="34">
        <v>86</v>
      </c>
      <c r="B484" s="34" t="s">
        <v>5148</v>
      </c>
      <c r="C484" s="34" t="s">
        <v>5150</v>
      </c>
      <c r="D484" s="34" t="s">
        <v>2153</v>
      </c>
      <c r="E484" s="34" t="s">
        <v>5197</v>
      </c>
      <c r="F484" s="34" t="s">
        <v>5938</v>
      </c>
      <c r="G484" s="34" t="s">
        <v>5937</v>
      </c>
      <c r="H484" s="34" t="s">
        <v>7</v>
      </c>
      <c r="I484" s="34" t="s">
        <v>7</v>
      </c>
      <c r="J484" s="34" t="s">
        <v>34</v>
      </c>
      <c r="K484" s="34" t="s">
        <v>34</v>
      </c>
      <c r="L484" s="34" t="s">
        <v>5963</v>
      </c>
      <c r="M484" s="34" t="s">
        <v>2369</v>
      </c>
      <c r="N484" s="34">
        <v>1</v>
      </c>
      <c r="O484" s="34">
        <v>0</v>
      </c>
      <c r="P484" s="34">
        <v>0</v>
      </c>
      <c r="Q484" s="34">
        <v>0</v>
      </c>
      <c r="R484" s="34">
        <v>0</v>
      </c>
      <c r="S484" s="34">
        <v>1</v>
      </c>
      <c r="T484" s="34">
        <v>0</v>
      </c>
      <c r="U484" s="77">
        <v>0</v>
      </c>
      <c r="V484" s="34">
        <v>0</v>
      </c>
      <c r="W484" s="60">
        <f>COUNTIFS(配置清单!G:G,G484,配置清单!$H:$H,"PM",配置清单!$N:$N,"在岗")</f>
        <v>1</v>
      </c>
      <c r="X484" s="61">
        <f t="shared" si="359"/>
        <v>1</v>
      </c>
      <c r="Y484" s="60">
        <f>COUNTIFS(配置清单!$G:$G,G484,配置清单!$H:$H,"PM",配置清单!$N:$N,"在岗",配置清单!$P:$P,"&lt;&gt;暂不胜任")</f>
        <v>1</v>
      </c>
      <c r="Z484" s="61">
        <f t="shared" si="360"/>
        <v>1</v>
      </c>
      <c r="AA484" s="62">
        <f>COUNTIFS(配置清单!$G:$G,G484,配置清单!$H:$H,"SE",配置清单!$N:$N,"在岗")+COUNTIFS(配置清单!$G:$G,G484,配置清单!$H:$H,"SA",配置清单!$N:$N,"在岗")</f>
        <v>0</v>
      </c>
      <c r="AB484" s="61" t="str">
        <f t="shared" si="361"/>
        <v>NA</v>
      </c>
      <c r="AC484" s="60">
        <f>COUNTIFS(配置清单!$G:$G,G484,配置清单!$H:$H,"SE",配置清单!$N:$N,"在岗",配置清单!$P:$P,"&lt;&gt;暂不胜任")+COUNTIFS(配置清单!$G:$G,G484,配置清单!$H:$H,"SA",配置清单!$N:$N,"在岗",配置清单!$P:$P,"&lt;&gt;暂不胜任")</f>
        <v>0</v>
      </c>
      <c r="AD484" s="61" t="str">
        <f t="shared" si="362"/>
        <v>NA</v>
      </c>
      <c r="AE484" s="60">
        <f>COUNTIFS(配置清单!$G:$G,G484,配置清单!H:H,"MDE",配置清单!N:N,"在岗")</f>
        <v>0</v>
      </c>
      <c r="AF484" s="61" t="str">
        <f t="shared" si="363"/>
        <v>NA</v>
      </c>
      <c r="AG484" s="60">
        <f>COUNTIFS(配置清单!$G:$G,G484,配置清单!$H:$H,"MDE",配置清单!$N:$N,"在岗",配置清单!$P:$P,"&lt;&gt;暂不胜任")</f>
        <v>0</v>
      </c>
      <c r="AH484" s="61" t="str">
        <f t="shared" si="364"/>
        <v>NA</v>
      </c>
      <c r="AI484" s="62">
        <f>COUNTIFS(配置清单!G:G,G484,配置清单!H:H,"TPM",配置清单!N:N,"在岗")+COUNTIFS(配置清单!G:G,G484,配置清单!H:H,"TC",配置清单!N:N,"在岗")</f>
        <v>0</v>
      </c>
      <c r="AJ484" s="61" t="str">
        <f t="shared" si="365"/>
        <v>NA</v>
      </c>
      <c r="AK484" s="60">
        <f>COUNTIFS(配置清单!G:G,G484,配置清单!H:H,"TPM",配置清单!N:N,"在岗",配置清单!P:P,"&lt;&gt;暂不胜任")+COUNTIFS(配置清单!G:G,G484,配置清单!H:H,"TC",配置清单!N:N,"在岗",配置清单!P:P,"&lt;&gt;暂不胜任")</f>
        <v>0</v>
      </c>
      <c r="AL484" s="61" t="str">
        <f t="shared" si="366"/>
        <v>NA</v>
      </c>
      <c r="AM484" s="60">
        <f>COUNTIFS(配置清单!G:G,G484,配置清单!H:H,"TSE",配置清单!N:N,"在岗")</f>
        <v>0</v>
      </c>
      <c r="AN484" s="61" t="str">
        <f t="shared" si="367"/>
        <v>NA</v>
      </c>
      <c r="AO484" s="60">
        <f>COUNTIFS(配置清单!G:G,G484,配置清单!H:H,"TSE",配置清单!N:N,"在岗",配置清单!P:P,"&lt;&gt;暂不胜任")</f>
        <v>0</v>
      </c>
      <c r="AP484" s="61" t="str">
        <f t="shared" si="368"/>
        <v>NA</v>
      </c>
      <c r="AQ484" s="60">
        <f>COUNTIFS(配置清单!$G:$G,G484,配置清单!H:H,"QA",配置清单!N:N,"在岗")</f>
        <v>1</v>
      </c>
      <c r="AR484" s="61">
        <f t="shared" si="369"/>
        <v>1</v>
      </c>
      <c r="AS484" s="60">
        <f>COUNTIFS(配置清单!$G:$G,G484,配置清单!$H:$H,"QA",配置清单!$N:$N,"在岗",配置清单!$P:$P,"&lt;&gt;暂不胜任")</f>
        <v>1</v>
      </c>
      <c r="AT484" s="61">
        <f t="shared" si="370"/>
        <v>1</v>
      </c>
      <c r="AU484" s="60">
        <f>COUNTIFS(配置清单!G:G,规划及评估!G484,配置清单!H:H,"BA",配置清单!N:N,"在岗")</f>
        <v>0</v>
      </c>
      <c r="AV484" s="61" t="str">
        <f t="shared" si="371"/>
        <v>NA</v>
      </c>
      <c r="AW484" s="60">
        <f>COUNTIFS(配置清单!G:G,G484,配置清单!H:H,"BA",配置清单!N:N,"在岗",配置清单!P:P,"&lt;&gt;暂不胜任")</f>
        <v>0</v>
      </c>
      <c r="AX484" s="61" t="str">
        <f t="shared" si="372"/>
        <v>NA</v>
      </c>
      <c r="AY484" s="60">
        <f>COUNTIFS(配置清单!G:G,规划及评估!G484,配置清单!H:H,"IA",配置清单!N:N,"在岗")</f>
        <v>0</v>
      </c>
      <c r="AZ484" s="61" t="str">
        <f t="shared" si="373"/>
        <v>NA</v>
      </c>
      <c r="BA484" s="60">
        <f>COUNTIFS(配置清单!G:G,G484,配置清单!H:H,"IA",配置清单!N:N,"在岗",配置清单!P:P,"&lt;&gt;暂不胜任")</f>
        <v>0</v>
      </c>
      <c r="BB484" s="61" t="str">
        <f t="shared" si="374"/>
        <v>NA</v>
      </c>
      <c r="BC484" s="60">
        <f>COUNTIFS(配置清单!G:G,规划及评估!G484,配置清单!H:H,"产品经理",配置清单!N:N,"在岗")</f>
        <v>0</v>
      </c>
      <c r="BD484" s="61" t="str">
        <f t="shared" si="375"/>
        <v>NA</v>
      </c>
      <c r="BE484" s="60">
        <f>COUNTIFS(配置清单!G:G,G484,配置清单!H:H,"产品经理",配置清单!N:N,"在岗",配置清单!P:P,"&lt;&gt;暂不胜任")</f>
        <v>0</v>
      </c>
      <c r="BF484" s="61" t="str">
        <f t="shared" si="376"/>
        <v>NA</v>
      </c>
      <c r="BG484" s="63">
        <f t="shared" si="377"/>
        <v>2</v>
      </c>
      <c r="BH484" s="64">
        <f t="shared" si="378"/>
        <v>2</v>
      </c>
      <c r="BI484" s="64">
        <f t="shared" si="379"/>
        <v>2</v>
      </c>
      <c r="BJ484" s="64">
        <f t="shared" si="380"/>
        <v>2</v>
      </c>
      <c r="BK484" s="65">
        <f t="shared" si="381"/>
        <v>1</v>
      </c>
      <c r="BL484" s="66">
        <f t="shared" si="382"/>
        <v>1</v>
      </c>
      <c r="BM484" s="92">
        <f t="shared" si="383"/>
        <v>1</v>
      </c>
      <c r="BN484" s="92">
        <f t="shared" si="384"/>
        <v>1</v>
      </c>
      <c r="BO484" s="92">
        <f t="shared" si="385"/>
        <v>0</v>
      </c>
      <c r="BP484" s="92">
        <f t="shared" si="386"/>
        <v>0</v>
      </c>
      <c r="BQ484" s="92">
        <f t="shared" si="387"/>
        <v>0</v>
      </c>
      <c r="BR484" s="92">
        <f t="shared" si="388"/>
        <v>0</v>
      </c>
      <c r="BS484" s="92">
        <f t="shared" si="389"/>
        <v>0</v>
      </c>
      <c r="BT484" s="92">
        <f t="shared" si="390"/>
        <v>0</v>
      </c>
      <c r="BU484" s="92">
        <f t="shared" si="391"/>
        <v>0</v>
      </c>
      <c r="BV484" s="92">
        <f t="shared" si="392"/>
        <v>0</v>
      </c>
      <c r="BW484" s="92">
        <f t="shared" si="393"/>
        <v>1</v>
      </c>
      <c r="BX484" s="92">
        <f t="shared" si="394"/>
        <v>1</v>
      </c>
      <c r="BY484" s="92">
        <f t="shared" si="395"/>
        <v>0</v>
      </c>
      <c r="BZ484" s="92">
        <f t="shared" si="396"/>
        <v>0</v>
      </c>
      <c r="CA484" s="92">
        <f t="shared" si="397"/>
        <v>0</v>
      </c>
      <c r="CB484" s="92">
        <f t="shared" si="398"/>
        <v>0</v>
      </c>
      <c r="CC484" s="92">
        <f t="shared" si="399"/>
        <v>0</v>
      </c>
      <c r="CD484" s="92">
        <f t="shared" si="400"/>
        <v>0</v>
      </c>
    </row>
    <row r="485" spans="1:82" hidden="1">
      <c r="A485" s="34">
        <v>1</v>
      </c>
      <c r="B485" s="34" t="s">
        <v>947</v>
      </c>
      <c r="C485" s="34" t="s">
        <v>1067</v>
      </c>
      <c r="D485" s="34" t="s">
        <v>2089</v>
      </c>
      <c r="E485" s="34" t="s">
        <v>2088</v>
      </c>
      <c r="F485" s="34" t="s">
        <v>2093</v>
      </c>
      <c r="G485" s="34" t="s">
        <v>2091</v>
      </c>
      <c r="H485" s="34" t="s">
        <v>4</v>
      </c>
      <c r="I485" s="34" t="s">
        <v>4</v>
      </c>
      <c r="J485" s="34" t="s">
        <v>34</v>
      </c>
      <c r="K485" s="34" t="s">
        <v>34</v>
      </c>
      <c r="M485" s="34" t="s">
        <v>156</v>
      </c>
      <c r="N485" s="34">
        <v>1</v>
      </c>
      <c r="O485" s="34">
        <v>1</v>
      </c>
      <c r="P485" s="34">
        <v>1</v>
      </c>
      <c r="Q485" s="34">
        <v>1</v>
      </c>
      <c r="R485" s="34">
        <v>0</v>
      </c>
      <c r="S485" s="34">
        <v>1</v>
      </c>
      <c r="T485" s="34">
        <v>0</v>
      </c>
      <c r="U485" s="77">
        <v>0</v>
      </c>
      <c r="V485" s="34">
        <v>0</v>
      </c>
      <c r="W485" s="60">
        <f>COUNTIFS(配置清单!G:G,G485,配置清单!$H:$H,"PM",配置清单!$N:$N,"在岗")</f>
        <v>4</v>
      </c>
      <c r="X485" s="61">
        <f t="shared" si="359"/>
        <v>1</v>
      </c>
      <c r="Y485" s="60">
        <f>COUNTIFS(配置清单!$G:$G,G485,配置清单!$H:$H,"PM",配置清单!$N:$N,"在岗",配置清单!$P:$P,"&lt;&gt;暂不胜任")</f>
        <v>4</v>
      </c>
      <c r="Z485" s="61">
        <f t="shared" si="360"/>
        <v>1</v>
      </c>
      <c r="AA485" s="62">
        <f>COUNTIFS(配置清单!$G:$G,G485,配置清单!$H:$H,"SE",配置清单!$N:$N,"在岗")+COUNTIFS(配置清单!$G:$G,G485,配置清单!$H:$H,"SA",配置清单!$N:$N,"在岗")</f>
        <v>1</v>
      </c>
      <c r="AB485" s="61">
        <f t="shared" si="361"/>
        <v>1</v>
      </c>
      <c r="AC485" s="60">
        <f>COUNTIFS(配置清单!$G:$G,G485,配置清单!$H:$H,"SE",配置清单!$N:$N,"在岗",配置清单!$P:$P,"&lt;&gt;暂不胜任")+COUNTIFS(配置清单!$G:$G,G485,配置清单!$H:$H,"SA",配置清单!$N:$N,"在岗",配置清单!$P:$P,"&lt;&gt;暂不胜任")</f>
        <v>1</v>
      </c>
      <c r="AD485" s="61">
        <f t="shared" si="362"/>
        <v>1</v>
      </c>
      <c r="AE485" s="60">
        <f>COUNTIFS(配置清单!$G:$G,G485,配置清单!H:H,"MDE",配置清单!N:N,"在岗")</f>
        <v>1</v>
      </c>
      <c r="AF485" s="61">
        <f t="shared" si="363"/>
        <v>1</v>
      </c>
      <c r="AG485" s="60">
        <f>COUNTIFS(配置清单!$G:$G,G485,配置清单!$H:$H,"MDE",配置清单!$N:$N,"在岗",配置清单!$P:$P,"&lt;&gt;暂不胜任")</f>
        <v>1</v>
      </c>
      <c r="AH485" s="61">
        <f t="shared" si="364"/>
        <v>1</v>
      </c>
      <c r="AI485" s="62">
        <f>COUNTIFS(配置清单!G:G,G485,配置清单!H:H,"TPM",配置清单!N:N,"在岗")+COUNTIFS(配置清单!G:G,G485,配置清单!H:H,"TC",配置清单!N:N,"在岗")</f>
        <v>2</v>
      </c>
      <c r="AJ485" s="61">
        <f t="shared" si="365"/>
        <v>1</v>
      </c>
      <c r="AK485" s="60">
        <f>COUNTIFS(配置清单!G:G,G485,配置清单!H:H,"TPM",配置清单!N:N,"在岗",配置清单!P:P,"&lt;&gt;暂不胜任")+COUNTIFS(配置清单!G:G,G485,配置清单!H:H,"TC",配置清单!N:N,"在岗",配置清单!P:P,"&lt;&gt;暂不胜任")</f>
        <v>2</v>
      </c>
      <c r="AL485" s="61">
        <f t="shared" si="366"/>
        <v>1</v>
      </c>
      <c r="AM485" s="60">
        <f>COUNTIFS(配置清单!G:G,G485,配置清单!H:H,"TSE",配置清单!N:N,"在岗")</f>
        <v>0</v>
      </c>
      <c r="AN485" s="61" t="str">
        <f t="shared" si="367"/>
        <v>NA</v>
      </c>
      <c r="AO485" s="60">
        <f>COUNTIFS(配置清单!G:G,G485,配置清单!H:H,"TSE",配置清单!N:N,"在岗",配置清单!P:P,"&lt;&gt;暂不胜任")</f>
        <v>0</v>
      </c>
      <c r="AP485" s="61" t="str">
        <f t="shared" si="368"/>
        <v>NA</v>
      </c>
      <c r="AQ485" s="60">
        <f>COUNTIFS(配置清单!$G:$G,G485,配置清单!H:H,"QA",配置清单!N:N,"在岗")</f>
        <v>1</v>
      </c>
      <c r="AR485" s="61">
        <f t="shared" si="369"/>
        <v>1</v>
      </c>
      <c r="AS485" s="60">
        <f>COUNTIFS(配置清单!$G:$G,G485,配置清单!$H:$H,"QA",配置清单!$N:$N,"在岗",配置清单!$P:$P,"&lt;&gt;暂不胜任")</f>
        <v>1</v>
      </c>
      <c r="AT485" s="61">
        <f t="shared" si="370"/>
        <v>1</v>
      </c>
      <c r="AU485" s="60">
        <f>COUNTIFS(配置清单!G:G,规划及评估!G485,配置清单!H:H,"BA",配置清单!N:N,"在岗")</f>
        <v>0</v>
      </c>
      <c r="AV485" s="61" t="str">
        <f t="shared" si="371"/>
        <v>NA</v>
      </c>
      <c r="AW485" s="60">
        <f>COUNTIFS(配置清单!G:G,G485,配置清单!H:H,"BA",配置清单!N:N,"在岗",配置清单!P:P,"&lt;&gt;暂不胜任")</f>
        <v>0</v>
      </c>
      <c r="AX485" s="61" t="str">
        <f t="shared" si="372"/>
        <v>NA</v>
      </c>
      <c r="AY485" s="60">
        <f>COUNTIFS(配置清单!G:G,规划及评估!G485,配置清单!H:H,"IA",配置清单!N:N,"在岗")</f>
        <v>0</v>
      </c>
      <c r="AZ485" s="61" t="str">
        <f t="shared" si="373"/>
        <v>NA</v>
      </c>
      <c r="BA485" s="60">
        <f>COUNTIFS(配置清单!G:G,G485,配置清单!H:H,"IA",配置清单!N:N,"在岗",配置清单!P:P,"&lt;&gt;暂不胜任")</f>
        <v>0</v>
      </c>
      <c r="BB485" s="61" t="str">
        <f t="shared" si="374"/>
        <v>NA</v>
      </c>
      <c r="BC485" s="60">
        <f>COUNTIFS(配置清单!G:G,规划及评估!G485,配置清单!H:H,"产品经理",配置清单!N:N,"在岗")</f>
        <v>0</v>
      </c>
      <c r="BD485" s="61" t="str">
        <f t="shared" si="375"/>
        <v>NA</v>
      </c>
      <c r="BE485" s="60">
        <f>COUNTIFS(配置清单!G:G,G485,配置清单!H:H,"产品经理",配置清单!N:N,"在岗",配置清单!P:P,"&lt;&gt;暂不胜任")</f>
        <v>0</v>
      </c>
      <c r="BF485" s="61" t="str">
        <f t="shared" si="376"/>
        <v>NA</v>
      </c>
      <c r="BG485" s="63">
        <f t="shared" si="377"/>
        <v>5</v>
      </c>
      <c r="BH485" s="64">
        <f t="shared" si="378"/>
        <v>9</v>
      </c>
      <c r="BI485" s="64">
        <f t="shared" si="379"/>
        <v>5</v>
      </c>
      <c r="BJ485" s="64">
        <f t="shared" si="380"/>
        <v>5</v>
      </c>
      <c r="BK485" s="65">
        <f t="shared" si="381"/>
        <v>1</v>
      </c>
      <c r="BL485" s="66">
        <f t="shared" si="382"/>
        <v>1</v>
      </c>
      <c r="BM485" s="92">
        <f t="shared" si="383"/>
        <v>1</v>
      </c>
      <c r="BN485" s="92">
        <f t="shared" si="384"/>
        <v>1</v>
      </c>
      <c r="BO485" s="92">
        <f t="shared" si="385"/>
        <v>1</v>
      </c>
      <c r="BP485" s="92">
        <f t="shared" si="386"/>
        <v>1</v>
      </c>
      <c r="BQ485" s="92">
        <f t="shared" si="387"/>
        <v>1</v>
      </c>
      <c r="BR485" s="92">
        <f t="shared" si="388"/>
        <v>1</v>
      </c>
      <c r="BS485" s="92">
        <f t="shared" si="389"/>
        <v>1</v>
      </c>
      <c r="BT485" s="92">
        <f t="shared" si="390"/>
        <v>1</v>
      </c>
      <c r="BU485" s="92">
        <f t="shared" si="391"/>
        <v>0</v>
      </c>
      <c r="BV485" s="92">
        <f t="shared" si="392"/>
        <v>0</v>
      </c>
      <c r="BW485" s="92">
        <f t="shared" si="393"/>
        <v>1</v>
      </c>
      <c r="BX485" s="92">
        <f t="shared" si="394"/>
        <v>1</v>
      </c>
      <c r="BY485" s="92">
        <f t="shared" si="395"/>
        <v>0</v>
      </c>
      <c r="BZ485" s="92">
        <f t="shared" si="396"/>
        <v>0</v>
      </c>
      <c r="CA485" s="92">
        <f t="shared" si="397"/>
        <v>0</v>
      </c>
      <c r="CB485" s="92">
        <f t="shared" si="398"/>
        <v>0</v>
      </c>
      <c r="CC485" s="92">
        <f t="shared" si="399"/>
        <v>0</v>
      </c>
      <c r="CD485" s="92">
        <f t="shared" si="400"/>
        <v>0</v>
      </c>
    </row>
    <row r="486" spans="1:82" hidden="1">
      <c r="A486" s="34">
        <v>2</v>
      </c>
      <c r="B486" s="34" t="s">
        <v>947</v>
      </c>
      <c r="C486" s="34" t="s">
        <v>1067</v>
      </c>
      <c r="D486" s="34" t="s">
        <v>2089</v>
      </c>
      <c r="E486" s="34" t="s">
        <v>2088</v>
      </c>
      <c r="F486" s="34" t="s">
        <v>5968</v>
      </c>
      <c r="G486" s="34" t="s">
        <v>2112</v>
      </c>
      <c r="H486" s="34" t="s">
        <v>4</v>
      </c>
      <c r="I486" s="34" t="s">
        <v>4</v>
      </c>
      <c r="J486" s="34" t="s">
        <v>34</v>
      </c>
      <c r="K486" s="34" t="s">
        <v>34</v>
      </c>
      <c r="M486" s="34" t="s">
        <v>156</v>
      </c>
      <c r="N486" s="34">
        <v>1</v>
      </c>
      <c r="O486" s="34">
        <v>0</v>
      </c>
      <c r="P486" s="34">
        <v>0</v>
      </c>
      <c r="Q486" s="34">
        <v>1</v>
      </c>
      <c r="R486" s="34">
        <v>1</v>
      </c>
      <c r="S486" s="34">
        <v>1</v>
      </c>
      <c r="T486" s="34">
        <v>0</v>
      </c>
      <c r="U486" s="77">
        <v>0</v>
      </c>
      <c r="V486" s="34">
        <v>0</v>
      </c>
      <c r="W486" s="60">
        <f>COUNTIFS(配置清单!G:G,G486,配置清单!$H:$H,"PM",配置清单!$N:$N,"在岗")</f>
        <v>2</v>
      </c>
      <c r="X486" s="61">
        <f t="shared" si="359"/>
        <v>1</v>
      </c>
      <c r="Y486" s="60">
        <f>COUNTIFS(配置清单!$G:$G,G486,配置清单!$H:$H,"PM",配置清单!$N:$N,"在岗",配置清单!$P:$P,"&lt;&gt;暂不胜任")</f>
        <v>2</v>
      </c>
      <c r="Z486" s="61">
        <f t="shared" si="360"/>
        <v>1</v>
      </c>
      <c r="AA486" s="62">
        <f>COUNTIFS(配置清单!$G:$G,G486,配置清单!$H:$H,"SE",配置清单!$N:$N,"在岗")+COUNTIFS(配置清单!$G:$G,G486,配置清单!$H:$H,"SA",配置清单!$N:$N,"在岗")</f>
        <v>0</v>
      </c>
      <c r="AB486" s="61" t="str">
        <f t="shared" si="361"/>
        <v>NA</v>
      </c>
      <c r="AC486" s="60">
        <f>COUNTIFS(配置清单!$G:$G,G486,配置清单!$H:$H,"SE",配置清单!$N:$N,"在岗",配置清单!$P:$P,"&lt;&gt;暂不胜任")+COUNTIFS(配置清单!$G:$G,G486,配置清单!$H:$H,"SA",配置清单!$N:$N,"在岗",配置清单!$P:$P,"&lt;&gt;暂不胜任")</f>
        <v>0</v>
      </c>
      <c r="AD486" s="61" t="str">
        <f t="shared" si="362"/>
        <v>NA</v>
      </c>
      <c r="AE486" s="60">
        <f>COUNTIFS(配置清单!$G:$G,G486,配置清单!H:H,"MDE",配置清单!N:N,"在岗")</f>
        <v>0</v>
      </c>
      <c r="AF486" s="61" t="str">
        <f t="shared" si="363"/>
        <v>NA</v>
      </c>
      <c r="AG486" s="60">
        <f>COUNTIFS(配置清单!$G:$G,G486,配置清单!$H:$H,"MDE",配置清单!$N:$N,"在岗",配置清单!$P:$P,"&lt;&gt;暂不胜任")</f>
        <v>0</v>
      </c>
      <c r="AH486" s="61" t="str">
        <f t="shared" si="364"/>
        <v>NA</v>
      </c>
      <c r="AI486" s="62">
        <f>COUNTIFS(配置清单!G:G,G486,配置清单!H:H,"TPM",配置清单!N:N,"在岗")+COUNTIFS(配置清单!G:G,G486,配置清单!H:H,"TC",配置清单!N:N,"在岗")</f>
        <v>3</v>
      </c>
      <c r="AJ486" s="61">
        <f t="shared" si="365"/>
        <v>1</v>
      </c>
      <c r="AK486" s="60">
        <f>COUNTIFS(配置清单!G:G,G486,配置清单!H:H,"TPM",配置清单!N:N,"在岗",配置清单!P:P,"&lt;&gt;暂不胜任")+COUNTIFS(配置清单!G:G,G486,配置清单!H:H,"TC",配置清单!N:N,"在岗",配置清单!P:P,"&lt;&gt;暂不胜任")</f>
        <v>3</v>
      </c>
      <c r="AL486" s="61">
        <f t="shared" si="366"/>
        <v>1</v>
      </c>
      <c r="AM486" s="60">
        <f>COUNTIFS(配置清单!G:G,G486,配置清单!H:H,"TSE",配置清单!N:N,"在岗")</f>
        <v>1</v>
      </c>
      <c r="AN486" s="61">
        <f t="shared" si="367"/>
        <v>1</v>
      </c>
      <c r="AO486" s="60">
        <f>COUNTIFS(配置清单!G:G,G486,配置清单!H:H,"TSE",配置清单!N:N,"在岗",配置清单!P:P,"&lt;&gt;暂不胜任")</f>
        <v>1</v>
      </c>
      <c r="AP486" s="61">
        <f t="shared" si="368"/>
        <v>1</v>
      </c>
      <c r="AQ486" s="60">
        <f>COUNTIFS(配置清单!$G:$G,G486,配置清单!H:H,"QA",配置清单!N:N,"在岗")</f>
        <v>1</v>
      </c>
      <c r="AR486" s="61">
        <f t="shared" si="369"/>
        <v>1</v>
      </c>
      <c r="AS486" s="60">
        <f>COUNTIFS(配置清单!$G:$G,G486,配置清单!$H:$H,"QA",配置清单!$N:$N,"在岗",配置清单!$P:$P,"&lt;&gt;暂不胜任")</f>
        <v>1</v>
      </c>
      <c r="AT486" s="61">
        <f t="shared" si="370"/>
        <v>1</v>
      </c>
      <c r="AU486" s="60">
        <f>COUNTIFS(配置清单!G:G,规划及评估!G486,配置清单!H:H,"BA",配置清单!N:N,"在岗")</f>
        <v>0</v>
      </c>
      <c r="AV486" s="61" t="str">
        <f t="shared" si="371"/>
        <v>NA</v>
      </c>
      <c r="AW486" s="60">
        <f>COUNTIFS(配置清单!G:G,G486,配置清单!H:H,"BA",配置清单!N:N,"在岗",配置清单!P:P,"&lt;&gt;暂不胜任")</f>
        <v>0</v>
      </c>
      <c r="AX486" s="61" t="str">
        <f t="shared" si="372"/>
        <v>NA</v>
      </c>
      <c r="AY486" s="60">
        <f>COUNTIFS(配置清单!G:G,规划及评估!G486,配置清单!H:H,"IA",配置清单!N:N,"在岗")</f>
        <v>0</v>
      </c>
      <c r="AZ486" s="61" t="str">
        <f t="shared" si="373"/>
        <v>NA</v>
      </c>
      <c r="BA486" s="60">
        <f>COUNTIFS(配置清单!G:G,G486,配置清单!H:H,"IA",配置清单!N:N,"在岗",配置清单!P:P,"&lt;&gt;暂不胜任")</f>
        <v>0</v>
      </c>
      <c r="BB486" s="61" t="str">
        <f t="shared" si="374"/>
        <v>NA</v>
      </c>
      <c r="BC486" s="60">
        <f>COUNTIFS(配置清单!G:G,规划及评估!G486,配置清单!H:H,"产品经理",配置清单!N:N,"在岗")</f>
        <v>0</v>
      </c>
      <c r="BD486" s="61" t="str">
        <f t="shared" si="375"/>
        <v>NA</v>
      </c>
      <c r="BE486" s="60">
        <f>COUNTIFS(配置清单!G:G,G486,配置清单!H:H,"产品经理",配置清单!N:N,"在岗",配置清单!P:P,"&lt;&gt;暂不胜任")</f>
        <v>0</v>
      </c>
      <c r="BF486" s="61" t="str">
        <f t="shared" si="376"/>
        <v>NA</v>
      </c>
      <c r="BG486" s="63">
        <f t="shared" si="377"/>
        <v>4</v>
      </c>
      <c r="BH486" s="64">
        <f t="shared" si="378"/>
        <v>7</v>
      </c>
      <c r="BI486" s="64">
        <f t="shared" si="379"/>
        <v>4</v>
      </c>
      <c r="BJ486" s="64">
        <f t="shared" si="380"/>
        <v>4</v>
      </c>
      <c r="BK486" s="65">
        <f t="shared" si="381"/>
        <v>1</v>
      </c>
      <c r="BL486" s="66">
        <f t="shared" si="382"/>
        <v>1</v>
      </c>
      <c r="BM486" s="92">
        <f t="shared" si="383"/>
        <v>1</v>
      </c>
      <c r="BN486" s="92">
        <f t="shared" si="384"/>
        <v>1</v>
      </c>
      <c r="BO486" s="92">
        <f t="shared" si="385"/>
        <v>0</v>
      </c>
      <c r="BP486" s="92">
        <f t="shared" si="386"/>
        <v>0</v>
      </c>
      <c r="BQ486" s="92">
        <f t="shared" si="387"/>
        <v>0</v>
      </c>
      <c r="BR486" s="92">
        <f t="shared" si="388"/>
        <v>0</v>
      </c>
      <c r="BS486" s="92">
        <f t="shared" si="389"/>
        <v>1</v>
      </c>
      <c r="BT486" s="92">
        <f t="shared" si="390"/>
        <v>1</v>
      </c>
      <c r="BU486" s="92">
        <f t="shared" si="391"/>
        <v>1</v>
      </c>
      <c r="BV486" s="92">
        <f t="shared" si="392"/>
        <v>1</v>
      </c>
      <c r="BW486" s="92">
        <f t="shared" si="393"/>
        <v>1</v>
      </c>
      <c r="BX486" s="92">
        <f t="shared" si="394"/>
        <v>1</v>
      </c>
      <c r="BY486" s="92">
        <f t="shared" si="395"/>
        <v>0</v>
      </c>
      <c r="BZ486" s="92">
        <f t="shared" si="396"/>
        <v>0</v>
      </c>
      <c r="CA486" s="92">
        <f t="shared" si="397"/>
        <v>0</v>
      </c>
      <c r="CB486" s="92">
        <f t="shared" si="398"/>
        <v>0</v>
      </c>
      <c r="CC486" s="92">
        <f t="shared" si="399"/>
        <v>0</v>
      </c>
      <c r="CD486" s="92">
        <f t="shared" si="400"/>
        <v>0</v>
      </c>
    </row>
    <row r="487" spans="1:82" hidden="1">
      <c r="A487" s="34">
        <v>3</v>
      </c>
      <c r="B487" s="34" t="s">
        <v>947</v>
      </c>
      <c r="C487" s="34" t="s">
        <v>1067</v>
      </c>
      <c r="D487" s="34" t="s">
        <v>2089</v>
      </c>
      <c r="E487" s="34" t="s">
        <v>2088</v>
      </c>
      <c r="F487" s="34" t="s">
        <v>2127</v>
      </c>
      <c r="G487" s="34" t="s">
        <v>2128</v>
      </c>
      <c r="H487" s="34" t="s">
        <v>4</v>
      </c>
      <c r="I487" s="34" t="s">
        <v>4</v>
      </c>
      <c r="J487" s="34" t="s">
        <v>34</v>
      </c>
      <c r="K487" s="34" t="s">
        <v>34</v>
      </c>
      <c r="M487" s="34" t="s">
        <v>156</v>
      </c>
      <c r="N487" s="34">
        <v>1</v>
      </c>
      <c r="O487" s="34">
        <v>1</v>
      </c>
      <c r="P487" s="34">
        <v>1</v>
      </c>
      <c r="Q487" s="34">
        <v>1</v>
      </c>
      <c r="R487" s="34">
        <v>1</v>
      </c>
      <c r="S487" s="34">
        <v>1</v>
      </c>
      <c r="T487" s="34">
        <v>0</v>
      </c>
      <c r="U487" s="77">
        <v>0</v>
      </c>
      <c r="V487" s="34">
        <v>0</v>
      </c>
      <c r="W487" s="60">
        <f>COUNTIFS(配置清单!G:G,G487,配置清单!$H:$H,"PM",配置清单!$N:$N,"在岗")</f>
        <v>2</v>
      </c>
      <c r="X487" s="61">
        <f t="shared" si="359"/>
        <v>1</v>
      </c>
      <c r="Y487" s="60">
        <f>COUNTIFS(配置清单!$G:$G,G487,配置清单!$H:$H,"PM",配置清单!$N:$N,"在岗",配置清单!$P:$P,"&lt;&gt;暂不胜任")</f>
        <v>2</v>
      </c>
      <c r="Z487" s="61">
        <f t="shared" si="360"/>
        <v>1</v>
      </c>
      <c r="AA487" s="62">
        <f>COUNTIFS(配置清单!$G:$G,G487,配置清单!$H:$H,"SE",配置清单!$N:$N,"在岗")+COUNTIFS(配置清单!$G:$G,G487,配置清单!$H:$H,"SA",配置清单!$N:$N,"在岗")</f>
        <v>1</v>
      </c>
      <c r="AB487" s="61">
        <f t="shared" si="361"/>
        <v>1</v>
      </c>
      <c r="AC487" s="60">
        <f>COUNTIFS(配置清单!$G:$G,G487,配置清单!$H:$H,"SE",配置清单!$N:$N,"在岗",配置清单!$P:$P,"&lt;&gt;暂不胜任")+COUNTIFS(配置清单!$G:$G,G487,配置清单!$H:$H,"SA",配置清单!$N:$N,"在岗",配置清单!$P:$P,"&lt;&gt;暂不胜任")</f>
        <v>1</v>
      </c>
      <c r="AD487" s="61">
        <f t="shared" si="362"/>
        <v>1</v>
      </c>
      <c r="AE487" s="60">
        <f>COUNTIFS(配置清单!$G:$G,G487,配置清单!H:H,"MDE",配置清单!N:N,"在岗")</f>
        <v>0</v>
      </c>
      <c r="AF487" s="61">
        <f t="shared" si="363"/>
        <v>0</v>
      </c>
      <c r="AG487" s="60">
        <f>COUNTIFS(配置清单!$G:$G,G487,配置清单!$H:$H,"MDE",配置清单!$N:$N,"在岗",配置清单!$P:$P,"&lt;&gt;暂不胜任")</f>
        <v>0</v>
      </c>
      <c r="AH487" s="61">
        <f t="shared" si="364"/>
        <v>0</v>
      </c>
      <c r="AI487" s="62">
        <f>COUNTIFS(配置清单!G:G,G487,配置清单!H:H,"TPM",配置清单!N:N,"在岗")+COUNTIFS(配置清单!G:G,G487,配置清单!H:H,"TC",配置清单!N:N,"在岗")</f>
        <v>1</v>
      </c>
      <c r="AJ487" s="61">
        <f t="shared" si="365"/>
        <v>1</v>
      </c>
      <c r="AK487" s="60">
        <f>COUNTIFS(配置清单!G:G,G487,配置清单!H:H,"TPM",配置清单!N:N,"在岗",配置清单!P:P,"&lt;&gt;暂不胜任")+COUNTIFS(配置清单!G:G,G487,配置清单!H:H,"TC",配置清单!N:N,"在岗",配置清单!P:P,"&lt;&gt;暂不胜任")</f>
        <v>1</v>
      </c>
      <c r="AL487" s="61">
        <f t="shared" si="366"/>
        <v>1</v>
      </c>
      <c r="AM487" s="60">
        <f>COUNTIFS(配置清单!G:G,G487,配置清单!H:H,"TSE",配置清单!N:N,"在岗")</f>
        <v>1</v>
      </c>
      <c r="AN487" s="61">
        <f t="shared" si="367"/>
        <v>1</v>
      </c>
      <c r="AO487" s="60">
        <f>COUNTIFS(配置清单!G:G,G487,配置清单!H:H,"TSE",配置清单!N:N,"在岗",配置清单!P:P,"&lt;&gt;暂不胜任")</f>
        <v>1</v>
      </c>
      <c r="AP487" s="61">
        <f t="shared" si="368"/>
        <v>1</v>
      </c>
      <c r="AQ487" s="60">
        <f>COUNTIFS(配置清单!$G:$G,G487,配置清单!H:H,"QA",配置清单!N:N,"在岗")</f>
        <v>1</v>
      </c>
      <c r="AR487" s="61">
        <f t="shared" si="369"/>
        <v>1</v>
      </c>
      <c r="AS487" s="60">
        <f>COUNTIFS(配置清单!$G:$G,G487,配置清单!$H:$H,"QA",配置清单!$N:$N,"在岗",配置清单!$P:$P,"&lt;&gt;暂不胜任")</f>
        <v>1</v>
      </c>
      <c r="AT487" s="61">
        <f t="shared" si="370"/>
        <v>1</v>
      </c>
      <c r="AU487" s="60">
        <f>COUNTIFS(配置清单!G:G,规划及评估!G487,配置清单!H:H,"BA",配置清单!N:N,"在岗")</f>
        <v>0</v>
      </c>
      <c r="AV487" s="61" t="str">
        <f t="shared" si="371"/>
        <v>NA</v>
      </c>
      <c r="AW487" s="60">
        <f>COUNTIFS(配置清单!G:G,G487,配置清单!H:H,"BA",配置清单!N:N,"在岗",配置清单!P:P,"&lt;&gt;暂不胜任")</f>
        <v>0</v>
      </c>
      <c r="AX487" s="61" t="str">
        <f t="shared" si="372"/>
        <v>NA</v>
      </c>
      <c r="AY487" s="60">
        <f>COUNTIFS(配置清单!G:G,规划及评估!G487,配置清单!H:H,"IA",配置清单!N:N,"在岗")</f>
        <v>0</v>
      </c>
      <c r="AZ487" s="61" t="str">
        <f t="shared" si="373"/>
        <v>NA</v>
      </c>
      <c r="BA487" s="60">
        <f>COUNTIFS(配置清单!G:G,G487,配置清单!H:H,"IA",配置清单!N:N,"在岗",配置清单!P:P,"&lt;&gt;暂不胜任")</f>
        <v>0</v>
      </c>
      <c r="BB487" s="61" t="str">
        <f t="shared" si="374"/>
        <v>NA</v>
      </c>
      <c r="BC487" s="60">
        <f>COUNTIFS(配置清单!G:G,规划及评估!G487,配置清单!H:H,"产品经理",配置清单!N:N,"在岗")</f>
        <v>0</v>
      </c>
      <c r="BD487" s="61" t="str">
        <f t="shared" si="375"/>
        <v>NA</v>
      </c>
      <c r="BE487" s="60">
        <f>COUNTIFS(配置清单!G:G,G487,配置清单!H:H,"产品经理",配置清单!N:N,"在岗",配置清单!P:P,"&lt;&gt;暂不胜任")</f>
        <v>0</v>
      </c>
      <c r="BF487" s="61" t="str">
        <f t="shared" si="376"/>
        <v>NA</v>
      </c>
      <c r="BG487" s="63">
        <f t="shared" si="377"/>
        <v>6</v>
      </c>
      <c r="BH487" s="64">
        <f t="shared" si="378"/>
        <v>6</v>
      </c>
      <c r="BI487" s="64">
        <f t="shared" si="379"/>
        <v>5</v>
      </c>
      <c r="BJ487" s="64">
        <f t="shared" si="380"/>
        <v>5</v>
      </c>
      <c r="BK487" s="65">
        <f t="shared" si="381"/>
        <v>0.83333333333333337</v>
      </c>
      <c r="BL487" s="66">
        <f t="shared" si="382"/>
        <v>1</v>
      </c>
      <c r="BM487" s="92">
        <f t="shared" si="383"/>
        <v>1</v>
      </c>
      <c r="BN487" s="92">
        <f t="shared" si="384"/>
        <v>1</v>
      </c>
      <c r="BO487" s="92">
        <f t="shared" si="385"/>
        <v>1</v>
      </c>
      <c r="BP487" s="92">
        <f t="shared" si="386"/>
        <v>1</v>
      </c>
      <c r="BQ487" s="92">
        <f t="shared" si="387"/>
        <v>0</v>
      </c>
      <c r="BR487" s="92">
        <f t="shared" si="388"/>
        <v>0</v>
      </c>
      <c r="BS487" s="92">
        <f t="shared" si="389"/>
        <v>1</v>
      </c>
      <c r="BT487" s="92">
        <f t="shared" si="390"/>
        <v>1</v>
      </c>
      <c r="BU487" s="92">
        <f t="shared" si="391"/>
        <v>1</v>
      </c>
      <c r="BV487" s="92">
        <f t="shared" si="392"/>
        <v>1</v>
      </c>
      <c r="BW487" s="92">
        <f t="shared" si="393"/>
        <v>1</v>
      </c>
      <c r="BX487" s="92">
        <f t="shared" si="394"/>
        <v>1</v>
      </c>
      <c r="BY487" s="92">
        <f t="shared" si="395"/>
        <v>0</v>
      </c>
      <c r="BZ487" s="92">
        <f t="shared" si="396"/>
        <v>0</v>
      </c>
      <c r="CA487" s="92">
        <f t="shared" si="397"/>
        <v>0</v>
      </c>
      <c r="CB487" s="92">
        <f t="shared" si="398"/>
        <v>0</v>
      </c>
      <c r="CC487" s="92">
        <f t="shared" si="399"/>
        <v>0</v>
      </c>
      <c r="CD487" s="92">
        <f t="shared" si="400"/>
        <v>0</v>
      </c>
    </row>
    <row r="488" spans="1:82" hidden="1">
      <c r="A488" s="34">
        <v>4</v>
      </c>
      <c r="B488" s="34" t="s">
        <v>947</v>
      </c>
      <c r="C488" s="34" t="s">
        <v>1067</v>
      </c>
      <c r="D488" s="34" t="s">
        <v>2089</v>
      </c>
      <c r="E488" s="34" t="s">
        <v>2088</v>
      </c>
      <c r="F488" s="34" t="s">
        <v>2141</v>
      </c>
      <c r="G488" s="34" t="s">
        <v>2142</v>
      </c>
      <c r="H488" s="34" t="s">
        <v>4</v>
      </c>
      <c r="I488" s="34" t="s">
        <v>4</v>
      </c>
      <c r="J488" s="34" t="s">
        <v>34</v>
      </c>
      <c r="K488" s="34" t="s">
        <v>34</v>
      </c>
      <c r="M488" s="34" t="s">
        <v>156</v>
      </c>
      <c r="N488" s="34">
        <v>1</v>
      </c>
      <c r="O488" s="34">
        <v>1</v>
      </c>
      <c r="P488" s="34">
        <v>0</v>
      </c>
      <c r="Q488" s="34">
        <v>1</v>
      </c>
      <c r="R488" s="34">
        <v>0</v>
      </c>
      <c r="S488" s="34">
        <v>1</v>
      </c>
      <c r="T488" s="34">
        <v>0</v>
      </c>
      <c r="U488" s="77">
        <v>0</v>
      </c>
      <c r="V488" s="34">
        <v>0</v>
      </c>
      <c r="W488" s="60">
        <f>COUNTIFS(配置清单!G:G,G488,配置清单!$H:$H,"PM",配置清单!$N:$N,"在岗")</f>
        <v>2</v>
      </c>
      <c r="X488" s="61">
        <f t="shared" si="359"/>
        <v>1</v>
      </c>
      <c r="Y488" s="60">
        <f>COUNTIFS(配置清单!$G:$G,G488,配置清单!$H:$H,"PM",配置清单!$N:$N,"在岗",配置清单!$P:$P,"&lt;&gt;暂不胜任")</f>
        <v>1</v>
      </c>
      <c r="Z488" s="61">
        <f t="shared" si="360"/>
        <v>1</v>
      </c>
      <c r="AA488" s="62">
        <f>COUNTIFS(配置清单!$G:$G,G488,配置清单!$H:$H,"SE",配置清单!$N:$N,"在岗")+COUNTIFS(配置清单!$G:$G,G488,配置清单!$H:$H,"SA",配置清单!$N:$N,"在岗")</f>
        <v>1</v>
      </c>
      <c r="AB488" s="61">
        <f t="shared" si="361"/>
        <v>1</v>
      </c>
      <c r="AC488" s="60">
        <f>COUNTIFS(配置清单!$G:$G,G488,配置清单!$H:$H,"SE",配置清单!$N:$N,"在岗",配置清单!$P:$P,"&lt;&gt;暂不胜任")+COUNTIFS(配置清单!$G:$G,G488,配置清单!$H:$H,"SA",配置清单!$N:$N,"在岗",配置清单!$P:$P,"&lt;&gt;暂不胜任")</f>
        <v>1</v>
      </c>
      <c r="AD488" s="61">
        <f t="shared" si="362"/>
        <v>1</v>
      </c>
      <c r="AE488" s="60">
        <f>COUNTIFS(配置清单!$G:$G,G488,配置清单!H:H,"MDE",配置清单!N:N,"在岗")</f>
        <v>0</v>
      </c>
      <c r="AF488" s="61" t="str">
        <f t="shared" si="363"/>
        <v>NA</v>
      </c>
      <c r="AG488" s="60">
        <f>COUNTIFS(配置清单!$G:$G,G488,配置清单!$H:$H,"MDE",配置清单!$N:$N,"在岗",配置清单!$P:$P,"&lt;&gt;暂不胜任")</f>
        <v>0</v>
      </c>
      <c r="AH488" s="61" t="str">
        <f t="shared" si="364"/>
        <v>NA</v>
      </c>
      <c r="AI488" s="62">
        <f>COUNTIFS(配置清单!G:G,G488,配置清单!H:H,"TPM",配置清单!N:N,"在岗")+COUNTIFS(配置清单!G:G,G488,配置清单!H:H,"TC",配置清单!N:N,"在岗")</f>
        <v>1</v>
      </c>
      <c r="AJ488" s="61">
        <f t="shared" si="365"/>
        <v>1</v>
      </c>
      <c r="AK488" s="60">
        <f>COUNTIFS(配置清单!G:G,G488,配置清单!H:H,"TPM",配置清单!N:N,"在岗",配置清单!P:P,"&lt;&gt;暂不胜任")+COUNTIFS(配置清单!G:G,G488,配置清单!H:H,"TC",配置清单!N:N,"在岗",配置清单!P:P,"&lt;&gt;暂不胜任")</f>
        <v>1</v>
      </c>
      <c r="AL488" s="61">
        <f t="shared" si="366"/>
        <v>1</v>
      </c>
      <c r="AM488" s="60">
        <f>COUNTIFS(配置清单!G:G,G488,配置清单!H:H,"TSE",配置清单!N:N,"在岗")</f>
        <v>0</v>
      </c>
      <c r="AN488" s="61" t="str">
        <f t="shared" si="367"/>
        <v>NA</v>
      </c>
      <c r="AO488" s="60">
        <f>COUNTIFS(配置清单!G:G,G488,配置清单!H:H,"TSE",配置清单!N:N,"在岗",配置清单!P:P,"&lt;&gt;暂不胜任")</f>
        <v>0</v>
      </c>
      <c r="AP488" s="61" t="str">
        <f t="shared" si="368"/>
        <v>NA</v>
      </c>
      <c r="AQ488" s="60">
        <f>COUNTIFS(配置清单!$G:$G,G488,配置清单!H:H,"QA",配置清单!N:N,"在岗")</f>
        <v>1</v>
      </c>
      <c r="AR488" s="61">
        <f t="shared" si="369"/>
        <v>1</v>
      </c>
      <c r="AS488" s="60">
        <f>COUNTIFS(配置清单!$G:$G,G488,配置清单!$H:$H,"QA",配置清单!$N:$N,"在岗",配置清单!$P:$P,"&lt;&gt;暂不胜任")</f>
        <v>1</v>
      </c>
      <c r="AT488" s="61">
        <f t="shared" si="370"/>
        <v>1</v>
      </c>
      <c r="AU488" s="60">
        <f>COUNTIFS(配置清单!G:G,规划及评估!G488,配置清单!H:H,"BA",配置清单!N:N,"在岗")</f>
        <v>0</v>
      </c>
      <c r="AV488" s="61" t="str">
        <f t="shared" si="371"/>
        <v>NA</v>
      </c>
      <c r="AW488" s="60">
        <f>COUNTIFS(配置清单!G:G,G488,配置清单!H:H,"BA",配置清单!N:N,"在岗",配置清单!P:P,"&lt;&gt;暂不胜任")</f>
        <v>0</v>
      </c>
      <c r="AX488" s="61" t="str">
        <f t="shared" si="372"/>
        <v>NA</v>
      </c>
      <c r="AY488" s="60">
        <f>COUNTIFS(配置清单!G:G,规划及评估!G488,配置清单!H:H,"IA",配置清单!N:N,"在岗")</f>
        <v>0</v>
      </c>
      <c r="AZ488" s="61" t="str">
        <f t="shared" si="373"/>
        <v>NA</v>
      </c>
      <c r="BA488" s="60">
        <f>COUNTIFS(配置清单!G:G,G488,配置清单!H:H,"IA",配置清单!N:N,"在岗",配置清单!P:P,"&lt;&gt;暂不胜任")</f>
        <v>0</v>
      </c>
      <c r="BB488" s="61" t="str">
        <f t="shared" si="374"/>
        <v>NA</v>
      </c>
      <c r="BC488" s="60">
        <f>COUNTIFS(配置清单!G:G,规划及评估!G488,配置清单!H:H,"产品经理",配置清单!N:N,"在岗")</f>
        <v>0</v>
      </c>
      <c r="BD488" s="61" t="str">
        <f t="shared" si="375"/>
        <v>NA</v>
      </c>
      <c r="BE488" s="60">
        <f>COUNTIFS(配置清单!G:G,G488,配置清单!H:H,"产品经理",配置清单!N:N,"在岗",配置清单!P:P,"&lt;&gt;暂不胜任")</f>
        <v>0</v>
      </c>
      <c r="BF488" s="61" t="str">
        <f t="shared" si="376"/>
        <v>NA</v>
      </c>
      <c r="BG488" s="63">
        <f t="shared" si="377"/>
        <v>4</v>
      </c>
      <c r="BH488" s="64">
        <f t="shared" si="378"/>
        <v>5</v>
      </c>
      <c r="BI488" s="64">
        <f t="shared" si="379"/>
        <v>4</v>
      </c>
      <c r="BJ488" s="64">
        <f t="shared" si="380"/>
        <v>4</v>
      </c>
      <c r="BK488" s="65">
        <f t="shared" si="381"/>
        <v>1</v>
      </c>
      <c r="BL488" s="66">
        <f t="shared" si="382"/>
        <v>1</v>
      </c>
      <c r="BM488" s="92">
        <f t="shared" si="383"/>
        <v>1</v>
      </c>
      <c r="BN488" s="92">
        <f t="shared" si="384"/>
        <v>1</v>
      </c>
      <c r="BO488" s="92">
        <f t="shared" si="385"/>
        <v>1</v>
      </c>
      <c r="BP488" s="92">
        <f t="shared" si="386"/>
        <v>1</v>
      </c>
      <c r="BQ488" s="92">
        <f t="shared" si="387"/>
        <v>0</v>
      </c>
      <c r="BR488" s="92">
        <f t="shared" si="388"/>
        <v>0</v>
      </c>
      <c r="BS488" s="92">
        <f t="shared" si="389"/>
        <v>1</v>
      </c>
      <c r="BT488" s="92">
        <f t="shared" si="390"/>
        <v>1</v>
      </c>
      <c r="BU488" s="92">
        <f t="shared" si="391"/>
        <v>0</v>
      </c>
      <c r="BV488" s="92">
        <f t="shared" si="392"/>
        <v>0</v>
      </c>
      <c r="BW488" s="92">
        <f t="shared" si="393"/>
        <v>1</v>
      </c>
      <c r="BX488" s="92">
        <f t="shared" si="394"/>
        <v>1</v>
      </c>
      <c r="BY488" s="92">
        <f t="shared" si="395"/>
        <v>0</v>
      </c>
      <c r="BZ488" s="92">
        <f t="shared" si="396"/>
        <v>0</v>
      </c>
      <c r="CA488" s="92">
        <f t="shared" si="397"/>
        <v>0</v>
      </c>
      <c r="CB488" s="92">
        <f t="shared" si="398"/>
        <v>0</v>
      </c>
      <c r="CC488" s="92">
        <f t="shared" si="399"/>
        <v>0</v>
      </c>
      <c r="CD488" s="92">
        <f t="shared" si="400"/>
        <v>0</v>
      </c>
    </row>
    <row r="489" spans="1:82" hidden="1">
      <c r="A489" s="34">
        <v>5</v>
      </c>
      <c r="B489" s="34" t="s">
        <v>947</v>
      </c>
      <c r="C489" s="34" t="s">
        <v>1067</v>
      </c>
      <c r="D489" s="34" t="s">
        <v>2153</v>
      </c>
      <c r="E489" s="34" t="s">
        <v>2152</v>
      </c>
      <c r="F489" s="34" t="s">
        <v>2154</v>
      </c>
      <c r="G489" s="34" t="s">
        <v>2155</v>
      </c>
      <c r="H489" s="34" t="s">
        <v>4</v>
      </c>
      <c r="I489" s="34" t="s">
        <v>10</v>
      </c>
      <c r="J489" s="34" t="s">
        <v>3995</v>
      </c>
      <c r="K489" s="34" t="s">
        <v>34</v>
      </c>
      <c r="M489" s="34" t="s">
        <v>194</v>
      </c>
      <c r="N489" s="34">
        <v>1</v>
      </c>
      <c r="O489" s="34">
        <v>3</v>
      </c>
      <c r="P489" s="34">
        <v>0</v>
      </c>
      <c r="Q489" s="34">
        <v>2</v>
      </c>
      <c r="R489" s="34">
        <v>0</v>
      </c>
      <c r="S489" s="34">
        <v>1</v>
      </c>
      <c r="T489" s="34">
        <v>0</v>
      </c>
      <c r="U489" s="77">
        <v>0</v>
      </c>
      <c r="V489" s="34">
        <v>0</v>
      </c>
      <c r="W489" s="60">
        <f>COUNTIFS(配置清单!G:G,G489,配置清单!$H:$H,"PM",配置清单!$N:$N,"在岗")</f>
        <v>1</v>
      </c>
      <c r="X489" s="61">
        <f t="shared" si="359"/>
        <v>1</v>
      </c>
      <c r="Y489" s="60">
        <f>COUNTIFS(配置清单!$G:$G,G489,配置清单!$H:$H,"PM",配置清单!$N:$N,"在岗",配置清单!$P:$P,"&lt;&gt;暂不胜任")</f>
        <v>1</v>
      </c>
      <c r="Z489" s="61">
        <f t="shared" si="360"/>
        <v>1</v>
      </c>
      <c r="AA489" s="62">
        <f>COUNTIFS(配置清单!$G:$G,G489,配置清单!$H:$H,"SE",配置清单!$N:$N,"在岗")+COUNTIFS(配置清单!$G:$G,G489,配置清单!$H:$H,"SA",配置清单!$N:$N,"在岗")</f>
        <v>3</v>
      </c>
      <c r="AB489" s="61">
        <f t="shared" si="361"/>
        <v>1</v>
      </c>
      <c r="AC489" s="60">
        <f>COUNTIFS(配置清单!$G:$G,G489,配置清单!$H:$H,"SE",配置清单!$N:$N,"在岗",配置清单!$P:$P,"&lt;&gt;暂不胜任")+COUNTIFS(配置清单!$G:$G,G489,配置清单!$H:$H,"SA",配置清单!$N:$N,"在岗",配置清单!$P:$P,"&lt;&gt;暂不胜任")</f>
        <v>3</v>
      </c>
      <c r="AD489" s="61">
        <f t="shared" si="362"/>
        <v>1</v>
      </c>
      <c r="AE489" s="60">
        <f>COUNTIFS(配置清单!$G:$G,G489,配置清单!H:H,"MDE",配置清单!N:N,"在岗")</f>
        <v>0</v>
      </c>
      <c r="AF489" s="61" t="str">
        <f t="shared" si="363"/>
        <v>NA</v>
      </c>
      <c r="AG489" s="60">
        <f>COUNTIFS(配置清单!$G:$G,G489,配置清单!$H:$H,"MDE",配置清单!$N:$N,"在岗",配置清单!$P:$P,"&lt;&gt;暂不胜任")</f>
        <v>0</v>
      </c>
      <c r="AH489" s="61" t="str">
        <f t="shared" si="364"/>
        <v>NA</v>
      </c>
      <c r="AI489" s="62">
        <f>COUNTIFS(配置清单!G:G,G489,配置清单!H:H,"TPM",配置清单!N:N,"在岗")+COUNTIFS(配置清单!G:G,G489,配置清单!H:H,"TC",配置清单!N:N,"在岗")</f>
        <v>2</v>
      </c>
      <c r="AJ489" s="61">
        <f t="shared" si="365"/>
        <v>1</v>
      </c>
      <c r="AK489" s="60">
        <f>COUNTIFS(配置清单!G:G,G489,配置清单!H:H,"TPM",配置清单!N:N,"在岗",配置清单!P:P,"&lt;&gt;暂不胜任")+COUNTIFS(配置清单!G:G,G489,配置清单!H:H,"TC",配置清单!N:N,"在岗",配置清单!P:P,"&lt;&gt;暂不胜任")</f>
        <v>2</v>
      </c>
      <c r="AL489" s="61">
        <f t="shared" si="366"/>
        <v>1</v>
      </c>
      <c r="AM489" s="60">
        <f>COUNTIFS(配置清单!G:G,G489,配置清单!H:H,"TSE",配置清单!N:N,"在岗")</f>
        <v>0</v>
      </c>
      <c r="AN489" s="61" t="str">
        <f t="shared" si="367"/>
        <v>NA</v>
      </c>
      <c r="AO489" s="60">
        <f>COUNTIFS(配置清单!G:G,G489,配置清单!H:H,"TSE",配置清单!N:N,"在岗",配置清单!P:P,"&lt;&gt;暂不胜任")</f>
        <v>0</v>
      </c>
      <c r="AP489" s="61" t="str">
        <f t="shared" si="368"/>
        <v>NA</v>
      </c>
      <c r="AQ489" s="60">
        <f>COUNTIFS(配置清单!$G:$G,G489,配置清单!H:H,"QA",配置清单!N:N,"在岗")</f>
        <v>0</v>
      </c>
      <c r="AR489" s="61">
        <f t="shared" si="369"/>
        <v>0</v>
      </c>
      <c r="AS489" s="60">
        <f>COUNTIFS(配置清单!$G:$G,G489,配置清单!$H:$H,"QA",配置清单!$N:$N,"在岗",配置清单!$P:$P,"&lt;&gt;暂不胜任")</f>
        <v>0</v>
      </c>
      <c r="AT489" s="61">
        <f t="shared" si="370"/>
        <v>0</v>
      </c>
      <c r="AU489" s="60">
        <f>COUNTIFS(配置清单!G:G,规划及评估!G489,配置清单!H:H,"BA",配置清单!N:N,"在岗")</f>
        <v>0</v>
      </c>
      <c r="AV489" s="61" t="str">
        <f t="shared" si="371"/>
        <v>NA</v>
      </c>
      <c r="AW489" s="60">
        <f>COUNTIFS(配置清单!G:G,G489,配置清单!H:H,"BA",配置清单!N:N,"在岗",配置清单!P:P,"&lt;&gt;暂不胜任")</f>
        <v>0</v>
      </c>
      <c r="AX489" s="61" t="str">
        <f t="shared" si="372"/>
        <v>NA</v>
      </c>
      <c r="AY489" s="60">
        <f>COUNTIFS(配置清单!G:G,规划及评估!G489,配置清单!H:H,"IA",配置清单!N:N,"在岗")</f>
        <v>0</v>
      </c>
      <c r="AZ489" s="61" t="str">
        <f t="shared" si="373"/>
        <v>NA</v>
      </c>
      <c r="BA489" s="60">
        <f>COUNTIFS(配置清单!G:G,G489,配置清单!H:H,"IA",配置清单!N:N,"在岗",配置清单!P:P,"&lt;&gt;暂不胜任")</f>
        <v>0</v>
      </c>
      <c r="BB489" s="61" t="str">
        <f t="shared" si="374"/>
        <v>NA</v>
      </c>
      <c r="BC489" s="60">
        <f>COUNTIFS(配置清单!G:G,规划及评估!G489,配置清单!H:H,"产品经理",配置清单!N:N,"在岗")</f>
        <v>0</v>
      </c>
      <c r="BD489" s="61" t="str">
        <f t="shared" si="375"/>
        <v>NA</v>
      </c>
      <c r="BE489" s="60">
        <f>COUNTIFS(配置清单!G:G,G489,配置清单!H:H,"产品经理",配置清单!N:N,"在岗",配置清单!P:P,"&lt;&gt;暂不胜任")</f>
        <v>0</v>
      </c>
      <c r="BF489" s="61" t="str">
        <f t="shared" si="376"/>
        <v>NA</v>
      </c>
      <c r="BG489" s="63">
        <f t="shared" si="377"/>
        <v>7</v>
      </c>
      <c r="BH489" s="64">
        <f t="shared" si="378"/>
        <v>6</v>
      </c>
      <c r="BI489" s="64">
        <f t="shared" si="379"/>
        <v>6</v>
      </c>
      <c r="BJ489" s="64">
        <f t="shared" si="380"/>
        <v>6</v>
      </c>
      <c r="BK489" s="65">
        <f t="shared" si="381"/>
        <v>0.8571428571428571</v>
      </c>
      <c r="BL489" s="66">
        <f t="shared" si="382"/>
        <v>1</v>
      </c>
      <c r="BM489" s="92">
        <f t="shared" si="383"/>
        <v>1</v>
      </c>
      <c r="BN489" s="92">
        <f t="shared" si="384"/>
        <v>1</v>
      </c>
      <c r="BO489" s="92">
        <f t="shared" si="385"/>
        <v>3</v>
      </c>
      <c r="BP489" s="92">
        <f t="shared" si="386"/>
        <v>3</v>
      </c>
      <c r="BQ489" s="92">
        <f t="shared" si="387"/>
        <v>0</v>
      </c>
      <c r="BR489" s="92">
        <f t="shared" si="388"/>
        <v>0</v>
      </c>
      <c r="BS489" s="92">
        <f t="shared" si="389"/>
        <v>2</v>
      </c>
      <c r="BT489" s="92">
        <f t="shared" si="390"/>
        <v>2</v>
      </c>
      <c r="BU489" s="92">
        <f t="shared" si="391"/>
        <v>0</v>
      </c>
      <c r="BV489" s="92">
        <f t="shared" si="392"/>
        <v>0</v>
      </c>
      <c r="BW489" s="92">
        <f t="shared" si="393"/>
        <v>0</v>
      </c>
      <c r="BX489" s="92">
        <f t="shared" si="394"/>
        <v>0</v>
      </c>
      <c r="BY489" s="92">
        <f t="shared" si="395"/>
        <v>0</v>
      </c>
      <c r="BZ489" s="92">
        <f t="shared" si="396"/>
        <v>0</v>
      </c>
      <c r="CA489" s="92">
        <f t="shared" si="397"/>
        <v>0</v>
      </c>
      <c r="CB489" s="92">
        <f t="shared" si="398"/>
        <v>0</v>
      </c>
      <c r="CC489" s="92">
        <f t="shared" si="399"/>
        <v>0</v>
      </c>
      <c r="CD489" s="92">
        <f t="shared" si="400"/>
        <v>0</v>
      </c>
    </row>
    <row r="490" spans="1:82" ht="48" hidden="1">
      <c r="A490" s="144">
        <v>2</v>
      </c>
      <c r="B490" s="140" t="s">
        <v>5980</v>
      </c>
      <c r="C490" s="140" t="s">
        <v>5982</v>
      </c>
      <c r="D490" s="140" t="s">
        <v>217</v>
      </c>
      <c r="E490" s="140" t="s">
        <v>6037</v>
      </c>
      <c r="F490" s="145" t="s">
        <v>6016</v>
      </c>
      <c r="G490" s="140" t="s">
        <v>6417</v>
      </c>
      <c r="H490" s="140" t="s">
        <v>4</v>
      </c>
      <c r="I490" s="141" t="s">
        <v>4</v>
      </c>
      <c r="J490" s="140" t="s">
        <v>34</v>
      </c>
      <c r="K490" s="140" t="s">
        <v>3995</v>
      </c>
      <c r="L490" s="146" t="s">
        <v>2058</v>
      </c>
      <c r="M490" s="140" t="s">
        <v>5665</v>
      </c>
      <c r="N490" s="145">
        <v>2</v>
      </c>
      <c r="O490" s="147">
        <v>1</v>
      </c>
      <c r="P490" s="147">
        <v>3</v>
      </c>
      <c r="Q490" s="146">
        <v>1</v>
      </c>
      <c r="R490" s="147">
        <v>2</v>
      </c>
      <c r="S490" s="131">
        <v>1</v>
      </c>
      <c r="T490" s="148">
        <v>0</v>
      </c>
      <c r="U490" s="131">
        <v>0</v>
      </c>
      <c r="V490" s="131">
        <v>0</v>
      </c>
      <c r="W490" s="60">
        <f>COUNTIFS(配置清单!G:G,G490,配置清单!$H:$H,"PM",配置清单!$N:$N,"在岗")</f>
        <v>2</v>
      </c>
      <c r="X490" s="61">
        <f t="shared" ref="X490:X530" si="401">IF(N490=0,"NA",IF(W490&gt;=N490,1,W490/N490))</f>
        <v>1</v>
      </c>
      <c r="Y490" s="60">
        <f>COUNTIFS(配置清单!$G:$G,G490,配置清单!$H:$H,"PM",配置清单!$N:$N,"在岗",配置清单!$P:$P,"&lt;&gt;暂不胜任")</f>
        <v>2</v>
      </c>
      <c r="Z490" s="61">
        <f t="shared" ref="Z490:Z530" si="402">IF(N490=0,"NA",IF(Y490&gt;=N490,1,IF(W490=0,0,Y490/W490)))</f>
        <v>1</v>
      </c>
      <c r="AA490" s="62">
        <f>COUNTIFS(配置清单!$G:$G,G490,配置清单!$H:$H,"SE",配置清单!$N:$N,"在岗")+COUNTIFS(配置清单!$G:$G,G490,配置清单!$H:$H,"SA",配置清单!$N:$N,"在岗")</f>
        <v>1</v>
      </c>
      <c r="AB490" s="61">
        <f t="shared" ref="AB490:AB530" si="403">IF(O490=0,"NA",IF(AA490&gt;=O490,1,AA490/O490))</f>
        <v>1</v>
      </c>
      <c r="AC490" s="60">
        <f>COUNTIFS(配置清单!$G:$G,G490,配置清单!$H:$H,"SE",配置清单!$N:$N,"在岗",配置清单!$P:$P,"&lt;&gt;暂不胜任")+COUNTIFS(配置清单!$G:$G,G490,配置清单!$H:$H,"SA",配置清单!$N:$N,"在岗",配置清单!$P:$P,"&lt;&gt;暂不胜任")</f>
        <v>1</v>
      </c>
      <c r="AD490" s="61">
        <f t="shared" ref="AD490:AD530" si="404">IF(O490=0,"NA",IF(AC490&gt;=O490,1,IF(AA490=0,0,AC490/AA490)))</f>
        <v>1</v>
      </c>
      <c r="AE490" s="60">
        <f>COUNTIFS(配置清单!$G:$G,G490,配置清单!H:H,"MDE",配置清单!N:N,"在岗")</f>
        <v>3</v>
      </c>
      <c r="AF490" s="61">
        <f t="shared" ref="AF490:AF530" si="405">IF(P490=0,"NA",IF(AE490&gt;=P490,1,AE490/P490))</f>
        <v>1</v>
      </c>
      <c r="AG490" s="60">
        <f>COUNTIFS(配置清单!$G:$G,G490,配置清单!$H:$H,"MDE",配置清单!$N:$N,"在岗",配置清单!$P:$P,"&lt;&gt;暂不胜任")</f>
        <v>3</v>
      </c>
      <c r="AH490" s="61">
        <f t="shared" ref="AH490:AH530" si="406">IF(P490=0,"NA",IF(AG490&gt;=P490,1,IF(AE490=0,0,AG490/AE490)))</f>
        <v>1</v>
      </c>
      <c r="AI490" s="62">
        <f>COUNTIFS(配置清单!G:G,G490,配置清单!H:H,"TPM",配置清单!N:N,"在岗")+COUNTIFS(配置清单!G:G,G490,配置清单!H:H,"TC",配置清单!N:N,"在岗")</f>
        <v>1</v>
      </c>
      <c r="AJ490" s="61">
        <f t="shared" ref="AJ490:AJ530" si="407">IF(Q490=0,"NA",IF(AI490&gt;=Q490,1,AI490/Q490))</f>
        <v>1</v>
      </c>
      <c r="AK490" s="60">
        <f>COUNTIFS(配置清单!G:G,G490,配置清单!H:H,"TPM",配置清单!N:N,"在岗",配置清单!P:P,"&lt;&gt;暂不胜任")+COUNTIFS(配置清单!G:G,G490,配置清单!H:H,"TC",配置清单!N:N,"在岗",配置清单!P:P,"&lt;&gt;暂不胜任")</f>
        <v>0</v>
      </c>
      <c r="AL490" s="61">
        <f t="shared" ref="AL490:AL530" si="408">IF(Q490=0,"NA",IF(AK490&gt;=Q490,1,IF(AI490=0,0,AK490/AI490)))</f>
        <v>0</v>
      </c>
      <c r="AM490" s="60">
        <f>COUNTIFS(配置清单!G:G,G490,配置清单!H:H,"TSE",配置清单!N:N,"在岗")</f>
        <v>2</v>
      </c>
      <c r="AN490" s="61">
        <f t="shared" ref="AN490:AN530" si="409">IF(R490=0,"NA",IF(AM490&gt;=R490,1,AM490/R490))</f>
        <v>1</v>
      </c>
      <c r="AO490" s="60">
        <f>COUNTIFS(配置清单!G:G,G490,配置清单!H:H,"TSE",配置清单!N:N,"在岗",配置清单!P:P,"&lt;&gt;暂不胜任")</f>
        <v>2</v>
      </c>
      <c r="AP490" s="61">
        <f t="shared" ref="AP490:AP530" si="410">IF(R490=0,"NA",IF(AO490&gt;=R490,1,IF(AM490=0,0,AO490/AM490)))</f>
        <v>1</v>
      </c>
      <c r="AQ490" s="60">
        <f>COUNTIFS(配置清单!$G:$G,G490,配置清单!H:H,"QA",配置清单!N:N,"在岗")</f>
        <v>1</v>
      </c>
      <c r="AR490" s="61">
        <f t="shared" ref="AR490:AR530" si="411">IF(S490=0,"NA",IF(AQ490&gt;=S490,1,AQ490/S490))</f>
        <v>1</v>
      </c>
      <c r="AS490" s="60">
        <f>COUNTIFS(配置清单!$G:$G,G490,配置清单!$H:$H,"QA",配置清单!$N:$N,"在岗",配置清单!$P:$P,"&lt;&gt;暂不胜任")</f>
        <v>1</v>
      </c>
      <c r="AT490" s="61">
        <f t="shared" ref="AT490:AT530" si="412">IF(S490=0,"NA",IF(AS490&gt;=S490,1,IF(AQ490=0,0,AS490/AQ490)))</f>
        <v>1</v>
      </c>
      <c r="AU490" s="60">
        <f>COUNTIFS(配置清单!G:G,规划及评估!G490,配置清单!H:H,"BA",配置清单!N:N,"在岗")</f>
        <v>0</v>
      </c>
      <c r="AV490" s="61" t="str">
        <f t="shared" ref="AV490:AV530" si="413">IF(T490=0,"NA",IF(AU490&gt;=T490,1,AU490/T490))</f>
        <v>NA</v>
      </c>
      <c r="AW490" s="60">
        <f>COUNTIFS(配置清单!G:G,G490,配置清单!H:H,"BA",配置清单!N:N,"在岗",配置清单!P:P,"&lt;&gt;暂不胜任")</f>
        <v>0</v>
      </c>
      <c r="AX490" s="61" t="str">
        <f t="shared" ref="AX490:AX530" si="414">IF(T490=0,"NA",IF(AW490&gt;=T490,1,IF(AU490=0,0,AW490/AU490)))</f>
        <v>NA</v>
      </c>
      <c r="AY490" s="60">
        <f>COUNTIFS(配置清单!G:G,规划及评估!G490,配置清单!H:H,"IA",配置清单!N:N,"在岗")</f>
        <v>0</v>
      </c>
      <c r="AZ490" s="61" t="str">
        <f t="shared" ref="AZ490:AZ530" si="415">IF(U490=0,"NA",IF(AY490&gt;=U490,1,AY490/U490))</f>
        <v>NA</v>
      </c>
      <c r="BA490" s="60">
        <f>COUNTIFS(配置清单!G:G,G490,配置清单!H:H,"IA",配置清单!N:N,"在岗",配置清单!P:P,"&lt;&gt;暂不胜任")</f>
        <v>0</v>
      </c>
      <c r="BB490" s="61" t="str">
        <f t="shared" ref="BB490:BB530" si="416">IF(U490=0,"NA",IF(BA490&gt;=U490,1,IF(AY490=0,0,BA490/AY490)))</f>
        <v>NA</v>
      </c>
      <c r="BC490" s="60">
        <f>COUNTIFS(配置清单!G:G,规划及评估!G490,配置清单!H:H,"产品经理",配置清单!N:N,"在岗")</f>
        <v>0</v>
      </c>
      <c r="BD490" s="61" t="str">
        <f t="shared" ref="BD490:BD530" si="417">IF(V490=0,"NA",IF(BC490&gt;=V490,1,BC490/V490))</f>
        <v>NA</v>
      </c>
      <c r="BE490" s="60">
        <f>COUNTIFS(配置清单!G:G,G490,配置清单!H:H,"产品经理",配置清单!N:N,"在岗",配置清单!P:P,"&lt;&gt;暂不胜任")</f>
        <v>0</v>
      </c>
      <c r="BF490" s="61" t="str">
        <f t="shared" ref="BF490:BF530" si="418">IF(V490=0,"NA",IF(BE490&gt;=V490,1,IF(BC490=0,0,BE490/BC490)))</f>
        <v>NA</v>
      </c>
      <c r="BG490" s="63">
        <f t="shared" ref="BG490:BG530" si="419">SUM(N490,O490,P490,Q490,R490,S490,T490,U490,V490)</f>
        <v>10</v>
      </c>
      <c r="BH490" s="64">
        <f t="shared" ref="BH490:BH530" si="420">IF(N490=0,0,W490)+IF(O490=0,0,AA490)+IF(P490=0,0,AE490)+IF(Q490=0,0,AI490)+IF(R490=0,0,AM490)+IF(S490=0,0,AQ490)+IF(T490=0,0,AU490)+IF(U490=0,0,AY490)+IF(V490=0,0,BC490)</f>
        <v>10</v>
      </c>
      <c r="BI490" s="64">
        <f t="shared" ref="BI490:BI530" si="421">IF(W490&gt;=N490,N490,W490)+IF(AA490&gt;=O490,O490,AA490)+IF(AE490&gt;=P490,P490,AE490)+IF(AI490&gt;=Q490,Q490,AI490)+IF(AM490&gt;=R490,R490,AM490)+IF(AQ490&gt;=S490,S490,AQ490)+IF(AU490&gt;=T490,T490,AU490)+IF(AY490&gt;=U490,U490,AY490)+IF(BC490&gt;=V490,V490,BC490)</f>
        <v>10</v>
      </c>
      <c r="BJ490" s="64">
        <f t="shared" ref="BJ490:BJ530" si="422">IF(Y490&gt;=N490,N490,Y490)+IF(AC490&gt;=O490,O490,AC490)+IF(AG490&gt;=P490,P490,AG490)+IF(AK490&gt;=Q490,Q490,AK490)+IF(AO490&gt;=R490,R490,AO490)+IF(AS490&gt;=S490,S490,AS490)+IF(AW490&gt;=T490,T490,AW490)+IF(BA490&gt;=U490,U490,BA490)+IF(BE490&gt;=V490,V490,BE490)</f>
        <v>9</v>
      </c>
      <c r="BK490" s="65">
        <f t="shared" ref="BK490:BK530" si="423">IF(BG490=0,0,BI490/BG490)</f>
        <v>1</v>
      </c>
      <c r="BL490" s="66">
        <f t="shared" ref="BL490:BL530" si="424">IF(BI490=0,0,BJ490/BI490)</f>
        <v>0.9</v>
      </c>
      <c r="BM490" s="92">
        <f t="shared" ref="BM490:BM530" si="425">IF(W490&gt;=N490,N490,W490)</f>
        <v>2</v>
      </c>
      <c r="BN490" s="92">
        <f t="shared" ref="BN490:BN530" si="426">IF(Y490&gt;=N490,N490,Y490)</f>
        <v>2</v>
      </c>
      <c r="BO490" s="92">
        <f t="shared" ref="BO490:BO530" si="427">IF(AA490&gt;=O490,O490,AA490)</f>
        <v>1</v>
      </c>
      <c r="BP490" s="92">
        <f t="shared" ref="BP490:BP530" si="428">IF(AC490&gt;=O490,O490,AC490)</f>
        <v>1</v>
      </c>
      <c r="BQ490" s="92">
        <f t="shared" ref="BQ490:BQ530" si="429">IF(AE490&gt;=P490,P490,AE490)</f>
        <v>3</v>
      </c>
      <c r="BR490" s="92">
        <f t="shared" ref="BR490:BR530" si="430">IF(AG490&gt;=P490,P490,AG490)</f>
        <v>3</v>
      </c>
      <c r="BS490" s="92">
        <f t="shared" ref="BS490:BS530" si="431">IF(AI490&gt;=Q490,Q490,AI490)</f>
        <v>1</v>
      </c>
      <c r="BT490" s="92">
        <f t="shared" ref="BT490:BT530" si="432">IF(AK490&gt;=Q490,Q490,AK490)</f>
        <v>0</v>
      </c>
      <c r="BU490" s="92">
        <f t="shared" ref="BU490:BU530" si="433">IF(AM490&gt;=R490,R490,AM490)</f>
        <v>2</v>
      </c>
      <c r="BV490" s="92">
        <f t="shared" ref="BV490:BV530" si="434">IF(AO490&gt;=R490,R490,AO490)</f>
        <v>2</v>
      </c>
      <c r="BW490" s="92">
        <f t="shared" ref="BW490:BW530" si="435">IF(AQ490&gt;=S490,S490,AQ490)</f>
        <v>1</v>
      </c>
      <c r="BX490" s="92">
        <f t="shared" ref="BX490:BX530" si="436">IF(AS490&gt;=S490,S490,AS490)</f>
        <v>1</v>
      </c>
      <c r="BY490" s="92">
        <f t="shared" ref="BY490:BY530" si="437">IF(AU490&gt;=T490,T490,AU490)</f>
        <v>0</v>
      </c>
      <c r="BZ490" s="92">
        <f t="shared" ref="BZ490:BZ530" si="438">IF(AW490&gt;=T490,T490,AW490)</f>
        <v>0</v>
      </c>
      <c r="CA490" s="92">
        <f t="shared" ref="CA490:CA530" si="439">IF(AY490&gt;=U490,U490,AY490)</f>
        <v>0</v>
      </c>
      <c r="CB490" s="92">
        <f t="shared" ref="CB490:CB530" si="440">IF(BA490&gt;=U490,U490,BA490)</f>
        <v>0</v>
      </c>
      <c r="CC490" s="92">
        <f t="shared" ref="CC490:CC530" si="441">IF(BC490&gt;=V490,V490,BC490)</f>
        <v>0</v>
      </c>
      <c r="CD490" s="92">
        <f t="shared" ref="CD490:CD530" si="442">IF(BE490&gt;=V490,V490,BE490)</f>
        <v>0</v>
      </c>
    </row>
    <row r="491" spans="1:82" ht="48" hidden="1">
      <c r="A491" s="144">
        <v>3</v>
      </c>
      <c r="B491" s="140" t="s">
        <v>5980</v>
      </c>
      <c r="C491" s="140" t="s">
        <v>5982</v>
      </c>
      <c r="D491" s="140" t="s">
        <v>217</v>
      </c>
      <c r="E491" s="140" t="s">
        <v>6037</v>
      </c>
      <c r="F491" s="145" t="s">
        <v>6145</v>
      </c>
      <c r="G491" s="140" t="s">
        <v>6022</v>
      </c>
      <c r="H491" s="140" t="s">
        <v>4</v>
      </c>
      <c r="I491" s="141" t="s">
        <v>4</v>
      </c>
      <c r="J491" s="140" t="s">
        <v>34</v>
      </c>
      <c r="K491" s="140" t="s">
        <v>3995</v>
      </c>
      <c r="L491" s="146" t="s">
        <v>2058</v>
      </c>
      <c r="M491" s="140" t="s">
        <v>5665</v>
      </c>
      <c r="N491" s="145">
        <v>1</v>
      </c>
      <c r="O491" s="147">
        <v>1</v>
      </c>
      <c r="P491" s="147">
        <v>2</v>
      </c>
      <c r="Q491" s="146">
        <v>0</v>
      </c>
      <c r="R491" s="147">
        <v>1</v>
      </c>
      <c r="S491" s="131">
        <v>1</v>
      </c>
      <c r="T491" s="148">
        <v>0</v>
      </c>
      <c r="U491" s="131">
        <v>0</v>
      </c>
      <c r="V491" s="131">
        <v>0</v>
      </c>
      <c r="W491" s="60">
        <f>COUNTIFS(配置清单!G:G,G491,配置清单!$H:$H,"PM",配置清单!$N:$N,"在岗")</f>
        <v>1</v>
      </c>
      <c r="X491" s="61">
        <f t="shared" si="401"/>
        <v>1</v>
      </c>
      <c r="Y491" s="60">
        <f>COUNTIFS(配置清单!$G:$G,G491,配置清单!$H:$H,"PM",配置清单!$N:$N,"在岗",配置清单!$P:$P,"&lt;&gt;暂不胜任")</f>
        <v>1</v>
      </c>
      <c r="Z491" s="61">
        <f t="shared" si="402"/>
        <v>1</v>
      </c>
      <c r="AA491" s="62">
        <f>COUNTIFS(配置清单!$G:$G,G491,配置清单!$H:$H,"SE",配置清单!$N:$N,"在岗")+COUNTIFS(配置清单!$G:$G,G491,配置清单!$H:$H,"SA",配置清单!$N:$N,"在岗")</f>
        <v>1</v>
      </c>
      <c r="AB491" s="61">
        <f t="shared" si="403"/>
        <v>1</v>
      </c>
      <c r="AC491" s="60">
        <f>COUNTIFS(配置清单!$G:$G,G491,配置清单!$H:$H,"SE",配置清单!$N:$N,"在岗",配置清单!$P:$P,"&lt;&gt;暂不胜任")+COUNTIFS(配置清单!$G:$G,G491,配置清单!$H:$H,"SA",配置清单!$N:$N,"在岗",配置清单!$P:$P,"&lt;&gt;暂不胜任")</f>
        <v>1</v>
      </c>
      <c r="AD491" s="61">
        <f t="shared" si="404"/>
        <v>1</v>
      </c>
      <c r="AE491" s="60">
        <f>COUNTIFS(配置清单!$G:$G,G491,配置清单!H:H,"MDE",配置清单!N:N,"在岗")</f>
        <v>2</v>
      </c>
      <c r="AF491" s="61">
        <f t="shared" si="405"/>
        <v>1</v>
      </c>
      <c r="AG491" s="60">
        <f>COUNTIFS(配置清单!$G:$G,G491,配置清单!$H:$H,"MDE",配置清单!$N:$N,"在岗",配置清单!$P:$P,"&lt;&gt;暂不胜任")</f>
        <v>2</v>
      </c>
      <c r="AH491" s="61">
        <f t="shared" si="406"/>
        <v>1</v>
      </c>
      <c r="AI491" s="62">
        <f>COUNTIFS(配置清单!G:G,G491,配置清单!H:H,"TPM",配置清单!N:N,"在岗")+COUNTIFS(配置清单!G:G,G491,配置清单!H:H,"TC",配置清单!N:N,"在岗")</f>
        <v>0</v>
      </c>
      <c r="AJ491" s="61" t="str">
        <f t="shared" si="407"/>
        <v>NA</v>
      </c>
      <c r="AK491" s="60">
        <f>COUNTIFS(配置清单!G:G,G491,配置清单!H:H,"TPM",配置清单!N:N,"在岗",配置清单!P:P,"&lt;&gt;暂不胜任")+COUNTIFS(配置清单!G:G,G491,配置清单!H:H,"TC",配置清单!N:N,"在岗",配置清单!P:P,"&lt;&gt;暂不胜任")</f>
        <v>0</v>
      </c>
      <c r="AL491" s="61" t="str">
        <f t="shared" si="408"/>
        <v>NA</v>
      </c>
      <c r="AM491" s="60">
        <f>COUNTIFS(配置清单!G:G,G491,配置清单!H:H,"TSE",配置清单!N:N,"在岗")</f>
        <v>1</v>
      </c>
      <c r="AN491" s="61">
        <f t="shared" si="409"/>
        <v>1</v>
      </c>
      <c r="AO491" s="60">
        <f>COUNTIFS(配置清单!G:G,G491,配置清单!H:H,"TSE",配置清单!N:N,"在岗",配置清单!P:P,"&lt;&gt;暂不胜任")</f>
        <v>1</v>
      </c>
      <c r="AP491" s="61">
        <f t="shared" si="410"/>
        <v>1</v>
      </c>
      <c r="AQ491" s="60">
        <f>COUNTIFS(配置清单!$G:$G,G491,配置清单!H:H,"QA",配置清单!N:N,"在岗")</f>
        <v>1</v>
      </c>
      <c r="AR491" s="61">
        <f t="shared" si="411"/>
        <v>1</v>
      </c>
      <c r="AS491" s="60">
        <f>COUNTIFS(配置清单!$G:$G,G491,配置清单!$H:$H,"QA",配置清单!$N:$N,"在岗",配置清单!$P:$P,"&lt;&gt;暂不胜任")</f>
        <v>1</v>
      </c>
      <c r="AT491" s="61">
        <f t="shared" si="412"/>
        <v>1</v>
      </c>
      <c r="AU491" s="60">
        <f>COUNTIFS(配置清单!G:G,规划及评估!G491,配置清单!H:H,"BA",配置清单!N:N,"在岗")</f>
        <v>0</v>
      </c>
      <c r="AV491" s="61" t="str">
        <f t="shared" si="413"/>
        <v>NA</v>
      </c>
      <c r="AW491" s="60">
        <f>COUNTIFS(配置清单!G:G,G491,配置清单!H:H,"BA",配置清单!N:N,"在岗",配置清单!P:P,"&lt;&gt;暂不胜任")</f>
        <v>0</v>
      </c>
      <c r="AX491" s="61" t="str">
        <f t="shared" si="414"/>
        <v>NA</v>
      </c>
      <c r="AY491" s="60">
        <f>COUNTIFS(配置清单!G:G,规划及评估!G491,配置清单!H:H,"IA",配置清单!N:N,"在岗")</f>
        <v>0</v>
      </c>
      <c r="AZ491" s="61" t="str">
        <f t="shared" si="415"/>
        <v>NA</v>
      </c>
      <c r="BA491" s="60">
        <f>COUNTIFS(配置清单!G:G,G491,配置清单!H:H,"IA",配置清单!N:N,"在岗",配置清单!P:P,"&lt;&gt;暂不胜任")</f>
        <v>0</v>
      </c>
      <c r="BB491" s="61" t="str">
        <f t="shared" si="416"/>
        <v>NA</v>
      </c>
      <c r="BC491" s="60">
        <f>COUNTIFS(配置清单!G:G,规划及评估!G491,配置清单!H:H,"产品经理",配置清单!N:N,"在岗")</f>
        <v>0</v>
      </c>
      <c r="BD491" s="61" t="str">
        <f t="shared" si="417"/>
        <v>NA</v>
      </c>
      <c r="BE491" s="60">
        <f>COUNTIFS(配置清单!G:G,G491,配置清单!H:H,"产品经理",配置清单!N:N,"在岗",配置清单!P:P,"&lt;&gt;暂不胜任")</f>
        <v>0</v>
      </c>
      <c r="BF491" s="61" t="str">
        <f t="shared" si="418"/>
        <v>NA</v>
      </c>
      <c r="BG491" s="63">
        <f t="shared" si="419"/>
        <v>6</v>
      </c>
      <c r="BH491" s="64">
        <f t="shared" si="420"/>
        <v>6</v>
      </c>
      <c r="BI491" s="64">
        <f t="shared" si="421"/>
        <v>6</v>
      </c>
      <c r="BJ491" s="64">
        <f t="shared" si="422"/>
        <v>6</v>
      </c>
      <c r="BK491" s="65">
        <f t="shared" si="423"/>
        <v>1</v>
      </c>
      <c r="BL491" s="66">
        <f t="shared" si="424"/>
        <v>1</v>
      </c>
      <c r="BM491" s="92">
        <f t="shared" si="425"/>
        <v>1</v>
      </c>
      <c r="BN491" s="92">
        <f t="shared" si="426"/>
        <v>1</v>
      </c>
      <c r="BO491" s="92">
        <f t="shared" si="427"/>
        <v>1</v>
      </c>
      <c r="BP491" s="92">
        <f t="shared" si="428"/>
        <v>1</v>
      </c>
      <c r="BQ491" s="92">
        <f t="shared" si="429"/>
        <v>2</v>
      </c>
      <c r="BR491" s="92">
        <f t="shared" si="430"/>
        <v>2</v>
      </c>
      <c r="BS491" s="92">
        <f t="shared" si="431"/>
        <v>0</v>
      </c>
      <c r="BT491" s="92">
        <f t="shared" si="432"/>
        <v>0</v>
      </c>
      <c r="BU491" s="92">
        <f t="shared" si="433"/>
        <v>1</v>
      </c>
      <c r="BV491" s="92">
        <f t="shared" si="434"/>
        <v>1</v>
      </c>
      <c r="BW491" s="92">
        <f t="shared" si="435"/>
        <v>1</v>
      </c>
      <c r="BX491" s="92">
        <f t="shared" si="436"/>
        <v>1</v>
      </c>
      <c r="BY491" s="92">
        <f t="shared" si="437"/>
        <v>0</v>
      </c>
      <c r="BZ491" s="92">
        <f t="shared" si="438"/>
        <v>0</v>
      </c>
      <c r="CA491" s="92">
        <f t="shared" si="439"/>
        <v>0</v>
      </c>
      <c r="CB491" s="92">
        <f t="shared" si="440"/>
        <v>0</v>
      </c>
      <c r="CC491" s="92">
        <f t="shared" si="441"/>
        <v>0</v>
      </c>
      <c r="CD491" s="92">
        <f t="shared" si="442"/>
        <v>0</v>
      </c>
    </row>
    <row r="492" spans="1:82" ht="48" hidden="1">
      <c r="A492" s="144">
        <v>4</v>
      </c>
      <c r="B492" s="140" t="s">
        <v>5980</v>
      </c>
      <c r="C492" s="140" t="s">
        <v>5982</v>
      </c>
      <c r="D492" s="140" t="s">
        <v>217</v>
      </c>
      <c r="E492" s="140" t="s">
        <v>6037</v>
      </c>
      <c r="F492" s="145" t="s">
        <v>6095</v>
      </c>
      <c r="G492" s="140" t="s">
        <v>6789</v>
      </c>
      <c r="H492" s="140" t="s">
        <v>4</v>
      </c>
      <c r="I492" s="141" t="s">
        <v>4</v>
      </c>
      <c r="J492" s="140" t="s">
        <v>3995</v>
      </c>
      <c r="K492" s="140" t="s">
        <v>3995</v>
      </c>
      <c r="L492" s="146" t="s">
        <v>2058</v>
      </c>
      <c r="M492" s="140" t="s">
        <v>6539</v>
      </c>
      <c r="N492" s="145">
        <v>1</v>
      </c>
      <c r="O492" s="147">
        <v>2</v>
      </c>
      <c r="P492" s="147">
        <v>2</v>
      </c>
      <c r="Q492" s="146">
        <v>0</v>
      </c>
      <c r="R492" s="147">
        <v>0</v>
      </c>
      <c r="S492" s="131">
        <v>1</v>
      </c>
      <c r="T492" s="148">
        <v>0</v>
      </c>
      <c r="U492" s="131">
        <v>0</v>
      </c>
      <c r="V492" s="131">
        <v>0</v>
      </c>
      <c r="W492" s="60">
        <f>COUNTIFS(配置清单!G:G,G492,配置清单!$H:$H,"PM",配置清单!$N:$N,"在岗")</f>
        <v>1</v>
      </c>
      <c r="X492" s="61">
        <f t="shared" si="401"/>
        <v>1</v>
      </c>
      <c r="Y492" s="60">
        <f>COUNTIFS(配置清单!$G:$G,G492,配置清单!$H:$H,"PM",配置清单!$N:$N,"在岗",配置清单!$P:$P,"&lt;&gt;暂不胜任")</f>
        <v>1</v>
      </c>
      <c r="Z492" s="61">
        <f t="shared" si="402"/>
        <v>1</v>
      </c>
      <c r="AA492" s="62">
        <f>COUNTIFS(配置清单!$G:$G,G492,配置清单!$H:$H,"SE",配置清单!$N:$N,"在岗")+COUNTIFS(配置清单!$G:$G,G492,配置清单!$H:$H,"SA",配置清单!$N:$N,"在岗")</f>
        <v>2</v>
      </c>
      <c r="AB492" s="61">
        <f t="shared" si="403"/>
        <v>1</v>
      </c>
      <c r="AC492" s="60">
        <f>COUNTIFS(配置清单!$G:$G,G492,配置清单!$H:$H,"SE",配置清单!$N:$N,"在岗",配置清单!$P:$P,"&lt;&gt;暂不胜任")+COUNTIFS(配置清单!$G:$G,G492,配置清单!$H:$H,"SA",配置清单!$N:$N,"在岗",配置清单!$P:$P,"&lt;&gt;暂不胜任")</f>
        <v>2</v>
      </c>
      <c r="AD492" s="61">
        <f t="shared" si="404"/>
        <v>1</v>
      </c>
      <c r="AE492" s="60">
        <f>COUNTIFS(配置清单!$G:$G,G492,配置清单!H:H,"MDE",配置清单!N:N,"在岗")</f>
        <v>2</v>
      </c>
      <c r="AF492" s="61">
        <f t="shared" si="405"/>
        <v>1</v>
      </c>
      <c r="AG492" s="60">
        <f>COUNTIFS(配置清单!$G:$G,G492,配置清单!$H:$H,"MDE",配置清单!$N:$N,"在岗",配置清单!$P:$P,"&lt;&gt;暂不胜任")</f>
        <v>2</v>
      </c>
      <c r="AH492" s="61">
        <f t="shared" si="406"/>
        <v>1</v>
      </c>
      <c r="AI492" s="62">
        <f>COUNTIFS(配置清单!G:G,G492,配置清单!H:H,"TPM",配置清单!N:N,"在岗")+COUNTIFS(配置清单!G:G,G492,配置清单!H:H,"TC",配置清单!N:N,"在岗")</f>
        <v>0</v>
      </c>
      <c r="AJ492" s="61" t="str">
        <f t="shared" si="407"/>
        <v>NA</v>
      </c>
      <c r="AK492" s="60">
        <f>COUNTIFS(配置清单!G:G,G492,配置清单!H:H,"TPM",配置清单!N:N,"在岗",配置清单!P:P,"&lt;&gt;暂不胜任")+COUNTIFS(配置清单!G:G,G492,配置清单!H:H,"TC",配置清单!N:N,"在岗",配置清单!P:P,"&lt;&gt;暂不胜任")</f>
        <v>0</v>
      </c>
      <c r="AL492" s="61" t="str">
        <f t="shared" si="408"/>
        <v>NA</v>
      </c>
      <c r="AM492" s="60">
        <f>COUNTIFS(配置清单!G:G,G492,配置清单!H:H,"TSE",配置清单!N:N,"在岗")</f>
        <v>0</v>
      </c>
      <c r="AN492" s="61" t="str">
        <f t="shared" si="409"/>
        <v>NA</v>
      </c>
      <c r="AO492" s="60">
        <f>COUNTIFS(配置清单!G:G,G492,配置清单!H:H,"TSE",配置清单!N:N,"在岗",配置清单!P:P,"&lt;&gt;暂不胜任")</f>
        <v>0</v>
      </c>
      <c r="AP492" s="61" t="str">
        <f t="shared" si="410"/>
        <v>NA</v>
      </c>
      <c r="AQ492" s="60">
        <f>COUNTIFS(配置清单!$G:$G,G492,配置清单!H:H,"QA",配置清单!N:N,"在岗")</f>
        <v>1</v>
      </c>
      <c r="AR492" s="61">
        <f t="shared" si="411"/>
        <v>1</v>
      </c>
      <c r="AS492" s="60">
        <f>COUNTIFS(配置清单!$G:$G,G492,配置清单!$H:$H,"QA",配置清单!$N:$N,"在岗",配置清单!$P:$P,"&lt;&gt;暂不胜任")</f>
        <v>1</v>
      </c>
      <c r="AT492" s="61">
        <f t="shared" si="412"/>
        <v>1</v>
      </c>
      <c r="AU492" s="60">
        <f>COUNTIFS(配置清单!G:G,规划及评估!G492,配置清单!H:H,"BA",配置清单!N:N,"在岗")</f>
        <v>0</v>
      </c>
      <c r="AV492" s="61" t="str">
        <f t="shared" si="413"/>
        <v>NA</v>
      </c>
      <c r="AW492" s="60">
        <f>COUNTIFS(配置清单!G:G,G492,配置清单!H:H,"BA",配置清单!N:N,"在岗",配置清单!P:P,"&lt;&gt;暂不胜任")</f>
        <v>0</v>
      </c>
      <c r="AX492" s="61" t="str">
        <f t="shared" si="414"/>
        <v>NA</v>
      </c>
      <c r="AY492" s="60">
        <f>COUNTIFS(配置清单!G:G,规划及评估!G492,配置清单!H:H,"IA",配置清单!N:N,"在岗")</f>
        <v>0</v>
      </c>
      <c r="AZ492" s="61" t="str">
        <f t="shared" si="415"/>
        <v>NA</v>
      </c>
      <c r="BA492" s="60">
        <f>COUNTIFS(配置清单!G:G,G492,配置清单!H:H,"IA",配置清单!N:N,"在岗",配置清单!P:P,"&lt;&gt;暂不胜任")</f>
        <v>0</v>
      </c>
      <c r="BB492" s="61" t="str">
        <f t="shared" si="416"/>
        <v>NA</v>
      </c>
      <c r="BC492" s="60">
        <f>COUNTIFS(配置清单!G:G,规划及评估!G492,配置清单!H:H,"产品经理",配置清单!N:N,"在岗")</f>
        <v>0</v>
      </c>
      <c r="BD492" s="61" t="str">
        <f t="shared" si="417"/>
        <v>NA</v>
      </c>
      <c r="BE492" s="60">
        <f>COUNTIFS(配置清单!G:G,G492,配置清单!H:H,"产品经理",配置清单!N:N,"在岗",配置清单!P:P,"&lt;&gt;暂不胜任")</f>
        <v>0</v>
      </c>
      <c r="BF492" s="61" t="str">
        <f t="shared" si="418"/>
        <v>NA</v>
      </c>
      <c r="BG492" s="63">
        <f t="shared" si="419"/>
        <v>6</v>
      </c>
      <c r="BH492" s="64">
        <f t="shared" si="420"/>
        <v>6</v>
      </c>
      <c r="BI492" s="64">
        <f t="shared" si="421"/>
        <v>6</v>
      </c>
      <c r="BJ492" s="64">
        <f t="shared" si="422"/>
        <v>6</v>
      </c>
      <c r="BK492" s="65">
        <f t="shared" si="423"/>
        <v>1</v>
      </c>
      <c r="BL492" s="66">
        <f t="shared" si="424"/>
        <v>1</v>
      </c>
      <c r="BM492" s="92">
        <f t="shared" si="425"/>
        <v>1</v>
      </c>
      <c r="BN492" s="92">
        <f t="shared" si="426"/>
        <v>1</v>
      </c>
      <c r="BO492" s="92">
        <f t="shared" si="427"/>
        <v>2</v>
      </c>
      <c r="BP492" s="92">
        <f t="shared" si="428"/>
        <v>2</v>
      </c>
      <c r="BQ492" s="92">
        <f t="shared" si="429"/>
        <v>2</v>
      </c>
      <c r="BR492" s="92">
        <f t="shared" si="430"/>
        <v>2</v>
      </c>
      <c r="BS492" s="92">
        <f t="shared" si="431"/>
        <v>0</v>
      </c>
      <c r="BT492" s="92">
        <f t="shared" si="432"/>
        <v>0</v>
      </c>
      <c r="BU492" s="92">
        <f t="shared" si="433"/>
        <v>0</v>
      </c>
      <c r="BV492" s="92">
        <f t="shared" si="434"/>
        <v>0</v>
      </c>
      <c r="BW492" s="92">
        <f t="shared" si="435"/>
        <v>1</v>
      </c>
      <c r="BX492" s="92">
        <f t="shared" si="436"/>
        <v>1</v>
      </c>
      <c r="BY492" s="92">
        <f t="shared" si="437"/>
        <v>0</v>
      </c>
      <c r="BZ492" s="92">
        <f t="shared" si="438"/>
        <v>0</v>
      </c>
      <c r="CA492" s="92">
        <f t="shared" si="439"/>
        <v>0</v>
      </c>
      <c r="CB492" s="92">
        <f t="shared" si="440"/>
        <v>0</v>
      </c>
      <c r="CC492" s="92">
        <f t="shared" si="441"/>
        <v>0</v>
      </c>
      <c r="CD492" s="92">
        <f t="shared" si="442"/>
        <v>0</v>
      </c>
    </row>
    <row r="493" spans="1:82" ht="48" hidden="1">
      <c r="A493" s="144">
        <v>5</v>
      </c>
      <c r="B493" s="140" t="s">
        <v>5980</v>
      </c>
      <c r="C493" s="140" t="s">
        <v>5982</v>
      </c>
      <c r="D493" s="140" t="s">
        <v>217</v>
      </c>
      <c r="E493" s="140" t="s">
        <v>6037</v>
      </c>
      <c r="F493" s="145" t="s">
        <v>6040</v>
      </c>
      <c r="G493" s="140" t="s">
        <v>6448</v>
      </c>
      <c r="H493" s="140" t="s">
        <v>7</v>
      </c>
      <c r="I493" s="141" t="s">
        <v>5964</v>
      </c>
      <c r="J493" s="140" t="s">
        <v>195</v>
      </c>
      <c r="K493" s="140" t="s">
        <v>3995</v>
      </c>
      <c r="L493" s="146" t="s">
        <v>2058</v>
      </c>
      <c r="M493" s="140" t="s">
        <v>6539</v>
      </c>
      <c r="N493" s="145">
        <v>1</v>
      </c>
      <c r="O493" s="147">
        <v>3</v>
      </c>
      <c r="P493" s="147">
        <v>3</v>
      </c>
      <c r="Q493" s="146">
        <v>0</v>
      </c>
      <c r="R493" s="147">
        <v>3</v>
      </c>
      <c r="S493" s="131">
        <v>1</v>
      </c>
      <c r="T493" s="148">
        <v>0</v>
      </c>
      <c r="U493" s="131">
        <v>0</v>
      </c>
      <c r="V493" s="131">
        <v>0</v>
      </c>
      <c r="W493" s="60">
        <f>COUNTIFS(配置清单!G:G,G493,配置清单!$H:$H,"PM",配置清单!$N:$N,"在岗")</f>
        <v>1</v>
      </c>
      <c r="X493" s="61">
        <f t="shared" si="401"/>
        <v>1</v>
      </c>
      <c r="Y493" s="60">
        <f>COUNTIFS(配置清单!$G:$G,G493,配置清单!$H:$H,"PM",配置清单!$N:$N,"在岗",配置清单!$P:$P,"&lt;&gt;暂不胜任")</f>
        <v>1</v>
      </c>
      <c r="Z493" s="61">
        <f t="shared" si="402"/>
        <v>1</v>
      </c>
      <c r="AA493" s="62">
        <f>COUNTIFS(配置清单!$G:$G,G493,配置清单!$H:$H,"SE",配置清单!$N:$N,"在岗")+COUNTIFS(配置清单!$G:$G,G493,配置清单!$H:$H,"SA",配置清单!$N:$N,"在岗")</f>
        <v>3</v>
      </c>
      <c r="AB493" s="61">
        <f t="shared" si="403"/>
        <v>1</v>
      </c>
      <c r="AC493" s="60">
        <f>COUNTIFS(配置清单!$G:$G,G493,配置清单!$H:$H,"SE",配置清单!$N:$N,"在岗",配置清单!$P:$P,"&lt;&gt;暂不胜任")+COUNTIFS(配置清单!$G:$G,G493,配置清单!$H:$H,"SA",配置清单!$N:$N,"在岗",配置清单!$P:$P,"&lt;&gt;暂不胜任")</f>
        <v>3</v>
      </c>
      <c r="AD493" s="61">
        <f t="shared" si="404"/>
        <v>1</v>
      </c>
      <c r="AE493" s="60">
        <f>COUNTIFS(配置清单!$G:$G,G493,配置清单!H:H,"MDE",配置清单!N:N,"在岗")</f>
        <v>3</v>
      </c>
      <c r="AF493" s="61">
        <f t="shared" si="405"/>
        <v>1</v>
      </c>
      <c r="AG493" s="60">
        <f>COUNTIFS(配置清单!$G:$G,G493,配置清单!$H:$H,"MDE",配置清单!$N:$N,"在岗",配置清单!$P:$P,"&lt;&gt;暂不胜任")</f>
        <v>1</v>
      </c>
      <c r="AH493" s="61">
        <f t="shared" si="406"/>
        <v>0.33333333333333331</v>
      </c>
      <c r="AI493" s="62">
        <f>COUNTIFS(配置清单!G:G,G493,配置清单!H:H,"TPM",配置清单!N:N,"在岗")+COUNTIFS(配置清单!G:G,G493,配置清单!H:H,"TC",配置清单!N:N,"在岗")</f>
        <v>0</v>
      </c>
      <c r="AJ493" s="61" t="str">
        <f t="shared" si="407"/>
        <v>NA</v>
      </c>
      <c r="AK493" s="60">
        <f>COUNTIFS(配置清单!G:G,G493,配置清单!H:H,"TPM",配置清单!N:N,"在岗",配置清单!P:P,"&lt;&gt;暂不胜任")+COUNTIFS(配置清单!G:G,G493,配置清单!H:H,"TC",配置清单!N:N,"在岗",配置清单!P:P,"&lt;&gt;暂不胜任")</f>
        <v>0</v>
      </c>
      <c r="AL493" s="61" t="str">
        <f t="shared" si="408"/>
        <v>NA</v>
      </c>
      <c r="AM493" s="60">
        <f>COUNTIFS(配置清单!G:G,G493,配置清单!H:H,"TSE",配置清单!N:N,"在岗")</f>
        <v>3</v>
      </c>
      <c r="AN493" s="61">
        <f t="shared" si="409"/>
        <v>1</v>
      </c>
      <c r="AO493" s="60">
        <f>COUNTIFS(配置清单!G:G,G493,配置清单!H:H,"TSE",配置清单!N:N,"在岗",配置清单!P:P,"&lt;&gt;暂不胜任")</f>
        <v>0</v>
      </c>
      <c r="AP493" s="61">
        <f t="shared" si="410"/>
        <v>0</v>
      </c>
      <c r="AQ493" s="60">
        <f>COUNTIFS(配置清单!$G:$G,G493,配置清单!H:H,"QA",配置清单!N:N,"在岗")</f>
        <v>1</v>
      </c>
      <c r="AR493" s="61">
        <f t="shared" si="411"/>
        <v>1</v>
      </c>
      <c r="AS493" s="60">
        <f>COUNTIFS(配置清单!$G:$G,G493,配置清单!$H:$H,"QA",配置清单!$N:$N,"在岗",配置清单!$P:$P,"&lt;&gt;暂不胜任")</f>
        <v>1</v>
      </c>
      <c r="AT493" s="61">
        <f t="shared" si="412"/>
        <v>1</v>
      </c>
      <c r="AU493" s="60">
        <f>COUNTIFS(配置清单!G:G,规划及评估!G493,配置清单!H:H,"BA",配置清单!N:N,"在岗")</f>
        <v>0</v>
      </c>
      <c r="AV493" s="61" t="str">
        <f t="shared" si="413"/>
        <v>NA</v>
      </c>
      <c r="AW493" s="60">
        <f>COUNTIFS(配置清单!G:G,G493,配置清单!H:H,"BA",配置清单!N:N,"在岗",配置清单!P:P,"&lt;&gt;暂不胜任")</f>
        <v>0</v>
      </c>
      <c r="AX493" s="61" t="str">
        <f t="shared" si="414"/>
        <v>NA</v>
      </c>
      <c r="AY493" s="60">
        <f>COUNTIFS(配置清单!G:G,规划及评估!G493,配置清单!H:H,"IA",配置清单!N:N,"在岗")</f>
        <v>0</v>
      </c>
      <c r="AZ493" s="61" t="str">
        <f t="shared" si="415"/>
        <v>NA</v>
      </c>
      <c r="BA493" s="60">
        <f>COUNTIFS(配置清单!G:G,G493,配置清单!H:H,"IA",配置清单!N:N,"在岗",配置清单!P:P,"&lt;&gt;暂不胜任")</f>
        <v>0</v>
      </c>
      <c r="BB493" s="61" t="str">
        <f t="shared" si="416"/>
        <v>NA</v>
      </c>
      <c r="BC493" s="60">
        <f>COUNTIFS(配置清单!G:G,规划及评估!G493,配置清单!H:H,"产品经理",配置清单!N:N,"在岗")</f>
        <v>0</v>
      </c>
      <c r="BD493" s="61" t="str">
        <f t="shared" si="417"/>
        <v>NA</v>
      </c>
      <c r="BE493" s="60">
        <f>COUNTIFS(配置清单!G:G,G493,配置清单!H:H,"产品经理",配置清单!N:N,"在岗",配置清单!P:P,"&lt;&gt;暂不胜任")</f>
        <v>0</v>
      </c>
      <c r="BF493" s="61" t="str">
        <f t="shared" si="418"/>
        <v>NA</v>
      </c>
      <c r="BG493" s="63">
        <f t="shared" si="419"/>
        <v>11</v>
      </c>
      <c r="BH493" s="64">
        <f t="shared" si="420"/>
        <v>11</v>
      </c>
      <c r="BI493" s="64">
        <f t="shared" si="421"/>
        <v>11</v>
      </c>
      <c r="BJ493" s="64">
        <f t="shared" si="422"/>
        <v>6</v>
      </c>
      <c r="BK493" s="65">
        <f t="shared" si="423"/>
        <v>1</v>
      </c>
      <c r="BL493" s="66">
        <f t="shared" si="424"/>
        <v>0.54545454545454541</v>
      </c>
      <c r="BM493" s="92">
        <f t="shared" si="425"/>
        <v>1</v>
      </c>
      <c r="BN493" s="92">
        <f t="shared" si="426"/>
        <v>1</v>
      </c>
      <c r="BO493" s="92">
        <f t="shared" si="427"/>
        <v>3</v>
      </c>
      <c r="BP493" s="92">
        <f t="shared" si="428"/>
        <v>3</v>
      </c>
      <c r="BQ493" s="92">
        <f t="shared" si="429"/>
        <v>3</v>
      </c>
      <c r="BR493" s="92">
        <f t="shared" si="430"/>
        <v>1</v>
      </c>
      <c r="BS493" s="92">
        <f t="shared" si="431"/>
        <v>0</v>
      </c>
      <c r="BT493" s="92">
        <f t="shared" si="432"/>
        <v>0</v>
      </c>
      <c r="BU493" s="92">
        <f t="shared" si="433"/>
        <v>3</v>
      </c>
      <c r="BV493" s="92">
        <f t="shared" si="434"/>
        <v>0</v>
      </c>
      <c r="BW493" s="92">
        <f t="shared" si="435"/>
        <v>1</v>
      </c>
      <c r="BX493" s="92">
        <f t="shared" si="436"/>
        <v>1</v>
      </c>
      <c r="BY493" s="92">
        <f t="shared" si="437"/>
        <v>0</v>
      </c>
      <c r="BZ493" s="92">
        <f t="shared" si="438"/>
        <v>0</v>
      </c>
      <c r="CA493" s="92">
        <f t="shared" si="439"/>
        <v>0</v>
      </c>
      <c r="CB493" s="92">
        <f t="shared" si="440"/>
        <v>0</v>
      </c>
      <c r="CC493" s="92">
        <f t="shared" si="441"/>
        <v>0</v>
      </c>
      <c r="CD493" s="92">
        <f t="shared" si="442"/>
        <v>0</v>
      </c>
    </row>
    <row r="494" spans="1:82" ht="24" hidden="1">
      <c r="A494" s="144">
        <v>6</v>
      </c>
      <c r="B494" s="140" t="s">
        <v>5980</v>
      </c>
      <c r="C494" s="140" t="s">
        <v>5982</v>
      </c>
      <c r="D494" s="140" t="s">
        <v>217</v>
      </c>
      <c r="E494" s="140" t="s">
        <v>6037</v>
      </c>
      <c r="F494" s="145" t="s">
        <v>6038</v>
      </c>
      <c r="G494" s="140" t="s">
        <v>6039</v>
      </c>
      <c r="H494" s="140" t="s">
        <v>7</v>
      </c>
      <c r="I494" s="141" t="s">
        <v>7</v>
      </c>
      <c r="J494" s="140" t="s">
        <v>195</v>
      </c>
      <c r="K494" s="140" t="s">
        <v>4005</v>
      </c>
      <c r="L494" s="146" t="s">
        <v>6790</v>
      </c>
      <c r="M494" s="140" t="s">
        <v>6147</v>
      </c>
      <c r="N494" s="145">
        <v>1</v>
      </c>
      <c r="O494" s="147">
        <v>1</v>
      </c>
      <c r="P494" s="147">
        <v>4</v>
      </c>
      <c r="Q494" s="146">
        <v>0</v>
      </c>
      <c r="R494" s="147">
        <v>1</v>
      </c>
      <c r="S494" s="131">
        <v>1</v>
      </c>
      <c r="T494" s="148">
        <v>0</v>
      </c>
      <c r="U494" s="131">
        <v>0</v>
      </c>
      <c r="V494" s="131">
        <v>0</v>
      </c>
      <c r="W494" s="60">
        <f>COUNTIFS(配置清单!G:G,G494,配置清单!$H:$H,"PM",配置清单!$N:$N,"在岗")</f>
        <v>1</v>
      </c>
      <c r="X494" s="61">
        <f t="shared" si="401"/>
        <v>1</v>
      </c>
      <c r="Y494" s="60">
        <f>COUNTIFS(配置清单!$G:$G,G494,配置清单!$H:$H,"PM",配置清单!$N:$N,"在岗",配置清单!$P:$P,"&lt;&gt;暂不胜任")</f>
        <v>1</v>
      </c>
      <c r="Z494" s="61">
        <f t="shared" si="402"/>
        <v>1</v>
      </c>
      <c r="AA494" s="62">
        <f>COUNTIFS(配置清单!$G:$G,G494,配置清单!$H:$H,"SE",配置清单!$N:$N,"在岗")+COUNTIFS(配置清单!$G:$G,G494,配置清单!$H:$H,"SA",配置清单!$N:$N,"在岗")</f>
        <v>1</v>
      </c>
      <c r="AB494" s="61">
        <f t="shared" si="403"/>
        <v>1</v>
      </c>
      <c r="AC494" s="60">
        <f>COUNTIFS(配置清单!$G:$G,G494,配置清单!$H:$H,"SE",配置清单!$N:$N,"在岗",配置清单!$P:$P,"&lt;&gt;暂不胜任")+COUNTIFS(配置清单!$G:$G,G494,配置清单!$H:$H,"SA",配置清单!$N:$N,"在岗",配置清单!$P:$P,"&lt;&gt;暂不胜任")</f>
        <v>1</v>
      </c>
      <c r="AD494" s="61">
        <f t="shared" si="404"/>
        <v>1</v>
      </c>
      <c r="AE494" s="60">
        <f>COUNTIFS(配置清单!$G:$G,G494,配置清单!H:H,"MDE",配置清单!N:N,"在岗")</f>
        <v>4</v>
      </c>
      <c r="AF494" s="61">
        <f t="shared" si="405"/>
        <v>1</v>
      </c>
      <c r="AG494" s="60">
        <f>COUNTIFS(配置清单!$G:$G,G494,配置清单!$H:$H,"MDE",配置清单!$N:$N,"在岗",配置清单!$P:$P,"&lt;&gt;暂不胜任")</f>
        <v>3</v>
      </c>
      <c r="AH494" s="61">
        <f t="shared" si="406"/>
        <v>0.75</v>
      </c>
      <c r="AI494" s="62">
        <f>COUNTIFS(配置清单!G:G,G494,配置清单!H:H,"TPM",配置清单!N:N,"在岗")+COUNTIFS(配置清单!G:G,G494,配置清单!H:H,"TC",配置清单!N:N,"在岗")</f>
        <v>0</v>
      </c>
      <c r="AJ494" s="61" t="str">
        <f t="shared" si="407"/>
        <v>NA</v>
      </c>
      <c r="AK494" s="60">
        <f>COUNTIFS(配置清单!G:G,G494,配置清单!H:H,"TPM",配置清单!N:N,"在岗",配置清单!P:P,"&lt;&gt;暂不胜任")+COUNTIFS(配置清单!G:G,G494,配置清单!H:H,"TC",配置清单!N:N,"在岗",配置清单!P:P,"&lt;&gt;暂不胜任")</f>
        <v>0</v>
      </c>
      <c r="AL494" s="61" t="str">
        <f t="shared" si="408"/>
        <v>NA</v>
      </c>
      <c r="AM494" s="60">
        <f>COUNTIFS(配置清单!G:G,G494,配置清单!H:H,"TSE",配置清单!N:N,"在岗")</f>
        <v>1</v>
      </c>
      <c r="AN494" s="61">
        <f t="shared" si="409"/>
        <v>1</v>
      </c>
      <c r="AO494" s="60">
        <f>COUNTIFS(配置清单!G:G,G494,配置清单!H:H,"TSE",配置清单!N:N,"在岗",配置清单!P:P,"&lt;&gt;暂不胜任")</f>
        <v>1</v>
      </c>
      <c r="AP494" s="61">
        <f t="shared" si="410"/>
        <v>1</v>
      </c>
      <c r="AQ494" s="60">
        <f>COUNTIFS(配置清单!$G:$G,G494,配置清单!H:H,"QA",配置清单!N:N,"在岗")</f>
        <v>1</v>
      </c>
      <c r="AR494" s="61">
        <f t="shared" si="411"/>
        <v>1</v>
      </c>
      <c r="AS494" s="60">
        <f>COUNTIFS(配置清单!$G:$G,G494,配置清单!$H:$H,"QA",配置清单!$N:$N,"在岗",配置清单!$P:$P,"&lt;&gt;暂不胜任")</f>
        <v>1</v>
      </c>
      <c r="AT494" s="61">
        <f t="shared" si="412"/>
        <v>1</v>
      </c>
      <c r="AU494" s="60">
        <f>COUNTIFS(配置清单!G:G,规划及评估!G494,配置清单!H:H,"BA",配置清单!N:N,"在岗")</f>
        <v>0</v>
      </c>
      <c r="AV494" s="61" t="str">
        <f t="shared" si="413"/>
        <v>NA</v>
      </c>
      <c r="AW494" s="60">
        <f>COUNTIFS(配置清单!G:G,G494,配置清单!H:H,"BA",配置清单!N:N,"在岗",配置清单!P:P,"&lt;&gt;暂不胜任")</f>
        <v>0</v>
      </c>
      <c r="AX494" s="61" t="str">
        <f t="shared" si="414"/>
        <v>NA</v>
      </c>
      <c r="AY494" s="60">
        <f>COUNTIFS(配置清单!G:G,规划及评估!G494,配置清单!H:H,"IA",配置清单!N:N,"在岗")</f>
        <v>0</v>
      </c>
      <c r="AZ494" s="61" t="str">
        <f t="shared" si="415"/>
        <v>NA</v>
      </c>
      <c r="BA494" s="60">
        <f>COUNTIFS(配置清单!G:G,G494,配置清单!H:H,"IA",配置清单!N:N,"在岗",配置清单!P:P,"&lt;&gt;暂不胜任")</f>
        <v>0</v>
      </c>
      <c r="BB494" s="61" t="str">
        <f t="shared" si="416"/>
        <v>NA</v>
      </c>
      <c r="BC494" s="60">
        <f>COUNTIFS(配置清单!G:G,规划及评估!G494,配置清单!H:H,"产品经理",配置清单!N:N,"在岗")</f>
        <v>0</v>
      </c>
      <c r="BD494" s="61" t="str">
        <f t="shared" si="417"/>
        <v>NA</v>
      </c>
      <c r="BE494" s="60">
        <f>COUNTIFS(配置清单!G:G,G494,配置清单!H:H,"产品经理",配置清单!N:N,"在岗",配置清单!P:P,"&lt;&gt;暂不胜任")</f>
        <v>0</v>
      </c>
      <c r="BF494" s="61" t="str">
        <f t="shared" si="418"/>
        <v>NA</v>
      </c>
      <c r="BG494" s="63">
        <f t="shared" si="419"/>
        <v>8</v>
      </c>
      <c r="BH494" s="64">
        <f t="shared" si="420"/>
        <v>8</v>
      </c>
      <c r="BI494" s="64">
        <f t="shared" si="421"/>
        <v>8</v>
      </c>
      <c r="BJ494" s="64">
        <f t="shared" si="422"/>
        <v>7</v>
      </c>
      <c r="BK494" s="65">
        <f t="shared" si="423"/>
        <v>1</v>
      </c>
      <c r="BL494" s="66">
        <f t="shared" si="424"/>
        <v>0.875</v>
      </c>
      <c r="BM494" s="92">
        <f t="shared" si="425"/>
        <v>1</v>
      </c>
      <c r="BN494" s="92">
        <f t="shared" si="426"/>
        <v>1</v>
      </c>
      <c r="BO494" s="92">
        <f t="shared" si="427"/>
        <v>1</v>
      </c>
      <c r="BP494" s="92">
        <f t="shared" si="428"/>
        <v>1</v>
      </c>
      <c r="BQ494" s="92">
        <f t="shared" si="429"/>
        <v>4</v>
      </c>
      <c r="BR494" s="92">
        <f t="shared" si="430"/>
        <v>3</v>
      </c>
      <c r="BS494" s="92">
        <f t="shared" si="431"/>
        <v>0</v>
      </c>
      <c r="BT494" s="92">
        <f t="shared" si="432"/>
        <v>0</v>
      </c>
      <c r="BU494" s="92">
        <f t="shared" si="433"/>
        <v>1</v>
      </c>
      <c r="BV494" s="92">
        <f t="shared" si="434"/>
        <v>1</v>
      </c>
      <c r="BW494" s="92">
        <f t="shared" si="435"/>
        <v>1</v>
      </c>
      <c r="BX494" s="92">
        <f t="shared" si="436"/>
        <v>1</v>
      </c>
      <c r="BY494" s="92">
        <f t="shared" si="437"/>
        <v>0</v>
      </c>
      <c r="BZ494" s="92">
        <f t="shared" si="438"/>
        <v>0</v>
      </c>
      <c r="CA494" s="92">
        <f t="shared" si="439"/>
        <v>0</v>
      </c>
      <c r="CB494" s="92">
        <f t="shared" si="440"/>
        <v>0</v>
      </c>
      <c r="CC494" s="92">
        <f t="shared" si="441"/>
        <v>0</v>
      </c>
      <c r="CD494" s="92">
        <f t="shared" si="442"/>
        <v>0</v>
      </c>
    </row>
    <row r="495" spans="1:82" ht="24" hidden="1">
      <c r="A495" s="144">
        <v>7</v>
      </c>
      <c r="B495" s="140" t="s">
        <v>5980</v>
      </c>
      <c r="C495" s="140" t="s">
        <v>5982</v>
      </c>
      <c r="D495" s="140" t="s">
        <v>217</v>
      </c>
      <c r="E495" s="140" t="s">
        <v>6037</v>
      </c>
      <c r="F495" s="145" t="s">
        <v>6035</v>
      </c>
      <c r="G495" s="140" t="s">
        <v>6036</v>
      </c>
      <c r="H495" s="140" t="s">
        <v>7</v>
      </c>
      <c r="I495" s="141" t="s">
        <v>7</v>
      </c>
      <c r="J495" s="140" t="s">
        <v>195</v>
      </c>
      <c r="K495" s="140" t="s">
        <v>4005</v>
      </c>
      <c r="L495" s="146" t="s">
        <v>6790</v>
      </c>
      <c r="M495" s="140" t="s">
        <v>6791</v>
      </c>
      <c r="N495" s="145">
        <v>1</v>
      </c>
      <c r="O495" s="147">
        <v>0</v>
      </c>
      <c r="P495" s="147">
        <v>1</v>
      </c>
      <c r="Q495" s="146">
        <v>1</v>
      </c>
      <c r="R495" s="147">
        <v>0</v>
      </c>
      <c r="S495" s="131">
        <v>1</v>
      </c>
      <c r="T495" s="148">
        <v>0</v>
      </c>
      <c r="U495" s="131">
        <v>0</v>
      </c>
      <c r="V495" s="131">
        <v>0</v>
      </c>
      <c r="W495" s="60">
        <f>COUNTIFS(配置清单!G:G,G495,配置清单!$H:$H,"PM",配置清单!$N:$N,"在岗")</f>
        <v>1</v>
      </c>
      <c r="X495" s="61">
        <f t="shared" si="401"/>
        <v>1</v>
      </c>
      <c r="Y495" s="60">
        <f>COUNTIFS(配置清单!$G:$G,G495,配置清单!$H:$H,"PM",配置清单!$N:$N,"在岗",配置清单!$P:$P,"&lt;&gt;暂不胜任")</f>
        <v>1</v>
      </c>
      <c r="Z495" s="61">
        <f t="shared" si="402"/>
        <v>1</v>
      </c>
      <c r="AA495" s="62">
        <f>COUNTIFS(配置清单!$G:$G,G495,配置清单!$H:$H,"SE",配置清单!$N:$N,"在岗")+COUNTIFS(配置清单!$G:$G,G495,配置清单!$H:$H,"SA",配置清单!$N:$N,"在岗")</f>
        <v>0</v>
      </c>
      <c r="AB495" s="61" t="str">
        <f t="shared" si="403"/>
        <v>NA</v>
      </c>
      <c r="AC495" s="60">
        <f>COUNTIFS(配置清单!$G:$G,G495,配置清单!$H:$H,"SE",配置清单!$N:$N,"在岗",配置清单!$P:$P,"&lt;&gt;暂不胜任")+COUNTIFS(配置清单!$G:$G,G495,配置清单!$H:$H,"SA",配置清单!$N:$N,"在岗",配置清单!$P:$P,"&lt;&gt;暂不胜任")</f>
        <v>0</v>
      </c>
      <c r="AD495" s="61" t="str">
        <f t="shared" si="404"/>
        <v>NA</v>
      </c>
      <c r="AE495" s="60">
        <f>COUNTIFS(配置清单!$G:$G,G495,配置清单!H:H,"MDE",配置清单!N:N,"在岗")</f>
        <v>1</v>
      </c>
      <c r="AF495" s="61">
        <f t="shared" si="405"/>
        <v>1</v>
      </c>
      <c r="AG495" s="60">
        <f>COUNTIFS(配置清单!$G:$G,G495,配置清单!$H:$H,"MDE",配置清单!$N:$N,"在岗",配置清单!$P:$P,"&lt;&gt;暂不胜任")</f>
        <v>1</v>
      </c>
      <c r="AH495" s="61">
        <f t="shared" si="406"/>
        <v>1</v>
      </c>
      <c r="AI495" s="62">
        <f>COUNTIFS(配置清单!G:G,G495,配置清单!H:H,"TPM",配置清单!N:N,"在岗")+COUNTIFS(配置清单!G:G,G495,配置清单!H:H,"TC",配置清单!N:N,"在岗")</f>
        <v>1</v>
      </c>
      <c r="AJ495" s="61">
        <f t="shared" si="407"/>
        <v>1</v>
      </c>
      <c r="AK495" s="60">
        <f>COUNTIFS(配置清单!G:G,G495,配置清单!H:H,"TPM",配置清单!N:N,"在岗",配置清单!P:P,"&lt;&gt;暂不胜任")+COUNTIFS(配置清单!G:G,G495,配置清单!H:H,"TC",配置清单!N:N,"在岗",配置清单!P:P,"&lt;&gt;暂不胜任")</f>
        <v>1</v>
      </c>
      <c r="AL495" s="61">
        <f t="shared" si="408"/>
        <v>1</v>
      </c>
      <c r="AM495" s="60">
        <f>COUNTIFS(配置清单!G:G,G495,配置清单!H:H,"TSE",配置清单!N:N,"在岗")</f>
        <v>0</v>
      </c>
      <c r="AN495" s="61" t="str">
        <f t="shared" si="409"/>
        <v>NA</v>
      </c>
      <c r="AO495" s="60">
        <f>COUNTIFS(配置清单!G:G,G495,配置清单!H:H,"TSE",配置清单!N:N,"在岗",配置清单!P:P,"&lt;&gt;暂不胜任")</f>
        <v>0</v>
      </c>
      <c r="AP495" s="61" t="str">
        <f t="shared" si="410"/>
        <v>NA</v>
      </c>
      <c r="AQ495" s="60">
        <f>COUNTIFS(配置清单!$G:$G,G495,配置清单!H:H,"QA",配置清单!N:N,"在岗")</f>
        <v>1</v>
      </c>
      <c r="AR495" s="61">
        <f t="shared" si="411"/>
        <v>1</v>
      </c>
      <c r="AS495" s="60">
        <f>COUNTIFS(配置清单!$G:$G,G495,配置清单!$H:$H,"QA",配置清单!$N:$N,"在岗",配置清单!$P:$P,"&lt;&gt;暂不胜任")</f>
        <v>1</v>
      </c>
      <c r="AT495" s="61">
        <f t="shared" si="412"/>
        <v>1</v>
      </c>
      <c r="AU495" s="60">
        <f>COUNTIFS(配置清单!G:G,规划及评估!G495,配置清单!H:H,"BA",配置清单!N:N,"在岗")</f>
        <v>0</v>
      </c>
      <c r="AV495" s="61" t="str">
        <f t="shared" si="413"/>
        <v>NA</v>
      </c>
      <c r="AW495" s="60">
        <f>COUNTIFS(配置清单!G:G,G495,配置清单!H:H,"BA",配置清单!N:N,"在岗",配置清单!P:P,"&lt;&gt;暂不胜任")</f>
        <v>0</v>
      </c>
      <c r="AX495" s="61" t="str">
        <f t="shared" si="414"/>
        <v>NA</v>
      </c>
      <c r="AY495" s="60">
        <f>COUNTIFS(配置清单!G:G,规划及评估!G495,配置清单!H:H,"IA",配置清单!N:N,"在岗")</f>
        <v>0</v>
      </c>
      <c r="AZ495" s="61" t="str">
        <f t="shared" si="415"/>
        <v>NA</v>
      </c>
      <c r="BA495" s="60">
        <f>COUNTIFS(配置清单!G:G,G495,配置清单!H:H,"IA",配置清单!N:N,"在岗",配置清单!P:P,"&lt;&gt;暂不胜任")</f>
        <v>0</v>
      </c>
      <c r="BB495" s="61" t="str">
        <f t="shared" si="416"/>
        <v>NA</v>
      </c>
      <c r="BC495" s="60">
        <f>COUNTIFS(配置清单!G:G,规划及评估!G495,配置清单!H:H,"产品经理",配置清单!N:N,"在岗")</f>
        <v>0</v>
      </c>
      <c r="BD495" s="61" t="str">
        <f t="shared" si="417"/>
        <v>NA</v>
      </c>
      <c r="BE495" s="60">
        <f>COUNTIFS(配置清单!G:G,G495,配置清单!H:H,"产品经理",配置清单!N:N,"在岗",配置清单!P:P,"&lt;&gt;暂不胜任")</f>
        <v>0</v>
      </c>
      <c r="BF495" s="61" t="str">
        <f t="shared" si="418"/>
        <v>NA</v>
      </c>
      <c r="BG495" s="63">
        <f t="shared" si="419"/>
        <v>4</v>
      </c>
      <c r="BH495" s="64">
        <f t="shared" si="420"/>
        <v>4</v>
      </c>
      <c r="BI495" s="64">
        <f t="shared" si="421"/>
        <v>4</v>
      </c>
      <c r="BJ495" s="64">
        <f t="shared" si="422"/>
        <v>4</v>
      </c>
      <c r="BK495" s="65">
        <f t="shared" si="423"/>
        <v>1</v>
      </c>
      <c r="BL495" s="66">
        <f t="shared" si="424"/>
        <v>1</v>
      </c>
      <c r="BM495" s="92">
        <f t="shared" si="425"/>
        <v>1</v>
      </c>
      <c r="BN495" s="92">
        <f t="shared" si="426"/>
        <v>1</v>
      </c>
      <c r="BO495" s="92">
        <f t="shared" si="427"/>
        <v>0</v>
      </c>
      <c r="BP495" s="92">
        <f t="shared" si="428"/>
        <v>0</v>
      </c>
      <c r="BQ495" s="92">
        <f t="shared" si="429"/>
        <v>1</v>
      </c>
      <c r="BR495" s="92">
        <f t="shared" si="430"/>
        <v>1</v>
      </c>
      <c r="BS495" s="92">
        <f t="shared" si="431"/>
        <v>1</v>
      </c>
      <c r="BT495" s="92">
        <f t="shared" si="432"/>
        <v>1</v>
      </c>
      <c r="BU495" s="92">
        <f t="shared" si="433"/>
        <v>0</v>
      </c>
      <c r="BV495" s="92">
        <f t="shared" si="434"/>
        <v>0</v>
      </c>
      <c r="BW495" s="92">
        <f t="shared" si="435"/>
        <v>1</v>
      </c>
      <c r="BX495" s="92">
        <f t="shared" si="436"/>
        <v>1</v>
      </c>
      <c r="BY495" s="92">
        <f t="shared" si="437"/>
        <v>0</v>
      </c>
      <c r="BZ495" s="92">
        <f t="shared" si="438"/>
        <v>0</v>
      </c>
      <c r="CA495" s="92">
        <f t="shared" si="439"/>
        <v>0</v>
      </c>
      <c r="CB495" s="92">
        <f t="shared" si="440"/>
        <v>0</v>
      </c>
      <c r="CC495" s="92">
        <f t="shared" si="441"/>
        <v>0</v>
      </c>
      <c r="CD495" s="92">
        <f t="shared" si="442"/>
        <v>0</v>
      </c>
    </row>
    <row r="496" spans="1:82" ht="24" hidden="1">
      <c r="A496" s="144">
        <v>8</v>
      </c>
      <c r="B496" s="140" t="s">
        <v>946</v>
      </c>
      <c r="C496" s="140" t="s">
        <v>5982</v>
      </c>
      <c r="D496" s="140" t="s">
        <v>217</v>
      </c>
      <c r="E496" s="140" t="s">
        <v>6008</v>
      </c>
      <c r="F496" s="145" t="s">
        <v>6466</v>
      </c>
      <c r="G496" s="140" t="s">
        <v>6467</v>
      </c>
      <c r="H496" s="140" t="s">
        <v>7</v>
      </c>
      <c r="I496" s="141" t="s">
        <v>7</v>
      </c>
      <c r="J496" s="140" t="s">
        <v>195</v>
      </c>
      <c r="K496" s="140" t="s">
        <v>195</v>
      </c>
      <c r="L496" s="146" t="s">
        <v>6790</v>
      </c>
      <c r="M496" s="140" t="s">
        <v>6541</v>
      </c>
      <c r="N496" s="145">
        <v>1</v>
      </c>
      <c r="O496" s="147">
        <v>1</v>
      </c>
      <c r="P496" s="147">
        <v>2</v>
      </c>
      <c r="Q496" s="146">
        <v>1</v>
      </c>
      <c r="R496" s="147">
        <v>0</v>
      </c>
      <c r="S496" s="131">
        <v>1</v>
      </c>
      <c r="T496" s="148">
        <v>0</v>
      </c>
      <c r="U496" s="131">
        <v>0</v>
      </c>
      <c r="V496" s="131">
        <v>0</v>
      </c>
      <c r="W496" s="60">
        <f>COUNTIFS(配置清单!G:G,G496,配置清单!$H:$H,"PM",配置清单!$N:$N,"在岗")</f>
        <v>1</v>
      </c>
      <c r="X496" s="61">
        <f t="shared" si="401"/>
        <v>1</v>
      </c>
      <c r="Y496" s="60">
        <f>COUNTIFS(配置清单!$G:$G,G496,配置清单!$H:$H,"PM",配置清单!$N:$N,"在岗",配置清单!$P:$P,"&lt;&gt;暂不胜任")</f>
        <v>1</v>
      </c>
      <c r="Z496" s="61">
        <f t="shared" si="402"/>
        <v>1</v>
      </c>
      <c r="AA496" s="62">
        <f>COUNTIFS(配置清单!$G:$G,G496,配置清单!$H:$H,"SE",配置清单!$N:$N,"在岗")+COUNTIFS(配置清单!$G:$G,G496,配置清单!$H:$H,"SA",配置清单!$N:$N,"在岗")</f>
        <v>1</v>
      </c>
      <c r="AB496" s="61">
        <f t="shared" si="403"/>
        <v>1</v>
      </c>
      <c r="AC496" s="60">
        <f>COUNTIFS(配置清单!$G:$G,G496,配置清单!$H:$H,"SE",配置清单!$N:$N,"在岗",配置清单!$P:$P,"&lt;&gt;暂不胜任")+COUNTIFS(配置清单!$G:$G,G496,配置清单!$H:$H,"SA",配置清单!$N:$N,"在岗",配置清单!$P:$P,"&lt;&gt;暂不胜任")</f>
        <v>1</v>
      </c>
      <c r="AD496" s="61">
        <f t="shared" si="404"/>
        <v>1</v>
      </c>
      <c r="AE496" s="60">
        <f>COUNTIFS(配置清单!$G:$G,G496,配置清单!H:H,"MDE",配置清单!N:N,"在岗")</f>
        <v>2</v>
      </c>
      <c r="AF496" s="61">
        <f t="shared" si="405"/>
        <v>1</v>
      </c>
      <c r="AG496" s="60">
        <f>COUNTIFS(配置清单!$G:$G,G496,配置清单!$H:$H,"MDE",配置清单!$N:$N,"在岗",配置清单!$P:$P,"&lt;&gt;暂不胜任")</f>
        <v>2</v>
      </c>
      <c r="AH496" s="61">
        <f t="shared" si="406"/>
        <v>1</v>
      </c>
      <c r="AI496" s="62">
        <f>COUNTIFS(配置清单!G:G,G496,配置清单!H:H,"TPM",配置清单!N:N,"在岗")+COUNTIFS(配置清单!G:G,G496,配置清单!H:H,"TC",配置清单!N:N,"在岗")</f>
        <v>1</v>
      </c>
      <c r="AJ496" s="61">
        <f t="shared" si="407"/>
        <v>1</v>
      </c>
      <c r="AK496" s="60">
        <f>COUNTIFS(配置清单!G:G,G496,配置清单!H:H,"TPM",配置清单!N:N,"在岗",配置清单!P:P,"&lt;&gt;暂不胜任")+COUNTIFS(配置清单!G:G,G496,配置清单!H:H,"TC",配置清单!N:N,"在岗",配置清单!P:P,"&lt;&gt;暂不胜任")</f>
        <v>1</v>
      </c>
      <c r="AL496" s="61">
        <f t="shared" si="408"/>
        <v>1</v>
      </c>
      <c r="AM496" s="60">
        <f>COUNTIFS(配置清单!G:G,G496,配置清单!H:H,"TSE",配置清单!N:N,"在岗")</f>
        <v>0</v>
      </c>
      <c r="AN496" s="61" t="str">
        <f t="shared" si="409"/>
        <v>NA</v>
      </c>
      <c r="AO496" s="60">
        <f>COUNTIFS(配置清单!G:G,G496,配置清单!H:H,"TSE",配置清单!N:N,"在岗",配置清单!P:P,"&lt;&gt;暂不胜任")</f>
        <v>0</v>
      </c>
      <c r="AP496" s="61" t="str">
        <f t="shared" si="410"/>
        <v>NA</v>
      </c>
      <c r="AQ496" s="60">
        <f>COUNTIFS(配置清单!$G:$G,G496,配置清单!H:H,"QA",配置清单!N:N,"在岗")</f>
        <v>1</v>
      </c>
      <c r="AR496" s="61">
        <f t="shared" si="411"/>
        <v>1</v>
      </c>
      <c r="AS496" s="60">
        <f>COUNTIFS(配置清单!$G:$G,G496,配置清单!$H:$H,"QA",配置清单!$N:$N,"在岗",配置清单!$P:$P,"&lt;&gt;暂不胜任")</f>
        <v>1</v>
      </c>
      <c r="AT496" s="61">
        <f t="shared" si="412"/>
        <v>1</v>
      </c>
      <c r="AU496" s="60">
        <f>COUNTIFS(配置清单!G:G,规划及评估!G496,配置清单!H:H,"BA",配置清单!N:N,"在岗")</f>
        <v>0</v>
      </c>
      <c r="AV496" s="61" t="str">
        <f t="shared" si="413"/>
        <v>NA</v>
      </c>
      <c r="AW496" s="60">
        <f>COUNTIFS(配置清单!G:G,G496,配置清单!H:H,"BA",配置清单!N:N,"在岗",配置清单!P:P,"&lt;&gt;暂不胜任")</f>
        <v>0</v>
      </c>
      <c r="AX496" s="61" t="str">
        <f t="shared" si="414"/>
        <v>NA</v>
      </c>
      <c r="AY496" s="60">
        <f>COUNTIFS(配置清单!G:G,规划及评估!G496,配置清单!H:H,"IA",配置清单!N:N,"在岗")</f>
        <v>0</v>
      </c>
      <c r="AZ496" s="61" t="str">
        <f t="shared" si="415"/>
        <v>NA</v>
      </c>
      <c r="BA496" s="60">
        <f>COUNTIFS(配置清单!G:G,G496,配置清单!H:H,"IA",配置清单!N:N,"在岗",配置清单!P:P,"&lt;&gt;暂不胜任")</f>
        <v>0</v>
      </c>
      <c r="BB496" s="61" t="str">
        <f t="shared" si="416"/>
        <v>NA</v>
      </c>
      <c r="BC496" s="60">
        <f>COUNTIFS(配置清单!G:G,规划及评估!G496,配置清单!H:H,"产品经理",配置清单!N:N,"在岗")</f>
        <v>0</v>
      </c>
      <c r="BD496" s="61" t="str">
        <f t="shared" si="417"/>
        <v>NA</v>
      </c>
      <c r="BE496" s="60">
        <f>COUNTIFS(配置清单!G:G,G496,配置清单!H:H,"产品经理",配置清单!N:N,"在岗",配置清单!P:P,"&lt;&gt;暂不胜任")</f>
        <v>0</v>
      </c>
      <c r="BF496" s="61" t="str">
        <f t="shared" si="418"/>
        <v>NA</v>
      </c>
      <c r="BG496" s="63">
        <f t="shared" si="419"/>
        <v>6</v>
      </c>
      <c r="BH496" s="64">
        <f t="shared" si="420"/>
        <v>6</v>
      </c>
      <c r="BI496" s="64">
        <f t="shared" si="421"/>
        <v>6</v>
      </c>
      <c r="BJ496" s="64">
        <f t="shared" si="422"/>
        <v>6</v>
      </c>
      <c r="BK496" s="65">
        <f t="shared" si="423"/>
        <v>1</v>
      </c>
      <c r="BL496" s="66">
        <f t="shared" si="424"/>
        <v>1</v>
      </c>
      <c r="BM496" s="92">
        <f t="shared" si="425"/>
        <v>1</v>
      </c>
      <c r="BN496" s="92">
        <f t="shared" si="426"/>
        <v>1</v>
      </c>
      <c r="BO496" s="92">
        <f t="shared" si="427"/>
        <v>1</v>
      </c>
      <c r="BP496" s="92">
        <f t="shared" si="428"/>
        <v>1</v>
      </c>
      <c r="BQ496" s="92">
        <f t="shared" si="429"/>
        <v>2</v>
      </c>
      <c r="BR496" s="92">
        <f t="shared" si="430"/>
        <v>2</v>
      </c>
      <c r="BS496" s="92">
        <f t="shared" si="431"/>
        <v>1</v>
      </c>
      <c r="BT496" s="92">
        <f t="shared" si="432"/>
        <v>1</v>
      </c>
      <c r="BU496" s="92">
        <f t="shared" si="433"/>
        <v>0</v>
      </c>
      <c r="BV496" s="92">
        <f t="shared" si="434"/>
        <v>0</v>
      </c>
      <c r="BW496" s="92">
        <f t="shared" si="435"/>
        <v>1</v>
      </c>
      <c r="BX496" s="92">
        <f t="shared" si="436"/>
        <v>1</v>
      </c>
      <c r="BY496" s="92">
        <f t="shared" si="437"/>
        <v>0</v>
      </c>
      <c r="BZ496" s="92">
        <f t="shared" si="438"/>
        <v>0</v>
      </c>
      <c r="CA496" s="92">
        <f t="shared" si="439"/>
        <v>0</v>
      </c>
      <c r="CB496" s="92">
        <f t="shared" si="440"/>
        <v>0</v>
      </c>
      <c r="CC496" s="92">
        <f t="shared" si="441"/>
        <v>0</v>
      </c>
      <c r="CD496" s="92">
        <f t="shared" si="442"/>
        <v>0</v>
      </c>
    </row>
    <row r="497" spans="1:82" ht="24" hidden="1">
      <c r="A497" s="144">
        <v>9</v>
      </c>
      <c r="B497" s="140" t="s">
        <v>5980</v>
      </c>
      <c r="C497" s="140" t="s">
        <v>5982</v>
      </c>
      <c r="D497" s="140" t="s">
        <v>217</v>
      </c>
      <c r="E497" s="140" t="s">
        <v>6037</v>
      </c>
      <c r="F497" s="145" t="s">
        <v>6143</v>
      </c>
      <c r="G497" s="140" t="s">
        <v>6078</v>
      </c>
      <c r="H497" s="140" t="s">
        <v>6</v>
      </c>
      <c r="I497" s="141" t="s">
        <v>5964</v>
      </c>
      <c r="J497" s="140" t="s">
        <v>195</v>
      </c>
      <c r="K497" s="140" t="s">
        <v>3995</v>
      </c>
      <c r="L497" s="146" t="s">
        <v>6792</v>
      </c>
      <c r="M497" s="140" t="s">
        <v>6151</v>
      </c>
      <c r="N497" s="145">
        <v>2</v>
      </c>
      <c r="O497" s="147">
        <v>1</v>
      </c>
      <c r="P497" s="147">
        <v>5</v>
      </c>
      <c r="Q497" s="146">
        <v>0</v>
      </c>
      <c r="R497" s="147">
        <v>1</v>
      </c>
      <c r="S497" s="131">
        <v>1</v>
      </c>
      <c r="T497" s="148">
        <v>0</v>
      </c>
      <c r="U497" s="131">
        <v>0</v>
      </c>
      <c r="V497" s="131">
        <v>0</v>
      </c>
      <c r="W497" s="60">
        <f>COUNTIFS(配置清单!G:G,G497,配置清单!$H:$H,"PM",配置清单!$N:$N,"在岗")</f>
        <v>2</v>
      </c>
      <c r="X497" s="61">
        <f t="shared" si="401"/>
        <v>1</v>
      </c>
      <c r="Y497" s="60">
        <f>COUNTIFS(配置清单!$G:$G,G497,配置清单!$H:$H,"PM",配置清单!$N:$N,"在岗",配置清单!$P:$P,"&lt;&gt;暂不胜任")</f>
        <v>2</v>
      </c>
      <c r="Z497" s="61">
        <f t="shared" si="402"/>
        <v>1</v>
      </c>
      <c r="AA497" s="62">
        <f>COUNTIFS(配置清单!$G:$G,G497,配置清单!$H:$H,"SE",配置清单!$N:$N,"在岗")+COUNTIFS(配置清单!$G:$G,G497,配置清单!$H:$H,"SA",配置清单!$N:$N,"在岗")</f>
        <v>1</v>
      </c>
      <c r="AB497" s="61">
        <f t="shared" si="403"/>
        <v>1</v>
      </c>
      <c r="AC497" s="60">
        <f>COUNTIFS(配置清单!$G:$G,G497,配置清单!$H:$H,"SE",配置清单!$N:$N,"在岗",配置清单!$P:$P,"&lt;&gt;暂不胜任")+COUNTIFS(配置清单!$G:$G,G497,配置清单!$H:$H,"SA",配置清单!$N:$N,"在岗",配置清单!$P:$P,"&lt;&gt;暂不胜任")</f>
        <v>1</v>
      </c>
      <c r="AD497" s="61">
        <f t="shared" si="404"/>
        <v>1</v>
      </c>
      <c r="AE497" s="60">
        <f>COUNTIFS(配置清单!$G:$G,G497,配置清单!H:H,"MDE",配置清单!N:N,"在岗")</f>
        <v>5</v>
      </c>
      <c r="AF497" s="61">
        <f t="shared" si="405"/>
        <v>1</v>
      </c>
      <c r="AG497" s="60">
        <f>COUNTIFS(配置清单!$G:$G,G497,配置清单!$H:$H,"MDE",配置清单!$N:$N,"在岗",配置清单!$P:$P,"&lt;&gt;暂不胜任")</f>
        <v>5</v>
      </c>
      <c r="AH497" s="61">
        <f t="shared" si="406"/>
        <v>1</v>
      </c>
      <c r="AI497" s="62">
        <f>COUNTIFS(配置清单!G:G,G497,配置清单!H:H,"TPM",配置清单!N:N,"在岗")+COUNTIFS(配置清单!G:G,G497,配置清单!H:H,"TC",配置清单!N:N,"在岗")</f>
        <v>1</v>
      </c>
      <c r="AJ497" s="61" t="str">
        <f t="shared" si="407"/>
        <v>NA</v>
      </c>
      <c r="AK497" s="60">
        <f>COUNTIFS(配置清单!G:G,G497,配置清单!H:H,"TPM",配置清单!N:N,"在岗",配置清单!P:P,"&lt;&gt;暂不胜任")+COUNTIFS(配置清单!G:G,G497,配置清单!H:H,"TC",配置清单!N:N,"在岗",配置清单!P:P,"&lt;&gt;暂不胜任")</f>
        <v>1</v>
      </c>
      <c r="AL497" s="61" t="str">
        <f t="shared" si="408"/>
        <v>NA</v>
      </c>
      <c r="AM497" s="60">
        <f>COUNTIFS(配置清单!G:G,G497,配置清单!H:H,"TSE",配置清单!N:N,"在岗")</f>
        <v>1</v>
      </c>
      <c r="AN497" s="61">
        <f t="shared" si="409"/>
        <v>1</v>
      </c>
      <c r="AO497" s="60">
        <f>COUNTIFS(配置清单!G:G,G497,配置清单!H:H,"TSE",配置清单!N:N,"在岗",配置清单!P:P,"&lt;&gt;暂不胜任")</f>
        <v>1</v>
      </c>
      <c r="AP497" s="61">
        <f t="shared" si="410"/>
        <v>1</v>
      </c>
      <c r="AQ497" s="60">
        <f>COUNTIFS(配置清单!$G:$G,G497,配置清单!H:H,"QA",配置清单!N:N,"在岗")</f>
        <v>1</v>
      </c>
      <c r="AR497" s="61">
        <f t="shared" si="411"/>
        <v>1</v>
      </c>
      <c r="AS497" s="60">
        <f>COUNTIFS(配置清单!$G:$G,G497,配置清单!$H:$H,"QA",配置清单!$N:$N,"在岗",配置清单!$P:$P,"&lt;&gt;暂不胜任")</f>
        <v>1</v>
      </c>
      <c r="AT497" s="61">
        <f t="shared" si="412"/>
        <v>1</v>
      </c>
      <c r="AU497" s="60">
        <f>COUNTIFS(配置清单!G:G,规划及评估!G497,配置清单!H:H,"BA",配置清单!N:N,"在岗")</f>
        <v>0</v>
      </c>
      <c r="AV497" s="61" t="str">
        <f t="shared" si="413"/>
        <v>NA</v>
      </c>
      <c r="AW497" s="60">
        <f>COUNTIFS(配置清单!G:G,G497,配置清单!H:H,"BA",配置清单!N:N,"在岗",配置清单!P:P,"&lt;&gt;暂不胜任")</f>
        <v>0</v>
      </c>
      <c r="AX497" s="61" t="str">
        <f t="shared" si="414"/>
        <v>NA</v>
      </c>
      <c r="AY497" s="60">
        <f>COUNTIFS(配置清单!G:G,规划及评估!G497,配置清单!H:H,"IA",配置清单!N:N,"在岗")</f>
        <v>0</v>
      </c>
      <c r="AZ497" s="61" t="str">
        <f t="shared" si="415"/>
        <v>NA</v>
      </c>
      <c r="BA497" s="60">
        <f>COUNTIFS(配置清单!G:G,G497,配置清单!H:H,"IA",配置清单!N:N,"在岗",配置清单!P:P,"&lt;&gt;暂不胜任")</f>
        <v>0</v>
      </c>
      <c r="BB497" s="61" t="str">
        <f t="shared" si="416"/>
        <v>NA</v>
      </c>
      <c r="BC497" s="60">
        <f>COUNTIFS(配置清单!G:G,规划及评估!G497,配置清单!H:H,"产品经理",配置清单!N:N,"在岗")</f>
        <v>0</v>
      </c>
      <c r="BD497" s="61" t="str">
        <f t="shared" si="417"/>
        <v>NA</v>
      </c>
      <c r="BE497" s="60">
        <f>COUNTIFS(配置清单!G:G,G497,配置清单!H:H,"产品经理",配置清单!N:N,"在岗",配置清单!P:P,"&lt;&gt;暂不胜任")</f>
        <v>0</v>
      </c>
      <c r="BF497" s="61" t="str">
        <f t="shared" si="418"/>
        <v>NA</v>
      </c>
      <c r="BG497" s="63">
        <f t="shared" si="419"/>
        <v>10</v>
      </c>
      <c r="BH497" s="64">
        <f t="shared" si="420"/>
        <v>10</v>
      </c>
      <c r="BI497" s="64">
        <f t="shared" si="421"/>
        <v>10</v>
      </c>
      <c r="BJ497" s="64">
        <f t="shared" si="422"/>
        <v>10</v>
      </c>
      <c r="BK497" s="65">
        <f t="shared" si="423"/>
        <v>1</v>
      </c>
      <c r="BL497" s="66">
        <f t="shared" si="424"/>
        <v>1</v>
      </c>
      <c r="BM497" s="92">
        <f t="shared" si="425"/>
        <v>2</v>
      </c>
      <c r="BN497" s="92">
        <f t="shared" si="426"/>
        <v>2</v>
      </c>
      <c r="BO497" s="92">
        <f t="shared" si="427"/>
        <v>1</v>
      </c>
      <c r="BP497" s="92">
        <f t="shared" si="428"/>
        <v>1</v>
      </c>
      <c r="BQ497" s="92">
        <f t="shared" si="429"/>
        <v>5</v>
      </c>
      <c r="BR497" s="92">
        <f t="shared" si="430"/>
        <v>5</v>
      </c>
      <c r="BS497" s="92">
        <f t="shared" si="431"/>
        <v>0</v>
      </c>
      <c r="BT497" s="92">
        <f t="shared" si="432"/>
        <v>0</v>
      </c>
      <c r="BU497" s="92">
        <f t="shared" si="433"/>
        <v>1</v>
      </c>
      <c r="BV497" s="92">
        <f t="shared" si="434"/>
        <v>1</v>
      </c>
      <c r="BW497" s="92">
        <f t="shared" si="435"/>
        <v>1</v>
      </c>
      <c r="BX497" s="92">
        <f t="shared" si="436"/>
        <v>1</v>
      </c>
      <c r="BY497" s="92">
        <f t="shared" si="437"/>
        <v>0</v>
      </c>
      <c r="BZ497" s="92">
        <f t="shared" si="438"/>
        <v>0</v>
      </c>
      <c r="CA497" s="92">
        <f t="shared" si="439"/>
        <v>0</v>
      </c>
      <c r="CB497" s="92">
        <f t="shared" si="440"/>
        <v>0</v>
      </c>
      <c r="CC497" s="92">
        <f t="shared" si="441"/>
        <v>0</v>
      </c>
      <c r="CD497" s="92">
        <f t="shared" si="442"/>
        <v>0</v>
      </c>
    </row>
    <row r="498" spans="1:82" ht="24" hidden="1">
      <c r="A498" s="144">
        <v>10</v>
      </c>
      <c r="B498" s="140" t="s">
        <v>5980</v>
      </c>
      <c r="C498" s="140" t="s">
        <v>5982</v>
      </c>
      <c r="D498" s="140" t="s">
        <v>217</v>
      </c>
      <c r="E498" s="140" t="s">
        <v>6037</v>
      </c>
      <c r="F498" s="145" t="s">
        <v>6148</v>
      </c>
      <c r="G498" s="140" t="s">
        <v>6420</v>
      </c>
      <c r="H498" s="140" t="s">
        <v>7</v>
      </c>
      <c r="I498" s="141" t="s">
        <v>7</v>
      </c>
      <c r="J498" s="140" t="s">
        <v>195</v>
      </c>
      <c r="K498" s="140" t="s">
        <v>4005</v>
      </c>
      <c r="L498" s="146" t="s">
        <v>6790</v>
      </c>
      <c r="M498" s="140" t="s">
        <v>6147</v>
      </c>
      <c r="N498" s="145">
        <v>1</v>
      </c>
      <c r="O498" s="147">
        <v>2</v>
      </c>
      <c r="P498" s="147">
        <v>2</v>
      </c>
      <c r="Q498" s="146">
        <v>1</v>
      </c>
      <c r="R498" s="147">
        <v>0</v>
      </c>
      <c r="S498" s="131">
        <v>1</v>
      </c>
      <c r="T498" s="148">
        <v>0</v>
      </c>
      <c r="U498" s="131">
        <v>0</v>
      </c>
      <c r="V498" s="131">
        <v>0</v>
      </c>
      <c r="W498" s="60">
        <f>COUNTIFS(配置清单!G:G,G498,配置清单!$H:$H,"PM",配置清单!$N:$N,"在岗")</f>
        <v>1</v>
      </c>
      <c r="X498" s="61">
        <f t="shared" si="401"/>
        <v>1</v>
      </c>
      <c r="Y498" s="60">
        <f>COUNTIFS(配置清单!$G:$G,G498,配置清单!$H:$H,"PM",配置清单!$N:$N,"在岗",配置清单!$P:$P,"&lt;&gt;暂不胜任")</f>
        <v>1</v>
      </c>
      <c r="Z498" s="61">
        <f t="shared" si="402"/>
        <v>1</v>
      </c>
      <c r="AA498" s="62">
        <f>COUNTIFS(配置清单!$G:$G,G498,配置清单!$H:$H,"SE",配置清单!$N:$N,"在岗")+COUNTIFS(配置清单!$G:$G,G498,配置清单!$H:$H,"SA",配置清单!$N:$N,"在岗")</f>
        <v>2</v>
      </c>
      <c r="AB498" s="61">
        <f t="shared" si="403"/>
        <v>1</v>
      </c>
      <c r="AC498" s="60">
        <f>COUNTIFS(配置清单!$G:$G,G498,配置清单!$H:$H,"SE",配置清单!$N:$N,"在岗",配置清单!$P:$P,"&lt;&gt;暂不胜任")+COUNTIFS(配置清单!$G:$G,G498,配置清单!$H:$H,"SA",配置清单!$N:$N,"在岗",配置清单!$P:$P,"&lt;&gt;暂不胜任")</f>
        <v>2</v>
      </c>
      <c r="AD498" s="61">
        <f t="shared" si="404"/>
        <v>1</v>
      </c>
      <c r="AE498" s="60">
        <f>COUNTIFS(配置清单!$G:$G,G498,配置清单!H:H,"MDE",配置清单!N:N,"在岗")</f>
        <v>2</v>
      </c>
      <c r="AF498" s="61">
        <f t="shared" si="405"/>
        <v>1</v>
      </c>
      <c r="AG498" s="60">
        <f>COUNTIFS(配置清单!$G:$G,G498,配置清单!$H:$H,"MDE",配置清单!$N:$N,"在岗",配置清单!$P:$P,"&lt;&gt;暂不胜任")</f>
        <v>2</v>
      </c>
      <c r="AH498" s="61">
        <f t="shared" si="406"/>
        <v>1</v>
      </c>
      <c r="AI498" s="62">
        <f>COUNTIFS(配置清单!G:G,G498,配置清单!H:H,"TPM",配置清单!N:N,"在岗")+COUNTIFS(配置清单!G:G,G498,配置清单!H:H,"TC",配置清单!N:N,"在岗")</f>
        <v>1</v>
      </c>
      <c r="AJ498" s="61">
        <f t="shared" si="407"/>
        <v>1</v>
      </c>
      <c r="AK498" s="60">
        <f>COUNTIFS(配置清单!G:G,G498,配置清单!H:H,"TPM",配置清单!N:N,"在岗",配置清单!P:P,"&lt;&gt;暂不胜任")+COUNTIFS(配置清单!G:G,G498,配置清单!H:H,"TC",配置清单!N:N,"在岗",配置清单!P:P,"&lt;&gt;暂不胜任")</f>
        <v>1</v>
      </c>
      <c r="AL498" s="61">
        <f t="shared" si="408"/>
        <v>1</v>
      </c>
      <c r="AM498" s="60">
        <f>COUNTIFS(配置清单!G:G,G498,配置清单!H:H,"TSE",配置清单!N:N,"在岗")</f>
        <v>0</v>
      </c>
      <c r="AN498" s="61" t="str">
        <f t="shared" si="409"/>
        <v>NA</v>
      </c>
      <c r="AO498" s="60">
        <f>COUNTIFS(配置清单!G:G,G498,配置清单!H:H,"TSE",配置清单!N:N,"在岗",配置清单!P:P,"&lt;&gt;暂不胜任")</f>
        <v>0</v>
      </c>
      <c r="AP498" s="61" t="str">
        <f t="shared" si="410"/>
        <v>NA</v>
      </c>
      <c r="AQ498" s="60">
        <f>COUNTIFS(配置清单!$G:$G,G498,配置清单!H:H,"QA",配置清单!N:N,"在岗")</f>
        <v>1</v>
      </c>
      <c r="AR498" s="61">
        <f t="shared" si="411"/>
        <v>1</v>
      </c>
      <c r="AS498" s="60">
        <f>COUNTIFS(配置清单!$G:$G,G498,配置清单!$H:$H,"QA",配置清单!$N:$N,"在岗",配置清单!$P:$P,"&lt;&gt;暂不胜任")</f>
        <v>1</v>
      </c>
      <c r="AT498" s="61">
        <f t="shared" si="412"/>
        <v>1</v>
      </c>
      <c r="AU498" s="60">
        <f>COUNTIFS(配置清单!G:G,规划及评估!G498,配置清单!H:H,"BA",配置清单!N:N,"在岗")</f>
        <v>0</v>
      </c>
      <c r="AV498" s="61" t="str">
        <f t="shared" si="413"/>
        <v>NA</v>
      </c>
      <c r="AW498" s="60">
        <f>COUNTIFS(配置清单!G:G,G498,配置清单!H:H,"BA",配置清单!N:N,"在岗",配置清单!P:P,"&lt;&gt;暂不胜任")</f>
        <v>0</v>
      </c>
      <c r="AX498" s="61" t="str">
        <f t="shared" si="414"/>
        <v>NA</v>
      </c>
      <c r="AY498" s="60">
        <f>COUNTIFS(配置清单!G:G,规划及评估!G498,配置清单!H:H,"IA",配置清单!N:N,"在岗")</f>
        <v>0</v>
      </c>
      <c r="AZ498" s="61" t="str">
        <f t="shared" si="415"/>
        <v>NA</v>
      </c>
      <c r="BA498" s="60">
        <f>COUNTIFS(配置清单!G:G,G498,配置清单!H:H,"IA",配置清单!N:N,"在岗",配置清单!P:P,"&lt;&gt;暂不胜任")</f>
        <v>0</v>
      </c>
      <c r="BB498" s="61" t="str">
        <f t="shared" si="416"/>
        <v>NA</v>
      </c>
      <c r="BC498" s="60">
        <f>COUNTIFS(配置清单!G:G,规划及评估!G498,配置清单!H:H,"产品经理",配置清单!N:N,"在岗")</f>
        <v>0</v>
      </c>
      <c r="BD498" s="61" t="str">
        <f t="shared" si="417"/>
        <v>NA</v>
      </c>
      <c r="BE498" s="60">
        <f>COUNTIFS(配置清单!G:G,G498,配置清单!H:H,"产品经理",配置清单!N:N,"在岗",配置清单!P:P,"&lt;&gt;暂不胜任")</f>
        <v>0</v>
      </c>
      <c r="BF498" s="61" t="str">
        <f t="shared" si="418"/>
        <v>NA</v>
      </c>
      <c r="BG498" s="63">
        <f t="shared" si="419"/>
        <v>7</v>
      </c>
      <c r="BH498" s="64">
        <f t="shared" si="420"/>
        <v>7</v>
      </c>
      <c r="BI498" s="64">
        <f t="shared" si="421"/>
        <v>7</v>
      </c>
      <c r="BJ498" s="64">
        <f t="shared" si="422"/>
        <v>7</v>
      </c>
      <c r="BK498" s="65">
        <f t="shared" si="423"/>
        <v>1</v>
      </c>
      <c r="BL498" s="66">
        <f t="shared" si="424"/>
        <v>1</v>
      </c>
      <c r="BM498" s="92">
        <f t="shared" si="425"/>
        <v>1</v>
      </c>
      <c r="BN498" s="92">
        <f t="shared" si="426"/>
        <v>1</v>
      </c>
      <c r="BO498" s="92">
        <f t="shared" si="427"/>
        <v>2</v>
      </c>
      <c r="BP498" s="92">
        <f t="shared" si="428"/>
        <v>2</v>
      </c>
      <c r="BQ498" s="92">
        <f t="shared" si="429"/>
        <v>2</v>
      </c>
      <c r="BR498" s="92">
        <f t="shared" si="430"/>
        <v>2</v>
      </c>
      <c r="BS498" s="92">
        <f t="shared" si="431"/>
        <v>1</v>
      </c>
      <c r="BT498" s="92">
        <f t="shared" si="432"/>
        <v>1</v>
      </c>
      <c r="BU498" s="92">
        <f t="shared" si="433"/>
        <v>0</v>
      </c>
      <c r="BV498" s="92">
        <f t="shared" si="434"/>
        <v>0</v>
      </c>
      <c r="BW498" s="92">
        <f t="shared" si="435"/>
        <v>1</v>
      </c>
      <c r="BX498" s="92">
        <f t="shared" si="436"/>
        <v>1</v>
      </c>
      <c r="BY498" s="92">
        <f t="shared" si="437"/>
        <v>0</v>
      </c>
      <c r="BZ498" s="92">
        <f t="shared" si="438"/>
        <v>0</v>
      </c>
      <c r="CA498" s="92">
        <f t="shared" si="439"/>
        <v>0</v>
      </c>
      <c r="CB498" s="92">
        <f t="shared" si="440"/>
        <v>0</v>
      </c>
      <c r="CC498" s="92">
        <f t="shared" si="441"/>
        <v>0</v>
      </c>
      <c r="CD498" s="92">
        <f t="shared" si="442"/>
        <v>0</v>
      </c>
    </row>
    <row r="499" spans="1:82" ht="48" hidden="1">
      <c r="A499" s="144">
        <v>11</v>
      </c>
      <c r="B499" s="140" t="s">
        <v>5980</v>
      </c>
      <c r="C499" s="140" t="s">
        <v>5982</v>
      </c>
      <c r="D499" s="140" t="s">
        <v>217</v>
      </c>
      <c r="E499" s="140" t="s">
        <v>6037</v>
      </c>
      <c r="F499" s="145" t="s">
        <v>6149</v>
      </c>
      <c r="G499" s="140" t="s">
        <v>6150</v>
      </c>
      <c r="H499" s="140" t="s">
        <v>7</v>
      </c>
      <c r="I499" s="141" t="s">
        <v>7</v>
      </c>
      <c r="J499" s="140" t="s">
        <v>195</v>
      </c>
      <c r="K499" s="140" t="s">
        <v>4005</v>
      </c>
      <c r="L499" s="146" t="s">
        <v>5129</v>
      </c>
      <c r="M499" s="140" t="s">
        <v>6146</v>
      </c>
      <c r="N499" s="145">
        <v>1</v>
      </c>
      <c r="O499" s="147">
        <v>0</v>
      </c>
      <c r="P499" s="147">
        <v>0</v>
      </c>
      <c r="Q499" s="146">
        <v>0</v>
      </c>
      <c r="R499" s="147">
        <v>1</v>
      </c>
      <c r="S499" s="131">
        <v>1</v>
      </c>
      <c r="T499" s="148">
        <v>0</v>
      </c>
      <c r="U499" s="131">
        <v>0</v>
      </c>
      <c r="V499" s="131">
        <v>0</v>
      </c>
      <c r="W499" s="60">
        <f>COUNTIFS(配置清单!G:G,G499,配置清单!$H:$H,"PM",配置清单!$N:$N,"在岗")</f>
        <v>1</v>
      </c>
      <c r="X499" s="61">
        <f t="shared" si="401"/>
        <v>1</v>
      </c>
      <c r="Y499" s="60">
        <f>COUNTIFS(配置清单!$G:$G,G499,配置清单!$H:$H,"PM",配置清单!$N:$N,"在岗",配置清单!$P:$P,"&lt;&gt;暂不胜任")</f>
        <v>1</v>
      </c>
      <c r="Z499" s="61">
        <f t="shared" si="402"/>
        <v>1</v>
      </c>
      <c r="AA499" s="62">
        <f>COUNTIFS(配置清单!$G:$G,G499,配置清单!$H:$H,"SE",配置清单!$N:$N,"在岗")+COUNTIFS(配置清单!$G:$G,G499,配置清单!$H:$H,"SA",配置清单!$N:$N,"在岗")</f>
        <v>0</v>
      </c>
      <c r="AB499" s="61" t="str">
        <f t="shared" si="403"/>
        <v>NA</v>
      </c>
      <c r="AC499" s="60">
        <f>COUNTIFS(配置清单!$G:$G,G499,配置清单!$H:$H,"SE",配置清单!$N:$N,"在岗",配置清单!$P:$P,"&lt;&gt;暂不胜任")+COUNTIFS(配置清单!$G:$G,G499,配置清单!$H:$H,"SA",配置清单!$N:$N,"在岗",配置清单!$P:$P,"&lt;&gt;暂不胜任")</f>
        <v>0</v>
      </c>
      <c r="AD499" s="61" t="str">
        <f t="shared" si="404"/>
        <v>NA</v>
      </c>
      <c r="AE499" s="60">
        <f>COUNTIFS(配置清单!$G:$G,G499,配置清单!H:H,"MDE",配置清单!N:N,"在岗")</f>
        <v>0</v>
      </c>
      <c r="AF499" s="61" t="str">
        <f t="shared" si="405"/>
        <v>NA</v>
      </c>
      <c r="AG499" s="60">
        <f>COUNTIFS(配置清单!$G:$G,G499,配置清单!$H:$H,"MDE",配置清单!$N:$N,"在岗",配置清单!$P:$P,"&lt;&gt;暂不胜任")</f>
        <v>0</v>
      </c>
      <c r="AH499" s="61" t="str">
        <f t="shared" si="406"/>
        <v>NA</v>
      </c>
      <c r="AI499" s="62">
        <f>COUNTIFS(配置清单!G:G,G499,配置清单!H:H,"TPM",配置清单!N:N,"在岗")+COUNTIFS(配置清单!G:G,G499,配置清单!H:H,"TC",配置清单!N:N,"在岗")</f>
        <v>0</v>
      </c>
      <c r="AJ499" s="61" t="str">
        <f t="shared" si="407"/>
        <v>NA</v>
      </c>
      <c r="AK499" s="60">
        <f>COUNTIFS(配置清单!G:G,G499,配置清单!H:H,"TPM",配置清单!N:N,"在岗",配置清单!P:P,"&lt;&gt;暂不胜任")+COUNTIFS(配置清单!G:G,G499,配置清单!H:H,"TC",配置清单!N:N,"在岗",配置清单!P:P,"&lt;&gt;暂不胜任")</f>
        <v>0</v>
      </c>
      <c r="AL499" s="61" t="str">
        <f t="shared" si="408"/>
        <v>NA</v>
      </c>
      <c r="AM499" s="60">
        <f>COUNTIFS(配置清单!G:G,G499,配置清单!H:H,"TSE",配置清单!N:N,"在岗")</f>
        <v>1</v>
      </c>
      <c r="AN499" s="61">
        <f t="shared" si="409"/>
        <v>1</v>
      </c>
      <c r="AO499" s="60">
        <f>COUNTIFS(配置清单!G:G,G499,配置清单!H:H,"TSE",配置清单!N:N,"在岗",配置清单!P:P,"&lt;&gt;暂不胜任")</f>
        <v>1</v>
      </c>
      <c r="AP499" s="61">
        <f t="shared" si="410"/>
        <v>1</v>
      </c>
      <c r="AQ499" s="60">
        <f>COUNTIFS(配置清单!$G:$G,G499,配置清单!H:H,"QA",配置清单!N:N,"在岗")</f>
        <v>1</v>
      </c>
      <c r="AR499" s="61">
        <f t="shared" si="411"/>
        <v>1</v>
      </c>
      <c r="AS499" s="60">
        <f>COUNTIFS(配置清单!$G:$G,G499,配置清单!$H:$H,"QA",配置清单!$N:$N,"在岗",配置清单!$P:$P,"&lt;&gt;暂不胜任")</f>
        <v>1</v>
      </c>
      <c r="AT499" s="61">
        <f t="shared" si="412"/>
        <v>1</v>
      </c>
      <c r="AU499" s="60">
        <f>COUNTIFS(配置清单!G:G,规划及评估!G499,配置清单!H:H,"BA",配置清单!N:N,"在岗")</f>
        <v>0</v>
      </c>
      <c r="AV499" s="61" t="str">
        <f t="shared" si="413"/>
        <v>NA</v>
      </c>
      <c r="AW499" s="60">
        <f>COUNTIFS(配置清单!G:G,G499,配置清单!H:H,"BA",配置清单!N:N,"在岗",配置清单!P:P,"&lt;&gt;暂不胜任")</f>
        <v>0</v>
      </c>
      <c r="AX499" s="61" t="str">
        <f t="shared" si="414"/>
        <v>NA</v>
      </c>
      <c r="AY499" s="60">
        <f>COUNTIFS(配置清单!G:G,规划及评估!G499,配置清单!H:H,"IA",配置清单!N:N,"在岗")</f>
        <v>0</v>
      </c>
      <c r="AZ499" s="61" t="str">
        <f t="shared" si="415"/>
        <v>NA</v>
      </c>
      <c r="BA499" s="60">
        <f>COUNTIFS(配置清单!G:G,G499,配置清单!H:H,"IA",配置清单!N:N,"在岗",配置清单!P:P,"&lt;&gt;暂不胜任")</f>
        <v>0</v>
      </c>
      <c r="BB499" s="61" t="str">
        <f t="shared" si="416"/>
        <v>NA</v>
      </c>
      <c r="BC499" s="60">
        <f>COUNTIFS(配置清单!G:G,规划及评估!G499,配置清单!H:H,"产品经理",配置清单!N:N,"在岗")</f>
        <v>0</v>
      </c>
      <c r="BD499" s="61" t="str">
        <f t="shared" si="417"/>
        <v>NA</v>
      </c>
      <c r="BE499" s="60">
        <f>COUNTIFS(配置清单!G:G,G499,配置清单!H:H,"产品经理",配置清单!N:N,"在岗",配置清单!P:P,"&lt;&gt;暂不胜任")</f>
        <v>0</v>
      </c>
      <c r="BF499" s="61" t="str">
        <f t="shared" si="418"/>
        <v>NA</v>
      </c>
      <c r="BG499" s="63">
        <f t="shared" si="419"/>
        <v>3</v>
      </c>
      <c r="BH499" s="64">
        <f t="shared" si="420"/>
        <v>3</v>
      </c>
      <c r="BI499" s="64">
        <f t="shared" si="421"/>
        <v>3</v>
      </c>
      <c r="BJ499" s="64">
        <f t="shared" si="422"/>
        <v>3</v>
      </c>
      <c r="BK499" s="65">
        <f t="shared" si="423"/>
        <v>1</v>
      </c>
      <c r="BL499" s="66">
        <f t="shared" si="424"/>
        <v>1</v>
      </c>
      <c r="BM499" s="92">
        <f t="shared" si="425"/>
        <v>1</v>
      </c>
      <c r="BN499" s="92">
        <f t="shared" si="426"/>
        <v>1</v>
      </c>
      <c r="BO499" s="92">
        <f t="shared" si="427"/>
        <v>0</v>
      </c>
      <c r="BP499" s="92">
        <f t="shared" si="428"/>
        <v>0</v>
      </c>
      <c r="BQ499" s="92">
        <f t="shared" si="429"/>
        <v>0</v>
      </c>
      <c r="BR499" s="92">
        <f t="shared" si="430"/>
        <v>0</v>
      </c>
      <c r="BS499" s="92">
        <f t="shared" si="431"/>
        <v>0</v>
      </c>
      <c r="BT499" s="92">
        <f t="shared" si="432"/>
        <v>0</v>
      </c>
      <c r="BU499" s="92">
        <f t="shared" si="433"/>
        <v>1</v>
      </c>
      <c r="BV499" s="92">
        <f t="shared" si="434"/>
        <v>1</v>
      </c>
      <c r="BW499" s="92">
        <f t="shared" si="435"/>
        <v>1</v>
      </c>
      <c r="BX499" s="92">
        <f t="shared" si="436"/>
        <v>1</v>
      </c>
      <c r="BY499" s="92">
        <f t="shared" si="437"/>
        <v>0</v>
      </c>
      <c r="BZ499" s="92">
        <f t="shared" si="438"/>
        <v>0</v>
      </c>
      <c r="CA499" s="92">
        <f t="shared" si="439"/>
        <v>0</v>
      </c>
      <c r="CB499" s="92">
        <f t="shared" si="440"/>
        <v>0</v>
      </c>
      <c r="CC499" s="92">
        <f t="shared" si="441"/>
        <v>0</v>
      </c>
      <c r="CD499" s="92">
        <f t="shared" si="442"/>
        <v>0</v>
      </c>
    </row>
    <row r="500" spans="1:82" ht="48" hidden="1">
      <c r="A500" s="144">
        <v>12</v>
      </c>
      <c r="B500" s="140" t="s">
        <v>5980</v>
      </c>
      <c r="C500" s="140" t="s">
        <v>5982</v>
      </c>
      <c r="D500" s="140" t="s">
        <v>217</v>
      </c>
      <c r="E500" s="140" t="s">
        <v>6037</v>
      </c>
      <c r="F500" s="145" t="s">
        <v>6087</v>
      </c>
      <c r="G500" s="140" t="s">
        <v>6492</v>
      </c>
      <c r="H500" s="140" t="s">
        <v>5964</v>
      </c>
      <c r="I500" s="141" t="s">
        <v>5964</v>
      </c>
      <c r="J500" s="140" t="s">
        <v>3995</v>
      </c>
      <c r="K500" s="140" t="s">
        <v>3995</v>
      </c>
      <c r="L500" s="146" t="s">
        <v>2051</v>
      </c>
      <c r="M500" s="140" t="s">
        <v>6146</v>
      </c>
      <c r="N500" s="145">
        <v>1</v>
      </c>
      <c r="O500" s="147">
        <v>1</v>
      </c>
      <c r="P500" s="147">
        <v>0</v>
      </c>
      <c r="Q500" s="146">
        <v>1</v>
      </c>
      <c r="R500" s="147">
        <v>0</v>
      </c>
      <c r="S500" s="131">
        <v>1</v>
      </c>
      <c r="T500" s="148">
        <v>0</v>
      </c>
      <c r="U500" s="131">
        <v>0</v>
      </c>
      <c r="V500" s="148">
        <v>0</v>
      </c>
      <c r="W500" s="60">
        <f>COUNTIFS(配置清单!G:G,G500,配置清单!$H:$H,"PM",配置清单!$N:$N,"在岗")</f>
        <v>1</v>
      </c>
      <c r="X500" s="61">
        <f t="shared" si="401"/>
        <v>1</v>
      </c>
      <c r="Y500" s="60">
        <f>COUNTIFS(配置清单!$G:$G,G500,配置清单!$H:$H,"PM",配置清单!$N:$N,"在岗",配置清单!$P:$P,"&lt;&gt;暂不胜任")</f>
        <v>1</v>
      </c>
      <c r="Z500" s="61">
        <f t="shared" si="402"/>
        <v>1</v>
      </c>
      <c r="AA500" s="62">
        <f>COUNTIFS(配置清单!$G:$G,G500,配置清单!$H:$H,"SE",配置清单!$N:$N,"在岗")+COUNTIFS(配置清单!$G:$G,G500,配置清单!$H:$H,"SA",配置清单!$N:$N,"在岗")</f>
        <v>1</v>
      </c>
      <c r="AB500" s="61">
        <f t="shared" si="403"/>
        <v>1</v>
      </c>
      <c r="AC500" s="60">
        <f>COUNTIFS(配置清单!$G:$G,G500,配置清单!$H:$H,"SE",配置清单!$N:$N,"在岗",配置清单!$P:$P,"&lt;&gt;暂不胜任")+COUNTIFS(配置清单!$G:$G,G500,配置清单!$H:$H,"SA",配置清单!$N:$N,"在岗",配置清单!$P:$P,"&lt;&gt;暂不胜任")</f>
        <v>1</v>
      </c>
      <c r="AD500" s="61">
        <f t="shared" si="404"/>
        <v>1</v>
      </c>
      <c r="AE500" s="60">
        <f>COUNTIFS(配置清单!$G:$G,G500,配置清单!H:H,"MDE",配置清单!N:N,"在岗")</f>
        <v>0</v>
      </c>
      <c r="AF500" s="61" t="str">
        <f t="shared" si="405"/>
        <v>NA</v>
      </c>
      <c r="AG500" s="60">
        <f>COUNTIFS(配置清单!$G:$G,G500,配置清单!$H:$H,"MDE",配置清单!$N:$N,"在岗",配置清单!$P:$P,"&lt;&gt;暂不胜任")</f>
        <v>0</v>
      </c>
      <c r="AH500" s="61" t="str">
        <f t="shared" si="406"/>
        <v>NA</v>
      </c>
      <c r="AI500" s="62">
        <f>COUNTIFS(配置清单!G:G,G500,配置清单!H:H,"TPM",配置清单!N:N,"在岗")+COUNTIFS(配置清单!G:G,G500,配置清单!H:H,"TC",配置清单!N:N,"在岗")</f>
        <v>1</v>
      </c>
      <c r="AJ500" s="61">
        <f t="shared" si="407"/>
        <v>1</v>
      </c>
      <c r="AK500" s="60">
        <f>COUNTIFS(配置清单!G:G,G500,配置清单!H:H,"TPM",配置清单!N:N,"在岗",配置清单!P:P,"&lt;&gt;暂不胜任")+COUNTIFS(配置清单!G:G,G500,配置清单!H:H,"TC",配置清单!N:N,"在岗",配置清单!P:P,"&lt;&gt;暂不胜任")</f>
        <v>1</v>
      </c>
      <c r="AL500" s="61">
        <f t="shared" si="408"/>
        <v>1</v>
      </c>
      <c r="AM500" s="60">
        <f>COUNTIFS(配置清单!G:G,G500,配置清单!H:H,"TSE",配置清单!N:N,"在岗")</f>
        <v>0</v>
      </c>
      <c r="AN500" s="61" t="str">
        <f t="shared" si="409"/>
        <v>NA</v>
      </c>
      <c r="AO500" s="60">
        <f>COUNTIFS(配置清单!G:G,G500,配置清单!H:H,"TSE",配置清单!N:N,"在岗",配置清单!P:P,"&lt;&gt;暂不胜任")</f>
        <v>0</v>
      </c>
      <c r="AP500" s="61" t="str">
        <f t="shared" si="410"/>
        <v>NA</v>
      </c>
      <c r="AQ500" s="60">
        <f>COUNTIFS(配置清单!$G:$G,G500,配置清单!H:H,"QA",配置清单!N:N,"在岗")</f>
        <v>1</v>
      </c>
      <c r="AR500" s="61">
        <f t="shared" si="411"/>
        <v>1</v>
      </c>
      <c r="AS500" s="60">
        <f>COUNTIFS(配置清单!$G:$G,G500,配置清单!$H:$H,"QA",配置清单!$N:$N,"在岗",配置清单!$P:$P,"&lt;&gt;暂不胜任")</f>
        <v>1</v>
      </c>
      <c r="AT500" s="61">
        <f t="shared" si="412"/>
        <v>1</v>
      </c>
      <c r="AU500" s="60">
        <f>COUNTIFS(配置清单!G:G,规划及评估!G500,配置清单!H:H,"BA",配置清单!N:N,"在岗")</f>
        <v>0</v>
      </c>
      <c r="AV500" s="61" t="str">
        <f t="shared" si="413"/>
        <v>NA</v>
      </c>
      <c r="AW500" s="60">
        <f>COUNTIFS(配置清单!G:G,G500,配置清单!H:H,"BA",配置清单!N:N,"在岗",配置清单!P:P,"&lt;&gt;暂不胜任")</f>
        <v>0</v>
      </c>
      <c r="AX500" s="61" t="str">
        <f t="shared" si="414"/>
        <v>NA</v>
      </c>
      <c r="AY500" s="60">
        <f>COUNTIFS(配置清单!G:G,规划及评估!G500,配置清单!H:H,"IA",配置清单!N:N,"在岗")</f>
        <v>0</v>
      </c>
      <c r="AZ500" s="61" t="str">
        <f t="shared" si="415"/>
        <v>NA</v>
      </c>
      <c r="BA500" s="60">
        <f>COUNTIFS(配置清单!G:G,G500,配置清单!H:H,"IA",配置清单!N:N,"在岗",配置清单!P:P,"&lt;&gt;暂不胜任")</f>
        <v>0</v>
      </c>
      <c r="BB500" s="61" t="str">
        <f t="shared" si="416"/>
        <v>NA</v>
      </c>
      <c r="BC500" s="60">
        <f>COUNTIFS(配置清单!G:G,规划及评估!G500,配置清单!H:H,"产品经理",配置清单!N:N,"在岗")</f>
        <v>0</v>
      </c>
      <c r="BD500" s="61" t="str">
        <f t="shared" si="417"/>
        <v>NA</v>
      </c>
      <c r="BE500" s="60">
        <f>COUNTIFS(配置清单!G:G,G500,配置清单!H:H,"产品经理",配置清单!N:N,"在岗",配置清单!P:P,"&lt;&gt;暂不胜任")</f>
        <v>0</v>
      </c>
      <c r="BF500" s="61" t="str">
        <f t="shared" si="418"/>
        <v>NA</v>
      </c>
      <c r="BG500" s="63">
        <f t="shared" si="419"/>
        <v>4</v>
      </c>
      <c r="BH500" s="64">
        <f t="shared" si="420"/>
        <v>4</v>
      </c>
      <c r="BI500" s="64">
        <f t="shared" si="421"/>
        <v>4</v>
      </c>
      <c r="BJ500" s="64">
        <f t="shared" si="422"/>
        <v>4</v>
      </c>
      <c r="BK500" s="65">
        <f t="shared" si="423"/>
        <v>1</v>
      </c>
      <c r="BL500" s="66">
        <f t="shared" si="424"/>
        <v>1</v>
      </c>
      <c r="BM500" s="92">
        <f t="shared" si="425"/>
        <v>1</v>
      </c>
      <c r="BN500" s="92">
        <f t="shared" si="426"/>
        <v>1</v>
      </c>
      <c r="BO500" s="92">
        <f t="shared" si="427"/>
        <v>1</v>
      </c>
      <c r="BP500" s="92">
        <f t="shared" si="428"/>
        <v>1</v>
      </c>
      <c r="BQ500" s="92">
        <f t="shared" si="429"/>
        <v>0</v>
      </c>
      <c r="BR500" s="92">
        <f t="shared" si="430"/>
        <v>0</v>
      </c>
      <c r="BS500" s="92">
        <f t="shared" si="431"/>
        <v>1</v>
      </c>
      <c r="BT500" s="92">
        <f t="shared" si="432"/>
        <v>1</v>
      </c>
      <c r="BU500" s="92">
        <f t="shared" si="433"/>
        <v>0</v>
      </c>
      <c r="BV500" s="92">
        <f t="shared" si="434"/>
        <v>0</v>
      </c>
      <c r="BW500" s="92">
        <f t="shared" si="435"/>
        <v>1</v>
      </c>
      <c r="BX500" s="92">
        <f t="shared" si="436"/>
        <v>1</v>
      </c>
      <c r="BY500" s="92">
        <f t="shared" si="437"/>
        <v>0</v>
      </c>
      <c r="BZ500" s="92">
        <f t="shared" si="438"/>
        <v>0</v>
      </c>
      <c r="CA500" s="92">
        <f t="shared" si="439"/>
        <v>0</v>
      </c>
      <c r="CB500" s="92">
        <f t="shared" si="440"/>
        <v>0</v>
      </c>
      <c r="CC500" s="92">
        <f t="shared" si="441"/>
        <v>0</v>
      </c>
      <c r="CD500" s="92">
        <f t="shared" si="442"/>
        <v>0</v>
      </c>
    </row>
    <row r="501" spans="1:82" ht="24" hidden="1">
      <c r="A501" s="144">
        <v>13</v>
      </c>
      <c r="B501" s="140" t="s">
        <v>5980</v>
      </c>
      <c r="C501" s="140" t="s">
        <v>5982</v>
      </c>
      <c r="D501" s="140" t="s">
        <v>217</v>
      </c>
      <c r="E501" s="140" t="s">
        <v>6037</v>
      </c>
      <c r="F501" s="145" t="s">
        <v>6070</v>
      </c>
      <c r="G501" s="140" t="s">
        <v>6066</v>
      </c>
      <c r="H501" s="140" t="s">
        <v>2392</v>
      </c>
      <c r="I501" s="141" t="s">
        <v>2392</v>
      </c>
      <c r="J501" s="140" t="s">
        <v>4005</v>
      </c>
      <c r="K501" s="140" t="s">
        <v>4005</v>
      </c>
      <c r="L501" s="146" t="s">
        <v>6790</v>
      </c>
      <c r="M501" s="140" t="s">
        <v>6147</v>
      </c>
      <c r="N501" s="145">
        <v>1</v>
      </c>
      <c r="O501" s="147">
        <v>1</v>
      </c>
      <c r="P501" s="147">
        <v>0</v>
      </c>
      <c r="Q501" s="146">
        <v>1</v>
      </c>
      <c r="R501" s="147">
        <v>0</v>
      </c>
      <c r="S501" s="131">
        <v>1</v>
      </c>
      <c r="T501" s="148">
        <v>0</v>
      </c>
      <c r="U501" s="131">
        <v>0</v>
      </c>
      <c r="V501" s="148">
        <v>0</v>
      </c>
      <c r="W501" s="60">
        <f>COUNTIFS(配置清单!G:G,G501,配置清单!$H:$H,"PM",配置清单!$N:$N,"在岗")</f>
        <v>1</v>
      </c>
      <c r="X501" s="61">
        <f t="shared" si="401"/>
        <v>1</v>
      </c>
      <c r="Y501" s="60">
        <f>COUNTIFS(配置清单!$G:$G,G501,配置清单!$H:$H,"PM",配置清单!$N:$N,"在岗",配置清单!$P:$P,"&lt;&gt;暂不胜任")</f>
        <v>1</v>
      </c>
      <c r="Z501" s="61">
        <f t="shared" si="402"/>
        <v>1</v>
      </c>
      <c r="AA501" s="62">
        <f>COUNTIFS(配置清单!$G:$G,G501,配置清单!$H:$H,"SE",配置清单!$N:$N,"在岗")+COUNTIFS(配置清单!$G:$G,G501,配置清单!$H:$H,"SA",配置清单!$N:$N,"在岗")</f>
        <v>1</v>
      </c>
      <c r="AB501" s="61">
        <f t="shared" si="403"/>
        <v>1</v>
      </c>
      <c r="AC501" s="60">
        <f>COUNTIFS(配置清单!$G:$G,G501,配置清单!$H:$H,"SE",配置清单!$N:$N,"在岗",配置清单!$P:$P,"&lt;&gt;暂不胜任")+COUNTIFS(配置清单!$G:$G,G501,配置清单!$H:$H,"SA",配置清单!$N:$N,"在岗",配置清单!$P:$P,"&lt;&gt;暂不胜任")</f>
        <v>1</v>
      </c>
      <c r="AD501" s="61">
        <f t="shared" si="404"/>
        <v>1</v>
      </c>
      <c r="AE501" s="60">
        <f>COUNTIFS(配置清单!$G:$G,G501,配置清单!H:H,"MDE",配置清单!N:N,"在岗")</f>
        <v>1</v>
      </c>
      <c r="AF501" s="61" t="str">
        <f t="shared" si="405"/>
        <v>NA</v>
      </c>
      <c r="AG501" s="60">
        <f>COUNTIFS(配置清单!$G:$G,G501,配置清单!$H:$H,"MDE",配置清单!$N:$N,"在岗",配置清单!$P:$P,"&lt;&gt;暂不胜任")</f>
        <v>1</v>
      </c>
      <c r="AH501" s="61" t="str">
        <f t="shared" si="406"/>
        <v>NA</v>
      </c>
      <c r="AI501" s="62">
        <f>COUNTIFS(配置清单!G:G,G501,配置清单!H:H,"TPM",配置清单!N:N,"在岗")+COUNTIFS(配置清单!G:G,G501,配置清单!H:H,"TC",配置清单!N:N,"在岗")</f>
        <v>1</v>
      </c>
      <c r="AJ501" s="61">
        <f t="shared" si="407"/>
        <v>1</v>
      </c>
      <c r="AK501" s="60">
        <f>COUNTIFS(配置清单!G:G,G501,配置清单!H:H,"TPM",配置清单!N:N,"在岗",配置清单!P:P,"&lt;&gt;暂不胜任")+COUNTIFS(配置清单!G:G,G501,配置清单!H:H,"TC",配置清单!N:N,"在岗",配置清单!P:P,"&lt;&gt;暂不胜任")</f>
        <v>1</v>
      </c>
      <c r="AL501" s="61">
        <f t="shared" si="408"/>
        <v>1</v>
      </c>
      <c r="AM501" s="60">
        <f>COUNTIFS(配置清单!G:G,G501,配置清单!H:H,"TSE",配置清单!N:N,"在岗")</f>
        <v>0</v>
      </c>
      <c r="AN501" s="61" t="str">
        <f t="shared" si="409"/>
        <v>NA</v>
      </c>
      <c r="AO501" s="60">
        <f>COUNTIFS(配置清单!G:G,G501,配置清单!H:H,"TSE",配置清单!N:N,"在岗",配置清单!P:P,"&lt;&gt;暂不胜任")</f>
        <v>0</v>
      </c>
      <c r="AP501" s="61" t="str">
        <f t="shared" si="410"/>
        <v>NA</v>
      </c>
      <c r="AQ501" s="60">
        <f>COUNTIFS(配置清单!$G:$G,G501,配置清单!H:H,"QA",配置清单!N:N,"在岗")</f>
        <v>1</v>
      </c>
      <c r="AR501" s="61">
        <f t="shared" si="411"/>
        <v>1</v>
      </c>
      <c r="AS501" s="60">
        <f>COUNTIFS(配置清单!$G:$G,G501,配置清单!$H:$H,"QA",配置清单!$N:$N,"在岗",配置清单!$P:$P,"&lt;&gt;暂不胜任")</f>
        <v>1</v>
      </c>
      <c r="AT501" s="61">
        <f t="shared" si="412"/>
        <v>1</v>
      </c>
      <c r="AU501" s="60">
        <f>COUNTIFS(配置清单!G:G,规划及评估!G501,配置清单!H:H,"BA",配置清单!N:N,"在岗")</f>
        <v>0</v>
      </c>
      <c r="AV501" s="61" t="str">
        <f t="shared" si="413"/>
        <v>NA</v>
      </c>
      <c r="AW501" s="60">
        <f>COUNTIFS(配置清单!G:G,G501,配置清单!H:H,"BA",配置清单!N:N,"在岗",配置清单!P:P,"&lt;&gt;暂不胜任")</f>
        <v>0</v>
      </c>
      <c r="AX501" s="61" t="str">
        <f t="shared" si="414"/>
        <v>NA</v>
      </c>
      <c r="AY501" s="60">
        <f>COUNTIFS(配置清单!G:G,规划及评估!G501,配置清单!H:H,"IA",配置清单!N:N,"在岗")</f>
        <v>0</v>
      </c>
      <c r="AZ501" s="61" t="str">
        <f t="shared" si="415"/>
        <v>NA</v>
      </c>
      <c r="BA501" s="60">
        <f>COUNTIFS(配置清单!G:G,G501,配置清单!H:H,"IA",配置清单!N:N,"在岗",配置清单!P:P,"&lt;&gt;暂不胜任")</f>
        <v>0</v>
      </c>
      <c r="BB501" s="61" t="str">
        <f t="shared" si="416"/>
        <v>NA</v>
      </c>
      <c r="BC501" s="60">
        <f>COUNTIFS(配置清单!G:G,规划及评估!G501,配置清单!H:H,"产品经理",配置清单!N:N,"在岗")</f>
        <v>0</v>
      </c>
      <c r="BD501" s="61" t="str">
        <f t="shared" si="417"/>
        <v>NA</v>
      </c>
      <c r="BE501" s="60">
        <f>COUNTIFS(配置清单!G:G,G501,配置清单!H:H,"产品经理",配置清单!N:N,"在岗",配置清单!P:P,"&lt;&gt;暂不胜任")</f>
        <v>0</v>
      </c>
      <c r="BF501" s="61" t="str">
        <f t="shared" si="418"/>
        <v>NA</v>
      </c>
      <c r="BG501" s="63">
        <f t="shared" si="419"/>
        <v>4</v>
      </c>
      <c r="BH501" s="64">
        <f t="shared" si="420"/>
        <v>4</v>
      </c>
      <c r="BI501" s="64">
        <f t="shared" si="421"/>
        <v>4</v>
      </c>
      <c r="BJ501" s="64">
        <f t="shared" si="422"/>
        <v>4</v>
      </c>
      <c r="BK501" s="65">
        <f t="shared" si="423"/>
        <v>1</v>
      </c>
      <c r="BL501" s="66">
        <f t="shared" si="424"/>
        <v>1</v>
      </c>
      <c r="BM501" s="92">
        <f t="shared" si="425"/>
        <v>1</v>
      </c>
      <c r="BN501" s="92">
        <f t="shared" si="426"/>
        <v>1</v>
      </c>
      <c r="BO501" s="92">
        <f t="shared" si="427"/>
        <v>1</v>
      </c>
      <c r="BP501" s="92">
        <f t="shared" si="428"/>
        <v>1</v>
      </c>
      <c r="BQ501" s="92">
        <f t="shared" si="429"/>
        <v>0</v>
      </c>
      <c r="BR501" s="92">
        <f t="shared" si="430"/>
        <v>0</v>
      </c>
      <c r="BS501" s="92">
        <f t="shared" si="431"/>
        <v>1</v>
      </c>
      <c r="BT501" s="92">
        <f t="shared" si="432"/>
        <v>1</v>
      </c>
      <c r="BU501" s="92">
        <f t="shared" si="433"/>
        <v>0</v>
      </c>
      <c r="BV501" s="92">
        <f t="shared" si="434"/>
        <v>0</v>
      </c>
      <c r="BW501" s="92">
        <f t="shared" si="435"/>
        <v>1</v>
      </c>
      <c r="BX501" s="92">
        <f t="shared" si="436"/>
        <v>1</v>
      </c>
      <c r="BY501" s="92">
        <f t="shared" si="437"/>
        <v>0</v>
      </c>
      <c r="BZ501" s="92">
        <f t="shared" si="438"/>
        <v>0</v>
      </c>
      <c r="CA501" s="92">
        <f t="shared" si="439"/>
        <v>0</v>
      </c>
      <c r="CB501" s="92">
        <f t="shared" si="440"/>
        <v>0</v>
      </c>
      <c r="CC501" s="92">
        <f t="shared" si="441"/>
        <v>0</v>
      </c>
      <c r="CD501" s="92">
        <f t="shared" si="442"/>
        <v>0</v>
      </c>
    </row>
    <row r="502" spans="1:82" ht="48" hidden="1">
      <c r="A502" s="144">
        <v>14</v>
      </c>
      <c r="B502" s="140" t="s">
        <v>5980</v>
      </c>
      <c r="C502" s="140" t="s">
        <v>5982</v>
      </c>
      <c r="D502" s="140" t="s">
        <v>2153</v>
      </c>
      <c r="E502" s="140" t="s">
        <v>2402</v>
      </c>
      <c r="F502" s="145" t="s">
        <v>6291</v>
      </c>
      <c r="G502" s="140" t="s">
        <v>6776</v>
      </c>
      <c r="H502" s="140" t="s">
        <v>6</v>
      </c>
      <c r="I502" s="141" t="s">
        <v>6</v>
      </c>
      <c r="J502" s="140" t="s">
        <v>195</v>
      </c>
      <c r="K502" s="140" t="s">
        <v>4005</v>
      </c>
      <c r="L502" s="146" t="s">
        <v>6793</v>
      </c>
      <c r="M502" s="140" t="s">
        <v>6292</v>
      </c>
      <c r="N502" s="145">
        <v>1</v>
      </c>
      <c r="O502" s="147">
        <v>0</v>
      </c>
      <c r="P502" s="147">
        <v>0</v>
      </c>
      <c r="Q502" s="146">
        <v>0</v>
      </c>
      <c r="R502" s="147">
        <v>0</v>
      </c>
      <c r="S502" s="131">
        <v>1</v>
      </c>
      <c r="T502" s="148">
        <v>0</v>
      </c>
      <c r="U502" s="131">
        <v>0</v>
      </c>
      <c r="V502" s="131">
        <v>0</v>
      </c>
      <c r="W502" s="60">
        <f>COUNTIFS(配置清单!G:G,G502,配置清单!$H:$H,"PM",配置清单!$N:$N,"在岗")</f>
        <v>1</v>
      </c>
      <c r="X502" s="61">
        <f t="shared" si="401"/>
        <v>1</v>
      </c>
      <c r="Y502" s="60">
        <f>COUNTIFS(配置清单!$G:$G,G502,配置清单!$H:$H,"PM",配置清单!$N:$N,"在岗",配置清单!$P:$P,"&lt;&gt;暂不胜任")</f>
        <v>0</v>
      </c>
      <c r="Z502" s="61">
        <f t="shared" si="402"/>
        <v>0</v>
      </c>
      <c r="AA502" s="62">
        <f>COUNTIFS(配置清单!$G:$G,G502,配置清单!$H:$H,"SE",配置清单!$N:$N,"在岗")+COUNTIFS(配置清单!$G:$G,G502,配置清单!$H:$H,"SA",配置清单!$N:$N,"在岗")</f>
        <v>0</v>
      </c>
      <c r="AB502" s="61" t="str">
        <f t="shared" si="403"/>
        <v>NA</v>
      </c>
      <c r="AC502" s="60">
        <f>COUNTIFS(配置清单!$G:$G,G502,配置清单!$H:$H,"SE",配置清单!$N:$N,"在岗",配置清单!$P:$P,"&lt;&gt;暂不胜任")+COUNTIFS(配置清单!$G:$G,G502,配置清单!$H:$H,"SA",配置清单!$N:$N,"在岗",配置清单!$P:$P,"&lt;&gt;暂不胜任")</f>
        <v>0</v>
      </c>
      <c r="AD502" s="61" t="str">
        <f t="shared" si="404"/>
        <v>NA</v>
      </c>
      <c r="AE502" s="60">
        <f>COUNTIFS(配置清单!$G:$G,G502,配置清单!H:H,"MDE",配置清单!N:N,"在岗")</f>
        <v>0</v>
      </c>
      <c r="AF502" s="61" t="str">
        <f t="shared" si="405"/>
        <v>NA</v>
      </c>
      <c r="AG502" s="60">
        <f>COUNTIFS(配置清单!$G:$G,G502,配置清单!$H:$H,"MDE",配置清单!$N:$N,"在岗",配置清单!$P:$P,"&lt;&gt;暂不胜任")</f>
        <v>0</v>
      </c>
      <c r="AH502" s="61" t="str">
        <f t="shared" si="406"/>
        <v>NA</v>
      </c>
      <c r="AI502" s="62">
        <f>COUNTIFS(配置清单!G:G,G502,配置清单!H:H,"TPM",配置清单!N:N,"在岗")+COUNTIFS(配置清单!G:G,G502,配置清单!H:H,"TC",配置清单!N:N,"在岗")</f>
        <v>0</v>
      </c>
      <c r="AJ502" s="61" t="str">
        <f t="shared" si="407"/>
        <v>NA</v>
      </c>
      <c r="AK502" s="60">
        <f>COUNTIFS(配置清单!G:G,G502,配置清单!H:H,"TPM",配置清单!N:N,"在岗",配置清单!P:P,"&lt;&gt;暂不胜任")+COUNTIFS(配置清单!G:G,G502,配置清单!H:H,"TC",配置清单!N:N,"在岗",配置清单!P:P,"&lt;&gt;暂不胜任")</f>
        <v>0</v>
      </c>
      <c r="AL502" s="61" t="str">
        <f t="shared" si="408"/>
        <v>NA</v>
      </c>
      <c r="AM502" s="60">
        <f>COUNTIFS(配置清单!G:G,G502,配置清单!H:H,"TSE",配置清单!N:N,"在岗")</f>
        <v>0</v>
      </c>
      <c r="AN502" s="61" t="str">
        <f t="shared" si="409"/>
        <v>NA</v>
      </c>
      <c r="AO502" s="60">
        <f>COUNTIFS(配置清单!G:G,G502,配置清单!H:H,"TSE",配置清单!N:N,"在岗",配置清单!P:P,"&lt;&gt;暂不胜任")</f>
        <v>0</v>
      </c>
      <c r="AP502" s="61" t="str">
        <f t="shared" si="410"/>
        <v>NA</v>
      </c>
      <c r="AQ502" s="60">
        <f>COUNTIFS(配置清单!$G:$G,G502,配置清单!H:H,"QA",配置清单!N:N,"在岗")</f>
        <v>1</v>
      </c>
      <c r="AR502" s="61">
        <f t="shared" si="411"/>
        <v>1</v>
      </c>
      <c r="AS502" s="60">
        <f>COUNTIFS(配置清单!$G:$G,G502,配置清单!$H:$H,"QA",配置清单!$N:$N,"在岗",配置清单!$P:$P,"&lt;&gt;暂不胜任")</f>
        <v>1</v>
      </c>
      <c r="AT502" s="61">
        <f t="shared" si="412"/>
        <v>1</v>
      </c>
      <c r="AU502" s="60">
        <f>COUNTIFS(配置清单!G:G,规划及评估!G502,配置清单!H:H,"BA",配置清单!N:N,"在岗")</f>
        <v>0</v>
      </c>
      <c r="AV502" s="61" t="str">
        <f t="shared" si="413"/>
        <v>NA</v>
      </c>
      <c r="AW502" s="60">
        <f>COUNTIFS(配置清单!G:G,G502,配置清单!H:H,"BA",配置清单!N:N,"在岗",配置清单!P:P,"&lt;&gt;暂不胜任")</f>
        <v>0</v>
      </c>
      <c r="AX502" s="61" t="str">
        <f t="shared" si="414"/>
        <v>NA</v>
      </c>
      <c r="AY502" s="60">
        <f>COUNTIFS(配置清单!G:G,规划及评估!G502,配置清单!H:H,"IA",配置清单!N:N,"在岗")</f>
        <v>0</v>
      </c>
      <c r="AZ502" s="61" t="str">
        <f t="shared" si="415"/>
        <v>NA</v>
      </c>
      <c r="BA502" s="60">
        <f>COUNTIFS(配置清单!G:G,G502,配置清单!H:H,"IA",配置清单!N:N,"在岗",配置清单!P:P,"&lt;&gt;暂不胜任")</f>
        <v>0</v>
      </c>
      <c r="BB502" s="61" t="str">
        <f t="shared" si="416"/>
        <v>NA</v>
      </c>
      <c r="BC502" s="60">
        <f>COUNTIFS(配置清单!G:G,规划及评估!G502,配置清单!H:H,"产品经理",配置清单!N:N,"在岗")</f>
        <v>0</v>
      </c>
      <c r="BD502" s="61" t="str">
        <f t="shared" si="417"/>
        <v>NA</v>
      </c>
      <c r="BE502" s="60">
        <f>COUNTIFS(配置清单!G:G,G502,配置清单!H:H,"产品经理",配置清单!N:N,"在岗",配置清单!P:P,"&lt;&gt;暂不胜任")</f>
        <v>0</v>
      </c>
      <c r="BF502" s="61" t="str">
        <f t="shared" si="418"/>
        <v>NA</v>
      </c>
      <c r="BG502" s="63">
        <f t="shared" si="419"/>
        <v>2</v>
      </c>
      <c r="BH502" s="64">
        <f t="shared" si="420"/>
        <v>2</v>
      </c>
      <c r="BI502" s="64">
        <f t="shared" si="421"/>
        <v>2</v>
      </c>
      <c r="BJ502" s="64">
        <f t="shared" si="422"/>
        <v>1</v>
      </c>
      <c r="BK502" s="65">
        <f t="shared" si="423"/>
        <v>1</v>
      </c>
      <c r="BL502" s="66">
        <f t="shared" si="424"/>
        <v>0.5</v>
      </c>
      <c r="BM502" s="92">
        <f t="shared" si="425"/>
        <v>1</v>
      </c>
      <c r="BN502" s="92">
        <f t="shared" si="426"/>
        <v>0</v>
      </c>
      <c r="BO502" s="92">
        <f t="shared" si="427"/>
        <v>0</v>
      </c>
      <c r="BP502" s="92">
        <f t="shared" si="428"/>
        <v>0</v>
      </c>
      <c r="BQ502" s="92">
        <f t="shared" si="429"/>
        <v>0</v>
      </c>
      <c r="BR502" s="92">
        <f t="shared" si="430"/>
        <v>0</v>
      </c>
      <c r="BS502" s="92">
        <f t="shared" si="431"/>
        <v>0</v>
      </c>
      <c r="BT502" s="92">
        <f t="shared" si="432"/>
        <v>0</v>
      </c>
      <c r="BU502" s="92">
        <f t="shared" si="433"/>
        <v>0</v>
      </c>
      <c r="BV502" s="92">
        <f t="shared" si="434"/>
        <v>0</v>
      </c>
      <c r="BW502" s="92">
        <f t="shared" si="435"/>
        <v>1</v>
      </c>
      <c r="BX502" s="92">
        <f t="shared" si="436"/>
        <v>1</v>
      </c>
      <c r="BY502" s="92">
        <f t="shared" si="437"/>
        <v>0</v>
      </c>
      <c r="BZ502" s="92">
        <f t="shared" si="438"/>
        <v>0</v>
      </c>
      <c r="CA502" s="92">
        <f t="shared" si="439"/>
        <v>0</v>
      </c>
      <c r="CB502" s="92">
        <f t="shared" si="440"/>
        <v>0</v>
      </c>
      <c r="CC502" s="92">
        <f t="shared" si="441"/>
        <v>0</v>
      </c>
      <c r="CD502" s="92">
        <f t="shared" si="442"/>
        <v>0</v>
      </c>
    </row>
    <row r="503" spans="1:82" ht="48" hidden="1">
      <c r="A503" s="144">
        <v>15</v>
      </c>
      <c r="B503" s="140" t="s">
        <v>5980</v>
      </c>
      <c r="C503" s="140" t="s">
        <v>5982</v>
      </c>
      <c r="D503" s="140" t="s">
        <v>2153</v>
      </c>
      <c r="E503" s="140" t="s">
        <v>2402</v>
      </c>
      <c r="F503" s="145" t="s">
        <v>6293</v>
      </c>
      <c r="G503" s="140" t="s">
        <v>6777</v>
      </c>
      <c r="H503" s="140" t="s">
        <v>7</v>
      </c>
      <c r="I503" s="141" t="s">
        <v>7</v>
      </c>
      <c r="J503" s="140" t="s">
        <v>195</v>
      </c>
      <c r="K503" s="140" t="s">
        <v>3995</v>
      </c>
      <c r="L503" s="146" t="s">
        <v>6794</v>
      </c>
      <c r="M503" s="140" t="s">
        <v>6292</v>
      </c>
      <c r="N503" s="145">
        <v>1</v>
      </c>
      <c r="O503" s="147">
        <v>0</v>
      </c>
      <c r="P503" s="147">
        <v>0</v>
      </c>
      <c r="Q503" s="146">
        <v>0</v>
      </c>
      <c r="R503" s="147">
        <v>1</v>
      </c>
      <c r="S503" s="131">
        <v>1</v>
      </c>
      <c r="T503" s="148">
        <v>0</v>
      </c>
      <c r="U503" s="131">
        <v>0</v>
      </c>
      <c r="V503" s="131">
        <v>0</v>
      </c>
      <c r="W503" s="60">
        <f>COUNTIFS(配置清单!G:G,G503,配置清单!$H:$H,"PM",配置清单!$N:$N,"在岗")</f>
        <v>1</v>
      </c>
      <c r="X503" s="61">
        <f t="shared" si="401"/>
        <v>1</v>
      </c>
      <c r="Y503" s="60">
        <f>COUNTIFS(配置清单!$G:$G,G503,配置清单!$H:$H,"PM",配置清单!$N:$N,"在岗",配置清单!$P:$P,"&lt;&gt;暂不胜任")</f>
        <v>0</v>
      </c>
      <c r="Z503" s="61">
        <f t="shared" si="402"/>
        <v>0</v>
      </c>
      <c r="AA503" s="62">
        <f>COUNTIFS(配置清单!$G:$G,G503,配置清单!$H:$H,"SE",配置清单!$N:$N,"在岗")+COUNTIFS(配置清单!$G:$G,G503,配置清单!$H:$H,"SA",配置清单!$N:$N,"在岗")</f>
        <v>0</v>
      </c>
      <c r="AB503" s="61" t="str">
        <f t="shared" si="403"/>
        <v>NA</v>
      </c>
      <c r="AC503" s="60">
        <f>COUNTIFS(配置清单!$G:$G,G503,配置清单!$H:$H,"SE",配置清单!$N:$N,"在岗",配置清单!$P:$P,"&lt;&gt;暂不胜任")+COUNTIFS(配置清单!$G:$G,G503,配置清单!$H:$H,"SA",配置清单!$N:$N,"在岗",配置清单!$P:$P,"&lt;&gt;暂不胜任")</f>
        <v>0</v>
      </c>
      <c r="AD503" s="61" t="str">
        <f t="shared" si="404"/>
        <v>NA</v>
      </c>
      <c r="AE503" s="60">
        <f>COUNTIFS(配置清单!$G:$G,G503,配置清单!H:H,"MDE",配置清单!N:N,"在岗")</f>
        <v>0</v>
      </c>
      <c r="AF503" s="61" t="str">
        <f t="shared" si="405"/>
        <v>NA</v>
      </c>
      <c r="AG503" s="60">
        <f>COUNTIFS(配置清单!$G:$G,G503,配置清单!$H:$H,"MDE",配置清单!$N:$N,"在岗",配置清单!$P:$P,"&lt;&gt;暂不胜任")</f>
        <v>0</v>
      </c>
      <c r="AH503" s="61" t="str">
        <f t="shared" si="406"/>
        <v>NA</v>
      </c>
      <c r="AI503" s="62">
        <f>COUNTIFS(配置清单!G:G,G503,配置清单!H:H,"TPM",配置清单!N:N,"在岗")+COUNTIFS(配置清单!G:G,G503,配置清单!H:H,"TC",配置清单!N:N,"在岗")</f>
        <v>1</v>
      </c>
      <c r="AJ503" s="61" t="str">
        <f t="shared" si="407"/>
        <v>NA</v>
      </c>
      <c r="AK503" s="60">
        <f>COUNTIFS(配置清单!G:G,G503,配置清单!H:H,"TPM",配置清单!N:N,"在岗",配置清单!P:P,"&lt;&gt;暂不胜任")+COUNTIFS(配置清单!G:G,G503,配置清单!H:H,"TC",配置清单!N:N,"在岗",配置清单!P:P,"&lt;&gt;暂不胜任")</f>
        <v>0</v>
      </c>
      <c r="AL503" s="61" t="str">
        <f t="shared" si="408"/>
        <v>NA</v>
      </c>
      <c r="AM503" s="60">
        <f>COUNTIFS(配置清单!G:G,G503,配置清单!H:H,"TSE",配置清单!N:N,"在岗")</f>
        <v>0</v>
      </c>
      <c r="AN503" s="61">
        <f t="shared" si="409"/>
        <v>0</v>
      </c>
      <c r="AO503" s="60">
        <f>COUNTIFS(配置清单!G:G,G503,配置清单!H:H,"TSE",配置清单!N:N,"在岗",配置清单!P:P,"&lt;&gt;暂不胜任")</f>
        <v>0</v>
      </c>
      <c r="AP503" s="61">
        <f t="shared" si="410"/>
        <v>0</v>
      </c>
      <c r="AQ503" s="60">
        <f>COUNTIFS(配置清单!$G:$G,G503,配置清单!H:H,"QA",配置清单!N:N,"在岗")</f>
        <v>1</v>
      </c>
      <c r="AR503" s="61">
        <f t="shared" si="411"/>
        <v>1</v>
      </c>
      <c r="AS503" s="60">
        <f>COUNTIFS(配置清单!$G:$G,G503,配置清单!$H:$H,"QA",配置清单!$N:$N,"在岗",配置清单!$P:$P,"&lt;&gt;暂不胜任")</f>
        <v>1</v>
      </c>
      <c r="AT503" s="61">
        <f t="shared" si="412"/>
        <v>1</v>
      </c>
      <c r="AU503" s="60">
        <f>COUNTIFS(配置清单!G:G,规划及评估!G503,配置清单!H:H,"BA",配置清单!N:N,"在岗")</f>
        <v>0</v>
      </c>
      <c r="AV503" s="61" t="str">
        <f t="shared" si="413"/>
        <v>NA</v>
      </c>
      <c r="AW503" s="60">
        <f>COUNTIFS(配置清单!G:G,G503,配置清单!H:H,"BA",配置清单!N:N,"在岗",配置清单!P:P,"&lt;&gt;暂不胜任")</f>
        <v>0</v>
      </c>
      <c r="AX503" s="61" t="str">
        <f t="shared" si="414"/>
        <v>NA</v>
      </c>
      <c r="AY503" s="60">
        <f>COUNTIFS(配置清单!G:G,规划及评估!G503,配置清单!H:H,"IA",配置清单!N:N,"在岗")</f>
        <v>0</v>
      </c>
      <c r="AZ503" s="61" t="str">
        <f t="shared" si="415"/>
        <v>NA</v>
      </c>
      <c r="BA503" s="60">
        <f>COUNTIFS(配置清单!G:G,G503,配置清单!H:H,"IA",配置清单!N:N,"在岗",配置清单!P:P,"&lt;&gt;暂不胜任")</f>
        <v>0</v>
      </c>
      <c r="BB503" s="61" t="str">
        <f t="shared" si="416"/>
        <v>NA</v>
      </c>
      <c r="BC503" s="60">
        <f>COUNTIFS(配置清单!G:G,规划及评估!G503,配置清单!H:H,"产品经理",配置清单!N:N,"在岗")</f>
        <v>0</v>
      </c>
      <c r="BD503" s="61" t="str">
        <f t="shared" si="417"/>
        <v>NA</v>
      </c>
      <c r="BE503" s="60">
        <f>COUNTIFS(配置清单!G:G,G503,配置清单!H:H,"产品经理",配置清单!N:N,"在岗",配置清单!P:P,"&lt;&gt;暂不胜任")</f>
        <v>0</v>
      </c>
      <c r="BF503" s="61" t="str">
        <f t="shared" si="418"/>
        <v>NA</v>
      </c>
      <c r="BG503" s="63">
        <f t="shared" si="419"/>
        <v>3</v>
      </c>
      <c r="BH503" s="64">
        <f t="shared" si="420"/>
        <v>2</v>
      </c>
      <c r="BI503" s="64">
        <f t="shared" si="421"/>
        <v>2</v>
      </c>
      <c r="BJ503" s="64">
        <f t="shared" si="422"/>
        <v>1</v>
      </c>
      <c r="BK503" s="65">
        <f t="shared" si="423"/>
        <v>0.66666666666666663</v>
      </c>
      <c r="BL503" s="66">
        <f t="shared" si="424"/>
        <v>0.5</v>
      </c>
      <c r="BM503" s="92">
        <f t="shared" si="425"/>
        <v>1</v>
      </c>
      <c r="BN503" s="92">
        <f t="shared" si="426"/>
        <v>0</v>
      </c>
      <c r="BO503" s="92">
        <f t="shared" si="427"/>
        <v>0</v>
      </c>
      <c r="BP503" s="92">
        <f t="shared" si="428"/>
        <v>0</v>
      </c>
      <c r="BQ503" s="92">
        <f t="shared" si="429"/>
        <v>0</v>
      </c>
      <c r="BR503" s="92">
        <f t="shared" si="430"/>
        <v>0</v>
      </c>
      <c r="BS503" s="92">
        <f t="shared" si="431"/>
        <v>0</v>
      </c>
      <c r="BT503" s="92">
        <f t="shared" si="432"/>
        <v>0</v>
      </c>
      <c r="BU503" s="92">
        <f t="shared" si="433"/>
        <v>0</v>
      </c>
      <c r="BV503" s="92">
        <f t="shared" si="434"/>
        <v>0</v>
      </c>
      <c r="BW503" s="92">
        <f t="shared" si="435"/>
        <v>1</v>
      </c>
      <c r="BX503" s="92">
        <f t="shared" si="436"/>
        <v>1</v>
      </c>
      <c r="BY503" s="92">
        <f t="shared" si="437"/>
        <v>0</v>
      </c>
      <c r="BZ503" s="92">
        <f t="shared" si="438"/>
        <v>0</v>
      </c>
      <c r="CA503" s="92">
        <f t="shared" si="439"/>
        <v>0</v>
      </c>
      <c r="CB503" s="92">
        <f t="shared" si="440"/>
        <v>0</v>
      </c>
      <c r="CC503" s="92">
        <f t="shared" si="441"/>
        <v>0</v>
      </c>
      <c r="CD503" s="92">
        <f t="shared" si="442"/>
        <v>0</v>
      </c>
    </row>
    <row r="504" spans="1:82" ht="48" hidden="1">
      <c r="A504" s="144">
        <v>16</v>
      </c>
      <c r="B504" s="140" t="s">
        <v>5980</v>
      </c>
      <c r="C504" s="140" t="s">
        <v>5982</v>
      </c>
      <c r="D504" s="140" t="s">
        <v>2153</v>
      </c>
      <c r="E504" s="140" t="s">
        <v>2402</v>
      </c>
      <c r="F504" s="145" t="s">
        <v>6261</v>
      </c>
      <c r="G504" s="140" t="s">
        <v>6779</v>
      </c>
      <c r="H504" s="140" t="s">
        <v>6</v>
      </c>
      <c r="I504" s="141" t="s">
        <v>7</v>
      </c>
      <c r="J504" s="140" t="s">
        <v>34</v>
      </c>
      <c r="K504" s="140" t="s">
        <v>3995</v>
      </c>
      <c r="L504" s="146" t="s">
        <v>6795</v>
      </c>
      <c r="M504" s="140" t="s">
        <v>6292</v>
      </c>
      <c r="N504" s="145">
        <v>1</v>
      </c>
      <c r="O504" s="147">
        <v>0</v>
      </c>
      <c r="P504" s="147">
        <v>1</v>
      </c>
      <c r="Q504" s="146">
        <v>0</v>
      </c>
      <c r="R504" s="147">
        <v>1</v>
      </c>
      <c r="S504" s="131">
        <v>1</v>
      </c>
      <c r="T504" s="148">
        <v>0</v>
      </c>
      <c r="U504" s="131">
        <v>0</v>
      </c>
      <c r="V504" s="131">
        <v>0</v>
      </c>
      <c r="W504" s="60">
        <f>COUNTIFS(配置清单!G:G,G504,配置清单!$H:$H,"PM",配置清单!$N:$N,"在岗")</f>
        <v>0</v>
      </c>
      <c r="X504" s="61">
        <f t="shared" si="401"/>
        <v>0</v>
      </c>
      <c r="Y504" s="60">
        <f>COUNTIFS(配置清单!$G:$G,G504,配置清单!$H:$H,"PM",配置清单!$N:$N,"在岗",配置清单!$P:$P,"&lt;&gt;暂不胜任")</f>
        <v>0</v>
      </c>
      <c r="Z504" s="61">
        <f t="shared" si="402"/>
        <v>0</v>
      </c>
      <c r="AA504" s="62">
        <f>COUNTIFS(配置清单!$G:$G,G504,配置清单!$H:$H,"SE",配置清单!$N:$N,"在岗")+COUNTIFS(配置清单!$G:$G,G504,配置清单!$H:$H,"SA",配置清单!$N:$N,"在岗")</f>
        <v>0</v>
      </c>
      <c r="AB504" s="61" t="str">
        <f t="shared" si="403"/>
        <v>NA</v>
      </c>
      <c r="AC504" s="60">
        <f>COUNTIFS(配置清单!$G:$G,G504,配置清单!$H:$H,"SE",配置清单!$N:$N,"在岗",配置清单!$P:$P,"&lt;&gt;暂不胜任")+COUNTIFS(配置清单!$G:$G,G504,配置清单!$H:$H,"SA",配置清单!$N:$N,"在岗",配置清单!$P:$P,"&lt;&gt;暂不胜任")</f>
        <v>0</v>
      </c>
      <c r="AD504" s="61" t="str">
        <f t="shared" si="404"/>
        <v>NA</v>
      </c>
      <c r="AE504" s="60">
        <f>COUNTIFS(配置清单!$G:$G,G504,配置清单!H:H,"MDE",配置清单!N:N,"在岗")</f>
        <v>0</v>
      </c>
      <c r="AF504" s="61">
        <f t="shared" si="405"/>
        <v>0</v>
      </c>
      <c r="AG504" s="60">
        <f>COUNTIFS(配置清单!$G:$G,G504,配置清单!$H:$H,"MDE",配置清单!$N:$N,"在岗",配置清单!$P:$P,"&lt;&gt;暂不胜任")</f>
        <v>0</v>
      </c>
      <c r="AH504" s="61">
        <f t="shared" si="406"/>
        <v>0</v>
      </c>
      <c r="AI504" s="62">
        <f>COUNTIFS(配置清单!G:G,G504,配置清单!H:H,"TPM",配置清单!N:N,"在岗")+COUNTIFS(配置清单!G:G,G504,配置清单!H:H,"TC",配置清单!N:N,"在岗")</f>
        <v>1</v>
      </c>
      <c r="AJ504" s="61" t="str">
        <f t="shared" si="407"/>
        <v>NA</v>
      </c>
      <c r="AK504" s="60">
        <f>COUNTIFS(配置清单!G:G,G504,配置清单!H:H,"TPM",配置清单!N:N,"在岗",配置清单!P:P,"&lt;&gt;暂不胜任")+COUNTIFS(配置清单!G:G,G504,配置清单!H:H,"TC",配置清单!N:N,"在岗",配置清单!P:P,"&lt;&gt;暂不胜任")</f>
        <v>0</v>
      </c>
      <c r="AL504" s="61" t="str">
        <f t="shared" si="408"/>
        <v>NA</v>
      </c>
      <c r="AM504" s="60">
        <f>COUNTIFS(配置清单!G:G,G504,配置清单!H:H,"TSE",配置清单!N:N,"在岗")</f>
        <v>0</v>
      </c>
      <c r="AN504" s="61">
        <f t="shared" si="409"/>
        <v>0</v>
      </c>
      <c r="AO504" s="60">
        <f>COUNTIFS(配置清单!G:G,G504,配置清单!H:H,"TSE",配置清单!N:N,"在岗",配置清单!P:P,"&lt;&gt;暂不胜任")</f>
        <v>0</v>
      </c>
      <c r="AP504" s="61">
        <f t="shared" si="410"/>
        <v>0</v>
      </c>
      <c r="AQ504" s="60">
        <f>COUNTIFS(配置清单!$G:$G,G504,配置清单!H:H,"QA",配置清单!N:N,"在岗")</f>
        <v>1</v>
      </c>
      <c r="AR504" s="61">
        <f t="shared" si="411"/>
        <v>1</v>
      </c>
      <c r="AS504" s="60">
        <f>COUNTIFS(配置清单!$G:$G,G504,配置清单!$H:$H,"QA",配置清单!$N:$N,"在岗",配置清单!$P:$P,"&lt;&gt;暂不胜任")</f>
        <v>1</v>
      </c>
      <c r="AT504" s="61">
        <f t="shared" si="412"/>
        <v>1</v>
      </c>
      <c r="AU504" s="60">
        <f>COUNTIFS(配置清单!G:G,规划及评估!G504,配置清单!H:H,"BA",配置清单!N:N,"在岗")</f>
        <v>0</v>
      </c>
      <c r="AV504" s="61" t="str">
        <f t="shared" si="413"/>
        <v>NA</v>
      </c>
      <c r="AW504" s="60">
        <f>COUNTIFS(配置清单!G:G,G504,配置清单!H:H,"BA",配置清单!N:N,"在岗",配置清单!P:P,"&lt;&gt;暂不胜任")</f>
        <v>0</v>
      </c>
      <c r="AX504" s="61" t="str">
        <f t="shared" si="414"/>
        <v>NA</v>
      </c>
      <c r="AY504" s="60">
        <f>COUNTIFS(配置清单!G:G,规划及评估!G504,配置清单!H:H,"IA",配置清单!N:N,"在岗")</f>
        <v>0</v>
      </c>
      <c r="AZ504" s="61" t="str">
        <f t="shared" si="415"/>
        <v>NA</v>
      </c>
      <c r="BA504" s="60">
        <f>COUNTIFS(配置清单!G:G,G504,配置清单!H:H,"IA",配置清单!N:N,"在岗",配置清单!P:P,"&lt;&gt;暂不胜任")</f>
        <v>0</v>
      </c>
      <c r="BB504" s="61" t="str">
        <f t="shared" si="416"/>
        <v>NA</v>
      </c>
      <c r="BC504" s="60">
        <f>COUNTIFS(配置清单!G:G,规划及评估!G504,配置清单!H:H,"产品经理",配置清单!N:N,"在岗")</f>
        <v>0</v>
      </c>
      <c r="BD504" s="61" t="str">
        <f t="shared" si="417"/>
        <v>NA</v>
      </c>
      <c r="BE504" s="60">
        <f>COUNTIFS(配置清单!G:G,G504,配置清单!H:H,"产品经理",配置清单!N:N,"在岗",配置清单!P:P,"&lt;&gt;暂不胜任")</f>
        <v>0</v>
      </c>
      <c r="BF504" s="61" t="str">
        <f t="shared" si="418"/>
        <v>NA</v>
      </c>
      <c r="BG504" s="63">
        <f t="shared" si="419"/>
        <v>4</v>
      </c>
      <c r="BH504" s="64">
        <f t="shared" si="420"/>
        <v>1</v>
      </c>
      <c r="BI504" s="64">
        <f t="shared" si="421"/>
        <v>1</v>
      </c>
      <c r="BJ504" s="64">
        <f t="shared" si="422"/>
        <v>1</v>
      </c>
      <c r="BK504" s="65">
        <f t="shared" si="423"/>
        <v>0.25</v>
      </c>
      <c r="BL504" s="66">
        <f t="shared" si="424"/>
        <v>1</v>
      </c>
      <c r="BM504" s="92">
        <f t="shared" si="425"/>
        <v>0</v>
      </c>
      <c r="BN504" s="92">
        <f t="shared" si="426"/>
        <v>0</v>
      </c>
      <c r="BO504" s="92">
        <f t="shared" si="427"/>
        <v>0</v>
      </c>
      <c r="BP504" s="92">
        <f t="shared" si="428"/>
        <v>0</v>
      </c>
      <c r="BQ504" s="92">
        <f t="shared" si="429"/>
        <v>0</v>
      </c>
      <c r="BR504" s="92">
        <f t="shared" si="430"/>
        <v>0</v>
      </c>
      <c r="BS504" s="92">
        <f t="shared" si="431"/>
        <v>0</v>
      </c>
      <c r="BT504" s="92">
        <f t="shared" si="432"/>
        <v>0</v>
      </c>
      <c r="BU504" s="92">
        <f t="shared" si="433"/>
        <v>0</v>
      </c>
      <c r="BV504" s="92">
        <f t="shared" si="434"/>
        <v>0</v>
      </c>
      <c r="BW504" s="92">
        <f t="shared" si="435"/>
        <v>1</v>
      </c>
      <c r="BX504" s="92">
        <f t="shared" si="436"/>
        <v>1</v>
      </c>
      <c r="BY504" s="92">
        <f t="shared" si="437"/>
        <v>0</v>
      </c>
      <c r="BZ504" s="92">
        <f t="shared" si="438"/>
        <v>0</v>
      </c>
      <c r="CA504" s="92">
        <f t="shared" si="439"/>
        <v>0</v>
      </c>
      <c r="CB504" s="92">
        <f t="shared" si="440"/>
        <v>0</v>
      </c>
      <c r="CC504" s="92">
        <f t="shared" si="441"/>
        <v>0</v>
      </c>
      <c r="CD504" s="92">
        <f t="shared" si="442"/>
        <v>0</v>
      </c>
    </row>
    <row r="505" spans="1:82" ht="48" hidden="1">
      <c r="A505" s="144">
        <v>17</v>
      </c>
      <c r="B505" s="140" t="s">
        <v>5980</v>
      </c>
      <c r="C505" s="140" t="s">
        <v>5982</v>
      </c>
      <c r="D505" s="140" t="s">
        <v>2153</v>
      </c>
      <c r="E505" s="140" t="s">
        <v>2402</v>
      </c>
      <c r="F505" s="145" t="s">
        <v>6294</v>
      </c>
      <c r="G505" s="140" t="s">
        <v>6780</v>
      </c>
      <c r="H505" s="140" t="s">
        <v>6</v>
      </c>
      <c r="I505" s="141" t="s">
        <v>7</v>
      </c>
      <c r="J505" s="140" t="s">
        <v>34</v>
      </c>
      <c r="K505" s="140" t="s">
        <v>3995</v>
      </c>
      <c r="L505" s="146" t="s">
        <v>6793</v>
      </c>
      <c r="M505" s="140" t="s">
        <v>6292</v>
      </c>
      <c r="N505" s="145">
        <v>1</v>
      </c>
      <c r="O505" s="147">
        <v>1</v>
      </c>
      <c r="P505" s="147">
        <v>1</v>
      </c>
      <c r="Q505" s="146">
        <v>1</v>
      </c>
      <c r="R505" s="147">
        <v>1</v>
      </c>
      <c r="S505" s="131">
        <v>1</v>
      </c>
      <c r="T505" s="148">
        <v>0</v>
      </c>
      <c r="U505" s="131">
        <v>0</v>
      </c>
      <c r="V505" s="131">
        <v>0</v>
      </c>
      <c r="W505" s="60">
        <f>COUNTIFS(配置清单!G:G,G505,配置清单!$H:$H,"PM",配置清单!$N:$N,"在岗")</f>
        <v>1</v>
      </c>
      <c r="X505" s="61">
        <f t="shared" si="401"/>
        <v>1</v>
      </c>
      <c r="Y505" s="60">
        <f>COUNTIFS(配置清单!$G:$G,G505,配置清单!$H:$H,"PM",配置清单!$N:$N,"在岗",配置清单!$P:$P,"&lt;&gt;暂不胜任")</f>
        <v>0</v>
      </c>
      <c r="Z505" s="61">
        <f t="shared" si="402"/>
        <v>0</v>
      </c>
      <c r="AA505" s="62">
        <f>COUNTIFS(配置清单!$G:$G,G505,配置清单!$H:$H,"SE",配置清单!$N:$N,"在岗")+COUNTIFS(配置清单!$G:$G,G505,配置清单!$H:$H,"SA",配置清单!$N:$N,"在岗")</f>
        <v>0</v>
      </c>
      <c r="AB505" s="61">
        <f t="shared" si="403"/>
        <v>0</v>
      </c>
      <c r="AC505" s="60">
        <f>COUNTIFS(配置清单!$G:$G,G505,配置清单!$H:$H,"SE",配置清单!$N:$N,"在岗",配置清单!$P:$P,"&lt;&gt;暂不胜任")+COUNTIFS(配置清单!$G:$G,G505,配置清单!$H:$H,"SA",配置清单!$N:$N,"在岗",配置清单!$P:$P,"&lt;&gt;暂不胜任")</f>
        <v>0</v>
      </c>
      <c r="AD505" s="61">
        <f t="shared" si="404"/>
        <v>0</v>
      </c>
      <c r="AE505" s="60">
        <f>COUNTIFS(配置清单!$G:$G,G505,配置清单!H:H,"MDE",配置清单!N:N,"在岗")</f>
        <v>0</v>
      </c>
      <c r="AF505" s="61">
        <f t="shared" si="405"/>
        <v>0</v>
      </c>
      <c r="AG505" s="60">
        <f>COUNTIFS(配置清单!$G:$G,G505,配置清单!$H:$H,"MDE",配置清单!$N:$N,"在岗",配置清单!$P:$P,"&lt;&gt;暂不胜任")</f>
        <v>0</v>
      </c>
      <c r="AH505" s="61">
        <f t="shared" si="406"/>
        <v>0</v>
      </c>
      <c r="AI505" s="62">
        <f>COUNTIFS(配置清单!G:G,G505,配置清单!H:H,"TPM",配置清单!N:N,"在岗")+COUNTIFS(配置清单!G:G,G505,配置清单!H:H,"TC",配置清单!N:N,"在岗")</f>
        <v>1</v>
      </c>
      <c r="AJ505" s="61">
        <f t="shared" si="407"/>
        <v>1</v>
      </c>
      <c r="AK505" s="60">
        <f>COUNTIFS(配置清单!G:G,G505,配置清单!H:H,"TPM",配置清单!N:N,"在岗",配置清单!P:P,"&lt;&gt;暂不胜任")+COUNTIFS(配置清单!G:G,G505,配置清单!H:H,"TC",配置清单!N:N,"在岗",配置清单!P:P,"&lt;&gt;暂不胜任")</f>
        <v>0</v>
      </c>
      <c r="AL505" s="61">
        <f t="shared" si="408"/>
        <v>0</v>
      </c>
      <c r="AM505" s="60">
        <f>COUNTIFS(配置清单!G:G,G505,配置清单!H:H,"TSE",配置清单!N:N,"在岗")</f>
        <v>1</v>
      </c>
      <c r="AN505" s="61">
        <f t="shared" si="409"/>
        <v>1</v>
      </c>
      <c r="AO505" s="60">
        <f>COUNTIFS(配置清单!G:G,G505,配置清单!H:H,"TSE",配置清单!N:N,"在岗",配置清单!P:P,"&lt;&gt;暂不胜任")</f>
        <v>0</v>
      </c>
      <c r="AP505" s="61">
        <f t="shared" si="410"/>
        <v>0</v>
      </c>
      <c r="AQ505" s="60">
        <f>COUNTIFS(配置清单!$G:$G,G505,配置清单!H:H,"QA",配置清单!N:N,"在岗")</f>
        <v>1</v>
      </c>
      <c r="AR505" s="61">
        <f t="shared" si="411"/>
        <v>1</v>
      </c>
      <c r="AS505" s="60">
        <f>COUNTIFS(配置清单!$G:$G,G505,配置清单!$H:$H,"QA",配置清单!$N:$N,"在岗",配置清单!$P:$P,"&lt;&gt;暂不胜任")</f>
        <v>1</v>
      </c>
      <c r="AT505" s="61">
        <f t="shared" si="412"/>
        <v>1</v>
      </c>
      <c r="AU505" s="60">
        <f>COUNTIFS(配置清单!G:G,规划及评估!G505,配置清单!H:H,"BA",配置清单!N:N,"在岗")</f>
        <v>0</v>
      </c>
      <c r="AV505" s="61" t="str">
        <f t="shared" si="413"/>
        <v>NA</v>
      </c>
      <c r="AW505" s="60">
        <f>COUNTIFS(配置清单!G:G,G505,配置清单!H:H,"BA",配置清单!N:N,"在岗",配置清单!P:P,"&lt;&gt;暂不胜任")</f>
        <v>0</v>
      </c>
      <c r="AX505" s="61" t="str">
        <f t="shared" si="414"/>
        <v>NA</v>
      </c>
      <c r="AY505" s="60">
        <f>COUNTIFS(配置清单!G:G,规划及评估!G505,配置清单!H:H,"IA",配置清单!N:N,"在岗")</f>
        <v>0</v>
      </c>
      <c r="AZ505" s="61" t="str">
        <f t="shared" si="415"/>
        <v>NA</v>
      </c>
      <c r="BA505" s="60">
        <f>COUNTIFS(配置清单!G:G,G505,配置清单!H:H,"IA",配置清单!N:N,"在岗",配置清单!P:P,"&lt;&gt;暂不胜任")</f>
        <v>0</v>
      </c>
      <c r="BB505" s="61" t="str">
        <f t="shared" si="416"/>
        <v>NA</v>
      </c>
      <c r="BC505" s="60">
        <f>COUNTIFS(配置清单!G:G,规划及评估!G505,配置清单!H:H,"产品经理",配置清单!N:N,"在岗")</f>
        <v>0</v>
      </c>
      <c r="BD505" s="61" t="str">
        <f t="shared" si="417"/>
        <v>NA</v>
      </c>
      <c r="BE505" s="60">
        <f>COUNTIFS(配置清单!G:G,G505,配置清单!H:H,"产品经理",配置清单!N:N,"在岗",配置清单!P:P,"&lt;&gt;暂不胜任")</f>
        <v>0</v>
      </c>
      <c r="BF505" s="61" t="str">
        <f t="shared" si="418"/>
        <v>NA</v>
      </c>
      <c r="BG505" s="63">
        <f t="shared" si="419"/>
        <v>6</v>
      </c>
      <c r="BH505" s="64">
        <f t="shared" si="420"/>
        <v>4</v>
      </c>
      <c r="BI505" s="64">
        <f t="shared" si="421"/>
        <v>4</v>
      </c>
      <c r="BJ505" s="64">
        <f t="shared" si="422"/>
        <v>1</v>
      </c>
      <c r="BK505" s="65">
        <f t="shared" si="423"/>
        <v>0.66666666666666663</v>
      </c>
      <c r="BL505" s="66">
        <f t="shared" si="424"/>
        <v>0.25</v>
      </c>
      <c r="BM505" s="92">
        <f t="shared" si="425"/>
        <v>1</v>
      </c>
      <c r="BN505" s="92">
        <f t="shared" si="426"/>
        <v>0</v>
      </c>
      <c r="BO505" s="92">
        <f t="shared" si="427"/>
        <v>0</v>
      </c>
      <c r="BP505" s="92">
        <f t="shared" si="428"/>
        <v>0</v>
      </c>
      <c r="BQ505" s="92">
        <f t="shared" si="429"/>
        <v>0</v>
      </c>
      <c r="BR505" s="92">
        <f t="shared" si="430"/>
        <v>0</v>
      </c>
      <c r="BS505" s="92">
        <f t="shared" si="431"/>
        <v>1</v>
      </c>
      <c r="BT505" s="92">
        <f t="shared" si="432"/>
        <v>0</v>
      </c>
      <c r="BU505" s="92">
        <f t="shared" si="433"/>
        <v>1</v>
      </c>
      <c r="BV505" s="92">
        <f t="shared" si="434"/>
        <v>0</v>
      </c>
      <c r="BW505" s="92">
        <f t="shared" si="435"/>
        <v>1</v>
      </c>
      <c r="BX505" s="92">
        <f t="shared" si="436"/>
        <v>1</v>
      </c>
      <c r="BY505" s="92">
        <f t="shared" si="437"/>
        <v>0</v>
      </c>
      <c r="BZ505" s="92">
        <f t="shared" si="438"/>
        <v>0</v>
      </c>
      <c r="CA505" s="92">
        <f t="shared" si="439"/>
        <v>0</v>
      </c>
      <c r="CB505" s="92">
        <f t="shared" si="440"/>
        <v>0</v>
      </c>
      <c r="CC505" s="92">
        <f t="shared" si="441"/>
        <v>0</v>
      </c>
      <c r="CD505" s="92">
        <f t="shared" si="442"/>
        <v>0</v>
      </c>
    </row>
    <row r="506" spans="1:82" ht="48" hidden="1">
      <c r="A506" s="144">
        <v>18</v>
      </c>
      <c r="B506" s="140" t="s">
        <v>5980</v>
      </c>
      <c r="C506" s="140" t="s">
        <v>5982</v>
      </c>
      <c r="D506" s="140" t="s">
        <v>2153</v>
      </c>
      <c r="E506" s="140" t="s">
        <v>2402</v>
      </c>
      <c r="F506" s="145" t="s">
        <v>6295</v>
      </c>
      <c r="G506" s="140" t="s">
        <v>6781</v>
      </c>
      <c r="H506" s="140" t="s">
        <v>7</v>
      </c>
      <c r="I506" s="141" t="s">
        <v>7</v>
      </c>
      <c r="J506" s="140" t="s">
        <v>195</v>
      </c>
      <c r="K506" s="140" t="s">
        <v>3995</v>
      </c>
      <c r="L506" s="146" t="s">
        <v>6793</v>
      </c>
      <c r="M506" s="140" t="s">
        <v>6292</v>
      </c>
      <c r="N506" s="145">
        <v>1</v>
      </c>
      <c r="O506" s="147">
        <v>0</v>
      </c>
      <c r="P506" s="147">
        <v>0</v>
      </c>
      <c r="Q506" s="146">
        <v>0</v>
      </c>
      <c r="R506" s="147">
        <v>0</v>
      </c>
      <c r="S506" s="131">
        <v>1</v>
      </c>
      <c r="T506" s="148">
        <v>0</v>
      </c>
      <c r="U506" s="131">
        <v>0</v>
      </c>
      <c r="V506" s="131">
        <v>0</v>
      </c>
      <c r="W506" s="60">
        <f>COUNTIFS(配置清单!G:G,G506,配置清单!$H:$H,"PM",配置清单!$N:$N,"在岗")</f>
        <v>1</v>
      </c>
      <c r="X506" s="61">
        <f t="shared" si="401"/>
        <v>1</v>
      </c>
      <c r="Y506" s="60">
        <f>COUNTIFS(配置清单!$G:$G,G506,配置清单!$H:$H,"PM",配置清单!$N:$N,"在岗",配置清单!$P:$P,"&lt;&gt;暂不胜任")</f>
        <v>0</v>
      </c>
      <c r="Z506" s="61">
        <f t="shared" si="402"/>
        <v>0</v>
      </c>
      <c r="AA506" s="62">
        <f>COUNTIFS(配置清单!$G:$G,G506,配置清单!$H:$H,"SE",配置清单!$N:$N,"在岗")+COUNTIFS(配置清单!$G:$G,G506,配置清单!$H:$H,"SA",配置清单!$N:$N,"在岗")</f>
        <v>0</v>
      </c>
      <c r="AB506" s="61" t="str">
        <f t="shared" si="403"/>
        <v>NA</v>
      </c>
      <c r="AC506" s="60">
        <f>COUNTIFS(配置清单!$G:$G,G506,配置清单!$H:$H,"SE",配置清单!$N:$N,"在岗",配置清单!$P:$P,"&lt;&gt;暂不胜任")+COUNTIFS(配置清单!$G:$G,G506,配置清单!$H:$H,"SA",配置清单!$N:$N,"在岗",配置清单!$P:$P,"&lt;&gt;暂不胜任")</f>
        <v>0</v>
      </c>
      <c r="AD506" s="61" t="str">
        <f t="shared" si="404"/>
        <v>NA</v>
      </c>
      <c r="AE506" s="60">
        <f>COUNTIFS(配置清单!$G:$G,G506,配置清单!H:H,"MDE",配置清单!N:N,"在岗")</f>
        <v>0</v>
      </c>
      <c r="AF506" s="61" t="str">
        <f t="shared" si="405"/>
        <v>NA</v>
      </c>
      <c r="AG506" s="60">
        <f>COUNTIFS(配置清单!$G:$G,G506,配置清单!$H:$H,"MDE",配置清单!$N:$N,"在岗",配置清单!$P:$P,"&lt;&gt;暂不胜任")</f>
        <v>0</v>
      </c>
      <c r="AH506" s="61" t="str">
        <f t="shared" si="406"/>
        <v>NA</v>
      </c>
      <c r="AI506" s="62">
        <f>COUNTIFS(配置清单!G:G,G506,配置清单!H:H,"TPM",配置清单!N:N,"在岗")+COUNTIFS(配置清单!G:G,G506,配置清单!H:H,"TC",配置清单!N:N,"在岗")</f>
        <v>0</v>
      </c>
      <c r="AJ506" s="61" t="str">
        <f t="shared" si="407"/>
        <v>NA</v>
      </c>
      <c r="AK506" s="60">
        <f>COUNTIFS(配置清单!G:G,G506,配置清单!H:H,"TPM",配置清单!N:N,"在岗",配置清单!P:P,"&lt;&gt;暂不胜任")+COUNTIFS(配置清单!G:G,G506,配置清单!H:H,"TC",配置清单!N:N,"在岗",配置清单!P:P,"&lt;&gt;暂不胜任")</f>
        <v>0</v>
      </c>
      <c r="AL506" s="61" t="str">
        <f t="shared" si="408"/>
        <v>NA</v>
      </c>
      <c r="AM506" s="60">
        <f>COUNTIFS(配置清单!G:G,G506,配置清单!H:H,"TSE",配置清单!N:N,"在岗")</f>
        <v>0</v>
      </c>
      <c r="AN506" s="61" t="str">
        <f t="shared" si="409"/>
        <v>NA</v>
      </c>
      <c r="AO506" s="60">
        <f>COUNTIFS(配置清单!G:G,G506,配置清单!H:H,"TSE",配置清单!N:N,"在岗",配置清单!P:P,"&lt;&gt;暂不胜任")</f>
        <v>0</v>
      </c>
      <c r="AP506" s="61" t="str">
        <f t="shared" si="410"/>
        <v>NA</v>
      </c>
      <c r="AQ506" s="60">
        <f>COUNTIFS(配置清单!$G:$G,G506,配置清单!H:H,"QA",配置清单!N:N,"在岗")</f>
        <v>1</v>
      </c>
      <c r="AR506" s="61">
        <f t="shared" si="411"/>
        <v>1</v>
      </c>
      <c r="AS506" s="60">
        <f>COUNTIFS(配置清单!$G:$G,G506,配置清单!$H:$H,"QA",配置清单!$N:$N,"在岗",配置清单!$P:$P,"&lt;&gt;暂不胜任")</f>
        <v>1</v>
      </c>
      <c r="AT506" s="61">
        <f t="shared" si="412"/>
        <v>1</v>
      </c>
      <c r="AU506" s="60">
        <f>COUNTIFS(配置清单!G:G,规划及评估!G506,配置清单!H:H,"BA",配置清单!N:N,"在岗")</f>
        <v>0</v>
      </c>
      <c r="AV506" s="61" t="str">
        <f t="shared" si="413"/>
        <v>NA</v>
      </c>
      <c r="AW506" s="60">
        <f>COUNTIFS(配置清单!G:G,G506,配置清单!H:H,"BA",配置清单!N:N,"在岗",配置清单!P:P,"&lt;&gt;暂不胜任")</f>
        <v>0</v>
      </c>
      <c r="AX506" s="61" t="str">
        <f t="shared" si="414"/>
        <v>NA</v>
      </c>
      <c r="AY506" s="60">
        <f>COUNTIFS(配置清单!G:G,规划及评估!G506,配置清单!H:H,"IA",配置清单!N:N,"在岗")</f>
        <v>0</v>
      </c>
      <c r="AZ506" s="61" t="str">
        <f t="shared" si="415"/>
        <v>NA</v>
      </c>
      <c r="BA506" s="60">
        <f>COUNTIFS(配置清单!G:G,G506,配置清单!H:H,"IA",配置清单!N:N,"在岗",配置清单!P:P,"&lt;&gt;暂不胜任")</f>
        <v>0</v>
      </c>
      <c r="BB506" s="61" t="str">
        <f t="shared" si="416"/>
        <v>NA</v>
      </c>
      <c r="BC506" s="60">
        <f>COUNTIFS(配置清单!G:G,规划及评估!G506,配置清单!H:H,"产品经理",配置清单!N:N,"在岗")</f>
        <v>0</v>
      </c>
      <c r="BD506" s="61" t="str">
        <f t="shared" si="417"/>
        <v>NA</v>
      </c>
      <c r="BE506" s="60">
        <f>COUNTIFS(配置清单!G:G,G506,配置清单!H:H,"产品经理",配置清单!N:N,"在岗",配置清单!P:P,"&lt;&gt;暂不胜任")</f>
        <v>0</v>
      </c>
      <c r="BF506" s="61" t="str">
        <f t="shared" si="418"/>
        <v>NA</v>
      </c>
      <c r="BG506" s="63">
        <f t="shared" si="419"/>
        <v>2</v>
      </c>
      <c r="BH506" s="64">
        <f t="shared" si="420"/>
        <v>2</v>
      </c>
      <c r="BI506" s="64">
        <f t="shared" si="421"/>
        <v>2</v>
      </c>
      <c r="BJ506" s="64">
        <f t="shared" si="422"/>
        <v>1</v>
      </c>
      <c r="BK506" s="65">
        <f t="shared" si="423"/>
        <v>1</v>
      </c>
      <c r="BL506" s="66">
        <f t="shared" si="424"/>
        <v>0.5</v>
      </c>
      <c r="BM506" s="92">
        <f t="shared" si="425"/>
        <v>1</v>
      </c>
      <c r="BN506" s="92">
        <f t="shared" si="426"/>
        <v>0</v>
      </c>
      <c r="BO506" s="92">
        <f t="shared" si="427"/>
        <v>0</v>
      </c>
      <c r="BP506" s="92">
        <f t="shared" si="428"/>
        <v>0</v>
      </c>
      <c r="BQ506" s="92">
        <f t="shared" si="429"/>
        <v>0</v>
      </c>
      <c r="BR506" s="92">
        <f t="shared" si="430"/>
        <v>0</v>
      </c>
      <c r="BS506" s="92">
        <f t="shared" si="431"/>
        <v>0</v>
      </c>
      <c r="BT506" s="92">
        <f t="shared" si="432"/>
        <v>0</v>
      </c>
      <c r="BU506" s="92">
        <f t="shared" si="433"/>
        <v>0</v>
      </c>
      <c r="BV506" s="92">
        <f t="shared" si="434"/>
        <v>0</v>
      </c>
      <c r="BW506" s="92">
        <f t="shared" si="435"/>
        <v>1</v>
      </c>
      <c r="BX506" s="92">
        <f t="shared" si="436"/>
        <v>1</v>
      </c>
      <c r="BY506" s="92">
        <f t="shared" si="437"/>
        <v>0</v>
      </c>
      <c r="BZ506" s="92">
        <f t="shared" si="438"/>
        <v>0</v>
      </c>
      <c r="CA506" s="92">
        <f t="shared" si="439"/>
        <v>0</v>
      </c>
      <c r="CB506" s="92">
        <f t="shared" si="440"/>
        <v>0</v>
      </c>
      <c r="CC506" s="92">
        <f t="shared" si="441"/>
        <v>0</v>
      </c>
      <c r="CD506" s="92">
        <f t="shared" si="442"/>
        <v>0</v>
      </c>
    </row>
    <row r="507" spans="1:82" ht="48" hidden="1">
      <c r="A507" s="144">
        <v>19</v>
      </c>
      <c r="B507" s="140" t="s">
        <v>5980</v>
      </c>
      <c r="C507" s="140" t="s">
        <v>5982</v>
      </c>
      <c r="D507" s="140" t="s">
        <v>2153</v>
      </c>
      <c r="E507" s="140" t="s">
        <v>2402</v>
      </c>
      <c r="F507" s="145" t="s">
        <v>6296</v>
      </c>
      <c r="G507" s="140" t="s">
        <v>6783</v>
      </c>
      <c r="H507" s="140" t="s">
        <v>7</v>
      </c>
      <c r="I507" s="141" t="s">
        <v>4</v>
      </c>
      <c r="J507" s="140" t="s">
        <v>34</v>
      </c>
      <c r="K507" s="140" t="s">
        <v>3995</v>
      </c>
      <c r="L507" s="146" t="s">
        <v>6796</v>
      </c>
      <c r="M507" s="140" t="s">
        <v>6292</v>
      </c>
      <c r="N507" s="145">
        <v>1</v>
      </c>
      <c r="O507" s="147">
        <v>1</v>
      </c>
      <c r="P507" s="147">
        <v>1</v>
      </c>
      <c r="Q507" s="146">
        <v>0</v>
      </c>
      <c r="R507" s="147">
        <v>0</v>
      </c>
      <c r="S507" s="131">
        <v>1</v>
      </c>
      <c r="T507" s="148">
        <v>0</v>
      </c>
      <c r="U507" s="149">
        <v>0</v>
      </c>
      <c r="V507" s="149">
        <v>0</v>
      </c>
      <c r="W507" s="60">
        <f>COUNTIFS(配置清单!G:G,G507,配置清单!$H:$H,"PM",配置清单!$N:$N,"在岗")</f>
        <v>1</v>
      </c>
      <c r="X507" s="61">
        <f t="shared" si="401"/>
        <v>1</v>
      </c>
      <c r="Y507" s="60">
        <f>COUNTIFS(配置清单!$G:$G,G507,配置清单!$H:$H,"PM",配置清单!$N:$N,"在岗",配置清单!$P:$P,"&lt;&gt;暂不胜任")</f>
        <v>1</v>
      </c>
      <c r="Z507" s="61">
        <f t="shared" si="402"/>
        <v>1</v>
      </c>
      <c r="AA507" s="62">
        <f>COUNTIFS(配置清单!$G:$G,G507,配置清单!$H:$H,"SE",配置清单!$N:$N,"在岗")+COUNTIFS(配置清单!$G:$G,G507,配置清单!$H:$H,"SA",配置清单!$N:$N,"在岗")</f>
        <v>1</v>
      </c>
      <c r="AB507" s="61">
        <f t="shared" si="403"/>
        <v>1</v>
      </c>
      <c r="AC507" s="60">
        <f>COUNTIFS(配置清单!$G:$G,G507,配置清单!$H:$H,"SE",配置清单!$N:$N,"在岗",配置清单!$P:$P,"&lt;&gt;暂不胜任")+COUNTIFS(配置清单!$G:$G,G507,配置清单!$H:$H,"SA",配置清单!$N:$N,"在岗",配置清单!$P:$P,"&lt;&gt;暂不胜任")</f>
        <v>0</v>
      </c>
      <c r="AD507" s="61">
        <f t="shared" si="404"/>
        <v>0</v>
      </c>
      <c r="AE507" s="60">
        <f>COUNTIFS(配置清单!$G:$G,G507,配置清单!H:H,"MDE",配置清单!N:N,"在岗")</f>
        <v>1</v>
      </c>
      <c r="AF507" s="61">
        <f t="shared" si="405"/>
        <v>1</v>
      </c>
      <c r="AG507" s="60">
        <f>COUNTIFS(配置清单!$G:$G,G507,配置清单!$H:$H,"MDE",配置清单!$N:$N,"在岗",配置清单!$P:$P,"&lt;&gt;暂不胜任")</f>
        <v>0</v>
      </c>
      <c r="AH507" s="61">
        <f t="shared" si="406"/>
        <v>0</v>
      </c>
      <c r="AI507" s="62">
        <f>COUNTIFS(配置清单!G:G,G507,配置清单!H:H,"TPM",配置清单!N:N,"在岗")+COUNTIFS(配置清单!G:G,G507,配置清单!H:H,"TC",配置清单!N:N,"在岗")</f>
        <v>0</v>
      </c>
      <c r="AJ507" s="61" t="str">
        <f t="shared" si="407"/>
        <v>NA</v>
      </c>
      <c r="AK507" s="60">
        <f>COUNTIFS(配置清单!G:G,G507,配置清单!H:H,"TPM",配置清单!N:N,"在岗",配置清单!P:P,"&lt;&gt;暂不胜任")+COUNTIFS(配置清单!G:G,G507,配置清单!H:H,"TC",配置清单!N:N,"在岗",配置清单!P:P,"&lt;&gt;暂不胜任")</f>
        <v>0</v>
      </c>
      <c r="AL507" s="61" t="str">
        <f t="shared" si="408"/>
        <v>NA</v>
      </c>
      <c r="AM507" s="60">
        <f>COUNTIFS(配置清单!G:G,G507,配置清单!H:H,"TSE",配置清单!N:N,"在岗")</f>
        <v>0</v>
      </c>
      <c r="AN507" s="61" t="str">
        <f t="shared" si="409"/>
        <v>NA</v>
      </c>
      <c r="AO507" s="60">
        <f>COUNTIFS(配置清单!G:G,G507,配置清单!H:H,"TSE",配置清单!N:N,"在岗",配置清单!P:P,"&lt;&gt;暂不胜任")</f>
        <v>0</v>
      </c>
      <c r="AP507" s="61" t="str">
        <f t="shared" si="410"/>
        <v>NA</v>
      </c>
      <c r="AQ507" s="60">
        <f>COUNTIFS(配置清单!$G:$G,G507,配置清单!H:H,"QA",配置清单!N:N,"在岗")</f>
        <v>1</v>
      </c>
      <c r="AR507" s="61">
        <f t="shared" si="411"/>
        <v>1</v>
      </c>
      <c r="AS507" s="60">
        <f>COUNTIFS(配置清单!$G:$G,G507,配置清单!$H:$H,"QA",配置清单!$N:$N,"在岗",配置清单!$P:$P,"&lt;&gt;暂不胜任")</f>
        <v>1</v>
      </c>
      <c r="AT507" s="61">
        <f t="shared" si="412"/>
        <v>1</v>
      </c>
      <c r="AU507" s="60">
        <f>COUNTIFS(配置清单!G:G,规划及评估!G507,配置清单!H:H,"BA",配置清单!N:N,"在岗")</f>
        <v>0</v>
      </c>
      <c r="AV507" s="61" t="str">
        <f t="shared" si="413"/>
        <v>NA</v>
      </c>
      <c r="AW507" s="60">
        <f>COUNTIFS(配置清单!G:G,G507,配置清单!H:H,"BA",配置清单!N:N,"在岗",配置清单!P:P,"&lt;&gt;暂不胜任")</f>
        <v>0</v>
      </c>
      <c r="AX507" s="61" t="str">
        <f t="shared" si="414"/>
        <v>NA</v>
      </c>
      <c r="AY507" s="60">
        <f>COUNTIFS(配置清单!G:G,规划及评估!G507,配置清单!H:H,"IA",配置清单!N:N,"在岗")</f>
        <v>0</v>
      </c>
      <c r="AZ507" s="61" t="str">
        <f t="shared" si="415"/>
        <v>NA</v>
      </c>
      <c r="BA507" s="60">
        <f>COUNTIFS(配置清单!G:G,G507,配置清单!H:H,"IA",配置清单!N:N,"在岗",配置清单!P:P,"&lt;&gt;暂不胜任")</f>
        <v>0</v>
      </c>
      <c r="BB507" s="61" t="str">
        <f t="shared" si="416"/>
        <v>NA</v>
      </c>
      <c r="BC507" s="60">
        <f>COUNTIFS(配置清单!G:G,规划及评估!G507,配置清单!H:H,"产品经理",配置清单!N:N,"在岗")</f>
        <v>0</v>
      </c>
      <c r="BD507" s="61" t="str">
        <f t="shared" si="417"/>
        <v>NA</v>
      </c>
      <c r="BE507" s="60">
        <f>COUNTIFS(配置清单!G:G,G507,配置清单!H:H,"产品经理",配置清单!N:N,"在岗",配置清单!P:P,"&lt;&gt;暂不胜任")</f>
        <v>0</v>
      </c>
      <c r="BF507" s="61" t="str">
        <f t="shared" si="418"/>
        <v>NA</v>
      </c>
      <c r="BG507" s="63">
        <f t="shared" si="419"/>
        <v>4</v>
      </c>
      <c r="BH507" s="64">
        <f t="shared" si="420"/>
        <v>4</v>
      </c>
      <c r="BI507" s="64">
        <f t="shared" si="421"/>
        <v>4</v>
      </c>
      <c r="BJ507" s="64">
        <f t="shared" si="422"/>
        <v>2</v>
      </c>
      <c r="BK507" s="65">
        <f t="shared" si="423"/>
        <v>1</v>
      </c>
      <c r="BL507" s="66">
        <f t="shared" si="424"/>
        <v>0.5</v>
      </c>
      <c r="BM507" s="92">
        <f t="shared" si="425"/>
        <v>1</v>
      </c>
      <c r="BN507" s="92">
        <f t="shared" si="426"/>
        <v>1</v>
      </c>
      <c r="BO507" s="92">
        <f t="shared" si="427"/>
        <v>1</v>
      </c>
      <c r="BP507" s="92">
        <f t="shared" si="428"/>
        <v>0</v>
      </c>
      <c r="BQ507" s="92">
        <f t="shared" si="429"/>
        <v>1</v>
      </c>
      <c r="BR507" s="92">
        <f t="shared" si="430"/>
        <v>0</v>
      </c>
      <c r="BS507" s="92">
        <f t="shared" si="431"/>
        <v>0</v>
      </c>
      <c r="BT507" s="92">
        <f t="shared" si="432"/>
        <v>0</v>
      </c>
      <c r="BU507" s="92">
        <f t="shared" si="433"/>
        <v>0</v>
      </c>
      <c r="BV507" s="92">
        <f t="shared" si="434"/>
        <v>0</v>
      </c>
      <c r="BW507" s="92">
        <f t="shared" si="435"/>
        <v>1</v>
      </c>
      <c r="BX507" s="92">
        <f t="shared" si="436"/>
        <v>1</v>
      </c>
      <c r="BY507" s="92">
        <f t="shared" si="437"/>
        <v>0</v>
      </c>
      <c r="BZ507" s="92">
        <f t="shared" si="438"/>
        <v>0</v>
      </c>
      <c r="CA507" s="92">
        <f t="shared" si="439"/>
        <v>0</v>
      </c>
      <c r="CB507" s="92">
        <f t="shared" si="440"/>
        <v>0</v>
      </c>
      <c r="CC507" s="92">
        <f t="shared" si="441"/>
        <v>0</v>
      </c>
      <c r="CD507" s="92">
        <f t="shared" si="442"/>
        <v>0</v>
      </c>
    </row>
    <row r="508" spans="1:82" ht="48" hidden="1">
      <c r="A508" s="144">
        <v>20</v>
      </c>
      <c r="B508" s="140" t="s">
        <v>5980</v>
      </c>
      <c r="C508" s="140" t="s">
        <v>5982</v>
      </c>
      <c r="D508" s="140" t="s">
        <v>2153</v>
      </c>
      <c r="E508" s="140" t="s">
        <v>2402</v>
      </c>
      <c r="F508" s="145" t="s">
        <v>6297</v>
      </c>
      <c r="G508" s="140" t="s">
        <v>6785</v>
      </c>
      <c r="H508" s="140" t="s">
        <v>6</v>
      </c>
      <c r="I508" s="141" t="s">
        <v>7</v>
      </c>
      <c r="J508" s="140" t="s">
        <v>195</v>
      </c>
      <c r="K508" s="140" t="s">
        <v>3995</v>
      </c>
      <c r="L508" s="146" t="s">
        <v>6796</v>
      </c>
      <c r="M508" s="140" t="s">
        <v>6292</v>
      </c>
      <c r="N508" s="145">
        <v>1</v>
      </c>
      <c r="O508" s="147">
        <v>0</v>
      </c>
      <c r="P508" s="147">
        <v>1</v>
      </c>
      <c r="Q508" s="146">
        <v>0</v>
      </c>
      <c r="R508" s="147">
        <v>0</v>
      </c>
      <c r="S508" s="131">
        <v>1</v>
      </c>
      <c r="T508" s="148">
        <v>0</v>
      </c>
      <c r="U508" s="149">
        <v>0</v>
      </c>
      <c r="V508" s="149">
        <v>0</v>
      </c>
      <c r="W508" s="60">
        <f>COUNTIFS(配置清单!G:G,G508,配置清单!$H:$H,"PM",配置清单!$N:$N,"在岗")</f>
        <v>1</v>
      </c>
      <c r="X508" s="61">
        <f t="shared" si="401"/>
        <v>1</v>
      </c>
      <c r="Y508" s="60">
        <f>COUNTIFS(配置清单!$G:$G,G508,配置清单!$H:$H,"PM",配置清单!$N:$N,"在岗",配置清单!$P:$P,"&lt;&gt;暂不胜任")</f>
        <v>0</v>
      </c>
      <c r="Z508" s="61">
        <f t="shared" si="402"/>
        <v>0</v>
      </c>
      <c r="AA508" s="62">
        <f>COUNTIFS(配置清单!$G:$G,G508,配置清单!$H:$H,"SE",配置清单!$N:$N,"在岗")+COUNTIFS(配置清单!$G:$G,G508,配置清单!$H:$H,"SA",配置清单!$N:$N,"在岗")</f>
        <v>0</v>
      </c>
      <c r="AB508" s="61" t="str">
        <f t="shared" si="403"/>
        <v>NA</v>
      </c>
      <c r="AC508" s="60">
        <f>COUNTIFS(配置清单!$G:$G,G508,配置清单!$H:$H,"SE",配置清单!$N:$N,"在岗",配置清单!$P:$P,"&lt;&gt;暂不胜任")+COUNTIFS(配置清单!$G:$G,G508,配置清单!$H:$H,"SA",配置清单!$N:$N,"在岗",配置清单!$P:$P,"&lt;&gt;暂不胜任")</f>
        <v>0</v>
      </c>
      <c r="AD508" s="61" t="str">
        <f t="shared" si="404"/>
        <v>NA</v>
      </c>
      <c r="AE508" s="60">
        <f>COUNTIFS(配置清单!$G:$G,G508,配置清单!H:H,"MDE",配置清单!N:N,"在岗")</f>
        <v>0</v>
      </c>
      <c r="AF508" s="61">
        <f t="shared" si="405"/>
        <v>0</v>
      </c>
      <c r="AG508" s="60">
        <f>COUNTIFS(配置清单!$G:$G,G508,配置清单!$H:$H,"MDE",配置清单!$N:$N,"在岗",配置清单!$P:$P,"&lt;&gt;暂不胜任")</f>
        <v>0</v>
      </c>
      <c r="AH508" s="61">
        <f t="shared" si="406"/>
        <v>0</v>
      </c>
      <c r="AI508" s="62">
        <f>COUNTIFS(配置清单!G:G,G508,配置清单!H:H,"TPM",配置清单!N:N,"在岗")+COUNTIFS(配置清单!G:G,G508,配置清单!H:H,"TC",配置清单!N:N,"在岗")</f>
        <v>0</v>
      </c>
      <c r="AJ508" s="61" t="str">
        <f t="shared" si="407"/>
        <v>NA</v>
      </c>
      <c r="AK508" s="60">
        <f>COUNTIFS(配置清单!G:G,G508,配置清单!H:H,"TPM",配置清单!N:N,"在岗",配置清单!P:P,"&lt;&gt;暂不胜任")+COUNTIFS(配置清单!G:G,G508,配置清单!H:H,"TC",配置清单!N:N,"在岗",配置清单!P:P,"&lt;&gt;暂不胜任")</f>
        <v>0</v>
      </c>
      <c r="AL508" s="61" t="str">
        <f t="shared" si="408"/>
        <v>NA</v>
      </c>
      <c r="AM508" s="60">
        <f>COUNTIFS(配置清单!G:G,G508,配置清单!H:H,"TSE",配置清单!N:N,"在岗")</f>
        <v>0</v>
      </c>
      <c r="AN508" s="61" t="str">
        <f t="shared" si="409"/>
        <v>NA</v>
      </c>
      <c r="AO508" s="60">
        <f>COUNTIFS(配置清单!G:G,G508,配置清单!H:H,"TSE",配置清单!N:N,"在岗",配置清单!P:P,"&lt;&gt;暂不胜任")</f>
        <v>0</v>
      </c>
      <c r="AP508" s="61" t="str">
        <f t="shared" si="410"/>
        <v>NA</v>
      </c>
      <c r="AQ508" s="60">
        <f>COUNTIFS(配置清单!$G:$G,G508,配置清单!H:H,"QA",配置清单!N:N,"在岗")</f>
        <v>1</v>
      </c>
      <c r="AR508" s="61">
        <f t="shared" si="411"/>
        <v>1</v>
      </c>
      <c r="AS508" s="60">
        <f>COUNTIFS(配置清单!$G:$G,G508,配置清单!$H:$H,"QA",配置清单!$N:$N,"在岗",配置清单!$P:$P,"&lt;&gt;暂不胜任")</f>
        <v>1</v>
      </c>
      <c r="AT508" s="61">
        <f t="shared" si="412"/>
        <v>1</v>
      </c>
      <c r="AU508" s="60">
        <f>COUNTIFS(配置清单!G:G,规划及评估!G508,配置清单!H:H,"BA",配置清单!N:N,"在岗")</f>
        <v>0</v>
      </c>
      <c r="AV508" s="61" t="str">
        <f t="shared" si="413"/>
        <v>NA</v>
      </c>
      <c r="AW508" s="60">
        <f>COUNTIFS(配置清单!G:G,G508,配置清单!H:H,"BA",配置清单!N:N,"在岗",配置清单!P:P,"&lt;&gt;暂不胜任")</f>
        <v>0</v>
      </c>
      <c r="AX508" s="61" t="str">
        <f t="shared" si="414"/>
        <v>NA</v>
      </c>
      <c r="AY508" s="60">
        <f>COUNTIFS(配置清单!G:G,规划及评估!G508,配置清单!H:H,"IA",配置清单!N:N,"在岗")</f>
        <v>0</v>
      </c>
      <c r="AZ508" s="61" t="str">
        <f t="shared" si="415"/>
        <v>NA</v>
      </c>
      <c r="BA508" s="60">
        <f>COUNTIFS(配置清单!G:G,G508,配置清单!H:H,"IA",配置清单!N:N,"在岗",配置清单!P:P,"&lt;&gt;暂不胜任")</f>
        <v>0</v>
      </c>
      <c r="BB508" s="61" t="str">
        <f t="shared" si="416"/>
        <v>NA</v>
      </c>
      <c r="BC508" s="60">
        <f>COUNTIFS(配置清单!G:G,规划及评估!G508,配置清单!H:H,"产品经理",配置清单!N:N,"在岗")</f>
        <v>0</v>
      </c>
      <c r="BD508" s="61" t="str">
        <f t="shared" si="417"/>
        <v>NA</v>
      </c>
      <c r="BE508" s="60">
        <f>COUNTIFS(配置清单!G:G,G508,配置清单!H:H,"产品经理",配置清单!N:N,"在岗",配置清单!P:P,"&lt;&gt;暂不胜任")</f>
        <v>0</v>
      </c>
      <c r="BF508" s="61" t="str">
        <f t="shared" si="418"/>
        <v>NA</v>
      </c>
      <c r="BG508" s="63">
        <f t="shared" si="419"/>
        <v>3</v>
      </c>
      <c r="BH508" s="64">
        <f t="shared" si="420"/>
        <v>2</v>
      </c>
      <c r="BI508" s="64">
        <f t="shared" si="421"/>
        <v>2</v>
      </c>
      <c r="BJ508" s="64">
        <f t="shared" si="422"/>
        <v>1</v>
      </c>
      <c r="BK508" s="65">
        <f t="shared" si="423"/>
        <v>0.66666666666666663</v>
      </c>
      <c r="BL508" s="66">
        <f t="shared" si="424"/>
        <v>0.5</v>
      </c>
      <c r="BM508" s="92">
        <f t="shared" si="425"/>
        <v>1</v>
      </c>
      <c r="BN508" s="92">
        <f t="shared" si="426"/>
        <v>0</v>
      </c>
      <c r="BO508" s="92">
        <f t="shared" si="427"/>
        <v>0</v>
      </c>
      <c r="BP508" s="92">
        <f t="shared" si="428"/>
        <v>0</v>
      </c>
      <c r="BQ508" s="92">
        <f t="shared" si="429"/>
        <v>0</v>
      </c>
      <c r="BR508" s="92">
        <f t="shared" si="430"/>
        <v>0</v>
      </c>
      <c r="BS508" s="92">
        <f t="shared" si="431"/>
        <v>0</v>
      </c>
      <c r="BT508" s="92">
        <f t="shared" si="432"/>
        <v>0</v>
      </c>
      <c r="BU508" s="92">
        <f t="shared" si="433"/>
        <v>0</v>
      </c>
      <c r="BV508" s="92">
        <f t="shared" si="434"/>
        <v>0</v>
      </c>
      <c r="BW508" s="92">
        <f t="shared" si="435"/>
        <v>1</v>
      </c>
      <c r="BX508" s="92">
        <f t="shared" si="436"/>
        <v>1</v>
      </c>
      <c r="BY508" s="92">
        <f t="shared" si="437"/>
        <v>0</v>
      </c>
      <c r="BZ508" s="92">
        <f t="shared" si="438"/>
        <v>0</v>
      </c>
      <c r="CA508" s="92">
        <f t="shared" si="439"/>
        <v>0</v>
      </c>
      <c r="CB508" s="92">
        <f t="shared" si="440"/>
        <v>0</v>
      </c>
      <c r="CC508" s="92">
        <f t="shared" si="441"/>
        <v>0</v>
      </c>
      <c r="CD508" s="92">
        <f t="shared" si="442"/>
        <v>0</v>
      </c>
    </row>
    <row r="509" spans="1:82" ht="36" hidden="1">
      <c r="A509" s="144">
        <v>21</v>
      </c>
      <c r="B509" s="140" t="s">
        <v>5980</v>
      </c>
      <c r="C509" s="140" t="s">
        <v>5982</v>
      </c>
      <c r="D509" s="140" t="s">
        <v>2153</v>
      </c>
      <c r="E509" s="140" t="s">
        <v>2402</v>
      </c>
      <c r="F509" s="145" t="s">
        <v>6298</v>
      </c>
      <c r="G509" s="140" t="s">
        <v>6786</v>
      </c>
      <c r="H509" s="140" t="s">
        <v>6</v>
      </c>
      <c r="I509" s="141" t="s">
        <v>6</v>
      </c>
      <c r="J509" s="140" t="s">
        <v>195</v>
      </c>
      <c r="K509" s="140" t="s">
        <v>3995</v>
      </c>
      <c r="L509" s="146" t="s">
        <v>6797</v>
      </c>
      <c r="M509" s="140" t="s">
        <v>6292</v>
      </c>
      <c r="N509" s="145">
        <v>1</v>
      </c>
      <c r="O509" s="147">
        <v>0</v>
      </c>
      <c r="P509" s="147">
        <v>0</v>
      </c>
      <c r="Q509" s="146">
        <v>0</v>
      </c>
      <c r="R509" s="147">
        <v>1</v>
      </c>
      <c r="S509" s="131">
        <v>1</v>
      </c>
      <c r="T509" s="148">
        <v>0</v>
      </c>
      <c r="U509" s="149">
        <v>0</v>
      </c>
      <c r="V509" s="149">
        <v>0</v>
      </c>
      <c r="W509" s="60">
        <f>COUNTIFS(配置清单!G:G,G509,配置清单!$H:$H,"PM",配置清单!$N:$N,"在岗")</f>
        <v>1</v>
      </c>
      <c r="X509" s="61">
        <f t="shared" si="401"/>
        <v>1</v>
      </c>
      <c r="Y509" s="60">
        <f>COUNTIFS(配置清单!$G:$G,G509,配置清单!$H:$H,"PM",配置清单!$N:$N,"在岗",配置清单!$P:$P,"&lt;&gt;暂不胜任")</f>
        <v>0</v>
      </c>
      <c r="Z509" s="61">
        <f t="shared" si="402"/>
        <v>0</v>
      </c>
      <c r="AA509" s="62">
        <f>COUNTIFS(配置清单!$G:$G,G509,配置清单!$H:$H,"SE",配置清单!$N:$N,"在岗")+COUNTIFS(配置清单!$G:$G,G509,配置清单!$H:$H,"SA",配置清单!$N:$N,"在岗")</f>
        <v>0</v>
      </c>
      <c r="AB509" s="61" t="str">
        <f t="shared" si="403"/>
        <v>NA</v>
      </c>
      <c r="AC509" s="60">
        <f>COUNTIFS(配置清单!$G:$G,G509,配置清单!$H:$H,"SE",配置清单!$N:$N,"在岗",配置清单!$P:$P,"&lt;&gt;暂不胜任")+COUNTIFS(配置清单!$G:$G,G509,配置清单!$H:$H,"SA",配置清单!$N:$N,"在岗",配置清单!$P:$P,"&lt;&gt;暂不胜任")</f>
        <v>0</v>
      </c>
      <c r="AD509" s="61" t="str">
        <f t="shared" si="404"/>
        <v>NA</v>
      </c>
      <c r="AE509" s="60">
        <f>COUNTIFS(配置清单!$G:$G,G509,配置清单!H:H,"MDE",配置清单!N:N,"在岗")</f>
        <v>0</v>
      </c>
      <c r="AF509" s="61" t="str">
        <f t="shared" si="405"/>
        <v>NA</v>
      </c>
      <c r="AG509" s="60">
        <f>COUNTIFS(配置清单!$G:$G,G509,配置清单!$H:$H,"MDE",配置清单!$N:$N,"在岗",配置清单!$P:$P,"&lt;&gt;暂不胜任")</f>
        <v>0</v>
      </c>
      <c r="AH509" s="61" t="str">
        <f t="shared" si="406"/>
        <v>NA</v>
      </c>
      <c r="AI509" s="62">
        <f>COUNTIFS(配置清单!G:G,G509,配置清单!H:H,"TPM",配置清单!N:N,"在岗")+COUNTIFS(配置清单!G:G,G509,配置清单!H:H,"TC",配置清单!N:N,"在岗")</f>
        <v>0</v>
      </c>
      <c r="AJ509" s="61" t="str">
        <f t="shared" si="407"/>
        <v>NA</v>
      </c>
      <c r="AK509" s="60">
        <f>COUNTIFS(配置清单!G:G,G509,配置清单!H:H,"TPM",配置清单!N:N,"在岗",配置清单!P:P,"&lt;&gt;暂不胜任")+COUNTIFS(配置清单!G:G,G509,配置清单!H:H,"TC",配置清单!N:N,"在岗",配置清单!P:P,"&lt;&gt;暂不胜任")</f>
        <v>0</v>
      </c>
      <c r="AL509" s="61" t="str">
        <f t="shared" si="408"/>
        <v>NA</v>
      </c>
      <c r="AM509" s="60">
        <f>COUNTIFS(配置清单!G:G,G509,配置清单!H:H,"TSE",配置清单!N:N,"在岗")</f>
        <v>0</v>
      </c>
      <c r="AN509" s="61">
        <f t="shared" si="409"/>
        <v>0</v>
      </c>
      <c r="AO509" s="60">
        <f>COUNTIFS(配置清单!G:G,G509,配置清单!H:H,"TSE",配置清单!N:N,"在岗",配置清单!P:P,"&lt;&gt;暂不胜任")</f>
        <v>0</v>
      </c>
      <c r="AP509" s="61">
        <f t="shared" si="410"/>
        <v>0</v>
      </c>
      <c r="AQ509" s="60">
        <f>COUNTIFS(配置清单!$G:$G,G509,配置清单!H:H,"QA",配置清单!N:N,"在岗")</f>
        <v>1</v>
      </c>
      <c r="AR509" s="61">
        <f t="shared" si="411"/>
        <v>1</v>
      </c>
      <c r="AS509" s="60">
        <f>COUNTIFS(配置清单!$G:$G,G509,配置清单!$H:$H,"QA",配置清单!$N:$N,"在岗",配置清单!$P:$P,"&lt;&gt;暂不胜任")</f>
        <v>1</v>
      </c>
      <c r="AT509" s="61">
        <f t="shared" si="412"/>
        <v>1</v>
      </c>
      <c r="AU509" s="60">
        <f>COUNTIFS(配置清单!G:G,规划及评估!G509,配置清单!H:H,"BA",配置清单!N:N,"在岗")</f>
        <v>0</v>
      </c>
      <c r="AV509" s="61" t="str">
        <f t="shared" si="413"/>
        <v>NA</v>
      </c>
      <c r="AW509" s="60">
        <f>COUNTIFS(配置清单!G:G,G509,配置清单!H:H,"BA",配置清单!N:N,"在岗",配置清单!P:P,"&lt;&gt;暂不胜任")</f>
        <v>0</v>
      </c>
      <c r="AX509" s="61" t="str">
        <f t="shared" si="414"/>
        <v>NA</v>
      </c>
      <c r="AY509" s="60">
        <f>COUNTIFS(配置清单!G:G,规划及评估!G509,配置清单!H:H,"IA",配置清单!N:N,"在岗")</f>
        <v>0</v>
      </c>
      <c r="AZ509" s="61" t="str">
        <f t="shared" si="415"/>
        <v>NA</v>
      </c>
      <c r="BA509" s="60">
        <f>COUNTIFS(配置清单!G:G,G509,配置清单!H:H,"IA",配置清单!N:N,"在岗",配置清单!P:P,"&lt;&gt;暂不胜任")</f>
        <v>0</v>
      </c>
      <c r="BB509" s="61" t="str">
        <f t="shared" si="416"/>
        <v>NA</v>
      </c>
      <c r="BC509" s="60">
        <f>COUNTIFS(配置清单!G:G,规划及评估!G509,配置清单!H:H,"产品经理",配置清单!N:N,"在岗")</f>
        <v>0</v>
      </c>
      <c r="BD509" s="61" t="str">
        <f t="shared" si="417"/>
        <v>NA</v>
      </c>
      <c r="BE509" s="60">
        <f>COUNTIFS(配置清单!G:G,G509,配置清单!H:H,"产品经理",配置清单!N:N,"在岗",配置清单!P:P,"&lt;&gt;暂不胜任")</f>
        <v>0</v>
      </c>
      <c r="BF509" s="61" t="str">
        <f t="shared" si="418"/>
        <v>NA</v>
      </c>
      <c r="BG509" s="63">
        <f t="shared" si="419"/>
        <v>3</v>
      </c>
      <c r="BH509" s="64">
        <f t="shared" si="420"/>
        <v>2</v>
      </c>
      <c r="BI509" s="64">
        <f t="shared" si="421"/>
        <v>2</v>
      </c>
      <c r="BJ509" s="64">
        <f t="shared" si="422"/>
        <v>1</v>
      </c>
      <c r="BK509" s="65">
        <f t="shared" si="423"/>
        <v>0.66666666666666663</v>
      </c>
      <c r="BL509" s="66">
        <f t="shared" si="424"/>
        <v>0.5</v>
      </c>
      <c r="BM509" s="92">
        <f t="shared" si="425"/>
        <v>1</v>
      </c>
      <c r="BN509" s="92">
        <f t="shared" si="426"/>
        <v>0</v>
      </c>
      <c r="BO509" s="92">
        <f t="shared" si="427"/>
        <v>0</v>
      </c>
      <c r="BP509" s="92">
        <f t="shared" si="428"/>
        <v>0</v>
      </c>
      <c r="BQ509" s="92">
        <f t="shared" si="429"/>
        <v>0</v>
      </c>
      <c r="BR509" s="92">
        <f t="shared" si="430"/>
        <v>0</v>
      </c>
      <c r="BS509" s="92">
        <f t="shared" si="431"/>
        <v>0</v>
      </c>
      <c r="BT509" s="92">
        <f t="shared" si="432"/>
        <v>0</v>
      </c>
      <c r="BU509" s="92">
        <f t="shared" si="433"/>
        <v>0</v>
      </c>
      <c r="BV509" s="92">
        <f t="shared" si="434"/>
        <v>0</v>
      </c>
      <c r="BW509" s="92">
        <f t="shared" si="435"/>
        <v>1</v>
      </c>
      <c r="BX509" s="92">
        <f t="shared" si="436"/>
        <v>1</v>
      </c>
      <c r="BY509" s="92">
        <f t="shared" si="437"/>
        <v>0</v>
      </c>
      <c r="BZ509" s="92">
        <f t="shared" si="438"/>
        <v>0</v>
      </c>
      <c r="CA509" s="92">
        <f t="shared" si="439"/>
        <v>0</v>
      </c>
      <c r="CB509" s="92">
        <f t="shared" si="440"/>
        <v>0</v>
      </c>
      <c r="CC509" s="92">
        <f t="shared" si="441"/>
        <v>0</v>
      </c>
      <c r="CD509" s="92">
        <f t="shared" si="442"/>
        <v>0</v>
      </c>
    </row>
    <row r="510" spans="1:82" ht="48" hidden="1">
      <c r="A510" s="144">
        <v>22</v>
      </c>
      <c r="B510" s="140" t="s">
        <v>5980</v>
      </c>
      <c r="C510" s="140" t="s">
        <v>5982</v>
      </c>
      <c r="D510" s="140" t="s">
        <v>204</v>
      </c>
      <c r="E510" s="140" t="s">
        <v>6185</v>
      </c>
      <c r="F510" s="145" t="s">
        <v>6186</v>
      </c>
      <c r="G510" s="140" t="s">
        <v>6187</v>
      </c>
      <c r="H510" s="141" t="s">
        <v>5964</v>
      </c>
      <c r="I510" s="141" t="s">
        <v>5964</v>
      </c>
      <c r="J510" s="140" t="s">
        <v>3995</v>
      </c>
      <c r="K510" s="140" t="s">
        <v>3995</v>
      </c>
      <c r="L510" s="146" t="s">
        <v>6798</v>
      </c>
      <c r="M510" s="140" t="s">
        <v>6172</v>
      </c>
      <c r="N510" s="145">
        <v>1</v>
      </c>
      <c r="O510" s="147">
        <v>0</v>
      </c>
      <c r="P510" s="147">
        <v>3</v>
      </c>
      <c r="Q510" s="146">
        <v>1</v>
      </c>
      <c r="R510" s="147">
        <v>0</v>
      </c>
      <c r="S510" s="131">
        <v>1</v>
      </c>
      <c r="T510" s="148">
        <v>0</v>
      </c>
      <c r="U510" s="149">
        <v>0</v>
      </c>
      <c r="V510" s="149">
        <v>0</v>
      </c>
      <c r="W510" s="60">
        <f>COUNTIFS(配置清单!G:G,G510,配置清单!$H:$H,"PM",配置清单!$N:$N,"在岗")</f>
        <v>1</v>
      </c>
      <c r="X510" s="61">
        <f t="shared" si="401"/>
        <v>1</v>
      </c>
      <c r="Y510" s="60">
        <f>COUNTIFS(配置清单!$G:$G,G510,配置清单!$H:$H,"PM",配置清单!$N:$N,"在岗",配置清单!$P:$P,"&lt;&gt;暂不胜任")</f>
        <v>1</v>
      </c>
      <c r="Z510" s="61">
        <f t="shared" si="402"/>
        <v>1</v>
      </c>
      <c r="AA510" s="62">
        <f>COUNTIFS(配置清单!$G:$G,G510,配置清单!$H:$H,"SE",配置清单!$N:$N,"在岗")+COUNTIFS(配置清单!$G:$G,G510,配置清单!$H:$H,"SA",配置清单!$N:$N,"在岗")</f>
        <v>0</v>
      </c>
      <c r="AB510" s="61" t="str">
        <f t="shared" si="403"/>
        <v>NA</v>
      </c>
      <c r="AC510" s="60">
        <f>COUNTIFS(配置清单!$G:$G,G510,配置清单!$H:$H,"SE",配置清单!$N:$N,"在岗",配置清单!$P:$P,"&lt;&gt;暂不胜任")+COUNTIFS(配置清单!$G:$G,G510,配置清单!$H:$H,"SA",配置清单!$N:$N,"在岗",配置清单!$P:$P,"&lt;&gt;暂不胜任")</f>
        <v>0</v>
      </c>
      <c r="AD510" s="61" t="str">
        <f t="shared" si="404"/>
        <v>NA</v>
      </c>
      <c r="AE510" s="60">
        <f>COUNTIFS(配置清单!$G:$G,G510,配置清单!H:H,"MDE",配置清单!N:N,"在岗")</f>
        <v>3</v>
      </c>
      <c r="AF510" s="61">
        <f t="shared" si="405"/>
        <v>1</v>
      </c>
      <c r="AG510" s="60">
        <f>COUNTIFS(配置清单!$G:$G,G510,配置清单!$H:$H,"MDE",配置清单!$N:$N,"在岗",配置清单!$P:$P,"&lt;&gt;暂不胜任")</f>
        <v>1</v>
      </c>
      <c r="AH510" s="61">
        <f t="shared" si="406"/>
        <v>0.33333333333333331</v>
      </c>
      <c r="AI510" s="62">
        <f>COUNTIFS(配置清单!G:G,G510,配置清单!H:H,"TPM",配置清单!N:N,"在岗")+COUNTIFS(配置清单!G:G,G510,配置清单!H:H,"TC",配置清单!N:N,"在岗")</f>
        <v>1</v>
      </c>
      <c r="AJ510" s="61">
        <f t="shared" si="407"/>
        <v>1</v>
      </c>
      <c r="AK510" s="60">
        <f>COUNTIFS(配置清单!G:G,G510,配置清单!H:H,"TPM",配置清单!N:N,"在岗",配置清单!P:P,"&lt;&gt;暂不胜任")+COUNTIFS(配置清单!G:G,G510,配置清单!H:H,"TC",配置清单!N:N,"在岗",配置清单!P:P,"&lt;&gt;暂不胜任")</f>
        <v>1</v>
      </c>
      <c r="AL510" s="61">
        <f t="shared" si="408"/>
        <v>1</v>
      </c>
      <c r="AM510" s="60">
        <f>COUNTIFS(配置清单!G:G,G510,配置清单!H:H,"TSE",配置清单!N:N,"在岗")</f>
        <v>0</v>
      </c>
      <c r="AN510" s="61" t="str">
        <f t="shared" si="409"/>
        <v>NA</v>
      </c>
      <c r="AO510" s="60">
        <f>COUNTIFS(配置清单!G:G,G510,配置清单!H:H,"TSE",配置清单!N:N,"在岗",配置清单!P:P,"&lt;&gt;暂不胜任")</f>
        <v>0</v>
      </c>
      <c r="AP510" s="61" t="str">
        <f t="shared" si="410"/>
        <v>NA</v>
      </c>
      <c r="AQ510" s="60">
        <f>COUNTIFS(配置清单!$G:$G,G510,配置清单!H:H,"QA",配置清单!N:N,"在岗")</f>
        <v>1</v>
      </c>
      <c r="AR510" s="61">
        <f t="shared" si="411"/>
        <v>1</v>
      </c>
      <c r="AS510" s="60">
        <f>COUNTIFS(配置清单!$G:$G,G510,配置清单!$H:$H,"QA",配置清单!$N:$N,"在岗",配置清单!$P:$P,"&lt;&gt;暂不胜任")</f>
        <v>1</v>
      </c>
      <c r="AT510" s="61">
        <f t="shared" si="412"/>
        <v>1</v>
      </c>
      <c r="AU510" s="60">
        <f>COUNTIFS(配置清单!G:G,规划及评估!G510,配置清单!H:H,"BA",配置清单!N:N,"在岗")</f>
        <v>0</v>
      </c>
      <c r="AV510" s="61" t="str">
        <f t="shared" si="413"/>
        <v>NA</v>
      </c>
      <c r="AW510" s="60">
        <f>COUNTIFS(配置清单!G:G,G510,配置清单!H:H,"BA",配置清单!N:N,"在岗",配置清单!P:P,"&lt;&gt;暂不胜任")</f>
        <v>0</v>
      </c>
      <c r="AX510" s="61" t="str">
        <f t="shared" si="414"/>
        <v>NA</v>
      </c>
      <c r="AY510" s="60">
        <f>COUNTIFS(配置清单!G:G,规划及评估!G510,配置清单!H:H,"IA",配置清单!N:N,"在岗")</f>
        <v>0</v>
      </c>
      <c r="AZ510" s="61" t="str">
        <f t="shared" si="415"/>
        <v>NA</v>
      </c>
      <c r="BA510" s="60">
        <f>COUNTIFS(配置清单!G:G,G510,配置清单!H:H,"IA",配置清单!N:N,"在岗",配置清单!P:P,"&lt;&gt;暂不胜任")</f>
        <v>0</v>
      </c>
      <c r="BB510" s="61" t="str">
        <f t="shared" si="416"/>
        <v>NA</v>
      </c>
      <c r="BC510" s="60">
        <f>COUNTIFS(配置清单!G:G,规划及评估!G510,配置清单!H:H,"产品经理",配置清单!N:N,"在岗")</f>
        <v>0</v>
      </c>
      <c r="BD510" s="61" t="str">
        <f t="shared" si="417"/>
        <v>NA</v>
      </c>
      <c r="BE510" s="60">
        <f>COUNTIFS(配置清单!G:G,G510,配置清单!H:H,"产品经理",配置清单!N:N,"在岗",配置清单!P:P,"&lt;&gt;暂不胜任")</f>
        <v>0</v>
      </c>
      <c r="BF510" s="61" t="str">
        <f t="shared" si="418"/>
        <v>NA</v>
      </c>
      <c r="BG510" s="63">
        <f t="shared" si="419"/>
        <v>6</v>
      </c>
      <c r="BH510" s="64">
        <f t="shared" si="420"/>
        <v>6</v>
      </c>
      <c r="BI510" s="64">
        <f t="shared" si="421"/>
        <v>6</v>
      </c>
      <c r="BJ510" s="64">
        <f t="shared" si="422"/>
        <v>4</v>
      </c>
      <c r="BK510" s="65">
        <f t="shared" si="423"/>
        <v>1</v>
      </c>
      <c r="BL510" s="66">
        <f t="shared" si="424"/>
        <v>0.66666666666666663</v>
      </c>
      <c r="BM510" s="92">
        <f t="shared" si="425"/>
        <v>1</v>
      </c>
      <c r="BN510" s="92">
        <f t="shared" si="426"/>
        <v>1</v>
      </c>
      <c r="BO510" s="92">
        <f t="shared" si="427"/>
        <v>0</v>
      </c>
      <c r="BP510" s="92">
        <f t="shared" si="428"/>
        <v>0</v>
      </c>
      <c r="BQ510" s="92">
        <f t="shared" si="429"/>
        <v>3</v>
      </c>
      <c r="BR510" s="92">
        <f t="shared" si="430"/>
        <v>1</v>
      </c>
      <c r="BS510" s="92">
        <f t="shared" si="431"/>
        <v>1</v>
      </c>
      <c r="BT510" s="92">
        <f t="shared" si="432"/>
        <v>1</v>
      </c>
      <c r="BU510" s="92">
        <f t="shared" si="433"/>
        <v>0</v>
      </c>
      <c r="BV510" s="92">
        <f t="shared" si="434"/>
        <v>0</v>
      </c>
      <c r="BW510" s="92">
        <f t="shared" si="435"/>
        <v>1</v>
      </c>
      <c r="BX510" s="92">
        <f t="shared" si="436"/>
        <v>1</v>
      </c>
      <c r="BY510" s="92">
        <f t="shared" si="437"/>
        <v>0</v>
      </c>
      <c r="BZ510" s="92">
        <f t="shared" si="438"/>
        <v>0</v>
      </c>
      <c r="CA510" s="92">
        <f t="shared" si="439"/>
        <v>0</v>
      </c>
      <c r="CB510" s="92">
        <f t="shared" si="440"/>
        <v>0</v>
      </c>
      <c r="CC510" s="92">
        <f t="shared" si="441"/>
        <v>0</v>
      </c>
      <c r="CD510" s="92">
        <f t="shared" si="442"/>
        <v>0</v>
      </c>
    </row>
    <row r="511" spans="1:82" ht="48" hidden="1">
      <c r="A511" s="144">
        <v>23</v>
      </c>
      <c r="B511" s="140" t="s">
        <v>5980</v>
      </c>
      <c r="C511" s="140" t="s">
        <v>5982</v>
      </c>
      <c r="D511" s="140" t="s">
        <v>204</v>
      </c>
      <c r="E511" s="140" t="s">
        <v>6185</v>
      </c>
      <c r="F511" s="145" t="s">
        <v>6186</v>
      </c>
      <c r="G511" s="140" t="s">
        <v>6194</v>
      </c>
      <c r="H511" s="141" t="s">
        <v>5964</v>
      </c>
      <c r="I511" s="141" t="s">
        <v>5964</v>
      </c>
      <c r="J511" s="140" t="s">
        <v>4005</v>
      </c>
      <c r="K511" s="140" t="s">
        <v>4005</v>
      </c>
      <c r="L511" s="146" t="s">
        <v>6798</v>
      </c>
      <c r="M511" s="140" t="s">
        <v>6172</v>
      </c>
      <c r="N511" s="145">
        <v>1</v>
      </c>
      <c r="O511" s="147">
        <v>0</v>
      </c>
      <c r="P511" s="147">
        <v>2</v>
      </c>
      <c r="Q511" s="146">
        <v>0</v>
      </c>
      <c r="R511" s="147">
        <v>0</v>
      </c>
      <c r="S511" s="131">
        <v>1</v>
      </c>
      <c r="T511" s="148">
        <v>0</v>
      </c>
      <c r="U511" s="149">
        <v>0</v>
      </c>
      <c r="V511" s="149">
        <v>0</v>
      </c>
      <c r="W511" s="60">
        <f>COUNTIFS(配置清单!G:G,G511,配置清单!$H:$H,"PM",配置清单!$N:$N,"在岗")</f>
        <v>1</v>
      </c>
      <c r="X511" s="61">
        <f t="shared" si="401"/>
        <v>1</v>
      </c>
      <c r="Y511" s="60">
        <f>COUNTIFS(配置清单!$G:$G,G511,配置清单!$H:$H,"PM",配置清单!$N:$N,"在岗",配置清单!$P:$P,"&lt;&gt;暂不胜任")</f>
        <v>1</v>
      </c>
      <c r="Z511" s="61">
        <f t="shared" si="402"/>
        <v>1</v>
      </c>
      <c r="AA511" s="62">
        <f>COUNTIFS(配置清单!$G:$G,G511,配置清单!$H:$H,"SE",配置清单!$N:$N,"在岗")+COUNTIFS(配置清单!$G:$G,G511,配置清单!$H:$H,"SA",配置清单!$N:$N,"在岗")</f>
        <v>0</v>
      </c>
      <c r="AB511" s="61" t="str">
        <f t="shared" si="403"/>
        <v>NA</v>
      </c>
      <c r="AC511" s="60">
        <f>COUNTIFS(配置清单!$G:$G,G511,配置清单!$H:$H,"SE",配置清单!$N:$N,"在岗",配置清单!$P:$P,"&lt;&gt;暂不胜任")+COUNTIFS(配置清单!$G:$G,G511,配置清单!$H:$H,"SA",配置清单!$N:$N,"在岗",配置清单!$P:$P,"&lt;&gt;暂不胜任")</f>
        <v>0</v>
      </c>
      <c r="AD511" s="61" t="str">
        <f t="shared" si="404"/>
        <v>NA</v>
      </c>
      <c r="AE511" s="60">
        <f>COUNTIFS(配置清单!$G:$G,G511,配置清单!H:H,"MDE",配置清单!N:N,"在岗")</f>
        <v>2</v>
      </c>
      <c r="AF511" s="61">
        <f t="shared" si="405"/>
        <v>1</v>
      </c>
      <c r="AG511" s="60">
        <f>COUNTIFS(配置清单!$G:$G,G511,配置清单!$H:$H,"MDE",配置清单!$N:$N,"在岗",配置清单!$P:$P,"&lt;&gt;暂不胜任")</f>
        <v>0</v>
      </c>
      <c r="AH511" s="61">
        <f t="shared" si="406"/>
        <v>0</v>
      </c>
      <c r="AI511" s="62">
        <f>COUNTIFS(配置清单!G:G,G511,配置清单!H:H,"TPM",配置清单!N:N,"在岗")+COUNTIFS(配置清单!G:G,G511,配置清单!H:H,"TC",配置清单!N:N,"在岗")</f>
        <v>0</v>
      </c>
      <c r="AJ511" s="61" t="str">
        <f t="shared" si="407"/>
        <v>NA</v>
      </c>
      <c r="AK511" s="60">
        <f>COUNTIFS(配置清单!G:G,G511,配置清单!H:H,"TPM",配置清单!N:N,"在岗",配置清单!P:P,"&lt;&gt;暂不胜任")+COUNTIFS(配置清单!G:G,G511,配置清单!H:H,"TC",配置清单!N:N,"在岗",配置清单!P:P,"&lt;&gt;暂不胜任")</f>
        <v>0</v>
      </c>
      <c r="AL511" s="61" t="str">
        <f t="shared" si="408"/>
        <v>NA</v>
      </c>
      <c r="AM511" s="60">
        <f>COUNTIFS(配置清单!G:G,G511,配置清单!H:H,"TSE",配置清单!N:N,"在岗")</f>
        <v>0</v>
      </c>
      <c r="AN511" s="61" t="str">
        <f t="shared" si="409"/>
        <v>NA</v>
      </c>
      <c r="AO511" s="60">
        <f>COUNTIFS(配置清单!G:G,G511,配置清单!H:H,"TSE",配置清单!N:N,"在岗",配置清单!P:P,"&lt;&gt;暂不胜任")</f>
        <v>0</v>
      </c>
      <c r="AP511" s="61" t="str">
        <f t="shared" si="410"/>
        <v>NA</v>
      </c>
      <c r="AQ511" s="60">
        <f>COUNTIFS(配置清单!$G:$G,G511,配置清单!H:H,"QA",配置清单!N:N,"在岗")</f>
        <v>1</v>
      </c>
      <c r="AR511" s="61">
        <f t="shared" si="411"/>
        <v>1</v>
      </c>
      <c r="AS511" s="60">
        <f>COUNTIFS(配置清单!$G:$G,G511,配置清单!$H:$H,"QA",配置清单!$N:$N,"在岗",配置清单!$P:$P,"&lt;&gt;暂不胜任")</f>
        <v>1</v>
      </c>
      <c r="AT511" s="61">
        <f t="shared" si="412"/>
        <v>1</v>
      </c>
      <c r="AU511" s="60">
        <f>COUNTIFS(配置清单!G:G,规划及评估!G511,配置清单!H:H,"BA",配置清单!N:N,"在岗")</f>
        <v>0</v>
      </c>
      <c r="AV511" s="61" t="str">
        <f t="shared" si="413"/>
        <v>NA</v>
      </c>
      <c r="AW511" s="60">
        <f>COUNTIFS(配置清单!G:G,G511,配置清单!H:H,"BA",配置清单!N:N,"在岗",配置清单!P:P,"&lt;&gt;暂不胜任")</f>
        <v>0</v>
      </c>
      <c r="AX511" s="61" t="str">
        <f t="shared" si="414"/>
        <v>NA</v>
      </c>
      <c r="AY511" s="60">
        <f>COUNTIFS(配置清单!G:G,规划及评估!G511,配置清单!H:H,"IA",配置清单!N:N,"在岗")</f>
        <v>0</v>
      </c>
      <c r="AZ511" s="61" t="str">
        <f t="shared" si="415"/>
        <v>NA</v>
      </c>
      <c r="BA511" s="60">
        <f>COUNTIFS(配置清单!G:G,G511,配置清单!H:H,"IA",配置清单!N:N,"在岗",配置清单!P:P,"&lt;&gt;暂不胜任")</f>
        <v>0</v>
      </c>
      <c r="BB511" s="61" t="str">
        <f t="shared" si="416"/>
        <v>NA</v>
      </c>
      <c r="BC511" s="60">
        <f>COUNTIFS(配置清单!G:G,规划及评估!G511,配置清单!H:H,"产品经理",配置清单!N:N,"在岗")</f>
        <v>0</v>
      </c>
      <c r="BD511" s="61" t="str">
        <f t="shared" si="417"/>
        <v>NA</v>
      </c>
      <c r="BE511" s="60">
        <f>COUNTIFS(配置清单!G:G,G511,配置清单!H:H,"产品经理",配置清单!N:N,"在岗",配置清单!P:P,"&lt;&gt;暂不胜任")</f>
        <v>0</v>
      </c>
      <c r="BF511" s="61" t="str">
        <f t="shared" si="418"/>
        <v>NA</v>
      </c>
      <c r="BG511" s="63">
        <f t="shared" si="419"/>
        <v>4</v>
      </c>
      <c r="BH511" s="64">
        <f t="shared" si="420"/>
        <v>4</v>
      </c>
      <c r="BI511" s="64">
        <f t="shared" si="421"/>
        <v>4</v>
      </c>
      <c r="BJ511" s="64">
        <f t="shared" si="422"/>
        <v>2</v>
      </c>
      <c r="BK511" s="65">
        <f t="shared" si="423"/>
        <v>1</v>
      </c>
      <c r="BL511" s="66">
        <f t="shared" si="424"/>
        <v>0.5</v>
      </c>
      <c r="BM511" s="92">
        <f t="shared" si="425"/>
        <v>1</v>
      </c>
      <c r="BN511" s="92">
        <f t="shared" si="426"/>
        <v>1</v>
      </c>
      <c r="BO511" s="92">
        <f t="shared" si="427"/>
        <v>0</v>
      </c>
      <c r="BP511" s="92">
        <f t="shared" si="428"/>
        <v>0</v>
      </c>
      <c r="BQ511" s="92">
        <f t="shared" si="429"/>
        <v>2</v>
      </c>
      <c r="BR511" s="92">
        <f t="shared" si="430"/>
        <v>0</v>
      </c>
      <c r="BS511" s="92">
        <f t="shared" si="431"/>
        <v>0</v>
      </c>
      <c r="BT511" s="92">
        <f t="shared" si="432"/>
        <v>0</v>
      </c>
      <c r="BU511" s="92">
        <f t="shared" si="433"/>
        <v>0</v>
      </c>
      <c r="BV511" s="92">
        <f t="shared" si="434"/>
        <v>0</v>
      </c>
      <c r="BW511" s="92">
        <f t="shared" si="435"/>
        <v>1</v>
      </c>
      <c r="BX511" s="92">
        <f t="shared" si="436"/>
        <v>1</v>
      </c>
      <c r="BY511" s="92">
        <f t="shared" si="437"/>
        <v>0</v>
      </c>
      <c r="BZ511" s="92">
        <f t="shared" si="438"/>
        <v>0</v>
      </c>
      <c r="CA511" s="92">
        <f t="shared" si="439"/>
        <v>0</v>
      </c>
      <c r="CB511" s="92">
        <f t="shared" si="440"/>
        <v>0</v>
      </c>
      <c r="CC511" s="92">
        <f t="shared" si="441"/>
        <v>0</v>
      </c>
      <c r="CD511" s="92">
        <f t="shared" si="442"/>
        <v>0</v>
      </c>
    </row>
    <row r="512" spans="1:82" ht="48" hidden="1">
      <c r="A512" s="144">
        <v>24</v>
      </c>
      <c r="B512" s="140" t="s">
        <v>5980</v>
      </c>
      <c r="C512" s="140" t="s">
        <v>5982</v>
      </c>
      <c r="D512" s="140" t="s">
        <v>204</v>
      </c>
      <c r="E512" s="140" t="s">
        <v>6185</v>
      </c>
      <c r="F512" s="145" t="s">
        <v>6199</v>
      </c>
      <c r="G512" s="140" t="s">
        <v>6200</v>
      </c>
      <c r="H512" s="140" t="s">
        <v>2392</v>
      </c>
      <c r="I512" s="141" t="s">
        <v>5964</v>
      </c>
      <c r="J512" s="140" t="s">
        <v>4005</v>
      </c>
      <c r="K512" s="140" t="s">
        <v>4005</v>
      </c>
      <c r="L512" s="146" t="s">
        <v>6799</v>
      </c>
      <c r="M512" s="140" t="s">
        <v>6172</v>
      </c>
      <c r="N512" s="145">
        <v>1</v>
      </c>
      <c r="O512" s="147">
        <v>1</v>
      </c>
      <c r="P512" s="147">
        <v>1</v>
      </c>
      <c r="Q512" s="146">
        <v>1</v>
      </c>
      <c r="R512" s="147">
        <v>0</v>
      </c>
      <c r="S512" s="131">
        <v>1</v>
      </c>
      <c r="T512" s="148">
        <v>0</v>
      </c>
      <c r="U512" s="149">
        <v>0</v>
      </c>
      <c r="V512" s="148">
        <v>0</v>
      </c>
      <c r="W512" s="60">
        <f>COUNTIFS(配置清单!G:G,G512,配置清单!$H:$H,"PM",配置清单!$N:$N,"在岗")</f>
        <v>1</v>
      </c>
      <c r="X512" s="61">
        <f t="shared" si="401"/>
        <v>1</v>
      </c>
      <c r="Y512" s="60">
        <f>COUNTIFS(配置清单!$G:$G,G512,配置清单!$H:$H,"PM",配置清单!$N:$N,"在岗",配置清单!$P:$P,"&lt;&gt;暂不胜任")</f>
        <v>1</v>
      </c>
      <c r="Z512" s="61">
        <f t="shared" si="402"/>
        <v>1</v>
      </c>
      <c r="AA512" s="62">
        <f>COUNTIFS(配置清单!$G:$G,G512,配置清单!$H:$H,"SE",配置清单!$N:$N,"在岗")+COUNTIFS(配置清单!$G:$G,G512,配置清单!$H:$H,"SA",配置清单!$N:$N,"在岗")</f>
        <v>1</v>
      </c>
      <c r="AB512" s="61">
        <f t="shared" si="403"/>
        <v>1</v>
      </c>
      <c r="AC512" s="60">
        <f>COUNTIFS(配置清单!$G:$G,G512,配置清单!$H:$H,"SE",配置清单!$N:$N,"在岗",配置清单!$P:$P,"&lt;&gt;暂不胜任")+COUNTIFS(配置清单!$G:$G,G512,配置清单!$H:$H,"SA",配置清单!$N:$N,"在岗",配置清单!$P:$P,"&lt;&gt;暂不胜任")</f>
        <v>0</v>
      </c>
      <c r="AD512" s="61">
        <f t="shared" si="404"/>
        <v>0</v>
      </c>
      <c r="AE512" s="60">
        <f>COUNTIFS(配置清单!$G:$G,G512,配置清单!H:H,"MDE",配置清单!N:N,"在岗")</f>
        <v>0</v>
      </c>
      <c r="AF512" s="61">
        <f t="shared" si="405"/>
        <v>0</v>
      </c>
      <c r="AG512" s="60">
        <f>COUNTIFS(配置清单!$G:$G,G512,配置清单!$H:$H,"MDE",配置清单!$N:$N,"在岗",配置清单!$P:$P,"&lt;&gt;暂不胜任")</f>
        <v>0</v>
      </c>
      <c r="AH512" s="61">
        <f t="shared" si="406"/>
        <v>0</v>
      </c>
      <c r="AI512" s="62">
        <f>COUNTIFS(配置清单!G:G,G512,配置清单!H:H,"TPM",配置清单!N:N,"在岗")+COUNTIFS(配置清单!G:G,G512,配置清单!H:H,"TC",配置清单!N:N,"在岗")</f>
        <v>1</v>
      </c>
      <c r="AJ512" s="61">
        <f t="shared" si="407"/>
        <v>1</v>
      </c>
      <c r="AK512" s="60">
        <f>COUNTIFS(配置清单!G:G,G512,配置清单!H:H,"TPM",配置清单!N:N,"在岗",配置清单!P:P,"&lt;&gt;暂不胜任")+COUNTIFS(配置清单!G:G,G512,配置清单!H:H,"TC",配置清单!N:N,"在岗",配置清单!P:P,"&lt;&gt;暂不胜任")</f>
        <v>0</v>
      </c>
      <c r="AL512" s="61">
        <f t="shared" si="408"/>
        <v>0</v>
      </c>
      <c r="AM512" s="60">
        <f>COUNTIFS(配置清单!G:G,G512,配置清单!H:H,"TSE",配置清单!N:N,"在岗")</f>
        <v>0</v>
      </c>
      <c r="AN512" s="61" t="str">
        <f t="shared" si="409"/>
        <v>NA</v>
      </c>
      <c r="AO512" s="60">
        <f>COUNTIFS(配置清单!G:G,G512,配置清单!H:H,"TSE",配置清单!N:N,"在岗",配置清单!P:P,"&lt;&gt;暂不胜任")</f>
        <v>0</v>
      </c>
      <c r="AP512" s="61" t="str">
        <f t="shared" si="410"/>
        <v>NA</v>
      </c>
      <c r="AQ512" s="60">
        <f>COUNTIFS(配置清单!$G:$G,G512,配置清单!H:H,"QA",配置清单!N:N,"在岗")</f>
        <v>1</v>
      </c>
      <c r="AR512" s="61">
        <f t="shared" si="411"/>
        <v>1</v>
      </c>
      <c r="AS512" s="60">
        <f>COUNTIFS(配置清单!$G:$G,G512,配置清单!$H:$H,"QA",配置清单!$N:$N,"在岗",配置清单!$P:$P,"&lt;&gt;暂不胜任")</f>
        <v>1</v>
      </c>
      <c r="AT512" s="61">
        <f t="shared" si="412"/>
        <v>1</v>
      </c>
      <c r="AU512" s="60">
        <f>COUNTIFS(配置清单!G:G,规划及评估!G512,配置清单!H:H,"BA",配置清单!N:N,"在岗")</f>
        <v>0</v>
      </c>
      <c r="AV512" s="61" t="str">
        <f t="shared" si="413"/>
        <v>NA</v>
      </c>
      <c r="AW512" s="60">
        <f>COUNTIFS(配置清单!G:G,G512,配置清单!H:H,"BA",配置清单!N:N,"在岗",配置清单!P:P,"&lt;&gt;暂不胜任")</f>
        <v>0</v>
      </c>
      <c r="AX512" s="61" t="str">
        <f t="shared" si="414"/>
        <v>NA</v>
      </c>
      <c r="AY512" s="60">
        <f>COUNTIFS(配置清单!G:G,规划及评估!G512,配置清单!H:H,"IA",配置清单!N:N,"在岗")</f>
        <v>0</v>
      </c>
      <c r="AZ512" s="61" t="str">
        <f t="shared" si="415"/>
        <v>NA</v>
      </c>
      <c r="BA512" s="60">
        <f>COUNTIFS(配置清单!G:G,G512,配置清单!H:H,"IA",配置清单!N:N,"在岗",配置清单!P:P,"&lt;&gt;暂不胜任")</f>
        <v>0</v>
      </c>
      <c r="BB512" s="61" t="str">
        <f t="shared" si="416"/>
        <v>NA</v>
      </c>
      <c r="BC512" s="60">
        <f>COUNTIFS(配置清单!G:G,规划及评估!G512,配置清单!H:H,"产品经理",配置清单!N:N,"在岗")</f>
        <v>0</v>
      </c>
      <c r="BD512" s="61" t="str">
        <f t="shared" si="417"/>
        <v>NA</v>
      </c>
      <c r="BE512" s="60">
        <f>COUNTIFS(配置清单!G:G,G512,配置清单!H:H,"产品经理",配置清单!N:N,"在岗",配置清单!P:P,"&lt;&gt;暂不胜任")</f>
        <v>0</v>
      </c>
      <c r="BF512" s="61" t="str">
        <f t="shared" si="418"/>
        <v>NA</v>
      </c>
      <c r="BG512" s="63">
        <f t="shared" si="419"/>
        <v>5</v>
      </c>
      <c r="BH512" s="64">
        <f t="shared" si="420"/>
        <v>4</v>
      </c>
      <c r="BI512" s="64">
        <f t="shared" si="421"/>
        <v>4</v>
      </c>
      <c r="BJ512" s="64">
        <f t="shared" si="422"/>
        <v>2</v>
      </c>
      <c r="BK512" s="65">
        <f t="shared" si="423"/>
        <v>0.8</v>
      </c>
      <c r="BL512" s="66">
        <f t="shared" si="424"/>
        <v>0.5</v>
      </c>
      <c r="BM512" s="92">
        <f t="shared" si="425"/>
        <v>1</v>
      </c>
      <c r="BN512" s="92">
        <f t="shared" si="426"/>
        <v>1</v>
      </c>
      <c r="BO512" s="92">
        <f t="shared" si="427"/>
        <v>1</v>
      </c>
      <c r="BP512" s="92">
        <f t="shared" si="428"/>
        <v>0</v>
      </c>
      <c r="BQ512" s="92">
        <f t="shared" si="429"/>
        <v>0</v>
      </c>
      <c r="BR512" s="92">
        <f t="shared" si="430"/>
        <v>0</v>
      </c>
      <c r="BS512" s="92">
        <f t="shared" si="431"/>
        <v>1</v>
      </c>
      <c r="BT512" s="92">
        <f t="shared" si="432"/>
        <v>0</v>
      </c>
      <c r="BU512" s="92">
        <f t="shared" si="433"/>
        <v>0</v>
      </c>
      <c r="BV512" s="92">
        <f t="shared" si="434"/>
        <v>0</v>
      </c>
      <c r="BW512" s="92">
        <f t="shared" si="435"/>
        <v>1</v>
      </c>
      <c r="BX512" s="92">
        <f t="shared" si="436"/>
        <v>1</v>
      </c>
      <c r="BY512" s="92">
        <f t="shared" si="437"/>
        <v>0</v>
      </c>
      <c r="BZ512" s="92">
        <f t="shared" si="438"/>
        <v>0</v>
      </c>
      <c r="CA512" s="92">
        <f t="shared" si="439"/>
        <v>0</v>
      </c>
      <c r="CB512" s="92">
        <f t="shared" si="440"/>
        <v>0</v>
      </c>
      <c r="CC512" s="92">
        <f t="shared" si="441"/>
        <v>0</v>
      </c>
      <c r="CD512" s="92">
        <f t="shared" si="442"/>
        <v>0</v>
      </c>
    </row>
    <row r="513" spans="1:82" ht="48" hidden="1">
      <c r="A513" s="144">
        <v>25</v>
      </c>
      <c r="B513" s="140" t="s">
        <v>5980</v>
      </c>
      <c r="C513" s="140" t="s">
        <v>5982</v>
      </c>
      <c r="D513" s="140" t="s">
        <v>204</v>
      </c>
      <c r="E513" s="140" t="s">
        <v>6185</v>
      </c>
      <c r="F513" s="145" t="s">
        <v>6207</v>
      </c>
      <c r="G513" s="140" t="s">
        <v>6208</v>
      </c>
      <c r="H513" s="140" t="s">
        <v>2392</v>
      </c>
      <c r="I513" s="141" t="s">
        <v>2392</v>
      </c>
      <c r="J513" s="140" t="s">
        <v>3995</v>
      </c>
      <c r="K513" s="140" t="s">
        <v>3995</v>
      </c>
      <c r="L513" s="146" t="s">
        <v>6799</v>
      </c>
      <c r="M513" s="140" t="s">
        <v>6172</v>
      </c>
      <c r="N513" s="145">
        <v>1</v>
      </c>
      <c r="O513" s="147">
        <v>0</v>
      </c>
      <c r="P513" s="147">
        <v>0</v>
      </c>
      <c r="Q513" s="146">
        <v>0</v>
      </c>
      <c r="R513" s="147">
        <v>0</v>
      </c>
      <c r="S513" s="131">
        <v>1</v>
      </c>
      <c r="T513" s="148">
        <v>0</v>
      </c>
      <c r="U513" s="149">
        <v>0</v>
      </c>
      <c r="V513" s="149">
        <v>0</v>
      </c>
      <c r="W513" s="60">
        <f>COUNTIFS(配置清单!G:G,G513,配置清单!$H:$H,"PM",配置清单!$N:$N,"在岗")</f>
        <v>1</v>
      </c>
      <c r="X513" s="61">
        <f t="shared" si="401"/>
        <v>1</v>
      </c>
      <c r="Y513" s="60">
        <f>COUNTIFS(配置清单!$G:$G,G513,配置清单!$H:$H,"PM",配置清单!$N:$N,"在岗",配置清单!$P:$P,"&lt;&gt;暂不胜任")</f>
        <v>0</v>
      </c>
      <c r="Z513" s="61">
        <f t="shared" si="402"/>
        <v>0</v>
      </c>
      <c r="AA513" s="62">
        <f>COUNTIFS(配置清单!$G:$G,G513,配置清单!$H:$H,"SE",配置清单!$N:$N,"在岗")+COUNTIFS(配置清单!$G:$G,G513,配置清单!$H:$H,"SA",配置清单!$N:$N,"在岗")</f>
        <v>0</v>
      </c>
      <c r="AB513" s="61" t="str">
        <f t="shared" si="403"/>
        <v>NA</v>
      </c>
      <c r="AC513" s="60">
        <f>COUNTIFS(配置清单!$G:$G,G513,配置清单!$H:$H,"SE",配置清单!$N:$N,"在岗",配置清单!$P:$P,"&lt;&gt;暂不胜任")+COUNTIFS(配置清单!$G:$G,G513,配置清单!$H:$H,"SA",配置清单!$N:$N,"在岗",配置清单!$P:$P,"&lt;&gt;暂不胜任")</f>
        <v>0</v>
      </c>
      <c r="AD513" s="61" t="str">
        <f t="shared" si="404"/>
        <v>NA</v>
      </c>
      <c r="AE513" s="60">
        <f>COUNTIFS(配置清单!$G:$G,G513,配置清单!H:H,"MDE",配置清单!N:N,"在岗")</f>
        <v>0</v>
      </c>
      <c r="AF513" s="61" t="str">
        <f t="shared" si="405"/>
        <v>NA</v>
      </c>
      <c r="AG513" s="60">
        <f>COUNTIFS(配置清单!$G:$G,G513,配置清单!$H:$H,"MDE",配置清单!$N:$N,"在岗",配置清单!$P:$P,"&lt;&gt;暂不胜任")</f>
        <v>0</v>
      </c>
      <c r="AH513" s="61" t="str">
        <f t="shared" si="406"/>
        <v>NA</v>
      </c>
      <c r="AI513" s="62">
        <f>COUNTIFS(配置清单!G:G,G513,配置清单!H:H,"TPM",配置清单!N:N,"在岗")+COUNTIFS(配置清单!G:G,G513,配置清单!H:H,"TC",配置清单!N:N,"在岗")</f>
        <v>0</v>
      </c>
      <c r="AJ513" s="61" t="str">
        <f t="shared" si="407"/>
        <v>NA</v>
      </c>
      <c r="AK513" s="60">
        <f>COUNTIFS(配置清单!G:G,G513,配置清单!H:H,"TPM",配置清单!N:N,"在岗",配置清单!P:P,"&lt;&gt;暂不胜任")+COUNTIFS(配置清单!G:G,G513,配置清单!H:H,"TC",配置清单!N:N,"在岗",配置清单!P:P,"&lt;&gt;暂不胜任")</f>
        <v>0</v>
      </c>
      <c r="AL513" s="61" t="str">
        <f t="shared" si="408"/>
        <v>NA</v>
      </c>
      <c r="AM513" s="60">
        <f>COUNTIFS(配置清单!G:G,G513,配置清单!H:H,"TSE",配置清单!N:N,"在岗")</f>
        <v>1</v>
      </c>
      <c r="AN513" s="61" t="str">
        <f t="shared" si="409"/>
        <v>NA</v>
      </c>
      <c r="AO513" s="60">
        <f>COUNTIFS(配置清单!G:G,G513,配置清单!H:H,"TSE",配置清单!N:N,"在岗",配置清单!P:P,"&lt;&gt;暂不胜任")</f>
        <v>0</v>
      </c>
      <c r="AP513" s="61" t="str">
        <f t="shared" si="410"/>
        <v>NA</v>
      </c>
      <c r="AQ513" s="60">
        <f>COUNTIFS(配置清单!$G:$G,G513,配置清单!H:H,"QA",配置清单!N:N,"在岗")</f>
        <v>1</v>
      </c>
      <c r="AR513" s="61">
        <f t="shared" si="411"/>
        <v>1</v>
      </c>
      <c r="AS513" s="60">
        <f>COUNTIFS(配置清单!$G:$G,G513,配置清单!$H:$H,"QA",配置清单!$N:$N,"在岗",配置清单!$P:$P,"&lt;&gt;暂不胜任")</f>
        <v>1</v>
      </c>
      <c r="AT513" s="61">
        <f t="shared" si="412"/>
        <v>1</v>
      </c>
      <c r="AU513" s="60">
        <f>COUNTIFS(配置清单!G:G,规划及评估!G513,配置清单!H:H,"BA",配置清单!N:N,"在岗")</f>
        <v>0</v>
      </c>
      <c r="AV513" s="61" t="str">
        <f t="shared" si="413"/>
        <v>NA</v>
      </c>
      <c r="AW513" s="60">
        <f>COUNTIFS(配置清单!G:G,G513,配置清单!H:H,"BA",配置清单!N:N,"在岗",配置清单!P:P,"&lt;&gt;暂不胜任")</f>
        <v>0</v>
      </c>
      <c r="AX513" s="61" t="str">
        <f t="shared" si="414"/>
        <v>NA</v>
      </c>
      <c r="AY513" s="60">
        <f>COUNTIFS(配置清单!G:G,规划及评估!G513,配置清单!H:H,"IA",配置清单!N:N,"在岗")</f>
        <v>0</v>
      </c>
      <c r="AZ513" s="61" t="str">
        <f t="shared" si="415"/>
        <v>NA</v>
      </c>
      <c r="BA513" s="60">
        <f>COUNTIFS(配置清单!G:G,G513,配置清单!H:H,"IA",配置清单!N:N,"在岗",配置清单!P:P,"&lt;&gt;暂不胜任")</f>
        <v>0</v>
      </c>
      <c r="BB513" s="61" t="str">
        <f t="shared" si="416"/>
        <v>NA</v>
      </c>
      <c r="BC513" s="60">
        <f>COUNTIFS(配置清单!G:G,规划及评估!G513,配置清单!H:H,"产品经理",配置清单!N:N,"在岗")</f>
        <v>0</v>
      </c>
      <c r="BD513" s="61" t="str">
        <f t="shared" si="417"/>
        <v>NA</v>
      </c>
      <c r="BE513" s="60">
        <f>COUNTIFS(配置清单!G:G,G513,配置清单!H:H,"产品经理",配置清单!N:N,"在岗",配置清单!P:P,"&lt;&gt;暂不胜任")</f>
        <v>0</v>
      </c>
      <c r="BF513" s="61" t="str">
        <f t="shared" si="418"/>
        <v>NA</v>
      </c>
      <c r="BG513" s="63">
        <f t="shared" si="419"/>
        <v>2</v>
      </c>
      <c r="BH513" s="64">
        <f t="shared" si="420"/>
        <v>2</v>
      </c>
      <c r="BI513" s="64">
        <f t="shared" si="421"/>
        <v>2</v>
      </c>
      <c r="BJ513" s="64">
        <f t="shared" si="422"/>
        <v>1</v>
      </c>
      <c r="BK513" s="65">
        <f t="shared" si="423"/>
        <v>1</v>
      </c>
      <c r="BL513" s="66">
        <f t="shared" si="424"/>
        <v>0.5</v>
      </c>
      <c r="BM513" s="92">
        <f t="shared" si="425"/>
        <v>1</v>
      </c>
      <c r="BN513" s="92">
        <f t="shared" si="426"/>
        <v>0</v>
      </c>
      <c r="BO513" s="92">
        <f t="shared" si="427"/>
        <v>0</v>
      </c>
      <c r="BP513" s="92">
        <f t="shared" si="428"/>
        <v>0</v>
      </c>
      <c r="BQ513" s="92">
        <f t="shared" si="429"/>
        <v>0</v>
      </c>
      <c r="BR513" s="92">
        <f t="shared" si="430"/>
        <v>0</v>
      </c>
      <c r="BS513" s="92">
        <f t="shared" si="431"/>
        <v>0</v>
      </c>
      <c r="BT513" s="92">
        <f t="shared" si="432"/>
        <v>0</v>
      </c>
      <c r="BU513" s="92">
        <f t="shared" si="433"/>
        <v>0</v>
      </c>
      <c r="BV513" s="92">
        <f t="shared" si="434"/>
        <v>0</v>
      </c>
      <c r="BW513" s="92">
        <f t="shared" si="435"/>
        <v>1</v>
      </c>
      <c r="BX513" s="92">
        <f t="shared" si="436"/>
        <v>1</v>
      </c>
      <c r="BY513" s="92">
        <f t="shared" si="437"/>
        <v>0</v>
      </c>
      <c r="BZ513" s="92">
        <f t="shared" si="438"/>
        <v>0</v>
      </c>
      <c r="CA513" s="92">
        <f t="shared" si="439"/>
        <v>0</v>
      </c>
      <c r="CB513" s="92">
        <f t="shared" si="440"/>
        <v>0</v>
      </c>
      <c r="CC513" s="92">
        <f t="shared" si="441"/>
        <v>0</v>
      </c>
      <c r="CD513" s="92">
        <f t="shared" si="442"/>
        <v>0</v>
      </c>
    </row>
    <row r="514" spans="1:82" ht="48" hidden="1">
      <c r="A514" s="144">
        <v>26</v>
      </c>
      <c r="B514" s="140" t="s">
        <v>5980</v>
      </c>
      <c r="C514" s="140" t="s">
        <v>5982</v>
      </c>
      <c r="D514" s="140" t="s">
        <v>204</v>
      </c>
      <c r="E514" s="140" t="s">
        <v>6185</v>
      </c>
      <c r="F514" s="145" t="s">
        <v>6214</v>
      </c>
      <c r="G514" s="140" t="s">
        <v>6215</v>
      </c>
      <c r="H514" s="140" t="s">
        <v>4</v>
      </c>
      <c r="I514" s="141" t="s">
        <v>4</v>
      </c>
      <c r="J514" s="140" t="s">
        <v>4005</v>
      </c>
      <c r="K514" s="140" t="s">
        <v>4005</v>
      </c>
      <c r="L514" s="146" t="s">
        <v>6799</v>
      </c>
      <c r="M514" s="140" t="s">
        <v>6172</v>
      </c>
      <c r="N514" s="145">
        <v>1</v>
      </c>
      <c r="O514" s="147">
        <v>1</v>
      </c>
      <c r="P514" s="147">
        <v>1</v>
      </c>
      <c r="Q514" s="146">
        <v>0</v>
      </c>
      <c r="R514" s="147">
        <v>0</v>
      </c>
      <c r="S514" s="131">
        <v>1</v>
      </c>
      <c r="T514" s="148">
        <v>0</v>
      </c>
      <c r="U514" s="149">
        <v>0</v>
      </c>
      <c r="V514" s="148">
        <v>0</v>
      </c>
      <c r="W514" s="60">
        <f>COUNTIFS(配置清单!G:G,G514,配置清单!$H:$H,"PM",配置清单!$N:$N,"在岗")</f>
        <v>1</v>
      </c>
      <c r="X514" s="61">
        <f t="shared" si="401"/>
        <v>1</v>
      </c>
      <c r="Y514" s="60">
        <f>COUNTIFS(配置清单!$G:$G,G514,配置清单!$H:$H,"PM",配置清单!$N:$N,"在岗",配置清单!$P:$P,"&lt;&gt;暂不胜任")</f>
        <v>1</v>
      </c>
      <c r="Z514" s="61">
        <f t="shared" si="402"/>
        <v>1</v>
      </c>
      <c r="AA514" s="62">
        <f>COUNTIFS(配置清单!$G:$G,G514,配置清单!$H:$H,"SE",配置清单!$N:$N,"在岗")+COUNTIFS(配置清单!$G:$G,G514,配置清单!$H:$H,"SA",配置清单!$N:$N,"在岗")</f>
        <v>1</v>
      </c>
      <c r="AB514" s="61">
        <f t="shared" si="403"/>
        <v>1</v>
      </c>
      <c r="AC514" s="60">
        <f>COUNTIFS(配置清单!$G:$G,G514,配置清单!$H:$H,"SE",配置清单!$N:$N,"在岗",配置清单!$P:$P,"&lt;&gt;暂不胜任")+COUNTIFS(配置清单!$G:$G,G514,配置清单!$H:$H,"SA",配置清单!$N:$N,"在岗",配置清单!$P:$P,"&lt;&gt;暂不胜任")</f>
        <v>1</v>
      </c>
      <c r="AD514" s="61">
        <f t="shared" si="404"/>
        <v>1</v>
      </c>
      <c r="AE514" s="60">
        <f>COUNTIFS(配置清单!$G:$G,G514,配置清单!H:H,"MDE",配置清单!N:N,"在岗")</f>
        <v>1</v>
      </c>
      <c r="AF514" s="61">
        <f t="shared" si="405"/>
        <v>1</v>
      </c>
      <c r="AG514" s="60">
        <f>COUNTIFS(配置清单!$G:$G,G514,配置清单!$H:$H,"MDE",配置清单!$N:$N,"在岗",配置清单!$P:$P,"&lt;&gt;暂不胜任")</f>
        <v>1</v>
      </c>
      <c r="AH514" s="61">
        <f t="shared" si="406"/>
        <v>1</v>
      </c>
      <c r="AI514" s="62">
        <f>COUNTIFS(配置清单!G:G,G514,配置清单!H:H,"TPM",配置清单!N:N,"在岗")+COUNTIFS(配置清单!G:G,G514,配置清单!H:H,"TC",配置清单!N:N,"在岗")</f>
        <v>0</v>
      </c>
      <c r="AJ514" s="61" t="str">
        <f t="shared" si="407"/>
        <v>NA</v>
      </c>
      <c r="AK514" s="60">
        <f>COUNTIFS(配置清单!G:G,G514,配置清单!H:H,"TPM",配置清单!N:N,"在岗",配置清单!P:P,"&lt;&gt;暂不胜任")+COUNTIFS(配置清单!G:G,G514,配置清单!H:H,"TC",配置清单!N:N,"在岗",配置清单!P:P,"&lt;&gt;暂不胜任")</f>
        <v>0</v>
      </c>
      <c r="AL514" s="61" t="str">
        <f t="shared" si="408"/>
        <v>NA</v>
      </c>
      <c r="AM514" s="60">
        <f>COUNTIFS(配置清单!G:G,G514,配置清单!H:H,"TSE",配置清单!N:N,"在岗")</f>
        <v>0</v>
      </c>
      <c r="AN514" s="61" t="str">
        <f t="shared" si="409"/>
        <v>NA</v>
      </c>
      <c r="AO514" s="60">
        <f>COUNTIFS(配置清单!G:G,G514,配置清单!H:H,"TSE",配置清单!N:N,"在岗",配置清单!P:P,"&lt;&gt;暂不胜任")</f>
        <v>0</v>
      </c>
      <c r="AP514" s="61" t="str">
        <f t="shared" si="410"/>
        <v>NA</v>
      </c>
      <c r="AQ514" s="60">
        <f>COUNTIFS(配置清单!$G:$G,G514,配置清单!H:H,"QA",配置清单!N:N,"在岗")</f>
        <v>1</v>
      </c>
      <c r="AR514" s="61">
        <f t="shared" si="411"/>
        <v>1</v>
      </c>
      <c r="AS514" s="60">
        <f>COUNTIFS(配置清单!$G:$G,G514,配置清单!$H:$H,"QA",配置清单!$N:$N,"在岗",配置清单!$P:$P,"&lt;&gt;暂不胜任")</f>
        <v>1</v>
      </c>
      <c r="AT514" s="61">
        <f t="shared" si="412"/>
        <v>1</v>
      </c>
      <c r="AU514" s="60">
        <f>COUNTIFS(配置清单!G:G,规划及评估!G514,配置清单!H:H,"BA",配置清单!N:N,"在岗")</f>
        <v>0</v>
      </c>
      <c r="AV514" s="61" t="str">
        <f t="shared" si="413"/>
        <v>NA</v>
      </c>
      <c r="AW514" s="60">
        <f>COUNTIFS(配置清单!G:G,G514,配置清单!H:H,"BA",配置清单!N:N,"在岗",配置清单!P:P,"&lt;&gt;暂不胜任")</f>
        <v>0</v>
      </c>
      <c r="AX514" s="61" t="str">
        <f t="shared" si="414"/>
        <v>NA</v>
      </c>
      <c r="AY514" s="60">
        <f>COUNTIFS(配置清单!G:G,规划及评估!G514,配置清单!H:H,"IA",配置清单!N:N,"在岗")</f>
        <v>0</v>
      </c>
      <c r="AZ514" s="61" t="str">
        <f t="shared" si="415"/>
        <v>NA</v>
      </c>
      <c r="BA514" s="60">
        <f>COUNTIFS(配置清单!G:G,G514,配置清单!H:H,"IA",配置清单!N:N,"在岗",配置清单!P:P,"&lt;&gt;暂不胜任")</f>
        <v>0</v>
      </c>
      <c r="BB514" s="61" t="str">
        <f t="shared" si="416"/>
        <v>NA</v>
      </c>
      <c r="BC514" s="60">
        <f>COUNTIFS(配置清单!G:G,规划及评估!G514,配置清单!H:H,"产品经理",配置清单!N:N,"在岗")</f>
        <v>0</v>
      </c>
      <c r="BD514" s="61" t="str">
        <f t="shared" si="417"/>
        <v>NA</v>
      </c>
      <c r="BE514" s="60">
        <f>COUNTIFS(配置清单!G:G,G514,配置清单!H:H,"产品经理",配置清单!N:N,"在岗",配置清单!P:P,"&lt;&gt;暂不胜任")</f>
        <v>0</v>
      </c>
      <c r="BF514" s="61" t="str">
        <f t="shared" si="418"/>
        <v>NA</v>
      </c>
      <c r="BG514" s="63">
        <f t="shared" si="419"/>
        <v>4</v>
      </c>
      <c r="BH514" s="64">
        <f t="shared" si="420"/>
        <v>4</v>
      </c>
      <c r="BI514" s="64">
        <f t="shared" si="421"/>
        <v>4</v>
      </c>
      <c r="BJ514" s="64">
        <f t="shared" si="422"/>
        <v>4</v>
      </c>
      <c r="BK514" s="65">
        <f t="shared" si="423"/>
        <v>1</v>
      </c>
      <c r="BL514" s="66">
        <f t="shared" si="424"/>
        <v>1</v>
      </c>
      <c r="BM514" s="92">
        <f t="shared" si="425"/>
        <v>1</v>
      </c>
      <c r="BN514" s="92">
        <f t="shared" si="426"/>
        <v>1</v>
      </c>
      <c r="BO514" s="92">
        <f t="shared" si="427"/>
        <v>1</v>
      </c>
      <c r="BP514" s="92">
        <f t="shared" si="428"/>
        <v>1</v>
      </c>
      <c r="BQ514" s="92">
        <f t="shared" si="429"/>
        <v>1</v>
      </c>
      <c r="BR514" s="92">
        <f t="shared" si="430"/>
        <v>1</v>
      </c>
      <c r="BS514" s="92">
        <f t="shared" si="431"/>
        <v>0</v>
      </c>
      <c r="BT514" s="92">
        <f t="shared" si="432"/>
        <v>0</v>
      </c>
      <c r="BU514" s="92">
        <f t="shared" si="433"/>
        <v>0</v>
      </c>
      <c r="BV514" s="92">
        <f t="shared" si="434"/>
        <v>0</v>
      </c>
      <c r="BW514" s="92">
        <f t="shared" si="435"/>
        <v>1</v>
      </c>
      <c r="BX514" s="92">
        <f t="shared" si="436"/>
        <v>1</v>
      </c>
      <c r="BY514" s="92">
        <f t="shared" si="437"/>
        <v>0</v>
      </c>
      <c r="BZ514" s="92">
        <f t="shared" si="438"/>
        <v>0</v>
      </c>
      <c r="CA514" s="92">
        <f t="shared" si="439"/>
        <v>0</v>
      </c>
      <c r="CB514" s="92">
        <f t="shared" si="440"/>
        <v>0</v>
      </c>
      <c r="CC514" s="92">
        <f t="shared" si="441"/>
        <v>0</v>
      </c>
      <c r="CD514" s="92">
        <f t="shared" si="442"/>
        <v>0</v>
      </c>
    </row>
    <row r="515" spans="1:82" ht="48" hidden="1">
      <c r="A515" s="144">
        <v>27</v>
      </c>
      <c r="B515" s="140" t="s">
        <v>5980</v>
      </c>
      <c r="C515" s="140" t="s">
        <v>5982</v>
      </c>
      <c r="D515" s="140" t="s">
        <v>204</v>
      </c>
      <c r="E515" s="140" t="s">
        <v>6185</v>
      </c>
      <c r="F515" s="145" t="s">
        <v>6236</v>
      </c>
      <c r="G515" s="140" t="s">
        <v>6235</v>
      </c>
      <c r="H515" s="140" t="s">
        <v>5979</v>
      </c>
      <c r="I515" s="141" t="s">
        <v>5979</v>
      </c>
      <c r="J515" s="140" t="s">
        <v>4005</v>
      </c>
      <c r="K515" s="140" t="s">
        <v>4005</v>
      </c>
      <c r="L515" s="146" t="s">
        <v>6799</v>
      </c>
      <c r="M515" s="140" t="s">
        <v>6172</v>
      </c>
      <c r="N515" s="145">
        <v>1</v>
      </c>
      <c r="O515" s="147">
        <v>0</v>
      </c>
      <c r="P515" s="147">
        <v>1</v>
      </c>
      <c r="Q515" s="146">
        <v>0</v>
      </c>
      <c r="R515" s="147">
        <v>0</v>
      </c>
      <c r="S515" s="131">
        <v>1</v>
      </c>
      <c r="T515" s="148">
        <v>0</v>
      </c>
      <c r="U515" s="149">
        <v>0</v>
      </c>
      <c r="V515" s="149">
        <v>0</v>
      </c>
      <c r="W515" s="60">
        <f>COUNTIFS(配置清单!G:G,G515,配置清单!$H:$H,"PM",配置清单!$N:$N,"在岗")</f>
        <v>1</v>
      </c>
      <c r="X515" s="61">
        <f t="shared" si="401"/>
        <v>1</v>
      </c>
      <c r="Y515" s="60">
        <f>COUNTIFS(配置清单!$G:$G,G515,配置清单!$H:$H,"PM",配置清单!$N:$N,"在岗",配置清单!$P:$P,"&lt;&gt;暂不胜任")</f>
        <v>1</v>
      </c>
      <c r="Z515" s="61">
        <f t="shared" si="402"/>
        <v>1</v>
      </c>
      <c r="AA515" s="62">
        <f>COUNTIFS(配置清单!$G:$G,G515,配置清单!$H:$H,"SE",配置清单!$N:$N,"在岗")+COUNTIFS(配置清单!$G:$G,G515,配置清单!$H:$H,"SA",配置清单!$N:$N,"在岗")</f>
        <v>0</v>
      </c>
      <c r="AB515" s="61" t="str">
        <f t="shared" si="403"/>
        <v>NA</v>
      </c>
      <c r="AC515" s="60">
        <f>COUNTIFS(配置清单!$G:$G,G515,配置清单!$H:$H,"SE",配置清单!$N:$N,"在岗",配置清单!$P:$P,"&lt;&gt;暂不胜任")+COUNTIFS(配置清单!$G:$G,G515,配置清单!$H:$H,"SA",配置清单!$N:$N,"在岗",配置清单!$P:$P,"&lt;&gt;暂不胜任")</f>
        <v>0</v>
      </c>
      <c r="AD515" s="61" t="str">
        <f t="shared" si="404"/>
        <v>NA</v>
      </c>
      <c r="AE515" s="60">
        <f>COUNTIFS(配置清单!$G:$G,G515,配置清单!H:H,"MDE",配置清单!N:N,"在岗")</f>
        <v>0</v>
      </c>
      <c r="AF515" s="61">
        <f t="shared" si="405"/>
        <v>0</v>
      </c>
      <c r="AG515" s="60">
        <f>COUNTIFS(配置清单!$G:$G,G515,配置清单!$H:$H,"MDE",配置清单!$N:$N,"在岗",配置清单!$P:$P,"&lt;&gt;暂不胜任")</f>
        <v>0</v>
      </c>
      <c r="AH515" s="61">
        <f t="shared" si="406"/>
        <v>0</v>
      </c>
      <c r="AI515" s="62">
        <f>COUNTIFS(配置清单!G:G,G515,配置清单!H:H,"TPM",配置清单!N:N,"在岗")+COUNTIFS(配置清单!G:G,G515,配置清单!H:H,"TC",配置清单!N:N,"在岗")</f>
        <v>0</v>
      </c>
      <c r="AJ515" s="61" t="str">
        <f t="shared" si="407"/>
        <v>NA</v>
      </c>
      <c r="AK515" s="60">
        <f>COUNTIFS(配置清单!G:G,G515,配置清单!H:H,"TPM",配置清单!N:N,"在岗",配置清单!P:P,"&lt;&gt;暂不胜任")+COUNTIFS(配置清单!G:G,G515,配置清单!H:H,"TC",配置清单!N:N,"在岗",配置清单!P:P,"&lt;&gt;暂不胜任")</f>
        <v>0</v>
      </c>
      <c r="AL515" s="61" t="str">
        <f t="shared" si="408"/>
        <v>NA</v>
      </c>
      <c r="AM515" s="60">
        <f>COUNTIFS(配置清单!G:G,G515,配置清单!H:H,"TSE",配置清单!N:N,"在岗")</f>
        <v>0</v>
      </c>
      <c r="AN515" s="61" t="str">
        <f t="shared" si="409"/>
        <v>NA</v>
      </c>
      <c r="AO515" s="60">
        <f>COUNTIFS(配置清单!G:G,G515,配置清单!H:H,"TSE",配置清单!N:N,"在岗",配置清单!P:P,"&lt;&gt;暂不胜任")</f>
        <v>0</v>
      </c>
      <c r="AP515" s="61" t="str">
        <f t="shared" si="410"/>
        <v>NA</v>
      </c>
      <c r="AQ515" s="60">
        <f>COUNTIFS(配置清单!$G:$G,G515,配置清单!H:H,"QA",配置清单!N:N,"在岗")</f>
        <v>1</v>
      </c>
      <c r="AR515" s="61">
        <f t="shared" si="411"/>
        <v>1</v>
      </c>
      <c r="AS515" s="60">
        <f>COUNTIFS(配置清单!$G:$G,G515,配置清单!$H:$H,"QA",配置清单!$N:$N,"在岗",配置清单!$P:$P,"&lt;&gt;暂不胜任")</f>
        <v>1</v>
      </c>
      <c r="AT515" s="61">
        <f t="shared" si="412"/>
        <v>1</v>
      </c>
      <c r="AU515" s="60">
        <f>COUNTIFS(配置清单!G:G,规划及评估!G515,配置清单!H:H,"BA",配置清单!N:N,"在岗")</f>
        <v>0</v>
      </c>
      <c r="AV515" s="61" t="str">
        <f t="shared" si="413"/>
        <v>NA</v>
      </c>
      <c r="AW515" s="60">
        <f>COUNTIFS(配置清单!G:G,G515,配置清单!H:H,"BA",配置清单!N:N,"在岗",配置清单!P:P,"&lt;&gt;暂不胜任")</f>
        <v>0</v>
      </c>
      <c r="AX515" s="61" t="str">
        <f t="shared" si="414"/>
        <v>NA</v>
      </c>
      <c r="AY515" s="60">
        <f>COUNTIFS(配置清单!G:G,规划及评估!G515,配置清单!H:H,"IA",配置清单!N:N,"在岗")</f>
        <v>0</v>
      </c>
      <c r="AZ515" s="61" t="str">
        <f t="shared" si="415"/>
        <v>NA</v>
      </c>
      <c r="BA515" s="60">
        <f>COUNTIFS(配置清单!G:G,G515,配置清单!H:H,"IA",配置清单!N:N,"在岗",配置清单!P:P,"&lt;&gt;暂不胜任")</f>
        <v>0</v>
      </c>
      <c r="BB515" s="61" t="str">
        <f t="shared" si="416"/>
        <v>NA</v>
      </c>
      <c r="BC515" s="60">
        <f>COUNTIFS(配置清单!G:G,规划及评估!G515,配置清单!H:H,"产品经理",配置清单!N:N,"在岗")</f>
        <v>0</v>
      </c>
      <c r="BD515" s="61" t="str">
        <f t="shared" si="417"/>
        <v>NA</v>
      </c>
      <c r="BE515" s="60">
        <f>COUNTIFS(配置清单!G:G,G515,配置清单!H:H,"产品经理",配置清单!N:N,"在岗",配置清单!P:P,"&lt;&gt;暂不胜任")</f>
        <v>0</v>
      </c>
      <c r="BF515" s="61" t="str">
        <f t="shared" si="418"/>
        <v>NA</v>
      </c>
      <c r="BG515" s="63">
        <f t="shared" si="419"/>
        <v>3</v>
      </c>
      <c r="BH515" s="64">
        <f t="shared" si="420"/>
        <v>2</v>
      </c>
      <c r="BI515" s="64">
        <f t="shared" si="421"/>
        <v>2</v>
      </c>
      <c r="BJ515" s="64">
        <f t="shared" si="422"/>
        <v>2</v>
      </c>
      <c r="BK515" s="65">
        <f t="shared" si="423"/>
        <v>0.66666666666666663</v>
      </c>
      <c r="BL515" s="66">
        <f t="shared" si="424"/>
        <v>1</v>
      </c>
      <c r="BM515" s="92">
        <f t="shared" si="425"/>
        <v>1</v>
      </c>
      <c r="BN515" s="92">
        <f t="shared" si="426"/>
        <v>1</v>
      </c>
      <c r="BO515" s="92">
        <f t="shared" si="427"/>
        <v>0</v>
      </c>
      <c r="BP515" s="92">
        <f t="shared" si="428"/>
        <v>0</v>
      </c>
      <c r="BQ515" s="92">
        <f t="shared" si="429"/>
        <v>0</v>
      </c>
      <c r="BR515" s="92">
        <f t="shared" si="430"/>
        <v>0</v>
      </c>
      <c r="BS515" s="92">
        <f t="shared" si="431"/>
        <v>0</v>
      </c>
      <c r="BT515" s="92">
        <f t="shared" si="432"/>
        <v>0</v>
      </c>
      <c r="BU515" s="92">
        <f t="shared" si="433"/>
        <v>0</v>
      </c>
      <c r="BV515" s="92">
        <f t="shared" si="434"/>
        <v>0</v>
      </c>
      <c r="BW515" s="92">
        <f t="shared" si="435"/>
        <v>1</v>
      </c>
      <c r="BX515" s="92">
        <f t="shared" si="436"/>
        <v>1</v>
      </c>
      <c r="BY515" s="92">
        <f t="shared" si="437"/>
        <v>0</v>
      </c>
      <c r="BZ515" s="92">
        <f t="shared" si="438"/>
        <v>0</v>
      </c>
      <c r="CA515" s="92">
        <f t="shared" si="439"/>
        <v>0</v>
      </c>
      <c r="CB515" s="92">
        <f t="shared" si="440"/>
        <v>0</v>
      </c>
      <c r="CC515" s="92">
        <f t="shared" si="441"/>
        <v>0</v>
      </c>
      <c r="CD515" s="92">
        <f t="shared" si="442"/>
        <v>0</v>
      </c>
    </row>
    <row r="516" spans="1:82" ht="48" hidden="1">
      <c r="A516" s="144">
        <v>28</v>
      </c>
      <c r="B516" s="140" t="s">
        <v>5980</v>
      </c>
      <c r="C516" s="140" t="s">
        <v>5982</v>
      </c>
      <c r="D516" s="140" t="s">
        <v>204</v>
      </c>
      <c r="E516" s="140" t="s">
        <v>6185</v>
      </c>
      <c r="F516" s="145" t="s">
        <v>6237</v>
      </c>
      <c r="G516" s="140" t="s">
        <v>6238</v>
      </c>
      <c r="H516" s="140" t="s">
        <v>2392</v>
      </c>
      <c r="I516" s="141" t="s">
        <v>2392</v>
      </c>
      <c r="J516" s="140" t="s">
        <v>4005</v>
      </c>
      <c r="K516" s="140" t="s">
        <v>4005</v>
      </c>
      <c r="L516" s="146" t="s">
        <v>6799</v>
      </c>
      <c r="M516" s="140" t="s">
        <v>6172</v>
      </c>
      <c r="N516" s="145">
        <v>1</v>
      </c>
      <c r="O516" s="147">
        <v>0</v>
      </c>
      <c r="P516" s="147">
        <v>1</v>
      </c>
      <c r="Q516" s="146">
        <v>0</v>
      </c>
      <c r="R516" s="147">
        <v>0</v>
      </c>
      <c r="S516" s="131">
        <v>1</v>
      </c>
      <c r="T516" s="148">
        <v>0</v>
      </c>
      <c r="U516" s="149">
        <v>0</v>
      </c>
      <c r="V516" s="149">
        <v>0</v>
      </c>
      <c r="W516" s="60">
        <f>COUNTIFS(配置清单!G:G,G516,配置清单!$H:$H,"PM",配置清单!$N:$N,"在岗")</f>
        <v>1</v>
      </c>
      <c r="X516" s="61">
        <f t="shared" si="401"/>
        <v>1</v>
      </c>
      <c r="Y516" s="60">
        <f>COUNTIFS(配置清单!$G:$G,G516,配置清单!$H:$H,"PM",配置清单!$N:$N,"在岗",配置清单!$P:$P,"&lt;&gt;暂不胜任")</f>
        <v>1</v>
      </c>
      <c r="Z516" s="61">
        <f t="shared" si="402"/>
        <v>1</v>
      </c>
      <c r="AA516" s="62">
        <f>COUNTIFS(配置清单!$G:$G,G516,配置清单!$H:$H,"SE",配置清单!$N:$N,"在岗")+COUNTIFS(配置清单!$G:$G,G516,配置清单!$H:$H,"SA",配置清单!$N:$N,"在岗")</f>
        <v>0</v>
      </c>
      <c r="AB516" s="61" t="str">
        <f t="shared" si="403"/>
        <v>NA</v>
      </c>
      <c r="AC516" s="60">
        <f>COUNTIFS(配置清单!$G:$G,G516,配置清单!$H:$H,"SE",配置清单!$N:$N,"在岗",配置清单!$P:$P,"&lt;&gt;暂不胜任")+COUNTIFS(配置清单!$G:$G,G516,配置清单!$H:$H,"SA",配置清单!$N:$N,"在岗",配置清单!$P:$P,"&lt;&gt;暂不胜任")</f>
        <v>0</v>
      </c>
      <c r="AD516" s="61" t="str">
        <f t="shared" si="404"/>
        <v>NA</v>
      </c>
      <c r="AE516" s="60">
        <f>COUNTIFS(配置清单!$G:$G,G516,配置清单!H:H,"MDE",配置清单!N:N,"在岗")</f>
        <v>0</v>
      </c>
      <c r="AF516" s="61">
        <f t="shared" si="405"/>
        <v>0</v>
      </c>
      <c r="AG516" s="60">
        <f>COUNTIFS(配置清单!$G:$G,G516,配置清单!$H:$H,"MDE",配置清单!$N:$N,"在岗",配置清单!$P:$P,"&lt;&gt;暂不胜任")</f>
        <v>0</v>
      </c>
      <c r="AH516" s="61">
        <f t="shared" si="406"/>
        <v>0</v>
      </c>
      <c r="AI516" s="62">
        <f>COUNTIFS(配置清单!G:G,G516,配置清单!H:H,"TPM",配置清单!N:N,"在岗")+COUNTIFS(配置清单!G:G,G516,配置清单!H:H,"TC",配置清单!N:N,"在岗")</f>
        <v>0</v>
      </c>
      <c r="AJ516" s="61" t="str">
        <f t="shared" si="407"/>
        <v>NA</v>
      </c>
      <c r="AK516" s="60">
        <f>COUNTIFS(配置清单!G:G,G516,配置清单!H:H,"TPM",配置清单!N:N,"在岗",配置清单!P:P,"&lt;&gt;暂不胜任")+COUNTIFS(配置清单!G:G,G516,配置清单!H:H,"TC",配置清单!N:N,"在岗",配置清单!P:P,"&lt;&gt;暂不胜任")</f>
        <v>0</v>
      </c>
      <c r="AL516" s="61" t="str">
        <f t="shared" si="408"/>
        <v>NA</v>
      </c>
      <c r="AM516" s="60">
        <f>COUNTIFS(配置清单!G:G,G516,配置清单!H:H,"TSE",配置清单!N:N,"在岗")</f>
        <v>0</v>
      </c>
      <c r="AN516" s="61" t="str">
        <f t="shared" si="409"/>
        <v>NA</v>
      </c>
      <c r="AO516" s="60">
        <f>COUNTIFS(配置清单!G:G,G516,配置清单!H:H,"TSE",配置清单!N:N,"在岗",配置清单!P:P,"&lt;&gt;暂不胜任")</f>
        <v>0</v>
      </c>
      <c r="AP516" s="61" t="str">
        <f t="shared" si="410"/>
        <v>NA</v>
      </c>
      <c r="AQ516" s="60">
        <f>COUNTIFS(配置清单!$G:$G,G516,配置清单!H:H,"QA",配置清单!N:N,"在岗")</f>
        <v>1</v>
      </c>
      <c r="AR516" s="61">
        <f t="shared" si="411"/>
        <v>1</v>
      </c>
      <c r="AS516" s="60">
        <f>COUNTIFS(配置清单!$G:$G,G516,配置清单!$H:$H,"QA",配置清单!$N:$N,"在岗",配置清单!$P:$P,"&lt;&gt;暂不胜任")</f>
        <v>1</v>
      </c>
      <c r="AT516" s="61">
        <f t="shared" si="412"/>
        <v>1</v>
      </c>
      <c r="AU516" s="60">
        <f>COUNTIFS(配置清单!G:G,规划及评估!G516,配置清单!H:H,"BA",配置清单!N:N,"在岗")</f>
        <v>0</v>
      </c>
      <c r="AV516" s="61" t="str">
        <f t="shared" si="413"/>
        <v>NA</v>
      </c>
      <c r="AW516" s="60">
        <f>COUNTIFS(配置清单!G:G,G516,配置清单!H:H,"BA",配置清单!N:N,"在岗",配置清单!P:P,"&lt;&gt;暂不胜任")</f>
        <v>0</v>
      </c>
      <c r="AX516" s="61" t="str">
        <f t="shared" si="414"/>
        <v>NA</v>
      </c>
      <c r="AY516" s="60">
        <f>COUNTIFS(配置清单!G:G,规划及评估!G516,配置清单!H:H,"IA",配置清单!N:N,"在岗")</f>
        <v>0</v>
      </c>
      <c r="AZ516" s="61" t="str">
        <f t="shared" si="415"/>
        <v>NA</v>
      </c>
      <c r="BA516" s="60">
        <f>COUNTIFS(配置清单!G:G,G516,配置清单!H:H,"IA",配置清单!N:N,"在岗",配置清单!P:P,"&lt;&gt;暂不胜任")</f>
        <v>0</v>
      </c>
      <c r="BB516" s="61" t="str">
        <f t="shared" si="416"/>
        <v>NA</v>
      </c>
      <c r="BC516" s="60">
        <f>COUNTIFS(配置清单!G:G,规划及评估!G516,配置清单!H:H,"产品经理",配置清单!N:N,"在岗")</f>
        <v>0</v>
      </c>
      <c r="BD516" s="61" t="str">
        <f t="shared" si="417"/>
        <v>NA</v>
      </c>
      <c r="BE516" s="60">
        <f>COUNTIFS(配置清单!G:G,G516,配置清单!H:H,"产品经理",配置清单!N:N,"在岗",配置清单!P:P,"&lt;&gt;暂不胜任")</f>
        <v>0</v>
      </c>
      <c r="BF516" s="61" t="str">
        <f t="shared" si="418"/>
        <v>NA</v>
      </c>
      <c r="BG516" s="63">
        <f t="shared" si="419"/>
        <v>3</v>
      </c>
      <c r="BH516" s="64">
        <f t="shared" si="420"/>
        <v>2</v>
      </c>
      <c r="BI516" s="64">
        <f t="shared" si="421"/>
        <v>2</v>
      </c>
      <c r="BJ516" s="64">
        <f t="shared" si="422"/>
        <v>2</v>
      </c>
      <c r="BK516" s="65">
        <f t="shared" si="423"/>
        <v>0.66666666666666663</v>
      </c>
      <c r="BL516" s="66">
        <f t="shared" si="424"/>
        <v>1</v>
      </c>
      <c r="BM516" s="92">
        <f t="shared" si="425"/>
        <v>1</v>
      </c>
      <c r="BN516" s="92">
        <f t="shared" si="426"/>
        <v>1</v>
      </c>
      <c r="BO516" s="92">
        <f t="shared" si="427"/>
        <v>0</v>
      </c>
      <c r="BP516" s="92">
        <f t="shared" si="428"/>
        <v>0</v>
      </c>
      <c r="BQ516" s="92">
        <f t="shared" si="429"/>
        <v>0</v>
      </c>
      <c r="BR516" s="92">
        <f t="shared" si="430"/>
        <v>0</v>
      </c>
      <c r="BS516" s="92">
        <f t="shared" si="431"/>
        <v>0</v>
      </c>
      <c r="BT516" s="92">
        <f t="shared" si="432"/>
        <v>0</v>
      </c>
      <c r="BU516" s="92">
        <f t="shared" si="433"/>
        <v>0</v>
      </c>
      <c r="BV516" s="92">
        <f t="shared" si="434"/>
        <v>0</v>
      </c>
      <c r="BW516" s="92">
        <f t="shared" si="435"/>
        <v>1</v>
      </c>
      <c r="BX516" s="92">
        <f t="shared" si="436"/>
        <v>1</v>
      </c>
      <c r="BY516" s="92">
        <f t="shared" si="437"/>
        <v>0</v>
      </c>
      <c r="BZ516" s="92">
        <f t="shared" si="438"/>
        <v>0</v>
      </c>
      <c r="CA516" s="92">
        <f t="shared" si="439"/>
        <v>0</v>
      </c>
      <c r="CB516" s="92">
        <f t="shared" si="440"/>
        <v>0</v>
      </c>
      <c r="CC516" s="92">
        <f t="shared" si="441"/>
        <v>0</v>
      </c>
      <c r="CD516" s="92">
        <f t="shared" si="442"/>
        <v>0</v>
      </c>
    </row>
    <row r="517" spans="1:82" ht="48" hidden="1">
      <c r="A517" s="144">
        <v>29</v>
      </c>
      <c r="B517" s="140" t="s">
        <v>5980</v>
      </c>
      <c r="C517" s="140" t="s">
        <v>5982</v>
      </c>
      <c r="D517" s="140" t="s">
        <v>204</v>
      </c>
      <c r="E517" s="140" t="s">
        <v>6185</v>
      </c>
      <c r="F517" s="145" t="s">
        <v>6249</v>
      </c>
      <c r="G517" s="140" t="s">
        <v>6250</v>
      </c>
      <c r="H517" s="140" t="s">
        <v>4</v>
      </c>
      <c r="I517" s="140" t="s">
        <v>4</v>
      </c>
      <c r="J517" s="140" t="s">
        <v>34</v>
      </c>
      <c r="K517" s="140" t="s">
        <v>34</v>
      </c>
      <c r="L517" s="146" t="s">
        <v>6799</v>
      </c>
      <c r="M517" s="140" t="s">
        <v>6172</v>
      </c>
      <c r="N517" s="145">
        <v>1</v>
      </c>
      <c r="O517" s="147">
        <v>1</v>
      </c>
      <c r="P517" s="147">
        <v>0</v>
      </c>
      <c r="Q517" s="146">
        <v>0</v>
      </c>
      <c r="R517" s="147">
        <v>1</v>
      </c>
      <c r="S517" s="131">
        <v>1</v>
      </c>
      <c r="T517" s="148">
        <v>0</v>
      </c>
      <c r="U517" s="149">
        <v>0</v>
      </c>
      <c r="V517" s="149">
        <v>0</v>
      </c>
      <c r="W517" s="60">
        <f>COUNTIFS(配置清单!G:G,G517,配置清单!$H:$H,"PM",配置清单!$N:$N,"在岗")</f>
        <v>1</v>
      </c>
      <c r="X517" s="61">
        <f t="shared" si="401"/>
        <v>1</v>
      </c>
      <c r="Y517" s="60">
        <f>COUNTIFS(配置清单!$G:$G,G517,配置清单!$H:$H,"PM",配置清单!$N:$N,"在岗",配置清单!$P:$P,"&lt;&gt;暂不胜任")</f>
        <v>1</v>
      </c>
      <c r="Z517" s="61">
        <f t="shared" si="402"/>
        <v>1</v>
      </c>
      <c r="AA517" s="62">
        <f>COUNTIFS(配置清单!$G:$G,G517,配置清单!$H:$H,"SE",配置清单!$N:$N,"在岗")+COUNTIFS(配置清单!$G:$G,G517,配置清单!$H:$H,"SA",配置清单!$N:$N,"在岗")</f>
        <v>1</v>
      </c>
      <c r="AB517" s="61">
        <f t="shared" si="403"/>
        <v>1</v>
      </c>
      <c r="AC517" s="60">
        <f>COUNTIFS(配置清单!$G:$G,G517,配置清单!$H:$H,"SE",配置清单!$N:$N,"在岗",配置清单!$P:$P,"&lt;&gt;暂不胜任")+COUNTIFS(配置清单!$G:$G,G517,配置清单!$H:$H,"SA",配置清单!$N:$N,"在岗",配置清单!$P:$P,"&lt;&gt;暂不胜任")</f>
        <v>1</v>
      </c>
      <c r="AD517" s="61">
        <f t="shared" si="404"/>
        <v>1</v>
      </c>
      <c r="AE517" s="60">
        <f>COUNTIFS(配置清单!$G:$G,G517,配置清单!H:H,"MDE",配置清单!N:N,"在岗")</f>
        <v>0</v>
      </c>
      <c r="AF517" s="61" t="str">
        <f t="shared" si="405"/>
        <v>NA</v>
      </c>
      <c r="AG517" s="60">
        <f>COUNTIFS(配置清单!$G:$G,G517,配置清单!$H:$H,"MDE",配置清单!$N:$N,"在岗",配置清单!$P:$P,"&lt;&gt;暂不胜任")</f>
        <v>0</v>
      </c>
      <c r="AH517" s="61" t="str">
        <f t="shared" si="406"/>
        <v>NA</v>
      </c>
      <c r="AI517" s="62">
        <f>COUNTIFS(配置清单!G:G,G517,配置清单!H:H,"TPM",配置清单!N:N,"在岗")+COUNTIFS(配置清单!G:G,G517,配置清单!H:H,"TC",配置清单!N:N,"在岗")</f>
        <v>0</v>
      </c>
      <c r="AJ517" s="61" t="str">
        <f t="shared" si="407"/>
        <v>NA</v>
      </c>
      <c r="AK517" s="60">
        <f>COUNTIFS(配置清单!G:G,G517,配置清单!H:H,"TPM",配置清单!N:N,"在岗",配置清单!P:P,"&lt;&gt;暂不胜任")+COUNTIFS(配置清单!G:G,G517,配置清单!H:H,"TC",配置清单!N:N,"在岗",配置清单!P:P,"&lt;&gt;暂不胜任")</f>
        <v>0</v>
      </c>
      <c r="AL517" s="61" t="str">
        <f t="shared" si="408"/>
        <v>NA</v>
      </c>
      <c r="AM517" s="60">
        <f>COUNTIFS(配置清单!G:G,G517,配置清单!H:H,"TSE",配置清单!N:N,"在岗")</f>
        <v>1</v>
      </c>
      <c r="AN517" s="61">
        <f t="shared" si="409"/>
        <v>1</v>
      </c>
      <c r="AO517" s="60">
        <f>COUNTIFS(配置清单!G:G,G517,配置清单!H:H,"TSE",配置清单!N:N,"在岗",配置清单!P:P,"&lt;&gt;暂不胜任")</f>
        <v>1</v>
      </c>
      <c r="AP517" s="61">
        <f t="shared" si="410"/>
        <v>1</v>
      </c>
      <c r="AQ517" s="60">
        <f>COUNTIFS(配置清单!$G:$G,G517,配置清单!H:H,"QA",配置清单!N:N,"在岗")</f>
        <v>1</v>
      </c>
      <c r="AR517" s="61">
        <f t="shared" si="411"/>
        <v>1</v>
      </c>
      <c r="AS517" s="60">
        <f>COUNTIFS(配置清单!$G:$G,G517,配置清单!$H:$H,"QA",配置清单!$N:$N,"在岗",配置清单!$P:$P,"&lt;&gt;暂不胜任")</f>
        <v>1</v>
      </c>
      <c r="AT517" s="61">
        <f t="shared" si="412"/>
        <v>1</v>
      </c>
      <c r="AU517" s="60">
        <f>COUNTIFS(配置清单!G:G,规划及评估!G517,配置清单!H:H,"BA",配置清单!N:N,"在岗")</f>
        <v>0</v>
      </c>
      <c r="AV517" s="61" t="str">
        <f t="shared" si="413"/>
        <v>NA</v>
      </c>
      <c r="AW517" s="60">
        <f>COUNTIFS(配置清单!G:G,G517,配置清单!H:H,"BA",配置清单!N:N,"在岗",配置清单!P:P,"&lt;&gt;暂不胜任")</f>
        <v>0</v>
      </c>
      <c r="AX517" s="61" t="str">
        <f t="shared" si="414"/>
        <v>NA</v>
      </c>
      <c r="AY517" s="60">
        <f>COUNTIFS(配置清单!G:G,规划及评估!G517,配置清单!H:H,"IA",配置清单!N:N,"在岗")</f>
        <v>0</v>
      </c>
      <c r="AZ517" s="61" t="str">
        <f t="shared" si="415"/>
        <v>NA</v>
      </c>
      <c r="BA517" s="60">
        <f>COUNTIFS(配置清单!G:G,G517,配置清单!H:H,"IA",配置清单!N:N,"在岗",配置清单!P:P,"&lt;&gt;暂不胜任")</f>
        <v>0</v>
      </c>
      <c r="BB517" s="61" t="str">
        <f t="shared" si="416"/>
        <v>NA</v>
      </c>
      <c r="BC517" s="60">
        <f>COUNTIFS(配置清单!G:G,规划及评估!G517,配置清单!H:H,"产品经理",配置清单!N:N,"在岗")</f>
        <v>0</v>
      </c>
      <c r="BD517" s="61" t="str">
        <f t="shared" si="417"/>
        <v>NA</v>
      </c>
      <c r="BE517" s="60">
        <f>COUNTIFS(配置清单!G:G,G517,配置清单!H:H,"产品经理",配置清单!N:N,"在岗",配置清单!P:P,"&lt;&gt;暂不胜任")</f>
        <v>0</v>
      </c>
      <c r="BF517" s="61" t="str">
        <f t="shared" si="418"/>
        <v>NA</v>
      </c>
      <c r="BG517" s="63">
        <f t="shared" si="419"/>
        <v>4</v>
      </c>
      <c r="BH517" s="64">
        <f t="shared" si="420"/>
        <v>4</v>
      </c>
      <c r="BI517" s="64">
        <f t="shared" si="421"/>
        <v>4</v>
      </c>
      <c r="BJ517" s="64">
        <f t="shared" si="422"/>
        <v>4</v>
      </c>
      <c r="BK517" s="65">
        <f t="shared" si="423"/>
        <v>1</v>
      </c>
      <c r="BL517" s="66">
        <f t="shared" si="424"/>
        <v>1</v>
      </c>
      <c r="BM517" s="92">
        <f t="shared" si="425"/>
        <v>1</v>
      </c>
      <c r="BN517" s="92">
        <f t="shared" si="426"/>
        <v>1</v>
      </c>
      <c r="BO517" s="92">
        <f t="shared" si="427"/>
        <v>1</v>
      </c>
      <c r="BP517" s="92">
        <f t="shared" si="428"/>
        <v>1</v>
      </c>
      <c r="BQ517" s="92">
        <f t="shared" si="429"/>
        <v>0</v>
      </c>
      <c r="BR517" s="92">
        <f t="shared" si="430"/>
        <v>0</v>
      </c>
      <c r="BS517" s="92">
        <f t="shared" si="431"/>
        <v>0</v>
      </c>
      <c r="BT517" s="92">
        <f t="shared" si="432"/>
        <v>0</v>
      </c>
      <c r="BU517" s="92">
        <f t="shared" si="433"/>
        <v>1</v>
      </c>
      <c r="BV517" s="92">
        <f t="shared" si="434"/>
        <v>1</v>
      </c>
      <c r="BW517" s="92">
        <f t="shared" si="435"/>
        <v>1</v>
      </c>
      <c r="BX517" s="92">
        <f t="shared" si="436"/>
        <v>1</v>
      </c>
      <c r="BY517" s="92">
        <f t="shared" si="437"/>
        <v>0</v>
      </c>
      <c r="BZ517" s="92">
        <f t="shared" si="438"/>
        <v>0</v>
      </c>
      <c r="CA517" s="92">
        <f t="shared" si="439"/>
        <v>0</v>
      </c>
      <c r="CB517" s="92">
        <f t="shared" si="440"/>
        <v>0</v>
      </c>
      <c r="CC517" s="92">
        <f t="shared" si="441"/>
        <v>0</v>
      </c>
      <c r="CD517" s="92">
        <f t="shared" si="442"/>
        <v>0</v>
      </c>
    </row>
    <row r="518" spans="1:82" ht="48" hidden="1">
      <c r="A518" s="144">
        <v>30</v>
      </c>
      <c r="B518" s="140" t="s">
        <v>5980</v>
      </c>
      <c r="C518" s="140" t="s">
        <v>5982</v>
      </c>
      <c r="D518" s="140" t="s">
        <v>204</v>
      </c>
      <c r="E518" s="140" t="s">
        <v>6185</v>
      </c>
      <c r="F518" s="145" t="s">
        <v>6223</v>
      </c>
      <c r="G518" s="140" t="s">
        <v>6224</v>
      </c>
      <c r="H518" s="140" t="s">
        <v>2392</v>
      </c>
      <c r="I518" s="141" t="s">
        <v>2392</v>
      </c>
      <c r="J518" s="140" t="s">
        <v>4005</v>
      </c>
      <c r="K518" s="140" t="s">
        <v>4005</v>
      </c>
      <c r="L518" s="146" t="s">
        <v>6799</v>
      </c>
      <c r="M518" s="140" t="s">
        <v>6172</v>
      </c>
      <c r="N518" s="145">
        <v>1</v>
      </c>
      <c r="O518" s="147">
        <v>1</v>
      </c>
      <c r="P518" s="147">
        <v>0</v>
      </c>
      <c r="Q518" s="146">
        <v>0</v>
      </c>
      <c r="R518" s="147">
        <v>0</v>
      </c>
      <c r="S518" s="131">
        <v>1</v>
      </c>
      <c r="T518" s="148">
        <v>0</v>
      </c>
      <c r="U518" s="149">
        <v>0</v>
      </c>
      <c r="V518" s="149">
        <v>0</v>
      </c>
      <c r="W518" s="60">
        <f>COUNTIFS(配置清单!G:G,G518,配置清单!$H:$H,"PM",配置清单!$N:$N,"在岗")</f>
        <v>1</v>
      </c>
      <c r="X518" s="61">
        <f t="shared" si="401"/>
        <v>1</v>
      </c>
      <c r="Y518" s="60">
        <f>COUNTIFS(配置清单!$G:$G,G518,配置清单!$H:$H,"PM",配置清单!$N:$N,"在岗",配置清单!$P:$P,"&lt;&gt;暂不胜任")</f>
        <v>1</v>
      </c>
      <c r="Z518" s="61">
        <f t="shared" si="402"/>
        <v>1</v>
      </c>
      <c r="AA518" s="62">
        <f>COUNTIFS(配置清单!$G:$G,G518,配置清单!$H:$H,"SE",配置清单!$N:$N,"在岗")+COUNTIFS(配置清单!$G:$G,G518,配置清单!$H:$H,"SA",配置清单!$N:$N,"在岗")</f>
        <v>0</v>
      </c>
      <c r="AB518" s="61">
        <f t="shared" si="403"/>
        <v>0</v>
      </c>
      <c r="AC518" s="60">
        <f>COUNTIFS(配置清单!$G:$G,G518,配置清单!$H:$H,"SE",配置清单!$N:$N,"在岗",配置清单!$P:$P,"&lt;&gt;暂不胜任")+COUNTIFS(配置清单!$G:$G,G518,配置清单!$H:$H,"SA",配置清单!$N:$N,"在岗",配置清单!$P:$P,"&lt;&gt;暂不胜任")</f>
        <v>0</v>
      </c>
      <c r="AD518" s="61">
        <f t="shared" si="404"/>
        <v>0</v>
      </c>
      <c r="AE518" s="60">
        <f>COUNTIFS(配置清单!$G:$G,G518,配置清单!H:H,"MDE",配置清单!N:N,"在岗")</f>
        <v>1</v>
      </c>
      <c r="AF518" s="61" t="str">
        <f t="shared" si="405"/>
        <v>NA</v>
      </c>
      <c r="AG518" s="60">
        <f>COUNTIFS(配置清单!$G:$G,G518,配置清单!$H:$H,"MDE",配置清单!$N:$N,"在岗",配置清单!$P:$P,"&lt;&gt;暂不胜任")</f>
        <v>1</v>
      </c>
      <c r="AH518" s="61" t="str">
        <f t="shared" si="406"/>
        <v>NA</v>
      </c>
      <c r="AI518" s="62">
        <f>COUNTIFS(配置清单!G:G,G518,配置清单!H:H,"TPM",配置清单!N:N,"在岗")+COUNTIFS(配置清单!G:G,G518,配置清单!H:H,"TC",配置清单!N:N,"在岗")</f>
        <v>0</v>
      </c>
      <c r="AJ518" s="61" t="str">
        <f t="shared" si="407"/>
        <v>NA</v>
      </c>
      <c r="AK518" s="60">
        <f>COUNTIFS(配置清单!G:G,G518,配置清单!H:H,"TPM",配置清单!N:N,"在岗",配置清单!P:P,"&lt;&gt;暂不胜任")+COUNTIFS(配置清单!G:G,G518,配置清单!H:H,"TC",配置清单!N:N,"在岗",配置清单!P:P,"&lt;&gt;暂不胜任")</f>
        <v>0</v>
      </c>
      <c r="AL518" s="61" t="str">
        <f t="shared" si="408"/>
        <v>NA</v>
      </c>
      <c r="AM518" s="60">
        <f>COUNTIFS(配置清单!G:G,G518,配置清单!H:H,"TSE",配置清单!N:N,"在岗")</f>
        <v>0</v>
      </c>
      <c r="AN518" s="61" t="str">
        <f t="shared" si="409"/>
        <v>NA</v>
      </c>
      <c r="AO518" s="60">
        <f>COUNTIFS(配置清单!G:G,G518,配置清单!H:H,"TSE",配置清单!N:N,"在岗",配置清单!P:P,"&lt;&gt;暂不胜任")</f>
        <v>0</v>
      </c>
      <c r="AP518" s="61" t="str">
        <f t="shared" si="410"/>
        <v>NA</v>
      </c>
      <c r="AQ518" s="60">
        <f>COUNTIFS(配置清单!$G:$G,G518,配置清单!H:H,"QA",配置清单!N:N,"在岗")</f>
        <v>1</v>
      </c>
      <c r="AR518" s="61">
        <f t="shared" si="411"/>
        <v>1</v>
      </c>
      <c r="AS518" s="60">
        <f>COUNTIFS(配置清单!$G:$G,G518,配置清单!$H:$H,"QA",配置清单!$N:$N,"在岗",配置清单!$P:$P,"&lt;&gt;暂不胜任")</f>
        <v>1</v>
      </c>
      <c r="AT518" s="61">
        <f t="shared" si="412"/>
        <v>1</v>
      </c>
      <c r="AU518" s="60">
        <f>COUNTIFS(配置清单!G:G,规划及评估!G518,配置清单!H:H,"BA",配置清单!N:N,"在岗")</f>
        <v>0</v>
      </c>
      <c r="AV518" s="61" t="str">
        <f t="shared" si="413"/>
        <v>NA</v>
      </c>
      <c r="AW518" s="60">
        <f>COUNTIFS(配置清单!G:G,G518,配置清单!H:H,"BA",配置清单!N:N,"在岗",配置清单!P:P,"&lt;&gt;暂不胜任")</f>
        <v>0</v>
      </c>
      <c r="AX518" s="61" t="str">
        <f t="shared" si="414"/>
        <v>NA</v>
      </c>
      <c r="AY518" s="60">
        <f>COUNTIFS(配置清单!G:G,规划及评估!G518,配置清单!H:H,"IA",配置清单!N:N,"在岗")</f>
        <v>0</v>
      </c>
      <c r="AZ518" s="61" t="str">
        <f t="shared" si="415"/>
        <v>NA</v>
      </c>
      <c r="BA518" s="60">
        <f>COUNTIFS(配置清单!G:G,G518,配置清单!H:H,"IA",配置清单!N:N,"在岗",配置清单!P:P,"&lt;&gt;暂不胜任")</f>
        <v>0</v>
      </c>
      <c r="BB518" s="61" t="str">
        <f t="shared" si="416"/>
        <v>NA</v>
      </c>
      <c r="BC518" s="60">
        <f>COUNTIFS(配置清单!G:G,规划及评估!G518,配置清单!H:H,"产品经理",配置清单!N:N,"在岗")</f>
        <v>0</v>
      </c>
      <c r="BD518" s="61" t="str">
        <f t="shared" si="417"/>
        <v>NA</v>
      </c>
      <c r="BE518" s="60">
        <f>COUNTIFS(配置清单!G:G,G518,配置清单!H:H,"产品经理",配置清单!N:N,"在岗",配置清单!P:P,"&lt;&gt;暂不胜任")</f>
        <v>0</v>
      </c>
      <c r="BF518" s="61" t="str">
        <f t="shared" si="418"/>
        <v>NA</v>
      </c>
      <c r="BG518" s="63">
        <f t="shared" si="419"/>
        <v>3</v>
      </c>
      <c r="BH518" s="64">
        <f t="shared" si="420"/>
        <v>2</v>
      </c>
      <c r="BI518" s="64">
        <f t="shared" si="421"/>
        <v>2</v>
      </c>
      <c r="BJ518" s="64">
        <f t="shared" si="422"/>
        <v>2</v>
      </c>
      <c r="BK518" s="65">
        <f t="shared" si="423"/>
        <v>0.66666666666666663</v>
      </c>
      <c r="BL518" s="66">
        <f t="shared" si="424"/>
        <v>1</v>
      </c>
      <c r="BM518" s="92">
        <f t="shared" si="425"/>
        <v>1</v>
      </c>
      <c r="BN518" s="92">
        <f t="shared" si="426"/>
        <v>1</v>
      </c>
      <c r="BO518" s="92">
        <f t="shared" si="427"/>
        <v>0</v>
      </c>
      <c r="BP518" s="92">
        <f t="shared" si="428"/>
        <v>0</v>
      </c>
      <c r="BQ518" s="92">
        <f t="shared" si="429"/>
        <v>0</v>
      </c>
      <c r="BR518" s="92">
        <f t="shared" si="430"/>
        <v>0</v>
      </c>
      <c r="BS518" s="92">
        <f t="shared" si="431"/>
        <v>0</v>
      </c>
      <c r="BT518" s="92">
        <f t="shared" si="432"/>
        <v>0</v>
      </c>
      <c r="BU518" s="92">
        <f t="shared" si="433"/>
        <v>0</v>
      </c>
      <c r="BV518" s="92">
        <f t="shared" si="434"/>
        <v>0</v>
      </c>
      <c r="BW518" s="92">
        <f t="shared" si="435"/>
        <v>1</v>
      </c>
      <c r="BX518" s="92">
        <f t="shared" si="436"/>
        <v>1</v>
      </c>
      <c r="BY518" s="92">
        <f t="shared" si="437"/>
        <v>0</v>
      </c>
      <c r="BZ518" s="92">
        <f t="shared" si="438"/>
        <v>0</v>
      </c>
      <c r="CA518" s="92">
        <f t="shared" si="439"/>
        <v>0</v>
      </c>
      <c r="CB518" s="92">
        <f t="shared" si="440"/>
        <v>0</v>
      </c>
      <c r="CC518" s="92">
        <f t="shared" si="441"/>
        <v>0</v>
      </c>
      <c r="CD518" s="92">
        <f t="shared" si="442"/>
        <v>0</v>
      </c>
    </row>
    <row r="519" spans="1:82" ht="36" hidden="1">
      <c r="A519" s="144">
        <v>31</v>
      </c>
      <c r="B519" s="140" t="s">
        <v>5980</v>
      </c>
      <c r="C519" s="140" t="s">
        <v>5982</v>
      </c>
      <c r="D519" s="140" t="s">
        <v>204</v>
      </c>
      <c r="E519" s="140" t="s">
        <v>6185</v>
      </c>
      <c r="F519" s="145" t="s">
        <v>6239</v>
      </c>
      <c r="G519" s="140" t="s">
        <v>6240</v>
      </c>
      <c r="H519" s="139" t="s">
        <v>7</v>
      </c>
      <c r="I519" s="141" t="s">
        <v>7</v>
      </c>
      <c r="J519" s="140" t="s">
        <v>4005</v>
      </c>
      <c r="K519" s="140" t="s">
        <v>4005</v>
      </c>
      <c r="L519" s="146" t="s">
        <v>6797</v>
      </c>
      <c r="M519" s="140" t="s">
        <v>6241</v>
      </c>
      <c r="N519" s="145">
        <v>1</v>
      </c>
      <c r="O519" s="147">
        <v>0</v>
      </c>
      <c r="P519" s="147">
        <v>0</v>
      </c>
      <c r="Q519" s="146">
        <v>0</v>
      </c>
      <c r="R519" s="147">
        <v>2</v>
      </c>
      <c r="S519" s="131">
        <v>1</v>
      </c>
      <c r="T519" s="148">
        <v>0</v>
      </c>
      <c r="U519" s="149">
        <v>0</v>
      </c>
      <c r="V519" s="149">
        <v>0</v>
      </c>
      <c r="W519" s="60">
        <f>COUNTIFS(配置清单!G:G,G519,配置清单!$H:$H,"PM",配置清单!$N:$N,"在岗")</f>
        <v>1</v>
      </c>
      <c r="X519" s="61">
        <f t="shared" si="401"/>
        <v>1</v>
      </c>
      <c r="Y519" s="60">
        <f>COUNTIFS(配置清单!$G:$G,G519,配置清单!$H:$H,"PM",配置清单!$N:$N,"在岗",配置清单!$P:$P,"&lt;&gt;暂不胜任")</f>
        <v>1</v>
      </c>
      <c r="Z519" s="61">
        <f t="shared" si="402"/>
        <v>1</v>
      </c>
      <c r="AA519" s="62">
        <f>COUNTIFS(配置清单!$G:$G,G519,配置清单!$H:$H,"SE",配置清单!$N:$N,"在岗")+COUNTIFS(配置清单!$G:$G,G519,配置清单!$H:$H,"SA",配置清单!$N:$N,"在岗")</f>
        <v>0</v>
      </c>
      <c r="AB519" s="61" t="str">
        <f t="shared" si="403"/>
        <v>NA</v>
      </c>
      <c r="AC519" s="60">
        <f>COUNTIFS(配置清单!$G:$G,G519,配置清单!$H:$H,"SE",配置清单!$N:$N,"在岗",配置清单!$P:$P,"&lt;&gt;暂不胜任")+COUNTIFS(配置清单!$G:$G,G519,配置清单!$H:$H,"SA",配置清单!$N:$N,"在岗",配置清单!$P:$P,"&lt;&gt;暂不胜任")</f>
        <v>0</v>
      </c>
      <c r="AD519" s="61" t="str">
        <f t="shared" si="404"/>
        <v>NA</v>
      </c>
      <c r="AE519" s="60">
        <f>COUNTIFS(配置清单!$G:$G,G519,配置清单!H:H,"MDE",配置清单!N:N,"在岗")</f>
        <v>0</v>
      </c>
      <c r="AF519" s="61" t="str">
        <f t="shared" si="405"/>
        <v>NA</v>
      </c>
      <c r="AG519" s="60">
        <f>COUNTIFS(配置清单!$G:$G,G519,配置清单!$H:$H,"MDE",配置清单!$N:$N,"在岗",配置清单!$P:$P,"&lt;&gt;暂不胜任")</f>
        <v>0</v>
      </c>
      <c r="AH519" s="61" t="str">
        <f t="shared" si="406"/>
        <v>NA</v>
      </c>
      <c r="AI519" s="62">
        <f>COUNTIFS(配置清单!G:G,G519,配置清单!H:H,"TPM",配置清单!N:N,"在岗")+COUNTIFS(配置清单!G:G,G519,配置清单!H:H,"TC",配置清单!N:N,"在岗")</f>
        <v>0</v>
      </c>
      <c r="AJ519" s="61" t="str">
        <f t="shared" si="407"/>
        <v>NA</v>
      </c>
      <c r="AK519" s="60">
        <f>COUNTIFS(配置清单!G:G,G519,配置清单!H:H,"TPM",配置清单!N:N,"在岗",配置清单!P:P,"&lt;&gt;暂不胜任")+COUNTIFS(配置清单!G:G,G519,配置清单!H:H,"TC",配置清单!N:N,"在岗",配置清单!P:P,"&lt;&gt;暂不胜任")</f>
        <v>0</v>
      </c>
      <c r="AL519" s="61" t="str">
        <f t="shared" si="408"/>
        <v>NA</v>
      </c>
      <c r="AM519" s="60">
        <f>COUNTIFS(配置清单!G:G,G519,配置清单!H:H,"TSE",配置清单!N:N,"在岗")</f>
        <v>2</v>
      </c>
      <c r="AN519" s="61">
        <f t="shared" si="409"/>
        <v>1</v>
      </c>
      <c r="AO519" s="60">
        <f>COUNTIFS(配置清单!G:G,G519,配置清单!H:H,"TSE",配置清单!N:N,"在岗",配置清单!P:P,"&lt;&gt;暂不胜任")</f>
        <v>2</v>
      </c>
      <c r="AP519" s="61">
        <f t="shared" si="410"/>
        <v>1</v>
      </c>
      <c r="AQ519" s="60">
        <f>COUNTIFS(配置清单!$G:$G,G519,配置清单!H:H,"QA",配置清单!N:N,"在岗")</f>
        <v>1</v>
      </c>
      <c r="AR519" s="61">
        <f t="shared" si="411"/>
        <v>1</v>
      </c>
      <c r="AS519" s="60">
        <f>COUNTIFS(配置清单!$G:$G,G519,配置清单!$H:$H,"QA",配置清单!$N:$N,"在岗",配置清单!$P:$P,"&lt;&gt;暂不胜任")</f>
        <v>1</v>
      </c>
      <c r="AT519" s="61">
        <f t="shared" si="412"/>
        <v>1</v>
      </c>
      <c r="AU519" s="60">
        <f>COUNTIFS(配置清单!G:G,规划及评估!G519,配置清单!H:H,"BA",配置清单!N:N,"在岗")</f>
        <v>0</v>
      </c>
      <c r="AV519" s="61" t="str">
        <f t="shared" si="413"/>
        <v>NA</v>
      </c>
      <c r="AW519" s="60">
        <f>COUNTIFS(配置清单!G:G,G519,配置清单!H:H,"BA",配置清单!N:N,"在岗",配置清单!P:P,"&lt;&gt;暂不胜任")</f>
        <v>0</v>
      </c>
      <c r="AX519" s="61" t="str">
        <f t="shared" si="414"/>
        <v>NA</v>
      </c>
      <c r="AY519" s="60">
        <f>COUNTIFS(配置清单!G:G,规划及评估!G519,配置清单!H:H,"IA",配置清单!N:N,"在岗")</f>
        <v>0</v>
      </c>
      <c r="AZ519" s="61" t="str">
        <f t="shared" si="415"/>
        <v>NA</v>
      </c>
      <c r="BA519" s="60">
        <f>COUNTIFS(配置清单!G:G,G519,配置清单!H:H,"IA",配置清单!N:N,"在岗",配置清单!P:P,"&lt;&gt;暂不胜任")</f>
        <v>0</v>
      </c>
      <c r="BB519" s="61" t="str">
        <f t="shared" si="416"/>
        <v>NA</v>
      </c>
      <c r="BC519" s="60">
        <f>COUNTIFS(配置清单!G:G,规划及评估!G519,配置清单!H:H,"产品经理",配置清单!N:N,"在岗")</f>
        <v>0</v>
      </c>
      <c r="BD519" s="61" t="str">
        <f t="shared" si="417"/>
        <v>NA</v>
      </c>
      <c r="BE519" s="60">
        <f>COUNTIFS(配置清单!G:G,G519,配置清单!H:H,"产品经理",配置清单!N:N,"在岗",配置清单!P:P,"&lt;&gt;暂不胜任")</f>
        <v>0</v>
      </c>
      <c r="BF519" s="61" t="str">
        <f t="shared" si="418"/>
        <v>NA</v>
      </c>
      <c r="BG519" s="63">
        <f t="shared" si="419"/>
        <v>4</v>
      </c>
      <c r="BH519" s="64">
        <f t="shared" si="420"/>
        <v>4</v>
      </c>
      <c r="BI519" s="64">
        <f t="shared" si="421"/>
        <v>4</v>
      </c>
      <c r="BJ519" s="64">
        <f t="shared" si="422"/>
        <v>4</v>
      </c>
      <c r="BK519" s="65">
        <f t="shared" si="423"/>
        <v>1</v>
      </c>
      <c r="BL519" s="66">
        <f t="shared" si="424"/>
        <v>1</v>
      </c>
      <c r="BM519" s="92">
        <f t="shared" si="425"/>
        <v>1</v>
      </c>
      <c r="BN519" s="92">
        <f t="shared" si="426"/>
        <v>1</v>
      </c>
      <c r="BO519" s="92">
        <f t="shared" si="427"/>
        <v>0</v>
      </c>
      <c r="BP519" s="92">
        <f t="shared" si="428"/>
        <v>0</v>
      </c>
      <c r="BQ519" s="92">
        <f t="shared" si="429"/>
        <v>0</v>
      </c>
      <c r="BR519" s="92">
        <f t="shared" si="430"/>
        <v>0</v>
      </c>
      <c r="BS519" s="92">
        <f t="shared" si="431"/>
        <v>0</v>
      </c>
      <c r="BT519" s="92">
        <f t="shared" si="432"/>
        <v>0</v>
      </c>
      <c r="BU519" s="92">
        <f t="shared" si="433"/>
        <v>2</v>
      </c>
      <c r="BV519" s="92">
        <f t="shared" si="434"/>
        <v>2</v>
      </c>
      <c r="BW519" s="92">
        <f t="shared" si="435"/>
        <v>1</v>
      </c>
      <c r="BX519" s="92">
        <f t="shared" si="436"/>
        <v>1</v>
      </c>
      <c r="BY519" s="92">
        <f t="shared" si="437"/>
        <v>0</v>
      </c>
      <c r="BZ519" s="92">
        <f t="shared" si="438"/>
        <v>0</v>
      </c>
      <c r="CA519" s="92">
        <f t="shared" si="439"/>
        <v>0</v>
      </c>
      <c r="CB519" s="92">
        <f t="shared" si="440"/>
        <v>0</v>
      </c>
      <c r="CC519" s="92">
        <f t="shared" si="441"/>
        <v>0</v>
      </c>
      <c r="CD519" s="92">
        <f t="shared" si="442"/>
        <v>0</v>
      </c>
    </row>
    <row r="520" spans="1:82" ht="36" hidden="1">
      <c r="A520" s="144">
        <v>32</v>
      </c>
      <c r="B520" s="140" t="s">
        <v>5980</v>
      </c>
      <c r="C520" s="140" t="s">
        <v>5982</v>
      </c>
      <c r="D520" s="140" t="s">
        <v>204</v>
      </c>
      <c r="E520" s="140" t="s">
        <v>6185</v>
      </c>
      <c r="F520" s="145" t="s">
        <v>6239</v>
      </c>
      <c r="G520" s="140" t="s">
        <v>6242</v>
      </c>
      <c r="H520" s="139" t="s">
        <v>7</v>
      </c>
      <c r="I520" s="141" t="s">
        <v>7</v>
      </c>
      <c r="J520" s="140" t="s">
        <v>4005</v>
      </c>
      <c r="K520" s="140" t="s">
        <v>4005</v>
      </c>
      <c r="L520" s="146" t="s">
        <v>6797</v>
      </c>
      <c r="M520" s="140" t="s">
        <v>6241</v>
      </c>
      <c r="N520" s="145">
        <v>1</v>
      </c>
      <c r="O520" s="147">
        <v>0</v>
      </c>
      <c r="P520" s="147">
        <v>0</v>
      </c>
      <c r="Q520" s="146">
        <v>0</v>
      </c>
      <c r="R520" s="147">
        <v>1</v>
      </c>
      <c r="S520" s="131">
        <v>1</v>
      </c>
      <c r="T520" s="148">
        <v>0</v>
      </c>
      <c r="U520" s="149">
        <v>0</v>
      </c>
      <c r="V520" s="149">
        <v>0</v>
      </c>
      <c r="W520" s="60">
        <f>COUNTIFS(配置清单!G:G,G520,配置清单!$H:$H,"PM",配置清单!$N:$N,"在岗")</f>
        <v>1</v>
      </c>
      <c r="X520" s="61">
        <f t="shared" si="401"/>
        <v>1</v>
      </c>
      <c r="Y520" s="60">
        <f>COUNTIFS(配置清单!$G:$G,G520,配置清单!$H:$H,"PM",配置清单!$N:$N,"在岗",配置清单!$P:$P,"&lt;&gt;暂不胜任")</f>
        <v>1</v>
      </c>
      <c r="Z520" s="61">
        <f t="shared" si="402"/>
        <v>1</v>
      </c>
      <c r="AA520" s="62">
        <f>COUNTIFS(配置清单!$G:$G,G520,配置清单!$H:$H,"SE",配置清单!$N:$N,"在岗")+COUNTIFS(配置清单!$G:$G,G520,配置清单!$H:$H,"SA",配置清单!$N:$N,"在岗")</f>
        <v>0</v>
      </c>
      <c r="AB520" s="61" t="str">
        <f t="shared" si="403"/>
        <v>NA</v>
      </c>
      <c r="AC520" s="60">
        <f>COUNTIFS(配置清单!$G:$G,G520,配置清单!$H:$H,"SE",配置清单!$N:$N,"在岗",配置清单!$P:$P,"&lt;&gt;暂不胜任")+COUNTIFS(配置清单!$G:$G,G520,配置清单!$H:$H,"SA",配置清单!$N:$N,"在岗",配置清单!$P:$P,"&lt;&gt;暂不胜任")</f>
        <v>0</v>
      </c>
      <c r="AD520" s="61" t="str">
        <f t="shared" si="404"/>
        <v>NA</v>
      </c>
      <c r="AE520" s="60">
        <f>COUNTIFS(配置清单!$G:$G,G520,配置清单!H:H,"MDE",配置清单!N:N,"在岗")</f>
        <v>0</v>
      </c>
      <c r="AF520" s="61" t="str">
        <f t="shared" si="405"/>
        <v>NA</v>
      </c>
      <c r="AG520" s="60">
        <f>COUNTIFS(配置清单!$G:$G,G520,配置清单!$H:$H,"MDE",配置清单!$N:$N,"在岗",配置清单!$P:$P,"&lt;&gt;暂不胜任")</f>
        <v>0</v>
      </c>
      <c r="AH520" s="61" t="str">
        <f t="shared" si="406"/>
        <v>NA</v>
      </c>
      <c r="AI520" s="62">
        <f>COUNTIFS(配置清单!G:G,G520,配置清单!H:H,"TPM",配置清单!N:N,"在岗")+COUNTIFS(配置清单!G:G,G520,配置清单!H:H,"TC",配置清单!N:N,"在岗")</f>
        <v>0</v>
      </c>
      <c r="AJ520" s="61" t="str">
        <f t="shared" si="407"/>
        <v>NA</v>
      </c>
      <c r="AK520" s="60">
        <f>COUNTIFS(配置清单!G:G,G520,配置清单!H:H,"TPM",配置清单!N:N,"在岗",配置清单!P:P,"&lt;&gt;暂不胜任")+COUNTIFS(配置清单!G:G,G520,配置清单!H:H,"TC",配置清单!N:N,"在岗",配置清单!P:P,"&lt;&gt;暂不胜任")</f>
        <v>0</v>
      </c>
      <c r="AL520" s="61" t="str">
        <f t="shared" si="408"/>
        <v>NA</v>
      </c>
      <c r="AM520" s="60">
        <f>COUNTIFS(配置清单!G:G,G520,配置清单!H:H,"TSE",配置清单!N:N,"在岗")</f>
        <v>1</v>
      </c>
      <c r="AN520" s="61">
        <f t="shared" si="409"/>
        <v>1</v>
      </c>
      <c r="AO520" s="60">
        <f>COUNTIFS(配置清单!G:G,G520,配置清单!H:H,"TSE",配置清单!N:N,"在岗",配置清单!P:P,"&lt;&gt;暂不胜任")</f>
        <v>1</v>
      </c>
      <c r="AP520" s="61">
        <f t="shared" si="410"/>
        <v>1</v>
      </c>
      <c r="AQ520" s="60">
        <f>COUNTIFS(配置清单!$G:$G,G520,配置清单!H:H,"QA",配置清单!N:N,"在岗")</f>
        <v>1</v>
      </c>
      <c r="AR520" s="61">
        <f t="shared" si="411"/>
        <v>1</v>
      </c>
      <c r="AS520" s="60">
        <f>COUNTIFS(配置清单!$G:$G,G520,配置清单!$H:$H,"QA",配置清单!$N:$N,"在岗",配置清单!$P:$P,"&lt;&gt;暂不胜任")</f>
        <v>1</v>
      </c>
      <c r="AT520" s="61">
        <f t="shared" si="412"/>
        <v>1</v>
      </c>
      <c r="AU520" s="60">
        <f>COUNTIFS(配置清单!G:G,规划及评估!G520,配置清单!H:H,"BA",配置清单!N:N,"在岗")</f>
        <v>0</v>
      </c>
      <c r="AV520" s="61" t="str">
        <f t="shared" si="413"/>
        <v>NA</v>
      </c>
      <c r="AW520" s="60">
        <f>COUNTIFS(配置清单!G:G,G520,配置清单!H:H,"BA",配置清单!N:N,"在岗",配置清单!P:P,"&lt;&gt;暂不胜任")</f>
        <v>0</v>
      </c>
      <c r="AX520" s="61" t="str">
        <f t="shared" si="414"/>
        <v>NA</v>
      </c>
      <c r="AY520" s="60">
        <f>COUNTIFS(配置清单!G:G,规划及评估!G520,配置清单!H:H,"IA",配置清单!N:N,"在岗")</f>
        <v>0</v>
      </c>
      <c r="AZ520" s="61" t="str">
        <f t="shared" si="415"/>
        <v>NA</v>
      </c>
      <c r="BA520" s="60">
        <f>COUNTIFS(配置清单!G:G,G520,配置清单!H:H,"IA",配置清单!N:N,"在岗",配置清单!P:P,"&lt;&gt;暂不胜任")</f>
        <v>0</v>
      </c>
      <c r="BB520" s="61" t="str">
        <f t="shared" si="416"/>
        <v>NA</v>
      </c>
      <c r="BC520" s="60">
        <f>COUNTIFS(配置清单!G:G,规划及评估!G520,配置清单!H:H,"产品经理",配置清单!N:N,"在岗")</f>
        <v>0</v>
      </c>
      <c r="BD520" s="61" t="str">
        <f t="shared" si="417"/>
        <v>NA</v>
      </c>
      <c r="BE520" s="60">
        <f>COUNTIFS(配置清单!G:G,G520,配置清单!H:H,"产品经理",配置清单!N:N,"在岗",配置清单!P:P,"&lt;&gt;暂不胜任")</f>
        <v>0</v>
      </c>
      <c r="BF520" s="61" t="str">
        <f t="shared" si="418"/>
        <v>NA</v>
      </c>
      <c r="BG520" s="63">
        <f t="shared" si="419"/>
        <v>3</v>
      </c>
      <c r="BH520" s="64">
        <f t="shared" si="420"/>
        <v>3</v>
      </c>
      <c r="BI520" s="64">
        <f t="shared" si="421"/>
        <v>3</v>
      </c>
      <c r="BJ520" s="64">
        <f t="shared" si="422"/>
        <v>3</v>
      </c>
      <c r="BK520" s="65">
        <f t="shared" si="423"/>
        <v>1</v>
      </c>
      <c r="BL520" s="66">
        <f t="shared" si="424"/>
        <v>1</v>
      </c>
      <c r="BM520" s="92">
        <f t="shared" si="425"/>
        <v>1</v>
      </c>
      <c r="BN520" s="92">
        <f t="shared" si="426"/>
        <v>1</v>
      </c>
      <c r="BO520" s="92">
        <f t="shared" si="427"/>
        <v>0</v>
      </c>
      <c r="BP520" s="92">
        <f t="shared" si="428"/>
        <v>0</v>
      </c>
      <c r="BQ520" s="92">
        <f t="shared" si="429"/>
        <v>0</v>
      </c>
      <c r="BR520" s="92">
        <f t="shared" si="430"/>
        <v>0</v>
      </c>
      <c r="BS520" s="92">
        <f t="shared" si="431"/>
        <v>0</v>
      </c>
      <c r="BT520" s="92">
        <f t="shared" si="432"/>
        <v>0</v>
      </c>
      <c r="BU520" s="92">
        <f t="shared" si="433"/>
        <v>1</v>
      </c>
      <c r="BV520" s="92">
        <f t="shared" si="434"/>
        <v>1</v>
      </c>
      <c r="BW520" s="92">
        <f t="shared" si="435"/>
        <v>1</v>
      </c>
      <c r="BX520" s="92">
        <f t="shared" si="436"/>
        <v>1</v>
      </c>
      <c r="BY520" s="92">
        <f t="shared" si="437"/>
        <v>0</v>
      </c>
      <c r="BZ520" s="92">
        <f t="shared" si="438"/>
        <v>0</v>
      </c>
      <c r="CA520" s="92">
        <f t="shared" si="439"/>
        <v>0</v>
      </c>
      <c r="CB520" s="92">
        <f t="shared" si="440"/>
        <v>0</v>
      </c>
      <c r="CC520" s="92">
        <f t="shared" si="441"/>
        <v>0</v>
      </c>
      <c r="CD520" s="92">
        <f t="shared" si="442"/>
        <v>0</v>
      </c>
    </row>
    <row r="521" spans="1:82" ht="48" hidden="1">
      <c r="A521" s="144">
        <v>33</v>
      </c>
      <c r="B521" s="140" t="s">
        <v>5980</v>
      </c>
      <c r="C521" s="140" t="s">
        <v>5982</v>
      </c>
      <c r="D521" s="140" t="s">
        <v>204</v>
      </c>
      <c r="E521" s="140" t="s">
        <v>6185</v>
      </c>
      <c r="F521" s="145" t="s">
        <v>6800</v>
      </c>
      <c r="G521" s="140" t="s">
        <v>6245</v>
      </c>
      <c r="H521" s="140" t="s">
        <v>4</v>
      </c>
      <c r="I521" s="140" t="s">
        <v>4</v>
      </c>
      <c r="J521" s="140" t="s">
        <v>3995</v>
      </c>
      <c r="K521" s="140" t="s">
        <v>3995</v>
      </c>
      <c r="L521" s="146" t="s">
        <v>6801</v>
      </c>
      <c r="M521" s="140" t="s">
        <v>6172</v>
      </c>
      <c r="N521" s="145">
        <v>1</v>
      </c>
      <c r="O521" s="147">
        <v>1</v>
      </c>
      <c r="P521" s="147">
        <v>0</v>
      </c>
      <c r="Q521" s="146">
        <v>2</v>
      </c>
      <c r="R521" s="147">
        <v>3</v>
      </c>
      <c r="S521" s="131">
        <v>1</v>
      </c>
      <c r="T521" s="148">
        <v>0</v>
      </c>
      <c r="U521" s="149">
        <v>0</v>
      </c>
      <c r="V521" s="149">
        <v>0</v>
      </c>
      <c r="W521" s="60">
        <f>COUNTIFS(配置清单!G:G,G521,配置清单!$H:$H,"PM",配置清单!$N:$N,"在岗")</f>
        <v>1</v>
      </c>
      <c r="X521" s="61">
        <f t="shared" si="401"/>
        <v>1</v>
      </c>
      <c r="Y521" s="60">
        <f>COUNTIFS(配置清单!$G:$G,G521,配置清单!$H:$H,"PM",配置清单!$N:$N,"在岗",配置清单!$P:$P,"&lt;&gt;暂不胜任")</f>
        <v>1</v>
      </c>
      <c r="Z521" s="61">
        <f t="shared" si="402"/>
        <v>1</v>
      </c>
      <c r="AA521" s="62">
        <f>COUNTIFS(配置清单!$G:$G,G521,配置清单!$H:$H,"SE",配置清单!$N:$N,"在岗")+COUNTIFS(配置清单!$G:$G,G521,配置清单!$H:$H,"SA",配置清单!$N:$N,"在岗")</f>
        <v>1</v>
      </c>
      <c r="AB521" s="61">
        <f t="shared" si="403"/>
        <v>1</v>
      </c>
      <c r="AC521" s="60">
        <f>COUNTIFS(配置清单!$G:$G,G521,配置清单!$H:$H,"SE",配置清单!$N:$N,"在岗",配置清单!$P:$P,"&lt;&gt;暂不胜任")+COUNTIFS(配置清单!$G:$G,G521,配置清单!$H:$H,"SA",配置清单!$N:$N,"在岗",配置清单!$P:$P,"&lt;&gt;暂不胜任")</f>
        <v>1</v>
      </c>
      <c r="AD521" s="61">
        <f t="shared" si="404"/>
        <v>1</v>
      </c>
      <c r="AE521" s="60">
        <f>COUNTIFS(配置清单!$G:$G,G521,配置清单!H:H,"MDE",配置清单!N:N,"在岗")</f>
        <v>0</v>
      </c>
      <c r="AF521" s="61" t="str">
        <f t="shared" si="405"/>
        <v>NA</v>
      </c>
      <c r="AG521" s="60">
        <f>COUNTIFS(配置清单!$G:$G,G521,配置清单!$H:$H,"MDE",配置清单!$N:$N,"在岗",配置清单!$P:$P,"&lt;&gt;暂不胜任")</f>
        <v>0</v>
      </c>
      <c r="AH521" s="61" t="str">
        <f t="shared" si="406"/>
        <v>NA</v>
      </c>
      <c r="AI521" s="62">
        <f>COUNTIFS(配置清单!G:G,G521,配置清单!H:H,"TPM",配置清单!N:N,"在岗")+COUNTIFS(配置清单!G:G,G521,配置清单!H:H,"TC",配置清单!N:N,"在岗")</f>
        <v>2</v>
      </c>
      <c r="AJ521" s="61">
        <f t="shared" si="407"/>
        <v>1</v>
      </c>
      <c r="AK521" s="60">
        <f>COUNTIFS(配置清单!G:G,G521,配置清单!H:H,"TPM",配置清单!N:N,"在岗",配置清单!P:P,"&lt;&gt;暂不胜任")+COUNTIFS(配置清单!G:G,G521,配置清单!H:H,"TC",配置清单!N:N,"在岗",配置清单!P:P,"&lt;&gt;暂不胜任")</f>
        <v>2</v>
      </c>
      <c r="AL521" s="61">
        <f t="shared" si="408"/>
        <v>1</v>
      </c>
      <c r="AM521" s="60">
        <f>COUNTIFS(配置清单!G:G,G521,配置清单!H:H,"TSE",配置清单!N:N,"在岗")</f>
        <v>3</v>
      </c>
      <c r="AN521" s="61">
        <f t="shared" si="409"/>
        <v>1</v>
      </c>
      <c r="AO521" s="60">
        <f>COUNTIFS(配置清单!G:G,G521,配置清单!H:H,"TSE",配置清单!N:N,"在岗",配置清单!P:P,"&lt;&gt;暂不胜任")</f>
        <v>3</v>
      </c>
      <c r="AP521" s="61">
        <f t="shared" si="410"/>
        <v>1</v>
      </c>
      <c r="AQ521" s="60">
        <f>COUNTIFS(配置清单!$G:$G,G521,配置清单!H:H,"QA",配置清单!N:N,"在岗")</f>
        <v>1</v>
      </c>
      <c r="AR521" s="61">
        <f t="shared" si="411"/>
        <v>1</v>
      </c>
      <c r="AS521" s="60">
        <f>COUNTIFS(配置清单!$G:$G,G521,配置清单!$H:$H,"QA",配置清单!$N:$N,"在岗",配置清单!$P:$P,"&lt;&gt;暂不胜任")</f>
        <v>1</v>
      </c>
      <c r="AT521" s="61">
        <f t="shared" si="412"/>
        <v>1</v>
      </c>
      <c r="AU521" s="60">
        <f>COUNTIFS(配置清单!G:G,规划及评估!G521,配置清单!H:H,"BA",配置清单!N:N,"在岗")</f>
        <v>0</v>
      </c>
      <c r="AV521" s="61" t="str">
        <f t="shared" si="413"/>
        <v>NA</v>
      </c>
      <c r="AW521" s="60">
        <f>COUNTIFS(配置清单!G:G,G521,配置清单!H:H,"BA",配置清单!N:N,"在岗",配置清单!P:P,"&lt;&gt;暂不胜任")</f>
        <v>0</v>
      </c>
      <c r="AX521" s="61" t="str">
        <f t="shared" si="414"/>
        <v>NA</v>
      </c>
      <c r="AY521" s="60">
        <f>COUNTIFS(配置清单!G:G,规划及评估!G521,配置清单!H:H,"IA",配置清单!N:N,"在岗")</f>
        <v>0</v>
      </c>
      <c r="AZ521" s="61" t="str">
        <f t="shared" si="415"/>
        <v>NA</v>
      </c>
      <c r="BA521" s="60">
        <f>COUNTIFS(配置清单!G:G,G521,配置清单!H:H,"IA",配置清单!N:N,"在岗",配置清单!P:P,"&lt;&gt;暂不胜任")</f>
        <v>0</v>
      </c>
      <c r="BB521" s="61" t="str">
        <f t="shared" si="416"/>
        <v>NA</v>
      </c>
      <c r="BC521" s="60">
        <f>COUNTIFS(配置清单!G:G,规划及评估!G521,配置清单!H:H,"产品经理",配置清单!N:N,"在岗")</f>
        <v>0</v>
      </c>
      <c r="BD521" s="61" t="str">
        <f t="shared" si="417"/>
        <v>NA</v>
      </c>
      <c r="BE521" s="60">
        <f>COUNTIFS(配置清单!G:G,G521,配置清单!H:H,"产品经理",配置清单!N:N,"在岗",配置清单!P:P,"&lt;&gt;暂不胜任")</f>
        <v>0</v>
      </c>
      <c r="BF521" s="61" t="str">
        <f t="shared" si="418"/>
        <v>NA</v>
      </c>
      <c r="BG521" s="63">
        <f t="shared" si="419"/>
        <v>8</v>
      </c>
      <c r="BH521" s="64">
        <f t="shared" si="420"/>
        <v>8</v>
      </c>
      <c r="BI521" s="64">
        <f t="shared" si="421"/>
        <v>8</v>
      </c>
      <c r="BJ521" s="64">
        <f t="shared" si="422"/>
        <v>8</v>
      </c>
      <c r="BK521" s="65">
        <f t="shared" si="423"/>
        <v>1</v>
      </c>
      <c r="BL521" s="66">
        <f t="shared" si="424"/>
        <v>1</v>
      </c>
      <c r="BM521" s="92">
        <f t="shared" si="425"/>
        <v>1</v>
      </c>
      <c r="BN521" s="92">
        <f t="shared" si="426"/>
        <v>1</v>
      </c>
      <c r="BO521" s="92">
        <f t="shared" si="427"/>
        <v>1</v>
      </c>
      <c r="BP521" s="92">
        <f t="shared" si="428"/>
        <v>1</v>
      </c>
      <c r="BQ521" s="92">
        <f t="shared" si="429"/>
        <v>0</v>
      </c>
      <c r="BR521" s="92">
        <f t="shared" si="430"/>
        <v>0</v>
      </c>
      <c r="BS521" s="92">
        <f t="shared" si="431"/>
        <v>2</v>
      </c>
      <c r="BT521" s="92">
        <f t="shared" si="432"/>
        <v>2</v>
      </c>
      <c r="BU521" s="92">
        <f t="shared" si="433"/>
        <v>3</v>
      </c>
      <c r="BV521" s="92">
        <f t="shared" si="434"/>
        <v>3</v>
      </c>
      <c r="BW521" s="92">
        <f t="shared" si="435"/>
        <v>1</v>
      </c>
      <c r="BX521" s="92">
        <f t="shared" si="436"/>
        <v>1</v>
      </c>
      <c r="BY521" s="92">
        <f t="shared" si="437"/>
        <v>0</v>
      </c>
      <c r="BZ521" s="92">
        <f t="shared" si="438"/>
        <v>0</v>
      </c>
      <c r="CA521" s="92">
        <f t="shared" si="439"/>
        <v>0</v>
      </c>
      <c r="CB521" s="92">
        <f t="shared" si="440"/>
        <v>0</v>
      </c>
      <c r="CC521" s="92">
        <f t="shared" si="441"/>
        <v>0</v>
      </c>
      <c r="CD521" s="92">
        <f t="shared" si="442"/>
        <v>0</v>
      </c>
    </row>
    <row r="522" spans="1:82" ht="48" hidden="1">
      <c r="A522" s="144">
        <v>34</v>
      </c>
      <c r="B522" s="140" t="s">
        <v>5980</v>
      </c>
      <c r="C522" s="140" t="s">
        <v>5982</v>
      </c>
      <c r="D522" s="140" t="s">
        <v>204</v>
      </c>
      <c r="E522" s="140" t="s">
        <v>6152</v>
      </c>
      <c r="F522" s="150" t="s">
        <v>6153</v>
      </c>
      <c r="G522" s="142" t="s">
        <v>6154</v>
      </c>
      <c r="H522" s="142" t="s">
        <v>4</v>
      </c>
      <c r="I522" s="142" t="s">
        <v>4</v>
      </c>
      <c r="J522" s="140" t="s">
        <v>195</v>
      </c>
      <c r="K522" s="140" t="s">
        <v>4005</v>
      </c>
      <c r="L522" s="146" t="s">
        <v>6802</v>
      </c>
      <c r="M522" s="140" t="s">
        <v>6171</v>
      </c>
      <c r="N522" s="145">
        <v>2</v>
      </c>
      <c r="O522" s="147">
        <v>1</v>
      </c>
      <c r="P522" s="147">
        <v>1</v>
      </c>
      <c r="Q522" s="146">
        <v>1</v>
      </c>
      <c r="R522" s="147">
        <v>0</v>
      </c>
      <c r="S522" s="131">
        <v>1</v>
      </c>
      <c r="T522" s="148">
        <v>0</v>
      </c>
      <c r="U522" s="149">
        <v>0</v>
      </c>
      <c r="V522" s="149">
        <v>0</v>
      </c>
      <c r="W522" s="60">
        <f>COUNTIFS(配置清单!G:G,G522,配置清单!$H:$H,"PM",配置清单!$N:$N,"在岗")</f>
        <v>2</v>
      </c>
      <c r="X522" s="61">
        <f t="shared" si="401"/>
        <v>1</v>
      </c>
      <c r="Y522" s="60">
        <f>COUNTIFS(配置清单!$G:$G,G522,配置清单!$H:$H,"PM",配置清单!$N:$N,"在岗",配置清单!$P:$P,"&lt;&gt;暂不胜任")</f>
        <v>2</v>
      </c>
      <c r="Z522" s="61">
        <f t="shared" si="402"/>
        <v>1</v>
      </c>
      <c r="AA522" s="62">
        <f>COUNTIFS(配置清单!$G:$G,G522,配置清单!$H:$H,"SE",配置清单!$N:$N,"在岗")+COUNTIFS(配置清单!$G:$G,G522,配置清单!$H:$H,"SA",配置清单!$N:$N,"在岗")</f>
        <v>1</v>
      </c>
      <c r="AB522" s="61">
        <f t="shared" si="403"/>
        <v>1</v>
      </c>
      <c r="AC522" s="60">
        <f>COUNTIFS(配置清单!$G:$G,G522,配置清单!$H:$H,"SE",配置清单!$N:$N,"在岗",配置清单!$P:$P,"&lt;&gt;暂不胜任")+COUNTIFS(配置清单!$G:$G,G522,配置清单!$H:$H,"SA",配置清单!$N:$N,"在岗",配置清单!$P:$P,"&lt;&gt;暂不胜任")</f>
        <v>1</v>
      </c>
      <c r="AD522" s="61">
        <f t="shared" si="404"/>
        <v>1</v>
      </c>
      <c r="AE522" s="60">
        <f>COUNTIFS(配置清单!$G:$G,G522,配置清单!H:H,"MDE",配置清单!N:N,"在岗")</f>
        <v>1</v>
      </c>
      <c r="AF522" s="61">
        <f t="shared" si="405"/>
        <v>1</v>
      </c>
      <c r="AG522" s="60">
        <f>COUNTIFS(配置清单!$G:$G,G522,配置清单!$H:$H,"MDE",配置清单!$N:$N,"在岗",配置清单!$P:$P,"&lt;&gt;暂不胜任")</f>
        <v>1</v>
      </c>
      <c r="AH522" s="61">
        <f t="shared" si="406"/>
        <v>1</v>
      </c>
      <c r="AI522" s="62">
        <f>COUNTIFS(配置清单!G:G,G522,配置清单!H:H,"TPM",配置清单!N:N,"在岗")+COUNTIFS(配置清单!G:G,G522,配置清单!H:H,"TC",配置清单!N:N,"在岗")</f>
        <v>1</v>
      </c>
      <c r="AJ522" s="61">
        <f t="shared" si="407"/>
        <v>1</v>
      </c>
      <c r="AK522" s="60">
        <f>COUNTIFS(配置清单!G:G,G522,配置清单!H:H,"TPM",配置清单!N:N,"在岗",配置清单!P:P,"&lt;&gt;暂不胜任")+COUNTIFS(配置清单!G:G,G522,配置清单!H:H,"TC",配置清单!N:N,"在岗",配置清单!P:P,"&lt;&gt;暂不胜任")</f>
        <v>1</v>
      </c>
      <c r="AL522" s="61">
        <f t="shared" si="408"/>
        <v>1</v>
      </c>
      <c r="AM522" s="60">
        <f>COUNTIFS(配置清单!G:G,G522,配置清单!H:H,"TSE",配置清单!N:N,"在岗")</f>
        <v>0</v>
      </c>
      <c r="AN522" s="61" t="str">
        <f t="shared" si="409"/>
        <v>NA</v>
      </c>
      <c r="AO522" s="60">
        <f>COUNTIFS(配置清单!G:G,G522,配置清单!H:H,"TSE",配置清单!N:N,"在岗",配置清单!P:P,"&lt;&gt;暂不胜任")</f>
        <v>0</v>
      </c>
      <c r="AP522" s="61" t="str">
        <f t="shared" si="410"/>
        <v>NA</v>
      </c>
      <c r="AQ522" s="60">
        <f>COUNTIFS(配置清单!$G:$G,G522,配置清单!H:H,"QA",配置清单!N:N,"在岗")</f>
        <v>1</v>
      </c>
      <c r="AR522" s="61">
        <f t="shared" si="411"/>
        <v>1</v>
      </c>
      <c r="AS522" s="60">
        <f>COUNTIFS(配置清单!$G:$G,G522,配置清单!$H:$H,"QA",配置清单!$N:$N,"在岗",配置清单!$P:$P,"&lt;&gt;暂不胜任")</f>
        <v>1</v>
      </c>
      <c r="AT522" s="61">
        <f t="shared" si="412"/>
        <v>1</v>
      </c>
      <c r="AU522" s="60">
        <f>COUNTIFS(配置清单!G:G,规划及评估!G522,配置清单!H:H,"BA",配置清单!N:N,"在岗")</f>
        <v>0</v>
      </c>
      <c r="AV522" s="61" t="str">
        <f t="shared" si="413"/>
        <v>NA</v>
      </c>
      <c r="AW522" s="60">
        <f>COUNTIFS(配置清单!G:G,G522,配置清单!H:H,"BA",配置清单!N:N,"在岗",配置清单!P:P,"&lt;&gt;暂不胜任")</f>
        <v>0</v>
      </c>
      <c r="AX522" s="61" t="str">
        <f t="shared" si="414"/>
        <v>NA</v>
      </c>
      <c r="AY522" s="60">
        <f>COUNTIFS(配置清单!G:G,规划及评估!G522,配置清单!H:H,"IA",配置清单!N:N,"在岗")</f>
        <v>0</v>
      </c>
      <c r="AZ522" s="61" t="str">
        <f t="shared" si="415"/>
        <v>NA</v>
      </c>
      <c r="BA522" s="60">
        <f>COUNTIFS(配置清单!G:G,G522,配置清单!H:H,"IA",配置清单!N:N,"在岗",配置清单!P:P,"&lt;&gt;暂不胜任")</f>
        <v>0</v>
      </c>
      <c r="BB522" s="61" t="str">
        <f t="shared" si="416"/>
        <v>NA</v>
      </c>
      <c r="BC522" s="60">
        <f>COUNTIFS(配置清单!G:G,规划及评估!G522,配置清单!H:H,"产品经理",配置清单!N:N,"在岗")</f>
        <v>0</v>
      </c>
      <c r="BD522" s="61" t="str">
        <f t="shared" si="417"/>
        <v>NA</v>
      </c>
      <c r="BE522" s="60">
        <f>COUNTIFS(配置清单!G:G,G522,配置清单!H:H,"产品经理",配置清单!N:N,"在岗",配置清单!P:P,"&lt;&gt;暂不胜任")</f>
        <v>0</v>
      </c>
      <c r="BF522" s="61" t="str">
        <f t="shared" si="418"/>
        <v>NA</v>
      </c>
      <c r="BG522" s="63">
        <f t="shared" si="419"/>
        <v>6</v>
      </c>
      <c r="BH522" s="64">
        <f t="shared" si="420"/>
        <v>6</v>
      </c>
      <c r="BI522" s="64">
        <f t="shared" si="421"/>
        <v>6</v>
      </c>
      <c r="BJ522" s="64">
        <f t="shared" si="422"/>
        <v>6</v>
      </c>
      <c r="BK522" s="65">
        <f t="shared" si="423"/>
        <v>1</v>
      </c>
      <c r="BL522" s="66">
        <f t="shared" si="424"/>
        <v>1</v>
      </c>
      <c r="BM522" s="92">
        <f t="shared" si="425"/>
        <v>2</v>
      </c>
      <c r="BN522" s="92">
        <f t="shared" si="426"/>
        <v>2</v>
      </c>
      <c r="BO522" s="92">
        <f t="shared" si="427"/>
        <v>1</v>
      </c>
      <c r="BP522" s="92">
        <f t="shared" si="428"/>
        <v>1</v>
      </c>
      <c r="BQ522" s="92">
        <f t="shared" si="429"/>
        <v>1</v>
      </c>
      <c r="BR522" s="92">
        <f t="shared" si="430"/>
        <v>1</v>
      </c>
      <c r="BS522" s="92">
        <f t="shared" si="431"/>
        <v>1</v>
      </c>
      <c r="BT522" s="92">
        <f t="shared" si="432"/>
        <v>1</v>
      </c>
      <c r="BU522" s="92">
        <f t="shared" si="433"/>
        <v>0</v>
      </c>
      <c r="BV522" s="92">
        <f t="shared" si="434"/>
        <v>0</v>
      </c>
      <c r="BW522" s="92">
        <f t="shared" si="435"/>
        <v>1</v>
      </c>
      <c r="BX522" s="92">
        <f t="shared" si="436"/>
        <v>1</v>
      </c>
      <c r="BY522" s="92">
        <f t="shared" si="437"/>
        <v>0</v>
      </c>
      <c r="BZ522" s="92">
        <f t="shared" si="438"/>
        <v>0</v>
      </c>
      <c r="CA522" s="92">
        <f t="shared" si="439"/>
        <v>0</v>
      </c>
      <c r="CB522" s="92">
        <f t="shared" si="440"/>
        <v>0</v>
      </c>
      <c r="CC522" s="92">
        <f t="shared" si="441"/>
        <v>0</v>
      </c>
      <c r="CD522" s="92">
        <f t="shared" si="442"/>
        <v>0</v>
      </c>
    </row>
    <row r="523" spans="1:82" ht="48" hidden="1">
      <c r="A523" s="144">
        <v>35</v>
      </c>
      <c r="B523" s="140" t="s">
        <v>5980</v>
      </c>
      <c r="C523" s="140" t="s">
        <v>5982</v>
      </c>
      <c r="D523" s="140" t="s">
        <v>204</v>
      </c>
      <c r="E523" s="140" t="s">
        <v>6152</v>
      </c>
      <c r="F523" s="150" t="s">
        <v>6153</v>
      </c>
      <c r="G523" s="142" t="s">
        <v>6155</v>
      </c>
      <c r="H523" s="142" t="s">
        <v>4</v>
      </c>
      <c r="I523" s="151" t="s">
        <v>4</v>
      </c>
      <c r="J523" s="140" t="s">
        <v>34</v>
      </c>
      <c r="K523" s="140" t="s">
        <v>34</v>
      </c>
      <c r="L523" s="146" t="s">
        <v>6802</v>
      </c>
      <c r="M523" s="140" t="s">
        <v>6171</v>
      </c>
      <c r="N523" s="145">
        <v>1</v>
      </c>
      <c r="O523" s="147">
        <v>1</v>
      </c>
      <c r="P523" s="147">
        <v>1</v>
      </c>
      <c r="Q523" s="146">
        <v>1</v>
      </c>
      <c r="R523" s="147">
        <v>0</v>
      </c>
      <c r="S523" s="131">
        <v>1</v>
      </c>
      <c r="T523" s="148">
        <v>0</v>
      </c>
      <c r="U523" s="149">
        <v>0</v>
      </c>
      <c r="V523" s="149">
        <v>0</v>
      </c>
      <c r="W523" s="60">
        <f>COUNTIFS(配置清单!G:G,G523,配置清单!$H:$H,"PM",配置清单!$N:$N,"在岗")</f>
        <v>1</v>
      </c>
      <c r="X523" s="61">
        <f t="shared" si="401"/>
        <v>1</v>
      </c>
      <c r="Y523" s="60">
        <f>COUNTIFS(配置清单!$G:$G,G523,配置清单!$H:$H,"PM",配置清单!$N:$N,"在岗",配置清单!$P:$P,"&lt;&gt;暂不胜任")</f>
        <v>1</v>
      </c>
      <c r="Z523" s="61">
        <f t="shared" si="402"/>
        <v>1</v>
      </c>
      <c r="AA523" s="62">
        <f>COUNTIFS(配置清单!$G:$G,G523,配置清单!$H:$H,"SE",配置清单!$N:$N,"在岗")+COUNTIFS(配置清单!$G:$G,G523,配置清单!$H:$H,"SA",配置清单!$N:$N,"在岗")</f>
        <v>1</v>
      </c>
      <c r="AB523" s="61">
        <f t="shared" si="403"/>
        <v>1</v>
      </c>
      <c r="AC523" s="60">
        <f>COUNTIFS(配置清单!$G:$G,G523,配置清单!$H:$H,"SE",配置清单!$N:$N,"在岗",配置清单!$P:$P,"&lt;&gt;暂不胜任")+COUNTIFS(配置清单!$G:$G,G523,配置清单!$H:$H,"SA",配置清单!$N:$N,"在岗",配置清单!$P:$P,"&lt;&gt;暂不胜任")</f>
        <v>1</v>
      </c>
      <c r="AD523" s="61">
        <f t="shared" si="404"/>
        <v>1</v>
      </c>
      <c r="AE523" s="60">
        <f>COUNTIFS(配置清单!$G:$G,G523,配置清单!H:H,"MDE",配置清单!N:N,"在岗")</f>
        <v>1</v>
      </c>
      <c r="AF523" s="61">
        <f t="shared" si="405"/>
        <v>1</v>
      </c>
      <c r="AG523" s="60">
        <f>COUNTIFS(配置清单!$G:$G,G523,配置清单!$H:$H,"MDE",配置清单!$N:$N,"在岗",配置清单!$P:$P,"&lt;&gt;暂不胜任")</f>
        <v>1</v>
      </c>
      <c r="AH523" s="61">
        <f t="shared" si="406"/>
        <v>1</v>
      </c>
      <c r="AI523" s="62">
        <f>COUNTIFS(配置清单!G:G,G523,配置清单!H:H,"TPM",配置清单!N:N,"在岗")+COUNTIFS(配置清单!G:G,G523,配置清单!H:H,"TC",配置清单!N:N,"在岗")</f>
        <v>1</v>
      </c>
      <c r="AJ523" s="61">
        <f t="shared" si="407"/>
        <v>1</v>
      </c>
      <c r="AK523" s="60">
        <f>COUNTIFS(配置清单!G:G,G523,配置清单!H:H,"TPM",配置清单!N:N,"在岗",配置清单!P:P,"&lt;&gt;暂不胜任")+COUNTIFS(配置清单!G:G,G523,配置清单!H:H,"TC",配置清单!N:N,"在岗",配置清单!P:P,"&lt;&gt;暂不胜任")</f>
        <v>1</v>
      </c>
      <c r="AL523" s="61">
        <f t="shared" si="408"/>
        <v>1</v>
      </c>
      <c r="AM523" s="60">
        <f>COUNTIFS(配置清单!G:G,G523,配置清单!H:H,"TSE",配置清单!N:N,"在岗")</f>
        <v>0</v>
      </c>
      <c r="AN523" s="61" t="str">
        <f t="shared" si="409"/>
        <v>NA</v>
      </c>
      <c r="AO523" s="60">
        <f>COUNTIFS(配置清单!G:G,G523,配置清单!H:H,"TSE",配置清单!N:N,"在岗",配置清单!P:P,"&lt;&gt;暂不胜任")</f>
        <v>0</v>
      </c>
      <c r="AP523" s="61" t="str">
        <f t="shared" si="410"/>
        <v>NA</v>
      </c>
      <c r="AQ523" s="60">
        <f>COUNTIFS(配置清单!$G:$G,G523,配置清单!H:H,"QA",配置清单!N:N,"在岗")</f>
        <v>1</v>
      </c>
      <c r="AR523" s="61">
        <f t="shared" si="411"/>
        <v>1</v>
      </c>
      <c r="AS523" s="60">
        <f>COUNTIFS(配置清单!$G:$G,G523,配置清单!$H:$H,"QA",配置清单!$N:$N,"在岗",配置清单!$P:$P,"&lt;&gt;暂不胜任")</f>
        <v>1</v>
      </c>
      <c r="AT523" s="61">
        <f t="shared" si="412"/>
        <v>1</v>
      </c>
      <c r="AU523" s="60">
        <f>COUNTIFS(配置清单!G:G,规划及评估!G523,配置清单!H:H,"BA",配置清单!N:N,"在岗")</f>
        <v>0</v>
      </c>
      <c r="AV523" s="61" t="str">
        <f t="shared" si="413"/>
        <v>NA</v>
      </c>
      <c r="AW523" s="60">
        <f>COUNTIFS(配置清单!G:G,G523,配置清单!H:H,"BA",配置清单!N:N,"在岗",配置清单!P:P,"&lt;&gt;暂不胜任")</f>
        <v>0</v>
      </c>
      <c r="AX523" s="61" t="str">
        <f t="shared" si="414"/>
        <v>NA</v>
      </c>
      <c r="AY523" s="60">
        <f>COUNTIFS(配置清单!G:G,规划及评估!G523,配置清单!H:H,"IA",配置清单!N:N,"在岗")</f>
        <v>0</v>
      </c>
      <c r="AZ523" s="61" t="str">
        <f t="shared" si="415"/>
        <v>NA</v>
      </c>
      <c r="BA523" s="60">
        <f>COUNTIFS(配置清单!G:G,G523,配置清单!H:H,"IA",配置清单!N:N,"在岗",配置清单!P:P,"&lt;&gt;暂不胜任")</f>
        <v>0</v>
      </c>
      <c r="BB523" s="61" t="str">
        <f t="shared" si="416"/>
        <v>NA</v>
      </c>
      <c r="BC523" s="60">
        <f>COUNTIFS(配置清单!G:G,规划及评估!G523,配置清单!H:H,"产品经理",配置清单!N:N,"在岗")</f>
        <v>0</v>
      </c>
      <c r="BD523" s="61" t="str">
        <f t="shared" si="417"/>
        <v>NA</v>
      </c>
      <c r="BE523" s="60">
        <f>COUNTIFS(配置清单!G:G,G523,配置清单!H:H,"产品经理",配置清单!N:N,"在岗",配置清单!P:P,"&lt;&gt;暂不胜任")</f>
        <v>0</v>
      </c>
      <c r="BF523" s="61" t="str">
        <f t="shared" si="418"/>
        <v>NA</v>
      </c>
      <c r="BG523" s="63">
        <f t="shared" si="419"/>
        <v>5</v>
      </c>
      <c r="BH523" s="64">
        <f t="shared" si="420"/>
        <v>5</v>
      </c>
      <c r="BI523" s="64">
        <f t="shared" si="421"/>
        <v>5</v>
      </c>
      <c r="BJ523" s="64">
        <f t="shared" si="422"/>
        <v>5</v>
      </c>
      <c r="BK523" s="65">
        <f t="shared" si="423"/>
        <v>1</v>
      </c>
      <c r="BL523" s="66">
        <f t="shared" si="424"/>
        <v>1</v>
      </c>
      <c r="BM523" s="92">
        <f t="shared" si="425"/>
        <v>1</v>
      </c>
      <c r="BN523" s="92">
        <f t="shared" si="426"/>
        <v>1</v>
      </c>
      <c r="BO523" s="92">
        <f t="shared" si="427"/>
        <v>1</v>
      </c>
      <c r="BP523" s="92">
        <f t="shared" si="428"/>
        <v>1</v>
      </c>
      <c r="BQ523" s="92">
        <f t="shared" si="429"/>
        <v>1</v>
      </c>
      <c r="BR523" s="92">
        <f t="shared" si="430"/>
        <v>1</v>
      </c>
      <c r="BS523" s="92">
        <f t="shared" si="431"/>
        <v>1</v>
      </c>
      <c r="BT523" s="92">
        <f t="shared" si="432"/>
        <v>1</v>
      </c>
      <c r="BU523" s="92">
        <f t="shared" si="433"/>
        <v>0</v>
      </c>
      <c r="BV523" s="92">
        <f t="shared" si="434"/>
        <v>0</v>
      </c>
      <c r="BW523" s="92">
        <f t="shared" si="435"/>
        <v>1</v>
      </c>
      <c r="BX523" s="92">
        <f t="shared" si="436"/>
        <v>1</v>
      </c>
      <c r="BY523" s="92">
        <f t="shared" si="437"/>
        <v>0</v>
      </c>
      <c r="BZ523" s="92">
        <f t="shared" si="438"/>
        <v>0</v>
      </c>
      <c r="CA523" s="92">
        <f t="shared" si="439"/>
        <v>0</v>
      </c>
      <c r="CB523" s="92">
        <f t="shared" si="440"/>
        <v>0</v>
      </c>
      <c r="CC523" s="92">
        <f t="shared" si="441"/>
        <v>0</v>
      </c>
      <c r="CD523" s="92">
        <f t="shared" si="442"/>
        <v>0</v>
      </c>
    </row>
    <row r="524" spans="1:82" ht="48" hidden="1">
      <c r="A524" s="144">
        <v>36</v>
      </c>
      <c r="B524" s="140" t="s">
        <v>5980</v>
      </c>
      <c r="C524" s="140" t="s">
        <v>5982</v>
      </c>
      <c r="D524" s="140" t="s">
        <v>204</v>
      </c>
      <c r="E524" s="140" t="s">
        <v>6152</v>
      </c>
      <c r="F524" s="150" t="s">
        <v>6159</v>
      </c>
      <c r="G524" s="142" t="s">
        <v>6160</v>
      </c>
      <c r="H524" s="142" t="s">
        <v>4</v>
      </c>
      <c r="I524" s="151" t="s">
        <v>4</v>
      </c>
      <c r="J524" s="140" t="s">
        <v>195</v>
      </c>
      <c r="K524" s="140" t="s">
        <v>195</v>
      </c>
      <c r="L524" s="146" t="s">
        <v>2051</v>
      </c>
      <c r="M524" s="140" t="s">
        <v>6661</v>
      </c>
      <c r="N524" s="145">
        <v>1</v>
      </c>
      <c r="O524" s="147">
        <v>0</v>
      </c>
      <c r="P524" s="147">
        <v>1</v>
      </c>
      <c r="Q524" s="146">
        <v>1</v>
      </c>
      <c r="R524" s="147">
        <v>1</v>
      </c>
      <c r="S524" s="131">
        <v>1</v>
      </c>
      <c r="T524" s="148">
        <v>0</v>
      </c>
      <c r="U524" s="149">
        <v>0</v>
      </c>
      <c r="V524" s="149">
        <v>0</v>
      </c>
      <c r="W524" s="60">
        <f>COUNTIFS(配置清单!G:G,G524,配置清单!$H:$H,"PM",配置清单!$N:$N,"在岗")</f>
        <v>1</v>
      </c>
      <c r="X524" s="61">
        <f t="shared" si="401"/>
        <v>1</v>
      </c>
      <c r="Y524" s="60">
        <f>COUNTIFS(配置清单!$G:$G,G524,配置清单!$H:$H,"PM",配置清单!$N:$N,"在岗",配置清单!$P:$P,"&lt;&gt;暂不胜任")</f>
        <v>1</v>
      </c>
      <c r="Z524" s="61">
        <f t="shared" si="402"/>
        <v>1</v>
      </c>
      <c r="AA524" s="62">
        <f>COUNTIFS(配置清单!$G:$G,G524,配置清单!$H:$H,"SE",配置清单!$N:$N,"在岗")+COUNTIFS(配置清单!$G:$G,G524,配置清单!$H:$H,"SA",配置清单!$N:$N,"在岗")</f>
        <v>1</v>
      </c>
      <c r="AB524" s="61" t="str">
        <f t="shared" si="403"/>
        <v>NA</v>
      </c>
      <c r="AC524" s="60">
        <f>COUNTIFS(配置清单!$G:$G,G524,配置清单!$H:$H,"SE",配置清单!$N:$N,"在岗",配置清单!$P:$P,"&lt;&gt;暂不胜任")+COUNTIFS(配置清单!$G:$G,G524,配置清单!$H:$H,"SA",配置清单!$N:$N,"在岗",配置清单!$P:$P,"&lt;&gt;暂不胜任")</f>
        <v>1</v>
      </c>
      <c r="AD524" s="61" t="str">
        <f t="shared" si="404"/>
        <v>NA</v>
      </c>
      <c r="AE524" s="60">
        <f>COUNTIFS(配置清单!$G:$G,G524,配置清单!H:H,"MDE",配置清单!N:N,"在岗")</f>
        <v>1</v>
      </c>
      <c r="AF524" s="61">
        <f t="shared" si="405"/>
        <v>1</v>
      </c>
      <c r="AG524" s="60">
        <f>COUNTIFS(配置清单!$G:$G,G524,配置清单!$H:$H,"MDE",配置清单!$N:$N,"在岗",配置清单!$P:$P,"&lt;&gt;暂不胜任")</f>
        <v>1</v>
      </c>
      <c r="AH524" s="61">
        <f t="shared" si="406"/>
        <v>1</v>
      </c>
      <c r="AI524" s="62">
        <f>COUNTIFS(配置清单!G:G,G524,配置清单!H:H,"TPM",配置清单!N:N,"在岗")+COUNTIFS(配置清单!G:G,G524,配置清单!H:H,"TC",配置清单!N:N,"在岗")</f>
        <v>1</v>
      </c>
      <c r="AJ524" s="61">
        <f t="shared" si="407"/>
        <v>1</v>
      </c>
      <c r="AK524" s="60">
        <f>COUNTIFS(配置清单!G:G,G524,配置清单!H:H,"TPM",配置清单!N:N,"在岗",配置清单!P:P,"&lt;&gt;暂不胜任")+COUNTIFS(配置清单!G:G,G524,配置清单!H:H,"TC",配置清单!N:N,"在岗",配置清单!P:P,"&lt;&gt;暂不胜任")</f>
        <v>1</v>
      </c>
      <c r="AL524" s="61">
        <f t="shared" si="408"/>
        <v>1</v>
      </c>
      <c r="AM524" s="60">
        <f>COUNTIFS(配置清单!G:G,G524,配置清单!H:H,"TSE",配置清单!N:N,"在岗")</f>
        <v>1</v>
      </c>
      <c r="AN524" s="61">
        <f t="shared" si="409"/>
        <v>1</v>
      </c>
      <c r="AO524" s="60">
        <f>COUNTIFS(配置清单!G:G,G524,配置清单!H:H,"TSE",配置清单!N:N,"在岗",配置清单!P:P,"&lt;&gt;暂不胜任")</f>
        <v>1</v>
      </c>
      <c r="AP524" s="61">
        <f t="shared" si="410"/>
        <v>1</v>
      </c>
      <c r="AQ524" s="60">
        <f>COUNTIFS(配置清单!$G:$G,G524,配置清单!H:H,"QA",配置清单!N:N,"在岗")</f>
        <v>1</v>
      </c>
      <c r="AR524" s="61">
        <f t="shared" si="411"/>
        <v>1</v>
      </c>
      <c r="AS524" s="60">
        <f>COUNTIFS(配置清单!$G:$G,G524,配置清单!$H:$H,"QA",配置清单!$N:$N,"在岗",配置清单!$P:$P,"&lt;&gt;暂不胜任")</f>
        <v>1</v>
      </c>
      <c r="AT524" s="61">
        <f t="shared" si="412"/>
        <v>1</v>
      </c>
      <c r="AU524" s="60">
        <f>COUNTIFS(配置清单!G:G,规划及评估!G524,配置清单!H:H,"BA",配置清单!N:N,"在岗")</f>
        <v>0</v>
      </c>
      <c r="AV524" s="61" t="str">
        <f t="shared" si="413"/>
        <v>NA</v>
      </c>
      <c r="AW524" s="60">
        <f>COUNTIFS(配置清单!G:G,G524,配置清单!H:H,"BA",配置清单!N:N,"在岗",配置清单!P:P,"&lt;&gt;暂不胜任")</f>
        <v>0</v>
      </c>
      <c r="AX524" s="61" t="str">
        <f t="shared" si="414"/>
        <v>NA</v>
      </c>
      <c r="AY524" s="60">
        <f>COUNTIFS(配置清单!G:G,规划及评估!G524,配置清单!H:H,"IA",配置清单!N:N,"在岗")</f>
        <v>0</v>
      </c>
      <c r="AZ524" s="61" t="str">
        <f t="shared" si="415"/>
        <v>NA</v>
      </c>
      <c r="BA524" s="60">
        <f>COUNTIFS(配置清单!G:G,G524,配置清单!H:H,"IA",配置清单!N:N,"在岗",配置清单!P:P,"&lt;&gt;暂不胜任")</f>
        <v>0</v>
      </c>
      <c r="BB524" s="61" t="str">
        <f t="shared" si="416"/>
        <v>NA</v>
      </c>
      <c r="BC524" s="60">
        <f>COUNTIFS(配置清单!G:G,规划及评估!G524,配置清单!H:H,"产品经理",配置清单!N:N,"在岗")</f>
        <v>0</v>
      </c>
      <c r="BD524" s="61" t="str">
        <f t="shared" si="417"/>
        <v>NA</v>
      </c>
      <c r="BE524" s="60">
        <f>COUNTIFS(配置清单!G:G,G524,配置清单!H:H,"产品经理",配置清单!N:N,"在岗",配置清单!P:P,"&lt;&gt;暂不胜任")</f>
        <v>0</v>
      </c>
      <c r="BF524" s="61" t="str">
        <f t="shared" si="418"/>
        <v>NA</v>
      </c>
      <c r="BG524" s="63">
        <f t="shared" si="419"/>
        <v>5</v>
      </c>
      <c r="BH524" s="64">
        <f t="shared" si="420"/>
        <v>5</v>
      </c>
      <c r="BI524" s="64">
        <f t="shared" si="421"/>
        <v>5</v>
      </c>
      <c r="BJ524" s="64">
        <f t="shared" si="422"/>
        <v>5</v>
      </c>
      <c r="BK524" s="65">
        <f t="shared" si="423"/>
        <v>1</v>
      </c>
      <c r="BL524" s="66">
        <f t="shared" si="424"/>
        <v>1</v>
      </c>
      <c r="BM524" s="92">
        <f t="shared" si="425"/>
        <v>1</v>
      </c>
      <c r="BN524" s="92">
        <f t="shared" si="426"/>
        <v>1</v>
      </c>
      <c r="BO524" s="92">
        <f t="shared" si="427"/>
        <v>0</v>
      </c>
      <c r="BP524" s="92">
        <f t="shared" si="428"/>
        <v>0</v>
      </c>
      <c r="BQ524" s="92">
        <f t="shared" si="429"/>
        <v>1</v>
      </c>
      <c r="BR524" s="92">
        <f t="shared" si="430"/>
        <v>1</v>
      </c>
      <c r="BS524" s="92">
        <f t="shared" si="431"/>
        <v>1</v>
      </c>
      <c r="BT524" s="92">
        <f t="shared" si="432"/>
        <v>1</v>
      </c>
      <c r="BU524" s="92">
        <f t="shared" si="433"/>
        <v>1</v>
      </c>
      <c r="BV524" s="92">
        <f t="shared" si="434"/>
        <v>1</v>
      </c>
      <c r="BW524" s="92">
        <f t="shared" si="435"/>
        <v>1</v>
      </c>
      <c r="BX524" s="92">
        <f t="shared" si="436"/>
        <v>1</v>
      </c>
      <c r="BY524" s="92">
        <f t="shared" si="437"/>
        <v>0</v>
      </c>
      <c r="BZ524" s="92">
        <f t="shared" si="438"/>
        <v>0</v>
      </c>
      <c r="CA524" s="92">
        <f t="shared" si="439"/>
        <v>0</v>
      </c>
      <c r="CB524" s="92">
        <f t="shared" si="440"/>
        <v>0</v>
      </c>
      <c r="CC524" s="92">
        <f t="shared" si="441"/>
        <v>0</v>
      </c>
      <c r="CD524" s="92">
        <f t="shared" si="442"/>
        <v>0</v>
      </c>
    </row>
    <row r="525" spans="1:82" ht="48" hidden="1">
      <c r="A525" s="144">
        <v>37</v>
      </c>
      <c r="B525" s="140" t="s">
        <v>5980</v>
      </c>
      <c r="C525" s="140" t="s">
        <v>5982</v>
      </c>
      <c r="D525" s="140" t="s">
        <v>204</v>
      </c>
      <c r="E525" s="140" t="s">
        <v>6152</v>
      </c>
      <c r="F525" s="150" t="s">
        <v>6156</v>
      </c>
      <c r="G525" s="142" t="s">
        <v>6157</v>
      </c>
      <c r="H525" s="142" t="s">
        <v>4</v>
      </c>
      <c r="I525" s="151" t="s">
        <v>4</v>
      </c>
      <c r="J525" s="140" t="s">
        <v>34</v>
      </c>
      <c r="K525" s="140" t="s">
        <v>3995</v>
      </c>
      <c r="L525" s="146" t="s">
        <v>5951</v>
      </c>
      <c r="M525" s="140" t="s">
        <v>6170</v>
      </c>
      <c r="N525" s="145">
        <v>1</v>
      </c>
      <c r="O525" s="147">
        <v>1</v>
      </c>
      <c r="P525" s="147">
        <v>2</v>
      </c>
      <c r="Q525" s="146">
        <v>1</v>
      </c>
      <c r="R525" s="147">
        <v>0</v>
      </c>
      <c r="S525" s="131">
        <v>1</v>
      </c>
      <c r="T525" s="148">
        <v>0</v>
      </c>
      <c r="U525" s="149">
        <v>0</v>
      </c>
      <c r="V525" s="149">
        <v>0</v>
      </c>
      <c r="W525" s="60">
        <f>COUNTIFS(配置清单!G:G,G525,配置清单!$H:$H,"PM",配置清单!$N:$N,"在岗")</f>
        <v>1</v>
      </c>
      <c r="X525" s="61">
        <f t="shared" si="401"/>
        <v>1</v>
      </c>
      <c r="Y525" s="60">
        <f>COUNTIFS(配置清单!$G:$G,G525,配置清单!$H:$H,"PM",配置清单!$N:$N,"在岗",配置清单!$P:$P,"&lt;&gt;暂不胜任")</f>
        <v>1</v>
      </c>
      <c r="Z525" s="61">
        <f t="shared" si="402"/>
        <v>1</v>
      </c>
      <c r="AA525" s="62">
        <f>COUNTIFS(配置清单!$G:$G,G525,配置清单!$H:$H,"SE",配置清单!$N:$N,"在岗")+COUNTIFS(配置清单!$G:$G,G525,配置清单!$H:$H,"SA",配置清单!$N:$N,"在岗")</f>
        <v>1</v>
      </c>
      <c r="AB525" s="61">
        <f t="shared" si="403"/>
        <v>1</v>
      </c>
      <c r="AC525" s="60">
        <f>COUNTIFS(配置清单!$G:$G,G525,配置清单!$H:$H,"SE",配置清单!$N:$N,"在岗",配置清单!$P:$P,"&lt;&gt;暂不胜任")+COUNTIFS(配置清单!$G:$G,G525,配置清单!$H:$H,"SA",配置清单!$N:$N,"在岗",配置清单!$P:$P,"&lt;&gt;暂不胜任")</f>
        <v>1</v>
      </c>
      <c r="AD525" s="61">
        <f t="shared" si="404"/>
        <v>1</v>
      </c>
      <c r="AE525" s="60">
        <f>COUNTIFS(配置清单!$G:$G,G525,配置清单!H:H,"MDE",配置清单!N:N,"在岗")</f>
        <v>2</v>
      </c>
      <c r="AF525" s="61">
        <f t="shared" si="405"/>
        <v>1</v>
      </c>
      <c r="AG525" s="60">
        <f>COUNTIFS(配置清单!$G:$G,G525,配置清单!$H:$H,"MDE",配置清单!$N:$N,"在岗",配置清单!$P:$P,"&lt;&gt;暂不胜任")</f>
        <v>2</v>
      </c>
      <c r="AH525" s="61">
        <f t="shared" si="406"/>
        <v>1</v>
      </c>
      <c r="AI525" s="62">
        <f>COUNTIFS(配置清单!G:G,G525,配置清单!H:H,"TPM",配置清单!N:N,"在岗")+COUNTIFS(配置清单!G:G,G525,配置清单!H:H,"TC",配置清单!N:N,"在岗")</f>
        <v>1</v>
      </c>
      <c r="AJ525" s="61">
        <f t="shared" si="407"/>
        <v>1</v>
      </c>
      <c r="AK525" s="60">
        <f>COUNTIFS(配置清单!G:G,G525,配置清单!H:H,"TPM",配置清单!N:N,"在岗",配置清单!P:P,"&lt;&gt;暂不胜任")+COUNTIFS(配置清单!G:G,G525,配置清单!H:H,"TC",配置清单!N:N,"在岗",配置清单!P:P,"&lt;&gt;暂不胜任")</f>
        <v>1</v>
      </c>
      <c r="AL525" s="61">
        <f t="shared" si="408"/>
        <v>1</v>
      </c>
      <c r="AM525" s="60">
        <f>COUNTIFS(配置清单!G:G,G525,配置清单!H:H,"TSE",配置清单!N:N,"在岗")</f>
        <v>0</v>
      </c>
      <c r="AN525" s="61" t="str">
        <f t="shared" si="409"/>
        <v>NA</v>
      </c>
      <c r="AO525" s="60">
        <f>COUNTIFS(配置清单!G:G,G525,配置清单!H:H,"TSE",配置清单!N:N,"在岗",配置清单!P:P,"&lt;&gt;暂不胜任")</f>
        <v>0</v>
      </c>
      <c r="AP525" s="61" t="str">
        <f t="shared" si="410"/>
        <v>NA</v>
      </c>
      <c r="AQ525" s="60">
        <f>COUNTIFS(配置清单!$G:$G,G525,配置清单!H:H,"QA",配置清单!N:N,"在岗")</f>
        <v>1</v>
      </c>
      <c r="AR525" s="61">
        <f t="shared" si="411"/>
        <v>1</v>
      </c>
      <c r="AS525" s="60">
        <f>COUNTIFS(配置清单!$G:$G,G525,配置清单!$H:$H,"QA",配置清单!$N:$N,"在岗",配置清单!$P:$P,"&lt;&gt;暂不胜任")</f>
        <v>1</v>
      </c>
      <c r="AT525" s="61">
        <f t="shared" si="412"/>
        <v>1</v>
      </c>
      <c r="AU525" s="60">
        <f>COUNTIFS(配置清单!G:G,规划及评估!G525,配置清单!H:H,"BA",配置清单!N:N,"在岗")</f>
        <v>0</v>
      </c>
      <c r="AV525" s="61" t="str">
        <f t="shared" si="413"/>
        <v>NA</v>
      </c>
      <c r="AW525" s="60">
        <f>COUNTIFS(配置清单!G:G,G525,配置清单!H:H,"BA",配置清单!N:N,"在岗",配置清单!P:P,"&lt;&gt;暂不胜任")</f>
        <v>0</v>
      </c>
      <c r="AX525" s="61" t="str">
        <f t="shared" si="414"/>
        <v>NA</v>
      </c>
      <c r="AY525" s="60">
        <f>COUNTIFS(配置清单!G:G,规划及评估!G525,配置清单!H:H,"IA",配置清单!N:N,"在岗")</f>
        <v>0</v>
      </c>
      <c r="AZ525" s="61" t="str">
        <f t="shared" si="415"/>
        <v>NA</v>
      </c>
      <c r="BA525" s="60">
        <f>COUNTIFS(配置清单!G:G,G525,配置清单!H:H,"IA",配置清单!N:N,"在岗",配置清单!P:P,"&lt;&gt;暂不胜任")</f>
        <v>0</v>
      </c>
      <c r="BB525" s="61" t="str">
        <f t="shared" si="416"/>
        <v>NA</v>
      </c>
      <c r="BC525" s="60">
        <f>COUNTIFS(配置清单!G:G,规划及评估!G525,配置清单!H:H,"产品经理",配置清单!N:N,"在岗")</f>
        <v>0</v>
      </c>
      <c r="BD525" s="61" t="str">
        <f t="shared" si="417"/>
        <v>NA</v>
      </c>
      <c r="BE525" s="60">
        <f>COUNTIFS(配置清单!G:G,G525,配置清单!H:H,"产品经理",配置清单!N:N,"在岗",配置清单!P:P,"&lt;&gt;暂不胜任")</f>
        <v>0</v>
      </c>
      <c r="BF525" s="61" t="str">
        <f t="shared" si="418"/>
        <v>NA</v>
      </c>
      <c r="BG525" s="63">
        <f t="shared" si="419"/>
        <v>6</v>
      </c>
      <c r="BH525" s="64">
        <f t="shared" si="420"/>
        <v>6</v>
      </c>
      <c r="BI525" s="64">
        <f t="shared" si="421"/>
        <v>6</v>
      </c>
      <c r="BJ525" s="64">
        <f t="shared" si="422"/>
        <v>6</v>
      </c>
      <c r="BK525" s="65">
        <f t="shared" si="423"/>
        <v>1</v>
      </c>
      <c r="BL525" s="66">
        <f t="shared" si="424"/>
        <v>1</v>
      </c>
      <c r="BM525" s="92">
        <f t="shared" si="425"/>
        <v>1</v>
      </c>
      <c r="BN525" s="92">
        <f t="shared" si="426"/>
        <v>1</v>
      </c>
      <c r="BO525" s="92">
        <f t="shared" si="427"/>
        <v>1</v>
      </c>
      <c r="BP525" s="92">
        <f t="shared" si="428"/>
        <v>1</v>
      </c>
      <c r="BQ525" s="92">
        <f t="shared" si="429"/>
        <v>2</v>
      </c>
      <c r="BR525" s="92">
        <f t="shared" si="430"/>
        <v>2</v>
      </c>
      <c r="BS525" s="92">
        <f t="shared" si="431"/>
        <v>1</v>
      </c>
      <c r="BT525" s="92">
        <f t="shared" si="432"/>
        <v>1</v>
      </c>
      <c r="BU525" s="92">
        <f t="shared" si="433"/>
        <v>0</v>
      </c>
      <c r="BV525" s="92">
        <f t="shared" si="434"/>
        <v>0</v>
      </c>
      <c r="BW525" s="92">
        <f t="shared" si="435"/>
        <v>1</v>
      </c>
      <c r="BX525" s="92">
        <f t="shared" si="436"/>
        <v>1</v>
      </c>
      <c r="BY525" s="92">
        <f t="shared" si="437"/>
        <v>0</v>
      </c>
      <c r="BZ525" s="92">
        <f t="shared" si="438"/>
        <v>0</v>
      </c>
      <c r="CA525" s="92">
        <f t="shared" si="439"/>
        <v>0</v>
      </c>
      <c r="CB525" s="92">
        <f t="shared" si="440"/>
        <v>0</v>
      </c>
      <c r="CC525" s="92">
        <f t="shared" si="441"/>
        <v>0</v>
      </c>
      <c r="CD525" s="92">
        <f t="shared" si="442"/>
        <v>0</v>
      </c>
    </row>
    <row r="526" spans="1:82" ht="48" hidden="1">
      <c r="A526" s="144">
        <v>38</v>
      </c>
      <c r="B526" s="140" t="s">
        <v>5980</v>
      </c>
      <c r="C526" s="140" t="s">
        <v>5982</v>
      </c>
      <c r="D526" s="140" t="s">
        <v>204</v>
      </c>
      <c r="E526" s="140" t="s">
        <v>6152</v>
      </c>
      <c r="F526" s="150" t="s">
        <v>6167</v>
      </c>
      <c r="G526" s="143" t="s">
        <v>6168</v>
      </c>
      <c r="H526" s="142" t="s">
        <v>5964</v>
      </c>
      <c r="I526" s="151" t="s">
        <v>4</v>
      </c>
      <c r="J526" s="140" t="s">
        <v>195</v>
      </c>
      <c r="K526" s="140" t="s">
        <v>4005</v>
      </c>
      <c r="L526" s="146" t="s">
        <v>2051</v>
      </c>
      <c r="M526" s="140" t="s">
        <v>6663</v>
      </c>
      <c r="N526" s="145">
        <v>1</v>
      </c>
      <c r="O526" s="147">
        <v>1</v>
      </c>
      <c r="P526" s="147">
        <v>3</v>
      </c>
      <c r="Q526" s="146">
        <v>1</v>
      </c>
      <c r="R526" s="147">
        <v>1</v>
      </c>
      <c r="S526" s="131">
        <v>1</v>
      </c>
      <c r="T526" s="148">
        <v>0</v>
      </c>
      <c r="U526" s="149">
        <v>0</v>
      </c>
      <c r="V526" s="149">
        <v>0</v>
      </c>
      <c r="W526" s="60">
        <f>COUNTIFS(配置清单!G:G,G526,配置清单!$H:$H,"PM",配置清单!$N:$N,"在岗")</f>
        <v>1</v>
      </c>
      <c r="X526" s="61">
        <f t="shared" si="401"/>
        <v>1</v>
      </c>
      <c r="Y526" s="60">
        <f>COUNTIFS(配置清单!$G:$G,G526,配置清单!$H:$H,"PM",配置清单!$N:$N,"在岗",配置清单!$P:$P,"&lt;&gt;暂不胜任")</f>
        <v>1</v>
      </c>
      <c r="Z526" s="61">
        <f t="shared" si="402"/>
        <v>1</v>
      </c>
      <c r="AA526" s="62">
        <f>COUNTIFS(配置清单!$G:$G,G526,配置清单!$H:$H,"SE",配置清单!$N:$N,"在岗")+COUNTIFS(配置清单!$G:$G,G526,配置清单!$H:$H,"SA",配置清单!$N:$N,"在岗")</f>
        <v>1</v>
      </c>
      <c r="AB526" s="61">
        <f t="shared" si="403"/>
        <v>1</v>
      </c>
      <c r="AC526" s="60">
        <f>COUNTIFS(配置清单!$G:$G,G526,配置清单!$H:$H,"SE",配置清单!$N:$N,"在岗",配置清单!$P:$P,"&lt;&gt;暂不胜任")+COUNTIFS(配置清单!$G:$G,G526,配置清单!$H:$H,"SA",配置清单!$N:$N,"在岗",配置清单!$P:$P,"&lt;&gt;暂不胜任")</f>
        <v>1</v>
      </c>
      <c r="AD526" s="61">
        <f t="shared" si="404"/>
        <v>1</v>
      </c>
      <c r="AE526" s="60">
        <f>COUNTIFS(配置清单!$G:$G,G526,配置清单!H:H,"MDE",配置清单!N:N,"在岗")</f>
        <v>3</v>
      </c>
      <c r="AF526" s="61">
        <f t="shared" si="405"/>
        <v>1</v>
      </c>
      <c r="AG526" s="60">
        <f>COUNTIFS(配置清单!$G:$G,G526,配置清单!$H:$H,"MDE",配置清单!$N:$N,"在岗",配置清单!$P:$P,"&lt;&gt;暂不胜任")</f>
        <v>3</v>
      </c>
      <c r="AH526" s="61">
        <f t="shared" si="406"/>
        <v>1</v>
      </c>
      <c r="AI526" s="62">
        <f>COUNTIFS(配置清单!G:G,G526,配置清单!H:H,"TPM",配置清单!N:N,"在岗")+COUNTIFS(配置清单!G:G,G526,配置清单!H:H,"TC",配置清单!N:N,"在岗")</f>
        <v>1</v>
      </c>
      <c r="AJ526" s="61">
        <f t="shared" si="407"/>
        <v>1</v>
      </c>
      <c r="AK526" s="60">
        <f>COUNTIFS(配置清单!G:G,G526,配置清单!H:H,"TPM",配置清单!N:N,"在岗",配置清单!P:P,"&lt;&gt;暂不胜任")+COUNTIFS(配置清单!G:G,G526,配置清单!H:H,"TC",配置清单!N:N,"在岗",配置清单!P:P,"&lt;&gt;暂不胜任")</f>
        <v>1</v>
      </c>
      <c r="AL526" s="61">
        <f t="shared" si="408"/>
        <v>1</v>
      </c>
      <c r="AM526" s="60">
        <f>COUNTIFS(配置清单!G:G,G526,配置清单!H:H,"TSE",配置清单!N:N,"在岗")</f>
        <v>1</v>
      </c>
      <c r="AN526" s="61">
        <f t="shared" si="409"/>
        <v>1</v>
      </c>
      <c r="AO526" s="60">
        <f>COUNTIFS(配置清单!G:G,G526,配置清单!H:H,"TSE",配置清单!N:N,"在岗",配置清单!P:P,"&lt;&gt;暂不胜任")</f>
        <v>1</v>
      </c>
      <c r="AP526" s="61">
        <f t="shared" si="410"/>
        <v>1</v>
      </c>
      <c r="AQ526" s="60">
        <f>COUNTIFS(配置清单!$G:$G,G526,配置清单!H:H,"QA",配置清单!N:N,"在岗")</f>
        <v>1</v>
      </c>
      <c r="AR526" s="61">
        <f t="shared" si="411"/>
        <v>1</v>
      </c>
      <c r="AS526" s="60">
        <f>COUNTIFS(配置清单!$G:$G,G526,配置清单!$H:$H,"QA",配置清单!$N:$N,"在岗",配置清单!$P:$P,"&lt;&gt;暂不胜任")</f>
        <v>1</v>
      </c>
      <c r="AT526" s="61">
        <f t="shared" si="412"/>
        <v>1</v>
      </c>
      <c r="AU526" s="60">
        <f>COUNTIFS(配置清单!G:G,规划及评估!G526,配置清单!H:H,"BA",配置清单!N:N,"在岗")</f>
        <v>0</v>
      </c>
      <c r="AV526" s="61" t="str">
        <f t="shared" si="413"/>
        <v>NA</v>
      </c>
      <c r="AW526" s="60">
        <f>COUNTIFS(配置清单!G:G,G526,配置清单!H:H,"BA",配置清单!N:N,"在岗",配置清单!P:P,"&lt;&gt;暂不胜任")</f>
        <v>0</v>
      </c>
      <c r="AX526" s="61" t="str">
        <f t="shared" si="414"/>
        <v>NA</v>
      </c>
      <c r="AY526" s="60">
        <f>COUNTIFS(配置清单!G:G,规划及评估!G526,配置清单!H:H,"IA",配置清单!N:N,"在岗")</f>
        <v>0</v>
      </c>
      <c r="AZ526" s="61" t="str">
        <f t="shared" si="415"/>
        <v>NA</v>
      </c>
      <c r="BA526" s="60">
        <f>COUNTIFS(配置清单!G:G,G526,配置清单!H:H,"IA",配置清单!N:N,"在岗",配置清单!P:P,"&lt;&gt;暂不胜任")</f>
        <v>0</v>
      </c>
      <c r="BB526" s="61" t="str">
        <f t="shared" si="416"/>
        <v>NA</v>
      </c>
      <c r="BC526" s="60">
        <f>COUNTIFS(配置清单!G:G,规划及评估!G526,配置清单!H:H,"产品经理",配置清单!N:N,"在岗")</f>
        <v>0</v>
      </c>
      <c r="BD526" s="61" t="str">
        <f t="shared" si="417"/>
        <v>NA</v>
      </c>
      <c r="BE526" s="60">
        <f>COUNTIFS(配置清单!G:G,G526,配置清单!H:H,"产品经理",配置清单!N:N,"在岗",配置清单!P:P,"&lt;&gt;暂不胜任")</f>
        <v>0</v>
      </c>
      <c r="BF526" s="61" t="str">
        <f t="shared" si="418"/>
        <v>NA</v>
      </c>
      <c r="BG526" s="63">
        <f t="shared" si="419"/>
        <v>8</v>
      </c>
      <c r="BH526" s="64">
        <f t="shared" si="420"/>
        <v>8</v>
      </c>
      <c r="BI526" s="64">
        <f t="shared" si="421"/>
        <v>8</v>
      </c>
      <c r="BJ526" s="64">
        <f t="shared" si="422"/>
        <v>8</v>
      </c>
      <c r="BK526" s="65">
        <f t="shared" si="423"/>
        <v>1</v>
      </c>
      <c r="BL526" s="66">
        <f t="shared" si="424"/>
        <v>1</v>
      </c>
      <c r="BM526" s="92">
        <f t="shared" si="425"/>
        <v>1</v>
      </c>
      <c r="BN526" s="92">
        <f t="shared" si="426"/>
        <v>1</v>
      </c>
      <c r="BO526" s="92">
        <f t="shared" si="427"/>
        <v>1</v>
      </c>
      <c r="BP526" s="92">
        <f t="shared" si="428"/>
        <v>1</v>
      </c>
      <c r="BQ526" s="92">
        <f t="shared" si="429"/>
        <v>3</v>
      </c>
      <c r="BR526" s="92">
        <f t="shared" si="430"/>
        <v>3</v>
      </c>
      <c r="BS526" s="92">
        <f t="shared" si="431"/>
        <v>1</v>
      </c>
      <c r="BT526" s="92">
        <f t="shared" si="432"/>
        <v>1</v>
      </c>
      <c r="BU526" s="92">
        <f t="shared" si="433"/>
        <v>1</v>
      </c>
      <c r="BV526" s="92">
        <f t="shared" si="434"/>
        <v>1</v>
      </c>
      <c r="BW526" s="92">
        <f t="shared" si="435"/>
        <v>1</v>
      </c>
      <c r="BX526" s="92">
        <f t="shared" si="436"/>
        <v>1</v>
      </c>
      <c r="BY526" s="92">
        <f t="shared" si="437"/>
        <v>0</v>
      </c>
      <c r="BZ526" s="92">
        <f t="shared" si="438"/>
        <v>0</v>
      </c>
      <c r="CA526" s="92">
        <f t="shared" si="439"/>
        <v>0</v>
      </c>
      <c r="CB526" s="92">
        <f t="shared" si="440"/>
        <v>0</v>
      </c>
      <c r="CC526" s="92">
        <f t="shared" si="441"/>
        <v>0</v>
      </c>
      <c r="CD526" s="92">
        <f t="shared" si="442"/>
        <v>0</v>
      </c>
    </row>
    <row r="527" spans="1:82" ht="48" hidden="1">
      <c r="A527" s="144">
        <v>39</v>
      </c>
      <c r="B527" s="140" t="s">
        <v>5980</v>
      </c>
      <c r="C527" s="140" t="s">
        <v>5982</v>
      </c>
      <c r="D527" s="140" t="s">
        <v>204</v>
      </c>
      <c r="E527" s="140" t="s">
        <v>6152</v>
      </c>
      <c r="F527" s="150" t="s">
        <v>6167</v>
      </c>
      <c r="G527" s="143" t="s">
        <v>6162</v>
      </c>
      <c r="H527" s="142" t="s">
        <v>6</v>
      </c>
      <c r="I527" s="151" t="s">
        <v>7</v>
      </c>
      <c r="J527" s="140" t="s">
        <v>195</v>
      </c>
      <c r="K527" s="140" t="s">
        <v>4005</v>
      </c>
      <c r="L527" s="146" t="s">
        <v>2051</v>
      </c>
      <c r="M527" s="140" t="s">
        <v>6663</v>
      </c>
      <c r="N527" s="145">
        <v>1</v>
      </c>
      <c r="O527" s="147">
        <v>0</v>
      </c>
      <c r="P527" s="147">
        <v>1</v>
      </c>
      <c r="Q527" s="146">
        <v>1</v>
      </c>
      <c r="R527" s="147">
        <v>0</v>
      </c>
      <c r="S527" s="131">
        <v>1</v>
      </c>
      <c r="T527" s="148">
        <v>0</v>
      </c>
      <c r="U527" s="149">
        <v>0</v>
      </c>
      <c r="V527" s="149">
        <v>0</v>
      </c>
      <c r="W527" s="60">
        <f>COUNTIFS(配置清单!G:G,G527,配置清单!$H:$H,"PM",配置清单!$N:$N,"在岗")</f>
        <v>1</v>
      </c>
      <c r="X527" s="61">
        <f t="shared" si="401"/>
        <v>1</v>
      </c>
      <c r="Y527" s="60">
        <f>COUNTIFS(配置清单!$G:$G,G527,配置清单!$H:$H,"PM",配置清单!$N:$N,"在岗",配置清单!$P:$P,"&lt;&gt;暂不胜任")</f>
        <v>1</v>
      </c>
      <c r="Z527" s="61">
        <f t="shared" si="402"/>
        <v>1</v>
      </c>
      <c r="AA527" s="62">
        <f>COUNTIFS(配置清单!$G:$G,G527,配置清单!$H:$H,"SE",配置清单!$N:$N,"在岗")+COUNTIFS(配置清单!$G:$G,G527,配置清单!$H:$H,"SA",配置清单!$N:$N,"在岗")</f>
        <v>0</v>
      </c>
      <c r="AB527" s="61" t="str">
        <f t="shared" si="403"/>
        <v>NA</v>
      </c>
      <c r="AC527" s="60">
        <f>COUNTIFS(配置清单!$G:$G,G527,配置清单!$H:$H,"SE",配置清单!$N:$N,"在岗",配置清单!$P:$P,"&lt;&gt;暂不胜任")+COUNTIFS(配置清单!$G:$G,G527,配置清单!$H:$H,"SA",配置清单!$N:$N,"在岗",配置清单!$P:$P,"&lt;&gt;暂不胜任")</f>
        <v>0</v>
      </c>
      <c r="AD527" s="61" t="str">
        <f t="shared" si="404"/>
        <v>NA</v>
      </c>
      <c r="AE527" s="60">
        <f>COUNTIFS(配置清单!$G:$G,G527,配置清单!H:H,"MDE",配置清单!N:N,"在岗")</f>
        <v>1</v>
      </c>
      <c r="AF527" s="61">
        <f t="shared" si="405"/>
        <v>1</v>
      </c>
      <c r="AG527" s="60">
        <f>COUNTIFS(配置清单!$G:$G,G527,配置清单!$H:$H,"MDE",配置清单!$N:$N,"在岗",配置清单!$P:$P,"&lt;&gt;暂不胜任")</f>
        <v>1</v>
      </c>
      <c r="AH527" s="61">
        <f t="shared" si="406"/>
        <v>1</v>
      </c>
      <c r="AI527" s="62">
        <f>COUNTIFS(配置清单!G:G,G527,配置清单!H:H,"TPM",配置清单!N:N,"在岗")+COUNTIFS(配置清单!G:G,G527,配置清单!H:H,"TC",配置清单!N:N,"在岗")</f>
        <v>1</v>
      </c>
      <c r="AJ527" s="61">
        <f t="shared" si="407"/>
        <v>1</v>
      </c>
      <c r="AK527" s="60">
        <f>COUNTIFS(配置清单!G:G,G527,配置清单!H:H,"TPM",配置清单!N:N,"在岗",配置清单!P:P,"&lt;&gt;暂不胜任")+COUNTIFS(配置清单!G:G,G527,配置清单!H:H,"TC",配置清单!N:N,"在岗",配置清单!P:P,"&lt;&gt;暂不胜任")</f>
        <v>1</v>
      </c>
      <c r="AL527" s="61">
        <f t="shared" si="408"/>
        <v>1</v>
      </c>
      <c r="AM527" s="60">
        <f>COUNTIFS(配置清单!G:G,G527,配置清单!H:H,"TSE",配置清单!N:N,"在岗")</f>
        <v>0</v>
      </c>
      <c r="AN527" s="61" t="str">
        <f t="shared" si="409"/>
        <v>NA</v>
      </c>
      <c r="AO527" s="60">
        <f>COUNTIFS(配置清单!G:G,G527,配置清单!H:H,"TSE",配置清单!N:N,"在岗",配置清单!P:P,"&lt;&gt;暂不胜任")</f>
        <v>0</v>
      </c>
      <c r="AP527" s="61" t="str">
        <f t="shared" si="410"/>
        <v>NA</v>
      </c>
      <c r="AQ527" s="60">
        <f>COUNTIFS(配置清单!$G:$G,G527,配置清单!H:H,"QA",配置清单!N:N,"在岗")</f>
        <v>1</v>
      </c>
      <c r="AR527" s="61">
        <f t="shared" si="411"/>
        <v>1</v>
      </c>
      <c r="AS527" s="60">
        <f>COUNTIFS(配置清单!$G:$G,G527,配置清单!$H:$H,"QA",配置清单!$N:$N,"在岗",配置清单!$P:$P,"&lt;&gt;暂不胜任")</f>
        <v>1</v>
      </c>
      <c r="AT527" s="61">
        <f t="shared" si="412"/>
        <v>1</v>
      </c>
      <c r="AU527" s="60">
        <f>COUNTIFS(配置清单!G:G,规划及评估!G527,配置清单!H:H,"BA",配置清单!N:N,"在岗")</f>
        <v>0</v>
      </c>
      <c r="AV527" s="61" t="str">
        <f t="shared" si="413"/>
        <v>NA</v>
      </c>
      <c r="AW527" s="60">
        <f>COUNTIFS(配置清单!G:G,G527,配置清单!H:H,"BA",配置清单!N:N,"在岗",配置清单!P:P,"&lt;&gt;暂不胜任")</f>
        <v>0</v>
      </c>
      <c r="AX527" s="61" t="str">
        <f t="shared" si="414"/>
        <v>NA</v>
      </c>
      <c r="AY527" s="60">
        <f>COUNTIFS(配置清单!G:G,规划及评估!G527,配置清单!H:H,"IA",配置清单!N:N,"在岗")</f>
        <v>0</v>
      </c>
      <c r="AZ527" s="61" t="str">
        <f t="shared" si="415"/>
        <v>NA</v>
      </c>
      <c r="BA527" s="60">
        <f>COUNTIFS(配置清单!G:G,G527,配置清单!H:H,"IA",配置清单!N:N,"在岗",配置清单!P:P,"&lt;&gt;暂不胜任")</f>
        <v>0</v>
      </c>
      <c r="BB527" s="61" t="str">
        <f t="shared" si="416"/>
        <v>NA</v>
      </c>
      <c r="BC527" s="60">
        <f>COUNTIFS(配置清单!G:G,规划及评估!G527,配置清单!H:H,"产品经理",配置清单!N:N,"在岗")</f>
        <v>0</v>
      </c>
      <c r="BD527" s="61" t="str">
        <f t="shared" si="417"/>
        <v>NA</v>
      </c>
      <c r="BE527" s="60">
        <f>COUNTIFS(配置清单!G:G,G527,配置清单!H:H,"产品经理",配置清单!N:N,"在岗",配置清单!P:P,"&lt;&gt;暂不胜任")</f>
        <v>0</v>
      </c>
      <c r="BF527" s="61" t="str">
        <f t="shared" si="418"/>
        <v>NA</v>
      </c>
      <c r="BG527" s="63">
        <f t="shared" si="419"/>
        <v>4</v>
      </c>
      <c r="BH527" s="64">
        <f t="shared" si="420"/>
        <v>4</v>
      </c>
      <c r="BI527" s="64">
        <f t="shared" si="421"/>
        <v>4</v>
      </c>
      <c r="BJ527" s="64">
        <f t="shared" si="422"/>
        <v>4</v>
      </c>
      <c r="BK527" s="65">
        <f t="shared" si="423"/>
        <v>1</v>
      </c>
      <c r="BL527" s="66">
        <f t="shared" si="424"/>
        <v>1</v>
      </c>
      <c r="BM527" s="92">
        <f t="shared" si="425"/>
        <v>1</v>
      </c>
      <c r="BN527" s="92">
        <f t="shared" si="426"/>
        <v>1</v>
      </c>
      <c r="BO527" s="92">
        <f t="shared" si="427"/>
        <v>0</v>
      </c>
      <c r="BP527" s="92">
        <f t="shared" si="428"/>
        <v>0</v>
      </c>
      <c r="BQ527" s="92">
        <f t="shared" si="429"/>
        <v>1</v>
      </c>
      <c r="BR527" s="92">
        <f t="shared" si="430"/>
        <v>1</v>
      </c>
      <c r="BS527" s="92">
        <f t="shared" si="431"/>
        <v>1</v>
      </c>
      <c r="BT527" s="92">
        <f t="shared" si="432"/>
        <v>1</v>
      </c>
      <c r="BU527" s="92">
        <f t="shared" si="433"/>
        <v>0</v>
      </c>
      <c r="BV527" s="92">
        <f t="shared" si="434"/>
        <v>0</v>
      </c>
      <c r="BW527" s="92">
        <f t="shared" si="435"/>
        <v>1</v>
      </c>
      <c r="BX527" s="92">
        <f t="shared" si="436"/>
        <v>1</v>
      </c>
      <c r="BY527" s="92">
        <f t="shared" si="437"/>
        <v>0</v>
      </c>
      <c r="BZ527" s="92">
        <f t="shared" si="438"/>
        <v>0</v>
      </c>
      <c r="CA527" s="92">
        <f t="shared" si="439"/>
        <v>0</v>
      </c>
      <c r="CB527" s="92">
        <f t="shared" si="440"/>
        <v>0</v>
      </c>
      <c r="CC527" s="92">
        <f t="shared" si="441"/>
        <v>0</v>
      </c>
      <c r="CD527" s="92">
        <f t="shared" si="442"/>
        <v>0</v>
      </c>
    </row>
    <row r="528" spans="1:82" ht="48" hidden="1">
      <c r="A528" s="144">
        <v>40</v>
      </c>
      <c r="B528" s="140" t="s">
        <v>5980</v>
      </c>
      <c r="C528" s="140" t="s">
        <v>5982</v>
      </c>
      <c r="D528" s="140" t="s">
        <v>204</v>
      </c>
      <c r="E528" s="140" t="s">
        <v>6152</v>
      </c>
      <c r="F528" s="150" t="s">
        <v>6167</v>
      </c>
      <c r="G528" s="143" t="s">
        <v>6161</v>
      </c>
      <c r="H528" s="142" t="s">
        <v>7</v>
      </c>
      <c r="I528" s="151" t="s">
        <v>7</v>
      </c>
      <c r="J528" s="140" t="s">
        <v>195</v>
      </c>
      <c r="K528" s="140" t="s">
        <v>4005</v>
      </c>
      <c r="L528" s="146" t="s">
        <v>2051</v>
      </c>
      <c r="M528" s="140" t="s">
        <v>6663</v>
      </c>
      <c r="N528" s="145">
        <v>1</v>
      </c>
      <c r="O528" s="147">
        <v>0</v>
      </c>
      <c r="P528" s="147">
        <v>2</v>
      </c>
      <c r="Q528" s="146">
        <v>1</v>
      </c>
      <c r="R528" s="147">
        <v>1</v>
      </c>
      <c r="S528" s="131">
        <v>1</v>
      </c>
      <c r="T528" s="148">
        <v>0</v>
      </c>
      <c r="U528" s="149">
        <v>0</v>
      </c>
      <c r="V528" s="149">
        <v>0</v>
      </c>
      <c r="W528" s="60">
        <f>COUNTIFS(配置清单!G:G,G528,配置清单!$H:$H,"PM",配置清单!$N:$N,"在岗")</f>
        <v>1</v>
      </c>
      <c r="X528" s="61">
        <f t="shared" si="401"/>
        <v>1</v>
      </c>
      <c r="Y528" s="60">
        <f>COUNTIFS(配置清单!$G:$G,G528,配置清单!$H:$H,"PM",配置清单!$N:$N,"在岗",配置清单!$P:$P,"&lt;&gt;暂不胜任")</f>
        <v>1</v>
      </c>
      <c r="Z528" s="61">
        <f t="shared" si="402"/>
        <v>1</v>
      </c>
      <c r="AA528" s="62">
        <f>COUNTIFS(配置清单!$G:$G,G528,配置清单!$H:$H,"SE",配置清单!$N:$N,"在岗")+COUNTIFS(配置清单!$G:$G,G528,配置清单!$H:$H,"SA",配置清单!$N:$N,"在岗")</f>
        <v>0</v>
      </c>
      <c r="AB528" s="61" t="str">
        <f t="shared" si="403"/>
        <v>NA</v>
      </c>
      <c r="AC528" s="60">
        <f>COUNTIFS(配置清单!$G:$G,G528,配置清单!$H:$H,"SE",配置清单!$N:$N,"在岗",配置清单!$P:$P,"&lt;&gt;暂不胜任")+COUNTIFS(配置清单!$G:$G,G528,配置清单!$H:$H,"SA",配置清单!$N:$N,"在岗",配置清单!$P:$P,"&lt;&gt;暂不胜任")</f>
        <v>0</v>
      </c>
      <c r="AD528" s="61" t="str">
        <f t="shared" si="404"/>
        <v>NA</v>
      </c>
      <c r="AE528" s="60">
        <f>COUNTIFS(配置清单!$G:$G,G528,配置清单!H:H,"MDE",配置清单!N:N,"在岗")</f>
        <v>2</v>
      </c>
      <c r="AF528" s="61">
        <f t="shared" si="405"/>
        <v>1</v>
      </c>
      <c r="AG528" s="60">
        <f>COUNTIFS(配置清单!$G:$G,G528,配置清单!$H:$H,"MDE",配置清单!$N:$N,"在岗",配置清单!$P:$P,"&lt;&gt;暂不胜任")</f>
        <v>2</v>
      </c>
      <c r="AH528" s="61">
        <f t="shared" si="406"/>
        <v>1</v>
      </c>
      <c r="AI528" s="62">
        <f>COUNTIFS(配置清单!G:G,G528,配置清单!H:H,"TPM",配置清单!N:N,"在岗")+COUNTIFS(配置清单!G:G,G528,配置清单!H:H,"TC",配置清单!N:N,"在岗")</f>
        <v>1</v>
      </c>
      <c r="AJ528" s="61">
        <f t="shared" si="407"/>
        <v>1</v>
      </c>
      <c r="AK528" s="60">
        <f>COUNTIFS(配置清单!G:G,G528,配置清单!H:H,"TPM",配置清单!N:N,"在岗",配置清单!P:P,"&lt;&gt;暂不胜任")+COUNTIFS(配置清单!G:G,G528,配置清单!H:H,"TC",配置清单!N:N,"在岗",配置清单!P:P,"&lt;&gt;暂不胜任")</f>
        <v>1</v>
      </c>
      <c r="AL528" s="61">
        <f t="shared" si="408"/>
        <v>1</v>
      </c>
      <c r="AM528" s="60">
        <f>COUNTIFS(配置清单!G:G,G528,配置清单!H:H,"TSE",配置清单!N:N,"在岗")</f>
        <v>1</v>
      </c>
      <c r="AN528" s="61">
        <f t="shared" si="409"/>
        <v>1</v>
      </c>
      <c r="AO528" s="60">
        <f>COUNTIFS(配置清单!G:G,G528,配置清单!H:H,"TSE",配置清单!N:N,"在岗",配置清单!P:P,"&lt;&gt;暂不胜任")</f>
        <v>1</v>
      </c>
      <c r="AP528" s="61">
        <f t="shared" si="410"/>
        <v>1</v>
      </c>
      <c r="AQ528" s="60">
        <f>COUNTIFS(配置清单!$G:$G,G528,配置清单!H:H,"QA",配置清单!N:N,"在岗")</f>
        <v>1</v>
      </c>
      <c r="AR528" s="61">
        <f t="shared" si="411"/>
        <v>1</v>
      </c>
      <c r="AS528" s="60">
        <f>COUNTIFS(配置清单!$G:$G,G528,配置清单!$H:$H,"QA",配置清单!$N:$N,"在岗",配置清单!$P:$P,"&lt;&gt;暂不胜任")</f>
        <v>1</v>
      </c>
      <c r="AT528" s="61">
        <f t="shared" si="412"/>
        <v>1</v>
      </c>
      <c r="AU528" s="60">
        <f>COUNTIFS(配置清单!G:G,规划及评估!G528,配置清单!H:H,"BA",配置清单!N:N,"在岗")</f>
        <v>0</v>
      </c>
      <c r="AV528" s="61" t="str">
        <f t="shared" si="413"/>
        <v>NA</v>
      </c>
      <c r="AW528" s="60">
        <f>COUNTIFS(配置清单!G:G,G528,配置清单!H:H,"BA",配置清单!N:N,"在岗",配置清单!P:P,"&lt;&gt;暂不胜任")</f>
        <v>0</v>
      </c>
      <c r="AX528" s="61" t="str">
        <f t="shared" si="414"/>
        <v>NA</v>
      </c>
      <c r="AY528" s="60">
        <f>COUNTIFS(配置清单!G:G,规划及评估!G528,配置清单!H:H,"IA",配置清单!N:N,"在岗")</f>
        <v>0</v>
      </c>
      <c r="AZ528" s="61" t="str">
        <f t="shared" si="415"/>
        <v>NA</v>
      </c>
      <c r="BA528" s="60">
        <f>COUNTIFS(配置清单!G:G,G528,配置清单!H:H,"IA",配置清单!N:N,"在岗",配置清单!P:P,"&lt;&gt;暂不胜任")</f>
        <v>0</v>
      </c>
      <c r="BB528" s="61" t="str">
        <f t="shared" si="416"/>
        <v>NA</v>
      </c>
      <c r="BC528" s="60">
        <f>COUNTIFS(配置清单!G:G,规划及评估!G528,配置清单!H:H,"产品经理",配置清单!N:N,"在岗")</f>
        <v>0</v>
      </c>
      <c r="BD528" s="61" t="str">
        <f t="shared" si="417"/>
        <v>NA</v>
      </c>
      <c r="BE528" s="60">
        <f>COUNTIFS(配置清单!G:G,G528,配置清单!H:H,"产品经理",配置清单!N:N,"在岗",配置清单!P:P,"&lt;&gt;暂不胜任")</f>
        <v>0</v>
      </c>
      <c r="BF528" s="61" t="str">
        <f t="shared" si="418"/>
        <v>NA</v>
      </c>
      <c r="BG528" s="63">
        <f t="shared" si="419"/>
        <v>6</v>
      </c>
      <c r="BH528" s="64">
        <f t="shared" si="420"/>
        <v>6</v>
      </c>
      <c r="BI528" s="64">
        <f t="shared" si="421"/>
        <v>6</v>
      </c>
      <c r="BJ528" s="64">
        <f t="shared" si="422"/>
        <v>6</v>
      </c>
      <c r="BK528" s="65">
        <f t="shared" si="423"/>
        <v>1</v>
      </c>
      <c r="BL528" s="66">
        <f t="shared" si="424"/>
        <v>1</v>
      </c>
      <c r="BM528" s="92">
        <f t="shared" si="425"/>
        <v>1</v>
      </c>
      <c r="BN528" s="92">
        <f t="shared" si="426"/>
        <v>1</v>
      </c>
      <c r="BO528" s="92">
        <f t="shared" si="427"/>
        <v>0</v>
      </c>
      <c r="BP528" s="92">
        <f t="shared" si="428"/>
        <v>0</v>
      </c>
      <c r="BQ528" s="92">
        <f t="shared" si="429"/>
        <v>2</v>
      </c>
      <c r="BR528" s="92">
        <f t="shared" si="430"/>
        <v>2</v>
      </c>
      <c r="BS528" s="92">
        <f t="shared" si="431"/>
        <v>1</v>
      </c>
      <c r="BT528" s="92">
        <f t="shared" si="432"/>
        <v>1</v>
      </c>
      <c r="BU528" s="92">
        <f t="shared" si="433"/>
        <v>1</v>
      </c>
      <c r="BV528" s="92">
        <f t="shared" si="434"/>
        <v>1</v>
      </c>
      <c r="BW528" s="92">
        <f t="shared" si="435"/>
        <v>1</v>
      </c>
      <c r="BX528" s="92">
        <f t="shared" si="436"/>
        <v>1</v>
      </c>
      <c r="BY528" s="92">
        <f t="shared" si="437"/>
        <v>0</v>
      </c>
      <c r="BZ528" s="92">
        <f t="shared" si="438"/>
        <v>0</v>
      </c>
      <c r="CA528" s="92">
        <f t="shared" si="439"/>
        <v>0</v>
      </c>
      <c r="CB528" s="92">
        <f t="shared" si="440"/>
        <v>0</v>
      </c>
      <c r="CC528" s="92">
        <f t="shared" si="441"/>
        <v>0</v>
      </c>
      <c r="CD528" s="92">
        <f t="shared" si="442"/>
        <v>0</v>
      </c>
    </row>
    <row r="529" spans="1:82" ht="48" hidden="1">
      <c r="A529" s="144">
        <v>41</v>
      </c>
      <c r="B529" s="140" t="s">
        <v>5980</v>
      </c>
      <c r="C529" s="140" t="s">
        <v>5982</v>
      </c>
      <c r="D529" s="140" t="s">
        <v>6163</v>
      </c>
      <c r="E529" s="140" t="s">
        <v>6152</v>
      </c>
      <c r="F529" s="150" t="s">
        <v>6164</v>
      </c>
      <c r="G529" s="142" t="s">
        <v>6174</v>
      </c>
      <c r="H529" s="151" t="s">
        <v>7</v>
      </c>
      <c r="I529" s="151" t="s">
        <v>7</v>
      </c>
      <c r="J529" s="140" t="s">
        <v>195</v>
      </c>
      <c r="K529" s="140" t="s">
        <v>195</v>
      </c>
      <c r="L529" s="146" t="s">
        <v>2058</v>
      </c>
      <c r="M529" s="140" t="s">
        <v>6173</v>
      </c>
      <c r="N529" s="145">
        <v>1</v>
      </c>
      <c r="O529" s="147">
        <v>1</v>
      </c>
      <c r="P529" s="147">
        <v>0</v>
      </c>
      <c r="Q529" s="146">
        <v>0</v>
      </c>
      <c r="R529" s="147">
        <v>0</v>
      </c>
      <c r="S529" s="131">
        <v>1</v>
      </c>
      <c r="T529" s="148">
        <v>0</v>
      </c>
      <c r="U529" s="149">
        <v>0</v>
      </c>
      <c r="V529" s="149">
        <v>0</v>
      </c>
      <c r="W529" s="60">
        <f>COUNTIFS(配置清单!G:G,G529,配置清单!$H:$H,"PM",配置清单!$N:$N,"在岗")</f>
        <v>1</v>
      </c>
      <c r="X529" s="61">
        <f t="shared" si="401"/>
        <v>1</v>
      </c>
      <c r="Y529" s="60">
        <f>COUNTIFS(配置清单!$G:$G,G529,配置清单!$H:$H,"PM",配置清单!$N:$N,"在岗",配置清单!$P:$P,"&lt;&gt;暂不胜任")</f>
        <v>1</v>
      </c>
      <c r="Z529" s="61">
        <f t="shared" si="402"/>
        <v>1</v>
      </c>
      <c r="AA529" s="62">
        <f>COUNTIFS(配置清单!$G:$G,G529,配置清单!$H:$H,"SE",配置清单!$N:$N,"在岗")+COUNTIFS(配置清单!$G:$G,G529,配置清单!$H:$H,"SA",配置清单!$N:$N,"在岗")</f>
        <v>1</v>
      </c>
      <c r="AB529" s="61">
        <f t="shared" si="403"/>
        <v>1</v>
      </c>
      <c r="AC529" s="60">
        <f>COUNTIFS(配置清单!$G:$G,G529,配置清单!$H:$H,"SE",配置清单!$N:$N,"在岗",配置清单!$P:$P,"&lt;&gt;暂不胜任")+COUNTIFS(配置清单!$G:$G,G529,配置清单!$H:$H,"SA",配置清单!$N:$N,"在岗",配置清单!$P:$P,"&lt;&gt;暂不胜任")</f>
        <v>1</v>
      </c>
      <c r="AD529" s="61">
        <f t="shared" si="404"/>
        <v>1</v>
      </c>
      <c r="AE529" s="60">
        <f>COUNTIFS(配置清单!$G:$G,G529,配置清单!H:H,"MDE",配置清单!N:N,"在岗")</f>
        <v>0</v>
      </c>
      <c r="AF529" s="61" t="str">
        <f t="shared" si="405"/>
        <v>NA</v>
      </c>
      <c r="AG529" s="60">
        <f>COUNTIFS(配置清单!$G:$G,G529,配置清单!$H:$H,"MDE",配置清单!$N:$N,"在岗",配置清单!$P:$P,"&lt;&gt;暂不胜任")</f>
        <v>0</v>
      </c>
      <c r="AH529" s="61" t="str">
        <f t="shared" si="406"/>
        <v>NA</v>
      </c>
      <c r="AI529" s="62">
        <f>COUNTIFS(配置清单!G:G,G529,配置清单!H:H,"TPM",配置清单!N:N,"在岗")+COUNTIFS(配置清单!G:G,G529,配置清单!H:H,"TC",配置清单!N:N,"在岗")</f>
        <v>0</v>
      </c>
      <c r="AJ529" s="61" t="str">
        <f t="shared" si="407"/>
        <v>NA</v>
      </c>
      <c r="AK529" s="60">
        <f>COUNTIFS(配置清单!G:G,G529,配置清单!H:H,"TPM",配置清单!N:N,"在岗",配置清单!P:P,"&lt;&gt;暂不胜任")+COUNTIFS(配置清单!G:G,G529,配置清单!H:H,"TC",配置清单!N:N,"在岗",配置清单!P:P,"&lt;&gt;暂不胜任")</f>
        <v>0</v>
      </c>
      <c r="AL529" s="61" t="str">
        <f t="shared" si="408"/>
        <v>NA</v>
      </c>
      <c r="AM529" s="60">
        <f>COUNTIFS(配置清单!G:G,G529,配置清单!H:H,"TSE",配置清单!N:N,"在岗")</f>
        <v>0</v>
      </c>
      <c r="AN529" s="61" t="str">
        <f t="shared" si="409"/>
        <v>NA</v>
      </c>
      <c r="AO529" s="60">
        <f>COUNTIFS(配置清单!G:G,G529,配置清单!H:H,"TSE",配置清单!N:N,"在岗",配置清单!P:P,"&lt;&gt;暂不胜任")</f>
        <v>0</v>
      </c>
      <c r="AP529" s="61" t="str">
        <f t="shared" si="410"/>
        <v>NA</v>
      </c>
      <c r="AQ529" s="60">
        <f>COUNTIFS(配置清单!$G:$G,G529,配置清单!H:H,"QA",配置清单!N:N,"在岗")</f>
        <v>1</v>
      </c>
      <c r="AR529" s="61">
        <f t="shared" si="411"/>
        <v>1</v>
      </c>
      <c r="AS529" s="60">
        <f>COUNTIFS(配置清单!$G:$G,G529,配置清单!$H:$H,"QA",配置清单!$N:$N,"在岗",配置清单!$P:$P,"&lt;&gt;暂不胜任")</f>
        <v>1</v>
      </c>
      <c r="AT529" s="61">
        <f t="shared" si="412"/>
        <v>1</v>
      </c>
      <c r="AU529" s="60">
        <f>COUNTIFS(配置清单!G:G,规划及评估!G529,配置清单!H:H,"BA",配置清单!N:N,"在岗")</f>
        <v>0</v>
      </c>
      <c r="AV529" s="61" t="str">
        <f t="shared" si="413"/>
        <v>NA</v>
      </c>
      <c r="AW529" s="60">
        <f>COUNTIFS(配置清单!G:G,G529,配置清单!H:H,"BA",配置清单!N:N,"在岗",配置清单!P:P,"&lt;&gt;暂不胜任")</f>
        <v>0</v>
      </c>
      <c r="AX529" s="61" t="str">
        <f t="shared" si="414"/>
        <v>NA</v>
      </c>
      <c r="AY529" s="60">
        <f>COUNTIFS(配置清单!G:G,规划及评估!G529,配置清单!H:H,"IA",配置清单!N:N,"在岗")</f>
        <v>0</v>
      </c>
      <c r="AZ529" s="61" t="str">
        <f t="shared" si="415"/>
        <v>NA</v>
      </c>
      <c r="BA529" s="60">
        <f>COUNTIFS(配置清单!G:G,G529,配置清单!H:H,"IA",配置清单!N:N,"在岗",配置清单!P:P,"&lt;&gt;暂不胜任")</f>
        <v>0</v>
      </c>
      <c r="BB529" s="61" t="str">
        <f t="shared" si="416"/>
        <v>NA</v>
      </c>
      <c r="BC529" s="60">
        <f>COUNTIFS(配置清单!G:G,规划及评估!G529,配置清单!H:H,"产品经理",配置清单!N:N,"在岗")</f>
        <v>0</v>
      </c>
      <c r="BD529" s="61" t="str">
        <f t="shared" si="417"/>
        <v>NA</v>
      </c>
      <c r="BE529" s="60">
        <f>COUNTIFS(配置清单!G:G,G529,配置清单!H:H,"产品经理",配置清单!N:N,"在岗",配置清单!P:P,"&lt;&gt;暂不胜任")</f>
        <v>0</v>
      </c>
      <c r="BF529" s="61" t="str">
        <f t="shared" si="418"/>
        <v>NA</v>
      </c>
      <c r="BG529" s="63">
        <f t="shared" si="419"/>
        <v>3</v>
      </c>
      <c r="BH529" s="64">
        <f t="shared" si="420"/>
        <v>3</v>
      </c>
      <c r="BI529" s="64">
        <f t="shared" si="421"/>
        <v>3</v>
      </c>
      <c r="BJ529" s="64">
        <f t="shared" si="422"/>
        <v>3</v>
      </c>
      <c r="BK529" s="65">
        <f t="shared" si="423"/>
        <v>1</v>
      </c>
      <c r="BL529" s="66">
        <f t="shared" si="424"/>
        <v>1</v>
      </c>
      <c r="BM529" s="92">
        <f t="shared" si="425"/>
        <v>1</v>
      </c>
      <c r="BN529" s="92">
        <f t="shared" si="426"/>
        <v>1</v>
      </c>
      <c r="BO529" s="92">
        <f t="shared" si="427"/>
        <v>1</v>
      </c>
      <c r="BP529" s="92">
        <f t="shared" si="428"/>
        <v>1</v>
      </c>
      <c r="BQ529" s="92">
        <f t="shared" si="429"/>
        <v>0</v>
      </c>
      <c r="BR529" s="92">
        <f t="shared" si="430"/>
        <v>0</v>
      </c>
      <c r="BS529" s="92">
        <f t="shared" si="431"/>
        <v>0</v>
      </c>
      <c r="BT529" s="92">
        <f t="shared" si="432"/>
        <v>0</v>
      </c>
      <c r="BU529" s="92">
        <f t="shared" si="433"/>
        <v>0</v>
      </c>
      <c r="BV529" s="92">
        <f t="shared" si="434"/>
        <v>0</v>
      </c>
      <c r="BW529" s="92">
        <f t="shared" si="435"/>
        <v>1</v>
      </c>
      <c r="BX529" s="92">
        <f t="shared" si="436"/>
        <v>1</v>
      </c>
      <c r="BY529" s="92">
        <f t="shared" si="437"/>
        <v>0</v>
      </c>
      <c r="BZ529" s="92">
        <f t="shared" si="438"/>
        <v>0</v>
      </c>
      <c r="CA529" s="92">
        <f t="shared" si="439"/>
        <v>0</v>
      </c>
      <c r="CB529" s="92">
        <f t="shared" si="440"/>
        <v>0</v>
      </c>
      <c r="CC529" s="92">
        <f t="shared" si="441"/>
        <v>0</v>
      </c>
      <c r="CD529" s="92">
        <f t="shared" si="442"/>
        <v>0</v>
      </c>
    </row>
    <row r="530" spans="1:82" ht="48" hidden="1">
      <c r="A530" s="144">
        <v>42</v>
      </c>
      <c r="B530" s="140" t="s">
        <v>5980</v>
      </c>
      <c r="C530" s="140" t="s">
        <v>5982</v>
      </c>
      <c r="D530" s="140" t="s">
        <v>204</v>
      </c>
      <c r="E530" s="140" t="s">
        <v>6152</v>
      </c>
      <c r="F530" s="150" t="s">
        <v>6175</v>
      </c>
      <c r="G530" s="142" t="s">
        <v>6176</v>
      </c>
      <c r="H530" s="142" t="s">
        <v>4</v>
      </c>
      <c r="I530" s="151" t="s">
        <v>4</v>
      </c>
      <c r="J530" s="140" t="s">
        <v>195</v>
      </c>
      <c r="K530" s="140" t="s">
        <v>4005</v>
      </c>
      <c r="L530" s="146" t="s">
        <v>5951</v>
      </c>
      <c r="M530" s="140" t="s">
        <v>6177</v>
      </c>
      <c r="N530" s="145">
        <v>1</v>
      </c>
      <c r="O530" s="147">
        <v>1</v>
      </c>
      <c r="P530" s="147">
        <v>1</v>
      </c>
      <c r="Q530" s="146">
        <v>1</v>
      </c>
      <c r="R530" s="147">
        <v>0</v>
      </c>
      <c r="S530" s="131">
        <v>1</v>
      </c>
      <c r="T530" s="148">
        <v>0</v>
      </c>
      <c r="U530" s="149">
        <v>0</v>
      </c>
      <c r="V530" s="149">
        <v>0</v>
      </c>
      <c r="W530" s="60">
        <f>COUNTIFS(配置清单!G:G,G530,配置清单!$H:$H,"PM",配置清单!$N:$N,"在岗")</f>
        <v>1</v>
      </c>
      <c r="X530" s="61">
        <f t="shared" si="401"/>
        <v>1</v>
      </c>
      <c r="Y530" s="60">
        <f>COUNTIFS(配置清单!$G:$G,G530,配置清单!$H:$H,"PM",配置清单!$N:$N,"在岗",配置清单!$P:$P,"&lt;&gt;暂不胜任")</f>
        <v>1</v>
      </c>
      <c r="Z530" s="61">
        <f t="shared" si="402"/>
        <v>1</v>
      </c>
      <c r="AA530" s="62">
        <f>COUNTIFS(配置清单!$G:$G,G530,配置清单!$H:$H,"SE",配置清单!$N:$N,"在岗")+COUNTIFS(配置清单!$G:$G,G530,配置清单!$H:$H,"SA",配置清单!$N:$N,"在岗")</f>
        <v>1</v>
      </c>
      <c r="AB530" s="61">
        <f t="shared" si="403"/>
        <v>1</v>
      </c>
      <c r="AC530" s="60">
        <f>COUNTIFS(配置清单!$G:$G,G530,配置清单!$H:$H,"SE",配置清单!$N:$N,"在岗",配置清单!$P:$P,"&lt;&gt;暂不胜任")+COUNTIFS(配置清单!$G:$G,G530,配置清单!$H:$H,"SA",配置清单!$N:$N,"在岗",配置清单!$P:$P,"&lt;&gt;暂不胜任")</f>
        <v>1</v>
      </c>
      <c r="AD530" s="61">
        <f t="shared" si="404"/>
        <v>1</v>
      </c>
      <c r="AE530" s="60">
        <f>COUNTIFS(配置清单!$G:$G,G530,配置清单!H:H,"MDE",配置清单!N:N,"在岗")</f>
        <v>1</v>
      </c>
      <c r="AF530" s="61">
        <f t="shared" si="405"/>
        <v>1</v>
      </c>
      <c r="AG530" s="60">
        <f>COUNTIFS(配置清单!$G:$G,G530,配置清单!$H:$H,"MDE",配置清单!$N:$N,"在岗",配置清单!$P:$P,"&lt;&gt;暂不胜任")</f>
        <v>1</v>
      </c>
      <c r="AH530" s="61">
        <f t="shared" si="406"/>
        <v>1</v>
      </c>
      <c r="AI530" s="62">
        <f>COUNTIFS(配置清单!G:G,G530,配置清单!H:H,"TPM",配置清单!N:N,"在岗")+COUNTIFS(配置清单!G:G,G530,配置清单!H:H,"TC",配置清单!N:N,"在岗")</f>
        <v>1</v>
      </c>
      <c r="AJ530" s="61">
        <f t="shared" si="407"/>
        <v>1</v>
      </c>
      <c r="AK530" s="60">
        <f>COUNTIFS(配置清单!G:G,G530,配置清单!H:H,"TPM",配置清单!N:N,"在岗",配置清单!P:P,"&lt;&gt;暂不胜任")+COUNTIFS(配置清单!G:G,G530,配置清单!H:H,"TC",配置清单!N:N,"在岗",配置清单!P:P,"&lt;&gt;暂不胜任")</f>
        <v>1</v>
      </c>
      <c r="AL530" s="61">
        <f t="shared" si="408"/>
        <v>1</v>
      </c>
      <c r="AM530" s="60">
        <f>COUNTIFS(配置清单!G:G,G530,配置清单!H:H,"TSE",配置清单!N:N,"在岗")</f>
        <v>0</v>
      </c>
      <c r="AN530" s="61" t="str">
        <f t="shared" si="409"/>
        <v>NA</v>
      </c>
      <c r="AO530" s="60">
        <f>COUNTIFS(配置清单!G:G,G530,配置清单!H:H,"TSE",配置清单!N:N,"在岗",配置清单!P:P,"&lt;&gt;暂不胜任")</f>
        <v>0</v>
      </c>
      <c r="AP530" s="61" t="str">
        <f t="shared" si="410"/>
        <v>NA</v>
      </c>
      <c r="AQ530" s="60">
        <f>COUNTIFS(配置清单!$G:$G,G530,配置清单!H:H,"QA",配置清单!N:N,"在岗")</f>
        <v>1</v>
      </c>
      <c r="AR530" s="61">
        <f t="shared" si="411"/>
        <v>1</v>
      </c>
      <c r="AS530" s="60">
        <f>COUNTIFS(配置清单!$G:$G,G530,配置清单!$H:$H,"QA",配置清单!$N:$N,"在岗",配置清单!$P:$P,"&lt;&gt;暂不胜任")</f>
        <v>1</v>
      </c>
      <c r="AT530" s="61">
        <f t="shared" si="412"/>
        <v>1</v>
      </c>
      <c r="AU530" s="60">
        <f>COUNTIFS(配置清单!G:G,规划及评估!G530,配置清单!H:H,"BA",配置清单!N:N,"在岗")</f>
        <v>0</v>
      </c>
      <c r="AV530" s="61" t="str">
        <f t="shared" si="413"/>
        <v>NA</v>
      </c>
      <c r="AW530" s="60">
        <f>COUNTIFS(配置清单!G:G,G530,配置清单!H:H,"BA",配置清单!N:N,"在岗",配置清单!P:P,"&lt;&gt;暂不胜任")</f>
        <v>0</v>
      </c>
      <c r="AX530" s="61" t="str">
        <f t="shared" si="414"/>
        <v>NA</v>
      </c>
      <c r="AY530" s="60">
        <f>COUNTIFS(配置清单!G:G,规划及评估!G530,配置清单!H:H,"IA",配置清单!N:N,"在岗")</f>
        <v>0</v>
      </c>
      <c r="AZ530" s="61" t="str">
        <f t="shared" si="415"/>
        <v>NA</v>
      </c>
      <c r="BA530" s="60">
        <f>COUNTIFS(配置清单!G:G,G530,配置清单!H:H,"IA",配置清单!N:N,"在岗",配置清单!P:P,"&lt;&gt;暂不胜任")</f>
        <v>0</v>
      </c>
      <c r="BB530" s="61" t="str">
        <f t="shared" si="416"/>
        <v>NA</v>
      </c>
      <c r="BC530" s="60">
        <f>COUNTIFS(配置清单!G:G,规划及评估!G530,配置清单!H:H,"产品经理",配置清单!N:N,"在岗")</f>
        <v>0</v>
      </c>
      <c r="BD530" s="61" t="str">
        <f t="shared" si="417"/>
        <v>NA</v>
      </c>
      <c r="BE530" s="60">
        <f>COUNTIFS(配置清单!G:G,G530,配置清单!H:H,"产品经理",配置清单!N:N,"在岗",配置清单!P:P,"&lt;&gt;暂不胜任")</f>
        <v>0</v>
      </c>
      <c r="BF530" s="61" t="str">
        <f t="shared" si="418"/>
        <v>NA</v>
      </c>
      <c r="BG530" s="63">
        <f t="shared" si="419"/>
        <v>5</v>
      </c>
      <c r="BH530" s="64">
        <f t="shared" si="420"/>
        <v>5</v>
      </c>
      <c r="BI530" s="64">
        <f t="shared" si="421"/>
        <v>5</v>
      </c>
      <c r="BJ530" s="64">
        <f t="shared" si="422"/>
        <v>5</v>
      </c>
      <c r="BK530" s="65">
        <f t="shared" si="423"/>
        <v>1</v>
      </c>
      <c r="BL530" s="66">
        <f t="shared" si="424"/>
        <v>1</v>
      </c>
      <c r="BM530" s="92">
        <f t="shared" si="425"/>
        <v>1</v>
      </c>
      <c r="BN530" s="92">
        <f t="shared" si="426"/>
        <v>1</v>
      </c>
      <c r="BO530" s="92">
        <f t="shared" si="427"/>
        <v>1</v>
      </c>
      <c r="BP530" s="92">
        <f t="shared" si="428"/>
        <v>1</v>
      </c>
      <c r="BQ530" s="92">
        <f t="shared" si="429"/>
        <v>1</v>
      </c>
      <c r="BR530" s="92">
        <f t="shared" si="430"/>
        <v>1</v>
      </c>
      <c r="BS530" s="92">
        <f t="shared" si="431"/>
        <v>1</v>
      </c>
      <c r="BT530" s="92">
        <f t="shared" si="432"/>
        <v>1</v>
      </c>
      <c r="BU530" s="92">
        <f t="shared" si="433"/>
        <v>0</v>
      </c>
      <c r="BV530" s="92">
        <f t="shared" si="434"/>
        <v>0</v>
      </c>
      <c r="BW530" s="92">
        <f t="shared" si="435"/>
        <v>1</v>
      </c>
      <c r="BX530" s="92">
        <f t="shared" si="436"/>
        <v>1</v>
      </c>
      <c r="BY530" s="92">
        <f t="shared" si="437"/>
        <v>0</v>
      </c>
      <c r="BZ530" s="92">
        <f t="shared" si="438"/>
        <v>0</v>
      </c>
      <c r="CA530" s="92">
        <f t="shared" si="439"/>
        <v>0</v>
      </c>
      <c r="CB530" s="92">
        <f t="shared" si="440"/>
        <v>0</v>
      </c>
      <c r="CC530" s="92">
        <f t="shared" si="441"/>
        <v>0</v>
      </c>
      <c r="CD530" s="92">
        <f t="shared" si="442"/>
        <v>0</v>
      </c>
    </row>
    <row r="531" spans="1:82" ht="48" hidden="1">
      <c r="A531" s="144">
        <v>43</v>
      </c>
      <c r="B531" s="140" t="s">
        <v>5980</v>
      </c>
      <c r="C531" s="140" t="s">
        <v>5982</v>
      </c>
      <c r="D531" s="140" t="s">
        <v>204</v>
      </c>
      <c r="E531" s="140" t="s">
        <v>6152</v>
      </c>
      <c r="F531" s="150" t="s">
        <v>6179</v>
      </c>
      <c r="G531" s="142" t="s">
        <v>6180</v>
      </c>
      <c r="H531" s="142" t="s">
        <v>4</v>
      </c>
      <c r="I531" s="151" t="s">
        <v>4</v>
      </c>
      <c r="J531" s="140" t="s">
        <v>195</v>
      </c>
      <c r="K531" s="140" t="s">
        <v>4005</v>
      </c>
      <c r="L531" s="146" t="s">
        <v>5951</v>
      </c>
      <c r="M531" s="140" t="s">
        <v>6177</v>
      </c>
      <c r="N531" s="145">
        <v>1</v>
      </c>
      <c r="O531" s="147">
        <v>1</v>
      </c>
      <c r="P531" s="147">
        <v>1</v>
      </c>
      <c r="Q531" s="146">
        <v>1</v>
      </c>
      <c r="R531" s="147">
        <v>0</v>
      </c>
      <c r="S531" s="131">
        <v>1</v>
      </c>
      <c r="T531" s="148">
        <v>0</v>
      </c>
      <c r="U531" s="149">
        <v>0</v>
      </c>
      <c r="V531" s="149">
        <v>0</v>
      </c>
      <c r="W531" s="60">
        <f>COUNTIFS(配置清单!G:G,G531,配置清单!$H:$H,"PM",配置清单!$N:$N,"在岗")</f>
        <v>1</v>
      </c>
      <c r="X531" s="61">
        <f t="shared" ref="X531:X584" si="443">IF(N531=0,"NA",IF(W531&gt;=N531,1,W531/N531))</f>
        <v>1</v>
      </c>
      <c r="Y531" s="60">
        <f>COUNTIFS(配置清单!$G:$G,G531,配置清单!$H:$H,"PM",配置清单!$N:$N,"在岗",配置清单!$P:$P,"&lt;&gt;暂不胜任")</f>
        <v>1</v>
      </c>
      <c r="Z531" s="61">
        <f t="shared" ref="Z531:Z584" si="444">IF(N531=0,"NA",IF(Y531&gt;=N531,1,IF(W531=0,0,Y531/W531)))</f>
        <v>1</v>
      </c>
      <c r="AA531" s="62">
        <f>COUNTIFS(配置清单!$G:$G,G531,配置清单!$H:$H,"SE",配置清单!$N:$N,"在岗")+COUNTIFS(配置清单!$G:$G,G531,配置清单!$H:$H,"SA",配置清单!$N:$N,"在岗")</f>
        <v>1</v>
      </c>
      <c r="AB531" s="61">
        <f t="shared" ref="AB531:AB584" si="445">IF(O531=0,"NA",IF(AA531&gt;=O531,1,AA531/O531))</f>
        <v>1</v>
      </c>
      <c r="AC531" s="60">
        <f>COUNTIFS(配置清单!$G:$G,G531,配置清单!$H:$H,"SE",配置清单!$N:$N,"在岗",配置清单!$P:$P,"&lt;&gt;暂不胜任")+COUNTIFS(配置清单!$G:$G,G531,配置清单!$H:$H,"SA",配置清单!$N:$N,"在岗",配置清单!$P:$P,"&lt;&gt;暂不胜任")</f>
        <v>1</v>
      </c>
      <c r="AD531" s="61">
        <f t="shared" ref="AD531:AD584" si="446">IF(O531=0,"NA",IF(AC531&gt;=O531,1,IF(AA531=0,0,AC531/AA531)))</f>
        <v>1</v>
      </c>
      <c r="AE531" s="60">
        <f>COUNTIFS(配置清单!$G:$G,G531,配置清单!H:H,"MDE",配置清单!N:N,"在岗")</f>
        <v>1</v>
      </c>
      <c r="AF531" s="61">
        <f t="shared" ref="AF531:AF584" si="447">IF(P531=0,"NA",IF(AE531&gt;=P531,1,AE531/P531))</f>
        <v>1</v>
      </c>
      <c r="AG531" s="60">
        <f>COUNTIFS(配置清单!$G:$G,G531,配置清单!$H:$H,"MDE",配置清单!$N:$N,"在岗",配置清单!$P:$P,"&lt;&gt;暂不胜任")</f>
        <v>1</v>
      </c>
      <c r="AH531" s="61">
        <f t="shared" ref="AH531:AH584" si="448">IF(P531=0,"NA",IF(AG531&gt;=P531,1,IF(AE531=0,0,AG531/AE531)))</f>
        <v>1</v>
      </c>
      <c r="AI531" s="62">
        <f>COUNTIFS(配置清单!G:G,G531,配置清单!H:H,"TPM",配置清单!N:N,"在岗")+COUNTIFS(配置清单!G:G,G531,配置清单!H:H,"TC",配置清单!N:N,"在岗")</f>
        <v>1</v>
      </c>
      <c r="AJ531" s="61">
        <f t="shared" ref="AJ531:AJ584" si="449">IF(Q531=0,"NA",IF(AI531&gt;=Q531,1,AI531/Q531))</f>
        <v>1</v>
      </c>
      <c r="AK531" s="60">
        <f>COUNTIFS(配置清单!G:G,G531,配置清单!H:H,"TPM",配置清单!N:N,"在岗",配置清单!P:P,"&lt;&gt;暂不胜任")+COUNTIFS(配置清单!G:G,G531,配置清单!H:H,"TC",配置清单!N:N,"在岗",配置清单!P:P,"&lt;&gt;暂不胜任")</f>
        <v>1</v>
      </c>
      <c r="AL531" s="61">
        <f t="shared" ref="AL531:AL584" si="450">IF(Q531=0,"NA",IF(AK531&gt;=Q531,1,IF(AI531=0,0,AK531/AI531)))</f>
        <v>1</v>
      </c>
      <c r="AM531" s="60">
        <f>COUNTIFS(配置清单!G:G,G531,配置清单!H:H,"TSE",配置清单!N:N,"在岗")</f>
        <v>0</v>
      </c>
      <c r="AN531" s="61" t="str">
        <f t="shared" ref="AN531:AN584" si="451">IF(R531=0,"NA",IF(AM531&gt;=R531,1,AM531/R531))</f>
        <v>NA</v>
      </c>
      <c r="AO531" s="60">
        <f>COUNTIFS(配置清单!G:G,G531,配置清单!H:H,"TSE",配置清单!N:N,"在岗",配置清单!P:P,"&lt;&gt;暂不胜任")</f>
        <v>0</v>
      </c>
      <c r="AP531" s="61" t="str">
        <f t="shared" ref="AP531:AP584" si="452">IF(R531=0,"NA",IF(AO531&gt;=R531,1,IF(AM531=0,0,AO531/AM531)))</f>
        <v>NA</v>
      </c>
      <c r="AQ531" s="60">
        <f>COUNTIFS(配置清单!$G:$G,G531,配置清单!H:H,"QA",配置清单!N:N,"在岗")</f>
        <v>1</v>
      </c>
      <c r="AR531" s="61">
        <f t="shared" ref="AR531:AR584" si="453">IF(S531=0,"NA",IF(AQ531&gt;=S531,1,AQ531/S531))</f>
        <v>1</v>
      </c>
      <c r="AS531" s="60">
        <f>COUNTIFS(配置清单!$G:$G,G531,配置清单!$H:$H,"QA",配置清单!$N:$N,"在岗",配置清单!$P:$P,"&lt;&gt;暂不胜任")</f>
        <v>1</v>
      </c>
      <c r="AT531" s="61">
        <f t="shared" ref="AT531:AT584" si="454">IF(S531=0,"NA",IF(AS531&gt;=S531,1,IF(AQ531=0,0,AS531/AQ531)))</f>
        <v>1</v>
      </c>
      <c r="AU531" s="60">
        <f>COUNTIFS(配置清单!G:G,规划及评估!G531,配置清单!H:H,"BA",配置清单!N:N,"在岗")</f>
        <v>0</v>
      </c>
      <c r="AV531" s="61" t="str">
        <f t="shared" ref="AV531:AV584" si="455">IF(T531=0,"NA",IF(AU531&gt;=T531,1,AU531/T531))</f>
        <v>NA</v>
      </c>
      <c r="AW531" s="60">
        <f>COUNTIFS(配置清单!G:G,G531,配置清单!H:H,"BA",配置清单!N:N,"在岗",配置清单!P:P,"&lt;&gt;暂不胜任")</f>
        <v>0</v>
      </c>
      <c r="AX531" s="61" t="str">
        <f t="shared" ref="AX531:AX584" si="456">IF(T531=0,"NA",IF(AW531&gt;=T531,1,IF(AU531=0,0,AW531/AU531)))</f>
        <v>NA</v>
      </c>
      <c r="AY531" s="60">
        <f>COUNTIFS(配置清单!G:G,规划及评估!G531,配置清单!H:H,"IA",配置清单!N:N,"在岗")</f>
        <v>0</v>
      </c>
      <c r="AZ531" s="61" t="str">
        <f t="shared" ref="AZ531:AZ584" si="457">IF(U531=0,"NA",IF(AY531&gt;=U531,1,AY531/U531))</f>
        <v>NA</v>
      </c>
      <c r="BA531" s="60">
        <f>COUNTIFS(配置清单!G:G,G531,配置清单!H:H,"IA",配置清单!N:N,"在岗",配置清单!P:P,"&lt;&gt;暂不胜任")</f>
        <v>0</v>
      </c>
      <c r="BB531" s="61" t="str">
        <f t="shared" ref="BB531:BB584" si="458">IF(U531=0,"NA",IF(BA531&gt;=U531,1,IF(AY531=0,0,BA531/AY531)))</f>
        <v>NA</v>
      </c>
      <c r="BC531" s="60">
        <f>COUNTIFS(配置清单!G:G,规划及评估!G531,配置清单!H:H,"产品经理",配置清单!N:N,"在岗")</f>
        <v>0</v>
      </c>
      <c r="BD531" s="61" t="str">
        <f t="shared" ref="BD531:BD584" si="459">IF(V531=0,"NA",IF(BC531&gt;=V531,1,BC531/V531))</f>
        <v>NA</v>
      </c>
      <c r="BE531" s="60">
        <f>COUNTIFS(配置清单!G:G,G531,配置清单!H:H,"产品经理",配置清单!N:N,"在岗",配置清单!P:P,"&lt;&gt;暂不胜任")</f>
        <v>0</v>
      </c>
      <c r="BF531" s="61" t="str">
        <f t="shared" ref="BF531:BF584" si="460">IF(V531=0,"NA",IF(BE531&gt;=V531,1,IF(BC531=0,0,BE531/BC531)))</f>
        <v>NA</v>
      </c>
      <c r="BG531" s="63">
        <f t="shared" ref="BG531:BG584" si="461">SUM(N531,O531,P531,Q531,R531,S531,T531,U531,V531)</f>
        <v>5</v>
      </c>
      <c r="BH531" s="64">
        <f t="shared" ref="BH531:BH584" si="462">IF(N531=0,0,W531)+IF(O531=0,0,AA531)+IF(P531=0,0,AE531)+IF(Q531=0,0,AI531)+IF(R531=0,0,AM531)+IF(S531=0,0,AQ531)+IF(T531=0,0,AU531)+IF(U531=0,0,AY531)+IF(V531=0,0,BC531)</f>
        <v>5</v>
      </c>
      <c r="BI531" s="64">
        <f t="shared" ref="BI531:BI584" si="463">IF(W531&gt;=N531,N531,W531)+IF(AA531&gt;=O531,O531,AA531)+IF(AE531&gt;=P531,P531,AE531)+IF(AI531&gt;=Q531,Q531,AI531)+IF(AM531&gt;=R531,R531,AM531)+IF(AQ531&gt;=S531,S531,AQ531)+IF(AU531&gt;=T531,T531,AU531)+IF(AY531&gt;=U531,U531,AY531)+IF(BC531&gt;=V531,V531,BC531)</f>
        <v>5</v>
      </c>
      <c r="BJ531" s="64">
        <f t="shared" ref="BJ531:BJ584" si="464">IF(Y531&gt;=N531,N531,Y531)+IF(AC531&gt;=O531,O531,AC531)+IF(AG531&gt;=P531,P531,AG531)+IF(AK531&gt;=Q531,Q531,AK531)+IF(AO531&gt;=R531,R531,AO531)+IF(AS531&gt;=S531,S531,AS531)+IF(AW531&gt;=T531,T531,AW531)+IF(BA531&gt;=U531,U531,BA531)+IF(BE531&gt;=V531,V531,BE531)</f>
        <v>5</v>
      </c>
      <c r="BK531" s="65">
        <f t="shared" ref="BK531:BK584" si="465">IF(BG531=0,0,BI531/BG531)</f>
        <v>1</v>
      </c>
      <c r="BL531" s="66">
        <f t="shared" ref="BL531:BL584" si="466">IF(BI531=0,0,BJ531/BI531)</f>
        <v>1</v>
      </c>
      <c r="BM531" s="92">
        <f t="shared" ref="BM531:BM584" si="467">IF(W531&gt;=N531,N531,W531)</f>
        <v>1</v>
      </c>
      <c r="BN531" s="92">
        <f t="shared" ref="BN531:BN584" si="468">IF(Y531&gt;=N531,N531,Y531)</f>
        <v>1</v>
      </c>
      <c r="BO531" s="92">
        <f t="shared" ref="BO531:BO584" si="469">IF(AA531&gt;=O531,O531,AA531)</f>
        <v>1</v>
      </c>
      <c r="BP531" s="92">
        <f t="shared" ref="BP531:BP584" si="470">IF(AC531&gt;=O531,O531,AC531)</f>
        <v>1</v>
      </c>
      <c r="BQ531" s="92">
        <f t="shared" ref="BQ531:BQ584" si="471">IF(AE531&gt;=P531,P531,AE531)</f>
        <v>1</v>
      </c>
      <c r="BR531" s="92">
        <f t="shared" ref="BR531:BR584" si="472">IF(AG531&gt;=P531,P531,AG531)</f>
        <v>1</v>
      </c>
      <c r="BS531" s="92">
        <f t="shared" ref="BS531:BS584" si="473">IF(AI531&gt;=Q531,Q531,AI531)</f>
        <v>1</v>
      </c>
      <c r="BT531" s="92">
        <f t="shared" ref="BT531:BT584" si="474">IF(AK531&gt;=Q531,Q531,AK531)</f>
        <v>1</v>
      </c>
      <c r="BU531" s="92">
        <f t="shared" ref="BU531:BU584" si="475">IF(AM531&gt;=R531,R531,AM531)</f>
        <v>0</v>
      </c>
      <c r="BV531" s="92">
        <f t="shared" ref="BV531:BV584" si="476">IF(AO531&gt;=R531,R531,AO531)</f>
        <v>0</v>
      </c>
      <c r="BW531" s="92">
        <f t="shared" ref="BW531:BW584" si="477">IF(AQ531&gt;=S531,S531,AQ531)</f>
        <v>1</v>
      </c>
      <c r="BX531" s="92">
        <f t="shared" ref="BX531:BX584" si="478">IF(AS531&gt;=S531,S531,AS531)</f>
        <v>1</v>
      </c>
      <c r="BY531" s="92">
        <f t="shared" ref="BY531:BY584" si="479">IF(AU531&gt;=T531,T531,AU531)</f>
        <v>0</v>
      </c>
      <c r="BZ531" s="92">
        <f t="shared" ref="BZ531:BZ584" si="480">IF(AW531&gt;=T531,T531,AW531)</f>
        <v>0</v>
      </c>
      <c r="CA531" s="92">
        <f t="shared" ref="CA531:CA584" si="481">IF(AY531&gt;=U531,U531,AY531)</f>
        <v>0</v>
      </c>
      <c r="CB531" s="92">
        <f t="shared" ref="CB531:CB584" si="482">IF(BA531&gt;=U531,U531,BA531)</f>
        <v>0</v>
      </c>
      <c r="CC531" s="92">
        <f t="shared" ref="CC531:CC584" si="483">IF(BC531&gt;=V531,V531,BC531)</f>
        <v>0</v>
      </c>
      <c r="CD531" s="92">
        <f t="shared" ref="CD531:CD584" si="484">IF(BE531&gt;=V531,V531,BE531)</f>
        <v>0</v>
      </c>
    </row>
    <row r="532" spans="1:82" ht="48" hidden="1">
      <c r="A532" s="144">
        <v>44</v>
      </c>
      <c r="B532" s="140" t="s">
        <v>5980</v>
      </c>
      <c r="C532" s="140" t="s">
        <v>5982</v>
      </c>
      <c r="D532" s="140" t="s">
        <v>204</v>
      </c>
      <c r="E532" s="140" t="s">
        <v>6152</v>
      </c>
      <c r="F532" s="150" t="s">
        <v>6181</v>
      </c>
      <c r="G532" s="142" t="s">
        <v>6182</v>
      </c>
      <c r="H532" s="142" t="s">
        <v>4</v>
      </c>
      <c r="I532" s="151" t="s">
        <v>4</v>
      </c>
      <c r="J532" s="140" t="s">
        <v>34</v>
      </c>
      <c r="K532" s="140" t="s">
        <v>3995</v>
      </c>
      <c r="L532" s="146" t="s">
        <v>5951</v>
      </c>
      <c r="M532" s="140" t="s">
        <v>6177</v>
      </c>
      <c r="N532" s="145">
        <v>1</v>
      </c>
      <c r="O532" s="147">
        <v>1</v>
      </c>
      <c r="P532" s="147">
        <v>2</v>
      </c>
      <c r="Q532" s="146">
        <v>1</v>
      </c>
      <c r="R532" s="147">
        <v>0</v>
      </c>
      <c r="S532" s="131">
        <v>1</v>
      </c>
      <c r="T532" s="148">
        <v>0</v>
      </c>
      <c r="U532" s="149">
        <v>0</v>
      </c>
      <c r="V532" s="149">
        <v>0</v>
      </c>
      <c r="W532" s="60">
        <f>COUNTIFS(配置清单!G:G,G532,配置清单!$H:$H,"PM",配置清单!$N:$N,"在岗")</f>
        <v>1</v>
      </c>
      <c r="X532" s="61">
        <f t="shared" si="443"/>
        <v>1</v>
      </c>
      <c r="Y532" s="60">
        <f>COUNTIFS(配置清单!$G:$G,G532,配置清单!$H:$H,"PM",配置清单!$N:$N,"在岗",配置清单!$P:$P,"&lt;&gt;暂不胜任")</f>
        <v>1</v>
      </c>
      <c r="Z532" s="61">
        <f t="shared" si="444"/>
        <v>1</v>
      </c>
      <c r="AA532" s="62">
        <f>COUNTIFS(配置清单!$G:$G,G532,配置清单!$H:$H,"SE",配置清单!$N:$N,"在岗")+COUNTIFS(配置清单!$G:$G,G532,配置清单!$H:$H,"SA",配置清单!$N:$N,"在岗")</f>
        <v>1</v>
      </c>
      <c r="AB532" s="61">
        <f t="shared" si="445"/>
        <v>1</v>
      </c>
      <c r="AC532" s="60">
        <f>COUNTIFS(配置清单!$G:$G,G532,配置清单!$H:$H,"SE",配置清单!$N:$N,"在岗",配置清单!$P:$P,"&lt;&gt;暂不胜任")+COUNTIFS(配置清单!$G:$G,G532,配置清单!$H:$H,"SA",配置清单!$N:$N,"在岗",配置清单!$P:$P,"&lt;&gt;暂不胜任")</f>
        <v>1</v>
      </c>
      <c r="AD532" s="61">
        <f t="shared" si="446"/>
        <v>1</v>
      </c>
      <c r="AE532" s="60">
        <f>COUNTIFS(配置清单!$G:$G,G532,配置清单!H:H,"MDE",配置清单!N:N,"在岗")</f>
        <v>2</v>
      </c>
      <c r="AF532" s="61">
        <f t="shared" si="447"/>
        <v>1</v>
      </c>
      <c r="AG532" s="60">
        <f>COUNTIFS(配置清单!$G:$G,G532,配置清单!$H:$H,"MDE",配置清单!$N:$N,"在岗",配置清单!$P:$P,"&lt;&gt;暂不胜任")</f>
        <v>2</v>
      </c>
      <c r="AH532" s="61">
        <f t="shared" si="448"/>
        <v>1</v>
      </c>
      <c r="AI532" s="62">
        <f>COUNTIFS(配置清单!G:G,G532,配置清单!H:H,"TPM",配置清单!N:N,"在岗")+COUNTIFS(配置清单!G:G,G532,配置清单!H:H,"TC",配置清单!N:N,"在岗")</f>
        <v>1</v>
      </c>
      <c r="AJ532" s="61">
        <f t="shared" si="449"/>
        <v>1</v>
      </c>
      <c r="AK532" s="60">
        <f>COUNTIFS(配置清单!G:G,G532,配置清单!H:H,"TPM",配置清单!N:N,"在岗",配置清单!P:P,"&lt;&gt;暂不胜任")+COUNTIFS(配置清单!G:G,G532,配置清单!H:H,"TC",配置清单!N:N,"在岗",配置清单!P:P,"&lt;&gt;暂不胜任")</f>
        <v>1</v>
      </c>
      <c r="AL532" s="61">
        <f t="shared" si="450"/>
        <v>1</v>
      </c>
      <c r="AM532" s="60">
        <f>COUNTIFS(配置清单!G:G,G532,配置清单!H:H,"TSE",配置清单!N:N,"在岗")</f>
        <v>0</v>
      </c>
      <c r="AN532" s="61" t="str">
        <f t="shared" si="451"/>
        <v>NA</v>
      </c>
      <c r="AO532" s="60">
        <f>COUNTIFS(配置清单!G:G,G532,配置清单!H:H,"TSE",配置清单!N:N,"在岗",配置清单!P:P,"&lt;&gt;暂不胜任")</f>
        <v>0</v>
      </c>
      <c r="AP532" s="61" t="str">
        <f t="shared" si="452"/>
        <v>NA</v>
      </c>
      <c r="AQ532" s="60">
        <f>COUNTIFS(配置清单!$G:$G,G532,配置清单!H:H,"QA",配置清单!N:N,"在岗")</f>
        <v>1</v>
      </c>
      <c r="AR532" s="61">
        <f t="shared" si="453"/>
        <v>1</v>
      </c>
      <c r="AS532" s="60">
        <f>COUNTIFS(配置清单!$G:$G,G532,配置清单!$H:$H,"QA",配置清单!$N:$N,"在岗",配置清单!$P:$P,"&lt;&gt;暂不胜任")</f>
        <v>1</v>
      </c>
      <c r="AT532" s="61">
        <f t="shared" si="454"/>
        <v>1</v>
      </c>
      <c r="AU532" s="60">
        <f>COUNTIFS(配置清单!G:G,规划及评估!G532,配置清单!H:H,"BA",配置清单!N:N,"在岗")</f>
        <v>0</v>
      </c>
      <c r="AV532" s="61" t="str">
        <f t="shared" si="455"/>
        <v>NA</v>
      </c>
      <c r="AW532" s="60">
        <f>COUNTIFS(配置清单!G:G,G532,配置清单!H:H,"BA",配置清单!N:N,"在岗",配置清单!P:P,"&lt;&gt;暂不胜任")</f>
        <v>0</v>
      </c>
      <c r="AX532" s="61" t="str">
        <f t="shared" si="456"/>
        <v>NA</v>
      </c>
      <c r="AY532" s="60">
        <f>COUNTIFS(配置清单!G:G,规划及评估!G532,配置清单!H:H,"IA",配置清单!N:N,"在岗")</f>
        <v>0</v>
      </c>
      <c r="AZ532" s="61" t="str">
        <f t="shared" si="457"/>
        <v>NA</v>
      </c>
      <c r="BA532" s="60">
        <f>COUNTIFS(配置清单!G:G,G532,配置清单!H:H,"IA",配置清单!N:N,"在岗",配置清单!P:P,"&lt;&gt;暂不胜任")</f>
        <v>0</v>
      </c>
      <c r="BB532" s="61" t="str">
        <f t="shared" si="458"/>
        <v>NA</v>
      </c>
      <c r="BC532" s="60">
        <f>COUNTIFS(配置清单!G:G,规划及评估!G532,配置清单!H:H,"产品经理",配置清单!N:N,"在岗")</f>
        <v>0</v>
      </c>
      <c r="BD532" s="61" t="str">
        <f t="shared" si="459"/>
        <v>NA</v>
      </c>
      <c r="BE532" s="60">
        <f>COUNTIFS(配置清单!G:G,G532,配置清单!H:H,"产品经理",配置清单!N:N,"在岗",配置清单!P:P,"&lt;&gt;暂不胜任")</f>
        <v>0</v>
      </c>
      <c r="BF532" s="61" t="str">
        <f t="shared" si="460"/>
        <v>NA</v>
      </c>
      <c r="BG532" s="63">
        <f t="shared" si="461"/>
        <v>6</v>
      </c>
      <c r="BH532" s="64">
        <f t="shared" si="462"/>
        <v>6</v>
      </c>
      <c r="BI532" s="64">
        <f t="shared" si="463"/>
        <v>6</v>
      </c>
      <c r="BJ532" s="64">
        <f t="shared" si="464"/>
        <v>6</v>
      </c>
      <c r="BK532" s="65">
        <f t="shared" si="465"/>
        <v>1</v>
      </c>
      <c r="BL532" s="66">
        <f t="shared" si="466"/>
        <v>1</v>
      </c>
      <c r="BM532" s="92">
        <f t="shared" si="467"/>
        <v>1</v>
      </c>
      <c r="BN532" s="92">
        <f t="shared" si="468"/>
        <v>1</v>
      </c>
      <c r="BO532" s="92">
        <f t="shared" si="469"/>
        <v>1</v>
      </c>
      <c r="BP532" s="92">
        <f t="shared" si="470"/>
        <v>1</v>
      </c>
      <c r="BQ532" s="92">
        <f t="shared" si="471"/>
        <v>2</v>
      </c>
      <c r="BR532" s="92">
        <f t="shared" si="472"/>
        <v>2</v>
      </c>
      <c r="BS532" s="92">
        <f t="shared" si="473"/>
        <v>1</v>
      </c>
      <c r="BT532" s="92">
        <f t="shared" si="474"/>
        <v>1</v>
      </c>
      <c r="BU532" s="92">
        <f t="shared" si="475"/>
        <v>0</v>
      </c>
      <c r="BV532" s="92">
        <f t="shared" si="476"/>
        <v>0</v>
      </c>
      <c r="BW532" s="92">
        <f t="shared" si="477"/>
        <v>1</v>
      </c>
      <c r="BX532" s="92">
        <f t="shared" si="478"/>
        <v>1</v>
      </c>
      <c r="BY532" s="92">
        <f t="shared" si="479"/>
        <v>0</v>
      </c>
      <c r="BZ532" s="92">
        <f t="shared" si="480"/>
        <v>0</v>
      </c>
      <c r="CA532" s="92">
        <f t="shared" si="481"/>
        <v>0</v>
      </c>
      <c r="CB532" s="92">
        <f t="shared" si="482"/>
        <v>0</v>
      </c>
      <c r="CC532" s="92">
        <f t="shared" si="483"/>
        <v>0</v>
      </c>
      <c r="CD532" s="92">
        <f t="shared" si="484"/>
        <v>0</v>
      </c>
    </row>
    <row r="533" spans="1:82" ht="48" hidden="1">
      <c r="A533" s="144">
        <v>45</v>
      </c>
      <c r="B533" s="140" t="s">
        <v>5980</v>
      </c>
      <c r="C533" s="140" t="s">
        <v>5982</v>
      </c>
      <c r="D533" s="140" t="s">
        <v>204</v>
      </c>
      <c r="E533" s="140" t="s">
        <v>6152</v>
      </c>
      <c r="F533" s="150" t="s">
        <v>6183</v>
      </c>
      <c r="G533" s="142" t="s">
        <v>6184</v>
      </c>
      <c r="H533" s="142" t="s">
        <v>4</v>
      </c>
      <c r="I533" s="151" t="s">
        <v>4</v>
      </c>
      <c r="J533" s="140" t="s">
        <v>34</v>
      </c>
      <c r="K533" s="140" t="s">
        <v>3995</v>
      </c>
      <c r="L533" s="146" t="s">
        <v>5951</v>
      </c>
      <c r="M533" s="140" t="s">
        <v>6663</v>
      </c>
      <c r="N533" s="145">
        <v>1</v>
      </c>
      <c r="O533" s="147">
        <v>1</v>
      </c>
      <c r="P533" s="147">
        <v>1</v>
      </c>
      <c r="Q533" s="146">
        <v>1</v>
      </c>
      <c r="R533" s="147">
        <v>0</v>
      </c>
      <c r="S533" s="131">
        <v>1</v>
      </c>
      <c r="T533" s="148">
        <v>0</v>
      </c>
      <c r="U533" s="149">
        <v>0</v>
      </c>
      <c r="V533" s="149">
        <v>0</v>
      </c>
      <c r="W533" s="60">
        <f>COUNTIFS(配置清单!G:G,G533,配置清单!$H:$H,"PM",配置清单!$N:$N,"在岗")</f>
        <v>1</v>
      </c>
      <c r="X533" s="61">
        <f t="shared" si="443"/>
        <v>1</v>
      </c>
      <c r="Y533" s="60">
        <f>COUNTIFS(配置清单!$G:$G,G533,配置清单!$H:$H,"PM",配置清单!$N:$N,"在岗",配置清单!$P:$P,"&lt;&gt;暂不胜任")</f>
        <v>1</v>
      </c>
      <c r="Z533" s="61">
        <f t="shared" si="444"/>
        <v>1</v>
      </c>
      <c r="AA533" s="62">
        <f>COUNTIFS(配置清单!$G:$G,G533,配置清单!$H:$H,"SE",配置清单!$N:$N,"在岗")+COUNTIFS(配置清单!$G:$G,G533,配置清单!$H:$H,"SA",配置清单!$N:$N,"在岗")</f>
        <v>1</v>
      </c>
      <c r="AB533" s="61">
        <f t="shared" si="445"/>
        <v>1</v>
      </c>
      <c r="AC533" s="60">
        <f>COUNTIFS(配置清单!$G:$G,G533,配置清单!$H:$H,"SE",配置清单!$N:$N,"在岗",配置清单!$P:$P,"&lt;&gt;暂不胜任")+COUNTIFS(配置清单!$G:$G,G533,配置清单!$H:$H,"SA",配置清单!$N:$N,"在岗",配置清单!$P:$P,"&lt;&gt;暂不胜任")</f>
        <v>1</v>
      </c>
      <c r="AD533" s="61">
        <f t="shared" si="446"/>
        <v>1</v>
      </c>
      <c r="AE533" s="60">
        <f>COUNTIFS(配置清单!$G:$G,G533,配置清单!H:H,"MDE",配置清单!N:N,"在岗")</f>
        <v>1</v>
      </c>
      <c r="AF533" s="61">
        <f t="shared" si="447"/>
        <v>1</v>
      </c>
      <c r="AG533" s="60">
        <f>COUNTIFS(配置清单!$G:$G,G533,配置清单!$H:$H,"MDE",配置清单!$N:$N,"在岗",配置清单!$P:$P,"&lt;&gt;暂不胜任")</f>
        <v>1</v>
      </c>
      <c r="AH533" s="61">
        <f t="shared" si="448"/>
        <v>1</v>
      </c>
      <c r="AI533" s="62">
        <f>COUNTIFS(配置清单!G:G,G533,配置清单!H:H,"TPM",配置清单!N:N,"在岗")+COUNTIFS(配置清单!G:G,G533,配置清单!H:H,"TC",配置清单!N:N,"在岗")</f>
        <v>1</v>
      </c>
      <c r="AJ533" s="61">
        <f t="shared" si="449"/>
        <v>1</v>
      </c>
      <c r="AK533" s="60">
        <f>COUNTIFS(配置清单!G:G,G533,配置清单!H:H,"TPM",配置清单!N:N,"在岗",配置清单!P:P,"&lt;&gt;暂不胜任")+COUNTIFS(配置清单!G:G,G533,配置清单!H:H,"TC",配置清单!N:N,"在岗",配置清单!P:P,"&lt;&gt;暂不胜任")</f>
        <v>1</v>
      </c>
      <c r="AL533" s="61">
        <f t="shared" si="450"/>
        <v>1</v>
      </c>
      <c r="AM533" s="60">
        <f>COUNTIFS(配置清单!G:G,G533,配置清单!H:H,"TSE",配置清单!N:N,"在岗")</f>
        <v>0</v>
      </c>
      <c r="AN533" s="61" t="str">
        <f t="shared" si="451"/>
        <v>NA</v>
      </c>
      <c r="AO533" s="60">
        <f>COUNTIFS(配置清单!G:G,G533,配置清单!H:H,"TSE",配置清单!N:N,"在岗",配置清单!P:P,"&lt;&gt;暂不胜任")</f>
        <v>0</v>
      </c>
      <c r="AP533" s="61" t="str">
        <f t="shared" si="452"/>
        <v>NA</v>
      </c>
      <c r="AQ533" s="60">
        <f>COUNTIFS(配置清单!$G:$G,G533,配置清单!H:H,"QA",配置清单!N:N,"在岗")</f>
        <v>1</v>
      </c>
      <c r="AR533" s="61">
        <f t="shared" si="453"/>
        <v>1</v>
      </c>
      <c r="AS533" s="60">
        <f>COUNTIFS(配置清单!$G:$G,G533,配置清单!$H:$H,"QA",配置清单!$N:$N,"在岗",配置清单!$P:$P,"&lt;&gt;暂不胜任")</f>
        <v>1</v>
      </c>
      <c r="AT533" s="61">
        <f t="shared" si="454"/>
        <v>1</v>
      </c>
      <c r="AU533" s="60">
        <f>COUNTIFS(配置清单!G:G,规划及评估!G533,配置清单!H:H,"BA",配置清单!N:N,"在岗")</f>
        <v>0</v>
      </c>
      <c r="AV533" s="61" t="str">
        <f t="shared" si="455"/>
        <v>NA</v>
      </c>
      <c r="AW533" s="60">
        <f>COUNTIFS(配置清单!G:G,G533,配置清单!H:H,"BA",配置清单!N:N,"在岗",配置清单!P:P,"&lt;&gt;暂不胜任")</f>
        <v>0</v>
      </c>
      <c r="AX533" s="61" t="str">
        <f t="shared" si="456"/>
        <v>NA</v>
      </c>
      <c r="AY533" s="60">
        <f>COUNTIFS(配置清单!G:G,规划及评估!G533,配置清单!H:H,"IA",配置清单!N:N,"在岗")</f>
        <v>0</v>
      </c>
      <c r="AZ533" s="61" t="str">
        <f t="shared" si="457"/>
        <v>NA</v>
      </c>
      <c r="BA533" s="60">
        <f>COUNTIFS(配置清单!G:G,G533,配置清单!H:H,"IA",配置清单!N:N,"在岗",配置清单!P:P,"&lt;&gt;暂不胜任")</f>
        <v>0</v>
      </c>
      <c r="BB533" s="61" t="str">
        <f t="shared" si="458"/>
        <v>NA</v>
      </c>
      <c r="BC533" s="60">
        <f>COUNTIFS(配置清单!G:G,规划及评估!G533,配置清单!H:H,"产品经理",配置清单!N:N,"在岗")</f>
        <v>0</v>
      </c>
      <c r="BD533" s="61" t="str">
        <f t="shared" si="459"/>
        <v>NA</v>
      </c>
      <c r="BE533" s="60">
        <f>COUNTIFS(配置清单!G:G,G533,配置清单!H:H,"产品经理",配置清单!N:N,"在岗",配置清单!P:P,"&lt;&gt;暂不胜任")</f>
        <v>0</v>
      </c>
      <c r="BF533" s="61" t="str">
        <f t="shared" si="460"/>
        <v>NA</v>
      </c>
      <c r="BG533" s="63">
        <f t="shared" si="461"/>
        <v>5</v>
      </c>
      <c r="BH533" s="64">
        <f t="shared" si="462"/>
        <v>5</v>
      </c>
      <c r="BI533" s="64">
        <f t="shared" si="463"/>
        <v>5</v>
      </c>
      <c r="BJ533" s="64">
        <f t="shared" si="464"/>
        <v>5</v>
      </c>
      <c r="BK533" s="65">
        <f t="shared" si="465"/>
        <v>1</v>
      </c>
      <c r="BL533" s="66">
        <f t="shared" si="466"/>
        <v>1</v>
      </c>
      <c r="BM533" s="92">
        <f t="shared" si="467"/>
        <v>1</v>
      </c>
      <c r="BN533" s="92">
        <f t="shared" si="468"/>
        <v>1</v>
      </c>
      <c r="BO533" s="92">
        <f t="shared" si="469"/>
        <v>1</v>
      </c>
      <c r="BP533" s="92">
        <f t="shared" si="470"/>
        <v>1</v>
      </c>
      <c r="BQ533" s="92">
        <f t="shared" si="471"/>
        <v>1</v>
      </c>
      <c r="BR533" s="92">
        <f t="shared" si="472"/>
        <v>1</v>
      </c>
      <c r="BS533" s="92">
        <f t="shared" si="473"/>
        <v>1</v>
      </c>
      <c r="BT533" s="92">
        <f t="shared" si="474"/>
        <v>1</v>
      </c>
      <c r="BU533" s="92">
        <f t="shared" si="475"/>
        <v>0</v>
      </c>
      <c r="BV533" s="92">
        <f t="shared" si="476"/>
        <v>0</v>
      </c>
      <c r="BW533" s="92">
        <f t="shared" si="477"/>
        <v>1</v>
      </c>
      <c r="BX533" s="92">
        <f t="shared" si="478"/>
        <v>1</v>
      </c>
      <c r="BY533" s="92">
        <f t="shared" si="479"/>
        <v>0</v>
      </c>
      <c r="BZ533" s="92">
        <f t="shared" si="480"/>
        <v>0</v>
      </c>
      <c r="CA533" s="92">
        <f t="shared" si="481"/>
        <v>0</v>
      </c>
      <c r="CB533" s="92">
        <f t="shared" si="482"/>
        <v>0</v>
      </c>
      <c r="CC533" s="92">
        <f t="shared" si="483"/>
        <v>0</v>
      </c>
      <c r="CD533" s="92">
        <f t="shared" si="484"/>
        <v>0</v>
      </c>
    </row>
    <row r="534" spans="1:82" ht="48" hidden="1">
      <c r="A534" s="144">
        <v>46</v>
      </c>
      <c r="B534" s="140" t="s">
        <v>5980</v>
      </c>
      <c r="C534" s="140" t="s">
        <v>5982</v>
      </c>
      <c r="D534" s="140" t="s">
        <v>204</v>
      </c>
      <c r="E534" s="140" t="s">
        <v>6152</v>
      </c>
      <c r="F534" s="150" t="s">
        <v>6166</v>
      </c>
      <c r="G534" s="142" t="s">
        <v>6158</v>
      </c>
      <c r="H534" s="142" t="s">
        <v>4</v>
      </c>
      <c r="I534" s="151" t="s">
        <v>4</v>
      </c>
      <c r="J534" s="140" t="s">
        <v>34</v>
      </c>
      <c r="K534" s="140" t="s">
        <v>3995</v>
      </c>
      <c r="L534" s="146" t="s">
        <v>5951</v>
      </c>
      <c r="M534" s="140" t="s">
        <v>6170</v>
      </c>
      <c r="N534" s="145">
        <v>1</v>
      </c>
      <c r="O534" s="147">
        <v>0</v>
      </c>
      <c r="P534" s="147">
        <v>1</v>
      </c>
      <c r="Q534" s="146">
        <v>1</v>
      </c>
      <c r="R534" s="147">
        <v>0</v>
      </c>
      <c r="S534" s="131">
        <v>1</v>
      </c>
      <c r="T534" s="148">
        <v>0</v>
      </c>
      <c r="U534" s="149">
        <v>0</v>
      </c>
      <c r="V534" s="149">
        <v>0</v>
      </c>
      <c r="W534" s="60">
        <f>COUNTIFS(配置清单!G:G,G534,配置清单!$H:$H,"PM",配置清单!$N:$N,"在岗")</f>
        <v>1</v>
      </c>
      <c r="X534" s="61">
        <f t="shared" si="443"/>
        <v>1</v>
      </c>
      <c r="Y534" s="60">
        <f>COUNTIFS(配置清单!$G:$G,G534,配置清单!$H:$H,"PM",配置清单!$N:$N,"在岗",配置清单!$P:$P,"&lt;&gt;暂不胜任")</f>
        <v>1</v>
      </c>
      <c r="Z534" s="61">
        <f t="shared" si="444"/>
        <v>1</v>
      </c>
      <c r="AA534" s="62">
        <f>COUNTIFS(配置清单!$G:$G,G534,配置清单!$H:$H,"SE",配置清单!$N:$N,"在岗")+COUNTIFS(配置清单!$G:$G,G534,配置清单!$H:$H,"SA",配置清单!$N:$N,"在岗")</f>
        <v>0</v>
      </c>
      <c r="AB534" s="61" t="str">
        <f t="shared" si="445"/>
        <v>NA</v>
      </c>
      <c r="AC534" s="60">
        <f>COUNTIFS(配置清单!$G:$G,G534,配置清单!$H:$H,"SE",配置清单!$N:$N,"在岗",配置清单!$P:$P,"&lt;&gt;暂不胜任")+COUNTIFS(配置清单!$G:$G,G534,配置清单!$H:$H,"SA",配置清单!$N:$N,"在岗",配置清单!$P:$P,"&lt;&gt;暂不胜任")</f>
        <v>0</v>
      </c>
      <c r="AD534" s="61" t="str">
        <f t="shared" si="446"/>
        <v>NA</v>
      </c>
      <c r="AE534" s="60">
        <f>COUNTIFS(配置清单!$G:$G,G534,配置清单!H:H,"MDE",配置清单!N:N,"在岗")</f>
        <v>1</v>
      </c>
      <c r="AF534" s="61">
        <f t="shared" si="447"/>
        <v>1</v>
      </c>
      <c r="AG534" s="60">
        <f>COUNTIFS(配置清单!$G:$G,G534,配置清单!$H:$H,"MDE",配置清单!$N:$N,"在岗",配置清单!$P:$P,"&lt;&gt;暂不胜任")</f>
        <v>1</v>
      </c>
      <c r="AH534" s="61">
        <f t="shared" si="448"/>
        <v>1</v>
      </c>
      <c r="AI534" s="62">
        <f>COUNTIFS(配置清单!G:G,G534,配置清单!H:H,"TPM",配置清单!N:N,"在岗")+COUNTIFS(配置清单!G:G,G534,配置清单!H:H,"TC",配置清单!N:N,"在岗")</f>
        <v>1</v>
      </c>
      <c r="AJ534" s="61">
        <f t="shared" si="449"/>
        <v>1</v>
      </c>
      <c r="AK534" s="60">
        <f>COUNTIFS(配置清单!G:G,G534,配置清单!H:H,"TPM",配置清单!N:N,"在岗",配置清单!P:P,"&lt;&gt;暂不胜任")+COUNTIFS(配置清单!G:G,G534,配置清单!H:H,"TC",配置清单!N:N,"在岗",配置清单!P:P,"&lt;&gt;暂不胜任")</f>
        <v>1</v>
      </c>
      <c r="AL534" s="61">
        <f t="shared" si="450"/>
        <v>1</v>
      </c>
      <c r="AM534" s="60">
        <f>COUNTIFS(配置清单!G:G,G534,配置清单!H:H,"TSE",配置清单!N:N,"在岗")</f>
        <v>0</v>
      </c>
      <c r="AN534" s="61" t="str">
        <f t="shared" si="451"/>
        <v>NA</v>
      </c>
      <c r="AO534" s="60">
        <f>COUNTIFS(配置清单!G:G,G534,配置清单!H:H,"TSE",配置清单!N:N,"在岗",配置清单!P:P,"&lt;&gt;暂不胜任")</f>
        <v>0</v>
      </c>
      <c r="AP534" s="61" t="str">
        <f t="shared" si="452"/>
        <v>NA</v>
      </c>
      <c r="AQ534" s="60">
        <f>COUNTIFS(配置清单!$G:$G,G534,配置清单!H:H,"QA",配置清单!N:N,"在岗")</f>
        <v>1</v>
      </c>
      <c r="AR534" s="61">
        <f t="shared" si="453"/>
        <v>1</v>
      </c>
      <c r="AS534" s="60">
        <f>COUNTIFS(配置清单!$G:$G,G534,配置清单!$H:$H,"QA",配置清单!$N:$N,"在岗",配置清单!$P:$P,"&lt;&gt;暂不胜任")</f>
        <v>1</v>
      </c>
      <c r="AT534" s="61">
        <f t="shared" si="454"/>
        <v>1</v>
      </c>
      <c r="AU534" s="60">
        <f>COUNTIFS(配置清单!G:G,规划及评估!G534,配置清单!H:H,"BA",配置清单!N:N,"在岗")</f>
        <v>0</v>
      </c>
      <c r="AV534" s="61" t="str">
        <f t="shared" si="455"/>
        <v>NA</v>
      </c>
      <c r="AW534" s="60">
        <f>COUNTIFS(配置清单!G:G,G534,配置清单!H:H,"BA",配置清单!N:N,"在岗",配置清单!P:P,"&lt;&gt;暂不胜任")</f>
        <v>0</v>
      </c>
      <c r="AX534" s="61" t="str">
        <f t="shared" si="456"/>
        <v>NA</v>
      </c>
      <c r="AY534" s="60">
        <f>COUNTIFS(配置清单!G:G,规划及评估!G534,配置清单!H:H,"IA",配置清单!N:N,"在岗")</f>
        <v>0</v>
      </c>
      <c r="AZ534" s="61" t="str">
        <f t="shared" si="457"/>
        <v>NA</v>
      </c>
      <c r="BA534" s="60">
        <f>COUNTIFS(配置清单!G:G,G534,配置清单!H:H,"IA",配置清单!N:N,"在岗",配置清单!P:P,"&lt;&gt;暂不胜任")</f>
        <v>0</v>
      </c>
      <c r="BB534" s="61" t="str">
        <f t="shared" si="458"/>
        <v>NA</v>
      </c>
      <c r="BC534" s="60">
        <f>COUNTIFS(配置清单!G:G,规划及评估!G534,配置清单!H:H,"产品经理",配置清单!N:N,"在岗")</f>
        <v>0</v>
      </c>
      <c r="BD534" s="61" t="str">
        <f t="shared" si="459"/>
        <v>NA</v>
      </c>
      <c r="BE534" s="60">
        <f>COUNTIFS(配置清单!G:G,G534,配置清单!H:H,"产品经理",配置清单!N:N,"在岗",配置清单!P:P,"&lt;&gt;暂不胜任")</f>
        <v>0</v>
      </c>
      <c r="BF534" s="61" t="str">
        <f t="shared" si="460"/>
        <v>NA</v>
      </c>
      <c r="BG534" s="63">
        <f t="shared" si="461"/>
        <v>4</v>
      </c>
      <c r="BH534" s="64">
        <f t="shared" si="462"/>
        <v>4</v>
      </c>
      <c r="BI534" s="64">
        <f t="shared" si="463"/>
        <v>4</v>
      </c>
      <c r="BJ534" s="64">
        <f t="shared" si="464"/>
        <v>4</v>
      </c>
      <c r="BK534" s="65">
        <f t="shared" si="465"/>
        <v>1</v>
      </c>
      <c r="BL534" s="66">
        <f t="shared" si="466"/>
        <v>1</v>
      </c>
      <c r="BM534" s="92">
        <f t="shared" si="467"/>
        <v>1</v>
      </c>
      <c r="BN534" s="92">
        <f t="shared" si="468"/>
        <v>1</v>
      </c>
      <c r="BO534" s="92">
        <f t="shared" si="469"/>
        <v>0</v>
      </c>
      <c r="BP534" s="92">
        <f t="shared" si="470"/>
        <v>0</v>
      </c>
      <c r="BQ534" s="92">
        <f t="shared" si="471"/>
        <v>1</v>
      </c>
      <c r="BR534" s="92">
        <f t="shared" si="472"/>
        <v>1</v>
      </c>
      <c r="BS534" s="92">
        <f t="shared" si="473"/>
        <v>1</v>
      </c>
      <c r="BT534" s="92">
        <f t="shared" si="474"/>
        <v>1</v>
      </c>
      <c r="BU534" s="92">
        <f t="shared" si="475"/>
        <v>0</v>
      </c>
      <c r="BV534" s="92">
        <f t="shared" si="476"/>
        <v>0</v>
      </c>
      <c r="BW534" s="92">
        <f t="shared" si="477"/>
        <v>1</v>
      </c>
      <c r="BX534" s="92">
        <f t="shared" si="478"/>
        <v>1</v>
      </c>
      <c r="BY534" s="92">
        <f t="shared" si="479"/>
        <v>0</v>
      </c>
      <c r="BZ534" s="92">
        <f t="shared" si="480"/>
        <v>0</v>
      </c>
      <c r="CA534" s="92">
        <f t="shared" si="481"/>
        <v>0</v>
      </c>
      <c r="CB534" s="92">
        <f t="shared" si="482"/>
        <v>0</v>
      </c>
      <c r="CC534" s="92">
        <f t="shared" si="483"/>
        <v>0</v>
      </c>
      <c r="CD534" s="92">
        <f t="shared" si="484"/>
        <v>0</v>
      </c>
    </row>
    <row r="535" spans="1:82" ht="48" hidden="1">
      <c r="A535" s="144">
        <v>47</v>
      </c>
      <c r="B535" s="152" t="s">
        <v>5980</v>
      </c>
      <c r="C535" s="140" t="s">
        <v>5982</v>
      </c>
      <c r="D535" s="152" t="s">
        <v>5977</v>
      </c>
      <c r="E535" s="152" t="s">
        <v>5981</v>
      </c>
      <c r="F535" s="152" t="s">
        <v>6300</v>
      </c>
      <c r="G535" s="153" t="s">
        <v>5984</v>
      </c>
      <c r="H535" s="154" t="s">
        <v>7</v>
      </c>
      <c r="I535" s="155" t="s">
        <v>7</v>
      </c>
      <c r="J535" s="131" t="s">
        <v>195</v>
      </c>
      <c r="K535" s="131" t="s">
        <v>4005</v>
      </c>
      <c r="L535" s="132" t="s">
        <v>2058</v>
      </c>
      <c r="M535" s="132" t="s">
        <v>6003</v>
      </c>
      <c r="N535" s="156">
        <v>1</v>
      </c>
      <c r="O535" s="156">
        <v>0</v>
      </c>
      <c r="P535" s="156">
        <v>1</v>
      </c>
      <c r="Q535" s="156">
        <v>0</v>
      </c>
      <c r="R535" s="156">
        <v>0</v>
      </c>
      <c r="S535" s="131">
        <v>1</v>
      </c>
      <c r="T535" s="148">
        <v>0</v>
      </c>
      <c r="U535" s="149">
        <v>0</v>
      </c>
      <c r="V535" s="149">
        <v>0</v>
      </c>
      <c r="W535" s="60">
        <f>COUNTIFS(配置清单!G:G,G535,配置清单!$H:$H,"PM",配置清单!$N:$N,"在岗")</f>
        <v>1</v>
      </c>
      <c r="X535" s="61">
        <f t="shared" si="443"/>
        <v>1</v>
      </c>
      <c r="Y535" s="60">
        <f>COUNTIFS(配置清单!$G:$G,G535,配置清单!$H:$H,"PM",配置清单!$N:$N,"在岗",配置清单!$P:$P,"&lt;&gt;暂不胜任")</f>
        <v>0</v>
      </c>
      <c r="Z535" s="61">
        <f t="shared" si="444"/>
        <v>0</v>
      </c>
      <c r="AA535" s="62">
        <f>COUNTIFS(配置清单!$G:$G,G535,配置清单!$H:$H,"SE",配置清单!$N:$N,"在岗")+COUNTIFS(配置清单!$G:$G,G535,配置清单!$H:$H,"SA",配置清单!$N:$N,"在岗")</f>
        <v>0</v>
      </c>
      <c r="AB535" s="61" t="str">
        <f t="shared" si="445"/>
        <v>NA</v>
      </c>
      <c r="AC535" s="60">
        <f>COUNTIFS(配置清单!$G:$G,G535,配置清单!$H:$H,"SE",配置清单!$N:$N,"在岗",配置清单!$P:$P,"&lt;&gt;暂不胜任")+COUNTIFS(配置清单!$G:$G,G535,配置清单!$H:$H,"SA",配置清单!$N:$N,"在岗",配置清单!$P:$P,"&lt;&gt;暂不胜任")</f>
        <v>0</v>
      </c>
      <c r="AD535" s="61" t="str">
        <f t="shared" si="446"/>
        <v>NA</v>
      </c>
      <c r="AE535" s="60">
        <f>COUNTIFS(配置清单!$G:$G,G535,配置清单!H:H,"MDE",配置清单!N:N,"在岗")</f>
        <v>1</v>
      </c>
      <c r="AF535" s="61">
        <f t="shared" si="447"/>
        <v>1</v>
      </c>
      <c r="AG535" s="60">
        <f>COUNTIFS(配置清单!$G:$G,G535,配置清单!$H:$H,"MDE",配置清单!$N:$N,"在岗",配置清单!$P:$P,"&lt;&gt;暂不胜任")</f>
        <v>1</v>
      </c>
      <c r="AH535" s="61">
        <f t="shared" si="448"/>
        <v>1</v>
      </c>
      <c r="AI535" s="62">
        <f>COUNTIFS(配置清单!G:G,G535,配置清单!H:H,"TPM",配置清单!N:N,"在岗")+COUNTIFS(配置清单!G:G,G535,配置清单!H:H,"TC",配置清单!N:N,"在岗")</f>
        <v>0</v>
      </c>
      <c r="AJ535" s="61" t="str">
        <f t="shared" si="449"/>
        <v>NA</v>
      </c>
      <c r="AK535" s="60">
        <f>COUNTIFS(配置清单!G:G,G535,配置清单!H:H,"TPM",配置清单!N:N,"在岗",配置清单!P:P,"&lt;&gt;暂不胜任")+COUNTIFS(配置清单!G:G,G535,配置清单!H:H,"TC",配置清单!N:N,"在岗",配置清单!P:P,"&lt;&gt;暂不胜任")</f>
        <v>0</v>
      </c>
      <c r="AL535" s="61" t="str">
        <f t="shared" si="450"/>
        <v>NA</v>
      </c>
      <c r="AM535" s="60">
        <f>COUNTIFS(配置清单!G:G,G535,配置清单!H:H,"TSE",配置清单!N:N,"在岗")</f>
        <v>0</v>
      </c>
      <c r="AN535" s="61" t="str">
        <f t="shared" si="451"/>
        <v>NA</v>
      </c>
      <c r="AO535" s="60">
        <f>COUNTIFS(配置清单!G:G,G535,配置清单!H:H,"TSE",配置清单!N:N,"在岗",配置清单!P:P,"&lt;&gt;暂不胜任")</f>
        <v>0</v>
      </c>
      <c r="AP535" s="61" t="str">
        <f t="shared" si="452"/>
        <v>NA</v>
      </c>
      <c r="AQ535" s="60">
        <f>COUNTIFS(配置清单!$G:$G,G535,配置清单!H:H,"QA",配置清单!N:N,"在岗")</f>
        <v>1</v>
      </c>
      <c r="AR535" s="61">
        <f t="shared" si="453"/>
        <v>1</v>
      </c>
      <c r="AS535" s="60">
        <f>COUNTIFS(配置清单!$G:$G,G535,配置清单!$H:$H,"QA",配置清单!$N:$N,"在岗",配置清单!$P:$P,"&lt;&gt;暂不胜任")</f>
        <v>1</v>
      </c>
      <c r="AT535" s="61">
        <f t="shared" si="454"/>
        <v>1</v>
      </c>
      <c r="AU535" s="60">
        <f>COUNTIFS(配置清单!G:G,规划及评估!G535,配置清单!H:H,"BA",配置清单!N:N,"在岗")</f>
        <v>0</v>
      </c>
      <c r="AV535" s="61" t="str">
        <f t="shared" si="455"/>
        <v>NA</v>
      </c>
      <c r="AW535" s="60">
        <f>COUNTIFS(配置清单!G:G,G535,配置清单!H:H,"BA",配置清单!N:N,"在岗",配置清单!P:P,"&lt;&gt;暂不胜任")</f>
        <v>0</v>
      </c>
      <c r="AX535" s="61" t="str">
        <f t="shared" si="456"/>
        <v>NA</v>
      </c>
      <c r="AY535" s="60">
        <f>COUNTIFS(配置清单!G:G,规划及评估!G535,配置清单!H:H,"IA",配置清单!N:N,"在岗")</f>
        <v>0</v>
      </c>
      <c r="AZ535" s="61" t="str">
        <f t="shared" si="457"/>
        <v>NA</v>
      </c>
      <c r="BA535" s="60">
        <f>COUNTIFS(配置清单!G:G,G535,配置清单!H:H,"IA",配置清单!N:N,"在岗",配置清单!P:P,"&lt;&gt;暂不胜任")</f>
        <v>0</v>
      </c>
      <c r="BB535" s="61" t="str">
        <f t="shared" si="458"/>
        <v>NA</v>
      </c>
      <c r="BC535" s="60">
        <f>COUNTIFS(配置清单!G:G,规划及评估!G535,配置清单!H:H,"产品经理",配置清单!N:N,"在岗")</f>
        <v>0</v>
      </c>
      <c r="BD535" s="61" t="str">
        <f t="shared" si="459"/>
        <v>NA</v>
      </c>
      <c r="BE535" s="60">
        <f>COUNTIFS(配置清单!G:G,G535,配置清单!H:H,"产品经理",配置清单!N:N,"在岗",配置清单!P:P,"&lt;&gt;暂不胜任")</f>
        <v>0</v>
      </c>
      <c r="BF535" s="61" t="str">
        <f t="shared" si="460"/>
        <v>NA</v>
      </c>
      <c r="BG535" s="63">
        <f t="shared" si="461"/>
        <v>3</v>
      </c>
      <c r="BH535" s="64">
        <f t="shared" si="462"/>
        <v>3</v>
      </c>
      <c r="BI535" s="64">
        <f t="shared" si="463"/>
        <v>3</v>
      </c>
      <c r="BJ535" s="64">
        <f t="shared" si="464"/>
        <v>2</v>
      </c>
      <c r="BK535" s="65">
        <f t="shared" si="465"/>
        <v>1</v>
      </c>
      <c r="BL535" s="66">
        <f t="shared" si="466"/>
        <v>0.66666666666666663</v>
      </c>
      <c r="BM535" s="92">
        <f t="shared" si="467"/>
        <v>1</v>
      </c>
      <c r="BN535" s="92">
        <f t="shared" si="468"/>
        <v>0</v>
      </c>
      <c r="BO535" s="92">
        <f t="shared" si="469"/>
        <v>0</v>
      </c>
      <c r="BP535" s="92">
        <f t="shared" si="470"/>
        <v>0</v>
      </c>
      <c r="BQ535" s="92">
        <f t="shared" si="471"/>
        <v>1</v>
      </c>
      <c r="BR535" s="92">
        <f t="shared" si="472"/>
        <v>1</v>
      </c>
      <c r="BS535" s="92">
        <f t="shared" si="473"/>
        <v>0</v>
      </c>
      <c r="BT535" s="92">
        <f t="shared" si="474"/>
        <v>0</v>
      </c>
      <c r="BU535" s="92">
        <f t="shared" si="475"/>
        <v>0</v>
      </c>
      <c r="BV535" s="92">
        <f t="shared" si="476"/>
        <v>0</v>
      </c>
      <c r="BW535" s="92">
        <f t="shared" si="477"/>
        <v>1</v>
      </c>
      <c r="BX535" s="92">
        <f t="shared" si="478"/>
        <v>1</v>
      </c>
      <c r="BY535" s="92">
        <f t="shared" si="479"/>
        <v>0</v>
      </c>
      <c r="BZ535" s="92">
        <f t="shared" si="480"/>
        <v>0</v>
      </c>
      <c r="CA535" s="92">
        <f t="shared" si="481"/>
        <v>0</v>
      </c>
      <c r="CB535" s="92">
        <f t="shared" si="482"/>
        <v>0</v>
      </c>
      <c r="CC535" s="92">
        <f t="shared" si="483"/>
        <v>0</v>
      </c>
      <c r="CD535" s="92">
        <f t="shared" si="484"/>
        <v>0</v>
      </c>
    </row>
    <row r="536" spans="1:82" ht="48" hidden="1">
      <c r="A536" s="144">
        <v>48</v>
      </c>
      <c r="B536" s="152" t="s">
        <v>5980</v>
      </c>
      <c r="C536" s="140" t="s">
        <v>5982</v>
      </c>
      <c r="D536" s="152" t="s">
        <v>5977</v>
      </c>
      <c r="E536" s="152" t="s">
        <v>5981</v>
      </c>
      <c r="F536" s="152" t="s">
        <v>6300</v>
      </c>
      <c r="G536" s="153" t="s">
        <v>5983</v>
      </c>
      <c r="H536" s="154" t="s">
        <v>7</v>
      </c>
      <c r="I536" s="155" t="s">
        <v>4</v>
      </c>
      <c r="J536" s="131" t="s">
        <v>195</v>
      </c>
      <c r="K536" s="131" t="s">
        <v>3995</v>
      </c>
      <c r="L536" s="132" t="s">
        <v>2058</v>
      </c>
      <c r="M536" s="132" t="s">
        <v>6003</v>
      </c>
      <c r="N536" s="156">
        <v>4</v>
      </c>
      <c r="O536" s="156">
        <v>2</v>
      </c>
      <c r="P536" s="156">
        <v>3</v>
      </c>
      <c r="Q536" s="156">
        <v>0</v>
      </c>
      <c r="R536" s="156">
        <v>1</v>
      </c>
      <c r="S536" s="131">
        <v>1</v>
      </c>
      <c r="T536" s="148">
        <v>0</v>
      </c>
      <c r="U536" s="149">
        <v>0</v>
      </c>
      <c r="V536" s="149">
        <v>0</v>
      </c>
      <c r="W536" s="60">
        <f>COUNTIFS(配置清单!G:G,G536,配置清单!$H:$H,"PM",配置清单!$N:$N,"在岗")</f>
        <v>4</v>
      </c>
      <c r="X536" s="61">
        <f t="shared" si="443"/>
        <v>1</v>
      </c>
      <c r="Y536" s="60">
        <f>COUNTIFS(配置清单!$G:$G,G536,配置清单!$H:$H,"PM",配置清单!$N:$N,"在岗",配置清单!$P:$P,"&lt;&gt;暂不胜任")</f>
        <v>3</v>
      </c>
      <c r="Z536" s="61">
        <f t="shared" si="444"/>
        <v>0.75</v>
      </c>
      <c r="AA536" s="62">
        <f>COUNTIFS(配置清单!$G:$G,G536,配置清单!$H:$H,"SE",配置清单!$N:$N,"在岗")+COUNTIFS(配置清单!$G:$G,G536,配置清单!$H:$H,"SA",配置清单!$N:$N,"在岗")</f>
        <v>1</v>
      </c>
      <c r="AB536" s="61">
        <f t="shared" si="445"/>
        <v>0.5</v>
      </c>
      <c r="AC536" s="60">
        <f>COUNTIFS(配置清单!$G:$G,G536,配置清单!$H:$H,"SE",配置清单!$N:$N,"在岗",配置清单!$P:$P,"&lt;&gt;暂不胜任")+COUNTIFS(配置清单!$G:$G,G536,配置清单!$H:$H,"SA",配置清单!$N:$N,"在岗",配置清单!$P:$P,"&lt;&gt;暂不胜任")</f>
        <v>1</v>
      </c>
      <c r="AD536" s="61">
        <f t="shared" si="446"/>
        <v>1</v>
      </c>
      <c r="AE536" s="60">
        <f>COUNTIFS(配置清单!$G:$G,G536,配置清单!H:H,"MDE",配置清单!N:N,"在岗")</f>
        <v>3</v>
      </c>
      <c r="AF536" s="61">
        <f t="shared" si="447"/>
        <v>1</v>
      </c>
      <c r="AG536" s="60">
        <f>COUNTIFS(配置清单!$G:$G,G536,配置清单!$H:$H,"MDE",配置清单!$N:$N,"在岗",配置清单!$P:$P,"&lt;&gt;暂不胜任")</f>
        <v>1</v>
      </c>
      <c r="AH536" s="61">
        <f t="shared" si="448"/>
        <v>0.33333333333333331</v>
      </c>
      <c r="AI536" s="62">
        <f>COUNTIFS(配置清单!G:G,G536,配置清单!H:H,"TPM",配置清单!N:N,"在岗")+COUNTIFS(配置清单!G:G,G536,配置清单!H:H,"TC",配置清单!N:N,"在岗")</f>
        <v>0</v>
      </c>
      <c r="AJ536" s="61" t="str">
        <f t="shared" si="449"/>
        <v>NA</v>
      </c>
      <c r="AK536" s="60">
        <f>COUNTIFS(配置清单!G:G,G536,配置清单!H:H,"TPM",配置清单!N:N,"在岗",配置清单!P:P,"&lt;&gt;暂不胜任")+COUNTIFS(配置清单!G:G,G536,配置清单!H:H,"TC",配置清单!N:N,"在岗",配置清单!P:P,"&lt;&gt;暂不胜任")</f>
        <v>0</v>
      </c>
      <c r="AL536" s="61" t="str">
        <f t="shared" si="450"/>
        <v>NA</v>
      </c>
      <c r="AM536" s="60">
        <f>COUNTIFS(配置清单!G:G,G536,配置清单!H:H,"TSE",配置清单!N:N,"在岗")</f>
        <v>1</v>
      </c>
      <c r="AN536" s="61">
        <f t="shared" si="451"/>
        <v>1</v>
      </c>
      <c r="AO536" s="60">
        <f>COUNTIFS(配置清单!G:G,G536,配置清单!H:H,"TSE",配置清单!N:N,"在岗",配置清单!P:P,"&lt;&gt;暂不胜任")</f>
        <v>1</v>
      </c>
      <c r="AP536" s="61">
        <f t="shared" si="452"/>
        <v>1</v>
      </c>
      <c r="AQ536" s="60">
        <f>COUNTIFS(配置清单!$G:$G,G536,配置清单!H:H,"QA",配置清单!N:N,"在岗")</f>
        <v>1</v>
      </c>
      <c r="AR536" s="61">
        <f t="shared" si="453"/>
        <v>1</v>
      </c>
      <c r="AS536" s="60">
        <f>COUNTIFS(配置清单!$G:$G,G536,配置清单!$H:$H,"QA",配置清单!$N:$N,"在岗",配置清单!$P:$P,"&lt;&gt;暂不胜任")</f>
        <v>1</v>
      </c>
      <c r="AT536" s="61">
        <f t="shared" si="454"/>
        <v>1</v>
      </c>
      <c r="AU536" s="60">
        <f>COUNTIFS(配置清单!G:G,规划及评估!G536,配置清单!H:H,"BA",配置清单!N:N,"在岗")</f>
        <v>0</v>
      </c>
      <c r="AV536" s="61" t="str">
        <f t="shared" si="455"/>
        <v>NA</v>
      </c>
      <c r="AW536" s="60">
        <f>COUNTIFS(配置清单!G:G,G536,配置清单!H:H,"BA",配置清单!N:N,"在岗",配置清单!P:P,"&lt;&gt;暂不胜任")</f>
        <v>0</v>
      </c>
      <c r="AX536" s="61" t="str">
        <f t="shared" si="456"/>
        <v>NA</v>
      </c>
      <c r="AY536" s="60">
        <f>COUNTIFS(配置清单!G:G,规划及评估!G536,配置清单!H:H,"IA",配置清单!N:N,"在岗")</f>
        <v>0</v>
      </c>
      <c r="AZ536" s="61" t="str">
        <f t="shared" si="457"/>
        <v>NA</v>
      </c>
      <c r="BA536" s="60">
        <f>COUNTIFS(配置清单!G:G,G536,配置清单!H:H,"IA",配置清单!N:N,"在岗",配置清单!P:P,"&lt;&gt;暂不胜任")</f>
        <v>0</v>
      </c>
      <c r="BB536" s="61" t="str">
        <f t="shared" si="458"/>
        <v>NA</v>
      </c>
      <c r="BC536" s="60">
        <f>COUNTIFS(配置清单!G:G,规划及评估!G536,配置清单!H:H,"产品经理",配置清单!N:N,"在岗")</f>
        <v>0</v>
      </c>
      <c r="BD536" s="61" t="str">
        <f t="shared" si="459"/>
        <v>NA</v>
      </c>
      <c r="BE536" s="60">
        <f>COUNTIFS(配置清单!G:G,G536,配置清单!H:H,"产品经理",配置清单!N:N,"在岗",配置清单!P:P,"&lt;&gt;暂不胜任")</f>
        <v>0</v>
      </c>
      <c r="BF536" s="61" t="str">
        <f t="shared" si="460"/>
        <v>NA</v>
      </c>
      <c r="BG536" s="63">
        <f t="shared" si="461"/>
        <v>11</v>
      </c>
      <c r="BH536" s="64">
        <f t="shared" si="462"/>
        <v>10</v>
      </c>
      <c r="BI536" s="64">
        <f t="shared" si="463"/>
        <v>10</v>
      </c>
      <c r="BJ536" s="64">
        <f t="shared" si="464"/>
        <v>7</v>
      </c>
      <c r="BK536" s="65">
        <f t="shared" si="465"/>
        <v>0.90909090909090906</v>
      </c>
      <c r="BL536" s="66">
        <f t="shared" si="466"/>
        <v>0.7</v>
      </c>
      <c r="BM536" s="92">
        <f t="shared" si="467"/>
        <v>4</v>
      </c>
      <c r="BN536" s="92">
        <f t="shared" si="468"/>
        <v>3</v>
      </c>
      <c r="BO536" s="92">
        <f t="shared" si="469"/>
        <v>1</v>
      </c>
      <c r="BP536" s="92">
        <f t="shared" si="470"/>
        <v>1</v>
      </c>
      <c r="BQ536" s="92">
        <f t="shared" si="471"/>
        <v>3</v>
      </c>
      <c r="BR536" s="92">
        <f t="shared" si="472"/>
        <v>1</v>
      </c>
      <c r="BS536" s="92">
        <f t="shared" si="473"/>
        <v>0</v>
      </c>
      <c r="BT536" s="92">
        <f t="shared" si="474"/>
        <v>0</v>
      </c>
      <c r="BU536" s="92">
        <f t="shared" si="475"/>
        <v>1</v>
      </c>
      <c r="BV536" s="92">
        <f t="shared" si="476"/>
        <v>1</v>
      </c>
      <c r="BW536" s="92">
        <f t="shared" si="477"/>
        <v>1</v>
      </c>
      <c r="BX536" s="92">
        <f t="shared" si="478"/>
        <v>1</v>
      </c>
      <c r="BY536" s="92">
        <f t="shared" si="479"/>
        <v>0</v>
      </c>
      <c r="BZ536" s="92">
        <f t="shared" si="480"/>
        <v>0</v>
      </c>
      <c r="CA536" s="92">
        <f t="shared" si="481"/>
        <v>0</v>
      </c>
      <c r="CB536" s="92">
        <f t="shared" si="482"/>
        <v>0</v>
      </c>
      <c r="CC536" s="92">
        <f t="shared" si="483"/>
        <v>0</v>
      </c>
      <c r="CD536" s="92">
        <f t="shared" si="484"/>
        <v>0</v>
      </c>
    </row>
    <row r="537" spans="1:82" ht="48" hidden="1">
      <c r="A537" s="144">
        <v>49</v>
      </c>
      <c r="B537" s="152" t="s">
        <v>5980</v>
      </c>
      <c r="C537" s="140" t="s">
        <v>5982</v>
      </c>
      <c r="D537" s="152" t="s">
        <v>5977</v>
      </c>
      <c r="E537" s="152" t="s">
        <v>5981</v>
      </c>
      <c r="F537" s="152" t="s">
        <v>6002</v>
      </c>
      <c r="G537" s="153" t="s">
        <v>6398</v>
      </c>
      <c r="H537" s="154" t="s">
        <v>7</v>
      </c>
      <c r="I537" s="155" t="s">
        <v>4</v>
      </c>
      <c r="J537" s="131" t="s">
        <v>195</v>
      </c>
      <c r="K537" s="131" t="s">
        <v>3995</v>
      </c>
      <c r="L537" s="132" t="s">
        <v>2058</v>
      </c>
      <c r="M537" s="132" t="s">
        <v>6003</v>
      </c>
      <c r="N537" s="156">
        <v>1</v>
      </c>
      <c r="O537" s="156">
        <v>0</v>
      </c>
      <c r="P537" s="156">
        <v>0</v>
      </c>
      <c r="Q537" s="156">
        <v>0</v>
      </c>
      <c r="R537" s="156">
        <v>0</v>
      </c>
      <c r="S537" s="131">
        <v>1</v>
      </c>
      <c r="T537" s="148">
        <v>0</v>
      </c>
      <c r="U537" s="149">
        <v>0</v>
      </c>
      <c r="V537" s="149">
        <v>0</v>
      </c>
      <c r="W537" s="60">
        <f>COUNTIFS(配置清单!G:G,G537,配置清单!$H:$H,"PM",配置清单!$N:$N,"在岗")</f>
        <v>1</v>
      </c>
      <c r="X537" s="61">
        <f t="shared" si="443"/>
        <v>1</v>
      </c>
      <c r="Y537" s="60">
        <f>COUNTIFS(配置清单!$G:$G,G537,配置清单!$H:$H,"PM",配置清单!$N:$N,"在岗",配置清单!$P:$P,"&lt;&gt;暂不胜任")</f>
        <v>1</v>
      </c>
      <c r="Z537" s="61">
        <f t="shared" si="444"/>
        <v>1</v>
      </c>
      <c r="AA537" s="62">
        <f>COUNTIFS(配置清单!$G:$G,G537,配置清单!$H:$H,"SE",配置清单!$N:$N,"在岗")+COUNTIFS(配置清单!$G:$G,G537,配置清单!$H:$H,"SA",配置清单!$N:$N,"在岗")</f>
        <v>0</v>
      </c>
      <c r="AB537" s="61" t="str">
        <f t="shared" si="445"/>
        <v>NA</v>
      </c>
      <c r="AC537" s="60">
        <f>COUNTIFS(配置清单!$G:$G,G537,配置清单!$H:$H,"SE",配置清单!$N:$N,"在岗",配置清单!$P:$P,"&lt;&gt;暂不胜任")+COUNTIFS(配置清单!$G:$G,G537,配置清单!$H:$H,"SA",配置清单!$N:$N,"在岗",配置清单!$P:$P,"&lt;&gt;暂不胜任")</f>
        <v>0</v>
      </c>
      <c r="AD537" s="61" t="str">
        <f t="shared" si="446"/>
        <v>NA</v>
      </c>
      <c r="AE537" s="60">
        <f>COUNTIFS(配置清单!$G:$G,G537,配置清单!H:H,"MDE",配置清单!N:N,"在岗")</f>
        <v>0</v>
      </c>
      <c r="AF537" s="61" t="str">
        <f t="shared" si="447"/>
        <v>NA</v>
      </c>
      <c r="AG537" s="60">
        <f>COUNTIFS(配置清单!$G:$G,G537,配置清单!$H:$H,"MDE",配置清单!$N:$N,"在岗",配置清单!$P:$P,"&lt;&gt;暂不胜任")</f>
        <v>0</v>
      </c>
      <c r="AH537" s="61" t="str">
        <f t="shared" si="448"/>
        <v>NA</v>
      </c>
      <c r="AI537" s="62">
        <f>COUNTIFS(配置清单!G:G,G537,配置清单!H:H,"TPM",配置清单!N:N,"在岗")+COUNTIFS(配置清单!G:G,G537,配置清单!H:H,"TC",配置清单!N:N,"在岗")</f>
        <v>0</v>
      </c>
      <c r="AJ537" s="61" t="str">
        <f t="shared" si="449"/>
        <v>NA</v>
      </c>
      <c r="AK537" s="60">
        <f>COUNTIFS(配置清单!G:G,G537,配置清单!H:H,"TPM",配置清单!N:N,"在岗",配置清单!P:P,"&lt;&gt;暂不胜任")+COUNTIFS(配置清单!G:G,G537,配置清单!H:H,"TC",配置清单!N:N,"在岗",配置清单!P:P,"&lt;&gt;暂不胜任")</f>
        <v>0</v>
      </c>
      <c r="AL537" s="61" t="str">
        <f t="shared" si="450"/>
        <v>NA</v>
      </c>
      <c r="AM537" s="60">
        <f>COUNTIFS(配置清单!G:G,G537,配置清单!H:H,"TSE",配置清单!N:N,"在岗")</f>
        <v>0</v>
      </c>
      <c r="AN537" s="61" t="str">
        <f t="shared" si="451"/>
        <v>NA</v>
      </c>
      <c r="AO537" s="60">
        <f>COUNTIFS(配置清单!G:G,G537,配置清单!H:H,"TSE",配置清单!N:N,"在岗",配置清单!P:P,"&lt;&gt;暂不胜任")</f>
        <v>0</v>
      </c>
      <c r="AP537" s="61" t="str">
        <f t="shared" si="452"/>
        <v>NA</v>
      </c>
      <c r="AQ537" s="60">
        <f>COUNTIFS(配置清单!$G:$G,G537,配置清单!H:H,"QA",配置清单!N:N,"在岗")</f>
        <v>1</v>
      </c>
      <c r="AR537" s="61">
        <f t="shared" si="453"/>
        <v>1</v>
      </c>
      <c r="AS537" s="60">
        <f>COUNTIFS(配置清单!$G:$G,G537,配置清单!$H:$H,"QA",配置清单!$N:$N,"在岗",配置清单!$P:$P,"&lt;&gt;暂不胜任")</f>
        <v>1</v>
      </c>
      <c r="AT537" s="61">
        <f t="shared" si="454"/>
        <v>1</v>
      </c>
      <c r="AU537" s="60">
        <f>COUNTIFS(配置清单!G:G,规划及评估!G537,配置清单!H:H,"BA",配置清单!N:N,"在岗")</f>
        <v>0</v>
      </c>
      <c r="AV537" s="61" t="str">
        <f t="shared" si="455"/>
        <v>NA</v>
      </c>
      <c r="AW537" s="60">
        <f>COUNTIFS(配置清单!G:G,G537,配置清单!H:H,"BA",配置清单!N:N,"在岗",配置清单!P:P,"&lt;&gt;暂不胜任")</f>
        <v>0</v>
      </c>
      <c r="AX537" s="61" t="str">
        <f t="shared" si="456"/>
        <v>NA</v>
      </c>
      <c r="AY537" s="60">
        <f>COUNTIFS(配置清单!G:G,规划及评估!G537,配置清单!H:H,"IA",配置清单!N:N,"在岗")</f>
        <v>0</v>
      </c>
      <c r="AZ537" s="61" t="str">
        <f t="shared" si="457"/>
        <v>NA</v>
      </c>
      <c r="BA537" s="60">
        <f>COUNTIFS(配置清单!G:G,G537,配置清单!H:H,"IA",配置清单!N:N,"在岗",配置清单!P:P,"&lt;&gt;暂不胜任")</f>
        <v>0</v>
      </c>
      <c r="BB537" s="61" t="str">
        <f t="shared" si="458"/>
        <v>NA</v>
      </c>
      <c r="BC537" s="60">
        <f>COUNTIFS(配置清单!G:G,规划及评估!G537,配置清单!H:H,"产品经理",配置清单!N:N,"在岗")</f>
        <v>0</v>
      </c>
      <c r="BD537" s="61" t="str">
        <f t="shared" si="459"/>
        <v>NA</v>
      </c>
      <c r="BE537" s="60">
        <f>COUNTIFS(配置清单!G:G,G537,配置清单!H:H,"产品经理",配置清单!N:N,"在岗",配置清单!P:P,"&lt;&gt;暂不胜任")</f>
        <v>0</v>
      </c>
      <c r="BF537" s="61" t="str">
        <f t="shared" si="460"/>
        <v>NA</v>
      </c>
      <c r="BG537" s="63">
        <f t="shared" si="461"/>
        <v>2</v>
      </c>
      <c r="BH537" s="64">
        <f t="shared" si="462"/>
        <v>2</v>
      </c>
      <c r="BI537" s="64">
        <f t="shared" si="463"/>
        <v>2</v>
      </c>
      <c r="BJ537" s="64">
        <f t="shared" si="464"/>
        <v>2</v>
      </c>
      <c r="BK537" s="65">
        <f t="shared" si="465"/>
        <v>1</v>
      </c>
      <c r="BL537" s="66">
        <f t="shared" si="466"/>
        <v>1</v>
      </c>
      <c r="BM537" s="92">
        <f t="shared" si="467"/>
        <v>1</v>
      </c>
      <c r="BN537" s="92">
        <f t="shared" si="468"/>
        <v>1</v>
      </c>
      <c r="BO537" s="92">
        <f t="shared" si="469"/>
        <v>0</v>
      </c>
      <c r="BP537" s="92">
        <f t="shared" si="470"/>
        <v>0</v>
      </c>
      <c r="BQ537" s="92">
        <f t="shared" si="471"/>
        <v>0</v>
      </c>
      <c r="BR537" s="92">
        <f t="shared" si="472"/>
        <v>0</v>
      </c>
      <c r="BS537" s="92">
        <f t="shared" si="473"/>
        <v>0</v>
      </c>
      <c r="BT537" s="92">
        <f t="shared" si="474"/>
        <v>0</v>
      </c>
      <c r="BU537" s="92">
        <f t="shared" si="475"/>
        <v>0</v>
      </c>
      <c r="BV537" s="92">
        <f t="shared" si="476"/>
        <v>0</v>
      </c>
      <c r="BW537" s="92">
        <f t="shared" si="477"/>
        <v>1</v>
      </c>
      <c r="BX537" s="92">
        <f t="shared" si="478"/>
        <v>1</v>
      </c>
      <c r="BY537" s="92">
        <f t="shared" si="479"/>
        <v>0</v>
      </c>
      <c r="BZ537" s="92">
        <f t="shared" si="480"/>
        <v>0</v>
      </c>
      <c r="CA537" s="92">
        <f t="shared" si="481"/>
        <v>0</v>
      </c>
      <c r="CB537" s="92">
        <f t="shared" si="482"/>
        <v>0</v>
      </c>
      <c r="CC537" s="92">
        <f t="shared" si="483"/>
        <v>0</v>
      </c>
      <c r="CD537" s="92">
        <f t="shared" si="484"/>
        <v>0</v>
      </c>
    </row>
    <row r="538" spans="1:82" ht="48" hidden="1">
      <c r="A538" s="144">
        <v>50</v>
      </c>
      <c r="B538" s="152" t="s">
        <v>5980</v>
      </c>
      <c r="C538" s="140" t="s">
        <v>5982</v>
      </c>
      <c r="D538" s="152" t="s">
        <v>5977</v>
      </c>
      <c r="E538" s="152" t="s">
        <v>5981</v>
      </c>
      <c r="F538" s="152" t="s">
        <v>5998</v>
      </c>
      <c r="G538" s="153" t="s">
        <v>6382</v>
      </c>
      <c r="H538" s="154" t="s">
        <v>4</v>
      </c>
      <c r="I538" s="155" t="s">
        <v>4</v>
      </c>
      <c r="J538" s="131" t="s">
        <v>195</v>
      </c>
      <c r="K538" s="131" t="s">
        <v>4005</v>
      </c>
      <c r="L538" s="132" t="s">
        <v>2058</v>
      </c>
      <c r="M538" s="132" t="s">
        <v>6003</v>
      </c>
      <c r="N538" s="156">
        <v>1</v>
      </c>
      <c r="O538" s="156">
        <v>0</v>
      </c>
      <c r="P538" s="156">
        <v>0</v>
      </c>
      <c r="Q538" s="156">
        <v>0</v>
      </c>
      <c r="R538" s="156">
        <v>0</v>
      </c>
      <c r="S538" s="131">
        <v>1</v>
      </c>
      <c r="T538" s="148">
        <v>0</v>
      </c>
      <c r="U538" s="149">
        <v>0</v>
      </c>
      <c r="V538" s="149">
        <v>0</v>
      </c>
      <c r="W538" s="60">
        <f>COUNTIFS(配置清单!G:G,G538,配置清单!$H:$H,"PM",配置清单!$N:$N,"在岗")</f>
        <v>1</v>
      </c>
      <c r="X538" s="61">
        <f t="shared" si="443"/>
        <v>1</v>
      </c>
      <c r="Y538" s="60">
        <f>COUNTIFS(配置清单!$G:$G,G538,配置清单!$H:$H,"PM",配置清单!$N:$N,"在岗",配置清单!$P:$P,"&lt;&gt;暂不胜任")</f>
        <v>1</v>
      </c>
      <c r="Z538" s="61">
        <f t="shared" si="444"/>
        <v>1</v>
      </c>
      <c r="AA538" s="62">
        <f>COUNTIFS(配置清单!$G:$G,G538,配置清单!$H:$H,"SE",配置清单!$N:$N,"在岗")+COUNTIFS(配置清单!$G:$G,G538,配置清单!$H:$H,"SA",配置清单!$N:$N,"在岗")</f>
        <v>0</v>
      </c>
      <c r="AB538" s="61" t="str">
        <f t="shared" si="445"/>
        <v>NA</v>
      </c>
      <c r="AC538" s="60">
        <f>COUNTIFS(配置清单!$G:$G,G538,配置清单!$H:$H,"SE",配置清单!$N:$N,"在岗",配置清单!$P:$P,"&lt;&gt;暂不胜任")+COUNTIFS(配置清单!$G:$G,G538,配置清单!$H:$H,"SA",配置清单!$N:$N,"在岗",配置清单!$P:$P,"&lt;&gt;暂不胜任")</f>
        <v>0</v>
      </c>
      <c r="AD538" s="61" t="str">
        <f t="shared" si="446"/>
        <v>NA</v>
      </c>
      <c r="AE538" s="60">
        <f>COUNTIFS(配置清单!$G:$G,G538,配置清单!H:H,"MDE",配置清单!N:N,"在岗")</f>
        <v>0</v>
      </c>
      <c r="AF538" s="61" t="str">
        <f t="shared" si="447"/>
        <v>NA</v>
      </c>
      <c r="AG538" s="60">
        <f>COUNTIFS(配置清单!$G:$G,G538,配置清单!$H:$H,"MDE",配置清单!$N:$N,"在岗",配置清单!$P:$P,"&lt;&gt;暂不胜任")</f>
        <v>0</v>
      </c>
      <c r="AH538" s="61" t="str">
        <f t="shared" si="448"/>
        <v>NA</v>
      </c>
      <c r="AI538" s="62">
        <f>COUNTIFS(配置清单!G:G,G538,配置清单!H:H,"TPM",配置清单!N:N,"在岗")+COUNTIFS(配置清单!G:G,G538,配置清单!H:H,"TC",配置清单!N:N,"在岗")</f>
        <v>0</v>
      </c>
      <c r="AJ538" s="61" t="str">
        <f t="shared" si="449"/>
        <v>NA</v>
      </c>
      <c r="AK538" s="60">
        <f>COUNTIFS(配置清单!G:G,G538,配置清单!H:H,"TPM",配置清单!N:N,"在岗",配置清单!P:P,"&lt;&gt;暂不胜任")+COUNTIFS(配置清单!G:G,G538,配置清单!H:H,"TC",配置清单!N:N,"在岗",配置清单!P:P,"&lt;&gt;暂不胜任")</f>
        <v>0</v>
      </c>
      <c r="AL538" s="61" t="str">
        <f t="shared" si="450"/>
        <v>NA</v>
      </c>
      <c r="AM538" s="60">
        <f>COUNTIFS(配置清单!G:G,G538,配置清单!H:H,"TSE",配置清单!N:N,"在岗")</f>
        <v>0</v>
      </c>
      <c r="AN538" s="61" t="str">
        <f t="shared" si="451"/>
        <v>NA</v>
      </c>
      <c r="AO538" s="60">
        <f>COUNTIFS(配置清单!G:G,G538,配置清单!H:H,"TSE",配置清单!N:N,"在岗",配置清单!P:P,"&lt;&gt;暂不胜任")</f>
        <v>0</v>
      </c>
      <c r="AP538" s="61" t="str">
        <f t="shared" si="452"/>
        <v>NA</v>
      </c>
      <c r="AQ538" s="60">
        <f>COUNTIFS(配置清单!$G:$G,G538,配置清单!H:H,"QA",配置清单!N:N,"在岗")</f>
        <v>1</v>
      </c>
      <c r="AR538" s="61">
        <f t="shared" si="453"/>
        <v>1</v>
      </c>
      <c r="AS538" s="60">
        <f>COUNTIFS(配置清单!$G:$G,G538,配置清单!$H:$H,"QA",配置清单!$N:$N,"在岗",配置清单!$P:$P,"&lt;&gt;暂不胜任")</f>
        <v>1</v>
      </c>
      <c r="AT538" s="61">
        <f t="shared" si="454"/>
        <v>1</v>
      </c>
      <c r="AU538" s="60">
        <f>COUNTIFS(配置清单!G:G,规划及评估!G538,配置清单!H:H,"BA",配置清单!N:N,"在岗")</f>
        <v>0</v>
      </c>
      <c r="AV538" s="61" t="str">
        <f t="shared" si="455"/>
        <v>NA</v>
      </c>
      <c r="AW538" s="60">
        <f>COUNTIFS(配置清单!G:G,G538,配置清单!H:H,"BA",配置清单!N:N,"在岗",配置清单!P:P,"&lt;&gt;暂不胜任")</f>
        <v>0</v>
      </c>
      <c r="AX538" s="61" t="str">
        <f t="shared" si="456"/>
        <v>NA</v>
      </c>
      <c r="AY538" s="60">
        <f>COUNTIFS(配置清单!G:G,规划及评估!G538,配置清单!H:H,"IA",配置清单!N:N,"在岗")</f>
        <v>0</v>
      </c>
      <c r="AZ538" s="61" t="str">
        <f t="shared" si="457"/>
        <v>NA</v>
      </c>
      <c r="BA538" s="60">
        <f>COUNTIFS(配置清单!G:G,G538,配置清单!H:H,"IA",配置清单!N:N,"在岗",配置清单!P:P,"&lt;&gt;暂不胜任")</f>
        <v>0</v>
      </c>
      <c r="BB538" s="61" t="str">
        <f t="shared" si="458"/>
        <v>NA</v>
      </c>
      <c r="BC538" s="60">
        <f>COUNTIFS(配置清单!G:G,规划及评估!G538,配置清单!H:H,"产品经理",配置清单!N:N,"在岗")</f>
        <v>0</v>
      </c>
      <c r="BD538" s="61" t="str">
        <f t="shared" si="459"/>
        <v>NA</v>
      </c>
      <c r="BE538" s="60">
        <f>COUNTIFS(配置清单!G:G,G538,配置清单!H:H,"产品经理",配置清单!N:N,"在岗",配置清单!P:P,"&lt;&gt;暂不胜任")</f>
        <v>0</v>
      </c>
      <c r="BF538" s="61" t="str">
        <f t="shared" si="460"/>
        <v>NA</v>
      </c>
      <c r="BG538" s="63">
        <f t="shared" si="461"/>
        <v>2</v>
      </c>
      <c r="BH538" s="64">
        <f t="shared" si="462"/>
        <v>2</v>
      </c>
      <c r="BI538" s="64">
        <f t="shared" si="463"/>
        <v>2</v>
      </c>
      <c r="BJ538" s="64">
        <f t="shared" si="464"/>
        <v>2</v>
      </c>
      <c r="BK538" s="65">
        <f t="shared" si="465"/>
        <v>1</v>
      </c>
      <c r="BL538" s="66">
        <f t="shared" si="466"/>
        <v>1</v>
      </c>
      <c r="BM538" s="92">
        <f t="shared" si="467"/>
        <v>1</v>
      </c>
      <c r="BN538" s="92">
        <f t="shared" si="468"/>
        <v>1</v>
      </c>
      <c r="BO538" s="92">
        <f t="shared" si="469"/>
        <v>0</v>
      </c>
      <c r="BP538" s="92">
        <f t="shared" si="470"/>
        <v>0</v>
      </c>
      <c r="BQ538" s="92">
        <f t="shared" si="471"/>
        <v>0</v>
      </c>
      <c r="BR538" s="92">
        <f t="shared" si="472"/>
        <v>0</v>
      </c>
      <c r="BS538" s="92">
        <f t="shared" si="473"/>
        <v>0</v>
      </c>
      <c r="BT538" s="92">
        <f t="shared" si="474"/>
        <v>0</v>
      </c>
      <c r="BU538" s="92">
        <f t="shared" si="475"/>
        <v>0</v>
      </c>
      <c r="BV538" s="92">
        <f t="shared" si="476"/>
        <v>0</v>
      </c>
      <c r="BW538" s="92">
        <f t="shared" si="477"/>
        <v>1</v>
      </c>
      <c r="BX538" s="92">
        <f t="shared" si="478"/>
        <v>1</v>
      </c>
      <c r="BY538" s="92">
        <f t="shared" si="479"/>
        <v>0</v>
      </c>
      <c r="BZ538" s="92">
        <f t="shared" si="480"/>
        <v>0</v>
      </c>
      <c r="CA538" s="92">
        <f t="shared" si="481"/>
        <v>0</v>
      </c>
      <c r="CB538" s="92">
        <f t="shared" si="482"/>
        <v>0</v>
      </c>
      <c r="CC538" s="92">
        <f t="shared" si="483"/>
        <v>0</v>
      </c>
      <c r="CD538" s="92">
        <f t="shared" si="484"/>
        <v>0</v>
      </c>
    </row>
    <row r="539" spans="1:82" ht="48" hidden="1">
      <c r="A539" s="144">
        <v>51</v>
      </c>
      <c r="B539" s="152" t="s">
        <v>5980</v>
      </c>
      <c r="C539" s="140" t="s">
        <v>5982</v>
      </c>
      <c r="D539" s="152" t="s">
        <v>5977</v>
      </c>
      <c r="E539" s="152" t="s">
        <v>5981</v>
      </c>
      <c r="F539" s="152" t="s">
        <v>5986</v>
      </c>
      <c r="G539" s="153" t="s">
        <v>6312</v>
      </c>
      <c r="H539" s="154" t="s">
        <v>7</v>
      </c>
      <c r="I539" s="155" t="s">
        <v>4</v>
      </c>
      <c r="J539" s="131" t="s">
        <v>195</v>
      </c>
      <c r="K539" s="131" t="s">
        <v>3995</v>
      </c>
      <c r="L539" s="132" t="s">
        <v>2058</v>
      </c>
      <c r="M539" s="132" t="s">
        <v>6004</v>
      </c>
      <c r="N539" s="156">
        <v>2</v>
      </c>
      <c r="O539" s="156">
        <v>0</v>
      </c>
      <c r="P539" s="156">
        <v>1</v>
      </c>
      <c r="Q539" s="156">
        <v>0</v>
      </c>
      <c r="R539" s="156">
        <v>1</v>
      </c>
      <c r="S539" s="131">
        <v>1</v>
      </c>
      <c r="T539" s="148">
        <v>0</v>
      </c>
      <c r="U539" s="149">
        <v>0</v>
      </c>
      <c r="V539" s="149">
        <v>0</v>
      </c>
      <c r="W539" s="60">
        <f>COUNTIFS(配置清单!G:G,G539,配置清单!$H:$H,"PM",配置清单!$N:$N,"在岗")</f>
        <v>2</v>
      </c>
      <c r="X539" s="61">
        <f t="shared" si="443"/>
        <v>1</v>
      </c>
      <c r="Y539" s="60">
        <f>COUNTIFS(配置清单!$G:$G,G539,配置清单!$H:$H,"PM",配置清单!$N:$N,"在岗",配置清单!$P:$P,"&lt;&gt;暂不胜任")</f>
        <v>2</v>
      </c>
      <c r="Z539" s="61">
        <f t="shared" si="444"/>
        <v>1</v>
      </c>
      <c r="AA539" s="62">
        <f>COUNTIFS(配置清单!$G:$G,G539,配置清单!$H:$H,"SE",配置清单!$N:$N,"在岗")+COUNTIFS(配置清单!$G:$G,G539,配置清单!$H:$H,"SA",配置清单!$N:$N,"在岗")</f>
        <v>0</v>
      </c>
      <c r="AB539" s="61" t="str">
        <f t="shared" si="445"/>
        <v>NA</v>
      </c>
      <c r="AC539" s="60">
        <f>COUNTIFS(配置清单!$G:$G,G539,配置清单!$H:$H,"SE",配置清单!$N:$N,"在岗",配置清单!$P:$P,"&lt;&gt;暂不胜任")+COUNTIFS(配置清单!$G:$G,G539,配置清单!$H:$H,"SA",配置清单!$N:$N,"在岗",配置清单!$P:$P,"&lt;&gt;暂不胜任")</f>
        <v>0</v>
      </c>
      <c r="AD539" s="61" t="str">
        <f t="shared" si="446"/>
        <v>NA</v>
      </c>
      <c r="AE539" s="60">
        <f>COUNTIFS(配置清单!$G:$G,G539,配置清单!H:H,"MDE",配置清单!N:N,"在岗")</f>
        <v>1</v>
      </c>
      <c r="AF539" s="61">
        <f t="shared" si="447"/>
        <v>1</v>
      </c>
      <c r="AG539" s="60">
        <f>COUNTIFS(配置清单!$G:$G,G539,配置清单!$H:$H,"MDE",配置清单!$N:$N,"在岗",配置清单!$P:$P,"&lt;&gt;暂不胜任")</f>
        <v>1</v>
      </c>
      <c r="AH539" s="61">
        <f t="shared" si="448"/>
        <v>1</v>
      </c>
      <c r="AI539" s="62">
        <f>COUNTIFS(配置清单!G:G,G539,配置清单!H:H,"TPM",配置清单!N:N,"在岗")+COUNTIFS(配置清单!G:G,G539,配置清单!H:H,"TC",配置清单!N:N,"在岗")</f>
        <v>0</v>
      </c>
      <c r="AJ539" s="61" t="str">
        <f t="shared" si="449"/>
        <v>NA</v>
      </c>
      <c r="AK539" s="60">
        <f>COUNTIFS(配置清单!G:G,G539,配置清单!H:H,"TPM",配置清单!N:N,"在岗",配置清单!P:P,"&lt;&gt;暂不胜任")+COUNTIFS(配置清单!G:G,G539,配置清单!H:H,"TC",配置清单!N:N,"在岗",配置清单!P:P,"&lt;&gt;暂不胜任")</f>
        <v>0</v>
      </c>
      <c r="AL539" s="61" t="str">
        <f t="shared" si="450"/>
        <v>NA</v>
      </c>
      <c r="AM539" s="60">
        <f>COUNTIFS(配置清单!G:G,G539,配置清单!H:H,"TSE",配置清单!N:N,"在岗")</f>
        <v>1</v>
      </c>
      <c r="AN539" s="61">
        <f t="shared" si="451"/>
        <v>1</v>
      </c>
      <c r="AO539" s="60">
        <f>COUNTIFS(配置清单!G:G,G539,配置清单!H:H,"TSE",配置清单!N:N,"在岗",配置清单!P:P,"&lt;&gt;暂不胜任")</f>
        <v>1</v>
      </c>
      <c r="AP539" s="61">
        <f t="shared" si="452"/>
        <v>1</v>
      </c>
      <c r="AQ539" s="60">
        <f>COUNTIFS(配置清单!$G:$G,G539,配置清单!H:H,"QA",配置清单!N:N,"在岗")</f>
        <v>1</v>
      </c>
      <c r="AR539" s="61">
        <f t="shared" si="453"/>
        <v>1</v>
      </c>
      <c r="AS539" s="60">
        <f>COUNTIFS(配置清单!$G:$G,G539,配置清单!$H:$H,"QA",配置清单!$N:$N,"在岗",配置清单!$P:$P,"&lt;&gt;暂不胜任")</f>
        <v>1</v>
      </c>
      <c r="AT539" s="61">
        <f t="shared" si="454"/>
        <v>1</v>
      </c>
      <c r="AU539" s="60">
        <f>COUNTIFS(配置清单!G:G,规划及评估!G539,配置清单!H:H,"BA",配置清单!N:N,"在岗")</f>
        <v>0</v>
      </c>
      <c r="AV539" s="61" t="str">
        <f t="shared" si="455"/>
        <v>NA</v>
      </c>
      <c r="AW539" s="60">
        <f>COUNTIFS(配置清单!G:G,G539,配置清单!H:H,"BA",配置清单!N:N,"在岗",配置清单!P:P,"&lt;&gt;暂不胜任")</f>
        <v>0</v>
      </c>
      <c r="AX539" s="61" t="str">
        <f t="shared" si="456"/>
        <v>NA</v>
      </c>
      <c r="AY539" s="60">
        <f>COUNTIFS(配置清单!G:G,规划及评估!G539,配置清单!H:H,"IA",配置清单!N:N,"在岗")</f>
        <v>0</v>
      </c>
      <c r="AZ539" s="61" t="str">
        <f t="shared" si="457"/>
        <v>NA</v>
      </c>
      <c r="BA539" s="60">
        <f>COUNTIFS(配置清单!G:G,G539,配置清单!H:H,"IA",配置清单!N:N,"在岗",配置清单!P:P,"&lt;&gt;暂不胜任")</f>
        <v>0</v>
      </c>
      <c r="BB539" s="61" t="str">
        <f t="shared" si="458"/>
        <v>NA</v>
      </c>
      <c r="BC539" s="60">
        <f>COUNTIFS(配置清单!G:G,规划及评估!G539,配置清单!H:H,"产品经理",配置清单!N:N,"在岗")</f>
        <v>0</v>
      </c>
      <c r="BD539" s="61" t="str">
        <f t="shared" si="459"/>
        <v>NA</v>
      </c>
      <c r="BE539" s="60">
        <f>COUNTIFS(配置清单!G:G,G539,配置清单!H:H,"产品经理",配置清单!N:N,"在岗",配置清单!P:P,"&lt;&gt;暂不胜任")</f>
        <v>0</v>
      </c>
      <c r="BF539" s="61" t="str">
        <f t="shared" si="460"/>
        <v>NA</v>
      </c>
      <c r="BG539" s="63">
        <f t="shared" si="461"/>
        <v>5</v>
      </c>
      <c r="BH539" s="64">
        <f t="shared" si="462"/>
        <v>5</v>
      </c>
      <c r="BI539" s="64">
        <f t="shared" si="463"/>
        <v>5</v>
      </c>
      <c r="BJ539" s="64">
        <f t="shared" si="464"/>
        <v>5</v>
      </c>
      <c r="BK539" s="65">
        <f t="shared" si="465"/>
        <v>1</v>
      </c>
      <c r="BL539" s="66">
        <f t="shared" si="466"/>
        <v>1</v>
      </c>
      <c r="BM539" s="92">
        <f t="shared" si="467"/>
        <v>2</v>
      </c>
      <c r="BN539" s="92">
        <f t="shared" si="468"/>
        <v>2</v>
      </c>
      <c r="BO539" s="92">
        <f t="shared" si="469"/>
        <v>0</v>
      </c>
      <c r="BP539" s="92">
        <f t="shared" si="470"/>
        <v>0</v>
      </c>
      <c r="BQ539" s="92">
        <f t="shared" si="471"/>
        <v>1</v>
      </c>
      <c r="BR539" s="92">
        <f t="shared" si="472"/>
        <v>1</v>
      </c>
      <c r="BS539" s="92">
        <f t="shared" si="473"/>
        <v>0</v>
      </c>
      <c r="BT539" s="92">
        <f t="shared" si="474"/>
        <v>0</v>
      </c>
      <c r="BU539" s="92">
        <f t="shared" si="475"/>
        <v>1</v>
      </c>
      <c r="BV539" s="92">
        <f t="shared" si="476"/>
        <v>1</v>
      </c>
      <c r="BW539" s="92">
        <f t="shared" si="477"/>
        <v>1</v>
      </c>
      <c r="BX539" s="92">
        <f t="shared" si="478"/>
        <v>1</v>
      </c>
      <c r="BY539" s="92">
        <f t="shared" si="479"/>
        <v>0</v>
      </c>
      <c r="BZ539" s="92">
        <f t="shared" si="480"/>
        <v>0</v>
      </c>
      <c r="CA539" s="92">
        <f t="shared" si="481"/>
        <v>0</v>
      </c>
      <c r="CB539" s="92">
        <f t="shared" si="482"/>
        <v>0</v>
      </c>
      <c r="CC539" s="92">
        <f t="shared" si="483"/>
        <v>0</v>
      </c>
      <c r="CD539" s="92">
        <f t="shared" si="484"/>
        <v>0</v>
      </c>
    </row>
    <row r="540" spans="1:82" ht="48" hidden="1">
      <c r="A540" s="144">
        <v>52</v>
      </c>
      <c r="B540" s="152" t="s">
        <v>5980</v>
      </c>
      <c r="C540" s="140" t="s">
        <v>5982</v>
      </c>
      <c r="D540" s="152" t="s">
        <v>5977</v>
      </c>
      <c r="E540" s="152" t="s">
        <v>5981</v>
      </c>
      <c r="F540" s="152" t="s">
        <v>6000</v>
      </c>
      <c r="G540" s="153" t="s">
        <v>6391</v>
      </c>
      <c r="H540" s="154" t="s">
        <v>7</v>
      </c>
      <c r="I540" s="155" t="s">
        <v>7</v>
      </c>
      <c r="J540" s="131" t="s">
        <v>195</v>
      </c>
      <c r="K540" s="131" t="s">
        <v>3995</v>
      </c>
      <c r="L540" s="132" t="s">
        <v>2058</v>
      </c>
      <c r="M540" s="132" t="s">
        <v>6005</v>
      </c>
      <c r="N540" s="156">
        <v>1</v>
      </c>
      <c r="O540" s="156">
        <v>0</v>
      </c>
      <c r="P540" s="156">
        <v>0</v>
      </c>
      <c r="Q540" s="156">
        <v>0</v>
      </c>
      <c r="R540" s="156">
        <v>0</v>
      </c>
      <c r="S540" s="131">
        <v>1</v>
      </c>
      <c r="T540" s="148">
        <v>0</v>
      </c>
      <c r="U540" s="149">
        <v>0</v>
      </c>
      <c r="V540" s="149">
        <v>0</v>
      </c>
      <c r="W540" s="60">
        <f>COUNTIFS(配置清单!G:G,G540,配置清单!$H:$H,"PM",配置清单!$N:$N,"在岗")</f>
        <v>1</v>
      </c>
      <c r="X540" s="61">
        <f t="shared" si="443"/>
        <v>1</v>
      </c>
      <c r="Y540" s="60">
        <f>COUNTIFS(配置清单!$G:$G,G540,配置清单!$H:$H,"PM",配置清单!$N:$N,"在岗",配置清单!$P:$P,"&lt;&gt;暂不胜任")</f>
        <v>1</v>
      </c>
      <c r="Z540" s="61">
        <f t="shared" si="444"/>
        <v>1</v>
      </c>
      <c r="AA540" s="62">
        <f>COUNTIFS(配置清单!$G:$G,G540,配置清单!$H:$H,"SE",配置清单!$N:$N,"在岗")+COUNTIFS(配置清单!$G:$G,G540,配置清单!$H:$H,"SA",配置清单!$N:$N,"在岗")</f>
        <v>0</v>
      </c>
      <c r="AB540" s="61" t="str">
        <f t="shared" si="445"/>
        <v>NA</v>
      </c>
      <c r="AC540" s="60">
        <f>COUNTIFS(配置清单!$G:$G,G540,配置清单!$H:$H,"SE",配置清单!$N:$N,"在岗",配置清单!$P:$P,"&lt;&gt;暂不胜任")+COUNTIFS(配置清单!$G:$G,G540,配置清单!$H:$H,"SA",配置清单!$N:$N,"在岗",配置清单!$P:$P,"&lt;&gt;暂不胜任")</f>
        <v>0</v>
      </c>
      <c r="AD540" s="61" t="str">
        <f t="shared" si="446"/>
        <v>NA</v>
      </c>
      <c r="AE540" s="60">
        <f>COUNTIFS(配置清单!$G:$G,G540,配置清单!H:H,"MDE",配置清单!N:N,"在岗")</f>
        <v>0</v>
      </c>
      <c r="AF540" s="61" t="str">
        <f t="shared" si="447"/>
        <v>NA</v>
      </c>
      <c r="AG540" s="60">
        <f>COUNTIFS(配置清单!$G:$G,G540,配置清单!$H:$H,"MDE",配置清单!$N:$N,"在岗",配置清单!$P:$P,"&lt;&gt;暂不胜任")</f>
        <v>0</v>
      </c>
      <c r="AH540" s="61" t="str">
        <f t="shared" si="448"/>
        <v>NA</v>
      </c>
      <c r="AI540" s="62">
        <f>COUNTIFS(配置清单!G:G,G540,配置清单!H:H,"TPM",配置清单!N:N,"在岗")+COUNTIFS(配置清单!G:G,G540,配置清单!H:H,"TC",配置清单!N:N,"在岗")</f>
        <v>0</v>
      </c>
      <c r="AJ540" s="61" t="str">
        <f t="shared" si="449"/>
        <v>NA</v>
      </c>
      <c r="AK540" s="60">
        <f>COUNTIFS(配置清单!G:G,G540,配置清单!H:H,"TPM",配置清单!N:N,"在岗",配置清单!P:P,"&lt;&gt;暂不胜任")+COUNTIFS(配置清单!G:G,G540,配置清单!H:H,"TC",配置清单!N:N,"在岗",配置清单!P:P,"&lt;&gt;暂不胜任")</f>
        <v>0</v>
      </c>
      <c r="AL540" s="61" t="str">
        <f t="shared" si="450"/>
        <v>NA</v>
      </c>
      <c r="AM540" s="60">
        <f>COUNTIFS(配置清单!G:G,G540,配置清单!H:H,"TSE",配置清单!N:N,"在岗")</f>
        <v>0</v>
      </c>
      <c r="AN540" s="61" t="str">
        <f t="shared" si="451"/>
        <v>NA</v>
      </c>
      <c r="AO540" s="60">
        <f>COUNTIFS(配置清单!G:G,G540,配置清单!H:H,"TSE",配置清单!N:N,"在岗",配置清单!P:P,"&lt;&gt;暂不胜任")</f>
        <v>0</v>
      </c>
      <c r="AP540" s="61" t="str">
        <f t="shared" si="452"/>
        <v>NA</v>
      </c>
      <c r="AQ540" s="60">
        <f>COUNTIFS(配置清单!$G:$G,G540,配置清单!H:H,"QA",配置清单!N:N,"在岗")</f>
        <v>1</v>
      </c>
      <c r="AR540" s="61">
        <f t="shared" si="453"/>
        <v>1</v>
      </c>
      <c r="AS540" s="60">
        <f>COUNTIFS(配置清单!$G:$G,G540,配置清单!$H:$H,"QA",配置清单!$N:$N,"在岗",配置清单!$P:$P,"&lt;&gt;暂不胜任")</f>
        <v>1</v>
      </c>
      <c r="AT540" s="61">
        <f t="shared" si="454"/>
        <v>1</v>
      </c>
      <c r="AU540" s="60">
        <f>COUNTIFS(配置清单!G:G,规划及评估!G540,配置清单!H:H,"BA",配置清单!N:N,"在岗")</f>
        <v>0</v>
      </c>
      <c r="AV540" s="61" t="str">
        <f t="shared" si="455"/>
        <v>NA</v>
      </c>
      <c r="AW540" s="60">
        <f>COUNTIFS(配置清单!G:G,G540,配置清单!H:H,"BA",配置清单!N:N,"在岗",配置清单!P:P,"&lt;&gt;暂不胜任")</f>
        <v>0</v>
      </c>
      <c r="AX540" s="61" t="str">
        <f t="shared" si="456"/>
        <v>NA</v>
      </c>
      <c r="AY540" s="60">
        <f>COUNTIFS(配置清单!G:G,规划及评估!G540,配置清单!H:H,"IA",配置清单!N:N,"在岗")</f>
        <v>0</v>
      </c>
      <c r="AZ540" s="61" t="str">
        <f t="shared" si="457"/>
        <v>NA</v>
      </c>
      <c r="BA540" s="60">
        <f>COUNTIFS(配置清单!G:G,G540,配置清单!H:H,"IA",配置清单!N:N,"在岗",配置清单!P:P,"&lt;&gt;暂不胜任")</f>
        <v>0</v>
      </c>
      <c r="BB540" s="61" t="str">
        <f t="shared" si="458"/>
        <v>NA</v>
      </c>
      <c r="BC540" s="60">
        <f>COUNTIFS(配置清单!G:G,规划及评估!G540,配置清单!H:H,"产品经理",配置清单!N:N,"在岗")</f>
        <v>0</v>
      </c>
      <c r="BD540" s="61" t="str">
        <f t="shared" si="459"/>
        <v>NA</v>
      </c>
      <c r="BE540" s="60">
        <f>COUNTIFS(配置清单!G:G,G540,配置清单!H:H,"产品经理",配置清单!N:N,"在岗",配置清单!P:P,"&lt;&gt;暂不胜任")</f>
        <v>0</v>
      </c>
      <c r="BF540" s="61" t="str">
        <f t="shared" si="460"/>
        <v>NA</v>
      </c>
      <c r="BG540" s="63">
        <f t="shared" si="461"/>
        <v>2</v>
      </c>
      <c r="BH540" s="64">
        <f t="shared" si="462"/>
        <v>2</v>
      </c>
      <c r="BI540" s="64">
        <f t="shared" si="463"/>
        <v>2</v>
      </c>
      <c r="BJ540" s="64">
        <f t="shared" si="464"/>
        <v>2</v>
      </c>
      <c r="BK540" s="65">
        <f t="shared" si="465"/>
        <v>1</v>
      </c>
      <c r="BL540" s="66">
        <f t="shared" si="466"/>
        <v>1</v>
      </c>
      <c r="BM540" s="92">
        <f t="shared" si="467"/>
        <v>1</v>
      </c>
      <c r="BN540" s="92">
        <f t="shared" si="468"/>
        <v>1</v>
      </c>
      <c r="BO540" s="92">
        <f t="shared" si="469"/>
        <v>0</v>
      </c>
      <c r="BP540" s="92">
        <f t="shared" si="470"/>
        <v>0</v>
      </c>
      <c r="BQ540" s="92">
        <f t="shared" si="471"/>
        <v>0</v>
      </c>
      <c r="BR540" s="92">
        <f t="shared" si="472"/>
        <v>0</v>
      </c>
      <c r="BS540" s="92">
        <f t="shared" si="473"/>
        <v>0</v>
      </c>
      <c r="BT540" s="92">
        <f t="shared" si="474"/>
        <v>0</v>
      </c>
      <c r="BU540" s="92">
        <f t="shared" si="475"/>
        <v>0</v>
      </c>
      <c r="BV540" s="92">
        <f t="shared" si="476"/>
        <v>0</v>
      </c>
      <c r="BW540" s="92">
        <f t="shared" si="477"/>
        <v>1</v>
      </c>
      <c r="BX540" s="92">
        <f t="shared" si="478"/>
        <v>1</v>
      </c>
      <c r="BY540" s="92">
        <f t="shared" si="479"/>
        <v>0</v>
      </c>
      <c r="BZ540" s="92">
        <f t="shared" si="480"/>
        <v>0</v>
      </c>
      <c r="CA540" s="92">
        <f t="shared" si="481"/>
        <v>0</v>
      </c>
      <c r="CB540" s="92">
        <f t="shared" si="482"/>
        <v>0</v>
      </c>
      <c r="CC540" s="92">
        <f t="shared" si="483"/>
        <v>0</v>
      </c>
      <c r="CD540" s="92">
        <f t="shared" si="484"/>
        <v>0</v>
      </c>
    </row>
    <row r="541" spans="1:82" ht="48" hidden="1">
      <c r="A541" s="144">
        <v>53</v>
      </c>
      <c r="B541" s="152" t="s">
        <v>5980</v>
      </c>
      <c r="C541" s="140" t="s">
        <v>5982</v>
      </c>
      <c r="D541" s="152" t="s">
        <v>5977</v>
      </c>
      <c r="E541" s="152" t="s">
        <v>5981</v>
      </c>
      <c r="F541" s="152" t="s">
        <v>5995</v>
      </c>
      <c r="G541" s="153" t="s">
        <v>6353</v>
      </c>
      <c r="H541" s="154" t="s">
        <v>7</v>
      </c>
      <c r="I541" s="155" t="s">
        <v>7</v>
      </c>
      <c r="J541" s="131" t="s">
        <v>195</v>
      </c>
      <c r="K541" s="131" t="s">
        <v>4005</v>
      </c>
      <c r="L541" s="132" t="s">
        <v>2058</v>
      </c>
      <c r="M541" s="132" t="s">
        <v>6005</v>
      </c>
      <c r="N541" s="156">
        <v>2</v>
      </c>
      <c r="O541" s="156">
        <v>0</v>
      </c>
      <c r="P541" s="156">
        <v>0</v>
      </c>
      <c r="Q541" s="156">
        <v>0</v>
      </c>
      <c r="R541" s="156">
        <v>0</v>
      </c>
      <c r="S541" s="131">
        <v>1</v>
      </c>
      <c r="T541" s="148">
        <v>0</v>
      </c>
      <c r="U541" s="149">
        <v>0</v>
      </c>
      <c r="V541" s="149">
        <v>0</v>
      </c>
      <c r="W541" s="60">
        <f>COUNTIFS(配置清单!G:G,G541,配置清单!$H:$H,"PM",配置清单!$N:$N,"在岗")</f>
        <v>2</v>
      </c>
      <c r="X541" s="61">
        <f t="shared" si="443"/>
        <v>1</v>
      </c>
      <c r="Y541" s="60">
        <f>COUNTIFS(配置清单!$G:$G,G541,配置清单!$H:$H,"PM",配置清单!$N:$N,"在岗",配置清单!$P:$P,"&lt;&gt;暂不胜任")</f>
        <v>2</v>
      </c>
      <c r="Z541" s="61">
        <f t="shared" si="444"/>
        <v>1</v>
      </c>
      <c r="AA541" s="62">
        <f>COUNTIFS(配置清单!$G:$G,G541,配置清单!$H:$H,"SE",配置清单!$N:$N,"在岗")+COUNTIFS(配置清单!$G:$G,G541,配置清单!$H:$H,"SA",配置清单!$N:$N,"在岗")</f>
        <v>0</v>
      </c>
      <c r="AB541" s="61" t="str">
        <f t="shared" si="445"/>
        <v>NA</v>
      </c>
      <c r="AC541" s="60">
        <f>COUNTIFS(配置清单!$G:$G,G541,配置清单!$H:$H,"SE",配置清单!$N:$N,"在岗",配置清单!$P:$P,"&lt;&gt;暂不胜任")+COUNTIFS(配置清单!$G:$G,G541,配置清单!$H:$H,"SA",配置清单!$N:$N,"在岗",配置清单!$P:$P,"&lt;&gt;暂不胜任")</f>
        <v>0</v>
      </c>
      <c r="AD541" s="61" t="str">
        <f t="shared" si="446"/>
        <v>NA</v>
      </c>
      <c r="AE541" s="60">
        <f>COUNTIFS(配置清单!$G:$G,G541,配置清单!H:H,"MDE",配置清单!N:N,"在岗")</f>
        <v>0</v>
      </c>
      <c r="AF541" s="61" t="str">
        <f t="shared" si="447"/>
        <v>NA</v>
      </c>
      <c r="AG541" s="60">
        <f>COUNTIFS(配置清单!$G:$G,G541,配置清单!$H:$H,"MDE",配置清单!$N:$N,"在岗",配置清单!$P:$P,"&lt;&gt;暂不胜任")</f>
        <v>0</v>
      </c>
      <c r="AH541" s="61" t="str">
        <f t="shared" si="448"/>
        <v>NA</v>
      </c>
      <c r="AI541" s="62">
        <f>COUNTIFS(配置清单!G:G,G541,配置清单!H:H,"TPM",配置清单!N:N,"在岗")+COUNTIFS(配置清单!G:G,G541,配置清单!H:H,"TC",配置清单!N:N,"在岗")</f>
        <v>0</v>
      </c>
      <c r="AJ541" s="61" t="str">
        <f t="shared" si="449"/>
        <v>NA</v>
      </c>
      <c r="AK541" s="60">
        <f>COUNTIFS(配置清单!G:G,G541,配置清单!H:H,"TPM",配置清单!N:N,"在岗",配置清单!P:P,"&lt;&gt;暂不胜任")+COUNTIFS(配置清单!G:G,G541,配置清单!H:H,"TC",配置清单!N:N,"在岗",配置清单!P:P,"&lt;&gt;暂不胜任")</f>
        <v>0</v>
      </c>
      <c r="AL541" s="61" t="str">
        <f t="shared" si="450"/>
        <v>NA</v>
      </c>
      <c r="AM541" s="60">
        <f>COUNTIFS(配置清单!G:G,G541,配置清单!H:H,"TSE",配置清单!N:N,"在岗")</f>
        <v>0</v>
      </c>
      <c r="AN541" s="61" t="str">
        <f t="shared" si="451"/>
        <v>NA</v>
      </c>
      <c r="AO541" s="60">
        <f>COUNTIFS(配置清单!G:G,G541,配置清单!H:H,"TSE",配置清单!N:N,"在岗",配置清单!P:P,"&lt;&gt;暂不胜任")</f>
        <v>0</v>
      </c>
      <c r="AP541" s="61" t="str">
        <f t="shared" si="452"/>
        <v>NA</v>
      </c>
      <c r="AQ541" s="60">
        <f>COUNTIFS(配置清单!$G:$G,G541,配置清单!H:H,"QA",配置清单!N:N,"在岗")</f>
        <v>1</v>
      </c>
      <c r="AR541" s="61">
        <f t="shared" si="453"/>
        <v>1</v>
      </c>
      <c r="AS541" s="60">
        <f>COUNTIFS(配置清单!$G:$G,G541,配置清单!$H:$H,"QA",配置清单!$N:$N,"在岗",配置清单!$P:$P,"&lt;&gt;暂不胜任")</f>
        <v>1</v>
      </c>
      <c r="AT541" s="61">
        <f t="shared" si="454"/>
        <v>1</v>
      </c>
      <c r="AU541" s="60">
        <f>COUNTIFS(配置清单!G:G,规划及评估!G541,配置清单!H:H,"BA",配置清单!N:N,"在岗")</f>
        <v>0</v>
      </c>
      <c r="AV541" s="61" t="str">
        <f t="shared" si="455"/>
        <v>NA</v>
      </c>
      <c r="AW541" s="60">
        <f>COUNTIFS(配置清单!G:G,G541,配置清单!H:H,"BA",配置清单!N:N,"在岗",配置清单!P:P,"&lt;&gt;暂不胜任")</f>
        <v>0</v>
      </c>
      <c r="AX541" s="61" t="str">
        <f t="shared" si="456"/>
        <v>NA</v>
      </c>
      <c r="AY541" s="60">
        <f>COUNTIFS(配置清单!G:G,规划及评估!G541,配置清单!H:H,"IA",配置清单!N:N,"在岗")</f>
        <v>0</v>
      </c>
      <c r="AZ541" s="61" t="str">
        <f t="shared" si="457"/>
        <v>NA</v>
      </c>
      <c r="BA541" s="60">
        <f>COUNTIFS(配置清单!G:G,G541,配置清单!H:H,"IA",配置清单!N:N,"在岗",配置清单!P:P,"&lt;&gt;暂不胜任")</f>
        <v>0</v>
      </c>
      <c r="BB541" s="61" t="str">
        <f t="shared" si="458"/>
        <v>NA</v>
      </c>
      <c r="BC541" s="60">
        <f>COUNTIFS(配置清单!G:G,规划及评估!G541,配置清单!H:H,"产品经理",配置清单!N:N,"在岗")</f>
        <v>0</v>
      </c>
      <c r="BD541" s="61" t="str">
        <f t="shared" si="459"/>
        <v>NA</v>
      </c>
      <c r="BE541" s="60">
        <f>COUNTIFS(配置清单!G:G,G541,配置清单!H:H,"产品经理",配置清单!N:N,"在岗",配置清单!P:P,"&lt;&gt;暂不胜任")</f>
        <v>0</v>
      </c>
      <c r="BF541" s="61" t="str">
        <f t="shared" si="460"/>
        <v>NA</v>
      </c>
      <c r="BG541" s="63">
        <f t="shared" si="461"/>
        <v>3</v>
      </c>
      <c r="BH541" s="64">
        <f t="shared" si="462"/>
        <v>3</v>
      </c>
      <c r="BI541" s="64">
        <f t="shared" si="463"/>
        <v>3</v>
      </c>
      <c r="BJ541" s="64">
        <f t="shared" si="464"/>
        <v>3</v>
      </c>
      <c r="BK541" s="65">
        <f t="shared" si="465"/>
        <v>1</v>
      </c>
      <c r="BL541" s="66">
        <f t="shared" si="466"/>
        <v>1</v>
      </c>
      <c r="BM541" s="92">
        <f t="shared" si="467"/>
        <v>2</v>
      </c>
      <c r="BN541" s="92">
        <f t="shared" si="468"/>
        <v>2</v>
      </c>
      <c r="BO541" s="92">
        <f t="shared" si="469"/>
        <v>0</v>
      </c>
      <c r="BP541" s="92">
        <f t="shared" si="470"/>
        <v>0</v>
      </c>
      <c r="BQ541" s="92">
        <f t="shared" si="471"/>
        <v>0</v>
      </c>
      <c r="BR541" s="92">
        <f t="shared" si="472"/>
        <v>0</v>
      </c>
      <c r="BS541" s="92">
        <f t="shared" si="473"/>
        <v>0</v>
      </c>
      <c r="BT541" s="92">
        <f t="shared" si="474"/>
        <v>0</v>
      </c>
      <c r="BU541" s="92">
        <f t="shared" si="475"/>
        <v>0</v>
      </c>
      <c r="BV541" s="92">
        <f t="shared" si="476"/>
        <v>0</v>
      </c>
      <c r="BW541" s="92">
        <f t="shared" si="477"/>
        <v>1</v>
      </c>
      <c r="BX541" s="92">
        <f t="shared" si="478"/>
        <v>1</v>
      </c>
      <c r="BY541" s="92">
        <f t="shared" si="479"/>
        <v>0</v>
      </c>
      <c r="BZ541" s="92">
        <f t="shared" si="480"/>
        <v>0</v>
      </c>
      <c r="CA541" s="92">
        <f t="shared" si="481"/>
        <v>0</v>
      </c>
      <c r="CB541" s="92">
        <f t="shared" si="482"/>
        <v>0</v>
      </c>
      <c r="CC541" s="92">
        <f t="shared" si="483"/>
        <v>0</v>
      </c>
      <c r="CD541" s="92">
        <f t="shared" si="484"/>
        <v>0</v>
      </c>
    </row>
    <row r="542" spans="1:82" ht="48" hidden="1">
      <c r="A542" s="144">
        <v>54</v>
      </c>
      <c r="B542" s="152" t="s">
        <v>5980</v>
      </c>
      <c r="C542" s="140" t="s">
        <v>5982</v>
      </c>
      <c r="D542" s="152" t="s">
        <v>5977</v>
      </c>
      <c r="E542" s="152" t="s">
        <v>5981</v>
      </c>
      <c r="F542" s="152" t="s">
        <v>5999</v>
      </c>
      <c r="G542" s="153" t="s">
        <v>6388</v>
      </c>
      <c r="H542" s="154" t="s">
        <v>7</v>
      </c>
      <c r="I542" s="155" t="s">
        <v>7</v>
      </c>
      <c r="J542" s="131" t="s">
        <v>195</v>
      </c>
      <c r="K542" s="131" t="s">
        <v>3995</v>
      </c>
      <c r="L542" s="132" t="s">
        <v>2058</v>
      </c>
      <c r="M542" s="132" t="s">
        <v>6005</v>
      </c>
      <c r="N542" s="156">
        <v>1</v>
      </c>
      <c r="O542" s="156">
        <v>0</v>
      </c>
      <c r="P542" s="156">
        <v>0</v>
      </c>
      <c r="Q542" s="156">
        <v>0</v>
      </c>
      <c r="R542" s="156">
        <v>0</v>
      </c>
      <c r="S542" s="131">
        <v>1</v>
      </c>
      <c r="T542" s="148">
        <v>0</v>
      </c>
      <c r="U542" s="149">
        <v>0</v>
      </c>
      <c r="V542" s="149">
        <v>0</v>
      </c>
      <c r="W542" s="60">
        <f>COUNTIFS(配置清单!G:G,G542,配置清单!$H:$H,"PM",配置清单!$N:$N,"在岗")</f>
        <v>1</v>
      </c>
      <c r="X542" s="61">
        <f t="shared" si="443"/>
        <v>1</v>
      </c>
      <c r="Y542" s="60">
        <f>COUNTIFS(配置清单!$G:$G,G542,配置清单!$H:$H,"PM",配置清单!$N:$N,"在岗",配置清单!$P:$P,"&lt;&gt;暂不胜任")</f>
        <v>1</v>
      </c>
      <c r="Z542" s="61">
        <f t="shared" si="444"/>
        <v>1</v>
      </c>
      <c r="AA542" s="62">
        <f>COUNTIFS(配置清单!$G:$G,G542,配置清单!$H:$H,"SE",配置清单!$N:$N,"在岗")+COUNTIFS(配置清单!$G:$G,G542,配置清单!$H:$H,"SA",配置清单!$N:$N,"在岗")</f>
        <v>0</v>
      </c>
      <c r="AB542" s="61" t="str">
        <f t="shared" si="445"/>
        <v>NA</v>
      </c>
      <c r="AC542" s="60">
        <f>COUNTIFS(配置清单!$G:$G,G542,配置清单!$H:$H,"SE",配置清单!$N:$N,"在岗",配置清单!$P:$P,"&lt;&gt;暂不胜任")+COUNTIFS(配置清单!$G:$G,G542,配置清单!$H:$H,"SA",配置清单!$N:$N,"在岗",配置清单!$P:$P,"&lt;&gt;暂不胜任")</f>
        <v>0</v>
      </c>
      <c r="AD542" s="61" t="str">
        <f t="shared" si="446"/>
        <v>NA</v>
      </c>
      <c r="AE542" s="60">
        <f>COUNTIFS(配置清单!$G:$G,G542,配置清单!H:H,"MDE",配置清单!N:N,"在岗")</f>
        <v>0</v>
      </c>
      <c r="AF542" s="61" t="str">
        <f t="shared" si="447"/>
        <v>NA</v>
      </c>
      <c r="AG542" s="60">
        <f>COUNTIFS(配置清单!$G:$G,G542,配置清单!$H:$H,"MDE",配置清单!$N:$N,"在岗",配置清单!$P:$P,"&lt;&gt;暂不胜任")</f>
        <v>0</v>
      </c>
      <c r="AH542" s="61" t="str">
        <f t="shared" si="448"/>
        <v>NA</v>
      </c>
      <c r="AI542" s="62">
        <f>COUNTIFS(配置清单!G:G,G542,配置清单!H:H,"TPM",配置清单!N:N,"在岗")+COUNTIFS(配置清单!G:G,G542,配置清单!H:H,"TC",配置清单!N:N,"在岗")</f>
        <v>0</v>
      </c>
      <c r="AJ542" s="61" t="str">
        <f t="shared" si="449"/>
        <v>NA</v>
      </c>
      <c r="AK542" s="60">
        <f>COUNTIFS(配置清单!G:G,G542,配置清单!H:H,"TPM",配置清单!N:N,"在岗",配置清单!P:P,"&lt;&gt;暂不胜任")+COUNTIFS(配置清单!G:G,G542,配置清单!H:H,"TC",配置清单!N:N,"在岗",配置清单!P:P,"&lt;&gt;暂不胜任")</f>
        <v>0</v>
      </c>
      <c r="AL542" s="61" t="str">
        <f t="shared" si="450"/>
        <v>NA</v>
      </c>
      <c r="AM542" s="60">
        <f>COUNTIFS(配置清单!G:G,G542,配置清单!H:H,"TSE",配置清单!N:N,"在岗")</f>
        <v>0</v>
      </c>
      <c r="AN542" s="61" t="str">
        <f t="shared" si="451"/>
        <v>NA</v>
      </c>
      <c r="AO542" s="60">
        <f>COUNTIFS(配置清单!G:G,G542,配置清单!H:H,"TSE",配置清单!N:N,"在岗",配置清单!P:P,"&lt;&gt;暂不胜任")</f>
        <v>0</v>
      </c>
      <c r="AP542" s="61" t="str">
        <f t="shared" si="452"/>
        <v>NA</v>
      </c>
      <c r="AQ542" s="60">
        <f>COUNTIFS(配置清单!$G:$G,G542,配置清单!H:H,"QA",配置清单!N:N,"在岗")</f>
        <v>1</v>
      </c>
      <c r="AR542" s="61">
        <f t="shared" si="453"/>
        <v>1</v>
      </c>
      <c r="AS542" s="60">
        <f>COUNTIFS(配置清单!$G:$G,G542,配置清单!$H:$H,"QA",配置清单!$N:$N,"在岗",配置清单!$P:$P,"&lt;&gt;暂不胜任")</f>
        <v>1</v>
      </c>
      <c r="AT542" s="61">
        <f t="shared" si="454"/>
        <v>1</v>
      </c>
      <c r="AU542" s="60">
        <f>COUNTIFS(配置清单!G:G,规划及评估!G542,配置清单!H:H,"BA",配置清单!N:N,"在岗")</f>
        <v>0</v>
      </c>
      <c r="AV542" s="61" t="str">
        <f t="shared" si="455"/>
        <v>NA</v>
      </c>
      <c r="AW542" s="60">
        <f>COUNTIFS(配置清单!G:G,G542,配置清单!H:H,"BA",配置清单!N:N,"在岗",配置清单!P:P,"&lt;&gt;暂不胜任")</f>
        <v>0</v>
      </c>
      <c r="AX542" s="61" t="str">
        <f t="shared" si="456"/>
        <v>NA</v>
      </c>
      <c r="AY542" s="60">
        <f>COUNTIFS(配置清单!G:G,规划及评估!G542,配置清单!H:H,"IA",配置清单!N:N,"在岗")</f>
        <v>0</v>
      </c>
      <c r="AZ542" s="61" t="str">
        <f t="shared" si="457"/>
        <v>NA</v>
      </c>
      <c r="BA542" s="60">
        <f>COUNTIFS(配置清单!G:G,G542,配置清单!H:H,"IA",配置清单!N:N,"在岗",配置清单!P:P,"&lt;&gt;暂不胜任")</f>
        <v>0</v>
      </c>
      <c r="BB542" s="61" t="str">
        <f t="shared" si="458"/>
        <v>NA</v>
      </c>
      <c r="BC542" s="60">
        <f>COUNTIFS(配置清单!G:G,规划及评估!G542,配置清单!H:H,"产品经理",配置清单!N:N,"在岗")</f>
        <v>0</v>
      </c>
      <c r="BD542" s="61" t="str">
        <f t="shared" si="459"/>
        <v>NA</v>
      </c>
      <c r="BE542" s="60">
        <f>COUNTIFS(配置清单!G:G,G542,配置清单!H:H,"产品经理",配置清单!N:N,"在岗",配置清单!P:P,"&lt;&gt;暂不胜任")</f>
        <v>0</v>
      </c>
      <c r="BF542" s="61" t="str">
        <f t="shared" si="460"/>
        <v>NA</v>
      </c>
      <c r="BG542" s="63">
        <f t="shared" si="461"/>
        <v>2</v>
      </c>
      <c r="BH542" s="64">
        <f t="shared" si="462"/>
        <v>2</v>
      </c>
      <c r="BI542" s="64">
        <f t="shared" si="463"/>
        <v>2</v>
      </c>
      <c r="BJ542" s="64">
        <f t="shared" si="464"/>
        <v>2</v>
      </c>
      <c r="BK542" s="65">
        <f t="shared" si="465"/>
        <v>1</v>
      </c>
      <c r="BL542" s="66">
        <f t="shared" si="466"/>
        <v>1</v>
      </c>
      <c r="BM542" s="92">
        <f t="shared" si="467"/>
        <v>1</v>
      </c>
      <c r="BN542" s="92">
        <f t="shared" si="468"/>
        <v>1</v>
      </c>
      <c r="BO542" s="92">
        <f t="shared" si="469"/>
        <v>0</v>
      </c>
      <c r="BP542" s="92">
        <f t="shared" si="470"/>
        <v>0</v>
      </c>
      <c r="BQ542" s="92">
        <f t="shared" si="471"/>
        <v>0</v>
      </c>
      <c r="BR542" s="92">
        <f t="shared" si="472"/>
        <v>0</v>
      </c>
      <c r="BS542" s="92">
        <f t="shared" si="473"/>
        <v>0</v>
      </c>
      <c r="BT542" s="92">
        <f t="shared" si="474"/>
        <v>0</v>
      </c>
      <c r="BU542" s="92">
        <f t="shared" si="475"/>
        <v>0</v>
      </c>
      <c r="BV542" s="92">
        <f t="shared" si="476"/>
        <v>0</v>
      </c>
      <c r="BW542" s="92">
        <f t="shared" si="477"/>
        <v>1</v>
      </c>
      <c r="BX542" s="92">
        <f t="shared" si="478"/>
        <v>1</v>
      </c>
      <c r="BY542" s="92">
        <f t="shared" si="479"/>
        <v>0</v>
      </c>
      <c r="BZ542" s="92">
        <f t="shared" si="480"/>
        <v>0</v>
      </c>
      <c r="CA542" s="92">
        <f t="shared" si="481"/>
        <v>0</v>
      </c>
      <c r="CB542" s="92">
        <f t="shared" si="482"/>
        <v>0</v>
      </c>
      <c r="CC542" s="92">
        <f t="shared" si="483"/>
        <v>0</v>
      </c>
      <c r="CD542" s="92">
        <f t="shared" si="484"/>
        <v>0</v>
      </c>
    </row>
    <row r="543" spans="1:82" ht="48" hidden="1">
      <c r="A543" s="144">
        <v>55</v>
      </c>
      <c r="B543" s="152" t="s">
        <v>5980</v>
      </c>
      <c r="C543" s="140" t="s">
        <v>5982</v>
      </c>
      <c r="D543" s="152" t="s">
        <v>5977</v>
      </c>
      <c r="E543" s="152" t="s">
        <v>5981</v>
      </c>
      <c r="F543" s="152" t="s">
        <v>5996</v>
      </c>
      <c r="G543" s="153" t="s">
        <v>6357</v>
      </c>
      <c r="H543" s="154" t="s">
        <v>7</v>
      </c>
      <c r="I543" s="155" t="s">
        <v>7</v>
      </c>
      <c r="J543" s="131" t="s">
        <v>195</v>
      </c>
      <c r="K543" s="131" t="s">
        <v>4005</v>
      </c>
      <c r="L543" s="132" t="s">
        <v>2058</v>
      </c>
      <c r="M543" s="132" t="s">
        <v>6005</v>
      </c>
      <c r="N543" s="156">
        <v>2</v>
      </c>
      <c r="O543" s="156">
        <v>0</v>
      </c>
      <c r="P543" s="156">
        <v>0</v>
      </c>
      <c r="Q543" s="156">
        <v>0</v>
      </c>
      <c r="R543" s="156">
        <v>0</v>
      </c>
      <c r="S543" s="131">
        <v>1</v>
      </c>
      <c r="T543" s="148">
        <v>0</v>
      </c>
      <c r="U543" s="149">
        <v>0</v>
      </c>
      <c r="V543" s="149">
        <v>0</v>
      </c>
      <c r="W543" s="60">
        <f>COUNTIFS(配置清单!G:G,G543,配置清单!$H:$H,"PM",配置清单!$N:$N,"在岗")</f>
        <v>2</v>
      </c>
      <c r="X543" s="61">
        <f t="shared" si="443"/>
        <v>1</v>
      </c>
      <c r="Y543" s="60">
        <f>COUNTIFS(配置清单!$G:$G,G543,配置清单!$H:$H,"PM",配置清单!$N:$N,"在岗",配置清单!$P:$P,"&lt;&gt;暂不胜任")</f>
        <v>2</v>
      </c>
      <c r="Z543" s="61">
        <f t="shared" si="444"/>
        <v>1</v>
      </c>
      <c r="AA543" s="62">
        <f>COUNTIFS(配置清单!$G:$G,G543,配置清单!$H:$H,"SE",配置清单!$N:$N,"在岗")+COUNTIFS(配置清单!$G:$G,G543,配置清单!$H:$H,"SA",配置清单!$N:$N,"在岗")</f>
        <v>0</v>
      </c>
      <c r="AB543" s="61" t="str">
        <f t="shared" si="445"/>
        <v>NA</v>
      </c>
      <c r="AC543" s="60">
        <f>COUNTIFS(配置清单!$G:$G,G543,配置清单!$H:$H,"SE",配置清单!$N:$N,"在岗",配置清单!$P:$P,"&lt;&gt;暂不胜任")+COUNTIFS(配置清单!$G:$G,G543,配置清单!$H:$H,"SA",配置清单!$N:$N,"在岗",配置清单!$P:$P,"&lt;&gt;暂不胜任")</f>
        <v>0</v>
      </c>
      <c r="AD543" s="61" t="str">
        <f t="shared" si="446"/>
        <v>NA</v>
      </c>
      <c r="AE543" s="60">
        <f>COUNTIFS(配置清单!$G:$G,G543,配置清单!H:H,"MDE",配置清单!N:N,"在岗")</f>
        <v>0</v>
      </c>
      <c r="AF543" s="61" t="str">
        <f t="shared" si="447"/>
        <v>NA</v>
      </c>
      <c r="AG543" s="60">
        <f>COUNTIFS(配置清单!$G:$G,G543,配置清单!$H:$H,"MDE",配置清单!$N:$N,"在岗",配置清单!$P:$P,"&lt;&gt;暂不胜任")</f>
        <v>0</v>
      </c>
      <c r="AH543" s="61" t="str">
        <f t="shared" si="448"/>
        <v>NA</v>
      </c>
      <c r="AI543" s="62">
        <f>COUNTIFS(配置清单!G:G,G543,配置清单!H:H,"TPM",配置清单!N:N,"在岗")+COUNTIFS(配置清单!G:G,G543,配置清单!H:H,"TC",配置清单!N:N,"在岗")</f>
        <v>0</v>
      </c>
      <c r="AJ543" s="61" t="str">
        <f t="shared" si="449"/>
        <v>NA</v>
      </c>
      <c r="AK543" s="60">
        <f>COUNTIFS(配置清单!G:G,G543,配置清单!H:H,"TPM",配置清单!N:N,"在岗",配置清单!P:P,"&lt;&gt;暂不胜任")+COUNTIFS(配置清单!G:G,G543,配置清单!H:H,"TC",配置清单!N:N,"在岗",配置清单!P:P,"&lt;&gt;暂不胜任")</f>
        <v>0</v>
      </c>
      <c r="AL543" s="61" t="str">
        <f t="shared" si="450"/>
        <v>NA</v>
      </c>
      <c r="AM543" s="60">
        <f>COUNTIFS(配置清单!G:G,G543,配置清单!H:H,"TSE",配置清单!N:N,"在岗")</f>
        <v>0</v>
      </c>
      <c r="AN543" s="61" t="str">
        <f t="shared" si="451"/>
        <v>NA</v>
      </c>
      <c r="AO543" s="60">
        <f>COUNTIFS(配置清单!G:G,G543,配置清单!H:H,"TSE",配置清单!N:N,"在岗",配置清单!P:P,"&lt;&gt;暂不胜任")</f>
        <v>0</v>
      </c>
      <c r="AP543" s="61" t="str">
        <f t="shared" si="452"/>
        <v>NA</v>
      </c>
      <c r="AQ543" s="60">
        <f>COUNTIFS(配置清单!$G:$G,G543,配置清单!H:H,"QA",配置清单!N:N,"在岗")</f>
        <v>1</v>
      </c>
      <c r="AR543" s="61">
        <f t="shared" si="453"/>
        <v>1</v>
      </c>
      <c r="AS543" s="60">
        <f>COUNTIFS(配置清单!$G:$G,G543,配置清单!$H:$H,"QA",配置清单!$N:$N,"在岗",配置清单!$P:$P,"&lt;&gt;暂不胜任")</f>
        <v>1</v>
      </c>
      <c r="AT543" s="61">
        <f t="shared" si="454"/>
        <v>1</v>
      </c>
      <c r="AU543" s="60">
        <f>COUNTIFS(配置清单!G:G,规划及评估!G543,配置清单!H:H,"BA",配置清单!N:N,"在岗")</f>
        <v>0</v>
      </c>
      <c r="AV543" s="61" t="str">
        <f t="shared" si="455"/>
        <v>NA</v>
      </c>
      <c r="AW543" s="60">
        <f>COUNTIFS(配置清单!G:G,G543,配置清单!H:H,"BA",配置清单!N:N,"在岗",配置清单!P:P,"&lt;&gt;暂不胜任")</f>
        <v>0</v>
      </c>
      <c r="AX543" s="61" t="str">
        <f t="shared" si="456"/>
        <v>NA</v>
      </c>
      <c r="AY543" s="60">
        <f>COUNTIFS(配置清单!G:G,规划及评估!G543,配置清单!H:H,"IA",配置清单!N:N,"在岗")</f>
        <v>0</v>
      </c>
      <c r="AZ543" s="61" t="str">
        <f t="shared" si="457"/>
        <v>NA</v>
      </c>
      <c r="BA543" s="60">
        <f>COUNTIFS(配置清单!G:G,G543,配置清单!H:H,"IA",配置清单!N:N,"在岗",配置清单!P:P,"&lt;&gt;暂不胜任")</f>
        <v>0</v>
      </c>
      <c r="BB543" s="61" t="str">
        <f t="shared" si="458"/>
        <v>NA</v>
      </c>
      <c r="BC543" s="60">
        <f>COUNTIFS(配置清单!G:G,规划及评估!G543,配置清单!H:H,"产品经理",配置清单!N:N,"在岗")</f>
        <v>0</v>
      </c>
      <c r="BD543" s="61" t="str">
        <f t="shared" si="459"/>
        <v>NA</v>
      </c>
      <c r="BE543" s="60">
        <f>COUNTIFS(配置清单!G:G,G543,配置清单!H:H,"产品经理",配置清单!N:N,"在岗",配置清单!P:P,"&lt;&gt;暂不胜任")</f>
        <v>0</v>
      </c>
      <c r="BF543" s="61" t="str">
        <f t="shared" si="460"/>
        <v>NA</v>
      </c>
      <c r="BG543" s="63">
        <f t="shared" si="461"/>
        <v>3</v>
      </c>
      <c r="BH543" s="64">
        <f t="shared" si="462"/>
        <v>3</v>
      </c>
      <c r="BI543" s="64">
        <f t="shared" si="463"/>
        <v>3</v>
      </c>
      <c r="BJ543" s="64">
        <f t="shared" si="464"/>
        <v>3</v>
      </c>
      <c r="BK543" s="65">
        <f t="shared" si="465"/>
        <v>1</v>
      </c>
      <c r="BL543" s="66">
        <f t="shared" si="466"/>
        <v>1</v>
      </c>
      <c r="BM543" s="92">
        <f t="shared" si="467"/>
        <v>2</v>
      </c>
      <c r="BN543" s="92">
        <f t="shared" si="468"/>
        <v>2</v>
      </c>
      <c r="BO543" s="92">
        <f t="shared" si="469"/>
        <v>0</v>
      </c>
      <c r="BP543" s="92">
        <f t="shared" si="470"/>
        <v>0</v>
      </c>
      <c r="BQ543" s="92">
        <f t="shared" si="471"/>
        <v>0</v>
      </c>
      <c r="BR543" s="92">
        <f t="shared" si="472"/>
        <v>0</v>
      </c>
      <c r="BS543" s="92">
        <f t="shared" si="473"/>
        <v>0</v>
      </c>
      <c r="BT543" s="92">
        <f t="shared" si="474"/>
        <v>0</v>
      </c>
      <c r="BU543" s="92">
        <f t="shared" si="475"/>
        <v>0</v>
      </c>
      <c r="BV543" s="92">
        <f t="shared" si="476"/>
        <v>0</v>
      </c>
      <c r="BW543" s="92">
        <f t="shared" si="477"/>
        <v>1</v>
      </c>
      <c r="BX543" s="92">
        <f t="shared" si="478"/>
        <v>1</v>
      </c>
      <c r="BY543" s="92">
        <f t="shared" si="479"/>
        <v>0</v>
      </c>
      <c r="BZ543" s="92">
        <f t="shared" si="480"/>
        <v>0</v>
      </c>
      <c r="CA543" s="92">
        <f t="shared" si="481"/>
        <v>0</v>
      </c>
      <c r="CB543" s="92">
        <f t="shared" si="482"/>
        <v>0</v>
      </c>
      <c r="CC543" s="92">
        <f t="shared" si="483"/>
        <v>0</v>
      </c>
      <c r="CD543" s="92">
        <f t="shared" si="484"/>
        <v>0</v>
      </c>
    </row>
    <row r="544" spans="1:82" ht="48" hidden="1">
      <c r="A544" s="144">
        <v>56</v>
      </c>
      <c r="B544" s="152" t="s">
        <v>5980</v>
      </c>
      <c r="C544" s="140" t="s">
        <v>5982</v>
      </c>
      <c r="D544" s="152" t="s">
        <v>5977</v>
      </c>
      <c r="E544" s="152" t="s">
        <v>5981</v>
      </c>
      <c r="F544" s="152" t="s">
        <v>6001</v>
      </c>
      <c r="G544" s="153" t="s">
        <v>6395</v>
      </c>
      <c r="H544" s="154" t="s">
        <v>7</v>
      </c>
      <c r="I544" s="155" t="s">
        <v>4</v>
      </c>
      <c r="J544" s="131" t="s">
        <v>195</v>
      </c>
      <c r="K544" s="131" t="s">
        <v>3995</v>
      </c>
      <c r="L544" s="132" t="s">
        <v>2058</v>
      </c>
      <c r="M544" s="132" t="s">
        <v>6004</v>
      </c>
      <c r="N544" s="156">
        <v>1</v>
      </c>
      <c r="O544" s="156">
        <v>0</v>
      </c>
      <c r="P544" s="156">
        <v>1</v>
      </c>
      <c r="Q544" s="156">
        <v>0</v>
      </c>
      <c r="R544" s="156">
        <v>0</v>
      </c>
      <c r="S544" s="131">
        <v>1</v>
      </c>
      <c r="T544" s="148">
        <v>0</v>
      </c>
      <c r="U544" s="149">
        <v>0</v>
      </c>
      <c r="V544" s="149">
        <v>0</v>
      </c>
      <c r="W544" s="60">
        <f>COUNTIFS(配置清单!G:G,G544,配置清单!$H:$H,"PM",配置清单!$N:$N,"在岗")</f>
        <v>1</v>
      </c>
      <c r="X544" s="61">
        <f t="shared" si="443"/>
        <v>1</v>
      </c>
      <c r="Y544" s="60">
        <f>COUNTIFS(配置清单!$G:$G,G544,配置清单!$H:$H,"PM",配置清单!$N:$N,"在岗",配置清单!$P:$P,"&lt;&gt;暂不胜任")</f>
        <v>1</v>
      </c>
      <c r="Z544" s="61">
        <f t="shared" si="444"/>
        <v>1</v>
      </c>
      <c r="AA544" s="62">
        <f>COUNTIFS(配置清单!$G:$G,G544,配置清单!$H:$H,"SE",配置清单!$N:$N,"在岗")+COUNTIFS(配置清单!$G:$G,G544,配置清单!$H:$H,"SA",配置清单!$N:$N,"在岗")</f>
        <v>0</v>
      </c>
      <c r="AB544" s="61" t="str">
        <f t="shared" si="445"/>
        <v>NA</v>
      </c>
      <c r="AC544" s="60">
        <f>COUNTIFS(配置清单!$G:$G,G544,配置清单!$H:$H,"SE",配置清单!$N:$N,"在岗",配置清单!$P:$P,"&lt;&gt;暂不胜任")+COUNTIFS(配置清单!$G:$G,G544,配置清单!$H:$H,"SA",配置清单!$N:$N,"在岗",配置清单!$P:$P,"&lt;&gt;暂不胜任")</f>
        <v>0</v>
      </c>
      <c r="AD544" s="61" t="str">
        <f t="shared" si="446"/>
        <v>NA</v>
      </c>
      <c r="AE544" s="60">
        <f>COUNTIFS(配置清单!$G:$G,G544,配置清单!H:H,"MDE",配置清单!N:N,"在岗")</f>
        <v>1</v>
      </c>
      <c r="AF544" s="61">
        <f t="shared" si="447"/>
        <v>1</v>
      </c>
      <c r="AG544" s="60">
        <f>COUNTIFS(配置清单!$G:$G,G544,配置清单!$H:$H,"MDE",配置清单!$N:$N,"在岗",配置清单!$P:$P,"&lt;&gt;暂不胜任")</f>
        <v>1</v>
      </c>
      <c r="AH544" s="61">
        <f t="shared" si="448"/>
        <v>1</v>
      </c>
      <c r="AI544" s="62">
        <f>COUNTIFS(配置清单!G:G,G544,配置清单!H:H,"TPM",配置清单!N:N,"在岗")+COUNTIFS(配置清单!G:G,G544,配置清单!H:H,"TC",配置清单!N:N,"在岗")</f>
        <v>0</v>
      </c>
      <c r="AJ544" s="61" t="str">
        <f t="shared" si="449"/>
        <v>NA</v>
      </c>
      <c r="AK544" s="60">
        <f>COUNTIFS(配置清单!G:G,G544,配置清单!H:H,"TPM",配置清单!N:N,"在岗",配置清单!P:P,"&lt;&gt;暂不胜任")+COUNTIFS(配置清单!G:G,G544,配置清单!H:H,"TC",配置清单!N:N,"在岗",配置清单!P:P,"&lt;&gt;暂不胜任")</f>
        <v>0</v>
      </c>
      <c r="AL544" s="61" t="str">
        <f t="shared" si="450"/>
        <v>NA</v>
      </c>
      <c r="AM544" s="60">
        <f>COUNTIFS(配置清单!G:G,G544,配置清单!H:H,"TSE",配置清单!N:N,"在岗")</f>
        <v>0</v>
      </c>
      <c r="AN544" s="61" t="str">
        <f t="shared" si="451"/>
        <v>NA</v>
      </c>
      <c r="AO544" s="60">
        <f>COUNTIFS(配置清单!G:G,G544,配置清单!H:H,"TSE",配置清单!N:N,"在岗",配置清单!P:P,"&lt;&gt;暂不胜任")</f>
        <v>0</v>
      </c>
      <c r="AP544" s="61" t="str">
        <f t="shared" si="452"/>
        <v>NA</v>
      </c>
      <c r="AQ544" s="60">
        <f>COUNTIFS(配置清单!$G:$G,G544,配置清单!H:H,"QA",配置清单!N:N,"在岗")</f>
        <v>1</v>
      </c>
      <c r="AR544" s="61">
        <f t="shared" si="453"/>
        <v>1</v>
      </c>
      <c r="AS544" s="60">
        <f>COUNTIFS(配置清单!$G:$G,G544,配置清单!$H:$H,"QA",配置清单!$N:$N,"在岗",配置清单!$P:$P,"&lt;&gt;暂不胜任")</f>
        <v>1</v>
      </c>
      <c r="AT544" s="61">
        <f t="shared" si="454"/>
        <v>1</v>
      </c>
      <c r="AU544" s="60">
        <f>COUNTIFS(配置清单!G:G,规划及评估!G544,配置清单!H:H,"BA",配置清单!N:N,"在岗")</f>
        <v>0</v>
      </c>
      <c r="AV544" s="61" t="str">
        <f t="shared" si="455"/>
        <v>NA</v>
      </c>
      <c r="AW544" s="60">
        <f>COUNTIFS(配置清单!G:G,G544,配置清单!H:H,"BA",配置清单!N:N,"在岗",配置清单!P:P,"&lt;&gt;暂不胜任")</f>
        <v>0</v>
      </c>
      <c r="AX544" s="61" t="str">
        <f t="shared" si="456"/>
        <v>NA</v>
      </c>
      <c r="AY544" s="60">
        <f>COUNTIFS(配置清单!G:G,规划及评估!G544,配置清单!H:H,"IA",配置清单!N:N,"在岗")</f>
        <v>0</v>
      </c>
      <c r="AZ544" s="61" t="str">
        <f t="shared" si="457"/>
        <v>NA</v>
      </c>
      <c r="BA544" s="60">
        <f>COUNTIFS(配置清单!G:G,G544,配置清单!H:H,"IA",配置清单!N:N,"在岗",配置清单!P:P,"&lt;&gt;暂不胜任")</f>
        <v>0</v>
      </c>
      <c r="BB544" s="61" t="str">
        <f t="shared" si="458"/>
        <v>NA</v>
      </c>
      <c r="BC544" s="60">
        <f>COUNTIFS(配置清单!G:G,规划及评估!G544,配置清单!H:H,"产品经理",配置清单!N:N,"在岗")</f>
        <v>0</v>
      </c>
      <c r="BD544" s="61" t="str">
        <f t="shared" si="459"/>
        <v>NA</v>
      </c>
      <c r="BE544" s="60">
        <f>COUNTIFS(配置清单!G:G,G544,配置清单!H:H,"产品经理",配置清单!N:N,"在岗",配置清单!P:P,"&lt;&gt;暂不胜任")</f>
        <v>0</v>
      </c>
      <c r="BF544" s="61" t="str">
        <f t="shared" si="460"/>
        <v>NA</v>
      </c>
      <c r="BG544" s="63">
        <f t="shared" si="461"/>
        <v>3</v>
      </c>
      <c r="BH544" s="64">
        <f t="shared" si="462"/>
        <v>3</v>
      </c>
      <c r="BI544" s="64">
        <f t="shared" si="463"/>
        <v>3</v>
      </c>
      <c r="BJ544" s="64">
        <f t="shared" si="464"/>
        <v>3</v>
      </c>
      <c r="BK544" s="65">
        <f t="shared" si="465"/>
        <v>1</v>
      </c>
      <c r="BL544" s="66">
        <f t="shared" si="466"/>
        <v>1</v>
      </c>
      <c r="BM544" s="92">
        <f t="shared" si="467"/>
        <v>1</v>
      </c>
      <c r="BN544" s="92">
        <f t="shared" si="468"/>
        <v>1</v>
      </c>
      <c r="BO544" s="92">
        <f t="shared" si="469"/>
        <v>0</v>
      </c>
      <c r="BP544" s="92">
        <f t="shared" si="470"/>
        <v>0</v>
      </c>
      <c r="BQ544" s="92">
        <f t="shared" si="471"/>
        <v>1</v>
      </c>
      <c r="BR544" s="92">
        <f t="shared" si="472"/>
        <v>1</v>
      </c>
      <c r="BS544" s="92">
        <f t="shared" si="473"/>
        <v>0</v>
      </c>
      <c r="BT544" s="92">
        <f t="shared" si="474"/>
        <v>0</v>
      </c>
      <c r="BU544" s="92">
        <f t="shared" si="475"/>
        <v>0</v>
      </c>
      <c r="BV544" s="92">
        <f t="shared" si="476"/>
        <v>0</v>
      </c>
      <c r="BW544" s="92">
        <f t="shared" si="477"/>
        <v>1</v>
      </c>
      <c r="BX544" s="92">
        <f t="shared" si="478"/>
        <v>1</v>
      </c>
      <c r="BY544" s="92">
        <f t="shared" si="479"/>
        <v>0</v>
      </c>
      <c r="BZ544" s="92">
        <f t="shared" si="480"/>
        <v>0</v>
      </c>
      <c r="CA544" s="92">
        <f t="shared" si="481"/>
        <v>0</v>
      </c>
      <c r="CB544" s="92">
        <f t="shared" si="482"/>
        <v>0</v>
      </c>
      <c r="CC544" s="92">
        <f t="shared" si="483"/>
        <v>0</v>
      </c>
      <c r="CD544" s="92">
        <f t="shared" si="484"/>
        <v>0</v>
      </c>
    </row>
    <row r="545" spans="1:82" ht="48" hidden="1">
      <c r="A545" s="144">
        <v>57</v>
      </c>
      <c r="B545" s="152" t="s">
        <v>5980</v>
      </c>
      <c r="C545" s="140" t="s">
        <v>5982</v>
      </c>
      <c r="D545" s="152" t="s">
        <v>5977</v>
      </c>
      <c r="E545" s="152" t="s">
        <v>5981</v>
      </c>
      <c r="F545" s="152" t="s">
        <v>5988</v>
      </c>
      <c r="G545" s="153" t="s">
        <v>6316</v>
      </c>
      <c r="H545" s="154" t="s">
        <v>4</v>
      </c>
      <c r="I545" s="155" t="s">
        <v>4</v>
      </c>
      <c r="J545" s="131" t="s">
        <v>195</v>
      </c>
      <c r="K545" s="131" t="s">
        <v>3995</v>
      </c>
      <c r="L545" s="132" t="s">
        <v>2058</v>
      </c>
      <c r="M545" s="132" t="s">
        <v>6006</v>
      </c>
      <c r="N545" s="156">
        <v>2</v>
      </c>
      <c r="O545" s="156">
        <v>2</v>
      </c>
      <c r="P545" s="156">
        <v>2</v>
      </c>
      <c r="Q545" s="156">
        <v>0</v>
      </c>
      <c r="R545" s="156">
        <v>0</v>
      </c>
      <c r="S545" s="131">
        <v>1</v>
      </c>
      <c r="T545" s="148">
        <v>0</v>
      </c>
      <c r="U545" s="149">
        <v>0</v>
      </c>
      <c r="V545" s="149">
        <v>0</v>
      </c>
      <c r="W545" s="60">
        <f>COUNTIFS(配置清单!G:G,G545,配置清单!$H:$H,"PM",配置清单!$N:$N,"在岗")</f>
        <v>2</v>
      </c>
      <c r="X545" s="61">
        <f t="shared" si="443"/>
        <v>1</v>
      </c>
      <c r="Y545" s="60">
        <f>COUNTIFS(配置清单!$G:$G,G545,配置清单!$H:$H,"PM",配置清单!$N:$N,"在岗",配置清单!$P:$P,"&lt;&gt;暂不胜任")</f>
        <v>2</v>
      </c>
      <c r="Z545" s="61">
        <f t="shared" si="444"/>
        <v>1</v>
      </c>
      <c r="AA545" s="62">
        <f>COUNTIFS(配置清单!$G:$G,G545,配置清单!$H:$H,"SE",配置清单!$N:$N,"在岗")+COUNTIFS(配置清单!$G:$G,G545,配置清单!$H:$H,"SA",配置清单!$N:$N,"在岗")</f>
        <v>2</v>
      </c>
      <c r="AB545" s="61">
        <f t="shared" si="445"/>
        <v>1</v>
      </c>
      <c r="AC545" s="60">
        <f>COUNTIFS(配置清单!$G:$G,G545,配置清单!$H:$H,"SE",配置清单!$N:$N,"在岗",配置清单!$P:$P,"&lt;&gt;暂不胜任")+COUNTIFS(配置清单!$G:$G,G545,配置清单!$H:$H,"SA",配置清单!$N:$N,"在岗",配置清单!$P:$P,"&lt;&gt;暂不胜任")</f>
        <v>2</v>
      </c>
      <c r="AD545" s="61">
        <f t="shared" si="446"/>
        <v>1</v>
      </c>
      <c r="AE545" s="60">
        <f>COUNTIFS(配置清单!$G:$G,G545,配置清单!H:H,"MDE",配置清单!N:N,"在岗")</f>
        <v>2</v>
      </c>
      <c r="AF545" s="61">
        <f t="shared" si="447"/>
        <v>1</v>
      </c>
      <c r="AG545" s="60">
        <f>COUNTIFS(配置清单!$G:$G,G545,配置清单!$H:$H,"MDE",配置清单!$N:$N,"在岗",配置清单!$P:$P,"&lt;&gt;暂不胜任")</f>
        <v>2</v>
      </c>
      <c r="AH545" s="61">
        <f t="shared" si="448"/>
        <v>1</v>
      </c>
      <c r="AI545" s="62">
        <f>COUNTIFS(配置清单!G:G,G545,配置清单!H:H,"TPM",配置清单!N:N,"在岗")+COUNTIFS(配置清单!G:G,G545,配置清单!H:H,"TC",配置清单!N:N,"在岗")</f>
        <v>0</v>
      </c>
      <c r="AJ545" s="61" t="str">
        <f t="shared" si="449"/>
        <v>NA</v>
      </c>
      <c r="AK545" s="60">
        <f>COUNTIFS(配置清单!G:G,G545,配置清单!H:H,"TPM",配置清单!N:N,"在岗",配置清单!P:P,"&lt;&gt;暂不胜任")+COUNTIFS(配置清单!G:G,G545,配置清单!H:H,"TC",配置清单!N:N,"在岗",配置清单!P:P,"&lt;&gt;暂不胜任")</f>
        <v>0</v>
      </c>
      <c r="AL545" s="61" t="str">
        <f t="shared" si="450"/>
        <v>NA</v>
      </c>
      <c r="AM545" s="60">
        <f>COUNTIFS(配置清单!G:G,G545,配置清单!H:H,"TSE",配置清单!N:N,"在岗")</f>
        <v>0</v>
      </c>
      <c r="AN545" s="61" t="str">
        <f t="shared" si="451"/>
        <v>NA</v>
      </c>
      <c r="AO545" s="60">
        <f>COUNTIFS(配置清单!G:G,G545,配置清单!H:H,"TSE",配置清单!N:N,"在岗",配置清单!P:P,"&lt;&gt;暂不胜任")</f>
        <v>0</v>
      </c>
      <c r="AP545" s="61" t="str">
        <f t="shared" si="452"/>
        <v>NA</v>
      </c>
      <c r="AQ545" s="60">
        <f>COUNTIFS(配置清单!$G:$G,G545,配置清单!H:H,"QA",配置清单!N:N,"在岗")</f>
        <v>1</v>
      </c>
      <c r="AR545" s="61">
        <f t="shared" si="453"/>
        <v>1</v>
      </c>
      <c r="AS545" s="60">
        <f>COUNTIFS(配置清单!$G:$G,G545,配置清单!$H:$H,"QA",配置清单!$N:$N,"在岗",配置清单!$P:$P,"&lt;&gt;暂不胜任")</f>
        <v>1</v>
      </c>
      <c r="AT545" s="61">
        <f t="shared" si="454"/>
        <v>1</v>
      </c>
      <c r="AU545" s="60">
        <f>COUNTIFS(配置清单!G:G,规划及评估!G545,配置清单!H:H,"BA",配置清单!N:N,"在岗")</f>
        <v>0</v>
      </c>
      <c r="AV545" s="61" t="str">
        <f t="shared" si="455"/>
        <v>NA</v>
      </c>
      <c r="AW545" s="60">
        <f>COUNTIFS(配置清单!G:G,G545,配置清单!H:H,"BA",配置清单!N:N,"在岗",配置清单!P:P,"&lt;&gt;暂不胜任")</f>
        <v>0</v>
      </c>
      <c r="AX545" s="61" t="str">
        <f t="shared" si="456"/>
        <v>NA</v>
      </c>
      <c r="AY545" s="60">
        <f>COUNTIFS(配置清单!G:G,规划及评估!G545,配置清单!H:H,"IA",配置清单!N:N,"在岗")</f>
        <v>0</v>
      </c>
      <c r="AZ545" s="61" t="str">
        <f t="shared" si="457"/>
        <v>NA</v>
      </c>
      <c r="BA545" s="60">
        <f>COUNTIFS(配置清单!G:G,G545,配置清单!H:H,"IA",配置清单!N:N,"在岗",配置清单!P:P,"&lt;&gt;暂不胜任")</f>
        <v>0</v>
      </c>
      <c r="BB545" s="61" t="str">
        <f t="shared" si="458"/>
        <v>NA</v>
      </c>
      <c r="BC545" s="60">
        <f>COUNTIFS(配置清单!G:G,规划及评估!G545,配置清单!H:H,"产品经理",配置清单!N:N,"在岗")</f>
        <v>0</v>
      </c>
      <c r="BD545" s="61" t="str">
        <f t="shared" si="459"/>
        <v>NA</v>
      </c>
      <c r="BE545" s="60">
        <f>COUNTIFS(配置清单!G:G,G545,配置清单!H:H,"产品经理",配置清单!N:N,"在岗",配置清单!P:P,"&lt;&gt;暂不胜任")</f>
        <v>0</v>
      </c>
      <c r="BF545" s="61" t="str">
        <f t="shared" si="460"/>
        <v>NA</v>
      </c>
      <c r="BG545" s="63">
        <f t="shared" si="461"/>
        <v>7</v>
      </c>
      <c r="BH545" s="64">
        <f t="shared" si="462"/>
        <v>7</v>
      </c>
      <c r="BI545" s="64">
        <f t="shared" si="463"/>
        <v>7</v>
      </c>
      <c r="BJ545" s="64">
        <f t="shared" si="464"/>
        <v>7</v>
      </c>
      <c r="BK545" s="65">
        <f t="shared" si="465"/>
        <v>1</v>
      </c>
      <c r="BL545" s="66">
        <f t="shared" si="466"/>
        <v>1</v>
      </c>
      <c r="BM545" s="92">
        <f t="shared" si="467"/>
        <v>2</v>
      </c>
      <c r="BN545" s="92">
        <f t="shared" si="468"/>
        <v>2</v>
      </c>
      <c r="BO545" s="92">
        <f t="shared" si="469"/>
        <v>2</v>
      </c>
      <c r="BP545" s="92">
        <f t="shared" si="470"/>
        <v>2</v>
      </c>
      <c r="BQ545" s="92">
        <f t="shared" si="471"/>
        <v>2</v>
      </c>
      <c r="BR545" s="92">
        <f t="shared" si="472"/>
        <v>2</v>
      </c>
      <c r="BS545" s="92">
        <f t="shared" si="473"/>
        <v>0</v>
      </c>
      <c r="BT545" s="92">
        <f t="shared" si="474"/>
        <v>0</v>
      </c>
      <c r="BU545" s="92">
        <f t="shared" si="475"/>
        <v>0</v>
      </c>
      <c r="BV545" s="92">
        <f t="shared" si="476"/>
        <v>0</v>
      </c>
      <c r="BW545" s="92">
        <f t="shared" si="477"/>
        <v>1</v>
      </c>
      <c r="BX545" s="92">
        <f t="shared" si="478"/>
        <v>1</v>
      </c>
      <c r="BY545" s="92">
        <f t="shared" si="479"/>
        <v>0</v>
      </c>
      <c r="BZ545" s="92">
        <f t="shared" si="480"/>
        <v>0</v>
      </c>
      <c r="CA545" s="92">
        <f t="shared" si="481"/>
        <v>0</v>
      </c>
      <c r="CB545" s="92">
        <f t="shared" si="482"/>
        <v>0</v>
      </c>
      <c r="CC545" s="92">
        <f t="shared" si="483"/>
        <v>0</v>
      </c>
      <c r="CD545" s="92">
        <f t="shared" si="484"/>
        <v>0</v>
      </c>
    </row>
    <row r="546" spans="1:82" ht="48" hidden="1">
      <c r="A546" s="144">
        <v>58</v>
      </c>
      <c r="B546" s="152" t="s">
        <v>5980</v>
      </c>
      <c r="C546" s="140" t="s">
        <v>5982</v>
      </c>
      <c r="D546" s="152" t="s">
        <v>5977</v>
      </c>
      <c r="E546" s="152" t="s">
        <v>5981</v>
      </c>
      <c r="F546" s="152" t="s">
        <v>5997</v>
      </c>
      <c r="G546" s="153" t="s">
        <v>6360</v>
      </c>
      <c r="H546" s="154" t="s">
        <v>4</v>
      </c>
      <c r="I546" s="155" t="s">
        <v>4</v>
      </c>
      <c r="J546" s="131" t="s">
        <v>3995</v>
      </c>
      <c r="K546" s="131" t="s">
        <v>3995</v>
      </c>
      <c r="L546" s="132" t="s">
        <v>2058</v>
      </c>
      <c r="M546" s="132" t="s">
        <v>6005</v>
      </c>
      <c r="N546" s="156">
        <v>2</v>
      </c>
      <c r="O546" s="156">
        <v>0</v>
      </c>
      <c r="P546" s="156">
        <v>0</v>
      </c>
      <c r="Q546" s="156">
        <v>0</v>
      </c>
      <c r="R546" s="156">
        <v>0</v>
      </c>
      <c r="S546" s="131">
        <v>1</v>
      </c>
      <c r="T546" s="148">
        <v>0</v>
      </c>
      <c r="U546" s="149">
        <v>0</v>
      </c>
      <c r="V546" s="149">
        <v>0</v>
      </c>
      <c r="W546" s="60">
        <f>COUNTIFS(配置清单!G:G,G546,配置清单!$H:$H,"PM",配置清单!$N:$N,"在岗")</f>
        <v>2</v>
      </c>
      <c r="X546" s="61">
        <f t="shared" si="443"/>
        <v>1</v>
      </c>
      <c r="Y546" s="60">
        <f>COUNTIFS(配置清单!$G:$G,G546,配置清单!$H:$H,"PM",配置清单!$N:$N,"在岗",配置清单!$P:$P,"&lt;&gt;暂不胜任")</f>
        <v>2</v>
      </c>
      <c r="Z546" s="61">
        <f t="shared" si="444"/>
        <v>1</v>
      </c>
      <c r="AA546" s="62">
        <f>COUNTIFS(配置清单!$G:$G,G546,配置清单!$H:$H,"SE",配置清单!$N:$N,"在岗")+COUNTIFS(配置清单!$G:$G,G546,配置清单!$H:$H,"SA",配置清单!$N:$N,"在岗")</f>
        <v>0</v>
      </c>
      <c r="AB546" s="61" t="str">
        <f t="shared" si="445"/>
        <v>NA</v>
      </c>
      <c r="AC546" s="60">
        <f>COUNTIFS(配置清单!$G:$G,G546,配置清单!$H:$H,"SE",配置清单!$N:$N,"在岗",配置清单!$P:$P,"&lt;&gt;暂不胜任")+COUNTIFS(配置清单!$G:$G,G546,配置清单!$H:$H,"SA",配置清单!$N:$N,"在岗",配置清单!$P:$P,"&lt;&gt;暂不胜任")</f>
        <v>0</v>
      </c>
      <c r="AD546" s="61" t="str">
        <f t="shared" si="446"/>
        <v>NA</v>
      </c>
      <c r="AE546" s="60">
        <f>COUNTIFS(配置清单!$G:$G,G546,配置清单!H:H,"MDE",配置清单!N:N,"在岗")</f>
        <v>0</v>
      </c>
      <c r="AF546" s="61" t="str">
        <f t="shared" si="447"/>
        <v>NA</v>
      </c>
      <c r="AG546" s="60">
        <f>COUNTIFS(配置清单!$G:$G,G546,配置清单!$H:$H,"MDE",配置清单!$N:$N,"在岗",配置清单!$P:$P,"&lt;&gt;暂不胜任")</f>
        <v>0</v>
      </c>
      <c r="AH546" s="61" t="str">
        <f t="shared" si="448"/>
        <v>NA</v>
      </c>
      <c r="AI546" s="62">
        <f>COUNTIFS(配置清单!G:G,G546,配置清单!H:H,"TPM",配置清单!N:N,"在岗")+COUNTIFS(配置清单!G:G,G546,配置清单!H:H,"TC",配置清单!N:N,"在岗")</f>
        <v>0</v>
      </c>
      <c r="AJ546" s="61" t="str">
        <f t="shared" si="449"/>
        <v>NA</v>
      </c>
      <c r="AK546" s="60">
        <f>COUNTIFS(配置清单!G:G,G546,配置清单!H:H,"TPM",配置清单!N:N,"在岗",配置清单!P:P,"&lt;&gt;暂不胜任")+COUNTIFS(配置清单!G:G,G546,配置清单!H:H,"TC",配置清单!N:N,"在岗",配置清单!P:P,"&lt;&gt;暂不胜任")</f>
        <v>0</v>
      </c>
      <c r="AL546" s="61" t="str">
        <f t="shared" si="450"/>
        <v>NA</v>
      </c>
      <c r="AM546" s="60">
        <f>COUNTIFS(配置清单!G:G,G546,配置清单!H:H,"TSE",配置清单!N:N,"在岗")</f>
        <v>0</v>
      </c>
      <c r="AN546" s="61" t="str">
        <f t="shared" si="451"/>
        <v>NA</v>
      </c>
      <c r="AO546" s="60">
        <f>COUNTIFS(配置清单!G:G,G546,配置清单!H:H,"TSE",配置清单!N:N,"在岗",配置清单!P:P,"&lt;&gt;暂不胜任")</f>
        <v>0</v>
      </c>
      <c r="AP546" s="61" t="str">
        <f t="shared" si="452"/>
        <v>NA</v>
      </c>
      <c r="AQ546" s="60">
        <f>COUNTIFS(配置清单!$G:$G,G546,配置清单!H:H,"QA",配置清单!N:N,"在岗")</f>
        <v>1</v>
      </c>
      <c r="AR546" s="61">
        <f t="shared" si="453"/>
        <v>1</v>
      </c>
      <c r="AS546" s="60">
        <f>COUNTIFS(配置清单!$G:$G,G546,配置清单!$H:$H,"QA",配置清单!$N:$N,"在岗",配置清单!$P:$P,"&lt;&gt;暂不胜任")</f>
        <v>1</v>
      </c>
      <c r="AT546" s="61">
        <f t="shared" si="454"/>
        <v>1</v>
      </c>
      <c r="AU546" s="60">
        <f>COUNTIFS(配置清单!G:G,规划及评估!G546,配置清单!H:H,"BA",配置清单!N:N,"在岗")</f>
        <v>0</v>
      </c>
      <c r="AV546" s="61" t="str">
        <f t="shared" si="455"/>
        <v>NA</v>
      </c>
      <c r="AW546" s="60">
        <f>COUNTIFS(配置清单!G:G,G546,配置清单!H:H,"BA",配置清单!N:N,"在岗",配置清单!P:P,"&lt;&gt;暂不胜任")</f>
        <v>0</v>
      </c>
      <c r="AX546" s="61" t="str">
        <f t="shared" si="456"/>
        <v>NA</v>
      </c>
      <c r="AY546" s="60">
        <f>COUNTIFS(配置清单!G:G,规划及评估!G546,配置清单!H:H,"IA",配置清单!N:N,"在岗")</f>
        <v>0</v>
      </c>
      <c r="AZ546" s="61" t="str">
        <f t="shared" si="457"/>
        <v>NA</v>
      </c>
      <c r="BA546" s="60">
        <f>COUNTIFS(配置清单!G:G,G546,配置清单!H:H,"IA",配置清单!N:N,"在岗",配置清单!P:P,"&lt;&gt;暂不胜任")</f>
        <v>0</v>
      </c>
      <c r="BB546" s="61" t="str">
        <f t="shared" si="458"/>
        <v>NA</v>
      </c>
      <c r="BC546" s="60">
        <f>COUNTIFS(配置清单!G:G,规划及评估!G546,配置清单!H:H,"产品经理",配置清单!N:N,"在岗")</f>
        <v>0</v>
      </c>
      <c r="BD546" s="61" t="str">
        <f t="shared" si="459"/>
        <v>NA</v>
      </c>
      <c r="BE546" s="60">
        <f>COUNTIFS(配置清单!G:G,G546,配置清单!H:H,"产品经理",配置清单!N:N,"在岗",配置清单!P:P,"&lt;&gt;暂不胜任")</f>
        <v>0</v>
      </c>
      <c r="BF546" s="61" t="str">
        <f t="shared" si="460"/>
        <v>NA</v>
      </c>
      <c r="BG546" s="63">
        <f t="shared" si="461"/>
        <v>3</v>
      </c>
      <c r="BH546" s="64">
        <f t="shared" si="462"/>
        <v>3</v>
      </c>
      <c r="BI546" s="64">
        <f t="shared" si="463"/>
        <v>3</v>
      </c>
      <c r="BJ546" s="64">
        <f t="shared" si="464"/>
        <v>3</v>
      </c>
      <c r="BK546" s="65">
        <f t="shared" si="465"/>
        <v>1</v>
      </c>
      <c r="BL546" s="66">
        <f t="shared" si="466"/>
        <v>1</v>
      </c>
      <c r="BM546" s="92">
        <f t="shared" si="467"/>
        <v>2</v>
      </c>
      <c r="BN546" s="92">
        <f t="shared" si="468"/>
        <v>2</v>
      </c>
      <c r="BO546" s="92">
        <f t="shared" si="469"/>
        <v>0</v>
      </c>
      <c r="BP546" s="92">
        <f t="shared" si="470"/>
        <v>0</v>
      </c>
      <c r="BQ546" s="92">
        <f t="shared" si="471"/>
        <v>0</v>
      </c>
      <c r="BR546" s="92">
        <f t="shared" si="472"/>
        <v>0</v>
      </c>
      <c r="BS546" s="92">
        <f t="shared" si="473"/>
        <v>0</v>
      </c>
      <c r="BT546" s="92">
        <f t="shared" si="474"/>
        <v>0</v>
      </c>
      <c r="BU546" s="92">
        <f t="shared" si="475"/>
        <v>0</v>
      </c>
      <c r="BV546" s="92">
        <f t="shared" si="476"/>
        <v>0</v>
      </c>
      <c r="BW546" s="92">
        <f t="shared" si="477"/>
        <v>1</v>
      </c>
      <c r="BX546" s="92">
        <f t="shared" si="478"/>
        <v>1</v>
      </c>
      <c r="BY546" s="92">
        <f t="shared" si="479"/>
        <v>0</v>
      </c>
      <c r="BZ546" s="92">
        <f t="shared" si="480"/>
        <v>0</v>
      </c>
      <c r="CA546" s="92">
        <f t="shared" si="481"/>
        <v>0</v>
      </c>
      <c r="CB546" s="92">
        <f t="shared" si="482"/>
        <v>0</v>
      </c>
      <c r="CC546" s="92">
        <f t="shared" si="483"/>
        <v>0</v>
      </c>
      <c r="CD546" s="92">
        <f t="shared" si="484"/>
        <v>0</v>
      </c>
    </row>
    <row r="547" spans="1:82" ht="48" hidden="1">
      <c r="A547" s="144">
        <v>59</v>
      </c>
      <c r="B547" s="152" t="s">
        <v>5980</v>
      </c>
      <c r="C547" s="140" t="s">
        <v>5982</v>
      </c>
      <c r="D547" s="152" t="s">
        <v>5977</v>
      </c>
      <c r="E547" s="152" t="s">
        <v>5981</v>
      </c>
      <c r="F547" s="152" t="s">
        <v>5993</v>
      </c>
      <c r="G547" s="153" t="s">
        <v>6349</v>
      </c>
      <c r="H547" s="154" t="s">
        <v>7</v>
      </c>
      <c r="I547" s="155" t="s">
        <v>7</v>
      </c>
      <c r="J547" s="131" t="s">
        <v>195</v>
      </c>
      <c r="K547" s="131" t="s">
        <v>4005</v>
      </c>
      <c r="L547" s="132" t="s">
        <v>2058</v>
      </c>
      <c r="M547" s="132" t="s">
        <v>6005</v>
      </c>
      <c r="N547" s="156">
        <v>1</v>
      </c>
      <c r="O547" s="156">
        <v>0</v>
      </c>
      <c r="P547" s="156">
        <v>0</v>
      </c>
      <c r="Q547" s="156">
        <v>0</v>
      </c>
      <c r="R547" s="156">
        <v>0</v>
      </c>
      <c r="S547" s="131">
        <v>1</v>
      </c>
      <c r="T547" s="148">
        <v>0</v>
      </c>
      <c r="U547" s="149">
        <v>0</v>
      </c>
      <c r="V547" s="149">
        <v>0</v>
      </c>
      <c r="W547" s="60">
        <f>COUNTIFS(配置清单!G:G,G547,配置清单!$H:$H,"PM",配置清单!$N:$N,"在岗")</f>
        <v>2</v>
      </c>
      <c r="X547" s="61">
        <f t="shared" si="443"/>
        <v>1</v>
      </c>
      <c r="Y547" s="60">
        <f>COUNTIFS(配置清单!$G:$G,G547,配置清单!$H:$H,"PM",配置清单!$N:$N,"在岗",配置清单!$P:$P,"&lt;&gt;暂不胜任")</f>
        <v>2</v>
      </c>
      <c r="Z547" s="61">
        <f t="shared" si="444"/>
        <v>1</v>
      </c>
      <c r="AA547" s="62">
        <f>COUNTIFS(配置清单!$G:$G,G547,配置清单!$H:$H,"SE",配置清单!$N:$N,"在岗")+COUNTIFS(配置清单!$G:$G,G547,配置清单!$H:$H,"SA",配置清单!$N:$N,"在岗")</f>
        <v>0</v>
      </c>
      <c r="AB547" s="61" t="str">
        <f t="shared" si="445"/>
        <v>NA</v>
      </c>
      <c r="AC547" s="60">
        <f>COUNTIFS(配置清单!$G:$G,G547,配置清单!$H:$H,"SE",配置清单!$N:$N,"在岗",配置清单!$P:$P,"&lt;&gt;暂不胜任")+COUNTIFS(配置清单!$G:$G,G547,配置清单!$H:$H,"SA",配置清单!$N:$N,"在岗",配置清单!$P:$P,"&lt;&gt;暂不胜任")</f>
        <v>0</v>
      </c>
      <c r="AD547" s="61" t="str">
        <f t="shared" si="446"/>
        <v>NA</v>
      </c>
      <c r="AE547" s="60">
        <f>COUNTIFS(配置清单!$G:$G,G547,配置清单!H:H,"MDE",配置清单!N:N,"在岗")</f>
        <v>0</v>
      </c>
      <c r="AF547" s="61" t="str">
        <f t="shared" si="447"/>
        <v>NA</v>
      </c>
      <c r="AG547" s="60">
        <f>COUNTIFS(配置清单!$G:$G,G547,配置清单!$H:$H,"MDE",配置清单!$N:$N,"在岗",配置清单!$P:$P,"&lt;&gt;暂不胜任")</f>
        <v>0</v>
      </c>
      <c r="AH547" s="61" t="str">
        <f t="shared" si="448"/>
        <v>NA</v>
      </c>
      <c r="AI547" s="62">
        <f>COUNTIFS(配置清单!G:G,G547,配置清单!H:H,"TPM",配置清单!N:N,"在岗")+COUNTIFS(配置清单!G:G,G547,配置清单!H:H,"TC",配置清单!N:N,"在岗")</f>
        <v>0</v>
      </c>
      <c r="AJ547" s="61" t="str">
        <f t="shared" si="449"/>
        <v>NA</v>
      </c>
      <c r="AK547" s="60">
        <f>COUNTIFS(配置清单!G:G,G547,配置清单!H:H,"TPM",配置清单!N:N,"在岗",配置清单!P:P,"&lt;&gt;暂不胜任")+COUNTIFS(配置清单!G:G,G547,配置清单!H:H,"TC",配置清单!N:N,"在岗",配置清单!P:P,"&lt;&gt;暂不胜任")</f>
        <v>0</v>
      </c>
      <c r="AL547" s="61" t="str">
        <f t="shared" si="450"/>
        <v>NA</v>
      </c>
      <c r="AM547" s="60">
        <f>COUNTIFS(配置清单!G:G,G547,配置清单!H:H,"TSE",配置清单!N:N,"在岗")</f>
        <v>0</v>
      </c>
      <c r="AN547" s="61" t="str">
        <f t="shared" si="451"/>
        <v>NA</v>
      </c>
      <c r="AO547" s="60">
        <f>COUNTIFS(配置清单!G:G,G547,配置清单!H:H,"TSE",配置清单!N:N,"在岗",配置清单!P:P,"&lt;&gt;暂不胜任")</f>
        <v>0</v>
      </c>
      <c r="AP547" s="61" t="str">
        <f t="shared" si="452"/>
        <v>NA</v>
      </c>
      <c r="AQ547" s="60">
        <f>COUNTIFS(配置清单!$G:$G,G547,配置清单!H:H,"QA",配置清单!N:N,"在岗")</f>
        <v>1</v>
      </c>
      <c r="AR547" s="61">
        <f t="shared" si="453"/>
        <v>1</v>
      </c>
      <c r="AS547" s="60">
        <f>COUNTIFS(配置清单!$G:$G,G547,配置清单!$H:$H,"QA",配置清单!$N:$N,"在岗",配置清单!$P:$P,"&lt;&gt;暂不胜任")</f>
        <v>1</v>
      </c>
      <c r="AT547" s="61">
        <f t="shared" si="454"/>
        <v>1</v>
      </c>
      <c r="AU547" s="60">
        <f>COUNTIFS(配置清单!G:G,规划及评估!G547,配置清单!H:H,"BA",配置清单!N:N,"在岗")</f>
        <v>0</v>
      </c>
      <c r="AV547" s="61" t="str">
        <f t="shared" si="455"/>
        <v>NA</v>
      </c>
      <c r="AW547" s="60">
        <f>COUNTIFS(配置清单!G:G,G547,配置清单!H:H,"BA",配置清单!N:N,"在岗",配置清单!P:P,"&lt;&gt;暂不胜任")</f>
        <v>0</v>
      </c>
      <c r="AX547" s="61" t="str">
        <f t="shared" si="456"/>
        <v>NA</v>
      </c>
      <c r="AY547" s="60">
        <f>COUNTIFS(配置清单!G:G,规划及评估!G547,配置清单!H:H,"IA",配置清单!N:N,"在岗")</f>
        <v>0</v>
      </c>
      <c r="AZ547" s="61" t="str">
        <f t="shared" si="457"/>
        <v>NA</v>
      </c>
      <c r="BA547" s="60">
        <f>COUNTIFS(配置清单!G:G,G547,配置清单!H:H,"IA",配置清单!N:N,"在岗",配置清单!P:P,"&lt;&gt;暂不胜任")</f>
        <v>0</v>
      </c>
      <c r="BB547" s="61" t="str">
        <f t="shared" si="458"/>
        <v>NA</v>
      </c>
      <c r="BC547" s="60">
        <f>COUNTIFS(配置清单!G:G,规划及评估!G547,配置清单!H:H,"产品经理",配置清单!N:N,"在岗")</f>
        <v>0</v>
      </c>
      <c r="BD547" s="61" t="str">
        <f t="shared" si="459"/>
        <v>NA</v>
      </c>
      <c r="BE547" s="60">
        <f>COUNTIFS(配置清单!G:G,G547,配置清单!H:H,"产品经理",配置清单!N:N,"在岗",配置清单!P:P,"&lt;&gt;暂不胜任")</f>
        <v>0</v>
      </c>
      <c r="BF547" s="61" t="str">
        <f t="shared" si="460"/>
        <v>NA</v>
      </c>
      <c r="BG547" s="63">
        <f t="shared" si="461"/>
        <v>2</v>
      </c>
      <c r="BH547" s="64">
        <f t="shared" si="462"/>
        <v>3</v>
      </c>
      <c r="BI547" s="64">
        <f t="shared" si="463"/>
        <v>2</v>
      </c>
      <c r="BJ547" s="64">
        <f t="shared" si="464"/>
        <v>2</v>
      </c>
      <c r="BK547" s="65">
        <f t="shared" si="465"/>
        <v>1</v>
      </c>
      <c r="BL547" s="66">
        <f t="shared" si="466"/>
        <v>1</v>
      </c>
      <c r="BM547" s="92">
        <f t="shared" si="467"/>
        <v>1</v>
      </c>
      <c r="BN547" s="92">
        <f t="shared" si="468"/>
        <v>1</v>
      </c>
      <c r="BO547" s="92">
        <f t="shared" si="469"/>
        <v>0</v>
      </c>
      <c r="BP547" s="92">
        <f t="shared" si="470"/>
        <v>0</v>
      </c>
      <c r="BQ547" s="92">
        <f t="shared" si="471"/>
        <v>0</v>
      </c>
      <c r="BR547" s="92">
        <f t="shared" si="472"/>
        <v>0</v>
      </c>
      <c r="BS547" s="92">
        <f t="shared" si="473"/>
        <v>0</v>
      </c>
      <c r="BT547" s="92">
        <f t="shared" si="474"/>
        <v>0</v>
      </c>
      <c r="BU547" s="92">
        <f t="shared" si="475"/>
        <v>0</v>
      </c>
      <c r="BV547" s="92">
        <f t="shared" si="476"/>
        <v>0</v>
      </c>
      <c r="BW547" s="92">
        <f t="shared" si="477"/>
        <v>1</v>
      </c>
      <c r="BX547" s="92">
        <f t="shared" si="478"/>
        <v>1</v>
      </c>
      <c r="BY547" s="92">
        <f t="shared" si="479"/>
        <v>0</v>
      </c>
      <c r="BZ547" s="92">
        <f t="shared" si="480"/>
        <v>0</v>
      </c>
      <c r="CA547" s="92">
        <f t="shared" si="481"/>
        <v>0</v>
      </c>
      <c r="CB547" s="92">
        <f t="shared" si="482"/>
        <v>0</v>
      </c>
      <c r="CC547" s="92">
        <f t="shared" si="483"/>
        <v>0</v>
      </c>
      <c r="CD547" s="92">
        <f t="shared" si="484"/>
        <v>0</v>
      </c>
    </row>
    <row r="548" spans="1:82" ht="48" hidden="1">
      <c r="A548" s="144">
        <v>60</v>
      </c>
      <c r="B548" s="152" t="s">
        <v>5980</v>
      </c>
      <c r="C548" s="140" t="s">
        <v>5982</v>
      </c>
      <c r="D548" s="152" t="s">
        <v>5977</v>
      </c>
      <c r="E548" s="152" t="s">
        <v>5981</v>
      </c>
      <c r="F548" s="152" t="s">
        <v>5991</v>
      </c>
      <c r="G548" s="153" t="s">
        <v>6323</v>
      </c>
      <c r="H548" s="154" t="s">
        <v>7</v>
      </c>
      <c r="I548" s="155" t="s">
        <v>7</v>
      </c>
      <c r="J548" s="131" t="s">
        <v>195</v>
      </c>
      <c r="K548" s="131" t="s">
        <v>4005</v>
      </c>
      <c r="L548" s="132" t="s">
        <v>2058</v>
      </c>
      <c r="M548" s="132" t="s">
        <v>6007</v>
      </c>
      <c r="N548" s="156">
        <v>5</v>
      </c>
      <c r="O548" s="156">
        <v>0</v>
      </c>
      <c r="P548" s="156">
        <v>1</v>
      </c>
      <c r="Q548" s="156">
        <v>0</v>
      </c>
      <c r="R548" s="156">
        <v>1</v>
      </c>
      <c r="S548" s="131">
        <v>1</v>
      </c>
      <c r="T548" s="148">
        <v>0</v>
      </c>
      <c r="U548" s="149">
        <v>0</v>
      </c>
      <c r="V548" s="149">
        <v>0</v>
      </c>
      <c r="W548" s="60">
        <f>COUNTIFS(配置清单!G:G,G548,配置清单!$H:$H,"PM",配置清单!$N:$N,"在岗")</f>
        <v>5</v>
      </c>
      <c r="X548" s="61">
        <f t="shared" si="443"/>
        <v>1</v>
      </c>
      <c r="Y548" s="60">
        <f>COUNTIFS(配置清单!$G:$G,G548,配置清单!$H:$H,"PM",配置清单!$N:$N,"在岗",配置清单!$P:$P,"&lt;&gt;暂不胜任")</f>
        <v>5</v>
      </c>
      <c r="Z548" s="61">
        <f t="shared" si="444"/>
        <v>1</v>
      </c>
      <c r="AA548" s="62">
        <f>COUNTIFS(配置清单!$G:$G,G548,配置清单!$H:$H,"SE",配置清单!$N:$N,"在岗")+COUNTIFS(配置清单!$G:$G,G548,配置清单!$H:$H,"SA",配置清单!$N:$N,"在岗")</f>
        <v>0</v>
      </c>
      <c r="AB548" s="61" t="str">
        <f t="shared" si="445"/>
        <v>NA</v>
      </c>
      <c r="AC548" s="60">
        <f>COUNTIFS(配置清单!$G:$G,G548,配置清单!$H:$H,"SE",配置清单!$N:$N,"在岗",配置清单!$P:$P,"&lt;&gt;暂不胜任")+COUNTIFS(配置清单!$G:$G,G548,配置清单!$H:$H,"SA",配置清单!$N:$N,"在岗",配置清单!$P:$P,"&lt;&gt;暂不胜任")</f>
        <v>0</v>
      </c>
      <c r="AD548" s="61" t="str">
        <f t="shared" si="446"/>
        <v>NA</v>
      </c>
      <c r="AE548" s="60">
        <f>COUNTIFS(配置清单!$G:$G,G548,配置清单!H:H,"MDE",配置清单!N:N,"在岗")</f>
        <v>1</v>
      </c>
      <c r="AF548" s="61">
        <f t="shared" si="447"/>
        <v>1</v>
      </c>
      <c r="AG548" s="60">
        <f>COUNTIFS(配置清单!$G:$G,G548,配置清单!$H:$H,"MDE",配置清单!$N:$N,"在岗",配置清单!$P:$P,"&lt;&gt;暂不胜任")</f>
        <v>1</v>
      </c>
      <c r="AH548" s="61">
        <f t="shared" si="448"/>
        <v>1</v>
      </c>
      <c r="AI548" s="62">
        <f>COUNTIFS(配置清单!G:G,G548,配置清单!H:H,"TPM",配置清单!N:N,"在岗")+COUNTIFS(配置清单!G:G,G548,配置清单!H:H,"TC",配置清单!N:N,"在岗")</f>
        <v>0</v>
      </c>
      <c r="AJ548" s="61" t="str">
        <f t="shared" si="449"/>
        <v>NA</v>
      </c>
      <c r="AK548" s="60">
        <f>COUNTIFS(配置清单!G:G,G548,配置清单!H:H,"TPM",配置清单!N:N,"在岗",配置清单!P:P,"&lt;&gt;暂不胜任")+COUNTIFS(配置清单!G:G,G548,配置清单!H:H,"TC",配置清单!N:N,"在岗",配置清单!P:P,"&lt;&gt;暂不胜任")</f>
        <v>0</v>
      </c>
      <c r="AL548" s="61" t="str">
        <f t="shared" si="450"/>
        <v>NA</v>
      </c>
      <c r="AM548" s="60">
        <f>COUNTIFS(配置清单!G:G,G548,配置清单!H:H,"TSE",配置清单!N:N,"在岗")</f>
        <v>1</v>
      </c>
      <c r="AN548" s="61">
        <f t="shared" si="451"/>
        <v>1</v>
      </c>
      <c r="AO548" s="60">
        <f>COUNTIFS(配置清单!G:G,G548,配置清单!H:H,"TSE",配置清单!N:N,"在岗",配置清单!P:P,"&lt;&gt;暂不胜任")</f>
        <v>1</v>
      </c>
      <c r="AP548" s="61">
        <f t="shared" si="452"/>
        <v>1</v>
      </c>
      <c r="AQ548" s="60">
        <f>COUNTIFS(配置清单!$G:$G,G548,配置清单!H:H,"QA",配置清单!N:N,"在岗")</f>
        <v>1</v>
      </c>
      <c r="AR548" s="61">
        <f t="shared" si="453"/>
        <v>1</v>
      </c>
      <c r="AS548" s="60">
        <f>COUNTIFS(配置清单!$G:$G,G548,配置清单!$H:$H,"QA",配置清单!$N:$N,"在岗",配置清单!$P:$P,"&lt;&gt;暂不胜任")</f>
        <v>1</v>
      </c>
      <c r="AT548" s="61">
        <f t="shared" si="454"/>
        <v>1</v>
      </c>
      <c r="AU548" s="60">
        <f>COUNTIFS(配置清单!G:G,规划及评估!G548,配置清单!H:H,"BA",配置清单!N:N,"在岗")</f>
        <v>0</v>
      </c>
      <c r="AV548" s="61" t="str">
        <f t="shared" si="455"/>
        <v>NA</v>
      </c>
      <c r="AW548" s="60">
        <f>COUNTIFS(配置清单!G:G,G548,配置清单!H:H,"BA",配置清单!N:N,"在岗",配置清单!P:P,"&lt;&gt;暂不胜任")</f>
        <v>0</v>
      </c>
      <c r="AX548" s="61" t="str">
        <f t="shared" si="456"/>
        <v>NA</v>
      </c>
      <c r="AY548" s="60">
        <f>COUNTIFS(配置清单!G:G,规划及评估!G548,配置清单!H:H,"IA",配置清单!N:N,"在岗")</f>
        <v>0</v>
      </c>
      <c r="AZ548" s="61" t="str">
        <f t="shared" si="457"/>
        <v>NA</v>
      </c>
      <c r="BA548" s="60">
        <f>COUNTIFS(配置清单!G:G,G548,配置清单!H:H,"IA",配置清单!N:N,"在岗",配置清单!P:P,"&lt;&gt;暂不胜任")</f>
        <v>0</v>
      </c>
      <c r="BB548" s="61" t="str">
        <f t="shared" si="458"/>
        <v>NA</v>
      </c>
      <c r="BC548" s="60">
        <f>COUNTIFS(配置清单!G:G,规划及评估!G548,配置清单!H:H,"产品经理",配置清单!N:N,"在岗")</f>
        <v>0</v>
      </c>
      <c r="BD548" s="61" t="str">
        <f t="shared" si="459"/>
        <v>NA</v>
      </c>
      <c r="BE548" s="60">
        <f>COUNTIFS(配置清单!G:G,G548,配置清单!H:H,"产品经理",配置清单!N:N,"在岗",配置清单!P:P,"&lt;&gt;暂不胜任")</f>
        <v>0</v>
      </c>
      <c r="BF548" s="61" t="str">
        <f t="shared" si="460"/>
        <v>NA</v>
      </c>
      <c r="BG548" s="63">
        <f t="shared" si="461"/>
        <v>8</v>
      </c>
      <c r="BH548" s="64">
        <f t="shared" si="462"/>
        <v>8</v>
      </c>
      <c r="BI548" s="64">
        <f t="shared" si="463"/>
        <v>8</v>
      </c>
      <c r="BJ548" s="64">
        <f t="shared" si="464"/>
        <v>8</v>
      </c>
      <c r="BK548" s="65">
        <f t="shared" si="465"/>
        <v>1</v>
      </c>
      <c r="BL548" s="66">
        <f t="shared" si="466"/>
        <v>1</v>
      </c>
      <c r="BM548" s="92">
        <f t="shared" si="467"/>
        <v>5</v>
      </c>
      <c r="BN548" s="92">
        <f t="shared" si="468"/>
        <v>5</v>
      </c>
      <c r="BO548" s="92">
        <f t="shared" si="469"/>
        <v>0</v>
      </c>
      <c r="BP548" s="92">
        <f t="shared" si="470"/>
        <v>0</v>
      </c>
      <c r="BQ548" s="92">
        <f t="shared" si="471"/>
        <v>1</v>
      </c>
      <c r="BR548" s="92">
        <f t="shared" si="472"/>
        <v>1</v>
      </c>
      <c r="BS548" s="92">
        <f t="shared" si="473"/>
        <v>0</v>
      </c>
      <c r="BT548" s="92">
        <f t="shared" si="474"/>
        <v>0</v>
      </c>
      <c r="BU548" s="92">
        <f t="shared" si="475"/>
        <v>1</v>
      </c>
      <c r="BV548" s="92">
        <f t="shared" si="476"/>
        <v>1</v>
      </c>
      <c r="BW548" s="92">
        <f t="shared" si="477"/>
        <v>1</v>
      </c>
      <c r="BX548" s="92">
        <f t="shared" si="478"/>
        <v>1</v>
      </c>
      <c r="BY548" s="92">
        <f t="shared" si="479"/>
        <v>0</v>
      </c>
      <c r="BZ548" s="92">
        <f t="shared" si="480"/>
        <v>0</v>
      </c>
      <c r="CA548" s="92">
        <f t="shared" si="481"/>
        <v>0</v>
      </c>
      <c r="CB548" s="92">
        <f t="shared" si="482"/>
        <v>0</v>
      </c>
      <c r="CC548" s="92">
        <f t="shared" si="483"/>
        <v>0</v>
      </c>
      <c r="CD548" s="92">
        <f t="shared" si="484"/>
        <v>0</v>
      </c>
    </row>
    <row r="549" spans="1:82" ht="48" hidden="1">
      <c r="A549" s="144">
        <v>61</v>
      </c>
      <c r="B549" s="152" t="s">
        <v>5980</v>
      </c>
      <c r="C549" s="140" t="s">
        <v>5982</v>
      </c>
      <c r="D549" s="152" t="s">
        <v>5977</v>
      </c>
      <c r="E549" s="152" t="s">
        <v>5981</v>
      </c>
      <c r="F549" s="152" t="s">
        <v>5990</v>
      </c>
      <c r="G549" s="153" t="s">
        <v>6319</v>
      </c>
      <c r="H549" s="154" t="s">
        <v>7</v>
      </c>
      <c r="I549" s="155" t="s">
        <v>4</v>
      </c>
      <c r="J549" s="131" t="s">
        <v>195</v>
      </c>
      <c r="K549" s="131" t="s">
        <v>4005</v>
      </c>
      <c r="L549" s="132" t="s">
        <v>2058</v>
      </c>
      <c r="M549" s="132" t="s">
        <v>6006</v>
      </c>
      <c r="N549" s="156">
        <v>1</v>
      </c>
      <c r="O549" s="156">
        <v>1</v>
      </c>
      <c r="P549" s="156">
        <v>1</v>
      </c>
      <c r="Q549" s="156">
        <v>0</v>
      </c>
      <c r="R549" s="156">
        <v>0</v>
      </c>
      <c r="S549" s="131">
        <v>1</v>
      </c>
      <c r="T549" s="148">
        <v>0</v>
      </c>
      <c r="U549" s="149">
        <v>0</v>
      </c>
      <c r="V549" s="149">
        <v>0</v>
      </c>
      <c r="W549" s="60">
        <f>COUNTIFS(配置清单!G:G,G549,配置清单!$H:$H,"PM",配置清单!$N:$N,"在岗")</f>
        <v>1</v>
      </c>
      <c r="X549" s="61">
        <f t="shared" si="443"/>
        <v>1</v>
      </c>
      <c r="Y549" s="60">
        <f>COUNTIFS(配置清单!$G:$G,G549,配置清单!$H:$H,"PM",配置清单!$N:$N,"在岗",配置清单!$P:$P,"&lt;&gt;暂不胜任")</f>
        <v>1</v>
      </c>
      <c r="Z549" s="61">
        <f t="shared" si="444"/>
        <v>1</v>
      </c>
      <c r="AA549" s="62">
        <f>COUNTIFS(配置清单!$G:$G,G549,配置清单!$H:$H,"SE",配置清单!$N:$N,"在岗")+COUNTIFS(配置清单!$G:$G,G549,配置清单!$H:$H,"SA",配置清单!$N:$N,"在岗")</f>
        <v>0</v>
      </c>
      <c r="AB549" s="61">
        <f t="shared" si="445"/>
        <v>0</v>
      </c>
      <c r="AC549" s="60">
        <f>COUNTIFS(配置清单!$G:$G,G549,配置清单!$H:$H,"SE",配置清单!$N:$N,"在岗",配置清单!$P:$P,"&lt;&gt;暂不胜任")+COUNTIFS(配置清单!$G:$G,G549,配置清单!$H:$H,"SA",配置清单!$N:$N,"在岗",配置清单!$P:$P,"&lt;&gt;暂不胜任")</f>
        <v>0</v>
      </c>
      <c r="AD549" s="61">
        <f t="shared" si="446"/>
        <v>0</v>
      </c>
      <c r="AE549" s="60">
        <f>COUNTIFS(配置清单!$G:$G,G549,配置清单!H:H,"MDE",配置清单!N:N,"在岗")</f>
        <v>1</v>
      </c>
      <c r="AF549" s="61">
        <f t="shared" si="447"/>
        <v>1</v>
      </c>
      <c r="AG549" s="60">
        <f>COUNTIFS(配置清单!$G:$G,G549,配置清单!$H:$H,"MDE",配置清单!$N:$N,"在岗",配置清单!$P:$P,"&lt;&gt;暂不胜任")</f>
        <v>1</v>
      </c>
      <c r="AH549" s="61">
        <f t="shared" si="448"/>
        <v>1</v>
      </c>
      <c r="AI549" s="62">
        <f>COUNTIFS(配置清单!G:G,G549,配置清单!H:H,"TPM",配置清单!N:N,"在岗")+COUNTIFS(配置清单!G:G,G549,配置清单!H:H,"TC",配置清单!N:N,"在岗")</f>
        <v>0</v>
      </c>
      <c r="AJ549" s="61" t="str">
        <f t="shared" si="449"/>
        <v>NA</v>
      </c>
      <c r="AK549" s="60">
        <f>COUNTIFS(配置清单!G:G,G549,配置清单!H:H,"TPM",配置清单!N:N,"在岗",配置清单!P:P,"&lt;&gt;暂不胜任")+COUNTIFS(配置清单!G:G,G549,配置清单!H:H,"TC",配置清单!N:N,"在岗",配置清单!P:P,"&lt;&gt;暂不胜任")</f>
        <v>0</v>
      </c>
      <c r="AL549" s="61" t="str">
        <f t="shared" si="450"/>
        <v>NA</v>
      </c>
      <c r="AM549" s="60">
        <f>COUNTIFS(配置清单!G:G,G549,配置清单!H:H,"TSE",配置清单!N:N,"在岗")</f>
        <v>0</v>
      </c>
      <c r="AN549" s="61" t="str">
        <f t="shared" si="451"/>
        <v>NA</v>
      </c>
      <c r="AO549" s="60">
        <f>COUNTIFS(配置清单!G:G,G549,配置清单!H:H,"TSE",配置清单!N:N,"在岗",配置清单!P:P,"&lt;&gt;暂不胜任")</f>
        <v>0</v>
      </c>
      <c r="AP549" s="61" t="str">
        <f t="shared" si="452"/>
        <v>NA</v>
      </c>
      <c r="AQ549" s="60">
        <f>COUNTIFS(配置清单!$G:$G,G549,配置清单!H:H,"QA",配置清单!N:N,"在岗")</f>
        <v>1</v>
      </c>
      <c r="AR549" s="61">
        <f t="shared" si="453"/>
        <v>1</v>
      </c>
      <c r="AS549" s="60">
        <f>COUNTIFS(配置清单!$G:$G,G549,配置清单!$H:$H,"QA",配置清单!$N:$N,"在岗",配置清单!$P:$P,"&lt;&gt;暂不胜任")</f>
        <v>1</v>
      </c>
      <c r="AT549" s="61">
        <f t="shared" si="454"/>
        <v>1</v>
      </c>
      <c r="AU549" s="60">
        <f>COUNTIFS(配置清单!G:G,规划及评估!G549,配置清单!H:H,"BA",配置清单!N:N,"在岗")</f>
        <v>0</v>
      </c>
      <c r="AV549" s="61" t="str">
        <f t="shared" si="455"/>
        <v>NA</v>
      </c>
      <c r="AW549" s="60">
        <f>COUNTIFS(配置清单!G:G,G549,配置清单!H:H,"BA",配置清单!N:N,"在岗",配置清单!P:P,"&lt;&gt;暂不胜任")</f>
        <v>0</v>
      </c>
      <c r="AX549" s="61" t="str">
        <f t="shared" si="456"/>
        <v>NA</v>
      </c>
      <c r="AY549" s="60">
        <f>COUNTIFS(配置清单!G:G,规划及评估!G549,配置清单!H:H,"IA",配置清单!N:N,"在岗")</f>
        <v>0</v>
      </c>
      <c r="AZ549" s="61" t="str">
        <f t="shared" si="457"/>
        <v>NA</v>
      </c>
      <c r="BA549" s="60">
        <f>COUNTIFS(配置清单!G:G,G549,配置清单!H:H,"IA",配置清单!N:N,"在岗",配置清单!P:P,"&lt;&gt;暂不胜任")</f>
        <v>0</v>
      </c>
      <c r="BB549" s="61" t="str">
        <f t="shared" si="458"/>
        <v>NA</v>
      </c>
      <c r="BC549" s="60">
        <f>COUNTIFS(配置清单!G:G,规划及评估!G549,配置清单!H:H,"产品经理",配置清单!N:N,"在岗")</f>
        <v>0</v>
      </c>
      <c r="BD549" s="61" t="str">
        <f t="shared" si="459"/>
        <v>NA</v>
      </c>
      <c r="BE549" s="60">
        <f>COUNTIFS(配置清单!G:G,G549,配置清单!H:H,"产品经理",配置清单!N:N,"在岗",配置清单!P:P,"&lt;&gt;暂不胜任")</f>
        <v>0</v>
      </c>
      <c r="BF549" s="61" t="str">
        <f t="shared" si="460"/>
        <v>NA</v>
      </c>
      <c r="BG549" s="63">
        <f t="shared" si="461"/>
        <v>4</v>
      </c>
      <c r="BH549" s="64">
        <f t="shared" si="462"/>
        <v>3</v>
      </c>
      <c r="BI549" s="64">
        <f t="shared" si="463"/>
        <v>3</v>
      </c>
      <c r="BJ549" s="64">
        <f t="shared" si="464"/>
        <v>3</v>
      </c>
      <c r="BK549" s="65">
        <f t="shared" si="465"/>
        <v>0.75</v>
      </c>
      <c r="BL549" s="66">
        <f t="shared" si="466"/>
        <v>1</v>
      </c>
      <c r="BM549" s="92">
        <f t="shared" si="467"/>
        <v>1</v>
      </c>
      <c r="BN549" s="92">
        <f t="shared" si="468"/>
        <v>1</v>
      </c>
      <c r="BO549" s="92">
        <f t="shared" si="469"/>
        <v>0</v>
      </c>
      <c r="BP549" s="92">
        <f t="shared" si="470"/>
        <v>0</v>
      </c>
      <c r="BQ549" s="92">
        <f t="shared" si="471"/>
        <v>1</v>
      </c>
      <c r="BR549" s="92">
        <f t="shared" si="472"/>
        <v>1</v>
      </c>
      <c r="BS549" s="92">
        <f t="shared" si="473"/>
        <v>0</v>
      </c>
      <c r="BT549" s="92">
        <f t="shared" si="474"/>
        <v>0</v>
      </c>
      <c r="BU549" s="92">
        <f t="shared" si="475"/>
        <v>0</v>
      </c>
      <c r="BV549" s="92">
        <f t="shared" si="476"/>
        <v>0</v>
      </c>
      <c r="BW549" s="92">
        <f t="shared" si="477"/>
        <v>1</v>
      </c>
      <c r="BX549" s="92">
        <f t="shared" si="478"/>
        <v>1</v>
      </c>
      <c r="BY549" s="92">
        <f t="shared" si="479"/>
        <v>0</v>
      </c>
      <c r="BZ549" s="92">
        <f t="shared" si="480"/>
        <v>0</v>
      </c>
      <c r="CA549" s="92">
        <f t="shared" si="481"/>
        <v>0</v>
      </c>
      <c r="CB549" s="92">
        <f t="shared" si="482"/>
        <v>0</v>
      </c>
      <c r="CC549" s="92">
        <f t="shared" si="483"/>
        <v>0</v>
      </c>
      <c r="CD549" s="92">
        <f t="shared" si="484"/>
        <v>0</v>
      </c>
    </row>
    <row r="550" spans="1:82" hidden="1">
      <c r="A550" s="157">
        <v>51</v>
      </c>
      <c r="B550" s="157" t="s">
        <v>948</v>
      </c>
      <c r="C550" s="157" t="s">
        <v>7259</v>
      </c>
      <c r="D550" s="157" t="s">
        <v>2089</v>
      </c>
      <c r="E550" s="157" t="s">
        <v>6803</v>
      </c>
      <c r="F550" s="157" t="s">
        <v>6804</v>
      </c>
      <c r="G550" s="157" t="s">
        <v>6805</v>
      </c>
      <c r="H550" s="157" t="s">
        <v>7</v>
      </c>
      <c r="I550" s="157" t="s">
        <v>2868</v>
      </c>
      <c r="J550" s="157" t="s">
        <v>195</v>
      </c>
      <c r="K550" s="157" t="s">
        <v>195</v>
      </c>
      <c r="L550" s="157"/>
      <c r="M550" s="157" t="s">
        <v>6960</v>
      </c>
      <c r="N550" s="158">
        <v>1</v>
      </c>
      <c r="O550" s="157">
        <v>0</v>
      </c>
      <c r="P550" s="157">
        <v>0</v>
      </c>
      <c r="Q550" s="157">
        <v>0</v>
      </c>
      <c r="R550" s="157">
        <v>1</v>
      </c>
      <c r="S550" s="157">
        <v>1</v>
      </c>
      <c r="T550" s="157">
        <v>0</v>
      </c>
      <c r="U550" s="157">
        <v>0</v>
      </c>
      <c r="V550" s="157">
        <v>0</v>
      </c>
      <c r="W550" s="60">
        <f>COUNTIFS(配置清单!G:G,G550,配置清单!$H:$H,"PM",配置清单!$N:$N,"在岗")</f>
        <v>1</v>
      </c>
      <c r="X550" s="61">
        <f t="shared" si="443"/>
        <v>1</v>
      </c>
      <c r="Y550" s="60">
        <f>COUNTIFS(配置清单!$G:$G,G550,配置清单!$H:$H,"PM",配置清单!$N:$N,"在岗",配置清单!$P:$P,"&lt;&gt;暂不胜任")</f>
        <v>1</v>
      </c>
      <c r="Z550" s="61">
        <f t="shared" si="444"/>
        <v>1</v>
      </c>
      <c r="AA550" s="62">
        <f>COUNTIFS(配置清单!$G:$G,G550,配置清单!$H:$H,"SE",配置清单!$N:$N,"在岗")+COUNTIFS(配置清单!$G:$G,G550,配置清单!$H:$H,"SA",配置清单!$N:$N,"在岗")</f>
        <v>0</v>
      </c>
      <c r="AB550" s="61" t="str">
        <f t="shared" si="445"/>
        <v>NA</v>
      </c>
      <c r="AC550" s="60">
        <f>COUNTIFS(配置清单!$G:$G,G550,配置清单!$H:$H,"SE",配置清单!$N:$N,"在岗",配置清单!$P:$P,"&lt;&gt;暂不胜任")+COUNTIFS(配置清单!$G:$G,G550,配置清单!$H:$H,"SA",配置清单!$N:$N,"在岗",配置清单!$P:$P,"&lt;&gt;暂不胜任")</f>
        <v>0</v>
      </c>
      <c r="AD550" s="61" t="str">
        <f t="shared" si="446"/>
        <v>NA</v>
      </c>
      <c r="AE550" s="60">
        <f>COUNTIFS(配置清单!$G:$G,G550,配置清单!H:H,"MDE",配置清单!N:N,"在岗")</f>
        <v>0</v>
      </c>
      <c r="AF550" s="61" t="str">
        <f t="shared" si="447"/>
        <v>NA</v>
      </c>
      <c r="AG550" s="60">
        <f>COUNTIFS(配置清单!$G:$G,G550,配置清单!$H:$H,"MDE",配置清单!$N:$N,"在岗",配置清单!$P:$P,"&lt;&gt;暂不胜任")</f>
        <v>0</v>
      </c>
      <c r="AH550" s="61" t="str">
        <f t="shared" si="448"/>
        <v>NA</v>
      </c>
      <c r="AI550" s="62">
        <f>COUNTIFS(配置清单!G:G,G550,配置清单!H:H,"TPM",配置清单!N:N,"在岗")+COUNTIFS(配置清单!G:G,G550,配置清单!H:H,"TC",配置清单!N:N,"在岗")</f>
        <v>0</v>
      </c>
      <c r="AJ550" s="61" t="str">
        <f t="shared" si="449"/>
        <v>NA</v>
      </c>
      <c r="AK550" s="60">
        <f>COUNTIFS(配置清单!G:G,G550,配置清单!H:H,"TPM",配置清单!N:N,"在岗",配置清单!P:P,"&lt;&gt;暂不胜任")+COUNTIFS(配置清单!G:G,G550,配置清单!H:H,"TC",配置清单!N:N,"在岗",配置清单!P:P,"&lt;&gt;暂不胜任")</f>
        <v>0</v>
      </c>
      <c r="AL550" s="61" t="str">
        <f t="shared" si="450"/>
        <v>NA</v>
      </c>
      <c r="AM550" s="60">
        <f>COUNTIFS(配置清单!G:G,G550,配置清单!H:H,"TSE",配置清单!N:N,"在岗")</f>
        <v>2</v>
      </c>
      <c r="AN550" s="61">
        <f t="shared" si="451"/>
        <v>1</v>
      </c>
      <c r="AO550" s="60">
        <f>COUNTIFS(配置清单!G:G,G550,配置清单!H:H,"TSE",配置清单!N:N,"在岗",配置清单!P:P,"&lt;&gt;暂不胜任")</f>
        <v>2</v>
      </c>
      <c r="AP550" s="61">
        <f t="shared" si="452"/>
        <v>1</v>
      </c>
      <c r="AQ550" s="60">
        <f>COUNTIFS(配置清单!$G:$G,G550,配置清单!H:H,"QA",配置清单!N:N,"在岗")</f>
        <v>1</v>
      </c>
      <c r="AR550" s="61">
        <f t="shared" si="453"/>
        <v>1</v>
      </c>
      <c r="AS550" s="60">
        <f>COUNTIFS(配置清单!$G:$G,G550,配置清单!$H:$H,"QA",配置清单!$N:$N,"在岗",配置清单!$P:$P,"&lt;&gt;暂不胜任")</f>
        <v>1</v>
      </c>
      <c r="AT550" s="61">
        <f t="shared" si="454"/>
        <v>1</v>
      </c>
      <c r="AU550" s="60">
        <f>COUNTIFS(配置清单!G:G,规划及评估!G550,配置清单!H:H,"BA",配置清单!N:N,"在岗")</f>
        <v>0</v>
      </c>
      <c r="AV550" s="61" t="str">
        <f t="shared" si="455"/>
        <v>NA</v>
      </c>
      <c r="AW550" s="60">
        <f>COUNTIFS(配置清单!G:G,G550,配置清单!H:H,"BA",配置清单!N:N,"在岗",配置清单!P:P,"&lt;&gt;暂不胜任")</f>
        <v>0</v>
      </c>
      <c r="AX550" s="61" t="str">
        <f t="shared" si="456"/>
        <v>NA</v>
      </c>
      <c r="AY550" s="60">
        <f>COUNTIFS(配置清单!G:G,规划及评估!G550,配置清单!H:H,"IA",配置清单!N:N,"在岗")</f>
        <v>0</v>
      </c>
      <c r="AZ550" s="61" t="str">
        <f t="shared" si="457"/>
        <v>NA</v>
      </c>
      <c r="BA550" s="60">
        <f>COUNTIFS(配置清单!G:G,G550,配置清单!H:H,"IA",配置清单!N:N,"在岗",配置清单!P:P,"&lt;&gt;暂不胜任")</f>
        <v>0</v>
      </c>
      <c r="BB550" s="61" t="str">
        <f t="shared" si="458"/>
        <v>NA</v>
      </c>
      <c r="BC550" s="60">
        <f>COUNTIFS(配置清单!G:G,规划及评估!G550,配置清单!H:H,"产品经理",配置清单!N:N,"在岗")</f>
        <v>0</v>
      </c>
      <c r="BD550" s="61" t="str">
        <f t="shared" si="459"/>
        <v>NA</v>
      </c>
      <c r="BE550" s="60">
        <f>COUNTIFS(配置清单!G:G,G550,配置清单!H:H,"产品经理",配置清单!N:N,"在岗",配置清单!P:P,"&lt;&gt;暂不胜任")</f>
        <v>0</v>
      </c>
      <c r="BF550" s="61" t="str">
        <f t="shared" si="460"/>
        <v>NA</v>
      </c>
      <c r="BG550" s="63">
        <f t="shared" si="461"/>
        <v>3</v>
      </c>
      <c r="BH550" s="64">
        <f t="shared" si="462"/>
        <v>4</v>
      </c>
      <c r="BI550" s="64">
        <f t="shared" si="463"/>
        <v>3</v>
      </c>
      <c r="BJ550" s="64">
        <f t="shared" si="464"/>
        <v>3</v>
      </c>
      <c r="BK550" s="65">
        <f t="shared" si="465"/>
        <v>1</v>
      </c>
      <c r="BL550" s="66">
        <f t="shared" si="466"/>
        <v>1</v>
      </c>
      <c r="BM550" s="92">
        <f t="shared" si="467"/>
        <v>1</v>
      </c>
      <c r="BN550" s="92">
        <f t="shared" si="468"/>
        <v>1</v>
      </c>
      <c r="BO550" s="92">
        <f t="shared" si="469"/>
        <v>0</v>
      </c>
      <c r="BP550" s="92">
        <f t="shared" si="470"/>
        <v>0</v>
      </c>
      <c r="BQ550" s="92">
        <f t="shared" si="471"/>
        <v>0</v>
      </c>
      <c r="BR550" s="92">
        <f t="shared" si="472"/>
        <v>0</v>
      </c>
      <c r="BS550" s="92">
        <f t="shared" si="473"/>
        <v>0</v>
      </c>
      <c r="BT550" s="92">
        <f t="shared" si="474"/>
        <v>0</v>
      </c>
      <c r="BU550" s="92">
        <f t="shared" si="475"/>
        <v>1</v>
      </c>
      <c r="BV550" s="92">
        <f t="shared" si="476"/>
        <v>1</v>
      </c>
      <c r="BW550" s="92">
        <f t="shared" si="477"/>
        <v>1</v>
      </c>
      <c r="BX550" s="92">
        <f t="shared" si="478"/>
        <v>1</v>
      </c>
      <c r="BY550" s="92">
        <f t="shared" si="479"/>
        <v>0</v>
      </c>
      <c r="BZ550" s="92">
        <f t="shared" si="480"/>
        <v>0</v>
      </c>
      <c r="CA550" s="92">
        <f t="shared" si="481"/>
        <v>0</v>
      </c>
      <c r="CB550" s="92">
        <f t="shared" si="482"/>
        <v>0</v>
      </c>
      <c r="CC550" s="92">
        <f t="shared" si="483"/>
        <v>0</v>
      </c>
      <c r="CD550" s="92">
        <f t="shared" si="484"/>
        <v>0</v>
      </c>
    </row>
    <row r="551" spans="1:82" hidden="1">
      <c r="A551" s="157">
        <v>52</v>
      </c>
      <c r="B551" s="157" t="s">
        <v>948</v>
      </c>
      <c r="C551" s="157" t="s">
        <v>7259</v>
      </c>
      <c r="D551" s="157" t="s">
        <v>2089</v>
      </c>
      <c r="E551" s="157" t="s">
        <v>6803</v>
      </c>
      <c r="F551" s="157" t="s">
        <v>6822</v>
      </c>
      <c r="G551" s="157" t="s">
        <v>6823</v>
      </c>
      <c r="H551" s="157" t="s">
        <v>7</v>
      </c>
      <c r="I551" s="157" t="s">
        <v>2868</v>
      </c>
      <c r="J551" s="157" t="s">
        <v>195</v>
      </c>
      <c r="K551" s="157" t="s">
        <v>195</v>
      </c>
      <c r="L551" s="157"/>
      <c r="M551" s="157" t="s">
        <v>6960</v>
      </c>
      <c r="N551" s="158">
        <v>1</v>
      </c>
      <c r="O551" s="157">
        <v>0</v>
      </c>
      <c r="P551" s="157">
        <v>0</v>
      </c>
      <c r="Q551" s="157">
        <v>0</v>
      </c>
      <c r="R551" s="157">
        <v>1</v>
      </c>
      <c r="S551" s="157">
        <v>1</v>
      </c>
      <c r="T551" s="157">
        <v>0</v>
      </c>
      <c r="U551" s="157">
        <v>0</v>
      </c>
      <c r="V551" s="157">
        <v>0</v>
      </c>
      <c r="W551" s="60">
        <f>COUNTIFS(配置清单!G:G,G551,配置清单!$H:$H,"PM",配置清单!$N:$N,"在岗")</f>
        <v>1</v>
      </c>
      <c r="X551" s="61">
        <f t="shared" si="443"/>
        <v>1</v>
      </c>
      <c r="Y551" s="60">
        <f>COUNTIFS(配置清单!$G:$G,G551,配置清单!$H:$H,"PM",配置清单!$N:$N,"在岗",配置清单!$P:$P,"&lt;&gt;暂不胜任")</f>
        <v>1</v>
      </c>
      <c r="Z551" s="61">
        <f t="shared" si="444"/>
        <v>1</v>
      </c>
      <c r="AA551" s="62">
        <f>COUNTIFS(配置清单!$G:$G,G551,配置清单!$H:$H,"SE",配置清单!$N:$N,"在岗")+COUNTIFS(配置清单!$G:$G,G551,配置清单!$H:$H,"SA",配置清单!$N:$N,"在岗")</f>
        <v>0</v>
      </c>
      <c r="AB551" s="61" t="str">
        <f t="shared" si="445"/>
        <v>NA</v>
      </c>
      <c r="AC551" s="60">
        <f>COUNTIFS(配置清单!$G:$G,G551,配置清单!$H:$H,"SE",配置清单!$N:$N,"在岗",配置清单!$P:$P,"&lt;&gt;暂不胜任")+COUNTIFS(配置清单!$G:$G,G551,配置清单!$H:$H,"SA",配置清单!$N:$N,"在岗",配置清单!$P:$P,"&lt;&gt;暂不胜任")</f>
        <v>0</v>
      </c>
      <c r="AD551" s="61" t="str">
        <f t="shared" si="446"/>
        <v>NA</v>
      </c>
      <c r="AE551" s="60">
        <f>COUNTIFS(配置清单!$G:$G,G551,配置清单!H:H,"MDE",配置清单!N:N,"在岗")</f>
        <v>0</v>
      </c>
      <c r="AF551" s="61" t="str">
        <f t="shared" si="447"/>
        <v>NA</v>
      </c>
      <c r="AG551" s="60">
        <f>COUNTIFS(配置清单!$G:$G,G551,配置清单!$H:$H,"MDE",配置清单!$N:$N,"在岗",配置清单!$P:$P,"&lt;&gt;暂不胜任")</f>
        <v>0</v>
      </c>
      <c r="AH551" s="61" t="str">
        <f t="shared" si="448"/>
        <v>NA</v>
      </c>
      <c r="AI551" s="62">
        <f>COUNTIFS(配置清单!G:G,G551,配置清单!H:H,"TPM",配置清单!N:N,"在岗")+COUNTIFS(配置清单!G:G,G551,配置清单!H:H,"TC",配置清单!N:N,"在岗")</f>
        <v>0</v>
      </c>
      <c r="AJ551" s="61" t="str">
        <f t="shared" si="449"/>
        <v>NA</v>
      </c>
      <c r="AK551" s="60">
        <f>COUNTIFS(配置清单!G:G,G551,配置清单!H:H,"TPM",配置清单!N:N,"在岗",配置清单!P:P,"&lt;&gt;暂不胜任")+COUNTIFS(配置清单!G:G,G551,配置清单!H:H,"TC",配置清单!N:N,"在岗",配置清单!P:P,"&lt;&gt;暂不胜任")</f>
        <v>0</v>
      </c>
      <c r="AL551" s="61" t="str">
        <f t="shared" si="450"/>
        <v>NA</v>
      </c>
      <c r="AM551" s="60">
        <f>COUNTIFS(配置清单!G:G,G551,配置清单!H:H,"TSE",配置清单!N:N,"在岗")</f>
        <v>2</v>
      </c>
      <c r="AN551" s="61">
        <f t="shared" si="451"/>
        <v>1</v>
      </c>
      <c r="AO551" s="60">
        <f>COUNTIFS(配置清单!G:G,G551,配置清单!H:H,"TSE",配置清单!N:N,"在岗",配置清单!P:P,"&lt;&gt;暂不胜任")</f>
        <v>2</v>
      </c>
      <c r="AP551" s="61">
        <f t="shared" si="452"/>
        <v>1</v>
      </c>
      <c r="AQ551" s="60">
        <f>COUNTIFS(配置清单!$G:$G,G551,配置清单!H:H,"QA",配置清单!N:N,"在岗")</f>
        <v>1</v>
      </c>
      <c r="AR551" s="61">
        <f t="shared" si="453"/>
        <v>1</v>
      </c>
      <c r="AS551" s="60">
        <f>COUNTIFS(配置清单!$G:$G,G551,配置清单!$H:$H,"QA",配置清单!$N:$N,"在岗",配置清单!$P:$P,"&lt;&gt;暂不胜任")</f>
        <v>1</v>
      </c>
      <c r="AT551" s="61">
        <f t="shared" si="454"/>
        <v>1</v>
      </c>
      <c r="AU551" s="60">
        <f>COUNTIFS(配置清单!G:G,规划及评估!G551,配置清单!H:H,"BA",配置清单!N:N,"在岗")</f>
        <v>0</v>
      </c>
      <c r="AV551" s="61" t="str">
        <f t="shared" si="455"/>
        <v>NA</v>
      </c>
      <c r="AW551" s="60">
        <f>COUNTIFS(配置清单!G:G,G551,配置清单!H:H,"BA",配置清单!N:N,"在岗",配置清单!P:P,"&lt;&gt;暂不胜任")</f>
        <v>0</v>
      </c>
      <c r="AX551" s="61" t="str">
        <f t="shared" si="456"/>
        <v>NA</v>
      </c>
      <c r="AY551" s="60">
        <f>COUNTIFS(配置清单!G:G,规划及评估!G551,配置清单!H:H,"IA",配置清单!N:N,"在岗")</f>
        <v>0</v>
      </c>
      <c r="AZ551" s="61" t="str">
        <f t="shared" si="457"/>
        <v>NA</v>
      </c>
      <c r="BA551" s="60">
        <f>COUNTIFS(配置清单!G:G,G551,配置清单!H:H,"IA",配置清单!N:N,"在岗",配置清单!P:P,"&lt;&gt;暂不胜任")</f>
        <v>0</v>
      </c>
      <c r="BB551" s="61" t="str">
        <f t="shared" si="458"/>
        <v>NA</v>
      </c>
      <c r="BC551" s="60">
        <f>COUNTIFS(配置清单!G:G,规划及评估!G551,配置清单!H:H,"产品经理",配置清单!N:N,"在岗")</f>
        <v>0</v>
      </c>
      <c r="BD551" s="61" t="str">
        <f t="shared" si="459"/>
        <v>NA</v>
      </c>
      <c r="BE551" s="60">
        <f>COUNTIFS(配置清单!G:G,G551,配置清单!H:H,"产品经理",配置清单!N:N,"在岗",配置清单!P:P,"&lt;&gt;暂不胜任")</f>
        <v>0</v>
      </c>
      <c r="BF551" s="61" t="str">
        <f t="shared" si="460"/>
        <v>NA</v>
      </c>
      <c r="BG551" s="63">
        <f t="shared" si="461"/>
        <v>3</v>
      </c>
      <c r="BH551" s="64">
        <f t="shared" si="462"/>
        <v>4</v>
      </c>
      <c r="BI551" s="64">
        <f t="shared" si="463"/>
        <v>3</v>
      </c>
      <c r="BJ551" s="64">
        <f t="shared" si="464"/>
        <v>3</v>
      </c>
      <c r="BK551" s="65">
        <f t="shared" si="465"/>
        <v>1</v>
      </c>
      <c r="BL551" s="66">
        <f t="shared" si="466"/>
        <v>1</v>
      </c>
      <c r="BM551" s="92">
        <f t="shared" si="467"/>
        <v>1</v>
      </c>
      <c r="BN551" s="92">
        <f t="shared" si="468"/>
        <v>1</v>
      </c>
      <c r="BO551" s="92">
        <f t="shared" si="469"/>
        <v>0</v>
      </c>
      <c r="BP551" s="92">
        <f t="shared" si="470"/>
        <v>0</v>
      </c>
      <c r="BQ551" s="92">
        <f t="shared" si="471"/>
        <v>0</v>
      </c>
      <c r="BR551" s="92">
        <f t="shared" si="472"/>
        <v>0</v>
      </c>
      <c r="BS551" s="92">
        <f t="shared" si="473"/>
        <v>0</v>
      </c>
      <c r="BT551" s="92">
        <f t="shared" si="474"/>
        <v>0</v>
      </c>
      <c r="BU551" s="92">
        <f t="shared" si="475"/>
        <v>1</v>
      </c>
      <c r="BV551" s="92">
        <f t="shared" si="476"/>
        <v>1</v>
      </c>
      <c r="BW551" s="92">
        <f t="shared" si="477"/>
        <v>1</v>
      </c>
      <c r="BX551" s="92">
        <f t="shared" si="478"/>
        <v>1</v>
      </c>
      <c r="BY551" s="92">
        <f t="shared" si="479"/>
        <v>0</v>
      </c>
      <c r="BZ551" s="92">
        <f t="shared" si="480"/>
        <v>0</v>
      </c>
      <c r="CA551" s="92">
        <f t="shared" si="481"/>
        <v>0</v>
      </c>
      <c r="CB551" s="92">
        <f t="shared" si="482"/>
        <v>0</v>
      </c>
      <c r="CC551" s="92">
        <f t="shared" si="483"/>
        <v>0</v>
      </c>
      <c r="CD551" s="92">
        <f t="shared" si="484"/>
        <v>0</v>
      </c>
    </row>
    <row r="552" spans="1:82" hidden="1">
      <c r="A552" s="157">
        <v>53</v>
      </c>
      <c r="B552" s="157" t="s">
        <v>948</v>
      </c>
      <c r="C552" s="157" t="s">
        <v>7259</v>
      </c>
      <c r="D552" s="157" t="s">
        <v>2089</v>
      </c>
      <c r="E552" s="157" t="s">
        <v>6803</v>
      </c>
      <c r="F552" s="157" t="s">
        <v>6836</v>
      </c>
      <c r="G552" s="157" t="s">
        <v>6837</v>
      </c>
      <c r="H552" s="157" t="s">
        <v>7</v>
      </c>
      <c r="I552" s="157" t="s">
        <v>2868</v>
      </c>
      <c r="J552" s="157" t="s">
        <v>195</v>
      </c>
      <c r="K552" s="157" t="s">
        <v>195</v>
      </c>
      <c r="L552" s="157"/>
      <c r="M552" s="157" t="s">
        <v>6960</v>
      </c>
      <c r="N552" s="158">
        <v>1</v>
      </c>
      <c r="O552" s="157">
        <v>0</v>
      </c>
      <c r="P552" s="157">
        <v>0</v>
      </c>
      <c r="Q552" s="157">
        <v>0</v>
      </c>
      <c r="R552" s="157">
        <v>1</v>
      </c>
      <c r="S552" s="157">
        <v>1</v>
      </c>
      <c r="T552" s="157">
        <v>0</v>
      </c>
      <c r="U552" s="157">
        <v>0</v>
      </c>
      <c r="V552" s="157">
        <v>0</v>
      </c>
      <c r="W552" s="60">
        <f>COUNTIFS(配置清单!G:G,G552,配置清单!$H:$H,"PM",配置清单!$N:$N,"在岗")</f>
        <v>1</v>
      </c>
      <c r="X552" s="61">
        <f t="shared" si="443"/>
        <v>1</v>
      </c>
      <c r="Y552" s="60">
        <f>COUNTIFS(配置清单!$G:$G,G552,配置清单!$H:$H,"PM",配置清单!$N:$N,"在岗",配置清单!$P:$P,"&lt;&gt;暂不胜任")</f>
        <v>1</v>
      </c>
      <c r="Z552" s="61">
        <f t="shared" si="444"/>
        <v>1</v>
      </c>
      <c r="AA552" s="62">
        <f>COUNTIFS(配置清单!$G:$G,G552,配置清单!$H:$H,"SE",配置清单!$N:$N,"在岗")+COUNTIFS(配置清单!$G:$G,G552,配置清单!$H:$H,"SA",配置清单!$N:$N,"在岗")</f>
        <v>0</v>
      </c>
      <c r="AB552" s="61" t="str">
        <f t="shared" si="445"/>
        <v>NA</v>
      </c>
      <c r="AC552" s="60">
        <f>COUNTIFS(配置清单!$G:$G,G552,配置清单!$H:$H,"SE",配置清单!$N:$N,"在岗",配置清单!$P:$P,"&lt;&gt;暂不胜任")+COUNTIFS(配置清单!$G:$G,G552,配置清单!$H:$H,"SA",配置清单!$N:$N,"在岗",配置清单!$P:$P,"&lt;&gt;暂不胜任")</f>
        <v>0</v>
      </c>
      <c r="AD552" s="61" t="str">
        <f t="shared" si="446"/>
        <v>NA</v>
      </c>
      <c r="AE552" s="60">
        <f>COUNTIFS(配置清单!$G:$G,G552,配置清单!H:H,"MDE",配置清单!N:N,"在岗")</f>
        <v>0</v>
      </c>
      <c r="AF552" s="61" t="str">
        <f t="shared" si="447"/>
        <v>NA</v>
      </c>
      <c r="AG552" s="60">
        <f>COUNTIFS(配置清单!$G:$G,G552,配置清单!$H:$H,"MDE",配置清单!$N:$N,"在岗",配置清单!$P:$P,"&lt;&gt;暂不胜任")</f>
        <v>0</v>
      </c>
      <c r="AH552" s="61" t="str">
        <f t="shared" si="448"/>
        <v>NA</v>
      </c>
      <c r="AI552" s="62">
        <f>COUNTIFS(配置清单!G:G,G552,配置清单!H:H,"TPM",配置清单!N:N,"在岗")+COUNTIFS(配置清单!G:G,G552,配置清单!H:H,"TC",配置清单!N:N,"在岗")</f>
        <v>0</v>
      </c>
      <c r="AJ552" s="61" t="str">
        <f t="shared" si="449"/>
        <v>NA</v>
      </c>
      <c r="AK552" s="60">
        <f>COUNTIFS(配置清单!G:G,G552,配置清单!H:H,"TPM",配置清单!N:N,"在岗",配置清单!P:P,"&lt;&gt;暂不胜任")+COUNTIFS(配置清单!G:G,G552,配置清单!H:H,"TC",配置清单!N:N,"在岗",配置清单!P:P,"&lt;&gt;暂不胜任")</f>
        <v>0</v>
      </c>
      <c r="AL552" s="61" t="str">
        <f t="shared" si="450"/>
        <v>NA</v>
      </c>
      <c r="AM552" s="60">
        <f>COUNTIFS(配置清单!G:G,G552,配置清单!H:H,"TSE",配置清单!N:N,"在岗")</f>
        <v>8</v>
      </c>
      <c r="AN552" s="61">
        <f t="shared" si="451"/>
        <v>1</v>
      </c>
      <c r="AO552" s="60">
        <f>COUNTIFS(配置清单!G:G,G552,配置清单!H:H,"TSE",配置清单!N:N,"在岗",配置清单!P:P,"&lt;&gt;暂不胜任")</f>
        <v>8</v>
      </c>
      <c r="AP552" s="61">
        <f t="shared" si="452"/>
        <v>1</v>
      </c>
      <c r="AQ552" s="60">
        <f>COUNTIFS(配置清单!$G:$G,G552,配置清单!H:H,"QA",配置清单!N:N,"在岗")</f>
        <v>1</v>
      </c>
      <c r="AR552" s="61">
        <f t="shared" si="453"/>
        <v>1</v>
      </c>
      <c r="AS552" s="60">
        <f>COUNTIFS(配置清单!$G:$G,G552,配置清单!$H:$H,"QA",配置清单!$N:$N,"在岗",配置清单!$P:$P,"&lt;&gt;暂不胜任")</f>
        <v>1</v>
      </c>
      <c r="AT552" s="61">
        <f t="shared" si="454"/>
        <v>1</v>
      </c>
      <c r="AU552" s="60">
        <f>COUNTIFS(配置清单!G:G,规划及评估!G552,配置清单!H:H,"BA",配置清单!N:N,"在岗")</f>
        <v>0</v>
      </c>
      <c r="AV552" s="61" t="str">
        <f t="shared" si="455"/>
        <v>NA</v>
      </c>
      <c r="AW552" s="60">
        <f>COUNTIFS(配置清单!G:G,G552,配置清单!H:H,"BA",配置清单!N:N,"在岗",配置清单!P:P,"&lt;&gt;暂不胜任")</f>
        <v>0</v>
      </c>
      <c r="AX552" s="61" t="str">
        <f t="shared" si="456"/>
        <v>NA</v>
      </c>
      <c r="AY552" s="60">
        <f>COUNTIFS(配置清单!G:G,规划及评估!G552,配置清单!H:H,"IA",配置清单!N:N,"在岗")</f>
        <v>0</v>
      </c>
      <c r="AZ552" s="61" t="str">
        <f t="shared" si="457"/>
        <v>NA</v>
      </c>
      <c r="BA552" s="60">
        <f>COUNTIFS(配置清单!G:G,G552,配置清单!H:H,"IA",配置清单!N:N,"在岗",配置清单!P:P,"&lt;&gt;暂不胜任")</f>
        <v>0</v>
      </c>
      <c r="BB552" s="61" t="str">
        <f t="shared" si="458"/>
        <v>NA</v>
      </c>
      <c r="BC552" s="60">
        <f>COUNTIFS(配置清单!G:G,规划及评估!G552,配置清单!H:H,"产品经理",配置清单!N:N,"在岗")</f>
        <v>0</v>
      </c>
      <c r="BD552" s="61" t="str">
        <f t="shared" si="459"/>
        <v>NA</v>
      </c>
      <c r="BE552" s="60">
        <f>COUNTIFS(配置清单!G:G,G552,配置清单!H:H,"产品经理",配置清单!N:N,"在岗",配置清单!P:P,"&lt;&gt;暂不胜任")</f>
        <v>0</v>
      </c>
      <c r="BF552" s="61" t="str">
        <f t="shared" si="460"/>
        <v>NA</v>
      </c>
      <c r="BG552" s="63">
        <f t="shared" si="461"/>
        <v>3</v>
      </c>
      <c r="BH552" s="64">
        <f t="shared" si="462"/>
        <v>10</v>
      </c>
      <c r="BI552" s="64">
        <f t="shared" si="463"/>
        <v>3</v>
      </c>
      <c r="BJ552" s="64">
        <f t="shared" si="464"/>
        <v>3</v>
      </c>
      <c r="BK552" s="65">
        <f t="shared" si="465"/>
        <v>1</v>
      </c>
      <c r="BL552" s="66">
        <f t="shared" si="466"/>
        <v>1</v>
      </c>
      <c r="BM552" s="92">
        <f t="shared" si="467"/>
        <v>1</v>
      </c>
      <c r="BN552" s="92">
        <f t="shared" si="468"/>
        <v>1</v>
      </c>
      <c r="BO552" s="92">
        <f t="shared" si="469"/>
        <v>0</v>
      </c>
      <c r="BP552" s="92">
        <f t="shared" si="470"/>
        <v>0</v>
      </c>
      <c r="BQ552" s="92">
        <f t="shared" si="471"/>
        <v>0</v>
      </c>
      <c r="BR552" s="92">
        <f t="shared" si="472"/>
        <v>0</v>
      </c>
      <c r="BS552" s="92">
        <f t="shared" si="473"/>
        <v>0</v>
      </c>
      <c r="BT552" s="92">
        <f t="shared" si="474"/>
        <v>0</v>
      </c>
      <c r="BU552" s="92">
        <f t="shared" si="475"/>
        <v>1</v>
      </c>
      <c r="BV552" s="92">
        <f t="shared" si="476"/>
        <v>1</v>
      </c>
      <c r="BW552" s="92">
        <f t="shared" si="477"/>
        <v>1</v>
      </c>
      <c r="BX552" s="92">
        <f t="shared" si="478"/>
        <v>1</v>
      </c>
      <c r="BY552" s="92">
        <f t="shared" si="479"/>
        <v>0</v>
      </c>
      <c r="BZ552" s="92">
        <f t="shared" si="480"/>
        <v>0</v>
      </c>
      <c r="CA552" s="92">
        <f t="shared" si="481"/>
        <v>0</v>
      </c>
      <c r="CB552" s="92">
        <f t="shared" si="482"/>
        <v>0</v>
      </c>
      <c r="CC552" s="92">
        <f t="shared" si="483"/>
        <v>0</v>
      </c>
      <c r="CD552" s="92">
        <f t="shared" si="484"/>
        <v>0</v>
      </c>
    </row>
    <row r="553" spans="1:82" hidden="1">
      <c r="A553" s="157">
        <v>54</v>
      </c>
      <c r="B553" s="157" t="s">
        <v>948</v>
      </c>
      <c r="C553" s="157" t="s">
        <v>7259</v>
      </c>
      <c r="D553" s="157" t="s">
        <v>2089</v>
      </c>
      <c r="E553" s="157" t="s">
        <v>6803</v>
      </c>
      <c r="F553" s="157" t="s">
        <v>6872</v>
      </c>
      <c r="G553" s="157" t="s">
        <v>6873</v>
      </c>
      <c r="H553" s="157" t="s">
        <v>6</v>
      </c>
      <c r="I553" s="157" t="s">
        <v>6</v>
      </c>
      <c r="J553" s="157" t="s">
        <v>195</v>
      </c>
      <c r="K553" s="157" t="s">
        <v>195</v>
      </c>
      <c r="L553" s="157"/>
      <c r="M553" s="157" t="s">
        <v>194</v>
      </c>
      <c r="N553" s="158">
        <v>1</v>
      </c>
      <c r="O553" s="157">
        <v>0</v>
      </c>
      <c r="P553" s="157">
        <v>0</v>
      </c>
      <c r="Q553" s="157">
        <v>0</v>
      </c>
      <c r="R553" s="157">
        <v>0</v>
      </c>
      <c r="S553" s="157">
        <v>0</v>
      </c>
      <c r="T553" s="157">
        <v>0</v>
      </c>
      <c r="U553" s="157">
        <v>0</v>
      </c>
      <c r="V553" s="157">
        <v>0</v>
      </c>
      <c r="W553" s="60">
        <f>COUNTIFS(配置清单!G:G,G553,配置清单!$H:$H,"PM",配置清单!$N:$N,"在岗")</f>
        <v>1</v>
      </c>
      <c r="X553" s="61">
        <f t="shared" si="443"/>
        <v>1</v>
      </c>
      <c r="Y553" s="60">
        <f>COUNTIFS(配置清单!$G:$G,G553,配置清单!$H:$H,"PM",配置清单!$N:$N,"在岗",配置清单!$P:$P,"&lt;&gt;暂不胜任")</f>
        <v>1</v>
      </c>
      <c r="Z553" s="61">
        <f t="shared" si="444"/>
        <v>1</v>
      </c>
      <c r="AA553" s="62">
        <f>COUNTIFS(配置清单!$G:$G,G553,配置清单!$H:$H,"SE",配置清单!$N:$N,"在岗")+COUNTIFS(配置清单!$G:$G,G553,配置清单!$H:$H,"SA",配置清单!$N:$N,"在岗")</f>
        <v>0</v>
      </c>
      <c r="AB553" s="61" t="str">
        <f t="shared" si="445"/>
        <v>NA</v>
      </c>
      <c r="AC553" s="60">
        <f>COUNTIFS(配置清单!$G:$G,G553,配置清单!$H:$H,"SE",配置清单!$N:$N,"在岗",配置清单!$P:$P,"&lt;&gt;暂不胜任")+COUNTIFS(配置清单!$G:$G,G553,配置清单!$H:$H,"SA",配置清单!$N:$N,"在岗",配置清单!$P:$P,"&lt;&gt;暂不胜任")</f>
        <v>0</v>
      </c>
      <c r="AD553" s="61" t="str">
        <f t="shared" si="446"/>
        <v>NA</v>
      </c>
      <c r="AE553" s="60">
        <f>COUNTIFS(配置清单!$G:$G,G553,配置清单!H:H,"MDE",配置清单!N:N,"在岗")</f>
        <v>0</v>
      </c>
      <c r="AF553" s="61" t="str">
        <f t="shared" si="447"/>
        <v>NA</v>
      </c>
      <c r="AG553" s="60">
        <f>COUNTIFS(配置清单!$G:$G,G553,配置清单!$H:$H,"MDE",配置清单!$N:$N,"在岗",配置清单!$P:$P,"&lt;&gt;暂不胜任")</f>
        <v>0</v>
      </c>
      <c r="AH553" s="61" t="str">
        <f t="shared" si="448"/>
        <v>NA</v>
      </c>
      <c r="AI553" s="62">
        <f>COUNTIFS(配置清单!G:G,G553,配置清单!H:H,"TPM",配置清单!N:N,"在岗")+COUNTIFS(配置清单!G:G,G553,配置清单!H:H,"TC",配置清单!N:N,"在岗")</f>
        <v>0</v>
      </c>
      <c r="AJ553" s="61" t="str">
        <f t="shared" si="449"/>
        <v>NA</v>
      </c>
      <c r="AK553" s="60">
        <f>COUNTIFS(配置清单!G:G,G553,配置清单!H:H,"TPM",配置清单!N:N,"在岗",配置清单!P:P,"&lt;&gt;暂不胜任")+COUNTIFS(配置清单!G:G,G553,配置清单!H:H,"TC",配置清单!N:N,"在岗",配置清单!P:P,"&lt;&gt;暂不胜任")</f>
        <v>0</v>
      </c>
      <c r="AL553" s="61" t="str">
        <f t="shared" si="450"/>
        <v>NA</v>
      </c>
      <c r="AM553" s="60">
        <f>COUNTIFS(配置清单!G:G,G553,配置清单!H:H,"TSE",配置清单!N:N,"在岗")</f>
        <v>0</v>
      </c>
      <c r="AN553" s="61" t="str">
        <f t="shared" si="451"/>
        <v>NA</v>
      </c>
      <c r="AO553" s="60">
        <f>COUNTIFS(配置清单!G:G,G553,配置清单!H:H,"TSE",配置清单!N:N,"在岗",配置清单!P:P,"&lt;&gt;暂不胜任")</f>
        <v>0</v>
      </c>
      <c r="AP553" s="61" t="str">
        <f t="shared" si="452"/>
        <v>NA</v>
      </c>
      <c r="AQ553" s="60">
        <f>COUNTIFS(配置清单!$G:$G,G553,配置清单!H:H,"QA",配置清单!N:N,"在岗")</f>
        <v>0</v>
      </c>
      <c r="AR553" s="61" t="str">
        <f t="shared" si="453"/>
        <v>NA</v>
      </c>
      <c r="AS553" s="60">
        <f>COUNTIFS(配置清单!$G:$G,G553,配置清单!$H:$H,"QA",配置清单!$N:$N,"在岗",配置清单!$P:$P,"&lt;&gt;暂不胜任")</f>
        <v>0</v>
      </c>
      <c r="AT553" s="61" t="str">
        <f t="shared" si="454"/>
        <v>NA</v>
      </c>
      <c r="AU553" s="60">
        <f>COUNTIFS(配置清单!G:G,规划及评估!G553,配置清单!H:H,"BA",配置清单!N:N,"在岗")</f>
        <v>0</v>
      </c>
      <c r="AV553" s="61" t="str">
        <f t="shared" si="455"/>
        <v>NA</v>
      </c>
      <c r="AW553" s="60">
        <f>COUNTIFS(配置清单!G:G,G553,配置清单!H:H,"BA",配置清单!N:N,"在岗",配置清单!P:P,"&lt;&gt;暂不胜任")</f>
        <v>0</v>
      </c>
      <c r="AX553" s="61" t="str">
        <f t="shared" si="456"/>
        <v>NA</v>
      </c>
      <c r="AY553" s="60">
        <f>COUNTIFS(配置清单!G:G,规划及评估!G553,配置清单!H:H,"IA",配置清单!N:N,"在岗")</f>
        <v>0</v>
      </c>
      <c r="AZ553" s="61" t="str">
        <f t="shared" si="457"/>
        <v>NA</v>
      </c>
      <c r="BA553" s="60">
        <f>COUNTIFS(配置清单!G:G,G553,配置清单!H:H,"IA",配置清单!N:N,"在岗",配置清单!P:P,"&lt;&gt;暂不胜任")</f>
        <v>0</v>
      </c>
      <c r="BB553" s="61" t="str">
        <f t="shared" si="458"/>
        <v>NA</v>
      </c>
      <c r="BC553" s="60">
        <f>COUNTIFS(配置清单!G:G,规划及评估!G553,配置清单!H:H,"产品经理",配置清单!N:N,"在岗")</f>
        <v>0</v>
      </c>
      <c r="BD553" s="61" t="str">
        <f t="shared" si="459"/>
        <v>NA</v>
      </c>
      <c r="BE553" s="60">
        <f>COUNTIFS(配置清单!G:G,G553,配置清单!H:H,"产品经理",配置清单!N:N,"在岗",配置清单!P:P,"&lt;&gt;暂不胜任")</f>
        <v>0</v>
      </c>
      <c r="BF553" s="61" t="str">
        <f t="shared" si="460"/>
        <v>NA</v>
      </c>
      <c r="BG553" s="63">
        <f t="shared" si="461"/>
        <v>1</v>
      </c>
      <c r="BH553" s="64">
        <f t="shared" si="462"/>
        <v>1</v>
      </c>
      <c r="BI553" s="64">
        <f t="shared" si="463"/>
        <v>1</v>
      </c>
      <c r="BJ553" s="64">
        <f t="shared" si="464"/>
        <v>1</v>
      </c>
      <c r="BK553" s="65">
        <f t="shared" si="465"/>
        <v>1</v>
      </c>
      <c r="BL553" s="66">
        <f t="shared" si="466"/>
        <v>1</v>
      </c>
      <c r="BM553" s="92">
        <f t="shared" si="467"/>
        <v>1</v>
      </c>
      <c r="BN553" s="92">
        <f t="shared" si="468"/>
        <v>1</v>
      </c>
      <c r="BO553" s="92">
        <f t="shared" si="469"/>
        <v>0</v>
      </c>
      <c r="BP553" s="92">
        <f t="shared" si="470"/>
        <v>0</v>
      </c>
      <c r="BQ553" s="92">
        <f t="shared" si="471"/>
        <v>0</v>
      </c>
      <c r="BR553" s="92">
        <f t="shared" si="472"/>
        <v>0</v>
      </c>
      <c r="BS553" s="92">
        <f t="shared" si="473"/>
        <v>0</v>
      </c>
      <c r="BT553" s="92">
        <f t="shared" si="474"/>
        <v>0</v>
      </c>
      <c r="BU553" s="92">
        <f t="shared" si="475"/>
        <v>0</v>
      </c>
      <c r="BV553" s="92">
        <f t="shared" si="476"/>
        <v>0</v>
      </c>
      <c r="BW553" s="92">
        <f t="shared" si="477"/>
        <v>0</v>
      </c>
      <c r="BX553" s="92">
        <f t="shared" si="478"/>
        <v>0</v>
      </c>
      <c r="BY553" s="92">
        <f t="shared" si="479"/>
        <v>0</v>
      </c>
      <c r="BZ553" s="92">
        <f t="shared" si="480"/>
        <v>0</v>
      </c>
      <c r="CA553" s="92">
        <f t="shared" si="481"/>
        <v>0</v>
      </c>
      <c r="CB553" s="92">
        <f t="shared" si="482"/>
        <v>0</v>
      </c>
      <c r="CC553" s="92">
        <f t="shared" si="483"/>
        <v>0</v>
      </c>
      <c r="CD553" s="92">
        <f t="shared" si="484"/>
        <v>0</v>
      </c>
    </row>
    <row r="554" spans="1:82" hidden="1">
      <c r="A554" s="157">
        <v>55</v>
      </c>
      <c r="B554" s="157" t="s">
        <v>948</v>
      </c>
      <c r="C554" s="157" t="s">
        <v>7259</v>
      </c>
      <c r="D554" s="157" t="s">
        <v>2089</v>
      </c>
      <c r="E554" s="157" t="s">
        <v>6803</v>
      </c>
      <c r="F554" s="157" t="s">
        <v>6880</v>
      </c>
      <c r="G554" s="157" t="s">
        <v>6881</v>
      </c>
      <c r="H554" s="157" t="s">
        <v>6</v>
      </c>
      <c r="I554" s="157" t="s">
        <v>7</v>
      </c>
      <c r="J554" s="157" t="s">
        <v>195</v>
      </c>
      <c r="K554" s="157" t="s">
        <v>195</v>
      </c>
      <c r="L554" s="157"/>
      <c r="M554" s="157" t="s">
        <v>194</v>
      </c>
      <c r="N554" s="158">
        <v>1</v>
      </c>
      <c r="O554" s="157">
        <v>0</v>
      </c>
      <c r="P554" s="157">
        <v>0</v>
      </c>
      <c r="Q554" s="157">
        <v>0</v>
      </c>
      <c r="R554" s="157">
        <v>0</v>
      </c>
      <c r="S554" s="157">
        <v>0</v>
      </c>
      <c r="T554" s="157">
        <v>0</v>
      </c>
      <c r="U554" s="157">
        <v>0</v>
      </c>
      <c r="V554" s="157">
        <v>0</v>
      </c>
      <c r="W554" s="60">
        <f>COUNTIFS(配置清单!G:G,G554,配置清单!$H:$H,"PM",配置清单!$N:$N,"在岗")</f>
        <v>1</v>
      </c>
      <c r="X554" s="61">
        <f t="shared" si="443"/>
        <v>1</v>
      </c>
      <c r="Y554" s="60">
        <f>COUNTIFS(配置清单!$G:$G,G554,配置清单!$H:$H,"PM",配置清单!$N:$N,"在岗",配置清单!$P:$P,"&lt;&gt;暂不胜任")</f>
        <v>1</v>
      </c>
      <c r="Z554" s="61">
        <f t="shared" si="444"/>
        <v>1</v>
      </c>
      <c r="AA554" s="62">
        <f>COUNTIFS(配置清单!$G:$G,G554,配置清单!$H:$H,"SE",配置清单!$N:$N,"在岗")+COUNTIFS(配置清单!$G:$G,G554,配置清单!$H:$H,"SA",配置清单!$N:$N,"在岗")</f>
        <v>0</v>
      </c>
      <c r="AB554" s="61" t="str">
        <f t="shared" si="445"/>
        <v>NA</v>
      </c>
      <c r="AC554" s="60">
        <f>COUNTIFS(配置清单!$G:$G,G554,配置清单!$H:$H,"SE",配置清单!$N:$N,"在岗",配置清单!$P:$P,"&lt;&gt;暂不胜任")+COUNTIFS(配置清单!$G:$G,G554,配置清单!$H:$H,"SA",配置清单!$N:$N,"在岗",配置清单!$P:$P,"&lt;&gt;暂不胜任")</f>
        <v>0</v>
      </c>
      <c r="AD554" s="61" t="str">
        <f t="shared" si="446"/>
        <v>NA</v>
      </c>
      <c r="AE554" s="60">
        <f>COUNTIFS(配置清单!$G:$G,G554,配置清单!H:H,"MDE",配置清单!N:N,"在岗")</f>
        <v>0</v>
      </c>
      <c r="AF554" s="61" t="str">
        <f t="shared" si="447"/>
        <v>NA</v>
      </c>
      <c r="AG554" s="60">
        <f>COUNTIFS(配置清单!$G:$G,G554,配置清单!$H:$H,"MDE",配置清单!$N:$N,"在岗",配置清单!$P:$P,"&lt;&gt;暂不胜任")</f>
        <v>0</v>
      </c>
      <c r="AH554" s="61" t="str">
        <f t="shared" si="448"/>
        <v>NA</v>
      </c>
      <c r="AI554" s="62">
        <f>COUNTIFS(配置清单!G:G,G554,配置清单!H:H,"TPM",配置清单!N:N,"在岗")+COUNTIFS(配置清单!G:G,G554,配置清单!H:H,"TC",配置清单!N:N,"在岗")</f>
        <v>0</v>
      </c>
      <c r="AJ554" s="61" t="str">
        <f t="shared" si="449"/>
        <v>NA</v>
      </c>
      <c r="AK554" s="60">
        <f>COUNTIFS(配置清单!G:G,G554,配置清单!H:H,"TPM",配置清单!N:N,"在岗",配置清单!P:P,"&lt;&gt;暂不胜任")+COUNTIFS(配置清单!G:G,G554,配置清单!H:H,"TC",配置清单!N:N,"在岗",配置清单!P:P,"&lt;&gt;暂不胜任")</f>
        <v>0</v>
      </c>
      <c r="AL554" s="61" t="str">
        <f t="shared" si="450"/>
        <v>NA</v>
      </c>
      <c r="AM554" s="60">
        <f>COUNTIFS(配置清单!G:G,G554,配置清单!H:H,"TSE",配置清单!N:N,"在岗")</f>
        <v>0</v>
      </c>
      <c r="AN554" s="61" t="str">
        <f t="shared" si="451"/>
        <v>NA</v>
      </c>
      <c r="AO554" s="60">
        <f>COUNTIFS(配置清单!G:G,G554,配置清单!H:H,"TSE",配置清单!N:N,"在岗",配置清单!P:P,"&lt;&gt;暂不胜任")</f>
        <v>0</v>
      </c>
      <c r="AP554" s="61" t="str">
        <f t="shared" si="452"/>
        <v>NA</v>
      </c>
      <c r="AQ554" s="60">
        <f>COUNTIFS(配置清单!$G:$G,G554,配置清单!H:H,"QA",配置清单!N:N,"在岗")</f>
        <v>0</v>
      </c>
      <c r="AR554" s="61" t="str">
        <f t="shared" si="453"/>
        <v>NA</v>
      </c>
      <c r="AS554" s="60">
        <f>COUNTIFS(配置清单!$G:$G,G554,配置清单!$H:$H,"QA",配置清单!$N:$N,"在岗",配置清单!$P:$P,"&lt;&gt;暂不胜任")</f>
        <v>0</v>
      </c>
      <c r="AT554" s="61" t="str">
        <f t="shared" si="454"/>
        <v>NA</v>
      </c>
      <c r="AU554" s="60">
        <f>COUNTIFS(配置清单!G:G,规划及评估!G554,配置清单!H:H,"BA",配置清单!N:N,"在岗")</f>
        <v>0</v>
      </c>
      <c r="AV554" s="61" t="str">
        <f t="shared" si="455"/>
        <v>NA</v>
      </c>
      <c r="AW554" s="60">
        <f>COUNTIFS(配置清单!G:G,G554,配置清单!H:H,"BA",配置清单!N:N,"在岗",配置清单!P:P,"&lt;&gt;暂不胜任")</f>
        <v>0</v>
      </c>
      <c r="AX554" s="61" t="str">
        <f t="shared" si="456"/>
        <v>NA</v>
      </c>
      <c r="AY554" s="60">
        <f>COUNTIFS(配置清单!G:G,规划及评估!G554,配置清单!H:H,"IA",配置清单!N:N,"在岗")</f>
        <v>0</v>
      </c>
      <c r="AZ554" s="61" t="str">
        <f t="shared" si="457"/>
        <v>NA</v>
      </c>
      <c r="BA554" s="60">
        <f>COUNTIFS(配置清单!G:G,G554,配置清单!H:H,"IA",配置清单!N:N,"在岗",配置清单!P:P,"&lt;&gt;暂不胜任")</f>
        <v>0</v>
      </c>
      <c r="BB554" s="61" t="str">
        <f t="shared" si="458"/>
        <v>NA</v>
      </c>
      <c r="BC554" s="60">
        <f>COUNTIFS(配置清单!G:G,规划及评估!G554,配置清单!H:H,"产品经理",配置清单!N:N,"在岗")</f>
        <v>0</v>
      </c>
      <c r="BD554" s="61" t="str">
        <f t="shared" si="459"/>
        <v>NA</v>
      </c>
      <c r="BE554" s="60">
        <f>COUNTIFS(配置清单!G:G,G554,配置清单!H:H,"产品经理",配置清单!N:N,"在岗",配置清单!P:P,"&lt;&gt;暂不胜任")</f>
        <v>0</v>
      </c>
      <c r="BF554" s="61" t="str">
        <f t="shared" si="460"/>
        <v>NA</v>
      </c>
      <c r="BG554" s="63">
        <f t="shared" si="461"/>
        <v>1</v>
      </c>
      <c r="BH554" s="64">
        <f t="shared" si="462"/>
        <v>1</v>
      </c>
      <c r="BI554" s="64">
        <f t="shared" si="463"/>
        <v>1</v>
      </c>
      <c r="BJ554" s="64">
        <f t="shared" si="464"/>
        <v>1</v>
      </c>
      <c r="BK554" s="65">
        <f t="shared" si="465"/>
        <v>1</v>
      </c>
      <c r="BL554" s="66">
        <f t="shared" si="466"/>
        <v>1</v>
      </c>
      <c r="BM554" s="92">
        <f t="shared" si="467"/>
        <v>1</v>
      </c>
      <c r="BN554" s="92">
        <f t="shared" si="468"/>
        <v>1</v>
      </c>
      <c r="BO554" s="92">
        <f t="shared" si="469"/>
        <v>0</v>
      </c>
      <c r="BP554" s="92">
        <f t="shared" si="470"/>
        <v>0</v>
      </c>
      <c r="BQ554" s="92">
        <f t="shared" si="471"/>
        <v>0</v>
      </c>
      <c r="BR554" s="92">
        <f t="shared" si="472"/>
        <v>0</v>
      </c>
      <c r="BS554" s="92">
        <f t="shared" si="473"/>
        <v>0</v>
      </c>
      <c r="BT554" s="92">
        <f t="shared" si="474"/>
        <v>0</v>
      </c>
      <c r="BU554" s="92">
        <f t="shared" si="475"/>
        <v>0</v>
      </c>
      <c r="BV554" s="92">
        <f t="shared" si="476"/>
        <v>0</v>
      </c>
      <c r="BW554" s="92">
        <f t="shared" si="477"/>
        <v>0</v>
      </c>
      <c r="BX554" s="92">
        <f t="shared" si="478"/>
        <v>0</v>
      </c>
      <c r="BY554" s="92">
        <f t="shared" si="479"/>
        <v>0</v>
      </c>
      <c r="BZ554" s="92">
        <f t="shared" si="480"/>
        <v>0</v>
      </c>
      <c r="CA554" s="92">
        <f t="shared" si="481"/>
        <v>0</v>
      </c>
      <c r="CB554" s="92">
        <f t="shared" si="482"/>
        <v>0</v>
      </c>
      <c r="CC554" s="92">
        <f t="shared" si="483"/>
        <v>0</v>
      </c>
      <c r="CD554" s="92">
        <f t="shared" si="484"/>
        <v>0</v>
      </c>
    </row>
    <row r="555" spans="1:82" hidden="1">
      <c r="A555" s="157">
        <v>56</v>
      </c>
      <c r="B555" s="157" t="s">
        <v>948</v>
      </c>
      <c r="C555" s="157" t="s">
        <v>7259</v>
      </c>
      <c r="D555" s="157" t="s">
        <v>2089</v>
      </c>
      <c r="E555" s="157" t="s">
        <v>6803</v>
      </c>
      <c r="F555" s="157" t="s">
        <v>6886</v>
      </c>
      <c r="G555" s="157" t="s">
        <v>6887</v>
      </c>
      <c r="H555" s="157" t="s">
        <v>7</v>
      </c>
      <c r="I555" s="157" t="s">
        <v>2868</v>
      </c>
      <c r="J555" s="157" t="s">
        <v>195</v>
      </c>
      <c r="K555" s="157" t="s">
        <v>195</v>
      </c>
      <c r="L555" s="157"/>
      <c r="M555" s="157" t="s">
        <v>795</v>
      </c>
      <c r="N555" s="158">
        <v>1</v>
      </c>
      <c r="O555" s="157">
        <v>0</v>
      </c>
      <c r="P555" s="157">
        <v>3</v>
      </c>
      <c r="Q555" s="157">
        <v>0</v>
      </c>
      <c r="R555" s="157">
        <v>0</v>
      </c>
      <c r="S555" s="157">
        <v>1</v>
      </c>
      <c r="T555" s="157">
        <v>0</v>
      </c>
      <c r="U555" s="157">
        <v>0</v>
      </c>
      <c r="V555" s="157">
        <v>0</v>
      </c>
      <c r="W555" s="60">
        <f>COUNTIFS(配置清单!G:G,G555,配置清单!$H:$H,"PM",配置清单!$N:$N,"在岗")</f>
        <v>1</v>
      </c>
      <c r="X555" s="61">
        <f t="shared" si="443"/>
        <v>1</v>
      </c>
      <c r="Y555" s="60">
        <f>COUNTIFS(配置清单!$G:$G,G555,配置清单!$H:$H,"PM",配置清单!$N:$N,"在岗",配置清单!$P:$P,"&lt;&gt;暂不胜任")</f>
        <v>1</v>
      </c>
      <c r="Z555" s="61">
        <f t="shared" si="444"/>
        <v>1</v>
      </c>
      <c r="AA555" s="62">
        <f>COUNTIFS(配置清单!$G:$G,G555,配置清单!$H:$H,"SE",配置清单!$N:$N,"在岗")+COUNTIFS(配置清单!$G:$G,G555,配置清单!$H:$H,"SA",配置清单!$N:$N,"在岗")</f>
        <v>0</v>
      </c>
      <c r="AB555" s="61" t="str">
        <f t="shared" si="445"/>
        <v>NA</v>
      </c>
      <c r="AC555" s="60">
        <f>COUNTIFS(配置清单!$G:$G,G555,配置清单!$H:$H,"SE",配置清单!$N:$N,"在岗",配置清单!$P:$P,"&lt;&gt;暂不胜任")+COUNTIFS(配置清单!$G:$G,G555,配置清单!$H:$H,"SA",配置清单!$N:$N,"在岗",配置清单!$P:$P,"&lt;&gt;暂不胜任")</f>
        <v>0</v>
      </c>
      <c r="AD555" s="61" t="str">
        <f t="shared" si="446"/>
        <v>NA</v>
      </c>
      <c r="AE555" s="60">
        <f>COUNTIFS(配置清单!$G:$G,G555,配置清单!H:H,"MDE",配置清单!N:N,"在岗")</f>
        <v>3</v>
      </c>
      <c r="AF555" s="61">
        <f t="shared" si="447"/>
        <v>1</v>
      </c>
      <c r="AG555" s="60">
        <f>COUNTIFS(配置清单!$G:$G,G555,配置清单!$H:$H,"MDE",配置清单!$N:$N,"在岗",配置清单!$P:$P,"&lt;&gt;暂不胜任")</f>
        <v>3</v>
      </c>
      <c r="AH555" s="61">
        <f t="shared" si="448"/>
        <v>1</v>
      </c>
      <c r="AI555" s="62">
        <f>COUNTIFS(配置清单!G:G,G555,配置清单!H:H,"TPM",配置清单!N:N,"在岗")+COUNTIFS(配置清单!G:G,G555,配置清单!H:H,"TC",配置清单!N:N,"在岗")</f>
        <v>0</v>
      </c>
      <c r="AJ555" s="61" t="str">
        <f t="shared" si="449"/>
        <v>NA</v>
      </c>
      <c r="AK555" s="60">
        <f>COUNTIFS(配置清单!G:G,G555,配置清单!H:H,"TPM",配置清单!N:N,"在岗",配置清单!P:P,"&lt;&gt;暂不胜任")+COUNTIFS(配置清单!G:G,G555,配置清单!H:H,"TC",配置清单!N:N,"在岗",配置清单!P:P,"&lt;&gt;暂不胜任")</f>
        <v>0</v>
      </c>
      <c r="AL555" s="61" t="str">
        <f t="shared" si="450"/>
        <v>NA</v>
      </c>
      <c r="AM555" s="60">
        <f>COUNTIFS(配置清单!G:G,G555,配置清单!H:H,"TSE",配置清单!N:N,"在岗")</f>
        <v>0</v>
      </c>
      <c r="AN555" s="61" t="str">
        <f t="shared" si="451"/>
        <v>NA</v>
      </c>
      <c r="AO555" s="60">
        <f>COUNTIFS(配置清单!G:G,G555,配置清单!H:H,"TSE",配置清单!N:N,"在岗",配置清单!P:P,"&lt;&gt;暂不胜任")</f>
        <v>0</v>
      </c>
      <c r="AP555" s="61" t="str">
        <f t="shared" si="452"/>
        <v>NA</v>
      </c>
      <c r="AQ555" s="60">
        <f>COUNTIFS(配置清单!$G:$G,G555,配置清单!H:H,"QA",配置清单!N:N,"在岗")</f>
        <v>1</v>
      </c>
      <c r="AR555" s="61">
        <f t="shared" si="453"/>
        <v>1</v>
      </c>
      <c r="AS555" s="60">
        <f>COUNTIFS(配置清单!$G:$G,G555,配置清单!$H:$H,"QA",配置清单!$N:$N,"在岗",配置清单!$P:$P,"&lt;&gt;暂不胜任")</f>
        <v>1</v>
      </c>
      <c r="AT555" s="61">
        <f t="shared" si="454"/>
        <v>1</v>
      </c>
      <c r="AU555" s="60">
        <f>COUNTIFS(配置清单!G:G,规划及评估!G555,配置清单!H:H,"BA",配置清单!N:N,"在岗")</f>
        <v>0</v>
      </c>
      <c r="AV555" s="61" t="str">
        <f t="shared" si="455"/>
        <v>NA</v>
      </c>
      <c r="AW555" s="60">
        <f>COUNTIFS(配置清单!G:G,G555,配置清单!H:H,"BA",配置清单!N:N,"在岗",配置清单!P:P,"&lt;&gt;暂不胜任")</f>
        <v>0</v>
      </c>
      <c r="AX555" s="61" t="str">
        <f t="shared" si="456"/>
        <v>NA</v>
      </c>
      <c r="AY555" s="60">
        <f>COUNTIFS(配置清单!G:G,规划及评估!G555,配置清单!H:H,"IA",配置清单!N:N,"在岗")</f>
        <v>0</v>
      </c>
      <c r="AZ555" s="61" t="str">
        <f t="shared" si="457"/>
        <v>NA</v>
      </c>
      <c r="BA555" s="60">
        <f>COUNTIFS(配置清单!G:G,G555,配置清单!H:H,"IA",配置清单!N:N,"在岗",配置清单!P:P,"&lt;&gt;暂不胜任")</f>
        <v>0</v>
      </c>
      <c r="BB555" s="61" t="str">
        <f t="shared" si="458"/>
        <v>NA</v>
      </c>
      <c r="BC555" s="60">
        <f>COUNTIFS(配置清单!G:G,规划及评估!G555,配置清单!H:H,"产品经理",配置清单!N:N,"在岗")</f>
        <v>0</v>
      </c>
      <c r="BD555" s="61" t="str">
        <f t="shared" si="459"/>
        <v>NA</v>
      </c>
      <c r="BE555" s="60">
        <f>COUNTIFS(配置清单!G:G,G555,配置清单!H:H,"产品经理",配置清单!N:N,"在岗",配置清单!P:P,"&lt;&gt;暂不胜任")</f>
        <v>0</v>
      </c>
      <c r="BF555" s="61" t="str">
        <f t="shared" si="460"/>
        <v>NA</v>
      </c>
      <c r="BG555" s="63">
        <f t="shared" si="461"/>
        <v>5</v>
      </c>
      <c r="BH555" s="64">
        <f t="shared" si="462"/>
        <v>5</v>
      </c>
      <c r="BI555" s="64">
        <f t="shared" si="463"/>
        <v>5</v>
      </c>
      <c r="BJ555" s="64">
        <f t="shared" si="464"/>
        <v>5</v>
      </c>
      <c r="BK555" s="65">
        <f t="shared" si="465"/>
        <v>1</v>
      </c>
      <c r="BL555" s="66">
        <f t="shared" si="466"/>
        <v>1</v>
      </c>
      <c r="BM555" s="92">
        <f t="shared" si="467"/>
        <v>1</v>
      </c>
      <c r="BN555" s="92">
        <f t="shared" si="468"/>
        <v>1</v>
      </c>
      <c r="BO555" s="92">
        <f t="shared" si="469"/>
        <v>0</v>
      </c>
      <c r="BP555" s="92">
        <f t="shared" si="470"/>
        <v>0</v>
      </c>
      <c r="BQ555" s="92">
        <f t="shared" si="471"/>
        <v>3</v>
      </c>
      <c r="BR555" s="92">
        <f t="shared" si="472"/>
        <v>3</v>
      </c>
      <c r="BS555" s="92">
        <f t="shared" si="473"/>
        <v>0</v>
      </c>
      <c r="BT555" s="92">
        <f t="shared" si="474"/>
        <v>0</v>
      </c>
      <c r="BU555" s="92">
        <f t="shared" si="475"/>
        <v>0</v>
      </c>
      <c r="BV555" s="92">
        <f t="shared" si="476"/>
        <v>0</v>
      </c>
      <c r="BW555" s="92">
        <f t="shared" si="477"/>
        <v>1</v>
      </c>
      <c r="BX555" s="92">
        <f t="shared" si="478"/>
        <v>1</v>
      </c>
      <c r="BY555" s="92">
        <f t="shared" si="479"/>
        <v>0</v>
      </c>
      <c r="BZ555" s="92">
        <f t="shared" si="480"/>
        <v>0</v>
      </c>
      <c r="CA555" s="92">
        <f t="shared" si="481"/>
        <v>0</v>
      </c>
      <c r="CB555" s="92">
        <f t="shared" si="482"/>
        <v>0</v>
      </c>
      <c r="CC555" s="92">
        <f t="shared" si="483"/>
        <v>0</v>
      </c>
      <c r="CD555" s="92">
        <f t="shared" si="484"/>
        <v>0</v>
      </c>
    </row>
    <row r="556" spans="1:82" hidden="1">
      <c r="A556" s="157">
        <v>57</v>
      </c>
      <c r="B556" s="157" t="s">
        <v>948</v>
      </c>
      <c r="C556" s="157" t="s">
        <v>7259</v>
      </c>
      <c r="D556" s="157" t="s">
        <v>2089</v>
      </c>
      <c r="E556" s="157" t="s">
        <v>6803</v>
      </c>
      <c r="F556" s="157" t="s">
        <v>6906</v>
      </c>
      <c r="G556" s="157" t="s">
        <v>6907</v>
      </c>
      <c r="H556" s="157" t="s">
        <v>6</v>
      </c>
      <c r="I556" s="157" t="s">
        <v>7</v>
      </c>
      <c r="J556" s="157" t="s">
        <v>195</v>
      </c>
      <c r="K556" s="157" t="s">
        <v>195</v>
      </c>
      <c r="L556" s="157"/>
      <c r="M556" s="157" t="s">
        <v>795</v>
      </c>
      <c r="N556" s="158">
        <v>1</v>
      </c>
      <c r="O556" s="157">
        <v>0</v>
      </c>
      <c r="P556" s="157">
        <v>0</v>
      </c>
      <c r="Q556" s="157">
        <v>0</v>
      </c>
      <c r="R556" s="157">
        <v>0</v>
      </c>
      <c r="S556" s="157">
        <v>0</v>
      </c>
      <c r="T556" s="157">
        <v>0</v>
      </c>
      <c r="U556" s="157">
        <v>0</v>
      </c>
      <c r="V556" s="157">
        <v>0</v>
      </c>
      <c r="W556" s="60">
        <f>COUNTIFS(配置清单!G:G,G556,配置清单!$H:$H,"PM",配置清单!$N:$N,"在岗")</f>
        <v>1</v>
      </c>
      <c r="X556" s="61">
        <f t="shared" si="443"/>
        <v>1</v>
      </c>
      <c r="Y556" s="60">
        <f>COUNTIFS(配置清单!$G:$G,G556,配置清单!$H:$H,"PM",配置清单!$N:$N,"在岗",配置清单!$P:$P,"&lt;&gt;暂不胜任")</f>
        <v>1</v>
      </c>
      <c r="Z556" s="61">
        <f t="shared" si="444"/>
        <v>1</v>
      </c>
      <c r="AA556" s="62">
        <f>COUNTIFS(配置清单!$G:$G,G556,配置清单!$H:$H,"SE",配置清单!$N:$N,"在岗")+COUNTIFS(配置清单!$G:$G,G556,配置清单!$H:$H,"SA",配置清单!$N:$N,"在岗")</f>
        <v>0</v>
      </c>
      <c r="AB556" s="61" t="str">
        <f t="shared" si="445"/>
        <v>NA</v>
      </c>
      <c r="AC556" s="60">
        <f>COUNTIFS(配置清单!$G:$G,G556,配置清单!$H:$H,"SE",配置清单!$N:$N,"在岗",配置清单!$P:$P,"&lt;&gt;暂不胜任")+COUNTIFS(配置清单!$G:$G,G556,配置清单!$H:$H,"SA",配置清单!$N:$N,"在岗",配置清单!$P:$P,"&lt;&gt;暂不胜任")</f>
        <v>0</v>
      </c>
      <c r="AD556" s="61" t="str">
        <f t="shared" si="446"/>
        <v>NA</v>
      </c>
      <c r="AE556" s="60">
        <f>COUNTIFS(配置清单!$G:$G,G556,配置清单!H:H,"MDE",配置清单!N:N,"在岗")</f>
        <v>0</v>
      </c>
      <c r="AF556" s="61" t="str">
        <f t="shared" si="447"/>
        <v>NA</v>
      </c>
      <c r="AG556" s="60">
        <f>COUNTIFS(配置清单!$G:$G,G556,配置清单!$H:$H,"MDE",配置清单!$N:$N,"在岗",配置清单!$P:$P,"&lt;&gt;暂不胜任")</f>
        <v>0</v>
      </c>
      <c r="AH556" s="61" t="str">
        <f t="shared" si="448"/>
        <v>NA</v>
      </c>
      <c r="AI556" s="62">
        <f>COUNTIFS(配置清单!G:G,G556,配置清单!H:H,"TPM",配置清单!N:N,"在岗")+COUNTIFS(配置清单!G:G,G556,配置清单!H:H,"TC",配置清单!N:N,"在岗")</f>
        <v>0</v>
      </c>
      <c r="AJ556" s="61" t="str">
        <f t="shared" si="449"/>
        <v>NA</v>
      </c>
      <c r="AK556" s="60">
        <f>COUNTIFS(配置清单!G:G,G556,配置清单!H:H,"TPM",配置清单!N:N,"在岗",配置清单!P:P,"&lt;&gt;暂不胜任")+COUNTIFS(配置清单!G:G,G556,配置清单!H:H,"TC",配置清单!N:N,"在岗",配置清单!P:P,"&lt;&gt;暂不胜任")</f>
        <v>0</v>
      </c>
      <c r="AL556" s="61" t="str">
        <f t="shared" si="450"/>
        <v>NA</v>
      </c>
      <c r="AM556" s="60">
        <f>COUNTIFS(配置清单!G:G,G556,配置清单!H:H,"TSE",配置清单!N:N,"在岗")</f>
        <v>0</v>
      </c>
      <c r="AN556" s="61" t="str">
        <f t="shared" si="451"/>
        <v>NA</v>
      </c>
      <c r="AO556" s="60">
        <f>COUNTIFS(配置清单!G:G,G556,配置清单!H:H,"TSE",配置清单!N:N,"在岗",配置清单!P:P,"&lt;&gt;暂不胜任")</f>
        <v>0</v>
      </c>
      <c r="AP556" s="61" t="str">
        <f t="shared" si="452"/>
        <v>NA</v>
      </c>
      <c r="AQ556" s="60">
        <f>COUNTIFS(配置清单!$G:$G,G556,配置清单!H:H,"QA",配置清单!N:N,"在岗")</f>
        <v>1</v>
      </c>
      <c r="AR556" s="61" t="str">
        <f t="shared" si="453"/>
        <v>NA</v>
      </c>
      <c r="AS556" s="60">
        <f>COUNTIFS(配置清单!$G:$G,G556,配置清单!$H:$H,"QA",配置清单!$N:$N,"在岗",配置清单!$P:$P,"&lt;&gt;暂不胜任")</f>
        <v>1</v>
      </c>
      <c r="AT556" s="61" t="str">
        <f t="shared" si="454"/>
        <v>NA</v>
      </c>
      <c r="AU556" s="60">
        <f>COUNTIFS(配置清单!G:G,规划及评估!G556,配置清单!H:H,"BA",配置清单!N:N,"在岗")</f>
        <v>0</v>
      </c>
      <c r="AV556" s="61" t="str">
        <f t="shared" si="455"/>
        <v>NA</v>
      </c>
      <c r="AW556" s="60">
        <f>COUNTIFS(配置清单!G:G,G556,配置清单!H:H,"BA",配置清单!N:N,"在岗",配置清单!P:P,"&lt;&gt;暂不胜任")</f>
        <v>0</v>
      </c>
      <c r="AX556" s="61" t="str">
        <f t="shared" si="456"/>
        <v>NA</v>
      </c>
      <c r="AY556" s="60">
        <f>COUNTIFS(配置清单!G:G,规划及评估!G556,配置清单!H:H,"IA",配置清单!N:N,"在岗")</f>
        <v>0</v>
      </c>
      <c r="AZ556" s="61" t="str">
        <f t="shared" si="457"/>
        <v>NA</v>
      </c>
      <c r="BA556" s="60">
        <f>COUNTIFS(配置清单!G:G,G556,配置清单!H:H,"IA",配置清单!N:N,"在岗",配置清单!P:P,"&lt;&gt;暂不胜任")</f>
        <v>0</v>
      </c>
      <c r="BB556" s="61" t="str">
        <f t="shared" si="458"/>
        <v>NA</v>
      </c>
      <c r="BC556" s="60">
        <f>COUNTIFS(配置清单!G:G,规划及评估!G556,配置清单!H:H,"产品经理",配置清单!N:N,"在岗")</f>
        <v>0</v>
      </c>
      <c r="BD556" s="61" t="str">
        <f t="shared" si="459"/>
        <v>NA</v>
      </c>
      <c r="BE556" s="60">
        <f>COUNTIFS(配置清单!G:G,G556,配置清单!H:H,"产品经理",配置清单!N:N,"在岗",配置清单!P:P,"&lt;&gt;暂不胜任")</f>
        <v>0</v>
      </c>
      <c r="BF556" s="61" t="str">
        <f t="shared" si="460"/>
        <v>NA</v>
      </c>
      <c r="BG556" s="63">
        <f t="shared" si="461"/>
        <v>1</v>
      </c>
      <c r="BH556" s="64">
        <f t="shared" si="462"/>
        <v>1</v>
      </c>
      <c r="BI556" s="64">
        <f t="shared" si="463"/>
        <v>1</v>
      </c>
      <c r="BJ556" s="64">
        <f t="shared" si="464"/>
        <v>1</v>
      </c>
      <c r="BK556" s="65">
        <f t="shared" si="465"/>
        <v>1</v>
      </c>
      <c r="BL556" s="66">
        <f t="shared" si="466"/>
        <v>1</v>
      </c>
      <c r="BM556" s="92">
        <f t="shared" si="467"/>
        <v>1</v>
      </c>
      <c r="BN556" s="92">
        <f t="shared" si="468"/>
        <v>1</v>
      </c>
      <c r="BO556" s="92">
        <f t="shared" si="469"/>
        <v>0</v>
      </c>
      <c r="BP556" s="92">
        <f t="shared" si="470"/>
        <v>0</v>
      </c>
      <c r="BQ556" s="92">
        <f t="shared" si="471"/>
        <v>0</v>
      </c>
      <c r="BR556" s="92">
        <f t="shared" si="472"/>
        <v>0</v>
      </c>
      <c r="BS556" s="92">
        <f t="shared" si="473"/>
        <v>0</v>
      </c>
      <c r="BT556" s="92">
        <f t="shared" si="474"/>
        <v>0</v>
      </c>
      <c r="BU556" s="92">
        <f t="shared" si="475"/>
        <v>0</v>
      </c>
      <c r="BV556" s="92">
        <f t="shared" si="476"/>
        <v>0</v>
      </c>
      <c r="BW556" s="92">
        <f t="shared" si="477"/>
        <v>0</v>
      </c>
      <c r="BX556" s="92">
        <f t="shared" si="478"/>
        <v>0</v>
      </c>
      <c r="BY556" s="92">
        <f t="shared" si="479"/>
        <v>0</v>
      </c>
      <c r="BZ556" s="92">
        <f t="shared" si="480"/>
        <v>0</v>
      </c>
      <c r="CA556" s="92">
        <f t="shared" si="481"/>
        <v>0</v>
      </c>
      <c r="CB556" s="92">
        <f t="shared" si="482"/>
        <v>0</v>
      </c>
      <c r="CC556" s="92">
        <f t="shared" si="483"/>
        <v>0</v>
      </c>
      <c r="CD556" s="92">
        <f t="shared" si="484"/>
        <v>0</v>
      </c>
    </row>
    <row r="557" spans="1:82" hidden="1">
      <c r="A557" s="157">
        <v>58</v>
      </c>
      <c r="B557" s="157" t="s">
        <v>948</v>
      </c>
      <c r="C557" s="157" t="s">
        <v>7259</v>
      </c>
      <c r="D557" s="157" t="s">
        <v>2089</v>
      </c>
      <c r="E557" s="157" t="s">
        <v>6803</v>
      </c>
      <c r="F557" s="157" t="s">
        <v>6912</v>
      </c>
      <c r="G557" s="157" t="s">
        <v>6913</v>
      </c>
      <c r="H557" s="157" t="s">
        <v>6</v>
      </c>
      <c r="I557" s="157" t="s">
        <v>7</v>
      </c>
      <c r="J557" s="157" t="s">
        <v>195</v>
      </c>
      <c r="K557" s="157" t="s">
        <v>195</v>
      </c>
      <c r="L557" s="157"/>
      <c r="M557" s="157" t="s">
        <v>795</v>
      </c>
      <c r="N557" s="158">
        <v>1</v>
      </c>
      <c r="O557" s="157">
        <v>0</v>
      </c>
      <c r="P557" s="157">
        <v>0</v>
      </c>
      <c r="Q557" s="157">
        <v>0</v>
      </c>
      <c r="R557" s="157">
        <v>0</v>
      </c>
      <c r="S557" s="157">
        <v>0</v>
      </c>
      <c r="T557" s="157">
        <v>0</v>
      </c>
      <c r="U557" s="157">
        <v>0</v>
      </c>
      <c r="V557" s="157">
        <v>0</v>
      </c>
      <c r="W557" s="60">
        <f>COUNTIFS(配置清单!G:G,G557,配置清单!$H:$H,"PM",配置清单!$N:$N,"在岗")</f>
        <v>1</v>
      </c>
      <c r="X557" s="61">
        <f t="shared" si="443"/>
        <v>1</v>
      </c>
      <c r="Y557" s="60">
        <f>COUNTIFS(配置清单!$G:$G,G557,配置清单!$H:$H,"PM",配置清单!$N:$N,"在岗",配置清单!$P:$P,"&lt;&gt;暂不胜任")</f>
        <v>1</v>
      </c>
      <c r="Z557" s="61">
        <f t="shared" si="444"/>
        <v>1</v>
      </c>
      <c r="AA557" s="62">
        <f>COUNTIFS(配置清单!$G:$G,G557,配置清单!$H:$H,"SE",配置清单!$N:$N,"在岗")+COUNTIFS(配置清单!$G:$G,G557,配置清单!$H:$H,"SA",配置清单!$N:$N,"在岗")</f>
        <v>0</v>
      </c>
      <c r="AB557" s="61" t="str">
        <f t="shared" si="445"/>
        <v>NA</v>
      </c>
      <c r="AC557" s="60">
        <f>COUNTIFS(配置清单!$G:$G,G557,配置清单!$H:$H,"SE",配置清单!$N:$N,"在岗",配置清单!$P:$P,"&lt;&gt;暂不胜任")+COUNTIFS(配置清单!$G:$G,G557,配置清单!$H:$H,"SA",配置清单!$N:$N,"在岗",配置清单!$P:$P,"&lt;&gt;暂不胜任")</f>
        <v>0</v>
      </c>
      <c r="AD557" s="61" t="str">
        <f t="shared" si="446"/>
        <v>NA</v>
      </c>
      <c r="AE557" s="60">
        <f>COUNTIFS(配置清单!$G:$G,G557,配置清单!H:H,"MDE",配置清单!N:N,"在岗")</f>
        <v>0</v>
      </c>
      <c r="AF557" s="61" t="str">
        <f t="shared" si="447"/>
        <v>NA</v>
      </c>
      <c r="AG557" s="60">
        <f>COUNTIFS(配置清单!$G:$G,G557,配置清单!$H:$H,"MDE",配置清单!$N:$N,"在岗",配置清单!$P:$P,"&lt;&gt;暂不胜任")</f>
        <v>0</v>
      </c>
      <c r="AH557" s="61" t="str">
        <f t="shared" si="448"/>
        <v>NA</v>
      </c>
      <c r="AI557" s="62">
        <f>COUNTIFS(配置清单!G:G,G557,配置清单!H:H,"TPM",配置清单!N:N,"在岗")+COUNTIFS(配置清单!G:G,G557,配置清单!H:H,"TC",配置清单!N:N,"在岗")</f>
        <v>0</v>
      </c>
      <c r="AJ557" s="61" t="str">
        <f t="shared" si="449"/>
        <v>NA</v>
      </c>
      <c r="AK557" s="60">
        <f>COUNTIFS(配置清单!G:G,G557,配置清单!H:H,"TPM",配置清单!N:N,"在岗",配置清单!P:P,"&lt;&gt;暂不胜任")+COUNTIFS(配置清单!G:G,G557,配置清单!H:H,"TC",配置清单!N:N,"在岗",配置清单!P:P,"&lt;&gt;暂不胜任")</f>
        <v>0</v>
      </c>
      <c r="AL557" s="61" t="str">
        <f t="shared" si="450"/>
        <v>NA</v>
      </c>
      <c r="AM557" s="60">
        <f>COUNTIFS(配置清单!G:G,G557,配置清单!H:H,"TSE",配置清单!N:N,"在岗")</f>
        <v>0</v>
      </c>
      <c r="AN557" s="61" t="str">
        <f t="shared" si="451"/>
        <v>NA</v>
      </c>
      <c r="AO557" s="60">
        <f>COUNTIFS(配置清单!G:G,G557,配置清单!H:H,"TSE",配置清单!N:N,"在岗",配置清单!P:P,"&lt;&gt;暂不胜任")</f>
        <v>0</v>
      </c>
      <c r="AP557" s="61" t="str">
        <f t="shared" si="452"/>
        <v>NA</v>
      </c>
      <c r="AQ557" s="60">
        <f>COUNTIFS(配置清单!$G:$G,G557,配置清单!H:H,"QA",配置清单!N:N,"在岗")</f>
        <v>1</v>
      </c>
      <c r="AR557" s="61" t="str">
        <f t="shared" si="453"/>
        <v>NA</v>
      </c>
      <c r="AS557" s="60">
        <f>COUNTIFS(配置清单!$G:$G,G557,配置清单!$H:$H,"QA",配置清单!$N:$N,"在岗",配置清单!$P:$P,"&lt;&gt;暂不胜任")</f>
        <v>1</v>
      </c>
      <c r="AT557" s="61" t="str">
        <f t="shared" si="454"/>
        <v>NA</v>
      </c>
      <c r="AU557" s="60">
        <f>COUNTIFS(配置清单!G:G,规划及评估!G557,配置清单!H:H,"BA",配置清单!N:N,"在岗")</f>
        <v>0</v>
      </c>
      <c r="AV557" s="61" t="str">
        <f t="shared" si="455"/>
        <v>NA</v>
      </c>
      <c r="AW557" s="60">
        <f>COUNTIFS(配置清单!G:G,G557,配置清单!H:H,"BA",配置清单!N:N,"在岗",配置清单!P:P,"&lt;&gt;暂不胜任")</f>
        <v>0</v>
      </c>
      <c r="AX557" s="61" t="str">
        <f t="shared" si="456"/>
        <v>NA</v>
      </c>
      <c r="AY557" s="60">
        <f>COUNTIFS(配置清单!G:G,规划及评估!G557,配置清单!H:H,"IA",配置清单!N:N,"在岗")</f>
        <v>0</v>
      </c>
      <c r="AZ557" s="61" t="str">
        <f t="shared" si="457"/>
        <v>NA</v>
      </c>
      <c r="BA557" s="60">
        <f>COUNTIFS(配置清单!G:G,G557,配置清单!H:H,"IA",配置清单!N:N,"在岗",配置清单!P:P,"&lt;&gt;暂不胜任")</f>
        <v>0</v>
      </c>
      <c r="BB557" s="61" t="str">
        <f t="shared" si="458"/>
        <v>NA</v>
      </c>
      <c r="BC557" s="60">
        <f>COUNTIFS(配置清单!G:G,规划及评估!G557,配置清单!H:H,"产品经理",配置清单!N:N,"在岗")</f>
        <v>0</v>
      </c>
      <c r="BD557" s="61" t="str">
        <f t="shared" si="459"/>
        <v>NA</v>
      </c>
      <c r="BE557" s="60">
        <f>COUNTIFS(配置清单!G:G,G557,配置清单!H:H,"产品经理",配置清单!N:N,"在岗",配置清单!P:P,"&lt;&gt;暂不胜任")</f>
        <v>0</v>
      </c>
      <c r="BF557" s="61" t="str">
        <f t="shared" si="460"/>
        <v>NA</v>
      </c>
      <c r="BG557" s="63">
        <f t="shared" si="461"/>
        <v>1</v>
      </c>
      <c r="BH557" s="64">
        <f t="shared" si="462"/>
        <v>1</v>
      </c>
      <c r="BI557" s="64">
        <f t="shared" si="463"/>
        <v>1</v>
      </c>
      <c r="BJ557" s="64">
        <f t="shared" si="464"/>
        <v>1</v>
      </c>
      <c r="BK557" s="65">
        <f t="shared" si="465"/>
        <v>1</v>
      </c>
      <c r="BL557" s="66">
        <f t="shared" si="466"/>
        <v>1</v>
      </c>
      <c r="BM557" s="92">
        <f t="shared" si="467"/>
        <v>1</v>
      </c>
      <c r="BN557" s="92">
        <f t="shared" si="468"/>
        <v>1</v>
      </c>
      <c r="BO557" s="92">
        <f t="shared" si="469"/>
        <v>0</v>
      </c>
      <c r="BP557" s="92">
        <f t="shared" si="470"/>
        <v>0</v>
      </c>
      <c r="BQ557" s="92">
        <f t="shared" si="471"/>
        <v>0</v>
      </c>
      <c r="BR557" s="92">
        <f t="shared" si="472"/>
        <v>0</v>
      </c>
      <c r="BS557" s="92">
        <f t="shared" si="473"/>
        <v>0</v>
      </c>
      <c r="BT557" s="92">
        <f t="shared" si="474"/>
        <v>0</v>
      </c>
      <c r="BU557" s="92">
        <f t="shared" si="475"/>
        <v>0</v>
      </c>
      <c r="BV557" s="92">
        <f t="shared" si="476"/>
        <v>0</v>
      </c>
      <c r="BW557" s="92">
        <f t="shared" si="477"/>
        <v>0</v>
      </c>
      <c r="BX557" s="92">
        <f t="shared" si="478"/>
        <v>0</v>
      </c>
      <c r="BY557" s="92">
        <f t="shared" si="479"/>
        <v>0</v>
      </c>
      <c r="BZ557" s="92">
        <f t="shared" si="480"/>
        <v>0</v>
      </c>
      <c r="CA557" s="92">
        <f t="shared" si="481"/>
        <v>0</v>
      </c>
      <c r="CB557" s="92">
        <f t="shared" si="482"/>
        <v>0</v>
      </c>
      <c r="CC557" s="92">
        <f t="shared" si="483"/>
        <v>0</v>
      </c>
      <c r="CD557" s="92">
        <f t="shared" si="484"/>
        <v>0</v>
      </c>
    </row>
    <row r="558" spans="1:82" hidden="1">
      <c r="A558" s="157">
        <v>59</v>
      </c>
      <c r="B558" s="157" t="s">
        <v>948</v>
      </c>
      <c r="C558" s="157" t="s">
        <v>7259</v>
      </c>
      <c r="D558" s="157" t="s">
        <v>2089</v>
      </c>
      <c r="E558" s="157" t="s">
        <v>6803</v>
      </c>
      <c r="F558" s="157" t="s">
        <v>6918</v>
      </c>
      <c r="G558" s="157" t="s">
        <v>6919</v>
      </c>
      <c r="H558" s="157" t="s">
        <v>6</v>
      </c>
      <c r="I558" s="157" t="s">
        <v>7</v>
      </c>
      <c r="J558" s="157" t="s">
        <v>195</v>
      </c>
      <c r="K558" s="157" t="s">
        <v>195</v>
      </c>
      <c r="L558" s="157"/>
      <c r="M558" s="157" t="s">
        <v>795</v>
      </c>
      <c r="N558" s="158">
        <v>1</v>
      </c>
      <c r="O558" s="157">
        <v>0</v>
      </c>
      <c r="P558" s="157">
        <v>0</v>
      </c>
      <c r="Q558" s="157">
        <v>0</v>
      </c>
      <c r="R558" s="157">
        <v>0</v>
      </c>
      <c r="S558" s="157">
        <v>0</v>
      </c>
      <c r="T558" s="157">
        <v>0</v>
      </c>
      <c r="U558" s="157">
        <v>0</v>
      </c>
      <c r="V558" s="157">
        <v>0</v>
      </c>
      <c r="W558" s="60">
        <f>COUNTIFS(配置清单!G:G,G558,配置清单!$H:$H,"PM",配置清单!$N:$N,"在岗")</f>
        <v>1</v>
      </c>
      <c r="X558" s="61">
        <f t="shared" si="443"/>
        <v>1</v>
      </c>
      <c r="Y558" s="60">
        <f>COUNTIFS(配置清单!$G:$G,G558,配置清单!$H:$H,"PM",配置清单!$N:$N,"在岗",配置清单!$P:$P,"&lt;&gt;暂不胜任")</f>
        <v>1</v>
      </c>
      <c r="Z558" s="61">
        <f t="shared" si="444"/>
        <v>1</v>
      </c>
      <c r="AA558" s="62">
        <f>COUNTIFS(配置清单!$G:$G,G558,配置清单!$H:$H,"SE",配置清单!$N:$N,"在岗")+COUNTIFS(配置清单!$G:$G,G558,配置清单!$H:$H,"SA",配置清单!$N:$N,"在岗")</f>
        <v>0</v>
      </c>
      <c r="AB558" s="61" t="str">
        <f t="shared" si="445"/>
        <v>NA</v>
      </c>
      <c r="AC558" s="60">
        <f>COUNTIFS(配置清单!$G:$G,G558,配置清单!$H:$H,"SE",配置清单!$N:$N,"在岗",配置清单!$P:$P,"&lt;&gt;暂不胜任")+COUNTIFS(配置清单!$G:$G,G558,配置清单!$H:$H,"SA",配置清单!$N:$N,"在岗",配置清单!$P:$P,"&lt;&gt;暂不胜任")</f>
        <v>0</v>
      </c>
      <c r="AD558" s="61" t="str">
        <f t="shared" si="446"/>
        <v>NA</v>
      </c>
      <c r="AE558" s="60">
        <f>COUNTIFS(配置清单!$G:$G,G558,配置清单!H:H,"MDE",配置清单!N:N,"在岗")</f>
        <v>2</v>
      </c>
      <c r="AF558" s="61" t="str">
        <f t="shared" si="447"/>
        <v>NA</v>
      </c>
      <c r="AG558" s="60">
        <f>COUNTIFS(配置清单!$G:$G,G558,配置清单!$H:$H,"MDE",配置清单!$N:$N,"在岗",配置清单!$P:$P,"&lt;&gt;暂不胜任")</f>
        <v>2</v>
      </c>
      <c r="AH558" s="61" t="str">
        <f t="shared" si="448"/>
        <v>NA</v>
      </c>
      <c r="AI558" s="62">
        <f>COUNTIFS(配置清单!G:G,G558,配置清单!H:H,"TPM",配置清单!N:N,"在岗")+COUNTIFS(配置清单!G:G,G558,配置清单!H:H,"TC",配置清单!N:N,"在岗")</f>
        <v>0</v>
      </c>
      <c r="AJ558" s="61" t="str">
        <f t="shared" si="449"/>
        <v>NA</v>
      </c>
      <c r="AK558" s="60">
        <f>COUNTIFS(配置清单!G:G,G558,配置清单!H:H,"TPM",配置清单!N:N,"在岗",配置清单!P:P,"&lt;&gt;暂不胜任")+COUNTIFS(配置清单!G:G,G558,配置清单!H:H,"TC",配置清单!N:N,"在岗",配置清单!P:P,"&lt;&gt;暂不胜任")</f>
        <v>0</v>
      </c>
      <c r="AL558" s="61" t="str">
        <f t="shared" si="450"/>
        <v>NA</v>
      </c>
      <c r="AM558" s="60">
        <f>COUNTIFS(配置清单!G:G,G558,配置清单!H:H,"TSE",配置清单!N:N,"在岗")</f>
        <v>0</v>
      </c>
      <c r="AN558" s="61" t="str">
        <f t="shared" si="451"/>
        <v>NA</v>
      </c>
      <c r="AO558" s="60">
        <f>COUNTIFS(配置清单!G:G,G558,配置清单!H:H,"TSE",配置清单!N:N,"在岗",配置清单!P:P,"&lt;&gt;暂不胜任")</f>
        <v>0</v>
      </c>
      <c r="AP558" s="61" t="str">
        <f t="shared" si="452"/>
        <v>NA</v>
      </c>
      <c r="AQ558" s="60">
        <f>COUNTIFS(配置清单!$G:$G,G558,配置清单!H:H,"QA",配置清单!N:N,"在岗")</f>
        <v>1</v>
      </c>
      <c r="AR558" s="61" t="str">
        <f t="shared" si="453"/>
        <v>NA</v>
      </c>
      <c r="AS558" s="60">
        <f>COUNTIFS(配置清单!$G:$G,G558,配置清单!$H:$H,"QA",配置清单!$N:$N,"在岗",配置清单!$P:$P,"&lt;&gt;暂不胜任")</f>
        <v>1</v>
      </c>
      <c r="AT558" s="61" t="str">
        <f t="shared" si="454"/>
        <v>NA</v>
      </c>
      <c r="AU558" s="60">
        <f>COUNTIFS(配置清单!G:G,规划及评估!G558,配置清单!H:H,"BA",配置清单!N:N,"在岗")</f>
        <v>0</v>
      </c>
      <c r="AV558" s="61" t="str">
        <f t="shared" si="455"/>
        <v>NA</v>
      </c>
      <c r="AW558" s="60">
        <f>COUNTIFS(配置清单!G:G,G558,配置清单!H:H,"BA",配置清单!N:N,"在岗",配置清单!P:P,"&lt;&gt;暂不胜任")</f>
        <v>0</v>
      </c>
      <c r="AX558" s="61" t="str">
        <f t="shared" si="456"/>
        <v>NA</v>
      </c>
      <c r="AY558" s="60">
        <f>COUNTIFS(配置清单!G:G,规划及评估!G558,配置清单!H:H,"IA",配置清单!N:N,"在岗")</f>
        <v>0</v>
      </c>
      <c r="AZ558" s="61" t="str">
        <f t="shared" si="457"/>
        <v>NA</v>
      </c>
      <c r="BA558" s="60">
        <f>COUNTIFS(配置清单!G:G,G558,配置清单!H:H,"IA",配置清单!N:N,"在岗",配置清单!P:P,"&lt;&gt;暂不胜任")</f>
        <v>0</v>
      </c>
      <c r="BB558" s="61" t="str">
        <f t="shared" si="458"/>
        <v>NA</v>
      </c>
      <c r="BC558" s="60">
        <f>COUNTIFS(配置清单!G:G,规划及评估!G558,配置清单!H:H,"产品经理",配置清单!N:N,"在岗")</f>
        <v>0</v>
      </c>
      <c r="BD558" s="61" t="str">
        <f t="shared" si="459"/>
        <v>NA</v>
      </c>
      <c r="BE558" s="60">
        <f>COUNTIFS(配置清单!G:G,G558,配置清单!H:H,"产品经理",配置清单!N:N,"在岗",配置清单!P:P,"&lt;&gt;暂不胜任")</f>
        <v>0</v>
      </c>
      <c r="BF558" s="61" t="str">
        <f t="shared" si="460"/>
        <v>NA</v>
      </c>
      <c r="BG558" s="63">
        <f t="shared" si="461"/>
        <v>1</v>
      </c>
      <c r="BH558" s="64">
        <f t="shared" si="462"/>
        <v>1</v>
      </c>
      <c r="BI558" s="64">
        <f t="shared" si="463"/>
        <v>1</v>
      </c>
      <c r="BJ558" s="64">
        <f t="shared" si="464"/>
        <v>1</v>
      </c>
      <c r="BK558" s="65">
        <f t="shared" si="465"/>
        <v>1</v>
      </c>
      <c r="BL558" s="66">
        <f t="shared" si="466"/>
        <v>1</v>
      </c>
      <c r="BM558" s="92">
        <f t="shared" si="467"/>
        <v>1</v>
      </c>
      <c r="BN558" s="92">
        <f t="shared" si="468"/>
        <v>1</v>
      </c>
      <c r="BO558" s="92">
        <f t="shared" si="469"/>
        <v>0</v>
      </c>
      <c r="BP558" s="92">
        <f t="shared" si="470"/>
        <v>0</v>
      </c>
      <c r="BQ558" s="92">
        <f t="shared" si="471"/>
        <v>0</v>
      </c>
      <c r="BR558" s="92">
        <f t="shared" si="472"/>
        <v>0</v>
      </c>
      <c r="BS558" s="92">
        <f t="shared" si="473"/>
        <v>0</v>
      </c>
      <c r="BT558" s="92">
        <f t="shared" si="474"/>
        <v>0</v>
      </c>
      <c r="BU558" s="92">
        <f t="shared" si="475"/>
        <v>0</v>
      </c>
      <c r="BV558" s="92">
        <f t="shared" si="476"/>
        <v>0</v>
      </c>
      <c r="BW558" s="92">
        <f t="shared" si="477"/>
        <v>0</v>
      </c>
      <c r="BX558" s="92">
        <f t="shared" si="478"/>
        <v>0</v>
      </c>
      <c r="BY558" s="92">
        <f t="shared" si="479"/>
        <v>0</v>
      </c>
      <c r="BZ558" s="92">
        <f t="shared" si="480"/>
        <v>0</v>
      </c>
      <c r="CA558" s="92">
        <f t="shared" si="481"/>
        <v>0</v>
      </c>
      <c r="CB558" s="92">
        <f t="shared" si="482"/>
        <v>0</v>
      </c>
      <c r="CC558" s="92">
        <f t="shared" si="483"/>
        <v>0</v>
      </c>
      <c r="CD558" s="92">
        <f t="shared" si="484"/>
        <v>0</v>
      </c>
    </row>
    <row r="559" spans="1:82" hidden="1">
      <c r="A559" s="157">
        <v>60</v>
      </c>
      <c r="B559" s="157" t="s">
        <v>948</v>
      </c>
      <c r="C559" s="157" t="s">
        <v>7259</v>
      </c>
      <c r="D559" s="157" t="s">
        <v>2089</v>
      </c>
      <c r="E559" s="157" t="s">
        <v>6803</v>
      </c>
      <c r="F559" s="157" t="s">
        <v>6932</v>
      </c>
      <c r="G559" s="157" t="s">
        <v>6933</v>
      </c>
      <c r="H559" s="157" t="s">
        <v>6</v>
      </c>
      <c r="I559" s="157" t="s">
        <v>7</v>
      </c>
      <c r="J559" s="157" t="s">
        <v>195</v>
      </c>
      <c r="K559" s="157" t="s">
        <v>195</v>
      </c>
      <c r="L559" s="157"/>
      <c r="M559" s="157" t="s">
        <v>194</v>
      </c>
      <c r="N559" s="158">
        <v>1</v>
      </c>
      <c r="O559" s="157">
        <v>0</v>
      </c>
      <c r="P559" s="157">
        <v>0</v>
      </c>
      <c r="Q559" s="157">
        <v>0</v>
      </c>
      <c r="R559" s="157">
        <v>0</v>
      </c>
      <c r="S559" s="157">
        <v>0</v>
      </c>
      <c r="T559" s="157">
        <v>0</v>
      </c>
      <c r="U559" s="157">
        <v>0</v>
      </c>
      <c r="V559" s="157">
        <v>0</v>
      </c>
      <c r="W559" s="60">
        <f>COUNTIFS(配置清单!G:G,G559,配置清单!$H:$H,"PM",配置清单!$N:$N,"在岗")</f>
        <v>1</v>
      </c>
      <c r="X559" s="61">
        <f t="shared" si="443"/>
        <v>1</v>
      </c>
      <c r="Y559" s="60">
        <f>COUNTIFS(配置清单!$G:$G,G559,配置清单!$H:$H,"PM",配置清单!$N:$N,"在岗",配置清单!$P:$P,"&lt;&gt;暂不胜任")</f>
        <v>1</v>
      </c>
      <c r="Z559" s="61">
        <f t="shared" si="444"/>
        <v>1</v>
      </c>
      <c r="AA559" s="62">
        <f>COUNTIFS(配置清单!$G:$G,G559,配置清单!$H:$H,"SE",配置清单!$N:$N,"在岗")+COUNTIFS(配置清单!$G:$G,G559,配置清单!$H:$H,"SA",配置清单!$N:$N,"在岗")</f>
        <v>0</v>
      </c>
      <c r="AB559" s="61" t="str">
        <f t="shared" si="445"/>
        <v>NA</v>
      </c>
      <c r="AC559" s="60">
        <f>COUNTIFS(配置清单!$G:$G,G559,配置清单!$H:$H,"SE",配置清单!$N:$N,"在岗",配置清单!$P:$P,"&lt;&gt;暂不胜任")+COUNTIFS(配置清单!$G:$G,G559,配置清单!$H:$H,"SA",配置清单!$N:$N,"在岗",配置清单!$P:$P,"&lt;&gt;暂不胜任")</f>
        <v>0</v>
      </c>
      <c r="AD559" s="61" t="str">
        <f t="shared" si="446"/>
        <v>NA</v>
      </c>
      <c r="AE559" s="60">
        <f>COUNTIFS(配置清单!$G:$G,G559,配置清单!H:H,"MDE",配置清单!N:N,"在岗")</f>
        <v>0</v>
      </c>
      <c r="AF559" s="61" t="str">
        <f t="shared" si="447"/>
        <v>NA</v>
      </c>
      <c r="AG559" s="60">
        <f>COUNTIFS(配置清单!$G:$G,G559,配置清单!$H:$H,"MDE",配置清单!$N:$N,"在岗",配置清单!$P:$P,"&lt;&gt;暂不胜任")</f>
        <v>0</v>
      </c>
      <c r="AH559" s="61" t="str">
        <f t="shared" si="448"/>
        <v>NA</v>
      </c>
      <c r="AI559" s="62">
        <f>COUNTIFS(配置清单!G:G,G559,配置清单!H:H,"TPM",配置清单!N:N,"在岗")+COUNTIFS(配置清单!G:G,G559,配置清单!H:H,"TC",配置清单!N:N,"在岗")</f>
        <v>0</v>
      </c>
      <c r="AJ559" s="61" t="str">
        <f t="shared" si="449"/>
        <v>NA</v>
      </c>
      <c r="AK559" s="60">
        <f>COUNTIFS(配置清单!G:G,G559,配置清单!H:H,"TPM",配置清单!N:N,"在岗",配置清单!P:P,"&lt;&gt;暂不胜任")+COUNTIFS(配置清单!G:G,G559,配置清单!H:H,"TC",配置清单!N:N,"在岗",配置清单!P:P,"&lt;&gt;暂不胜任")</f>
        <v>0</v>
      </c>
      <c r="AL559" s="61" t="str">
        <f t="shared" si="450"/>
        <v>NA</v>
      </c>
      <c r="AM559" s="60">
        <f>COUNTIFS(配置清单!G:G,G559,配置清单!H:H,"TSE",配置清单!N:N,"在岗")</f>
        <v>0</v>
      </c>
      <c r="AN559" s="61" t="str">
        <f t="shared" si="451"/>
        <v>NA</v>
      </c>
      <c r="AO559" s="60">
        <f>COUNTIFS(配置清单!G:G,G559,配置清单!H:H,"TSE",配置清单!N:N,"在岗",配置清单!P:P,"&lt;&gt;暂不胜任")</f>
        <v>0</v>
      </c>
      <c r="AP559" s="61" t="str">
        <f t="shared" si="452"/>
        <v>NA</v>
      </c>
      <c r="AQ559" s="60">
        <f>COUNTIFS(配置清单!$G:$G,G559,配置清单!H:H,"QA",配置清单!N:N,"在岗")</f>
        <v>0</v>
      </c>
      <c r="AR559" s="61" t="str">
        <f t="shared" si="453"/>
        <v>NA</v>
      </c>
      <c r="AS559" s="60">
        <f>COUNTIFS(配置清单!$G:$G,G559,配置清单!$H:$H,"QA",配置清单!$N:$N,"在岗",配置清单!$P:$P,"&lt;&gt;暂不胜任")</f>
        <v>0</v>
      </c>
      <c r="AT559" s="61" t="str">
        <f t="shared" si="454"/>
        <v>NA</v>
      </c>
      <c r="AU559" s="60">
        <f>COUNTIFS(配置清单!G:G,规划及评估!G559,配置清单!H:H,"BA",配置清单!N:N,"在岗")</f>
        <v>0</v>
      </c>
      <c r="AV559" s="61" t="str">
        <f t="shared" si="455"/>
        <v>NA</v>
      </c>
      <c r="AW559" s="60">
        <f>COUNTIFS(配置清单!G:G,G559,配置清单!H:H,"BA",配置清单!N:N,"在岗",配置清单!P:P,"&lt;&gt;暂不胜任")</f>
        <v>0</v>
      </c>
      <c r="AX559" s="61" t="str">
        <f t="shared" si="456"/>
        <v>NA</v>
      </c>
      <c r="AY559" s="60">
        <f>COUNTIFS(配置清单!G:G,规划及评估!G559,配置清单!H:H,"IA",配置清单!N:N,"在岗")</f>
        <v>0</v>
      </c>
      <c r="AZ559" s="61" t="str">
        <f t="shared" si="457"/>
        <v>NA</v>
      </c>
      <c r="BA559" s="60">
        <f>COUNTIFS(配置清单!G:G,G559,配置清单!H:H,"IA",配置清单!N:N,"在岗",配置清单!P:P,"&lt;&gt;暂不胜任")</f>
        <v>0</v>
      </c>
      <c r="BB559" s="61" t="str">
        <f t="shared" si="458"/>
        <v>NA</v>
      </c>
      <c r="BC559" s="60">
        <f>COUNTIFS(配置清单!G:G,规划及评估!G559,配置清单!H:H,"产品经理",配置清单!N:N,"在岗")</f>
        <v>0</v>
      </c>
      <c r="BD559" s="61" t="str">
        <f t="shared" si="459"/>
        <v>NA</v>
      </c>
      <c r="BE559" s="60">
        <f>COUNTIFS(配置清单!G:G,G559,配置清单!H:H,"产品经理",配置清单!N:N,"在岗",配置清单!P:P,"&lt;&gt;暂不胜任")</f>
        <v>0</v>
      </c>
      <c r="BF559" s="61" t="str">
        <f t="shared" si="460"/>
        <v>NA</v>
      </c>
      <c r="BG559" s="63">
        <f t="shared" si="461"/>
        <v>1</v>
      </c>
      <c r="BH559" s="64">
        <f t="shared" si="462"/>
        <v>1</v>
      </c>
      <c r="BI559" s="64">
        <f t="shared" si="463"/>
        <v>1</v>
      </c>
      <c r="BJ559" s="64">
        <f t="shared" si="464"/>
        <v>1</v>
      </c>
      <c r="BK559" s="65">
        <f t="shared" si="465"/>
        <v>1</v>
      </c>
      <c r="BL559" s="66">
        <f t="shared" si="466"/>
        <v>1</v>
      </c>
      <c r="BM559" s="92">
        <f t="shared" si="467"/>
        <v>1</v>
      </c>
      <c r="BN559" s="92">
        <f t="shared" si="468"/>
        <v>1</v>
      </c>
      <c r="BO559" s="92">
        <f t="shared" si="469"/>
        <v>0</v>
      </c>
      <c r="BP559" s="92">
        <f t="shared" si="470"/>
        <v>0</v>
      </c>
      <c r="BQ559" s="92">
        <f t="shared" si="471"/>
        <v>0</v>
      </c>
      <c r="BR559" s="92">
        <f t="shared" si="472"/>
        <v>0</v>
      </c>
      <c r="BS559" s="92">
        <f t="shared" si="473"/>
        <v>0</v>
      </c>
      <c r="BT559" s="92">
        <f t="shared" si="474"/>
        <v>0</v>
      </c>
      <c r="BU559" s="92">
        <f t="shared" si="475"/>
        <v>0</v>
      </c>
      <c r="BV559" s="92">
        <f t="shared" si="476"/>
        <v>0</v>
      </c>
      <c r="BW559" s="92">
        <f t="shared" si="477"/>
        <v>0</v>
      </c>
      <c r="BX559" s="92">
        <f t="shared" si="478"/>
        <v>0</v>
      </c>
      <c r="BY559" s="92">
        <f t="shared" si="479"/>
        <v>0</v>
      </c>
      <c r="BZ559" s="92">
        <f t="shared" si="480"/>
        <v>0</v>
      </c>
      <c r="CA559" s="92">
        <f t="shared" si="481"/>
        <v>0</v>
      </c>
      <c r="CB559" s="92">
        <f t="shared" si="482"/>
        <v>0</v>
      </c>
      <c r="CC559" s="92">
        <f t="shared" si="483"/>
        <v>0</v>
      </c>
      <c r="CD559" s="92">
        <f t="shared" si="484"/>
        <v>0</v>
      </c>
    </row>
    <row r="560" spans="1:82" hidden="1">
      <c r="A560" s="157">
        <v>61</v>
      </c>
      <c r="B560" s="157" t="s">
        <v>948</v>
      </c>
      <c r="C560" s="157" t="s">
        <v>7259</v>
      </c>
      <c r="D560" s="157" t="s">
        <v>2089</v>
      </c>
      <c r="E560" s="157" t="s">
        <v>6803</v>
      </c>
      <c r="F560" s="157" t="s">
        <v>6938</v>
      </c>
      <c r="G560" s="157" t="s">
        <v>6939</v>
      </c>
      <c r="H560" s="157" t="s">
        <v>2868</v>
      </c>
      <c r="I560" s="157" t="s">
        <v>2868</v>
      </c>
      <c r="J560" s="157" t="s">
        <v>34</v>
      </c>
      <c r="K560" s="157" t="s">
        <v>34</v>
      </c>
      <c r="L560" s="157"/>
      <c r="M560" s="157" t="s">
        <v>6960</v>
      </c>
      <c r="N560" s="158">
        <v>1</v>
      </c>
      <c r="O560" s="157">
        <v>0</v>
      </c>
      <c r="P560" s="157">
        <v>2</v>
      </c>
      <c r="Q560" s="157">
        <v>0</v>
      </c>
      <c r="R560" s="157">
        <v>0</v>
      </c>
      <c r="S560" s="157">
        <v>1</v>
      </c>
      <c r="T560" s="157">
        <v>0</v>
      </c>
      <c r="U560" s="157">
        <v>0</v>
      </c>
      <c r="V560" s="157">
        <v>0</v>
      </c>
      <c r="W560" s="60">
        <f>COUNTIFS(配置清单!G:G,G560,配置清单!$H:$H,"PM",配置清单!$N:$N,"在岗")</f>
        <v>1</v>
      </c>
      <c r="X560" s="61">
        <f t="shared" si="443"/>
        <v>1</v>
      </c>
      <c r="Y560" s="60">
        <f>COUNTIFS(配置清单!$G:$G,G560,配置清单!$H:$H,"PM",配置清单!$N:$N,"在岗",配置清单!$P:$P,"&lt;&gt;暂不胜任")</f>
        <v>1</v>
      </c>
      <c r="Z560" s="61">
        <f t="shared" si="444"/>
        <v>1</v>
      </c>
      <c r="AA560" s="62">
        <f>COUNTIFS(配置清单!$G:$G,G560,配置清单!$H:$H,"SE",配置清单!$N:$N,"在岗")+COUNTIFS(配置清单!$G:$G,G560,配置清单!$H:$H,"SA",配置清单!$N:$N,"在岗")</f>
        <v>0</v>
      </c>
      <c r="AB560" s="61" t="str">
        <f t="shared" si="445"/>
        <v>NA</v>
      </c>
      <c r="AC560" s="60">
        <f>COUNTIFS(配置清单!$G:$G,G560,配置清单!$H:$H,"SE",配置清单!$N:$N,"在岗",配置清单!$P:$P,"&lt;&gt;暂不胜任")+COUNTIFS(配置清单!$G:$G,G560,配置清单!$H:$H,"SA",配置清单!$N:$N,"在岗",配置清单!$P:$P,"&lt;&gt;暂不胜任")</f>
        <v>0</v>
      </c>
      <c r="AD560" s="61" t="str">
        <f t="shared" si="446"/>
        <v>NA</v>
      </c>
      <c r="AE560" s="60">
        <f>COUNTIFS(配置清单!$G:$G,G560,配置清单!H:H,"MDE",配置清单!N:N,"在岗")</f>
        <v>2</v>
      </c>
      <c r="AF560" s="61">
        <f t="shared" si="447"/>
        <v>1</v>
      </c>
      <c r="AG560" s="60">
        <f>COUNTIFS(配置清单!$G:$G,G560,配置清单!$H:$H,"MDE",配置清单!$N:$N,"在岗",配置清单!$P:$P,"&lt;&gt;暂不胜任")</f>
        <v>2</v>
      </c>
      <c r="AH560" s="61">
        <f t="shared" si="448"/>
        <v>1</v>
      </c>
      <c r="AI560" s="62">
        <f>COUNTIFS(配置清单!G:G,G560,配置清单!H:H,"TPM",配置清单!N:N,"在岗")+COUNTIFS(配置清单!G:G,G560,配置清单!H:H,"TC",配置清单!N:N,"在岗")</f>
        <v>0</v>
      </c>
      <c r="AJ560" s="61" t="str">
        <f t="shared" si="449"/>
        <v>NA</v>
      </c>
      <c r="AK560" s="60">
        <f>COUNTIFS(配置清单!G:G,G560,配置清单!H:H,"TPM",配置清单!N:N,"在岗",配置清单!P:P,"&lt;&gt;暂不胜任")+COUNTIFS(配置清单!G:G,G560,配置清单!H:H,"TC",配置清单!N:N,"在岗",配置清单!P:P,"&lt;&gt;暂不胜任")</f>
        <v>0</v>
      </c>
      <c r="AL560" s="61" t="str">
        <f t="shared" si="450"/>
        <v>NA</v>
      </c>
      <c r="AM560" s="60">
        <f>COUNTIFS(配置清单!G:G,G560,配置清单!H:H,"TSE",配置清单!N:N,"在岗")</f>
        <v>0</v>
      </c>
      <c r="AN560" s="61" t="str">
        <f t="shared" si="451"/>
        <v>NA</v>
      </c>
      <c r="AO560" s="60">
        <f>COUNTIFS(配置清单!G:G,G560,配置清单!H:H,"TSE",配置清单!N:N,"在岗",配置清单!P:P,"&lt;&gt;暂不胜任")</f>
        <v>0</v>
      </c>
      <c r="AP560" s="61" t="str">
        <f t="shared" si="452"/>
        <v>NA</v>
      </c>
      <c r="AQ560" s="60">
        <f>COUNTIFS(配置清单!$G:$G,G560,配置清单!H:H,"QA",配置清单!N:N,"在岗")</f>
        <v>1</v>
      </c>
      <c r="AR560" s="61">
        <f t="shared" si="453"/>
        <v>1</v>
      </c>
      <c r="AS560" s="60">
        <f>COUNTIFS(配置清单!$G:$G,G560,配置清单!$H:$H,"QA",配置清单!$N:$N,"在岗",配置清单!$P:$P,"&lt;&gt;暂不胜任")</f>
        <v>1</v>
      </c>
      <c r="AT560" s="61">
        <f t="shared" si="454"/>
        <v>1</v>
      </c>
      <c r="AU560" s="60">
        <f>COUNTIFS(配置清单!G:G,规划及评估!G560,配置清单!H:H,"BA",配置清单!N:N,"在岗")</f>
        <v>0</v>
      </c>
      <c r="AV560" s="61" t="str">
        <f t="shared" si="455"/>
        <v>NA</v>
      </c>
      <c r="AW560" s="60">
        <f>COUNTIFS(配置清单!G:G,G560,配置清单!H:H,"BA",配置清单!N:N,"在岗",配置清单!P:P,"&lt;&gt;暂不胜任")</f>
        <v>0</v>
      </c>
      <c r="AX560" s="61" t="str">
        <f t="shared" si="456"/>
        <v>NA</v>
      </c>
      <c r="AY560" s="60">
        <f>COUNTIFS(配置清单!G:G,规划及评估!G560,配置清单!H:H,"IA",配置清单!N:N,"在岗")</f>
        <v>0</v>
      </c>
      <c r="AZ560" s="61" t="str">
        <f t="shared" si="457"/>
        <v>NA</v>
      </c>
      <c r="BA560" s="60">
        <f>COUNTIFS(配置清单!G:G,G560,配置清单!H:H,"IA",配置清单!N:N,"在岗",配置清单!P:P,"&lt;&gt;暂不胜任")</f>
        <v>0</v>
      </c>
      <c r="BB560" s="61" t="str">
        <f t="shared" si="458"/>
        <v>NA</v>
      </c>
      <c r="BC560" s="60">
        <f>COUNTIFS(配置清单!G:G,规划及评估!G560,配置清单!H:H,"产品经理",配置清单!N:N,"在岗")</f>
        <v>0</v>
      </c>
      <c r="BD560" s="61" t="str">
        <f t="shared" si="459"/>
        <v>NA</v>
      </c>
      <c r="BE560" s="60">
        <f>COUNTIFS(配置清单!G:G,G560,配置清单!H:H,"产品经理",配置清单!N:N,"在岗",配置清单!P:P,"&lt;&gt;暂不胜任")</f>
        <v>0</v>
      </c>
      <c r="BF560" s="61" t="str">
        <f t="shared" si="460"/>
        <v>NA</v>
      </c>
      <c r="BG560" s="63">
        <f t="shared" si="461"/>
        <v>4</v>
      </c>
      <c r="BH560" s="64">
        <f t="shared" si="462"/>
        <v>4</v>
      </c>
      <c r="BI560" s="64">
        <f t="shared" si="463"/>
        <v>4</v>
      </c>
      <c r="BJ560" s="64">
        <f t="shared" si="464"/>
        <v>4</v>
      </c>
      <c r="BK560" s="65">
        <f t="shared" si="465"/>
        <v>1</v>
      </c>
      <c r="BL560" s="66">
        <f t="shared" si="466"/>
        <v>1</v>
      </c>
      <c r="BM560" s="92">
        <f t="shared" si="467"/>
        <v>1</v>
      </c>
      <c r="BN560" s="92">
        <f t="shared" si="468"/>
        <v>1</v>
      </c>
      <c r="BO560" s="92">
        <f t="shared" si="469"/>
        <v>0</v>
      </c>
      <c r="BP560" s="92">
        <f t="shared" si="470"/>
        <v>0</v>
      </c>
      <c r="BQ560" s="92">
        <f t="shared" si="471"/>
        <v>2</v>
      </c>
      <c r="BR560" s="92">
        <f t="shared" si="472"/>
        <v>2</v>
      </c>
      <c r="BS560" s="92">
        <f t="shared" si="473"/>
        <v>0</v>
      </c>
      <c r="BT560" s="92">
        <f t="shared" si="474"/>
        <v>0</v>
      </c>
      <c r="BU560" s="92">
        <f t="shared" si="475"/>
        <v>0</v>
      </c>
      <c r="BV560" s="92">
        <f t="shared" si="476"/>
        <v>0</v>
      </c>
      <c r="BW560" s="92">
        <f t="shared" si="477"/>
        <v>1</v>
      </c>
      <c r="BX560" s="92">
        <f t="shared" si="478"/>
        <v>1</v>
      </c>
      <c r="BY560" s="92">
        <f t="shared" si="479"/>
        <v>0</v>
      </c>
      <c r="BZ560" s="92">
        <f t="shared" si="480"/>
        <v>0</v>
      </c>
      <c r="CA560" s="92">
        <f t="shared" si="481"/>
        <v>0</v>
      </c>
      <c r="CB560" s="92">
        <f t="shared" si="482"/>
        <v>0</v>
      </c>
      <c r="CC560" s="92">
        <f t="shared" si="483"/>
        <v>0</v>
      </c>
      <c r="CD560" s="92">
        <f t="shared" si="484"/>
        <v>0</v>
      </c>
    </row>
    <row r="561" spans="1:82" hidden="1">
      <c r="A561" s="157">
        <v>62</v>
      </c>
      <c r="B561" s="157" t="s">
        <v>948</v>
      </c>
      <c r="C561" s="157" t="s">
        <v>7259</v>
      </c>
      <c r="D561" s="157" t="s">
        <v>2089</v>
      </c>
      <c r="E561" s="157" t="s">
        <v>6803</v>
      </c>
      <c r="F561" s="157" t="s">
        <v>6427</v>
      </c>
      <c r="G561" s="157" t="s">
        <v>6950</v>
      </c>
      <c r="H561" s="157" t="s">
        <v>2868</v>
      </c>
      <c r="I561" s="157" t="s">
        <v>2868</v>
      </c>
      <c r="J561" s="157" t="s">
        <v>34</v>
      </c>
      <c r="K561" s="157" t="s">
        <v>34</v>
      </c>
      <c r="L561" s="157"/>
      <c r="M561" s="157" t="s">
        <v>6960</v>
      </c>
      <c r="N561" s="158">
        <v>1</v>
      </c>
      <c r="O561" s="157">
        <v>0</v>
      </c>
      <c r="P561" s="157">
        <v>0</v>
      </c>
      <c r="Q561" s="157">
        <v>0</v>
      </c>
      <c r="R561" s="157">
        <v>0</v>
      </c>
      <c r="S561" s="157">
        <v>1</v>
      </c>
      <c r="T561" s="157">
        <v>0</v>
      </c>
      <c r="U561" s="157">
        <v>0</v>
      </c>
      <c r="V561" s="157">
        <v>0</v>
      </c>
      <c r="W561" s="60">
        <f>COUNTIFS(配置清单!G:G,G561,配置清单!$H:$H,"PM",配置清单!$N:$N,"在岗")</f>
        <v>1</v>
      </c>
      <c r="X561" s="61">
        <f t="shared" si="443"/>
        <v>1</v>
      </c>
      <c r="Y561" s="60">
        <f>COUNTIFS(配置清单!$G:$G,G561,配置清单!$H:$H,"PM",配置清单!$N:$N,"在岗",配置清单!$P:$P,"&lt;&gt;暂不胜任")</f>
        <v>1</v>
      </c>
      <c r="Z561" s="61">
        <f t="shared" si="444"/>
        <v>1</v>
      </c>
      <c r="AA561" s="62">
        <f>COUNTIFS(配置清单!$G:$G,G561,配置清单!$H:$H,"SE",配置清单!$N:$N,"在岗")+COUNTIFS(配置清单!$G:$G,G561,配置清单!$H:$H,"SA",配置清单!$N:$N,"在岗")</f>
        <v>0</v>
      </c>
      <c r="AB561" s="61" t="str">
        <f t="shared" si="445"/>
        <v>NA</v>
      </c>
      <c r="AC561" s="60">
        <f>COUNTIFS(配置清单!$G:$G,G561,配置清单!$H:$H,"SE",配置清单!$N:$N,"在岗",配置清单!$P:$P,"&lt;&gt;暂不胜任")+COUNTIFS(配置清单!$G:$G,G561,配置清单!$H:$H,"SA",配置清单!$N:$N,"在岗",配置清单!$P:$P,"&lt;&gt;暂不胜任")</f>
        <v>0</v>
      </c>
      <c r="AD561" s="61" t="str">
        <f t="shared" si="446"/>
        <v>NA</v>
      </c>
      <c r="AE561" s="60">
        <f>COUNTIFS(配置清单!$G:$G,G561,配置清单!H:H,"MDE",配置清单!N:N,"在岗")</f>
        <v>0</v>
      </c>
      <c r="AF561" s="61" t="str">
        <f t="shared" si="447"/>
        <v>NA</v>
      </c>
      <c r="AG561" s="60">
        <f>COUNTIFS(配置清单!$G:$G,G561,配置清单!$H:$H,"MDE",配置清单!$N:$N,"在岗",配置清单!$P:$P,"&lt;&gt;暂不胜任")</f>
        <v>0</v>
      </c>
      <c r="AH561" s="61" t="str">
        <f t="shared" si="448"/>
        <v>NA</v>
      </c>
      <c r="AI561" s="62">
        <f>COUNTIFS(配置清单!G:G,G561,配置清单!H:H,"TPM",配置清单!N:N,"在岗")+COUNTIFS(配置清单!G:G,G561,配置清单!H:H,"TC",配置清单!N:N,"在岗")</f>
        <v>0</v>
      </c>
      <c r="AJ561" s="61" t="str">
        <f t="shared" si="449"/>
        <v>NA</v>
      </c>
      <c r="AK561" s="60">
        <f>COUNTIFS(配置清单!G:G,G561,配置清单!H:H,"TPM",配置清单!N:N,"在岗",配置清单!P:P,"&lt;&gt;暂不胜任")+COUNTIFS(配置清单!G:G,G561,配置清单!H:H,"TC",配置清单!N:N,"在岗",配置清单!P:P,"&lt;&gt;暂不胜任")</f>
        <v>0</v>
      </c>
      <c r="AL561" s="61" t="str">
        <f t="shared" si="450"/>
        <v>NA</v>
      </c>
      <c r="AM561" s="60">
        <f>COUNTIFS(配置清单!G:G,G561,配置清单!H:H,"TSE",配置清单!N:N,"在岗")</f>
        <v>2</v>
      </c>
      <c r="AN561" s="61" t="str">
        <f t="shared" si="451"/>
        <v>NA</v>
      </c>
      <c r="AO561" s="60">
        <f>COUNTIFS(配置清单!G:G,G561,配置清单!H:H,"TSE",配置清单!N:N,"在岗",配置清单!P:P,"&lt;&gt;暂不胜任")</f>
        <v>2</v>
      </c>
      <c r="AP561" s="61" t="str">
        <f t="shared" si="452"/>
        <v>NA</v>
      </c>
      <c r="AQ561" s="60">
        <f>COUNTIFS(配置清单!$G:$G,G561,配置清单!H:H,"QA",配置清单!N:N,"在岗")</f>
        <v>1</v>
      </c>
      <c r="AR561" s="61">
        <f t="shared" si="453"/>
        <v>1</v>
      </c>
      <c r="AS561" s="60">
        <f>COUNTIFS(配置清单!$G:$G,G561,配置清单!$H:$H,"QA",配置清单!$N:$N,"在岗",配置清单!$P:$P,"&lt;&gt;暂不胜任")</f>
        <v>1</v>
      </c>
      <c r="AT561" s="61">
        <f t="shared" si="454"/>
        <v>1</v>
      </c>
      <c r="AU561" s="60">
        <f>COUNTIFS(配置清单!G:G,规划及评估!G561,配置清单!H:H,"BA",配置清单!N:N,"在岗")</f>
        <v>0</v>
      </c>
      <c r="AV561" s="61" t="str">
        <f t="shared" si="455"/>
        <v>NA</v>
      </c>
      <c r="AW561" s="60">
        <f>COUNTIFS(配置清单!G:G,G561,配置清单!H:H,"BA",配置清单!N:N,"在岗",配置清单!P:P,"&lt;&gt;暂不胜任")</f>
        <v>0</v>
      </c>
      <c r="AX561" s="61" t="str">
        <f t="shared" si="456"/>
        <v>NA</v>
      </c>
      <c r="AY561" s="60">
        <f>COUNTIFS(配置清单!G:G,规划及评估!G561,配置清单!H:H,"IA",配置清单!N:N,"在岗")</f>
        <v>0</v>
      </c>
      <c r="AZ561" s="61" t="str">
        <f t="shared" si="457"/>
        <v>NA</v>
      </c>
      <c r="BA561" s="60">
        <f>COUNTIFS(配置清单!G:G,G561,配置清单!H:H,"IA",配置清单!N:N,"在岗",配置清单!P:P,"&lt;&gt;暂不胜任")</f>
        <v>0</v>
      </c>
      <c r="BB561" s="61" t="str">
        <f t="shared" si="458"/>
        <v>NA</v>
      </c>
      <c r="BC561" s="60">
        <f>COUNTIFS(配置清单!G:G,规划及评估!G561,配置清单!H:H,"产品经理",配置清单!N:N,"在岗")</f>
        <v>0</v>
      </c>
      <c r="BD561" s="61" t="str">
        <f t="shared" si="459"/>
        <v>NA</v>
      </c>
      <c r="BE561" s="60">
        <f>COUNTIFS(配置清单!G:G,G561,配置清单!H:H,"产品经理",配置清单!N:N,"在岗",配置清单!P:P,"&lt;&gt;暂不胜任")</f>
        <v>0</v>
      </c>
      <c r="BF561" s="61" t="str">
        <f t="shared" si="460"/>
        <v>NA</v>
      </c>
      <c r="BG561" s="63">
        <f t="shared" si="461"/>
        <v>2</v>
      </c>
      <c r="BH561" s="64">
        <f t="shared" si="462"/>
        <v>2</v>
      </c>
      <c r="BI561" s="64">
        <f t="shared" si="463"/>
        <v>2</v>
      </c>
      <c r="BJ561" s="64">
        <f t="shared" si="464"/>
        <v>2</v>
      </c>
      <c r="BK561" s="65">
        <f t="shared" si="465"/>
        <v>1</v>
      </c>
      <c r="BL561" s="66">
        <f t="shared" si="466"/>
        <v>1</v>
      </c>
      <c r="BM561" s="92">
        <f t="shared" si="467"/>
        <v>1</v>
      </c>
      <c r="BN561" s="92">
        <f t="shared" si="468"/>
        <v>1</v>
      </c>
      <c r="BO561" s="92">
        <f t="shared" si="469"/>
        <v>0</v>
      </c>
      <c r="BP561" s="92">
        <f t="shared" si="470"/>
        <v>0</v>
      </c>
      <c r="BQ561" s="92">
        <f t="shared" si="471"/>
        <v>0</v>
      </c>
      <c r="BR561" s="92">
        <f t="shared" si="472"/>
        <v>0</v>
      </c>
      <c r="BS561" s="92">
        <f t="shared" si="473"/>
        <v>0</v>
      </c>
      <c r="BT561" s="92">
        <f t="shared" si="474"/>
        <v>0</v>
      </c>
      <c r="BU561" s="92">
        <f t="shared" si="475"/>
        <v>0</v>
      </c>
      <c r="BV561" s="92">
        <f t="shared" si="476"/>
        <v>0</v>
      </c>
      <c r="BW561" s="92">
        <f t="shared" si="477"/>
        <v>1</v>
      </c>
      <c r="BX561" s="92">
        <f t="shared" si="478"/>
        <v>1</v>
      </c>
      <c r="BY561" s="92">
        <f t="shared" si="479"/>
        <v>0</v>
      </c>
      <c r="BZ561" s="92">
        <f t="shared" si="480"/>
        <v>0</v>
      </c>
      <c r="CA561" s="92">
        <f t="shared" si="481"/>
        <v>0</v>
      </c>
      <c r="CB561" s="92">
        <f t="shared" si="482"/>
        <v>0</v>
      </c>
      <c r="CC561" s="92">
        <f t="shared" si="483"/>
        <v>0</v>
      </c>
      <c r="CD561" s="92">
        <f t="shared" si="484"/>
        <v>0</v>
      </c>
    </row>
    <row r="562" spans="1:82" hidden="1">
      <c r="A562" s="157">
        <v>12</v>
      </c>
      <c r="B562" s="157" t="s">
        <v>948</v>
      </c>
      <c r="C562" s="157" t="s">
        <v>7259</v>
      </c>
      <c r="D562" s="157" t="s">
        <v>2089</v>
      </c>
      <c r="E562" s="157" t="s">
        <v>6803</v>
      </c>
      <c r="F562" s="157" t="s">
        <v>6427</v>
      </c>
      <c r="G562" s="157" t="s">
        <v>6950</v>
      </c>
      <c r="H562" s="157" t="s">
        <v>2868</v>
      </c>
      <c r="I562" s="157" t="s">
        <v>2868</v>
      </c>
      <c r="J562" s="157" t="s">
        <v>34</v>
      </c>
      <c r="K562" s="157" t="s">
        <v>34</v>
      </c>
      <c r="L562" s="157"/>
      <c r="M562" s="157" t="s">
        <v>7055</v>
      </c>
      <c r="N562" s="158">
        <v>1</v>
      </c>
      <c r="O562" s="157">
        <v>0</v>
      </c>
      <c r="P562" s="157">
        <v>0</v>
      </c>
      <c r="Q562" s="157">
        <v>0</v>
      </c>
      <c r="R562" s="157">
        <v>0</v>
      </c>
      <c r="S562" s="157">
        <v>1</v>
      </c>
      <c r="T562" s="157">
        <v>0</v>
      </c>
      <c r="U562" s="157">
        <v>0</v>
      </c>
      <c r="V562" s="157">
        <v>0</v>
      </c>
      <c r="W562" s="60">
        <f>COUNTIFS(配置清单!G:G,G562,配置清单!$H:$H,"PM",配置清单!$N:$N,"在岗")</f>
        <v>1</v>
      </c>
      <c r="X562" s="61">
        <f t="shared" si="443"/>
        <v>1</v>
      </c>
      <c r="Y562" s="60">
        <f>COUNTIFS(配置清单!$G:$G,G562,配置清单!$H:$H,"PM",配置清单!$N:$N,"在岗",配置清单!$P:$P,"&lt;&gt;暂不胜任")</f>
        <v>1</v>
      </c>
      <c r="Z562" s="61">
        <f t="shared" si="444"/>
        <v>1</v>
      </c>
      <c r="AA562" s="62">
        <f>COUNTIFS(配置清单!$G:$G,G562,配置清单!$H:$H,"SE",配置清单!$N:$N,"在岗")+COUNTIFS(配置清单!$G:$G,G562,配置清单!$H:$H,"SA",配置清单!$N:$N,"在岗")</f>
        <v>0</v>
      </c>
      <c r="AB562" s="61" t="str">
        <f t="shared" si="445"/>
        <v>NA</v>
      </c>
      <c r="AC562" s="60">
        <f>COUNTIFS(配置清单!$G:$G,G562,配置清单!$H:$H,"SE",配置清单!$N:$N,"在岗",配置清单!$P:$P,"&lt;&gt;暂不胜任")+COUNTIFS(配置清单!$G:$G,G562,配置清单!$H:$H,"SA",配置清单!$N:$N,"在岗",配置清单!$P:$P,"&lt;&gt;暂不胜任")</f>
        <v>0</v>
      </c>
      <c r="AD562" s="61" t="str">
        <f t="shared" si="446"/>
        <v>NA</v>
      </c>
      <c r="AE562" s="60">
        <f>COUNTIFS(配置清单!$G:$G,G562,配置清单!H:H,"MDE",配置清单!N:N,"在岗")</f>
        <v>0</v>
      </c>
      <c r="AF562" s="61" t="str">
        <f t="shared" si="447"/>
        <v>NA</v>
      </c>
      <c r="AG562" s="60">
        <f>COUNTIFS(配置清单!$G:$G,G562,配置清单!$H:$H,"MDE",配置清单!$N:$N,"在岗",配置清单!$P:$P,"&lt;&gt;暂不胜任")</f>
        <v>0</v>
      </c>
      <c r="AH562" s="61" t="str">
        <f t="shared" si="448"/>
        <v>NA</v>
      </c>
      <c r="AI562" s="62">
        <f>COUNTIFS(配置清单!G:G,G562,配置清单!H:H,"TPM",配置清单!N:N,"在岗")+COUNTIFS(配置清单!G:G,G562,配置清单!H:H,"TC",配置清单!N:N,"在岗")</f>
        <v>0</v>
      </c>
      <c r="AJ562" s="61" t="str">
        <f t="shared" si="449"/>
        <v>NA</v>
      </c>
      <c r="AK562" s="60">
        <f>COUNTIFS(配置清单!G:G,G562,配置清单!H:H,"TPM",配置清单!N:N,"在岗",配置清单!P:P,"&lt;&gt;暂不胜任")+COUNTIFS(配置清单!G:G,G562,配置清单!H:H,"TC",配置清单!N:N,"在岗",配置清单!P:P,"&lt;&gt;暂不胜任")</f>
        <v>0</v>
      </c>
      <c r="AL562" s="61" t="str">
        <f t="shared" si="450"/>
        <v>NA</v>
      </c>
      <c r="AM562" s="60">
        <f>COUNTIFS(配置清单!G:G,G562,配置清单!H:H,"TSE",配置清单!N:N,"在岗")</f>
        <v>2</v>
      </c>
      <c r="AN562" s="61" t="str">
        <f t="shared" si="451"/>
        <v>NA</v>
      </c>
      <c r="AO562" s="60">
        <f>COUNTIFS(配置清单!G:G,G562,配置清单!H:H,"TSE",配置清单!N:N,"在岗",配置清单!P:P,"&lt;&gt;暂不胜任")</f>
        <v>2</v>
      </c>
      <c r="AP562" s="61" t="str">
        <f t="shared" si="452"/>
        <v>NA</v>
      </c>
      <c r="AQ562" s="60">
        <f>COUNTIFS(配置清单!$G:$G,G562,配置清单!H:H,"QA",配置清单!N:N,"在岗")</f>
        <v>1</v>
      </c>
      <c r="AR562" s="61">
        <f t="shared" si="453"/>
        <v>1</v>
      </c>
      <c r="AS562" s="60">
        <f>COUNTIFS(配置清单!$G:$G,G562,配置清单!$H:$H,"QA",配置清单!$N:$N,"在岗",配置清单!$P:$P,"&lt;&gt;暂不胜任")</f>
        <v>1</v>
      </c>
      <c r="AT562" s="61">
        <f t="shared" si="454"/>
        <v>1</v>
      </c>
      <c r="AU562" s="60">
        <f>COUNTIFS(配置清单!G:G,规划及评估!G562,配置清单!H:H,"BA",配置清单!N:N,"在岗")</f>
        <v>0</v>
      </c>
      <c r="AV562" s="61" t="str">
        <f t="shared" si="455"/>
        <v>NA</v>
      </c>
      <c r="AW562" s="60">
        <f>COUNTIFS(配置清单!G:G,G562,配置清单!H:H,"BA",配置清单!N:N,"在岗",配置清单!P:P,"&lt;&gt;暂不胜任")</f>
        <v>0</v>
      </c>
      <c r="AX562" s="61" t="str">
        <f t="shared" si="456"/>
        <v>NA</v>
      </c>
      <c r="AY562" s="60">
        <f>COUNTIFS(配置清单!G:G,规划及评估!G562,配置清单!H:H,"IA",配置清单!N:N,"在岗")</f>
        <v>0</v>
      </c>
      <c r="AZ562" s="61" t="str">
        <f t="shared" si="457"/>
        <v>NA</v>
      </c>
      <c r="BA562" s="60">
        <f>COUNTIFS(配置清单!G:G,G562,配置清单!H:H,"IA",配置清单!N:N,"在岗",配置清单!P:P,"&lt;&gt;暂不胜任")</f>
        <v>0</v>
      </c>
      <c r="BB562" s="61" t="str">
        <f t="shared" si="458"/>
        <v>NA</v>
      </c>
      <c r="BC562" s="60">
        <f>COUNTIFS(配置清单!G:G,规划及评估!G562,配置清单!H:H,"产品经理",配置清单!N:N,"在岗")</f>
        <v>0</v>
      </c>
      <c r="BD562" s="61" t="str">
        <f t="shared" si="459"/>
        <v>NA</v>
      </c>
      <c r="BE562" s="60">
        <f>COUNTIFS(配置清单!G:G,G562,配置清单!H:H,"产品经理",配置清单!N:N,"在岗",配置清单!P:P,"&lt;&gt;暂不胜任")</f>
        <v>0</v>
      </c>
      <c r="BF562" s="61" t="str">
        <f t="shared" si="460"/>
        <v>NA</v>
      </c>
      <c r="BG562" s="63">
        <f t="shared" si="461"/>
        <v>2</v>
      </c>
      <c r="BH562" s="64">
        <f t="shared" si="462"/>
        <v>2</v>
      </c>
      <c r="BI562" s="64">
        <f t="shared" si="463"/>
        <v>2</v>
      </c>
      <c r="BJ562" s="64">
        <f t="shared" si="464"/>
        <v>2</v>
      </c>
      <c r="BK562" s="65">
        <f t="shared" si="465"/>
        <v>1</v>
      </c>
      <c r="BL562" s="66">
        <f t="shared" si="466"/>
        <v>1</v>
      </c>
      <c r="BM562" s="92">
        <f t="shared" si="467"/>
        <v>1</v>
      </c>
      <c r="BN562" s="92">
        <f t="shared" si="468"/>
        <v>1</v>
      </c>
      <c r="BO562" s="92">
        <f t="shared" si="469"/>
        <v>0</v>
      </c>
      <c r="BP562" s="92">
        <f t="shared" si="470"/>
        <v>0</v>
      </c>
      <c r="BQ562" s="92">
        <f t="shared" si="471"/>
        <v>0</v>
      </c>
      <c r="BR562" s="92">
        <f t="shared" si="472"/>
        <v>0</v>
      </c>
      <c r="BS562" s="92">
        <f t="shared" si="473"/>
        <v>0</v>
      </c>
      <c r="BT562" s="92">
        <f t="shared" si="474"/>
        <v>0</v>
      </c>
      <c r="BU562" s="92">
        <f t="shared" si="475"/>
        <v>0</v>
      </c>
      <c r="BV562" s="92">
        <f t="shared" si="476"/>
        <v>0</v>
      </c>
      <c r="BW562" s="92">
        <f t="shared" si="477"/>
        <v>1</v>
      </c>
      <c r="BX562" s="92">
        <f t="shared" si="478"/>
        <v>1</v>
      </c>
      <c r="BY562" s="92">
        <f t="shared" si="479"/>
        <v>0</v>
      </c>
      <c r="BZ562" s="92">
        <f t="shared" si="480"/>
        <v>0</v>
      </c>
      <c r="CA562" s="92">
        <f t="shared" si="481"/>
        <v>0</v>
      </c>
      <c r="CB562" s="92">
        <f t="shared" si="482"/>
        <v>0</v>
      </c>
      <c r="CC562" s="92">
        <f t="shared" si="483"/>
        <v>0</v>
      </c>
      <c r="CD562" s="92">
        <f t="shared" si="484"/>
        <v>0</v>
      </c>
    </row>
    <row r="563" spans="1:82" hidden="1">
      <c r="A563" s="157">
        <v>13</v>
      </c>
      <c r="B563" s="157" t="s">
        <v>948</v>
      </c>
      <c r="C563" s="157" t="s">
        <v>7259</v>
      </c>
      <c r="D563" s="157" t="s">
        <v>2089</v>
      </c>
      <c r="E563" s="157" t="s">
        <v>6965</v>
      </c>
      <c r="F563" s="157" t="s">
        <v>7005</v>
      </c>
      <c r="G563" s="157" t="s">
        <v>7006</v>
      </c>
      <c r="H563" s="157" t="s">
        <v>7</v>
      </c>
      <c r="I563" s="157" t="s">
        <v>2868</v>
      </c>
      <c r="J563" s="157" t="s">
        <v>195</v>
      </c>
      <c r="K563" s="157" t="s">
        <v>195</v>
      </c>
      <c r="L563" s="157"/>
      <c r="M563" s="157" t="s">
        <v>7055</v>
      </c>
      <c r="N563" s="158">
        <v>1</v>
      </c>
      <c r="O563" s="157">
        <v>0</v>
      </c>
      <c r="P563" s="157">
        <v>0</v>
      </c>
      <c r="Q563" s="157">
        <v>0</v>
      </c>
      <c r="R563" s="157">
        <v>0</v>
      </c>
      <c r="S563" s="157">
        <v>1</v>
      </c>
      <c r="T563" s="157">
        <v>0</v>
      </c>
      <c r="U563" s="157">
        <v>0</v>
      </c>
      <c r="V563" s="157">
        <v>0</v>
      </c>
      <c r="W563" s="60">
        <f>COUNTIFS(配置清单!G:G,G563,配置清单!$H:$H,"PM",配置清单!$N:$N,"在岗")</f>
        <v>1</v>
      </c>
      <c r="X563" s="61">
        <f t="shared" si="443"/>
        <v>1</v>
      </c>
      <c r="Y563" s="60">
        <f>COUNTIFS(配置清单!$G:$G,G563,配置清单!$H:$H,"PM",配置清单!$N:$N,"在岗",配置清单!$P:$P,"&lt;&gt;暂不胜任")</f>
        <v>1</v>
      </c>
      <c r="Z563" s="61">
        <f t="shared" si="444"/>
        <v>1</v>
      </c>
      <c r="AA563" s="62">
        <f>COUNTIFS(配置清单!$G:$G,G563,配置清单!$H:$H,"SE",配置清单!$N:$N,"在岗")+COUNTIFS(配置清单!$G:$G,G563,配置清单!$H:$H,"SA",配置清单!$N:$N,"在岗")</f>
        <v>0</v>
      </c>
      <c r="AB563" s="61" t="str">
        <f t="shared" si="445"/>
        <v>NA</v>
      </c>
      <c r="AC563" s="60">
        <f>COUNTIFS(配置清单!$G:$G,G563,配置清单!$H:$H,"SE",配置清单!$N:$N,"在岗",配置清单!$P:$P,"&lt;&gt;暂不胜任")+COUNTIFS(配置清单!$G:$G,G563,配置清单!$H:$H,"SA",配置清单!$N:$N,"在岗",配置清单!$P:$P,"&lt;&gt;暂不胜任")</f>
        <v>0</v>
      </c>
      <c r="AD563" s="61" t="str">
        <f t="shared" si="446"/>
        <v>NA</v>
      </c>
      <c r="AE563" s="60">
        <f>COUNTIFS(配置清单!$G:$G,G563,配置清单!H:H,"MDE",配置清单!N:N,"在岗")</f>
        <v>0</v>
      </c>
      <c r="AF563" s="61" t="str">
        <f t="shared" si="447"/>
        <v>NA</v>
      </c>
      <c r="AG563" s="60">
        <f>COUNTIFS(配置清单!$G:$G,G563,配置清单!$H:$H,"MDE",配置清单!$N:$N,"在岗",配置清单!$P:$P,"&lt;&gt;暂不胜任")</f>
        <v>0</v>
      </c>
      <c r="AH563" s="61" t="str">
        <f t="shared" si="448"/>
        <v>NA</v>
      </c>
      <c r="AI563" s="62">
        <f>COUNTIFS(配置清单!G:G,G563,配置清单!H:H,"TPM",配置清单!N:N,"在岗")+COUNTIFS(配置清单!G:G,G563,配置清单!H:H,"TC",配置清单!N:N,"在岗")</f>
        <v>0</v>
      </c>
      <c r="AJ563" s="61" t="str">
        <f t="shared" si="449"/>
        <v>NA</v>
      </c>
      <c r="AK563" s="60">
        <f>COUNTIFS(配置清单!G:G,G563,配置清单!H:H,"TPM",配置清单!N:N,"在岗",配置清单!P:P,"&lt;&gt;暂不胜任")+COUNTIFS(配置清单!G:G,G563,配置清单!H:H,"TC",配置清单!N:N,"在岗",配置清单!P:P,"&lt;&gt;暂不胜任")</f>
        <v>0</v>
      </c>
      <c r="AL563" s="61" t="str">
        <f t="shared" si="450"/>
        <v>NA</v>
      </c>
      <c r="AM563" s="60">
        <f>COUNTIFS(配置清单!G:G,G563,配置清单!H:H,"TSE",配置清单!N:N,"在岗")</f>
        <v>0</v>
      </c>
      <c r="AN563" s="61" t="str">
        <f t="shared" si="451"/>
        <v>NA</v>
      </c>
      <c r="AO563" s="60">
        <f>COUNTIFS(配置清单!G:G,G563,配置清单!H:H,"TSE",配置清单!N:N,"在岗",配置清单!P:P,"&lt;&gt;暂不胜任")</f>
        <v>0</v>
      </c>
      <c r="AP563" s="61" t="str">
        <f t="shared" si="452"/>
        <v>NA</v>
      </c>
      <c r="AQ563" s="60">
        <f>COUNTIFS(配置清单!$G:$G,G563,配置清单!H:H,"QA",配置清单!N:N,"在岗")</f>
        <v>1</v>
      </c>
      <c r="AR563" s="61">
        <f t="shared" si="453"/>
        <v>1</v>
      </c>
      <c r="AS563" s="60">
        <f>COUNTIFS(配置清单!$G:$G,G563,配置清单!$H:$H,"QA",配置清单!$N:$N,"在岗",配置清单!$P:$P,"&lt;&gt;暂不胜任")</f>
        <v>1</v>
      </c>
      <c r="AT563" s="61">
        <f t="shared" si="454"/>
        <v>1</v>
      </c>
      <c r="AU563" s="60">
        <f>COUNTIFS(配置清单!G:G,规划及评估!G563,配置清单!H:H,"BA",配置清单!N:N,"在岗")</f>
        <v>0</v>
      </c>
      <c r="AV563" s="61" t="str">
        <f t="shared" si="455"/>
        <v>NA</v>
      </c>
      <c r="AW563" s="60">
        <f>COUNTIFS(配置清单!G:G,G563,配置清单!H:H,"BA",配置清单!N:N,"在岗",配置清单!P:P,"&lt;&gt;暂不胜任")</f>
        <v>0</v>
      </c>
      <c r="AX563" s="61" t="str">
        <f t="shared" si="456"/>
        <v>NA</v>
      </c>
      <c r="AY563" s="60">
        <f>COUNTIFS(配置清单!G:G,规划及评估!G563,配置清单!H:H,"IA",配置清单!N:N,"在岗")</f>
        <v>0</v>
      </c>
      <c r="AZ563" s="61" t="str">
        <f t="shared" si="457"/>
        <v>NA</v>
      </c>
      <c r="BA563" s="60">
        <f>COUNTIFS(配置清单!G:G,G563,配置清单!H:H,"IA",配置清单!N:N,"在岗",配置清单!P:P,"&lt;&gt;暂不胜任")</f>
        <v>0</v>
      </c>
      <c r="BB563" s="61" t="str">
        <f t="shared" si="458"/>
        <v>NA</v>
      </c>
      <c r="BC563" s="60">
        <f>COUNTIFS(配置清单!G:G,规划及评估!G563,配置清单!H:H,"产品经理",配置清单!N:N,"在岗")</f>
        <v>0</v>
      </c>
      <c r="BD563" s="61" t="str">
        <f t="shared" si="459"/>
        <v>NA</v>
      </c>
      <c r="BE563" s="60">
        <f>COUNTIFS(配置清单!G:G,G563,配置清单!H:H,"产品经理",配置清单!N:N,"在岗",配置清单!P:P,"&lt;&gt;暂不胜任")</f>
        <v>0</v>
      </c>
      <c r="BF563" s="61" t="str">
        <f t="shared" si="460"/>
        <v>NA</v>
      </c>
      <c r="BG563" s="63">
        <f t="shared" si="461"/>
        <v>2</v>
      </c>
      <c r="BH563" s="64">
        <f t="shared" si="462"/>
        <v>2</v>
      </c>
      <c r="BI563" s="64">
        <f t="shared" si="463"/>
        <v>2</v>
      </c>
      <c r="BJ563" s="64">
        <f t="shared" si="464"/>
        <v>2</v>
      </c>
      <c r="BK563" s="65">
        <f t="shared" si="465"/>
        <v>1</v>
      </c>
      <c r="BL563" s="66">
        <f t="shared" si="466"/>
        <v>1</v>
      </c>
      <c r="BM563" s="92">
        <f t="shared" si="467"/>
        <v>1</v>
      </c>
      <c r="BN563" s="92">
        <f t="shared" si="468"/>
        <v>1</v>
      </c>
      <c r="BO563" s="92">
        <f t="shared" si="469"/>
        <v>0</v>
      </c>
      <c r="BP563" s="92">
        <f t="shared" si="470"/>
        <v>0</v>
      </c>
      <c r="BQ563" s="92">
        <f t="shared" si="471"/>
        <v>0</v>
      </c>
      <c r="BR563" s="92">
        <f t="shared" si="472"/>
        <v>0</v>
      </c>
      <c r="BS563" s="92">
        <f t="shared" si="473"/>
        <v>0</v>
      </c>
      <c r="BT563" s="92">
        <f t="shared" si="474"/>
        <v>0</v>
      </c>
      <c r="BU563" s="92">
        <f t="shared" si="475"/>
        <v>0</v>
      </c>
      <c r="BV563" s="92">
        <f t="shared" si="476"/>
        <v>0</v>
      </c>
      <c r="BW563" s="92">
        <f t="shared" si="477"/>
        <v>1</v>
      </c>
      <c r="BX563" s="92">
        <f t="shared" si="478"/>
        <v>1</v>
      </c>
      <c r="BY563" s="92">
        <f t="shared" si="479"/>
        <v>0</v>
      </c>
      <c r="BZ563" s="92">
        <f t="shared" si="480"/>
        <v>0</v>
      </c>
      <c r="CA563" s="92">
        <f t="shared" si="481"/>
        <v>0</v>
      </c>
      <c r="CB563" s="92">
        <f t="shared" si="482"/>
        <v>0</v>
      </c>
      <c r="CC563" s="92">
        <f t="shared" si="483"/>
        <v>0</v>
      </c>
      <c r="CD563" s="92">
        <f t="shared" si="484"/>
        <v>0</v>
      </c>
    </row>
    <row r="564" spans="1:82" hidden="1">
      <c r="A564" s="157">
        <v>14</v>
      </c>
      <c r="B564" s="157" t="s">
        <v>948</v>
      </c>
      <c r="C564" s="157" t="s">
        <v>7259</v>
      </c>
      <c r="D564" s="157" t="s">
        <v>2089</v>
      </c>
      <c r="E564" s="157" t="s">
        <v>6965</v>
      </c>
      <c r="F564" s="157" t="s">
        <v>7260</v>
      </c>
      <c r="G564" s="157" t="s">
        <v>6981</v>
      </c>
      <c r="H564" s="157" t="s">
        <v>6</v>
      </c>
      <c r="I564" s="157" t="s">
        <v>7</v>
      </c>
      <c r="J564" s="157" t="s">
        <v>195</v>
      </c>
      <c r="K564" s="157" t="s">
        <v>195</v>
      </c>
      <c r="L564" s="157"/>
      <c r="M564" s="157" t="s">
        <v>7055</v>
      </c>
      <c r="N564" s="158">
        <v>1</v>
      </c>
      <c r="O564" s="157">
        <v>0</v>
      </c>
      <c r="P564" s="157">
        <v>0</v>
      </c>
      <c r="Q564" s="157">
        <v>0</v>
      </c>
      <c r="R564" s="157">
        <v>0</v>
      </c>
      <c r="S564" s="157">
        <v>1</v>
      </c>
      <c r="T564" s="157">
        <v>0</v>
      </c>
      <c r="U564" s="157">
        <v>0</v>
      </c>
      <c r="V564" s="157">
        <v>0</v>
      </c>
      <c r="W564" s="60">
        <f>COUNTIFS(配置清单!G:G,G564,配置清单!$H:$H,"PM",配置清单!$N:$N,"在岗")</f>
        <v>1</v>
      </c>
      <c r="X564" s="61">
        <f t="shared" si="443"/>
        <v>1</v>
      </c>
      <c r="Y564" s="60">
        <f>COUNTIFS(配置清单!$G:$G,G564,配置清单!$H:$H,"PM",配置清单!$N:$N,"在岗",配置清单!$P:$P,"&lt;&gt;暂不胜任")</f>
        <v>1</v>
      </c>
      <c r="Z564" s="61">
        <f t="shared" si="444"/>
        <v>1</v>
      </c>
      <c r="AA564" s="62">
        <f>COUNTIFS(配置清单!$G:$G,G564,配置清单!$H:$H,"SE",配置清单!$N:$N,"在岗")+COUNTIFS(配置清单!$G:$G,G564,配置清单!$H:$H,"SA",配置清单!$N:$N,"在岗")</f>
        <v>0</v>
      </c>
      <c r="AB564" s="61" t="str">
        <f t="shared" si="445"/>
        <v>NA</v>
      </c>
      <c r="AC564" s="60">
        <f>COUNTIFS(配置清单!$G:$G,G564,配置清单!$H:$H,"SE",配置清单!$N:$N,"在岗",配置清单!$P:$P,"&lt;&gt;暂不胜任")+COUNTIFS(配置清单!$G:$G,G564,配置清单!$H:$H,"SA",配置清单!$N:$N,"在岗",配置清单!$P:$P,"&lt;&gt;暂不胜任")</f>
        <v>0</v>
      </c>
      <c r="AD564" s="61" t="str">
        <f t="shared" si="446"/>
        <v>NA</v>
      </c>
      <c r="AE564" s="60">
        <f>COUNTIFS(配置清单!$G:$G,G564,配置清单!H:H,"MDE",配置清单!N:N,"在岗")</f>
        <v>0</v>
      </c>
      <c r="AF564" s="61" t="str">
        <f t="shared" si="447"/>
        <v>NA</v>
      </c>
      <c r="AG564" s="60">
        <f>COUNTIFS(配置清单!$G:$G,G564,配置清单!$H:$H,"MDE",配置清单!$N:$N,"在岗",配置清单!$P:$P,"&lt;&gt;暂不胜任")</f>
        <v>0</v>
      </c>
      <c r="AH564" s="61" t="str">
        <f t="shared" si="448"/>
        <v>NA</v>
      </c>
      <c r="AI564" s="62">
        <f>COUNTIFS(配置清单!G:G,G564,配置清单!H:H,"TPM",配置清单!N:N,"在岗")+COUNTIFS(配置清单!G:G,G564,配置清单!H:H,"TC",配置清单!N:N,"在岗")</f>
        <v>0</v>
      </c>
      <c r="AJ564" s="61" t="str">
        <f t="shared" si="449"/>
        <v>NA</v>
      </c>
      <c r="AK564" s="60">
        <f>COUNTIFS(配置清单!G:G,G564,配置清单!H:H,"TPM",配置清单!N:N,"在岗",配置清单!P:P,"&lt;&gt;暂不胜任")+COUNTIFS(配置清单!G:G,G564,配置清单!H:H,"TC",配置清单!N:N,"在岗",配置清单!P:P,"&lt;&gt;暂不胜任")</f>
        <v>0</v>
      </c>
      <c r="AL564" s="61" t="str">
        <f t="shared" si="450"/>
        <v>NA</v>
      </c>
      <c r="AM564" s="60">
        <f>COUNTIFS(配置清单!G:G,G564,配置清单!H:H,"TSE",配置清单!N:N,"在岗")</f>
        <v>0</v>
      </c>
      <c r="AN564" s="61" t="str">
        <f t="shared" si="451"/>
        <v>NA</v>
      </c>
      <c r="AO564" s="60">
        <f>COUNTIFS(配置清单!G:G,G564,配置清单!H:H,"TSE",配置清单!N:N,"在岗",配置清单!P:P,"&lt;&gt;暂不胜任")</f>
        <v>0</v>
      </c>
      <c r="AP564" s="61" t="str">
        <f t="shared" si="452"/>
        <v>NA</v>
      </c>
      <c r="AQ564" s="60">
        <f>COUNTIFS(配置清单!$G:$G,G564,配置清单!H:H,"QA",配置清单!N:N,"在岗")</f>
        <v>1</v>
      </c>
      <c r="AR564" s="61">
        <f t="shared" si="453"/>
        <v>1</v>
      </c>
      <c r="AS564" s="60">
        <f>COUNTIFS(配置清单!$G:$G,G564,配置清单!$H:$H,"QA",配置清单!$N:$N,"在岗",配置清单!$P:$P,"&lt;&gt;暂不胜任")</f>
        <v>1</v>
      </c>
      <c r="AT564" s="61">
        <f t="shared" si="454"/>
        <v>1</v>
      </c>
      <c r="AU564" s="60">
        <f>COUNTIFS(配置清单!G:G,规划及评估!G564,配置清单!H:H,"BA",配置清单!N:N,"在岗")</f>
        <v>0</v>
      </c>
      <c r="AV564" s="61" t="str">
        <f t="shared" si="455"/>
        <v>NA</v>
      </c>
      <c r="AW564" s="60">
        <f>COUNTIFS(配置清单!G:G,G564,配置清单!H:H,"BA",配置清单!N:N,"在岗",配置清单!P:P,"&lt;&gt;暂不胜任")</f>
        <v>0</v>
      </c>
      <c r="AX564" s="61" t="str">
        <f t="shared" si="456"/>
        <v>NA</v>
      </c>
      <c r="AY564" s="60">
        <f>COUNTIFS(配置清单!G:G,规划及评估!G564,配置清单!H:H,"IA",配置清单!N:N,"在岗")</f>
        <v>0</v>
      </c>
      <c r="AZ564" s="61" t="str">
        <f t="shared" si="457"/>
        <v>NA</v>
      </c>
      <c r="BA564" s="60">
        <f>COUNTIFS(配置清单!G:G,G564,配置清单!H:H,"IA",配置清单!N:N,"在岗",配置清单!P:P,"&lt;&gt;暂不胜任")</f>
        <v>0</v>
      </c>
      <c r="BB564" s="61" t="str">
        <f t="shared" si="458"/>
        <v>NA</v>
      </c>
      <c r="BC564" s="60">
        <f>COUNTIFS(配置清单!G:G,规划及评估!G564,配置清单!H:H,"产品经理",配置清单!N:N,"在岗")</f>
        <v>0</v>
      </c>
      <c r="BD564" s="61" t="str">
        <f t="shared" si="459"/>
        <v>NA</v>
      </c>
      <c r="BE564" s="60">
        <f>COUNTIFS(配置清单!G:G,G564,配置清单!H:H,"产品经理",配置清单!N:N,"在岗",配置清单!P:P,"&lt;&gt;暂不胜任")</f>
        <v>0</v>
      </c>
      <c r="BF564" s="61" t="str">
        <f t="shared" si="460"/>
        <v>NA</v>
      </c>
      <c r="BG564" s="63">
        <f t="shared" si="461"/>
        <v>2</v>
      </c>
      <c r="BH564" s="64">
        <f t="shared" si="462"/>
        <v>2</v>
      </c>
      <c r="BI564" s="64">
        <f t="shared" si="463"/>
        <v>2</v>
      </c>
      <c r="BJ564" s="64">
        <f t="shared" si="464"/>
        <v>2</v>
      </c>
      <c r="BK564" s="65">
        <f t="shared" si="465"/>
        <v>1</v>
      </c>
      <c r="BL564" s="66">
        <f t="shared" si="466"/>
        <v>1</v>
      </c>
      <c r="BM564" s="92">
        <f t="shared" si="467"/>
        <v>1</v>
      </c>
      <c r="BN564" s="92">
        <f t="shared" si="468"/>
        <v>1</v>
      </c>
      <c r="BO564" s="92">
        <f t="shared" si="469"/>
        <v>0</v>
      </c>
      <c r="BP564" s="92">
        <f t="shared" si="470"/>
        <v>0</v>
      </c>
      <c r="BQ564" s="92">
        <f t="shared" si="471"/>
        <v>0</v>
      </c>
      <c r="BR564" s="92">
        <f t="shared" si="472"/>
        <v>0</v>
      </c>
      <c r="BS564" s="92">
        <f t="shared" si="473"/>
        <v>0</v>
      </c>
      <c r="BT564" s="92">
        <f t="shared" si="474"/>
        <v>0</v>
      </c>
      <c r="BU564" s="92">
        <f t="shared" si="475"/>
        <v>0</v>
      </c>
      <c r="BV564" s="92">
        <f t="shared" si="476"/>
        <v>0</v>
      </c>
      <c r="BW564" s="92">
        <f t="shared" si="477"/>
        <v>1</v>
      </c>
      <c r="BX564" s="92">
        <f t="shared" si="478"/>
        <v>1</v>
      </c>
      <c r="BY564" s="92">
        <f t="shared" si="479"/>
        <v>0</v>
      </c>
      <c r="BZ564" s="92">
        <f t="shared" si="480"/>
        <v>0</v>
      </c>
      <c r="CA564" s="92">
        <f t="shared" si="481"/>
        <v>0</v>
      </c>
      <c r="CB564" s="92">
        <f t="shared" si="482"/>
        <v>0</v>
      </c>
      <c r="CC564" s="92">
        <f t="shared" si="483"/>
        <v>0</v>
      </c>
      <c r="CD564" s="92">
        <f t="shared" si="484"/>
        <v>0</v>
      </c>
    </row>
    <row r="565" spans="1:82" hidden="1">
      <c r="A565" s="157">
        <v>15</v>
      </c>
      <c r="B565" s="157" t="s">
        <v>948</v>
      </c>
      <c r="C565" s="157" t="s">
        <v>7259</v>
      </c>
      <c r="D565" s="157" t="s">
        <v>2089</v>
      </c>
      <c r="E565" s="157" t="s">
        <v>6965</v>
      </c>
      <c r="F565" s="157" t="s">
        <v>7010</v>
      </c>
      <c r="G565" s="157" t="s">
        <v>7011</v>
      </c>
      <c r="H565" s="157" t="s">
        <v>6</v>
      </c>
      <c r="I565" s="157" t="s">
        <v>7</v>
      </c>
      <c r="J565" s="157" t="s">
        <v>195</v>
      </c>
      <c r="K565" s="157" t="s">
        <v>195</v>
      </c>
      <c r="L565" s="157"/>
      <c r="M565" s="157" t="s">
        <v>7055</v>
      </c>
      <c r="N565" s="158">
        <v>1</v>
      </c>
      <c r="O565" s="157">
        <v>0</v>
      </c>
      <c r="P565" s="157">
        <v>0</v>
      </c>
      <c r="Q565" s="157">
        <v>0</v>
      </c>
      <c r="R565" s="157">
        <v>0</v>
      </c>
      <c r="S565" s="157">
        <v>1</v>
      </c>
      <c r="T565" s="157">
        <v>0</v>
      </c>
      <c r="U565" s="157">
        <v>0</v>
      </c>
      <c r="V565" s="157">
        <v>0</v>
      </c>
      <c r="W565" s="60">
        <f>COUNTIFS(配置清单!G:G,G565,配置清单!$H:$H,"PM",配置清单!$N:$N,"在岗")</f>
        <v>1</v>
      </c>
      <c r="X565" s="61">
        <f t="shared" si="443"/>
        <v>1</v>
      </c>
      <c r="Y565" s="60">
        <f>COUNTIFS(配置清单!$G:$G,G565,配置清单!$H:$H,"PM",配置清单!$N:$N,"在岗",配置清单!$P:$P,"&lt;&gt;暂不胜任")</f>
        <v>1</v>
      </c>
      <c r="Z565" s="61">
        <f t="shared" si="444"/>
        <v>1</v>
      </c>
      <c r="AA565" s="62">
        <f>COUNTIFS(配置清单!$G:$G,G565,配置清单!$H:$H,"SE",配置清单!$N:$N,"在岗")+COUNTIFS(配置清单!$G:$G,G565,配置清单!$H:$H,"SA",配置清单!$N:$N,"在岗")</f>
        <v>0</v>
      </c>
      <c r="AB565" s="61" t="str">
        <f t="shared" si="445"/>
        <v>NA</v>
      </c>
      <c r="AC565" s="60">
        <f>COUNTIFS(配置清单!$G:$G,G565,配置清单!$H:$H,"SE",配置清单!$N:$N,"在岗",配置清单!$P:$P,"&lt;&gt;暂不胜任")+COUNTIFS(配置清单!$G:$G,G565,配置清单!$H:$H,"SA",配置清单!$N:$N,"在岗",配置清单!$P:$P,"&lt;&gt;暂不胜任")</f>
        <v>0</v>
      </c>
      <c r="AD565" s="61" t="str">
        <f t="shared" si="446"/>
        <v>NA</v>
      </c>
      <c r="AE565" s="60">
        <f>COUNTIFS(配置清单!$G:$G,G565,配置清单!H:H,"MDE",配置清单!N:N,"在岗")</f>
        <v>0</v>
      </c>
      <c r="AF565" s="61" t="str">
        <f t="shared" si="447"/>
        <v>NA</v>
      </c>
      <c r="AG565" s="60">
        <f>COUNTIFS(配置清单!$G:$G,G565,配置清单!$H:$H,"MDE",配置清单!$N:$N,"在岗",配置清单!$P:$P,"&lt;&gt;暂不胜任")</f>
        <v>0</v>
      </c>
      <c r="AH565" s="61" t="str">
        <f t="shared" si="448"/>
        <v>NA</v>
      </c>
      <c r="AI565" s="62">
        <f>COUNTIFS(配置清单!G:G,G565,配置清单!H:H,"TPM",配置清单!N:N,"在岗")+COUNTIFS(配置清单!G:G,G565,配置清单!H:H,"TC",配置清单!N:N,"在岗")</f>
        <v>0</v>
      </c>
      <c r="AJ565" s="61" t="str">
        <f t="shared" si="449"/>
        <v>NA</v>
      </c>
      <c r="AK565" s="60">
        <f>COUNTIFS(配置清单!G:G,G565,配置清单!H:H,"TPM",配置清单!N:N,"在岗",配置清单!P:P,"&lt;&gt;暂不胜任")+COUNTIFS(配置清单!G:G,G565,配置清单!H:H,"TC",配置清单!N:N,"在岗",配置清单!P:P,"&lt;&gt;暂不胜任")</f>
        <v>0</v>
      </c>
      <c r="AL565" s="61" t="str">
        <f t="shared" si="450"/>
        <v>NA</v>
      </c>
      <c r="AM565" s="60">
        <f>COUNTIFS(配置清单!G:G,G565,配置清单!H:H,"TSE",配置清单!N:N,"在岗")</f>
        <v>0</v>
      </c>
      <c r="AN565" s="61" t="str">
        <f t="shared" si="451"/>
        <v>NA</v>
      </c>
      <c r="AO565" s="60">
        <f>COUNTIFS(配置清单!G:G,G565,配置清单!H:H,"TSE",配置清单!N:N,"在岗",配置清单!P:P,"&lt;&gt;暂不胜任")</f>
        <v>0</v>
      </c>
      <c r="AP565" s="61" t="str">
        <f t="shared" si="452"/>
        <v>NA</v>
      </c>
      <c r="AQ565" s="60">
        <f>COUNTIFS(配置清单!$G:$G,G565,配置清单!H:H,"QA",配置清单!N:N,"在岗")</f>
        <v>1</v>
      </c>
      <c r="AR565" s="61">
        <f t="shared" si="453"/>
        <v>1</v>
      </c>
      <c r="AS565" s="60">
        <f>COUNTIFS(配置清单!$G:$G,G565,配置清单!$H:$H,"QA",配置清单!$N:$N,"在岗",配置清单!$P:$P,"&lt;&gt;暂不胜任")</f>
        <v>1</v>
      </c>
      <c r="AT565" s="61">
        <f t="shared" si="454"/>
        <v>1</v>
      </c>
      <c r="AU565" s="60">
        <f>COUNTIFS(配置清单!G:G,规划及评估!G565,配置清单!H:H,"BA",配置清单!N:N,"在岗")</f>
        <v>0</v>
      </c>
      <c r="AV565" s="61" t="str">
        <f t="shared" si="455"/>
        <v>NA</v>
      </c>
      <c r="AW565" s="60">
        <f>COUNTIFS(配置清单!G:G,G565,配置清单!H:H,"BA",配置清单!N:N,"在岗",配置清单!P:P,"&lt;&gt;暂不胜任")</f>
        <v>0</v>
      </c>
      <c r="AX565" s="61" t="str">
        <f t="shared" si="456"/>
        <v>NA</v>
      </c>
      <c r="AY565" s="60">
        <f>COUNTIFS(配置清单!G:G,规划及评估!G565,配置清单!H:H,"IA",配置清单!N:N,"在岗")</f>
        <v>0</v>
      </c>
      <c r="AZ565" s="61" t="str">
        <f t="shared" si="457"/>
        <v>NA</v>
      </c>
      <c r="BA565" s="60">
        <f>COUNTIFS(配置清单!G:G,G565,配置清单!H:H,"IA",配置清单!N:N,"在岗",配置清单!P:P,"&lt;&gt;暂不胜任")</f>
        <v>0</v>
      </c>
      <c r="BB565" s="61" t="str">
        <f t="shared" si="458"/>
        <v>NA</v>
      </c>
      <c r="BC565" s="60">
        <f>COUNTIFS(配置清单!G:G,规划及评估!G565,配置清单!H:H,"产品经理",配置清单!N:N,"在岗")</f>
        <v>0</v>
      </c>
      <c r="BD565" s="61" t="str">
        <f t="shared" si="459"/>
        <v>NA</v>
      </c>
      <c r="BE565" s="60">
        <f>COUNTIFS(配置清单!G:G,G565,配置清单!H:H,"产品经理",配置清单!N:N,"在岗",配置清单!P:P,"&lt;&gt;暂不胜任")</f>
        <v>0</v>
      </c>
      <c r="BF565" s="61" t="str">
        <f t="shared" si="460"/>
        <v>NA</v>
      </c>
      <c r="BG565" s="63">
        <f t="shared" si="461"/>
        <v>2</v>
      </c>
      <c r="BH565" s="64">
        <f t="shared" si="462"/>
        <v>2</v>
      </c>
      <c r="BI565" s="64">
        <f t="shared" si="463"/>
        <v>2</v>
      </c>
      <c r="BJ565" s="64">
        <f t="shared" si="464"/>
        <v>2</v>
      </c>
      <c r="BK565" s="65">
        <f t="shared" si="465"/>
        <v>1</v>
      </c>
      <c r="BL565" s="66">
        <f t="shared" si="466"/>
        <v>1</v>
      </c>
      <c r="BM565" s="92">
        <f t="shared" si="467"/>
        <v>1</v>
      </c>
      <c r="BN565" s="92">
        <f t="shared" si="468"/>
        <v>1</v>
      </c>
      <c r="BO565" s="92">
        <f t="shared" si="469"/>
        <v>0</v>
      </c>
      <c r="BP565" s="92">
        <f t="shared" si="470"/>
        <v>0</v>
      </c>
      <c r="BQ565" s="92">
        <f t="shared" si="471"/>
        <v>0</v>
      </c>
      <c r="BR565" s="92">
        <f t="shared" si="472"/>
        <v>0</v>
      </c>
      <c r="BS565" s="92">
        <f t="shared" si="473"/>
        <v>0</v>
      </c>
      <c r="BT565" s="92">
        <f t="shared" si="474"/>
        <v>0</v>
      </c>
      <c r="BU565" s="92">
        <f t="shared" si="475"/>
        <v>0</v>
      </c>
      <c r="BV565" s="92">
        <f t="shared" si="476"/>
        <v>0</v>
      </c>
      <c r="BW565" s="92">
        <f t="shared" si="477"/>
        <v>1</v>
      </c>
      <c r="BX565" s="92">
        <f t="shared" si="478"/>
        <v>1</v>
      </c>
      <c r="BY565" s="92">
        <f t="shared" si="479"/>
        <v>0</v>
      </c>
      <c r="BZ565" s="92">
        <f t="shared" si="480"/>
        <v>0</v>
      </c>
      <c r="CA565" s="92">
        <f t="shared" si="481"/>
        <v>0</v>
      </c>
      <c r="CB565" s="92">
        <f t="shared" si="482"/>
        <v>0</v>
      </c>
      <c r="CC565" s="92">
        <f t="shared" si="483"/>
        <v>0</v>
      </c>
      <c r="CD565" s="92">
        <f t="shared" si="484"/>
        <v>0</v>
      </c>
    </row>
    <row r="566" spans="1:82" hidden="1">
      <c r="A566" s="157">
        <v>16</v>
      </c>
      <c r="B566" s="157" t="s">
        <v>948</v>
      </c>
      <c r="C566" s="157" t="s">
        <v>7259</v>
      </c>
      <c r="D566" s="157" t="s">
        <v>2089</v>
      </c>
      <c r="E566" s="157" t="s">
        <v>6965</v>
      </c>
      <c r="F566" s="157" t="s">
        <v>7061</v>
      </c>
      <c r="G566" s="157" t="s">
        <v>7051</v>
      </c>
      <c r="H566" s="157" t="s">
        <v>6</v>
      </c>
      <c r="I566" s="157" t="s">
        <v>7</v>
      </c>
      <c r="J566" s="157" t="s">
        <v>195</v>
      </c>
      <c r="K566" s="157" t="s">
        <v>195</v>
      </c>
      <c r="L566" s="157"/>
      <c r="M566" s="157" t="s">
        <v>7055</v>
      </c>
      <c r="N566" s="158">
        <v>1</v>
      </c>
      <c r="O566" s="157">
        <v>0</v>
      </c>
      <c r="P566" s="157">
        <v>0</v>
      </c>
      <c r="Q566" s="157">
        <v>0</v>
      </c>
      <c r="R566" s="157">
        <v>0</v>
      </c>
      <c r="S566" s="157">
        <v>1</v>
      </c>
      <c r="T566" s="157">
        <v>0</v>
      </c>
      <c r="U566" s="157">
        <v>0</v>
      </c>
      <c r="V566" s="157">
        <v>0</v>
      </c>
      <c r="W566" s="60">
        <f>COUNTIFS(配置清单!G:G,G566,配置清单!$H:$H,"PM",配置清单!$N:$N,"在岗")</f>
        <v>1</v>
      </c>
      <c r="X566" s="61">
        <f t="shared" si="443"/>
        <v>1</v>
      </c>
      <c r="Y566" s="60">
        <f>COUNTIFS(配置清单!$G:$G,G566,配置清单!$H:$H,"PM",配置清单!$N:$N,"在岗",配置清单!$P:$P,"&lt;&gt;暂不胜任")</f>
        <v>1</v>
      </c>
      <c r="Z566" s="61">
        <f t="shared" si="444"/>
        <v>1</v>
      </c>
      <c r="AA566" s="62">
        <f>COUNTIFS(配置清单!$G:$G,G566,配置清单!$H:$H,"SE",配置清单!$N:$N,"在岗")+COUNTIFS(配置清单!$G:$G,G566,配置清单!$H:$H,"SA",配置清单!$N:$N,"在岗")</f>
        <v>0</v>
      </c>
      <c r="AB566" s="61" t="str">
        <f t="shared" si="445"/>
        <v>NA</v>
      </c>
      <c r="AC566" s="60">
        <f>COUNTIFS(配置清单!$G:$G,G566,配置清单!$H:$H,"SE",配置清单!$N:$N,"在岗",配置清单!$P:$P,"&lt;&gt;暂不胜任")+COUNTIFS(配置清单!$G:$G,G566,配置清单!$H:$H,"SA",配置清单!$N:$N,"在岗",配置清单!$P:$P,"&lt;&gt;暂不胜任")</f>
        <v>0</v>
      </c>
      <c r="AD566" s="61" t="str">
        <f t="shared" si="446"/>
        <v>NA</v>
      </c>
      <c r="AE566" s="60">
        <f>COUNTIFS(配置清单!$G:$G,G566,配置清单!H:H,"MDE",配置清单!N:N,"在岗")</f>
        <v>0</v>
      </c>
      <c r="AF566" s="61" t="str">
        <f t="shared" si="447"/>
        <v>NA</v>
      </c>
      <c r="AG566" s="60">
        <f>COUNTIFS(配置清单!$G:$G,G566,配置清单!$H:$H,"MDE",配置清单!$N:$N,"在岗",配置清单!$P:$P,"&lt;&gt;暂不胜任")</f>
        <v>0</v>
      </c>
      <c r="AH566" s="61" t="str">
        <f t="shared" si="448"/>
        <v>NA</v>
      </c>
      <c r="AI566" s="62">
        <f>COUNTIFS(配置清单!G:G,G566,配置清单!H:H,"TPM",配置清单!N:N,"在岗")+COUNTIFS(配置清单!G:G,G566,配置清单!H:H,"TC",配置清单!N:N,"在岗")</f>
        <v>0</v>
      </c>
      <c r="AJ566" s="61" t="str">
        <f t="shared" si="449"/>
        <v>NA</v>
      </c>
      <c r="AK566" s="60">
        <f>COUNTIFS(配置清单!G:G,G566,配置清单!H:H,"TPM",配置清单!N:N,"在岗",配置清单!P:P,"&lt;&gt;暂不胜任")+COUNTIFS(配置清单!G:G,G566,配置清单!H:H,"TC",配置清单!N:N,"在岗",配置清单!P:P,"&lt;&gt;暂不胜任")</f>
        <v>0</v>
      </c>
      <c r="AL566" s="61" t="str">
        <f t="shared" si="450"/>
        <v>NA</v>
      </c>
      <c r="AM566" s="60">
        <f>COUNTIFS(配置清单!G:G,G566,配置清单!H:H,"TSE",配置清单!N:N,"在岗")</f>
        <v>0</v>
      </c>
      <c r="AN566" s="61" t="str">
        <f t="shared" si="451"/>
        <v>NA</v>
      </c>
      <c r="AO566" s="60">
        <f>COUNTIFS(配置清单!G:G,G566,配置清单!H:H,"TSE",配置清单!N:N,"在岗",配置清单!P:P,"&lt;&gt;暂不胜任")</f>
        <v>0</v>
      </c>
      <c r="AP566" s="61" t="str">
        <f t="shared" si="452"/>
        <v>NA</v>
      </c>
      <c r="AQ566" s="60">
        <f>COUNTIFS(配置清单!$G:$G,G566,配置清单!H:H,"QA",配置清单!N:N,"在岗")</f>
        <v>1</v>
      </c>
      <c r="AR566" s="61">
        <f t="shared" si="453"/>
        <v>1</v>
      </c>
      <c r="AS566" s="60">
        <f>COUNTIFS(配置清单!$G:$G,G566,配置清单!$H:$H,"QA",配置清单!$N:$N,"在岗",配置清单!$P:$P,"&lt;&gt;暂不胜任")</f>
        <v>1</v>
      </c>
      <c r="AT566" s="61">
        <f t="shared" si="454"/>
        <v>1</v>
      </c>
      <c r="AU566" s="60">
        <f>COUNTIFS(配置清单!G:G,规划及评估!G566,配置清单!H:H,"BA",配置清单!N:N,"在岗")</f>
        <v>0</v>
      </c>
      <c r="AV566" s="61" t="str">
        <f t="shared" si="455"/>
        <v>NA</v>
      </c>
      <c r="AW566" s="60">
        <f>COUNTIFS(配置清单!G:G,G566,配置清单!H:H,"BA",配置清单!N:N,"在岗",配置清单!P:P,"&lt;&gt;暂不胜任")</f>
        <v>0</v>
      </c>
      <c r="AX566" s="61" t="str">
        <f t="shared" si="456"/>
        <v>NA</v>
      </c>
      <c r="AY566" s="60">
        <f>COUNTIFS(配置清单!G:G,规划及评估!G566,配置清单!H:H,"IA",配置清单!N:N,"在岗")</f>
        <v>0</v>
      </c>
      <c r="AZ566" s="61" t="str">
        <f t="shared" si="457"/>
        <v>NA</v>
      </c>
      <c r="BA566" s="60">
        <f>COUNTIFS(配置清单!G:G,G566,配置清单!H:H,"IA",配置清单!N:N,"在岗",配置清单!P:P,"&lt;&gt;暂不胜任")</f>
        <v>0</v>
      </c>
      <c r="BB566" s="61" t="str">
        <f t="shared" si="458"/>
        <v>NA</v>
      </c>
      <c r="BC566" s="60">
        <f>COUNTIFS(配置清单!G:G,规划及评估!G566,配置清单!H:H,"产品经理",配置清单!N:N,"在岗")</f>
        <v>0</v>
      </c>
      <c r="BD566" s="61" t="str">
        <f t="shared" si="459"/>
        <v>NA</v>
      </c>
      <c r="BE566" s="60">
        <f>COUNTIFS(配置清单!G:G,G566,配置清单!H:H,"产品经理",配置清单!N:N,"在岗",配置清单!P:P,"&lt;&gt;暂不胜任")</f>
        <v>0</v>
      </c>
      <c r="BF566" s="61" t="str">
        <f t="shared" si="460"/>
        <v>NA</v>
      </c>
      <c r="BG566" s="63">
        <f t="shared" si="461"/>
        <v>2</v>
      </c>
      <c r="BH566" s="64">
        <f t="shared" si="462"/>
        <v>2</v>
      </c>
      <c r="BI566" s="64">
        <f t="shared" si="463"/>
        <v>2</v>
      </c>
      <c r="BJ566" s="64">
        <f t="shared" si="464"/>
        <v>2</v>
      </c>
      <c r="BK566" s="65">
        <f t="shared" si="465"/>
        <v>1</v>
      </c>
      <c r="BL566" s="66">
        <f t="shared" si="466"/>
        <v>1</v>
      </c>
      <c r="BM566" s="92">
        <f t="shared" si="467"/>
        <v>1</v>
      </c>
      <c r="BN566" s="92">
        <f t="shared" si="468"/>
        <v>1</v>
      </c>
      <c r="BO566" s="92">
        <f t="shared" si="469"/>
        <v>0</v>
      </c>
      <c r="BP566" s="92">
        <f t="shared" si="470"/>
        <v>0</v>
      </c>
      <c r="BQ566" s="92">
        <f t="shared" si="471"/>
        <v>0</v>
      </c>
      <c r="BR566" s="92">
        <f t="shared" si="472"/>
        <v>0</v>
      </c>
      <c r="BS566" s="92">
        <f t="shared" si="473"/>
        <v>0</v>
      </c>
      <c r="BT566" s="92">
        <f t="shared" si="474"/>
        <v>0</v>
      </c>
      <c r="BU566" s="92">
        <f t="shared" si="475"/>
        <v>0</v>
      </c>
      <c r="BV566" s="92">
        <f t="shared" si="476"/>
        <v>0</v>
      </c>
      <c r="BW566" s="92">
        <f t="shared" si="477"/>
        <v>1</v>
      </c>
      <c r="BX566" s="92">
        <f t="shared" si="478"/>
        <v>1</v>
      </c>
      <c r="BY566" s="92">
        <f t="shared" si="479"/>
        <v>0</v>
      </c>
      <c r="BZ566" s="92">
        <f t="shared" si="480"/>
        <v>0</v>
      </c>
      <c r="CA566" s="92">
        <f t="shared" si="481"/>
        <v>0</v>
      </c>
      <c r="CB566" s="92">
        <f t="shared" si="482"/>
        <v>0</v>
      </c>
      <c r="CC566" s="92">
        <f t="shared" si="483"/>
        <v>0</v>
      </c>
      <c r="CD566" s="92">
        <f t="shared" si="484"/>
        <v>0</v>
      </c>
    </row>
    <row r="567" spans="1:82" hidden="1">
      <c r="A567" s="157">
        <v>17</v>
      </c>
      <c r="B567" s="157" t="s">
        <v>948</v>
      </c>
      <c r="C567" s="157" t="s">
        <v>7259</v>
      </c>
      <c r="D567" s="157" t="s">
        <v>2089</v>
      </c>
      <c r="E567" s="157" t="s">
        <v>6965</v>
      </c>
      <c r="F567" s="157" t="s">
        <v>7060</v>
      </c>
      <c r="G567" s="157" t="s">
        <v>6987</v>
      </c>
      <c r="H567" s="157" t="s">
        <v>7</v>
      </c>
      <c r="I567" s="157" t="s">
        <v>2868</v>
      </c>
      <c r="J567" s="157" t="s">
        <v>195</v>
      </c>
      <c r="K567" s="157" t="s">
        <v>34</v>
      </c>
      <c r="L567" s="157"/>
      <c r="M567" s="157" t="s">
        <v>7055</v>
      </c>
      <c r="N567" s="158">
        <v>2</v>
      </c>
      <c r="O567" s="157">
        <v>0</v>
      </c>
      <c r="P567" s="157">
        <v>0</v>
      </c>
      <c r="Q567" s="157">
        <v>0</v>
      </c>
      <c r="R567" s="157">
        <v>0</v>
      </c>
      <c r="S567" s="157">
        <v>1</v>
      </c>
      <c r="T567" s="157">
        <v>0</v>
      </c>
      <c r="U567" s="157">
        <v>0</v>
      </c>
      <c r="V567" s="157">
        <v>0</v>
      </c>
      <c r="W567" s="60">
        <f>COUNTIFS(配置清单!G:G,G567,配置清单!$H:$H,"PM",配置清单!$N:$N,"在岗")</f>
        <v>2</v>
      </c>
      <c r="X567" s="61">
        <f t="shared" si="443"/>
        <v>1</v>
      </c>
      <c r="Y567" s="60">
        <f>COUNTIFS(配置清单!$G:$G,G567,配置清单!$H:$H,"PM",配置清单!$N:$N,"在岗",配置清单!$P:$P,"&lt;&gt;暂不胜任")</f>
        <v>2</v>
      </c>
      <c r="Z567" s="61">
        <f t="shared" si="444"/>
        <v>1</v>
      </c>
      <c r="AA567" s="62">
        <f>COUNTIFS(配置清单!$G:$G,G567,配置清单!$H:$H,"SE",配置清单!$N:$N,"在岗")+COUNTIFS(配置清单!$G:$G,G567,配置清单!$H:$H,"SA",配置清单!$N:$N,"在岗")</f>
        <v>0</v>
      </c>
      <c r="AB567" s="61" t="str">
        <f t="shared" si="445"/>
        <v>NA</v>
      </c>
      <c r="AC567" s="60">
        <f>COUNTIFS(配置清单!$G:$G,G567,配置清单!$H:$H,"SE",配置清单!$N:$N,"在岗",配置清单!$P:$P,"&lt;&gt;暂不胜任")+COUNTIFS(配置清单!$G:$G,G567,配置清单!$H:$H,"SA",配置清单!$N:$N,"在岗",配置清单!$P:$P,"&lt;&gt;暂不胜任")</f>
        <v>0</v>
      </c>
      <c r="AD567" s="61" t="str">
        <f t="shared" si="446"/>
        <v>NA</v>
      </c>
      <c r="AE567" s="60">
        <f>COUNTIFS(配置清单!$G:$G,G567,配置清单!H:H,"MDE",配置清单!N:N,"在岗")</f>
        <v>0</v>
      </c>
      <c r="AF567" s="61" t="str">
        <f t="shared" si="447"/>
        <v>NA</v>
      </c>
      <c r="AG567" s="60">
        <f>COUNTIFS(配置清单!$G:$G,G567,配置清单!$H:$H,"MDE",配置清单!$N:$N,"在岗",配置清单!$P:$P,"&lt;&gt;暂不胜任")</f>
        <v>0</v>
      </c>
      <c r="AH567" s="61" t="str">
        <f t="shared" si="448"/>
        <v>NA</v>
      </c>
      <c r="AI567" s="62">
        <f>COUNTIFS(配置清单!G:G,G567,配置清单!H:H,"TPM",配置清单!N:N,"在岗")+COUNTIFS(配置清单!G:G,G567,配置清单!H:H,"TC",配置清单!N:N,"在岗")</f>
        <v>0</v>
      </c>
      <c r="AJ567" s="61" t="str">
        <f t="shared" si="449"/>
        <v>NA</v>
      </c>
      <c r="AK567" s="60">
        <f>COUNTIFS(配置清单!G:G,G567,配置清单!H:H,"TPM",配置清单!N:N,"在岗",配置清单!P:P,"&lt;&gt;暂不胜任")+COUNTIFS(配置清单!G:G,G567,配置清单!H:H,"TC",配置清单!N:N,"在岗",配置清单!P:P,"&lt;&gt;暂不胜任")</f>
        <v>0</v>
      </c>
      <c r="AL567" s="61" t="str">
        <f t="shared" si="450"/>
        <v>NA</v>
      </c>
      <c r="AM567" s="60">
        <f>COUNTIFS(配置清单!G:G,G567,配置清单!H:H,"TSE",配置清单!N:N,"在岗")</f>
        <v>0</v>
      </c>
      <c r="AN567" s="61" t="str">
        <f t="shared" si="451"/>
        <v>NA</v>
      </c>
      <c r="AO567" s="60">
        <f>COUNTIFS(配置清单!G:G,G567,配置清单!H:H,"TSE",配置清单!N:N,"在岗",配置清单!P:P,"&lt;&gt;暂不胜任")</f>
        <v>0</v>
      </c>
      <c r="AP567" s="61" t="str">
        <f t="shared" si="452"/>
        <v>NA</v>
      </c>
      <c r="AQ567" s="60">
        <f>COUNTIFS(配置清单!$G:$G,G567,配置清单!H:H,"QA",配置清单!N:N,"在岗")</f>
        <v>1</v>
      </c>
      <c r="AR567" s="61">
        <f t="shared" si="453"/>
        <v>1</v>
      </c>
      <c r="AS567" s="60">
        <f>COUNTIFS(配置清单!$G:$G,G567,配置清单!$H:$H,"QA",配置清单!$N:$N,"在岗",配置清单!$P:$P,"&lt;&gt;暂不胜任")</f>
        <v>1</v>
      </c>
      <c r="AT567" s="61">
        <f t="shared" si="454"/>
        <v>1</v>
      </c>
      <c r="AU567" s="60">
        <f>COUNTIFS(配置清单!G:G,规划及评估!G567,配置清单!H:H,"BA",配置清单!N:N,"在岗")</f>
        <v>0</v>
      </c>
      <c r="AV567" s="61" t="str">
        <f t="shared" si="455"/>
        <v>NA</v>
      </c>
      <c r="AW567" s="60">
        <f>COUNTIFS(配置清单!G:G,G567,配置清单!H:H,"BA",配置清单!N:N,"在岗",配置清单!P:P,"&lt;&gt;暂不胜任")</f>
        <v>0</v>
      </c>
      <c r="AX567" s="61" t="str">
        <f t="shared" si="456"/>
        <v>NA</v>
      </c>
      <c r="AY567" s="60">
        <f>COUNTIFS(配置清单!G:G,规划及评估!G567,配置清单!H:H,"IA",配置清单!N:N,"在岗")</f>
        <v>0</v>
      </c>
      <c r="AZ567" s="61" t="str">
        <f t="shared" si="457"/>
        <v>NA</v>
      </c>
      <c r="BA567" s="60">
        <f>COUNTIFS(配置清单!G:G,G567,配置清单!H:H,"IA",配置清单!N:N,"在岗",配置清单!P:P,"&lt;&gt;暂不胜任")</f>
        <v>0</v>
      </c>
      <c r="BB567" s="61" t="str">
        <f t="shared" si="458"/>
        <v>NA</v>
      </c>
      <c r="BC567" s="60">
        <f>COUNTIFS(配置清单!G:G,规划及评估!G567,配置清单!H:H,"产品经理",配置清单!N:N,"在岗")</f>
        <v>0</v>
      </c>
      <c r="BD567" s="61" t="str">
        <f t="shared" si="459"/>
        <v>NA</v>
      </c>
      <c r="BE567" s="60">
        <f>COUNTIFS(配置清单!G:G,G567,配置清单!H:H,"产品经理",配置清单!N:N,"在岗",配置清单!P:P,"&lt;&gt;暂不胜任")</f>
        <v>0</v>
      </c>
      <c r="BF567" s="61" t="str">
        <f t="shared" si="460"/>
        <v>NA</v>
      </c>
      <c r="BG567" s="63">
        <f t="shared" si="461"/>
        <v>3</v>
      </c>
      <c r="BH567" s="64">
        <f t="shared" si="462"/>
        <v>3</v>
      </c>
      <c r="BI567" s="64">
        <f t="shared" si="463"/>
        <v>3</v>
      </c>
      <c r="BJ567" s="64">
        <f t="shared" si="464"/>
        <v>3</v>
      </c>
      <c r="BK567" s="65">
        <f t="shared" si="465"/>
        <v>1</v>
      </c>
      <c r="BL567" s="66">
        <f t="shared" si="466"/>
        <v>1</v>
      </c>
      <c r="BM567" s="92">
        <f t="shared" si="467"/>
        <v>2</v>
      </c>
      <c r="BN567" s="92">
        <f t="shared" si="468"/>
        <v>2</v>
      </c>
      <c r="BO567" s="92">
        <f t="shared" si="469"/>
        <v>0</v>
      </c>
      <c r="BP567" s="92">
        <f t="shared" si="470"/>
        <v>0</v>
      </c>
      <c r="BQ567" s="92">
        <f t="shared" si="471"/>
        <v>0</v>
      </c>
      <c r="BR567" s="92">
        <f t="shared" si="472"/>
        <v>0</v>
      </c>
      <c r="BS567" s="92">
        <f t="shared" si="473"/>
        <v>0</v>
      </c>
      <c r="BT567" s="92">
        <f t="shared" si="474"/>
        <v>0</v>
      </c>
      <c r="BU567" s="92">
        <f t="shared" si="475"/>
        <v>0</v>
      </c>
      <c r="BV567" s="92">
        <f t="shared" si="476"/>
        <v>0</v>
      </c>
      <c r="BW567" s="92">
        <f t="shared" si="477"/>
        <v>1</v>
      </c>
      <c r="BX567" s="92">
        <f t="shared" si="478"/>
        <v>1</v>
      </c>
      <c r="BY567" s="92">
        <f t="shared" si="479"/>
        <v>0</v>
      </c>
      <c r="BZ567" s="92">
        <f t="shared" si="480"/>
        <v>0</v>
      </c>
      <c r="CA567" s="92">
        <f t="shared" si="481"/>
        <v>0</v>
      </c>
      <c r="CB567" s="92">
        <f t="shared" si="482"/>
        <v>0</v>
      </c>
      <c r="CC567" s="92">
        <f t="shared" si="483"/>
        <v>0</v>
      </c>
      <c r="CD567" s="92">
        <f t="shared" si="484"/>
        <v>0</v>
      </c>
    </row>
    <row r="568" spans="1:82" hidden="1">
      <c r="A568" s="157">
        <v>18</v>
      </c>
      <c r="B568" s="157" t="s">
        <v>948</v>
      </c>
      <c r="C568" s="157" t="s">
        <v>7259</v>
      </c>
      <c r="D568" s="157" t="s">
        <v>2089</v>
      </c>
      <c r="E568" s="157" t="s">
        <v>6965</v>
      </c>
      <c r="F568" s="157" t="s">
        <v>6992</v>
      </c>
      <c r="G568" s="157" t="s">
        <v>6993</v>
      </c>
      <c r="H568" s="157" t="s">
        <v>6</v>
      </c>
      <c r="I568" s="157" t="s">
        <v>7</v>
      </c>
      <c r="J568" s="157" t="s">
        <v>195</v>
      </c>
      <c r="K568" s="157" t="s">
        <v>195</v>
      </c>
      <c r="L568" s="157"/>
      <c r="M568" s="157" t="s">
        <v>7055</v>
      </c>
      <c r="N568" s="158">
        <v>1</v>
      </c>
      <c r="O568" s="157">
        <v>0</v>
      </c>
      <c r="P568" s="157">
        <v>0</v>
      </c>
      <c r="Q568" s="157">
        <v>0</v>
      </c>
      <c r="R568" s="157">
        <v>0</v>
      </c>
      <c r="S568" s="157">
        <v>1</v>
      </c>
      <c r="T568" s="157">
        <v>0</v>
      </c>
      <c r="U568" s="157">
        <v>0</v>
      </c>
      <c r="V568" s="157">
        <v>0</v>
      </c>
      <c r="W568" s="60">
        <f>COUNTIFS(配置清单!G:G,G568,配置清单!$H:$H,"PM",配置清单!$N:$N,"在岗")</f>
        <v>1</v>
      </c>
      <c r="X568" s="61">
        <f t="shared" si="443"/>
        <v>1</v>
      </c>
      <c r="Y568" s="60">
        <f>COUNTIFS(配置清单!$G:$G,G568,配置清单!$H:$H,"PM",配置清单!$N:$N,"在岗",配置清单!$P:$P,"&lt;&gt;暂不胜任")</f>
        <v>1</v>
      </c>
      <c r="Z568" s="61">
        <f t="shared" si="444"/>
        <v>1</v>
      </c>
      <c r="AA568" s="62">
        <f>COUNTIFS(配置清单!$G:$G,G568,配置清单!$H:$H,"SE",配置清单!$N:$N,"在岗")+COUNTIFS(配置清单!$G:$G,G568,配置清单!$H:$H,"SA",配置清单!$N:$N,"在岗")</f>
        <v>0</v>
      </c>
      <c r="AB568" s="61" t="str">
        <f t="shared" si="445"/>
        <v>NA</v>
      </c>
      <c r="AC568" s="60">
        <f>COUNTIFS(配置清单!$G:$G,G568,配置清单!$H:$H,"SE",配置清单!$N:$N,"在岗",配置清单!$P:$P,"&lt;&gt;暂不胜任")+COUNTIFS(配置清单!$G:$G,G568,配置清单!$H:$H,"SA",配置清单!$N:$N,"在岗",配置清单!$P:$P,"&lt;&gt;暂不胜任")</f>
        <v>0</v>
      </c>
      <c r="AD568" s="61" t="str">
        <f t="shared" si="446"/>
        <v>NA</v>
      </c>
      <c r="AE568" s="60">
        <f>COUNTIFS(配置清单!$G:$G,G568,配置清单!H:H,"MDE",配置清单!N:N,"在岗")</f>
        <v>0</v>
      </c>
      <c r="AF568" s="61" t="str">
        <f t="shared" si="447"/>
        <v>NA</v>
      </c>
      <c r="AG568" s="60">
        <f>COUNTIFS(配置清单!$G:$G,G568,配置清单!$H:$H,"MDE",配置清单!$N:$N,"在岗",配置清单!$P:$P,"&lt;&gt;暂不胜任")</f>
        <v>0</v>
      </c>
      <c r="AH568" s="61" t="str">
        <f t="shared" si="448"/>
        <v>NA</v>
      </c>
      <c r="AI568" s="62">
        <f>COUNTIFS(配置清单!G:G,G568,配置清单!H:H,"TPM",配置清单!N:N,"在岗")+COUNTIFS(配置清单!G:G,G568,配置清单!H:H,"TC",配置清单!N:N,"在岗")</f>
        <v>0</v>
      </c>
      <c r="AJ568" s="61" t="str">
        <f t="shared" si="449"/>
        <v>NA</v>
      </c>
      <c r="AK568" s="60">
        <f>COUNTIFS(配置清单!G:G,G568,配置清单!H:H,"TPM",配置清单!N:N,"在岗",配置清单!P:P,"&lt;&gt;暂不胜任")+COUNTIFS(配置清单!G:G,G568,配置清单!H:H,"TC",配置清单!N:N,"在岗",配置清单!P:P,"&lt;&gt;暂不胜任")</f>
        <v>0</v>
      </c>
      <c r="AL568" s="61" t="str">
        <f t="shared" si="450"/>
        <v>NA</v>
      </c>
      <c r="AM568" s="60">
        <f>COUNTIFS(配置清单!G:G,G568,配置清单!H:H,"TSE",配置清单!N:N,"在岗")</f>
        <v>0</v>
      </c>
      <c r="AN568" s="61" t="str">
        <f t="shared" si="451"/>
        <v>NA</v>
      </c>
      <c r="AO568" s="60">
        <f>COUNTIFS(配置清单!G:G,G568,配置清单!H:H,"TSE",配置清单!N:N,"在岗",配置清单!P:P,"&lt;&gt;暂不胜任")</f>
        <v>0</v>
      </c>
      <c r="AP568" s="61" t="str">
        <f t="shared" si="452"/>
        <v>NA</v>
      </c>
      <c r="AQ568" s="60">
        <f>COUNTIFS(配置清单!$G:$G,G568,配置清单!H:H,"QA",配置清单!N:N,"在岗")</f>
        <v>1</v>
      </c>
      <c r="AR568" s="61">
        <f t="shared" si="453"/>
        <v>1</v>
      </c>
      <c r="AS568" s="60">
        <f>COUNTIFS(配置清单!$G:$G,G568,配置清单!$H:$H,"QA",配置清单!$N:$N,"在岗",配置清单!$P:$P,"&lt;&gt;暂不胜任")</f>
        <v>1</v>
      </c>
      <c r="AT568" s="61">
        <f t="shared" si="454"/>
        <v>1</v>
      </c>
      <c r="AU568" s="60">
        <f>COUNTIFS(配置清单!G:G,规划及评估!G568,配置清单!H:H,"BA",配置清单!N:N,"在岗")</f>
        <v>0</v>
      </c>
      <c r="AV568" s="61" t="str">
        <f t="shared" si="455"/>
        <v>NA</v>
      </c>
      <c r="AW568" s="60">
        <f>COUNTIFS(配置清单!G:G,G568,配置清单!H:H,"BA",配置清单!N:N,"在岗",配置清单!P:P,"&lt;&gt;暂不胜任")</f>
        <v>0</v>
      </c>
      <c r="AX568" s="61" t="str">
        <f t="shared" si="456"/>
        <v>NA</v>
      </c>
      <c r="AY568" s="60">
        <f>COUNTIFS(配置清单!G:G,规划及评估!G568,配置清单!H:H,"IA",配置清单!N:N,"在岗")</f>
        <v>0</v>
      </c>
      <c r="AZ568" s="61" t="str">
        <f t="shared" si="457"/>
        <v>NA</v>
      </c>
      <c r="BA568" s="60">
        <f>COUNTIFS(配置清单!G:G,G568,配置清单!H:H,"IA",配置清单!N:N,"在岗",配置清单!P:P,"&lt;&gt;暂不胜任")</f>
        <v>0</v>
      </c>
      <c r="BB568" s="61" t="str">
        <f t="shared" si="458"/>
        <v>NA</v>
      </c>
      <c r="BC568" s="60">
        <f>COUNTIFS(配置清单!G:G,规划及评估!G568,配置清单!H:H,"产品经理",配置清单!N:N,"在岗")</f>
        <v>0</v>
      </c>
      <c r="BD568" s="61" t="str">
        <f t="shared" si="459"/>
        <v>NA</v>
      </c>
      <c r="BE568" s="60">
        <f>COUNTIFS(配置清单!G:G,G568,配置清单!H:H,"产品经理",配置清单!N:N,"在岗",配置清单!P:P,"&lt;&gt;暂不胜任")</f>
        <v>0</v>
      </c>
      <c r="BF568" s="61" t="str">
        <f t="shared" si="460"/>
        <v>NA</v>
      </c>
      <c r="BG568" s="63">
        <f t="shared" si="461"/>
        <v>2</v>
      </c>
      <c r="BH568" s="64">
        <f t="shared" si="462"/>
        <v>2</v>
      </c>
      <c r="BI568" s="64">
        <f t="shared" si="463"/>
        <v>2</v>
      </c>
      <c r="BJ568" s="64">
        <f t="shared" si="464"/>
        <v>2</v>
      </c>
      <c r="BK568" s="65">
        <f t="shared" si="465"/>
        <v>1</v>
      </c>
      <c r="BL568" s="66">
        <f t="shared" si="466"/>
        <v>1</v>
      </c>
      <c r="BM568" s="92">
        <f t="shared" si="467"/>
        <v>1</v>
      </c>
      <c r="BN568" s="92">
        <f t="shared" si="468"/>
        <v>1</v>
      </c>
      <c r="BO568" s="92">
        <f t="shared" si="469"/>
        <v>0</v>
      </c>
      <c r="BP568" s="92">
        <f t="shared" si="470"/>
        <v>0</v>
      </c>
      <c r="BQ568" s="92">
        <f t="shared" si="471"/>
        <v>0</v>
      </c>
      <c r="BR568" s="92">
        <f t="shared" si="472"/>
        <v>0</v>
      </c>
      <c r="BS568" s="92">
        <f t="shared" si="473"/>
        <v>0</v>
      </c>
      <c r="BT568" s="92">
        <f t="shared" si="474"/>
        <v>0</v>
      </c>
      <c r="BU568" s="92">
        <f t="shared" si="475"/>
        <v>0</v>
      </c>
      <c r="BV568" s="92">
        <f t="shared" si="476"/>
        <v>0</v>
      </c>
      <c r="BW568" s="92">
        <f t="shared" si="477"/>
        <v>1</v>
      </c>
      <c r="BX568" s="92">
        <f t="shared" si="478"/>
        <v>1</v>
      </c>
      <c r="BY568" s="92">
        <f t="shared" si="479"/>
        <v>0</v>
      </c>
      <c r="BZ568" s="92">
        <f t="shared" si="480"/>
        <v>0</v>
      </c>
      <c r="CA568" s="92">
        <f t="shared" si="481"/>
        <v>0</v>
      </c>
      <c r="CB568" s="92">
        <f t="shared" si="482"/>
        <v>0</v>
      </c>
      <c r="CC568" s="92">
        <f t="shared" si="483"/>
        <v>0</v>
      </c>
      <c r="CD568" s="92">
        <f t="shared" si="484"/>
        <v>0</v>
      </c>
    </row>
    <row r="569" spans="1:82" hidden="1">
      <c r="A569" s="157">
        <v>19</v>
      </c>
      <c r="B569" s="157" t="s">
        <v>948</v>
      </c>
      <c r="C569" s="157" t="s">
        <v>7259</v>
      </c>
      <c r="D569" s="157" t="s">
        <v>2089</v>
      </c>
      <c r="E569" s="157" t="s">
        <v>6965</v>
      </c>
      <c r="F569" s="157" t="s">
        <v>6998</v>
      </c>
      <c r="G569" s="157" t="s">
        <v>6999</v>
      </c>
      <c r="H569" s="157" t="s">
        <v>6</v>
      </c>
      <c r="I569" s="157" t="s">
        <v>7</v>
      </c>
      <c r="J569" s="157" t="s">
        <v>195</v>
      </c>
      <c r="K569" s="157" t="s">
        <v>195</v>
      </c>
      <c r="L569" s="157"/>
      <c r="M569" s="157" t="s">
        <v>7055</v>
      </c>
      <c r="N569" s="158">
        <v>1</v>
      </c>
      <c r="O569" s="157">
        <v>0</v>
      </c>
      <c r="P569" s="157">
        <v>0</v>
      </c>
      <c r="Q569" s="157">
        <v>0</v>
      </c>
      <c r="R569" s="157">
        <v>0</v>
      </c>
      <c r="S569" s="157">
        <v>1</v>
      </c>
      <c r="T569" s="157">
        <v>0</v>
      </c>
      <c r="U569" s="157">
        <v>0</v>
      </c>
      <c r="V569" s="157">
        <v>0</v>
      </c>
      <c r="W569" s="60">
        <f>COUNTIFS(配置清单!G:G,G569,配置清单!$H:$H,"PM",配置清单!$N:$N,"在岗")</f>
        <v>1</v>
      </c>
      <c r="X569" s="61">
        <f t="shared" si="443"/>
        <v>1</v>
      </c>
      <c r="Y569" s="60">
        <f>COUNTIFS(配置清单!$G:$G,G569,配置清单!$H:$H,"PM",配置清单!$N:$N,"在岗",配置清单!$P:$P,"&lt;&gt;暂不胜任")</f>
        <v>1</v>
      </c>
      <c r="Z569" s="61">
        <f t="shared" si="444"/>
        <v>1</v>
      </c>
      <c r="AA569" s="62">
        <f>COUNTIFS(配置清单!$G:$G,G569,配置清单!$H:$H,"SE",配置清单!$N:$N,"在岗")+COUNTIFS(配置清单!$G:$G,G569,配置清单!$H:$H,"SA",配置清单!$N:$N,"在岗")</f>
        <v>0</v>
      </c>
      <c r="AB569" s="61" t="str">
        <f t="shared" si="445"/>
        <v>NA</v>
      </c>
      <c r="AC569" s="60">
        <f>COUNTIFS(配置清单!$G:$G,G569,配置清单!$H:$H,"SE",配置清单!$N:$N,"在岗",配置清单!$P:$P,"&lt;&gt;暂不胜任")+COUNTIFS(配置清单!$G:$G,G569,配置清单!$H:$H,"SA",配置清单!$N:$N,"在岗",配置清单!$P:$P,"&lt;&gt;暂不胜任")</f>
        <v>0</v>
      </c>
      <c r="AD569" s="61" t="str">
        <f t="shared" si="446"/>
        <v>NA</v>
      </c>
      <c r="AE569" s="60">
        <f>COUNTIFS(配置清单!$G:$G,G569,配置清单!H:H,"MDE",配置清单!N:N,"在岗")</f>
        <v>0</v>
      </c>
      <c r="AF569" s="61" t="str">
        <f t="shared" si="447"/>
        <v>NA</v>
      </c>
      <c r="AG569" s="60">
        <f>COUNTIFS(配置清单!$G:$G,G569,配置清单!$H:$H,"MDE",配置清单!$N:$N,"在岗",配置清单!$P:$P,"&lt;&gt;暂不胜任")</f>
        <v>0</v>
      </c>
      <c r="AH569" s="61" t="str">
        <f t="shared" si="448"/>
        <v>NA</v>
      </c>
      <c r="AI569" s="62">
        <f>COUNTIFS(配置清单!G:G,G569,配置清单!H:H,"TPM",配置清单!N:N,"在岗")+COUNTIFS(配置清单!G:G,G569,配置清单!H:H,"TC",配置清单!N:N,"在岗")</f>
        <v>0</v>
      </c>
      <c r="AJ569" s="61" t="str">
        <f t="shared" si="449"/>
        <v>NA</v>
      </c>
      <c r="AK569" s="60">
        <f>COUNTIFS(配置清单!G:G,G569,配置清单!H:H,"TPM",配置清单!N:N,"在岗",配置清单!P:P,"&lt;&gt;暂不胜任")+COUNTIFS(配置清单!G:G,G569,配置清单!H:H,"TC",配置清单!N:N,"在岗",配置清单!P:P,"&lt;&gt;暂不胜任")</f>
        <v>0</v>
      </c>
      <c r="AL569" s="61" t="str">
        <f t="shared" si="450"/>
        <v>NA</v>
      </c>
      <c r="AM569" s="60">
        <f>COUNTIFS(配置清单!G:G,G569,配置清单!H:H,"TSE",配置清单!N:N,"在岗")</f>
        <v>0</v>
      </c>
      <c r="AN569" s="61" t="str">
        <f t="shared" si="451"/>
        <v>NA</v>
      </c>
      <c r="AO569" s="60">
        <f>COUNTIFS(配置清单!G:G,G569,配置清单!H:H,"TSE",配置清单!N:N,"在岗",配置清单!P:P,"&lt;&gt;暂不胜任")</f>
        <v>0</v>
      </c>
      <c r="AP569" s="61" t="str">
        <f t="shared" si="452"/>
        <v>NA</v>
      </c>
      <c r="AQ569" s="60">
        <f>COUNTIFS(配置清单!$G:$G,G569,配置清单!H:H,"QA",配置清单!N:N,"在岗")</f>
        <v>0</v>
      </c>
      <c r="AR569" s="61">
        <f t="shared" si="453"/>
        <v>0</v>
      </c>
      <c r="AS569" s="60">
        <f>COUNTIFS(配置清单!$G:$G,G569,配置清单!$H:$H,"QA",配置清单!$N:$N,"在岗",配置清单!$P:$P,"&lt;&gt;暂不胜任")</f>
        <v>0</v>
      </c>
      <c r="AT569" s="61">
        <f t="shared" si="454"/>
        <v>0</v>
      </c>
      <c r="AU569" s="60">
        <f>COUNTIFS(配置清单!G:G,规划及评估!G569,配置清单!H:H,"BA",配置清单!N:N,"在岗")</f>
        <v>0</v>
      </c>
      <c r="AV569" s="61" t="str">
        <f t="shared" si="455"/>
        <v>NA</v>
      </c>
      <c r="AW569" s="60">
        <f>COUNTIFS(配置清单!G:G,G569,配置清单!H:H,"BA",配置清单!N:N,"在岗",配置清单!P:P,"&lt;&gt;暂不胜任")</f>
        <v>0</v>
      </c>
      <c r="AX569" s="61" t="str">
        <f t="shared" si="456"/>
        <v>NA</v>
      </c>
      <c r="AY569" s="60">
        <f>COUNTIFS(配置清单!G:G,规划及评估!G569,配置清单!H:H,"IA",配置清单!N:N,"在岗")</f>
        <v>0</v>
      </c>
      <c r="AZ569" s="61" t="str">
        <f t="shared" si="457"/>
        <v>NA</v>
      </c>
      <c r="BA569" s="60">
        <f>COUNTIFS(配置清单!G:G,G569,配置清单!H:H,"IA",配置清单!N:N,"在岗",配置清单!P:P,"&lt;&gt;暂不胜任")</f>
        <v>0</v>
      </c>
      <c r="BB569" s="61" t="str">
        <f t="shared" si="458"/>
        <v>NA</v>
      </c>
      <c r="BC569" s="60">
        <f>COUNTIFS(配置清单!G:G,规划及评估!G569,配置清单!H:H,"产品经理",配置清单!N:N,"在岗")</f>
        <v>0</v>
      </c>
      <c r="BD569" s="61" t="str">
        <f t="shared" si="459"/>
        <v>NA</v>
      </c>
      <c r="BE569" s="60">
        <f>COUNTIFS(配置清单!G:G,G569,配置清单!H:H,"产品经理",配置清单!N:N,"在岗",配置清单!P:P,"&lt;&gt;暂不胜任")</f>
        <v>0</v>
      </c>
      <c r="BF569" s="61" t="str">
        <f t="shared" si="460"/>
        <v>NA</v>
      </c>
      <c r="BG569" s="63">
        <f t="shared" si="461"/>
        <v>2</v>
      </c>
      <c r="BH569" s="64">
        <f t="shared" si="462"/>
        <v>1</v>
      </c>
      <c r="BI569" s="64">
        <f t="shared" si="463"/>
        <v>1</v>
      </c>
      <c r="BJ569" s="64">
        <f t="shared" si="464"/>
        <v>1</v>
      </c>
      <c r="BK569" s="65">
        <f t="shared" si="465"/>
        <v>0.5</v>
      </c>
      <c r="BL569" s="66">
        <f t="shared" si="466"/>
        <v>1</v>
      </c>
      <c r="BM569" s="92">
        <f t="shared" si="467"/>
        <v>1</v>
      </c>
      <c r="BN569" s="92">
        <f t="shared" si="468"/>
        <v>1</v>
      </c>
      <c r="BO569" s="92">
        <f t="shared" si="469"/>
        <v>0</v>
      </c>
      <c r="BP569" s="92">
        <f t="shared" si="470"/>
        <v>0</v>
      </c>
      <c r="BQ569" s="92">
        <f t="shared" si="471"/>
        <v>0</v>
      </c>
      <c r="BR569" s="92">
        <f t="shared" si="472"/>
        <v>0</v>
      </c>
      <c r="BS569" s="92">
        <f t="shared" si="473"/>
        <v>0</v>
      </c>
      <c r="BT569" s="92">
        <f t="shared" si="474"/>
        <v>0</v>
      </c>
      <c r="BU569" s="92">
        <f t="shared" si="475"/>
        <v>0</v>
      </c>
      <c r="BV569" s="92">
        <f t="shared" si="476"/>
        <v>0</v>
      </c>
      <c r="BW569" s="92">
        <f t="shared" si="477"/>
        <v>0</v>
      </c>
      <c r="BX569" s="92">
        <f t="shared" si="478"/>
        <v>0</v>
      </c>
      <c r="BY569" s="92">
        <f t="shared" si="479"/>
        <v>0</v>
      </c>
      <c r="BZ569" s="92">
        <f t="shared" si="480"/>
        <v>0</v>
      </c>
      <c r="CA569" s="92">
        <f t="shared" si="481"/>
        <v>0</v>
      </c>
      <c r="CB569" s="92">
        <f t="shared" si="482"/>
        <v>0</v>
      </c>
      <c r="CC569" s="92">
        <f t="shared" si="483"/>
        <v>0</v>
      </c>
      <c r="CD569" s="92">
        <f t="shared" si="484"/>
        <v>0</v>
      </c>
    </row>
    <row r="570" spans="1:82" hidden="1">
      <c r="A570" s="157">
        <v>20</v>
      </c>
      <c r="B570" s="157" t="s">
        <v>948</v>
      </c>
      <c r="C570" s="157" t="s">
        <v>7259</v>
      </c>
      <c r="D570" s="157" t="s">
        <v>2089</v>
      </c>
      <c r="E570" s="157" t="s">
        <v>6965</v>
      </c>
      <c r="F570" s="157" t="s">
        <v>7029</v>
      </c>
      <c r="G570" s="157" t="s">
        <v>7047</v>
      </c>
      <c r="H570" s="157" t="s">
        <v>7</v>
      </c>
      <c r="I570" s="157" t="s">
        <v>2868</v>
      </c>
      <c r="J570" s="157" t="s">
        <v>195</v>
      </c>
      <c r="K570" s="157" t="s">
        <v>195</v>
      </c>
      <c r="L570" s="157"/>
      <c r="M570" s="157" t="s">
        <v>7055</v>
      </c>
      <c r="N570" s="158">
        <v>1</v>
      </c>
      <c r="O570" s="157">
        <v>0</v>
      </c>
      <c r="P570" s="157">
        <v>0</v>
      </c>
      <c r="Q570" s="157">
        <v>0</v>
      </c>
      <c r="R570" s="157">
        <v>0</v>
      </c>
      <c r="S570" s="157">
        <v>1</v>
      </c>
      <c r="T570" s="157">
        <v>0</v>
      </c>
      <c r="U570" s="157">
        <v>0</v>
      </c>
      <c r="V570" s="157">
        <v>0</v>
      </c>
      <c r="W570" s="60">
        <f>COUNTIFS(配置清单!G:G,G570,配置清单!$H:$H,"PM",配置清单!$N:$N,"在岗")</f>
        <v>1</v>
      </c>
      <c r="X570" s="61">
        <f t="shared" si="443"/>
        <v>1</v>
      </c>
      <c r="Y570" s="60">
        <f>COUNTIFS(配置清单!$G:$G,G570,配置清单!$H:$H,"PM",配置清单!$N:$N,"在岗",配置清单!$P:$P,"&lt;&gt;暂不胜任")</f>
        <v>1</v>
      </c>
      <c r="Z570" s="61">
        <f t="shared" si="444"/>
        <v>1</v>
      </c>
      <c r="AA570" s="62">
        <f>COUNTIFS(配置清单!$G:$G,G570,配置清单!$H:$H,"SE",配置清单!$N:$N,"在岗")+COUNTIFS(配置清单!$G:$G,G570,配置清单!$H:$H,"SA",配置清单!$N:$N,"在岗")</f>
        <v>0</v>
      </c>
      <c r="AB570" s="61" t="str">
        <f t="shared" si="445"/>
        <v>NA</v>
      </c>
      <c r="AC570" s="60">
        <f>COUNTIFS(配置清单!$G:$G,G570,配置清单!$H:$H,"SE",配置清单!$N:$N,"在岗",配置清单!$P:$P,"&lt;&gt;暂不胜任")+COUNTIFS(配置清单!$G:$G,G570,配置清单!$H:$H,"SA",配置清单!$N:$N,"在岗",配置清单!$P:$P,"&lt;&gt;暂不胜任")</f>
        <v>0</v>
      </c>
      <c r="AD570" s="61" t="str">
        <f t="shared" si="446"/>
        <v>NA</v>
      </c>
      <c r="AE570" s="60">
        <f>COUNTIFS(配置清单!$G:$G,G570,配置清单!H:H,"MDE",配置清单!N:N,"在岗")</f>
        <v>0</v>
      </c>
      <c r="AF570" s="61" t="str">
        <f t="shared" si="447"/>
        <v>NA</v>
      </c>
      <c r="AG570" s="60">
        <f>COUNTIFS(配置清单!$G:$G,G570,配置清单!$H:$H,"MDE",配置清单!$N:$N,"在岗",配置清单!$P:$P,"&lt;&gt;暂不胜任")</f>
        <v>0</v>
      </c>
      <c r="AH570" s="61" t="str">
        <f t="shared" si="448"/>
        <v>NA</v>
      </c>
      <c r="AI570" s="62">
        <f>COUNTIFS(配置清单!G:G,G570,配置清单!H:H,"TPM",配置清单!N:N,"在岗")+COUNTIFS(配置清单!G:G,G570,配置清单!H:H,"TC",配置清单!N:N,"在岗")</f>
        <v>0</v>
      </c>
      <c r="AJ570" s="61" t="str">
        <f t="shared" si="449"/>
        <v>NA</v>
      </c>
      <c r="AK570" s="60">
        <f>COUNTIFS(配置清单!G:G,G570,配置清单!H:H,"TPM",配置清单!N:N,"在岗",配置清单!P:P,"&lt;&gt;暂不胜任")+COUNTIFS(配置清单!G:G,G570,配置清单!H:H,"TC",配置清单!N:N,"在岗",配置清单!P:P,"&lt;&gt;暂不胜任")</f>
        <v>0</v>
      </c>
      <c r="AL570" s="61" t="str">
        <f t="shared" si="450"/>
        <v>NA</v>
      </c>
      <c r="AM570" s="60">
        <f>COUNTIFS(配置清单!G:G,G570,配置清单!H:H,"TSE",配置清单!N:N,"在岗")</f>
        <v>0</v>
      </c>
      <c r="AN570" s="61" t="str">
        <f t="shared" si="451"/>
        <v>NA</v>
      </c>
      <c r="AO570" s="60">
        <f>COUNTIFS(配置清单!G:G,G570,配置清单!H:H,"TSE",配置清单!N:N,"在岗",配置清单!P:P,"&lt;&gt;暂不胜任")</f>
        <v>0</v>
      </c>
      <c r="AP570" s="61" t="str">
        <f t="shared" si="452"/>
        <v>NA</v>
      </c>
      <c r="AQ570" s="60">
        <f>COUNTIFS(配置清单!$G:$G,G570,配置清单!H:H,"QA",配置清单!N:N,"在岗")</f>
        <v>1</v>
      </c>
      <c r="AR570" s="61">
        <f t="shared" si="453"/>
        <v>1</v>
      </c>
      <c r="AS570" s="60">
        <f>COUNTIFS(配置清单!$G:$G,G570,配置清单!$H:$H,"QA",配置清单!$N:$N,"在岗",配置清单!$P:$P,"&lt;&gt;暂不胜任")</f>
        <v>1</v>
      </c>
      <c r="AT570" s="61">
        <f t="shared" si="454"/>
        <v>1</v>
      </c>
      <c r="AU570" s="60">
        <f>COUNTIFS(配置清单!G:G,规划及评估!G570,配置清单!H:H,"BA",配置清单!N:N,"在岗")</f>
        <v>0</v>
      </c>
      <c r="AV570" s="61" t="str">
        <f t="shared" si="455"/>
        <v>NA</v>
      </c>
      <c r="AW570" s="60">
        <f>COUNTIFS(配置清单!G:G,G570,配置清单!H:H,"BA",配置清单!N:N,"在岗",配置清单!P:P,"&lt;&gt;暂不胜任")</f>
        <v>0</v>
      </c>
      <c r="AX570" s="61" t="str">
        <f t="shared" si="456"/>
        <v>NA</v>
      </c>
      <c r="AY570" s="60">
        <f>COUNTIFS(配置清单!G:G,规划及评估!G570,配置清单!H:H,"IA",配置清单!N:N,"在岗")</f>
        <v>0</v>
      </c>
      <c r="AZ570" s="61" t="str">
        <f t="shared" si="457"/>
        <v>NA</v>
      </c>
      <c r="BA570" s="60">
        <f>COUNTIFS(配置清单!G:G,G570,配置清单!H:H,"IA",配置清单!N:N,"在岗",配置清单!P:P,"&lt;&gt;暂不胜任")</f>
        <v>0</v>
      </c>
      <c r="BB570" s="61" t="str">
        <f t="shared" si="458"/>
        <v>NA</v>
      </c>
      <c r="BC570" s="60">
        <f>COUNTIFS(配置清单!G:G,规划及评估!G570,配置清单!H:H,"产品经理",配置清单!N:N,"在岗")</f>
        <v>0</v>
      </c>
      <c r="BD570" s="61" t="str">
        <f t="shared" si="459"/>
        <v>NA</v>
      </c>
      <c r="BE570" s="60">
        <f>COUNTIFS(配置清单!G:G,G570,配置清单!H:H,"产品经理",配置清单!N:N,"在岗",配置清单!P:P,"&lt;&gt;暂不胜任")</f>
        <v>0</v>
      </c>
      <c r="BF570" s="61" t="str">
        <f t="shared" si="460"/>
        <v>NA</v>
      </c>
      <c r="BG570" s="63">
        <f t="shared" si="461"/>
        <v>2</v>
      </c>
      <c r="BH570" s="64">
        <f t="shared" si="462"/>
        <v>2</v>
      </c>
      <c r="BI570" s="64">
        <f t="shared" si="463"/>
        <v>2</v>
      </c>
      <c r="BJ570" s="64">
        <f t="shared" si="464"/>
        <v>2</v>
      </c>
      <c r="BK570" s="65">
        <f t="shared" si="465"/>
        <v>1</v>
      </c>
      <c r="BL570" s="66">
        <f t="shared" si="466"/>
        <v>1</v>
      </c>
      <c r="BM570" s="92">
        <f t="shared" si="467"/>
        <v>1</v>
      </c>
      <c r="BN570" s="92">
        <f t="shared" si="468"/>
        <v>1</v>
      </c>
      <c r="BO570" s="92">
        <f t="shared" si="469"/>
        <v>0</v>
      </c>
      <c r="BP570" s="92">
        <f t="shared" si="470"/>
        <v>0</v>
      </c>
      <c r="BQ570" s="92">
        <f t="shared" si="471"/>
        <v>0</v>
      </c>
      <c r="BR570" s="92">
        <f t="shared" si="472"/>
        <v>0</v>
      </c>
      <c r="BS570" s="92">
        <f t="shared" si="473"/>
        <v>0</v>
      </c>
      <c r="BT570" s="92">
        <f t="shared" si="474"/>
        <v>0</v>
      </c>
      <c r="BU570" s="92">
        <f t="shared" si="475"/>
        <v>0</v>
      </c>
      <c r="BV570" s="92">
        <f t="shared" si="476"/>
        <v>0</v>
      </c>
      <c r="BW570" s="92">
        <f t="shared" si="477"/>
        <v>1</v>
      </c>
      <c r="BX570" s="92">
        <f t="shared" si="478"/>
        <v>1</v>
      </c>
      <c r="BY570" s="92">
        <f t="shared" si="479"/>
        <v>0</v>
      </c>
      <c r="BZ570" s="92">
        <f t="shared" si="480"/>
        <v>0</v>
      </c>
      <c r="CA570" s="92">
        <f t="shared" si="481"/>
        <v>0</v>
      </c>
      <c r="CB570" s="92">
        <f t="shared" si="482"/>
        <v>0</v>
      </c>
      <c r="CC570" s="92">
        <f t="shared" si="483"/>
        <v>0</v>
      </c>
      <c r="CD570" s="92">
        <f t="shared" si="484"/>
        <v>0</v>
      </c>
    </row>
    <row r="571" spans="1:82" hidden="1">
      <c r="A571" s="157">
        <v>21</v>
      </c>
      <c r="B571" s="157" t="s">
        <v>948</v>
      </c>
      <c r="C571" s="157" t="s">
        <v>7259</v>
      </c>
      <c r="D571" s="157" t="s">
        <v>2089</v>
      </c>
      <c r="E571" s="157" t="s">
        <v>6965</v>
      </c>
      <c r="F571" s="157" t="s">
        <v>7014</v>
      </c>
      <c r="G571" s="157" t="s">
        <v>7015</v>
      </c>
      <c r="H571" s="157" t="s">
        <v>2868</v>
      </c>
      <c r="I571" s="157" t="s">
        <v>2868</v>
      </c>
      <c r="J571" s="157" t="s">
        <v>34</v>
      </c>
      <c r="K571" s="157" t="s">
        <v>34</v>
      </c>
      <c r="L571" s="157"/>
      <c r="M571" s="157" t="s">
        <v>7055</v>
      </c>
      <c r="N571" s="158">
        <v>1</v>
      </c>
      <c r="O571" s="157">
        <v>1</v>
      </c>
      <c r="P571" s="157">
        <v>2</v>
      </c>
      <c r="Q571" s="157">
        <v>0</v>
      </c>
      <c r="R571" s="157">
        <v>0</v>
      </c>
      <c r="S571" s="157">
        <v>1</v>
      </c>
      <c r="T571" s="157">
        <v>0</v>
      </c>
      <c r="U571" s="157">
        <v>0</v>
      </c>
      <c r="V571" s="157">
        <v>0</v>
      </c>
      <c r="W571" s="60">
        <f>COUNTIFS(配置清单!G:G,G571,配置清单!$H:$H,"PM",配置清单!$N:$N,"在岗")</f>
        <v>1</v>
      </c>
      <c r="X571" s="61">
        <f t="shared" si="443"/>
        <v>1</v>
      </c>
      <c r="Y571" s="60">
        <f>COUNTIFS(配置清单!$G:$G,G571,配置清单!$H:$H,"PM",配置清单!$N:$N,"在岗",配置清单!$P:$P,"&lt;&gt;暂不胜任")</f>
        <v>1</v>
      </c>
      <c r="Z571" s="61">
        <f t="shared" si="444"/>
        <v>1</v>
      </c>
      <c r="AA571" s="62">
        <f>COUNTIFS(配置清单!$G:$G,G571,配置清单!$H:$H,"SE",配置清单!$N:$N,"在岗")+COUNTIFS(配置清单!$G:$G,G571,配置清单!$H:$H,"SA",配置清单!$N:$N,"在岗")</f>
        <v>1</v>
      </c>
      <c r="AB571" s="61">
        <f t="shared" si="445"/>
        <v>1</v>
      </c>
      <c r="AC571" s="60">
        <f>COUNTIFS(配置清单!$G:$G,G571,配置清单!$H:$H,"SE",配置清单!$N:$N,"在岗",配置清单!$P:$P,"&lt;&gt;暂不胜任")+COUNTIFS(配置清单!$G:$G,G571,配置清单!$H:$H,"SA",配置清单!$N:$N,"在岗",配置清单!$P:$P,"&lt;&gt;暂不胜任")</f>
        <v>1</v>
      </c>
      <c r="AD571" s="61">
        <f t="shared" si="446"/>
        <v>1</v>
      </c>
      <c r="AE571" s="60">
        <f>COUNTIFS(配置清单!$G:$G,G571,配置清单!H:H,"MDE",配置清单!N:N,"在岗")</f>
        <v>2</v>
      </c>
      <c r="AF571" s="61">
        <f t="shared" si="447"/>
        <v>1</v>
      </c>
      <c r="AG571" s="60">
        <f>COUNTIFS(配置清单!$G:$G,G571,配置清单!$H:$H,"MDE",配置清单!$N:$N,"在岗",配置清单!$P:$P,"&lt;&gt;暂不胜任")</f>
        <v>2</v>
      </c>
      <c r="AH571" s="61">
        <f t="shared" si="448"/>
        <v>1</v>
      </c>
      <c r="AI571" s="62">
        <f>COUNTIFS(配置清单!G:G,G571,配置清单!H:H,"TPM",配置清单!N:N,"在岗")+COUNTIFS(配置清单!G:G,G571,配置清单!H:H,"TC",配置清单!N:N,"在岗")</f>
        <v>0</v>
      </c>
      <c r="AJ571" s="61" t="str">
        <f t="shared" si="449"/>
        <v>NA</v>
      </c>
      <c r="AK571" s="60">
        <f>COUNTIFS(配置清单!G:G,G571,配置清单!H:H,"TPM",配置清单!N:N,"在岗",配置清单!P:P,"&lt;&gt;暂不胜任")+COUNTIFS(配置清单!G:G,G571,配置清单!H:H,"TC",配置清单!N:N,"在岗",配置清单!P:P,"&lt;&gt;暂不胜任")</f>
        <v>0</v>
      </c>
      <c r="AL571" s="61" t="str">
        <f t="shared" si="450"/>
        <v>NA</v>
      </c>
      <c r="AM571" s="60">
        <f>COUNTIFS(配置清单!G:G,G571,配置清单!H:H,"TSE",配置清单!N:N,"在岗")</f>
        <v>0</v>
      </c>
      <c r="AN571" s="61" t="str">
        <f t="shared" si="451"/>
        <v>NA</v>
      </c>
      <c r="AO571" s="60">
        <f>COUNTIFS(配置清单!G:G,G571,配置清单!H:H,"TSE",配置清单!N:N,"在岗",配置清单!P:P,"&lt;&gt;暂不胜任")</f>
        <v>0</v>
      </c>
      <c r="AP571" s="61" t="str">
        <f t="shared" si="452"/>
        <v>NA</v>
      </c>
      <c r="AQ571" s="60">
        <f>COUNTIFS(配置清单!$G:$G,G571,配置清单!H:H,"QA",配置清单!N:N,"在岗")</f>
        <v>1</v>
      </c>
      <c r="AR571" s="61">
        <f t="shared" si="453"/>
        <v>1</v>
      </c>
      <c r="AS571" s="60">
        <f>COUNTIFS(配置清单!$G:$G,G571,配置清单!$H:$H,"QA",配置清单!$N:$N,"在岗",配置清单!$P:$P,"&lt;&gt;暂不胜任")</f>
        <v>1</v>
      </c>
      <c r="AT571" s="61">
        <f t="shared" si="454"/>
        <v>1</v>
      </c>
      <c r="AU571" s="60">
        <f>COUNTIFS(配置清单!G:G,规划及评估!G571,配置清单!H:H,"BA",配置清单!N:N,"在岗")</f>
        <v>0</v>
      </c>
      <c r="AV571" s="61" t="str">
        <f t="shared" si="455"/>
        <v>NA</v>
      </c>
      <c r="AW571" s="60">
        <f>COUNTIFS(配置清单!G:G,G571,配置清单!H:H,"BA",配置清单!N:N,"在岗",配置清单!P:P,"&lt;&gt;暂不胜任")</f>
        <v>0</v>
      </c>
      <c r="AX571" s="61" t="str">
        <f t="shared" si="456"/>
        <v>NA</v>
      </c>
      <c r="AY571" s="60">
        <f>COUNTIFS(配置清单!G:G,规划及评估!G571,配置清单!H:H,"IA",配置清单!N:N,"在岗")</f>
        <v>0</v>
      </c>
      <c r="AZ571" s="61" t="str">
        <f t="shared" si="457"/>
        <v>NA</v>
      </c>
      <c r="BA571" s="60">
        <f>COUNTIFS(配置清单!G:G,G571,配置清单!H:H,"IA",配置清单!N:N,"在岗",配置清单!P:P,"&lt;&gt;暂不胜任")</f>
        <v>0</v>
      </c>
      <c r="BB571" s="61" t="str">
        <f t="shared" si="458"/>
        <v>NA</v>
      </c>
      <c r="BC571" s="60">
        <f>COUNTIFS(配置清单!G:G,规划及评估!G571,配置清单!H:H,"产品经理",配置清单!N:N,"在岗")</f>
        <v>0</v>
      </c>
      <c r="BD571" s="61" t="str">
        <f t="shared" si="459"/>
        <v>NA</v>
      </c>
      <c r="BE571" s="60">
        <f>COUNTIFS(配置清单!G:G,G571,配置清单!H:H,"产品经理",配置清单!N:N,"在岗",配置清单!P:P,"&lt;&gt;暂不胜任")</f>
        <v>0</v>
      </c>
      <c r="BF571" s="61" t="str">
        <f t="shared" si="460"/>
        <v>NA</v>
      </c>
      <c r="BG571" s="63">
        <f t="shared" si="461"/>
        <v>5</v>
      </c>
      <c r="BH571" s="64">
        <f t="shared" si="462"/>
        <v>5</v>
      </c>
      <c r="BI571" s="64">
        <f t="shared" si="463"/>
        <v>5</v>
      </c>
      <c r="BJ571" s="64">
        <f t="shared" si="464"/>
        <v>5</v>
      </c>
      <c r="BK571" s="65">
        <f t="shared" si="465"/>
        <v>1</v>
      </c>
      <c r="BL571" s="66">
        <f t="shared" si="466"/>
        <v>1</v>
      </c>
      <c r="BM571" s="92">
        <f t="shared" si="467"/>
        <v>1</v>
      </c>
      <c r="BN571" s="92">
        <f t="shared" si="468"/>
        <v>1</v>
      </c>
      <c r="BO571" s="92">
        <f t="shared" si="469"/>
        <v>1</v>
      </c>
      <c r="BP571" s="92">
        <f t="shared" si="470"/>
        <v>1</v>
      </c>
      <c r="BQ571" s="92">
        <f t="shared" si="471"/>
        <v>2</v>
      </c>
      <c r="BR571" s="92">
        <f t="shared" si="472"/>
        <v>2</v>
      </c>
      <c r="BS571" s="92">
        <f t="shared" si="473"/>
        <v>0</v>
      </c>
      <c r="BT571" s="92">
        <f t="shared" si="474"/>
        <v>0</v>
      </c>
      <c r="BU571" s="92">
        <f t="shared" si="475"/>
        <v>0</v>
      </c>
      <c r="BV571" s="92">
        <f t="shared" si="476"/>
        <v>0</v>
      </c>
      <c r="BW571" s="92">
        <f t="shared" si="477"/>
        <v>1</v>
      </c>
      <c r="BX571" s="92">
        <f t="shared" si="478"/>
        <v>1</v>
      </c>
      <c r="BY571" s="92">
        <f t="shared" si="479"/>
        <v>0</v>
      </c>
      <c r="BZ571" s="92">
        <f t="shared" si="480"/>
        <v>0</v>
      </c>
      <c r="CA571" s="92">
        <f t="shared" si="481"/>
        <v>0</v>
      </c>
      <c r="CB571" s="92">
        <f t="shared" si="482"/>
        <v>0</v>
      </c>
      <c r="CC571" s="92">
        <f t="shared" si="483"/>
        <v>0</v>
      </c>
      <c r="CD571" s="92">
        <f t="shared" si="484"/>
        <v>0</v>
      </c>
    </row>
    <row r="572" spans="1:82" hidden="1">
      <c r="A572" s="157">
        <v>22</v>
      </c>
      <c r="B572" s="157" t="s">
        <v>948</v>
      </c>
      <c r="C572" s="157" t="s">
        <v>7259</v>
      </c>
      <c r="D572" s="157" t="s">
        <v>2089</v>
      </c>
      <c r="E572" s="157" t="s">
        <v>6965</v>
      </c>
      <c r="F572" s="157" t="s">
        <v>3831</v>
      </c>
      <c r="G572" s="157" t="s">
        <v>6966</v>
      </c>
      <c r="H572" s="157" t="s">
        <v>7</v>
      </c>
      <c r="I572" s="157" t="s">
        <v>2868</v>
      </c>
      <c r="J572" s="157" t="s">
        <v>195</v>
      </c>
      <c r="K572" s="157" t="s">
        <v>34</v>
      </c>
      <c r="L572" s="157"/>
      <c r="M572" s="157" t="s">
        <v>7055</v>
      </c>
      <c r="N572" s="158">
        <v>1</v>
      </c>
      <c r="O572" s="157">
        <v>1</v>
      </c>
      <c r="P572" s="157">
        <v>1</v>
      </c>
      <c r="Q572" s="157">
        <v>0</v>
      </c>
      <c r="R572" s="157">
        <v>0</v>
      </c>
      <c r="S572" s="157">
        <v>1</v>
      </c>
      <c r="T572" s="157">
        <v>0</v>
      </c>
      <c r="U572" s="157">
        <v>0</v>
      </c>
      <c r="V572" s="157">
        <v>0</v>
      </c>
      <c r="W572" s="60">
        <f>COUNTIFS(配置清单!G:G,G572,配置清单!$H:$H,"PM",配置清单!$N:$N,"在岗")</f>
        <v>1</v>
      </c>
      <c r="X572" s="61">
        <f t="shared" si="443"/>
        <v>1</v>
      </c>
      <c r="Y572" s="60">
        <f>COUNTIFS(配置清单!$G:$G,G572,配置清单!$H:$H,"PM",配置清单!$N:$N,"在岗",配置清单!$P:$P,"&lt;&gt;暂不胜任")</f>
        <v>1</v>
      </c>
      <c r="Z572" s="61">
        <f t="shared" si="444"/>
        <v>1</v>
      </c>
      <c r="AA572" s="62">
        <f>COUNTIFS(配置清单!$G:$G,G572,配置清单!$H:$H,"SE",配置清单!$N:$N,"在岗")+COUNTIFS(配置清单!$G:$G,G572,配置清单!$H:$H,"SA",配置清单!$N:$N,"在岗")</f>
        <v>1</v>
      </c>
      <c r="AB572" s="61">
        <f t="shared" si="445"/>
        <v>1</v>
      </c>
      <c r="AC572" s="60">
        <f>COUNTIFS(配置清单!$G:$G,G572,配置清单!$H:$H,"SE",配置清单!$N:$N,"在岗",配置清单!$P:$P,"&lt;&gt;暂不胜任")+COUNTIFS(配置清单!$G:$G,G572,配置清单!$H:$H,"SA",配置清单!$N:$N,"在岗",配置清单!$P:$P,"&lt;&gt;暂不胜任")</f>
        <v>1</v>
      </c>
      <c r="AD572" s="61">
        <f t="shared" si="446"/>
        <v>1</v>
      </c>
      <c r="AE572" s="60">
        <f>COUNTIFS(配置清单!$G:$G,G572,配置清单!H:H,"MDE",配置清单!N:N,"在岗")</f>
        <v>1</v>
      </c>
      <c r="AF572" s="61">
        <f t="shared" si="447"/>
        <v>1</v>
      </c>
      <c r="AG572" s="60">
        <f>COUNTIFS(配置清单!$G:$G,G572,配置清单!$H:$H,"MDE",配置清单!$N:$N,"在岗",配置清单!$P:$P,"&lt;&gt;暂不胜任")</f>
        <v>1</v>
      </c>
      <c r="AH572" s="61">
        <f t="shared" si="448"/>
        <v>1</v>
      </c>
      <c r="AI572" s="62">
        <f>COUNTIFS(配置清单!G:G,G572,配置清单!H:H,"TPM",配置清单!N:N,"在岗")+COUNTIFS(配置清单!G:G,G572,配置清单!H:H,"TC",配置清单!N:N,"在岗")</f>
        <v>0</v>
      </c>
      <c r="AJ572" s="61" t="str">
        <f t="shared" si="449"/>
        <v>NA</v>
      </c>
      <c r="AK572" s="60">
        <f>COUNTIFS(配置清单!G:G,G572,配置清单!H:H,"TPM",配置清单!N:N,"在岗",配置清单!P:P,"&lt;&gt;暂不胜任")+COUNTIFS(配置清单!G:G,G572,配置清单!H:H,"TC",配置清单!N:N,"在岗",配置清单!P:P,"&lt;&gt;暂不胜任")</f>
        <v>0</v>
      </c>
      <c r="AL572" s="61" t="str">
        <f t="shared" si="450"/>
        <v>NA</v>
      </c>
      <c r="AM572" s="60">
        <f>COUNTIFS(配置清单!G:G,G572,配置清单!H:H,"TSE",配置清单!N:N,"在岗")</f>
        <v>0</v>
      </c>
      <c r="AN572" s="61" t="str">
        <f t="shared" si="451"/>
        <v>NA</v>
      </c>
      <c r="AO572" s="60">
        <f>COUNTIFS(配置清单!G:G,G572,配置清单!H:H,"TSE",配置清单!N:N,"在岗",配置清单!P:P,"&lt;&gt;暂不胜任")</f>
        <v>0</v>
      </c>
      <c r="AP572" s="61" t="str">
        <f t="shared" si="452"/>
        <v>NA</v>
      </c>
      <c r="AQ572" s="60">
        <f>COUNTIFS(配置清单!$G:$G,G572,配置清单!H:H,"QA",配置清单!N:N,"在岗")</f>
        <v>1</v>
      </c>
      <c r="AR572" s="61">
        <f t="shared" si="453"/>
        <v>1</v>
      </c>
      <c r="AS572" s="60">
        <f>COUNTIFS(配置清单!$G:$G,G572,配置清单!$H:$H,"QA",配置清单!$N:$N,"在岗",配置清单!$P:$P,"&lt;&gt;暂不胜任")</f>
        <v>1</v>
      </c>
      <c r="AT572" s="61">
        <f t="shared" si="454"/>
        <v>1</v>
      </c>
      <c r="AU572" s="60">
        <f>COUNTIFS(配置清单!G:G,规划及评估!G572,配置清单!H:H,"BA",配置清单!N:N,"在岗")</f>
        <v>0</v>
      </c>
      <c r="AV572" s="61" t="str">
        <f t="shared" si="455"/>
        <v>NA</v>
      </c>
      <c r="AW572" s="60">
        <f>COUNTIFS(配置清单!G:G,G572,配置清单!H:H,"BA",配置清单!N:N,"在岗",配置清单!P:P,"&lt;&gt;暂不胜任")</f>
        <v>0</v>
      </c>
      <c r="AX572" s="61" t="str">
        <f t="shared" si="456"/>
        <v>NA</v>
      </c>
      <c r="AY572" s="60">
        <f>COUNTIFS(配置清单!G:G,规划及评估!G572,配置清单!H:H,"IA",配置清单!N:N,"在岗")</f>
        <v>0</v>
      </c>
      <c r="AZ572" s="61" t="str">
        <f t="shared" si="457"/>
        <v>NA</v>
      </c>
      <c r="BA572" s="60">
        <f>COUNTIFS(配置清单!G:G,G572,配置清单!H:H,"IA",配置清单!N:N,"在岗",配置清单!P:P,"&lt;&gt;暂不胜任")</f>
        <v>0</v>
      </c>
      <c r="BB572" s="61" t="str">
        <f t="shared" si="458"/>
        <v>NA</v>
      </c>
      <c r="BC572" s="60">
        <f>COUNTIFS(配置清单!G:G,规划及评估!G572,配置清单!H:H,"产品经理",配置清单!N:N,"在岗")</f>
        <v>0</v>
      </c>
      <c r="BD572" s="61" t="str">
        <f t="shared" si="459"/>
        <v>NA</v>
      </c>
      <c r="BE572" s="60">
        <f>COUNTIFS(配置清单!G:G,G572,配置清单!H:H,"产品经理",配置清单!N:N,"在岗",配置清单!P:P,"&lt;&gt;暂不胜任")</f>
        <v>0</v>
      </c>
      <c r="BF572" s="61" t="str">
        <f t="shared" si="460"/>
        <v>NA</v>
      </c>
      <c r="BG572" s="63">
        <f t="shared" si="461"/>
        <v>4</v>
      </c>
      <c r="BH572" s="64">
        <f t="shared" si="462"/>
        <v>4</v>
      </c>
      <c r="BI572" s="64">
        <f t="shared" si="463"/>
        <v>4</v>
      </c>
      <c r="BJ572" s="64">
        <f t="shared" si="464"/>
        <v>4</v>
      </c>
      <c r="BK572" s="65">
        <f t="shared" si="465"/>
        <v>1</v>
      </c>
      <c r="BL572" s="66">
        <f t="shared" si="466"/>
        <v>1</v>
      </c>
      <c r="BM572" s="92">
        <f t="shared" si="467"/>
        <v>1</v>
      </c>
      <c r="BN572" s="92">
        <f t="shared" si="468"/>
        <v>1</v>
      </c>
      <c r="BO572" s="92">
        <f t="shared" si="469"/>
        <v>1</v>
      </c>
      <c r="BP572" s="92">
        <f t="shared" si="470"/>
        <v>1</v>
      </c>
      <c r="BQ572" s="92">
        <f t="shared" si="471"/>
        <v>1</v>
      </c>
      <c r="BR572" s="92">
        <f t="shared" si="472"/>
        <v>1</v>
      </c>
      <c r="BS572" s="92">
        <f t="shared" si="473"/>
        <v>0</v>
      </c>
      <c r="BT572" s="92">
        <f t="shared" si="474"/>
        <v>0</v>
      </c>
      <c r="BU572" s="92">
        <f t="shared" si="475"/>
        <v>0</v>
      </c>
      <c r="BV572" s="92">
        <f t="shared" si="476"/>
        <v>0</v>
      </c>
      <c r="BW572" s="92">
        <f t="shared" si="477"/>
        <v>1</v>
      </c>
      <c r="BX572" s="92">
        <f t="shared" si="478"/>
        <v>1</v>
      </c>
      <c r="BY572" s="92">
        <f t="shared" si="479"/>
        <v>0</v>
      </c>
      <c r="BZ572" s="92">
        <f t="shared" si="480"/>
        <v>0</v>
      </c>
      <c r="CA572" s="92">
        <f t="shared" si="481"/>
        <v>0</v>
      </c>
      <c r="CB572" s="92">
        <f t="shared" si="482"/>
        <v>0</v>
      </c>
      <c r="CC572" s="92">
        <f t="shared" si="483"/>
        <v>0</v>
      </c>
      <c r="CD572" s="92">
        <f t="shared" si="484"/>
        <v>0</v>
      </c>
    </row>
    <row r="573" spans="1:82" hidden="1">
      <c r="A573" s="157">
        <v>23</v>
      </c>
      <c r="B573" s="157" t="s">
        <v>948</v>
      </c>
      <c r="C573" s="157" t="s">
        <v>7259</v>
      </c>
      <c r="D573" s="157" t="s">
        <v>2089</v>
      </c>
      <c r="E573" s="157" t="s">
        <v>6965</v>
      </c>
      <c r="F573" s="157" t="s">
        <v>7029</v>
      </c>
      <c r="G573" s="157" t="s">
        <v>7030</v>
      </c>
      <c r="H573" s="157" t="s">
        <v>2868</v>
      </c>
      <c r="I573" s="157" t="s">
        <v>2868</v>
      </c>
      <c r="J573" s="157" t="s">
        <v>34</v>
      </c>
      <c r="K573" s="157" t="s">
        <v>34</v>
      </c>
      <c r="L573" s="157"/>
      <c r="M573" s="157" t="s">
        <v>7055</v>
      </c>
      <c r="N573" s="158">
        <v>1</v>
      </c>
      <c r="O573" s="157">
        <v>1</v>
      </c>
      <c r="P573" s="157">
        <v>3</v>
      </c>
      <c r="Q573" s="157">
        <v>0</v>
      </c>
      <c r="R573" s="157">
        <v>0</v>
      </c>
      <c r="S573" s="157">
        <v>1</v>
      </c>
      <c r="T573" s="157">
        <v>0</v>
      </c>
      <c r="U573" s="157">
        <v>0</v>
      </c>
      <c r="V573" s="157">
        <v>0</v>
      </c>
      <c r="W573" s="60">
        <f>COUNTIFS(配置清单!G:G,G573,配置清单!$H:$H,"PM",配置清单!$N:$N,"在岗")</f>
        <v>1</v>
      </c>
      <c r="X573" s="61">
        <f t="shared" si="443"/>
        <v>1</v>
      </c>
      <c r="Y573" s="60">
        <f>COUNTIFS(配置清单!$G:$G,G573,配置清单!$H:$H,"PM",配置清单!$N:$N,"在岗",配置清单!$P:$P,"&lt;&gt;暂不胜任")</f>
        <v>1</v>
      </c>
      <c r="Z573" s="61">
        <f t="shared" si="444"/>
        <v>1</v>
      </c>
      <c r="AA573" s="62">
        <f>COUNTIFS(配置清单!$G:$G,G573,配置清单!$H:$H,"SE",配置清单!$N:$N,"在岗")+COUNTIFS(配置清单!$G:$G,G573,配置清单!$H:$H,"SA",配置清单!$N:$N,"在岗")</f>
        <v>1</v>
      </c>
      <c r="AB573" s="61">
        <f t="shared" si="445"/>
        <v>1</v>
      </c>
      <c r="AC573" s="60">
        <f>COUNTIFS(配置清单!$G:$G,G573,配置清单!$H:$H,"SE",配置清单!$N:$N,"在岗",配置清单!$P:$P,"&lt;&gt;暂不胜任")+COUNTIFS(配置清单!$G:$G,G573,配置清单!$H:$H,"SA",配置清单!$N:$N,"在岗",配置清单!$P:$P,"&lt;&gt;暂不胜任")</f>
        <v>1</v>
      </c>
      <c r="AD573" s="61">
        <f t="shared" si="446"/>
        <v>1</v>
      </c>
      <c r="AE573" s="60">
        <f>COUNTIFS(配置清单!$G:$G,G573,配置清单!H:H,"MDE",配置清单!N:N,"在岗")</f>
        <v>3</v>
      </c>
      <c r="AF573" s="61">
        <f t="shared" si="447"/>
        <v>1</v>
      </c>
      <c r="AG573" s="60">
        <f>COUNTIFS(配置清单!$G:$G,G573,配置清单!$H:$H,"MDE",配置清单!$N:$N,"在岗",配置清单!$P:$P,"&lt;&gt;暂不胜任")</f>
        <v>3</v>
      </c>
      <c r="AH573" s="61">
        <f t="shared" si="448"/>
        <v>1</v>
      </c>
      <c r="AI573" s="62">
        <f>COUNTIFS(配置清单!G:G,G573,配置清单!H:H,"TPM",配置清单!N:N,"在岗")+COUNTIFS(配置清单!G:G,G573,配置清单!H:H,"TC",配置清单!N:N,"在岗")</f>
        <v>0</v>
      </c>
      <c r="AJ573" s="61" t="str">
        <f t="shared" si="449"/>
        <v>NA</v>
      </c>
      <c r="AK573" s="60">
        <f>COUNTIFS(配置清单!G:G,G573,配置清单!H:H,"TPM",配置清单!N:N,"在岗",配置清单!P:P,"&lt;&gt;暂不胜任")+COUNTIFS(配置清单!G:G,G573,配置清单!H:H,"TC",配置清单!N:N,"在岗",配置清单!P:P,"&lt;&gt;暂不胜任")</f>
        <v>0</v>
      </c>
      <c r="AL573" s="61" t="str">
        <f t="shared" si="450"/>
        <v>NA</v>
      </c>
      <c r="AM573" s="60">
        <f>COUNTIFS(配置清单!G:G,G573,配置清单!H:H,"TSE",配置清单!N:N,"在岗")</f>
        <v>0</v>
      </c>
      <c r="AN573" s="61" t="str">
        <f t="shared" si="451"/>
        <v>NA</v>
      </c>
      <c r="AO573" s="60">
        <f>COUNTIFS(配置清单!G:G,G573,配置清单!H:H,"TSE",配置清单!N:N,"在岗",配置清单!P:P,"&lt;&gt;暂不胜任")</f>
        <v>0</v>
      </c>
      <c r="AP573" s="61" t="str">
        <f t="shared" si="452"/>
        <v>NA</v>
      </c>
      <c r="AQ573" s="60">
        <f>COUNTIFS(配置清单!$G:$G,G573,配置清单!H:H,"QA",配置清单!N:N,"在岗")</f>
        <v>1</v>
      </c>
      <c r="AR573" s="61">
        <f t="shared" si="453"/>
        <v>1</v>
      </c>
      <c r="AS573" s="60">
        <f>COUNTIFS(配置清单!$G:$G,G573,配置清单!$H:$H,"QA",配置清单!$N:$N,"在岗",配置清单!$P:$P,"&lt;&gt;暂不胜任")</f>
        <v>1</v>
      </c>
      <c r="AT573" s="61">
        <f t="shared" si="454"/>
        <v>1</v>
      </c>
      <c r="AU573" s="60">
        <f>COUNTIFS(配置清单!G:G,规划及评估!G573,配置清单!H:H,"BA",配置清单!N:N,"在岗")</f>
        <v>0</v>
      </c>
      <c r="AV573" s="61" t="str">
        <f t="shared" si="455"/>
        <v>NA</v>
      </c>
      <c r="AW573" s="60">
        <f>COUNTIFS(配置清单!G:G,G573,配置清单!H:H,"BA",配置清单!N:N,"在岗",配置清单!P:P,"&lt;&gt;暂不胜任")</f>
        <v>0</v>
      </c>
      <c r="AX573" s="61" t="str">
        <f t="shared" si="456"/>
        <v>NA</v>
      </c>
      <c r="AY573" s="60">
        <f>COUNTIFS(配置清单!G:G,规划及评估!G573,配置清单!H:H,"IA",配置清单!N:N,"在岗")</f>
        <v>0</v>
      </c>
      <c r="AZ573" s="61" t="str">
        <f t="shared" si="457"/>
        <v>NA</v>
      </c>
      <c r="BA573" s="60">
        <f>COUNTIFS(配置清单!G:G,G573,配置清单!H:H,"IA",配置清单!N:N,"在岗",配置清单!P:P,"&lt;&gt;暂不胜任")</f>
        <v>0</v>
      </c>
      <c r="BB573" s="61" t="str">
        <f t="shared" si="458"/>
        <v>NA</v>
      </c>
      <c r="BC573" s="60">
        <f>COUNTIFS(配置清单!G:G,规划及评估!G573,配置清单!H:H,"产品经理",配置清单!N:N,"在岗")</f>
        <v>0</v>
      </c>
      <c r="BD573" s="61" t="str">
        <f t="shared" si="459"/>
        <v>NA</v>
      </c>
      <c r="BE573" s="60">
        <f>COUNTIFS(配置清单!G:G,G573,配置清单!H:H,"产品经理",配置清单!N:N,"在岗",配置清单!P:P,"&lt;&gt;暂不胜任")</f>
        <v>0</v>
      </c>
      <c r="BF573" s="61" t="str">
        <f t="shared" si="460"/>
        <v>NA</v>
      </c>
      <c r="BG573" s="63">
        <f t="shared" si="461"/>
        <v>6</v>
      </c>
      <c r="BH573" s="64">
        <f t="shared" si="462"/>
        <v>6</v>
      </c>
      <c r="BI573" s="64">
        <f t="shared" si="463"/>
        <v>6</v>
      </c>
      <c r="BJ573" s="64">
        <f t="shared" si="464"/>
        <v>6</v>
      </c>
      <c r="BK573" s="65">
        <f t="shared" si="465"/>
        <v>1</v>
      </c>
      <c r="BL573" s="66">
        <f t="shared" si="466"/>
        <v>1</v>
      </c>
      <c r="BM573" s="92">
        <f t="shared" si="467"/>
        <v>1</v>
      </c>
      <c r="BN573" s="92">
        <f t="shared" si="468"/>
        <v>1</v>
      </c>
      <c r="BO573" s="92">
        <f t="shared" si="469"/>
        <v>1</v>
      </c>
      <c r="BP573" s="92">
        <f t="shared" si="470"/>
        <v>1</v>
      </c>
      <c r="BQ573" s="92">
        <f t="shared" si="471"/>
        <v>3</v>
      </c>
      <c r="BR573" s="92">
        <f t="shared" si="472"/>
        <v>3</v>
      </c>
      <c r="BS573" s="92">
        <f t="shared" si="473"/>
        <v>0</v>
      </c>
      <c r="BT573" s="92">
        <f t="shared" si="474"/>
        <v>0</v>
      </c>
      <c r="BU573" s="92">
        <f t="shared" si="475"/>
        <v>0</v>
      </c>
      <c r="BV573" s="92">
        <f t="shared" si="476"/>
        <v>0</v>
      </c>
      <c r="BW573" s="92">
        <f t="shared" si="477"/>
        <v>1</v>
      </c>
      <c r="BX573" s="92">
        <f t="shared" si="478"/>
        <v>1</v>
      </c>
      <c r="BY573" s="92">
        <f t="shared" si="479"/>
        <v>0</v>
      </c>
      <c r="BZ573" s="92">
        <f t="shared" si="480"/>
        <v>0</v>
      </c>
      <c r="CA573" s="92">
        <f t="shared" si="481"/>
        <v>0</v>
      </c>
      <c r="CB573" s="92">
        <f t="shared" si="482"/>
        <v>0</v>
      </c>
      <c r="CC573" s="92">
        <f t="shared" si="483"/>
        <v>0</v>
      </c>
      <c r="CD573" s="92">
        <f t="shared" si="484"/>
        <v>0</v>
      </c>
    </row>
    <row r="574" spans="1:82" hidden="1">
      <c r="A574" s="157">
        <v>24</v>
      </c>
      <c r="B574" s="157" t="s">
        <v>948</v>
      </c>
      <c r="C574" s="157" t="s">
        <v>7259</v>
      </c>
      <c r="D574" s="157" t="s">
        <v>2172</v>
      </c>
      <c r="E574" s="157" t="s">
        <v>7261</v>
      </c>
      <c r="F574" s="157" t="s">
        <v>7062</v>
      </c>
      <c r="G574" s="157" t="s">
        <v>7063</v>
      </c>
      <c r="H574" s="157" t="s">
        <v>7</v>
      </c>
      <c r="I574" s="157" t="s">
        <v>2868</v>
      </c>
      <c r="J574" s="157" t="s">
        <v>195</v>
      </c>
      <c r="K574" s="157" t="s">
        <v>34</v>
      </c>
      <c r="L574" s="157"/>
      <c r="M574" s="157" t="s">
        <v>7113</v>
      </c>
      <c r="N574" s="158">
        <v>1</v>
      </c>
      <c r="O574" s="157">
        <v>0</v>
      </c>
      <c r="P574" s="157">
        <v>0</v>
      </c>
      <c r="Q574" s="157">
        <v>0</v>
      </c>
      <c r="R574" s="157">
        <v>0</v>
      </c>
      <c r="S574" s="157">
        <v>1</v>
      </c>
      <c r="T574" s="157">
        <v>0</v>
      </c>
      <c r="U574" s="157">
        <v>0</v>
      </c>
      <c r="V574" s="157">
        <v>0</v>
      </c>
      <c r="W574" s="60">
        <f>COUNTIFS(配置清单!G:G,G574,配置清单!$H:$H,"PM",配置清单!$N:$N,"在岗")</f>
        <v>1</v>
      </c>
      <c r="X574" s="61">
        <f t="shared" si="443"/>
        <v>1</v>
      </c>
      <c r="Y574" s="60">
        <f>COUNTIFS(配置清单!$G:$G,G574,配置清单!$H:$H,"PM",配置清单!$N:$N,"在岗",配置清单!$P:$P,"&lt;&gt;暂不胜任")</f>
        <v>1</v>
      </c>
      <c r="Z574" s="61">
        <f t="shared" si="444"/>
        <v>1</v>
      </c>
      <c r="AA574" s="62">
        <f>COUNTIFS(配置清单!$G:$G,G574,配置清单!$H:$H,"SE",配置清单!$N:$N,"在岗")+COUNTIFS(配置清单!$G:$G,G574,配置清单!$H:$H,"SA",配置清单!$N:$N,"在岗")</f>
        <v>0</v>
      </c>
      <c r="AB574" s="61" t="str">
        <f t="shared" si="445"/>
        <v>NA</v>
      </c>
      <c r="AC574" s="60">
        <f>COUNTIFS(配置清单!$G:$G,G574,配置清单!$H:$H,"SE",配置清单!$N:$N,"在岗",配置清单!$P:$P,"&lt;&gt;暂不胜任")+COUNTIFS(配置清单!$G:$G,G574,配置清单!$H:$H,"SA",配置清单!$N:$N,"在岗",配置清单!$P:$P,"&lt;&gt;暂不胜任")</f>
        <v>0</v>
      </c>
      <c r="AD574" s="61" t="str">
        <f t="shared" si="446"/>
        <v>NA</v>
      </c>
      <c r="AE574" s="60">
        <f>COUNTIFS(配置清单!$G:$G,G574,配置清单!H:H,"MDE",配置清单!N:N,"在岗")</f>
        <v>0</v>
      </c>
      <c r="AF574" s="61" t="str">
        <f t="shared" si="447"/>
        <v>NA</v>
      </c>
      <c r="AG574" s="60">
        <f>COUNTIFS(配置清单!$G:$G,G574,配置清单!$H:$H,"MDE",配置清单!$N:$N,"在岗",配置清单!$P:$P,"&lt;&gt;暂不胜任")</f>
        <v>0</v>
      </c>
      <c r="AH574" s="61" t="str">
        <f t="shared" si="448"/>
        <v>NA</v>
      </c>
      <c r="AI574" s="62">
        <f>COUNTIFS(配置清单!G:G,G574,配置清单!H:H,"TPM",配置清单!N:N,"在岗")+COUNTIFS(配置清单!G:G,G574,配置清单!H:H,"TC",配置清单!N:N,"在岗")</f>
        <v>0</v>
      </c>
      <c r="AJ574" s="61" t="str">
        <f t="shared" si="449"/>
        <v>NA</v>
      </c>
      <c r="AK574" s="60">
        <f>COUNTIFS(配置清单!G:G,G574,配置清单!H:H,"TPM",配置清单!N:N,"在岗",配置清单!P:P,"&lt;&gt;暂不胜任")+COUNTIFS(配置清单!G:G,G574,配置清单!H:H,"TC",配置清单!N:N,"在岗",配置清单!P:P,"&lt;&gt;暂不胜任")</f>
        <v>0</v>
      </c>
      <c r="AL574" s="61" t="str">
        <f t="shared" si="450"/>
        <v>NA</v>
      </c>
      <c r="AM574" s="60">
        <f>COUNTIFS(配置清单!G:G,G574,配置清单!H:H,"TSE",配置清单!N:N,"在岗")</f>
        <v>0</v>
      </c>
      <c r="AN574" s="61" t="str">
        <f t="shared" si="451"/>
        <v>NA</v>
      </c>
      <c r="AO574" s="60">
        <f>COUNTIFS(配置清单!G:G,G574,配置清单!H:H,"TSE",配置清单!N:N,"在岗",配置清单!P:P,"&lt;&gt;暂不胜任")</f>
        <v>0</v>
      </c>
      <c r="AP574" s="61" t="str">
        <f t="shared" si="452"/>
        <v>NA</v>
      </c>
      <c r="AQ574" s="60">
        <f>COUNTIFS(配置清单!$G:$G,G574,配置清单!H:H,"QA",配置清单!N:N,"在岗")</f>
        <v>1</v>
      </c>
      <c r="AR574" s="61">
        <f t="shared" si="453"/>
        <v>1</v>
      </c>
      <c r="AS574" s="60">
        <f>COUNTIFS(配置清单!$G:$G,G574,配置清单!$H:$H,"QA",配置清单!$N:$N,"在岗",配置清单!$P:$P,"&lt;&gt;暂不胜任")</f>
        <v>1</v>
      </c>
      <c r="AT574" s="61">
        <f t="shared" si="454"/>
        <v>1</v>
      </c>
      <c r="AU574" s="60">
        <f>COUNTIFS(配置清单!G:G,规划及评估!G574,配置清单!H:H,"BA",配置清单!N:N,"在岗")</f>
        <v>0</v>
      </c>
      <c r="AV574" s="61" t="str">
        <f t="shared" si="455"/>
        <v>NA</v>
      </c>
      <c r="AW574" s="60">
        <f>COUNTIFS(配置清单!G:G,G574,配置清单!H:H,"BA",配置清单!N:N,"在岗",配置清单!P:P,"&lt;&gt;暂不胜任")</f>
        <v>0</v>
      </c>
      <c r="AX574" s="61" t="str">
        <f t="shared" si="456"/>
        <v>NA</v>
      </c>
      <c r="AY574" s="60">
        <f>COUNTIFS(配置清单!G:G,规划及评估!G574,配置清单!H:H,"IA",配置清单!N:N,"在岗")</f>
        <v>0</v>
      </c>
      <c r="AZ574" s="61" t="str">
        <f t="shared" si="457"/>
        <v>NA</v>
      </c>
      <c r="BA574" s="60">
        <f>COUNTIFS(配置清单!G:G,G574,配置清单!H:H,"IA",配置清单!N:N,"在岗",配置清单!P:P,"&lt;&gt;暂不胜任")</f>
        <v>0</v>
      </c>
      <c r="BB574" s="61" t="str">
        <f t="shared" si="458"/>
        <v>NA</v>
      </c>
      <c r="BC574" s="60">
        <f>COUNTIFS(配置清单!G:G,规划及评估!G574,配置清单!H:H,"产品经理",配置清单!N:N,"在岗")</f>
        <v>0</v>
      </c>
      <c r="BD574" s="61" t="str">
        <f t="shared" si="459"/>
        <v>NA</v>
      </c>
      <c r="BE574" s="60">
        <f>COUNTIFS(配置清单!G:G,G574,配置清单!H:H,"产品经理",配置清单!N:N,"在岗",配置清单!P:P,"&lt;&gt;暂不胜任")</f>
        <v>0</v>
      </c>
      <c r="BF574" s="61" t="str">
        <f t="shared" si="460"/>
        <v>NA</v>
      </c>
      <c r="BG574" s="63">
        <f t="shared" si="461"/>
        <v>2</v>
      </c>
      <c r="BH574" s="64">
        <f t="shared" si="462"/>
        <v>2</v>
      </c>
      <c r="BI574" s="64">
        <f t="shared" si="463"/>
        <v>2</v>
      </c>
      <c r="BJ574" s="64">
        <f t="shared" si="464"/>
        <v>2</v>
      </c>
      <c r="BK574" s="65">
        <f t="shared" si="465"/>
        <v>1</v>
      </c>
      <c r="BL574" s="66">
        <f t="shared" si="466"/>
        <v>1</v>
      </c>
      <c r="BM574" s="92">
        <f t="shared" si="467"/>
        <v>1</v>
      </c>
      <c r="BN574" s="92">
        <f t="shared" si="468"/>
        <v>1</v>
      </c>
      <c r="BO574" s="92">
        <f t="shared" si="469"/>
        <v>0</v>
      </c>
      <c r="BP574" s="92">
        <f t="shared" si="470"/>
        <v>0</v>
      </c>
      <c r="BQ574" s="92">
        <f t="shared" si="471"/>
        <v>0</v>
      </c>
      <c r="BR574" s="92">
        <f t="shared" si="472"/>
        <v>0</v>
      </c>
      <c r="BS574" s="92">
        <f t="shared" si="473"/>
        <v>0</v>
      </c>
      <c r="BT574" s="92">
        <f t="shared" si="474"/>
        <v>0</v>
      </c>
      <c r="BU574" s="92">
        <f t="shared" si="475"/>
        <v>0</v>
      </c>
      <c r="BV574" s="92">
        <f t="shared" si="476"/>
        <v>0</v>
      </c>
      <c r="BW574" s="92">
        <f t="shared" si="477"/>
        <v>1</v>
      </c>
      <c r="BX574" s="92">
        <f t="shared" si="478"/>
        <v>1</v>
      </c>
      <c r="BY574" s="92">
        <f t="shared" si="479"/>
        <v>0</v>
      </c>
      <c r="BZ574" s="92">
        <f t="shared" si="480"/>
        <v>0</v>
      </c>
      <c r="CA574" s="92">
        <f t="shared" si="481"/>
        <v>0</v>
      </c>
      <c r="CB574" s="92">
        <f t="shared" si="482"/>
        <v>0</v>
      </c>
      <c r="CC574" s="92">
        <f t="shared" si="483"/>
        <v>0</v>
      </c>
      <c r="CD574" s="92">
        <f t="shared" si="484"/>
        <v>0</v>
      </c>
    </row>
    <row r="575" spans="1:82" hidden="1">
      <c r="A575" s="157">
        <v>25</v>
      </c>
      <c r="B575" s="157" t="s">
        <v>948</v>
      </c>
      <c r="C575" s="157" t="s">
        <v>7259</v>
      </c>
      <c r="D575" s="157" t="s">
        <v>2172</v>
      </c>
      <c r="E575" s="157" t="s">
        <v>7262</v>
      </c>
      <c r="F575" s="157" t="s">
        <v>7070</v>
      </c>
      <c r="G575" s="157" t="s">
        <v>7071</v>
      </c>
      <c r="H575" s="157" t="s">
        <v>7</v>
      </c>
      <c r="I575" s="157" t="s">
        <v>2868</v>
      </c>
      <c r="J575" s="157" t="s">
        <v>195</v>
      </c>
      <c r="K575" s="157" t="s">
        <v>195</v>
      </c>
      <c r="L575" s="157"/>
      <c r="M575" s="157" t="s">
        <v>7119</v>
      </c>
      <c r="N575" s="158">
        <v>1</v>
      </c>
      <c r="O575" s="157">
        <v>0</v>
      </c>
      <c r="P575" s="157">
        <v>0</v>
      </c>
      <c r="Q575" s="157">
        <v>0</v>
      </c>
      <c r="R575" s="157">
        <v>0</v>
      </c>
      <c r="S575" s="157">
        <v>1</v>
      </c>
      <c r="T575" s="157">
        <v>0</v>
      </c>
      <c r="U575" s="157">
        <v>0</v>
      </c>
      <c r="V575" s="157">
        <v>0</v>
      </c>
      <c r="W575" s="60">
        <f>COUNTIFS(配置清单!G:G,G575,配置清单!$H:$H,"PM",配置清单!$N:$N,"在岗")</f>
        <v>1</v>
      </c>
      <c r="X575" s="61">
        <f t="shared" si="443"/>
        <v>1</v>
      </c>
      <c r="Y575" s="60">
        <f>COUNTIFS(配置清单!$G:$G,G575,配置清单!$H:$H,"PM",配置清单!$N:$N,"在岗",配置清单!$P:$P,"&lt;&gt;暂不胜任")</f>
        <v>1</v>
      </c>
      <c r="Z575" s="61">
        <f t="shared" si="444"/>
        <v>1</v>
      </c>
      <c r="AA575" s="62">
        <f>COUNTIFS(配置清单!$G:$G,G575,配置清单!$H:$H,"SE",配置清单!$N:$N,"在岗")+COUNTIFS(配置清单!$G:$G,G575,配置清单!$H:$H,"SA",配置清单!$N:$N,"在岗")</f>
        <v>0</v>
      </c>
      <c r="AB575" s="61" t="str">
        <f t="shared" si="445"/>
        <v>NA</v>
      </c>
      <c r="AC575" s="60">
        <f>COUNTIFS(配置清单!$G:$G,G575,配置清单!$H:$H,"SE",配置清单!$N:$N,"在岗",配置清单!$P:$P,"&lt;&gt;暂不胜任")+COUNTIFS(配置清单!$G:$G,G575,配置清单!$H:$H,"SA",配置清单!$N:$N,"在岗",配置清单!$P:$P,"&lt;&gt;暂不胜任")</f>
        <v>0</v>
      </c>
      <c r="AD575" s="61" t="str">
        <f t="shared" si="446"/>
        <v>NA</v>
      </c>
      <c r="AE575" s="60">
        <f>COUNTIFS(配置清单!$G:$G,G575,配置清单!H:H,"MDE",配置清单!N:N,"在岗")</f>
        <v>0</v>
      </c>
      <c r="AF575" s="61" t="str">
        <f t="shared" si="447"/>
        <v>NA</v>
      </c>
      <c r="AG575" s="60">
        <f>COUNTIFS(配置清单!$G:$G,G575,配置清单!$H:$H,"MDE",配置清单!$N:$N,"在岗",配置清单!$P:$P,"&lt;&gt;暂不胜任")</f>
        <v>0</v>
      </c>
      <c r="AH575" s="61" t="str">
        <f t="shared" si="448"/>
        <v>NA</v>
      </c>
      <c r="AI575" s="62">
        <f>COUNTIFS(配置清单!G:G,G575,配置清单!H:H,"TPM",配置清单!N:N,"在岗")+COUNTIFS(配置清单!G:G,G575,配置清单!H:H,"TC",配置清单!N:N,"在岗")</f>
        <v>0</v>
      </c>
      <c r="AJ575" s="61" t="str">
        <f t="shared" si="449"/>
        <v>NA</v>
      </c>
      <c r="AK575" s="60">
        <f>COUNTIFS(配置清单!G:G,G575,配置清单!H:H,"TPM",配置清单!N:N,"在岗",配置清单!P:P,"&lt;&gt;暂不胜任")+COUNTIFS(配置清单!G:G,G575,配置清单!H:H,"TC",配置清单!N:N,"在岗",配置清单!P:P,"&lt;&gt;暂不胜任")</f>
        <v>0</v>
      </c>
      <c r="AL575" s="61" t="str">
        <f t="shared" si="450"/>
        <v>NA</v>
      </c>
      <c r="AM575" s="60">
        <f>COUNTIFS(配置清单!G:G,G575,配置清单!H:H,"TSE",配置清单!N:N,"在岗")</f>
        <v>0</v>
      </c>
      <c r="AN575" s="61" t="str">
        <f t="shared" si="451"/>
        <v>NA</v>
      </c>
      <c r="AO575" s="60">
        <f>COUNTIFS(配置清单!G:G,G575,配置清单!H:H,"TSE",配置清单!N:N,"在岗",配置清单!P:P,"&lt;&gt;暂不胜任")</f>
        <v>0</v>
      </c>
      <c r="AP575" s="61" t="str">
        <f t="shared" si="452"/>
        <v>NA</v>
      </c>
      <c r="AQ575" s="60">
        <f>COUNTIFS(配置清单!$G:$G,G575,配置清单!H:H,"QA",配置清单!N:N,"在岗")</f>
        <v>1</v>
      </c>
      <c r="AR575" s="61">
        <f t="shared" si="453"/>
        <v>1</v>
      </c>
      <c r="AS575" s="60">
        <f>COUNTIFS(配置清单!$G:$G,G575,配置清单!$H:$H,"QA",配置清单!$N:$N,"在岗",配置清单!$P:$P,"&lt;&gt;暂不胜任")</f>
        <v>1</v>
      </c>
      <c r="AT575" s="61">
        <f t="shared" si="454"/>
        <v>1</v>
      </c>
      <c r="AU575" s="60">
        <f>COUNTIFS(配置清单!G:G,规划及评估!G575,配置清单!H:H,"BA",配置清单!N:N,"在岗")</f>
        <v>0</v>
      </c>
      <c r="AV575" s="61" t="str">
        <f t="shared" si="455"/>
        <v>NA</v>
      </c>
      <c r="AW575" s="60">
        <f>COUNTIFS(配置清单!G:G,G575,配置清单!H:H,"BA",配置清单!N:N,"在岗",配置清单!P:P,"&lt;&gt;暂不胜任")</f>
        <v>0</v>
      </c>
      <c r="AX575" s="61" t="str">
        <f t="shared" si="456"/>
        <v>NA</v>
      </c>
      <c r="AY575" s="60">
        <f>COUNTIFS(配置清单!G:G,规划及评估!G575,配置清单!H:H,"IA",配置清单!N:N,"在岗")</f>
        <v>0</v>
      </c>
      <c r="AZ575" s="61" t="str">
        <f t="shared" si="457"/>
        <v>NA</v>
      </c>
      <c r="BA575" s="60">
        <f>COUNTIFS(配置清单!G:G,G575,配置清单!H:H,"IA",配置清单!N:N,"在岗",配置清单!P:P,"&lt;&gt;暂不胜任")</f>
        <v>0</v>
      </c>
      <c r="BB575" s="61" t="str">
        <f t="shared" si="458"/>
        <v>NA</v>
      </c>
      <c r="BC575" s="60">
        <f>COUNTIFS(配置清单!G:G,规划及评估!G575,配置清单!H:H,"产品经理",配置清单!N:N,"在岗")</f>
        <v>0</v>
      </c>
      <c r="BD575" s="61" t="str">
        <f t="shared" si="459"/>
        <v>NA</v>
      </c>
      <c r="BE575" s="60">
        <f>COUNTIFS(配置清单!G:G,G575,配置清单!H:H,"产品经理",配置清单!N:N,"在岗",配置清单!P:P,"&lt;&gt;暂不胜任")</f>
        <v>0</v>
      </c>
      <c r="BF575" s="61" t="str">
        <f t="shared" si="460"/>
        <v>NA</v>
      </c>
      <c r="BG575" s="63">
        <f t="shared" si="461"/>
        <v>2</v>
      </c>
      <c r="BH575" s="64">
        <f t="shared" si="462"/>
        <v>2</v>
      </c>
      <c r="BI575" s="64">
        <f t="shared" si="463"/>
        <v>2</v>
      </c>
      <c r="BJ575" s="64">
        <f t="shared" si="464"/>
        <v>2</v>
      </c>
      <c r="BK575" s="65">
        <f t="shared" si="465"/>
        <v>1</v>
      </c>
      <c r="BL575" s="66">
        <f t="shared" si="466"/>
        <v>1</v>
      </c>
      <c r="BM575" s="92">
        <f t="shared" si="467"/>
        <v>1</v>
      </c>
      <c r="BN575" s="92">
        <f t="shared" si="468"/>
        <v>1</v>
      </c>
      <c r="BO575" s="92">
        <f t="shared" si="469"/>
        <v>0</v>
      </c>
      <c r="BP575" s="92">
        <f t="shared" si="470"/>
        <v>0</v>
      </c>
      <c r="BQ575" s="92">
        <f t="shared" si="471"/>
        <v>0</v>
      </c>
      <c r="BR575" s="92">
        <f t="shared" si="472"/>
        <v>0</v>
      </c>
      <c r="BS575" s="92">
        <f t="shared" si="473"/>
        <v>0</v>
      </c>
      <c r="BT575" s="92">
        <f t="shared" si="474"/>
        <v>0</v>
      </c>
      <c r="BU575" s="92">
        <f t="shared" si="475"/>
        <v>0</v>
      </c>
      <c r="BV575" s="92">
        <f t="shared" si="476"/>
        <v>0</v>
      </c>
      <c r="BW575" s="92">
        <f t="shared" si="477"/>
        <v>1</v>
      </c>
      <c r="BX575" s="92">
        <f t="shared" si="478"/>
        <v>1</v>
      </c>
      <c r="BY575" s="92">
        <f t="shared" si="479"/>
        <v>0</v>
      </c>
      <c r="BZ575" s="92">
        <f t="shared" si="480"/>
        <v>0</v>
      </c>
      <c r="CA575" s="92">
        <f t="shared" si="481"/>
        <v>0</v>
      </c>
      <c r="CB575" s="92">
        <f t="shared" si="482"/>
        <v>0</v>
      </c>
      <c r="CC575" s="92">
        <f t="shared" si="483"/>
        <v>0</v>
      </c>
      <c r="CD575" s="92">
        <f t="shared" si="484"/>
        <v>0</v>
      </c>
    </row>
    <row r="576" spans="1:82" hidden="1">
      <c r="A576" s="157">
        <v>26</v>
      </c>
      <c r="B576" s="157" t="s">
        <v>948</v>
      </c>
      <c r="C576" s="157" t="s">
        <v>7259</v>
      </c>
      <c r="D576" s="157" t="s">
        <v>2172</v>
      </c>
      <c r="E576" s="157" t="s">
        <v>7261</v>
      </c>
      <c r="F576" s="157" t="s">
        <v>7076</v>
      </c>
      <c r="G576" s="157" t="s">
        <v>7077</v>
      </c>
      <c r="H576" s="157" t="s">
        <v>7</v>
      </c>
      <c r="I576" s="157" t="s">
        <v>2868</v>
      </c>
      <c r="J576" s="157" t="s">
        <v>195</v>
      </c>
      <c r="K576" s="157" t="s">
        <v>195</v>
      </c>
      <c r="L576" s="157"/>
      <c r="M576" s="157" t="s">
        <v>7119</v>
      </c>
      <c r="N576" s="158">
        <v>1</v>
      </c>
      <c r="O576" s="157">
        <v>0</v>
      </c>
      <c r="P576" s="157">
        <v>0</v>
      </c>
      <c r="Q576" s="157">
        <v>0</v>
      </c>
      <c r="R576" s="157">
        <v>1</v>
      </c>
      <c r="S576" s="157">
        <v>1</v>
      </c>
      <c r="T576" s="157">
        <v>0</v>
      </c>
      <c r="U576" s="157">
        <v>0</v>
      </c>
      <c r="V576" s="157">
        <v>0</v>
      </c>
      <c r="W576" s="60">
        <f>COUNTIFS(配置清单!G:G,G576,配置清单!$H:$H,"PM",配置清单!$N:$N,"在岗")</f>
        <v>1</v>
      </c>
      <c r="X576" s="61">
        <f t="shared" si="443"/>
        <v>1</v>
      </c>
      <c r="Y576" s="60">
        <f>COUNTIFS(配置清单!$G:$G,G576,配置清单!$H:$H,"PM",配置清单!$N:$N,"在岗",配置清单!$P:$P,"&lt;&gt;暂不胜任")</f>
        <v>1</v>
      </c>
      <c r="Z576" s="61">
        <f t="shared" si="444"/>
        <v>1</v>
      </c>
      <c r="AA576" s="62">
        <f>COUNTIFS(配置清单!$G:$G,G576,配置清单!$H:$H,"SE",配置清单!$N:$N,"在岗")+COUNTIFS(配置清单!$G:$G,G576,配置清单!$H:$H,"SA",配置清单!$N:$N,"在岗")</f>
        <v>0</v>
      </c>
      <c r="AB576" s="61" t="str">
        <f t="shared" si="445"/>
        <v>NA</v>
      </c>
      <c r="AC576" s="60">
        <f>COUNTIFS(配置清单!$G:$G,G576,配置清单!$H:$H,"SE",配置清单!$N:$N,"在岗",配置清单!$P:$P,"&lt;&gt;暂不胜任")+COUNTIFS(配置清单!$G:$G,G576,配置清单!$H:$H,"SA",配置清单!$N:$N,"在岗",配置清单!$P:$P,"&lt;&gt;暂不胜任")</f>
        <v>0</v>
      </c>
      <c r="AD576" s="61" t="str">
        <f t="shared" si="446"/>
        <v>NA</v>
      </c>
      <c r="AE576" s="60">
        <f>COUNTIFS(配置清单!$G:$G,G576,配置清单!H:H,"MDE",配置清单!N:N,"在岗")</f>
        <v>0</v>
      </c>
      <c r="AF576" s="61" t="str">
        <f t="shared" si="447"/>
        <v>NA</v>
      </c>
      <c r="AG576" s="60">
        <f>COUNTIFS(配置清单!$G:$G,G576,配置清单!$H:$H,"MDE",配置清单!$N:$N,"在岗",配置清单!$P:$P,"&lt;&gt;暂不胜任")</f>
        <v>0</v>
      </c>
      <c r="AH576" s="61" t="str">
        <f t="shared" si="448"/>
        <v>NA</v>
      </c>
      <c r="AI576" s="62">
        <f>COUNTIFS(配置清单!G:G,G576,配置清单!H:H,"TPM",配置清单!N:N,"在岗")+COUNTIFS(配置清单!G:G,G576,配置清单!H:H,"TC",配置清单!N:N,"在岗")</f>
        <v>0</v>
      </c>
      <c r="AJ576" s="61" t="str">
        <f t="shared" si="449"/>
        <v>NA</v>
      </c>
      <c r="AK576" s="60">
        <f>COUNTIFS(配置清单!G:G,G576,配置清单!H:H,"TPM",配置清单!N:N,"在岗",配置清单!P:P,"&lt;&gt;暂不胜任")+COUNTIFS(配置清单!G:G,G576,配置清单!H:H,"TC",配置清单!N:N,"在岗",配置清单!P:P,"&lt;&gt;暂不胜任")</f>
        <v>0</v>
      </c>
      <c r="AL576" s="61" t="str">
        <f t="shared" si="450"/>
        <v>NA</v>
      </c>
      <c r="AM576" s="60">
        <f>COUNTIFS(配置清单!G:G,G576,配置清单!H:H,"TSE",配置清单!N:N,"在岗")</f>
        <v>0</v>
      </c>
      <c r="AN576" s="61">
        <f t="shared" si="451"/>
        <v>0</v>
      </c>
      <c r="AO576" s="60">
        <f>COUNTIFS(配置清单!G:G,G576,配置清单!H:H,"TSE",配置清单!N:N,"在岗",配置清单!P:P,"&lt;&gt;暂不胜任")</f>
        <v>0</v>
      </c>
      <c r="AP576" s="61">
        <f t="shared" si="452"/>
        <v>0</v>
      </c>
      <c r="AQ576" s="60">
        <f>COUNTIFS(配置清单!$G:$G,G576,配置清单!H:H,"QA",配置清单!N:N,"在岗")</f>
        <v>1</v>
      </c>
      <c r="AR576" s="61">
        <f t="shared" si="453"/>
        <v>1</v>
      </c>
      <c r="AS576" s="60">
        <f>COUNTIFS(配置清单!$G:$G,G576,配置清单!$H:$H,"QA",配置清单!$N:$N,"在岗",配置清单!$P:$P,"&lt;&gt;暂不胜任")</f>
        <v>1</v>
      </c>
      <c r="AT576" s="61">
        <f t="shared" si="454"/>
        <v>1</v>
      </c>
      <c r="AU576" s="60">
        <f>COUNTIFS(配置清单!G:G,规划及评估!G576,配置清单!H:H,"BA",配置清单!N:N,"在岗")</f>
        <v>0</v>
      </c>
      <c r="AV576" s="61" t="str">
        <f t="shared" si="455"/>
        <v>NA</v>
      </c>
      <c r="AW576" s="60">
        <f>COUNTIFS(配置清单!G:G,G576,配置清单!H:H,"BA",配置清单!N:N,"在岗",配置清单!P:P,"&lt;&gt;暂不胜任")</f>
        <v>0</v>
      </c>
      <c r="AX576" s="61" t="str">
        <f t="shared" si="456"/>
        <v>NA</v>
      </c>
      <c r="AY576" s="60">
        <f>COUNTIFS(配置清单!G:G,规划及评估!G576,配置清单!H:H,"IA",配置清单!N:N,"在岗")</f>
        <v>0</v>
      </c>
      <c r="AZ576" s="61" t="str">
        <f t="shared" si="457"/>
        <v>NA</v>
      </c>
      <c r="BA576" s="60">
        <f>COUNTIFS(配置清单!G:G,G576,配置清单!H:H,"IA",配置清单!N:N,"在岗",配置清单!P:P,"&lt;&gt;暂不胜任")</f>
        <v>0</v>
      </c>
      <c r="BB576" s="61" t="str">
        <f t="shared" si="458"/>
        <v>NA</v>
      </c>
      <c r="BC576" s="60">
        <f>COUNTIFS(配置清单!G:G,规划及评估!G576,配置清单!H:H,"产品经理",配置清单!N:N,"在岗")</f>
        <v>0</v>
      </c>
      <c r="BD576" s="61" t="str">
        <f t="shared" si="459"/>
        <v>NA</v>
      </c>
      <c r="BE576" s="60">
        <f>COUNTIFS(配置清单!G:G,G576,配置清单!H:H,"产品经理",配置清单!N:N,"在岗",配置清单!P:P,"&lt;&gt;暂不胜任")</f>
        <v>0</v>
      </c>
      <c r="BF576" s="61" t="str">
        <f t="shared" si="460"/>
        <v>NA</v>
      </c>
      <c r="BG576" s="63">
        <f t="shared" si="461"/>
        <v>3</v>
      </c>
      <c r="BH576" s="64">
        <f t="shared" si="462"/>
        <v>2</v>
      </c>
      <c r="BI576" s="64">
        <f t="shared" si="463"/>
        <v>2</v>
      </c>
      <c r="BJ576" s="64">
        <f t="shared" si="464"/>
        <v>2</v>
      </c>
      <c r="BK576" s="65">
        <f t="shared" si="465"/>
        <v>0.66666666666666663</v>
      </c>
      <c r="BL576" s="66">
        <f t="shared" si="466"/>
        <v>1</v>
      </c>
      <c r="BM576" s="92">
        <f t="shared" si="467"/>
        <v>1</v>
      </c>
      <c r="BN576" s="92">
        <f t="shared" si="468"/>
        <v>1</v>
      </c>
      <c r="BO576" s="92">
        <f t="shared" si="469"/>
        <v>0</v>
      </c>
      <c r="BP576" s="92">
        <f t="shared" si="470"/>
        <v>0</v>
      </c>
      <c r="BQ576" s="92">
        <f t="shared" si="471"/>
        <v>0</v>
      </c>
      <c r="BR576" s="92">
        <f t="shared" si="472"/>
        <v>0</v>
      </c>
      <c r="BS576" s="92">
        <f t="shared" si="473"/>
        <v>0</v>
      </c>
      <c r="BT576" s="92">
        <f t="shared" si="474"/>
        <v>0</v>
      </c>
      <c r="BU576" s="92">
        <f t="shared" si="475"/>
        <v>0</v>
      </c>
      <c r="BV576" s="92">
        <f t="shared" si="476"/>
        <v>0</v>
      </c>
      <c r="BW576" s="92">
        <f t="shared" si="477"/>
        <v>1</v>
      </c>
      <c r="BX576" s="92">
        <f t="shared" si="478"/>
        <v>1</v>
      </c>
      <c r="BY576" s="92">
        <f t="shared" si="479"/>
        <v>0</v>
      </c>
      <c r="BZ576" s="92">
        <f t="shared" si="480"/>
        <v>0</v>
      </c>
      <c r="CA576" s="92">
        <f t="shared" si="481"/>
        <v>0</v>
      </c>
      <c r="CB576" s="92">
        <f t="shared" si="482"/>
        <v>0</v>
      </c>
      <c r="CC576" s="92">
        <f t="shared" si="483"/>
        <v>0</v>
      </c>
      <c r="CD576" s="92">
        <f t="shared" si="484"/>
        <v>0</v>
      </c>
    </row>
    <row r="577" spans="1:82" hidden="1">
      <c r="A577" s="157">
        <v>27</v>
      </c>
      <c r="B577" s="157" t="s">
        <v>948</v>
      </c>
      <c r="C577" s="157" t="s">
        <v>7259</v>
      </c>
      <c r="D577" s="157" t="s">
        <v>2172</v>
      </c>
      <c r="E577" s="157" t="s">
        <v>7262</v>
      </c>
      <c r="F577" s="157" t="s">
        <v>7080</v>
      </c>
      <c r="G577" s="157" t="s">
        <v>7081</v>
      </c>
      <c r="H577" s="157" t="s">
        <v>7</v>
      </c>
      <c r="I577" s="157" t="s">
        <v>2868</v>
      </c>
      <c r="J577" s="157" t="s">
        <v>195</v>
      </c>
      <c r="K577" s="157" t="s">
        <v>195</v>
      </c>
      <c r="L577" s="157"/>
      <c r="M577" s="157" t="s">
        <v>7113</v>
      </c>
      <c r="N577" s="158">
        <v>1</v>
      </c>
      <c r="O577" s="157">
        <v>0</v>
      </c>
      <c r="P577" s="157">
        <v>0</v>
      </c>
      <c r="Q577" s="157">
        <v>0</v>
      </c>
      <c r="R577" s="157">
        <v>0</v>
      </c>
      <c r="S577" s="157">
        <v>1</v>
      </c>
      <c r="T577" s="157">
        <v>0</v>
      </c>
      <c r="U577" s="157">
        <v>0</v>
      </c>
      <c r="V577" s="157">
        <v>0</v>
      </c>
      <c r="W577" s="60">
        <f>COUNTIFS(配置清单!G:G,G577,配置清单!$H:$H,"PM",配置清单!$N:$N,"在岗")</f>
        <v>1</v>
      </c>
      <c r="X577" s="61">
        <f t="shared" si="443"/>
        <v>1</v>
      </c>
      <c r="Y577" s="60">
        <f>COUNTIFS(配置清单!$G:$G,G577,配置清单!$H:$H,"PM",配置清单!$N:$N,"在岗",配置清单!$P:$P,"&lt;&gt;暂不胜任")</f>
        <v>1</v>
      </c>
      <c r="Z577" s="61">
        <f t="shared" si="444"/>
        <v>1</v>
      </c>
      <c r="AA577" s="62">
        <f>COUNTIFS(配置清单!$G:$G,G577,配置清单!$H:$H,"SE",配置清单!$N:$N,"在岗")+COUNTIFS(配置清单!$G:$G,G577,配置清单!$H:$H,"SA",配置清单!$N:$N,"在岗")</f>
        <v>0</v>
      </c>
      <c r="AB577" s="61" t="str">
        <f t="shared" si="445"/>
        <v>NA</v>
      </c>
      <c r="AC577" s="60">
        <f>COUNTIFS(配置清单!$G:$G,G577,配置清单!$H:$H,"SE",配置清单!$N:$N,"在岗",配置清单!$P:$P,"&lt;&gt;暂不胜任")+COUNTIFS(配置清单!$G:$G,G577,配置清单!$H:$H,"SA",配置清单!$N:$N,"在岗",配置清单!$P:$P,"&lt;&gt;暂不胜任")</f>
        <v>0</v>
      </c>
      <c r="AD577" s="61" t="str">
        <f t="shared" si="446"/>
        <v>NA</v>
      </c>
      <c r="AE577" s="60">
        <f>COUNTIFS(配置清单!$G:$G,G577,配置清单!H:H,"MDE",配置清单!N:N,"在岗")</f>
        <v>0</v>
      </c>
      <c r="AF577" s="61" t="str">
        <f t="shared" si="447"/>
        <v>NA</v>
      </c>
      <c r="AG577" s="60">
        <f>COUNTIFS(配置清单!$G:$G,G577,配置清单!$H:$H,"MDE",配置清单!$N:$N,"在岗",配置清单!$P:$P,"&lt;&gt;暂不胜任")</f>
        <v>0</v>
      </c>
      <c r="AH577" s="61" t="str">
        <f t="shared" si="448"/>
        <v>NA</v>
      </c>
      <c r="AI577" s="62">
        <f>COUNTIFS(配置清单!G:G,G577,配置清单!H:H,"TPM",配置清单!N:N,"在岗")+COUNTIFS(配置清单!G:G,G577,配置清单!H:H,"TC",配置清单!N:N,"在岗")</f>
        <v>0</v>
      </c>
      <c r="AJ577" s="61" t="str">
        <f t="shared" si="449"/>
        <v>NA</v>
      </c>
      <c r="AK577" s="60">
        <f>COUNTIFS(配置清单!G:G,G577,配置清单!H:H,"TPM",配置清单!N:N,"在岗",配置清单!P:P,"&lt;&gt;暂不胜任")+COUNTIFS(配置清单!G:G,G577,配置清单!H:H,"TC",配置清单!N:N,"在岗",配置清单!P:P,"&lt;&gt;暂不胜任")</f>
        <v>0</v>
      </c>
      <c r="AL577" s="61" t="str">
        <f t="shared" si="450"/>
        <v>NA</v>
      </c>
      <c r="AM577" s="60">
        <f>COUNTIFS(配置清单!G:G,G577,配置清单!H:H,"TSE",配置清单!N:N,"在岗")</f>
        <v>0</v>
      </c>
      <c r="AN577" s="61" t="str">
        <f t="shared" si="451"/>
        <v>NA</v>
      </c>
      <c r="AO577" s="60">
        <f>COUNTIFS(配置清单!G:G,G577,配置清单!H:H,"TSE",配置清单!N:N,"在岗",配置清单!P:P,"&lt;&gt;暂不胜任")</f>
        <v>0</v>
      </c>
      <c r="AP577" s="61" t="str">
        <f t="shared" si="452"/>
        <v>NA</v>
      </c>
      <c r="AQ577" s="60">
        <f>COUNTIFS(配置清单!$G:$G,G577,配置清单!H:H,"QA",配置清单!N:N,"在岗")</f>
        <v>1</v>
      </c>
      <c r="AR577" s="61">
        <f t="shared" si="453"/>
        <v>1</v>
      </c>
      <c r="AS577" s="60">
        <f>COUNTIFS(配置清单!$G:$G,G577,配置清单!$H:$H,"QA",配置清单!$N:$N,"在岗",配置清单!$P:$P,"&lt;&gt;暂不胜任")</f>
        <v>1</v>
      </c>
      <c r="AT577" s="61">
        <f t="shared" si="454"/>
        <v>1</v>
      </c>
      <c r="AU577" s="60">
        <f>COUNTIFS(配置清单!G:G,规划及评估!G577,配置清单!H:H,"BA",配置清单!N:N,"在岗")</f>
        <v>0</v>
      </c>
      <c r="AV577" s="61" t="str">
        <f t="shared" si="455"/>
        <v>NA</v>
      </c>
      <c r="AW577" s="60">
        <f>COUNTIFS(配置清单!G:G,G577,配置清单!H:H,"BA",配置清单!N:N,"在岗",配置清单!P:P,"&lt;&gt;暂不胜任")</f>
        <v>0</v>
      </c>
      <c r="AX577" s="61" t="str">
        <f t="shared" si="456"/>
        <v>NA</v>
      </c>
      <c r="AY577" s="60">
        <f>COUNTIFS(配置清单!G:G,规划及评估!G577,配置清单!H:H,"IA",配置清单!N:N,"在岗")</f>
        <v>0</v>
      </c>
      <c r="AZ577" s="61" t="str">
        <f t="shared" si="457"/>
        <v>NA</v>
      </c>
      <c r="BA577" s="60">
        <f>COUNTIFS(配置清单!G:G,G577,配置清单!H:H,"IA",配置清单!N:N,"在岗",配置清单!P:P,"&lt;&gt;暂不胜任")</f>
        <v>0</v>
      </c>
      <c r="BB577" s="61" t="str">
        <f t="shared" si="458"/>
        <v>NA</v>
      </c>
      <c r="BC577" s="60">
        <f>COUNTIFS(配置清单!G:G,规划及评估!G577,配置清单!H:H,"产品经理",配置清单!N:N,"在岗")</f>
        <v>0</v>
      </c>
      <c r="BD577" s="61" t="str">
        <f t="shared" si="459"/>
        <v>NA</v>
      </c>
      <c r="BE577" s="60">
        <f>COUNTIFS(配置清单!G:G,G577,配置清单!H:H,"产品经理",配置清单!N:N,"在岗",配置清单!P:P,"&lt;&gt;暂不胜任")</f>
        <v>0</v>
      </c>
      <c r="BF577" s="61" t="str">
        <f t="shared" si="460"/>
        <v>NA</v>
      </c>
      <c r="BG577" s="63">
        <f t="shared" si="461"/>
        <v>2</v>
      </c>
      <c r="BH577" s="64">
        <f t="shared" si="462"/>
        <v>2</v>
      </c>
      <c r="BI577" s="64">
        <f t="shared" si="463"/>
        <v>2</v>
      </c>
      <c r="BJ577" s="64">
        <f t="shared" si="464"/>
        <v>2</v>
      </c>
      <c r="BK577" s="65">
        <f t="shared" si="465"/>
        <v>1</v>
      </c>
      <c r="BL577" s="66">
        <f t="shared" si="466"/>
        <v>1</v>
      </c>
      <c r="BM577" s="92">
        <f t="shared" si="467"/>
        <v>1</v>
      </c>
      <c r="BN577" s="92">
        <f t="shared" si="468"/>
        <v>1</v>
      </c>
      <c r="BO577" s="92">
        <f t="shared" si="469"/>
        <v>0</v>
      </c>
      <c r="BP577" s="92">
        <f t="shared" si="470"/>
        <v>0</v>
      </c>
      <c r="BQ577" s="92">
        <f t="shared" si="471"/>
        <v>0</v>
      </c>
      <c r="BR577" s="92">
        <f t="shared" si="472"/>
        <v>0</v>
      </c>
      <c r="BS577" s="92">
        <f t="shared" si="473"/>
        <v>0</v>
      </c>
      <c r="BT577" s="92">
        <f t="shared" si="474"/>
        <v>0</v>
      </c>
      <c r="BU577" s="92">
        <f t="shared" si="475"/>
        <v>0</v>
      </c>
      <c r="BV577" s="92">
        <f t="shared" si="476"/>
        <v>0</v>
      </c>
      <c r="BW577" s="92">
        <f t="shared" si="477"/>
        <v>1</v>
      </c>
      <c r="BX577" s="92">
        <f t="shared" si="478"/>
        <v>1</v>
      </c>
      <c r="BY577" s="92">
        <f t="shared" si="479"/>
        <v>0</v>
      </c>
      <c r="BZ577" s="92">
        <f t="shared" si="480"/>
        <v>0</v>
      </c>
      <c r="CA577" s="92">
        <f t="shared" si="481"/>
        <v>0</v>
      </c>
      <c r="CB577" s="92">
        <f t="shared" si="482"/>
        <v>0</v>
      </c>
      <c r="CC577" s="92">
        <f t="shared" si="483"/>
        <v>0</v>
      </c>
      <c r="CD577" s="92">
        <f t="shared" si="484"/>
        <v>0</v>
      </c>
    </row>
    <row r="578" spans="1:82" hidden="1">
      <c r="A578" s="157">
        <v>28</v>
      </c>
      <c r="B578" s="157" t="s">
        <v>948</v>
      </c>
      <c r="C578" s="157" t="s">
        <v>7259</v>
      </c>
      <c r="D578" s="157" t="s">
        <v>2172</v>
      </c>
      <c r="E578" s="157" t="s">
        <v>7261</v>
      </c>
      <c r="F578" s="157" t="s">
        <v>7086</v>
      </c>
      <c r="G578" s="157" t="s">
        <v>7087</v>
      </c>
      <c r="H578" s="157" t="s">
        <v>7</v>
      </c>
      <c r="I578" s="157" t="s">
        <v>2868</v>
      </c>
      <c r="J578" s="157" t="s">
        <v>195</v>
      </c>
      <c r="K578" s="157" t="s">
        <v>195</v>
      </c>
      <c r="L578" s="157"/>
      <c r="M578" s="157" t="s">
        <v>7119</v>
      </c>
      <c r="N578" s="158">
        <v>1</v>
      </c>
      <c r="O578" s="157">
        <v>0</v>
      </c>
      <c r="P578" s="157">
        <v>0</v>
      </c>
      <c r="Q578" s="157">
        <v>0</v>
      </c>
      <c r="R578" s="157">
        <v>0</v>
      </c>
      <c r="S578" s="157">
        <v>1</v>
      </c>
      <c r="T578" s="157">
        <v>0</v>
      </c>
      <c r="U578" s="157">
        <v>0</v>
      </c>
      <c r="V578" s="157">
        <v>0</v>
      </c>
      <c r="W578" s="60">
        <f>COUNTIFS(配置清单!G:G,G578,配置清单!$H:$H,"PM",配置清单!$N:$N,"在岗")</f>
        <v>1</v>
      </c>
      <c r="X578" s="61">
        <f t="shared" si="443"/>
        <v>1</v>
      </c>
      <c r="Y578" s="60">
        <f>COUNTIFS(配置清单!$G:$G,G578,配置清单!$H:$H,"PM",配置清单!$N:$N,"在岗",配置清单!$P:$P,"&lt;&gt;暂不胜任")</f>
        <v>1</v>
      </c>
      <c r="Z578" s="61">
        <f t="shared" si="444"/>
        <v>1</v>
      </c>
      <c r="AA578" s="62">
        <f>COUNTIFS(配置清单!$G:$G,G578,配置清单!$H:$H,"SE",配置清单!$N:$N,"在岗")+COUNTIFS(配置清单!$G:$G,G578,配置清单!$H:$H,"SA",配置清单!$N:$N,"在岗")</f>
        <v>0</v>
      </c>
      <c r="AB578" s="61" t="str">
        <f t="shared" si="445"/>
        <v>NA</v>
      </c>
      <c r="AC578" s="60">
        <f>COUNTIFS(配置清单!$G:$G,G578,配置清单!$H:$H,"SE",配置清单!$N:$N,"在岗",配置清单!$P:$P,"&lt;&gt;暂不胜任")+COUNTIFS(配置清单!$G:$G,G578,配置清单!$H:$H,"SA",配置清单!$N:$N,"在岗",配置清单!$P:$P,"&lt;&gt;暂不胜任")</f>
        <v>0</v>
      </c>
      <c r="AD578" s="61" t="str">
        <f t="shared" si="446"/>
        <v>NA</v>
      </c>
      <c r="AE578" s="60">
        <f>COUNTIFS(配置清单!$G:$G,G578,配置清单!H:H,"MDE",配置清单!N:N,"在岗")</f>
        <v>0</v>
      </c>
      <c r="AF578" s="61" t="str">
        <f t="shared" si="447"/>
        <v>NA</v>
      </c>
      <c r="AG578" s="60">
        <f>COUNTIFS(配置清单!$G:$G,G578,配置清单!$H:$H,"MDE",配置清单!$N:$N,"在岗",配置清单!$P:$P,"&lt;&gt;暂不胜任")</f>
        <v>0</v>
      </c>
      <c r="AH578" s="61" t="str">
        <f t="shared" si="448"/>
        <v>NA</v>
      </c>
      <c r="AI578" s="62">
        <f>COUNTIFS(配置清单!G:G,G578,配置清单!H:H,"TPM",配置清单!N:N,"在岗")+COUNTIFS(配置清单!G:G,G578,配置清单!H:H,"TC",配置清单!N:N,"在岗")</f>
        <v>0</v>
      </c>
      <c r="AJ578" s="61" t="str">
        <f t="shared" si="449"/>
        <v>NA</v>
      </c>
      <c r="AK578" s="60">
        <f>COUNTIFS(配置清单!G:G,G578,配置清单!H:H,"TPM",配置清单!N:N,"在岗",配置清单!P:P,"&lt;&gt;暂不胜任")+COUNTIFS(配置清单!G:G,G578,配置清单!H:H,"TC",配置清单!N:N,"在岗",配置清单!P:P,"&lt;&gt;暂不胜任")</f>
        <v>0</v>
      </c>
      <c r="AL578" s="61" t="str">
        <f t="shared" si="450"/>
        <v>NA</v>
      </c>
      <c r="AM578" s="60">
        <f>COUNTIFS(配置清单!G:G,G578,配置清单!H:H,"TSE",配置清单!N:N,"在岗")</f>
        <v>0</v>
      </c>
      <c r="AN578" s="61" t="str">
        <f t="shared" si="451"/>
        <v>NA</v>
      </c>
      <c r="AO578" s="60">
        <f>COUNTIFS(配置清单!G:G,G578,配置清单!H:H,"TSE",配置清单!N:N,"在岗",配置清单!P:P,"&lt;&gt;暂不胜任")</f>
        <v>0</v>
      </c>
      <c r="AP578" s="61" t="str">
        <f t="shared" si="452"/>
        <v>NA</v>
      </c>
      <c r="AQ578" s="60">
        <f>COUNTIFS(配置清单!$G:$G,G578,配置清单!H:H,"QA",配置清单!N:N,"在岗")</f>
        <v>1</v>
      </c>
      <c r="AR578" s="61">
        <f t="shared" si="453"/>
        <v>1</v>
      </c>
      <c r="AS578" s="60">
        <f>COUNTIFS(配置清单!$G:$G,G578,配置清单!$H:$H,"QA",配置清单!$N:$N,"在岗",配置清单!$P:$P,"&lt;&gt;暂不胜任")</f>
        <v>1</v>
      </c>
      <c r="AT578" s="61">
        <f t="shared" si="454"/>
        <v>1</v>
      </c>
      <c r="AU578" s="60">
        <f>COUNTIFS(配置清单!G:G,规划及评估!G578,配置清单!H:H,"BA",配置清单!N:N,"在岗")</f>
        <v>0</v>
      </c>
      <c r="AV578" s="61" t="str">
        <f t="shared" si="455"/>
        <v>NA</v>
      </c>
      <c r="AW578" s="60">
        <f>COUNTIFS(配置清单!G:G,G578,配置清单!H:H,"BA",配置清单!N:N,"在岗",配置清单!P:P,"&lt;&gt;暂不胜任")</f>
        <v>0</v>
      </c>
      <c r="AX578" s="61" t="str">
        <f t="shared" si="456"/>
        <v>NA</v>
      </c>
      <c r="AY578" s="60">
        <f>COUNTIFS(配置清单!G:G,规划及评估!G578,配置清单!H:H,"IA",配置清单!N:N,"在岗")</f>
        <v>0</v>
      </c>
      <c r="AZ578" s="61" t="str">
        <f t="shared" si="457"/>
        <v>NA</v>
      </c>
      <c r="BA578" s="60">
        <f>COUNTIFS(配置清单!G:G,G578,配置清单!H:H,"IA",配置清单!N:N,"在岗",配置清单!P:P,"&lt;&gt;暂不胜任")</f>
        <v>0</v>
      </c>
      <c r="BB578" s="61" t="str">
        <f t="shared" si="458"/>
        <v>NA</v>
      </c>
      <c r="BC578" s="60">
        <f>COUNTIFS(配置清单!G:G,规划及评估!G578,配置清单!H:H,"产品经理",配置清单!N:N,"在岗")</f>
        <v>0</v>
      </c>
      <c r="BD578" s="61" t="str">
        <f t="shared" si="459"/>
        <v>NA</v>
      </c>
      <c r="BE578" s="60">
        <f>COUNTIFS(配置清单!G:G,G578,配置清单!H:H,"产品经理",配置清单!N:N,"在岗",配置清单!P:P,"&lt;&gt;暂不胜任")</f>
        <v>0</v>
      </c>
      <c r="BF578" s="61" t="str">
        <f t="shared" si="460"/>
        <v>NA</v>
      </c>
      <c r="BG578" s="63">
        <f t="shared" si="461"/>
        <v>2</v>
      </c>
      <c r="BH578" s="64">
        <f t="shared" si="462"/>
        <v>2</v>
      </c>
      <c r="BI578" s="64">
        <f t="shared" si="463"/>
        <v>2</v>
      </c>
      <c r="BJ578" s="64">
        <f t="shared" si="464"/>
        <v>2</v>
      </c>
      <c r="BK578" s="65">
        <f t="shared" si="465"/>
        <v>1</v>
      </c>
      <c r="BL578" s="66">
        <f t="shared" si="466"/>
        <v>1</v>
      </c>
      <c r="BM578" s="92">
        <f t="shared" si="467"/>
        <v>1</v>
      </c>
      <c r="BN578" s="92">
        <f t="shared" si="468"/>
        <v>1</v>
      </c>
      <c r="BO578" s="92">
        <f t="shared" si="469"/>
        <v>0</v>
      </c>
      <c r="BP578" s="92">
        <f t="shared" si="470"/>
        <v>0</v>
      </c>
      <c r="BQ578" s="92">
        <f t="shared" si="471"/>
        <v>0</v>
      </c>
      <c r="BR578" s="92">
        <f t="shared" si="472"/>
        <v>0</v>
      </c>
      <c r="BS578" s="92">
        <f t="shared" si="473"/>
        <v>0</v>
      </c>
      <c r="BT578" s="92">
        <f t="shared" si="474"/>
        <v>0</v>
      </c>
      <c r="BU578" s="92">
        <f t="shared" si="475"/>
        <v>0</v>
      </c>
      <c r="BV578" s="92">
        <f t="shared" si="476"/>
        <v>0</v>
      </c>
      <c r="BW578" s="92">
        <f t="shared" si="477"/>
        <v>1</v>
      </c>
      <c r="BX578" s="92">
        <f t="shared" si="478"/>
        <v>1</v>
      </c>
      <c r="BY578" s="92">
        <f t="shared" si="479"/>
        <v>0</v>
      </c>
      <c r="BZ578" s="92">
        <f t="shared" si="480"/>
        <v>0</v>
      </c>
      <c r="CA578" s="92">
        <f t="shared" si="481"/>
        <v>0</v>
      </c>
      <c r="CB578" s="92">
        <f t="shared" si="482"/>
        <v>0</v>
      </c>
      <c r="CC578" s="92">
        <f t="shared" si="483"/>
        <v>0</v>
      </c>
      <c r="CD578" s="92">
        <f t="shared" si="484"/>
        <v>0</v>
      </c>
    </row>
    <row r="579" spans="1:82" hidden="1">
      <c r="A579" s="157">
        <v>29</v>
      </c>
      <c r="B579" s="157" t="s">
        <v>948</v>
      </c>
      <c r="C579" s="157" t="s">
        <v>7259</v>
      </c>
      <c r="D579" s="157" t="s">
        <v>2172</v>
      </c>
      <c r="E579" s="157" t="s">
        <v>7262</v>
      </c>
      <c r="F579" s="157" t="s">
        <v>7090</v>
      </c>
      <c r="G579" s="157" t="s">
        <v>7091</v>
      </c>
      <c r="H579" s="157" t="s">
        <v>7</v>
      </c>
      <c r="I579" s="157" t="s">
        <v>2868</v>
      </c>
      <c r="J579" s="157" t="s">
        <v>195</v>
      </c>
      <c r="K579" s="157" t="s">
        <v>195</v>
      </c>
      <c r="L579" s="157"/>
      <c r="M579" s="157" t="s">
        <v>7113</v>
      </c>
      <c r="N579" s="158">
        <v>1</v>
      </c>
      <c r="O579" s="157">
        <v>0</v>
      </c>
      <c r="P579" s="157">
        <v>0</v>
      </c>
      <c r="Q579" s="157">
        <v>0</v>
      </c>
      <c r="R579" s="157">
        <v>0</v>
      </c>
      <c r="S579" s="157">
        <v>1</v>
      </c>
      <c r="T579" s="157">
        <v>0</v>
      </c>
      <c r="U579" s="157">
        <v>0</v>
      </c>
      <c r="V579" s="157">
        <v>0</v>
      </c>
      <c r="W579" s="60">
        <f>COUNTIFS(配置清单!G:G,G579,配置清单!$H:$H,"PM",配置清单!$N:$N,"在岗")</f>
        <v>1</v>
      </c>
      <c r="X579" s="61">
        <f t="shared" si="443"/>
        <v>1</v>
      </c>
      <c r="Y579" s="60">
        <f>COUNTIFS(配置清单!$G:$G,G579,配置清单!$H:$H,"PM",配置清单!$N:$N,"在岗",配置清单!$P:$P,"&lt;&gt;暂不胜任")</f>
        <v>1</v>
      </c>
      <c r="Z579" s="61">
        <f t="shared" si="444"/>
        <v>1</v>
      </c>
      <c r="AA579" s="62">
        <f>COUNTIFS(配置清单!$G:$G,G579,配置清单!$H:$H,"SE",配置清单!$N:$N,"在岗")+COUNTIFS(配置清单!$G:$G,G579,配置清单!$H:$H,"SA",配置清单!$N:$N,"在岗")</f>
        <v>0</v>
      </c>
      <c r="AB579" s="61" t="str">
        <f t="shared" si="445"/>
        <v>NA</v>
      </c>
      <c r="AC579" s="60">
        <f>COUNTIFS(配置清单!$G:$G,G579,配置清单!$H:$H,"SE",配置清单!$N:$N,"在岗",配置清单!$P:$P,"&lt;&gt;暂不胜任")+COUNTIFS(配置清单!$G:$G,G579,配置清单!$H:$H,"SA",配置清单!$N:$N,"在岗",配置清单!$P:$P,"&lt;&gt;暂不胜任")</f>
        <v>0</v>
      </c>
      <c r="AD579" s="61" t="str">
        <f t="shared" si="446"/>
        <v>NA</v>
      </c>
      <c r="AE579" s="60">
        <f>COUNTIFS(配置清单!$G:$G,G579,配置清单!H:H,"MDE",配置清单!N:N,"在岗")</f>
        <v>0</v>
      </c>
      <c r="AF579" s="61" t="str">
        <f t="shared" si="447"/>
        <v>NA</v>
      </c>
      <c r="AG579" s="60">
        <f>COUNTIFS(配置清单!$G:$G,G579,配置清单!$H:$H,"MDE",配置清单!$N:$N,"在岗",配置清单!$P:$P,"&lt;&gt;暂不胜任")</f>
        <v>0</v>
      </c>
      <c r="AH579" s="61" t="str">
        <f t="shared" si="448"/>
        <v>NA</v>
      </c>
      <c r="AI579" s="62">
        <f>COUNTIFS(配置清单!G:G,G579,配置清单!H:H,"TPM",配置清单!N:N,"在岗")+COUNTIFS(配置清单!G:G,G579,配置清单!H:H,"TC",配置清单!N:N,"在岗")</f>
        <v>0</v>
      </c>
      <c r="AJ579" s="61" t="str">
        <f t="shared" si="449"/>
        <v>NA</v>
      </c>
      <c r="AK579" s="60">
        <f>COUNTIFS(配置清单!G:G,G579,配置清单!H:H,"TPM",配置清单!N:N,"在岗",配置清单!P:P,"&lt;&gt;暂不胜任")+COUNTIFS(配置清单!G:G,G579,配置清单!H:H,"TC",配置清单!N:N,"在岗",配置清单!P:P,"&lt;&gt;暂不胜任")</f>
        <v>0</v>
      </c>
      <c r="AL579" s="61" t="str">
        <f t="shared" si="450"/>
        <v>NA</v>
      </c>
      <c r="AM579" s="60">
        <f>COUNTIFS(配置清单!G:G,G579,配置清单!H:H,"TSE",配置清单!N:N,"在岗")</f>
        <v>0</v>
      </c>
      <c r="AN579" s="61" t="str">
        <f t="shared" si="451"/>
        <v>NA</v>
      </c>
      <c r="AO579" s="60">
        <f>COUNTIFS(配置清单!G:G,G579,配置清单!H:H,"TSE",配置清单!N:N,"在岗",配置清单!P:P,"&lt;&gt;暂不胜任")</f>
        <v>0</v>
      </c>
      <c r="AP579" s="61" t="str">
        <f t="shared" si="452"/>
        <v>NA</v>
      </c>
      <c r="AQ579" s="60">
        <f>COUNTIFS(配置清单!$G:$G,G579,配置清单!H:H,"QA",配置清单!N:N,"在岗")</f>
        <v>1</v>
      </c>
      <c r="AR579" s="61">
        <f t="shared" si="453"/>
        <v>1</v>
      </c>
      <c r="AS579" s="60">
        <f>COUNTIFS(配置清单!$G:$G,G579,配置清单!$H:$H,"QA",配置清单!$N:$N,"在岗",配置清单!$P:$P,"&lt;&gt;暂不胜任")</f>
        <v>1</v>
      </c>
      <c r="AT579" s="61">
        <f t="shared" si="454"/>
        <v>1</v>
      </c>
      <c r="AU579" s="60">
        <f>COUNTIFS(配置清单!G:G,规划及评估!G579,配置清单!H:H,"BA",配置清单!N:N,"在岗")</f>
        <v>0</v>
      </c>
      <c r="AV579" s="61" t="str">
        <f t="shared" si="455"/>
        <v>NA</v>
      </c>
      <c r="AW579" s="60">
        <f>COUNTIFS(配置清单!G:G,G579,配置清单!H:H,"BA",配置清单!N:N,"在岗",配置清单!P:P,"&lt;&gt;暂不胜任")</f>
        <v>0</v>
      </c>
      <c r="AX579" s="61" t="str">
        <f t="shared" si="456"/>
        <v>NA</v>
      </c>
      <c r="AY579" s="60">
        <f>COUNTIFS(配置清单!G:G,规划及评估!G579,配置清单!H:H,"IA",配置清单!N:N,"在岗")</f>
        <v>0</v>
      </c>
      <c r="AZ579" s="61" t="str">
        <f t="shared" si="457"/>
        <v>NA</v>
      </c>
      <c r="BA579" s="60">
        <f>COUNTIFS(配置清单!G:G,G579,配置清单!H:H,"IA",配置清单!N:N,"在岗",配置清单!P:P,"&lt;&gt;暂不胜任")</f>
        <v>0</v>
      </c>
      <c r="BB579" s="61" t="str">
        <f t="shared" si="458"/>
        <v>NA</v>
      </c>
      <c r="BC579" s="60">
        <f>COUNTIFS(配置清单!G:G,规划及评估!G579,配置清单!H:H,"产品经理",配置清单!N:N,"在岗")</f>
        <v>0</v>
      </c>
      <c r="BD579" s="61" t="str">
        <f t="shared" si="459"/>
        <v>NA</v>
      </c>
      <c r="BE579" s="60">
        <f>COUNTIFS(配置清单!G:G,G579,配置清单!H:H,"产品经理",配置清单!N:N,"在岗",配置清单!P:P,"&lt;&gt;暂不胜任")</f>
        <v>0</v>
      </c>
      <c r="BF579" s="61" t="str">
        <f t="shared" si="460"/>
        <v>NA</v>
      </c>
      <c r="BG579" s="63">
        <f t="shared" si="461"/>
        <v>2</v>
      </c>
      <c r="BH579" s="64">
        <f t="shared" si="462"/>
        <v>2</v>
      </c>
      <c r="BI579" s="64">
        <f t="shared" si="463"/>
        <v>2</v>
      </c>
      <c r="BJ579" s="64">
        <f t="shared" si="464"/>
        <v>2</v>
      </c>
      <c r="BK579" s="65">
        <f t="shared" si="465"/>
        <v>1</v>
      </c>
      <c r="BL579" s="66">
        <f t="shared" si="466"/>
        <v>1</v>
      </c>
      <c r="BM579" s="92">
        <f t="shared" si="467"/>
        <v>1</v>
      </c>
      <c r="BN579" s="92">
        <f t="shared" si="468"/>
        <v>1</v>
      </c>
      <c r="BO579" s="92">
        <f t="shared" si="469"/>
        <v>0</v>
      </c>
      <c r="BP579" s="92">
        <f t="shared" si="470"/>
        <v>0</v>
      </c>
      <c r="BQ579" s="92">
        <f t="shared" si="471"/>
        <v>0</v>
      </c>
      <c r="BR579" s="92">
        <f t="shared" si="472"/>
        <v>0</v>
      </c>
      <c r="BS579" s="92">
        <f t="shared" si="473"/>
        <v>0</v>
      </c>
      <c r="BT579" s="92">
        <f t="shared" si="474"/>
        <v>0</v>
      </c>
      <c r="BU579" s="92">
        <f t="shared" si="475"/>
        <v>0</v>
      </c>
      <c r="BV579" s="92">
        <f t="shared" si="476"/>
        <v>0</v>
      </c>
      <c r="BW579" s="92">
        <f t="shared" si="477"/>
        <v>1</v>
      </c>
      <c r="BX579" s="92">
        <f t="shared" si="478"/>
        <v>1</v>
      </c>
      <c r="BY579" s="92">
        <f t="shared" si="479"/>
        <v>0</v>
      </c>
      <c r="BZ579" s="92">
        <f t="shared" si="480"/>
        <v>0</v>
      </c>
      <c r="CA579" s="92">
        <f t="shared" si="481"/>
        <v>0</v>
      </c>
      <c r="CB579" s="92">
        <f t="shared" si="482"/>
        <v>0</v>
      </c>
      <c r="CC579" s="92">
        <f t="shared" si="483"/>
        <v>0</v>
      </c>
      <c r="CD579" s="92">
        <f t="shared" si="484"/>
        <v>0</v>
      </c>
    </row>
    <row r="580" spans="1:82" hidden="1">
      <c r="A580" s="157">
        <v>30</v>
      </c>
      <c r="B580" s="157" t="s">
        <v>948</v>
      </c>
      <c r="C580" s="157" t="s">
        <v>7259</v>
      </c>
      <c r="D580" s="157" t="s">
        <v>2172</v>
      </c>
      <c r="E580" s="157" t="s">
        <v>7262</v>
      </c>
      <c r="F580" s="157" t="s">
        <v>7090</v>
      </c>
      <c r="G580" s="157" t="s">
        <v>7094</v>
      </c>
      <c r="H580" s="157" t="s">
        <v>7</v>
      </c>
      <c r="I580" s="157" t="s">
        <v>2868</v>
      </c>
      <c r="J580" s="157" t="s">
        <v>195</v>
      </c>
      <c r="K580" s="157" t="s">
        <v>195</v>
      </c>
      <c r="L580" s="157"/>
      <c r="M580" s="157" t="s">
        <v>7113</v>
      </c>
      <c r="N580" s="158">
        <v>1</v>
      </c>
      <c r="O580" s="157">
        <v>0</v>
      </c>
      <c r="P580" s="157">
        <v>0</v>
      </c>
      <c r="Q580" s="157">
        <v>0</v>
      </c>
      <c r="R580" s="157">
        <v>0</v>
      </c>
      <c r="S580" s="157">
        <v>1</v>
      </c>
      <c r="T580" s="157">
        <v>0</v>
      </c>
      <c r="U580" s="157">
        <v>0</v>
      </c>
      <c r="V580" s="157">
        <v>0</v>
      </c>
      <c r="W580" s="60">
        <f>COUNTIFS(配置清单!G:G,G580,配置清单!$H:$H,"PM",配置清单!$N:$N,"在岗")</f>
        <v>1</v>
      </c>
      <c r="X580" s="61">
        <f t="shared" si="443"/>
        <v>1</v>
      </c>
      <c r="Y580" s="60">
        <f>COUNTIFS(配置清单!$G:$G,G580,配置清单!$H:$H,"PM",配置清单!$N:$N,"在岗",配置清单!$P:$P,"&lt;&gt;暂不胜任")</f>
        <v>1</v>
      </c>
      <c r="Z580" s="61">
        <f t="shared" si="444"/>
        <v>1</v>
      </c>
      <c r="AA580" s="62">
        <f>COUNTIFS(配置清单!$G:$G,G580,配置清单!$H:$H,"SE",配置清单!$N:$N,"在岗")+COUNTIFS(配置清单!$G:$G,G580,配置清单!$H:$H,"SA",配置清单!$N:$N,"在岗")</f>
        <v>0</v>
      </c>
      <c r="AB580" s="61" t="str">
        <f t="shared" si="445"/>
        <v>NA</v>
      </c>
      <c r="AC580" s="60">
        <f>COUNTIFS(配置清单!$G:$G,G580,配置清单!$H:$H,"SE",配置清单!$N:$N,"在岗",配置清单!$P:$P,"&lt;&gt;暂不胜任")+COUNTIFS(配置清单!$G:$G,G580,配置清单!$H:$H,"SA",配置清单!$N:$N,"在岗",配置清单!$P:$P,"&lt;&gt;暂不胜任")</f>
        <v>0</v>
      </c>
      <c r="AD580" s="61" t="str">
        <f t="shared" si="446"/>
        <v>NA</v>
      </c>
      <c r="AE580" s="60">
        <f>COUNTIFS(配置清单!$G:$G,G580,配置清单!H:H,"MDE",配置清单!N:N,"在岗")</f>
        <v>0</v>
      </c>
      <c r="AF580" s="61" t="str">
        <f t="shared" si="447"/>
        <v>NA</v>
      </c>
      <c r="AG580" s="60">
        <f>COUNTIFS(配置清单!$G:$G,G580,配置清单!$H:$H,"MDE",配置清单!$N:$N,"在岗",配置清单!$P:$P,"&lt;&gt;暂不胜任")</f>
        <v>0</v>
      </c>
      <c r="AH580" s="61" t="str">
        <f t="shared" si="448"/>
        <v>NA</v>
      </c>
      <c r="AI580" s="62">
        <f>COUNTIFS(配置清单!G:G,G580,配置清单!H:H,"TPM",配置清单!N:N,"在岗")+COUNTIFS(配置清单!G:G,G580,配置清单!H:H,"TC",配置清单!N:N,"在岗")</f>
        <v>0</v>
      </c>
      <c r="AJ580" s="61" t="str">
        <f t="shared" si="449"/>
        <v>NA</v>
      </c>
      <c r="AK580" s="60">
        <f>COUNTIFS(配置清单!G:G,G580,配置清单!H:H,"TPM",配置清单!N:N,"在岗",配置清单!P:P,"&lt;&gt;暂不胜任")+COUNTIFS(配置清单!G:G,G580,配置清单!H:H,"TC",配置清单!N:N,"在岗",配置清单!P:P,"&lt;&gt;暂不胜任")</f>
        <v>0</v>
      </c>
      <c r="AL580" s="61" t="str">
        <f t="shared" si="450"/>
        <v>NA</v>
      </c>
      <c r="AM580" s="60">
        <f>COUNTIFS(配置清单!G:G,G580,配置清单!H:H,"TSE",配置清单!N:N,"在岗")</f>
        <v>0</v>
      </c>
      <c r="AN580" s="61" t="str">
        <f t="shared" si="451"/>
        <v>NA</v>
      </c>
      <c r="AO580" s="60">
        <f>COUNTIFS(配置清单!G:G,G580,配置清单!H:H,"TSE",配置清单!N:N,"在岗",配置清单!P:P,"&lt;&gt;暂不胜任")</f>
        <v>0</v>
      </c>
      <c r="AP580" s="61" t="str">
        <f t="shared" si="452"/>
        <v>NA</v>
      </c>
      <c r="AQ580" s="60">
        <f>COUNTIFS(配置清单!$G:$G,G580,配置清单!H:H,"QA",配置清单!N:N,"在岗")</f>
        <v>1</v>
      </c>
      <c r="AR580" s="61">
        <f t="shared" si="453"/>
        <v>1</v>
      </c>
      <c r="AS580" s="60">
        <f>COUNTIFS(配置清单!$G:$G,G580,配置清单!$H:$H,"QA",配置清单!$N:$N,"在岗",配置清单!$P:$P,"&lt;&gt;暂不胜任")</f>
        <v>1</v>
      </c>
      <c r="AT580" s="61">
        <f t="shared" si="454"/>
        <v>1</v>
      </c>
      <c r="AU580" s="60">
        <f>COUNTIFS(配置清单!G:G,规划及评估!G580,配置清单!H:H,"BA",配置清单!N:N,"在岗")</f>
        <v>0</v>
      </c>
      <c r="AV580" s="61" t="str">
        <f t="shared" si="455"/>
        <v>NA</v>
      </c>
      <c r="AW580" s="60">
        <f>COUNTIFS(配置清单!G:G,G580,配置清单!H:H,"BA",配置清单!N:N,"在岗",配置清单!P:P,"&lt;&gt;暂不胜任")</f>
        <v>0</v>
      </c>
      <c r="AX580" s="61" t="str">
        <f t="shared" si="456"/>
        <v>NA</v>
      </c>
      <c r="AY580" s="60">
        <f>COUNTIFS(配置清单!G:G,规划及评估!G580,配置清单!H:H,"IA",配置清单!N:N,"在岗")</f>
        <v>0</v>
      </c>
      <c r="AZ580" s="61" t="str">
        <f t="shared" si="457"/>
        <v>NA</v>
      </c>
      <c r="BA580" s="60">
        <f>COUNTIFS(配置清单!G:G,G580,配置清单!H:H,"IA",配置清单!N:N,"在岗",配置清单!P:P,"&lt;&gt;暂不胜任")</f>
        <v>0</v>
      </c>
      <c r="BB580" s="61" t="str">
        <f t="shared" si="458"/>
        <v>NA</v>
      </c>
      <c r="BC580" s="60">
        <f>COUNTIFS(配置清单!G:G,规划及评估!G580,配置清单!H:H,"产品经理",配置清单!N:N,"在岗")</f>
        <v>0</v>
      </c>
      <c r="BD580" s="61" t="str">
        <f t="shared" si="459"/>
        <v>NA</v>
      </c>
      <c r="BE580" s="60">
        <f>COUNTIFS(配置清单!G:G,G580,配置清单!H:H,"产品经理",配置清单!N:N,"在岗",配置清单!P:P,"&lt;&gt;暂不胜任")</f>
        <v>0</v>
      </c>
      <c r="BF580" s="61" t="str">
        <f t="shared" si="460"/>
        <v>NA</v>
      </c>
      <c r="BG580" s="63">
        <f t="shared" si="461"/>
        <v>2</v>
      </c>
      <c r="BH580" s="64">
        <f t="shared" si="462"/>
        <v>2</v>
      </c>
      <c r="BI580" s="64">
        <f t="shared" si="463"/>
        <v>2</v>
      </c>
      <c r="BJ580" s="64">
        <f t="shared" si="464"/>
        <v>2</v>
      </c>
      <c r="BK580" s="65">
        <f t="shared" si="465"/>
        <v>1</v>
      </c>
      <c r="BL580" s="66">
        <f t="shared" si="466"/>
        <v>1</v>
      </c>
      <c r="BM580" s="92">
        <f t="shared" si="467"/>
        <v>1</v>
      </c>
      <c r="BN580" s="92">
        <f t="shared" si="468"/>
        <v>1</v>
      </c>
      <c r="BO580" s="92">
        <f t="shared" si="469"/>
        <v>0</v>
      </c>
      <c r="BP580" s="92">
        <f t="shared" si="470"/>
        <v>0</v>
      </c>
      <c r="BQ580" s="92">
        <f t="shared" si="471"/>
        <v>0</v>
      </c>
      <c r="BR580" s="92">
        <f t="shared" si="472"/>
        <v>0</v>
      </c>
      <c r="BS580" s="92">
        <f t="shared" si="473"/>
        <v>0</v>
      </c>
      <c r="BT580" s="92">
        <f t="shared" si="474"/>
        <v>0</v>
      </c>
      <c r="BU580" s="92">
        <f t="shared" si="475"/>
        <v>0</v>
      </c>
      <c r="BV580" s="92">
        <f t="shared" si="476"/>
        <v>0</v>
      </c>
      <c r="BW580" s="92">
        <f t="shared" si="477"/>
        <v>1</v>
      </c>
      <c r="BX580" s="92">
        <f t="shared" si="478"/>
        <v>1</v>
      </c>
      <c r="BY580" s="92">
        <f t="shared" si="479"/>
        <v>0</v>
      </c>
      <c r="BZ580" s="92">
        <f t="shared" si="480"/>
        <v>0</v>
      </c>
      <c r="CA580" s="92">
        <f t="shared" si="481"/>
        <v>0</v>
      </c>
      <c r="CB580" s="92">
        <f t="shared" si="482"/>
        <v>0</v>
      </c>
      <c r="CC580" s="92">
        <f t="shared" si="483"/>
        <v>0</v>
      </c>
      <c r="CD580" s="92">
        <f t="shared" si="484"/>
        <v>0</v>
      </c>
    </row>
    <row r="581" spans="1:82" hidden="1">
      <c r="A581" s="157">
        <v>31</v>
      </c>
      <c r="B581" s="157" t="s">
        <v>948</v>
      </c>
      <c r="C581" s="157" t="s">
        <v>7259</v>
      </c>
      <c r="D581" s="157" t="s">
        <v>2172</v>
      </c>
      <c r="E581" s="157" t="s">
        <v>7262</v>
      </c>
      <c r="F581" s="157" t="s">
        <v>7095</v>
      </c>
      <c r="G581" s="157" t="s">
        <v>7096</v>
      </c>
      <c r="H581" s="157" t="s">
        <v>7</v>
      </c>
      <c r="I581" s="157" t="s">
        <v>2868</v>
      </c>
      <c r="J581" s="157" t="s">
        <v>195</v>
      </c>
      <c r="K581" s="157" t="s">
        <v>195</v>
      </c>
      <c r="L581" s="157"/>
      <c r="M581" s="157" t="s">
        <v>7113</v>
      </c>
      <c r="N581" s="158">
        <v>1</v>
      </c>
      <c r="O581" s="157">
        <v>0</v>
      </c>
      <c r="P581" s="157">
        <v>0</v>
      </c>
      <c r="Q581" s="157">
        <v>0</v>
      </c>
      <c r="R581" s="157">
        <v>0</v>
      </c>
      <c r="S581" s="157">
        <v>1</v>
      </c>
      <c r="T581" s="157">
        <v>0</v>
      </c>
      <c r="U581" s="157">
        <v>0</v>
      </c>
      <c r="V581" s="157">
        <v>0</v>
      </c>
      <c r="W581" s="60">
        <f>COUNTIFS(配置清单!G:G,G581,配置清单!$H:$H,"PM",配置清单!$N:$N,"在岗")</f>
        <v>1</v>
      </c>
      <c r="X581" s="61">
        <f t="shared" si="443"/>
        <v>1</v>
      </c>
      <c r="Y581" s="60">
        <f>COUNTIFS(配置清单!$G:$G,G581,配置清单!$H:$H,"PM",配置清单!$N:$N,"在岗",配置清单!$P:$P,"&lt;&gt;暂不胜任")</f>
        <v>1</v>
      </c>
      <c r="Z581" s="61">
        <f t="shared" si="444"/>
        <v>1</v>
      </c>
      <c r="AA581" s="62">
        <f>COUNTIFS(配置清单!$G:$G,G581,配置清单!$H:$H,"SE",配置清单!$N:$N,"在岗")+COUNTIFS(配置清单!$G:$G,G581,配置清单!$H:$H,"SA",配置清单!$N:$N,"在岗")</f>
        <v>0</v>
      </c>
      <c r="AB581" s="61" t="str">
        <f t="shared" si="445"/>
        <v>NA</v>
      </c>
      <c r="AC581" s="60">
        <f>COUNTIFS(配置清单!$G:$G,G581,配置清单!$H:$H,"SE",配置清单!$N:$N,"在岗",配置清单!$P:$P,"&lt;&gt;暂不胜任")+COUNTIFS(配置清单!$G:$G,G581,配置清单!$H:$H,"SA",配置清单!$N:$N,"在岗",配置清单!$P:$P,"&lt;&gt;暂不胜任")</f>
        <v>0</v>
      </c>
      <c r="AD581" s="61" t="str">
        <f t="shared" si="446"/>
        <v>NA</v>
      </c>
      <c r="AE581" s="60">
        <f>COUNTIFS(配置清单!$G:$G,G581,配置清单!H:H,"MDE",配置清单!N:N,"在岗")</f>
        <v>0</v>
      </c>
      <c r="AF581" s="61" t="str">
        <f t="shared" si="447"/>
        <v>NA</v>
      </c>
      <c r="AG581" s="60">
        <f>COUNTIFS(配置清单!$G:$G,G581,配置清单!$H:$H,"MDE",配置清单!$N:$N,"在岗",配置清单!$P:$P,"&lt;&gt;暂不胜任")</f>
        <v>0</v>
      </c>
      <c r="AH581" s="61" t="str">
        <f t="shared" si="448"/>
        <v>NA</v>
      </c>
      <c r="AI581" s="62">
        <f>COUNTIFS(配置清单!G:G,G581,配置清单!H:H,"TPM",配置清单!N:N,"在岗")+COUNTIFS(配置清单!G:G,G581,配置清单!H:H,"TC",配置清单!N:N,"在岗")</f>
        <v>0</v>
      </c>
      <c r="AJ581" s="61" t="str">
        <f t="shared" si="449"/>
        <v>NA</v>
      </c>
      <c r="AK581" s="60">
        <f>COUNTIFS(配置清单!G:G,G581,配置清单!H:H,"TPM",配置清单!N:N,"在岗",配置清单!P:P,"&lt;&gt;暂不胜任")+COUNTIFS(配置清单!G:G,G581,配置清单!H:H,"TC",配置清单!N:N,"在岗",配置清单!P:P,"&lt;&gt;暂不胜任")</f>
        <v>0</v>
      </c>
      <c r="AL581" s="61" t="str">
        <f t="shared" si="450"/>
        <v>NA</v>
      </c>
      <c r="AM581" s="60">
        <f>COUNTIFS(配置清单!G:G,G581,配置清单!H:H,"TSE",配置清单!N:N,"在岗")</f>
        <v>0</v>
      </c>
      <c r="AN581" s="61" t="str">
        <f t="shared" si="451"/>
        <v>NA</v>
      </c>
      <c r="AO581" s="60">
        <f>COUNTIFS(配置清单!G:G,G581,配置清单!H:H,"TSE",配置清单!N:N,"在岗",配置清单!P:P,"&lt;&gt;暂不胜任")</f>
        <v>0</v>
      </c>
      <c r="AP581" s="61" t="str">
        <f t="shared" si="452"/>
        <v>NA</v>
      </c>
      <c r="AQ581" s="60">
        <f>COUNTIFS(配置清单!$G:$G,G581,配置清单!H:H,"QA",配置清单!N:N,"在岗")</f>
        <v>1</v>
      </c>
      <c r="AR581" s="61">
        <f t="shared" si="453"/>
        <v>1</v>
      </c>
      <c r="AS581" s="60">
        <f>COUNTIFS(配置清单!$G:$G,G581,配置清单!$H:$H,"QA",配置清单!$N:$N,"在岗",配置清单!$P:$P,"&lt;&gt;暂不胜任")</f>
        <v>1</v>
      </c>
      <c r="AT581" s="61">
        <f t="shared" si="454"/>
        <v>1</v>
      </c>
      <c r="AU581" s="60">
        <f>COUNTIFS(配置清单!G:G,规划及评估!G581,配置清单!H:H,"BA",配置清单!N:N,"在岗")</f>
        <v>0</v>
      </c>
      <c r="AV581" s="61" t="str">
        <f t="shared" si="455"/>
        <v>NA</v>
      </c>
      <c r="AW581" s="60">
        <f>COUNTIFS(配置清单!G:G,G581,配置清单!H:H,"BA",配置清单!N:N,"在岗",配置清单!P:P,"&lt;&gt;暂不胜任")</f>
        <v>0</v>
      </c>
      <c r="AX581" s="61" t="str">
        <f t="shared" si="456"/>
        <v>NA</v>
      </c>
      <c r="AY581" s="60">
        <f>COUNTIFS(配置清单!G:G,规划及评估!G581,配置清单!H:H,"IA",配置清单!N:N,"在岗")</f>
        <v>0</v>
      </c>
      <c r="AZ581" s="61" t="str">
        <f t="shared" si="457"/>
        <v>NA</v>
      </c>
      <c r="BA581" s="60">
        <f>COUNTIFS(配置清单!G:G,G581,配置清单!H:H,"IA",配置清单!N:N,"在岗",配置清单!P:P,"&lt;&gt;暂不胜任")</f>
        <v>0</v>
      </c>
      <c r="BB581" s="61" t="str">
        <f t="shared" si="458"/>
        <v>NA</v>
      </c>
      <c r="BC581" s="60">
        <f>COUNTIFS(配置清单!G:G,规划及评估!G581,配置清单!H:H,"产品经理",配置清单!N:N,"在岗")</f>
        <v>0</v>
      </c>
      <c r="BD581" s="61" t="str">
        <f t="shared" si="459"/>
        <v>NA</v>
      </c>
      <c r="BE581" s="60">
        <f>COUNTIFS(配置清单!G:G,G581,配置清单!H:H,"产品经理",配置清单!N:N,"在岗",配置清单!P:P,"&lt;&gt;暂不胜任")</f>
        <v>0</v>
      </c>
      <c r="BF581" s="61" t="str">
        <f t="shared" si="460"/>
        <v>NA</v>
      </c>
      <c r="BG581" s="63">
        <f t="shared" si="461"/>
        <v>2</v>
      </c>
      <c r="BH581" s="64">
        <f t="shared" si="462"/>
        <v>2</v>
      </c>
      <c r="BI581" s="64">
        <f t="shared" si="463"/>
        <v>2</v>
      </c>
      <c r="BJ581" s="64">
        <f t="shared" si="464"/>
        <v>2</v>
      </c>
      <c r="BK581" s="65">
        <f t="shared" si="465"/>
        <v>1</v>
      </c>
      <c r="BL581" s="66">
        <f t="shared" si="466"/>
        <v>1</v>
      </c>
      <c r="BM581" s="92">
        <f t="shared" si="467"/>
        <v>1</v>
      </c>
      <c r="BN581" s="92">
        <f t="shared" si="468"/>
        <v>1</v>
      </c>
      <c r="BO581" s="92">
        <f t="shared" si="469"/>
        <v>0</v>
      </c>
      <c r="BP581" s="92">
        <f t="shared" si="470"/>
        <v>0</v>
      </c>
      <c r="BQ581" s="92">
        <f t="shared" si="471"/>
        <v>0</v>
      </c>
      <c r="BR581" s="92">
        <f t="shared" si="472"/>
        <v>0</v>
      </c>
      <c r="BS581" s="92">
        <f t="shared" si="473"/>
        <v>0</v>
      </c>
      <c r="BT581" s="92">
        <f t="shared" si="474"/>
        <v>0</v>
      </c>
      <c r="BU581" s="92">
        <f t="shared" si="475"/>
        <v>0</v>
      </c>
      <c r="BV581" s="92">
        <f t="shared" si="476"/>
        <v>0</v>
      </c>
      <c r="BW581" s="92">
        <f t="shared" si="477"/>
        <v>1</v>
      </c>
      <c r="BX581" s="92">
        <f t="shared" si="478"/>
        <v>1</v>
      </c>
      <c r="BY581" s="92">
        <f t="shared" si="479"/>
        <v>0</v>
      </c>
      <c r="BZ581" s="92">
        <f t="shared" si="480"/>
        <v>0</v>
      </c>
      <c r="CA581" s="92">
        <f t="shared" si="481"/>
        <v>0</v>
      </c>
      <c r="CB581" s="92">
        <f t="shared" si="482"/>
        <v>0</v>
      </c>
      <c r="CC581" s="92">
        <f t="shared" si="483"/>
        <v>0</v>
      </c>
      <c r="CD581" s="92">
        <f t="shared" si="484"/>
        <v>0</v>
      </c>
    </row>
    <row r="582" spans="1:82" hidden="1">
      <c r="A582" s="157">
        <v>32</v>
      </c>
      <c r="B582" s="157" t="s">
        <v>948</v>
      </c>
      <c r="C582" s="157" t="s">
        <v>7259</v>
      </c>
      <c r="D582" s="157" t="s">
        <v>2172</v>
      </c>
      <c r="E582" s="157" t="s">
        <v>7262</v>
      </c>
      <c r="F582" s="157" t="s">
        <v>7100</v>
      </c>
      <c r="G582" s="157" t="s">
        <v>7101</v>
      </c>
      <c r="H582" s="157" t="s">
        <v>6</v>
      </c>
      <c r="I582" s="157" t="s">
        <v>2868</v>
      </c>
      <c r="J582" s="157" t="s">
        <v>195</v>
      </c>
      <c r="K582" s="157" t="s">
        <v>34</v>
      </c>
      <c r="L582" s="157"/>
      <c r="M582" s="157" t="s">
        <v>7119</v>
      </c>
      <c r="N582" s="158">
        <v>1</v>
      </c>
      <c r="O582" s="157">
        <v>0</v>
      </c>
      <c r="P582" s="157">
        <v>0</v>
      </c>
      <c r="Q582" s="157">
        <v>0</v>
      </c>
      <c r="R582" s="157">
        <v>0</v>
      </c>
      <c r="S582" s="157">
        <v>1</v>
      </c>
      <c r="T582" s="157">
        <v>0</v>
      </c>
      <c r="U582" s="157">
        <v>0</v>
      </c>
      <c r="V582" s="157">
        <v>0</v>
      </c>
      <c r="W582" s="60">
        <f>COUNTIFS(配置清单!G:G,G582,配置清单!$H:$H,"PM",配置清单!$N:$N,"在岗")</f>
        <v>1</v>
      </c>
      <c r="X582" s="61">
        <f t="shared" si="443"/>
        <v>1</v>
      </c>
      <c r="Y582" s="60">
        <f>COUNTIFS(配置清单!$G:$G,G582,配置清单!$H:$H,"PM",配置清单!$N:$N,"在岗",配置清单!$P:$P,"&lt;&gt;暂不胜任")</f>
        <v>1</v>
      </c>
      <c r="Z582" s="61">
        <f t="shared" si="444"/>
        <v>1</v>
      </c>
      <c r="AA582" s="62">
        <f>COUNTIFS(配置清单!$G:$G,G582,配置清单!$H:$H,"SE",配置清单!$N:$N,"在岗")+COUNTIFS(配置清单!$G:$G,G582,配置清单!$H:$H,"SA",配置清单!$N:$N,"在岗")</f>
        <v>0</v>
      </c>
      <c r="AB582" s="61" t="str">
        <f t="shared" si="445"/>
        <v>NA</v>
      </c>
      <c r="AC582" s="60">
        <f>COUNTIFS(配置清单!$G:$G,G582,配置清单!$H:$H,"SE",配置清单!$N:$N,"在岗",配置清单!$P:$P,"&lt;&gt;暂不胜任")+COUNTIFS(配置清单!$G:$G,G582,配置清单!$H:$H,"SA",配置清单!$N:$N,"在岗",配置清单!$P:$P,"&lt;&gt;暂不胜任")</f>
        <v>0</v>
      </c>
      <c r="AD582" s="61" t="str">
        <f t="shared" si="446"/>
        <v>NA</v>
      </c>
      <c r="AE582" s="60">
        <f>COUNTIFS(配置清单!$G:$G,G582,配置清单!H:H,"MDE",配置清单!N:N,"在岗")</f>
        <v>0</v>
      </c>
      <c r="AF582" s="61" t="str">
        <f t="shared" si="447"/>
        <v>NA</v>
      </c>
      <c r="AG582" s="60">
        <f>COUNTIFS(配置清单!$G:$G,G582,配置清单!$H:$H,"MDE",配置清单!$N:$N,"在岗",配置清单!$P:$P,"&lt;&gt;暂不胜任")</f>
        <v>0</v>
      </c>
      <c r="AH582" s="61" t="str">
        <f t="shared" si="448"/>
        <v>NA</v>
      </c>
      <c r="AI582" s="62">
        <f>COUNTIFS(配置清单!G:G,G582,配置清单!H:H,"TPM",配置清单!N:N,"在岗")+COUNTIFS(配置清单!G:G,G582,配置清单!H:H,"TC",配置清单!N:N,"在岗")</f>
        <v>0</v>
      </c>
      <c r="AJ582" s="61" t="str">
        <f t="shared" si="449"/>
        <v>NA</v>
      </c>
      <c r="AK582" s="60">
        <f>COUNTIFS(配置清单!G:G,G582,配置清单!H:H,"TPM",配置清单!N:N,"在岗",配置清单!P:P,"&lt;&gt;暂不胜任")+COUNTIFS(配置清单!G:G,G582,配置清单!H:H,"TC",配置清单!N:N,"在岗",配置清单!P:P,"&lt;&gt;暂不胜任")</f>
        <v>0</v>
      </c>
      <c r="AL582" s="61" t="str">
        <f t="shared" si="450"/>
        <v>NA</v>
      </c>
      <c r="AM582" s="60">
        <f>COUNTIFS(配置清单!G:G,G582,配置清单!H:H,"TSE",配置清单!N:N,"在岗")</f>
        <v>0</v>
      </c>
      <c r="AN582" s="61" t="str">
        <f t="shared" si="451"/>
        <v>NA</v>
      </c>
      <c r="AO582" s="60">
        <f>COUNTIFS(配置清单!G:G,G582,配置清单!H:H,"TSE",配置清单!N:N,"在岗",配置清单!P:P,"&lt;&gt;暂不胜任")</f>
        <v>0</v>
      </c>
      <c r="AP582" s="61" t="str">
        <f t="shared" si="452"/>
        <v>NA</v>
      </c>
      <c r="AQ582" s="60">
        <f>COUNTIFS(配置清单!$G:$G,G582,配置清单!H:H,"QA",配置清单!N:N,"在岗")</f>
        <v>1</v>
      </c>
      <c r="AR582" s="61">
        <f t="shared" si="453"/>
        <v>1</v>
      </c>
      <c r="AS582" s="60">
        <f>COUNTIFS(配置清单!$G:$G,G582,配置清单!$H:$H,"QA",配置清单!$N:$N,"在岗",配置清单!$P:$P,"&lt;&gt;暂不胜任")</f>
        <v>1</v>
      </c>
      <c r="AT582" s="61">
        <f t="shared" si="454"/>
        <v>1</v>
      </c>
      <c r="AU582" s="60">
        <f>COUNTIFS(配置清单!G:G,规划及评估!G582,配置清单!H:H,"BA",配置清单!N:N,"在岗")</f>
        <v>0</v>
      </c>
      <c r="AV582" s="61" t="str">
        <f t="shared" si="455"/>
        <v>NA</v>
      </c>
      <c r="AW582" s="60">
        <f>COUNTIFS(配置清单!G:G,G582,配置清单!H:H,"BA",配置清单!N:N,"在岗",配置清单!P:P,"&lt;&gt;暂不胜任")</f>
        <v>0</v>
      </c>
      <c r="AX582" s="61" t="str">
        <f t="shared" si="456"/>
        <v>NA</v>
      </c>
      <c r="AY582" s="60">
        <f>COUNTIFS(配置清单!G:G,规划及评估!G582,配置清单!H:H,"IA",配置清单!N:N,"在岗")</f>
        <v>0</v>
      </c>
      <c r="AZ582" s="61" t="str">
        <f t="shared" si="457"/>
        <v>NA</v>
      </c>
      <c r="BA582" s="60">
        <f>COUNTIFS(配置清单!G:G,G582,配置清单!H:H,"IA",配置清单!N:N,"在岗",配置清单!P:P,"&lt;&gt;暂不胜任")</f>
        <v>0</v>
      </c>
      <c r="BB582" s="61" t="str">
        <f t="shared" si="458"/>
        <v>NA</v>
      </c>
      <c r="BC582" s="60">
        <f>COUNTIFS(配置清单!G:G,规划及评估!G582,配置清单!H:H,"产品经理",配置清单!N:N,"在岗")</f>
        <v>0</v>
      </c>
      <c r="BD582" s="61" t="str">
        <f t="shared" si="459"/>
        <v>NA</v>
      </c>
      <c r="BE582" s="60">
        <f>COUNTIFS(配置清单!G:G,G582,配置清单!H:H,"产品经理",配置清单!N:N,"在岗",配置清单!P:P,"&lt;&gt;暂不胜任")</f>
        <v>0</v>
      </c>
      <c r="BF582" s="61" t="str">
        <f t="shared" si="460"/>
        <v>NA</v>
      </c>
      <c r="BG582" s="63">
        <f t="shared" si="461"/>
        <v>2</v>
      </c>
      <c r="BH582" s="64">
        <f t="shared" si="462"/>
        <v>2</v>
      </c>
      <c r="BI582" s="64">
        <f t="shared" si="463"/>
        <v>2</v>
      </c>
      <c r="BJ582" s="64">
        <f t="shared" si="464"/>
        <v>2</v>
      </c>
      <c r="BK582" s="65">
        <f t="shared" si="465"/>
        <v>1</v>
      </c>
      <c r="BL582" s="66">
        <f t="shared" si="466"/>
        <v>1</v>
      </c>
      <c r="BM582" s="92">
        <f t="shared" si="467"/>
        <v>1</v>
      </c>
      <c r="BN582" s="92">
        <f t="shared" si="468"/>
        <v>1</v>
      </c>
      <c r="BO582" s="92">
        <f t="shared" si="469"/>
        <v>0</v>
      </c>
      <c r="BP582" s="92">
        <f t="shared" si="470"/>
        <v>0</v>
      </c>
      <c r="BQ582" s="92">
        <f t="shared" si="471"/>
        <v>0</v>
      </c>
      <c r="BR582" s="92">
        <f t="shared" si="472"/>
        <v>0</v>
      </c>
      <c r="BS582" s="92">
        <f t="shared" si="473"/>
        <v>0</v>
      </c>
      <c r="BT582" s="92">
        <f t="shared" si="474"/>
        <v>0</v>
      </c>
      <c r="BU582" s="92">
        <f t="shared" si="475"/>
        <v>0</v>
      </c>
      <c r="BV582" s="92">
        <f t="shared" si="476"/>
        <v>0</v>
      </c>
      <c r="BW582" s="92">
        <f t="shared" si="477"/>
        <v>1</v>
      </c>
      <c r="BX582" s="92">
        <f t="shared" si="478"/>
        <v>1</v>
      </c>
      <c r="BY582" s="92">
        <f t="shared" si="479"/>
        <v>0</v>
      </c>
      <c r="BZ582" s="92">
        <f t="shared" si="480"/>
        <v>0</v>
      </c>
      <c r="CA582" s="92">
        <f t="shared" si="481"/>
        <v>0</v>
      </c>
      <c r="CB582" s="92">
        <f t="shared" si="482"/>
        <v>0</v>
      </c>
      <c r="CC582" s="92">
        <f t="shared" si="483"/>
        <v>0</v>
      </c>
      <c r="CD582" s="92">
        <f t="shared" si="484"/>
        <v>0</v>
      </c>
    </row>
    <row r="583" spans="1:82" hidden="1">
      <c r="A583" s="157">
        <v>33</v>
      </c>
      <c r="B583" s="157" t="s">
        <v>948</v>
      </c>
      <c r="C583" s="157" t="s">
        <v>7259</v>
      </c>
      <c r="D583" s="157" t="s">
        <v>2172</v>
      </c>
      <c r="E583" s="157" t="s">
        <v>7262</v>
      </c>
      <c r="F583" s="157" t="s">
        <v>7105</v>
      </c>
      <c r="G583" s="157" t="s">
        <v>7106</v>
      </c>
      <c r="H583" s="157" t="s">
        <v>6</v>
      </c>
      <c r="I583" s="157" t="s">
        <v>2868</v>
      </c>
      <c r="J583" s="157" t="s">
        <v>195</v>
      </c>
      <c r="K583" s="157" t="s">
        <v>34</v>
      </c>
      <c r="L583" s="157"/>
      <c r="M583" s="157" t="s">
        <v>7119</v>
      </c>
      <c r="N583" s="158">
        <v>1</v>
      </c>
      <c r="O583" s="157">
        <v>0</v>
      </c>
      <c r="P583" s="157">
        <v>0</v>
      </c>
      <c r="Q583" s="157">
        <v>0</v>
      </c>
      <c r="R583" s="157">
        <v>0</v>
      </c>
      <c r="S583" s="157">
        <v>1</v>
      </c>
      <c r="T583" s="157">
        <v>0</v>
      </c>
      <c r="U583" s="157">
        <v>0</v>
      </c>
      <c r="V583" s="157">
        <v>0</v>
      </c>
      <c r="W583" s="60">
        <f>COUNTIFS(配置清单!G:G,G583,配置清单!$H:$H,"PM",配置清单!$N:$N,"在岗")</f>
        <v>1</v>
      </c>
      <c r="X583" s="61">
        <f t="shared" si="443"/>
        <v>1</v>
      </c>
      <c r="Y583" s="60">
        <f>COUNTIFS(配置清单!$G:$G,G583,配置清单!$H:$H,"PM",配置清单!$N:$N,"在岗",配置清单!$P:$P,"&lt;&gt;暂不胜任")</f>
        <v>1</v>
      </c>
      <c r="Z583" s="61">
        <f t="shared" si="444"/>
        <v>1</v>
      </c>
      <c r="AA583" s="62">
        <f>COUNTIFS(配置清单!$G:$G,G583,配置清单!$H:$H,"SE",配置清单!$N:$N,"在岗")+COUNTIFS(配置清单!$G:$G,G583,配置清单!$H:$H,"SA",配置清单!$N:$N,"在岗")</f>
        <v>0</v>
      </c>
      <c r="AB583" s="61" t="str">
        <f t="shared" si="445"/>
        <v>NA</v>
      </c>
      <c r="AC583" s="60">
        <f>COUNTIFS(配置清单!$G:$G,G583,配置清单!$H:$H,"SE",配置清单!$N:$N,"在岗",配置清单!$P:$P,"&lt;&gt;暂不胜任")+COUNTIFS(配置清单!$G:$G,G583,配置清单!$H:$H,"SA",配置清单!$N:$N,"在岗",配置清单!$P:$P,"&lt;&gt;暂不胜任")</f>
        <v>0</v>
      </c>
      <c r="AD583" s="61" t="str">
        <f t="shared" si="446"/>
        <v>NA</v>
      </c>
      <c r="AE583" s="60">
        <f>COUNTIFS(配置清单!$G:$G,G583,配置清单!H:H,"MDE",配置清单!N:N,"在岗")</f>
        <v>0</v>
      </c>
      <c r="AF583" s="61" t="str">
        <f t="shared" si="447"/>
        <v>NA</v>
      </c>
      <c r="AG583" s="60">
        <f>COUNTIFS(配置清单!$G:$G,G583,配置清单!$H:$H,"MDE",配置清单!$N:$N,"在岗",配置清单!$P:$P,"&lt;&gt;暂不胜任")</f>
        <v>0</v>
      </c>
      <c r="AH583" s="61" t="str">
        <f t="shared" si="448"/>
        <v>NA</v>
      </c>
      <c r="AI583" s="62">
        <f>COUNTIFS(配置清单!G:G,G583,配置清单!H:H,"TPM",配置清单!N:N,"在岗")+COUNTIFS(配置清单!G:G,G583,配置清单!H:H,"TC",配置清单!N:N,"在岗")</f>
        <v>0</v>
      </c>
      <c r="AJ583" s="61" t="str">
        <f t="shared" si="449"/>
        <v>NA</v>
      </c>
      <c r="AK583" s="60">
        <f>COUNTIFS(配置清单!G:G,G583,配置清单!H:H,"TPM",配置清单!N:N,"在岗",配置清单!P:P,"&lt;&gt;暂不胜任")+COUNTIFS(配置清单!G:G,G583,配置清单!H:H,"TC",配置清单!N:N,"在岗",配置清单!P:P,"&lt;&gt;暂不胜任")</f>
        <v>0</v>
      </c>
      <c r="AL583" s="61" t="str">
        <f t="shared" si="450"/>
        <v>NA</v>
      </c>
      <c r="AM583" s="60">
        <f>COUNTIFS(配置清单!G:G,G583,配置清单!H:H,"TSE",配置清单!N:N,"在岗")</f>
        <v>0</v>
      </c>
      <c r="AN583" s="61" t="str">
        <f t="shared" si="451"/>
        <v>NA</v>
      </c>
      <c r="AO583" s="60">
        <f>COUNTIFS(配置清单!G:G,G583,配置清单!H:H,"TSE",配置清单!N:N,"在岗",配置清单!P:P,"&lt;&gt;暂不胜任")</f>
        <v>0</v>
      </c>
      <c r="AP583" s="61" t="str">
        <f t="shared" si="452"/>
        <v>NA</v>
      </c>
      <c r="AQ583" s="60">
        <f>COUNTIFS(配置清单!$G:$G,G583,配置清单!H:H,"QA",配置清单!N:N,"在岗")</f>
        <v>1</v>
      </c>
      <c r="AR583" s="61">
        <f t="shared" si="453"/>
        <v>1</v>
      </c>
      <c r="AS583" s="60">
        <f>COUNTIFS(配置清单!$G:$G,G583,配置清单!$H:$H,"QA",配置清单!$N:$N,"在岗",配置清单!$P:$P,"&lt;&gt;暂不胜任")</f>
        <v>1</v>
      </c>
      <c r="AT583" s="61">
        <f t="shared" si="454"/>
        <v>1</v>
      </c>
      <c r="AU583" s="60">
        <f>COUNTIFS(配置清单!G:G,规划及评估!G583,配置清单!H:H,"BA",配置清单!N:N,"在岗")</f>
        <v>0</v>
      </c>
      <c r="AV583" s="61" t="str">
        <f t="shared" si="455"/>
        <v>NA</v>
      </c>
      <c r="AW583" s="60">
        <f>COUNTIFS(配置清单!G:G,G583,配置清单!H:H,"BA",配置清单!N:N,"在岗",配置清单!P:P,"&lt;&gt;暂不胜任")</f>
        <v>0</v>
      </c>
      <c r="AX583" s="61" t="str">
        <f t="shared" si="456"/>
        <v>NA</v>
      </c>
      <c r="AY583" s="60">
        <f>COUNTIFS(配置清单!G:G,规划及评估!G583,配置清单!H:H,"IA",配置清单!N:N,"在岗")</f>
        <v>0</v>
      </c>
      <c r="AZ583" s="61" t="str">
        <f t="shared" si="457"/>
        <v>NA</v>
      </c>
      <c r="BA583" s="60">
        <f>COUNTIFS(配置清单!G:G,G583,配置清单!H:H,"IA",配置清单!N:N,"在岗",配置清单!P:P,"&lt;&gt;暂不胜任")</f>
        <v>0</v>
      </c>
      <c r="BB583" s="61" t="str">
        <f t="shared" si="458"/>
        <v>NA</v>
      </c>
      <c r="BC583" s="60">
        <f>COUNTIFS(配置清单!G:G,规划及评估!G583,配置清单!H:H,"产品经理",配置清单!N:N,"在岗")</f>
        <v>0</v>
      </c>
      <c r="BD583" s="61" t="str">
        <f t="shared" si="459"/>
        <v>NA</v>
      </c>
      <c r="BE583" s="60">
        <f>COUNTIFS(配置清单!G:G,G583,配置清单!H:H,"产品经理",配置清单!N:N,"在岗",配置清单!P:P,"&lt;&gt;暂不胜任")</f>
        <v>0</v>
      </c>
      <c r="BF583" s="61" t="str">
        <f t="shared" si="460"/>
        <v>NA</v>
      </c>
      <c r="BG583" s="63">
        <f t="shared" si="461"/>
        <v>2</v>
      </c>
      <c r="BH583" s="64">
        <f t="shared" si="462"/>
        <v>2</v>
      </c>
      <c r="BI583" s="64">
        <f t="shared" si="463"/>
        <v>2</v>
      </c>
      <c r="BJ583" s="64">
        <f t="shared" si="464"/>
        <v>2</v>
      </c>
      <c r="BK583" s="65">
        <f t="shared" si="465"/>
        <v>1</v>
      </c>
      <c r="BL583" s="66">
        <f t="shared" si="466"/>
        <v>1</v>
      </c>
      <c r="BM583" s="92">
        <f t="shared" si="467"/>
        <v>1</v>
      </c>
      <c r="BN583" s="92">
        <f t="shared" si="468"/>
        <v>1</v>
      </c>
      <c r="BO583" s="92">
        <f t="shared" si="469"/>
        <v>0</v>
      </c>
      <c r="BP583" s="92">
        <f t="shared" si="470"/>
        <v>0</v>
      </c>
      <c r="BQ583" s="92">
        <f t="shared" si="471"/>
        <v>0</v>
      </c>
      <c r="BR583" s="92">
        <f t="shared" si="472"/>
        <v>0</v>
      </c>
      <c r="BS583" s="92">
        <f t="shared" si="473"/>
        <v>0</v>
      </c>
      <c r="BT583" s="92">
        <f t="shared" si="474"/>
        <v>0</v>
      </c>
      <c r="BU583" s="92">
        <f t="shared" si="475"/>
        <v>0</v>
      </c>
      <c r="BV583" s="92">
        <f t="shared" si="476"/>
        <v>0</v>
      </c>
      <c r="BW583" s="92">
        <f t="shared" si="477"/>
        <v>1</v>
      </c>
      <c r="BX583" s="92">
        <f t="shared" si="478"/>
        <v>1</v>
      </c>
      <c r="BY583" s="92">
        <f t="shared" si="479"/>
        <v>0</v>
      </c>
      <c r="BZ583" s="92">
        <f t="shared" si="480"/>
        <v>0</v>
      </c>
      <c r="CA583" s="92">
        <f t="shared" si="481"/>
        <v>0</v>
      </c>
      <c r="CB583" s="92">
        <f t="shared" si="482"/>
        <v>0</v>
      </c>
      <c r="CC583" s="92">
        <f t="shared" si="483"/>
        <v>0</v>
      </c>
      <c r="CD583" s="92">
        <f t="shared" si="484"/>
        <v>0</v>
      </c>
    </row>
    <row r="584" spans="1:82" hidden="1">
      <c r="A584" s="157">
        <v>34</v>
      </c>
      <c r="B584" s="157" t="s">
        <v>948</v>
      </c>
      <c r="C584" s="157" t="s">
        <v>7259</v>
      </c>
      <c r="D584" s="157" t="s">
        <v>2172</v>
      </c>
      <c r="E584" s="157" t="s">
        <v>7262</v>
      </c>
      <c r="F584" s="157" t="s">
        <v>7108</v>
      </c>
      <c r="G584" s="157" t="s">
        <v>7109</v>
      </c>
      <c r="H584" s="157" t="s">
        <v>6</v>
      </c>
      <c r="I584" s="157" t="s">
        <v>2868</v>
      </c>
      <c r="J584" s="157" t="s">
        <v>195</v>
      </c>
      <c r="K584" s="157" t="s">
        <v>34</v>
      </c>
      <c r="L584" s="157"/>
      <c r="M584" s="157" t="s">
        <v>7119</v>
      </c>
      <c r="N584" s="158">
        <v>1</v>
      </c>
      <c r="O584" s="157">
        <v>0</v>
      </c>
      <c r="P584" s="157">
        <v>0</v>
      </c>
      <c r="Q584" s="157">
        <v>0</v>
      </c>
      <c r="R584" s="157">
        <v>0</v>
      </c>
      <c r="S584" s="157">
        <v>1</v>
      </c>
      <c r="T584" s="157">
        <v>0</v>
      </c>
      <c r="U584" s="157">
        <v>0</v>
      </c>
      <c r="V584" s="157">
        <v>0</v>
      </c>
      <c r="W584" s="60">
        <f>COUNTIFS(配置清单!G:G,G584,配置清单!$H:$H,"PM",配置清单!$N:$N,"在岗")</f>
        <v>1</v>
      </c>
      <c r="X584" s="61">
        <f t="shared" si="443"/>
        <v>1</v>
      </c>
      <c r="Y584" s="60">
        <f>COUNTIFS(配置清单!$G:$G,G584,配置清单!$H:$H,"PM",配置清单!$N:$N,"在岗",配置清单!$P:$P,"&lt;&gt;暂不胜任")</f>
        <v>1</v>
      </c>
      <c r="Z584" s="61">
        <f t="shared" si="444"/>
        <v>1</v>
      </c>
      <c r="AA584" s="62">
        <f>COUNTIFS(配置清单!$G:$G,G584,配置清单!$H:$H,"SE",配置清单!$N:$N,"在岗")+COUNTIFS(配置清单!$G:$G,G584,配置清单!$H:$H,"SA",配置清单!$N:$N,"在岗")</f>
        <v>0</v>
      </c>
      <c r="AB584" s="61" t="str">
        <f t="shared" si="445"/>
        <v>NA</v>
      </c>
      <c r="AC584" s="60">
        <f>COUNTIFS(配置清单!$G:$G,G584,配置清单!$H:$H,"SE",配置清单!$N:$N,"在岗",配置清单!$P:$P,"&lt;&gt;暂不胜任")+COUNTIFS(配置清单!$G:$G,G584,配置清单!$H:$H,"SA",配置清单!$N:$N,"在岗",配置清单!$P:$P,"&lt;&gt;暂不胜任")</f>
        <v>0</v>
      </c>
      <c r="AD584" s="61" t="str">
        <f t="shared" si="446"/>
        <v>NA</v>
      </c>
      <c r="AE584" s="60">
        <f>COUNTIFS(配置清单!$G:$G,G584,配置清单!H:H,"MDE",配置清单!N:N,"在岗")</f>
        <v>0</v>
      </c>
      <c r="AF584" s="61" t="str">
        <f t="shared" si="447"/>
        <v>NA</v>
      </c>
      <c r="AG584" s="60">
        <f>COUNTIFS(配置清单!$G:$G,G584,配置清单!$H:$H,"MDE",配置清单!$N:$N,"在岗",配置清单!$P:$P,"&lt;&gt;暂不胜任")</f>
        <v>0</v>
      </c>
      <c r="AH584" s="61" t="str">
        <f t="shared" si="448"/>
        <v>NA</v>
      </c>
      <c r="AI584" s="62">
        <f>COUNTIFS(配置清单!G:G,G584,配置清单!H:H,"TPM",配置清单!N:N,"在岗")+COUNTIFS(配置清单!G:G,G584,配置清单!H:H,"TC",配置清单!N:N,"在岗")</f>
        <v>0</v>
      </c>
      <c r="AJ584" s="61" t="str">
        <f t="shared" si="449"/>
        <v>NA</v>
      </c>
      <c r="AK584" s="60">
        <f>COUNTIFS(配置清单!G:G,G584,配置清单!H:H,"TPM",配置清单!N:N,"在岗",配置清单!P:P,"&lt;&gt;暂不胜任")+COUNTIFS(配置清单!G:G,G584,配置清单!H:H,"TC",配置清单!N:N,"在岗",配置清单!P:P,"&lt;&gt;暂不胜任")</f>
        <v>0</v>
      </c>
      <c r="AL584" s="61" t="str">
        <f t="shared" si="450"/>
        <v>NA</v>
      </c>
      <c r="AM584" s="60">
        <f>COUNTIFS(配置清单!G:G,G584,配置清单!H:H,"TSE",配置清单!N:N,"在岗")</f>
        <v>0</v>
      </c>
      <c r="AN584" s="61" t="str">
        <f t="shared" si="451"/>
        <v>NA</v>
      </c>
      <c r="AO584" s="60">
        <f>COUNTIFS(配置清单!G:G,G584,配置清单!H:H,"TSE",配置清单!N:N,"在岗",配置清单!P:P,"&lt;&gt;暂不胜任")</f>
        <v>0</v>
      </c>
      <c r="AP584" s="61" t="str">
        <f t="shared" si="452"/>
        <v>NA</v>
      </c>
      <c r="AQ584" s="60">
        <f>COUNTIFS(配置清单!$G:$G,G584,配置清单!H:H,"QA",配置清单!N:N,"在岗")</f>
        <v>1</v>
      </c>
      <c r="AR584" s="61">
        <f t="shared" si="453"/>
        <v>1</v>
      </c>
      <c r="AS584" s="60">
        <f>COUNTIFS(配置清单!$G:$G,G584,配置清单!$H:$H,"QA",配置清单!$N:$N,"在岗",配置清单!$P:$P,"&lt;&gt;暂不胜任")</f>
        <v>1</v>
      </c>
      <c r="AT584" s="61">
        <f t="shared" si="454"/>
        <v>1</v>
      </c>
      <c r="AU584" s="60">
        <f>COUNTIFS(配置清单!G:G,规划及评估!G584,配置清单!H:H,"BA",配置清单!N:N,"在岗")</f>
        <v>0</v>
      </c>
      <c r="AV584" s="61" t="str">
        <f t="shared" si="455"/>
        <v>NA</v>
      </c>
      <c r="AW584" s="60">
        <f>COUNTIFS(配置清单!G:G,G584,配置清单!H:H,"BA",配置清单!N:N,"在岗",配置清单!P:P,"&lt;&gt;暂不胜任")</f>
        <v>0</v>
      </c>
      <c r="AX584" s="61" t="str">
        <f t="shared" si="456"/>
        <v>NA</v>
      </c>
      <c r="AY584" s="60">
        <f>COUNTIFS(配置清单!G:G,规划及评估!G584,配置清单!H:H,"IA",配置清单!N:N,"在岗")</f>
        <v>0</v>
      </c>
      <c r="AZ584" s="61" t="str">
        <f t="shared" si="457"/>
        <v>NA</v>
      </c>
      <c r="BA584" s="60">
        <f>COUNTIFS(配置清单!G:G,G584,配置清单!H:H,"IA",配置清单!N:N,"在岗",配置清单!P:P,"&lt;&gt;暂不胜任")</f>
        <v>0</v>
      </c>
      <c r="BB584" s="61" t="str">
        <f t="shared" si="458"/>
        <v>NA</v>
      </c>
      <c r="BC584" s="60">
        <f>COUNTIFS(配置清单!G:G,规划及评估!G584,配置清单!H:H,"产品经理",配置清单!N:N,"在岗")</f>
        <v>0</v>
      </c>
      <c r="BD584" s="61" t="str">
        <f t="shared" si="459"/>
        <v>NA</v>
      </c>
      <c r="BE584" s="60">
        <f>COUNTIFS(配置清单!G:G,G584,配置清单!H:H,"产品经理",配置清单!N:N,"在岗",配置清单!P:P,"&lt;&gt;暂不胜任")</f>
        <v>0</v>
      </c>
      <c r="BF584" s="61" t="str">
        <f t="shared" si="460"/>
        <v>NA</v>
      </c>
      <c r="BG584" s="63">
        <f t="shared" si="461"/>
        <v>2</v>
      </c>
      <c r="BH584" s="64">
        <f t="shared" si="462"/>
        <v>2</v>
      </c>
      <c r="BI584" s="64">
        <f t="shared" si="463"/>
        <v>2</v>
      </c>
      <c r="BJ584" s="64">
        <f t="shared" si="464"/>
        <v>2</v>
      </c>
      <c r="BK584" s="65">
        <f t="shared" si="465"/>
        <v>1</v>
      </c>
      <c r="BL584" s="66">
        <f t="shared" si="466"/>
        <v>1</v>
      </c>
      <c r="BM584" s="92">
        <f t="shared" si="467"/>
        <v>1</v>
      </c>
      <c r="BN584" s="92">
        <f t="shared" si="468"/>
        <v>1</v>
      </c>
      <c r="BO584" s="92">
        <f t="shared" si="469"/>
        <v>0</v>
      </c>
      <c r="BP584" s="92">
        <f t="shared" si="470"/>
        <v>0</v>
      </c>
      <c r="BQ584" s="92">
        <f t="shared" si="471"/>
        <v>0</v>
      </c>
      <c r="BR584" s="92">
        <f t="shared" si="472"/>
        <v>0</v>
      </c>
      <c r="BS584" s="92">
        <f t="shared" si="473"/>
        <v>0</v>
      </c>
      <c r="BT584" s="92">
        <f t="shared" si="474"/>
        <v>0</v>
      </c>
      <c r="BU584" s="92">
        <f t="shared" si="475"/>
        <v>0</v>
      </c>
      <c r="BV584" s="92">
        <f t="shared" si="476"/>
        <v>0</v>
      </c>
      <c r="BW584" s="92">
        <f t="shared" si="477"/>
        <v>1</v>
      </c>
      <c r="BX584" s="92">
        <f t="shared" si="478"/>
        <v>1</v>
      </c>
      <c r="BY584" s="92">
        <f t="shared" si="479"/>
        <v>0</v>
      </c>
      <c r="BZ584" s="92">
        <f t="shared" si="480"/>
        <v>0</v>
      </c>
      <c r="CA584" s="92">
        <f t="shared" si="481"/>
        <v>0</v>
      </c>
      <c r="CB584" s="92">
        <f t="shared" si="482"/>
        <v>0</v>
      </c>
      <c r="CC584" s="92">
        <f t="shared" si="483"/>
        <v>0</v>
      </c>
      <c r="CD584" s="92">
        <f t="shared" si="484"/>
        <v>0</v>
      </c>
    </row>
    <row r="585" spans="1:82" hidden="1">
      <c r="A585" s="160">
        <v>1</v>
      </c>
      <c r="B585" s="160" t="s">
        <v>956</v>
      </c>
      <c r="C585" s="160" t="s">
        <v>5982</v>
      </c>
      <c r="D585" s="160" t="s">
        <v>204</v>
      </c>
      <c r="E585" s="160" t="s">
        <v>7761</v>
      </c>
      <c r="F585" s="160" t="s">
        <v>7770</v>
      </c>
      <c r="G585" s="160" t="s">
        <v>7771</v>
      </c>
      <c r="H585" s="160" t="s">
        <v>7</v>
      </c>
      <c r="I585" s="160" t="s">
        <v>7</v>
      </c>
      <c r="J585" s="160" t="s">
        <v>195</v>
      </c>
      <c r="K585" s="160" t="s">
        <v>195</v>
      </c>
      <c r="L585" s="160" t="s">
        <v>7956</v>
      </c>
      <c r="M585" s="160"/>
      <c r="N585" s="160">
        <v>1</v>
      </c>
      <c r="O585" s="160">
        <v>0</v>
      </c>
      <c r="P585" s="160">
        <v>0</v>
      </c>
      <c r="Q585" s="160">
        <v>0</v>
      </c>
      <c r="R585" s="160">
        <v>0</v>
      </c>
      <c r="S585" s="160">
        <v>0</v>
      </c>
      <c r="T585" s="160">
        <v>0</v>
      </c>
      <c r="U585" s="160">
        <v>0</v>
      </c>
      <c r="V585" s="160">
        <v>0</v>
      </c>
      <c r="W585" s="60">
        <f>COUNTIFS(配置清单!G:G,G585,配置清单!$H:$H,"PM",配置清单!$N:$N,"在岗")</f>
        <v>1</v>
      </c>
      <c r="X585" s="61">
        <f t="shared" ref="X585:X625" si="485">IF(N585=0,"NA",IF(W585&gt;=N585,1,W585/N585))</f>
        <v>1</v>
      </c>
      <c r="Y585" s="60">
        <f>COUNTIFS(配置清单!$G:$G,G585,配置清单!$H:$H,"PM",配置清单!$N:$N,"在岗",配置清单!$P:$P,"&lt;&gt;暂不胜任")</f>
        <v>0</v>
      </c>
      <c r="Z585" s="61">
        <f t="shared" ref="Z585:Z625" si="486">IF(N585=0,"NA",IF(Y585&gt;=N585,1,IF(W585=0,0,Y585/W585)))</f>
        <v>0</v>
      </c>
      <c r="AA585" s="62">
        <f>COUNTIFS(配置清单!$G:$G,G585,配置清单!$H:$H,"SE",配置清单!$N:$N,"在岗")+COUNTIFS(配置清单!$G:$G,G585,配置清单!$H:$H,"SA",配置清单!$N:$N,"在岗")</f>
        <v>0</v>
      </c>
      <c r="AB585" s="61" t="str">
        <f t="shared" ref="AB585:AB625" si="487">IF(O585=0,"NA",IF(AA585&gt;=O585,1,AA585/O585))</f>
        <v>NA</v>
      </c>
      <c r="AC585" s="60">
        <f>COUNTIFS(配置清单!$G:$G,G585,配置清单!$H:$H,"SE",配置清单!$N:$N,"在岗",配置清单!$P:$P,"&lt;&gt;暂不胜任")+COUNTIFS(配置清单!$G:$G,G585,配置清单!$H:$H,"SA",配置清单!$N:$N,"在岗",配置清单!$P:$P,"&lt;&gt;暂不胜任")</f>
        <v>0</v>
      </c>
      <c r="AD585" s="61" t="str">
        <f t="shared" ref="AD585:AD625" si="488">IF(O585=0,"NA",IF(AC585&gt;=O585,1,IF(AA585=0,0,AC585/AA585)))</f>
        <v>NA</v>
      </c>
      <c r="AE585" s="60">
        <f>COUNTIFS(配置清单!$G:$G,G585,配置清单!H:H,"MDE",配置清单!N:N,"在岗")</f>
        <v>0</v>
      </c>
      <c r="AF585" s="61" t="str">
        <f t="shared" ref="AF585:AF625" si="489">IF(P585=0,"NA",IF(AE585&gt;=P585,1,AE585/P585))</f>
        <v>NA</v>
      </c>
      <c r="AG585" s="60">
        <f>COUNTIFS(配置清单!$G:$G,G585,配置清单!$H:$H,"MDE",配置清单!$N:$N,"在岗",配置清单!$P:$P,"&lt;&gt;暂不胜任")</f>
        <v>0</v>
      </c>
      <c r="AH585" s="61" t="str">
        <f t="shared" ref="AH585:AH625" si="490">IF(P585=0,"NA",IF(AG585&gt;=P585,1,IF(AE585=0,0,AG585/AE585)))</f>
        <v>NA</v>
      </c>
      <c r="AI585" s="62">
        <f>COUNTIFS(配置清单!G:G,G585,配置清单!H:H,"TPM",配置清单!N:N,"在岗")+COUNTIFS(配置清单!G:G,G585,配置清单!H:H,"TC",配置清单!N:N,"在岗")</f>
        <v>0</v>
      </c>
      <c r="AJ585" s="61" t="str">
        <f t="shared" ref="AJ585:AJ625" si="491">IF(Q585=0,"NA",IF(AI585&gt;=Q585,1,AI585/Q585))</f>
        <v>NA</v>
      </c>
      <c r="AK585" s="60">
        <f>COUNTIFS(配置清单!G:G,G585,配置清单!H:H,"TPM",配置清单!N:N,"在岗",配置清单!P:P,"&lt;&gt;暂不胜任")+COUNTIFS(配置清单!G:G,G585,配置清单!H:H,"TC",配置清单!N:N,"在岗",配置清单!P:P,"&lt;&gt;暂不胜任")</f>
        <v>0</v>
      </c>
      <c r="AL585" s="61" t="str">
        <f t="shared" ref="AL585:AL625" si="492">IF(Q585=0,"NA",IF(AK585&gt;=Q585,1,IF(AI585=0,0,AK585/AI585)))</f>
        <v>NA</v>
      </c>
      <c r="AM585" s="60">
        <f>COUNTIFS(配置清单!G:G,G585,配置清单!H:H,"TSE",配置清单!N:N,"在岗")</f>
        <v>0</v>
      </c>
      <c r="AN585" s="61" t="str">
        <f t="shared" ref="AN585:AN625" si="493">IF(R585=0,"NA",IF(AM585&gt;=R585,1,AM585/R585))</f>
        <v>NA</v>
      </c>
      <c r="AO585" s="60">
        <f>COUNTIFS(配置清单!G:G,G585,配置清单!H:H,"TSE",配置清单!N:N,"在岗",配置清单!P:P,"&lt;&gt;暂不胜任")</f>
        <v>0</v>
      </c>
      <c r="AP585" s="61" t="str">
        <f t="shared" ref="AP585:AP625" si="494">IF(R585=0,"NA",IF(AO585&gt;=R585,1,IF(AM585=0,0,AO585/AM585)))</f>
        <v>NA</v>
      </c>
      <c r="AQ585" s="60">
        <f>COUNTIFS(配置清单!$G:$G,G585,配置清单!H:H,"QA",配置清单!N:N,"在岗")</f>
        <v>0</v>
      </c>
      <c r="AR585" s="61" t="str">
        <f t="shared" ref="AR585:AR625" si="495">IF(S585=0,"NA",IF(AQ585&gt;=S585,1,AQ585/S585))</f>
        <v>NA</v>
      </c>
      <c r="AS585" s="60">
        <f>COUNTIFS(配置清单!$G:$G,G585,配置清单!$H:$H,"QA",配置清单!$N:$N,"在岗",配置清单!$P:$P,"&lt;&gt;暂不胜任")</f>
        <v>0</v>
      </c>
      <c r="AT585" s="61" t="str">
        <f t="shared" ref="AT585:AT625" si="496">IF(S585=0,"NA",IF(AS585&gt;=S585,1,IF(AQ585=0,0,AS585/AQ585)))</f>
        <v>NA</v>
      </c>
      <c r="AU585" s="60">
        <f>COUNTIFS(配置清单!G:G,规划及评估!G585,配置清单!H:H,"BA",配置清单!N:N,"在岗")</f>
        <v>0</v>
      </c>
      <c r="AV585" s="61" t="str">
        <f t="shared" ref="AV585:AV625" si="497">IF(T585=0,"NA",IF(AU585&gt;=T585,1,AU585/T585))</f>
        <v>NA</v>
      </c>
      <c r="AW585" s="60">
        <f>COUNTIFS(配置清单!G:G,G585,配置清单!H:H,"BA",配置清单!N:N,"在岗",配置清单!P:P,"&lt;&gt;暂不胜任")</f>
        <v>0</v>
      </c>
      <c r="AX585" s="61" t="str">
        <f t="shared" ref="AX585:AX625" si="498">IF(T585=0,"NA",IF(AW585&gt;=T585,1,IF(AU585=0,0,AW585/AU585)))</f>
        <v>NA</v>
      </c>
      <c r="AY585" s="60">
        <f>COUNTIFS(配置清单!G:G,规划及评估!G585,配置清单!H:H,"IA",配置清单!N:N,"在岗")</f>
        <v>0</v>
      </c>
      <c r="AZ585" s="61" t="str">
        <f t="shared" ref="AZ585:AZ625" si="499">IF(U585=0,"NA",IF(AY585&gt;=U585,1,AY585/U585))</f>
        <v>NA</v>
      </c>
      <c r="BA585" s="60">
        <f>COUNTIFS(配置清单!G:G,G585,配置清单!H:H,"IA",配置清单!N:N,"在岗",配置清单!P:P,"&lt;&gt;暂不胜任")</f>
        <v>0</v>
      </c>
      <c r="BB585" s="61" t="str">
        <f t="shared" ref="BB585:BB625" si="500">IF(U585=0,"NA",IF(BA585&gt;=U585,1,IF(AY585=0,0,BA585/AY585)))</f>
        <v>NA</v>
      </c>
      <c r="BC585" s="60">
        <f>COUNTIFS(配置清单!G:G,规划及评估!G585,配置清单!H:H,"产品经理",配置清单!N:N,"在岗")</f>
        <v>0</v>
      </c>
      <c r="BD585" s="61" t="str">
        <f t="shared" ref="BD585:BD625" si="501">IF(V585=0,"NA",IF(BC585&gt;=V585,1,BC585/V585))</f>
        <v>NA</v>
      </c>
      <c r="BE585" s="60">
        <f>COUNTIFS(配置清单!G:G,G585,配置清单!H:H,"产品经理",配置清单!N:N,"在岗",配置清单!P:P,"&lt;&gt;暂不胜任")</f>
        <v>0</v>
      </c>
      <c r="BF585" s="61" t="str">
        <f t="shared" ref="BF585:BF625" si="502">IF(V585=0,"NA",IF(BE585&gt;=V585,1,IF(BC585=0,0,BE585/BC585)))</f>
        <v>NA</v>
      </c>
      <c r="BG585" s="63">
        <f t="shared" ref="BG585:BG625" si="503">SUM(N585,O585,P585,Q585,R585,S585,T585,U585,V585)</f>
        <v>1</v>
      </c>
      <c r="BH585" s="64">
        <f t="shared" ref="BH585:BH625" si="504">IF(N585=0,0,W585)+IF(O585=0,0,AA585)+IF(P585=0,0,AE585)+IF(Q585=0,0,AI585)+IF(R585=0,0,AM585)+IF(S585=0,0,AQ585)+IF(T585=0,0,AU585)+IF(U585=0,0,AY585)+IF(V585=0,0,BC585)</f>
        <v>1</v>
      </c>
      <c r="BI585" s="64">
        <f t="shared" ref="BI585:BI625" si="505">IF(W585&gt;=N585,N585,W585)+IF(AA585&gt;=O585,O585,AA585)+IF(AE585&gt;=P585,P585,AE585)+IF(AI585&gt;=Q585,Q585,AI585)+IF(AM585&gt;=R585,R585,AM585)+IF(AQ585&gt;=S585,S585,AQ585)+IF(AU585&gt;=T585,T585,AU585)+IF(AY585&gt;=U585,U585,AY585)+IF(BC585&gt;=V585,V585,BC585)</f>
        <v>1</v>
      </c>
      <c r="BJ585" s="64">
        <f t="shared" ref="BJ585:BJ625" si="506">IF(Y585&gt;=N585,N585,Y585)+IF(AC585&gt;=O585,O585,AC585)+IF(AG585&gt;=P585,P585,AG585)+IF(AK585&gt;=Q585,Q585,AK585)+IF(AO585&gt;=R585,R585,AO585)+IF(AS585&gt;=S585,S585,AS585)+IF(AW585&gt;=T585,T585,AW585)+IF(BA585&gt;=U585,U585,BA585)+IF(BE585&gt;=V585,V585,BE585)</f>
        <v>0</v>
      </c>
      <c r="BK585" s="65">
        <f t="shared" ref="BK585:BK625" si="507">IF(BG585=0,0,BI585/BG585)</f>
        <v>1</v>
      </c>
      <c r="BL585" s="66">
        <f t="shared" ref="BL585:BL625" si="508">IF(BI585=0,0,BJ585/BI585)</f>
        <v>0</v>
      </c>
      <c r="BM585" s="92">
        <f t="shared" ref="BM585:BM625" si="509">IF(W585&gt;=N585,N585,W585)</f>
        <v>1</v>
      </c>
      <c r="BN585" s="92">
        <f t="shared" ref="BN585:BN625" si="510">IF(Y585&gt;=N585,N585,Y585)</f>
        <v>0</v>
      </c>
      <c r="BO585" s="92">
        <f t="shared" ref="BO585:BO625" si="511">IF(AA585&gt;=O585,O585,AA585)</f>
        <v>0</v>
      </c>
      <c r="BP585" s="92">
        <f t="shared" ref="BP585:BP625" si="512">IF(AC585&gt;=O585,O585,AC585)</f>
        <v>0</v>
      </c>
      <c r="BQ585" s="92">
        <f t="shared" ref="BQ585:BQ625" si="513">IF(AE585&gt;=P585,P585,AE585)</f>
        <v>0</v>
      </c>
      <c r="BR585" s="92">
        <f t="shared" ref="BR585:BR625" si="514">IF(AG585&gt;=P585,P585,AG585)</f>
        <v>0</v>
      </c>
      <c r="BS585" s="92">
        <f t="shared" ref="BS585:BS625" si="515">IF(AI585&gt;=Q585,Q585,AI585)</f>
        <v>0</v>
      </c>
      <c r="BT585" s="92">
        <f t="shared" ref="BT585:BT625" si="516">IF(AK585&gt;=Q585,Q585,AK585)</f>
        <v>0</v>
      </c>
      <c r="BU585" s="92">
        <f t="shared" ref="BU585:BU625" si="517">IF(AM585&gt;=R585,R585,AM585)</f>
        <v>0</v>
      </c>
      <c r="BV585" s="92">
        <f t="shared" ref="BV585:BV625" si="518">IF(AO585&gt;=R585,R585,AO585)</f>
        <v>0</v>
      </c>
      <c r="BW585" s="92">
        <f t="shared" ref="BW585:BW625" si="519">IF(AQ585&gt;=S585,S585,AQ585)</f>
        <v>0</v>
      </c>
      <c r="BX585" s="92">
        <f t="shared" ref="BX585:BX625" si="520">IF(AS585&gt;=S585,S585,AS585)</f>
        <v>0</v>
      </c>
      <c r="BY585" s="92">
        <f t="shared" ref="BY585:BY625" si="521">IF(AU585&gt;=T585,T585,AU585)</f>
        <v>0</v>
      </c>
      <c r="BZ585" s="92">
        <f t="shared" ref="BZ585:BZ625" si="522">IF(AW585&gt;=T585,T585,AW585)</f>
        <v>0</v>
      </c>
      <c r="CA585" s="92">
        <f t="shared" ref="CA585:CA625" si="523">IF(AY585&gt;=U585,U585,AY585)</f>
        <v>0</v>
      </c>
      <c r="CB585" s="92">
        <f t="shared" ref="CB585:CB625" si="524">IF(BA585&gt;=U585,U585,BA585)</f>
        <v>0</v>
      </c>
      <c r="CC585" s="92">
        <f t="shared" ref="CC585:CC625" si="525">IF(BC585&gt;=V585,V585,BC585)</f>
        <v>0</v>
      </c>
      <c r="CD585" s="92">
        <f t="shared" ref="CD585:CD625" si="526">IF(BE585&gt;=V585,V585,BE585)</f>
        <v>0</v>
      </c>
    </row>
    <row r="586" spans="1:82" hidden="1">
      <c r="A586" s="160">
        <v>2</v>
      </c>
      <c r="B586" s="160" t="s">
        <v>956</v>
      </c>
      <c r="C586" s="160" t="s">
        <v>5982</v>
      </c>
      <c r="D586" s="160" t="s">
        <v>204</v>
      </c>
      <c r="E586" s="160" t="s">
        <v>7761</v>
      </c>
      <c r="F586" s="160" t="s">
        <v>7957</v>
      </c>
      <c r="G586" s="160" t="s">
        <v>7776</v>
      </c>
      <c r="H586" s="160" t="s">
        <v>7</v>
      </c>
      <c r="I586" s="160" t="s">
        <v>7</v>
      </c>
      <c r="J586" s="160" t="s">
        <v>195</v>
      </c>
      <c r="K586" s="160" t="s">
        <v>195</v>
      </c>
      <c r="L586" s="160" t="s">
        <v>7956</v>
      </c>
      <c r="M586" s="160"/>
      <c r="N586" s="160">
        <v>1</v>
      </c>
      <c r="O586" s="160">
        <v>0</v>
      </c>
      <c r="P586" s="160">
        <v>0</v>
      </c>
      <c r="Q586" s="160">
        <v>0</v>
      </c>
      <c r="R586" s="160">
        <v>0</v>
      </c>
      <c r="S586" s="160">
        <v>0</v>
      </c>
      <c r="T586" s="160">
        <v>0</v>
      </c>
      <c r="U586" s="160">
        <v>0</v>
      </c>
      <c r="V586" s="160">
        <v>0</v>
      </c>
      <c r="W586" s="60">
        <f>COUNTIFS(配置清单!G:G,G586,配置清单!$H:$H,"PM",配置清单!$N:$N,"在岗")</f>
        <v>1</v>
      </c>
      <c r="X586" s="61">
        <f t="shared" si="485"/>
        <v>1</v>
      </c>
      <c r="Y586" s="60">
        <f>COUNTIFS(配置清单!$G:$G,G586,配置清单!$H:$H,"PM",配置清单!$N:$N,"在岗",配置清单!$P:$P,"&lt;&gt;暂不胜任")</f>
        <v>1</v>
      </c>
      <c r="Z586" s="61">
        <f t="shared" si="486"/>
        <v>1</v>
      </c>
      <c r="AA586" s="62">
        <f>COUNTIFS(配置清单!$G:$G,G586,配置清单!$H:$H,"SE",配置清单!$N:$N,"在岗")+COUNTIFS(配置清单!$G:$G,G586,配置清单!$H:$H,"SA",配置清单!$N:$N,"在岗")</f>
        <v>0</v>
      </c>
      <c r="AB586" s="61" t="str">
        <f t="shared" si="487"/>
        <v>NA</v>
      </c>
      <c r="AC586" s="60">
        <f>COUNTIFS(配置清单!$G:$G,G586,配置清单!$H:$H,"SE",配置清单!$N:$N,"在岗",配置清单!$P:$P,"&lt;&gt;暂不胜任")+COUNTIFS(配置清单!$G:$G,G586,配置清单!$H:$H,"SA",配置清单!$N:$N,"在岗",配置清单!$P:$P,"&lt;&gt;暂不胜任")</f>
        <v>0</v>
      </c>
      <c r="AD586" s="61" t="str">
        <f t="shared" si="488"/>
        <v>NA</v>
      </c>
      <c r="AE586" s="60">
        <f>COUNTIFS(配置清单!$G:$G,G586,配置清单!H:H,"MDE",配置清单!N:N,"在岗")</f>
        <v>0</v>
      </c>
      <c r="AF586" s="61" t="str">
        <f t="shared" si="489"/>
        <v>NA</v>
      </c>
      <c r="AG586" s="60">
        <f>COUNTIFS(配置清单!$G:$G,G586,配置清单!$H:$H,"MDE",配置清单!$N:$N,"在岗",配置清单!$P:$P,"&lt;&gt;暂不胜任")</f>
        <v>0</v>
      </c>
      <c r="AH586" s="61" t="str">
        <f t="shared" si="490"/>
        <v>NA</v>
      </c>
      <c r="AI586" s="62">
        <f>COUNTIFS(配置清单!G:G,G586,配置清单!H:H,"TPM",配置清单!N:N,"在岗")+COUNTIFS(配置清单!G:G,G586,配置清单!H:H,"TC",配置清单!N:N,"在岗")</f>
        <v>0</v>
      </c>
      <c r="AJ586" s="61" t="str">
        <f t="shared" si="491"/>
        <v>NA</v>
      </c>
      <c r="AK586" s="60">
        <f>COUNTIFS(配置清单!G:G,G586,配置清单!H:H,"TPM",配置清单!N:N,"在岗",配置清单!P:P,"&lt;&gt;暂不胜任")+COUNTIFS(配置清单!G:G,G586,配置清单!H:H,"TC",配置清单!N:N,"在岗",配置清单!P:P,"&lt;&gt;暂不胜任")</f>
        <v>0</v>
      </c>
      <c r="AL586" s="61" t="str">
        <f t="shared" si="492"/>
        <v>NA</v>
      </c>
      <c r="AM586" s="60">
        <f>COUNTIFS(配置清单!G:G,G586,配置清单!H:H,"TSE",配置清单!N:N,"在岗")</f>
        <v>0</v>
      </c>
      <c r="AN586" s="61" t="str">
        <f t="shared" si="493"/>
        <v>NA</v>
      </c>
      <c r="AO586" s="60">
        <f>COUNTIFS(配置清单!G:G,G586,配置清单!H:H,"TSE",配置清单!N:N,"在岗",配置清单!P:P,"&lt;&gt;暂不胜任")</f>
        <v>0</v>
      </c>
      <c r="AP586" s="61" t="str">
        <f t="shared" si="494"/>
        <v>NA</v>
      </c>
      <c r="AQ586" s="60">
        <f>COUNTIFS(配置清单!$G:$G,G586,配置清单!H:H,"QA",配置清单!N:N,"在岗")</f>
        <v>0</v>
      </c>
      <c r="AR586" s="61" t="str">
        <f t="shared" si="495"/>
        <v>NA</v>
      </c>
      <c r="AS586" s="60">
        <f>COUNTIFS(配置清单!$G:$G,G586,配置清单!$H:$H,"QA",配置清单!$N:$N,"在岗",配置清单!$P:$P,"&lt;&gt;暂不胜任")</f>
        <v>0</v>
      </c>
      <c r="AT586" s="61" t="str">
        <f t="shared" si="496"/>
        <v>NA</v>
      </c>
      <c r="AU586" s="60">
        <f>COUNTIFS(配置清单!G:G,规划及评估!G586,配置清单!H:H,"BA",配置清单!N:N,"在岗")</f>
        <v>0</v>
      </c>
      <c r="AV586" s="61" t="str">
        <f t="shared" si="497"/>
        <v>NA</v>
      </c>
      <c r="AW586" s="60">
        <f>COUNTIFS(配置清单!G:G,G586,配置清单!H:H,"BA",配置清单!N:N,"在岗",配置清单!P:P,"&lt;&gt;暂不胜任")</f>
        <v>0</v>
      </c>
      <c r="AX586" s="61" t="str">
        <f t="shared" si="498"/>
        <v>NA</v>
      </c>
      <c r="AY586" s="60">
        <f>COUNTIFS(配置清单!G:G,规划及评估!G586,配置清单!H:H,"IA",配置清单!N:N,"在岗")</f>
        <v>0</v>
      </c>
      <c r="AZ586" s="61" t="str">
        <f t="shared" si="499"/>
        <v>NA</v>
      </c>
      <c r="BA586" s="60">
        <f>COUNTIFS(配置清单!G:G,G586,配置清单!H:H,"IA",配置清单!N:N,"在岗",配置清单!P:P,"&lt;&gt;暂不胜任")</f>
        <v>0</v>
      </c>
      <c r="BB586" s="61" t="str">
        <f t="shared" si="500"/>
        <v>NA</v>
      </c>
      <c r="BC586" s="60">
        <f>COUNTIFS(配置清单!G:G,规划及评估!G586,配置清单!H:H,"产品经理",配置清单!N:N,"在岗")</f>
        <v>0</v>
      </c>
      <c r="BD586" s="61" t="str">
        <f t="shared" si="501"/>
        <v>NA</v>
      </c>
      <c r="BE586" s="60">
        <f>COUNTIFS(配置清单!G:G,G586,配置清单!H:H,"产品经理",配置清单!N:N,"在岗",配置清单!P:P,"&lt;&gt;暂不胜任")</f>
        <v>0</v>
      </c>
      <c r="BF586" s="61" t="str">
        <f t="shared" si="502"/>
        <v>NA</v>
      </c>
      <c r="BG586" s="63">
        <f t="shared" si="503"/>
        <v>1</v>
      </c>
      <c r="BH586" s="64">
        <f t="shared" si="504"/>
        <v>1</v>
      </c>
      <c r="BI586" s="64">
        <f t="shared" si="505"/>
        <v>1</v>
      </c>
      <c r="BJ586" s="64">
        <f t="shared" si="506"/>
        <v>1</v>
      </c>
      <c r="BK586" s="65">
        <f t="shared" si="507"/>
        <v>1</v>
      </c>
      <c r="BL586" s="66">
        <f t="shared" si="508"/>
        <v>1</v>
      </c>
      <c r="BM586" s="92">
        <f t="shared" si="509"/>
        <v>1</v>
      </c>
      <c r="BN586" s="92">
        <f t="shared" si="510"/>
        <v>1</v>
      </c>
      <c r="BO586" s="92">
        <f t="shared" si="511"/>
        <v>0</v>
      </c>
      <c r="BP586" s="92">
        <f t="shared" si="512"/>
        <v>0</v>
      </c>
      <c r="BQ586" s="92">
        <f t="shared" si="513"/>
        <v>0</v>
      </c>
      <c r="BR586" s="92">
        <f t="shared" si="514"/>
        <v>0</v>
      </c>
      <c r="BS586" s="92">
        <f t="shared" si="515"/>
        <v>0</v>
      </c>
      <c r="BT586" s="92">
        <f t="shared" si="516"/>
        <v>0</v>
      </c>
      <c r="BU586" s="92">
        <f t="shared" si="517"/>
        <v>0</v>
      </c>
      <c r="BV586" s="92">
        <f t="shared" si="518"/>
        <v>0</v>
      </c>
      <c r="BW586" s="92">
        <f t="shared" si="519"/>
        <v>0</v>
      </c>
      <c r="BX586" s="92">
        <f t="shared" si="520"/>
        <v>0</v>
      </c>
      <c r="BY586" s="92">
        <f t="shared" si="521"/>
        <v>0</v>
      </c>
      <c r="BZ586" s="92">
        <f t="shared" si="522"/>
        <v>0</v>
      </c>
      <c r="CA586" s="92">
        <f t="shared" si="523"/>
        <v>0</v>
      </c>
      <c r="CB586" s="92">
        <f t="shared" si="524"/>
        <v>0</v>
      </c>
      <c r="CC586" s="92">
        <f t="shared" si="525"/>
        <v>0</v>
      </c>
      <c r="CD586" s="92">
        <f t="shared" si="526"/>
        <v>0</v>
      </c>
    </row>
    <row r="587" spans="1:82" hidden="1">
      <c r="A587" s="160">
        <v>3</v>
      </c>
      <c r="B587" s="160" t="s">
        <v>956</v>
      </c>
      <c r="C587" s="160" t="s">
        <v>5982</v>
      </c>
      <c r="D587" s="160" t="s">
        <v>204</v>
      </c>
      <c r="E587" s="160" t="s">
        <v>7761</v>
      </c>
      <c r="F587" s="160" t="s">
        <v>7768</v>
      </c>
      <c r="G587" s="160" t="s">
        <v>7810</v>
      </c>
      <c r="H587" s="160" t="s">
        <v>7</v>
      </c>
      <c r="I587" s="160" t="s">
        <v>7</v>
      </c>
      <c r="J587" s="160" t="s">
        <v>195</v>
      </c>
      <c r="K587" s="160" t="s">
        <v>195</v>
      </c>
      <c r="L587" s="160" t="s">
        <v>2400</v>
      </c>
      <c r="M587" s="160"/>
      <c r="N587" s="160">
        <v>1</v>
      </c>
      <c r="O587" s="160">
        <v>0</v>
      </c>
      <c r="P587" s="160">
        <v>0</v>
      </c>
      <c r="Q587" s="160">
        <v>0</v>
      </c>
      <c r="R587" s="160">
        <v>0</v>
      </c>
      <c r="S587" s="160">
        <v>0</v>
      </c>
      <c r="T587" s="160">
        <v>0</v>
      </c>
      <c r="U587" s="160">
        <v>0</v>
      </c>
      <c r="V587" s="160">
        <v>0</v>
      </c>
      <c r="W587" s="60">
        <f>COUNTIFS(配置清单!G:G,G587,配置清单!$H:$H,"PM",配置清单!$N:$N,"在岗")</f>
        <v>1</v>
      </c>
      <c r="X587" s="61">
        <f t="shared" si="485"/>
        <v>1</v>
      </c>
      <c r="Y587" s="60">
        <f>COUNTIFS(配置清单!$G:$G,G587,配置清单!$H:$H,"PM",配置清单!$N:$N,"在岗",配置清单!$P:$P,"&lt;&gt;暂不胜任")</f>
        <v>1</v>
      </c>
      <c r="Z587" s="61">
        <f t="shared" si="486"/>
        <v>1</v>
      </c>
      <c r="AA587" s="62">
        <f>COUNTIFS(配置清单!$G:$G,G587,配置清单!$H:$H,"SE",配置清单!$N:$N,"在岗")+COUNTIFS(配置清单!$G:$G,G587,配置清单!$H:$H,"SA",配置清单!$N:$N,"在岗")</f>
        <v>0</v>
      </c>
      <c r="AB587" s="61" t="str">
        <f t="shared" si="487"/>
        <v>NA</v>
      </c>
      <c r="AC587" s="60">
        <f>COUNTIFS(配置清单!$G:$G,G587,配置清单!$H:$H,"SE",配置清单!$N:$N,"在岗",配置清单!$P:$P,"&lt;&gt;暂不胜任")+COUNTIFS(配置清单!$G:$G,G587,配置清单!$H:$H,"SA",配置清单!$N:$N,"在岗",配置清单!$P:$P,"&lt;&gt;暂不胜任")</f>
        <v>0</v>
      </c>
      <c r="AD587" s="61" t="str">
        <f t="shared" si="488"/>
        <v>NA</v>
      </c>
      <c r="AE587" s="60">
        <f>COUNTIFS(配置清单!$G:$G,G587,配置清单!H:H,"MDE",配置清单!N:N,"在岗")</f>
        <v>0</v>
      </c>
      <c r="AF587" s="61" t="str">
        <f t="shared" si="489"/>
        <v>NA</v>
      </c>
      <c r="AG587" s="60">
        <f>COUNTIFS(配置清单!$G:$G,G587,配置清单!$H:$H,"MDE",配置清单!$N:$N,"在岗",配置清单!$P:$P,"&lt;&gt;暂不胜任")</f>
        <v>0</v>
      </c>
      <c r="AH587" s="61" t="str">
        <f t="shared" si="490"/>
        <v>NA</v>
      </c>
      <c r="AI587" s="62">
        <f>COUNTIFS(配置清单!G:G,G587,配置清单!H:H,"TPM",配置清单!N:N,"在岗")+COUNTIFS(配置清单!G:G,G587,配置清单!H:H,"TC",配置清单!N:N,"在岗")</f>
        <v>0</v>
      </c>
      <c r="AJ587" s="61" t="str">
        <f t="shared" si="491"/>
        <v>NA</v>
      </c>
      <c r="AK587" s="60">
        <f>COUNTIFS(配置清单!G:G,G587,配置清单!H:H,"TPM",配置清单!N:N,"在岗",配置清单!P:P,"&lt;&gt;暂不胜任")+COUNTIFS(配置清单!G:G,G587,配置清单!H:H,"TC",配置清单!N:N,"在岗",配置清单!P:P,"&lt;&gt;暂不胜任")</f>
        <v>0</v>
      </c>
      <c r="AL587" s="61" t="str">
        <f t="shared" si="492"/>
        <v>NA</v>
      </c>
      <c r="AM587" s="60">
        <f>COUNTIFS(配置清单!G:G,G587,配置清单!H:H,"TSE",配置清单!N:N,"在岗")</f>
        <v>0</v>
      </c>
      <c r="AN587" s="61" t="str">
        <f t="shared" si="493"/>
        <v>NA</v>
      </c>
      <c r="AO587" s="60">
        <f>COUNTIFS(配置清单!G:G,G587,配置清单!H:H,"TSE",配置清单!N:N,"在岗",配置清单!P:P,"&lt;&gt;暂不胜任")</f>
        <v>0</v>
      </c>
      <c r="AP587" s="61" t="str">
        <f t="shared" si="494"/>
        <v>NA</v>
      </c>
      <c r="AQ587" s="60">
        <f>COUNTIFS(配置清单!$G:$G,G587,配置清单!H:H,"QA",配置清单!N:N,"在岗")</f>
        <v>0</v>
      </c>
      <c r="AR587" s="61" t="str">
        <f t="shared" si="495"/>
        <v>NA</v>
      </c>
      <c r="AS587" s="60">
        <f>COUNTIFS(配置清单!$G:$G,G587,配置清单!$H:$H,"QA",配置清单!$N:$N,"在岗",配置清单!$P:$P,"&lt;&gt;暂不胜任")</f>
        <v>0</v>
      </c>
      <c r="AT587" s="61" t="str">
        <f t="shared" si="496"/>
        <v>NA</v>
      </c>
      <c r="AU587" s="60">
        <f>COUNTIFS(配置清单!G:G,规划及评估!G587,配置清单!H:H,"BA",配置清单!N:N,"在岗")</f>
        <v>0</v>
      </c>
      <c r="AV587" s="61" t="str">
        <f t="shared" si="497"/>
        <v>NA</v>
      </c>
      <c r="AW587" s="60">
        <f>COUNTIFS(配置清单!G:G,G587,配置清单!H:H,"BA",配置清单!N:N,"在岗",配置清单!P:P,"&lt;&gt;暂不胜任")</f>
        <v>0</v>
      </c>
      <c r="AX587" s="61" t="str">
        <f t="shared" si="498"/>
        <v>NA</v>
      </c>
      <c r="AY587" s="60">
        <f>COUNTIFS(配置清单!G:G,规划及评估!G587,配置清单!H:H,"IA",配置清单!N:N,"在岗")</f>
        <v>0</v>
      </c>
      <c r="AZ587" s="61" t="str">
        <f t="shared" si="499"/>
        <v>NA</v>
      </c>
      <c r="BA587" s="60">
        <f>COUNTIFS(配置清单!G:G,G587,配置清单!H:H,"IA",配置清单!N:N,"在岗",配置清单!P:P,"&lt;&gt;暂不胜任")</f>
        <v>0</v>
      </c>
      <c r="BB587" s="61" t="str">
        <f t="shared" si="500"/>
        <v>NA</v>
      </c>
      <c r="BC587" s="60">
        <f>COUNTIFS(配置清单!G:G,规划及评估!G587,配置清单!H:H,"产品经理",配置清单!N:N,"在岗")</f>
        <v>0</v>
      </c>
      <c r="BD587" s="61" t="str">
        <f t="shared" si="501"/>
        <v>NA</v>
      </c>
      <c r="BE587" s="60">
        <f>COUNTIFS(配置清单!G:G,G587,配置清单!H:H,"产品经理",配置清单!N:N,"在岗",配置清单!P:P,"&lt;&gt;暂不胜任")</f>
        <v>0</v>
      </c>
      <c r="BF587" s="61" t="str">
        <f t="shared" si="502"/>
        <v>NA</v>
      </c>
      <c r="BG587" s="63">
        <f t="shared" si="503"/>
        <v>1</v>
      </c>
      <c r="BH587" s="64">
        <f t="shared" si="504"/>
        <v>1</v>
      </c>
      <c r="BI587" s="64">
        <f t="shared" si="505"/>
        <v>1</v>
      </c>
      <c r="BJ587" s="64">
        <f t="shared" si="506"/>
        <v>1</v>
      </c>
      <c r="BK587" s="65">
        <f t="shared" si="507"/>
        <v>1</v>
      </c>
      <c r="BL587" s="66">
        <f t="shared" si="508"/>
        <v>1</v>
      </c>
      <c r="BM587" s="92">
        <f t="shared" si="509"/>
        <v>1</v>
      </c>
      <c r="BN587" s="92">
        <f t="shared" si="510"/>
        <v>1</v>
      </c>
      <c r="BO587" s="92">
        <f t="shared" si="511"/>
        <v>0</v>
      </c>
      <c r="BP587" s="92">
        <f t="shared" si="512"/>
        <v>0</v>
      </c>
      <c r="BQ587" s="92">
        <f t="shared" si="513"/>
        <v>0</v>
      </c>
      <c r="BR587" s="92">
        <f t="shared" si="514"/>
        <v>0</v>
      </c>
      <c r="BS587" s="92">
        <f t="shared" si="515"/>
        <v>0</v>
      </c>
      <c r="BT587" s="92">
        <f t="shared" si="516"/>
        <v>0</v>
      </c>
      <c r="BU587" s="92">
        <f t="shared" si="517"/>
        <v>0</v>
      </c>
      <c r="BV587" s="92">
        <f t="shared" si="518"/>
        <v>0</v>
      </c>
      <c r="BW587" s="92">
        <f t="shared" si="519"/>
        <v>0</v>
      </c>
      <c r="BX587" s="92">
        <f t="shared" si="520"/>
        <v>0</v>
      </c>
      <c r="BY587" s="92">
        <f t="shared" si="521"/>
        <v>0</v>
      </c>
      <c r="BZ587" s="92">
        <f t="shared" si="522"/>
        <v>0</v>
      </c>
      <c r="CA587" s="92">
        <f t="shared" si="523"/>
        <v>0</v>
      </c>
      <c r="CB587" s="92">
        <f t="shared" si="524"/>
        <v>0</v>
      </c>
      <c r="CC587" s="92">
        <f t="shared" si="525"/>
        <v>0</v>
      </c>
      <c r="CD587" s="92">
        <f t="shared" si="526"/>
        <v>0</v>
      </c>
    </row>
    <row r="588" spans="1:82" hidden="1">
      <c r="A588" s="160">
        <v>4</v>
      </c>
      <c r="B588" s="160" t="s">
        <v>956</v>
      </c>
      <c r="C588" s="160" t="s">
        <v>5982</v>
      </c>
      <c r="D588" s="160" t="s">
        <v>204</v>
      </c>
      <c r="E588" s="160" t="s">
        <v>7761</v>
      </c>
      <c r="F588" s="160" t="s">
        <v>7780</v>
      </c>
      <c r="G588" s="160" t="s">
        <v>7783</v>
      </c>
      <c r="H588" s="160" t="s">
        <v>6</v>
      </c>
      <c r="I588" s="160" t="s">
        <v>6</v>
      </c>
      <c r="J588" s="160" t="s">
        <v>195</v>
      </c>
      <c r="K588" s="160" t="s">
        <v>195</v>
      </c>
      <c r="L588" s="160" t="s">
        <v>7956</v>
      </c>
      <c r="M588" s="160"/>
      <c r="N588" s="160">
        <v>1</v>
      </c>
      <c r="O588" s="160">
        <v>0</v>
      </c>
      <c r="P588" s="160">
        <v>0</v>
      </c>
      <c r="Q588" s="160">
        <v>0</v>
      </c>
      <c r="R588" s="160">
        <v>0</v>
      </c>
      <c r="S588" s="160">
        <v>0</v>
      </c>
      <c r="T588" s="160">
        <v>0</v>
      </c>
      <c r="U588" s="160">
        <v>0</v>
      </c>
      <c r="V588" s="160">
        <v>0</v>
      </c>
      <c r="W588" s="60">
        <f>COUNTIFS(配置清单!G:G,G588,配置清单!$H:$H,"PM",配置清单!$N:$N,"在岗")</f>
        <v>1</v>
      </c>
      <c r="X588" s="61">
        <f t="shared" si="485"/>
        <v>1</v>
      </c>
      <c r="Y588" s="60">
        <f>COUNTIFS(配置清单!$G:$G,G588,配置清单!$H:$H,"PM",配置清单!$N:$N,"在岗",配置清单!$P:$P,"&lt;&gt;暂不胜任")</f>
        <v>1</v>
      </c>
      <c r="Z588" s="61">
        <f t="shared" si="486"/>
        <v>1</v>
      </c>
      <c r="AA588" s="62">
        <f>COUNTIFS(配置清单!$G:$G,G588,配置清单!$H:$H,"SE",配置清单!$N:$N,"在岗")+COUNTIFS(配置清单!$G:$G,G588,配置清单!$H:$H,"SA",配置清单!$N:$N,"在岗")</f>
        <v>0</v>
      </c>
      <c r="AB588" s="61" t="str">
        <f t="shared" si="487"/>
        <v>NA</v>
      </c>
      <c r="AC588" s="60">
        <f>COUNTIFS(配置清单!$G:$G,G588,配置清单!$H:$H,"SE",配置清单!$N:$N,"在岗",配置清单!$P:$P,"&lt;&gt;暂不胜任")+COUNTIFS(配置清单!$G:$G,G588,配置清单!$H:$H,"SA",配置清单!$N:$N,"在岗",配置清单!$P:$P,"&lt;&gt;暂不胜任")</f>
        <v>0</v>
      </c>
      <c r="AD588" s="61" t="str">
        <f t="shared" si="488"/>
        <v>NA</v>
      </c>
      <c r="AE588" s="60">
        <f>COUNTIFS(配置清单!$G:$G,G588,配置清单!H:H,"MDE",配置清单!N:N,"在岗")</f>
        <v>0</v>
      </c>
      <c r="AF588" s="61" t="str">
        <f t="shared" si="489"/>
        <v>NA</v>
      </c>
      <c r="AG588" s="60">
        <f>COUNTIFS(配置清单!$G:$G,G588,配置清单!$H:$H,"MDE",配置清单!$N:$N,"在岗",配置清单!$P:$P,"&lt;&gt;暂不胜任")</f>
        <v>0</v>
      </c>
      <c r="AH588" s="61" t="str">
        <f t="shared" si="490"/>
        <v>NA</v>
      </c>
      <c r="AI588" s="62">
        <f>COUNTIFS(配置清单!G:G,G588,配置清单!H:H,"TPM",配置清单!N:N,"在岗")+COUNTIFS(配置清单!G:G,G588,配置清单!H:H,"TC",配置清单!N:N,"在岗")</f>
        <v>0</v>
      </c>
      <c r="AJ588" s="61" t="str">
        <f t="shared" si="491"/>
        <v>NA</v>
      </c>
      <c r="AK588" s="60">
        <f>COUNTIFS(配置清单!G:G,G588,配置清单!H:H,"TPM",配置清单!N:N,"在岗",配置清单!P:P,"&lt;&gt;暂不胜任")+COUNTIFS(配置清单!G:G,G588,配置清单!H:H,"TC",配置清单!N:N,"在岗",配置清单!P:P,"&lt;&gt;暂不胜任")</f>
        <v>0</v>
      </c>
      <c r="AL588" s="61" t="str">
        <f t="shared" si="492"/>
        <v>NA</v>
      </c>
      <c r="AM588" s="60">
        <f>COUNTIFS(配置清单!G:G,G588,配置清单!H:H,"TSE",配置清单!N:N,"在岗")</f>
        <v>0</v>
      </c>
      <c r="AN588" s="61" t="str">
        <f t="shared" si="493"/>
        <v>NA</v>
      </c>
      <c r="AO588" s="60">
        <f>COUNTIFS(配置清单!G:G,G588,配置清单!H:H,"TSE",配置清单!N:N,"在岗",配置清单!P:P,"&lt;&gt;暂不胜任")</f>
        <v>0</v>
      </c>
      <c r="AP588" s="61" t="str">
        <f t="shared" si="494"/>
        <v>NA</v>
      </c>
      <c r="AQ588" s="60">
        <f>COUNTIFS(配置清单!$G:$G,G588,配置清单!H:H,"QA",配置清单!N:N,"在岗")</f>
        <v>0</v>
      </c>
      <c r="AR588" s="61" t="str">
        <f t="shared" si="495"/>
        <v>NA</v>
      </c>
      <c r="AS588" s="60">
        <f>COUNTIFS(配置清单!$G:$G,G588,配置清单!$H:$H,"QA",配置清单!$N:$N,"在岗",配置清单!$P:$P,"&lt;&gt;暂不胜任")</f>
        <v>0</v>
      </c>
      <c r="AT588" s="61" t="str">
        <f t="shared" si="496"/>
        <v>NA</v>
      </c>
      <c r="AU588" s="60">
        <f>COUNTIFS(配置清单!G:G,规划及评估!G588,配置清单!H:H,"BA",配置清单!N:N,"在岗")</f>
        <v>0</v>
      </c>
      <c r="AV588" s="61" t="str">
        <f t="shared" si="497"/>
        <v>NA</v>
      </c>
      <c r="AW588" s="60">
        <f>COUNTIFS(配置清单!G:G,G588,配置清单!H:H,"BA",配置清单!N:N,"在岗",配置清单!P:P,"&lt;&gt;暂不胜任")</f>
        <v>0</v>
      </c>
      <c r="AX588" s="61" t="str">
        <f t="shared" si="498"/>
        <v>NA</v>
      </c>
      <c r="AY588" s="60">
        <f>COUNTIFS(配置清单!G:G,规划及评估!G588,配置清单!H:H,"IA",配置清单!N:N,"在岗")</f>
        <v>0</v>
      </c>
      <c r="AZ588" s="61" t="str">
        <f t="shared" si="499"/>
        <v>NA</v>
      </c>
      <c r="BA588" s="60">
        <f>COUNTIFS(配置清单!G:G,G588,配置清单!H:H,"IA",配置清单!N:N,"在岗",配置清单!P:P,"&lt;&gt;暂不胜任")</f>
        <v>0</v>
      </c>
      <c r="BB588" s="61" t="str">
        <f t="shared" si="500"/>
        <v>NA</v>
      </c>
      <c r="BC588" s="60">
        <f>COUNTIFS(配置清单!G:G,规划及评估!G588,配置清单!H:H,"产品经理",配置清单!N:N,"在岗")</f>
        <v>0</v>
      </c>
      <c r="BD588" s="61" t="str">
        <f t="shared" si="501"/>
        <v>NA</v>
      </c>
      <c r="BE588" s="60">
        <f>COUNTIFS(配置清单!G:G,G588,配置清单!H:H,"产品经理",配置清单!N:N,"在岗",配置清单!P:P,"&lt;&gt;暂不胜任")</f>
        <v>0</v>
      </c>
      <c r="BF588" s="61" t="str">
        <f t="shared" si="502"/>
        <v>NA</v>
      </c>
      <c r="BG588" s="63">
        <f t="shared" si="503"/>
        <v>1</v>
      </c>
      <c r="BH588" s="64">
        <f t="shared" si="504"/>
        <v>1</v>
      </c>
      <c r="BI588" s="64">
        <f t="shared" si="505"/>
        <v>1</v>
      </c>
      <c r="BJ588" s="64">
        <f t="shared" si="506"/>
        <v>1</v>
      </c>
      <c r="BK588" s="65">
        <f t="shared" si="507"/>
        <v>1</v>
      </c>
      <c r="BL588" s="66">
        <f t="shared" si="508"/>
        <v>1</v>
      </c>
      <c r="BM588" s="92">
        <f t="shared" si="509"/>
        <v>1</v>
      </c>
      <c r="BN588" s="92">
        <f t="shared" si="510"/>
        <v>1</v>
      </c>
      <c r="BO588" s="92">
        <f t="shared" si="511"/>
        <v>0</v>
      </c>
      <c r="BP588" s="92">
        <f t="shared" si="512"/>
        <v>0</v>
      </c>
      <c r="BQ588" s="92">
        <f t="shared" si="513"/>
        <v>0</v>
      </c>
      <c r="BR588" s="92">
        <f t="shared" si="514"/>
        <v>0</v>
      </c>
      <c r="BS588" s="92">
        <f t="shared" si="515"/>
        <v>0</v>
      </c>
      <c r="BT588" s="92">
        <f t="shared" si="516"/>
        <v>0</v>
      </c>
      <c r="BU588" s="92">
        <f t="shared" si="517"/>
        <v>0</v>
      </c>
      <c r="BV588" s="92">
        <f t="shared" si="518"/>
        <v>0</v>
      </c>
      <c r="BW588" s="92">
        <f t="shared" si="519"/>
        <v>0</v>
      </c>
      <c r="BX588" s="92">
        <f t="shared" si="520"/>
        <v>0</v>
      </c>
      <c r="BY588" s="92">
        <f t="shared" si="521"/>
        <v>0</v>
      </c>
      <c r="BZ588" s="92">
        <f t="shared" si="522"/>
        <v>0</v>
      </c>
      <c r="CA588" s="92">
        <f t="shared" si="523"/>
        <v>0</v>
      </c>
      <c r="CB588" s="92">
        <f t="shared" si="524"/>
        <v>0</v>
      </c>
      <c r="CC588" s="92">
        <f t="shared" si="525"/>
        <v>0</v>
      </c>
      <c r="CD588" s="92">
        <f t="shared" si="526"/>
        <v>0</v>
      </c>
    </row>
    <row r="589" spans="1:82" hidden="1">
      <c r="A589" s="160">
        <v>5</v>
      </c>
      <c r="B589" s="160" t="s">
        <v>956</v>
      </c>
      <c r="C589" s="160" t="s">
        <v>5982</v>
      </c>
      <c r="D589" s="160" t="s">
        <v>204</v>
      </c>
      <c r="E589" s="160" t="s">
        <v>7761</v>
      </c>
      <c r="F589" s="160" t="s">
        <v>7780</v>
      </c>
      <c r="G589" s="160" t="s">
        <v>9785</v>
      </c>
      <c r="H589" s="160" t="s">
        <v>6</v>
      </c>
      <c r="I589" s="160" t="s">
        <v>6</v>
      </c>
      <c r="J589" s="160" t="s">
        <v>195</v>
      </c>
      <c r="K589" s="160" t="s">
        <v>195</v>
      </c>
      <c r="L589" s="160" t="s">
        <v>7956</v>
      </c>
      <c r="M589" s="160"/>
      <c r="N589" s="160">
        <v>1</v>
      </c>
      <c r="O589" s="160">
        <v>0</v>
      </c>
      <c r="P589" s="160">
        <v>0</v>
      </c>
      <c r="Q589" s="160">
        <v>0</v>
      </c>
      <c r="R589" s="160">
        <v>0</v>
      </c>
      <c r="S589" s="160">
        <v>0</v>
      </c>
      <c r="T589" s="160">
        <v>0</v>
      </c>
      <c r="U589" s="160">
        <v>0</v>
      </c>
      <c r="V589" s="160">
        <v>0</v>
      </c>
      <c r="W589" s="60">
        <f>COUNTIFS(配置清单!G:G,G589,配置清单!$H:$H,"PM",配置清单!$N:$N,"在岗")</f>
        <v>0</v>
      </c>
      <c r="X589" s="61">
        <f t="shared" si="485"/>
        <v>0</v>
      </c>
      <c r="Y589" s="60">
        <f>COUNTIFS(配置清单!$G:$G,G589,配置清单!$H:$H,"PM",配置清单!$N:$N,"在岗",配置清单!$P:$P,"&lt;&gt;暂不胜任")</f>
        <v>0</v>
      </c>
      <c r="Z589" s="61">
        <f t="shared" si="486"/>
        <v>0</v>
      </c>
      <c r="AA589" s="62">
        <f>COUNTIFS(配置清单!$G:$G,G589,配置清单!$H:$H,"SE",配置清单!$N:$N,"在岗")+COUNTIFS(配置清单!$G:$G,G589,配置清单!$H:$H,"SA",配置清单!$N:$N,"在岗")</f>
        <v>0</v>
      </c>
      <c r="AB589" s="61" t="str">
        <f t="shared" si="487"/>
        <v>NA</v>
      </c>
      <c r="AC589" s="60">
        <f>COUNTIFS(配置清单!$G:$G,G589,配置清单!$H:$H,"SE",配置清单!$N:$N,"在岗",配置清单!$P:$P,"&lt;&gt;暂不胜任")+COUNTIFS(配置清单!$G:$G,G589,配置清单!$H:$H,"SA",配置清单!$N:$N,"在岗",配置清单!$P:$P,"&lt;&gt;暂不胜任")</f>
        <v>0</v>
      </c>
      <c r="AD589" s="61" t="str">
        <f t="shared" si="488"/>
        <v>NA</v>
      </c>
      <c r="AE589" s="60">
        <f>COUNTIFS(配置清单!$G:$G,G589,配置清单!H:H,"MDE",配置清单!N:N,"在岗")</f>
        <v>0</v>
      </c>
      <c r="AF589" s="61" t="str">
        <f t="shared" si="489"/>
        <v>NA</v>
      </c>
      <c r="AG589" s="60">
        <f>COUNTIFS(配置清单!$G:$G,G589,配置清单!$H:$H,"MDE",配置清单!$N:$N,"在岗",配置清单!$P:$P,"&lt;&gt;暂不胜任")</f>
        <v>0</v>
      </c>
      <c r="AH589" s="61" t="str">
        <f t="shared" si="490"/>
        <v>NA</v>
      </c>
      <c r="AI589" s="62">
        <f>COUNTIFS(配置清单!G:G,G589,配置清单!H:H,"TPM",配置清单!N:N,"在岗")+COUNTIFS(配置清单!G:G,G589,配置清单!H:H,"TC",配置清单!N:N,"在岗")</f>
        <v>0</v>
      </c>
      <c r="AJ589" s="61" t="str">
        <f t="shared" si="491"/>
        <v>NA</v>
      </c>
      <c r="AK589" s="60">
        <f>COUNTIFS(配置清单!G:G,G589,配置清单!H:H,"TPM",配置清单!N:N,"在岗",配置清单!P:P,"&lt;&gt;暂不胜任")+COUNTIFS(配置清单!G:G,G589,配置清单!H:H,"TC",配置清单!N:N,"在岗",配置清单!P:P,"&lt;&gt;暂不胜任")</f>
        <v>0</v>
      </c>
      <c r="AL589" s="61" t="str">
        <f t="shared" si="492"/>
        <v>NA</v>
      </c>
      <c r="AM589" s="60">
        <f>COUNTIFS(配置清单!G:G,G589,配置清单!H:H,"TSE",配置清单!N:N,"在岗")</f>
        <v>0</v>
      </c>
      <c r="AN589" s="61" t="str">
        <f t="shared" si="493"/>
        <v>NA</v>
      </c>
      <c r="AO589" s="60">
        <f>COUNTIFS(配置清单!G:G,G589,配置清单!H:H,"TSE",配置清单!N:N,"在岗",配置清单!P:P,"&lt;&gt;暂不胜任")</f>
        <v>0</v>
      </c>
      <c r="AP589" s="61" t="str">
        <f t="shared" si="494"/>
        <v>NA</v>
      </c>
      <c r="AQ589" s="60">
        <f>COUNTIFS(配置清单!$G:$G,G589,配置清单!H:H,"QA",配置清单!N:N,"在岗")</f>
        <v>0</v>
      </c>
      <c r="AR589" s="61" t="str">
        <f t="shared" si="495"/>
        <v>NA</v>
      </c>
      <c r="AS589" s="60">
        <f>COUNTIFS(配置清单!$G:$G,G589,配置清单!$H:$H,"QA",配置清单!$N:$N,"在岗",配置清单!$P:$P,"&lt;&gt;暂不胜任")</f>
        <v>0</v>
      </c>
      <c r="AT589" s="61" t="str">
        <f t="shared" si="496"/>
        <v>NA</v>
      </c>
      <c r="AU589" s="60">
        <f>COUNTIFS(配置清单!G:G,规划及评估!G589,配置清单!H:H,"BA",配置清单!N:N,"在岗")</f>
        <v>0</v>
      </c>
      <c r="AV589" s="61" t="str">
        <f t="shared" si="497"/>
        <v>NA</v>
      </c>
      <c r="AW589" s="60">
        <f>COUNTIFS(配置清单!G:G,G589,配置清单!H:H,"BA",配置清单!N:N,"在岗",配置清单!P:P,"&lt;&gt;暂不胜任")</f>
        <v>0</v>
      </c>
      <c r="AX589" s="61" t="str">
        <f t="shared" si="498"/>
        <v>NA</v>
      </c>
      <c r="AY589" s="60">
        <f>COUNTIFS(配置清单!G:G,规划及评估!G589,配置清单!H:H,"IA",配置清单!N:N,"在岗")</f>
        <v>0</v>
      </c>
      <c r="AZ589" s="61" t="str">
        <f t="shared" si="499"/>
        <v>NA</v>
      </c>
      <c r="BA589" s="60">
        <f>COUNTIFS(配置清单!G:G,G589,配置清单!H:H,"IA",配置清单!N:N,"在岗",配置清单!P:P,"&lt;&gt;暂不胜任")</f>
        <v>0</v>
      </c>
      <c r="BB589" s="61" t="str">
        <f t="shared" si="500"/>
        <v>NA</v>
      </c>
      <c r="BC589" s="60">
        <f>COUNTIFS(配置清单!G:G,规划及评估!G589,配置清单!H:H,"产品经理",配置清单!N:N,"在岗")</f>
        <v>0</v>
      </c>
      <c r="BD589" s="61" t="str">
        <f t="shared" si="501"/>
        <v>NA</v>
      </c>
      <c r="BE589" s="60">
        <f>COUNTIFS(配置清单!G:G,G589,配置清单!H:H,"产品经理",配置清单!N:N,"在岗",配置清单!P:P,"&lt;&gt;暂不胜任")</f>
        <v>0</v>
      </c>
      <c r="BF589" s="61" t="str">
        <f t="shared" si="502"/>
        <v>NA</v>
      </c>
      <c r="BG589" s="63">
        <f t="shared" si="503"/>
        <v>1</v>
      </c>
      <c r="BH589" s="64">
        <f t="shared" si="504"/>
        <v>0</v>
      </c>
      <c r="BI589" s="64">
        <f t="shared" si="505"/>
        <v>0</v>
      </c>
      <c r="BJ589" s="64">
        <f t="shared" si="506"/>
        <v>0</v>
      </c>
      <c r="BK589" s="65">
        <f t="shared" si="507"/>
        <v>0</v>
      </c>
      <c r="BL589" s="66">
        <f t="shared" si="508"/>
        <v>0</v>
      </c>
      <c r="BM589" s="92">
        <f t="shared" si="509"/>
        <v>0</v>
      </c>
      <c r="BN589" s="92">
        <f t="shared" si="510"/>
        <v>0</v>
      </c>
      <c r="BO589" s="92">
        <f t="shared" si="511"/>
        <v>0</v>
      </c>
      <c r="BP589" s="92">
        <f t="shared" si="512"/>
        <v>0</v>
      </c>
      <c r="BQ589" s="92">
        <f t="shared" si="513"/>
        <v>0</v>
      </c>
      <c r="BR589" s="92">
        <f t="shared" si="514"/>
        <v>0</v>
      </c>
      <c r="BS589" s="92">
        <f t="shared" si="515"/>
        <v>0</v>
      </c>
      <c r="BT589" s="92">
        <f t="shared" si="516"/>
        <v>0</v>
      </c>
      <c r="BU589" s="92">
        <f t="shared" si="517"/>
        <v>0</v>
      </c>
      <c r="BV589" s="92">
        <f t="shared" si="518"/>
        <v>0</v>
      </c>
      <c r="BW589" s="92">
        <f t="shared" si="519"/>
        <v>0</v>
      </c>
      <c r="BX589" s="92">
        <f t="shared" si="520"/>
        <v>0</v>
      </c>
      <c r="BY589" s="92">
        <f t="shared" si="521"/>
        <v>0</v>
      </c>
      <c r="BZ589" s="92">
        <f t="shared" si="522"/>
        <v>0</v>
      </c>
      <c r="CA589" s="92">
        <f t="shared" si="523"/>
        <v>0</v>
      </c>
      <c r="CB589" s="92">
        <f t="shared" si="524"/>
        <v>0</v>
      </c>
      <c r="CC589" s="92">
        <f t="shared" si="525"/>
        <v>0</v>
      </c>
      <c r="CD589" s="92">
        <f t="shared" si="526"/>
        <v>0</v>
      </c>
    </row>
    <row r="590" spans="1:82" hidden="1">
      <c r="A590" s="160">
        <v>6</v>
      </c>
      <c r="B590" s="160" t="s">
        <v>956</v>
      </c>
      <c r="C590" s="160" t="s">
        <v>5982</v>
      </c>
      <c r="D590" s="160" t="s">
        <v>204</v>
      </c>
      <c r="E590" s="160" t="s">
        <v>7761</v>
      </c>
      <c r="F590" s="160" t="s">
        <v>7780</v>
      </c>
      <c r="G590" s="160" t="s">
        <v>7787</v>
      </c>
      <c r="H590" s="160" t="s">
        <v>6</v>
      </c>
      <c r="I590" s="160" t="s">
        <v>6</v>
      </c>
      <c r="J590" s="160" t="s">
        <v>195</v>
      </c>
      <c r="K590" s="160" t="s">
        <v>195</v>
      </c>
      <c r="L590" s="160" t="s">
        <v>7956</v>
      </c>
      <c r="M590" s="160"/>
      <c r="N590" s="160">
        <v>1</v>
      </c>
      <c r="O590" s="160">
        <v>0</v>
      </c>
      <c r="P590" s="160">
        <v>0</v>
      </c>
      <c r="Q590" s="160">
        <v>0</v>
      </c>
      <c r="R590" s="160">
        <v>0</v>
      </c>
      <c r="S590" s="160">
        <v>0</v>
      </c>
      <c r="T590" s="160">
        <v>0</v>
      </c>
      <c r="U590" s="160">
        <v>0</v>
      </c>
      <c r="V590" s="160">
        <v>0</v>
      </c>
      <c r="W590" s="60">
        <f>COUNTIFS(配置清单!G:G,G590,配置清单!$H:$H,"PM",配置清单!$N:$N,"在岗")</f>
        <v>1</v>
      </c>
      <c r="X590" s="61">
        <f t="shared" si="485"/>
        <v>1</v>
      </c>
      <c r="Y590" s="60">
        <f>COUNTIFS(配置清单!$G:$G,G590,配置清单!$H:$H,"PM",配置清单!$N:$N,"在岗",配置清单!$P:$P,"&lt;&gt;暂不胜任")</f>
        <v>1</v>
      </c>
      <c r="Z590" s="61">
        <f t="shared" si="486"/>
        <v>1</v>
      </c>
      <c r="AA590" s="62">
        <f>COUNTIFS(配置清单!$G:$G,G590,配置清单!$H:$H,"SE",配置清单!$N:$N,"在岗")+COUNTIFS(配置清单!$G:$G,G590,配置清单!$H:$H,"SA",配置清单!$N:$N,"在岗")</f>
        <v>0</v>
      </c>
      <c r="AB590" s="61" t="str">
        <f t="shared" si="487"/>
        <v>NA</v>
      </c>
      <c r="AC590" s="60">
        <f>COUNTIFS(配置清单!$G:$G,G590,配置清单!$H:$H,"SE",配置清单!$N:$N,"在岗",配置清单!$P:$P,"&lt;&gt;暂不胜任")+COUNTIFS(配置清单!$G:$G,G590,配置清单!$H:$H,"SA",配置清单!$N:$N,"在岗",配置清单!$P:$P,"&lt;&gt;暂不胜任")</f>
        <v>0</v>
      </c>
      <c r="AD590" s="61" t="str">
        <f t="shared" si="488"/>
        <v>NA</v>
      </c>
      <c r="AE590" s="60">
        <f>COUNTIFS(配置清单!$G:$G,G590,配置清单!H:H,"MDE",配置清单!N:N,"在岗")</f>
        <v>0</v>
      </c>
      <c r="AF590" s="61" t="str">
        <f t="shared" si="489"/>
        <v>NA</v>
      </c>
      <c r="AG590" s="60">
        <f>COUNTIFS(配置清单!$G:$G,G590,配置清单!$H:$H,"MDE",配置清单!$N:$N,"在岗",配置清单!$P:$P,"&lt;&gt;暂不胜任")</f>
        <v>0</v>
      </c>
      <c r="AH590" s="61" t="str">
        <f t="shared" si="490"/>
        <v>NA</v>
      </c>
      <c r="AI590" s="62">
        <f>COUNTIFS(配置清单!G:G,G590,配置清单!H:H,"TPM",配置清单!N:N,"在岗")+COUNTIFS(配置清单!G:G,G590,配置清单!H:H,"TC",配置清单!N:N,"在岗")</f>
        <v>0</v>
      </c>
      <c r="AJ590" s="61" t="str">
        <f t="shared" si="491"/>
        <v>NA</v>
      </c>
      <c r="AK590" s="60">
        <f>COUNTIFS(配置清单!G:G,G590,配置清单!H:H,"TPM",配置清单!N:N,"在岗",配置清单!P:P,"&lt;&gt;暂不胜任")+COUNTIFS(配置清单!G:G,G590,配置清单!H:H,"TC",配置清单!N:N,"在岗",配置清单!P:P,"&lt;&gt;暂不胜任")</f>
        <v>0</v>
      </c>
      <c r="AL590" s="61" t="str">
        <f t="shared" si="492"/>
        <v>NA</v>
      </c>
      <c r="AM590" s="60">
        <f>COUNTIFS(配置清单!G:G,G590,配置清单!H:H,"TSE",配置清单!N:N,"在岗")</f>
        <v>0</v>
      </c>
      <c r="AN590" s="61" t="str">
        <f t="shared" si="493"/>
        <v>NA</v>
      </c>
      <c r="AO590" s="60">
        <f>COUNTIFS(配置清单!G:G,G590,配置清单!H:H,"TSE",配置清单!N:N,"在岗",配置清单!P:P,"&lt;&gt;暂不胜任")</f>
        <v>0</v>
      </c>
      <c r="AP590" s="61" t="str">
        <f t="shared" si="494"/>
        <v>NA</v>
      </c>
      <c r="AQ590" s="60">
        <f>COUNTIFS(配置清单!$G:$G,G590,配置清单!H:H,"QA",配置清单!N:N,"在岗")</f>
        <v>0</v>
      </c>
      <c r="AR590" s="61" t="str">
        <f t="shared" si="495"/>
        <v>NA</v>
      </c>
      <c r="AS590" s="60">
        <f>COUNTIFS(配置清单!$G:$G,G590,配置清单!$H:$H,"QA",配置清单!$N:$N,"在岗",配置清单!$P:$P,"&lt;&gt;暂不胜任")</f>
        <v>0</v>
      </c>
      <c r="AT590" s="61" t="str">
        <f t="shared" si="496"/>
        <v>NA</v>
      </c>
      <c r="AU590" s="60">
        <f>COUNTIFS(配置清单!G:G,规划及评估!G590,配置清单!H:H,"BA",配置清单!N:N,"在岗")</f>
        <v>0</v>
      </c>
      <c r="AV590" s="61" t="str">
        <f t="shared" si="497"/>
        <v>NA</v>
      </c>
      <c r="AW590" s="60">
        <f>COUNTIFS(配置清单!G:G,G590,配置清单!H:H,"BA",配置清单!N:N,"在岗",配置清单!P:P,"&lt;&gt;暂不胜任")</f>
        <v>0</v>
      </c>
      <c r="AX590" s="61" t="str">
        <f t="shared" si="498"/>
        <v>NA</v>
      </c>
      <c r="AY590" s="60">
        <f>COUNTIFS(配置清单!G:G,规划及评估!G590,配置清单!H:H,"IA",配置清单!N:N,"在岗")</f>
        <v>0</v>
      </c>
      <c r="AZ590" s="61" t="str">
        <f t="shared" si="499"/>
        <v>NA</v>
      </c>
      <c r="BA590" s="60">
        <f>COUNTIFS(配置清单!G:G,G590,配置清单!H:H,"IA",配置清单!N:N,"在岗",配置清单!P:P,"&lt;&gt;暂不胜任")</f>
        <v>0</v>
      </c>
      <c r="BB590" s="61" t="str">
        <f t="shared" si="500"/>
        <v>NA</v>
      </c>
      <c r="BC590" s="60">
        <f>COUNTIFS(配置清单!G:G,规划及评估!G590,配置清单!H:H,"产品经理",配置清单!N:N,"在岗")</f>
        <v>0</v>
      </c>
      <c r="BD590" s="61" t="str">
        <f t="shared" si="501"/>
        <v>NA</v>
      </c>
      <c r="BE590" s="60">
        <f>COUNTIFS(配置清单!G:G,G590,配置清单!H:H,"产品经理",配置清单!N:N,"在岗",配置清单!P:P,"&lt;&gt;暂不胜任")</f>
        <v>0</v>
      </c>
      <c r="BF590" s="61" t="str">
        <f t="shared" si="502"/>
        <v>NA</v>
      </c>
      <c r="BG590" s="63">
        <f t="shared" si="503"/>
        <v>1</v>
      </c>
      <c r="BH590" s="64">
        <f t="shared" si="504"/>
        <v>1</v>
      </c>
      <c r="BI590" s="64">
        <f t="shared" si="505"/>
        <v>1</v>
      </c>
      <c r="BJ590" s="64">
        <f t="shared" si="506"/>
        <v>1</v>
      </c>
      <c r="BK590" s="65">
        <f t="shared" si="507"/>
        <v>1</v>
      </c>
      <c r="BL590" s="66">
        <f t="shared" si="508"/>
        <v>1</v>
      </c>
      <c r="BM590" s="92">
        <f t="shared" si="509"/>
        <v>1</v>
      </c>
      <c r="BN590" s="92">
        <f t="shared" si="510"/>
        <v>1</v>
      </c>
      <c r="BO590" s="92">
        <f t="shared" si="511"/>
        <v>0</v>
      </c>
      <c r="BP590" s="92">
        <f t="shared" si="512"/>
        <v>0</v>
      </c>
      <c r="BQ590" s="92">
        <f t="shared" si="513"/>
        <v>0</v>
      </c>
      <c r="BR590" s="92">
        <f t="shared" si="514"/>
        <v>0</v>
      </c>
      <c r="BS590" s="92">
        <f t="shared" si="515"/>
        <v>0</v>
      </c>
      <c r="BT590" s="92">
        <f t="shared" si="516"/>
        <v>0</v>
      </c>
      <c r="BU590" s="92">
        <f t="shared" si="517"/>
        <v>0</v>
      </c>
      <c r="BV590" s="92">
        <f t="shared" si="518"/>
        <v>0</v>
      </c>
      <c r="BW590" s="92">
        <f t="shared" si="519"/>
        <v>0</v>
      </c>
      <c r="BX590" s="92">
        <f t="shared" si="520"/>
        <v>0</v>
      </c>
      <c r="BY590" s="92">
        <f t="shared" si="521"/>
        <v>0</v>
      </c>
      <c r="BZ590" s="92">
        <f t="shared" si="522"/>
        <v>0</v>
      </c>
      <c r="CA590" s="92">
        <f t="shared" si="523"/>
        <v>0</v>
      </c>
      <c r="CB590" s="92">
        <f t="shared" si="524"/>
        <v>0</v>
      </c>
      <c r="CC590" s="92">
        <f t="shared" si="525"/>
        <v>0</v>
      </c>
      <c r="CD590" s="92">
        <f t="shared" si="526"/>
        <v>0</v>
      </c>
    </row>
    <row r="591" spans="1:82" hidden="1">
      <c r="A591" s="160">
        <v>7</v>
      </c>
      <c r="B591" s="160" t="s">
        <v>956</v>
      </c>
      <c r="C591" s="160" t="s">
        <v>5982</v>
      </c>
      <c r="D591" s="160" t="s">
        <v>204</v>
      </c>
      <c r="E591" s="160" t="s">
        <v>7761</v>
      </c>
      <c r="F591" s="160" t="s">
        <v>7958</v>
      </c>
      <c r="G591" s="160" t="s">
        <v>7774</v>
      </c>
      <c r="H591" s="160" t="s">
        <v>7</v>
      </c>
      <c r="I591" s="160" t="s">
        <v>7</v>
      </c>
      <c r="J591" s="160" t="s">
        <v>195</v>
      </c>
      <c r="K591" s="160" t="s">
        <v>195</v>
      </c>
      <c r="L591" s="160" t="s">
        <v>7956</v>
      </c>
      <c r="M591" s="160"/>
      <c r="N591" s="160">
        <v>1</v>
      </c>
      <c r="O591" s="160">
        <v>0</v>
      </c>
      <c r="P591" s="160">
        <v>0</v>
      </c>
      <c r="Q591" s="160">
        <v>0</v>
      </c>
      <c r="R591" s="160">
        <v>0</v>
      </c>
      <c r="S591" s="160">
        <v>0</v>
      </c>
      <c r="T591" s="160">
        <v>0</v>
      </c>
      <c r="U591" s="160">
        <v>0</v>
      </c>
      <c r="V591" s="160">
        <v>0</v>
      </c>
      <c r="W591" s="60">
        <f>COUNTIFS(配置清单!G:G,G591,配置清单!$H:$H,"PM",配置清单!$N:$N,"在岗")</f>
        <v>1</v>
      </c>
      <c r="X591" s="61">
        <f t="shared" si="485"/>
        <v>1</v>
      </c>
      <c r="Y591" s="60">
        <f>COUNTIFS(配置清单!$G:$G,G591,配置清单!$H:$H,"PM",配置清单!$N:$N,"在岗",配置清单!$P:$P,"&lt;&gt;暂不胜任")</f>
        <v>1</v>
      </c>
      <c r="Z591" s="61">
        <f t="shared" si="486"/>
        <v>1</v>
      </c>
      <c r="AA591" s="62">
        <f>COUNTIFS(配置清单!$G:$G,G591,配置清单!$H:$H,"SE",配置清单!$N:$N,"在岗")+COUNTIFS(配置清单!$G:$G,G591,配置清单!$H:$H,"SA",配置清单!$N:$N,"在岗")</f>
        <v>0</v>
      </c>
      <c r="AB591" s="61" t="str">
        <f t="shared" si="487"/>
        <v>NA</v>
      </c>
      <c r="AC591" s="60">
        <f>COUNTIFS(配置清单!$G:$G,G591,配置清单!$H:$H,"SE",配置清单!$N:$N,"在岗",配置清单!$P:$P,"&lt;&gt;暂不胜任")+COUNTIFS(配置清单!$G:$G,G591,配置清单!$H:$H,"SA",配置清单!$N:$N,"在岗",配置清单!$P:$P,"&lt;&gt;暂不胜任")</f>
        <v>0</v>
      </c>
      <c r="AD591" s="61" t="str">
        <f t="shared" si="488"/>
        <v>NA</v>
      </c>
      <c r="AE591" s="60">
        <f>COUNTIFS(配置清单!$G:$G,G591,配置清单!H:H,"MDE",配置清单!N:N,"在岗")</f>
        <v>0</v>
      </c>
      <c r="AF591" s="61" t="str">
        <f t="shared" si="489"/>
        <v>NA</v>
      </c>
      <c r="AG591" s="60">
        <f>COUNTIFS(配置清单!$G:$G,G591,配置清单!$H:$H,"MDE",配置清单!$N:$N,"在岗",配置清单!$P:$P,"&lt;&gt;暂不胜任")</f>
        <v>0</v>
      </c>
      <c r="AH591" s="61" t="str">
        <f t="shared" si="490"/>
        <v>NA</v>
      </c>
      <c r="AI591" s="62">
        <f>COUNTIFS(配置清单!G:G,G591,配置清单!H:H,"TPM",配置清单!N:N,"在岗")+COUNTIFS(配置清单!G:G,G591,配置清单!H:H,"TC",配置清单!N:N,"在岗")</f>
        <v>0</v>
      </c>
      <c r="AJ591" s="61" t="str">
        <f t="shared" si="491"/>
        <v>NA</v>
      </c>
      <c r="AK591" s="60">
        <f>COUNTIFS(配置清单!G:G,G591,配置清单!H:H,"TPM",配置清单!N:N,"在岗",配置清单!P:P,"&lt;&gt;暂不胜任")+COUNTIFS(配置清单!G:G,G591,配置清单!H:H,"TC",配置清单!N:N,"在岗",配置清单!P:P,"&lt;&gt;暂不胜任")</f>
        <v>0</v>
      </c>
      <c r="AL591" s="61" t="str">
        <f t="shared" si="492"/>
        <v>NA</v>
      </c>
      <c r="AM591" s="60">
        <f>COUNTIFS(配置清单!G:G,G591,配置清单!H:H,"TSE",配置清单!N:N,"在岗")</f>
        <v>0</v>
      </c>
      <c r="AN591" s="61" t="str">
        <f t="shared" si="493"/>
        <v>NA</v>
      </c>
      <c r="AO591" s="60">
        <f>COUNTIFS(配置清单!G:G,G591,配置清单!H:H,"TSE",配置清单!N:N,"在岗",配置清单!P:P,"&lt;&gt;暂不胜任")</f>
        <v>0</v>
      </c>
      <c r="AP591" s="61" t="str">
        <f t="shared" si="494"/>
        <v>NA</v>
      </c>
      <c r="AQ591" s="60">
        <f>COUNTIFS(配置清单!$G:$G,G591,配置清单!H:H,"QA",配置清单!N:N,"在岗")</f>
        <v>0</v>
      </c>
      <c r="AR591" s="61" t="str">
        <f t="shared" si="495"/>
        <v>NA</v>
      </c>
      <c r="AS591" s="60">
        <f>COUNTIFS(配置清单!$G:$G,G591,配置清单!$H:$H,"QA",配置清单!$N:$N,"在岗",配置清单!$P:$P,"&lt;&gt;暂不胜任")</f>
        <v>0</v>
      </c>
      <c r="AT591" s="61" t="str">
        <f t="shared" si="496"/>
        <v>NA</v>
      </c>
      <c r="AU591" s="60">
        <f>COUNTIFS(配置清单!G:G,规划及评估!G591,配置清单!H:H,"BA",配置清单!N:N,"在岗")</f>
        <v>0</v>
      </c>
      <c r="AV591" s="61" t="str">
        <f t="shared" si="497"/>
        <v>NA</v>
      </c>
      <c r="AW591" s="60">
        <f>COUNTIFS(配置清单!G:G,G591,配置清单!H:H,"BA",配置清单!N:N,"在岗",配置清单!P:P,"&lt;&gt;暂不胜任")</f>
        <v>0</v>
      </c>
      <c r="AX591" s="61" t="str">
        <f t="shared" si="498"/>
        <v>NA</v>
      </c>
      <c r="AY591" s="60">
        <f>COUNTIFS(配置清单!G:G,规划及评估!G591,配置清单!H:H,"IA",配置清单!N:N,"在岗")</f>
        <v>0</v>
      </c>
      <c r="AZ591" s="61" t="str">
        <f t="shared" si="499"/>
        <v>NA</v>
      </c>
      <c r="BA591" s="60">
        <f>COUNTIFS(配置清单!G:G,G591,配置清单!H:H,"IA",配置清单!N:N,"在岗",配置清单!P:P,"&lt;&gt;暂不胜任")</f>
        <v>0</v>
      </c>
      <c r="BB591" s="61" t="str">
        <f t="shared" si="500"/>
        <v>NA</v>
      </c>
      <c r="BC591" s="60">
        <f>COUNTIFS(配置清单!G:G,规划及评估!G591,配置清单!H:H,"产品经理",配置清单!N:N,"在岗")</f>
        <v>0</v>
      </c>
      <c r="BD591" s="61" t="str">
        <f t="shared" si="501"/>
        <v>NA</v>
      </c>
      <c r="BE591" s="60">
        <f>COUNTIFS(配置清单!G:G,G591,配置清单!H:H,"产品经理",配置清单!N:N,"在岗",配置清单!P:P,"&lt;&gt;暂不胜任")</f>
        <v>0</v>
      </c>
      <c r="BF591" s="61" t="str">
        <f t="shared" si="502"/>
        <v>NA</v>
      </c>
      <c r="BG591" s="63">
        <f t="shared" si="503"/>
        <v>1</v>
      </c>
      <c r="BH591" s="64">
        <f t="shared" si="504"/>
        <v>1</v>
      </c>
      <c r="BI591" s="64">
        <f t="shared" si="505"/>
        <v>1</v>
      </c>
      <c r="BJ591" s="64">
        <f t="shared" si="506"/>
        <v>1</v>
      </c>
      <c r="BK591" s="65">
        <f t="shared" si="507"/>
        <v>1</v>
      </c>
      <c r="BL591" s="66">
        <f t="shared" si="508"/>
        <v>1</v>
      </c>
      <c r="BM591" s="92">
        <f t="shared" si="509"/>
        <v>1</v>
      </c>
      <c r="BN591" s="92">
        <f t="shared" si="510"/>
        <v>1</v>
      </c>
      <c r="BO591" s="92">
        <f t="shared" si="511"/>
        <v>0</v>
      </c>
      <c r="BP591" s="92">
        <f t="shared" si="512"/>
        <v>0</v>
      </c>
      <c r="BQ591" s="92">
        <f t="shared" si="513"/>
        <v>0</v>
      </c>
      <c r="BR591" s="92">
        <f t="shared" si="514"/>
        <v>0</v>
      </c>
      <c r="BS591" s="92">
        <f t="shared" si="515"/>
        <v>0</v>
      </c>
      <c r="BT591" s="92">
        <f t="shared" si="516"/>
        <v>0</v>
      </c>
      <c r="BU591" s="92">
        <f t="shared" si="517"/>
        <v>0</v>
      </c>
      <c r="BV591" s="92">
        <f t="shared" si="518"/>
        <v>0</v>
      </c>
      <c r="BW591" s="92">
        <f t="shared" si="519"/>
        <v>0</v>
      </c>
      <c r="BX591" s="92">
        <f t="shared" si="520"/>
        <v>0</v>
      </c>
      <c r="BY591" s="92">
        <f t="shared" si="521"/>
        <v>0</v>
      </c>
      <c r="BZ591" s="92">
        <f t="shared" si="522"/>
        <v>0</v>
      </c>
      <c r="CA591" s="92">
        <f t="shared" si="523"/>
        <v>0</v>
      </c>
      <c r="CB591" s="92">
        <f t="shared" si="524"/>
        <v>0</v>
      </c>
      <c r="CC591" s="92">
        <f t="shared" si="525"/>
        <v>0</v>
      </c>
      <c r="CD591" s="92">
        <f t="shared" si="526"/>
        <v>0</v>
      </c>
    </row>
    <row r="592" spans="1:82" hidden="1">
      <c r="A592" s="160">
        <v>8</v>
      </c>
      <c r="B592" s="160" t="s">
        <v>956</v>
      </c>
      <c r="C592" s="160" t="s">
        <v>5982</v>
      </c>
      <c r="D592" s="160" t="s">
        <v>204</v>
      </c>
      <c r="E592" s="160" t="s">
        <v>7761</v>
      </c>
      <c r="F592" s="160" t="s">
        <v>5051</v>
      </c>
      <c r="G592" s="160" t="s">
        <v>7789</v>
      </c>
      <c r="H592" s="160" t="s">
        <v>7</v>
      </c>
      <c r="I592" s="160" t="s">
        <v>7</v>
      </c>
      <c r="J592" s="160" t="s">
        <v>195</v>
      </c>
      <c r="K592" s="160" t="s">
        <v>195</v>
      </c>
      <c r="L592" s="160" t="s">
        <v>7956</v>
      </c>
      <c r="M592" s="160"/>
      <c r="N592" s="160">
        <v>1</v>
      </c>
      <c r="O592" s="160">
        <v>0</v>
      </c>
      <c r="P592" s="160">
        <v>0</v>
      </c>
      <c r="Q592" s="160">
        <v>0</v>
      </c>
      <c r="R592" s="160">
        <v>0</v>
      </c>
      <c r="S592" s="160">
        <v>0</v>
      </c>
      <c r="T592" s="160">
        <v>0</v>
      </c>
      <c r="U592" s="160">
        <v>0</v>
      </c>
      <c r="V592" s="160">
        <v>0</v>
      </c>
      <c r="W592" s="60">
        <f>COUNTIFS(配置清单!G:G,G592,配置清单!$H:$H,"PM",配置清单!$N:$N,"在岗")</f>
        <v>1</v>
      </c>
      <c r="X592" s="61">
        <f t="shared" si="485"/>
        <v>1</v>
      </c>
      <c r="Y592" s="60">
        <f>COUNTIFS(配置清单!$G:$G,G592,配置清单!$H:$H,"PM",配置清单!$N:$N,"在岗",配置清单!$P:$P,"&lt;&gt;暂不胜任")</f>
        <v>1</v>
      </c>
      <c r="Z592" s="61">
        <f t="shared" si="486"/>
        <v>1</v>
      </c>
      <c r="AA592" s="62">
        <f>COUNTIFS(配置清单!$G:$G,G592,配置清单!$H:$H,"SE",配置清单!$N:$N,"在岗")+COUNTIFS(配置清单!$G:$G,G592,配置清单!$H:$H,"SA",配置清单!$N:$N,"在岗")</f>
        <v>0</v>
      </c>
      <c r="AB592" s="61" t="str">
        <f t="shared" si="487"/>
        <v>NA</v>
      </c>
      <c r="AC592" s="60">
        <f>COUNTIFS(配置清单!$G:$G,G592,配置清单!$H:$H,"SE",配置清单!$N:$N,"在岗",配置清单!$P:$P,"&lt;&gt;暂不胜任")+COUNTIFS(配置清单!$G:$G,G592,配置清单!$H:$H,"SA",配置清单!$N:$N,"在岗",配置清单!$P:$P,"&lt;&gt;暂不胜任")</f>
        <v>0</v>
      </c>
      <c r="AD592" s="61" t="str">
        <f t="shared" si="488"/>
        <v>NA</v>
      </c>
      <c r="AE592" s="60">
        <f>COUNTIFS(配置清单!$G:$G,G592,配置清单!H:H,"MDE",配置清单!N:N,"在岗")</f>
        <v>0</v>
      </c>
      <c r="AF592" s="61" t="str">
        <f t="shared" si="489"/>
        <v>NA</v>
      </c>
      <c r="AG592" s="60">
        <f>COUNTIFS(配置清单!$G:$G,G592,配置清单!$H:$H,"MDE",配置清单!$N:$N,"在岗",配置清单!$P:$P,"&lt;&gt;暂不胜任")</f>
        <v>0</v>
      </c>
      <c r="AH592" s="61" t="str">
        <f t="shared" si="490"/>
        <v>NA</v>
      </c>
      <c r="AI592" s="62">
        <f>COUNTIFS(配置清单!G:G,G592,配置清单!H:H,"TPM",配置清单!N:N,"在岗")+COUNTIFS(配置清单!G:G,G592,配置清单!H:H,"TC",配置清单!N:N,"在岗")</f>
        <v>0</v>
      </c>
      <c r="AJ592" s="61" t="str">
        <f t="shared" si="491"/>
        <v>NA</v>
      </c>
      <c r="AK592" s="60">
        <f>COUNTIFS(配置清单!G:G,G592,配置清单!H:H,"TPM",配置清单!N:N,"在岗",配置清单!P:P,"&lt;&gt;暂不胜任")+COUNTIFS(配置清单!G:G,G592,配置清单!H:H,"TC",配置清单!N:N,"在岗",配置清单!P:P,"&lt;&gt;暂不胜任")</f>
        <v>0</v>
      </c>
      <c r="AL592" s="61" t="str">
        <f t="shared" si="492"/>
        <v>NA</v>
      </c>
      <c r="AM592" s="60">
        <f>COUNTIFS(配置清单!G:G,G592,配置清单!H:H,"TSE",配置清单!N:N,"在岗")</f>
        <v>0</v>
      </c>
      <c r="AN592" s="61" t="str">
        <f t="shared" si="493"/>
        <v>NA</v>
      </c>
      <c r="AO592" s="60">
        <f>COUNTIFS(配置清单!G:G,G592,配置清单!H:H,"TSE",配置清单!N:N,"在岗",配置清单!P:P,"&lt;&gt;暂不胜任")</f>
        <v>0</v>
      </c>
      <c r="AP592" s="61" t="str">
        <f t="shared" si="494"/>
        <v>NA</v>
      </c>
      <c r="AQ592" s="60">
        <f>COUNTIFS(配置清单!$G:$G,G592,配置清单!H:H,"QA",配置清单!N:N,"在岗")</f>
        <v>0</v>
      </c>
      <c r="AR592" s="61" t="str">
        <f t="shared" si="495"/>
        <v>NA</v>
      </c>
      <c r="AS592" s="60">
        <f>COUNTIFS(配置清单!$G:$G,G592,配置清单!$H:$H,"QA",配置清单!$N:$N,"在岗",配置清单!$P:$P,"&lt;&gt;暂不胜任")</f>
        <v>0</v>
      </c>
      <c r="AT592" s="61" t="str">
        <f t="shared" si="496"/>
        <v>NA</v>
      </c>
      <c r="AU592" s="60">
        <f>COUNTIFS(配置清单!G:G,规划及评估!G592,配置清单!H:H,"BA",配置清单!N:N,"在岗")</f>
        <v>0</v>
      </c>
      <c r="AV592" s="61" t="str">
        <f t="shared" si="497"/>
        <v>NA</v>
      </c>
      <c r="AW592" s="60">
        <f>COUNTIFS(配置清单!G:G,G592,配置清单!H:H,"BA",配置清单!N:N,"在岗",配置清单!P:P,"&lt;&gt;暂不胜任")</f>
        <v>0</v>
      </c>
      <c r="AX592" s="61" t="str">
        <f t="shared" si="498"/>
        <v>NA</v>
      </c>
      <c r="AY592" s="60">
        <f>COUNTIFS(配置清单!G:G,规划及评估!G592,配置清单!H:H,"IA",配置清单!N:N,"在岗")</f>
        <v>0</v>
      </c>
      <c r="AZ592" s="61" t="str">
        <f t="shared" si="499"/>
        <v>NA</v>
      </c>
      <c r="BA592" s="60">
        <f>COUNTIFS(配置清单!G:G,G592,配置清单!H:H,"IA",配置清单!N:N,"在岗",配置清单!P:P,"&lt;&gt;暂不胜任")</f>
        <v>0</v>
      </c>
      <c r="BB592" s="61" t="str">
        <f t="shared" si="500"/>
        <v>NA</v>
      </c>
      <c r="BC592" s="60">
        <f>COUNTIFS(配置清单!G:G,规划及评估!G592,配置清单!H:H,"产品经理",配置清单!N:N,"在岗")</f>
        <v>0</v>
      </c>
      <c r="BD592" s="61" t="str">
        <f t="shared" si="501"/>
        <v>NA</v>
      </c>
      <c r="BE592" s="60">
        <f>COUNTIFS(配置清单!G:G,G592,配置清单!H:H,"产品经理",配置清单!N:N,"在岗",配置清单!P:P,"&lt;&gt;暂不胜任")</f>
        <v>0</v>
      </c>
      <c r="BF592" s="61" t="str">
        <f t="shared" si="502"/>
        <v>NA</v>
      </c>
      <c r="BG592" s="63">
        <f t="shared" si="503"/>
        <v>1</v>
      </c>
      <c r="BH592" s="64">
        <f t="shared" si="504"/>
        <v>1</v>
      </c>
      <c r="BI592" s="64">
        <f t="shared" si="505"/>
        <v>1</v>
      </c>
      <c r="BJ592" s="64">
        <f t="shared" si="506"/>
        <v>1</v>
      </c>
      <c r="BK592" s="65">
        <f t="shared" si="507"/>
        <v>1</v>
      </c>
      <c r="BL592" s="66">
        <f t="shared" si="508"/>
        <v>1</v>
      </c>
      <c r="BM592" s="92">
        <f t="shared" si="509"/>
        <v>1</v>
      </c>
      <c r="BN592" s="92">
        <f t="shared" si="510"/>
        <v>1</v>
      </c>
      <c r="BO592" s="92">
        <f t="shared" si="511"/>
        <v>0</v>
      </c>
      <c r="BP592" s="92">
        <f t="shared" si="512"/>
        <v>0</v>
      </c>
      <c r="BQ592" s="92">
        <f t="shared" si="513"/>
        <v>0</v>
      </c>
      <c r="BR592" s="92">
        <f t="shared" si="514"/>
        <v>0</v>
      </c>
      <c r="BS592" s="92">
        <f t="shared" si="515"/>
        <v>0</v>
      </c>
      <c r="BT592" s="92">
        <f t="shared" si="516"/>
        <v>0</v>
      </c>
      <c r="BU592" s="92">
        <f t="shared" si="517"/>
        <v>0</v>
      </c>
      <c r="BV592" s="92">
        <f t="shared" si="518"/>
        <v>0</v>
      </c>
      <c r="BW592" s="92">
        <f t="shared" si="519"/>
        <v>0</v>
      </c>
      <c r="BX592" s="92">
        <f t="shared" si="520"/>
        <v>0</v>
      </c>
      <c r="BY592" s="92">
        <f t="shared" si="521"/>
        <v>0</v>
      </c>
      <c r="BZ592" s="92">
        <f t="shared" si="522"/>
        <v>0</v>
      </c>
      <c r="CA592" s="92">
        <f t="shared" si="523"/>
        <v>0</v>
      </c>
      <c r="CB592" s="92">
        <f t="shared" si="524"/>
        <v>0</v>
      </c>
      <c r="CC592" s="92">
        <f t="shared" si="525"/>
        <v>0</v>
      </c>
      <c r="CD592" s="92">
        <f t="shared" si="526"/>
        <v>0</v>
      </c>
    </row>
    <row r="593" spans="1:82" hidden="1">
      <c r="A593" s="160">
        <v>9</v>
      </c>
      <c r="B593" s="160" t="s">
        <v>956</v>
      </c>
      <c r="C593" s="160" t="s">
        <v>5982</v>
      </c>
      <c r="D593" s="160" t="s">
        <v>204</v>
      </c>
      <c r="E593" s="160" t="s">
        <v>7761</v>
      </c>
      <c r="F593" s="160" t="s">
        <v>7959</v>
      </c>
      <c r="G593" s="160" t="s">
        <v>7791</v>
      </c>
      <c r="H593" s="160" t="s">
        <v>7</v>
      </c>
      <c r="I593" s="160" t="s">
        <v>7</v>
      </c>
      <c r="J593" s="160" t="s">
        <v>195</v>
      </c>
      <c r="K593" s="160" t="s">
        <v>195</v>
      </c>
      <c r="L593" s="160" t="s">
        <v>2401</v>
      </c>
      <c r="M593" s="160"/>
      <c r="N593" s="160">
        <v>1</v>
      </c>
      <c r="O593" s="160">
        <v>0</v>
      </c>
      <c r="P593" s="160">
        <v>0</v>
      </c>
      <c r="Q593" s="160">
        <v>0</v>
      </c>
      <c r="R593" s="160">
        <v>0</v>
      </c>
      <c r="S593" s="160">
        <v>0</v>
      </c>
      <c r="T593" s="160">
        <v>0</v>
      </c>
      <c r="U593" s="160">
        <v>0</v>
      </c>
      <c r="V593" s="160">
        <v>0</v>
      </c>
      <c r="W593" s="60">
        <f>COUNTIFS(配置清单!G:G,G593,配置清单!$H:$H,"PM",配置清单!$N:$N,"在岗")</f>
        <v>1</v>
      </c>
      <c r="X593" s="61">
        <f t="shared" si="485"/>
        <v>1</v>
      </c>
      <c r="Y593" s="60">
        <f>COUNTIFS(配置清单!$G:$G,G593,配置清单!$H:$H,"PM",配置清单!$N:$N,"在岗",配置清单!$P:$P,"&lt;&gt;暂不胜任")</f>
        <v>1</v>
      </c>
      <c r="Z593" s="61">
        <f t="shared" si="486"/>
        <v>1</v>
      </c>
      <c r="AA593" s="62">
        <f>COUNTIFS(配置清单!$G:$G,G593,配置清单!$H:$H,"SE",配置清单!$N:$N,"在岗")+COUNTIFS(配置清单!$G:$G,G593,配置清单!$H:$H,"SA",配置清单!$N:$N,"在岗")</f>
        <v>0</v>
      </c>
      <c r="AB593" s="61" t="str">
        <f t="shared" si="487"/>
        <v>NA</v>
      </c>
      <c r="AC593" s="60">
        <f>COUNTIFS(配置清单!$G:$G,G593,配置清单!$H:$H,"SE",配置清单!$N:$N,"在岗",配置清单!$P:$P,"&lt;&gt;暂不胜任")+COUNTIFS(配置清单!$G:$G,G593,配置清单!$H:$H,"SA",配置清单!$N:$N,"在岗",配置清单!$P:$P,"&lt;&gt;暂不胜任")</f>
        <v>0</v>
      </c>
      <c r="AD593" s="61" t="str">
        <f t="shared" si="488"/>
        <v>NA</v>
      </c>
      <c r="AE593" s="60">
        <f>COUNTIFS(配置清单!$G:$G,G593,配置清单!H:H,"MDE",配置清单!N:N,"在岗")</f>
        <v>0</v>
      </c>
      <c r="AF593" s="61" t="str">
        <f t="shared" si="489"/>
        <v>NA</v>
      </c>
      <c r="AG593" s="60">
        <f>COUNTIFS(配置清单!$G:$G,G593,配置清单!$H:$H,"MDE",配置清单!$N:$N,"在岗",配置清单!$P:$P,"&lt;&gt;暂不胜任")</f>
        <v>0</v>
      </c>
      <c r="AH593" s="61" t="str">
        <f t="shared" si="490"/>
        <v>NA</v>
      </c>
      <c r="AI593" s="62">
        <f>COUNTIFS(配置清单!G:G,G593,配置清单!H:H,"TPM",配置清单!N:N,"在岗")+COUNTIFS(配置清单!G:G,G593,配置清单!H:H,"TC",配置清单!N:N,"在岗")</f>
        <v>0</v>
      </c>
      <c r="AJ593" s="61" t="str">
        <f t="shared" si="491"/>
        <v>NA</v>
      </c>
      <c r="AK593" s="60">
        <f>COUNTIFS(配置清单!G:G,G593,配置清单!H:H,"TPM",配置清单!N:N,"在岗",配置清单!P:P,"&lt;&gt;暂不胜任")+COUNTIFS(配置清单!G:G,G593,配置清单!H:H,"TC",配置清单!N:N,"在岗",配置清单!P:P,"&lt;&gt;暂不胜任")</f>
        <v>0</v>
      </c>
      <c r="AL593" s="61" t="str">
        <f t="shared" si="492"/>
        <v>NA</v>
      </c>
      <c r="AM593" s="60">
        <f>COUNTIFS(配置清单!G:G,G593,配置清单!H:H,"TSE",配置清单!N:N,"在岗")</f>
        <v>0</v>
      </c>
      <c r="AN593" s="61" t="str">
        <f t="shared" si="493"/>
        <v>NA</v>
      </c>
      <c r="AO593" s="60">
        <f>COUNTIFS(配置清单!G:G,G593,配置清单!H:H,"TSE",配置清单!N:N,"在岗",配置清单!P:P,"&lt;&gt;暂不胜任")</f>
        <v>0</v>
      </c>
      <c r="AP593" s="61" t="str">
        <f t="shared" si="494"/>
        <v>NA</v>
      </c>
      <c r="AQ593" s="60">
        <f>COUNTIFS(配置清单!$G:$G,G593,配置清单!H:H,"QA",配置清单!N:N,"在岗")</f>
        <v>0</v>
      </c>
      <c r="AR593" s="61" t="str">
        <f t="shared" si="495"/>
        <v>NA</v>
      </c>
      <c r="AS593" s="60">
        <f>COUNTIFS(配置清单!$G:$G,G593,配置清单!$H:$H,"QA",配置清单!$N:$N,"在岗",配置清单!$P:$P,"&lt;&gt;暂不胜任")</f>
        <v>0</v>
      </c>
      <c r="AT593" s="61" t="str">
        <f t="shared" si="496"/>
        <v>NA</v>
      </c>
      <c r="AU593" s="60">
        <f>COUNTIFS(配置清单!G:G,规划及评估!G593,配置清单!H:H,"BA",配置清单!N:N,"在岗")</f>
        <v>0</v>
      </c>
      <c r="AV593" s="61" t="str">
        <f t="shared" si="497"/>
        <v>NA</v>
      </c>
      <c r="AW593" s="60">
        <f>COUNTIFS(配置清单!G:G,G593,配置清单!H:H,"BA",配置清单!N:N,"在岗",配置清单!P:P,"&lt;&gt;暂不胜任")</f>
        <v>0</v>
      </c>
      <c r="AX593" s="61" t="str">
        <f t="shared" si="498"/>
        <v>NA</v>
      </c>
      <c r="AY593" s="60">
        <f>COUNTIFS(配置清单!G:G,规划及评估!G593,配置清单!H:H,"IA",配置清单!N:N,"在岗")</f>
        <v>0</v>
      </c>
      <c r="AZ593" s="61" t="str">
        <f t="shared" si="499"/>
        <v>NA</v>
      </c>
      <c r="BA593" s="60">
        <f>COUNTIFS(配置清单!G:G,G593,配置清单!H:H,"IA",配置清单!N:N,"在岗",配置清单!P:P,"&lt;&gt;暂不胜任")</f>
        <v>0</v>
      </c>
      <c r="BB593" s="61" t="str">
        <f t="shared" si="500"/>
        <v>NA</v>
      </c>
      <c r="BC593" s="60">
        <f>COUNTIFS(配置清单!G:G,规划及评估!G593,配置清单!H:H,"产品经理",配置清单!N:N,"在岗")</f>
        <v>0</v>
      </c>
      <c r="BD593" s="61" t="str">
        <f t="shared" si="501"/>
        <v>NA</v>
      </c>
      <c r="BE593" s="60">
        <f>COUNTIFS(配置清单!G:G,G593,配置清单!H:H,"产品经理",配置清单!N:N,"在岗",配置清单!P:P,"&lt;&gt;暂不胜任")</f>
        <v>0</v>
      </c>
      <c r="BF593" s="61" t="str">
        <f t="shared" si="502"/>
        <v>NA</v>
      </c>
      <c r="BG593" s="63">
        <f t="shared" si="503"/>
        <v>1</v>
      </c>
      <c r="BH593" s="64">
        <f t="shared" si="504"/>
        <v>1</v>
      </c>
      <c r="BI593" s="64">
        <f t="shared" si="505"/>
        <v>1</v>
      </c>
      <c r="BJ593" s="64">
        <f t="shared" si="506"/>
        <v>1</v>
      </c>
      <c r="BK593" s="65">
        <f t="shared" si="507"/>
        <v>1</v>
      </c>
      <c r="BL593" s="66">
        <f t="shared" si="508"/>
        <v>1</v>
      </c>
      <c r="BM593" s="92">
        <f t="shared" si="509"/>
        <v>1</v>
      </c>
      <c r="BN593" s="92">
        <f t="shared" si="510"/>
        <v>1</v>
      </c>
      <c r="BO593" s="92">
        <f t="shared" si="511"/>
        <v>0</v>
      </c>
      <c r="BP593" s="92">
        <f t="shared" si="512"/>
        <v>0</v>
      </c>
      <c r="BQ593" s="92">
        <f t="shared" si="513"/>
        <v>0</v>
      </c>
      <c r="BR593" s="92">
        <f t="shared" si="514"/>
        <v>0</v>
      </c>
      <c r="BS593" s="92">
        <f t="shared" si="515"/>
        <v>0</v>
      </c>
      <c r="BT593" s="92">
        <f t="shared" si="516"/>
        <v>0</v>
      </c>
      <c r="BU593" s="92">
        <f t="shared" si="517"/>
        <v>0</v>
      </c>
      <c r="BV593" s="92">
        <f t="shared" si="518"/>
        <v>0</v>
      </c>
      <c r="BW593" s="92">
        <f t="shared" si="519"/>
        <v>0</v>
      </c>
      <c r="BX593" s="92">
        <f t="shared" si="520"/>
        <v>0</v>
      </c>
      <c r="BY593" s="92">
        <f t="shared" si="521"/>
        <v>0</v>
      </c>
      <c r="BZ593" s="92">
        <f t="shared" si="522"/>
        <v>0</v>
      </c>
      <c r="CA593" s="92">
        <f t="shared" si="523"/>
        <v>0</v>
      </c>
      <c r="CB593" s="92">
        <f t="shared" si="524"/>
        <v>0</v>
      </c>
      <c r="CC593" s="92">
        <f t="shared" si="525"/>
        <v>0</v>
      </c>
      <c r="CD593" s="92">
        <f t="shared" si="526"/>
        <v>0</v>
      </c>
    </row>
    <row r="594" spans="1:82" hidden="1">
      <c r="A594" s="160">
        <v>10</v>
      </c>
      <c r="B594" s="160" t="s">
        <v>956</v>
      </c>
      <c r="C594" s="160" t="s">
        <v>5982</v>
      </c>
      <c r="D594" s="160" t="s">
        <v>204</v>
      </c>
      <c r="E594" s="160" t="s">
        <v>7761</v>
      </c>
      <c r="F594" s="160" t="s">
        <v>7768</v>
      </c>
      <c r="G594" s="160" t="s">
        <v>7793</v>
      </c>
      <c r="H594" s="160" t="s">
        <v>6</v>
      </c>
      <c r="I594" s="160" t="s">
        <v>6</v>
      </c>
      <c r="J594" s="160" t="s">
        <v>195</v>
      </c>
      <c r="K594" s="160" t="s">
        <v>195</v>
      </c>
      <c r="L594" s="160" t="s">
        <v>2401</v>
      </c>
      <c r="M594" s="160"/>
      <c r="N594" s="160">
        <v>1</v>
      </c>
      <c r="O594" s="160">
        <v>0</v>
      </c>
      <c r="P594" s="160">
        <v>0</v>
      </c>
      <c r="Q594" s="160">
        <v>0</v>
      </c>
      <c r="R594" s="160">
        <v>0</v>
      </c>
      <c r="S594" s="160">
        <v>0</v>
      </c>
      <c r="T594" s="160">
        <v>0</v>
      </c>
      <c r="U594" s="160">
        <v>0</v>
      </c>
      <c r="V594" s="160">
        <v>0</v>
      </c>
      <c r="W594" s="60">
        <f>COUNTIFS(配置清单!G:G,G594,配置清单!$H:$H,"PM",配置清单!$N:$N,"在岗")</f>
        <v>1</v>
      </c>
      <c r="X594" s="61">
        <f t="shared" si="485"/>
        <v>1</v>
      </c>
      <c r="Y594" s="60">
        <f>COUNTIFS(配置清单!$G:$G,G594,配置清单!$H:$H,"PM",配置清单!$N:$N,"在岗",配置清单!$P:$P,"&lt;&gt;暂不胜任")</f>
        <v>1</v>
      </c>
      <c r="Z594" s="61">
        <f t="shared" si="486"/>
        <v>1</v>
      </c>
      <c r="AA594" s="62">
        <f>COUNTIFS(配置清单!$G:$G,G594,配置清单!$H:$H,"SE",配置清单!$N:$N,"在岗")+COUNTIFS(配置清单!$G:$G,G594,配置清单!$H:$H,"SA",配置清单!$N:$N,"在岗")</f>
        <v>0</v>
      </c>
      <c r="AB594" s="61" t="str">
        <f t="shared" si="487"/>
        <v>NA</v>
      </c>
      <c r="AC594" s="60">
        <f>COUNTIFS(配置清单!$G:$G,G594,配置清单!$H:$H,"SE",配置清单!$N:$N,"在岗",配置清单!$P:$P,"&lt;&gt;暂不胜任")+COUNTIFS(配置清单!$G:$G,G594,配置清单!$H:$H,"SA",配置清单!$N:$N,"在岗",配置清单!$P:$P,"&lt;&gt;暂不胜任")</f>
        <v>0</v>
      </c>
      <c r="AD594" s="61" t="str">
        <f t="shared" si="488"/>
        <v>NA</v>
      </c>
      <c r="AE594" s="60">
        <f>COUNTIFS(配置清单!$G:$G,G594,配置清单!H:H,"MDE",配置清单!N:N,"在岗")</f>
        <v>0</v>
      </c>
      <c r="AF594" s="61" t="str">
        <f t="shared" si="489"/>
        <v>NA</v>
      </c>
      <c r="AG594" s="60">
        <f>COUNTIFS(配置清单!$G:$G,G594,配置清单!$H:$H,"MDE",配置清单!$N:$N,"在岗",配置清单!$P:$P,"&lt;&gt;暂不胜任")</f>
        <v>0</v>
      </c>
      <c r="AH594" s="61" t="str">
        <f t="shared" si="490"/>
        <v>NA</v>
      </c>
      <c r="AI594" s="62">
        <f>COUNTIFS(配置清单!G:G,G594,配置清单!H:H,"TPM",配置清单!N:N,"在岗")+COUNTIFS(配置清单!G:G,G594,配置清单!H:H,"TC",配置清单!N:N,"在岗")</f>
        <v>0</v>
      </c>
      <c r="AJ594" s="61" t="str">
        <f t="shared" si="491"/>
        <v>NA</v>
      </c>
      <c r="AK594" s="60">
        <f>COUNTIFS(配置清单!G:G,G594,配置清单!H:H,"TPM",配置清单!N:N,"在岗",配置清单!P:P,"&lt;&gt;暂不胜任")+COUNTIFS(配置清单!G:G,G594,配置清单!H:H,"TC",配置清单!N:N,"在岗",配置清单!P:P,"&lt;&gt;暂不胜任")</f>
        <v>0</v>
      </c>
      <c r="AL594" s="61" t="str">
        <f t="shared" si="492"/>
        <v>NA</v>
      </c>
      <c r="AM594" s="60">
        <f>COUNTIFS(配置清单!G:G,G594,配置清单!H:H,"TSE",配置清单!N:N,"在岗")</f>
        <v>0</v>
      </c>
      <c r="AN594" s="61" t="str">
        <f t="shared" si="493"/>
        <v>NA</v>
      </c>
      <c r="AO594" s="60">
        <f>COUNTIFS(配置清单!G:G,G594,配置清单!H:H,"TSE",配置清单!N:N,"在岗",配置清单!P:P,"&lt;&gt;暂不胜任")</f>
        <v>0</v>
      </c>
      <c r="AP594" s="61" t="str">
        <f t="shared" si="494"/>
        <v>NA</v>
      </c>
      <c r="AQ594" s="60">
        <f>COUNTIFS(配置清单!$G:$G,G594,配置清单!H:H,"QA",配置清单!N:N,"在岗")</f>
        <v>0</v>
      </c>
      <c r="AR594" s="61" t="str">
        <f t="shared" si="495"/>
        <v>NA</v>
      </c>
      <c r="AS594" s="60">
        <f>COUNTIFS(配置清单!$G:$G,G594,配置清单!$H:$H,"QA",配置清单!$N:$N,"在岗",配置清单!$P:$P,"&lt;&gt;暂不胜任")</f>
        <v>0</v>
      </c>
      <c r="AT594" s="61" t="str">
        <f t="shared" si="496"/>
        <v>NA</v>
      </c>
      <c r="AU594" s="60">
        <f>COUNTIFS(配置清单!G:G,规划及评估!G594,配置清单!H:H,"BA",配置清单!N:N,"在岗")</f>
        <v>0</v>
      </c>
      <c r="AV594" s="61" t="str">
        <f t="shared" si="497"/>
        <v>NA</v>
      </c>
      <c r="AW594" s="60">
        <f>COUNTIFS(配置清单!G:G,G594,配置清单!H:H,"BA",配置清单!N:N,"在岗",配置清单!P:P,"&lt;&gt;暂不胜任")</f>
        <v>0</v>
      </c>
      <c r="AX594" s="61" t="str">
        <f t="shared" si="498"/>
        <v>NA</v>
      </c>
      <c r="AY594" s="60">
        <f>COUNTIFS(配置清单!G:G,规划及评估!G594,配置清单!H:H,"IA",配置清单!N:N,"在岗")</f>
        <v>0</v>
      </c>
      <c r="AZ594" s="61" t="str">
        <f t="shared" si="499"/>
        <v>NA</v>
      </c>
      <c r="BA594" s="60">
        <f>COUNTIFS(配置清单!G:G,G594,配置清单!H:H,"IA",配置清单!N:N,"在岗",配置清单!P:P,"&lt;&gt;暂不胜任")</f>
        <v>0</v>
      </c>
      <c r="BB594" s="61" t="str">
        <f t="shared" si="500"/>
        <v>NA</v>
      </c>
      <c r="BC594" s="60">
        <f>COUNTIFS(配置清单!G:G,规划及评估!G594,配置清单!H:H,"产品经理",配置清单!N:N,"在岗")</f>
        <v>0</v>
      </c>
      <c r="BD594" s="61" t="str">
        <f t="shared" si="501"/>
        <v>NA</v>
      </c>
      <c r="BE594" s="60">
        <f>COUNTIFS(配置清单!G:G,G594,配置清单!H:H,"产品经理",配置清单!N:N,"在岗",配置清单!P:P,"&lt;&gt;暂不胜任")</f>
        <v>0</v>
      </c>
      <c r="BF594" s="61" t="str">
        <f t="shared" si="502"/>
        <v>NA</v>
      </c>
      <c r="BG594" s="63">
        <f t="shared" si="503"/>
        <v>1</v>
      </c>
      <c r="BH594" s="64">
        <f t="shared" si="504"/>
        <v>1</v>
      </c>
      <c r="BI594" s="64">
        <f t="shared" si="505"/>
        <v>1</v>
      </c>
      <c r="BJ594" s="64">
        <f t="shared" si="506"/>
        <v>1</v>
      </c>
      <c r="BK594" s="65">
        <f t="shared" si="507"/>
        <v>1</v>
      </c>
      <c r="BL594" s="66">
        <f t="shared" si="508"/>
        <v>1</v>
      </c>
      <c r="BM594" s="92">
        <f t="shared" si="509"/>
        <v>1</v>
      </c>
      <c r="BN594" s="92">
        <f t="shared" si="510"/>
        <v>1</v>
      </c>
      <c r="BO594" s="92">
        <f t="shared" si="511"/>
        <v>0</v>
      </c>
      <c r="BP594" s="92">
        <f t="shared" si="512"/>
        <v>0</v>
      </c>
      <c r="BQ594" s="92">
        <f t="shared" si="513"/>
        <v>0</v>
      </c>
      <c r="BR594" s="92">
        <f t="shared" si="514"/>
        <v>0</v>
      </c>
      <c r="BS594" s="92">
        <f t="shared" si="515"/>
        <v>0</v>
      </c>
      <c r="BT594" s="92">
        <f t="shared" si="516"/>
        <v>0</v>
      </c>
      <c r="BU594" s="92">
        <f t="shared" si="517"/>
        <v>0</v>
      </c>
      <c r="BV594" s="92">
        <f t="shared" si="518"/>
        <v>0</v>
      </c>
      <c r="BW594" s="92">
        <f t="shared" si="519"/>
        <v>0</v>
      </c>
      <c r="BX594" s="92">
        <f t="shared" si="520"/>
        <v>0</v>
      </c>
      <c r="BY594" s="92">
        <f t="shared" si="521"/>
        <v>0</v>
      </c>
      <c r="BZ594" s="92">
        <f t="shared" si="522"/>
        <v>0</v>
      </c>
      <c r="CA594" s="92">
        <f t="shared" si="523"/>
        <v>0</v>
      </c>
      <c r="CB594" s="92">
        <f t="shared" si="524"/>
        <v>0</v>
      </c>
      <c r="CC594" s="92">
        <f t="shared" si="525"/>
        <v>0</v>
      </c>
      <c r="CD594" s="92">
        <f t="shared" si="526"/>
        <v>0</v>
      </c>
    </row>
    <row r="595" spans="1:82" hidden="1">
      <c r="A595" s="160">
        <v>11</v>
      </c>
      <c r="B595" s="160" t="s">
        <v>956</v>
      </c>
      <c r="C595" s="160" t="s">
        <v>5982</v>
      </c>
      <c r="D595" s="160" t="s">
        <v>204</v>
      </c>
      <c r="E595" s="160" t="s">
        <v>7761</v>
      </c>
      <c r="F595" s="160" t="s">
        <v>7768</v>
      </c>
      <c r="G595" s="160" t="s">
        <v>7795</v>
      </c>
      <c r="H595" s="160" t="s">
        <v>6</v>
      </c>
      <c r="I595" s="160" t="s">
        <v>6</v>
      </c>
      <c r="J595" s="160" t="s">
        <v>195</v>
      </c>
      <c r="K595" s="160" t="s">
        <v>195</v>
      </c>
      <c r="L595" s="160" t="s">
        <v>2401</v>
      </c>
      <c r="M595" s="160"/>
      <c r="N595" s="160">
        <v>1</v>
      </c>
      <c r="O595" s="160">
        <v>0</v>
      </c>
      <c r="P595" s="160">
        <v>0</v>
      </c>
      <c r="Q595" s="160">
        <v>0</v>
      </c>
      <c r="R595" s="160">
        <v>0</v>
      </c>
      <c r="S595" s="160">
        <v>0</v>
      </c>
      <c r="T595" s="160">
        <v>0</v>
      </c>
      <c r="U595" s="160">
        <v>0</v>
      </c>
      <c r="V595" s="160">
        <v>0</v>
      </c>
      <c r="W595" s="60">
        <f>COUNTIFS(配置清单!G:G,G595,配置清单!$H:$H,"PM",配置清单!$N:$N,"在岗")</f>
        <v>1</v>
      </c>
      <c r="X595" s="61">
        <f t="shared" si="485"/>
        <v>1</v>
      </c>
      <c r="Y595" s="60">
        <f>COUNTIFS(配置清单!$G:$G,G595,配置清单!$H:$H,"PM",配置清单!$N:$N,"在岗",配置清单!$P:$P,"&lt;&gt;暂不胜任")</f>
        <v>1</v>
      </c>
      <c r="Z595" s="61">
        <f t="shared" si="486"/>
        <v>1</v>
      </c>
      <c r="AA595" s="62">
        <f>COUNTIFS(配置清单!$G:$G,G595,配置清单!$H:$H,"SE",配置清单!$N:$N,"在岗")+COUNTIFS(配置清单!$G:$G,G595,配置清单!$H:$H,"SA",配置清单!$N:$N,"在岗")</f>
        <v>0</v>
      </c>
      <c r="AB595" s="61" t="str">
        <f t="shared" si="487"/>
        <v>NA</v>
      </c>
      <c r="AC595" s="60">
        <f>COUNTIFS(配置清单!$G:$G,G595,配置清单!$H:$H,"SE",配置清单!$N:$N,"在岗",配置清单!$P:$P,"&lt;&gt;暂不胜任")+COUNTIFS(配置清单!$G:$G,G595,配置清单!$H:$H,"SA",配置清单!$N:$N,"在岗",配置清单!$P:$P,"&lt;&gt;暂不胜任")</f>
        <v>0</v>
      </c>
      <c r="AD595" s="61" t="str">
        <f t="shared" si="488"/>
        <v>NA</v>
      </c>
      <c r="AE595" s="60">
        <f>COUNTIFS(配置清单!$G:$G,G595,配置清单!H:H,"MDE",配置清单!N:N,"在岗")</f>
        <v>0</v>
      </c>
      <c r="AF595" s="61" t="str">
        <f t="shared" si="489"/>
        <v>NA</v>
      </c>
      <c r="AG595" s="60">
        <f>COUNTIFS(配置清单!$G:$G,G595,配置清单!$H:$H,"MDE",配置清单!$N:$N,"在岗",配置清单!$P:$P,"&lt;&gt;暂不胜任")</f>
        <v>0</v>
      </c>
      <c r="AH595" s="61" t="str">
        <f t="shared" si="490"/>
        <v>NA</v>
      </c>
      <c r="AI595" s="62">
        <f>COUNTIFS(配置清单!G:G,G595,配置清单!H:H,"TPM",配置清单!N:N,"在岗")+COUNTIFS(配置清单!G:G,G595,配置清单!H:H,"TC",配置清单!N:N,"在岗")</f>
        <v>0</v>
      </c>
      <c r="AJ595" s="61" t="str">
        <f t="shared" si="491"/>
        <v>NA</v>
      </c>
      <c r="AK595" s="60">
        <f>COUNTIFS(配置清单!G:G,G595,配置清单!H:H,"TPM",配置清单!N:N,"在岗",配置清单!P:P,"&lt;&gt;暂不胜任")+COUNTIFS(配置清单!G:G,G595,配置清单!H:H,"TC",配置清单!N:N,"在岗",配置清单!P:P,"&lt;&gt;暂不胜任")</f>
        <v>0</v>
      </c>
      <c r="AL595" s="61" t="str">
        <f t="shared" si="492"/>
        <v>NA</v>
      </c>
      <c r="AM595" s="60">
        <f>COUNTIFS(配置清单!G:G,G595,配置清单!H:H,"TSE",配置清单!N:N,"在岗")</f>
        <v>0</v>
      </c>
      <c r="AN595" s="61" t="str">
        <f t="shared" si="493"/>
        <v>NA</v>
      </c>
      <c r="AO595" s="60">
        <f>COUNTIFS(配置清单!G:G,G595,配置清单!H:H,"TSE",配置清单!N:N,"在岗",配置清单!P:P,"&lt;&gt;暂不胜任")</f>
        <v>0</v>
      </c>
      <c r="AP595" s="61" t="str">
        <f t="shared" si="494"/>
        <v>NA</v>
      </c>
      <c r="AQ595" s="60">
        <f>COUNTIFS(配置清单!$G:$G,G595,配置清单!H:H,"QA",配置清单!N:N,"在岗")</f>
        <v>0</v>
      </c>
      <c r="AR595" s="61" t="str">
        <f t="shared" si="495"/>
        <v>NA</v>
      </c>
      <c r="AS595" s="60">
        <f>COUNTIFS(配置清单!$G:$G,G595,配置清单!$H:$H,"QA",配置清单!$N:$N,"在岗",配置清单!$P:$P,"&lt;&gt;暂不胜任")</f>
        <v>0</v>
      </c>
      <c r="AT595" s="61" t="str">
        <f t="shared" si="496"/>
        <v>NA</v>
      </c>
      <c r="AU595" s="60">
        <f>COUNTIFS(配置清单!G:G,规划及评估!G595,配置清单!H:H,"BA",配置清单!N:N,"在岗")</f>
        <v>0</v>
      </c>
      <c r="AV595" s="61" t="str">
        <f t="shared" si="497"/>
        <v>NA</v>
      </c>
      <c r="AW595" s="60">
        <f>COUNTIFS(配置清单!G:G,G595,配置清单!H:H,"BA",配置清单!N:N,"在岗",配置清单!P:P,"&lt;&gt;暂不胜任")</f>
        <v>0</v>
      </c>
      <c r="AX595" s="61" t="str">
        <f t="shared" si="498"/>
        <v>NA</v>
      </c>
      <c r="AY595" s="60">
        <f>COUNTIFS(配置清单!G:G,规划及评估!G595,配置清单!H:H,"IA",配置清单!N:N,"在岗")</f>
        <v>0</v>
      </c>
      <c r="AZ595" s="61" t="str">
        <f t="shared" si="499"/>
        <v>NA</v>
      </c>
      <c r="BA595" s="60">
        <f>COUNTIFS(配置清单!G:G,G595,配置清单!H:H,"IA",配置清单!N:N,"在岗",配置清单!P:P,"&lt;&gt;暂不胜任")</f>
        <v>0</v>
      </c>
      <c r="BB595" s="61" t="str">
        <f t="shared" si="500"/>
        <v>NA</v>
      </c>
      <c r="BC595" s="60">
        <f>COUNTIFS(配置清单!G:G,规划及评估!G595,配置清单!H:H,"产品经理",配置清单!N:N,"在岗")</f>
        <v>0</v>
      </c>
      <c r="BD595" s="61" t="str">
        <f t="shared" si="501"/>
        <v>NA</v>
      </c>
      <c r="BE595" s="60">
        <f>COUNTIFS(配置清单!G:G,G595,配置清单!H:H,"产品经理",配置清单!N:N,"在岗",配置清单!P:P,"&lt;&gt;暂不胜任")</f>
        <v>0</v>
      </c>
      <c r="BF595" s="61" t="str">
        <f t="shared" si="502"/>
        <v>NA</v>
      </c>
      <c r="BG595" s="63">
        <f t="shared" si="503"/>
        <v>1</v>
      </c>
      <c r="BH595" s="64">
        <f t="shared" si="504"/>
        <v>1</v>
      </c>
      <c r="BI595" s="64">
        <f t="shared" si="505"/>
        <v>1</v>
      </c>
      <c r="BJ595" s="64">
        <f t="shared" si="506"/>
        <v>1</v>
      </c>
      <c r="BK595" s="65">
        <f t="shared" si="507"/>
        <v>1</v>
      </c>
      <c r="BL595" s="66">
        <f t="shared" si="508"/>
        <v>1</v>
      </c>
      <c r="BM595" s="92">
        <f t="shared" si="509"/>
        <v>1</v>
      </c>
      <c r="BN595" s="92">
        <f t="shared" si="510"/>
        <v>1</v>
      </c>
      <c r="BO595" s="92">
        <f t="shared" si="511"/>
        <v>0</v>
      </c>
      <c r="BP595" s="92">
        <f t="shared" si="512"/>
        <v>0</v>
      </c>
      <c r="BQ595" s="92">
        <f t="shared" si="513"/>
        <v>0</v>
      </c>
      <c r="BR595" s="92">
        <f t="shared" si="514"/>
        <v>0</v>
      </c>
      <c r="BS595" s="92">
        <f t="shared" si="515"/>
        <v>0</v>
      </c>
      <c r="BT595" s="92">
        <f t="shared" si="516"/>
        <v>0</v>
      </c>
      <c r="BU595" s="92">
        <f t="shared" si="517"/>
        <v>0</v>
      </c>
      <c r="BV595" s="92">
        <f t="shared" si="518"/>
        <v>0</v>
      </c>
      <c r="BW595" s="92">
        <f t="shared" si="519"/>
        <v>0</v>
      </c>
      <c r="BX595" s="92">
        <f t="shared" si="520"/>
        <v>0</v>
      </c>
      <c r="BY595" s="92">
        <f t="shared" si="521"/>
        <v>0</v>
      </c>
      <c r="BZ595" s="92">
        <f t="shared" si="522"/>
        <v>0</v>
      </c>
      <c r="CA595" s="92">
        <f t="shared" si="523"/>
        <v>0</v>
      </c>
      <c r="CB595" s="92">
        <f t="shared" si="524"/>
        <v>0</v>
      </c>
      <c r="CC595" s="92">
        <f t="shared" si="525"/>
        <v>0</v>
      </c>
      <c r="CD595" s="92">
        <f t="shared" si="526"/>
        <v>0</v>
      </c>
    </row>
    <row r="596" spans="1:82" hidden="1">
      <c r="A596" s="160">
        <v>12</v>
      </c>
      <c r="B596" s="160" t="s">
        <v>956</v>
      </c>
      <c r="C596" s="160" t="s">
        <v>5982</v>
      </c>
      <c r="D596" s="160" t="s">
        <v>204</v>
      </c>
      <c r="E596" s="160" t="s">
        <v>7761</v>
      </c>
      <c r="F596" s="160" t="s">
        <v>7768</v>
      </c>
      <c r="G596" s="160" t="s">
        <v>7797</v>
      </c>
      <c r="H596" s="160" t="s">
        <v>6</v>
      </c>
      <c r="I596" s="160" t="s">
        <v>6</v>
      </c>
      <c r="J596" s="160" t="s">
        <v>195</v>
      </c>
      <c r="K596" s="160" t="s">
        <v>195</v>
      </c>
      <c r="L596" s="160" t="s">
        <v>2401</v>
      </c>
      <c r="M596" s="160"/>
      <c r="N596" s="160">
        <v>1</v>
      </c>
      <c r="O596" s="160">
        <v>0</v>
      </c>
      <c r="P596" s="160">
        <v>0</v>
      </c>
      <c r="Q596" s="160">
        <v>0</v>
      </c>
      <c r="R596" s="160">
        <v>0</v>
      </c>
      <c r="S596" s="160">
        <v>0</v>
      </c>
      <c r="T596" s="160">
        <v>0</v>
      </c>
      <c r="U596" s="160">
        <v>0</v>
      </c>
      <c r="V596" s="160">
        <v>0</v>
      </c>
      <c r="W596" s="60">
        <f>COUNTIFS(配置清单!G:G,G596,配置清单!$H:$H,"PM",配置清单!$N:$N,"在岗")</f>
        <v>1</v>
      </c>
      <c r="X596" s="61">
        <f t="shared" si="485"/>
        <v>1</v>
      </c>
      <c r="Y596" s="60">
        <f>COUNTIFS(配置清单!$G:$G,G596,配置清单!$H:$H,"PM",配置清单!$N:$N,"在岗",配置清单!$P:$P,"&lt;&gt;暂不胜任")</f>
        <v>1</v>
      </c>
      <c r="Z596" s="61">
        <f t="shared" si="486"/>
        <v>1</v>
      </c>
      <c r="AA596" s="62">
        <f>COUNTIFS(配置清单!$G:$G,G596,配置清单!$H:$H,"SE",配置清单!$N:$N,"在岗")+COUNTIFS(配置清单!$G:$G,G596,配置清单!$H:$H,"SA",配置清单!$N:$N,"在岗")</f>
        <v>0</v>
      </c>
      <c r="AB596" s="61" t="str">
        <f t="shared" si="487"/>
        <v>NA</v>
      </c>
      <c r="AC596" s="60">
        <f>COUNTIFS(配置清单!$G:$G,G596,配置清单!$H:$H,"SE",配置清单!$N:$N,"在岗",配置清单!$P:$P,"&lt;&gt;暂不胜任")+COUNTIFS(配置清单!$G:$G,G596,配置清单!$H:$H,"SA",配置清单!$N:$N,"在岗",配置清单!$P:$P,"&lt;&gt;暂不胜任")</f>
        <v>0</v>
      </c>
      <c r="AD596" s="61" t="str">
        <f t="shared" si="488"/>
        <v>NA</v>
      </c>
      <c r="AE596" s="60">
        <f>COUNTIFS(配置清单!$G:$G,G596,配置清单!H:H,"MDE",配置清单!N:N,"在岗")</f>
        <v>0</v>
      </c>
      <c r="AF596" s="61" t="str">
        <f t="shared" si="489"/>
        <v>NA</v>
      </c>
      <c r="AG596" s="60">
        <f>COUNTIFS(配置清单!$G:$G,G596,配置清单!$H:$H,"MDE",配置清单!$N:$N,"在岗",配置清单!$P:$P,"&lt;&gt;暂不胜任")</f>
        <v>0</v>
      </c>
      <c r="AH596" s="61" t="str">
        <f t="shared" si="490"/>
        <v>NA</v>
      </c>
      <c r="AI596" s="62">
        <f>COUNTIFS(配置清单!G:G,G596,配置清单!H:H,"TPM",配置清单!N:N,"在岗")+COUNTIFS(配置清单!G:G,G596,配置清单!H:H,"TC",配置清单!N:N,"在岗")</f>
        <v>0</v>
      </c>
      <c r="AJ596" s="61" t="str">
        <f t="shared" si="491"/>
        <v>NA</v>
      </c>
      <c r="AK596" s="60">
        <f>COUNTIFS(配置清单!G:G,G596,配置清单!H:H,"TPM",配置清单!N:N,"在岗",配置清单!P:P,"&lt;&gt;暂不胜任")+COUNTIFS(配置清单!G:G,G596,配置清单!H:H,"TC",配置清单!N:N,"在岗",配置清单!P:P,"&lt;&gt;暂不胜任")</f>
        <v>0</v>
      </c>
      <c r="AL596" s="61" t="str">
        <f t="shared" si="492"/>
        <v>NA</v>
      </c>
      <c r="AM596" s="60">
        <f>COUNTIFS(配置清单!G:G,G596,配置清单!H:H,"TSE",配置清单!N:N,"在岗")</f>
        <v>0</v>
      </c>
      <c r="AN596" s="61" t="str">
        <f t="shared" si="493"/>
        <v>NA</v>
      </c>
      <c r="AO596" s="60">
        <f>COUNTIFS(配置清单!G:G,G596,配置清单!H:H,"TSE",配置清单!N:N,"在岗",配置清单!P:P,"&lt;&gt;暂不胜任")</f>
        <v>0</v>
      </c>
      <c r="AP596" s="61" t="str">
        <f t="shared" si="494"/>
        <v>NA</v>
      </c>
      <c r="AQ596" s="60">
        <f>COUNTIFS(配置清单!$G:$G,G596,配置清单!H:H,"QA",配置清单!N:N,"在岗")</f>
        <v>0</v>
      </c>
      <c r="AR596" s="61" t="str">
        <f t="shared" si="495"/>
        <v>NA</v>
      </c>
      <c r="AS596" s="60">
        <f>COUNTIFS(配置清单!$G:$G,G596,配置清单!$H:$H,"QA",配置清单!$N:$N,"在岗",配置清单!$P:$P,"&lt;&gt;暂不胜任")</f>
        <v>0</v>
      </c>
      <c r="AT596" s="61" t="str">
        <f t="shared" si="496"/>
        <v>NA</v>
      </c>
      <c r="AU596" s="60">
        <f>COUNTIFS(配置清单!G:G,规划及评估!G596,配置清单!H:H,"BA",配置清单!N:N,"在岗")</f>
        <v>0</v>
      </c>
      <c r="AV596" s="61" t="str">
        <f t="shared" si="497"/>
        <v>NA</v>
      </c>
      <c r="AW596" s="60">
        <f>COUNTIFS(配置清单!G:G,G596,配置清单!H:H,"BA",配置清单!N:N,"在岗",配置清单!P:P,"&lt;&gt;暂不胜任")</f>
        <v>0</v>
      </c>
      <c r="AX596" s="61" t="str">
        <f t="shared" si="498"/>
        <v>NA</v>
      </c>
      <c r="AY596" s="60">
        <f>COUNTIFS(配置清单!G:G,规划及评估!G596,配置清单!H:H,"IA",配置清单!N:N,"在岗")</f>
        <v>0</v>
      </c>
      <c r="AZ596" s="61" t="str">
        <f t="shared" si="499"/>
        <v>NA</v>
      </c>
      <c r="BA596" s="60">
        <f>COUNTIFS(配置清单!G:G,G596,配置清单!H:H,"IA",配置清单!N:N,"在岗",配置清单!P:P,"&lt;&gt;暂不胜任")</f>
        <v>0</v>
      </c>
      <c r="BB596" s="61" t="str">
        <f t="shared" si="500"/>
        <v>NA</v>
      </c>
      <c r="BC596" s="60">
        <f>COUNTIFS(配置清单!G:G,规划及评估!G596,配置清单!H:H,"产品经理",配置清单!N:N,"在岗")</f>
        <v>0</v>
      </c>
      <c r="BD596" s="61" t="str">
        <f t="shared" si="501"/>
        <v>NA</v>
      </c>
      <c r="BE596" s="60">
        <f>COUNTIFS(配置清单!G:G,G596,配置清单!H:H,"产品经理",配置清单!N:N,"在岗",配置清单!P:P,"&lt;&gt;暂不胜任")</f>
        <v>0</v>
      </c>
      <c r="BF596" s="61" t="str">
        <f t="shared" si="502"/>
        <v>NA</v>
      </c>
      <c r="BG596" s="63">
        <f t="shared" si="503"/>
        <v>1</v>
      </c>
      <c r="BH596" s="64">
        <f t="shared" si="504"/>
        <v>1</v>
      </c>
      <c r="BI596" s="64">
        <f t="shared" si="505"/>
        <v>1</v>
      </c>
      <c r="BJ596" s="64">
        <f t="shared" si="506"/>
        <v>1</v>
      </c>
      <c r="BK596" s="65">
        <f t="shared" si="507"/>
        <v>1</v>
      </c>
      <c r="BL596" s="66">
        <f t="shared" si="508"/>
        <v>1</v>
      </c>
      <c r="BM596" s="92">
        <f t="shared" si="509"/>
        <v>1</v>
      </c>
      <c r="BN596" s="92">
        <f t="shared" si="510"/>
        <v>1</v>
      </c>
      <c r="BO596" s="92">
        <f t="shared" si="511"/>
        <v>0</v>
      </c>
      <c r="BP596" s="92">
        <f t="shared" si="512"/>
        <v>0</v>
      </c>
      <c r="BQ596" s="92">
        <f t="shared" si="513"/>
        <v>0</v>
      </c>
      <c r="BR596" s="92">
        <f t="shared" si="514"/>
        <v>0</v>
      </c>
      <c r="BS596" s="92">
        <f t="shared" si="515"/>
        <v>0</v>
      </c>
      <c r="BT596" s="92">
        <f t="shared" si="516"/>
        <v>0</v>
      </c>
      <c r="BU596" s="92">
        <f t="shared" si="517"/>
        <v>0</v>
      </c>
      <c r="BV596" s="92">
        <f t="shared" si="518"/>
        <v>0</v>
      </c>
      <c r="BW596" s="92">
        <f t="shared" si="519"/>
        <v>0</v>
      </c>
      <c r="BX596" s="92">
        <f t="shared" si="520"/>
        <v>0</v>
      </c>
      <c r="BY596" s="92">
        <f t="shared" si="521"/>
        <v>0</v>
      </c>
      <c r="BZ596" s="92">
        <f t="shared" si="522"/>
        <v>0</v>
      </c>
      <c r="CA596" s="92">
        <f t="shared" si="523"/>
        <v>0</v>
      </c>
      <c r="CB596" s="92">
        <f t="shared" si="524"/>
        <v>0</v>
      </c>
      <c r="CC596" s="92">
        <f t="shared" si="525"/>
        <v>0</v>
      </c>
      <c r="CD596" s="92">
        <f t="shared" si="526"/>
        <v>0</v>
      </c>
    </row>
    <row r="597" spans="1:82" hidden="1">
      <c r="A597" s="160">
        <v>13</v>
      </c>
      <c r="B597" s="160" t="s">
        <v>956</v>
      </c>
      <c r="C597" s="160" t="s">
        <v>5982</v>
      </c>
      <c r="D597" s="160" t="s">
        <v>204</v>
      </c>
      <c r="E597" s="160" t="s">
        <v>7761</v>
      </c>
      <c r="F597" s="160" t="s">
        <v>7768</v>
      </c>
      <c r="G597" s="160" t="s">
        <v>7769</v>
      </c>
      <c r="H597" s="160" t="s">
        <v>6</v>
      </c>
      <c r="I597" s="160" t="s">
        <v>6</v>
      </c>
      <c r="J597" s="160" t="s">
        <v>195</v>
      </c>
      <c r="K597" s="160" t="s">
        <v>195</v>
      </c>
      <c r="L597" s="160" t="s">
        <v>2401</v>
      </c>
      <c r="M597" s="160"/>
      <c r="N597" s="160">
        <v>1</v>
      </c>
      <c r="O597" s="160">
        <v>0</v>
      </c>
      <c r="P597" s="160">
        <v>0</v>
      </c>
      <c r="Q597" s="160">
        <v>0</v>
      </c>
      <c r="R597" s="160">
        <v>0</v>
      </c>
      <c r="S597" s="160">
        <v>0</v>
      </c>
      <c r="T597" s="160">
        <v>0</v>
      </c>
      <c r="U597" s="160">
        <v>0</v>
      </c>
      <c r="V597" s="160">
        <v>0</v>
      </c>
      <c r="W597" s="60">
        <f>COUNTIFS(配置清单!G:G,G597,配置清单!$H:$H,"PM",配置清单!$N:$N,"在岗")</f>
        <v>1</v>
      </c>
      <c r="X597" s="61">
        <f t="shared" si="485"/>
        <v>1</v>
      </c>
      <c r="Y597" s="60">
        <f>COUNTIFS(配置清单!$G:$G,G597,配置清单!$H:$H,"PM",配置清单!$N:$N,"在岗",配置清单!$P:$P,"&lt;&gt;暂不胜任")</f>
        <v>0</v>
      </c>
      <c r="Z597" s="61">
        <f t="shared" si="486"/>
        <v>0</v>
      </c>
      <c r="AA597" s="62">
        <f>COUNTIFS(配置清单!$G:$G,G597,配置清单!$H:$H,"SE",配置清单!$N:$N,"在岗")+COUNTIFS(配置清单!$G:$G,G597,配置清单!$H:$H,"SA",配置清单!$N:$N,"在岗")</f>
        <v>0</v>
      </c>
      <c r="AB597" s="61" t="str">
        <f t="shared" si="487"/>
        <v>NA</v>
      </c>
      <c r="AC597" s="60">
        <f>COUNTIFS(配置清单!$G:$G,G597,配置清单!$H:$H,"SE",配置清单!$N:$N,"在岗",配置清单!$P:$P,"&lt;&gt;暂不胜任")+COUNTIFS(配置清单!$G:$G,G597,配置清单!$H:$H,"SA",配置清单!$N:$N,"在岗",配置清单!$P:$P,"&lt;&gt;暂不胜任")</f>
        <v>0</v>
      </c>
      <c r="AD597" s="61" t="str">
        <f t="shared" si="488"/>
        <v>NA</v>
      </c>
      <c r="AE597" s="60">
        <f>COUNTIFS(配置清单!$G:$G,G597,配置清单!H:H,"MDE",配置清单!N:N,"在岗")</f>
        <v>0</v>
      </c>
      <c r="AF597" s="61" t="str">
        <f t="shared" si="489"/>
        <v>NA</v>
      </c>
      <c r="AG597" s="60">
        <f>COUNTIFS(配置清单!$G:$G,G597,配置清单!$H:$H,"MDE",配置清单!$N:$N,"在岗",配置清单!$P:$P,"&lt;&gt;暂不胜任")</f>
        <v>0</v>
      </c>
      <c r="AH597" s="61" t="str">
        <f t="shared" si="490"/>
        <v>NA</v>
      </c>
      <c r="AI597" s="62">
        <f>COUNTIFS(配置清单!G:G,G597,配置清单!H:H,"TPM",配置清单!N:N,"在岗")+COUNTIFS(配置清单!G:G,G597,配置清单!H:H,"TC",配置清单!N:N,"在岗")</f>
        <v>0</v>
      </c>
      <c r="AJ597" s="61" t="str">
        <f t="shared" si="491"/>
        <v>NA</v>
      </c>
      <c r="AK597" s="60">
        <f>COUNTIFS(配置清单!G:G,G597,配置清单!H:H,"TPM",配置清单!N:N,"在岗",配置清单!P:P,"&lt;&gt;暂不胜任")+COUNTIFS(配置清单!G:G,G597,配置清单!H:H,"TC",配置清单!N:N,"在岗",配置清单!P:P,"&lt;&gt;暂不胜任")</f>
        <v>0</v>
      </c>
      <c r="AL597" s="61" t="str">
        <f t="shared" si="492"/>
        <v>NA</v>
      </c>
      <c r="AM597" s="60">
        <f>COUNTIFS(配置清单!G:G,G597,配置清单!H:H,"TSE",配置清单!N:N,"在岗")</f>
        <v>0</v>
      </c>
      <c r="AN597" s="61" t="str">
        <f t="shared" si="493"/>
        <v>NA</v>
      </c>
      <c r="AO597" s="60">
        <f>COUNTIFS(配置清单!G:G,G597,配置清单!H:H,"TSE",配置清单!N:N,"在岗",配置清单!P:P,"&lt;&gt;暂不胜任")</f>
        <v>0</v>
      </c>
      <c r="AP597" s="61" t="str">
        <f t="shared" si="494"/>
        <v>NA</v>
      </c>
      <c r="AQ597" s="60">
        <f>COUNTIFS(配置清单!$G:$G,G597,配置清单!H:H,"QA",配置清单!N:N,"在岗")</f>
        <v>0</v>
      </c>
      <c r="AR597" s="61" t="str">
        <f t="shared" si="495"/>
        <v>NA</v>
      </c>
      <c r="AS597" s="60">
        <f>COUNTIFS(配置清单!$G:$G,G597,配置清单!$H:$H,"QA",配置清单!$N:$N,"在岗",配置清单!$P:$P,"&lt;&gt;暂不胜任")</f>
        <v>0</v>
      </c>
      <c r="AT597" s="61" t="str">
        <f t="shared" si="496"/>
        <v>NA</v>
      </c>
      <c r="AU597" s="60">
        <f>COUNTIFS(配置清单!G:G,规划及评估!G597,配置清单!H:H,"BA",配置清单!N:N,"在岗")</f>
        <v>0</v>
      </c>
      <c r="AV597" s="61" t="str">
        <f t="shared" si="497"/>
        <v>NA</v>
      </c>
      <c r="AW597" s="60">
        <f>COUNTIFS(配置清单!G:G,G597,配置清单!H:H,"BA",配置清单!N:N,"在岗",配置清单!P:P,"&lt;&gt;暂不胜任")</f>
        <v>0</v>
      </c>
      <c r="AX597" s="61" t="str">
        <f t="shared" si="498"/>
        <v>NA</v>
      </c>
      <c r="AY597" s="60">
        <f>COUNTIFS(配置清单!G:G,规划及评估!G597,配置清单!H:H,"IA",配置清单!N:N,"在岗")</f>
        <v>0</v>
      </c>
      <c r="AZ597" s="61" t="str">
        <f t="shared" si="499"/>
        <v>NA</v>
      </c>
      <c r="BA597" s="60">
        <f>COUNTIFS(配置清单!G:G,G597,配置清单!H:H,"IA",配置清单!N:N,"在岗",配置清单!P:P,"&lt;&gt;暂不胜任")</f>
        <v>0</v>
      </c>
      <c r="BB597" s="61" t="str">
        <f t="shared" si="500"/>
        <v>NA</v>
      </c>
      <c r="BC597" s="60">
        <f>COUNTIFS(配置清单!G:G,规划及评估!G597,配置清单!H:H,"产品经理",配置清单!N:N,"在岗")</f>
        <v>0</v>
      </c>
      <c r="BD597" s="61" t="str">
        <f t="shared" si="501"/>
        <v>NA</v>
      </c>
      <c r="BE597" s="60">
        <f>COUNTIFS(配置清单!G:G,G597,配置清单!H:H,"产品经理",配置清单!N:N,"在岗",配置清单!P:P,"&lt;&gt;暂不胜任")</f>
        <v>0</v>
      </c>
      <c r="BF597" s="61" t="str">
        <f t="shared" si="502"/>
        <v>NA</v>
      </c>
      <c r="BG597" s="63">
        <f t="shared" si="503"/>
        <v>1</v>
      </c>
      <c r="BH597" s="64">
        <f t="shared" si="504"/>
        <v>1</v>
      </c>
      <c r="BI597" s="64">
        <f t="shared" si="505"/>
        <v>1</v>
      </c>
      <c r="BJ597" s="64">
        <f t="shared" si="506"/>
        <v>0</v>
      </c>
      <c r="BK597" s="65">
        <f t="shared" si="507"/>
        <v>1</v>
      </c>
      <c r="BL597" s="66">
        <f t="shared" si="508"/>
        <v>0</v>
      </c>
      <c r="BM597" s="92">
        <f t="shared" si="509"/>
        <v>1</v>
      </c>
      <c r="BN597" s="92">
        <f t="shared" si="510"/>
        <v>0</v>
      </c>
      <c r="BO597" s="92">
        <f t="shared" si="511"/>
        <v>0</v>
      </c>
      <c r="BP597" s="92">
        <f t="shared" si="512"/>
        <v>0</v>
      </c>
      <c r="BQ597" s="92">
        <f t="shared" si="513"/>
        <v>0</v>
      </c>
      <c r="BR597" s="92">
        <f t="shared" si="514"/>
        <v>0</v>
      </c>
      <c r="BS597" s="92">
        <f t="shared" si="515"/>
        <v>0</v>
      </c>
      <c r="BT597" s="92">
        <f t="shared" si="516"/>
        <v>0</v>
      </c>
      <c r="BU597" s="92">
        <f t="shared" si="517"/>
        <v>0</v>
      </c>
      <c r="BV597" s="92">
        <f t="shared" si="518"/>
        <v>0</v>
      </c>
      <c r="BW597" s="92">
        <f t="shared" si="519"/>
        <v>0</v>
      </c>
      <c r="BX597" s="92">
        <f t="shared" si="520"/>
        <v>0</v>
      </c>
      <c r="BY597" s="92">
        <f t="shared" si="521"/>
        <v>0</v>
      </c>
      <c r="BZ597" s="92">
        <f t="shared" si="522"/>
        <v>0</v>
      </c>
      <c r="CA597" s="92">
        <f t="shared" si="523"/>
        <v>0</v>
      </c>
      <c r="CB597" s="92">
        <f t="shared" si="524"/>
        <v>0</v>
      </c>
      <c r="CC597" s="92">
        <f t="shared" si="525"/>
        <v>0</v>
      </c>
      <c r="CD597" s="92">
        <f t="shared" si="526"/>
        <v>0</v>
      </c>
    </row>
    <row r="598" spans="1:82" hidden="1">
      <c r="A598" s="160">
        <v>14</v>
      </c>
      <c r="B598" s="160" t="s">
        <v>956</v>
      </c>
      <c r="C598" s="160" t="s">
        <v>5982</v>
      </c>
      <c r="D598" s="160" t="s">
        <v>204</v>
      </c>
      <c r="E598" s="160" t="s">
        <v>7761</v>
      </c>
      <c r="F598" s="160" t="s">
        <v>7799</v>
      </c>
      <c r="G598" s="160" t="s">
        <v>9786</v>
      </c>
      <c r="H598" s="160" t="s">
        <v>6</v>
      </c>
      <c r="I598" s="160" t="s">
        <v>6</v>
      </c>
      <c r="J598" s="160" t="s">
        <v>195</v>
      </c>
      <c r="K598" s="160" t="s">
        <v>195</v>
      </c>
      <c r="L598" s="160" t="s">
        <v>7960</v>
      </c>
      <c r="M598" s="160"/>
      <c r="N598" s="160">
        <v>1</v>
      </c>
      <c r="O598" s="160">
        <v>0</v>
      </c>
      <c r="P598" s="160">
        <v>0</v>
      </c>
      <c r="Q598" s="160">
        <v>0</v>
      </c>
      <c r="R598" s="160">
        <v>0</v>
      </c>
      <c r="S598" s="160">
        <v>0</v>
      </c>
      <c r="T598" s="160">
        <v>0</v>
      </c>
      <c r="U598" s="160">
        <v>0</v>
      </c>
      <c r="V598" s="160">
        <v>0</v>
      </c>
      <c r="W598" s="60">
        <f>COUNTIFS(配置清单!G:G,G598,配置清单!$H:$H,"PM",配置清单!$N:$N,"在岗")</f>
        <v>0</v>
      </c>
      <c r="X598" s="61">
        <f t="shared" si="485"/>
        <v>0</v>
      </c>
      <c r="Y598" s="60">
        <f>COUNTIFS(配置清单!$G:$G,G598,配置清单!$H:$H,"PM",配置清单!$N:$N,"在岗",配置清单!$P:$P,"&lt;&gt;暂不胜任")</f>
        <v>0</v>
      </c>
      <c r="Z598" s="61">
        <f t="shared" si="486"/>
        <v>0</v>
      </c>
      <c r="AA598" s="62">
        <f>COUNTIFS(配置清单!$G:$G,G598,配置清单!$H:$H,"SE",配置清单!$N:$N,"在岗")+COUNTIFS(配置清单!$G:$G,G598,配置清单!$H:$H,"SA",配置清单!$N:$N,"在岗")</f>
        <v>0</v>
      </c>
      <c r="AB598" s="61" t="str">
        <f t="shared" si="487"/>
        <v>NA</v>
      </c>
      <c r="AC598" s="60">
        <f>COUNTIFS(配置清单!$G:$G,G598,配置清单!$H:$H,"SE",配置清单!$N:$N,"在岗",配置清单!$P:$P,"&lt;&gt;暂不胜任")+COUNTIFS(配置清单!$G:$G,G598,配置清单!$H:$H,"SA",配置清单!$N:$N,"在岗",配置清单!$P:$P,"&lt;&gt;暂不胜任")</f>
        <v>0</v>
      </c>
      <c r="AD598" s="61" t="str">
        <f t="shared" si="488"/>
        <v>NA</v>
      </c>
      <c r="AE598" s="60">
        <f>COUNTIFS(配置清单!$G:$G,G598,配置清单!H:H,"MDE",配置清单!N:N,"在岗")</f>
        <v>0</v>
      </c>
      <c r="AF598" s="61" t="str">
        <f t="shared" si="489"/>
        <v>NA</v>
      </c>
      <c r="AG598" s="60">
        <f>COUNTIFS(配置清单!$G:$G,G598,配置清单!$H:$H,"MDE",配置清单!$N:$N,"在岗",配置清单!$P:$P,"&lt;&gt;暂不胜任")</f>
        <v>0</v>
      </c>
      <c r="AH598" s="61" t="str">
        <f t="shared" si="490"/>
        <v>NA</v>
      </c>
      <c r="AI598" s="62">
        <f>COUNTIFS(配置清单!G:G,G598,配置清单!H:H,"TPM",配置清单!N:N,"在岗")+COUNTIFS(配置清单!G:G,G598,配置清单!H:H,"TC",配置清单!N:N,"在岗")</f>
        <v>0</v>
      </c>
      <c r="AJ598" s="61" t="str">
        <f t="shared" si="491"/>
        <v>NA</v>
      </c>
      <c r="AK598" s="60">
        <f>COUNTIFS(配置清单!G:G,G598,配置清单!H:H,"TPM",配置清单!N:N,"在岗",配置清单!P:P,"&lt;&gt;暂不胜任")+COUNTIFS(配置清单!G:G,G598,配置清单!H:H,"TC",配置清单!N:N,"在岗",配置清单!P:P,"&lt;&gt;暂不胜任")</f>
        <v>0</v>
      </c>
      <c r="AL598" s="61" t="str">
        <f t="shared" si="492"/>
        <v>NA</v>
      </c>
      <c r="AM598" s="60">
        <f>COUNTIFS(配置清单!G:G,G598,配置清单!H:H,"TSE",配置清单!N:N,"在岗")</f>
        <v>0</v>
      </c>
      <c r="AN598" s="61" t="str">
        <f t="shared" si="493"/>
        <v>NA</v>
      </c>
      <c r="AO598" s="60">
        <f>COUNTIFS(配置清单!G:G,G598,配置清单!H:H,"TSE",配置清单!N:N,"在岗",配置清单!P:P,"&lt;&gt;暂不胜任")</f>
        <v>0</v>
      </c>
      <c r="AP598" s="61" t="str">
        <f t="shared" si="494"/>
        <v>NA</v>
      </c>
      <c r="AQ598" s="60">
        <f>COUNTIFS(配置清单!$G:$G,G598,配置清单!H:H,"QA",配置清单!N:N,"在岗")</f>
        <v>0</v>
      </c>
      <c r="AR598" s="61" t="str">
        <f t="shared" si="495"/>
        <v>NA</v>
      </c>
      <c r="AS598" s="60">
        <f>COUNTIFS(配置清单!$G:$G,G598,配置清单!$H:$H,"QA",配置清单!$N:$N,"在岗",配置清单!$P:$P,"&lt;&gt;暂不胜任")</f>
        <v>0</v>
      </c>
      <c r="AT598" s="61" t="str">
        <f t="shared" si="496"/>
        <v>NA</v>
      </c>
      <c r="AU598" s="60">
        <f>COUNTIFS(配置清单!G:G,规划及评估!G598,配置清单!H:H,"BA",配置清单!N:N,"在岗")</f>
        <v>0</v>
      </c>
      <c r="AV598" s="61" t="str">
        <f t="shared" si="497"/>
        <v>NA</v>
      </c>
      <c r="AW598" s="60">
        <f>COUNTIFS(配置清单!G:G,G598,配置清单!H:H,"BA",配置清单!N:N,"在岗",配置清单!P:P,"&lt;&gt;暂不胜任")</f>
        <v>0</v>
      </c>
      <c r="AX598" s="61" t="str">
        <f t="shared" si="498"/>
        <v>NA</v>
      </c>
      <c r="AY598" s="60">
        <f>COUNTIFS(配置清单!G:G,规划及评估!G598,配置清单!H:H,"IA",配置清单!N:N,"在岗")</f>
        <v>0</v>
      </c>
      <c r="AZ598" s="61" t="str">
        <f t="shared" si="499"/>
        <v>NA</v>
      </c>
      <c r="BA598" s="60">
        <f>COUNTIFS(配置清单!G:G,G598,配置清单!H:H,"IA",配置清单!N:N,"在岗",配置清单!P:P,"&lt;&gt;暂不胜任")</f>
        <v>0</v>
      </c>
      <c r="BB598" s="61" t="str">
        <f t="shared" si="500"/>
        <v>NA</v>
      </c>
      <c r="BC598" s="60">
        <f>COUNTIFS(配置清单!G:G,规划及评估!G598,配置清单!H:H,"产品经理",配置清单!N:N,"在岗")</f>
        <v>0</v>
      </c>
      <c r="BD598" s="61" t="str">
        <f t="shared" si="501"/>
        <v>NA</v>
      </c>
      <c r="BE598" s="60">
        <f>COUNTIFS(配置清单!G:G,G598,配置清单!H:H,"产品经理",配置清单!N:N,"在岗",配置清单!P:P,"&lt;&gt;暂不胜任")</f>
        <v>0</v>
      </c>
      <c r="BF598" s="61" t="str">
        <f t="shared" si="502"/>
        <v>NA</v>
      </c>
      <c r="BG598" s="63">
        <f t="shared" si="503"/>
        <v>1</v>
      </c>
      <c r="BH598" s="64">
        <f t="shared" si="504"/>
        <v>0</v>
      </c>
      <c r="BI598" s="64">
        <f t="shared" si="505"/>
        <v>0</v>
      </c>
      <c r="BJ598" s="64">
        <f t="shared" si="506"/>
        <v>0</v>
      </c>
      <c r="BK598" s="65">
        <f t="shared" si="507"/>
        <v>0</v>
      </c>
      <c r="BL598" s="66">
        <f t="shared" si="508"/>
        <v>0</v>
      </c>
      <c r="BM598" s="92">
        <f t="shared" si="509"/>
        <v>0</v>
      </c>
      <c r="BN598" s="92">
        <f t="shared" si="510"/>
        <v>0</v>
      </c>
      <c r="BO598" s="92">
        <f t="shared" si="511"/>
        <v>0</v>
      </c>
      <c r="BP598" s="92">
        <f t="shared" si="512"/>
        <v>0</v>
      </c>
      <c r="BQ598" s="92">
        <f t="shared" si="513"/>
        <v>0</v>
      </c>
      <c r="BR598" s="92">
        <f t="shared" si="514"/>
        <v>0</v>
      </c>
      <c r="BS598" s="92">
        <f t="shared" si="515"/>
        <v>0</v>
      </c>
      <c r="BT598" s="92">
        <f t="shared" si="516"/>
        <v>0</v>
      </c>
      <c r="BU598" s="92">
        <f t="shared" si="517"/>
        <v>0</v>
      </c>
      <c r="BV598" s="92">
        <f t="shared" si="518"/>
        <v>0</v>
      </c>
      <c r="BW598" s="92">
        <f t="shared" si="519"/>
        <v>0</v>
      </c>
      <c r="BX598" s="92">
        <f t="shared" si="520"/>
        <v>0</v>
      </c>
      <c r="BY598" s="92">
        <f t="shared" si="521"/>
        <v>0</v>
      </c>
      <c r="BZ598" s="92">
        <f t="shared" si="522"/>
        <v>0</v>
      </c>
      <c r="CA598" s="92">
        <f t="shared" si="523"/>
        <v>0</v>
      </c>
      <c r="CB598" s="92">
        <f t="shared" si="524"/>
        <v>0</v>
      </c>
      <c r="CC598" s="92">
        <f t="shared" si="525"/>
        <v>0</v>
      </c>
      <c r="CD598" s="92">
        <f t="shared" si="526"/>
        <v>0</v>
      </c>
    </row>
    <row r="599" spans="1:82" hidden="1">
      <c r="A599" s="160">
        <v>15</v>
      </c>
      <c r="B599" s="160" t="s">
        <v>956</v>
      </c>
      <c r="C599" s="160" t="s">
        <v>5982</v>
      </c>
      <c r="D599" s="160" t="s">
        <v>204</v>
      </c>
      <c r="E599" s="160" t="s">
        <v>7761</v>
      </c>
      <c r="F599" s="160" t="s">
        <v>7768</v>
      </c>
      <c r="G599" s="160" t="s">
        <v>9787</v>
      </c>
      <c r="H599" s="160" t="s">
        <v>6</v>
      </c>
      <c r="I599" s="160" t="s">
        <v>6</v>
      </c>
      <c r="J599" s="160" t="s">
        <v>195</v>
      </c>
      <c r="K599" s="160" t="s">
        <v>195</v>
      </c>
      <c r="L599" s="160" t="s">
        <v>2401</v>
      </c>
      <c r="M599" s="160"/>
      <c r="N599" s="160">
        <v>1</v>
      </c>
      <c r="O599" s="160">
        <v>0</v>
      </c>
      <c r="P599" s="160">
        <v>0</v>
      </c>
      <c r="Q599" s="160">
        <v>0</v>
      </c>
      <c r="R599" s="160">
        <v>0</v>
      </c>
      <c r="S599" s="160">
        <v>0</v>
      </c>
      <c r="T599" s="160">
        <v>0</v>
      </c>
      <c r="U599" s="160">
        <v>0</v>
      </c>
      <c r="V599" s="160">
        <v>0</v>
      </c>
      <c r="W599" s="60">
        <f>COUNTIFS(配置清单!G:G,G599,配置清单!$H:$H,"PM",配置清单!$N:$N,"在岗")</f>
        <v>0</v>
      </c>
      <c r="X599" s="61">
        <f t="shared" si="485"/>
        <v>0</v>
      </c>
      <c r="Y599" s="60">
        <f>COUNTIFS(配置清单!$G:$G,G599,配置清单!$H:$H,"PM",配置清单!$N:$N,"在岗",配置清单!$P:$P,"&lt;&gt;暂不胜任")</f>
        <v>0</v>
      </c>
      <c r="Z599" s="61">
        <f t="shared" si="486"/>
        <v>0</v>
      </c>
      <c r="AA599" s="62">
        <f>COUNTIFS(配置清单!$G:$G,G599,配置清单!$H:$H,"SE",配置清单!$N:$N,"在岗")+COUNTIFS(配置清单!$G:$G,G599,配置清单!$H:$H,"SA",配置清单!$N:$N,"在岗")</f>
        <v>0</v>
      </c>
      <c r="AB599" s="61" t="str">
        <f t="shared" si="487"/>
        <v>NA</v>
      </c>
      <c r="AC599" s="60">
        <f>COUNTIFS(配置清单!$G:$G,G599,配置清单!$H:$H,"SE",配置清单!$N:$N,"在岗",配置清单!$P:$P,"&lt;&gt;暂不胜任")+COUNTIFS(配置清单!$G:$G,G599,配置清单!$H:$H,"SA",配置清单!$N:$N,"在岗",配置清单!$P:$P,"&lt;&gt;暂不胜任")</f>
        <v>0</v>
      </c>
      <c r="AD599" s="61" t="str">
        <f t="shared" si="488"/>
        <v>NA</v>
      </c>
      <c r="AE599" s="60">
        <f>COUNTIFS(配置清单!$G:$G,G599,配置清单!H:H,"MDE",配置清单!N:N,"在岗")</f>
        <v>0</v>
      </c>
      <c r="AF599" s="61" t="str">
        <f t="shared" si="489"/>
        <v>NA</v>
      </c>
      <c r="AG599" s="60">
        <f>COUNTIFS(配置清单!$G:$G,G599,配置清单!$H:$H,"MDE",配置清单!$N:$N,"在岗",配置清单!$P:$P,"&lt;&gt;暂不胜任")</f>
        <v>0</v>
      </c>
      <c r="AH599" s="61" t="str">
        <f t="shared" si="490"/>
        <v>NA</v>
      </c>
      <c r="AI599" s="62">
        <f>COUNTIFS(配置清单!G:G,G599,配置清单!H:H,"TPM",配置清单!N:N,"在岗")+COUNTIFS(配置清单!G:G,G599,配置清单!H:H,"TC",配置清单!N:N,"在岗")</f>
        <v>0</v>
      </c>
      <c r="AJ599" s="61" t="str">
        <f t="shared" si="491"/>
        <v>NA</v>
      </c>
      <c r="AK599" s="60">
        <f>COUNTIFS(配置清单!G:G,G599,配置清单!H:H,"TPM",配置清单!N:N,"在岗",配置清单!P:P,"&lt;&gt;暂不胜任")+COUNTIFS(配置清单!G:G,G599,配置清单!H:H,"TC",配置清单!N:N,"在岗",配置清单!P:P,"&lt;&gt;暂不胜任")</f>
        <v>0</v>
      </c>
      <c r="AL599" s="61" t="str">
        <f t="shared" si="492"/>
        <v>NA</v>
      </c>
      <c r="AM599" s="60">
        <f>COUNTIFS(配置清单!G:G,G599,配置清单!H:H,"TSE",配置清单!N:N,"在岗")</f>
        <v>0</v>
      </c>
      <c r="AN599" s="61" t="str">
        <f t="shared" si="493"/>
        <v>NA</v>
      </c>
      <c r="AO599" s="60">
        <f>COUNTIFS(配置清单!G:G,G599,配置清单!H:H,"TSE",配置清单!N:N,"在岗",配置清单!P:P,"&lt;&gt;暂不胜任")</f>
        <v>0</v>
      </c>
      <c r="AP599" s="61" t="str">
        <f t="shared" si="494"/>
        <v>NA</v>
      </c>
      <c r="AQ599" s="60">
        <f>COUNTIFS(配置清单!$G:$G,G599,配置清单!H:H,"QA",配置清单!N:N,"在岗")</f>
        <v>0</v>
      </c>
      <c r="AR599" s="61" t="str">
        <f t="shared" si="495"/>
        <v>NA</v>
      </c>
      <c r="AS599" s="60">
        <f>COUNTIFS(配置清单!$G:$G,G599,配置清单!$H:$H,"QA",配置清单!$N:$N,"在岗",配置清单!$P:$P,"&lt;&gt;暂不胜任")</f>
        <v>0</v>
      </c>
      <c r="AT599" s="61" t="str">
        <f t="shared" si="496"/>
        <v>NA</v>
      </c>
      <c r="AU599" s="60">
        <f>COUNTIFS(配置清单!G:G,规划及评估!G599,配置清单!H:H,"BA",配置清单!N:N,"在岗")</f>
        <v>0</v>
      </c>
      <c r="AV599" s="61" t="str">
        <f t="shared" si="497"/>
        <v>NA</v>
      </c>
      <c r="AW599" s="60">
        <f>COUNTIFS(配置清单!G:G,G599,配置清单!H:H,"BA",配置清单!N:N,"在岗",配置清单!P:P,"&lt;&gt;暂不胜任")</f>
        <v>0</v>
      </c>
      <c r="AX599" s="61" t="str">
        <f t="shared" si="498"/>
        <v>NA</v>
      </c>
      <c r="AY599" s="60">
        <f>COUNTIFS(配置清单!G:G,规划及评估!G599,配置清单!H:H,"IA",配置清单!N:N,"在岗")</f>
        <v>0</v>
      </c>
      <c r="AZ599" s="61" t="str">
        <f t="shared" si="499"/>
        <v>NA</v>
      </c>
      <c r="BA599" s="60">
        <f>COUNTIFS(配置清单!G:G,G599,配置清单!H:H,"IA",配置清单!N:N,"在岗",配置清单!P:P,"&lt;&gt;暂不胜任")</f>
        <v>0</v>
      </c>
      <c r="BB599" s="61" t="str">
        <f t="shared" si="500"/>
        <v>NA</v>
      </c>
      <c r="BC599" s="60">
        <f>COUNTIFS(配置清单!G:G,规划及评估!G599,配置清单!H:H,"产品经理",配置清单!N:N,"在岗")</f>
        <v>0</v>
      </c>
      <c r="BD599" s="61" t="str">
        <f t="shared" si="501"/>
        <v>NA</v>
      </c>
      <c r="BE599" s="60">
        <f>COUNTIFS(配置清单!G:G,G599,配置清单!H:H,"产品经理",配置清单!N:N,"在岗",配置清单!P:P,"&lt;&gt;暂不胜任")</f>
        <v>0</v>
      </c>
      <c r="BF599" s="61" t="str">
        <f t="shared" si="502"/>
        <v>NA</v>
      </c>
      <c r="BG599" s="63">
        <f t="shared" si="503"/>
        <v>1</v>
      </c>
      <c r="BH599" s="64">
        <f t="shared" si="504"/>
        <v>0</v>
      </c>
      <c r="BI599" s="64">
        <f t="shared" si="505"/>
        <v>0</v>
      </c>
      <c r="BJ599" s="64">
        <f t="shared" si="506"/>
        <v>0</v>
      </c>
      <c r="BK599" s="65">
        <f t="shared" si="507"/>
        <v>0</v>
      </c>
      <c r="BL599" s="66">
        <f t="shared" si="508"/>
        <v>0</v>
      </c>
      <c r="BM599" s="92">
        <f t="shared" si="509"/>
        <v>0</v>
      </c>
      <c r="BN599" s="92">
        <f t="shared" si="510"/>
        <v>0</v>
      </c>
      <c r="BO599" s="92">
        <f t="shared" si="511"/>
        <v>0</v>
      </c>
      <c r="BP599" s="92">
        <f t="shared" si="512"/>
        <v>0</v>
      </c>
      <c r="BQ599" s="92">
        <f t="shared" si="513"/>
        <v>0</v>
      </c>
      <c r="BR599" s="92">
        <f t="shared" si="514"/>
        <v>0</v>
      </c>
      <c r="BS599" s="92">
        <f t="shared" si="515"/>
        <v>0</v>
      </c>
      <c r="BT599" s="92">
        <f t="shared" si="516"/>
        <v>0</v>
      </c>
      <c r="BU599" s="92">
        <f t="shared" si="517"/>
        <v>0</v>
      </c>
      <c r="BV599" s="92">
        <f t="shared" si="518"/>
        <v>0</v>
      </c>
      <c r="BW599" s="92">
        <f t="shared" si="519"/>
        <v>0</v>
      </c>
      <c r="BX599" s="92">
        <f t="shared" si="520"/>
        <v>0</v>
      </c>
      <c r="BY599" s="92">
        <f t="shared" si="521"/>
        <v>0</v>
      </c>
      <c r="BZ599" s="92">
        <f t="shared" si="522"/>
        <v>0</v>
      </c>
      <c r="CA599" s="92">
        <f t="shared" si="523"/>
        <v>0</v>
      </c>
      <c r="CB599" s="92">
        <f t="shared" si="524"/>
        <v>0</v>
      </c>
      <c r="CC599" s="92">
        <f t="shared" si="525"/>
        <v>0</v>
      </c>
      <c r="CD599" s="92">
        <f t="shared" si="526"/>
        <v>0</v>
      </c>
    </row>
    <row r="600" spans="1:82" hidden="1">
      <c r="A600" s="160">
        <v>16</v>
      </c>
      <c r="B600" s="160" t="s">
        <v>956</v>
      </c>
      <c r="C600" s="160" t="s">
        <v>5982</v>
      </c>
      <c r="D600" s="160" t="s">
        <v>204</v>
      </c>
      <c r="E600" s="160" t="s">
        <v>7761</v>
      </c>
      <c r="F600" s="160" t="s">
        <v>7780</v>
      </c>
      <c r="G600" s="160" t="s">
        <v>9788</v>
      </c>
      <c r="H600" s="160" t="s">
        <v>6</v>
      </c>
      <c r="I600" s="160" t="s">
        <v>6</v>
      </c>
      <c r="J600" s="160" t="s">
        <v>195</v>
      </c>
      <c r="K600" s="160" t="s">
        <v>195</v>
      </c>
      <c r="L600" s="160" t="s">
        <v>7956</v>
      </c>
      <c r="M600" s="160"/>
      <c r="N600" s="160">
        <v>2</v>
      </c>
      <c r="O600" s="160">
        <v>0</v>
      </c>
      <c r="P600" s="160">
        <v>0</v>
      </c>
      <c r="Q600" s="160">
        <v>0</v>
      </c>
      <c r="R600" s="160">
        <v>0</v>
      </c>
      <c r="S600" s="160">
        <v>0</v>
      </c>
      <c r="T600" s="160">
        <v>0</v>
      </c>
      <c r="U600" s="160">
        <v>0</v>
      </c>
      <c r="V600" s="160">
        <v>0</v>
      </c>
      <c r="W600" s="60">
        <f>COUNTIFS(配置清单!G:G,G600,配置清单!$H:$H,"PM",配置清单!$N:$N,"在岗")</f>
        <v>0</v>
      </c>
      <c r="X600" s="61">
        <f t="shared" si="485"/>
        <v>0</v>
      </c>
      <c r="Y600" s="60">
        <f>COUNTIFS(配置清单!$G:$G,G600,配置清单!$H:$H,"PM",配置清单!$N:$N,"在岗",配置清单!$P:$P,"&lt;&gt;暂不胜任")</f>
        <v>0</v>
      </c>
      <c r="Z600" s="61">
        <f t="shared" si="486"/>
        <v>0</v>
      </c>
      <c r="AA600" s="62">
        <f>COUNTIFS(配置清单!$G:$G,G600,配置清单!$H:$H,"SE",配置清单!$N:$N,"在岗")+COUNTIFS(配置清单!$G:$G,G600,配置清单!$H:$H,"SA",配置清单!$N:$N,"在岗")</f>
        <v>0</v>
      </c>
      <c r="AB600" s="61" t="str">
        <f t="shared" si="487"/>
        <v>NA</v>
      </c>
      <c r="AC600" s="60">
        <f>COUNTIFS(配置清单!$G:$G,G600,配置清单!$H:$H,"SE",配置清单!$N:$N,"在岗",配置清单!$P:$P,"&lt;&gt;暂不胜任")+COUNTIFS(配置清单!$G:$G,G600,配置清单!$H:$H,"SA",配置清单!$N:$N,"在岗",配置清单!$P:$P,"&lt;&gt;暂不胜任")</f>
        <v>0</v>
      </c>
      <c r="AD600" s="61" t="str">
        <f t="shared" si="488"/>
        <v>NA</v>
      </c>
      <c r="AE600" s="60">
        <f>COUNTIFS(配置清单!$G:$G,G600,配置清单!H:H,"MDE",配置清单!N:N,"在岗")</f>
        <v>0</v>
      </c>
      <c r="AF600" s="61" t="str">
        <f t="shared" si="489"/>
        <v>NA</v>
      </c>
      <c r="AG600" s="60">
        <f>COUNTIFS(配置清单!$G:$G,G600,配置清单!$H:$H,"MDE",配置清单!$N:$N,"在岗",配置清单!$P:$P,"&lt;&gt;暂不胜任")</f>
        <v>0</v>
      </c>
      <c r="AH600" s="61" t="str">
        <f t="shared" si="490"/>
        <v>NA</v>
      </c>
      <c r="AI600" s="62">
        <f>COUNTIFS(配置清单!G:G,G600,配置清单!H:H,"TPM",配置清单!N:N,"在岗")+COUNTIFS(配置清单!G:G,G600,配置清单!H:H,"TC",配置清单!N:N,"在岗")</f>
        <v>0</v>
      </c>
      <c r="AJ600" s="61" t="str">
        <f t="shared" si="491"/>
        <v>NA</v>
      </c>
      <c r="AK600" s="60">
        <f>COUNTIFS(配置清单!G:G,G600,配置清单!H:H,"TPM",配置清单!N:N,"在岗",配置清单!P:P,"&lt;&gt;暂不胜任")+COUNTIFS(配置清单!G:G,G600,配置清单!H:H,"TC",配置清单!N:N,"在岗",配置清单!P:P,"&lt;&gt;暂不胜任")</f>
        <v>0</v>
      </c>
      <c r="AL600" s="61" t="str">
        <f t="shared" si="492"/>
        <v>NA</v>
      </c>
      <c r="AM600" s="60">
        <f>COUNTIFS(配置清单!G:G,G600,配置清单!H:H,"TSE",配置清单!N:N,"在岗")</f>
        <v>0</v>
      </c>
      <c r="AN600" s="61" t="str">
        <f t="shared" si="493"/>
        <v>NA</v>
      </c>
      <c r="AO600" s="60">
        <f>COUNTIFS(配置清单!G:G,G600,配置清单!H:H,"TSE",配置清单!N:N,"在岗",配置清单!P:P,"&lt;&gt;暂不胜任")</f>
        <v>0</v>
      </c>
      <c r="AP600" s="61" t="str">
        <f t="shared" si="494"/>
        <v>NA</v>
      </c>
      <c r="AQ600" s="60">
        <f>COUNTIFS(配置清单!$G:$G,G600,配置清单!H:H,"QA",配置清单!N:N,"在岗")</f>
        <v>0</v>
      </c>
      <c r="AR600" s="61" t="str">
        <f t="shared" si="495"/>
        <v>NA</v>
      </c>
      <c r="AS600" s="60">
        <f>COUNTIFS(配置清单!$G:$G,G600,配置清单!$H:$H,"QA",配置清单!$N:$N,"在岗",配置清单!$P:$P,"&lt;&gt;暂不胜任")</f>
        <v>0</v>
      </c>
      <c r="AT600" s="61" t="str">
        <f t="shared" si="496"/>
        <v>NA</v>
      </c>
      <c r="AU600" s="60">
        <f>COUNTIFS(配置清单!G:G,规划及评估!G600,配置清单!H:H,"BA",配置清单!N:N,"在岗")</f>
        <v>0</v>
      </c>
      <c r="AV600" s="61" t="str">
        <f t="shared" si="497"/>
        <v>NA</v>
      </c>
      <c r="AW600" s="60">
        <f>COUNTIFS(配置清单!G:G,G600,配置清单!H:H,"BA",配置清单!N:N,"在岗",配置清单!P:P,"&lt;&gt;暂不胜任")</f>
        <v>0</v>
      </c>
      <c r="AX600" s="61" t="str">
        <f t="shared" si="498"/>
        <v>NA</v>
      </c>
      <c r="AY600" s="60">
        <f>COUNTIFS(配置清单!G:G,规划及评估!G600,配置清单!H:H,"IA",配置清单!N:N,"在岗")</f>
        <v>0</v>
      </c>
      <c r="AZ600" s="61" t="str">
        <f t="shared" si="499"/>
        <v>NA</v>
      </c>
      <c r="BA600" s="60">
        <f>COUNTIFS(配置清单!G:G,G600,配置清单!H:H,"IA",配置清单!N:N,"在岗",配置清单!P:P,"&lt;&gt;暂不胜任")</f>
        <v>0</v>
      </c>
      <c r="BB600" s="61" t="str">
        <f t="shared" si="500"/>
        <v>NA</v>
      </c>
      <c r="BC600" s="60">
        <f>COUNTIFS(配置清单!G:G,规划及评估!G600,配置清单!H:H,"产品经理",配置清单!N:N,"在岗")</f>
        <v>0</v>
      </c>
      <c r="BD600" s="61" t="str">
        <f t="shared" si="501"/>
        <v>NA</v>
      </c>
      <c r="BE600" s="60">
        <f>COUNTIFS(配置清单!G:G,G600,配置清单!H:H,"产品经理",配置清单!N:N,"在岗",配置清单!P:P,"&lt;&gt;暂不胜任")</f>
        <v>0</v>
      </c>
      <c r="BF600" s="61" t="str">
        <f t="shared" si="502"/>
        <v>NA</v>
      </c>
      <c r="BG600" s="63">
        <f t="shared" si="503"/>
        <v>2</v>
      </c>
      <c r="BH600" s="64">
        <f t="shared" si="504"/>
        <v>0</v>
      </c>
      <c r="BI600" s="64">
        <f t="shared" si="505"/>
        <v>0</v>
      </c>
      <c r="BJ600" s="64">
        <f t="shared" si="506"/>
        <v>0</v>
      </c>
      <c r="BK600" s="65">
        <f t="shared" si="507"/>
        <v>0</v>
      </c>
      <c r="BL600" s="66">
        <f t="shared" si="508"/>
        <v>0</v>
      </c>
      <c r="BM600" s="92">
        <f t="shared" si="509"/>
        <v>0</v>
      </c>
      <c r="BN600" s="92">
        <f t="shared" si="510"/>
        <v>0</v>
      </c>
      <c r="BO600" s="92">
        <f t="shared" si="511"/>
        <v>0</v>
      </c>
      <c r="BP600" s="92">
        <f t="shared" si="512"/>
        <v>0</v>
      </c>
      <c r="BQ600" s="92">
        <f t="shared" si="513"/>
        <v>0</v>
      </c>
      <c r="BR600" s="92">
        <f t="shared" si="514"/>
        <v>0</v>
      </c>
      <c r="BS600" s="92">
        <f t="shared" si="515"/>
        <v>0</v>
      </c>
      <c r="BT600" s="92">
        <f t="shared" si="516"/>
        <v>0</v>
      </c>
      <c r="BU600" s="92">
        <f t="shared" si="517"/>
        <v>0</v>
      </c>
      <c r="BV600" s="92">
        <f t="shared" si="518"/>
        <v>0</v>
      </c>
      <c r="BW600" s="92">
        <f t="shared" si="519"/>
        <v>0</v>
      </c>
      <c r="BX600" s="92">
        <f t="shared" si="520"/>
        <v>0</v>
      </c>
      <c r="BY600" s="92">
        <f t="shared" si="521"/>
        <v>0</v>
      </c>
      <c r="BZ600" s="92">
        <f t="shared" si="522"/>
        <v>0</v>
      </c>
      <c r="CA600" s="92">
        <f t="shared" si="523"/>
        <v>0</v>
      </c>
      <c r="CB600" s="92">
        <f t="shared" si="524"/>
        <v>0</v>
      </c>
      <c r="CC600" s="92">
        <f t="shared" si="525"/>
        <v>0</v>
      </c>
      <c r="CD600" s="92">
        <f t="shared" si="526"/>
        <v>0</v>
      </c>
    </row>
    <row r="601" spans="1:82" hidden="1">
      <c r="A601" s="160">
        <v>17</v>
      </c>
      <c r="B601" s="160" t="s">
        <v>956</v>
      </c>
      <c r="C601" s="160" t="s">
        <v>5982</v>
      </c>
      <c r="D601" s="160" t="s">
        <v>204</v>
      </c>
      <c r="E601" s="160" t="s">
        <v>7761</v>
      </c>
      <c r="F601" s="160" t="s">
        <v>7768</v>
      </c>
      <c r="G601" s="160" t="s">
        <v>7803</v>
      </c>
      <c r="H601" s="160" t="s">
        <v>7</v>
      </c>
      <c r="I601" s="160" t="s">
        <v>7</v>
      </c>
      <c r="J601" s="160" t="s">
        <v>34</v>
      </c>
      <c r="K601" s="160" t="s">
        <v>34</v>
      </c>
      <c r="L601" s="160" t="s">
        <v>2391</v>
      </c>
      <c r="M601" s="160" t="s">
        <v>7812</v>
      </c>
      <c r="N601" s="160">
        <v>1</v>
      </c>
      <c r="O601" s="160">
        <v>0</v>
      </c>
      <c r="P601" s="160">
        <v>0</v>
      </c>
      <c r="Q601" s="160">
        <v>0</v>
      </c>
      <c r="R601" s="160">
        <v>0</v>
      </c>
      <c r="S601" s="160">
        <v>0</v>
      </c>
      <c r="T601" s="160">
        <v>0</v>
      </c>
      <c r="U601" s="160">
        <v>0</v>
      </c>
      <c r="V601" s="160">
        <v>0</v>
      </c>
      <c r="W601" s="60">
        <f>COUNTIFS(配置清单!G:G,G601,配置清单!$H:$H,"PM",配置清单!$N:$N,"在岗")</f>
        <v>1</v>
      </c>
      <c r="X601" s="61">
        <f t="shared" si="485"/>
        <v>1</v>
      </c>
      <c r="Y601" s="60">
        <f>COUNTIFS(配置清单!$G:$G,G601,配置清单!$H:$H,"PM",配置清单!$N:$N,"在岗",配置清单!$P:$P,"&lt;&gt;暂不胜任")</f>
        <v>1</v>
      </c>
      <c r="Z601" s="61">
        <f t="shared" si="486"/>
        <v>1</v>
      </c>
      <c r="AA601" s="62">
        <f>COUNTIFS(配置清单!$G:$G,G601,配置清单!$H:$H,"SE",配置清单!$N:$N,"在岗")+COUNTIFS(配置清单!$G:$G,G601,配置清单!$H:$H,"SA",配置清单!$N:$N,"在岗")</f>
        <v>0</v>
      </c>
      <c r="AB601" s="61" t="str">
        <f t="shared" si="487"/>
        <v>NA</v>
      </c>
      <c r="AC601" s="60">
        <f>COUNTIFS(配置清单!$G:$G,G601,配置清单!$H:$H,"SE",配置清单!$N:$N,"在岗",配置清单!$P:$P,"&lt;&gt;暂不胜任")+COUNTIFS(配置清单!$G:$G,G601,配置清单!$H:$H,"SA",配置清单!$N:$N,"在岗",配置清单!$P:$P,"&lt;&gt;暂不胜任")</f>
        <v>0</v>
      </c>
      <c r="AD601" s="61" t="str">
        <f t="shared" si="488"/>
        <v>NA</v>
      </c>
      <c r="AE601" s="60">
        <f>COUNTIFS(配置清单!$G:$G,G601,配置清单!H:H,"MDE",配置清单!N:N,"在岗")</f>
        <v>0</v>
      </c>
      <c r="AF601" s="61" t="str">
        <f t="shared" si="489"/>
        <v>NA</v>
      </c>
      <c r="AG601" s="60">
        <f>COUNTIFS(配置清单!$G:$G,G601,配置清单!$H:$H,"MDE",配置清单!$N:$N,"在岗",配置清单!$P:$P,"&lt;&gt;暂不胜任")</f>
        <v>0</v>
      </c>
      <c r="AH601" s="61" t="str">
        <f t="shared" si="490"/>
        <v>NA</v>
      </c>
      <c r="AI601" s="62">
        <f>COUNTIFS(配置清单!G:G,G601,配置清单!H:H,"TPM",配置清单!N:N,"在岗")+COUNTIFS(配置清单!G:G,G601,配置清单!H:H,"TC",配置清单!N:N,"在岗")</f>
        <v>0</v>
      </c>
      <c r="AJ601" s="61" t="str">
        <f t="shared" si="491"/>
        <v>NA</v>
      </c>
      <c r="AK601" s="60">
        <f>COUNTIFS(配置清单!G:G,G601,配置清单!H:H,"TPM",配置清单!N:N,"在岗",配置清单!P:P,"&lt;&gt;暂不胜任")+COUNTIFS(配置清单!G:G,G601,配置清单!H:H,"TC",配置清单!N:N,"在岗",配置清单!P:P,"&lt;&gt;暂不胜任")</f>
        <v>0</v>
      </c>
      <c r="AL601" s="61" t="str">
        <f t="shared" si="492"/>
        <v>NA</v>
      </c>
      <c r="AM601" s="60">
        <f>COUNTIFS(配置清单!G:G,G601,配置清单!H:H,"TSE",配置清单!N:N,"在岗")</f>
        <v>0</v>
      </c>
      <c r="AN601" s="61" t="str">
        <f t="shared" si="493"/>
        <v>NA</v>
      </c>
      <c r="AO601" s="60">
        <f>COUNTIFS(配置清单!G:G,G601,配置清单!H:H,"TSE",配置清单!N:N,"在岗",配置清单!P:P,"&lt;&gt;暂不胜任")</f>
        <v>0</v>
      </c>
      <c r="AP601" s="61" t="str">
        <f t="shared" si="494"/>
        <v>NA</v>
      </c>
      <c r="AQ601" s="60">
        <f>COUNTIFS(配置清单!$G:$G,G601,配置清单!H:H,"QA",配置清单!N:N,"在岗")</f>
        <v>1</v>
      </c>
      <c r="AR601" s="61" t="str">
        <f t="shared" si="495"/>
        <v>NA</v>
      </c>
      <c r="AS601" s="60">
        <f>COUNTIFS(配置清单!$G:$G,G601,配置清单!$H:$H,"QA",配置清单!$N:$N,"在岗",配置清单!$P:$P,"&lt;&gt;暂不胜任")</f>
        <v>1</v>
      </c>
      <c r="AT601" s="61" t="str">
        <f t="shared" si="496"/>
        <v>NA</v>
      </c>
      <c r="AU601" s="60">
        <f>COUNTIFS(配置清单!G:G,规划及评估!G601,配置清单!H:H,"BA",配置清单!N:N,"在岗")</f>
        <v>0</v>
      </c>
      <c r="AV601" s="61" t="str">
        <f t="shared" si="497"/>
        <v>NA</v>
      </c>
      <c r="AW601" s="60">
        <f>COUNTIFS(配置清单!G:G,G601,配置清单!H:H,"BA",配置清单!N:N,"在岗",配置清单!P:P,"&lt;&gt;暂不胜任")</f>
        <v>0</v>
      </c>
      <c r="AX601" s="61" t="str">
        <f t="shared" si="498"/>
        <v>NA</v>
      </c>
      <c r="AY601" s="60">
        <f>COUNTIFS(配置清单!G:G,规划及评估!G601,配置清单!H:H,"IA",配置清单!N:N,"在岗")</f>
        <v>0</v>
      </c>
      <c r="AZ601" s="61" t="str">
        <f t="shared" si="499"/>
        <v>NA</v>
      </c>
      <c r="BA601" s="60">
        <f>COUNTIFS(配置清单!G:G,G601,配置清单!H:H,"IA",配置清单!N:N,"在岗",配置清单!P:P,"&lt;&gt;暂不胜任")</f>
        <v>0</v>
      </c>
      <c r="BB601" s="61" t="str">
        <f t="shared" si="500"/>
        <v>NA</v>
      </c>
      <c r="BC601" s="60">
        <f>COUNTIFS(配置清单!G:G,规划及评估!G601,配置清单!H:H,"产品经理",配置清单!N:N,"在岗")</f>
        <v>0</v>
      </c>
      <c r="BD601" s="61" t="str">
        <f t="shared" si="501"/>
        <v>NA</v>
      </c>
      <c r="BE601" s="60">
        <f>COUNTIFS(配置清单!G:G,G601,配置清单!H:H,"产品经理",配置清单!N:N,"在岗",配置清单!P:P,"&lt;&gt;暂不胜任")</f>
        <v>0</v>
      </c>
      <c r="BF601" s="61" t="str">
        <f t="shared" si="502"/>
        <v>NA</v>
      </c>
      <c r="BG601" s="63">
        <f t="shared" si="503"/>
        <v>1</v>
      </c>
      <c r="BH601" s="64">
        <f t="shared" si="504"/>
        <v>1</v>
      </c>
      <c r="BI601" s="64">
        <f t="shared" si="505"/>
        <v>1</v>
      </c>
      <c r="BJ601" s="64">
        <f t="shared" si="506"/>
        <v>1</v>
      </c>
      <c r="BK601" s="65">
        <f t="shared" si="507"/>
        <v>1</v>
      </c>
      <c r="BL601" s="66">
        <f t="shared" si="508"/>
        <v>1</v>
      </c>
      <c r="BM601" s="92">
        <f t="shared" si="509"/>
        <v>1</v>
      </c>
      <c r="BN601" s="92">
        <f t="shared" si="510"/>
        <v>1</v>
      </c>
      <c r="BO601" s="92">
        <f t="shared" si="511"/>
        <v>0</v>
      </c>
      <c r="BP601" s="92">
        <f t="shared" si="512"/>
        <v>0</v>
      </c>
      <c r="BQ601" s="92">
        <f t="shared" si="513"/>
        <v>0</v>
      </c>
      <c r="BR601" s="92">
        <f t="shared" si="514"/>
        <v>0</v>
      </c>
      <c r="BS601" s="92">
        <f t="shared" si="515"/>
        <v>0</v>
      </c>
      <c r="BT601" s="92">
        <f t="shared" si="516"/>
        <v>0</v>
      </c>
      <c r="BU601" s="92">
        <f t="shared" si="517"/>
        <v>0</v>
      </c>
      <c r="BV601" s="92">
        <f t="shared" si="518"/>
        <v>0</v>
      </c>
      <c r="BW601" s="92">
        <f t="shared" si="519"/>
        <v>0</v>
      </c>
      <c r="BX601" s="92">
        <f t="shared" si="520"/>
        <v>0</v>
      </c>
      <c r="BY601" s="92">
        <f t="shared" si="521"/>
        <v>0</v>
      </c>
      <c r="BZ601" s="92">
        <f t="shared" si="522"/>
        <v>0</v>
      </c>
      <c r="CA601" s="92">
        <f t="shared" si="523"/>
        <v>0</v>
      </c>
      <c r="CB601" s="92">
        <f t="shared" si="524"/>
        <v>0</v>
      </c>
      <c r="CC601" s="92">
        <f t="shared" si="525"/>
        <v>0</v>
      </c>
      <c r="CD601" s="92">
        <f t="shared" si="526"/>
        <v>0</v>
      </c>
    </row>
    <row r="602" spans="1:82" hidden="1">
      <c r="A602" s="160">
        <v>18</v>
      </c>
      <c r="B602" s="160" t="s">
        <v>956</v>
      </c>
      <c r="C602" s="160" t="s">
        <v>5982</v>
      </c>
      <c r="D602" s="160" t="s">
        <v>204</v>
      </c>
      <c r="E602" s="160" t="s">
        <v>7761</v>
      </c>
      <c r="F602" s="160" t="s">
        <v>7762</v>
      </c>
      <c r="G602" s="160" t="s">
        <v>7763</v>
      </c>
      <c r="H602" s="160" t="s">
        <v>7</v>
      </c>
      <c r="I602" s="160" t="s">
        <v>7</v>
      </c>
      <c r="J602" s="160" t="s">
        <v>34</v>
      </c>
      <c r="K602" s="160" t="s">
        <v>34</v>
      </c>
      <c r="L602" s="160" t="s">
        <v>7956</v>
      </c>
      <c r="M602" s="160" t="s">
        <v>7812</v>
      </c>
      <c r="N602" s="160">
        <v>1</v>
      </c>
      <c r="O602" s="160">
        <v>1</v>
      </c>
      <c r="P602" s="160">
        <v>1</v>
      </c>
      <c r="Q602" s="160">
        <v>0</v>
      </c>
      <c r="R602" s="160">
        <v>0</v>
      </c>
      <c r="S602" s="160">
        <v>0</v>
      </c>
      <c r="T602" s="160">
        <v>0</v>
      </c>
      <c r="U602" s="160">
        <v>0</v>
      </c>
      <c r="V602" s="160">
        <v>0</v>
      </c>
      <c r="W602" s="60">
        <f>COUNTIFS(配置清单!G:G,G602,配置清单!$H:$H,"PM",配置清单!$N:$N,"在岗")</f>
        <v>1</v>
      </c>
      <c r="X602" s="61">
        <f t="shared" si="485"/>
        <v>1</v>
      </c>
      <c r="Y602" s="60">
        <f>COUNTIFS(配置清单!$G:$G,G602,配置清单!$H:$H,"PM",配置清单!$N:$N,"在岗",配置清单!$P:$P,"&lt;&gt;暂不胜任")</f>
        <v>0</v>
      </c>
      <c r="Z602" s="61">
        <f t="shared" si="486"/>
        <v>0</v>
      </c>
      <c r="AA602" s="62">
        <f>COUNTIFS(配置清单!$G:$G,G602,配置清单!$H:$H,"SE",配置清单!$N:$N,"在岗")+COUNTIFS(配置清单!$G:$G,G602,配置清单!$H:$H,"SA",配置清单!$N:$N,"在岗")</f>
        <v>0</v>
      </c>
      <c r="AB602" s="61">
        <f t="shared" si="487"/>
        <v>0</v>
      </c>
      <c r="AC602" s="60">
        <f>COUNTIFS(配置清单!$G:$G,G602,配置清单!$H:$H,"SE",配置清单!$N:$N,"在岗",配置清单!$P:$P,"&lt;&gt;暂不胜任")+COUNTIFS(配置清单!$G:$G,G602,配置清单!$H:$H,"SA",配置清单!$N:$N,"在岗",配置清单!$P:$P,"&lt;&gt;暂不胜任")</f>
        <v>0</v>
      </c>
      <c r="AD602" s="61">
        <f t="shared" si="488"/>
        <v>0</v>
      </c>
      <c r="AE602" s="60">
        <f>COUNTIFS(配置清单!$G:$G,G602,配置清单!H:H,"MDE",配置清单!N:N,"在岗")</f>
        <v>0</v>
      </c>
      <c r="AF602" s="61">
        <f t="shared" si="489"/>
        <v>0</v>
      </c>
      <c r="AG602" s="60">
        <f>COUNTIFS(配置清单!$G:$G,G602,配置清单!$H:$H,"MDE",配置清单!$N:$N,"在岗",配置清单!$P:$P,"&lt;&gt;暂不胜任")</f>
        <v>0</v>
      </c>
      <c r="AH602" s="61">
        <f t="shared" si="490"/>
        <v>0</v>
      </c>
      <c r="AI602" s="62">
        <f>COUNTIFS(配置清单!G:G,G602,配置清单!H:H,"TPM",配置清单!N:N,"在岗")+COUNTIFS(配置清单!G:G,G602,配置清单!H:H,"TC",配置清单!N:N,"在岗")</f>
        <v>0</v>
      </c>
      <c r="AJ602" s="61" t="str">
        <f t="shared" si="491"/>
        <v>NA</v>
      </c>
      <c r="AK602" s="60">
        <f>COUNTIFS(配置清单!G:G,G602,配置清单!H:H,"TPM",配置清单!N:N,"在岗",配置清单!P:P,"&lt;&gt;暂不胜任")+COUNTIFS(配置清单!G:G,G602,配置清单!H:H,"TC",配置清单!N:N,"在岗",配置清单!P:P,"&lt;&gt;暂不胜任")</f>
        <v>0</v>
      </c>
      <c r="AL602" s="61" t="str">
        <f t="shared" si="492"/>
        <v>NA</v>
      </c>
      <c r="AM602" s="60">
        <f>COUNTIFS(配置清单!G:G,G602,配置清单!H:H,"TSE",配置清单!N:N,"在岗")</f>
        <v>0</v>
      </c>
      <c r="AN602" s="61" t="str">
        <f t="shared" si="493"/>
        <v>NA</v>
      </c>
      <c r="AO602" s="60">
        <f>COUNTIFS(配置清单!G:G,G602,配置清单!H:H,"TSE",配置清单!N:N,"在岗",配置清单!P:P,"&lt;&gt;暂不胜任")</f>
        <v>0</v>
      </c>
      <c r="AP602" s="61" t="str">
        <f t="shared" si="494"/>
        <v>NA</v>
      </c>
      <c r="AQ602" s="60">
        <f>COUNTIFS(配置清单!$G:$G,G602,配置清单!H:H,"QA",配置清单!N:N,"在岗")</f>
        <v>1</v>
      </c>
      <c r="AR602" s="61" t="str">
        <f t="shared" si="495"/>
        <v>NA</v>
      </c>
      <c r="AS602" s="60">
        <f>COUNTIFS(配置清单!$G:$G,G602,配置清单!$H:$H,"QA",配置清单!$N:$N,"在岗",配置清单!$P:$P,"&lt;&gt;暂不胜任")</f>
        <v>1</v>
      </c>
      <c r="AT602" s="61" t="str">
        <f t="shared" si="496"/>
        <v>NA</v>
      </c>
      <c r="AU602" s="60">
        <f>COUNTIFS(配置清单!G:G,规划及评估!G602,配置清单!H:H,"BA",配置清单!N:N,"在岗")</f>
        <v>0</v>
      </c>
      <c r="AV602" s="61" t="str">
        <f t="shared" si="497"/>
        <v>NA</v>
      </c>
      <c r="AW602" s="60">
        <f>COUNTIFS(配置清单!G:G,G602,配置清单!H:H,"BA",配置清单!N:N,"在岗",配置清单!P:P,"&lt;&gt;暂不胜任")</f>
        <v>0</v>
      </c>
      <c r="AX602" s="61" t="str">
        <f t="shared" si="498"/>
        <v>NA</v>
      </c>
      <c r="AY602" s="60">
        <f>COUNTIFS(配置清单!G:G,规划及评估!G602,配置清单!H:H,"IA",配置清单!N:N,"在岗")</f>
        <v>0</v>
      </c>
      <c r="AZ602" s="61" t="str">
        <f t="shared" si="499"/>
        <v>NA</v>
      </c>
      <c r="BA602" s="60">
        <f>COUNTIFS(配置清单!G:G,G602,配置清单!H:H,"IA",配置清单!N:N,"在岗",配置清单!P:P,"&lt;&gt;暂不胜任")</f>
        <v>0</v>
      </c>
      <c r="BB602" s="61" t="str">
        <f t="shared" si="500"/>
        <v>NA</v>
      </c>
      <c r="BC602" s="60">
        <f>COUNTIFS(配置清单!G:G,规划及评估!G602,配置清单!H:H,"产品经理",配置清单!N:N,"在岗")</f>
        <v>0</v>
      </c>
      <c r="BD602" s="61" t="str">
        <f t="shared" si="501"/>
        <v>NA</v>
      </c>
      <c r="BE602" s="60">
        <f>COUNTIFS(配置清单!G:G,G602,配置清单!H:H,"产品经理",配置清单!N:N,"在岗",配置清单!P:P,"&lt;&gt;暂不胜任")</f>
        <v>0</v>
      </c>
      <c r="BF602" s="61" t="str">
        <f t="shared" si="502"/>
        <v>NA</v>
      </c>
      <c r="BG602" s="63">
        <f t="shared" si="503"/>
        <v>3</v>
      </c>
      <c r="BH602" s="64">
        <f t="shared" si="504"/>
        <v>1</v>
      </c>
      <c r="BI602" s="64">
        <f t="shared" si="505"/>
        <v>1</v>
      </c>
      <c r="BJ602" s="64">
        <f t="shared" si="506"/>
        <v>0</v>
      </c>
      <c r="BK602" s="65">
        <f t="shared" si="507"/>
        <v>0.33333333333333331</v>
      </c>
      <c r="BL602" s="66">
        <f t="shared" si="508"/>
        <v>0</v>
      </c>
      <c r="BM602" s="92">
        <f t="shared" si="509"/>
        <v>1</v>
      </c>
      <c r="BN602" s="92">
        <f t="shared" si="510"/>
        <v>0</v>
      </c>
      <c r="BO602" s="92">
        <f t="shared" si="511"/>
        <v>0</v>
      </c>
      <c r="BP602" s="92">
        <f t="shared" si="512"/>
        <v>0</v>
      </c>
      <c r="BQ602" s="92">
        <f t="shared" si="513"/>
        <v>0</v>
      </c>
      <c r="BR602" s="92">
        <f t="shared" si="514"/>
        <v>0</v>
      </c>
      <c r="BS602" s="92">
        <f t="shared" si="515"/>
        <v>0</v>
      </c>
      <c r="BT602" s="92">
        <f t="shared" si="516"/>
        <v>0</v>
      </c>
      <c r="BU602" s="92">
        <f t="shared" si="517"/>
        <v>0</v>
      </c>
      <c r="BV602" s="92">
        <f t="shared" si="518"/>
        <v>0</v>
      </c>
      <c r="BW602" s="92">
        <f t="shared" si="519"/>
        <v>0</v>
      </c>
      <c r="BX602" s="92">
        <f t="shared" si="520"/>
        <v>0</v>
      </c>
      <c r="BY602" s="92">
        <f t="shared" si="521"/>
        <v>0</v>
      </c>
      <c r="BZ602" s="92">
        <f t="shared" si="522"/>
        <v>0</v>
      </c>
      <c r="CA602" s="92">
        <f t="shared" si="523"/>
        <v>0</v>
      </c>
      <c r="CB602" s="92">
        <f t="shared" si="524"/>
        <v>0</v>
      </c>
      <c r="CC602" s="92">
        <f t="shared" si="525"/>
        <v>0</v>
      </c>
      <c r="CD602" s="92">
        <f t="shared" si="526"/>
        <v>0</v>
      </c>
    </row>
    <row r="603" spans="1:82" hidden="1">
      <c r="A603" s="160">
        <v>19</v>
      </c>
      <c r="B603" s="160" t="s">
        <v>956</v>
      </c>
      <c r="C603" s="160" t="s">
        <v>5982</v>
      </c>
      <c r="D603" s="160" t="s">
        <v>204</v>
      </c>
      <c r="E603" s="160" t="s">
        <v>7761</v>
      </c>
      <c r="F603" s="160" t="s">
        <v>7805</v>
      </c>
      <c r="G603" s="160" t="s">
        <v>7806</v>
      </c>
      <c r="H603" s="160" t="s">
        <v>7</v>
      </c>
      <c r="I603" s="160" t="s">
        <v>7</v>
      </c>
      <c r="J603" s="160" t="s">
        <v>34</v>
      </c>
      <c r="K603" s="160" t="s">
        <v>34</v>
      </c>
      <c r="L603" s="160" t="s">
        <v>2391</v>
      </c>
      <c r="M603" s="160" t="s">
        <v>7812</v>
      </c>
      <c r="N603" s="160">
        <v>1</v>
      </c>
      <c r="O603" s="160">
        <v>0</v>
      </c>
      <c r="P603" s="160">
        <v>0</v>
      </c>
      <c r="Q603" s="160">
        <v>0</v>
      </c>
      <c r="R603" s="160">
        <v>0</v>
      </c>
      <c r="S603" s="160">
        <v>0</v>
      </c>
      <c r="T603" s="160">
        <v>0</v>
      </c>
      <c r="U603" s="160">
        <v>0</v>
      </c>
      <c r="V603" s="160">
        <v>0</v>
      </c>
      <c r="W603" s="60">
        <f>COUNTIFS(配置清单!G:G,G603,配置清单!$H:$H,"PM",配置清单!$N:$N,"在岗")</f>
        <v>1</v>
      </c>
      <c r="X603" s="61">
        <f t="shared" si="485"/>
        <v>1</v>
      </c>
      <c r="Y603" s="60">
        <f>COUNTIFS(配置清单!$G:$G,G603,配置清单!$H:$H,"PM",配置清单!$N:$N,"在岗",配置清单!$P:$P,"&lt;&gt;暂不胜任")</f>
        <v>1</v>
      </c>
      <c r="Z603" s="61">
        <f t="shared" si="486"/>
        <v>1</v>
      </c>
      <c r="AA603" s="62">
        <f>COUNTIFS(配置清单!$G:$G,G603,配置清单!$H:$H,"SE",配置清单!$N:$N,"在岗")+COUNTIFS(配置清单!$G:$G,G603,配置清单!$H:$H,"SA",配置清单!$N:$N,"在岗")</f>
        <v>0</v>
      </c>
      <c r="AB603" s="61" t="str">
        <f t="shared" si="487"/>
        <v>NA</v>
      </c>
      <c r="AC603" s="60">
        <f>COUNTIFS(配置清单!$G:$G,G603,配置清单!$H:$H,"SE",配置清单!$N:$N,"在岗",配置清单!$P:$P,"&lt;&gt;暂不胜任")+COUNTIFS(配置清单!$G:$G,G603,配置清单!$H:$H,"SA",配置清单!$N:$N,"在岗",配置清单!$P:$P,"&lt;&gt;暂不胜任")</f>
        <v>0</v>
      </c>
      <c r="AD603" s="61" t="str">
        <f t="shared" si="488"/>
        <v>NA</v>
      </c>
      <c r="AE603" s="60">
        <f>COUNTIFS(配置清单!$G:$G,G603,配置清单!H:H,"MDE",配置清单!N:N,"在岗")</f>
        <v>0</v>
      </c>
      <c r="AF603" s="61" t="str">
        <f t="shared" si="489"/>
        <v>NA</v>
      </c>
      <c r="AG603" s="60">
        <f>COUNTIFS(配置清单!$G:$G,G603,配置清单!$H:$H,"MDE",配置清单!$N:$N,"在岗",配置清单!$P:$P,"&lt;&gt;暂不胜任")</f>
        <v>0</v>
      </c>
      <c r="AH603" s="61" t="str">
        <f t="shared" si="490"/>
        <v>NA</v>
      </c>
      <c r="AI603" s="62">
        <f>COUNTIFS(配置清单!G:G,G603,配置清单!H:H,"TPM",配置清单!N:N,"在岗")+COUNTIFS(配置清单!G:G,G603,配置清单!H:H,"TC",配置清单!N:N,"在岗")</f>
        <v>0</v>
      </c>
      <c r="AJ603" s="61" t="str">
        <f t="shared" si="491"/>
        <v>NA</v>
      </c>
      <c r="AK603" s="60">
        <f>COUNTIFS(配置清单!G:G,G603,配置清单!H:H,"TPM",配置清单!N:N,"在岗",配置清单!P:P,"&lt;&gt;暂不胜任")+COUNTIFS(配置清单!G:G,G603,配置清单!H:H,"TC",配置清单!N:N,"在岗",配置清单!P:P,"&lt;&gt;暂不胜任")</f>
        <v>0</v>
      </c>
      <c r="AL603" s="61" t="str">
        <f t="shared" si="492"/>
        <v>NA</v>
      </c>
      <c r="AM603" s="60">
        <f>COUNTIFS(配置清单!G:G,G603,配置清单!H:H,"TSE",配置清单!N:N,"在岗")</f>
        <v>0</v>
      </c>
      <c r="AN603" s="61" t="str">
        <f t="shared" si="493"/>
        <v>NA</v>
      </c>
      <c r="AO603" s="60">
        <f>COUNTIFS(配置清单!G:G,G603,配置清单!H:H,"TSE",配置清单!N:N,"在岗",配置清单!P:P,"&lt;&gt;暂不胜任")</f>
        <v>0</v>
      </c>
      <c r="AP603" s="61" t="str">
        <f t="shared" si="494"/>
        <v>NA</v>
      </c>
      <c r="AQ603" s="60">
        <f>COUNTIFS(配置清单!$G:$G,G603,配置清单!H:H,"QA",配置清单!N:N,"在岗")</f>
        <v>1</v>
      </c>
      <c r="AR603" s="61" t="str">
        <f t="shared" si="495"/>
        <v>NA</v>
      </c>
      <c r="AS603" s="60">
        <f>COUNTIFS(配置清单!$G:$G,G603,配置清单!$H:$H,"QA",配置清单!$N:$N,"在岗",配置清单!$P:$P,"&lt;&gt;暂不胜任")</f>
        <v>1</v>
      </c>
      <c r="AT603" s="61" t="str">
        <f t="shared" si="496"/>
        <v>NA</v>
      </c>
      <c r="AU603" s="60">
        <f>COUNTIFS(配置清单!G:G,规划及评估!G603,配置清单!H:H,"BA",配置清单!N:N,"在岗")</f>
        <v>0</v>
      </c>
      <c r="AV603" s="61" t="str">
        <f t="shared" si="497"/>
        <v>NA</v>
      </c>
      <c r="AW603" s="60">
        <f>COUNTIFS(配置清单!G:G,G603,配置清单!H:H,"BA",配置清单!N:N,"在岗",配置清单!P:P,"&lt;&gt;暂不胜任")</f>
        <v>0</v>
      </c>
      <c r="AX603" s="61" t="str">
        <f t="shared" si="498"/>
        <v>NA</v>
      </c>
      <c r="AY603" s="60">
        <f>COUNTIFS(配置清单!G:G,规划及评估!G603,配置清单!H:H,"IA",配置清单!N:N,"在岗")</f>
        <v>0</v>
      </c>
      <c r="AZ603" s="61" t="str">
        <f t="shared" si="499"/>
        <v>NA</v>
      </c>
      <c r="BA603" s="60">
        <f>COUNTIFS(配置清单!G:G,G603,配置清单!H:H,"IA",配置清单!N:N,"在岗",配置清单!P:P,"&lt;&gt;暂不胜任")</f>
        <v>0</v>
      </c>
      <c r="BB603" s="61" t="str">
        <f t="shared" si="500"/>
        <v>NA</v>
      </c>
      <c r="BC603" s="60">
        <f>COUNTIFS(配置清单!G:G,规划及评估!G603,配置清单!H:H,"产品经理",配置清单!N:N,"在岗")</f>
        <v>0</v>
      </c>
      <c r="BD603" s="61" t="str">
        <f t="shared" si="501"/>
        <v>NA</v>
      </c>
      <c r="BE603" s="60">
        <f>COUNTIFS(配置清单!G:G,G603,配置清单!H:H,"产品经理",配置清单!N:N,"在岗",配置清单!P:P,"&lt;&gt;暂不胜任")</f>
        <v>0</v>
      </c>
      <c r="BF603" s="61" t="str">
        <f t="shared" si="502"/>
        <v>NA</v>
      </c>
      <c r="BG603" s="63">
        <f t="shared" si="503"/>
        <v>1</v>
      </c>
      <c r="BH603" s="64">
        <f t="shared" si="504"/>
        <v>1</v>
      </c>
      <c r="BI603" s="64">
        <f t="shared" si="505"/>
        <v>1</v>
      </c>
      <c r="BJ603" s="64">
        <f t="shared" si="506"/>
        <v>1</v>
      </c>
      <c r="BK603" s="65">
        <f t="shared" si="507"/>
        <v>1</v>
      </c>
      <c r="BL603" s="66">
        <f t="shared" si="508"/>
        <v>1</v>
      </c>
      <c r="BM603" s="92">
        <f t="shared" si="509"/>
        <v>1</v>
      </c>
      <c r="BN603" s="92">
        <f t="shared" si="510"/>
        <v>1</v>
      </c>
      <c r="BO603" s="92">
        <f t="shared" si="511"/>
        <v>0</v>
      </c>
      <c r="BP603" s="92">
        <f t="shared" si="512"/>
        <v>0</v>
      </c>
      <c r="BQ603" s="92">
        <f t="shared" si="513"/>
        <v>0</v>
      </c>
      <c r="BR603" s="92">
        <f t="shared" si="514"/>
        <v>0</v>
      </c>
      <c r="BS603" s="92">
        <f t="shared" si="515"/>
        <v>0</v>
      </c>
      <c r="BT603" s="92">
        <f t="shared" si="516"/>
        <v>0</v>
      </c>
      <c r="BU603" s="92">
        <f t="shared" si="517"/>
        <v>0</v>
      </c>
      <c r="BV603" s="92">
        <f t="shared" si="518"/>
        <v>0</v>
      </c>
      <c r="BW603" s="92">
        <f t="shared" si="519"/>
        <v>0</v>
      </c>
      <c r="BX603" s="92">
        <f t="shared" si="520"/>
        <v>0</v>
      </c>
      <c r="BY603" s="92">
        <f t="shared" si="521"/>
        <v>0</v>
      </c>
      <c r="BZ603" s="92">
        <f t="shared" si="522"/>
        <v>0</v>
      </c>
      <c r="CA603" s="92">
        <f t="shared" si="523"/>
        <v>0</v>
      </c>
      <c r="CB603" s="92">
        <f t="shared" si="524"/>
        <v>0</v>
      </c>
      <c r="CC603" s="92">
        <f t="shared" si="525"/>
        <v>0</v>
      </c>
      <c r="CD603" s="92">
        <f t="shared" si="526"/>
        <v>0</v>
      </c>
    </row>
    <row r="604" spans="1:82" hidden="1">
      <c r="A604" s="160">
        <v>20</v>
      </c>
      <c r="B604" s="160" t="s">
        <v>956</v>
      </c>
      <c r="C604" s="160" t="s">
        <v>5982</v>
      </c>
      <c r="D604" s="160" t="s">
        <v>204</v>
      </c>
      <c r="E604" s="160" t="s">
        <v>7761</v>
      </c>
      <c r="F604" s="160" t="s">
        <v>7773</v>
      </c>
      <c r="G604" s="160" t="s">
        <v>7807</v>
      </c>
      <c r="H604" s="160" t="s">
        <v>7</v>
      </c>
      <c r="I604" s="160" t="s">
        <v>7</v>
      </c>
      <c r="J604" s="160" t="s">
        <v>34</v>
      </c>
      <c r="K604" s="160" t="s">
        <v>34</v>
      </c>
      <c r="L604" s="160" t="s">
        <v>7960</v>
      </c>
      <c r="M604" s="160" t="s">
        <v>7812</v>
      </c>
      <c r="N604" s="160">
        <v>1</v>
      </c>
      <c r="O604" s="160">
        <v>0</v>
      </c>
      <c r="P604" s="160">
        <v>0</v>
      </c>
      <c r="Q604" s="160">
        <v>0</v>
      </c>
      <c r="R604" s="160">
        <v>0</v>
      </c>
      <c r="S604" s="160">
        <v>0</v>
      </c>
      <c r="T604" s="160">
        <v>0</v>
      </c>
      <c r="U604" s="160">
        <v>0</v>
      </c>
      <c r="V604" s="160">
        <v>0</v>
      </c>
      <c r="W604" s="60">
        <f>COUNTIFS(配置清单!G:G,G604,配置清单!$H:$H,"PM",配置清单!$N:$N,"在岗")</f>
        <v>1</v>
      </c>
      <c r="X604" s="61">
        <f t="shared" si="485"/>
        <v>1</v>
      </c>
      <c r="Y604" s="60">
        <f>COUNTIFS(配置清单!$G:$G,G604,配置清单!$H:$H,"PM",配置清单!$N:$N,"在岗",配置清单!$P:$P,"&lt;&gt;暂不胜任")</f>
        <v>1</v>
      </c>
      <c r="Z604" s="61">
        <f t="shared" si="486"/>
        <v>1</v>
      </c>
      <c r="AA604" s="62">
        <f>COUNTIFS(配置清单!$G:$G,G604,配置清单!$H:$H,"SE",配置清单!$N:$N,"在岗")+COUNTIFS(配置清单!$G:$G,G604,配置清单!$H:$H,"SA",配置清单!$N:$N,"在岗")</f>
        <v>0</v>
      </c>
      <c r="AB604" s="61" t="str">
        <f t="shared" si="487"/>
        <v>NA</v>
      </c>
      <c r="AC604" s="60">
        <f>COUNTIFS(配置清单!$G:$G,G604,配置清单!$H:$H,"SE",配置清单!$N:$N,"在岗",配置清单!$P:$P,"&lt;&gt;暂不胜任")+COUNTIFS(配置清单!$G:$G,G604,配置清单!$H:$H,"SA",配置清单!$N:$N,"在岗",配置清单!$P:$P,"&lt;&gt;暂不胜任")</f>
        <v>0</v>
      </c>
      <c r="AD604" s="61" t="str">
        <f t="shared" si="488"/>
        <v>NA</v>
      </c>
      <c r="AE604" s="60">
        <f>COUNTIFS(配置清单!$G:$G,G604,配置清单!H:H,"MDE",配置清单!N:N,"在岗")</f>
        <v>0</v>
      </c>
      <c r="AF604" s="61" t="str">
        <f t="shared" si="489"/>
        <v>NA</v>
      </c>
      <c r="AG604" s="60">
        <f>COUNTIFS(配置清单!$G:$G,G604,配置清单!$H:$H,"MDE",配置清单!$N:$N,"在岗",配置清单!$P:$P,"&lt;&gt;暂不胜任")</f>
        <v>0</v>
      </c>
      <c r="AH604" s="61" t="str">
        <f t="shared" si="490"/>
        <v>NA</v>
      </c>
      <c r="AI604" s="62">
        <f>COUNTIFS(配置清单!G:G,G604,配置清单!H:H,"TPM",配置清单!N:N,"在岗")+COUNTIFS(配置清单!G:G,G604,配置清单!H:H,"TC",配置清单!N:N,"在岗")</f>
        <v>0</v>
      </c>
      <c r="AJ604" s="61" t="str">
        <f t="shared" si="491"/>
        <v>NA</v>
      </c>
      <c r="AK604" s="60">
        <f>COUNTIFS(配置清单!G:G,G604,配置清单!H:H,"TPM",配置清单!N:N,"在岗",配置清单!P:P,"&lt;&gt;暂不胜任")+COUNTIFS(配置清单!G:G,G604,配置清单!H:H,"TC",配置清单!N:N,"在岗",配置清单!P:P,"&lt;&gt;暂不胜任")</f>
        <v>0</v>
      </c>
      <c r="AL604" s="61" t="str">
        <f t="shared" si="492"/>
        <v>NA</v>
      </c>
      <c r="AM604" s="60">
        <f>COUNTIFS(配置清单!G:G,G604,配置清单!H:H,"TSE",配置清单!N:N,"在岗")</f>
        <v>0</v>
      </c>
      <c r="AN604" s="61" t="str">
        <f t="shared" si="493"/>
        <v>NA</v>
      </c>
      <c r="AO604" s="60">
        <f>COUNTIFS(配置清单!G:G,G604,配置清单!H:H,"TSE",配置清单!N:N,"在岗",配置清单!P:P,"&lt;&gt;暂不胜任")</f>
        <v>0</v>
      </c>
      <c r="AP604" s="61" t="str">
        <f t="shared" si="494"/>
        <v>NA</v>
      </c>
      <c r="AQ604" s="60">
        <f>COUNTIFS(配置清单!$G:$G,G604,配置清单!H:H,"QA",配置清单!N:N,"在岗")</f>
        <v>1</v>
      </c>
      <c r="AR604" s="61" t="str">
        <f t="shared" si="495"/>
        <v>NA</v>
      </c>
      <c r="AS604" s="60">
        <f>COUNTIFS(配置清单!$G:$G,G604,配置清单!$H:$H,"QA",配置清单!$N:$N,"在岗",配置清单!$P:$P,"&lt;&gt;暂不胜任")</f>
        <v>1</v>
      </c>
      <c r="AT604" s="61" t="str">
        <f t="shared" si="496"/>
        <v>NA</v>
      </c>
      <c r="AU604" s="60">
        <f>COUNTIFS(配置清单!G:G,规划及评估!G604,配置清单!H:H,"BA",配置清单!N:N,"在岗")</f>
        <v>0</v>
      </c>
      <c r="AV604" s="61" t="str">
        <f t="shared" si="497"/>
        <v>NA</v>
      </c>
      <c r="AW604" s="60">
        <f>COUNTIFS(配置清单!G:G,G604,配置清单!H:H,"BA",配置清单!N:N,"在岗",配置清单!P:P,"&lt;&gt;暂不胜任")</f>
        <v>0</v>
      </c>
      <c r="AX604" s="61" t="str">
        <f t="shared" si="498"/>
        <v>NA</v>
      </c>
      <c r="AY604" s="60">
        <f>COUNTIFS(配置清单!G:G,规划及评估!G604,配置清单!H:H,"IA",配置清单!N:N,"在岗")</f>
        <v>0</v>
      </c>
      <c r="AZ604" s="61" t="str">
        <f t="shared" si="499"/>
        <v>NA</v>
      </c>
      <c r="BA604" s="60">
        <f>COUNTIFS(配置清单!G:G,G604,配置清单!H:H,"IA",配置清单!N:N,"在岗",配置清单!P:P,"&lt;&gt;暂不胜任")</f>
        <v>0</v>
      </c>
      <c r="BB604" s="61" t="str">
        <f t="shared" si="500"/>
        <v>NA</v>
      </c>
      <c r="BC604" s="60">
        <f>COUNTIFS(配置清单!G:G,规划及评估!G604,配置清单!H:H,"产品经理",配置清单!N:N,"在岗")</f>
        <v>0</v>
      </c>
      <c r="BD604" s="61" t="str">
        <f t="shared" si="501"/>
        <v>NA</v>
      </c>
      <c r="BE604" s="60">
        <f>COUNTIFS(配置清单!G:G,G604,配置清单!H:H,"产品经理",配置清单!N:N,"在岗",配置清单!P:P,"&lt;&gt;暂不胜任")</f>
        <v>0</v>
      </c>
      <c r="BF604" s="61" t="str">
        <f t="shared" si="502"/>
        <v>NA</v>
      </c>
      <c r="BG604" s="63">
        <f t="shared" si="503"/>
        <v>1</v>
      </c>
      <c r="BH604" s="64">
        <f t="shared" si="504"/>
        <v>1</v>
      </c>
      <c r="BI604" s="64">
        <f t="shared" si="505"/>
        <v>1</v>
      </c>
      <c r="BJ604" s="64">
        <f t="shared" si="506"/>
        <v>1</v>
      </c>
      <c r="BK604" s="65">
        <f t="shared" si="507"/>
        <v>1</v>
      </c>
      <c r="BL604" s="66">
        <f t="shared" si="508"/>
        <v>1</v>
      </c>
      <c r="BM604" s="92">
        <f t="shared" si="509"/>
        <v>1</v>
      </c>
      <c r="BN604" s="92">
        <f t="shared" si="510"/>
        <v>1</v>
      </c>
      <c r="BO604" s="92">
        <f t="shared" si="511"/>
        <v>0</v>
      </c>
      <c r="BP604" s="92">
        <f t="shared" si="512"/>
        <v>0</v>
      </c>
      <c r="BQ604" s="92">
        <f t="shared" si="513"/>
        <v>0</v>
      </c>
      <c r="BR604" s="92">
        <f t="shared" si="514"/>
        <v>0</v>
      </c>
      <c r="BS604" s="92">
        <f t="shared" si="515"/>
        <v>0</v>
      </c>
      <c r="BT604" s="92">
        <f t="shared" si="516"/>
        <v>0</v>
      </c>
      <c r="BU604" s="92">
        <f t="shared" si="517"/>
        <v>0</v>
      </c>
      <c r="BV604" s="92">
        <f t="shared" si="518"/>
        <v>0</v>
      </c>
      <c r="BW604" s="92">
        <f t="shared" si="519"/>
        <v>0</v>
      </c>
      <c r="BX604" s="92">
        <f t="shared" si="520"/>
        <v>0</v>
      </c>
      <c r="BY604" s="92">
        <f t="shared" si="521"/>
        <v>0</v>
      </c>
      <c r="BZ604" s="92">
        <f t="shared" si="522"/>
        <v>0</v>
      </c>
      <c r="CA604" s="92">
        <f t="shared" si="523"/>
        <v>0</v>
      </c>
      <c r="CB604" s="92">
        <f t="shared" si="524"/>
        <v>0</v>
      </c>
      <c r="CC604" s="92">
        <f t="shared" si="525"/>
        <v>0</v>
      </c>
      <c r="CD604" s="92">
        <f t="shared" si="526"/>
        <v>0</v>
      </c>
    </row>
    <row r="605" spans="1:82" hidden="1">
      <c r="A605" s="160">
        <v>21</v>
      </c>
      <c r="B605" s="160" t="s">
        <v>956</v>
      </c>
      <c r="C605" s="160" t="s">
        <v>5982</v>
      </c>
      <c r="D605" s="160" t="s">
        <v>204</v>
      </c>
      <c r="E605" s="160" t="s">
        <v>7761</v>
      </c>
      <c r="F605" s="160" t="s">
        <v>7773</v>
      </c>
      <c r="G605" s="160" t="s">
        <v>7808</v>
      </c>
      <c r="H605" s="160" t="s">
        <v>7</v>
      </c>
      <c r="I605" s="160" t="s">
        <v>7</v>
      </c>
      <c r="J605" s="160" t="s">
        <v>34</v>
      </c>
      <c r="K605" s="160" t="s">
        <v>34</v>
      </c>
      <c r="L605" s="160" t="s">
        <v>7960</v>
      </c>
      <c r="M605" s="160" t="s">
        <v>7812</v>
      </c>
      <c r="N605" s="160">
        <v>1</v>
      </c>
      <c r="O605" s="160">
        <v>0</v>
      </c>
      <c r="P605" s="160">
        <v>0</v>
      </c>
      <c r="Q605" s="160">
        <v>0</v>
      </c>
      <c r="R605" s="160">
        <v>0</v>
      </c>
      <c r="S605" s="160">
        <v>0</v>
      </c>
      <c r="T605" s="160">
        <v>0</v>
      </c>
      <c r="U605" s="160">
        <v>0</v>
      </c>
      <c r="V605" s="160">
        <v>0</v>
      </c>
      <c r="W605" s="60">
        <f>COUNTIFS(配置清单!G:G,G605,配置清单!$H:$H,"PM",配置清单!$N:$N,"在岗")</f>
        <v>1</v>
      </c>
      <c r="X605" s="61">
        <f t="shared" si="485"/>
        <v>1</v>
      </c>
      <c r="Y605" s="60">
        <f>COUNTIFS(配置清单!$G:$G,G605,配置清单!$H:$H,"PM",配置清单!$N:$N,"在岗",配置清单!$P:$P,"&lt;&gt;暂不胜任")</f>
        <v>1</v>
      </c>
      <c r="Z605" s="61">
        <f t="shared" si="486"/>
        <v>1</v>
      </c>
      <c r="AA605" s="62">
        <f>COUNTIFS(配置清单!$G:$G,G605,配置清单!$H:$H,"SE",配置清单!$N:$N,"在岗")+COUNTIFS(配置清单!$G:$G,G605,配置清单!$H:$H,"SA",配置清单!$N:$N,"在岗")</f>
        <v>0</v>
      </c>
      <c r="AB605" s="61" t="str">
        <f t="shared" si="487"/>
        <v>NA</v>
      </c>
      <c r="AC605" s="60">
        <f>COUNTIFS(配置清单!$G:$G,G605,配置清单!$H:$H,"SE",配置清单!$N:$N,"在岗",配置清单!$P:$P,"&lt;&gt;暂不胜任")+COUNTIFS(配置清单!$G:$G,G605,配置清单!$H:$H,"SA",配置清单!$N:$N,"在岗",配置清单!$P:$P,"&lt;&gt;暂不胜任")</f>
        <v>0</v>
      </c>
      <c r="AD605" s="61" t="str">
        <f t="shared" si="488"/>
        <v>NA</v>
      </c>
      <c r="AE605" s="60">
        <f>COUNTIFS(配置清单!$G:$G,G605,配置清单!H:H,"MDE",配置清单!N:N,"在岗")</f>
        <v>0</v>
      </c>
      <c r="AF605" s="61" t="str">
        <f t="shared" si="489"/>
        <v>NA</v>
      </c>
      <c r="AG605" s="60">
        <f>COUNTIFS(配置清单!$G:$G,G605,配置清单!$H:$H,"MDE",配置清单!$N:$N,"在岗",配置清单!$P:$P,"&lt;&gt;暂不胜任")</f>
        <v>0</v>
      </c>
      <c r="AH605" s="61" t="str">
        <f t="shared" si="490"/>
        <v>NA</v>
      </c>
      <c r="AI605" s="62">
        <f>COUNTIFS(配置清单!G:G,G605,配置清单!H:H,"TPM",配置清单!N:N,"在岗")+COUNTIFS(配置清单!G:G,G605,配置清单!H:H,"TC",配置清单!N:N,"在岗")</f>
        <v>0</v>
      </c>
      <c r="AJ605" s="61" t="str">
        <f t="shared" si="491"/>
        <v>NA</v>
      </c>
      <c r="AK605" s="60">
        <f>COUNTIFS(配置清单!G:G,G605,配置清单!H:H,"TPM",配置清单!N:N,"在岗",配置清单!P:P,"&lt;&gt;暂不胜任")+COUNTIFS(配置清单!G:G,G605,配置清单!H:H,"TC",配置清单!N:N,"在岗",配置清单!P:P,"&lt;&gt;暂不胜任")</f>
        <v>0</v>
      </c>
      <c r="AL605" s="61" t="str">
        <f t="shared" si="492"/>
        <v>NA</v>
      </c>
      <c r="AM605" s="60">
        <f>COUNTIFS(配置清单!G:G,G605,配置清单!H:H,"TSE",配置清单!N:N,"在岗")</f>
        <v>0</v>
      </c>
      <c r="AN605" s="61" t="str">
        <f t="shared" si="493"/>
        <v>NA</v>
      </c>
      <c r="AO605" s="60">
        <f>COUNTIFS(配置清单!G:G,G605,配置清单!H:H,"TSE",配置清单!N:N,"在岗",配置清单!P:P,"&lt;&gt;暂不胜任")</f>
        <v>0</v>
      </c>
      <c r="AP605" s="61" t="str">
        <f t="shared" si="494"/>
        <v>NA</v>
      </c>
      <c r="AQ605" s="60">
        <f>COUNTIFS(配置清单!$G:$G,G605,配置清单!H:H,"QA",配置清单!N:N,"在岗")</f>
        <v>1</v>
      </c>
      <c r="AR605" s="61" t="str">
        <f t="shared" si="495"/>
        <v>NA</v>
      </c>
      <c r="AS605" s="60">
        <f>COUNTIFS(配置清单!$G:$G,G605,配置清单!$H:$H,"QA",配置清单!$N:$N,"在岗",配置清单!$P:$P,"&lt;&gt;暂不胜任")</f>
        <v>1</v>
      </c>
      <c r="AT605" s="61" t="str">
        <f t="shared" si="496"/>
        <v>NA</v>
      </c>
      <c r="AU605" s="60">
        <f>COUNTIFS(配置清单!G:G,规划及评估!G605,配置清单!H:H,"BA",配置清单!N:N,"在岗")</f>
        <v>0</v>
      </c>
      <c r="AV605" s="61" t="str">
        <f t="shared" si="497"/>
        <v>NA</v>
      </c>
      <c r="AW605" s="60">
        <f>COUNTIFS(配置清单!G:G,G605,配置清单!H:H,"BA",配置清单!N:N,"在岗",配置清单!P:P,"&lt;&gt;暂不胜任")</f>
        <v>0</v>
      </c>
      <c r="AX605" s="61" t="str">
        <f t="shared" si="498"/>
        <v>NA</v>
      </c>
      <c r="AY605" s="60">
        <f>COUNTIFS(配置清单!G:G,规划及评估!G605,配置清单!H:H,"IA",配置清单!N:N,"在岗")</f>
        <v>0</v>
      </c>
      <c r="AZ605" s="61" t="str">
        <f t="shared" si="499"/>
        <v>NA</v>
      </c>
      <c r="BA605" s="60">
        <f>COUNTIFS(配置清单!G:G,G605,配置清单!H:H,"IA",配置清单!N:N,"在岗",配置清单!P:P,"&lt;&gt;暂不胜任")</f>
        <v>0</v>
      </c>
      <c r="BB605" s="61" t="str">
        <f t="shared" si="500"/>
        <v>NA</v>
      </c>
      <c r="BC605" s="60">
        <f>COUNTIFS(配置清单!G:G,规划及评估!G605,配置清单!H:H,"产品经理",配置清单!N:N,"在岗")</f>
        <v>0</v>
      </c>
      <c r="BD605" s="61" t="str">
        <f t="shared" si="501"/>
        <v>NA</v>
      </c>
      <c r="BE605" s="60">
        <f>COUNTIFS(配置清单!G:G,G605,配置清单!H:H,"产品经理",配置清单!N:N,"在岗",配置清单!P:P,"&lt;&gt;暂不胜任")</f>
        <v>0</v>
      </c>
      <c r="BF605" s="61" t="str">
        <f t="shared" si="502"/>
        <v>NA</v>
      </c>
      <c r="BG605" s="63">
        <f t="shared" si="503"/>
        <v>1</v>
      </c>
      <c r="BH605" s="64">
        <f t="shared" si="504"/>
        <v>1</v>
      </c>
      <c r="BI605" s="64">
        <f t="shared" si="505"/>
        <v>1</v>
      </c>
      <c r="BJ605" s="64">
        <f t="shared" si="506"/>
        <v>1</v>
      </c>
      <c r="BK605" s="65">
        <f t="shared" si="507"/>
        <v>1</v>
      </c>
      <c r="BL605" s="66">
        <f t="shared" si="508"/>
        <v>1</v>
      </c>
      <c r="BM605" s="92">
        <f t="shared" si="509"/>
        <v>1</v>
      </c>
      <c r="BN605" s="92">
        <f t="shared" si="510"/>
        <v>1</v>
      </c>
      <c r="BO605" s="92">
        <f t="shared" si="511"/>
        <v>0</v>
      </c>
      <c r="BP605" s="92">
        <f t="shared" si="512"/>
        <v>0</v>
      </c>
      <c r="BQ605" s="92">
        <f t="shared" si="513"/>
        <v>0</v>
      </c>
      <c r="BR605" s="92">
        <f t="shared" si="514"/>
        <v>0</v>
      </c>
      <c r="BS605" s="92">
        <f t="shared" si="515"/>
        <v>0</v>
      </c>
      <c r="BT605" s="92">
        <f t="shared" si="516"/>
        <v>0</v>
      </c>
      <c r="BU605" s="92">
        <f t="shared" si="517"/>
        <v>0</v>
      </c>
      <c r="BV605" s="92">
        <f t="shared" si="518"/>
        <v>0</v>
      </c>
      <c r="BW605" s="92">
        <f t="shared" si="519"/>
        <v>0</v>
      </c>
      <c r="BX605" s="92">
        <f t="shared" si="520"/>
        <v>0</v>
      </c>
      <c r="BY605" s="92">
        <f t="shared" si="521"/>
        <v>0</v>
      </c>
      <c r="BZ605" s="92">
        <f t="shared" si="522"/>
        <v>0</v>
      </c>
      <c r="CA605" s="92">
        <f t="shared" si="523"/>
        <v>0</v>
      </c>
      <c r="CB605" s="92">
        <f t="shared" si="524"/>
        <v>0</v>
      </c>
      <c r="CC605" s="92">
        <f t="shared" si="525"/>
        <v>0</v>
      </c>
      <c r="CD605" s="92">
        <f t="shared" si="526"/>
        <v>0</v>
      </c>
    </row>
    <row r="606" spans="1:82" hidden="1">
      <c r="A606" s="160">
        <v>22</v>
      </c>
      <c r="B606" s="160" t="s">
        <v>956</v>
      </c>
      <c r="C606" s="160" t="s">
        <v>5982</v>
      </c>
      <c r="D606" s="160" t="s">
        <v>204</v>
      </c>
      <c r="E606" s="160" t="s">
        <v>7761</v>
      </c>
      <c r="F606" s="160" t="s">
        <v>7780</v>
      </c>
      <c r="G606" s="160" t="s">
        <v>9618</v>
      </c>
      <c r="H606" s="160" t="s">
        <v>6</v>
      </c>
      <c r="I606" s="160" t="s">
        <v>6</v>
      </c>
      <c r="J606" s="160" t="s">
        <v>34</v>
      </c>
      <c r="K606" s="160" t="s">
        <v>34</v>
      </c>
      <c r="L606" s="160" t="s">
        <v>7956</v>
      </c>
      <c r="M606" s="160"/>
      <c r="N606" s="160">
        <v>0</v>
      </c>
      <c r="O606" s="160">
        <v>0</v>
      </c>
      <c r="P606" s="160">
        <v>0</v>
      </c>
      <c r="Q606" s="160">
        <v>0</v>
      </c>
      <c r="R606" s="160">
        <v>0</v>
      </c>
      <c r="S606" s="160">
        <v>0</v>
      </c>
      <c r="T606" s="160">
        <v>0</v>
      </c>
      <c r="U606" s="160">
        <v>0</v>
      </c>
      <c r="V606" s="160">
        <v>0</v>
      </c>
      <c r="W606" s="60">
        <f>COUNTIFS(配置清单!G:G,G606,配置清单!$H:$H,"PM",配置清单!$N:$N,"在岗")</f>
        <v>1</v>
      </c>
      <c r="X606" s="61" t="str">
        <f t="shared" si="485"/>
        <v>NA</v>
      </c>
      <c r="Y606" s="60">
        <f>COUNTIFS(配置清单!$G:$G,G606,配置清单!$H:$H,"PM",配置清单!$N:$N,"在岗",配置清单!$P:$P,"&lt;&gt;暂不胜任")</f>
        <v>1</v>
      </c>
      <c r="Z606" s="61" t="str">
        <f t="shared" si="486"/>
        <v>NA</v>
      </c>
      <c r="AA606" s="62">
        <f>COUNTIFS(配置清单!$G:$G,G606,配置清单!$H:$H,"SE",配置清单!$N:$N,"在岗")+COUNTIFS(配置清单!$G:$G,G606,配置清单!$H:$H,"SA",配置清单!$N:$N,"在岗")</f>
        <v>0</v>
      </c>
      <c r="AB606" s="61" t="str">
        <f t="shared" si="487"/>
        <v>NA</v>
      </c>
      <c r="AC606" s="60">
        <f>COUNTIFS(配置清单!$G:$G,G606,配置清单!$H:$H,"SE",配置清单!$N:$N,"在岗",配置清单!$P:$P,"&lt;&gt;暂不胜任")+COUNTIFS(配置清单!$G:$G,G606,配置清单!$H:$H,"SA",配置清单!$N:$N,"在岗",配置清单!$P:$P,"&lt;&gt;暂不胜任")</f>
        <v>0</v>
      </c>
      <c r="AD606" s="61" t="str">
        <f t="shared" si="488"/>
        <v>NA</v>
      </c>
      <c r="AE606" s="60">
        <f>COUNTIFS(配置清单!$G:$G,G606,配置清单!H:H,"MDE",配置清单!N:N,"在岗")</f>
        <v>0</v>
      </c>
      <c r="AF606" s="61" t="str">
        <f t="shared" si="489"/>
        <v>NA</v>
      </c>
      <c r="AG606" s="60">
        <f>COUNTIFS(配置清单!$G:$G,G606,配置清单!$H:$H,"MDE",配置清单!$N:$N,"在岗",配置清单!$P:$P,"&lt;&gt;暂不胜任")</f>
        <v>0</v>
      </c>
      <c r="AH606" s="61" t="str">
        <f t="shared" si="490"/>
        <v>NA</v>
      </c>
      <c r="AI606" s="62">
        <f>COUNTIFS(配置清单!G:G,G606,配置清单!H:H,"TPM",配置清单!N:N,"在岗")+COUNTIFS(配置清单!G:G,G606,配置清单!H:H,"TC",配置清单!N:N,"在岗")</f>
        <v>0</v>
      </c>
      <c r="AJ606" s="61" t="str">
        <f t="shared" si="491"/>
        <v>NA</v>
      </c>
      <c r="AK606" s="60">
        <f>COUNTIFS(配置清单!G:G,G606,配置清单!H:H,"TPM",配置清单!N:N,"在岗",配置清单!P:P,"&lt;&gt;暂不胜任")+COUNTIFS(配置清单!G:G,G606,配置清单!H:H,"TC",配置清单!N:N,"在岗",配置清单!P:P,"&lt;&gt;暂不胜任")</f>
        <v>0</v>
      </c>
      <c r="AL606" s="61" t="str">
        <f t="shared" si="492"/>
        <v>NA</v>
      </c>
      <c r="AM606" s="60">
        <f>COUNTIFS(配置清单!G:G,G606,配置清单!H:H,"TSE",配置清单!N:N,"在岗")</f>
        <v>0</v>
      </c>
      <c r="AN606" s="61" t="str">
        <f t="shared" si="493"/>
        <v>NA</v>
      </c>
      <c r="AO606" s="60">
        <f>COUNTIFS(配置清单!G:G,G606,配置清单!H:H,"TSE",配置清单!N:N,"在岗",配置清单!P:P,"&lt;&gt;暂不胜任")</f>
        <v>0</v>
      </c>
      <c r="AP606" s="61" t="str">
        <f t="shared" si="494"/>
        <v>NA</v>
      </c>
      <c r="AQ606" s="60">
        <f>COUNTIFS(配置清单!$G:$G,G606,配置清单!H:H,"QA",配置清单!N:N,"在岗")</f>
        <v>0</v>
      </c>
      <c r="AR606" s="61" t="str">
        <f t="shared" si="495"/>
        <v>NA</v>
      </c>
      <c r="AS606" s="60">
        <f>COUNTIFS(配置清单!$G:$G,G606,配置清单!$H:$H,"QA",配置清单!$N:$N,"在岗",配置清单!$P:$P,"&lt;&gt;暂不胜任")</f>
        <v>0</v>
      </c>
      <c r="AT606" s="61" t="str">
        <f t="shared" si="496"/>
        <v>NA</v>
      </c>
      <c r="AU606" s="60">
        <f>COUNTIFS(配置清单!G:G,规划及评估!G606,配置清单!H:H,"BA",配置清单!N:N,"在岗")</f>
        <v>0</v>
      </c>
      <c r="AV606" s="61" t="str">
        <f t="shared" si="497"/>
        <v>NA</v>
      </c>
      <c r="AW606" s="60">
        <f>COUNTIFS(配置清单!G:G,G606,配置清单!H:H,"BA",配置清单!N:N,"在岗",配置清单!P:P,"&lt;&gt;暂不胜任")</f>
        <v>0</v>
      </c>
      <c r="AX606" s="61" t="str">
        <f t="shared" si="498"/>
        <v>NA</v>
      </c>
      <c r="AY606" s="60">
        <f>COUNTIFS(配置清单!G:G,规划及评估!G606,配置清单!H:H,"IA",配置清单!N:N,"在岗")</f>
        <v>0</v>
      </c>
      <c r="AZ606" s="61" t="str">
        <f t="shared" si="499"/>
        <v>NA</v>
      </c>
      <c r="BA606" s="60">
        <f>COUNTIFS(配置清单!G:G,G606,配置清单!H:H,"IA",配置清单!N:N,"在岗",配置清单!P:P,"&lt;&gt;暂不胜任")</f>
        <v>0</v>
      </c>
      <c r="BB606" s="61" t="str">
        <f t="shared" si="500"/>
        <v>NA</v>
      </c>
      <c r="BC606" s="60">
        <f>COUNTIFS(配置清单!G:G,规划及评估!G606,配置清单!H:H,"产品经理",配置清单!N:N,"在岗")</f>
        <v>0</v>
      </c>
      <c r="BD606" s="61" t="str">
        <f t="shared" si="501"/>
        <v>NA</v>
      </c>
      <c r="BE606" s="60">
        <f>COUNTIFS(配置清单!G:G,G606,配置清单!H:H,"产品经理",配置清单!N:N,"在岗",配置清单!P:P,"&lt;&gt;暂不胜任")</f>
        <v>0</v>
      </c>
      <c r="BF606" s="61" t="str">
        <f t="shared" si="502"/>
        <v>NA</v>
      </c>
      <c r="BG606" s="63">
        <f t="shared" si="503"/>
        <v>0</v>
      </c>
      <c r="BH606" s="64">
        <f t="shared" si="504"/>
        <v>0</v>
      </c>
      <c r="BI606" s="64">
        <f t="shared" si="505"/>
        <v>0</v>
      </c>
      <c r="BJ606" s="64">
        <f t="shared" si="506"/>
        <v>0</v>
      </c>
      <c r="BK606" s="65">
        <f t="shared" si="507"/>
        <v>0</v>
      </c>
      <c r="BL606" s="66">
        <f t="shared" si="508"/>
        <v>0</v>
      </c>
      <c r="BM606" s="92">
        <f t="shared" si="509"/>
        <v>0</v>
      </c>
      <c r="BN606" s="92">
        <f t="shared" si="510"/>
        <v>0</v>
      </c>
      <c r="BO606" s="92">
        <f t="shared" si="511"/>
        <v>0</v>
      </c>
      <c r="BP606" s="92">
        <f t="shared" si="512"/>
        <v>0</v>
      </c>
      <c r="BQ606" s="92">
        <f t="shared" si="513"/>
        <v>0</v>
      </c>
      <c r="BR606" s="92">
        <f t="shared" si="514"/>
        <v>0</v>
      </c>
      <c r="BS606" s="92">
        <f t="shared" si="515"/>
        <v>0</v>
      </c>
      <c r="BT606" s="92">
        <f t="shared" si="516"/>
        <v>0</v>
      </c>
      <c r="BU606" s="92">
        <f t="shared" si="517"/>
        <v>0</v>
      </c>
      <c r="BV606" s="92">
        <f t="shared" si="518"/>
        <v>0</v>
      </c>
      <c r="BW606" s="92">
        <f t="shared" si="519"/>
        <v>0</v>
      </c>
      <c r="BX606" s="92">
        <f t="shared" si="520"/>
        <v>0</v>
      </c>
      <c r="BY606" s="92">
        <f t="shared" si="521"/>
        <v>0</v>
      </c>
      <c r="BZ606" s="92">
        <f t="shared" si="522"/>
        <v>0</v>
      </c>
      <c r="CA606" s="92">
        <f t="shared" si="523"/>
        <v>0</v>
      </c>
      <c r="CB606" s="92">
        <f t="shared" si="524"/>
        <v>0</v>
      </c>
      <c r="CC606" s="92">
        <f t="shared" si="525"/>
        <v>0</v>
      </c>
      <c r="CD606" s="92">
        <f t="shared" si="526"/>
        <v>0</v>
      </c>
    </row>
    <row r="607" spans="1:82" hidden="1">
      <c r="A607" s="160">
        <v>23</v>
      </c>
      <c r="B607" s="160" t="s">
        <v>956</v>
      </c>
      <c r="C607" s="160" t="s">
        <v>5982</v>
      </c>
      <c r="D607" s="160" t="s">
        <v>204</v>
      </c>
      <c r="E607" s="160" t="s">
        <v>7761</v>
      </c>
      <c r="F607" s="160" t="s">
        <v>7780</v>
      </c>
      <c r="G607" s="160" t="s">
        <v>9621</v>
      </c>
      <c r="H607" s="160" t="s">
        <v>6</v>
      </c>
      <c r="I607" s="160" t="s">
        <v>6</v>
      </c>
      <c r="J607" s="160" t="s">
        <v>34</v>
      </c>
      <c r="K607" s="160" t="s">
        <v>34</v>
      </c>
      <c r="L607" s="160" t="s">
        <v>7956</v>
      </c>
      <c r="M607" s="160"/>
      <c r="N607" s="160">
        <v>0</v>
      </c>
      <c r="O607" s="160">
        <v>0</v>
      </c>
      <c r="P607" s="160">
        <v>0</v>
      </c>
      <c r="Q607" s="160">
        <v>0</v>
      </c>
      <c r="R607" s="160">
        <v>0</v>
      </c>
      <c r="S607" s="160">
        <v>0</v>
      </c>
      <c r="T607" s="160">
        <v>0</v>
      </c>
      <c r="U607" s="160">
        <v>0</v>
      </c>
      <c r="V607" s="160">
        <v>0</v>
      </c>
      <c r="W607" s="60">
        <f>COUNTIFS(配置清单!G:G,G607,配置清单!$H:$H,"PM",配置清单!$N:$N,"在岗")</f>
        <v>1</v>
      </c>
      <c r="X607" s="61" t="str">
        <f t="shared" si="485"/>
        <v>NA</v>
      </c>
      <c r="Y607" s="60">
        <f>COUNTIFS(配置清单!$G:$G,G607,配置清单!$H:$H,"PM",配置清单!$N:$N,"在岗",配置清单!$P:$P,"&lt;&gt;暂不胜任")</f>
        <v>1</v>
      </c>
      <c r="Z607" s="61" t="str">
        <f t="shared" si="486"/>
        <v>NA</v>
      </c>
      <c r="AA607" s="62">
        <f>COUNTIFS(配置清单!$G:$G,G607,配置清单!$H:$H,"SE",配置清单!$N:$N,"在岗")+COUNTIFS(配置清单!$G:$G,G607,配置清单!$H:$H,"SA",配置清单!$N:$N,"在岗")</f>
        <v>0</v>
      </c>
      <c r="AB607" s="61" t="str">
        <f t="shared" si="487"/>
        <v>NA</v>
      </c>
      <c r="AC607" s="60">
        <f>COUNTIFS(配置清单!$G:$G,G607,配置清单!$H:$H,"SE",配置清单!$N:$N,"在岗",配置清单!$P:$P,"&lt;&gt;暂不胜任")+COUNTIFS(配置清单!$G:$G,G607,配置清单!$H:$H,"SA",配置清单!$N:$N,"在岗",配置清单!$P:$P,"&lt;&gt;暂不胜任")</f>
        <v>0</v>
      </c>
      <c r="AD607" s="61" t="str">
        <f t="shared" si="488"/>
        <v>NA</v>
      </c>
      <c r="AE607" s="60">
        <f>COUNTIFS(配置清单!$G:$G,G607,配置清单!H:H,"MDE",配置清单!N:N,"在岗")</f>
        <v>0</v>
      </c>
      <c r="AF607" s="61" t="str">
        <f t="shared" si="489"/>
        <v>NA</v>
      </c>
      <c r="AG607" s="60">
        <f>COUNTIFS(配置清单!$G:$G,G607,配置清单!$H:$H,"MDE",配置清单!$N:$N,"在岗",配置清单!$P:$P,"&lt;&gt;暂不胜任")</f>
        <v>0</v>
      </c>
      <c r="AH607" s="61" t="str">
        <f t="shared" si="490"/>
        <v>NA</v>
      </c>
      <c r="AI607" s="62">
        <f>COUNTIFS(配置清单!G:G,G607,配置清单!H:H,"TPM",配置清单!N:N,"在岗")+COUNTIFS(配置清单!G:G,G607,配置清单!H:H,"TC",配置清单!N:N,"在岗")</f>
        <v>0</v>
      </c>
      <c r="AJ607" s="61" t="str">
        <f t="shared" si="491"/>
        <v>NA</v>
      </c>
      <c r="AK607" s="60">
        <f>COUNTIFS(配置清单!G:G,G607,配置清单!H:H,"TPM",配置清单!N:N,"在岗",配置清单!P:P,"&lt;&gt;暂不胜任")+COUNTIFS(配置清单!G:G,G607,配置清单!H:H,"TC",配置清单!N:N,"在岗",配置清单!P:P,"&lt;&gt;暂不胜任")</f>
        <v>0</v>
      </c>
      <c r="AL607" s="61" t="str">
        <f t="shared" si="492"/>
        <v>NA</v>
      </c>
      <c r="AM607" s="60">
        <f>COUNTIFS(配置清单!G:G,G607,配置清单!H:H,"TSE",配置清单!N:N,"在岗")</f>
        <v>0</v>
      </c>
      <c r="AN607" s="61" t="str">
        <f t="shared" si="493"/>
        <v>NA</v>
      </c>
      <c r="AO607" s="60">
        <f>COUNTIFS(配置清单!G:G,G607,配置清单!H:H,"TSE",配置清单!N:N,"在岗",配置清单!P:P,"&lt;&gt;暂不胜任")</f>
        <v>0</v>
      </c>
      <c r="AP607" s="61" t="str">
        <f t="shared" si="494"/>
        <v>NA</v>
      </c>
      <c r="AQ607" s="60">
        <f>COUNTIFS(配置清单!$G:$G,G607,配置清单!H:H,"QA",配置清单!N:N,"在岗")</f>
        <v>0</v>
      </c>
      <c r="AR607" s="61" t="str">
        <f t="shared" si="495"/>
        <v>NA</v>
      </c>
      <c r="AS607" s="60">
        <f>COUNTIFS(配置清单!$G:$G,G607,配置清单!$H:$H,"QA",配置清单!$N:$N,"在岗",配置清单!$P:$P,"&lt;&gt;暂不胜任")</f>
        <v>0</v>
      </c>
      <c r="AT607" s="61" t="str">
        <f t="shared" si="496"/>
        <v>NA</v>
      </c>
      <c r="AU607" s="60">
        <f>COUNTIFS(配置清单!G:G,规划及评估!G607,配置清单!H:H,"BA",配置清单!N:N,"在岗")</f>
        <v>0</v>
      </c>
      <c r="AV607" s="61" t="str">
        <f t="shared" si="497"/>
        <v>NA</v>
      </c>
      <c r="AW607" s="60">
        <f>COUNTIFS(配置清单!G:G,G607,配置清单!H:H,"BA",配置清单!N:N,"在岗",配置清单!P:P,"&lt;&gt;暂不胜任")</f>
        <v>0</v>
      </c>
      <c r="AX607" s="61" t="str">
        <f t="shared" si="498"/>
        <v>NA</v>
      </c>
      <c r="AY607" s="60">
        <f>COUNTIFS(配置清单!G:G,规划及评估!G607,配置清单!H:H,"IA",配置清单!N:N,"在岗")</f>
        <v>0</v>
      </c>
      <c r="AZ607" s="61" t="str">
        <f t="shared" si="499"/>
        <v>NA</v>
      </c>
      <c r="BA607" s="60">
        <f>COUNTIFS(配置清单!G:G,G607,配置清单!H:H,"IA",配置清单!N:N,"在岗",配置清单!P:P,"&lt;&gt;暂不胜任")</f>
        <v>0</v>
      </c>
      <c r="BB607" s="61" t="str">
        <f t="shared" si="500"/>
        <v>NA</v>
      </c>
      <c r="BC607" s="60">
        <f>COUNTIFS(配置清单!G:G,规划及评估!G607,配置清单!H:H,"产品经理",配置清单!N:N,"在岗")</f>
        <v>0</v>
      </c>
      <c r="BD607" s="61" t="str">
        <f t="shared" si="501"/>
        <v>NA</v>
      </c>
      <c r="BE607" s="60">
        <f>COUNTIFS(配置清单!G:G,G607,配置清单!H:H,"产品经理",配置清单!N:N,"在岗",配置清单!P:P,"&lt;&gt;暂不胜任")</f>
        <v>0</v>
      </c>
      <c r="BF607" s="61" t="str">
        <f t="shared" si="502"/>
        <v>NA</v>
      </c>
      <c r="BG607" s="63">
        <f t="shared" si="503"/>
        <v>0</v>
      </c>
      <c r="BH607" s="64">
        <f t="shared" si="504"/>
        <v>0</v>
      </c>
      <c r="BI607" s="64">
        <f t="shared" si="505"/>
        <v>0</v>
      </c>
      <c r="BJ607" s="64">
        <f t="shared" si="506"/>
        <v>0</v>
      </c>
      <c r="BK607" s="65">
        <f t="shared" si="507"/>
        <v>0</v>
      </c>
      <c r="BL607" s="66">
        <f t="shared" si="508"/>
        <v>0</v>
      </c>
      <c r="BM607" s="92">
        <f t="shared" si="509"/>
        <v>0</v>
      </c>
      <c r="BN607" s="92">
        <f t="shared" si="510"/>
        <v>0</v>
      </c>
      <c r="BO607" s="92">
        <f t="shared" si="511"/>
        <v>0</v>
      </c>
      <c r="BP607" s="92">
        <f t="shared" si="512"/>
        <v>0</v>
      </c>
      <c r="BQ607" s="92">
        <f t="shared" si="513"/>
        <v>0</v>
      </c>
      <c r="BR607" s="92">
        <f t="shared" si="514"/>
        <v>0</v>
      </c>
      <c r="BS607" s="92">
        <f t="shared" si="515"/>
        <v>0</v>
      </c>
      <c r="BT607" s="92">
        <f t="shared" si="516"/>
        <v>0</v>
      </c>
      <c r="BU607" s="92">
        <f t="shared" si="517"/>
        <v>0</v>
      </c>
      <c r="BV607" s="92">
        <f t="shared" si="518"/>
        <v>0</v>
      </c>
      <c r="BW607" s="92">
        <f t="shared" si="519"/>
        <v>0</v>
      </c>
      <c r="BX607" s="92">
        <f t="shared" si="520"/>
        <v>0</v>
      </c>
      <c r="BY607" s="92">
        <f t="shared" si="521"/>
        <v>0</v>
      </c>
      <c r="BZ607" s="92">
        <f t="shared" si="522"/>
        <v>0</v>
      </c>
      <c r="CA607" s="92">
        <f t="shared" si="523"/>
        <v>0</v>
      </c>
      <c r="CB607" s="92">
        <f t="shared" si="524"/>
        <v>0</v>
      </c>
      <c r="CC607" s="92">
        <f t="shared" si="525"/>
        <v>0</v>
      </c>
      <c r="CD607" s="92">
        <f t="shared" si="526"/>
        <v>0</v>
      </c>
    </row>
    <row r="608" spans="1:82" hidden="1">
      <c r="A608" s="160">
        <v>24</v>
      </c>
      <c r="B608" s="161" t="s">
        <v>956</v>
      </c>
      <c r="C608" s="161" t="s">
        <v>5982</v>
      </c>
      <c r="D608" s="161" t="s">
        <v>204</v>
      </c>
      <c r="E608" s="161" t="s">
        <v>7813</v>
      </c>
      <c r="F608" s="161" t="s">
        <v>7814</v>
      </c>
      <c r="G608" s="161" t="s">
        <v>7815</v>
      </c>
      <c r="H608" s="161" t="s">
        <v>7</v>
      </c>
      <c r="I608" s="161" t="s">
        <v>7</v>
      </c>
      <c r="J608" s="161" t="s">
        <v>195</v>
      </c>
      <c r="K608" s="161" t="s">
        <v>195</v>
      </c>
      <c r="L608" s="161" t="s">
        <v>7956</v>
      </c>
      <c r="M608" s="161"/>
      <c r="N608" s="161">
        <v>1</v>
      </c>
      <c r="O608" s="161">
        <v>0</v>
      </c>
      <c r="P608" s="161">
        <v>0</v>
      </c>
      <c r="Q608" s="161">
        <v>0</v>
      </c>
      <c r="R608" s="161">
        <v>0</v>
      </c>
      <c r="S608" s="161">
        <v>0</v>
      </c>
      <c r="T608" s="161">
        <v>0</v>
      </c>
      <c r="U608" s="161">
        <v>0</v>
      </c>
      <c r="V608" s="161">
        <v>0</v>
      </c>
      <c r="W608" s="60">
        <f>COUNTIFS(配置清单!G:G,G608,配置清单!$H:$H,"PM",配置清单!$N:$N,"在岗")</f>
        <v>1</v>
      </c>
      <c r="X608" s="61">
        <f t="shared" si="485"/>
        <v>1</v>
      </c>
      <c r="Y608" s="60">
        <f>COUNTIFS(配置清单!$G:$G,G608,配置清单!$H:$H,"PM",配置清单!$N:$N,"在岗",配置清单!$P:$P,"&lt;&gt;暂不胜任")</f>
        <v>1</v>
      </c>
      <c r="Z608" s="61">
        <f t="shared" si="486"/>
        <v>1</v>
      </c>
      <c r="AA608" s="62">
        <f>COUNTIFS(配置清单!$G:$G,G608,配置清单!$H:$H,"SE",配置清单!$N:$N,"在岗")+COUNTIFS(配置清单!$G:$G,G608,配置清单!$H:$H,"SA",配置清单!$N:$N,"在岗")</f>
        <v>0</v>
      </c>
      <c r="AB608" s="61" t="str">
        <f t="shared" si="487"/>
        <v>NA</v>
      </c>
      <c r="AC608" s="60">
        <f>COUNTIFS(配置清单!$G:$G,G608,配置清单!$H:$H,"SE",配置清单!$N:$N,"在岗",配置清单!$P:$P,"&lt;&gt;暂不胜任")+COUNTIFS(配置清单!$G:$G,G608,配置清单!$H:$H,"SA",配置清单!$N:$N,"在岗",配置清单!$P:$P,"&lt;&gt;暂不胜任")</f>
        <v>0</v>
      </c>
      <c r="AD608" s="61" t="str">
        <f t="shared" si="488"/>
        <v>NA</v>
      </c>
      <c r="AE608" s="60">
        <f>COUNTIFS(配置清单!$G:$G,G608,配置清单!H:H,"MDE",配置清单!N:N,"在岗")</f>
        <v>0</v>
      </c>
      <c r="AF608" s="61" t="str">
        <f t="shared" si="489"/>
        <v>NA</v>
      </c>
      <c r="AG608" s="60">
        <f>COUNTIFS(配置清单!$G:$G,G608,配置清单!$H:$H,"MDE",配置清单!$N:$N,"在岗",配置清单!$P:$P,"&lt;&gt;暂不胜任")</f>
        <v>0</v>
      </c>
      <c r="AH608" s="61" t="str">
        <f t="shared" si="490"/>
        <v>NA</v>
      </c>
      <c r="AI608" s="62">
        <f>COUNTIFS(配置清单!G:G,G608,配置清单!H:H,"TPM",配置清单!N:N,"在岗")+COUNTIFS(配置清单!G:G,G608,配置清单!H:H,"TC",配置清单!N:N,"在岗")</f>
        <v>0</v>
      </c>
      <c r="AJ608" s="61" t="str">
        <f t="shared" si="491"/>
        <v>NA</v>
      </c>
      <c r="AK608" s="60">
        <f>COUNTIFS(配置清单!G:G,G608,配置清单!H:H,"TPM",配置清单!N:N,"在岗",配置清单!P:P,"&lt;&gt;暂不胜任")+COUNTIFS(配置清单!G:G,G608,配置清单!H:H,"TC",配置清单!N:N,"在岗",配置清单!P:P,"&lt;&gt;暂不胜任")</f>
        <v>0</v>
      </c>
      <c r="AL608" s="61" t="str">
        <f t="shared" si="492"/>
        <v>NA</v>
      </c>
      <c r="AM608" s="60">
        <f>COUNTIFS(配置清单!G:G,G608,配置清单!H:H,"TSE",配置清单!N:N,"在岗")</f>
        <v>0</v>
      </c>
      <c r="AN608" s="61" t="str">
        <f t="shared" si="493"/>
        <v>NA</v>
      </c>
      <c r="AO608" s="60">
        <f>COUNTIFS(配置清单!G:G,G608,配置清单!H:H,"TSE",配置清单!N:N,"在岗",配置清单!P:P,"&lt;&gt;暂不胜任")</f>
        <v>0</v>
      </c>
      <c r="AP608" s="61" t="str">
        <f t="shared" si="494"/>
        <v>NA</v>
      </c>
      <c r="AQ608" s="60">
        <f>COUNTIFS(配置清单!$G:$G,G608,配置清单!H:H,"QA",配置清单!N:N,"在岗")</f>
        <v>0</v>
      </c>
      <c r="AR608" s="61" t="str">
        <f t="shared" si="495"/>
        <v>NA</v>
      </c>
      <c r="AS608" s="60">
        <f>COUNTIFS(配置清单!$G:$G,G608,配置清单!$H:$H,"QA",配置清单!$N:$N,"在岗",配置清单!$P:$P,"&lt;&gt;暂不胜任")</f>
        <v>0</v>
      </c>
      <c r="AT608" s="61" t="str">
        <f t="shared" si="496"/>
        <v>NA</v>
      </c>
      <c r="AU608" s="60">
        <f>COUNTIFS(配置清单!G:G,规划及评估!G608,配置清单!H:H,"BA",配置清单!N:N,"在岗")</f>
        <v>0</v>
      </c>
      <c r="AV608" s="61" t="str">
        <f t="shared" si="497"/>
        <v>NA</v>
      </c>
      <c r="AW608" s="60">
        <f>COUNTIFS(配置清单!G:G,G608,配置清单!H:H,"BA",配置清单!N:N,"在岗",配置清单!P:P,"&lt;&gt;暂不胜任")</f>
        <v>0</v>
      </c>
      <c r="AX608" s="61" t="str">
        <f t="shared" si="498"/>
        <v>NA</v>
      </c>
      <c r="AY608" s="60">
        <f>COUNTIFS(配置清单!G:G,规划及评估!G608,配置清单!H:H,"IA",配置清单!N:N,"在岗")</f>
        <v>0</v>
      </c>
      <c r="AZ608" s="61" t="str">
        <f t="shared" si="499"/>
        <v>NA</v>
      </c>
      <c r="BA608" s="60">
        <f>COUNTIFS(配置清单!G:G,G608,配置清单!H:H,"IA",配置清单!N:N,"在岗",配置清单!P:P,"&lt;&gt;暂不胜任")</f>
        <v>0</v>
      </c>
      <c r="BB608" s="61" t="str">
        <f t="shared" si="500"/>
        <v>NA</v>
      </c>
      <c r="BC608" s="60">
        <f>COUNTIFS(配置清单!G:G,规划及评估!G608,配置清单!H:H,"产品经理",配置清单!N:N,"在岗")</f>
        <v>0</v>
      </c>
      <c r="BD608" s="61" t="str">
        <f t="shared" si="501"/>
        <v>NA</v>
      </c>
      <c r="BE608" s="60">
        <f>COUNTIFS(配置清单!G:G,G608,配置清单!H:H,"产品经理",配置清单!N:N,"在岗",配置清单!P:P,"&lt;&gt;暂不胜任")</f>
        <v>0</v>
      </c>
      <c r="BF608" s="61" t="str">
        <f t="shared" si="502"/>
        <v>NA</v>
      </c>
      <c r="BG608" s="63">
        <f t="shared" si="503"/>
        <v>1</v>
      </c>
      <c r="BH608" s="64">
        <f t="shared" si="504"/>
        <v>1</v>
      </c>
      <c r="BI608" s="64">
        <f t="shared" si="505"/>
        <v>1</v>
      </c>
      <c r="BJ608" s="64">
        <f t="shared" si="506"/>
        <v>1</v>
      </c>
      <c r="BK608" s="65">
        <f t="shared" si="507"/>
        <v>1</v>
      </c>
      <c r="BL608" s="66">
        <f t="shared" si="508"/>
        <v>1</v>
      </c>
      <c r="BM608" s="92">
        <f t="shared" si="509"/>
        <v>1</v>
      </c>
      <c r="BN608" s="92">
        <f t="shared" si="510"/>
        <v>1</v>
      </c>
      <c r="BO608" s="92">
        <f t="shared" si="511"/>
        <v>0</v>
      </c>
      <c r="BP608" s="92">
        <f t="shared" si="512"/>
        <v>0</v>
      </c>
      <c r="BQ608" s="92">
        <f t="shared" si="513"/>
        <v>0</v>
      </c>
      <c r="BR608" s="92">
        <f t="shared" si="514"/>
        <v>0</v>
      </c>
      <c r="BS608" s="92">
        <f t="shared" si="515"/>
        <v>0</v>
      </c>
      <c r="BT608" s="92">
        <f t="shared" si="516"/>
        <v>0</v>
      </c>
      <c r="BU608" s="92">
        <f t="shared" si="517"/>
        <v>0</v>
      </c>
      <c r="BV608" s="92">
        <f t="shared" si="518"/>
        <v>0</v>
      </c>
      <c r="BW608" s="92">
        <f t="shared" si="519"/>
        <v>0</v>
      </c>
      <c r="BX608" s="92">
        <f t="shared" si="520"/>
        <v>0</v>
      </c>
      <c r="BY608" s="92">
        <f t="shared" si="521"/>
        <v>0</v>
      </c>
      <c r="BZ608" s="92">
        <f t="shared" si="522"/>
        <v>0</v>
      </c>
      <c r="CA608" s="92">
        <f t="shared" si="523"/>
        <v>0</v>
      </c>
      <c r="CB608" s="92">
        <f t="shared" si="524"/>
        <v>0</v>
      </c>
      <c r="CC608" s="92">
        <f t="shared" si="525"/>
        <v>0</v>
      </c>
      <c r="CD608" s="92">
        <f t="shared" si="526"/>
        <v>0</v>
      </c>
    </row>
    <row r="609" spans="1:82" hidden="1">
      <c r="A609" s="160">
        <v>25</v>
      </c>
      <c r="B609" s="161" t="s">
        <v>956</v>
      </c>
      <c r="C609" s="161" t="s">
        <v>5982</v>
      </c>
      <c r="D609" s="161" t="s">
        <v>204</v>
      </c>
      <c r="E609" s="161" t="s">
        <v>7813</v>
      </c>
      <c r="F609" s="161" t="s">
        <v>7817</v>
      </c>
      <c r="G609" s="161" t="s">
        <v>7818</v>
      </c>
      <c r="H609" s="161" t="s">
        <v>4</v>
      </c>
      <c r="I609" s="161" t="s">
        <v>4</v>
      </c>
      <c r="J609" s="161" t="s">
        <v>34</v>
      </c>
      <c r="K609" s="161" t="s">
        <v>34</v>
      </c>
      <c r="L609" s="161" t="s">
        <v>2401</v>
      </c>
      <c r="M609" s="161" t="s">
        <v>7852</v>
      </c>
      <c r="N609" s="161">
        <v>1</v>
      </c>
      <c r="O609" s="161">
        <v>0</v>
      </c>
      <c r="P609" s="161">
        <v>0</v>
      </c>
      <c r="Q609" s="161">
        <v>0</v>
      </c>
      <c r="R609" s="161">
        <v>0</v>
      </c>
      <c r="S609" s="161">
        <v>1</v>
      </c>
      <c r="T609" s="161">
        <v>0</v>
      </c>
      <c r="U609" s="161">
        <v>0</v>
      </c>
      <c r="V609" s="161">
        <v>0</v>
      </c>
      <c r="W609" s="60">
        <f>COUNTIFS(配置清单!G:G,G609,配置清单!$H:$H,"PM",配置清单!$N:$N,"在岗")</f>
        <v>1</v>
      </c>
      <c r="X609" s="61">
        <f t="shared" si="485"/>
        <v>1</v>
      </c>
      <c r="Y609" s="60">
        <f>COUNTIFS(配置清单!$G:$G,G609,配置清单!$H:$H,"PM",配置清单!$N:$N,"在岗",配置清单!$P:$P,"&lt;&gt;暂不胜任")</f>
        <v>1</v>
      </c>
      <c r="Z609" s="61">
        <f t="shared" si="486"/>
        <v>1</v>
      </c>
      <c r="AA609" s="62">
        <f>COUNTIFS(配置清单!$G:$G,G609,配置清单!$H:$H,"SE",配置清单!$N:$N,"在岗")+COUNTIFS(配置清单!$G:$G,G609,配置清单!$H:$H,"SA",配置清单!$N:$N,"在岗")</f>
        <v>1</v>
      </c>
      <c r="AB609" s="61" t="str">
        <f t="shared" si="487"/>
        <v>NA</v>
      </c>
      <c r="AC609" s="60">
        <f>COUNTIFS(配置清单!$G:$G,G609,配置清单!$H:$H,"SE",配置清单!$N:$N,"在岗",配置清单!$P:$P,"&lt;&gt;暂不胜任")+COUNTIFS(配置清单!$G:$G,G609,配置清单!$H:$H,"SA",配置清单!$N:$N,"在岗",配置清单!$P:$P,"&lt;&gt;暂不胜任")</f>
        <v>1</v>
      </c>
      <c r="AD609" s="61" t="str">
        <f t="shared" si="488"/>
        <v>NA</v>
      </c>
      <c r="AE609" s="60">
        <f>COUNTIFS(配置清单!$G:$G,G609,配置清单!H:H,"MDE",配置清单!N:N,"在岗")</f>
        <v>0</v>
      </c>
      <c r="AF609" s="61" t="str">
        <f t="shared" si="489"/>
        <v>NA</v>
      </c>
      <c r="AG609" s="60">
        <f>COUNTIFS(配置清单!$G:$G,G609,配置清单!$H:$H,"MDE",配置清单!$N:$N,"在岗",配置清单!$P:$P,"&lt;&gt;暂不胜任")</f>
        <v>0</v>
      </c>
      <c r="AH609" s="61" t="str">
        <f t="shared" si="490"/>
        <v>NA</v>
      </c>
      <c r="AI609" s="62">
        <f>COUNTIFS(配置清单!G:G,G609,配置清单!H:H,"TPM",配置清单!N:N,"在岗")+COUNTIFS(配置清单!G:G,G609,配置清单!H:H,"TC",配置清单!N:N,"在岗")</f>
        <v>1</v>
      </c>
      <c r="AJ609" s="61" t="str">
        <f t="shared" si="491"/>
        <v>NA</v>
      </c>
      <c r="AK609" s="60">
        <f>COUNTIFS(配置清单!G:G,G609,配置清单!H:H,"TPM",配置清单!N:N,"在岗",配置清单!P:P,"&lt;&gt;暂不胜任")+COUNTIFS(配置清单!G:G,G609,配置清单!H:H,"TC",配置清单!N:N,"在岗",配置清单!P:P,"&lt;&gt;暂不胜任")</f>
        <v>0</v>
      </c>
      <c r="AL609" s="61" t="str">
        <f t="shared" si="492"/>
        <v>NA</v>
      </c>
      <c r="AM609" s="60">
        <f>COUNTIFS(配置清单!G:G,G609,配置清单!H:H,"TSE",配置清单!N:N,"在岗")</f>
        <v>0</v>
      </c>
      <c r="AN609" s="61" t="str">
        <f t="shared" si="493"/>
        <v>NA</v>
      </c>
      <c r="AO609" s="60">
        <f>COUNTIFS(配置清单!G:G,G609,配置清单!H:H,"TSE",配置清单!N:N,"在岗",配置清单!P:P,"&lt;&gt;暂不胜任")</f>
        <v>0</v>
      </c>
      <c r="AP609" s="61" t="str">
        <f t="shared" si="494"/>
        <v>NA</v>
      </c>
      <c r="AQ609" s="60">
        <f>COUNTIFS(配置清单!$G:$G,G609,配置清单!H:H,"QA",配置清单!N:N,"在岗")</f>
        <v>1</v>
      </c>
      <c r="AR609" s="61">
        <f t="shared" si="495"/>
        <v>1</v>
      </c>
      <c r="AS609" s="60">
        <f>COUNTIFS(配置清单!$G:$G,G609,配置清单!$H:$H,"QA",配置清单!$N:$N,"在岗",配置清单!$P:$P,"&lt;&gt;暂不胜任")</f>
        <v>1</v>
      </c>
      <c r="AT609" s="61">
        <f t="shared" si="496"/>
        <v>1</v>
      </c>
      <c r="AU609" s="60">
        <f>COUNTIFS(配置清单!G:G,规划及评估!G609,配置清单!H:H,"BA",配置清单!N:N,"在岗")</f>
        <v>0</v>
      </c>
      <c r="AV609" s="61" t="str">
        <f t="shared" si="497"/>
        <v>NA</v>
      </c>
      <c r="AW609" s="60">
        <f>COUNTIFS(配置清单!G:G,G609,配置清单!H:H,"BA",配置清单!N:N,"在岗",配置清单!P:P,"&lt;&gt;暂不胜任")</f>
        <v>0</v>
      </c>
      <c r="AX609" s="61" t="str">
        <f t="shared" si="498"/>
        <v>NA</v>
      </c>
      <c r="AY609" s="60">
        <f>COUNTIFS(配置清单!G:G,规划及评估!G609,配置清单!H:H,"IA",配置清单!N:N,"在岗")</f>
        <v>0</v>
      </c>
      <c r="AZ609" s="61" t="str">
        <f t="shared" si="499"/>
        <v>NA</v>
      </c>
      <c r="BA609" s="60">
        <f>COUNTIFS(配置清单!G:G,G609,配置清单!H:H,"IA",配置清单!N:N,"在岗",配置清单!P:P,"&lt;&gt;暂不胜任")</f>
        <v>0</v>
      </c>
      <c r="BB609" s="61" t="str">
        <f t="shared" si="500"/>
        <v>NA</v>
      </c>
      <c r="BC609" s="60">
        <f>COUNTIFS(配置清单!G:G,规划及评估!G609,配置清单!H:H,"产品经理",配置清单!N:N,"在岗")</f>
        <v>0</v>
      </c>
      <c r="BD609" s="61" t="str">
        <f t="shared" si="501"/>
        <v>NA</v>
      </c>
      <c r="BE609" s="60">
        <f>COUNTIFS(配置清单!G:G,G609,配置清单!H:H,"产品经理",配置清单!N:N,"在岗",配置清单!P:P,"&lt;&gt;暂不胜任")</f>
        <v>0</v>
      </c>
      <c r="BF609" s="61" t="str">
        <f t="shared" si="502"/>
        <v>NA</v>
      </c>
      <c r="BG609" s="63">
        <f t="shared" si="503"/>
        <v>2</v>
      </c>
      <c r="BH609" s="64">
        <f t="shared" si="504"/>
        <v>2</v>
      </c>
      <c r="BI609" s="64">
        <f t="shared" si="505"/>
        <v>2</v>
      </c>
      <c r="BJ609" s="64">
        <f t="shared" si="506"/>
        <v>2</v>
      </c>
      <c r="BK609" s="65">
        <f t="shared" si="507"/>
        <v>1</v>
      </c>
      <c r="BL609" s="66">
        <f t="shared" si="508"/>
        <v>1</v>
      </c>
      <c r="BM609" s="92">
        <f t="shared" si="509"/>
        <v>1</v>
      </c>
      <c r="BN609" s="92">
        <f t="shared" si="510"/>
        <v>1</v>
      </c>
      <c r="BO609" s="92">
        <f t="shared" si="511"/>
        <v>0</v>
      </c>
      <c r="BP609" s="92">
        <f t="shared" si="512"/>
        <v>0</v>
      </c>
      <c r="BQ609" s="92">
        <f t="shared" si="513"/>
        <v>0</v>
      </c>
      <c r="BR609" s="92">
        <f t="shared" si="514"/>
        <v>0</v>
      </c>
      <c r="BS609" s="92">
        <f t="shared" si="515"/>
        <v>0</v>
      </c>
      <c r="BT609" s="92">
        <f t="shared" si="516"/>
        <v>0</v>
      </c>
      <c r="BU609" s="92">
        <f t="shared" si="517"/>
        <v>0</v>
      </c>
      <c r="BV609" s="92">
        <f t="shared" si="518"/>
        <v>0</v>
      </c>
      <c r="BW609" s="92">
        <f t="shared" si="519"/>
        <v>1</v>
      </c>
      <c r="BX609" s="92">
        <f t="shared" si="520"/>
        <v>1</v>
      </c>
      <c r="BY609" s="92">
        <f t="shared" si="521"/>
        <v>0</v>
      </c>
      <c r="BZ609" s="92">
        <f t="shared" si="522"/>
        <v>0</v>
      </c>
      <c r="CA609" s="92">
        <f t="shared" si="523"/>
        <v>0</v>
      </c>
      <c r="CB609" s="92">
        <f t="shared" si="524"/>
        <v>0</v>
      </c>
      <c r="CC609" s="92">
        <f t="shared" si="525"/>
        <v>0</v>
      </c>
      <c r="CD609" s="92">
        <f t="shared" si="526"/>
        <v>0</v>
      </c>
    </row>
    <row r="610" spans="1:82" hidden="1">
      <c r="A610" s="160">
        <v>26</v>
      </c>
      <c r="B610" s="161" t="s">
        <v>956</v>
      </c>
      <c r="C610" s="161" t="s">
        <v>5982</v>
      </c>
      <c r="D610" s="161" t="s">
        <v>204</v>
      </c>
      <c r="E610" s="161" t="s">
        <v>7813</v>
      </c>
      <c r="F610" s="161" t="s">
        <v>7822</v>
      </c>
      <c r="G610" s="161" t="s">
        <v>7819</v>
      </c>
      <c r="H610" s="161" t="s">
        <v>7</v>
      </c>
      <c r="I610" s="161" t="s">
        <v>7</v>
      </c>
      <c r="J610" s="161" t="s">
        <v>195</v>
      </c>
      <c r="K610" s="161" t="s">
        <v>195</v>
      </c>
      <c r="L610" s="161" t="s">
        <v>2401</v>
      </c>
      <c r="M610" s="161" t="s">
        <v>7852</v>
      </c>
      <c r="N610" s="161">
        <v>1</v>
      </c>
      <c r="O610" s="161">
        <v>0</v>
      </c>
      <c r="P610" s="161">
        <v>0</v>
      </c>
      <c r="Q610" s="161">
        <v>0</v>
      </c>
      <c r="R610" s="161">
        <v>0</v>
      </c>
      <c r="S610" s="161">
        <v>1</v>
      </c>
      <c r="T610" s="161">
        <v>0</v>
      </c>
      <c r="U610" s="161">
        <v>0</v>
      </c>
      <c r="V610" s="161">
        <v>0</v>
      </c>
      <c r="W610" s="60">
        <f>COUNTIFS(配置清单!G:G,G610,配置清单!$H:$H,"PM",配置清单!$N:$N,"在岗")</f>
        <v>1</v>
      </c>
      <c r="X610" s="61">
        <f t="shared" si="485"/>
        <v>1</v>
      </c>
      <c r="Y610" s="60">
        <f>COUNTIFS(配置清单!$G:$G,G610,配置清单!$H:$H,"PM",配置清单!$N:$N,"在岗",配置清单!$P:$P,"&lt;&gt;暂不胜任")</f>
        <v>1</v>
      </c>
      <c r="Z610" s="61">
        <f t="shared" si="486"/>
        <v>1</v>
      </c>
      <c r="AA610" s="62">
        <f>COUNTIFS(配置清单!$G:$G,G610,配置清单!$H:$H,"SE",配置清单!$N:$N,"在岗")+COUNTIFS(配置清单!$G:$G,G610,配置清单!$H:$H,"SA",配置清单!$N:$N,"在岗")</f>
        <v>0</v>
      </c>
      <c r="AB610" s="61" t="str">
        <f t="shared" si="487"/>
        <v>NA</v>
      </c>
      <c r="AC610" s="60">
        <f>COUNTIFS(配置清单!$G:$G,G610,配置清单!$H:$H,"SE",配置清单!$N:$N,"在岗",配置清单!$P:$P,"&lt;&gt;暂不胜任")+COUNTIFS(配置清单!$G:$G,G610,配置清单!$H:$H,"SA",配置清单!$N:$N,"在岗",配置清单!$P:$P,"&lt;&gt;暂不胜任")</f>
        <v>0</v>
      </c>
      <c r="AD610" s="61" t="str">
        <f t="shared" si="488"/>
        <v>NA</v>
      </c>
      <c r="AE610" s="60">
        <f>COUNTIFS(配置清单!$G:$G,G610,配置清单!H:H,"MDE",配置清单!N:N,"在岗")</f>
        <v>0</v>
      </c>
      <c r="AF610" s="61" t="str">
        <f t="shared" si="489"/>
        <v>NA</v>
      </c>
      <c r="AG610" s="60">
        <f>COUNTIFS(配置清单!$G:$G,G610,配置清单!$H:$H,"MDE",配置清单!$N:$N,"在岗",配置清单!$P:$P,"&lt;&gt;暂不胜任")</f>
        <v>0</v>
      </c>
      <c r="AH610" s="61" t="str">
        <f t="shared" si="490"/>
        <v>NA</v>
      </c>
      <c r="AI610" s="62">
        <f>COUNTIFS(配置清单!G:G,G610,配置清单!H:H,"TPM",配置清单!N:N,"在岗")+COUNTIFS(配置清单!G:G,G610,配置清单!H:H,"TC",配置清单!N:N,"在岗")</f>
        <v>0</v>
      </c>
      <c r="AJ610" s="61" t="str">
        <f t="shared" si="491"/>
        <v>NA</v>
      </c>
      <c r="AK610" s="60">
        <f>COUNTIFS(配置清单!G:G,G610,配置清单!H:H,"TPM",配置清单!N:N,"在岗",配置清单!P:P,"&lt;&gt;暂不胜任")+COUNTIFS(配置清单!G:G,G610,配置清单!H:H,"TC",配置清单!N:N,"在岗",配置清单!P:P,"&lt;&gt;暂不胜任")</f>
        <v>0</v>
      </c>
      <c r="AL610" s="61" t="str">
        <f t="shared" si="492"/>
        <v>NA</v>
      </c>
      <c r="AM610" s="60">
        <f>COUNTIFS(配置清单!G:G,G610,配置清单!H:H,"TSE",配置清单!N:N,"在岗")</f>
        <v>0</v>
      </c>
      <c r="AN610" s="61" t="str">
        <f t="shared" si="493"/>
        <v>NA</v>
      </c>
      <c r="AO610" s="60">
        <f>COUNTIFS(配置清单!G:G,G610,配置清单!H:H,"TSE",配置清单!N:N,"在岗",配置清单!P:P,"&lt;&gt;暂不胜任")</f>
        <v>0</v>
      </c>
      <c r="AP610" s="61" t="str">
        <f t="shared" si="494"/>
        <v>NA</v>
      </c>
      <c r="AQ610" s="60">
        <f>COUNTIFS(配置清单!$G:$G,G610,配置清单!H:H,"QA",配置清单!N:N,"在岗")</f>
        <v>1</v>
      </c>
      <c r="AR610" s="61">
        <f t="shared" si="495"/>
        <v>1</v>
      </c>
      <c r="AS610" s="60">
        <f>COUNTIFS(配置清单!$G:$G,G610,配置清单!$H:$H,"QA",配置清单!$N:$N,"在岗",配置清单!$P:$P,"&lt;&gt;暂不胜任")</f>
        <v>1</v>
      </c>
      <c r="AT610" s="61">
        <f t="shared" si="496"/>
        <v>1</v>
      </c>
      <c r="AU610" s="60">
        <f>COUNTIFS(配置清单!G:G,规划及评估!G610,配置清单!H:H,"BA",配置清单!N:N,"在岗")</f>
        <v>0</v>
      </c>
      <c r="AV610" s="61" t="str">
        <f t="shared" si="497"/>
        <v>NA</v>
      </c>
      <c r="AW610" s="60">
        <f>COUNTIFS(配置清单!G:G,G610,配置清单!H:H,"BA",配置清单!N:N,"在岗",配置清单!P:P,"&lt;&gt;暂不胜任")</f>
        <v>0</v>
      </c>
      <c r="AX610" s="61" t="str">
        <f t="shared" si="498"/>
        <v>NA</v>
      </c>
      <c r="AY610" s="60">
        <f>COUNTIFS(配置清单!G:G,规划及评估!G610,配置清单!H:H,"IA",配置清单!N:N,"在岗")</f>
        <v>0</v>
      </c>
      <c r="AZ610" s="61" t="str">
        <f t="shared" si="499"/>
        <v>NA</v>
      </c>
      <c r="BA610" s="60">
        <f>COUNTIFS(配置清单!G:G,G610,配置清单!H:H,"IA",配置清单!N:N,"在岗",配置清单!P:P,"&lt;&gt;暂不胜任")</f>
        <v>0</v>
      </c>
      <c r="BB610" s="61" t="str">
        <f t="shared" si="500"/>
        <v>NA</v>
      </c>
      <c r="BC610" s="60">
        <f>COUNTIFS(配置清单!G:G,规划及评估!G610,配置清单!H:H,"产品经理",配置清单!N:N,"在岗")</f>
        <v>0</v>
      </c>
      <c r="BD610" s="61" t="str">
        <f t="shared" si="501"/>
        <v>NA</v>
      </c>
      <c r="BE610" s="60">
        <f>COUNTIFS(配置清单!G:G,G610,配置清单!H:H,"产品经理",配置清单!N:N,"在岗",配置清单!P:P,"&lt;&gt;暂不胜任")</f>
        <v>0</v>
      </c>
      <c r="BF610" s="61" t="str">
        <f t="shared" si="502"/>
        <v>NA</v>
      </c>
      <c r="BG610" s="63">
        <f t="shared" si="503"/>
        <v>2</v>
      </c>
      <c r="BH610" s="64">
        <f t="shared" si="504"/>
        <v>2</v>
      </c>
      <c r="BI610" s="64">
        <f t="shared" si="505"/>
        <v>2</v>
      </c>
      <c r="BJ610" s="64">
        <f t="shared" si="506"/>
        <v>2</v>
      </c>
      <c r="BK610" s="65">
        <f t="shared" si="507"/>
        <v>1</v>
      </c>
      <c r="BL610" s="66">
        <f t="shared" si="508"/>
        <v>1</v>
      </c>
      <c r="BM610" s="92">
        <f t="shared" si="509"/>
        <v>1</v>
      </c>
      <c r="BN610" s="92">
        <f t="shared" si="510"/>
        <v>1</v>
      </c>
      <c r="BO610" s="92">
        <f t="shared" si="511"/>
        <v>0</v>
      </c>
      <c r="BP610" s="92">
        <f t="shared" si="512"/>
        <v>0</v>
      </c>
      <c r="BQ610" s="92">
        <f t="shared" si="513"/>
        <v>0</v>
      </c>
      <c r="BR610" s="92">
        <f t="shared" si="514"/>
        <v>0</v>
      </c>
      <c r="BS610" s="92">
        <f t="shared" si="515"/>
        <v>0</v>
      </c>
      <c r="BT610" s="92">
        <f t="shared" si="516"/>
        <v>0</v>
      </c>
      <c r="BU610" s="92">
        <f t="shared" si="517"/>
        <v>0</v>
      </c>
      <c r="BV610" s="92">
        <f t="shared" si="518"/>
        <v>0</v>
      </c>
      <c r="BW610" s="92">
        <f t="shared" si="519"/>
        <v>1</v>
      </c>
      <c r="BX610" s="92">
        <f t="shared" si="520"/>
        <v>1</v>
      </c>
      <c r="BY610" s="92">
        <f t="shared" si="521"/>
        <v>0</v>
      </c>
      <c r="BZ610" s="92">
        <f t="shared" si="522"/>
        <v>0</v>
      </c>
      <c r="CA610" s="92">
        <f t="shared" si="523"/>
        <v>0</v>
      </c>
      <c r="CB610" s="92">
        <f t="shared" si="524"/>
        <v>0</v>
      </c>
      <c r="CC610" s="92">
        <f t="shared" si="525"/>
        <v>0</v>
      </c>
      <c r="CD610" s="92">
        <f t="shared" si="526"/>
        <v>0</v>
      </c>
    </row>
    <row r="611" spans="1:82" hidden="1">
      <c r="A611" s="160">
        <v>27</v>
      </c>
      <c r="B611" s="162" t="s">
        <v>956</v>
      </c>
      <c r="C611" s="162" t="s">
        <v>5982</v>
      </c>
      <c r="D611" s="162" t="s">
        <v>204</v>
      </c>
      <c r="E611" s="162" t="s">
        <v>7813</v>
      </c>
      <c r="F611" s="162" t="s">
        <v>7820</v>
      </c>
      <c r="G611" s="162" t="s">
        <v>7821</v>
      </c>
      <c r="H611" s="162" t="s">
        <v>4</v>
      </c>
      <c r="I611" s="162" t="s">
        <v>4</v>
      </c>
      <c r="J611" s="162" t="s">
        <v>34</v>
      </c>
      <c r="K611" s="162" t="s">
        <v>34</v>
      </c>
      <c r="L611" s="162" t="s">
        <v>2401</v>
      </c>
      <c r="M611" s="162" t="s">
        <v>494</v>
      </c>
      <c r="N611" s="162">
        <v>1</v>
      </c>
      <c r="O611" s="162">
        <v>0</v>
      </c>
      <c r="P611" s="162">
        <v>0</v>
      </c>
      <c r="Q611" s="162">
        <v>1</v>
      </c>
      <c r="R611" s="162">
        <v>0</v>
      </c>
      <c r="S611" s="162">
        <v>1</v>
      </c>
      <c r="T611" s="162">
        <v>0</v>
      </c>
      <c r="U611" s="162">
        <v>0</v>
      </c>
      <c r="V611" s="162">
        <v>0</v>
      </c>
      <c r="W611" s="60">
        <f>COUNTIFS(配置清单!G:G,G611,配置清单!$H:$H,"PM",配置清单!$N:$N,"在岗")</f>
        <v>1</v>
      </c>
      <c r="X611" s="61">
        <f t="shared" si="485"/>
        <v>1</v>
      </c>
      <c r="Y611" s="60">
        <f>COUNTIFS(配置清单!$G:$G,G611,配置清单!$H:$H,"PM",配置清单!$N:$N,"在岗",配置清单!$P:$P,"&lt;&gt;暂不胜任")</f>
        <v>1</v>
      </c>
      <c r="Z611" s="61">
        <f t="shared" si="486"/>
        <v>1</v>
      </c>
      <c r="AA611" s="62">
        <f>COUNTIFS(配置清单!$G:$G,G611,配置清单!$H:$H,"SE",配置清单!$N:$N,"在岗")+COUNTIFS(配置清单!$G:$G,G611,配置清单!$H:$H,"SA",配置清单!$N:$N,"在岗")</f>
        <v>0</v>
      </c>
      <c r="AB611" s="61" t="str">
        <f t="shared" si="487"/>
        <v>NA</v>
      </c>
      <c r="AC611" s="60">
        <f>COUNTIFS(配置清单!$G:$G,G611,配置清单!$H:$H,"SE",配置清单!$N:$N,"在岗",配置清单!$P:$P,"&lt;&gt;暂不胜任")+COUNTIFS(配置清单!$G:$G,G611,配置清单!$H:$H,"SA",配置清单!$N:$N,"在岗",配置清单!$P:$P,"&lt;&gt;暂不胜任")</f>
        <v>0</v>
      </c>
      <c r="AD611" s="61" t="str">
        <f t="shared" si="488"/>
        <v>NA</v>
      </c>
      <c r="AE611" s="60">
        <f>COUNTIFS(配置清单!$G:$G,G611,配置清单!H:H,"MDE",配置清单!N:N,"在岗")</f>
        <v>0</v>
      </c>
      <c r="AF611" s="61" t="str">
        <f t="shared" si="489"/>
        <v>NA</v>
      </c>
      <c r="AG611" s="60">
        <f>COUNTIFS(配置清单!$G:$G,G611,配置清单!$H:$H,"MDE",配置清单!$N:$N,"在岗",配置清单!$P:$P,"&lt;&gt;暂不胜任")</f>
        <v>0</v>
      </c>
      <c r="AH611" s="61" t="str">
        <f t="shared" si="490"/>
        <v>NA</v>
      </c>
      <c r="AI611" s="62">
        <f>COUNTIFS(配置清单!G:G,G611,配置清单!H:H,"TPM",配置清单!N:N,"在岗")+COUNTIFS(配置清单!G:G,G611,配置清单!H:H,"TC",配置清单!N:N,"在岗")</f>
        <v>1</v>
      </c>
      <c r="AJ611" s="61">
        <f t="shared" si="491"/>
        <v>1</v>
      </c>
      <c r="AK611" s="60">
        <f>COUNTIFS(配置清单!G:G,G611,配置清单!H:H,"TPM",配置清单!N:N,"在岗",配置清单!P:P,"&lt;&gt;暂不胜任")+COUNTIFS(配置清单!G:G,G611,配置清单!H:H,"TC",配置清单!N:N,"在岗",配置清单!P:P,"&lt;&gt;暂不胜任")</f>
        <v>1</v>
      </c>
      <c r="AL611" s="61">
        <f t="shared" si="492"/>
        <v>1</v>
      </c>
      <c r="AM611" s="60">
        <f>COUNTIFS(配置清单!G:G,G611,配置清单!H:H,"TSE",配置清单!N:N,"在岗")</f>
        <v>0</v>
      </c>
      <c r="AN611" s="61" t="str">
        <f t="shared" si="493"/>
        <v>NA</v>
      </c>
      <c r="AO611" s="60">
        <f>COUNTIFS(配置清单!G:G,G611,配置清单!H:H,"TSE",配置清单!N:N,"在岗",配置清单!P:P,"&lt;&gt;暂不胜任")</f>
        <v>0</v>
      </c>
      <c r="AP611" s="61" t="str">
        <f t="shared" si="494"/>
        <v>NA</v>
      </c>
      <c r="AQ611" s="60">
        <f>COUNTIFS(配置清单!$G:$G,G611,配置清单!H:H,"QA",配置清单!N:N,"在岗")</f>
        <v>2</v>
      </c>
      <c r="AR611" s="61">
        <f t="shared" si="495"/>
        <v>1</v>
      </c>
      <c r="AS611" s="60">
        <f>COUNTIFS(配置清单!$G:$G,G611,配置清单!$H:$H,"QA",配置清单!$N:$N,"在岗",配置清单!$P:$P,"&lt;&gt;暂不胜任")</f>
        <v>1</v>
      </c>
      <c r="AT611" s="61">
        <f t="shared" si="496"/>
        <v>1</v>
      </c>
      <c r="AU611" s="60">
        <f>COUNTIFS(配置清单!G:G,规划及评估!G611,配置清单!H:H,"BA",配置清单!N:N,"在岗")</f>
        <v>0</v>
      </c>
      <c r="AV611" s="61" t="str">
        <f t="shared" si="497"/>
        <v>NA</v>
      </c>
      <c r="AW611" s="60">
        <f>COUNTIFS(配置清单!G:G,G611,配置清单!H:H,"BA",配置清单!N:N,"在岗",配置清单!P:P,"&lt;&gt;暂不胜任")</f>
        <v>0</v>
      </c>
      <c r="AX611" s="61" t="str">
        <f t="shared" si="498"/>
        <v>NA</v>
      </c>
      <c r="AY611" s="60">
        <f>COUNTIFS(配置清单!G:G,规划及评估!G611,配置清单!H:H,"IA",配置清单!N:N,"在岗")</f>
        <v>0</v>
      </c>
      <c r="AZ611" s="61" t="str">
        <f t="shared" si="499"/>
        <v>NA</v>
      </c>
      <c r="BA611" s="60">
        <f>COUNTIFS(配置清单!G:G,G611,配置清单!H:H,"IA",配置清单!N:N,"在岗",配置清单!P:P,"&lt;&gt;暂不胜任")</f>
        <v>0</v>
      </c>
      <c r="BB611" s="61" t="str">
        <f t="shared" si="500"/>
        <v>NA</v>
      </c>
      <c r="BC611" s="60">
        <f>COUNTIFS(配置清单!G:G,规划及评估!G611,配置清单!H:H,"产品经理",配置清单!N:N,"在岗")</f>
        <v>0</v>
      </c>
      <c r="BD611" s="61" t="str">
        <f t="shared" si="501"/>
        <v>NA</v>
      </c>
      <c r="BE611" s="60">
        <f>COUNTIFS(配置清单!G:G,G611,配置清单!H:H,"产品经理",配置清单!N:N,"在岗",配置清单!P:P,"&lt;&gt;暂不胜任")</f>
        <v>0</v>
      </c>
      <c r="BF611" s="61" t="str">
        <f t="shared" si="502"/>
        <v>NA</v>
      </c>
      <c r="BG611" s="63">
        <f t="shared" si="503"/>
        <v>3</v>
      </c>
      <c r="BH611" s="64">
        <f t="shared" si="504"/>
        <v>4</v>
      </c>
      <c r="BI611" s="64">
        <f t="shared" si="505"/>
        <v>3</v>
      </c>
      <c r="BJ611" s="64">
        <f t="shared" si="506"/>
        <v>3</v>
      </c>
      <c r="BK611" s="65">
        <f t="shared" si="507"/>
        <v>1</v>
      </c>
      <c r="BL611" s="66">
        <f t="shared" si="508"/>
        <v>1</v>
      </c>
      <c r="BM611" s="92">
        <f t="shared" si="509"/>
        <v>1</v>
      </c>
      <c r="BN611" s="92">
        <f t="shared" si="510"/>
        <v>1</v>
      </c>
      <c r="BO611" s="92">
        <f t="shared" si="511"/>
        <v>0</v>
      </c>
      <c r="BP611" s="92">
        <f t="shared" si="512"/>
        <v>0</v>
      </c>
      <c r="BQ611" s="92">
        <f t="shared" si="513"/>
        <v>0</v>
      </c>
      <c r="BR611" s="92">
        <f t="shared" si="514"/>
        <v>0</v>
      </c>
      <c r="BS611" s="92">
        <f t="shared" si="515"/>
        <v>1</v>
      </c>
      <c r="BT611" s="92">
        <f t="shared" si="516"/>
        <v>1</v>
      </c>
      <c r="BU611" s="92">
        <f t="shared" si="517"/>
        <v>0</v>
      </c>
      <c r="BV611" s="92">
        <f t="shared" si="518"/>
        <v>0</v>
      </c>
      <c r="BW611" s="92">
        <f t="shared" si="519"/>
        <v>1</v>
      </c>
      <c r="BX611" s="92">
        <f t="shared" si="520"/>
        <v>1</v>
      </c>
      <c r="BY611" s="92">
        <f t="shared" si="521"/>
        <v>0</v>
      </c>
      <c r="BZ611" s="92">
        <f t="shared" si="522"/>
        <v>0</v>
      </c>
      <c r="CA611" s="92">
        <f t="shared" si="523"/>
        <v>0</v>
      </c>
      <c r="CB611" s="92">
        <f t="shared" si="524"/>
        <v>0</v>
      </c>
      <c r="CC611" s="92">
        <f t="shared" si="525"/>
        <v>0</v>
      </c>
      <c r="CD611" s="92">
        <f t="shared" si="526"/>
        <v>0</v>
      </c>
    </row>
    <row r="612" spans="1:82" hidden="1">
      <c r="A612" s="160">
        <v>28</v>
      </c>
      <c r="B612" s="163" t="s">
        <v>956</v>
      </c>
      <c r="C612" s="163" t="s">
        <v>5982</v>
      </c>
      <c r="D612" s="163" t="s">
        <v>204</v>
      </c>
      <c r="E612" s="163" t="s">
        <v>7813</v>
      </c>
      <c r="F612" s="163" t="s">
        <v>7822</v>
      </c>
      <c r="G612" s="163" t="s">
        <v>9632</v>
      </c>
      <c r="H612" s="163" t="s">
        <v>4</v>
      </c>
      <c r="I612" s="163" t="s">
        <v>4</v>
      </c>
      <c r="J612" s="163" t="s">
        <v>34</v>
      </c>
      <c r="K612" s="163" t="s">
        <v>34</v>
      </c>
      <c r="L612" s="163" t="s">
        <v>2401</v>
      </c>
      <c r="M612" s="163" t="s">
        <v>7852</v>
      </c>
      <c r="N612" s="163">
        <v>1</v>
      </c>
      <c r="O612" s="163">
        <v>0</v>
      </c>
      <c r="P612" s="163">
        <v>1</v>
      </c>
      <c r="Q612" s="163">
        <v>0</v>
      </c>
      <c r="R612" s="163">
        <v>0</v>
      </c>
      <c r="S612" s="163">
        <v>1</v>
      </c>
      <c r="T612" s="163">
        <v>0</v>
      </c>
      <c r="U612" s="163">
        <v>0</v>
      </c>
      <c r="V612" s="163">
        <v>0</v>
      </c>
      <c r="W612" s="60">
        <f>COUNTIFS(配置清单!G:G,G612,配置清单!$H:$H,"PM",配置清单!$N:$N,"在岗")</f>
        <v>1</v>
      </c>
      <c r="X612" s="61">
        <f t="shared" si="485"/>
        <v>1</v>
      </c>
      <c r="Y612" s="60">
        <f>COUNTIFS(配置清单!$G:$G,G612,配置清单!$H:$H,"PM",配置清单!$N:$N,"在岗",配置清单!$P:$P,"&lt;&gt;暂不胜任")</f>
        <v>1</v>
      </c>
      <c r="Z612" s="61">
        <f t="shared" si="486"/>
        <v>1</v>
      </c>
      <c r="AA612" s="62">
        <f>COUNTIFS(配置清单!$G:$G,G612,配置清单!$H:$H,"SE",配置清单!$N:$N,"在岗")+COUNTIFS(配置清单!$G:$G,G612,配置清单!$H:$H,"SA",配置清单!$N:$N,"在岗")</f>
        <v>0</v>
      </c>
      <c r="AB612" s="61" t="str">
        <f t="shared" si="487"/>
        <v>NA</v>
      </c>
      <c r="AC612" s="60">
        <f>COUNTIFS(配置清单!$G:$G,G612,配置清单!$H:$H,"SE",配置清单!$N:$N,"在岗",配置清单!$P:$P,"&lt;&gt;暂不胜任")+COUNTIFS(配置清单!$G:$G,G612,配置清单!$H:$H,"SA",配置清单!$N:$N,"在岗",配置清单!$P:$P,"&lt;&gt;暂不胜任")</f>
        <v>0</v>
      </c>
      <c r="AD612" s="61" t="str">
        <f t="shared" si="488"/>
        <v>NA</v>
      </c>
      <c r="AE612" s="60">
        <f>COUNTIFS(配置清单!$G:$G,G612,配置清单!H:H,"MDE",配置清单!N:N,"在岗")</f>
        <v>1</v>
      </c>
      <c r="AF612" s="61">
        <f t="shared" si="489"/>
        <v>1</v>
      </c>
      <c r="AG612" s="60">
        <f>COUNTIFS(配置清单!$G:$G,G612,配置清单!$H:$H,"MDE",配置清单!$N:$N,"在岗",配置清单!$P:$P,"&lt;&gt;暂不胜任")</f>
        <v>0</v>
      </c>
      <c r="AH612" s="61">
        <f t="shared" si="490"/>
        <v>0</v>
      </c>
      <c r="AI612" s="62">
        <f>COUNTIFS(配置清单!G:G,G612,配置清单!H:H,"TPM",配置清单!N:N,"在岗")+COUNTIFS(配置清单!G:G,G612,配置清单!H:H,"TC",配置清单!N:N,"在岗")</f>
        <v>0</v>
      </c>
      <c r="AJ612" s="61" t="str">
        <f t="shared" si="491"/>
        <v>NA</v>
      </c>
      <c r="AK612" s="60">
        <f>COUNTIFS(配置清单!G:G,G612,配置清单!H:H,"TPM",配置清单!N:N,"在岗",配置清单!P:P,"&lt;&gt;暂不胜任")+COUNTIFS(配置清单!G:G,G612,配置清单!H:H,"TC",配置清单!N:N,"在岗",配置清单!P:P,"&lt;&gt;暂不胜任")</f>
        <v>0</v>
      </c>
      <c r="AL612" s="61" t="str">
        <f t="shared" si="492"/>
        <v>NA</v>
      </c>
      <c r="AM612" s="60">
        <f>COUNTIFS(配置清单!G:G,G612,配置清单!H:H,"TSE",配置清单!N:N,"在岗")</f>
        <v>0</v>
      </c>
      <c r="AN612" s="61" t="str">
        <f t="shared" si="493"/>
        <v>NA</v>
      </c>
      <c r="AO612" s="60">
        <f>COUNTIFS(配置清单!G:G,G612,配置清单!H:H,"TSE",配置清单!N:N,"在岗",配置清单!P:P,"&lt;&gt;暂不胜任")</f>
        <v>0</v>
      </c>
      <c r="AP612" s="61" t="str">
        <f t="shared" si="494"/>
        <v>NA</v>
      </c>
      <c r="AQ612" s="60">
        <f>COUNTIFS(配置清单!$G:$G,G612,配置清单!H:H,"QA",配置清单!N:N,"在岗")</f>
        <v>1</v>
      </c>
      <c r="AR612" s="61">
        <f t="shared" si="495"/>
        <v>1</v>
      </c>
      <c r="AS612" s="60">
        <f>COUNTIFS(配置清单!$G:$G,G612,配置清单!$H:$H,"QA",配置清单!$N:$N,"在岗",配置清单!$P:$P,"&lt;&gt;暂不胜任")</f>
        <v>1</v>
      </c>
      <c r="AT612" s="61">
        <f t="shared" si="496"/>
        <v>1</v>
      </c>
      <c r="AU612" s="60">
        <f>COUNTIFS(配置清单!G:G,规划及评估!G612,配置清单!H:H,"BA",配置清单!N:N,"在岗")</f>
        <v>0</v>
      </c>
      <c r="AV612" s="61" t="str">
        <f t="shared" si="497"/>
        <v>NA</v>
      </c>
      <c r="AW612" s="60">
        <f>COUNTIFS(配置清单!G:G,G612,配置清单!H:H,"BA",配置清单!N:N,"在岗",配置清单!P:P,"&lt;&gt;暂不胜任")</f>
        <v>0</v>
      </c>
      <c r="AX612" s="61" t="str">
        <f t="shared" si="498"/>
        <v>NA</v>
      </c>
      <c r="AY612" s="60">
        <f>COUNTIFS(配置清单!G:G,规划及评估!G612,配置清单!H:H,"IA",配置清单!N:N,"在岗")</f>
        <v>0</v>
      </c>
      <c r="AZ612" s="61" t="str">
        <f t="shared" si="499"/>
        <v>NA</v>
      </c>
      <c r="BA612" s="60">
        <f>COUNTIFS(配置清单!G:G,G612,配置清单!H:H,"IA",配置清单!N:N,"在岗",配置清单!P:P,"&lt;&gt;暂不胜任")</f>
        <v>0</v>
      </c>
      <c r="BB612" s="61" t="str">
        <f t="shared" si="500"/>
        <v>NA</v>
      </c>
      <c r="BC612" s="60">
        <f>COUNTIFS(配置清单!G:G,规划及评估!G612,配置清单!H:H,"产品经理",配置清单!N:N,"在岗")</f>
        <v>0</v>
      </c>
      <c r="BD612" s="61" t="str">
        <f t="shared" si="501"/>
        <v>NA</v>
      </c>
      <c r="BE612" s="60">
        <f>COUNTIFS(配置清单!G:G,G612,配置清单!H:H,"产品经理",配置清单!N:N,"在岗",配置清单!P:P,"&lt;&gt;暂不胜任")</f>
        <v>0</v>
      </c>
      <c r="BF612" s="61" t="str">
        <f t="shared" si="502"/>
        <v>NA</v>
      </c>
      <c r="BG612" s="63">
        <f t="shared" si="503"/>
        <v>3</v>
      </c>
      <c r="BH612" s="64">
        <f t="shared" si="504"/>
        <v>3</v>
      </c>
      <c r="BI612" s="64">
        <f t="shared" si="505"/>
        <v>3</v>
      </c>
      <c r="BJ612" s="64">
        <f t="shared" si="506"/>
        <v>2</v>
      </c>
      <c r="BK612" s="65">
        <f t="shared" si="507"/>
        <v>1</v>
      </c>
      <c r="BL612" s="66">
        <f t="shared" si="508"/>
        <v>0.66666666666666663</v>
      </c>
      <c r="BM612" s="92">
        <f t="shared" si="509"/>
        <v>1</v>
      </c>
      <c r="BN612" s="92">
        <f t="shared" si="510"/>
        <v>1</v>
      </c>
      <c r="BO612" s="92">
        <f t="shared" si="511"/>
        <v>0</v>
      </c>
      <c r="BP612" s="92">
        <f t="shared" si="512"/>
        <v>0</v>
      </c>
      <c r="BQ612" s="92">
        <f t="shared" si="513"/>
        <v>1</v>
      </c>
      <c r="BR612" s="92">
        <f t="shared" si="514"/>
        <v>0</v>
      </c>
      <c r="BS612" s="92">
        <f t="shared" si="515"/>
        <v>0</v>
      </c>
      <c r="BT612" s="92">
        <f t="shared" si="516"/>
        <v>0</v>
      </c>
      <c r="BU612" s="92">
        <f t="shared" si="517"/>
        <v>0</v>
      </c>
      <c r="BV612" s="92">
        <f t="shared" si="518"/>
        <v>0</v>
      </c>
      <c r="BW612" s="92">
        <f t="shared" si="519"/>
        <v>1</v>
      </c>
      <c r="BX612" s="92">
        <f t="shared" si="520"/>
        <v>1</v>
      </c>
      <c r="BY612" s="92">
        <f t="shared" si="521"/>
        <v>0</v>
      </c>
      <c r="BZ612" s="92">
        <f t="shared" si="522"/>
        <v>0</v>
      </c>
      <c r="CA612" s="92">
        <f t="shared" si="523"/>
        <v>0</v>
      </c>
      <c r="CB612" s="92">
        <f t="shared" si="524"/>
        <v>0</v>
      </c>
      <c r="CC612" s="92">
        <f t="shared" si="525"/>
        <v>0</v>
      </c>
      <c r="CD612" s="92">
        <f t="shared" si="526"/>
        <v>0</v>
      </c>
    </row>
    <row r="613" spans="1:82" hidden="1">
      <c r="A613" s="160">
        <v>29</v>
      </c>
      <c r="B613" s="163" t="s">
        <v>956</v>
      </c>
      <c r="C613" s="163" t="s">
        <v>5982</v>
      </c>
      <c r="D613" s="163" t="s">
        <v>204</v>
      </c>
      <c r="E613" s="163" t="s">
        <v>7813</v>
      </c>
      <c r="F613" s="163" t="s">
        <v>7822</v>
      </c>
      <c r="G613" s="163" t="s">
        <v>7844</v>
      </c>
      <c r="H613" s="163" t="s">
        <v>7</v>
      </c>
      <c r="I613" s="163" t="s">
        <v>7</v>
      </c>
      <c r="J613" s="163" t="s">
        <v>195</v>
      </c>
      <c r="K613" s="163" t="s">
        <v>195</v>
      </c>
      <c r="L613" s="163" t="s">
        <v>2401</v>
      </c>
      <c r="M613" s="163" t="s">
        <v>7852</v>
      </c>
      <c r="N613" s="163">
        <v>1</v>
      </c>
      <c r="O613" s="163">
        <v>0</v>
      </c>
      <c r="P613" s="163">
        <v>3</v>
      </c>
      <c r="Q613" s="163">
        <v>0</v>
      </c>
      <c r="R613" s="163">
        <v>0</v>
      </c>
      <c r="S613" s="163">
        <v>1</v>
      </c>
      <c r="T613" s="163">
        <v>0</v>
      </c>
      <c r="U613" s="163">
        <v>0</v>
      </c>
      <c r="V613" s="163">
        <v>0</v>
      </c>
      <c r="W613" s="60">
        <f>COUNTIFS(配置清单!G:G,G613,配置清单!$H:$H,"PM",配置清单!$N:$N,"在岗")</f>
        <v>1</v>
      </c>
      <c r="X613" s="61">
        <f t="shared" si="485"/>
        <v>1</v>
      </c>
      <c r="Y613" s="60">
        <f>COUNTIFS(配置清单!$G:$G,G613,配置清单!$H:$H,"PM",配置清单!$N:$N,"在岗",配置清单!$P:$P,"&lt;&gt;暂不胜任")</f>
        <v>1</v>
      </c>
      <c r="Z613" s="61">
        <f t="shared" si="486"/>
        <v>1</v>
      </c>
      <c r="AA613" s="62">
        <f>COUNTIFS(配置清单!$G:$G,G613,配置清单!$H:$H,"SE",配置清单!$N:$N,"在岗")+COUNTIFS(配置清单!$G:$G,G613,配置清单!$H:$H,"SA",配置清单!$N:$N,"在岗")</f>
        <v>0</v>
      </c>
      <c r="AB613" s="61" t="str">
        <f t="shared" si="487"/>
        <v>NA</v>
      </c>
      <c r="AC613" s="60">
        <f>COUNTIFS(配置清单!$G:$G,G613,配置清单!$H:$H,"SE",配置清单!$N:$N,"在岗",配置清单!$P:$P,"&lt;&gt;暂不胜任")+COUNTIFS(配置清单!$G:$G,G613,配置清单!$H:$H,"SA",配置清单!$N:$N,"在岗",配置清单!$P:$P,"&lt;&gt;暂不胜任")</f>
        <v>0</v>
      </c>
      <c r="AD613" s="61" t="str">
        <f t="shared" si="488"/>
        <v>NA</v>
      </c>
      <c r="AE613" s="60">
        <f>COUNTIFS(配置清单!$G:$G,G613,配置清单!H:H,"MDE",配置清单!N:N,"在岗")</f>
        <v>3</v>
      </c>
      <c r="AF613" s="61">
        <f t="shared" si="489"/>
        <v>1</v>
      </c>
      <c r="AG613" s="60">
        <f>COUNTIFS(配置清单!$G:$G,G613,配置清单!$H:$H,"MDE",配置清单!$N:$N,"在岗",配置清单!$P:$P,"&lt;&gt;暂不胜任")</f>
        <v>2</v>
      </c>
      <c r="AH613" s="61">
        <f t="shared" si="490"/>
        <v>0.66666666666666663</v>
      </c>
      <c r="AI613" s="62">
        <f>COUNTIFS(配置清单!G:G,G613,配置清单!H:H,"TPM",配置清单!N:N,"在岗")+COUNTIFS(配置清单!G:G,G613,配置清单!H:H,"TC",配置清单!N:N,"在岗")</f>
        <v>0</v>
      </c>
      <c r="AJ613" s="61" t="str">
        <f t="shared" si="491"/>
        <v>NA</v>
      </c>
      <c r="AK613" s="60">
        <f>COUNTIFS(配置清单!G:G,G613,配置清单!H:H,"TPM",配置清单!N:N,"在岗",配置清单!P:P,"&lt;&gt;暂不胜任")+COUNTIFS(配置清单!G:G,G613,配置清单!H:H,"TC",配置清单!N:N,"在岗",配置清单!P:P,"&lt;&gt;暂不胜任")</f>
        <v>0</v>
      </c>
      <c r="AL613" s="61" t="str">
        <f t="shared" si="492"/>
        <v>NA</v>
      </c>
      <c r="AM613" s="60">
        <f>COUNTIFS(配置清单!G:G,G613,配置清单!H:H,"TSE",配置清单!N:N,"在岗")</f>
        <v>0</v>
      </c>
      <c r="AN613" s="61" t="str">
        <f t="shared" si="493"/>
        <v>NA</v>
      </c>
      <c r="AO613" s="60">
        <f>COUNTIFS(配置清单!G:G,G613,配置清单!H:H,"TSE",配置清单!N:N,"在岗",配置清单!P:P,"&lt;&gt;暂不胜任")</f>
        <v>0</v>
      </c>
      <c r="AP613" s="61" t="str">
        <f t="shared" si="494"/>
        <v>NA</v>
      </c>
      <c r="AQ613" s="60">
        <f>COUNTIFS(配置清单!$G:$G,G613,配置清单!H:H,"QA",配置清单!N:N,"在岗")</f>
        <v>1</v>
      </c>
      <c r="AR613" s="61">
        <f t="shared" si="495"/>
        <v>1</v>
      </c>
      <c r="AS613" s="60">
        <f>COUNTIFS(配置清单!$G:$G,G613,配置清单!$H:$H,"QA",配置清单!$N:$N,"在岗",配置清单!$P:$P,"&lt;&gt;暂不胜任")</f>
        <v>1</v>
      </c>
      <c r="AT613" s="61">
        <f t="shared" si="496"/>
        <v>1</v>
      </c>
      <c r="AU613" s="60">
        <f>COUNTIFS(配置清单!G:G,规划及评估!G613,配置清单!H:H,"BA",配置清单!N:N,"在岗")</f>
        <v>0</v>
      </c>
      <c r="AV613" s="61" t="str">
        <f t="shared" si="497"/>
        <v>NA</v>
      </c>
      <c r="AW613" s="60">
        <f>COUNTIFS(配置清单!G:G,G613,配置清单!H:H,"BA",配置清单!N:N,"在岗",配置清单!P:P,"&lt;&gt;暂不胜任")</f>
        <v>0</v>
      </c>
      <c r="AX613" s="61" t="str">
        <f t="shared" si="498"/>
        <v>NA</v>
      </c>
      <c r="AY613" s="60">
        <f>COUNTIFS(配置清单!G:G,规划及评估!G613,配置清单!H:H,"IA",配置清单!N:N,"在岗")</f>
        <v>0</v>
      </c>
      <c r="AZ613" s="61" t="str">
        <f t="shared" si="499"/>
        <v>NA</v>
      </c>
      <c r="BA613" s="60">
        <f>COUNTIFS(配置清单!G:G,G613,配置清单!H:H,"IA",配置清单!N:N,"在岗",配置清单!P:P,"&lt;&gt;暂不胜任")</f>
        <v>0</v>
      </c>
      <c r="BB613" s="61" t="str">
        <f t="shared" si="500"/>
        <v>NA</v>
      </c>
      <c r="BC613" s="60">
        <f>COUNTIFS(配置清单!G:G,规划及评估!G613,配置清单!H:H,"产品经理",配置清单!N:N,"在岗")</f>
        <v>0</v>
      </c>
      <c r="BD613" s="61" t="str">
        <f t="shared" si="501"/>
        <v>NA</v>
      </c>
      <c r="BE613" s="60">
        <f>COUNTIFS(配置清单!G:G,G613,配置清单!H:H,"产品经理",配置清单!N:N,"在岗",配置清单!P:P,"&lt;&gt;暂不胜任")</f>
        <v>0</v>
      </c>
      <c r="BF613" s="61" t="str">
        <f t="shared" si="502"/>
        <v>NA</v>
      </c>
      <c r="BG613" s="63">
        <f t="shared" si="503"/>
        <v>5</v>
      </c>
      <c r="BH613" s="64">
        <f t="shared" si="504"/>
        <v>5</v>
      </c>
      <c r="BI613" s="64">
        <f t="shared" si="505"/>
        <v>5</v>
      </c>
      <c r="BJ613" s="64">
        <f t="shared" si="506"/>
        <v>4</v>
      </c>
      <c r="BK613" s="65">
        <f t="shared" si="507"/>
        <v>1</v>
      </c>
      <c r="BL613" s="66">
        <f t="shared" si="508"/>
        <v>0.8</v>
      </c>
      <c r="BM613" s="92">
        <f t="shared" si="509"/>
        <v>1</v>
      </c>
      <c r="BN613" s="92">
        <f t="shared" si="510"/>
        <v>1</v>
      </c>
      <c r="BO613" s="92">
        <f t="shared" si="511"/>
        <v>0</v>
      </c>
      <c r="BP613" s="92">
        <f t="shared" si="512"/>
        <v>0</v>
      </c>
      <c r="BQ613" s="92">
        <f t="shared" si="513"/>
        <v>3</v>
      </c>
      <c r="BR613" s="92">
        <f t="shared" si="514"/>
        <v>2</v>
      </c>
      <c r="BS613" s="92">
        <f t="shared" si="515"/>
        <v>0</v>
      </c>
      <c r="BT613" s="92">
        <f t="shared" si="516"/>
        <v>0</v>
      </c>
      <c r="BU613" s="92">
        <f t="shared" si="517"/>
        <v>0</v>
      </c>
      <c r="BV613" s="92">
        <f t="shared" si="518"/>
        <v>0</v>
      </c>
      <c r="BW613" s="92">
        <f t="shared" si="519"/>
        <v>1</v>
      </c>
      <c r="BX613" s="92">
        <f t="shared" si="520"/>
        <v>1</v>
      </c>
      <c r="BY613" s="92">
        <f t="shared" si="521"/>
        <v>0</v>
      </c>
      <c r="BZ613" s="92">
        <f t="shared" si="522"/>
        <v>0</v>
      </c>
      <c r="CA613" s="92">
        <f t="shared" si="523"/>
        <v>0</v>
      </c>
      <c r="CB613" s="92">
        <f t="shared" si="524"/>
        <v>0</v>
      </c>
      <c r="CC613" s="92">
        <f t="shared" si="525"/>
        <v>0</v>
      </c>
      <c r="CD613" s="92">
        <f t="shared" si="526"/>
        <v>0</v>
      </c>
    </row>
    <row r="614" spans="1:82" hidden="1">
      <c r="A614" s="160">
        <v>30</v>
      </c>
      <c r="B614" s="162" t="s">
        <v>956</v>
      </c>
      <c r="C614" s="162" t="s">
        <v>5982</v>
      </c>
      <c r="D614" s="162" t="s">
        <v>204</v>
      </c>
      <c r="E614" s="162" t="s">
        <v>7813</v>
      </c>
      <c r="F614" s="162" t="s">
        <v>7825</v>
      </c>
      <c r="G614" s="162" t="s">
        <v>7826</v>
      </c>
      <c r="H614" s="162" t="s">
        <v>4</v>
      </c>
      <c r="I614" s="162" t="s">
        <v>4</v>
      </c>
      <c r="J614" s="162" t="s">
        <v>34</v>
      </c>
      <c r="K614" s="162" t="s">
        <v>34</v>
      </c>
      <c r="L614" s="162" t="s">
        <v>2401</v>
      </c>
      <c r="M614" s="162" t="s">
        <v>9652</v>
      </c>
      <c r="N614" s="162">
        <v>1</v>
      </c>
      <c r="O614" s="162">
        <v>0</v>
      </c>
      <c r="P614" s="162">
        <v>0</v>
      </c>
      <c r="Q614" s="162">
        <v>1</v>
      </c>
      <c r="R614" s="162">
        <v>0</v>
      </c>
      <c r="S614" s="162">
        <v>1</v>
      </c>
      <c r="T614" s="162">
        <v>0</v>
      </c>
      <c r="U614" s="162">
        <v>0</v>
      </c>
      <c r="V614" s="162">
        <v>0</v>
      </c>
      <c r="W614" s="60">
        <f>COUNTIFS(配置清单!G:G,G614,配置清单!$H:$H,"PM",配置清单!$N:$N,"在岗")</f>
        <v>1</v>
      </c>
      <c r="X614" s="61">
        <f t="shared" si="485"/>
        <v>1</v>
      </c>
      <c r="Y614" s="60">
        <f>COUNTIFS(配置清单!$G:$G,G614,配置清单!$H:$H,"PM",配置清单!$N:$N,"在岗",配置清单!$P:$P,"&lt;&gt;暂不胜任")</f>
        <v>1</v>
      </c>
      <c r="Z614" s="61">
        <f t="shared" si="486"/>
        <v>1</v>
      </c>
      <c r="AA614" s="62">
        <f>COUNTIFS(配置清单!$G:$G,G614,配置清单!$H:$H,"SE",配置清单!$N:$N,"在岗")+COUNTIFS(配置清单!$G:$G,G614,配置清单!$H:$H,"SA",配置清单!$N:$N,"在岗")</f>
        <v>0</v>
      </c>
      <c r="AB614" s="61" t="str">
        <f t="shared" si="487"/>
        <v>NA</v>
      </c>
      <c r="AC614" s="60">
        <f>COUNTIFS(配置清单!$G:$G,G614,配置清单!$H:$H,"SE",配置清单!$N:$N,"在岗",配置清单!$P:$P,"&lt;&gt;暂不胜任")+COUNTIFS(配置清单!$G:$G,G614,配置清单!$H:$H,"SA",配置清单!$N:$N,"在岗",配置清单!$P:$P,"&lt;&gt;暂不胜任")</f>
        <v>0</v>
      </c>
      <c r="AD614" s="61" t="str">
        <f t="shared" si="488"/>
        <v>NA</v>
      </c>
      <c r="AE614" s="60">
        <f>COUNTIFS(配置清单!$G:$G,G614,配置清单!H:H,"MDE",配置清单!N:N,"在岗")</f>
        <v>0</v>
      </c>
      <c r="AF614" s="61" t="str">
        <f t="shared" si="489"/>
        <v>NA</v>
      </c>
      <c r="AG614" s="60">
        <f>COUNTIFS(配置清单!$G:$G,G614,配置清单!$H:$H,"MDE",配置清单!$N:$N,"在岗",配置清单!$P:$P,"&lt;&gt;暂不胜任")</f>
        <v>0</v>
      </c>
      <c r="AH614" s="61" t="str">
        <f t="shared" si="490"/>
        <v>NA</v>
      </c>
      <c r="AI614" s="62">
        <f>COUNTIFS(配置清单!G:G,G614,配置清单!H:H,"TPM",配置清单!N:N,"在岗")+COUNTIFS(配置清单!G:G,G614,配置清单!H:H,"TC",配置清单!N:N,"在岗")</f>
        <v>1</v>
      </c>
      <c r="AJ614" s="61">
        <f t="shared" si="491"/>
        <v>1</v>
      </c>
      <c r="AK614" s="60">
        <f>COUNTIFS(配置清单!G:G,G614,配置清单!H:H,"TPM",配置清单!N:N,"在岗",配置清单!P:P,"&lt;&gt;暂不胜任")+COUNTIFS(配置清单!G:G,G614,配置清单!H:H,"TC",配置清单!N:N,"在岗",配置清单!P:P,"&lt;&gt;暂不胜任")</f>
        <v>1</v>
      </c>
      <c r="AL614" s="61">
        <f t="shared" si="492"/>
        <v>1</v>
      </c>
      <c r="AM614" s="60">
        <f>COUNTIFS(配置清单!G:G,G614,配置清单!H:H,"TSE",配置清单!N:N,"在岗")</f>
        <v>0</v>
      </c>
      <c r="AN614" s="61" t="str">
        <f t="shared" si="493"/>
        <v>NA</v>
      </c>
      <c r="AO614" s="60">
        <f>COUNTIFS(配置清单!G:G,G614,配置清单!H:H,"TSE",配置清单!N:N,"在岗",配置清单!P:P,"&lt;&gt;暂不胜任")</f>
        <v>0</v>
      </c>
      <c r="AP614" s="61" t="str">
        <f t="shared" si="494"/>
        <v>NA</v>
      </c>
      <c r="AQ614" s="60">
        <f>COUNTIFS(配置清单!$G:$G,G614,配置清单!H:H,"QA",配置清单!N:N,"在岗")</f>
        <v>0</v>
      </c>
      <c r="AR614" s="61">
        <f t="shared" si="495"/>
        <v>0</v>
      </c>
      <c r="AS614" s="60">
        <f>COUNTIFS(配置清单!$G:$G,G614,配置清单!$H:$H,"QA",配置清单!$N:$N,"在岗",配置清单!$P:$P,"&lt;&gt;暂不胜任")</f>
        <v>0</v>
      </c>
      <c r="AT614" s="61">
        <f t="shared" si="496"/>
        <v>0</v>
      </c>
      <c r="AU614" s="60">
        <f>COUNTIFS(配置清单!G:G,规划及评估!G614,配置清单!H:H,"BA",配置清单!N:N,"在岗")</f>
        <v>0</v>
      </c>
      <c r="AV614" s="61" t="str">
        <f t="shared" si="497"/>
        <v>NA</v>
      </c>
      <c r="AW614" s="60">
        <f>COUNTIFS(配置清单!G:G,G614,配置清单!H:H,"BA",配置清单!N:N,"在岗",配置清单!P:P,"&lt;&gt;暂不胜任")</f>
        <v>0</v>
      </c>
      <c r="AX614" s="61" t="str">
        <f t="shared" si="498"/>
        <v>NA</v>
      </c>
      <c r="AY614" s="60">
        <f>COUNTIFS(配置清单!G:G,规划及评估!G614,配置清单!H:H,"IA",配置清单!N:N,"在岗")</f>
        <v>0</v>
      </c>
      <c r="AZ614" s="61" t="str">
        <f t="shared" si="499"/>
        <v>NA</v>
      </c>
      <c r="BA614" s="60">
        <f>COUNTIFS(配置清单!G:G,G614,配置清单!H:H,"IA",配置清单!N:N,"在岗",配置清单!P:P,"&lt;&gt;暂不胜任")</f>
        <v>0</v>
      </c>
      <c r="BB614" s="61" t="str">
        <f t="shared" si="500"/>
        <v>NA</v>
      </c>
      <c r="BC614" s="60">
        <f>COUNTIFS(配置清单!G:G,规划及评估!G614,配置清单!H:H,"产品经理",配置清单!N:N,"在岗")</f>
        <v>0</v>
      </c>
      <c r="BD614" s="61" t="str">
        <f t="shared" si="501"/>
        <v>NA</v>
      </c>
      <c r="BE614" s="60">
        <f>COUNTIFS(配置清单!G:G,G614,配置清单!H:H,"产品经理",配置清单!N:N,"在岗",配置清单!P:P,"&lt;&gt;暂不胜任")</f>
        <v>0</v>
      </c>
      <c r="BF614" s="61" t="str">
        <f t="shared" si="502"/>
        <v>NA</v>
      </c>
      <c r="BG614" s="63">
        <f t="shared" si="503"/>
        <v>3</v>
      </c>
      <c r="BH614" s="64">
        <f t="shared" si="504"/>
        <v>2</v>
      </c>
      <c r="BI614" s="64">
        <f t="shared" si="505"/>
        <v>2</v>
      </c>
      <c r="BJ614" s="64">
        <f t="shared" si="506"/>
        <v>2</v>
      </c>
      <c r="BK614" s="65">
        <f t="shared" si="507"/>
        <v>0.66666666666666663</v>
      </c>
      <c r="BL614" s="66">
        <f t="shared" si="508"/>
        <v>1</v>
      </c>
      <c r="BM614" s="92">
        <f t="shared" si="509"/>
        <v>1</v>
      </c>
      <c r="BN614" s="92">
        <f t="shared" si="510"/>
        <v>1</v>
      </c>
      <c r="BO614" s="92">
        <f t="shared" si="511"/>
        <v>0</v>
      </c>
      <c r="BP614" s="92">
        <f t="shared" si="512"/>
        <v>0</v>
      </c>
      <c r="BQ614" s="92">
        <f t="shared" si="513"/>
        <v>0</v>
      </c>
      <c r="BR614" s="92">
        <f t="shared" si="514"/>
        <v>0</v>
      </c>
      <c r="BS614" s="92">
        <f t="shared" si="515"/>
        <v>1</v>
      </c>
      <c r="BT614" s="92">
        <f t="shared" si="516"/>
        <v>1</v>
      </c>
      <c r="BU614" s="92">
        <f t="shared" si="517"/>
        <v>0</v>
      </c>
      <c r="BV614" s="92">
        <f t="shared" si="518"/>
        <v>0</v>
      </c>
      <c r="BW614" s="92">
        <f t="shared" si="519"/>
        <v>0</v>
      </c>
      <c r="BX614" s="92">
        <f t="shared" si="520"/>
        <v>0</v>
      </c>
      <c r="BY614" s="92">
        <f t="shared" si="521"/>
        <v>0</v>
      </c>
      <c r="BZ614" s="92">
        <f t="shared" si="522"/>
        <v>0</v>
      </c>
      <c r="CA614" s="92">
        <f t="shared" si="523"/>
        <v>0</v>
      </c>
      <c r="CB614" s="92">
        <f t="shared" si="524"/>
        <v>0</v>
      </c>
      <c r="CC614" s="92">
        <f t="shared" si="525"/>
        <v>0</v>
      </c>
      <c r="CD614" s="92">
        <f t="shared" si="526"/>
        <v>0</v>
      </c>
    </row>
    <row r="615" spans="1:82" hidden="1">
      <c r="A615" s="160">
        <v>31</v>
      </c>
      <c r="B615" s="163" t="s">
        <v>956</v>
      </c>
      <c r="C615" s="163" t="s">
        <v>5982</v>
      </c>
      <c r="D615" s="163" t="s">
        <v>204</v>
      </c>
      <c r="E615" s="163" t="s">
        <v>7813</v>
      </c>
      <c r="F615" s="163" t="s">
        <v>7828</v>
      </c>
      <c r="G615" s="163" t="s">
        <v>7829</v>
      </c>
      <c r="H615" s="163" t="s">
        <v>4</v>
      </c>
      <c r="I615" s="163" t="s">
        <v>4</v>
      </c>
      <c r="J615" s="163" t="s">
        <v>195</v>
      </c>
      <c r="K615" s="163" t="s">
        <v>34</v>
      </c>
      <c r="L615" s="163" t="s">
        <v>2401</v>
      </c>
      <c r="M615" s="163" t="s">
        <v>7852</v>
      </c>
      <c r="N615" s="163">
        <v>1</v>
      </c>
      <c r="O615" s="163">
        <v>1</v>
      </c>
      <c r="P615" s="163">
        <v>0</v>
      </c>
      <c r="Q615" s="163">
        <v>1</v>
      </c>
      <c r="R615" s="163">
        <v>0</v>
      </c>
      <c r="S615" s="163">
        <v>1</v>
      </c>
      <c r="T615" s="163">
        <v>0</v>
      </c>
      <c r="U615" s="163">
        <v>0</v>
      </c>
      <c r="V615" s="163">
        <v>0</v>
      </c>
      <c r="W615" s="60">
        <f>COUNTIFS(配置清单!G:G,G615,配置清单!$H:$H,"PM",配置清单!$N:$N,"在岗")</f>
        <v>1</v>
      </c>
      <c r="X615" s="61">
        <f t="shared" si="485"/>
        <v>1</v>
      </c>
      <c r="Y615" s="60">
        <f>COUNTIFS(配置清单!$G:$G,G615,配置清单!$H:$H,"PM",配置清单!$N:$N,"在岗",配置清单!$P:$P,"&lt;&gt;暂不胜任")</f>
        <v>1</v>
      </c>
      <c r="Z615" s="61">
        <f t="shared" si="486"/>
        <v>1</v>
      </c>
      <c r="AA615" s="62">
        <f>COUNTIFS(配置清单!$G:$G,G615,配置清单!$H:$H,"SE",配置清单!$N:$N,"在岗")+COUNTIFS(配置清单!$G:$G,G615,配置清单!$H:$H,"SA",配置清单!$N:$N,"在岗")</f>
        <v>1</v>
      </c>
      <c r="AB615" s="61">
        <f t="shared" si="487"/>
        <v>1</v>
      </c>
      <c r="AC615" s="60">
        <f>COUNTIFS(配置清单!$G:$G,G615,配置清单!$H:$H,"SE",配置清单!$N:$N,"在岗",配置清单!$P:$P,"&lt;&gt;暂不胜任")+COUNTIFS(配置清单!$G:$G,G615,配置清单!$H:$H,"SA",配置清单!$N:$N,"在岗",配置清单!$P:$P,"&lt;&gt;暂不胜任")</f>
        <v>1</v>
      </c>
      <c r="AD615" s="61">
        <f t="shared" si="488"/>
        <v>1</v>
      </c>
      <c r="AE615" s="60">
        <f>COUNTIFS(配置清单!$G:$G,G615,配置清单!H:H,"MDE",配置清单!N:N,"在岗")</f>
        <v>0</v>
      </c>
      <c r="AF615" s="61" t="str">
        <f t="shared" si="489"/>
        <v>NA</v>
      </c>
      <c r="AG615" s="60">
        <f>COUNTIFS(配置清单!$G:$G,G615,配置清单!$H:$H,"MDE",配置清单!$N:$N,"在岗",配置清单!$P:$P,"&lt;&gt;暂不胜任")</f>
        <v>0</v>
      </c>
      <c r="AH615" s="61" t="str">
        <f t="shared" si="490"/>
        <v>NA</v>
      </c>
      <c r="AI615" s="62">
        <f>COUNTIFS(配置清单!G:G,G615,配置清单!H:H,"TPM",配置清单!N:N,"在岗")+COUNTIFS(配置清单!G:G,G615,配置清单!H:H,"TC",配置清单!N:N,"在岗")</f>
        <v>1</v>
      </c>
      <c r="AJ615" s="61">
        <f t="shared" si="491"/>
        <v>1</v>
      </c>
      <c r="AK615" s="60">
        <f>COUNTIFS(配置清单!G:G,G615,配置清单!H:H,"TPM",配置清单!N:N,"在岗",配置清单!P:P,"&lt;&gt;暂不胜任")+COUNTIFS(配置清单!G:G,G615,配置清单!H:H,"TC",配置清单!N:N,"在岗",配置清单!P:P,"&lt;&gt;暂不胜任")</f>
        <v>1</v>
      </c>
      <c r="AL615" s="61">
        <f t="shared" si="492"/>
        <v>1</v>
      </c>
      <c r="AM615" s="60">
        <f>COUNTIFS(配置清单!G:G,G615,配置清单!H:H,"TSE",配置清单!N:N,"在岗")</f>
        <v>0</v>
      </c>
      <c r="AN615" s="61" t="str">
        <f t="shared" si="493"/>
        <v>NA</v>
      </c>
      <c r="AO615" s="60">
        <f>COUNTIFS(配置清单!G:G,G615,配置清单!H:H,"TSE",配置清单!N:N,"在岗",配置清单!P:P,"&lt;&gt;暂不胜任")</f>
        <v>0</v>
      </c>
      <c r="AP615" s="61" t="str">
        <f t="shared" si="494"/>
        <v>NA</v>
      </c>
      <c r="AQ615" s="60">
        <f>COUNTIFS(配置清单!$G:$G,G615,配置清单!H:H,"QA",配置清单!N:N,"在岗")</f>
        <v>0</v>
      </c>
      <c r="AR615" s="61">
        <f t="shared" si="495"/>
        <v>0</v>
      </c>
      <c r="AS615" s="60">
        <f>COUNTIFS(配置清单!$G:$G,G615,配置清单!$H:$H,"QA",配置清单!$N:$N,"在岗",配置清单!$P:$P,"&lt;&gt;暂不胜任")</f>
        <v>0</v>
      </c>
      <c r="AT615" s="61">
        <f t="shared" si="496"/>
        <v>0</v>
      </c>
      <c r="AU615" s="60">
        <f>COUNTIFS(配置清单!G:G,规划及评估!G615,配置清单!H:H,"BA",配置清单!N:N,"在岗")</f>
        <v>0</v>
      </c>
      <c r="AV615" s="61" t="str">
        <f t="shared" si="497"/>
        <v>NA</v>
      </c>
      <c r="AW615" s="60">
        <f>COUNTIFS(配置清单!G:G,G615,配置清单!H:H,"BA",配置清单!N:N,"在岗",配置清单!P:P,"&lt;&gt;暂不胜任")</f>
        <v>0</v>
      </c>
      <c r="AX615" s="61" t="str">
        <f t="shared" si="498"/>
        <v>NA</v>
      </c>
      <c r="AY615" s="60">
        <f>COUNTIFS(配置清单!G:G,规划及评估!G615,配置清单!H:H,"IA",配置清单!N:N,"在岗")</f>
        <v>0</v>
      </c>
      <c r="AZ615" s="61" t="str">
        <f t="shared" si="499"/>
        <v>NA</v>
      </c>
      <c r="BA615" s="60">
        <f>COUNTIFS(配置清单!G:G,G615,配置清单!H:H,"IA",配置清单!N:N,"在岗",配置清单!P:P,"&lt;&gt;暂不胜任")</f>
        <v>0</v>
      </c>
      <c r="BB615" s="61" t="str">
        <f t="shared" si="500"/>
        <v>NA</v>
      </c>
      <c r="BC615" s="60">
        <f>COUNTIFS(配置清单!G:G,规划及评估!G615,配置清单!H:H,"产品经理",配置清单!N:N,"在岗")</f>
        <v>0</v>
      </c>
      <c r="BD615" s="61" t="str">
        <f t="shared" si="501"/>
        <v>NA</v>
      </c>
      <c r="BE615" s="60">
        <f>COUNTIFS(配置清单!G:G,G615,配置清单!H:H,"产品经理",配置清单!N:N,"在岗",配置清单!P:P,"&lt;&gt;暂不胜任")</f>
        <v>0</v>
      </c>
      <c r="BF615" s="61" t="str">
        <f t="shared" si="502"/>
        <v>NA</v>
      </c>
      <c r="BG615" s="63">
        <f t="shared" si="503"/>
        <v>4</v>
      </c>
      <c r="BH615" s="64">
        <f t="shared" si="504"/>
        <v>3</v>
      </c>
      <c r="BI615" s="64">
        <f t="shared" si="505"/>
        <v>3</v>
      </c>
      <c r="BJ615" s="64">
        <f t="shared" si="506"/>
        <v>3</v>
      </c>
      <c r="BK615" s="65">
        <f t="shared" si="507"/>
        <v>0.75</v>
      </c>
      <c r="BL615" s="66">
        <f t="shared" si="508"/>
        <v>1</v>
      </c>
      <c r="BM615" s="92">
        <f t="shared" si="509"/>
        <v>1</v>
      </c>
      <c r="BN615" s="92">
        <f t="shared" si="510"/>
        <v>1</v>
      </c>
      <c r="BO615" s="92">
        <f t="shared" si="511"/>
        <v>1</v>
      </c>
      <c r="BP615" s="92">
        <f t="shared" si="512"/>
        <v>1</v>
      </c>
      <c r="BQ615" s="92">
        <f t="shared" si="513"/>
        <v>0</v>
      </c>
      <c r="BR615" s="92">
        <f t="shared" si="514"/>
        <v>0</v>
      </c>
      <c r="BS615" s="92">
        <f t="shared" si="515"/>
        <v>1</v>
      </c>
      <c r="BT615" s="92">
        <f t="shared" si="516"/>
        <v>1</v>
      </c>
      <c r="BU615" s="92">
        <f t="shared" si="517"/>
        <v>0</v>
      </c>
      <c r="BV615" s="92">
        <f t="shared" si="518"/>
        <v>0</v>
      </c>
      <c r="BW615" s="92">
        <f t="shared" si="519"/>
        <v>0</v>
      </c>
      <c r="BX615" s="92">
        <f t="shared" si="520"/>
        <v>0</v>
      </c>
      <c r="BY615" s="92">
        <f t="shared" si="521"/>
        <v>0</v>
      </c>
      <c r="BZ615" s="92">
        <f t="shared" si="522"/>
        <v>0</v>
      </c>
      <c r="CA615" s="92">
        <f t="shared" si="523"/>
        <v>0</v>
      </c>
      <c r="CB615" s="92">
        <f t="shared" si="524"/>
        <v>0</v>
      </c>
      <c r="CC615" s="92">
        <f t="shared" si="525"/>
        <v>0</v>
      </c>
      <c r="CD615" s="92">
        <f t="shared" si="526"/>
        <v>0</v>
      </c>
    </row>
    <row r="616" spans="1:82" hidden="1">
      <c r="A616" s="160">
        <v>32</v>
      </c>
      <c r="B616" s="162" t="s">
        <v>956</v>
      </c>
      <c r="C616" s="162" t="s">
        <v>5982</v>
      </c>
      <c r="D616" s="162" t="s">
        <v>204</v>
      </c>
      <c r="E616" s="162" t="s">
        <v>7813</v>
      </c>
      <c r="F616" s="162" t="s">
        <v>7825</v>
      </c>
      <c r="G616" s="162" t="s">
        <v>7831</v>
      </c>
      <c r="H616" s="162" t="s">
        <v>4</v>
      </c>
      <c r="I616" s="162" t="s">
        <v>4</v>
      </c>
      <c r="J616" s="162" t="s">
        <v>34</v>
      </c>
      <c r="K616" s="162" t="s">
        <v>34</v>
      </c>
      <c r="L616" s="162" t="s">
        <v>2401</v>
      </c>
      <c r="M616" s="162" t="s">
        <v>9652</v>
      </c>
      <c r="N616" s="162">
        <v>2</v>
      </c>
      <c r="O616" s="162">
        <v>0</v>
      </c>
      <c r="P616" s="162">
        <v>0</v>
      </c>
      <c r="Q616" s="162">
        <v>0</v>
      </c>
      <c r="R616" s="162">
        <v>0</v>
      </c>
      <c r="S616" s="162">
        <v>1</v>
      </c>
      <c r="T616" s="162">
        <v>0</v>
      </c>
      <c r="U616" s="162">
        <v>0</v>
      </c>
      <c r="V616" s="162">
        <v>0</v>
      </c>
      <c r="W616" s="60">
        <f>COUNTIFS(配置清单!G:G,G616,配置清单!$H:$H,"PM",配置清单!$N:$N,"在岗")</f>
        <v>2</v>
      </c>
      <c r="X616" s="61">
        <f t="shared" si="485"/>
        <v>1</v>
      </c>
      <c r="Y616" s="60">
        <f>COUNTIFS(配置清单!$G:$G,G616,配置清单!$H:$H,"PM",配置清单!$N:$N,"在岗",配置清单!$P:$P,"&lt;&gt;暂不胜任")</f>
        <v>1</v>
      </c>
      <c r="Z616" s="61">
        <f t="shared" si="486"/>
        <v>0.5</v>
      </c>
      <c r="AA616" s="62">
        <f>COUNTIFS(配置清单!$G:$G,G616,配置清单!$H:$H,"SE",配置清单!$N:$N,"在岗")+COUNTIFS(配置清单!$G:$G,G616,配置清单!$H:$H,"SA",配置清单!$N:$N,"在岗")</f>
        <v>0</v>
      </c>
      <c r="AB616" s="61" t="str">
        <f t="shared" si="487"/>
        <v>NA</v>
      </c>
      <c r="AC616" s="60">
        <f>COUNTIFS(配置清单!$G:$G,G616,配置清单!$H:$H,"SE",配置清单!$N:$N,"在岗",配置清单!$P:$P,"&lt;&gt;暂不胜任")+COUNTIFS(配置清单!$G:$G,G616,配置清单!$H:$H,"SA",配置清单!$N:$N,"在岗",配置清单!$P:$P,"&lt;&gt;暂不胜任")</f>
        <v>0</v>
      </c>
      <c r="AD616" s="61" t="str">
        <f t="shared" si="488"/>
        <v>NA</v>
      </c>
      <c r="AE616" s="60">
        <f>COUNTIFS(配置清单!$G:$G,G616,配置清单!H:H,"MDE",配置清单!N:N,"在岗")</f>
        <v>0</v>
      </c>
      <c r="AF616" s="61" t="str">
        <f t="shared" si="489"/>
        <v>NA</v>
      </c>
      <c r="AG616" s="60">
        <f>COUNTIFS(配置清单!$G:$G,G616,配置清单!$H:$H,"MDE",配置清单!$N:$N,"在岗",配置清单!$P:$P,"&lt;&gt;暂不胜任")</f>
        <v>0</v>
      </c>
      <c r="AH616" s="61" t="str">
        <f t="shared" si="490"/>
        <v>NA</v>
      </c>
      <c r="AI616" s="62">
        <f>COUNTIFS(配置清单!G:G,G616,配置清单!H:H,"TPM",配置清单!N:N,"在岗")+COUNTIFS(配置清单!G:G,G616,配置清单!H:H,"TC",配置清单!N:N,"在岗")</f>
        <v>0</v>
      </c>
      <c r="AJ616" s="61" t="str">
        <f t="shared" si="491"/>
        <v>NA</v>
      </c>
      <c r="AK616" s="60">
        <f>COUNTIFS(配置清单!G:G,G616,配置清单!H:H,"TPM",配置清单!N:N,"在岗",配置清单!P:P,"&lt;&gt;暂不胜任")+COUNTIFS(配置清单!G:G,G616,配置清单!H:H,"TC",配置清单!N:N,"在岗",配置清单!P:P,"&lt;&gt;暂不胜任")</f>
        <v>0</v>
      </c>
      <c r="AL616" s="61" t="str">
        <f t="shared" si="492"/>
        <v>NA</v>
      </c>
      <c r="AM616" s="60">
        <f>COUNTIFS(配置清单!G:G,G616,配置清单!H:H,"TSE",配置清单!N:N,"在岗")</f>
        <v>0</v>
      </c>
      <c r="AN616" s="61" t="str">
        <f t="shared" si="493"/>
        <v>NA</v>
      </c>
      <c r="AO616" s="60">
        <f>COUNTIFS(配置清单!G:G,G616,配置清单!H:H,"TSE",配置清单!N:N,"在岗",配置清单!P:P,"&lt;&gt;暂不胜任")</f>
        <v>0</v>
      </c>
      <c r="AP616" s="61" t="str">
        <f t="shared" si="494"/>
        <v>NA</v>
      </c>
      <c r="AQ616" s="60">
        <f>COUNTIFS(配置清单!$G:$G,G616,配置清单!H:H,"QA",配置清单!N:N,"在岗")</f>
        <v>0</v>
      </c>
      <c r="AR616" s="61">
        <f t="shared" si="495"/>
        <v>0</v>
      </c>
      <c r="AS616" s="60">
        <f>COUNTIFS(配置清单!$G:$G,G616,配置清单!$H:$H,"QA",配置清单!$N:$N,"在岗",配置清单!$P:$P,"&lt;&gt;暂不胜任")</f>
        <v>0</v>
      </c>
      <c r="AT616" s="61">
        <f t="shared" si="496"/>
        <v>0</v>
      </c>
      <c r="AU616" s="60">
        <f>COUNTIFS(配置清单!G:G,规划及评估!G616,配置清单!H:H,"BA",配置清单!N:N,"在岗")</f>
        <v>0</v>
      </c>
      <c r="AV616" s="61" t="str">
        <f t="shared" si="497"/>
        <v>NA</v>
      </c>
      <c r="AW616" s="60">
        <f>COUNTIFS(配置清单!G:G,G616,配置清单!H:H,"BA",配置清单!N:N,"在岗",配置清单!P:P,"&lt;&gt;暂不胜任")</f>
        <v>0</v>
      </c>
      <c r="AX616" s="61" t="str">
        <f t="shared" si="498"/>
        <v>NA</v>
      </c>
      <c r="AY616" s="60">
        <f>COUNTIFS(配置清单!G:G,规划及评估!G616,配置清单!H:H,"IA",配置清单!N:N,"在岗")</f>
        <v>0</v>
      </c>
      <c r="AZ616" s="61" t="str">
        <f t="shared" si="499"/>
        <v>NA</v>
      </c>
      <c r="BA616" s="60">
        <f>COUNTIFS(配置清单!G:G,G616,配置清单!H:H,"IA",配置清单!N:N,"在岗",配置清单!P:P,"&lt;&gt;暂不胜任")</f>
        <v>0</v>
      </c>
      <c r="BB616" s="61" t="str">
        <f t="shared" si="500"/>
        <v>NA</v>
      </c>
      <c r="BC616" s="60">
        <f>COUNTIFS(配置清单!G:G,规划及评估!G616,配置清单!H:H,"产品经理",配置清单!N:N,"在岗")</f>
        <v>0</v>
      </c>
      <c r="BD616" s="61" t="str">
        <f t="shared" si="501"/>
        <v>NA</v>
      </c>
      <c r="BE616" s="60">
        <f>COUNTIFS(配置清单!G:G,G616,配置清单!H:H,"产品经理",配置清单!N:N,"在岗",配置清单!P:P,"&lt;&gt;暂不胜任")</f>
        <v>0</v>
      </c>
      <c r="BF616" s="61" t="str">
        <f t="shared" si="502"/>
        <v>NA</v>
      </c>
      <c r="BG616" s="63">
        <f t="shared" si="503"/>
        <v>3</v>
      </c>
      <c r="BH616" s="64">
        <f t="shared" si="504"/>
        <v>2</v>
      </c>
      <c r="BI616" s="64">
        <f t="shared" si="505"/>
        <v>2</v>
      </c>
      <c r="BJ616" s="64">
        <f t="shared" si="506"/>
        <v>1</v>
      </c>
      <c r="BK616" s="65">
        <f t="shared" si="507"/>
        <v>0.66666666666666663</v>
      </c>
      <c r="BL616" s="66">
        <f t="shared" si="508"/>
        <v>0.5</v>
      </c>
      <c r="BM616" s="92">
        <f t="shared" si="509"/>
        <v>2</v>
      </c>
      <c r="BN616" s="92">
        <f t="shared" si="510"/>
        <v>1</v>
      </c>
      <c r="BO616" s="92">
        <f t="shared" si="511"/>
        <v>0</v>
      </c>
      <c r="BP616" s="92">
        <f t="shared" si="512"/>
        <v>0</v>
      </c>
      <c r="BQ616" s="92">
        <f t="shared" si="513"/>
        <v>0</v>
      </c>
      <c r="BR616" s="92">
        <f t="shared" si="514"/>
        <v>0</v>
      </c>
      <c r="BS616" s="92">
        <f t="shared" si="515"/>
        <v>0</v>
      </c>
      <c r="BT616" s="92">
        <f t="shared" si="516"/>
        <v>0</v>
      </c>
      <c r="BU616" s="92">
        <f t="shared" si="517"/>
        <v>0</v>
      </c>
      <c r="BV616" s="92">
        <f t="shared" si="518"/>
        <v>0</v>
      </c>
      <c r="BW616" s="92">
        <f t="shared" si="519"/>
        <v>0</v>
      </c>
      <c r="BX616" s="92">
        <f t="shared" si="520"/>
        <v>0</v>
      </c>
      <c r="BY616" s="92">
        <f t="shared" si="521"/>
        <v>0</v>
      </c>
      <c r="BZ616" s="92">
        <f t="shared" si="522"/>
        <v>0</v>
      </c>
      <c r="CA616" s="92">
        <f t="shared" si="523"/>
        <v>0</v>
      </c>
      <c r="CB616" s="92">
        <f t="shared" si="524"/>
        <v>0</v>
      </c>
      <c r="CC616" s="92">
        <f t="shared" si="525"/>
        <v>0</v>
      </c>
      <c r="CD616" s="92">
        <f t="shared" si="526"/>
        <v>0</v>
      </c>
    </row>
    <row r="617" spans="1:82" hidden="1">
      <c r="A617" s="160">
        <v>33</v>
      </c>
      <c r="B617" s="163" t="s">
        <v>956</v>
      </c>
      <c r="C617" s="163" t="s">
        <v>5982</v>
      </c>
      <c r="D617" s="163" t="s">
        <v>217</v>
      </c>
      <c r="E617" s="163" t="s">
        <v>7813</v>
      </c>
      <c r="F617" s="163" t="s">
        <v>7833</v>
      </c>
      <c r="G617" s="163" t="s">
        <v>7834</v>
      </c>
      <c r="H617" s="163" t="s">
        <v>7</v>
      </c>
      <c r="I617" s="163" t="s">
        <v>7</v>
      </c>
      <c r="J617" s="163" t="s">
        <v>195</v>
      </c>
      <c r="K617" s="163" t="s">
        <v>195</v>
      </c>
      <c r="L617" s="163" t="s">
        <v>7956</v>
      </c>
      <c r="M617" s="163"/>
      <c r="N617" s="163">
        <v>1</v>
      </c>
      <c r="O617" s="163">
        <v>0</v>
      </c>
      <c r="P617" s="163">
        <v>0</v>
      </c>
      <c r="Q617" s="163">
        <v>0</v>
      </c>
      <c r="R617" s="163">
        <v>0</v>
      </c>
      <c r="S617" s="163">
        <v>0</v>
      </c>
      <c r="T617" s="163">
        <v>0</v>
      </c>
      <c r="U617" s="163">
        <v>0</v>
      </c>
      <c r="V617" s="163">
        <v>0</v>
      </c>
      <c r="W617" s="60">
        <f>COUNTIFS(配置清单!G:G,G617,配置清单!$H:$H,"PM",配置清单!$N:$N,"在岗")</f>
        <v>1</v>
      </c>
      <c r="X617" s="61">
        <f t="shared" si="485"/>
        <v>1</v>
      </c>
      <c r="Y617" s="60">
        <f>COUNTIFS(配置清单!$G:$G,G617,配置清单!$H:$H,"PM",配置清单!$N:$N,"在岗",配置清单!$P:$P,"&lt;&gt;暂不胜任")</f>
        <v>1</v>
      </c>
      <c r="Z617" s="61">
        <f t="shared" si="486"/>
        <v>1</v>
      </c>
      <c r="AA617" s="62">
        <f>COUNTIFS(配置清单!$G:$G,G617,配置清单!$H:$H,"SE",配置清单!$N:$N,"在岗")+COUNTIFS(配置清单!$G:$G,G617,配置清单!$H:$H,"SA",配置清单!$N:$N,"在岗")</f>
        <v>0</v>
      </c>
      <c r="AB617" s="61" t="str">
        <f t="shared" si="487"/>
        <v>NA</v>
      </c>
      <c r="AC617" s="60">
        <f>COUNTIFS(配置清单!$G:$G,G617,配置清单!$H:$H,"SE",配置清单!$N:$N,"在岗",配置清单!$P:$P,"&lt;&gt;暂不胜任")+COUNTIFS(配置清单!$G:$G,G617,配置清单!$H:$H,"SA",配置清单!$N:$N,"在岗",配置清单!$P:$P,"&lt;&gt;暂不胜任")</f>
        <v>0</v>
      </c>
      <c r="AD617" s="61" t="str">
        <f t="shared" si="488"/>
        <v>NA</v>
      </c>
      <c r="AE617" s="60">
        <f>COUNTIFS(配置清单!$G:$G,G617,配置清单!H:H,"MDE",配置清单!N:N,"在岗")</f>
        <v>0</v>
      </c>
      <c r="AF617" s="61" t="str">
        <f t="shared" si="489"/>
        <v>NA</v>
      </c>
      <c r="AG617" s="60">
        <f>COUNTIFS(配置清单!$G:$G,G617,配置清单!$H:$H,"MDE",配置清单!$N:$N,"在岗",配置清单!$P:$P,"&lt;&gt;暂不胜任")</f>
        <v>0</v>
      </c>
      <c r="AH617" s="61" t="str">
        <f t="shared" si="490"/>
        <v>NA</v>
      </c>
      <c r="AI617" s="62">
        <f>COUNTIFS(配置清单!G:G,G617,配置清单!H:H,"TPM",配置清单!N:N,"在岗")+COUNTIFS(配置清单!G:G,G617,配置清单!H:H,"TC",配置清单!N:N,"在岗")</f>
        <v>0</v>
      </c>
      <c r="AJ617" s="61" t="str">
        <f t="shared" si="491"/>
        <v>NA</v>
      </c>
      <c r="AK617" s="60">
        <f>COUNTIFS(配置清单!G:G,G617,配置清单!H:H,"TPM",配置清单!N:N,"在岗",配置清单!P:P,"&lt;&gt;暂不胜任")+COUNTIFS(配置清单!G:G,G617,配置清单!H:H,"TC",配置清单!N:N,"在岗",配置清单!P:P,"&lt;&gt;暂不胜任")</f>
        <v>0</v>
      </c>
      <c r="AL617" s="61" t="str">
        <f t="shared" si="492"/>
        <v>NA</v>
      </c>
      <c r="AM617" s="60">
        <f>COUNTIFS(配置清单!G:G,G617,配置清单!H:H,"TSE",配置清单!N:N,"在岗")</f>
        <v>0</v>
      </c>
      <c r="AN617" s="61" t="str">
        <f t="shared" si="493"/>
        <v>NA</v>
      </c>
      <c r="AO617" s="60">
        <f>COUNTIFS(配置清单!G:G,G617,配置清单!H:H,"TSE",配置清单!N:N,"在岗",配置清单!P:P,"&lt;&gt;暂不胜任")</f>
        <v>0</v>
      </c>
      <c r="AP617" s="61" t="str">
        <f t="shared" si="494"/>
        <v>NA</v>
      </c>
      <c r="AQ617" s="60">
        <f>COUNTIFS(配置清单!$G:$G,G617,配置清单!H:H,"QA",配置清单!N:N,"在岗")</f>
        <v>0</v>
      </c>
      <c r="AR617" s="61" t="str">
        <f t="shared" si="495"/>
        <v>NA</v>
      </c>
      <c r="AS617" s="60">
        <f>COUNTIFS(配置清单!$G:$G,G617,配置清单!$H:$H,"QA",配置清单!$N:$N,"在岗",配置清单!$P:$P,"&lt;&gt;暂不胜任")</f>
        <v>0</v>
      </c>
      <c r="AT617" s="61" t="str">
        <f t="shared" si="496"/>
        <v>NA</v>
      </c>
      <c r="AU617" s="60">
        <f>COUNTIFS(配置清单!G:G,规划及评估!G617,配置清单!H:H,"BA",配置清单!N:N,"在岗")</f>
        <v>0</v>
      </c>
      <c r="AV617" s="61" t="str">
        <f t="shared" si="497"/>
        <v>NA</v>
      </c>
      <c r="AW617" s="60">
        <f>COUNTIFS(配置清单!G:G,G617,配置清单!H:H,"BA",配置清单!N:N,"在岗",配置清单!P:P,"&lt;&gt;暂不胜任")</f>
        <v>0</v>
      </c>
      <c r="AX617" s="61" t="str">
        <f t="shared" si="498"/>
        <v>NA</v>
      </c>
      <c r="AY617" s="60">
        <f>COUNTIFS(配置清单!G:G,规划及评估!G617,配置清单!H:H,"IA",配置清单!N:N,"在岗")</f>
        <v>0</v>
      </c>
      <c r="AZ617" s="61" t="str">
        <f t="shared" si="499"/>
        <v>NA</v>
      </c>
      <c r="BA617" s="60">
        <f>COUNTIFS(配置清单!G:G,G617,配置清单!H:H,"IA",配置清单!N:N,"在岗",配置清单!P:P,"&lt;&gt;暂不胜任")</f>
        <v>0</v>
      </c>
      <c r="BB617" s="61" t="str">
        <f t="shared" si="500"/>
        <v>NA</v>
      </c>
      <c r="BC617" s="60">
        <f>COUNTIFS(配置清单!G:G,规划及评估!G617,配置清单!H:H,"产品经理",配置清单!N:N,"在岗")</f>
        <v>0</v>
      </c>
      <c r="BD617" s="61" t="str">
        <f t="shared" si="501"/>
        <v>NA</v>
      </c>
      <c r="BE617" s="60">
        <f>COUNTIFS(配置清单!G:G,G617,配置清单!H:H,"产品经理",配置清单!N:N,"在岗",配置清单!P:P,"&lt;&gt;暂不胜任")</f>
        <v>0</v>
      </c>
      <c r="BF617" s="61" t="str">
        <f t="shared" si="502"/>
        <v>NA</v>
      </c>
      <c r="BG617" s="63">
        <f t="shared" si="503"/>
        <v>1</v>
      </c>
      <c r="BH617" s="64">
        <f t="shared" si="504"/>
        <v>1</v>
      </c>
      <c r="BI617" s="64">
        <f t="shared" si="505"/>
        <v>1</v>
      </c>
      <c r="BJ617" s="64">
        <f t="shared" si="506"/>
        <v>1</v>
      </c>
      <c r="BK617" s="65">
        <f t="shared" si="507"/>
        <v>1</v>
      </c>
      <c r="BL617" s="66">
        <f t="shared" si="508"/>
        <v>1</v>
      </c>
      <c r="BM617" s="92">
        <f t="shared" si="509"/>
        <v>1</v>
      </c>
      <c r="BN617" s="92">
        <f t="shared" si="510"/>
        <v>1</v>
      </c>
      <c r="BO617" s="92">
        <f t="shared" si="511"/>
        <v>0</v>
      </c>
      <c r="BP617" s="92">
        <f t="shared" si="512"/>
        <v>0</v>
      </c>
      <c r="BQ617" s="92">
        <f t="shared" si="513"/>
        <v>0</v>
      </c>
      <c r="BR617" s="92">
        <f t="shared" si="514"/>
        <v>0</v>
      </c>
      <c r="BS617" s="92">
        <f t="shared" si="515"/>
        <v>0</v>
      </c>
      <c r="BT617" s="92">
        <f t="shared" si="516"/>
        <v>0</v>
      </c>
      <c r="BU617" s="92">
        <f t="shared" si="517"/>
        <v>0</v>
      </c>
      <c r="BV617" s="92">
        <f t="shared" si="518"/>
        <v>0</v>
      </c>
      <c r="BW617" s="92">
        <f t="shared" si="519"/>
        <v>0</v>
      </c>
      <c r="BX617" s="92">
        <f t="shared" si="520"/>
        <v>0</v>
      </c>
      <c r="BY617" s="92">
        <f t="shared" si="521"/>
        <v>0</v>
      </c>
      <c r="BZ617" s="92">
        <f t="shared" si="522"/>
        <v>0</v>
      </c>
      <c r="CA617" s="92">
        <f t="shared" si="523"/>
        <v>0</v>
      </c>
      <c r="CB617" s="92">
        <f t="shared" si="524"/>
        <v>0</v>
      </c>
      <c r="CC617" s="92">
        <f t="shared" si="525"/>
        <v>0</v>
      </c>
      <c r="CD617" s="92">
        <f t="shared" si="526"/>
        <v>0</v>
      </c>
    </row>
    <row r="618" spans="1:82" hidden="1">
      <c r="A618" s="160">
        <v>34</v>
      </c>
      <c r="B618" s="163" t="s">
        <v>956</v>
      </c>
      <c r="C618" s="163" t="s">
        <v>5982</v>
      </c>
      <c r="D618" s="163" t="s">
        <v>204</v>
      </c>
      <c r="E618" s="163" t="s">
        <v>7813</v>
      </c>
      <c r="F618" s="163" t="s">
        <v>7848</v>
      </c>
      <c r="G618" s="163" t="s">
        <v>7849</v>
      </c>
      <c r="H618" s="163" t="s">
        <v>7</v>
      </c>
      <c r="I618" s="163" t="s">
        <v>7</v>
      </c>
      <c r="J618" s="163" t="s">
        <v>195</v>
      </c>
      <c r="K618" s="163" t="s">
        <v>195</v>
      </c>
      <c r="L618" s="163" t="s">
        <v>2401</v>
      </c>
      <c r="M618" s="163"/>
      <c r="N618" s="163">
        <v>1</v>
      </c>
      <c r="O618" s="163">
        <v>0</v>
      </c>
      <c r="P618" s="163">
        <v>3</v>
      </c>
      <c r="Q618" s="163">
        <v>0</v>
      </c>
      <c r="R618" s="163">
        <v>0</v>
      </c>
      <c r="S618" s="163">
        <v>0</v>
      </c>
      <c r="T618" s="163">
        <v>0</v>
      </c>
      <c r="U618" s="163">
        <v>0</v>
      </c>
      <c r="V618" s="163">
        <v>0</v>
      </c>
      <c r="W618" s="60">
        <f>COUNTIFS(配置清单!G:G,G618,配置清单!$H:$H,"PM",配置清单!$N:$N,"在岗")</f>
        <v>1</v>
      </c>
      <c r="X618" s="61">
        <f t="shared" si="485"/>
        <v>1</v>
      </c>
      <c r="Y618" s="60">
        <f>COUNTIFS(配置清单!$G:$G,G618,配置清单!$H:$H,"PM",配置清单!$N:$N,"在岗",配置清单!$P:$P,"&lt;&gt;暂不胜任")</f>
        <v>1</v>
      </c>
      <c r="Z618" s="61">
        <f t="shared" si="486"/>
        <v>1</v>
      </c>
      <c r="AA618" s="62">
        <f>COUNTIFS(配置清单!$G:$G,G618,配置清单!$H:$H,"SE",配置清单!$N:$N,"在岗")+COUNTIFS(配置清单!$G:$G,G618,配置清单!$H:$H,"SA",配置清单!$N:$N,"在岗")</f>
        <v>0</v>
      </c>
      <c r="AB618" s="61" t="str">
        <f t="shared" si="487"/>
        <v>NA</v>
      </c>
      <c r="AC618" s="60">
        <f>COUNTIFS(配置清单!$G:$G,G618,配置清单!$H:$H,"SE",配置清单!$N:$N,"在岗",配置清单!$P:$P,"&lt;&gt;暂不胜任")+COUNTIFS(配置清单!$G:$G,G618,配置清单!$H:$H,"SA",配置清单!$N:$N,"在岗",配置清单!$P:$P,"&lt;&gt;暂不胜任")</f>
        <v>0</v>
      </c>
      <c r="AD618" s="61" t="str">
        <f t="shared" si="488"/>
        <v>NA</v>
      </c>
      <c r="AE618" s="60">
        <f>COUNTIFS(配置清单!$G:$G,G618,配置清单!H:H,"MDE",配置清单!N:N,"在岗")</f>
        <v>3</v>
      </c>
      <c r="AF618" s="61">
        <f t="shared" si="489"/>
        <v>1</v>
      </c>
      <c r="AG618" s="60">
        <f>COUNTIFS(配置清单!$G:$G,G618,配置清单!$H:$H,"MDE",配置清单!$N:$N,"在岗",配置清单!$P:$P,"&lt;&gt;暂不胜任")</f>
        <v>0</v>
      </c>
      <c r="AH618" s="61">
        <f t="shared" si="490"/>
        <v>0</v>
      </c>
      <c r="AI618" s="62">
        <f>COUNTIFS(配置清单!G:G,G618,配置清单!H:H,"TPM",配置清单!N:N,"在岗")+COUNTIFS(配置清单!G:G,G618,配置清单!H:H,"TC",配置清单!N:N,"在岗")</f>
        <v>0</v>
      </c>
      <c r="AJ618" s="61" t="str">
        <f t="shared" si="491"/>
        <v>NA</v>
      </c>
      <c r="AK618" s="60">
        <f>COUNTIFS(配置清单!G:G,G618,配置清单!H:H,"TPM",配置清单!N:N,"在岗",配置清单!P:P,"&lt;&gt;暂不胜任")+COUNTIFS(配置清单!G:G,G618,配置清单!H:H,"TC",配置清单!N:N,"在岗",配置清单!P:P,"&lt;&gt;暂不胜任")</f>
        <v>0</v>
      </c>
      <c r="AL618" s="61" t="str">
        <f t="shared" si="492"/>
        <v>NA</v>
      </c>
      <c r="AM618" s="60">
        <f>COUNTIFS(配置清单!G:G,G618,配置清单!H:H,"TSE",配置清单!N:N,"在岗")</f>
        <v>0</v>
      </c>
      <c r="AN618" s="61" t="str">
        <f t="shared" si="493"/>
        <v>NA</v>
      </c>
      <c r="AO618" s="60">
        <f>COUNTIFS(配置清单!G:G,G618,配置清单!H:H,"TSE",配置清单!N:N,"在岗",配置清单!P:P,"&lt;&gt;暂不胜任")</f>
        <v>0</v>
      </c>
      <c r="AP618" s="61" t="str">
        <f t="shared" si="494"/>
        <v>NA</v>
      </c>
      <c r="AQ618" s="60">
        <f>COUNTIFS(配置清单!$G:$G,G618,配置清单!H:H,"QA",配置清单!N:N,"在岗")</f>
        <v>0</v>
      </c>
      <c r="AR618" s="61" t="str">
        <f t="shared" si="495"/>
        <v>NA</v>
      </c>
      <c r="AS618" s="60">
        <f>COUNTIFS(配置清单!$G:$G,G618,配置清单!$H:$H,"QA",配置清单!$N:$N,"在岗",配置清单!$P:$P,"&lt;&gt;暂不胜任")</f>
        <v>0</v>
      </c>
      <c r="AT618" s="61" t="str">
        <f t="shared" si="496"/>
        <v>NA</v>
      </c>
      <c r="AU618" s="60">
        <f>COUNTIFS(配置清单!G:G,规划及评估!G618,配置清单!H:H,"BA",配置清单!N:N,"在岗")</f>
        <v>0</v>
      </c>
      <c r="AV618" s="61" t="str">
        <f t="shared" si="497"/>
        <v>NA</v>
      </c>
      <c r="AW618" s="60">
        <f>COUNTIFS(配置清单!G:G,G618,配置清单!H:H,"BA",配置清单!N:N,"在岗",配置清单!P:P,"&lt;&gt;暂不胜任")</f>
        <v>0</v>
      </c>
      <c r="AX618" s="61" t="str">
        <f t="shared" si="498"/>
        <v>NA</v>
      </c>
      <c r="AY618" s="60">
        <f>COUNTIFS(配置清单!G:G,规划及评估!G618,配置清单!H:H,"IA",配置清单!N:N,"在岗")</f>
        <v>0</v>
      </c>
      <c r="AZ618" s="61" t="str">
        <f t="shared" si="499"/>
        <v>NA</v>
      </c>
      <c r="BA618" s="60">
        <f>COUNTIFS(配置清单!G:G,G618,配置清单!H:H,"IA",配置清单!N:N,"在岗",配置清单!P:P,"&lt;&gt;暂不胜任")</f>
        <v>0</v>
      </c>
      <c r="BB618" s="61" t="str">
        <f t="shared" si="500"/>
        <v>NA</v>
      </c>
      <c r="BC618" s="60">
        <f>COUNTIFS(配置清单!G:G,规划及评估!G618,配置清单!H:H,"产品经理",配置清单!N:N,"在岗")</f>
        <v>0</v>
      </c>
      <c r="BD618" s="61" t="str">
        <f t="shared" si="501"/>
        <v>NA</v>
      </c>
      <c r="BE618" s="60">
        <f>COUNTIFS(配置清单!G:G,G618,配置清单!H:H,"产品经理",配置清单!N:N,"在岗",配置清单!P:P,"&lt;&gt;暂不胜任")</f>
        <v>0</v>
      </c>
      <c r="BF618" s="61" t="str">
        <f t="shared" si="502"/>
        <v>NA</v>
      </c>
      <c r="BG618" s="63">
        <f t="shared" si="503"/>
        <v>4</v>
      </c>
      <c r="BH618" s="64">
        <f t="shared" si="504"/>
        <v>4</v>
      </c>
      <c r="BI618" s="64">
        <f t="shared" si="505"/>
        <v>4</v>
      </c>
      <c r="BJ618" s="64">
        <f t="shared" si="506"/>
        <v>1</v>
      </c>
      <c r="BK618" s="65">
        <f t="shared" si="507"/>
        <v>1</v>
      </c>
      <c r="BL618" s="66">
        <f t="shared" si="508"/>
        <v>0.25</v>
      </c>
      <c r="BM618" s="92">
        <f t="shared" si="509"/>
        <v>1</v>
      </c>
      <c r="BN618" s="92">
        <f t="shared" si="510"/>
        <v>1</v>
      </c>
      <c r="BO618" s="92">
        <f t="shared" si="511"/>
        <v>0</v>
      </c>
      <c r="BP618" s="92">
        <f t="shared" si="512"/>
        <v>0</v>
      </c>
      <c r="BQ618" s="92">
        <f t="shared" si="513"/>
        <v>3</v>
      </c>
      <c r="BR618" s="92">
        <f t="shared" si="514"/>
        <v>0</v>
      </c>
      <c r="BS618" s="92">
        <f t="shared" si="515"/>
        <v>0</v>
      </c>
      <c r="BT618" s="92">
        <f t="shared" si="516"/>
        <v>0</v>
      </c>
      <c r="BU618" s="92">
        <f t="shared" si="517"/>
        <v>0</v>
      </c>
      <c r="BV618" s="92">
        <f t="shared" si="518"/>
        <v>0</v>
      </c>
      <c r="BW618" s="92">
        <f t="shared" si="519"/>
        <v>0</v>
      </c>
      <c r="BX618" s="92">
        <f t="shared" si="520"/>
        <v>0</v>
      </c>
      <c r="BY618" s="92">
        <f t="shared" si="521"/>
        <v>0</v>
      </c>
      <c r="BZ618" s="92">
        <f t="shared" si="522"/>
        <v>0</v>
      </c>
      <c r="CA618" s="92">
        <f t="shared" si="523"/>
        <v>0</v>
      </c>
      <c r="CB618" s="92">
        <f t="shared" si="524"/>
        <v>0</v>
      </c>
      <c r="CC618" s="92">
        <f t="shared" si="525"/>
        <v>0</v>
      </c>
      <c r="CD618" s="92">
        <f t="shared" si="526"/>
        <v>0</v>
      </c>
    </row>
    <row r="619" spans="1:82" hidden="1">
      <c r="A619" s="160">
        <v>35</v>
      </c>
      <c r="B619" s="163" t="s">
        <v>956</v>
      </c>
      <c r="C619" s="163" t="s">
        <v>5982</v>
      </c>
      <c r="D619" s="163" t="s">
        <v>204</v>
      </c>
      <c r="E619" s="163" t="s">
        <v>7813</v>
      </c>
      <c r="F619" s="163" t="s">
        <v>7825</v>
      </c>
      <c r="G619" s="163" t="s">
        <v>7850</v>
      </c>
      <c r="H619" s="163" t="s">
        <v>7</v>
      </c>
      <c r="I619" s="163" t="s">
        <v>7</v>
      </c>
      <c r="J619" s="163" t="s">
        <v>34</v>
      </c>
      <c r="K619" s="163" t="s">
        <v>34</v>
      </c>
      <c r="L619" s="163" t="s">
        <v>2401</v>
      </c>
      <c r="M619" s="163" t="s">
        <v>7854</v>
      </c>
      <c r="N619" s="163">
        <v>1</v>
      </c>
      <c r="O619" s="163">
        <v>0</v>
      </c>
      <c r="P619" s="163">
        <v>1</v>
      </c>
      <c r="Q619" s="163">
        <v>0</v>
      </c>
      <c r="R619" s="163">
        <v>0</v>
      </c>
      <c r="S619" s="163">
        <v>1</v>
      </c>
      <c r="T619" s="163">
        <v>0</v>
      </c>
      <c r="U619" s="163">
        <v>0</v>
      </c>
      <c r="V619" s="163">
        <v>0</v>
      </c>
      <c r="W619" s="60">
        <f>COUNTIFS(配置清单!G:G,G619,配置清单!$H:$H,"PM",配置清单!$N:$N,"在岗")</f>
        <v>1</v>
      </c>
      <c r="X619" s="61">
        <f t="shared" si="485"/>
        <v>1</v>
      </c>
      <c r="Y619" s="60">
        <f>COUNTIFS(配置清单!$G:$G,G619,配置清单!$H:$H,"PM",配置清单!$N:$N,"在岗",配置清单!$P:$P,"&lt;&gt;暂不胜任")</f>
        <v>1</v>
      </c>
      <c r="Z619" s="61">
        <f t="shared" si="486"/>
        <v>1</v>
      </c>
      <c r="AA619" s="62">
        <f>COUNTIFS(配置清单!$G:$G,G619,配置清单!$H:$H,"SE",配置清单!$N:$N,"在岗")+COUNTIFS(配置清单!$G:$G,G619,配置清单!$H:$H,"SA",配置清单!$N:$N,"在岗")</f>
        <v>0</v>
      </c>
      <c r="AB619" s="61" t="str">
        <f t="shared" si="487"/>
        <v>NA</v>
      </c>
      <c r="AC619" s="60">
        <f>COUNTIFS(配置清单!$G:$G,G619,配置清单!$H:$H,"SE",配置清单!$N:$N,"在岗",配置清单!$P:$P,"&lt;&gt;暂不胜任")+COUNTIFS(配置清单!$G:$G,G619,配置清单!$H:$H,"SA",配置清单!$N:$N,"在岗",配置清单!$P:$P,"&lt;&gt;暂不胜任")</f>
        <v>0</v>
      </c>
      <c r="AD619" s="61" t="str">
        <f t="shared" si="488"/>
        <v>NA</v>
      </c>
      <c r="AE619" s="60">
        <f>COUNTIFS(配置清单!$G:$G,G619,配置清单!H:H,"MDE",配置清单!N:N,"在岗")</f>
        <v>0</v>
      </c>
      <c r="AF619" s="61">
        <f t="shared" si="489"/>
        <v>0</v>
      </c>
      <c r="AG619" s="60">
        <f>COUNTIFS(配置清单!$G:$G,G619,配置清单!$H:$H,"MDE",配置清单!$N:$N,"在岗",配置清单!$P:$P,"&lt;&gt;暂不胜任")</f>
        <v>0</v>
      </c>
      <c r="AH619" s="61">
        <f t="shared" si="490"/>
        <v>0</v>
      </c>
      <c r="AI619" s="62">
        <f>COUNTIFS(配置清单!G:G,G619,配置清单!H:H,"TPM",配置清单!N:N,"在岗")+COUNTIFS(配置清单!G:G,G619,配置清单!H:H,"TC",配置清单!N:N,"在岗")</f>
        <v>0</v>
      </c>
      <c r="AJ619" s="61" t="str">
        <f t="shared" si="491"/>
        <v>NA</v>
      </c>
      <c r="AK619" s="60">
        <f>COUNTIFS(配置清单!G:G,G619,配置清单!H:H,"TPM",配置清单!N:N,"在岗",配置清单!P:P,"&lt;&gt;暂不胜任")+COUNTIFS(配置清单!G:G,G619,配置清单!H:H,"TC",配置清单!N:N,"在岗",配置清单!P:P,"&lt;&gt;暂不胜任")</f>
        <v>0</v>
      </c>
      <c r="AL619" s="61" t="str">
        <f t="shared" si="492"/>
        <v>NA</v>
      </c>
      <c r="AM619" s="60">
        <f>COUNTIFS(配置清单!G:G,G619,配置清单!H:H,"TSE",配置清单!N:N,"在岗")</f>
        <v>0</v>
      </c>
      <c r="AN619" s="61" t="str">
        <f t="shared" si="493"/>
        <v>NA</v>
      </c>
      <c r="AO619" s="60">
        <f>COUNTIFS(配置清单!G:G,G619,配置清单!H:H,"TSE",配置清单!N:N,"在岗",配置清单!P:P,"&lt;&gt;暂不胜任")</f>
        <v>0</v>
      </c>
      <c r="AP619" s="61" t="str">
        <f t="shared" si="494"/>
        <v>NA</v>
      </c>
      <c r="AQ619" s="60">
        <f>COUNTIFS(配置清单!$G:$G,G619,配置清单!H:H,"QA",配置清单!N:N,"在岗")</f>
        <v>1</v>
      </c>
      <c r="AR619" s="61">
        <f t="shared" si="495"/>
        <v>1</v>
      </c>
      <c r="AS619" s="60">
        <f>COUNTIFS(配置清单!$G:$G,G619,配置清单!$H:$H,"QA",配置清单!$N:$N,"在岗",配置清单!$P:$P,"&lt;&gt;暂不胜任")</f>
        <v>1</v>
      </c>
      <c r="AT619" s="61">
        <f t="shared" si="496"/>
        <v>1</v>
      </c>
      <c r="AU619" s="60">
        <f>COUNTIFS(配置清单!G:G,规划及评估!G619,配置清单!H:H,"BA",配置清单!N:N,"在岗")</f>
        <v>0</v>
      </c>
      <c r="AV619" s="61" t="str">
        <f t="shared" si="497"/>
        <v>NA</v>
      </c>
      <c r="AW619" s="60">
        <f>COUNTIFS(配置清单!G:G,G619,配置清单!H:H,"BA",配置清单!N:N,"在岗",配置清单!P:P,"&lt;&gt;暂不胜任")</f>
        <v>0</v>
      </c>
      <c r="AX619" s="61" t="str">
        <f t="shared" si="498"/>
        <v>NA</v>
      </c>
      <c r="AY619" s="60">
        <f>COUNTIFS(配置清单!G:G,规划及评估!G619,配置清单!H:H,"IA",配置清单!N:N,"在岗")</f>
        <v>0</v>
      </c>
      <c r="AZ619" s="61" t="str">
        <f t="shared" si="499"/>
        <v>NA</v>
      </c>
      <c r="BA619" s="60">
        <f>COUNTIFS(配置清单!G:G,G619,配置清单!H:H,"IA",配置清单!N:N,"在岗",配置清单!P:P,"&lt;&gt;暂不胜任")</f>
        <v>0</v>
      </c>
      <c r="BB619" s="61" t="str">
        <f t="shared" si="500"/>
        <v>NA</v>
      </c>
      <c r="BC619" s="60">
        <f>COUNTIFS(配置清单!G:G,规划及评估!G619,配置清单!H:H,"产品经理",配置清单!N:N,"在岗")</f>
        <v>0</v>
      </c>
      <c r="BD619" s="61" t="str">
        <f t="shared" si="501"/>
        <v>NA</v>
      </c>
      <c r="BE619" s="60">
        <f>COUNTIFS(配置清单!G:G,G619,配置清单!H:H,"产品经理",配置清单!N:N,"在岗",配置清单!P:P,"&lt;&gt;暂不胜任")</f>
        <v>0</v>
      </c>
      <c r="BF619" s="61" t="str">
        <f t="shared" si="502"/>
        <v>NA</v>
      </c>
      <c r="BG619" s="63">
        <f t="shared" si="503"/>
        <v>3</v>
      </c>
      <c r="BH619" s="64">
        <f t="shared" si="504"/>
        <v>2</v>
      </c>
      <c r="BI619" s="64">
        <f t="shared" si="505"/>
        <v>2</v>
      </c>
      <c r="BJ619" s="64">
        <f t="shared" si="506"/>
        <v>2</v>
      </c>
      <c r="BK619" s="65">
        <f t="shared" si="507"/>
        <v>0.66666666666666663</v>
      </c>
      <c r="BL619" s="66">
        <f t="shared" si="508"/>
        <v>1</v>
      </c>
      <c r="BM619" s="92">
        <f t="shared" si="509"/>
        <v>1</v>
      </c>
      <c r="BN619" s="92">
        <f t="shared" si="510"/>
        <v>1</v>
      </c>
      <c r="BO619" s="92">
        <f t="shared" si="511"/>
        <v>0</v>
      </c>
      <c r="BP619" s="92">
        <f t="shared" si="512"/>
        <v>0</v>
      </c>
      <c r="BQ619" s="92">
        <f t="shared" si="513"/>
        <v>0</v>
      </c>
      <c r="BR619" s="92">
        <f t="shared" si="514"/>
        <v>0</v>
      </c>
      <c r="BS619" s="92">
        <f t="shared" si="515"/>
        <v>0</v>
      </c>
      <c r="BT619" s="92">
        <f t="shared" si="516"/>
        <v>0</v>
      </c>
      <c r="BU619" s="92">
        <f t="shared" si="517"/>
        <v>0</v>
      </c>
      <c r="BV619" s="92">
        <f t="shared" si="518"/>
        <v>0</v>
      </c>
      <c r="BW619" s="92">
        <f t="shared" si="519"/>
        <v>1</v>
      </c>
      <c r="BX619" s="92">
        <f t="shared" si="520"/>
        <v>1</v>
      </c>
      <c r="BY619" s="92">
        <f t="shared" si="521"/>
        <v>0</v>
      </c>
      <c r="BZ619" s="92">
        <f t="shared" si="522"/>
        <v>0</v>
      </c>
      <c r="CA619" s="92">
        <f t="shared" si="523"/>
        <v>0</v>
      </c>
      <c r="CB619" s="92">
        <f t="shared" si="524"/>
        <v>0</v>
      </c>
      <c r="CC619" s="92">
        <f t="shared" si="525"/>
        <v>0</v>
      </c>
      <c r="CD619" s="92">
        <f t="shared" si="526"/>
        <v>0</v>
      </c>
    </row>
    <row r="620" spans="1:82" hidden="1">
      <c r="A620" s="160">
        <v>36</v>
      </c>
      <c r="B620" s="162" t="s">
        <v>956</v>
      </c>
      <c r="C620" s="162" t="s">
        <v>5982</v>
      </c>
      <c r="D620" s="162" t="s">
        <v>204</v>
      </c>
      <c r="E620" s="162" t="s">
        <v>7813</v>
      </c>
      <c r="F620" s="162" t="s">
        <v>7822</v>
      </c>
      <c r="G620" s="164" t="s">
        <v>9630</v>
      </c>
      <c r="H620" s="162" t="s">
        <v>4</v>
      </c>
      <c r="I620" s="162" t="s">
        <v>4</v>
      </c>
      <c r="J620" s="162" t="s">
        <v>34</v>
      </c>
      <c r="K620" s="162" t="s">
        <v>34</v>
      </c>
      <c r="L620" s="162" t="s">
        <v>2401</v>
      </c>
      <c r="M620" s="162" t="s">
        <v>494</v>
      </c>
      <c r="N620" s="164">
        <v>1</v>
      </c>
      <c r="O620" s="164">
        <v>0</v>
      </c>
      <c r="P620" s="164">
        <v>1</v>
      </c>
      <c r="Q620" s="164">
        <v>0</v>
      </c>
      <c r="R620" s="164">
        <v>0</v>
      </c>
      <c r="S620" s="164">
        <v>1</v>
      </c>
      <c r="T620" s="164">
        <v>0</v>
      </c>
      <c r="U620" s="164">
        <v>0</v>
      </c>
      <c r="V620" s="164">
        <v>0</v>
      </c>
      <c r="W620" s="60">
        <f>COUNTIFS(配置清单!G:G,G620,配置清单!$H:$H,"PM",配置清单!$N:$N,"在岗")</f>
        <v>1</v>
      </c>
      <c r="X620" s="61">
        <f t="shared" si="485"/>
        <v>1</v>
      </c>
      <c r="Y620" s="60">
        <f>COUNTIFS(配置清单!$G:$G,G620,配置清单!$H:$H,"PM",配置清单!$N:$N,"在岗",配置清单!$P:$P,"&lt;&gt;暂不胜任")</f>
        <v>1</v>
      </c>
      <c r="Z620" s="61">
        <f t="shared" si="486"/>
        <v>1</v>
      </c>
      <c r="AA620" s="62">
        <f>COUNTIFS(配置清单!$G:$G,G620,配置清单!$H:$H,"SE",配置清单!$N:$N,"在岗")+COUNTIFS(配置清单!$G:$G,G620,配置清单!$H:$H,"SA",配置清单!$N:$N,"在岗")</f>
        <v>0</v>
      </c>
      <c r="AB620" s="61" t="str">
        <f t="shared" si="487"/>
        <v>NA</v>
      </c>
      <c r="AC620" s="60">
        <f>COUNTIFS(配置清单!$G:$G,G620,配置清单!$H:$H,"SE",配置清单!$N:$N,"在岗",配置清单!$P:$P,"&lt;&gt;暂不胜任")+COUNTIFS(配置清单!$G:$G,G620,配置清单!$H:$H,"SA",配置清单!$N:$N,"在岗",配置清单!$P:$P,"&lt;&gt;暂不胜任")</f>
        <v>0</v>
      </c>
      <c r="AD620" s="61" t="str">
        <f t="shared" si="488"/>
        <v>NA</v>
      </c>
      <c r="AE620" s="60">
        <f>COUNTIFS(配置清单!$G:$G,G620,配置清单!H:H,"MDE",配置清单!N:N,"在岗")</f>
        <v>1</v>
      </c>
      <c r="AF620" s="61">
        <f t="shared" si="489"/>
        <v>1</v>
      </c>
      <c r="AG620" s="60">
        <f>COUNTIFS(配置清单!$G:$G,G620,配置清单!$H:$H,"MDE",配置清单!$N:$N,"在岗",配置清单!$P:$P,"&lt;&gt;暂不胜任")</f>
        <v>1</v>
      </c>
      <c r="AH620" s="61">
        <f t="shared" si="490"/>
        <v>1</v>
      </c>
      <c r="AI620" s="62">
        <f>COUNTIFS(配置清单!G:G,G620,配置清单!H:H,"TPM",配置清单!N:N,"在岗")+COUNTIFS(配置清单!G:G,G620,配置清单!H:H,"TC",配置清单!N:N,"在岗")</f>
        <v>0</v>
      </c>
      <c r="AJ620" s="61" t="str">
        <f t="shared" si="491"/>
        <v>NA</v>
      </c>
      <c r="AK620" s="60">
        <f>COUNTIFS(配置清单!G:G,G620,配置清单!H:H,"TPM",配置清单!N:N,"在岗",配置清单!P:P,"&lt;&gt;暂不胜任")+COUNTIFS(配置清单!G:G,G620,配置清单!H:H,"TC",配置清单!N:N,"在岗",配置清单!P:P,"&lt;&gt;暂不胜任")</f>
        <v>0</v>
      </c>
      <c r="AL620" s="61" t="str">
        <f t="shared" si="492"/>
        <v>NA</v>
      </c>
      <c r="AM620" s="60">
        <f>COUNTIFS(配置清单!G:G,G620,配置清单!H:H,"TSE",配置清单!N:N,"在岗")</f>
        <v>0</v>
      </c>
      <c r="AN620" s="61" t="str">
        <f t="shared" si="493"/>
        <v>NA</v>
      </c>
      <c r="AO620" s="60">
        <f>COUNTIFS(配置清单!G:G,G620,配置清单!H:H,"TSE",配置清单!N:N,"在岗",配置清单!P:P,"&lt;&gt;暂不胜任")</f>
        <v>0</v>
      </c>
      <c r="AP620" s="61" t="str">
        <f t="shared" si="494"/>
        <v>NA</v>
      </c>
      <c r="AQ620" s="60">
        <f>COUNTIFS(配置清单!$G:$G,G620,配置清单!H:H,"QA",配置清单!N:N,"在岗")</f>
        <v>1</v>
      </c>
      <c r="AR620" s="61">
        <f t="shared" si="495"/>
        <v>1</v>
      </c>
      <c r="AS620" s="60">
        <f>COUNTIFS(配置清单!$G:$G,G620,配置清单!$H:$H,"QA",配置清单!$N:$N,"在岗",配置清单!$P:$P,"&lt;&gt;暂不胜任")</f>
        <v>1</v>
      </c>
      <c r="AT620" s="61">
        <f t="shared" si="496"/>
        <v>1</v>
      </c>
      <c r="AU620" s="60">
        <f>COUNTIFS(配置清单!G:G,规划及评估!G620,配置清单!H:H,"BA",配置清单!N:N,"在岗")</f>
        <v>0</v>
      </c>
      <c r="AV620" s="61" t="str">
        <f t="shared" si="497"/>
        <v>NA</v>
      </c>
      <c r="AW620" s="60">
        <f>COUNTIFS(配置清单!G:G,G620,配置清单!H:H,"BA",配置清单!N:N,"在岗",配置清单!P:P,"&lt;&gt;暂不胜任")</f>
        <v>0</v>
      </c>
      <c r="AX620" s="61" t="str">
        <f t="shared" si="498"/>
        <v>NA</v>
      </c>
      <c r="AY620" s="60">
        <f>COUNTIFS(配置清单!G:G,规划及评估!G620,配置清单!H:H,"IA",配置清单!N:N,"在岗")</f>
        <v>0</v>
      </c>
      <c r="AZ620" s="61" t="str">
        <f t="shared" si="499"/>
        <v>NA</v>
      </c>
      <c r="BA620" s="60">
        <f>COUNTIFS(配置清单!G:G,G620,配置清单!H:H,"IA",配置清单!N:N,"在岗",配置清单!P:P,"&lt;&gt;暂不胜任")</f>
        <v>0</v>
      </c>
      <c r="BB620" s="61" t="str">
        <f t="shared" si="500"/>
        <v>NA</v>
      </c>
      <c r="BC620" s="60">
        <f>COUNTIFS(配置清单!G:G,规划及评估!G620,配置清单!H:H,"产品经理",配置清单!N:N,"在岗")</f>
        <v>0</v>
      </c>
      <c r="BD620" s="61" t="str">
        <f t="shared" si="501"/>
        <v>NA</v>
      </c>
      <c r="BE620" s="60">
        <f>COUNTIFS(配置清单!G:G,G620,配置清单!H:H,"产品经理",配置清单!N:N,"在岗",配置清单!P:P,"&lt;&gt;暂不胜任")</f>
        <v>0</v>
      </c>
      <c r="BF620" s="61" t="str">
        <f t="shared" si="502"/>
        <v>NA</v>
      </c>
      <c r="BG620" s="63">
        <f t="shared" si="503"/>
        <v>3</v>
      </c>
      <c r="BH620" s="64">
        <f t="shared" si="504"/>
        <v>3</v>
      </c>
      <c r="BI620" s="64">
        <f t="shared" si="505"/>
        <v>3</v>
      </c>
      <c r="BJ620" s="64">
        <f t="shared" si="506"/>
        <v>3</v>
      </c>
      <c r="BK620" s="65">
        <f t="shared" si="507"/>
        <v>1</v>
      </c>
      <c r="BL620" s="66">
        <f t="shared" si="508"/>
        <v>1</v>
      </c>
      <c r="BM620" s="92">
        <f t="shared" si="509"/>
        <v>1</v>
      </c>
      <c r="BN620" s="92">
        <f t="shared" si="510"/>
        <v>1</v>
      </c>
      <c r="BO620" s="92">
        <f t="shared" si="511"/>
        <v>0</v>
      </c>
      <c r="BP620" s="92">
        <f t="shared" si="512"/>
        <v>0</v>
      </c>
      <c r="BQ620" s="92">
        <f t="shared" si="513"/>
        <v>1</v>
      </c>
      <c r="BR620" s="92">
        <f t="shared" si="514"/>
        <v>1</v>
      </c>
      <c r="BS620" s="92">
        <f t="shared" si="515"/>
        <v>0</v>
      </c>
      <c r="BT620" s="92">
        <f t="shared" si="516"/>
        <v>0</v>
      </c>
      <c r="BU620" s="92">
        <f t="shared" si="517"/>
        <v>0</v>
      </c>
      <c r="BV620" s="92">
        <f t="shared" si="518"/>
        <v>0</v>
      </c>
      <c r="BW620" s="92">
        <f t="shared" si="519"/>
        <v>1</v>
      </c>
      <c r="BX620" s="92">
        <f t="shared" si="520"/>
        <v>1</v>
      </c>
      <c r="BY620" s="92">
        <f t="shared" si="521"/>
        <v>0</v>
      </c>
      <c r="BZ620" s="92">
        <f t="shared" si="522"/>
        <v>0</v>
      </c>
      <c r="CA620" s="92">
        <f t="shared" si="523"/>
        <v>0</v>
      </c>
      <c r="CB620" s="92">
        <f t="shared" si="524"/>
        <v>0</v>
      </c>
      <c r="CC620" s="92">
        <f t="shared" si="525"/>
        <v>0</v>
      </c>
      <c r="CD620" s="92">
        <f t="shared" si="526"/>
        <v>0</v>
      </c>
    </row>
    <row r="621" spans="1:82" hidden="1">
      <c r="A621" s="160">
        <v>37</v>
      </c>
      <c r="B621" s="163" t="s">
        <v>956</v>
      </c>
      <c r="C621" s="163" t="s">
        <v>5982</v>
      </c>
      <c r="D621" s="163" t="s">
        <v>204</v>
      </c>
      <c r="E621" s="163" t="s">
        <v>7813</v>
      </c>
      <c r="F621" s="163" t="s">
        <v>7848</v>
      </c>
      <c r="G621" s="138" t="s">
        <v>7853</v>
      </c>
      <c r="H621" s="163" t="s">
        <v>4</v>
      </c>
      <c r="I621" s="163" t="s">
        <v>4</v>
      </c>
      <c r="J621" s="163" t="s">
        <v>34</v>
      </c>
      <c r="K621" s="163" t="s">
        <v>34</v>
      </c>
      <c r="L621" s="163" t="s">
        <v>2401</v>
      </c>
      <c r="M621" s="163" t="s">
        <v>7854</v>
      </c>
      <c r="N621" s="138">
        <v>1</v>
      </c>
      <c r="O621" s="138">
        <v>0</v>
      </c>
      <c r="P621" s="138">
        <v>1</v>
      </c>
      <c r="Q621" s="138">
        <v>0</v>
      </c>
      <c r="R621" s="138">
        <v>0</v>
      </c>
      <c r="S621" s="138">
        <v>1</v>
      </c>
      <c r="T621" s="138">
        <v>0</v>
      </c>
      <c r="U621" s="138">
        <v>0</v>
      </c>
      <c r="V621" s="138">
        <v>0</v>
      </c>
      <c r="W621" s="60">
        <f>COUNTIFS(配置清单!G:G,G621,配置清单!$H:$H,"PM",配置清单!$N:$N,"在岗")</f>
        <v>1</v>
      </c>
      <c r="X621" s="61">
        <f t="shared" si="485"/>
        <v>1</v>
      </c>
      <c r="Y621" s="60">
        <f>COUNTIFS(配置清单!$G:$G,G621,配置清单!$H:$H,"PM",配置清单!$N:$N,"在岗",配置清单!$P:$P,"&lt;&gt;暂不胜任")</f>
        <v>1</v>
      </c>
      <c r="Z621" s="61">
        <f t="shared" si="486"/>
        <v>1</v>
      </c>
      <c r="AA621" s="62">
        <f>COUNTIFS(配置清单!$G:$G,G621,配置清单!$H:$H,"SE",配置清单!$N:$N,"在岗")+COUNTIFS(配置清单!$G:$G,G621,配置清单!$H:$H,"SA",配置清单!$N:$N,"在岗")</f>
        <v>0</v>
      </c>
      <c r="AB621" s="61" t="str">
        <f t="shared" si="487"/>
        <v>NA</v>
      </c>
      <c r="AC621" s="60">
        <f>COUNTIFS(配置清单!$G:$G,G621,配置清单!$H:$H,"SE",配置清单!$N:$N,"在岗",配置清单!$P:$P,"&lt;&gt;暂不胜任")+COUNTIFS(配置清单!$G:$G,G621,配置清单!$H:$H,"SA",配置清单!$N:$N,"在岗",配置清单!$P:$P,"&lt;&gt;暂不胜任")</f>
        <v>0</v>
      </c>
      <c r="AD621" s="61" t="str">
        <f t="shared" si="488"/>
        <v>NA</v>
      </c>
      <c r="AE621" s="60">
        <f>COUNTIFS(配置清单!$G:$G,G621,配置清单!H:H,"MDE",配置清单!N:N,"在岗")</f>
        <v>1</v>
      </c>
      <c r="AF621" s="61">
        <f t="shared" si="489"/>
        <v>1</v>
      </c>
      <c r="AG621" s="60">
        <f>COUNTIFS(配置清单!$G:$G,G621,配置清单!$H:$H,"MDE",配置清单!$N:$N,"在岗",配置清单!$P:$P,"&lt;&gt;暂不胜任")</f>
        <v>0</v>
      </c>
      <c r="AH621" s="61">
        <f t="shared" si="490"/>
        <v>0</v>
      </c>
      <c r="AI621" s="62">
        <f>COUNTIFS(配置清单!G:G,G621,配置清单!H:H,"TPM",配置清单!N:N,"在岗")+COUNTIFS(配置清单!G:G,G621,配置清单!H:H,"TC",配置清单!N:N,"在岗")</f>
        <v>0</v>
      </c>
      <c r="AJ621" s="61" t="str">
        <f t="shared" si="491"/>
        <v>NA</v>
      </c>
      <c r="AK621" s="60">
        <f>COUNTIFS(配置清单!G:G,G621,配置清单!H:H,"TPM",配置清单!N:N,"在岗",配置清单!P:P,"&lt;&gt;暂不胜任")+COUNTIFS(配置清单!G:G,G621,配置清单!H:H,"TC",配置清单!N:N,"在岗",配置清单!P:P,"&lt;&gt;暂不胜任")</f>
        <v>0</v>
      </c>
      <c r="AL621" s="61" t="str">
        <f t="shared" si="492"/>
        <v>NA</v>
      </c>
      <c r="AM621" s="60">
        <f>COUNTIFS(配置清单!G:G,G621,配置清单!H:H,"TSE",配置清单!N:N,"在岗")</f>
        <v>0</v>
      </c>
      <c r="AN621" s="61" t="str">
        <f t="shared" si="493"/>
        <v>NA</v>
      </c>
      <c r="AO621" s="60">
        <f>COUNTIFS(配置清单!G:G,G621,配置清单!H:H,"TSE",配置清单!N:N,"在岗",配置清单!P:P,"&lt;&gt;暂不胜任")</f>
        <v>0</v>
      </c>
      <c r="AP621" s="61" t="str">
        <f t="shared" si="494"/>
        <v>NA</v>
      </c>
      <c r="AQ621" s="60">
        <f>COUNTIFS(配置清单!$G:$G,G621,配置清单!H:H,"QA",配置清单!N:N,"在岗")</f>
        <v>0</v>
      </c>
      <c r="AR621" s="61">
        <f t="shared" si="495"/>
        <v>0</v>
      </c>
      <c r="AS621" s="60">
        <f>COUNTIFS(配置清单!$G:$G,G621,配置清单!$H:$H,"QA",配置清单!$N:$N,"在岗",配置清单!$P:$P,"&lt;&gt;暂不胜任")</f>
        <v>0</v>
      </c>
      <c r="AT621" s="61">
        <f t="shared" si="496"/>
        <v>0</v>
      </c>
      <c r="AU621" s="60">
        <f>COUNTIFS(配置清单!G:G,规划及评估!G621,配置清单!H:H,"BA",配置清单!N:N,"在岗")</f>
        <v>0</v>
      </c>
      <c r="AV621" s="61" t="str">
        <f t="shared" si="497"/>
        <v>NA</v>
      </c>
      <c r="AW621" s="60">
        <f>COUNTIFS(配置清单!G:G,G621,配置清单!H:H,"BA",配置清单!N:N,"在岗",配置清单!P:P,"&lt;&gt;暂不胜任")</f>
        <v>0</v>
      </c>
      <c r="AX621" s="61" t="str">
        <f t="shared" si="498"/>
        <v>NA</v>
      </c>
      <c r="AY621" s="60">
        <f>COUNTIFS(配置清单!G:G,规划及评估!G621,配置清单!H:H,"IA",配置清单!N:N,"在岗")</f>
        <v>0</v>
      </c>
      <c r="AZ621" s="61" t="str">
        <f t="shared" si="499"/>
        <v>NA</v>
      </c>
      <c r="BA621" s="60">
        <f>COUNTIFS(配置清单!G:G,G621,配置清单!H:H,"IA",配置清单!N:N,"在岗",配置清单!P:P,"&lt;&gt;暂不胜任")</f>
        <v>0</v>
      </c>
      <c r="BB621" s="61" t="str">
        <f t="shared" si="500"/>
        <v>NA</v>
      </c>
      <c r="BC621" s="60">
        <f>COUNTIFS(配置清单!G:G,规划及评估!G621,配置清单!H:H,"产品经理",配置清单!N:N,"在岗")</f>
        <v>0</v>
      </c>
      <c r="BD621" s="61" t="str">
        <f t="shared" si="501"/>
        <v>NA</v>
      </c>
      <c r="BE621" s="60">
        <f>COUNTIFS(配置清单!G:G,G621,配置清单!H:H,"产品经理",配置清单!N:N,"在岗",配置清单!P:P,"&lt;&gt;暂不胜任")</f>
        <v>0</v>
      </c>
      <c r="BF621" s="61" t="str">
        <f t="shared" si="502"/>
        <v>NA</v>
      </c>
      <c r="BG621" s="63">
        <f t="shared" si="503"/>
        <v>3</v>
      </c>
      <c r="BH621" s="64">
        <f t="shared" si="504"/>
        <v>2</v>
      </c>
      <c r="BI621" s="64">
        <f t="shared" si="505"/>
        <v>2</v>
      </c>
      <c r="BJ621" s="64">
        <f t="shared" si="506"/>
        <v>1</v>
      </c>
      <c r="BK621" s="65">
        <f t="shared" si="507"/>
        <v>0.66666666666666663</v>
      </c>
      <c r="BL621" s="66">
        <f t="shared" si="508"/>
        <v>0.5</v>
      </c>
      <c r="BM621" s="92">
        <f t="shared" si="509"/>
        <v>1</v>
      </c>
      <c r="BN621" s="92">
        <f t="shared" si="510"/>
        <v>1</v>
      </c>
      <c r="BO621" s="92">
        <f t="shared" si="511"/>
        <v>0</v>
      </c>
      <c r="BP621" s="92">
        <f t="shared" si="512"/>
        <v>0</v>
      </c>
      <c r="BQ621" s="92">
        <f t="shared" si="513"/>
        <v>1</v>
      </c>
      <c r="BR621" s="92">
        <f t="shared" si="514"/>
        <v>0</v>
      </c>
      <c r="BS621" s="92">
        <f t="shared" si="515"/>
        <v>0</v>
      </c>
      <c r="BT621" s="92">
        <f t="shared" si="516"/>
        <v>0</v>
      </c>
      <c r="BU621" s="92">
        <f t="shared" si="517"/>
        <v>0</v>
      </c>
      <c r="BV621" s="92">
        <f t="shared" si="518"/>
        <v>0</v>
      </c>
      <c r="BW621" s="92">
        <f t="shared" si="519"/>
        <v>0</v>
      </c>
      <c r="BX621" s="92">
        <f t="shared" si="520"/>
        <v>0</v>
      </c>
      <c r="BY621" s="92">
        <f t="shared" si="521"/>
        <v>0</v>
      </c>
      <c r="BZ621" s="92">
        <f t="shared" si="522"/>
        <v>0</v>
      </c>
      <c r="CA621" s="92">
        <f t="shared" si="523"/>
        <v>0</v>
      </c>
      <c r="CB621" s="92">
        <f t="shared" si="524"/>
        <v>0</v>
      </c>
      <c r="CC621" s="92">
        <f t="shared" si="525"/>
        <v>0</v>
      </c>
      <c r="CD621" s="92">
        <f t="shared" si="526"/>
        <v>0</v>
      </c>
    </row>
    <row r="622" spans="1:82" hidden="1">
      <c r="A622" s="160">
        <v>38</v>
      </c>
      <c r="B622" s="163" t="s">
        <v>956</v>
      </c>
      <c r="C622" s="163" t="s">
        <v>5982</v>
      </c>
      <c r="D622" s="163" t="s">
        <v>204</v>
      </c>
      <c r="E622" s="163" t="s">
        <v>7813</v>
      </c>
      <c r="F622" s="163" t="s">
        <v>7848</v>
      </c>
      <c r="G622" s="138" t="s">
        <v>9644</v>
      </c>
      <c r="H622" s="163" t="s">
        <v>4</v>
      </c>
      <c r="I622" s="163" t="s">
        <v>4</v>
      </c>
      <c r="J622" s="163" t="s">
        <v>34</v>
      </c>
      <c r="K622" s="163" t="s">
        <v>34</v>
      </c>
      <c r="L622" s="163" t="s">
        <v>2401</v>
      </c>
      <c r="M622" s="163" t="s">
        <v>7854</v>
      </c>
      <c r="N622" s="138">
        <v>1</v>
      </c>
      <c r="O622" s="138">
        <v>0</v>
      </c>
      <c r="P622" s="138">
        <v>1</v>
      </c>
      <c r="Q622" s="138">
        <v>0</v>
      </c>
      <c r="R622" s="138">
        <v>0</v>
      </c>
      <c r="S622" s="138">
        <v>1</v>
      </c>
      <c r="T622" s="138">
        <v>0</v>
      </c>
      <c r="U622" s="138">
        <v>0</v>
      </c>
      <c r="V622" s="138">
        <v>0</v>
      </c>
      <c r="W622" s="60">
        <f>COUNTIFS(配置清单!G:G,G622,配置清单!$H:$H,"PM",配置清单!$N:$N,"在岗")</f>
        <v>1</v>
      </c>
      <c r="X622" s="61">
        <f t="shared" si="485"/>
        <v>1</v>
      </c>
      <c r="Y622" s="60">
        <f>COUNTIFS(配置清单!$G:$G,G622,配置清单!$H:$H,"PM",配置清单!$N:$N,"在岗",配置清单!$P:$P,"&lt;&gt;暂不胜任")</f>
        <v>1</v>
      </c>
      <c r="Z622" s="61">
        <f t="shared" si="486"/>
        <v>1</v>
      </c>
      <c r="AA622" s="62">
        <f>COUNTIFS(配置清单!$G:$G,G622,配置清单!$H:$H,"SE",配置清单!$N:$N,"在岗")+COUNTIFS(配置清单!$G:$G,G622,配置清单!$H:$H,"SA",配置清单!$N:$N,"在岗")</f>
        <v>0</v>
      </c>
      <c r="AB622" s="61" t="str">
        <f t="shared" si="487"/>
        <v>NA</v>
      </c>
      <c r="AC622" s="60">
        <f>COUNTIFS(配置清单!$G:$G,G622,配置清单!$H:$H,"SE",配置清单!$N:$N,"在岗",配置清单!$P:$P,"&lt;&gt;暂不胜任")+COUNTIFS(配置清单!$G:$G,G622,配置清单!$H:$H,"SA",配置清单!$N:$N,"在岗",配置清单!$P:$P,"&lt;&gt;暂不胜任")</f>
        <v>0</v>
      </c>
      <c r="AD622" s="61" t="str">
        <f t="shared" si="488"/>
        <v>NA</v>
      </c>
      <c r="AE622" s="60">
        <f>COUNTIFS(配置清单!$G:$G,G622,配置清单!H:H,"MDE",配置清单!N:N,"在岗")</f>
        <v>1</v>
      </c>
      <c r="AF622" s="61">
        <f t="shared" si="489"/>
        <v>1</v>
      </c>
      <c r="AG622" s="60">
        <f>COUNTIFS(配置清单!$G:$G,G622,配置清单!$H:$H,"MDE",配置清单!$N:$N,"在岗",配置清单!$P:$P,"&lt;&gt;暂不胜任")</f>
        <v>0</v>
      </c>
      <c r="AH622" s="61">
        <f t="shared" si="490"/>
        <v>0</v>
      </c>
      <c r="AI622" s="62">
        <f>COUNTIFS(配置清单!G:G,G622,配置清单!H:H,"TPM",配置清单!N:N,"在岗")+COUNTIFS(配置清单!G:G,G622,配置清单!H:H,"TC",配置清单!N:N,"在岗")</f>
        <v>0</v>
      </c>
      <c r="AJ622" s="61" t="str">
        <f t="shared" si="491"/>
        <v>NA</v>
      </c>
      <c r="AK622" s="60">
        <f>COUNTIFS(配置清单!G:G,G622,配置清单!H:H,"TPM",配置清单!N:N,"在岗",配置清单!P:P,"&lt;&gt;暂不胜任")+COUNTIFS(配置清单!G:G,G622,配置清单!H:H,"TC",配置清单!N:N,"在岗",配置清单!P:P,"&lt;&gt;暂不胜任")</f>
        <v>0</v>
      </c>
      <c r="AL622" s="61" t="str">
        <f t="shared" si="492"/>
        <v>NA</v>
      </c>
      <c r="AM622" s="60">
        <f>COUNTIFS(配置清单!G:G,G622,配置清单!H:H,"TSE",配置清单!N:N,"在岗")</f>
        <v>0</v>
      </c>
      <c r="AN622" s="61" t="str">
        <f t="shared" si="493"/>
        <v>NA</v>
      </c>
      <c r="AO622" s="60">
        <f>COUNTIFS(配置清单!G:G,G622,配置清单!H:H,"TSE",配置清单!N:N,"在岗",配置清单!P:P,"&lt;&gt;暂不胜任")</f>
        <v>0</v>
      </c>
      <c r="AP622" s="61" t="str">
        <f t="shared" si="494"/>
        <v>NA</v>
      </c>
      <c r="AQ622" s="60">
        <f>COUNTIFS(配置清单!$G:$G,G622,配置清单!H:H,"QA",配置清单!N:N,"在岗")</f>
        <v>1</v>
      </c>
      <c r="AR622" s="61">
        <f t="shared" si="495"/>
        <v>1</v>
      </c>
      <c r="AS622" s="60">
        <f>COUNTIFS(配置清单!$G:$G,G622,配置清单!$H:$H,"QA",配置清单!$N:$N,"在岗",配置清单!$P:$P,"&lt;&gt;暂不胜任")</f>
        <v>1</v>
      </c>
      <c r="AT622" s="61">
        <f t="shared" si="496"/>
        <v>1</v>
      </c>
      <c r="AU622" s="60">
        <f>COUNTIFS(配置清单!G:G,规划及评估!G622,配置清单!H:H,"BA",配置清单!N:N,"在岗")</f>
        <v>0</v>
      </c>
      <c r="AV622" s="61" t="str">
        <f t="shared" si="497"/>
        <v>NA</v>
      </c>
      <c r="AW622" s="60">
        <f>COUNTIFS(配置清单!G:G,G622,配置清单!H:H,"BA",配置清单!N:N,"在岗",配置清单!P:P,"&lt;&gt;暂不胜任")</f>
        <v>0</v>
      </c>
      <c r="AX622" s="61" t="str">
        <f t="shared" si="498"/>
        <v>NA</v>
      </c>
      <c r="AY622" s="60">
        <f>COUNTIFS(配置清单!G:G,规划及评估!G622,配置清单!H:H,"IA",配置清单!N:N,"在岗")</f>
        <v>0</v>
      </c>
      <c r="AZ622" s="61" t="str">
        <f t="shared" si="499"/>
        <v>NA</v>
      </c>
      <c r="BA622" s="60">
        <f>COUNTIFS(配置清单!G:G,G622,配置清单!H:H,"IA",配置清单!N:N,"在岗",配置清单!P:P,"&lt;&gt;暂不胜任")</f>
        <v>0</v>
      </c>
      <c r="BB622" s="61" t="str">
        <f t="shared" si="500"/>
        <v>NA</v>
      </c>
      <c r="BC622" s="60">
        <f>COUNTIFS(配置清单!G:G,规划及评估!G622,配置清单!H:H,"产品经理",配置清单!N:N,"在岗")</f>
        <v>0</v>
      </c>
      <c r="BD622" s="61" t="str">
        <f t="shared" si="501"/>
        <v>NA</v>
      </c>
      <c r="BE622" s="60">
        <f>COUNTIFS(配置清单!G:G,G622,配置清单!H:H,"产品经理",配置清单!N:N,"在岗",配置清单!P:P,"&lt;&gt;暂不胜任")</f>
        <v>0</v>
      </c>
      <c r="BF622" s="61" t="str">
        <f t="shared" si="502"/>
        <v>NA</v>
      </c>
      <c r="BG622" s="63">
        <f t="shared" si="503"/>
        <v>3</v>
      </c>
      <c r="BH622" s="64">
        <f t="shared" si="504"/>
        <v>3</v>
      </c>
      <c r="BI622" s="64">
        <f t="shared" si="505"/>
        <v>3</v>
      </c>
      <c r="BJ622" s="64">
        <f t="shared" si="506"/>
        <v>2</v>
      </c>
      <c r="BK622" s="65">
        <f t="shared" si="507"/>
        <v>1</v>
      </c>
      <c r="BL622" s="66">
        <f t="shared" si="508"/>
        <v>0.66666666666666663</v>
      </c>
      <c r="BM622" s="92">
        <f t="shared" si="509"/>
        <v>1</v>
      </c>
      <c r="BN622" s="92">
        <f t="shared" si="510"/>
        <v>1</v>
      </c>
      <c r="BO622" s="92">
        <f t="shared" si="511"/>
        <v>0</v>
      </c>
      <c r="BP622" s="92">
        <f t="shared" si="512"/>
        <v>0</v>
      </c>
      <c r="BQ622" s="92">
        <f t="shared" si="513"/>
        <v>1</v>
      </c>
      <c r="BR622" s="92">
        <f t="shared" si="514"/>
        <v>0</v>
      </c>
      <c r="BS622" s="92">
        <f t="shared" si="515"/>
        <v>0</v>
      </c>
      <c r="BT622" s="92">
        <f t="shared" si="516"/>
        <v>0</v>
      </c>
      <c r="BU622" s="92">
        <f t="shared" si="517"/>
        <v>0</v>
      </c>
      <c r="BV622" s="92">
        <f t="shared" si="518"/>
        <v>0</v>
      </c>
      <c r="BW622" s="92">
        <f t="shared" si="519"/>
        <v>1</v>
      </c>
      <c r="BX622" s="92">
        <f t="shared" si="520"/>
        <v>1</v>
      </c>
      <c r="BY622" s="92">
        <f t="shared" si="521"/>
        <v>0</v>
      </c>
      <c r="BZ622" s="92">
        <f t="shared" si="522"/>
        <v>0</v>
      </c>
      <c r="CA622" s="92">
        <f t="shared" si="523"/>
        <v>0</v>
      </c>
      <c r="CB622" s="92">
        <f t="shared" si="524"/>
        <v>0</v>
      </c>
      <c r="CC622" s="92">
        <f t="shared" si="525"/>
        <v>0</v>
      </c>
      <c r="CD622" s="92">
        <f t="shared" si="526"/>
        <v>0</v>
      </c>
    </row>
    <row r="623" spans="1:82" hidden="1">
      <c r="A623" s="160">
        <v>39</v>
      </c>
      <c r="B623" s="163" t="s">
        <v>956</v>
      </c>
      <c r="C623" s="163" t="s">
        <v>5982</v>
      </c>
      <c r="D623" s="163" t="s">
        <v>204</v>
      </c>
      <c r="E623" s="163" t="s">
        <v>7813</v>
      </c>
      <c r="F623" s="163" t="s">
        <v>7848</v>
      </c>
      <c r="G623" s="159" t="s">
        <v>9646</v>
      </c>
      <c r="H623" s="163" t="s">
        <v>7</v>
      </c>
      <c r="I623" s="163" t="s">
        <v>7</v>
      </c>
      <c r="J623" s="163" t="s">
        <v>195</v>
      </c>
      <c r="K623" s="163" t="s">
        <v>195</v>
      </c>
      <c r="L623" s="163" t="s">
        <v>2401</v>
      </c>
      <c r="M623" s="163" t="s">
        <v>7854</v>
      </c>
      <c r="N623" s="138">
        <v>1</v>
      </c>
      <c r="O623" s="138">
        <v>0</v>
      </c>
      <c r="P623" s="138">
        <v>1</v>
      </c>
      <c r="Q623" s="138">
        <v>0</v>
      </c>
      <c r="R623" s="138">
        <v>0</v>
      </c>
      <c r="S623" s="138">
        <v>1</v>
      </c>
      <c r="T623" s="138">
        <v>0</v>
      </c>
      <c r="U623" s="138">
        <v>0</v>
      </c>
      <c r="V623" s="138">
        <v>0</v>
      </c>
      <c r="W623" s="60">
        <f>COUNTIFS(配置清单!G:G,G623,配置清单!$H:$H,"PM",配置清单!$N:$N,"在岗")</f>
        <v>1</v>
      </c>
      <c r="X623" s="61">
        <f t="shared" si="485"/>
        <v>1</v>
      </c>
      <c r="Y623" s="60">
        <f>COUNTIFS(配置清单!$G:$G,G623,配置清单!$H:$H,"PM",配置清单!$N:$N,"在岗",配置清单!$P:$P,"&lt;&gt;暂不胜任")</f>
        <v>1</v>
      </c>
      <c r="Z623" s="61">
        <f t="shared" si="486"/>
        <v>1</v>
      </c>
      <c r="AA623" s="62">
        <f>COUNTIFS(配置清单!$G:$G,G623,配置清单!$H:$H,"SE",配置清单!$N:$N,"在岗")+COUNTIFS(配置清单!$G:$G,G623,配置清单!$H:$H,"SA",配置清单!$N:$N,"在岗")</f>
        <v>0</v>
      </c>
      <c r="AB623" s="61" t="str">
        <f t="shared" si="487"/>
        <v>NA</v>
      </c>
      <c r="AC623" s="60">
        <f>COUNTIFS(配置清单!$G:$G,G623,配置清单!$H:$H,"SE",配置清单!$N:$N,"在岗",配置清单!$P:$P,"&lt;&gt;暂不胜任")+COUNTIFS(配置清单!$G:$G,G623,配置清单!$H:$H,"SA",配置清单!$N:$N,"在岗",配置清单!$P:$P,"&lt;&gt;暂不胜任")</f>
        <v>0</v>
      </c>
      <c r="AD623" s="61" t="str">
        <f t="shared" si="488"/>
        <v>NA</v>
      </c>
      <c r="AE623" s="60">
        <f>COUNTIFS(配置清单!$G:$G,G623,配置清单!H:H,"MDE",配置清单!N:N,"在岗")</f>
        <v>1</v>
      </c>
      <c r="AF623" s="61">
        <f t="shared" si="489"/>
        <v>1</v>
      </c>
      <c r="AG623" s="60">
        <f>COUNTIFS(配置清单!$G:$G,G623,配置清单!$H:$H,"MDE",配置清单!$N:$N,"在岗",配置清单!$P:$P,"&lt;&gt;暂不胜任")</f>
        <v>0</v>
      </c>
      <c r="AH623" s="61">
        <f t="shared" si="490"/>
        <v>0</v>
      </c>
      <c r="AI623" s="62">
        <f>COUNTIFS(配置清单!G:G,G623,配置清单!H:H,"TPM",配置清单!N:N,"在岗")+COUNTIFS(配置清单!G:G,G623,配置清单!H:H,"TC",配置清单!N:N,"在岗")</f>
        <v>0</v>
      </c>
      <c r="AJ623" s="61" t="str">
        <f t="shared" si="491"/>
        <v>NA</v>
      </c>
      <c r="AK623" s="60">
        <f>COUNTIFS(配置清单!G:G,G623,配置清单!H:H,"TPM",配置清单!N:N,"在岗",配置清单!P:P,"&lt;&gt;暂不胜任")+COUNTIFS(配置清单!G:G,G623,配置清单!H:H,"TC",配置清单!N:N,"在岗",配置清单!P:P,"&lt;&gt;暂不胜任")</f>
        <v>0</v>
      </c>
      <c r="AL623" s="61" t="str">
        <f t="shared" si="492"/>
        <v>NA</v>
      </c>
      <c r="AM623" s="60">
        <f>COUNTIFS(配置清单!G:G,G623,配置清单!H:H,"TSE",配置清单!N:N,"在岗")</f>
        <v>0</v>
      </c>
      <c r="AN623" s="61" t="str">
        <f t="shared" si="493"/>
        <v>NA</v>
      </c>
      <c r="AO623" s="60">
        <f>COUNTIFS(配置清单!G:G,G623,配置清单!H:H,"TSE",配置清单!N:N,"在岗",配置清单!P:P,"&lt;&gt;暂不胜任")</f>
        <v>0</v>
      </c>
      <c r="AP623" s="61" t="str">
        <f t="shared" si="494"/>
        <v>NA</v>
      </c>
      <c r="AQ623" s="60">
        <f>COUNTIFS(配置清单!$G:$G,G623,配置清单!H:H,"QA",配置清单!N:N,"在岗")</f>
        <v>1</v>
      </c>
      <c r="AR623" s="61">
        <f t="shared" si="495"/>
        <v>1</v>
      </c>
      <c r="AS623" s="60">
        <f>COUNTIFS(配置清单!$G:$G,G623,配置清单!$H:$H,"QA",配置清单!$N:$N,"在岗",配置清单!$P:$P,"&lt;&gt;暂不胜任")</f>
        <v>1</v>
      </c>
      <c r="AT623" s="61">
        <f t="shared" si="496"/>
        <v>1</v>
      </c>
      <c r="AU623" s="60">
        <f>COUNTIFS(配置清单!G:G,规划及评估!G623,配置清单!H:H,"BA",配置清单!N:N,"在岗")</f>
        <v>0</v>
      </c>
      <c r="AV623" s="61" t="str">
        <f t="shared" si="497"/>
        <v>NA</v>
      </c>
      <c r="AW623" s="60">
        <f>COUNTIFS(配置清单!G:G,G623,配置清单!H:H,"BA",配置清单!N:N,"在岗",配置清单!P:P,"&lt;&gt;暂不胜任")</f>
        <v>0</v>
      </c>
      <c r="AX623" s="61" t="str">
        <f t="shared" si="498"/>
        <v>NA</v>
      </c>
      <c r="AY623" s="60">
        <f>COUNTIFS(配置清单!G:G,规划及评估!G623,配置清单!H:H,"IA",配置清单!N:N,"在岗")</f>
        <v>0</v>
      </c>
      <c r="AZ623" s="61" t="str">
        <f t="shared" si="499"/>
        <v>NA</v>
      </c>
      <c r="BA623" s="60">
        <f>COUNTIFS(配置清单!G:G,G623,配置清单!H:H,"IA",配置清单!N:N,"在岗",配置清单!P:P,"&lt;&gt;暂不胜任")</f>
        <v>0</v>
      </c>
      <c r="BB623" s="61" t="str">
        <f t="shared" si="500"/>
        <v>NA</v>
      </c>
      <c r="BC623" s="60">
        <f>COUNTIFS(配置清单!G:G,规划及评估!G623,配置清单!H:H,"产品经理",配置清单!N:N,"在岗")</f>
        <v>0</v>
      </c>
      <c r="BD623" s="61" t="str">
        <f t="shared" si="501"/>
        <v>NA</v>
      </c>
      <c r="BE623" s="60">
        <f>COUNTIFS(配置清单!G:G,G623,配置清单!H:H,"产品经理",配置清单!N:N,"在岗",配置清单!P:P,"&lt;&gt;暂不胜任")</f>
        <v>0</v>
      </c>
      <c r="BF623" s="61" t="str">
        <f t="shared" si="502"/>
        <v>NA</v>
      </c>
      <c r="BG623" s="63">
        <f t="shared" si="503"/>
        <v>3</v>
      </c>
      <c r="BH623" s="64">
        <f t="shared" si="504"/>
        <v>3</v>
      </c>
      <c r="BI623" s="64">
        <f t="shared" si="505"/>
        <v>3</v>
      </c>
      <c r="BJ623" s="64">
        <f t="shared" si="506"/>
        <v>2</v>
      </c>
      <c r="BK623" s="65">
        <f t="shared" si="507"/>
        <v>1</v>
      </c>
      <c r="BL623" s="66">
        <f t="shared" si="508"/>
        <v>0.66666666666666663</v>
      </c>
      <c r="BM623" s="92">
        <f t="shared" si="509"/>
        <v>1</v>
      </c>
      <c r="BN623" s="92">
        <f t="shared" si="510"/>
        <v>1</v>
      </c>
      <c r="BO623" s="92">
        <f t="shared" si="511"/>
        <v>0</v>
      </c>
      <c r="BP623" s="92">
        <f t="shared" si="512"/>
        <v>0</v>
      </c>
      <c r="BQ623" s="92">
        <f t="shared" si="513"/>
        <v>1</v>
      </c>
      <c r="BR623" s="92">
        <f t="shared" si="514"/>
        <v>0</v>
      </c>
      <c r="BS623" s="92">
        <f t="shared" si="515"/>
        <v>0</v>
      </c>
      <c r="BT623" s="92">
        <f t="shared" si="516"/>
        <v>0</v>
      </c>
      <c r="BU623" s="92">
        <f t="shared" si="517"/>
        <v>0</v>
      </c>
      <c r="BV623" s="92">
        <f t="shared" si="518"/>
        <v>0</v>
      </c>
      <c r="BW623" s="92">
        <f t="shared" si="519"/>
        <v>1</v>
      </c>
      <c r="BX623" s="92">
        <f t="shared" si="520"/>
        <v>1</v>
      </c>
      <c r="BY623" s="92">
        <f t="shared" si="521"/>
        <v>0</v>
      </c>
      <c r="BZ623" s="92">
        <f t="shared" si="522"/>
        <v>0</v>
      </c>
      <c r="CA623" s="92">
        <f t="shared" si="523"/>
        <v>0</v>
      </c>
      <c r="CB623" s="92">
        <f t="shared" si="524"/>
        <v>0</v>
      </c>
      <c r="CC623" s="92">
        <f t="shared" si="525"/>
        <v>0</v>
      </c>
      <c r="CD623" s="92">
        <f t="shared" si="526"/>
        <v>0</v>
      </c>
    </row>
    <row r="624" spans="1:82" hidden="1">
      <c r="A624" s="160">
        <v>40</v>
      </c>
      <c r="B624" s="163" t="s">
        <v>956</v>
      </c>
      <c r="C624" s="163" t="s">
        <v>5982</v>
      </c>
      <c r="D624" s="163" t="s">
        <v>204</v>
      </c>
      <c r="E624" s="163" t="s">
        <v>7813</v>
      </c>
      <c r="F624" s="163" t="s">
        <v>7848</v>
      </c>
      <c r="G624" s="138" t="s">
        <v>9648</v>
      </c>
      <c r="H624" s="163" t="s">
        <v>7</v>
      </c>
      <c r="I624" s="163" t="s">
        <v>7</v>
      </c>
      <c r="J624" s="163" t="s">
        <v>195</v>
      </c>
      <c r="K624" s="163" t="s">
        <v>195</v>
      </c>
      <c r="L624" s="163" t="s">
        <v>2401</v>
      </c>
      <c r="M624" s="163" t="s">
        <v>7854</v>
      </c>
      <c r="N624" s="138">
        <v>1</v>
      </c>
      <c r="O624" s="138">
        <v>0</v>
      </c>
      <c r="P624" s="138">
        <v>1</v>
      </c>
      <c r="Q624" s="138">
        <v>0</v>
      </c>
      <c r="R624" s="138">
        <v>0</v>
      </c>
      <c r="S624" s="138">
        <v>1</v>
      </c>
      <c r="T624" s="138">
        <v>0</v>
      </c>
      <c r="U624" s="138">
        <v>0</v>
      </c>
      <c r="V624" s="138">
        <v>0</v>
      </c>
      <c r="W624" s="60">
        <f>COUNTIFS(配置清单!G:G,G624,配置清单!$H:$H,"PM",配置清单!$N:$N,"在岗")</f>
        <v>1</v>
      </c>
      <c r="X624" s="61">
        <f t="shared" si="485"/>
        <v>1</v>
      </c>
      <c r="Y624" s="60">
        <f>COUNTIFS(配置清单!$G:$G,G624,配置清单!$H:$H,"PM",配置清单!$N:$N,"在岗",配置清单!$P:$P,"&lt;&gt;暂不胜任")</f>
        <v>1</v>
      </c>
      <c r="Z624" s="61">
        <f t="shared" si="486"/>
        <v>1</v>
      </c>
      <c r="AA624" s="62">
        <f>COUNTIFS(配置清单!$G:$G,G624,配置清单!$H:$H,"SE",配置清单!$N:$N,"在岗")+COUNTIFS(配置清单!$G:$G,G624,配置清单!$H:$H,"SA",配置清单!$N:$N,"在岗")</f>
        <v>0</v>
      </c>
      <c r="AB624" s="61" t="str">
        <f t="shared" si="487"/>
        <v>NA</v>
      </c>
      <c r="AC624" s="60">
        <f>COUNTIFS(配置清单!$G:$G,G624,配置清单!$H:$H,"SE",配置清单!$N:$N,"在岗",配置清单!$P:$P,"&lt;&gt;暂不胜任")+COUNTIFS(配置清单!$G:$G,G624,配置清单!$H:$H,"SA",配置清单!$N:$N,"在岗",配置清单!$P:$P,"&lt;&gt;暂不胜任")</f>
        <v>0</v>
      </c>
      <c r="AD624" s="61" t="str">
        <f t="shared" si="488"/>
        <v>NA</v>
      </c>
      <c r="AE624" s="60">
        <f>COUNTIFS(配置清单!$G:$G,G624,配置清单!H:H,"MDE",配置清单!N:N,"在岗")</f>
        <v>1</v>
      </c>
      <c r="AF624" s="61">
        <f t="shared" si="489"/>
        <v>1</v>
      </c>
      <c r="AG624" s="60">
        <f>COUNTIFS(配置清单!$G:$G,G624,配置清单!$H:$H,"MDE",配置清单!$N:$N,"在岗",配置清单!$P:$P,"&lt;&gt;暂不胜任")</f>
        <v>0</v>
      </c>
      <c r="AH624" s="61">
        <f t="shared" si="490"/>
        <v>0</v>
      </c>
      <c r="AI624" s="62">
        <f>COUNTIFS(配置清单!G:G,G624,配置清单!H:H,"TPM",配置清单!N:N,"在岗")+COUNTIFS(配置清单!G:G,G624,配置清单!H:H,"TC",配置清单!N:N,"在岗")</f>
        <v>0</v>
      </c>
      <c r="AJ624" s="61" t="str">
        <f t="shared" si="491"/>
        <v>NA</v>
      </c>
      <c r="AK624" s="60">
        <f>COUNTIFS(配置清单!G:G,G624,配置清单!H:H,"TPM",配置清单!N:N,"在岗",配置清单!P:P,"&lt;&gt;暂不胜任")+COUNTIFS(配置清单!G:G,G624,配置清单!H:H,"TC",配置清单!N:N,"在岗",配置清单!P:P,"&lt;&gt;暂不胜任")</f>
        <v>0</v>
      </c>
      <c r="AL624" s="61" t="str">
        <f t="shared" si="492"/>
        <v>NA</v>
      </c>
      <c r="AM624" s="60">
        <f>COUNTIFS(配置清单!G:G,G624,配置清单!H:H,"TSE",配置清单!N:N,"在岗")</f>
        <v>0</v>
      </c>
      <c r="AN624" s="61" t="str">
        <f t="shared" si="493"/>
        <v>NA</v>
      </c>
      <c r="AO624" s="60">
        <f>COUNTIFS(配置清单!G:G,G624,配置清单!H:H,"TSE",配置清单!N:N,"在岗",配置清单!P:P,"&lt;&gt;暂不胜任")</f>
        <v>0</v>
      </c>
      <c r="AP624" s="61" t="str">
        <f t="shared" si="494"/>
        <v>NA</v>
      </c>
      <c r="AQ624" s="60">
        <f>COUNTIFS(配置清单!$G:$G,G624,配置清单!H:H,"QA",配置清单!N:N,"在岗")</f>
        <v>1</v>
      </c>
      <c r="AR624" s="61">
        <f t="shared" si="495"/>
        <v>1</v>
      </c>
      <c r="AS624" s="60">
        <f>COUNTIFS(配置清单!$G:$G,G624,配置清单!$H:$H,"QA",配置清单!$N:$N,"在岗",配置清单!$P:$P,"&lt;&gt;暂不胜任")</f>
        <v>1</v>
      </c>
      <c r="AT624" s="61">
        <f t="shared" si="496"/>
        <v>1</v>
      </c>
      <c r="AU624" s="60">
        <f>COUNTIFS(配置清单!G:G,规划及评估!G624,配置清单!H:H,"BA",配置清单!N:N,"在岗")</f>
        <v>0</v>
      </c>
      <c r="AV624" s="61" t="str">
        <f t="shared" si="497"/>
        <v>NA</v>
      </c>
      <c r="AW624" s="60">
        <f>COUNTIFS(配置清单!G:G,G624,配置清单!H:H,"BA",配置清单!N:N,"在岗",配置清单!P:P,"&lt;&gt;暂不胜任")</f>
        <v>0</v>
      </c>
      <c r="AX624" s="61" t="str">
        <f t="shared" si="498"/>
        <v>NA</v>
      </c>
      <c r="AY624" s="60">
        <f>COUNTIFS(配置清单!G:G,规划及评估!G624,配置清单!H:H,"IA",配置清单!N:N,"在岗")</f>
        <v>0</v>
      </c>
      <c r="AZ624" s="61" t="str">
        <f t="shared" si="499"/>
        <v>NA</v>
      </c>
      <c r="BA624" s="60">
        <f>COUNTIFS(配置清单!G:G,G624,配置清单!H:H,"IA",配置清单!N:N,"在岗",配置清单!P:P,"&lt;&gt;暂不胜任")</f>
        <v>0</v>
      </c>
      <c r="BB624" s="61" t="str">
        <f t="shared" si="500"/>
        <v>NA</v>
      </c>
      <c r="BC624" s="60">
        <f>COUNTIFS(配置清单!G:G,规划及评估!G624,配置清单!H:H,"产品经理",配置清单!N:N,"在岗")</f>
        <v>0</v>
      </c>
      <c r="BD624" s="61" t="str">
        <f t="shared" si="501"/>
        <v>NA</v>
      </c>
      <c r="BE624" s="60">
        <f>COUNTIFS(配置清单!G:G,G624,配置清单!H:H,"产品经理",配置清单!N:N,"在岗",配置清单!P:P,"&lt;&gt;暂不胜任")</f>
        <v>0</v>
      </c>
      <c r="BF624" s="61" t="str">
        <f t="shared" si="502"/>
        <v>NA</v>
      </c>
      <c r="BG624" s="63">
        <f t="shared" si="503"/>
        <v>3</v>
      </c>
      <c r="BH624" s="64">
        <f t="shared" si="504"/>
        <v>3</v>
      </c>
      <c r="BI624" s="64">
        <f t="shared" si="505"/>
        <v>3</v>
      </c>
      <c r="BJ624" s="64">
        <f t="shared" si="506"/>
        <v>2</v>
      </c>
      <c r="BK624" s="65">
        <f t="shared" si="507"/>
        <v>1</v>
      </c>
      <c r="BL624" s="66">
        <f t="shared" si="508"/>
        <v>0.66666666666666663</v>
      </c>
      <c r="BM624" s="92">
        <f t="shared" si="509"/>
        <v>1</v>
      </c>
      <c r="BN624" s="92">
        <f t="shared" si="510"/>
        <v>1</v>
      </c>
      <c r="BO624" s="92">
        <f t="shared" si="511"/>
        <v>0</v>
      </c>
      <c r="BP624" s="92">
        <f t="shared" si="512"/>
        <v>0</v>
      </c>
      <c r="BQ624" s="92">
        <f t="shared" si="513"/>
        <v>1</v>
      </c>
      <c r="BR624" s="92">
        <f t="shared" si="514"/>
        <v>0</v>
      </c>
      <c r="BS624" s="92">
        <f t="shared" si="515"/>
        <v>0</v>
      </c>
      <c r="BT624" s="92">
        <f t="shared" si="516"/>
        <v>0</v>
      </c>
      <c r="BU624" s="92">
        <f t="shared" si="517"/>
        <v>0</v>
      </c>
      <c r="BV624" s="92">
        <f t="shared" si="518"/>
        <v>0</v>
      </c>
      <c r="BW624" s="92">
        <f t="shared" si="519"/>
        <v>1</v>
      </c>
      <c r="BX624" s="92">
        <f t="shared" si="520"/>
        <v>1</v>
      </c>
      <c r="BY624" s="92">
        <f t="shared" si="521"/>
        <v>0</v>
      </c>
      <c r="BZ624" s="92">
        <f t="shared" si="522"/>
        <v>0</v>
      </c>
      <c r="CA624" s="92">
        <f t="shared" si="523"/>
        <v>0</v>
      </c>
      <c r="CB624" s="92">
        <f t="shared" si="524"/>
        <v>0</v>
      </c>
      <c r="CC624" s="92">
        <f t="shared" si="525"/>
        <v>0</v>
      </c>
      <c r="CD624" s="92">
        <f t="shared" si="526"/>
        <v>0</v>
      </c>
    </row>
    <row r="625" spans="1:82" hidden="1">
      <c r="A625" s="160">
        <v>41</v>
      </c>
      <c r="B625" s="163" t="s">
        <v>956</v>
      </c>
      <c r="C625" s="163" t="s">
        <v>5982</v>
      </c>
      <c r="D625" s="163" t="s">
        <v>204</v>
      </c>
      <c r="E625" s="163" t="s">
        <v>7813</v>
      </c>
      <c r="F625" s="163" t="s">
        <v>7848</v>
      </c>
      <c r="G625" s="138" t="s">
        <v>9650</v>
      </c>
      <c r="H625" s="163" t="s">
        <v>4</v>
      </c>
      <c r="I625" s="163" t="s">
        <v>4</v>
      </c>
      <c r="J625" s="163" t="s">
        <v>34</v>
      </c>
      <c r="K625" s="163" t="s">
        <v>34</v>
      </c>
      <c r="L625" s="163" t="s">
        <v>2401</v>
      </c>
      <c r="M625" s="163" t="s">
        <v>7854</v>
      </c>
      <c r="N625" s="138">
        <v>1</v>
      </c>
      <c r="O625" s="138">
        <v>0</v>
      </c>
      <c r="P625" s="138">
        <v>1</v>
      </c>
      <c r="Q625" s="138">
        <v>0</v>
      </c>
      <c r="R625" s="138">
        <v>0</v>
      </c>
      <c r="S625" s="138">
        <v>1</v>
      </c>
      <c r="T625" s="138">
        <v>0</v>
      </c>
      <c r="U625" s="138">
        <v>0</v>
      </c>
      <c r="V625" s="138">
        <v>0</v>
      </c>
      <c r="W625" s="60">
        <f>COUNTIFS(配置清单!G:G,G625,配置清单!$H:$H,"PM",配置清单!$N:$N,"在岗")</f>
        <v>1</v>
      </c>
      <c r="X625" s="61">
        <f t="shared" si="485"/>
        <v>1</v>
      </c>
      <c r="Y625" s="60">
        <f>COUNTIFS(配置清单!$G:$G,G625,配置清单!$H:$H,"PM",配置清单!$N:$N,"在岗",配置清单!$P:$P,"&lt;&gt;暂不胜任")</f>
        <v>1</v>
      </c>
      <c r="Z625" s="61">
        <f t="shared" si="486"/>
        <v>1</v>
      </c>
      <c r="AA625" s="62">
        <f>COUNTIFS(配置清单!$G:$G,G625,配置清单!$H:$H,"SE",配置清单!$N:$N,"在岗")+COUNTIFS(配置清单!$G:$G,G625,配置清单!$H:$H,"SA",配置清单!$N:$N,"在岗")</f>
        <v>0</v>
      </c>
      <c r="AB625" s="61" t="str">
        <f t="shared" si="487"/>
        <v>NA</v>
      </c>
      <c r="AC625" s="60">
        <f>COUNTIFS(配置清单!$G:$G,G625,配置清单!$H:$H,"SE",配置清单!$N:$N,"在岗",配置清单!$P:$P,"&lt;&gt;暂不胜任")+COUNTIFS(配置清单!$G:$G,G625,配置清单!$H:$H,"SA",配置清单!$N:$N,"在岗",配置清单!$P:$P,"&lt;&gt;暂不胜任")</f>
        <v>0</v>
      </c>
      <c r="AD625" s="61" t="str">
        <f t="shared" si="488"/>
        <v>NA</v>
      </c>
      <c r="AE625" s="60">
        <f>COUNTIFS(配置清单!$G:$G,G625,配置清单!H:H,"MDE",配置清单!N:N,"在岗")</f>
        <v>1</v>
      </c>
      <c r="AF625" s="61">
        <f t="shared" si="489"/>
        <v>1</v>
      </c>
      <c r="AG625" s="60">
        <f>COUNTIFS(配置清单!$G:$G,G625,配置清单!$H:$H,"MDE",配置清单!$N:$N,"在岗",配置清单!$P:$P,"&lt;&gt;暂不胜任")</f>
        <v>0</v>
      </c>
      <c r="AH625" s="61">
        <f t="shared" si="490"/>
        <v>0</v>
      </c>
      <c r="AI625" s="62">
        <f>COUNTIFS(配置清单!G:G,G625,配置清单!H:H,"TPM",配置清单!N:N,"在岗")+COUNTIFS(配置清单!G:G,G625,配置清单!H:H,"TC",配置清单!N:N,"在岗")</f>
        <v>0</v>
      </c>
      <c r="AJ625" s="61" t="str">
        <f t="shared" si="491"/>
        <v>NA</v>
      </c>
      <c r="AK625" s="60">
        <f>COUNTIFS(配置清单!G:G,G625,配置清单!H:H,"TPM",配置清单!N:N,"在岗",配置清单!P:P,"&lt;&gt;暂不胜任")+COUNTIFS(配置清单!G:G,G625,配置清单!H:H,"TC",配置清单!N:N,"在岗",配置清单!P:P,"&lt;&gt;暂不胜任")</f>
        <v>0</v>
      </c>
      <c r="AL625" s="61" t="str">
        <f t="shared" si="492"/>
        <v>NA</v>
      </c>
      <c r="AM625" s="60">
        <f>COUNTIFS(配置清单!G:G,G625,配置清单!H:H,"TSE",配置清单!N:N,"在岗")</f>
        <v>0</v>
      </c>
      <c r="AN625" s="61" t="str">
        <f t="shared" si="493"/>
        <v>NA</v>
      </c>
      <c r="AO625" s="60">
        <f>COUNTIFS(配置清单!G:G,G625,配置清单!H:H,"TSE",配置清单!N:N,"在岗",配置清单!P:P,"&lt;&gt;暂不胜任")</f>
        <v>0</v>
      </c>
      <c r="AP625" s="61" t="str">
        <f t="shared" si="494"/>
        <v>NA</v>
      </c>
      <c r="AQ625" s="60">
        <f>COUNTIFS(配置清单!$G:$G,G625,配置清单!H:H,"QA",配置清单!N:N,"在岗")</f>
        <v>1</v>
      </c>
      <c r="AR625" s="61">
        <f t="shared" si="495"/>
        <v>1</v>
      </c>
      <c r="AS625" s="60">
        <f>COUNTIFS(配置清单!$G:$G,G625,配置清单!$H:$H,"QA",配置清单!$N:$N,"在岗",配置清单!$P:$P,"&lt;&gt;暂不胜任")</f>
        <v>1</v>
      </c>
      <c r="AT625" s="61">
        <f t="shared" si="496"/>
        <v>1</v>
      </c>
      <c r="AU625" s="60">
        <f>COUNTIFS(配置清单!G:G,规划及评估!G625,配置清单!H:H,"BA",配置清单!N:N,"在岗")</f>
        <v>0</v>
      </c>
      <c r="AV625" s="61" t="str">
        <f t="shared" si="497"/>
        <v>NA</v>
      </c>
      <c r="AW625" s="60">
        <f>COUNTIFS(配置清单!G:G,G625,配置清单!H:H,"BA",配置清单!N:N,"在岗",配置清单!P:P,"&lt;&gt;暂不胜任")</f>
        <v>0</v>
      </c>
      <c r="AX625" s="61" t="str">
        <f t="shared" si="498"/>
        <v>NA</v>
      </c>
      <c r="AY625" s="60">
        <f>COUNTIFS(配置清单!G:G,规划及评估!G625,配置清单!H:H,"IA",配置清单!N:N,"在岗")</f>
        <v>0</v>
      </c>
      <c r="AZ625" s="61" t="str">
        <f t="shared" si="499"/>
        <v>NA</v>
      </c>
      <c r="BA625" s="60">
        <f>COUNTIFS(配置清单!G:G,G625,配置清单!H:H,"IA",配置清单!N:N,"在岗",配置清单!P:P,"&lt;&gt;暂不胜任")</f>
        <v>0</v>
      </c>
      <c r="BB625" s="61" t="str">
        <f t="shared" si="500"/>
        <v>NA</v>
      </c>
      <c r="BC625" s="60">
        <f>COUNTIFS(配置清单!G:G,规划及评估!G625,配置清单!H:H,"产品经理",配置清单!N:N,"在岗")</f>
        <v>0</v>
      </c>
      <c r="BD625" s="61" t="str">
        <f t="shared" si="501"/>
        <v>NA</v>
      </c>
      <c r="BE625" s="60">
        <f>COUNTIFS(配置清单!G:G,G625,配置清单!H:H,"产品经理",配置清单!N:N,"在岗",配置清单!P:P,"&lt;&gt;暂不胜任")</f>
        <v>0</v>
      </c>
      <c r="BF625" s="61" t="str">
        <f t="shared" si="502"/>
        <v>NA</v>
      </c>
      <c r="BG625" s="63">
        <f t="shared" si="503"/>
        <v>3</v>
      </c>
      <c r="BH625" s="64">
        <f t="shared" si="504"/>
        <v>3</v>
      </c>
      <c r="BI625" s="64">
        <f t="shared" si="505"/>
        <v>3</v>
      </c>
      <c r="BJ625" s="64">
        <f t="shared" si="506"/>
        <v>2</v>
      </c>
      <c r="BK625" s="65">
        <f t="shared" si="507"/>
        <v>1</v>
      </c>
      <c r="BL625" s="66">
        <f t="shared" si="508"/>
        <v>0.66666666666666663</v>
      </c>
      <c r="BM625" s="92">
        <f t="shared" si="509"/>
        <v>1</v>
      </c>
      <c r="BN625" s="92">
        <f t="shared" si="510"/>
        <v>1</v>
      </c>
      <c r="BO625" s="92">
        <f t="shared" si="511"/>
        <v>0</v>
      </c>
      <c r="BP625" s="92">
        <f t="shared" si="512"/>
        <v>0</v>
      </c>
      <c r="BQ625" s="92">
        <f t="shared" si="513"/>
        <v>1</v>
      </c>
      <c r="BR625" s="92">
        <f t="shared" si="514"/>
        <v>0</v>
      </c>
      <c r="BS625" s="92">
        <f t="shared" si="515"/>
        <v>0</v>
      </c>
      <c r="BT625" s="92">
        <f t="shared" si="516"/>
        <v>0</v>
      </c>
      <c r="BU625" s="92">
        <f t="shared" si="517"/>
        <v>0</v>
      </c>
      <c r="BV625" s="92">
        <f t="shared" si="518"/>
        <v>0</v>
      </c>
      <c r="BW625" s="92">
        <f t="shared" si="519"/>
        <v>1</v>
      </c>
      <c r="BX625" s="92">
        <f t="shared" si="520"/>
        <v>1</v>
      </c>
      <c r="BY625" s="92">
        <f t="shared" si="521"/>
        <v>0</v>
      </c>
      <c r="BZ625" s="92">
        <f t="shared" si="522"/>
        <v>0</v>
      </c>
      <c r="CA625" s="92">
        <f t="shared" si="523"/>
        <v>0</v>
      </c>
      <c r="CB625" s="92">
        <f t="shared" si="524"/>
        <v>0</v>
      </c>
      <c r="CC625" s="92">
        <f t="shared" si="525"/>
        <v>0</v>
      </c>
      <c r="CD625" s="92">
        <f t="shared" si="526"/>
        <v>0</v>
      </c>
    </row>
    <row r="626" spans="1:82" hidden="1">
      <c r="A626" s="160">
        <v>42</v>
      </c>
      <c r="B626" s="160" t="s">
        <v>956</v>
      </c>
      <c r="C626" s="160" t="s">
        <v>5982</v>
      </c>
      <c r="D626" s="160" t="s">
        <v>204</v>
      </c>
      <c r="E626" s="160" t="s">
        <v>7855</v>
      </c>
      <c r="F626" s="160" t="s">
        <v>7903</v>
      </c>
      <c r="G626" s="160" t="s">
        <v>7904</v>
      </c>
      <c r="H626" s="160" t="s">
        <v>4</v>
      </c>
      <c r="I626" s="160" t="s">
        <v>4</v>
      </c>
      <c r="J626" s="160" t="s">
        <v>34</v>
      </c>
      <c r="K626" s="160" t="s">
        <v>34</v>
      </c>
      <c r="L626" s="160" t="s">
        <v>2401</v>
      </c>
      <c r="M626" s="160" t="s">
        <v>7915</v>
      </c>
      <c r="N626" s="165">
        <v>4</v>
      </c>
      <c r="O626" s="165">
        <v>0</v>
      </c>
      <c r="P626" s="165">
        <v>0</v>
      </c>
      <c r="Q626" s="165">
        <v>0</v>
      </c>
      <c r="R626" s="165">
        <v>0</v>
      </c>
      <c r="S626" s="165">
        <v>1</v>
      </c>
      <c r="T626" s="165">
        <v>0</v>
      </c>
      <c r="U626" s="165">
        <v>0</v>
      </c>
      <c r="V626" s="165">
        <v>0</v>
      </c>
      <c r="W626" s="60">
        <f>COUNTIFS(配置清单!G:G,G626,配置清单!$H:$H,"PM",配置清单!$N:$N,"在岗")</f>
        <v>4</v>
      </c>
      <c r="X626" s="61">
        <f t="shared" ref="X626:X689" si="527">IF(N626=0,"NA",IF(W626&gt;=N626,1,W626/N626))</f>
        <v>1</v>
      </c>
      <c r="Y626" s="60">
        <f>COUNTIFS(配置清单!$G:$G,G626,配置清单!$H:$H,"PM",配置清单!$N:$N,"在岗",配置清单!$P:$P,"&lt;&gt;暂不胜任")</f>
        <v>4</v>
      </c>
      <c r="Z626" s="61">
        <f t="shared" ref="Z626:Z689" si="528">IF(N626=0,"NA",IF(Y626&gt;=N626,1,IF(W626=0,0,Y626/W626)))</f>
        <v>1</v>
      </c>
      <c r="AA626" s="62">
        <f>COUNTIFS(配置清单!$G:$G,G626,配置清单!$H:$H,"SE",配置清单!$N:$N,"在岗")+COUNTIFS(配置清单!$G:$G,G626,配置清单!$H:$H,"SA",配置清单!$N:$N,"在岗")</f>
        <v>0</v>
      </c>
      <c r="AB626" s="61" t="str">
        <f t="shared" ref="AB626:AB689" si="529">IF(O626=0,"NA",IF(AA626&gt;=O626,1,AA626/O626))</f>
        <v>NA</v>
      </c>
      <c r="AC626" s="60">
        <f>COUNTIFS(配置清单!$G:$G,G626,配置清单!$H:$H,"SE",配置清单!$N:$N,"在岗",配置清单!$P:$P,"&lt;&gt;暂不胜任")+COUNTIFS(配置清单!$G:$G,G626,配置清单!$H:$H,"SA",配置清单!$N:$N,"在岗",配置清单!$P:$P,"&lt;&gt;暂不胜任")</f>
        <v>0</v>
      </c>
      <c r="AD626" s="61" t="str">
        <f t="shared" ref="AD626:AD689" si="530">IF(O626=0,"NA",IF(AC626&gt;=O626,1,IF(AA626=0,0,AC626/AA626)))</f>
        <v>NA</v>
      </c>
      <c r="AE626" s="60">
        <f>COUNTIFS(配置清单!$G:$G,G626,配置清单!H:H,"MDE",配置清单!N:N,"在岗")</f>
        <v>0</v>
      </c>
      <c r="AF626" s="61" t="str">
        <f t="shared" ref="AF626:AF689" si="531">IF(P626=0,"NA",IF(AE626&gt;=P626,1,AE626/P626))</f>
        <v>NA</v>
      </c>
      <c r="AG626" s="60">
        <f>COUNTIFS(配置清单!$G:$G,G626,配置清单!$H:$H,"MDE",配置清单!$N:$N,"在岗",配置清单!$P:$P,"&lt;&gt;暂不胜任")</f>
        <v>0</v>
      </c>
      <c r="AH626" s="61" t="str">
        <f t="shared" ref="AH626:AH689" si="532">IF(P626=0,"NA",IF(AG626&gt;=P626,1,IF(AE626=0,0,AG626/AE626)))</f>
        <v>NA</v>
      </c>
      <c r="AI626" s="62">
        <f>COUNTIFS(配置清单!G:G,G626,配置清单!H:H,"TPM",配置清单!N:N,"在岗")+COUNTIFS(配置清单!G:G,G626,配置清单!H:H,"TC",配置清单!N:N,"在岗")</f>
        <v>0</v>
      </c>
      <c r="AJ626" s="61" t="str">
        <f t="shared" ref="AJ626:AJ689" si="533">IF(Q626=0,"NA",IF(AI626&gt;=Q626,1,AI626/Q626))</f>
        <v>NA</v>
      </c>
      <c r="AK626" s="60">
        <f>COUNTIFS(配置清单!G:G,G626,配置清单!H:H,"TPM",配置清单!N:N,"在岗",配置清单!P:P,"&lt;&gt;暂不胜任")+COUNTIFS(配置清单!G:G,G626,配置清单!H:H,"TC",配置清单!N:N,"在岗",配置清单!P:P,"&lt;&gt;暂不胜任")</f>
        <v>0</v>
      </c>
      <c r="AL626" s="61" t="str">
        <f t="shared" ref="AL626:AL689" si="534">IF(Q626=0,"NA",IF(AK626&gt;=Q626,1,IF(AI626=0,0,AK626/AI626)))</f>
        <v>NA</v>
      </c>
      <c r="AM626" s="60">
        <f>COUNTIFS(配置清单!G:G,G626,配置清单!H:H,"TSE",配置清单!N:N,"在岗")</f>
        <v>0</v>
      </c>
      <c r="AN626" s="61" t="str">
        <f t="shared" ref="AN626:AN689" si="535">IF(R626=0,"NA",IF(AM626&gt;=R626,1,AM626/R626))</f>
        <v>NA</v>
      </c>
      <c r="AO626" s="60">
        <f>COUNTIFS(配置清单!G:G,G626,配置清单!H:H,"TSE",配置清单!N:N,"在岗",配置清单!P:P,"&lt;&gt;暂不胜任")</f>
        <v>0</v>
      </c>
      <c r="AP626" s="61" t="str">
        <f t="shared" ref="AP626:AP689" si="536">IF(R626=0,"NA",IF(AO626&gt;=R626,1,IF(AM626=0,0,AO626/AM626)))</f>
        <v>NA</v>
      </c>
      <c r="AQ626" s="60">
        <f>COUNTIFS(配置清单!$G:$G,G626,配置清单!H:H,"QA",配置清单!N:N,"在岗")</f>
        <v>1</v>
      </c>
      <c r="AR626" s="61">
        <f t="shared" ref="AR626:AR689" si="537">IF(S626=0,"NA",IF(AQ626&gt;=S626,1,AQ626/S626))</f>
        <v>1</v>
      </c>
      <c r="AS626" s="60">
        <f>COUNTIFS(配置清单!$G:$G,G626,配置清单!$H:$H,"QA",配置清单!$N:$N,"在岗",配置清单!$P:$P,"&lt;&gt;暂不胜任")</f>
        <v>1</v>
      </c>
      <c r="AT626" s="61">
        <f t="shared" ref="AT626:AT689" si="538">IF(S626=0,"NA",IF(AS626&gt;=S626,1,IF(AQ626=0,0,AS626/AQ626)))</f>
        <v>1</v>
      </c>
      <c r="AU626" s="60">
        <f>COUNTIFS(配置清单!G:G,规划及评估!G626,配置清单!H:H,"BA",配置清单!N:N,"在岗")</f>
        <v>0</v>
      </c>
      <c r="AV626" s="61" t="str">
        <f t="shared" ref="AV626:AV689" si="539">IF(T626=0,"NA",IF(AU626&gt;=T626,1,AU626/T626))</f>
        <v>NA</v>
      </c>
      <c r="AW626" s="60">
        <f>COUNTIFS(配置清单!G:G,G626,配置清单!H:H,"BA",配置清单!N:N,"在岗",配置清单!P:P,"&lt;&gt;暂不胜任")</f>
        <v>0</v>
      </c>
      <c r="AX626" s="61" t="str">
        <f t="shared" ref="AX626:AX689" si="540">IF(T626=0,"NA",IF(AW626&gt;=T626,1,IF(AU626=0,0,AW626/AU626)))</f>
        <v>NA</v>
      </c>
      <c r="AY626" s="60">
        <f>COUNTIFS(配置清单!G:G,规划及评估!G626,配置清单!H:H,"IA",配置清单!N:N,"在岗")</f>
        <v>0</v>
      </c>
      <c r="AZ626" s="61" t="str">
        <f t="shared" ref="AZ626:AZ689" si="541">IF(U626=0,"NA",IF(AY626&gt;=U626,1,AY626/U626))</f>
        <v>NA</v>
      </c>
      <c r="BA626" s="60">
        <f>COUNTIFS(配置清单!G:G,G626,配置清单!H:H,"IA",配置清单!N:N,"在岗",配置清单!P:P,"&lt;&gt;暂不胜任")</f>
        <v>0</v>
      </c>
      <c r="BB626" s="61" t="str">
        <f t="shared" ref="BB626:BB689" si="542">IF(U626=0,"NA",IF(BA626&gt;=U626,1,IF(AY626=0,0,BA626/AY626)))</f>
        <v>NA</v>
      </c>
      <c r="BC626" s="60">
        <f>COUNTIFS(配置清单!G:G,规划及评估!G626,配置清单!H:H,"产品经理",配置清单!N:N,"在岗")</f>
        <v>0</v>
      </c>
      <c r="BD626" s="61" t="str">
        <f t="shared" ref="BD626:BD689" si="543">IF(V626=0,"NA",IF(BC626&gt;=V626,1,BC626/V626))</f>
        <v>NA</v>
      </c>
      <c r="BE626" s="60">
        <f>COUNTIFS(配置清单!G:G,G626,配置清单!H:H,"产品经理",配置清单!N:N,"在岗",配置清单!P:P,"&lt;&gt;暂不胜任")</f>
        <v>0</v>
      </c>
      <c r="BF626" s="61" t="str">
        <f t="shared" ref="BF626:BF689" si="544">IF(V626=0,"NA",IF(BE626&gt;=V626,1,IF(BC626=0,0,BE626/BC626)))</f>
        <v>NA</v>
      </c>
      <c r="BG626" s="63">
        <f t="shared" ref="BG626:BG689" si="545">SUM(N626,O626,P626,Q626,R626,S626,T626,U626,V626)</f>
        <v>5</v>
      </c>
      <c r="BH626" s="64">
        <f t="shared" ref="BH626:BH689" si="546">IF(N626=0,0,W626)+IF(O626=0,0,AA626)+IF(P626=0,0,AE626)+IF(Q626=0,0,AI626)+IF(R626=0,0,AM626)+IF(S626=0,0,AQ626)+IF(T626=0,0,AU626)+IF(U626=0,0,AY626)+IF(V626=0,0,BC626)</f>
        <v>5</v>
      </c>
      <c r="BI626" s="64">
        <f t="shared" ref="BI626:BI689" si="547">IF(W626&gt;=N626,N626,W626)+IF(AA626&gt;=O626,O626,AA626)+IF(AE626&gt;=P626,P626,AE626)+IF(AI626&gt;=Q626,Q626,AI626)+IF(AM626&gt;=R626,R626,AM626)+IF(AQ626&gt;=S626,S626,AQ626)+IF(AU626&gt;=T626,T626,AU626)+IF(AY626&gt;=U626,U626,AY626)+IF(BC626&gt;=V626,V626,BC626)</f>
        <v>5</v>
      </c>
      <c r="BJ626" s="64">
        <f t="shared" ref="BJ626:BJ689" si="548">IF(Y626&gt;=N626,N626,Y626)+IF(AC626&gt;=O626,O626,AC626)+IF(AG626&gt;=P626,P626,AG626)+IF(AK626&gt;=Q626,Q626,AK626)+IF(AO626&gt;=R626,R626,AO626)+IF(AS626&gt;=S626,S626,AS626)+IF(AW626&gt;=T626,T626,AW626)+IF(BA626&gt;=U626,U626,BA626)+IF(BE626&gt;=V626,V626,BE626)</f>
        <v>5</v>
      </c>
      <c r="BK626" s="65">
        <f t="shared" ref="BK626:BK689" si="549">IF(BG626=0,0,BI626/BG626)</f>
        <v>1</v>
      </c>
      <c r="BL626" s="66">
        <f t="shared" ref="BL626:BL689" si="550">IF(BI626=0,0,BJ626/BI626)</f>
        <v>1</v>
      </c>
      <c r="BM626" s="92">
        <f t="shared" ref="BM626:BM689" si="551">IF(W626&gt;=N626,N626,W626)</f>
        <v>4</v>
      </c>
      <c r="BN626" s="92">
        <f t="shared" ref="BN626:BN689" si="552">IF(Y626&gt;=N626,N626,Y626)</f>
        <v>4</v>
      </c>
      <c r="BO626" s="92">
        <f t="shared" ref="BO626:BO689" si="553">IF(AA626&gt;=O626,O626,AA626)</f>
        <v>0</v>
      </c>
      <c r="BP626" s="92">
        <f t="shared" ref="BP626:BP689" si="554">IF(AC626&gt;=O626,O626,AC626)</f>
        <v>0</v>
      </c>
      <c r="BQ626" s="92">
        <f t="shared" ref="BQ626:BQ689" si="555">IF(AE626&gt;=P626,P626,AE626)</f>
        <v>0</v>
      </c>
      <c r="BR626" s="92">
        <f t="shared" ref="BR626:BR689" si="556">IF(AG626&gt;=P626,P626,AG626)</f>
        <v>0</v>
      </c>
      <c r="BS626" s="92">
        <f t="shared" ref="BS626:BS689" si="557">IF(AI626&gt;=Q626,Q626,AI626)</f>
        <v>0</v>
      </c>
      <c r="BT626" s="92">
        <f t="shared" ref="BT626:BT689" si="558">IF(AK626&gt;=Q626,Q626,AK626)</f>
        <v>0</v>
      </c>
      <c r="BU626" s="92">
        <f t="shared" ref="BU626:BU689" si="559">IF(AM626&gt;=R626,R626,AM626)</f>
        <v>0</v>
      </c>
      <c r="BV626" s="92">
        <f t="shared" ref="BV626:BV689" si="560">IF(AO626&gt;=R626,R626,AO626)</f>
        <v>0</v>
      </c>
      <c r="BW626" s="92">
        <f t="shared" ref="BW626:BW689" si="561">IF(AQ626&gt;=S626,S626,AQ626)</f>
        <v>1</v>
      </c>
      <c r="BX626" s="92">
        <f t="shared" ref="BX626:BX689" si="562">IF(AS626&gt;=S626,S626,AS626)</f>
        <v>1</v>
      </c>
      <c r="BY626" s="92">
        <f t="shared" ref="BY626:BY689" si="563">IF(AU626&gt;=T626,T626,AU626)</f>
        <v>0</v>
      </c>
      <c r="BZ626" s="92">
        <f t="shared" ref="BZ626:BZ689" si="564">IF(AW626&gt;=T626,T626,AW626)</f>
        <v>0</v>
      </c>
      <c r="CA626" s="92">
        <f t="shared" ref="CA626:CA689" si="565">IF(AY626&gt;=U626,U626,AY626)</f>
        <v>0</v>
      </c>
      <c r="CB626" s="92">
        <f t="shared" ref="CB626:CB689" si="566">IF(BA626&gt;=U626,U626,BA626)</f>
        <v>0</v>
      </c>
      <c r="CC626" s="92">
        <f t="shared" ref="CC626:CC689" si="567">IF(BC626&gt;=V626,V626,BC626)</f>
        <v>0</v>
      </c>
      <c r="CD626" s="92">
        <f t="shared" ref="CD626:CD689" si="568">IF(BE626&gt;=V626,V626,BE626)</f>
        <v>0</v>
      </c>
    </row>
    <row r="627" spans="1:82" hidden="1">
      <c r="A627" s="160">
        <v>43</v>
      </c>
      <c r="B627" s="160" t="s">
        <v>956</v>
      </c>
      <c r="C627" s="160" t="s">
        <v>5982</v>
      </c>
      <c r="D627" s="160" t="s">
        <v>204</v>
      </c>
      <c r="E627" s="160" t="s">
        <v>7855</v>
      </c>
      <c r="F627" s="160" t="s">
        <v>7856</v>
      </c>
      <c r="G627" s="160" t="s">
        <v>7857</v>
      </c>
      <c r="H627" s="160" t="s">
        <v>7</v>
      </c>
      <c r="I627" s="160" t="s">
        <v>7</v>
      </c>
      <c r="J627" s="160" t="s">
        <v>34</v>
      </c>
      <c r="K627" s="160" t="s">
        <v>34</v>
      </c>
      <c r="L627" s="160" t="s">
        <v>2401</v>
      </c>
      <c r="M627" s="160" t="s">
        <v>7915</v>
      </c>
      <c r="N627" s="165">
        <v>1</v>
      </c>
      <c r="O627" s="165">
        <v>0</v>
      </c>
      <c r="P627" s="165">
        <v>0</v>
      </c>
      <c r="Q627" s="165">
        <v>0</v>
      </c>
      <c r="R627" s="165">
        <v>0</v>
      </c>
      <c r="S627" s="165">
        <v>1</v>
      </c>
      <c r="T627" s="165">
        <v>0</v>
      </c>
      <c r="U627" s="165">
        <v>0</v>
      </c>
      <c r="V627" s="165">
        <v>0</v>
      </c>
      <c r="W627" s="60">
        <f>COUNTIFS(配置清单!G:G,G627,配置清单!$H:$H,"PM",配置清单!$N:$N,"在岗")</f>
        <v>1</v>
      </c>
      <c r="X627" s="61">
        <f t="shared" si="527"/>
        <v>1</v>
      </c>
      <c r="Y627" s="60">
        <f>COUNTIFS(配置清单!$G:$G,G627,配置清单!$H:$H,"PM",配置清单!$N:$N,"在岗",配置清单!$P:$P,"&lt;&gt;暂不胜任")</f>
        <v>1</v>
      </c>
      <c r="Z627" s="61">
        <f t="shared" si="528"/>
        <v>1</v>
      </c>
      <c r="AA627" s="62">
        <f>COUNTIFS(配置清单!$G:$G,G627,配置清单!$H:$H,"SE",配置清单!$N:$N,"在岗")+COUNTIFS(配置清单!$G:$G,G627,配置清单!$H:$H,"SA",配置清单!$N:$N,"在岗")</f>
        <v>0</v>
      </c>
      <c r="AB627" s="61" t="str">
        <f t="shared" si="529"/>
        <v>NA</v>
      </c>
      <c r="AC627" s="60">
        <f>COUNTIFS(配置清单!$G:$G,G627,配置清单!$H:$H,"SE",配置清单!$N:$N,"在岗",配置清单!$P:$P,"&lt;&gt;暂不胜任")+COUNTIFS(配置清单!$G:$G,G627,配置清单!$H:$H,"SA",配置清单!$N:$N,"在岗",配置清单!$P:$P,"&lt;&gt;暂不胜任")</f>
        <v>0</v>
      </c>
      <c r="AD627" s="61" t="str">
        <f t="shared" si="530"/>
        <v>NA</v>
      </c>
      <c r="AE627" s="60">
        <f>COUNTIFS(配置清单!$G:$G,G627,配置清单!H:H,"MDE",配置清单!N:N,"在岗")</f>
        <v>0</v>
      </c>
      <c r="AF627" s="61" t="str">
        <f t="shared" si="531"/>
        <v>NA</v>
      </c>
      <c r="AG627" s="60">
        <f>COUNTIFS(配置清单!$G:$G,G627,配置清单!$H:$H,"MDE",配置清单!$N:$N,"在岗",配置清单!$P:$P,"&lt;&gt;暂不胜任")</f>
        <v>0</v>
      </c>
      <c r="AH627" s="61" t="str">
        <f t="shared" si="532"/>
        <v>NA</v>
      </c>
      <c r="AI627" s="62">
        <f>COUNTIFS(配置清单!G:G,G627,配置清单!H:H,"TPM",配置清单!N:N,"在岗")+COUNTIFS(配置清单!G:G,G627,配置清单!H:H,"TC",配置清单!N:N,"在岗")</f>
        <v>0</v>
      </c>
      <c r="AJ627" s="61" t="str">
        <f t="shared" si="533"/>
        <v>NA</v>
      </c>
      <c r="AK627" s="60">
        <f>COUNTIFS(配置清单!G:G,G627,配置清单!H:H,"TPM",配置清单!N:N,"在岗",配置清单!P:P,"&lt;&gt;暂不胜任")+COUNTIFS(配置清单!G:G,G627,配置清单!H:H,"TC",配置清单!N:N,"在岗",配置清单!P:P,"&lt;&gt;暂不胜任")</f>
        <v>0</v>
      </c>
      <c r="AL627" s="61" t="str">
        <f t="shared" si="534"/>
        <v>NA</v>
      </c>
      <c r="AM627" s="60">
        <f>COUNTIFS(配置清单!G:G,G627,配置清单!H:H,"TSE",配置清单!N:N,"在岗")</f>
        <v>0</v>
      </c>
      <c r="AN627" s="61" t="str">
        <f t="shared" si="535"/>
        <v>NA</v>
      </c>
      <c r="AO627" s="60">
        <f>COUNTIFS(配置清单!G:G,G627,配置清单!H:H,"TSE",配置清单!N:N,"在岗",配置清单!P:P,"&lt;&gt;暂不胜任")</f>
        <v>0</v>
      </c>
      <c r="AP627" s="61" t="str">
        <f t="shared" si="536"/>
        <v>NA</v>
      </c>
      <c r="AQ627" s="60">
        <f>COUNTIFS(配置清单!$G:$G,G627,配置清单!H:H,"QA",配置清单!N:N,"在岗")</f>
        <v>1</v>
      </c>
      <c r="AR627" s="61">
        <f t="shared" si="537"/>
        <v>1</v>
      </c>
      <c r="AS627" s="60">
        <f>COUNTIFS(配置清单!$G:$G,G627,配置清单!$H:$H,"QA",配置清单!$N:$N,"在岗",配置清单!$P:$P,"&lt;&gt;暂不胜任")</f>
        <v>1</v>
      </c>
      <c r="AT627" s="61">
        <f t="shared" si="538"/>
        <v>1</v>
      </c>
      <c r="AU627" s="60">
        <f>COUNTIFS(配置清单!G:G,规划及评估!G627,配置清单!H:H,"BA",配置清单!N:N,"在岗")</f>
        <v>0</v>
      </c>
      <c r="AV627" s="61" t="str">
        <f t="shared" si="539"/>
        <v>NA</v>
      </c>
      <c r="AW627" s="60">
        <f>COUNTIFS(配置清单!G:G,G627,配置清单!H:H,"BA",配置清单!N:N,"在岗",配置清单!P:P,"&lt;&gt;暂不胜任")</f>
        <v>0</v>
      </c>
      <c r="AX627" s="61" t="str">
        <f t="shared" si="540"/>
        <v>NA</v>
      </c>
      <c r="AY627" s="60">
        <f>COUNTIFS(配置清单!G:G,规划及评估!G627,配置清单!H:H,"IA",配置清单!N:N,"在岗")</f>
        <v>0</v>
      </c>
      <c r="AZ627" s="61" t="str">
        <f t="shared" si="541"/>
        <v>NA</v>
      </c>
      <c r="BA627" s="60">
        <f>COUNTIFS(配置清单!G:G,G627,配置清单!H:H,"IA",配置清单!N:N,"在岗",配置清单!P:P,"&lt;&gt;暂不胜任")</f>
        <v>0</v>
      </c>
      <c r="BB627" s="61" t="str">
        <f t="shared" si="542"/>
        <v>NA</v>
      </c>
      <c r="BC627" s="60">
        <f>COUNTIFS(配置清单!G:G,规划及评估!G627,配置清单!H:H,"产品经理",配置清单!N:N,"在岗")</f>
        <v>0</v>
      </c>
      <c r="BD627" s="61" t="str">
        <f t="shared" si="543"/>
        <v>NA</v>
      </c>
      <c r="BE627" s="60">
        <f>COUNTIFS(配置清单!G:G,G627,配置清单!H:H,"产品经理",配置清单!N:N,"在岗",配置清单!P:P,"&lt;&gt;暂不胜任")</f>
        <v>0</v>
      </c>
      <c r="BF627" s="61" t="str">
        <f t="shared" si="544"/>
        <v>NA</v>
      </c>
      <c r="BG627" s="63">
        <f t="shared" si="545"/>
        <v>2</v>
      </c>
      <c r="BH627" s="64">
        <f t="shared" si="546"/>
        <v>2</v>
      </c>
      <c r="BI627" s="64">
        <f t="shared" si="547"/>
        <v>2</v>
      </c>
      <c r="BJ627" s="64">
        <f t="shared" si="548"/>
        <v>2</v>
      </c>
      <c r="BK627" s="65">
        <f t="shared" si="549"/>
        <v>1</v>
      </c>
      <c r="BL627" s="66">
        <f t="shared" si="550"/>
        <v>1</v>
      </c>
      <c r="BM627" s="92">
        <f t="shared" si="551"/>
        <v>1</v>
      </c>
      <c r="BN627" s="92">
        <f t="shared" si="552"/>
        <v>1</v>
      </c>
      <c r="BO627" s="92">
        <f t="shared" si="553"/>
        <v>0</v>
      </c>
      <c r="BP627" s="92">
        <f t="shared" si="554"/>
        <v>0</v>
      </c>
      <c r="BQ627" s="92">
        <f t="shared" si="555"/>
        <v>0</v>
      </c>
      <c r="BR627" s="92">
        <f t="shared" si="556"/>
        <v>0</v>
      </c>
      <c r="BS627" s="92">
        <f t="shared" si="557"/>
        <v>0</v>
      </c>
      <c r="BT627" s="92">
        <f t="shared" si="558"/>
        <v>0</v>
      </c>
      <c r="BU627" s="92">
        <f t="shared" si="559"/>
        <v>0</v>
      </c>
      <c r="BV627" s="92">
        <f t="shared" si="560"/>
        <v>0</v>
      </c>
      <c r="BW627" s="92">
        <f t="shared" si="561"/>
        <v>1</v>
      </c>
      <c r="BX627" s="92">
        <f t="shared" si="562"/>
        <v>1</v>
      </c>
      <c r="BY627" s="92">
        <f t="shared" si="563"/>
        <v>0</v>
      </c>
      <c r="BZ627" s="92">
        <f t="shared" si="564"/>
        <v>0</v>
      </c>
      <c r="CA627" s="92">
        <f t="shared" si="565"/>
        <v>0</v>
      </c>
      <c r="CB627" s="92">
        <f t="shared" si="566"/>
        <v>0</v>
      </c>
      <c r="CC627" s="92">
        <f t="shared" si="567"/>
        <v>0</v>
      </c>
      <c r="CD627" s="92">
        <f t="shared" si="568"/>
        <v>0</v>
      </c>
    </row>
    <row r="628" spans="1:82" hidden="1">
      <c r="A628" s="160">
        <v>44</v>
      </c>
      <c r="B628" s="160" t="s">
        <v>956</v>
      </c>
      <c r="C628" s="160" t="s">
        <v>5982</v>
      </c>
      <c r="D628" s="160" t="s">
        <v>204</v>
      </c>
      <c r="E628" s="160" t="s">
        <v>7855</v>
      </c>
      <c r="F628" s="160" t="s">
        <v>7860</v>
      </c>
      <c r="G628" s="160" t="s">
        <v>9659</v>
      </c>
      <c r="H628" s="160" t="s">
        <v>4</v>
      </c>
      <c r="I628" s="160" t="s">
        <v>4</v>
      </c>
      <c r="J628" s="160" t="s">
        <v>34</v>
      </c>
      <c r="K628" s="160" t="s">
        <v>34</v>
      </c>
      <c r="L628" s="160" t="s">
        <v>2401</v>
      </c>
      <c r="M628" s="160" t="s">
        <v>7917</v>
      </c>
      <c r="N628" s="165">
        <v>1</v>
      </c>
      <c r="O628" s="166">
        <v>1</v>
      </c>
      <c r="P628" s="165">
        <v>1</v>
      </c>
      <c r="Q628" s="165">
        <v>1</v>
      </c>
      <c r="R628" s="165">
        <v>0</v>
      </c>
      <c r="S628" s="165">
        <v>1</v>
      </c>
      <c r="T628" s="165">
        <v>0</v>
      </c>
      <c r="U628" s="165">
        <v>0</v>
      </c>
      <c r="V628" s="165">
        <v>0</v>
      </c>
      <c r="W628" s="60">
        <f>COUNTIFS(配置清单!G:G,G628,配置清单!$H:$H,"PM",配置清单!$N:$N,"在岗")</f>
        <v>1</v>
      </c>
      <c r="X628" s="61">
        <f t="shared" si="527"/>
        <v>1</v>
      </c>
      <c r="Y628" s="60">
        <f>COUNTIFS(配置清单!$G:$G,G628,配置清单!$H:$H,"PM",配置清单!$N:$N,"在岗",配置清单!$P:$P,"&lt;&gt;暂不胜任")</f>
        <v>1</v>
      </c>
      <c r="Z628" s="61">
        <f t="shared" si="528"/>
        <v>1</v>
      </c>
      <c r="AA628" s="62">
        <f>COUNTIFS(配置清单!$G:$G,G628,配置清单!$H:$H,"SE",配置清单!$N:$N,"在岗")+COUNTIFS(配置清单!$G:$G,G628,配置清单!$H:$H,"SA",配置清单!$N:$N,"在岗")</f>
        <v>1</v>
      </c>
      <c r="AB628" s="61">
        <f t="shared" si="529"/>
        <v>1</v>
      </c>
      <c r="AC628" s="60">
        <f>COUNTIFS(配置清单!$G:$G,G628,配置清单!$H:$H,"SE",配置清单!$N:$N,"在岗",配置清单!$P:$P,"&lt;&gt;暂不胜任")+COUNTIFS(配置清单!$G:$G,G628,配置清单!$H:$H,"SA",配置清单!$N:$N,"在岗",配置清单!$P:$P,"&lt;&gt;暂不胜任")</f>
        <v>1</v>
      </c>
      <c r="AD628" s="61">
        <f t="shared" si="530"/>
        <v>1</v>
      </c>
      <c r="AE628" s="60">
        <f>COUNTIFS(配置清单!$G:$G,G628,配置清单!H:H,"MDE",配置清单!N:N,"在岗")</f>
        <v>1</v>
      </c>
      <c r="AF628" s="61">
        <f t="shared" si="531"/>
        <v>1</v>
      </c>
      <c r="AG628" s="60">
        <f>COUNTIFS(配置清单!$G:$G,G628,配置清单!$H:$H,"MDE",配置清单!$N:$N,"在岗",配置清单!$P:$P,"&lt;&gt;暂不胜任")</f>
        <v>1</v>
      </c>
      <c r="AH628" s="61">
        <f t="shared" si="532"/>
        <v>1</v>
      </c>
      <c r="AI628" s="62">
        <f>COUNTIFS(配置清单!G:G,G628,配置清单!H:H,"TPM",配置清单!N:N,"在岗")+COUNTIFS(配置清单!G:G,G628,配置清单!H:H,"TC",配置清单!N:N,"在岗")</f>
        <v>1</v>
      </c>
      <c r="AJ628" s="61">
        <f t="shared" si="533"/>
        <v>1</v>
      </c>
      <c r="AK628" s="60">
        <f>COUNTIFS(配置清单!G:G,G628,配置清单!H:H,"TPM",配置清单!N:N,"在岗",配置清单!P:P,"&lt;&gt;暂不胜任")+COUNTIFS(配置清单!G:G,G628,配置清单!H:H,"TC",配置清单!N:N,"在岗",配置清单!P:P,"&lt;&gt;暂不胜任")</f>
        <v>1</v>
      </c>
      <c r="AL628" s="61">
        <f t="shared" si="534"/>
        <v>1</v>
      </c>
      <c r="AM628" s="60">
        <f>COUNTIFS(配置清单!G:G,G628,配置清单!H:H,"TSE",配置清单!N:N,"在岗")</f>
        <v>0</v>
      </c>
      <c r="AN628" s="61" t="str">
        <f t="shared" si="535"/>
        <v>NA</v>
      </c>
      <c r="AO628" s="60">
        <f>COUNTIFS(配置清单!G:G,G628,配置清单!H:H,"TSE",配置清单!N:N,"在岗",配置清单!P:P,"&lt;&gt;暂不胜任")</f>
        <v>0</v>
      </c>
      <c r="AP628" s="61" t="str">
        <f t="shared" si="536"/>
        <v>NA</v>
      </c>
      <c r="AQ628" s="60">
        <f>COUNTIFS(配置清单!$G:$G,G628,配置清单!H:H,"QA",配置清单!N:N,"在岗")</f>
        <v>1</v>
      </c>
      <c r="AR628" s="61">
        <f t="shared" si="537"/>
        <v>1</v>
      </c>
      <c r="AS628" s="60">
        <f>COUNTIFS(配置清单!$G:$G,G628,配置清单!$H:$H,"QA",配置清单!$N:$N,"在岗",配置清单!$P:$P,"&lt;&gt;暂不胜任")</f>
        <v>1</v>
      </c>
      <c r="AT628" s="61">
        <f t="shared" si="538"/>
        <v>1</v>
      </c>
      <c r="AU628" s="60">
        <f>COUNTIFS(配置清单!G:G,规划及评估!G628,配置清单!H:H,"BA",配置清单!N:N,"在岗")</f>
        <v>0</v>
      </c>
      <c r="AV628" s="61" t="str">
        <f t="shared" si="539"/>
        <v>NA</v>
      </c>
      <c r="AW628" s="60">
        <f>COUNTIFS(配置清单!G:G,G628,配置清单!H:H,"BA",配置清单!N:N,"在岗",配置清单!P:P,"&lt;&gt;暂不胜任")</f>
        <v>0</v>
      </c>
      <c r="AX628" s="61" t="str">
        <f t="shared" si="540"/>
        <v>NA</v>
      </c>
      <c r="AY628" s="60">
        <f>COUNTIFS(配置清单!G:G,规划及评估!G628,配置清单!H:H,"IA",配置清单!N:N,"在岗")</f>
        <v>0</v>
      </c>
      <c r="AZ628" s="61" t="str">
        <f t="shared" si="541"/>
        <v>NA</v>
      </c>
      <c r="BA628" s="60">
        <f>COUNTIFS(配置清单!G:G,G628,配置清单!H:H,"IA",配置清单!N:N,"在岗",配置清单!P:P,"&lt;&gt;暂不胜任")</f>
        <v>0</v>
      </c>
      <c r="BB628" s="61" t="str">
        <f t="shared" si="542"/>
        <v>NA</v>
      </c>
      <c r="BC628" s="60">
        <f>COUNTIFS(配置清单!G:G,规划及评估!G628,配置清单!H:H,"产品经理",配置清单!N:N,"在岗")</f>
        <v>0</v>
      </c>
      <c r="BD628" s="61" t="str">
        <f t="shared" si="543"/>
        <v>NA</v>
      </c>
      <c r="BE628" s="60">
        <f>COUNTIFS(配置清单!G:G,G628,配置清单!H:H,"产品经理",配置清单!N:N,"在岗",配置清单!P:P,"&lt;&gt;暂不胜任")</f>
        <v>0</v>
      </c>
      <c r="BF628" s="61" t="str">
        <f t="shared" si="544"/>
        <v>NA</v>
      </c>
      <c r="BG628" s="63">
        <f t="shared" si="545"/>
        <v>5</v>
      </c>
      <c r="BH628" s="64">
        <f t="shared" si="546"/>
        <v>5</v>
      </c>
      <c r="BI628" s="64">
        <f t="shared" si="547"/>
        <v>5</v>
      </c>
      <c r="BJ628" s="64">
        <f t="shared" si="548"/>
        <v>5</v>
      </c>
      <c r="BK628" s="65">
        <f t="shared" si="549"/>
        <v>1</v>
      </c>
      <c r="BL628" s="66">
        <f t="shared" si="550"/>
        <v>1</v>
      </c>
      <c r="BM628" s="92">
        <f t="shared" si="551"/>
        <v>1</v>
      </c>
      <c r="BN628" s="92">
        <f t="shared" si="552"/>
        <v>1</v>
      </c>
      <c r="BO628" s="92">
        <f t="shared" si="553"/>
        <v>1</v>
      </c>
      <c r="BP628" s="92">
        <f t="shared" si="554"/>
        <v>1</v>
      </c>
      <c r="BQ628" s="92">
        <f t="shared" si="555"/>
        <v>1</v>
      </c>
      <c r="BR628" s="92">
        <f t="shared" si="556"/>
        <v>1</v>
      </c>
      <c r="BS628" s="92">
        <f t="shared" si="557"/>
        <v>1</v>
      </c>
      <c r="BT628" s="92">
        <f t="shared" si="558"/>
        <v>1</v>
      </c>
      <c r="BU628" s="92">
        <f t="shared" si="559"/>
        <v>0</v>
      </c>
      <c r="BV628" s="92">
        <f t="shared" si="560"/>
        <v>0</v>
      </c>
      <c r="BW628" s="92">
        <f t="shared" si="561"/>
        <v>1</v>
      </c>
      <c r="BX628" s="92">
        <f t="shared" si="562"/>
        <v>1</v>
      </c>
      <c r="BY628" s="92">
        <f t="shared" si="563"/>
        <v>0</v>
      </c>
      <c r="BZ628" s="92">
        <f t="shared" si="564"/>
        <v>0</v>
      </c>
      <c r="CA628" s="92">
        <f t="shared" si="565"/>
        <v>0</v>
      </c>
      <c r="CB628" s="92">
        <f t="shared" si="566"/>
        <v>0</v>
      </c>
      <c r="CC628" s="92">
        <f t="shared" si="567"/>
        <v>0</v>
      </c>
      <c r="CD628" s="92">
        <f t="shared" si="568"/>
        <v>0</v>
      </c>
    </row>
    <row r="629" spans="1:82" hidden="1">
      <c r="A629" s="160">
        <v>45</v>
      </c>
      <c r="B629" s="160" t="s">
        <v>956</v>
      </c>
      <c r="C629" s="160" t="s">
        <v>5982</v>
      </c>
      <c r="D629" s="160" t="s">
        <v>204</v>
      </c>
      <c r="E629" s="160" t="s">
        <v>7855</v>
      </c>
      <c r="F629" s="160" t="s">
        <v>7860</v>
      </c>
      <c r="G629" s="160" t="s">
        <v>7861</v>
      </c>
      <c r="H629" s="160" t="s">
        <v>4</v>
      </c>
      <c r="I629" s="160" t="s">
        <v>4</v>
      </c>
      <c r="J629" s="160" t="s">
        <v>34</v>
      </c>
      <c r="K629" s="160" t="s">
        <v>34</v>
      </c>
      <c r="L629" s="160" t="s">
        <v>2401</v>
      </c>
      <c r="M629" s="160" t="s">
        <v>7917</v>
      </c>
      <c r="N629" s="165">
        <v>1</v>
      </c>
      <c r="O629" s="165">
        <v>1</v>
      </c>
      <c r="P629" s="165">
        <v>1</v>
      </c>
      <c r="Q629" s="165">
        <v>1</v>
      </c>
      <c r="R629" s="165">
        <v>0</v>
      </c>
      <c r="S629" s="165">
        <v>1</v>
      </c>
      <c r="T629" s="165">
        <v>0</v>
      </c>
      <c r="U629" s="165">
        <v>0</v>
      </c>
      <c r="V629" s="165">
        <v>0</v>
      </c>
      <c r="W629" s="60">
        <f>COUNTIFS(配置清单!G:G,G629,配置清单!$H:$H,"PM",配置清单!$N:$N,"在岗")</f>
        <v>1</v>
      </c>
      <c r="X629" s="61">
        <f t="shared" si="527"/>
        <v>1</v>
      </c>
      <c r="Y629" s="60">
        <f>COUNTIFS(配置清单!$G:$G,G629,配置清单!$H:$H,"PM",配置清单!$N:$N,"在岗",配置清单!$P:$P,"&lt;&gt;暂不胜任")</f>
        <v>1</v>
      </c>
      <c r="Z629" s="61">
        <f t="shared" si="528"/>
        <v>1</v>
      </c>
      <c r="AA629" s="62">
        <f>COUNTIFS(配置清单!$G:$G,G629,配置清单!$H:$H,"SE",配置清单!$N:$N,"在岗")+COUNTIFS(配置清单!$G:$G,G629,配置清单!$H:$H,"SA",配置清单!$N:$N,"在岗")</f>
        <v>1</v>
      </c>
      <c r="AB629" s="61">
        <f t="shared" si="529"/>
        <v>1</v>
      </c>
      <c r="AC629" s="60">
        <f>COUNTIFS(配置清单!$G:$G,G629,配置清单!$H:$H,"SE",配置清单!$N:$N,"在岗",配置清单!$P:$P,"&lt;&gt;暂不胜任")+COUNTIFS(配置清单!$G:$G,G629,配置清单!$H:$H,"SA",配置清单!$N:$N,"在岗",配置清单!$P:$P,"&lt;&gt;暂不胜任")</f>
        <v>1</v>
      </c>
      <c r="AD629" s="61">
        <f t="shared" si="530"/>
        <v>1</v>
      </c>
      <c r="AE629" s="60">
        <f>COUNTIFS(配置清单!$G:$G,G629,配置清单!H:H,"MDE",配置清单!N:N,"在岗")</f>
        <v>1</v>
      </c>
      <c r="AF629" s="61">
        <f t="shared" si="531"/>
        <v>1</v>
      </c>
      <c r="AG629" s="60">
        <f>COUNTIFS(配置清单!$G:$G,G629,配置清单!$H:$H,"MDE",配置清单!$N:$N,"在岗",配置清单!$P:$P,"&lt;&gt;暂不胜任")</f>
        <v>1</v>
      </c>
      <c r="AH629" s="61">
        <f t="shared" si="532"/>
        <v>1</v>
      </c>
      <c r="AI629" s="62">
        <f>COUNTIFS(配置清单!G:G,G629,配置清单!H:H,"TPM",配置清单!N:N,"在岗")+COUNTIFS(配置清单!G:G,G629,配置清单!H:H,"TC",配置清单!N:N,"在岗")</f>
        <v>1</v>
      </c>
      <c r="AJ629" s="61">
        <f t="shared" si="533"/>
        <v>1</v>
      </c>
      <c r="AK629" s="60">
        <f>COUNTIFS(配置清单!G:G,G629,配置清单!H:H,"TPM",配置清单!N:N,"在岗",配置清单!P:P,"&lt;&gt;暂不胜任")+COUNTIFS(配置清单!G:G,G629,配置清单!H:H,"TC",配置清单!N:N,"在岗",配置清单!P:P,"&lt;&gt;暂不胜任")</f>
        <v>1</v>
      </c>
      <c r="AL629" s="61">
        <f t="shared" si="534"/>
        <v>1</v>
      </c>
      <c r="AM629" s="60">
        <f>COUNTIFS(配置清单!G:G,G629,配置清单!H:H,"TSE",配置清单!N:N,"在岗")</f>
        <v>0</v>
      </c>
      <c r="AN629" s="61" t="str">
        <f t="shared" si="535"/>
        <v>NA</v>
      </c>
      <c r="AO629" s="60">
        <f>COUNTIFS(配置清单!G:G,G629,配置清单!H:H,"TSE",配置清单!N:N,"在岗",配置清单!P:P,"&lt;&gt;暂不胜任")</f>
        <v>0</v>
      </c>
      <c r="AP629" s="61" t="str">
        <f t="shared" si="536"/>
        <v>NA</v>
      </c>
      <c r="AQ629" s="60">
        <f>COUNTIFS(配置清单!$G:$G,G629,配置清单!H:H,"QA",配置清单!N:N,"在岗")</f>
        <v>1</v>
      </c>
      <c r="AR629" s="61">
        <f t="shared" si="537"/>
        <v>1</v>
      </c>
      <c r="AS629" s="60">
        <f>COUNTIFS(配置清单!$G:$G,G629,配置清单!$H:$H,"QA",配置清单!$N:$N,"在岗",配置清单!$P:$P,"&lt;&gt;暂不胜任")</f>
        <v>1</v>
      </c>
      <c r="AT629" s="61">
        <f t="shared" si="538"/>
        <v>1</v>
      </c>
      <c r="AU629" s="60">
        <f>COUNTIFS(配置清单!G:G,规划及评估!G629,配置清单!H:H,"BA",配置清单!N:N,"在岗")</f>
        <v>0</v>
      </c>
      <c r="AV629" s="61" t="str">
        <f t="shared" si="539"/>
        <v>NA</v>
      </c>
      <c r="AW629" s="60">
        <f>COUNTIFS(配置清单!G:G,G629,配置清单!H:H,"BA",配置清单!N:N,"在岗",配置清单!P:P,"&lt;&gt;暂不胜任")</f>
        <v>0</v>
      </c>
      <c r="AX629" s="61" t="str">
        <f t="shared" si="540"/>
        <v>NA</v>
      </c>
      <c r="AY629" s="60">
        <f>COUNTIFS(配置清单!G:G,规划及评估!G629,配置清单!H:H,"IA",配置清单!N:N,"在岗")</f>
        <v>0</v>
      </c>
      <c r="AZ629" s="61" t="str">
        <f t="shared" si="541"/>
        <v>NA</v>
      </c>
      <c r="BA629" s="60">
        <f>COUNTIFS(配置清单!G:G,G629,配置清单!H:H,"IA",配置清单!N:N,"在岗",配置清单!P:P,"&lt;&gt;暂不胜任")</f>
        <v>0</v>
      </c>
      <c r="BB629" s="61" t="str">
        <f t="shared" si="542"/>
        <v>NA</v>
      </c>
      <c r="BC629" s="60">
        <f>COUNTIFS(配置清单!G:G,规划及评估!G629,配置清单!H:H,"产品经理",配置清单!N:N,"在岗")</f>
        <v>0</v>
      </c>
      <c r="BD629" s="61" t="str">
        <f t="shared" si="543"/>
        <v>NA</v>
      </c>
      <c r="BE629" s="60">
        <f>COUNTIFS(配置清单!G:G,G629,配置清单!H:H,"产品经理",配置清单!N:N,"在岗",配置清单!P:P,"&lt;&gt;暂不胜任")</f>
        <v>0</v>
      </c>
      <c r="BF629" s="61" t="str">
        <f t="shared" si="544"/>
        <v>NA</v>
      </c>
      <c r="BG629" s="63">
        <f t="shared" si="545"/>
        <v>5</v>
      </c>
      <c r="BH629" s="64">
        <f t="shared" si="546"/>
        <v>5</v>
      </c>
      <c r="BI629" s="64">
        <f t="shared" si="547"/>
        <v>5</v>
      </c>
      <c r="BJ629" s="64">
        <f t="shared" si="548"/>
        <v>5</v>
      </c>
      <c r="BK629" s="65">
        <f t="shared" si="549"/>
        <v>1</v>
      </c>
      <c r="BL629" s="66">
        <f t="shared" si="550"/>
        <v>1</v>
      </c>
      <c r="BM629" s="92">
        <f t="shared" si="551"/>
        <v>1</v>
      </c>
      <c r="BN629" s="92">
        <f t="shared" si="552"/>
        <v>1</v>
      </c>
      <c r="BO629" s="92">
        <f t="shared" si="553"/>
        <v>1</v>
      </c>
      <c r="BP629" s="92">
        <f t="shared" si="554"/>
        <v>1</v>
      </c>
      <c r="BQ629" s="92">
        <f t="shared" si="555"/>
        <v>1</v>
      </c>
      <c r="BR629" s="92">
        <f t="shared" si="556"/>
        <v>1</v>
      </c>
      <c r="BS629" s="92">
        <f t="shared" si="557"/>
        <v>1</v>
      </c>
      <c r="BT629" s="92">
        <f t="shared" si="558"/>
        <v>1</v>
      </c>
      <c r="BU629" s="92">
        <f t="shared" si="559"/>
        <v>0</v>
      </c>
      <c r="BV629" s="92">
        <f t="shared" si="560"/>
        <v>0</v>
      </c>
      <c r="BW629" s="92">
        <f t="shared" si="561"/>
        <v>1</v>
      </c>
      <c r="BX629" s="92">
        <f t="shared" si="562"/>
        <v>1</v>
      </c>
      <c r="BY629" s="92">
        <f t="shared" si="563"/>
        <v>0</v>
      </c>
      <c r="BZ629" s="92">
        <f t="shared" si="564"/>
        <v>0</v>
      </c>
      <c r="CA629" s="92">
        <f t="shared" si="565"/>
        <v>0</v>
      </c>
      <c r="CB629" s="92">
        <f t="shared" si="566"/>
        <v>0</v>
      </c>
      <c r="CC629" s="92">
        <f t="shared" si="567"/>
        <v>0</v>
      </c>
      <c r="CD629" s="92">
        <f t="shared" si="568"/>
        <v>0</v>
      </c>
    </row>
    <row r="630" spans="1:82" hidden="1">
      <c r="A630" s="160">
        <v>46</v>
      </c>
      <c r="B630" s="160" t="s">
        <v>956</v>
      </c>
      <c r="C630" s="160" t="s">
        <v>5982</v>
      </c>
      <c r="D630" s="160" t="s">
        <v>2089</v>
      </c>
      <c r="E630" s="160" t="s">
        <v>7855</v>
      </c>
      <c r="F630" s="160" t="s">
        <v>7895</v>
      </c>
      <c r="G630" s="160" t="s">
        <v>7896</v>
      </c>
      <c r="H630" s="160" t="s">
        <v>4</v>
      </c>
      <c r="I630" s="160" t="s">
        <v>4</v>
      </c>
      <c r="J630" s="160" t="s">
        <v>34</v>
      </c>
      <c r="K630" s="160" t="s">
        <v>34</v>
      </c>
      <c r="L630" s="160" t="s">
        <v>2401</v>
      </c>
      <c r="M630" s="160" t="s">
        <v>9657</v>
      </c>
      <c r="N630" s="165">
        <v>1</v>
      </c>
      <c r="O630" s="165">
        <v>1</v>
      </c>
      <c r="P630" s="165">
        <v>0</v>
      </c>
      <c r="Q630" s="165">
        <v>0</v>
      </c>
      <c r="R630" s="165">
        <v>1</v>
      </c>
      <c r="S630" s="165">
        <v>1</v>
      </c>
      <c r="T630" s="165">
        <v>0</v>
      </c>
      <c r="U630" s="165">
        <v>0</v>
      </c>
      <c r="V630" s="165">
        <v>0</v>
      </c>
      <c r="W630" s="60">
        <f>COUNTIFS(配置清单!G:G,G630,配置清单!$H:$H,"PM",配置清单!$N:$N,"在岗")</f>
        <v>1</v>
      </c>
      <c r="X630" s="61">
        <f t="shared" si="527"/>
        <v>1</v>
      </c>
      <c r="Y630" s="60">
        <f>COUNTIFS(配置清单!$G:$G,G630,配置清单!$H:$H,"PM",配置清单!$N:$N,"在岗",配置清单!$P:$P,"&lt;&gt;暂不胜任")</f>
        <v>1</v>
      </c>
      <c r="Z630" s="61">
        <f t="shared" si="528"/>
        <v>1</v>
      </c>
      <c r="AA630" s="62">
        <f>COUNTIFS(配置清单!$G:$G,G630,配置清单!$H:$H,"SE",配置清单!$N:$N,"在岗")+COUNTIFS(配置清单!$G:$G,G630,配置清单!$H:$H,"SA",配置清单!$N:$N,"在岗")</f>
        <v>1</v>
      </c>
      <c r="AB630" s="61">
        <f t="shared" si="529"/>
        <v>1</v>
      </c>
      <c r="AC630" s="60">
        <f>COUNTIFS(配置清单!$G:$G,G630,配置清单!$H:$H,"SE",配置清单!$N:$N,"在岗",配置清单!$P:$P,"&lt;&gt;暂不胜任")+COUNTIFS(配置清单!$G:$G,G630,配置清单!$H:$H,"SA",配置清单!$N:$N,"在岗",配置清单!$P:$P,"&lt;&gt;暂不胜任")</f>
        <v>1</v>
      </c>
      <c r="AD630" s="61">
        <f t="shared" si="530"/>
        <v>1</v>
      </c>
      <c r="AE630" s="60">
        <f>COUNTIFS(配置清单!$G:$G,G630,配置清单!H:H,"MDE",配置清单!N:N,"在岗")</f>
        <v>0</v>
      </c>
      <c r="AF630" s="61" t="str">
        <f t="shared" si="531"/>
        <v>NA</v>
      </c>
      <c r="AG630" s="60">
        <f>COUNTIFS(配置清单!$G:$G,G630,配置清单!$H:$H,"MDE",配置清单!$N:$N,"在岗",配置清单!$P:$P,"&lt;&gt;暂不胜任")</f>
        <v>0</v>
      </c>
      <c r="AH630" s="61" t="str">
        <f t="shared" si="532"/>
        <v>NA</v>
      </c>
      <c r="AI630" s="62">
        <f>COUNTIFS(配置清单!G:G,G630,配置清单!H:H,"TPM",配置清单!N:N,"在岗")+COUNTIFS(配置清单!G:G,G630,配置清单!H:H,"TC",配置清单!N:N,"在岗")</f>
        <v>0</v>
      </c>
      <c r="AJ630" s="61" t="str">
        <f t="shared" si="533"/>
        <v>NA</v>
      </c>
      <c r="AK630" s="60">
        <f>COUNTIFS(配置清单!G:G,G630,配置清单!H:H,"TPM",配置清单!N:N,"在岗",配置清单!P:P,"&lt;&gt;暂不胜任")+COUNTIFS(配置清单!G:G,G630,配置清单!H:H,"TC",配置清单!N:N,"在岗",配置清单!P:P,"&lt;&gt;暂不胜任")</f>
        <v>0</v>
      </c>
      <c r="AL630" s="61" t="str">
        <f t="shared" si="534"/>
        <v>NA</v>
      </c>
      <c r="AM630" s="60">
        <f>COUNTIFS(配置清单!G:G,G630,配置清单!H:H,"TSE",配置清单!N:N,"在岗")</f>
        <v>1</v>
      </c>
      <c r="AN630" s="61">
        <f t="shared" si="535"/>
        <v>1</v>
      </c>
      <c r="AO630" s="60">
        <f>COUNTIFS(配置清单!G:G,G630,配置清单!H:H,"TSE",配置清单!N:N,"在岗",配置清单!P:P,"&lt;&gt;暂不胜任")</f>
        <v>1</v>
      </c>
      <c r="AP630" s="61">
        <f t="shared" si="536"/>
        <v>1</v>
      </c>
      <c r="AQ630" s="60">
        <f>COUNTIFS(配置清单!$G:$G,G630,配置清单!H:H,"QA",配置清单!N:N,"在岗")</f>
        <v>1</v>
      </c>
      <c r="AR630" s="61">
        <f t="shared" si="537"/>
        <v>1</v>
      </c>
      <c r="AS630" s="60">
        <f>COUNTIFS(配置清单!$G:$G,G630,配置清单!$H:$H,"QA",配置清单!$N:$N,"在岗",配置清单!$P:$P,"&lt;&gt;暂不胜任")</f>
        <v>0</v>
      </c>
      <c r="AT630" s="61">
        <f t="shared" si="538"/>
        <v>0</v>
      </c>
      <c r="AU630" s="60">
        <f>COUNTIFS(配置清单!G:G,规划及评估!G630,配置清单!H:H,"BA",配置清单!N:N,"在岗")</f>
        <v>0</v>
      </c>
      <c r="AV630" s="61" t="str">
        <f t="shared" si="539"/>
        <v>NA</v>
      </c>
      <c r="AW630" s="60">
        <f>COUNTIFS(配置清单!G:G,G630,配置清单!H:H,"BA",配置清单!N:N,"在岗",配置清单!P:P,"&lt;&gt;暂不胜任")</f>
        <v>0</v>
      </c>
      <c r="AX630" s="61" t="str">
        <f t="shared" si="540"/>
        <v>NA</v>
      </c>
      <c r="AY630" s="60">
        <f>COUNTIFS(配置清单!G:G,规划及评估!G630,配置清单!H:H,"IA",配置清单!N:N,"在岗")</f>
        <v>0</v>
      </c>
      <c r="AZ630" s="61" t="str">
        <f t="shared" si="541"/>
        <v>NA</v>
      </c>
      <c r="BA630" s="60">
        <f>COUNTIFS(配置清单!G:G,G630,配置清单!H:H,"IA",配置清单!N:N,"在岗",配置清单!P:P,"&lt;&gt;暂不胜任")</f>
        <v>0</v>
      </c>
      <c r="BB630" s="61" t="str">
        <f t="shared" si="542"/>
        <v>NA</v>
      </c>
      <c r="BC630" s="60">
        <f>COUNTIFS(配置清单!G:G,规划及评估!G630,配置清单!H:H,"产品经理",配置清单!N:N,"在岗")</f>
        <v>0</v>
      </c>
      <c r="BD630" s="61" t="str">
        <f t="shared" si="543"/>
        <v>NA</v>
      </c>
      <c r="BE630" s="60">
        <f>COUNTIFS(配置清单!G:G,G630,配置清单!H:H,"产品经理",配置清单!N:N,"在岗",配置清单!P:P,"&lt;&gt;暂不胜任")</f>
        <v>0</v>
      </c>
      <c r="BF630" s="61" t="str">
        <f t="shared" si="544"/>
        <v>NA</v>
      </c>
      <c r="BG630" s="63">
        <f t="shared" si="545"/>
        <v>4</v>
      </c>
      <c r="BH630" s="64">
        <f t="shared" si="546"/>
        <v>4</v>
      </c>
      <c r="BI630" s="64">
        <f t="shared" si="547"/>
        <v>4</v>
      </c>
      <c r="BJ630" s="64">
        <f t="shared" si="548"/>
        <v>3</v>
      </c>
      <c r="BK630" s="65">
        <f t="shared" si="549"/>
        <v>1</v>
      </c>
      <c r="BL630" s="66">
        <f t="shared" si="550"/>
        <v>0.75</v>
      </c>
      <c r="BM630" s="92">
        <f t="shared" si="551"/>
        <v>1</v>
      </c>
      <c r="BN630" s="92">
        <f t="shared" si="552"/>
        <v>1</v>
      </c>
      <c r="BO630" s="92">
        <f t="shared" si="553"/>
        <v>1</v>
      </c>
      <c r="BP630" s="92">
        <f t="shared" si="554"/>
        <v>1</v>
      </c>
      <c r="BQ630" s="92">
        <f t="shared" si="555"/>
        <v>0</v>
      </c>
      <c r="BR630" s="92">
        <f t="shared" si="556"/>
        <v>0</v>
      </c>
      <c r="BS630" s="92">
        <f t="shared" si="557"/>
        <v>0</v>
      </c>
      <c r="BT630" s="92">
        <f t="shared" si="558"/>
        <v>0</v>
      </c>
      <c r="BU630" s="92">
        <f t="shared" si="559"/>
        <v>1</v>
      </c>
      <c r="BV630" s="92">
        <f t="shared" si="560"/>
        <v>1</v>
      </c>
      <c r="BW630" s="92">
        <f t="shared" si="561"/>
        <v>1</v>
      </c>
      <c r="BX630" s="92">
        <f t="shared" si="562"/>
        <v>0</v>
      </c>
      <c r="BY630" s="92">
        <f t="shared" si="563"/>
        <v>0</v>
      </c>
      <c r="BZ630" s="92">
        <f t="shared" si="564"/>
        <v>0</v>
      </c>
      <c r="CA630" s="92">
        <f t="shared" si="565"/>
        <v>0</v>
      </c>
      <c r="CB630" s="92">
        <f t="shared" si="566"/>
        <v>0</v>
      </c>
      <c r="CC630" s="92">
        <f t="shared" si="567"/>
        <v>0</v>
      </c>
      <c r="CD630" s="92">
        <f t="shared" si="568"/>
        <v>0</v>
      </c>
    </row>
    <row r="631" spans="1:82" hidden="1">
      <c r="A631" s="160">
        <v>47</v>
      </c>
      <c r="B631" s="160" t="s">
        <v>956</v>
      </c>
      <c r="C631" s="160" t="s">
        <v>5982</v>
      </c>
      <c r="D631" s="160" t="s">
        <v>204</v>
      </c>
      <c r="E631" s="160" t="s">
        <v>7855</v>
      </c>
      <c r="F631" s="160" t="s">
        <v>7889</v>
      </c>
      <c r="G631" s="160" t="s">
        <v>7890</v>
      </c>
      <c r="H631" s="160" t="s">
        <v>7</v>
      </c>
      <c r="I631" s="160" t="s">
        <v>7</v>
      </c>
      <c r="J631" s="160" t="s">
        <v>195</v>
      </c>
      <c r="K631" s="160" t="s">
        <v>195</v>
      </c>
      <c r="L631" s="160" t="s">
        <v>2401</v>
      </c>
      <c r="M631" s="160" t="s">
        <v>7854</v>
      </c>
      <c r="N631" s="165">
        <v>1</v>
      </c>
      <c r="O631" s="165">
        <v>0</v>
      </c>
      <c r="P631" s="165">
        <v>0</v>
      </c>
      <c r="Q631" s="165">
        <v>1</v>
      </c>
      <c r="R631" s="165">
        <v>0</v>
      </c>
      <c r="S631" s="165">
        <v>1</v>
      </c>
      <c r="T631" s="165">
        <v>0</v>
      </c>
      <c r="U631" s="165">
        <v>0</v>
      </c>
      <c r="V631" s="165">
        <v>0</v>
      </c>
      <c r="W631" s="60">
        <f>COUNTIFS(配置清单!G:G,G631,配置清单!$H:$H,"PM",配置清单!$N:$N,"在岗")</f>
        <v>1</v>
      </c>
      <c r="X631" s="61">
        <f t="shared" si="527"/>
        <v>1</v>
      </c>
      <c r="Y631" s="60">
        <f>COUNTIFS(配置清单!$G:$G,G631,配置清单!$H:$H,"PM",配置清单!$N:$N,"在岗",配置清单!$P:$P,"&lt;&gt;暂不胜任")</f>
        <v>1</v>
      </c>
      <c r="Z631" s="61">
        <f t="shared" si="528"/>
        <v>1</v>
      </c>
      <c r="AA631" s="62">
        <f>COUNTIFS(配置清单!$G:$G,G631,配置清单!$H:$H,"SE",配置清单!$N:$N,"在岗")+COUNTIFS(配置清单!$G:$G,G631,配置清单!$H:$H,"SA",配置清单!$N:$N,"在岗")</f>
        <v>0</v>
      </c>
      <c r="AB631" s="61" t="str">
        <f t="shared" si="529"/>
        <v>NA</v>
      </c>
      <c r="AC631" s="60">
        <f>COUNTIFS(配置清单!$G:$G,G631,配置清单!$H:$H,"SE",配置清单!$N:$N,"在岗",配置清单!$P:$P,"&lt;&gt;暂不胜任")+COUNTIFS(配置清单!$G:$G,G631,配置清单!$H:$H,"SA",配置清单!$N:$N,"在岗",配置清单!$P:$P,"&lt;&gt;暂不胜任")</f>
        <v>0</v>
      </c>
      <c r="AD631" s="61" t="str">
        <f t="shared" si="530"/>
        <v>NA</v>
      </c>
      <c r="AE631" s="60">
        <f>COUNTIFS(配置清单!$G:$G,G631,配置清单!H:H,"MDE",配置清单!N:N,"在岗")</f>
        <v>0</v>
      </c>
      <c r="AF631" s="61" t="str">
        <f t="shared" si="531"/>
        <v>NA</v>
      </c>
      <c r="AG631" s="60">
        <f>COUNTIFS(配置清单!$G:$G,G631,配置清单!$H:$H,"MDE",配置清单!$N:$N,"在岗",配置清单!$P:$P,"&lt;&gt;暂不胜任")</f>
        <v>0</v>
      </c>
      <c r="AH631" s="61" t="str">
        <f t="shared" si="532"/>
        <v>NA</v>
      </c>
      <c r="AI631" s="62">
        <f>COUNTIFS(配置清单!G:G,G631,配置清单!H:H,"TPM",配置清单!N:N,"在岗")+COUNTIFS(配置清单!G:G,G631,配置清单!H:H,"TC",配置清单!N:N,"在岗")</f>
        <v>1</v>
      </c>
      <c r="AJ631" s="61">
        <f t="shared" si="533"/>
        <v>1</v>
      </c>
      <c r="AK631" s="60">
        <f>COUNTIFS(配置清单!G:G,G631,配置清单!H:H,"TPM",配置清单!N:N,"在岗",配置清单!P:P,"&lt;&gt;暂不胜任")+COUNTIFS(配置清单!G:G,G631,配置清单!H:H,"TC",配置清单!N:N,"在岗",配置清单!P:P,"&lt;&gt;暂不胜任")</f>
        <v>1</v>
      </c>
      <c r="AL631" s="61">
        <f t="shared" si="534"/>
        <v>1</v>
      </c>
      <c r="AM631" s="60">
        <f>COUNTIFS(配置清单!G:G,G631,配置清单!H:H,"TSE",配置清单!N:N,"在岗")</f>
        <v>0</v>
      </c>
      <c r="AN631" s="61" t="str">
        <f t="shared" si="535"/>
        <v>NA</v>
      </c>
      <c r="AO631" s="60">
        <f>COUNTIFS(配置清单!G:G,G631,配置清单!H:H,"TSE",配置清单!N:N,"在岗",配置清单!P:P,"&lt;&gt;暂不胜任")</f>
        <v>0</v>
      </c>
      <c r="AP631" s="61" t="str">
        <f t="shared" si="536"/>
        <v>NA</v>
      </c>
      <c r="AQ631" s="60">
        <f>COUNTIFS(配置清单!$G:$G,G631,配置清单!H:H,"QA",配置清单!N:N,"在岗")</f>
        <v>1</v>
      </c>
      <c r="AR631" s="61">
        <f t="shared" si="537"/>
        <v>1</v>
      </c>
      <c r="AS631" s="60">
        <f>COUNTIFS(配置清单!$G:$G,G631,配置清单!$H:$H,"QA",配置清单!$N:$N,"在岗",配置清单!$P:$P,"&lt;&gt;暂不胜任")</f>
        <v>1</v>
      </c>
      <c r="AT631" s="61">
        <f t="shared" si="538"/>
        <v>1</v>
      </c>
      <c r="AU631" s="60">
        <f>COUNTIFS(配置清单!G:G,规划及评估!G631,配置清单!H:H,"BA",配置清单!N:N,"在岗")</f>
        <v>0</v>
      </c>
      <c r="AV631" s="61" t="str">
        <f t="shared" si="539"/>
        <v>NA</v>
      </c>
      <c r="AW631" s="60">
        <f>COUNTIFS(配置清单!G:G,G631,配置清单!H:H,"BA",配置清单!N:N,"在岗",配置清单!P:P,"&lt;&gt;暂不胜任")</f>
        <v>0</v>
      </c>
      <c r="AX631" s="61" t="str">
        <f t="shared" si="540"/>
        <v>NA</v>
      </c>
      <c r="AY631" s="60">
        <f>COUNTIFS(配置清单!G:G,规划及评估!G631,配置清单!H:H,"IA",配置清单!N:N,"在岗")</f>
        <v>0</v>
      </c>
      <c r="AZ631" s="61" t="str">
        <f t="shared" si="541"/>
        <v>NA</v>
      </c>
      <c r="BA631" s="60">
        <f>COUNTIFS(配置清单!G:G,G631,配置清单!H:H,"IA",配置清单!N:N,"在岗",配置清单!P:P,"&lt;&gt;暂不胜任")</f>
        <v>0</v>
      </c>
      <c r="BB631" s="61" t="str">
        <f t="shared" si="542"/>
        <v>NA</v>
      </c>
      <c r="BC631" s="60">
        <f>COUNTIFS(配置清单!G:G,规划及评估!G631,配置清单!H:H,"产品经理",配置清单!N:N,"在岗")</f>
        <v>0</v>
      </c>
      <c r="BD631" s="61" t="str">
        <f t="shared" si="543"/>
        <v>NA</v>
      </c>
      <c r="BE631" s="60">
        <f>COUNTIFS(配置清单!G:G,G631,配置清单!H:H,"产品经理",配置清单!N:N,"在岗",配置清单!P:P,"&lt;&gt;暂不胜任")</f>
        <v>0</v>
      </c>
      <c r="BF631" s="61" t="str">
        <f t="shared" si="544"/>
        <v>NA</v>
      </c>
      <c r="BG631" s="63">
        <f t="shared" si="545"/>
        <v>3</v>
      </c>
      <c r="BH631" s="64">
        <f t="shared" si="546"/>
        <v>3</v>
      </c>
      <c r="BI631" s="64">
        <f t="shared" si="547"/>
        <v>3</v>
      </c>
      <c r="BJ631" s="64">
        <f t="shared" si="548"/>
        <v>3</v>
      </c>
      <c r="BK631" s="65">
        <f t="shared" si="549"/>
        <v>1</v>
      </c>
      <c r="BL631" s="66">
        <f t="shared" si="550"/>
        <v>1</v>
      </c>
      <c r="BM631" s="92">
        <f t="shared" si="551"/>
        <v>1</v>
      </c>
      <c r="BN631" s="92">
        <f t="shared" si="552"/>
        <v>1</v>
      </c>
      <c r="BO631" s="92">
        <f t="shared" si="553"/>
        <v>0</v>
      </c>
      <c r="BP631" s="92">
        <f t="shared" si="554"/>
        <v>0</v>
      </c>
      <c r="BQ631" s="92">
        <f t="shared" si="555"/>
        <v>0</v>
      </c>
      <c r="BR631" s="92">
        <f t="shared" si="556"/>
        <v>0</v>
      </c>
      <c r="BS631" s="92">
        <f t="shared" si="557"/>
        <v>1</v>
      </c>
      <c r="BT631" s="92">
        <f t="shared" si="558"/>
        <v>1</v>
      </c>
      <c r="BU631" s="92">
        <f t="shared" si="559"/>
        <v>0</v>
      </c>
      <c r="BV631" s="92">
        <f t="shared" si="560"/>
        <v>0</v>
      </c>
      <c r="BW631" s="92">
        <f t="shared" si="561"/>
        <v>1</v>
      </c>
      <c r="BX631" s="92">
        <f t="shared" si="562"/>
        <v>1</v>
      </c>
      <c r="BY631" s="92">
        <f t="shared" si="563"/>
        <v>0</v>
      </c>
      <c r="BZ631" s="92">
        <f t="shared" si="564"/>
        <v>0</v>
      </c>
      <c r="CA631" s="92">
        <f t="shared" si="565"/>
        <v>0</v>
      </c>
      <c r="CB631" s="92">
        <f t="shared" si="566"/>
        <v>0</v>
      </c>
      <c r="CC631" s="92">
        <f t="shared" si="567"/>
        <v>0</v>
      </c>
      <c r="CD631" s="92">
        <f t="shared" si="568"/>
        <v>0</v>
      </c>
    </row>
    <row r="632" spans="1:82" hidden="1">
      <c r="A632" s="160">
        <v>48</v>
      </c>
      <c r="B632" s="160" t="s">
        <v>956</v>
      </c>
      <c r="C632" s="160" t="s">
        <v>5982</v>
      </c>
      <c r="D632" s="160" t="s">
        <v>204</v>
      </c>
      <c r="E632" s="160" t="s">
        <v>7855</v>
      </c>
      <c r="F632" s="160" t="s">
        <v>7868</v>
      </c>
      <c r="G632" s="160" t="s">
        <v>7869</v>
      </c>
      <c r="H632" s="160" t="s">
        <v>7</v>
      </c>
      <c r="I632" s="160" t="s">
        <v>7</v>
      </c>
      <c r="J632" s="160" t="s">
        <v>34</v>
      </c>
      <c r="K632" s="160" t="s">
        <v>34</v>
      </c>
      <c r="L632" s="160" t="s">
        <v>2401</v>
      </c>
      <c r="M632" s="160" t="s">
        <v>7919</v>
      </c>
      <c r="N632" s="165">
        <v>1</v>
      </c>
      <c r="O632" s="165">
        <v>0</v>
      </c>
      <c r="P632" s="165">
        <v>0</v>
      </c>
      <c r="Q632" s="165">
        <v>1</v>
      </c>
      <c r="R632" s="165">
        <v>0</v>
      </c>
      <c r="S632" s="165">
        <v>1</v>
      </c>
      <c r="T632" s="165">
        <v>0</v>
      </c>
      <c r="U632" s="165">
        <v>0</v>
      </c>
      <c r="V632" s="165">
        <v>0</v>
      </c>
      <c r="W632" s="60">
        <f>COUNTIFS(配置清单!G:G,G632,配置清单!$H:$H,"PM",配置清单!$N:$N,"在岗")</f>
        <v>1</v>
      </c>
      <c r="X632" s="61">
        <f t="shared" si="527"/>
        <v>1</v>
      </c>
      <c r="Y632" s="60">
        <f>COUNTIFS(配置清单!$G:$G,G632,配置清单!$H:$H,"PM",配置清单!$N:$N,"在岗",配置清单!$P:$P,"&lt;&gt;暂不胜任")</f>
        <v>1</v>
      </c>
      <c r="Z632" s="61">
        <f t="shared" si="528"/>
        <v>1</v>
      </c>
      <c r="AA632" s="62">
        <f>COUNTIFS(配置清单!$G:$G,G632,配置清单!$H:$H,"SE",配置清单!$N:$N,"在岗")+COUNTIFS(配置清单!$G:$G,G632,配置清单!$H:$H,"SA",配置清单!$N:$N,"在岗")</f>
        <v>0</v>
      </c>
      <c r="AB632" s="61" t="str">
        <f t="shared" si="529"/>
        <v>NA</v>
      </c>
      <c r="AC632" s="60">
        <f>COUNTIFS(配置清单!$G:$G,G632,配置清单!$H:$H,"SE",配置清单!$N:$N,"在岗",配置清单!$P:$P,"&lt;&gt;暂不胜任")+COUNTIFS(配置清单!$G:$G,G632,配置清单!$H:$H,"SA",配置清单!$N:$N,"在岗",配置清单!$P:$P,"&lt;&gt;暂不胜任")</f>
        <v>0</v>
      </c>
      <c r="AD632" s="61" t="str">
        <f t="shared" si="530"/>
        <v>NA</v>
      </c>
      <c r="AE632" s="60">
        <f>COUNTIFS(配置清单!$G:$G,G632,配置清单!H:H,"MDE",配置清单!N:N,"在岗")</f>
        <v>0</v>
      </c>
      <c r="AF632" s="61" t="str">
        <f t="shared" si="531"/>
        <v>NA</v>
      </c>
      <c r="AG632" s="60">
        <f>COUNTIFS(配置清单!$G:$G,G632,配置清单!$H:$H,"MDE",配置清单!$N:$N,"在岗",配置清单!$P:$P,"&lt;&gt;暂不胜任")</f>
        <v>0</v>
      </c>
      <c r="AH632" s="61" t="str">
        <f t="shared" si="532"/>
        <v>NA</v>
      </c>
      <c r="AI632" s="62">
        <f>COUNTIFS(配置清单!G:G,G632,配置清单!H:H,"TPM",配置清单!N:N,"在岗")+COUNTIFS(配置清单!G:G,G632,配置清单!H:H,"TC",配置清单!N:N,"在岗")</f>
        <v>1</v>
      </c>
      <c r="AJ632" s="61">
        <f t="shared" si="533"/>
        <v>1</v>
      </c>
      <c r="AK632" s="60">
        <f>COUNTIFS(配置清单!G:G,G632,配置清单!H:H,"TPM",配置清单!N:N,"在岗",配置清单!P:P,"&lt;&gt;暂不胜任")+COUNTIFS(配置清单!G:G,G632,配置清单!H:H,"TC",配置清单!N:N,"在岗",配置清单!P:P,"&lt;&gt;暂不胜任")</f>
        <v>1</v>
      </c>
      <c r="AL632" s="61">
        <f t="shared" si="534"/>
        <v>1</v>
      </c>
      <c r="AM632" s="60">
        <f>COUNTIFS(配置清单!G:G,G632,配置清单!H:H,"TSE",配置清单!N:N,"在岗")</f>
        <v>0</v>
      </c>
      <c r="AN632" s="61" t="str">
        <f t="shared" si="535"/>
        <v>NA</v>
      </c>
      <c r="AO632" s="60">
        <f>COUNTIFS(配置清单!G:G,G632,配置清单!H:H,"TSE",配置清单!N:N,"在岗",配置清单!P:P,"&lt;&gt;暂不胜任")</f>
        <v>0</v>
      </c>
      <c r="AP632" s="61" t="str">
        <f t="shared" si="536"/>
        <v>NA</v>
      </c>
      <c r="AQ632" s="60">
        <f>COUNTIFS(配置清单!$G:$G,G632,配置清单!H:H,"QA",配置清单!N:N,"在岗")</f>
        <v>1</v>
      </c>
      <c r="AR632" s="61">
        <f t="shared" si="537"/>
        <v>1</v>
      </c>
      <c r="AS632" s="60">
        <f>COUNTIFS(配置清单!$G:$G,G632,配置清单!$H:$H,"QA",配置清单!$N:$N,"在岗",配置清单!$P:$P,"&lt;&gt;暂不胜任")</f>
        <v>1</v>
      </c>
      <c r="AT632" s="61">
        <f t="shared" si="538"/>
        <v>1</v>
      </c>
      <c r="AU632" s="60">
        <f>COUNTIFS(配置清单!G:G,规划及评估!G632,配置清单!H:H,"BA",配置清单!N:N,"在岗")</f>
        <v>0</v>
      </c>
      <c r="AV632" s="61" t="str">
        <f t="shared" si="539"/>
        <v>NA</v>
      </c>
      <c r="AW632" s="60">
        <f>COUNTIFS(配置清单!G:G,G632,配置清单!H:H,"BA",配置清单!N:N,"在岗",配置清单!P:P,"&lt;&gt;暂不胜任")</f>
        <v>0</v>
      </c>
      <c r="AX632" s="61" t="str">
        <f t="shared" si="540"/>
        <v>NA</v>
      </c>
      <c r="AY632" s="60">
        <f>COUNTIFS(配置清单!G:G,规划及评估!G632,配置清单!H:H,"IA",配置清单!N:N,"在岗")</f>
        <v>0</v>
      </c>
      <c r="AZ632" s="61" t="str">
        <f t="shared" si="541"/>
        <v>NA</v>
      </c>
      <c r="BA632" s="60">
        <f>COUNTIFS(配置清单!G:G,G632,配置清单!H:H,"IA",配置清单!N:N,"在岗",配置清单!P:P,"&lt;&gt;暂不胜任")</f>
        <v>0</v>
      </c>
      <c r="BB632" s="61" t="str">
        <f t="shared" si="542"/>
        <v>NA</v>
      </c>
      <c r="BC632" s="60">
        <f>COUNTIFS(配置清单!G:G,规划及评估!G632,配置清单!H:H,"产品经理",配置清单!N:N,"在岗")</f>
        <v>0</v>
      </c>
      <c r="BD632" s="61" t="str">
        <f t="shared" si="543"/>
        <v>NA</v>
      </c>
      <c r="BE632" s="60">
        <f>COUNTIFS(配置清单!G:G,G632,配置清单!H:H,"产品经理",配置清单!N:N,"在岗",配置清单!P:P,"&lt;&gt;暂不胜任")</f>
        <v>0</v>
      </c>
      <c r="BF632" s="61" t="str">
        <f t="shared" si="544"/>
        <v>NA</v>
      </c>
      <c r="BG632" s="63">
        <f t="shared" si="545"/>
        <v>3</v>
      </c>
      <c r="BH632" s="64">
        <f t="shared" si="546"/>
        <v>3</v>
      </c>
      <c r="BI632" s="64">
        <f t="shared" si="547"/>
        <v>3</v>
      </c>
      <c r="BJ632" s="64">
        <f t="shared" si="548"/>
        <v>3</v>
      </c>
      <c r="BK632" s="65">
        <f t="shared" si="549"/>
        <v>1</v>
      </c>
      <c r="BL632" s="66">
        <f t="shared" si="550"/>
        <v>1</v>
      </c>
      <c r="BM632" s="92">
        <f t="shared" si="551"/>
        <v>1</v>
      </c>
      <c r="BN632" s="92">
        <f t="shared" si="552"/>
        <v>1</v>
      </c>
      <c r="BO632" s="92">
        <f t="shared" si="553"/>
        <v>0</v>
      </c>
      <c r="BP632" s="92">
        <f t="shared" si="554"/>
        <v>0</v>
      </c>
      <c r="BQ632" s="92">
        <f t="shared" si="555"/>
        <v>0</v>
      </c>
      <c r="BR632" s="92">
        <f t="shared" si="556"/>
        <v>0</v>
      </c>
      <c r="BS632" s="92">
        <f t="shared" si="557"/>
        <v>1</v>
      </c>
      <c r="BT632" s="92">
        <f t="shared" si="558"/>
        <v>1</v>
      </c>
      <c r="BU632" s="92">
        <f t="shared" si="559"/>
        <v>0</v>
      </c>
      <c r="BV632" s="92">
        <f t="shared" si="560"/>
        <v>0</v>
      </c>
      <c r="BW632" s="92">
        <f t="shared" si="561"/>
        <v>1</v>
      </c>
      <c r="BX632" s="92">
        <f t="shared" si="562"/>
        <v>1</v>
      </c>
      <c r="BY632" s="92">
        <f t="shared" si="563"/>
        <v>0</v>
      </c>
      <c r="BZ632" s="92">
        <f t="shared" si="564"/>
        <v>0</v>
      </c>
      <c r="CA632" s="92">
        <f t="shared" si="565"/>
        <v>0</v>
      </c>
      <c r="CB632" s="92">
        <f t="shared" si="566"/>
        <v>0</v>
      </c>
      <c r="CC632" s="92">
        <f t="shared" si="567"/>
        <v>0</v>
      </c>
      <c r="CD632" s="92">
        <f t="shared" si="568"/>
        <v>0</v>
      </c>
    </row>
    <row r="633" spans="1:82" hidden="1">
      <c r="A633" s="160">
        <v>49</v>
      </c>
      <c r="B633" s="160" t="s">
        <v>956</v>
      </c>
      <c r="C633" s="160" t="s">
        <v>5982</v>
      </c>
      <c r="D633" s="160" t="s">
        <v>204</v>
      </c>
      <c r="E633" s="160" t="s">
        <v>7855</v>
      </c>
      <c r="F633" s="160" t="s">
        <v>7868</v>
      </c>
      <c r="G633" s="160" t="s">
        <v>7872</v>
      </c>
      <c r="H633" s="160" t="s">
        <v>4</v>
      </c>
      <c r="I633" s="160" t="s">
        <v>4</v>
      </c>
      <c r="J633" s="160" t="s">
        <v>34</v>
      </c>
      <c r="K633" s="160" t="s">
        <v>34</v>
      </c>
      <c r="L633" s="160" t="s">
        <v>2401</v>
      </c>
      <c r="M633" s="160" t="s">
        <v>7917</v>
      </c>
      <c r="N633" s="165">
        <v>2</v>
      </c>
      <c r="O633" s="165">
        <v>1</v>
      </c>
      <c r="P633" s="165">
        <v>1</v>
      </c>
      <c r="Q633" s="165">
        <v>0</v>
      </c>
      <c r="R633" s="165">
        <v>0</v>
      </c>
      <c r="S633" s="165">
        <v>1</v>
      </c>
      <c r="T633" s="165">
        <v>0</v>
      </c>
      <c r="U633" s="165">
        <v>0</v>
      </c>
      <c r="V633" s="165">
        <v>0</v>
      </c>
      <c r="W633" s="60">
        <f>COUNTIFS(配置清单!G:G,G633,配置清单!$H:$H,"PM",配置清单!$N:$N,"在岗")</f>
        <v>2</v>
      </c>
      <c r="X633" s="61">
        <f t="shared" si="527"/>
        <v>1</v>
      </c>
      <c r="Y633" s="60">
        <f>COUNTIFS(配置清单!$G:$G,G633,配置清单!$H:$H,"PM",配置清单!$N:$N,"在岗",配置清单!$P:$P,"&lt;&gt;暂不胜任")</f>
        <v>1</v>
      </c>
      <c r="Z633" s="61">
        <f t="shared" si="528"/>
        <v>0.5</v>
      </c>
      <c r="AA633" s="62">
        <f>COUNTIFS(配置清单!$G:$G,G633,配置清单!$H:$H,"SE",配置清单!$N:$N,"在岗")+COUNTIFS(配置清单!$G:$G,G633,配置清单!$H:$H,"SA",配置清单!$N:$N,"在岗")</f>
        <v>1</v>
      </c>
      <c r="AB633" s="61">
        <f t="shared" si="529"/>
        <v>1</v>
      </c>
      <c r="AC633" s="60">
        <f>COUNTIFS(配置清单!$G:$G,G633,配置清单!$H:$H,"SE",配置清单!$N:$N,"在岗",配置清单!$P:$P,"&lt;&gt;暂不胜任")+COUNTIFS(配置清单!$G:$G,G633,配置清单!$H:$H,"SA",配置清单!$N:$N,"在岗",配置清单!$P:$P,"&lt;&gt;暂不胜任")</f>
        <v>1</v>
      </c>
      <c r="AD633" s="61">
        <f t="shared" si="530"/>
        <v>1</v>
      </c>
      <c r="AE633" s="60">
        <f>COUNTIFS(配置清单!$G:$G,G633,配置清单!H:H,"MDE",配置清单!N:N,"在岗")</f>
        <v>1</v>
      </c>
      <c r="AF633" s="61">
        <f t="shared" si="531"/>
        <v>1</v>
      </c>
      <c r="AG633" s="60">
        <f>COUNTIFS(配置清单!$G:$G,G633,配置清单!$H:$H,"MDE",配置清单!$N:$N,"在岗",配置清单!$P:$P,"&lt;&gt;暂不胜任")</f>
        <v>1</v>
      </c>
      <c r="AH633" s="61">
        <f t="shared" si="532"/>
        <v>1</v>
      </c>
      <c r="AI633" s="62">
        <f>COUNTIFS(配置清单!G:G,G633,配置清单!H:H,"TPM",配置清单!N:N,"在岗")+COUNTIFS(配置清单!G:G,G633,配置清单!H:H,"TC",配置清单!N:N,"在岗")</f>
        <v>0</v>
      </c>
      <c r="AJ633" s="61" t="str">
        <f t="shared" si="533"/>
        <v>NA</v>
      </c>
      <c r="AK633" s="60">
        <f>COUNTIFS(配置清单!G:G,G633,配置清单!H:H,"TPM",配置清单!N:N,"在岗",配置清单!P:P,"&lt;&gt;暂不胜任")+COUNTIFS(配置清单!G:G,G633,配置清单!H:H,"TC",配置清单!N:N,"在岗",配置清单!P:P,"&lt;&gt;暂不胜任")</f>
        <v>0</v>
      </c>
      <c r="AL633" s="61" t="str">
        <f t="shared" si="534"/>
        <v>NA</v>
      </c>
      <c r="AM633" s="60">
        <f>COUNTIFS(配置清单!G:G,G633,配置清单!H:H,"TSE",配置清单!N:N,"在岗")</f>
        <v>0</v>
      </c>
      <c r="AN633" s="61" t="str">
        <f t="shared" si="535"/>
        <v>NA</v>
      </c>
      <c r="AO633" s="60">
        <f>COUNTIFS(配置清单!G:G,G633,配置清单!H:H,"TSE",配置清单!N:N,"在岗",配置清单!P:P,"&lt;&gt;暂不胜任")</f>
        <v>0</v>
      </c>
      <c r="AP633" s="61" t="str">
        <f t="shared" si="536"/>
        <v>NA</v>
      </c>
      <c r="AQ633" s="60">
        <f>COUNTIFS(配置清单!$G:$G,G633,配置清单!H:H,"QA",配置清单!N:N,"在岗")</f>
        <v>1</v>
      </c>
      <c r="AR633" s="61">
        <f t="shared" si="537"/>
        <v>1</v>
      </c>
      <c r="AS633" s="60">
        <f>COUNTIFS(配置清单!$G:$G,G633,配置清单!$H:$H,"QA",配置清单!$N:$N,"在岗",配置清单!$P:$P,"&lt;&gt;暂不胜任")</f>
        <v>1</v>
      </c>
      <c r="AT633" s="61">
        <f t="shared" si="538"/>
        <v>1</v>
      </c>
      <c r="AU633" s="60">
        <f>COUNTIFS(配置清单!G:G,规划及评估!G633,配置清单!H:H,"BA",配置清单!N:N,"在岗")</f>
        <v>0</v>
      </c>
      <c r="AV633" s="61" t="str">
        <f t="shared" si="539"/>
        <v>NA</v>
      </c>
      <c r="AW633" s="60">
        <f>COUNTIFS(配置清单!G:G,G633,配置清单!H:H,"BA",配置清单!N:N,"在岗",配置清单!P:P,"&lt;&gt;暂不胜任")</f>
        <v>0</v>
      </c>
      <c r="AX633" s="61" t="str">
        <f t="shared" si="540"/>
        <v>NA</v>
      </c>
      <c r="AY633" s="60">
        <f>COUNTIFS(配置清单!G:G,规划及评估!G633,配置清单!H:H,"IA",配置清单!N:N,"在岗")</f>
        <v>0</v>
      </c>
      <c r="AZ633" s="61" t="str">
        <f t="shared" si="541"/>
        <v>NA</v>
      </c>
      <c r="BA633" s="60">
        <f>COUNTIFS(配置清单!G:G,G633,配置清单!H:H,"IA",配置清单!N:N,"在岗",配置清单!P:P,"&lt;&gt;暂不胜任")</f>
        <v>0</v>
      </c>
      <c r="BB633" s="61" t="str">
        <f t="shared" si="542"/>
        <v>NA</v>
      </c>
      <c r="BC633" s="60">
        <f>COUNTIFS(配置清单!G:G,规划及评估!G633,配置清单!H:H,"产品经理",配置清单!N:N,"在岗")</f>
        <v>0</v>
      </c>
      <c r="BD633" s="61" t="str">
        <f t="shared" si="543"/>
        <v>NA</v>
      </c>
      <c r="BE633" s="60">
        <f>COUNTIFS(配置清单!G:G,G633,配置清单!H:H,"产品经理",配置清单!N:N,"在岗",配置清单!P:P,"&lt;&gt;暂不胜任")</f>
        <v>0</v>
      </c>
      <c r="BF633" s="61" t="str">
        <f t="shared" si="544"/>
        <v>NA</v>
      </c>
      <c r="BG633" s="63">
        <f t="shared" si="545"/>
        <v>5</v>
      </c>
      <c r="BH633" s="64">
        <f t="shared" si="546"/>
        <v>5</v>
      </c>
      <c r="BI633" s="64">
        <f t="shared" si="547"/>
        <v>5</v>
      </c>
      <c r="BJ633" s="64">
        <f t="shared" si="548"/>
        <v>4</v>
      </c>
      <c r="BK633" s="65">
        <f t="shared" si="549"/>
        <v>1</v>
      </c>
      <c r="BL633" s="66">
        <f t="shared" si="550"/>
        <v>0.8</v>
      </c>
      <c r="BM633" s="92">
        <f t="shared" si="551"/>
        <v>2</v>
      </c>
      <c r="BN633" s="92">
        <f t="shared" si="552"/>
        <v>1</v>
      </c>
      <c r="BO633" s="92">
        <f t="shared" si="553"/>
        <v>1</v>
      </c>
      <c r="BP633" s="92">
        <f t="shared" si="554"/>
        <v>1</v>
      </c>
      <c r="BQ633" s="92">
        <f t="shared" si="555"/>
        <v>1</v>
      </c>
      <c r="BR633" s="92">
        <f t="shared" si="556"/>
        <v>1</v>
      </c>
      <c r="BS633" s="92">
        <f t="shared" si="557"/>
        <v>0</v>
      </c>
      <c r="BT633" s="92">
        <f t="shared" si="558"/>
        <v>0</v>
      </c>
      <c r="BU633" s="92">
        <f t="shared" si="559"/>
        <v>0</v>
      </c>
      <c r="BV633" s="92">
        <f t="shared" si="560"/>
        <v>0</v>
      </c>
      <c r="BW633" s="92">
        <f t="shared" si="561"/>
        <v>1</v>
      </c>
      <c r="BX633" s="92">
        <f t="shared" si="562"/>
        <v>1</v>
      </c>
      <c r="BY633" s="92">
        <f t="shared" si="563"/>
        <v>0</v>
      </c>
      <c r="BZ633" s="92">
        <f t="shared" si="564"/>
        <v>0</v>
      </c>
      <c r="CA633" s="92">
        <f t="shared" si="565"/>
        <v>0</v>
      </c>
      <c r="CB633" s="92">
        <f t="shared" si="566"/>
        <v>0</v>
      </c>
      <c r="CC633" s="92">
        <f t="shared" si="567"/>
        <v>0</v>
      </c>
      <c r="CD633" s="92">
        <f t="shared" si="568"/>
        <v>0</v>
      </c>
    </row>
    <row r="634" spans="1:82" hidden="1">
      <c r="A634" s="160">
        <v>50</v>
      </c>
      <c r="B634" s="160" t="s">
        <v>956</v>
      </c>
      <c r="C634" s="160" t="s">
        <v>5982</v>
      </c>
      <c r="D634" s="160" t="s">
        <v>204</v>
      </c>
      <c r="E634" s="160" t="s">
        <v>7855</v>
      </c>
      <c r="F634" s="160" t="s">
        <v>7885</v>
      </c>
      <c r="G634" s="160" t="s">
        <v>7886</v>
      </c>
      <c r="H634" s="160" t="s">
        <v>7</v>
      </c>
      <c r="I634" s="160" t="s">
        <v>7</v>
      </c>
      <c r="J634" s="160" t="s">
        <v>195</v>
      </c>
      <c r="K634" s="160" t="s">
        <v>195</v>
      </c>
      <c r="L634" s="160" t="s">
        <v>2401</v>
      </c>
      <c r="M634" s="160" t="s">
        <v>9789</v>
      </c>
      <c r="N634" s="165">
        <v>1</v>
      </c>
      <c r="O634" s="165">
        <v>1</v>
      </c>
      <c r="P634" s="165">
        <v>0</v>
      </c>
      <c r="Q634" s="165">
        <v>0</v>
      </c>
      <c r="R634" s="165">
        <v>1</v>
      </c>
      <c r="S634" s="165">
        <v>1</v>
      </c>
      <c r="T634" s="165">
        <v>0</v>
      </c>
      <c r="U634" s="165">
        <v>0</v>
      </c>
      <c r="V634" s="165">
        <v>0</v>
      </c>
      <c r="W634" s="60">
        <f>COUNTIFS(配置清单!G:G,G634,配置清单!$H:$H,"PM",配置清单!$N:$N,"在岗")</f>
        <v>1</v>
      </c>
      <c r="X634" s="61">
        <f t="shared" si="527"/>
        <v>1</v>
      </c>
      <c r="Y634" s="60">
        <f>COUNTIFS(配置清单!$G:$G,G634,配置清单!$H:$H,"PM",配置清单!$N:$N,"在岗",配置清单!$P:$P,"&lt;&gt;暂不胜任")</f>
        <v>1</v>
      </c>
      <c r="Z634" s="61">
        <f t="shared" si="528"/>
        <v>1</v>
      </c>
      <c r="AA634" s="62">
        <f>COUNTIFS(配置清单!$G:$G,G634,配置清单!$H:$H,"SE",配置清单!$N:$N,"在岗")+COUNTIFS(配置清单!$G:$G,G634,配置清单!$H:$H,"SA",配置清单!$N:$N,"在岗")</f>
        <v>1</v>
      </c>
      <c r="AB634" s="61">
        <f t="shared" si="529"/>
        <v>1</v>
      </c>
      <c r="AC634" s="60">
        <f>COUNTIFS(配置清单!$G:$G,G634,配置清单!$H:$H,"SE",配置清单!$N:$N,"在岗",配置清单!$P:$P,"&lt;&gt;暂不胜任")+COUNTIFS(配置清单!$G:$G,G634,配置清单!$H:$H,"SA",配置清单!$N:$N,"在岗",配置清单!$P:$P,"&lt;&gt;暂不胜任")</f>
        <v>1</v>
      </c>
      <c r="AD634" s="61">
        <f t="shared" si="530"/>
        <v>1</v>
      </c>
      <c r="AE634" s="60">
        <f>COUNTIFS(配置清单!$G:$G,G634,配置清单!H:H,"MDE",配置清单!N:N,"在岗")</f>
        <v>0</v>
      </c>
      <c r="AF634" s="61" t="str">
        <f t="shared" si="531"/>
        <v>NA</v>
      </c>
      <c r="AG634" s="60">
        <f>COUNTIFS(配置清单!$G:$G,G634,配置清单!$H:$H,"MDE",配置清单!$N:$N,"在岗",配置清单!$P:$P,"&lt;&gt;暂不胜任")</f>
        <v>0</v>
      </c>
      <c r="AH634" s="61" t="str">
        <f t="shared" si="532"/>
        <v>NA</v>
      </c>
      <c r="AI634" s="62">
        <f>COUNTIFS(配置清单!G:G,G634,配置清单!H:H,"TPM",配置清单!N:N,"在岗")+COUNTIFS(配置清单!G:G,G634,配置清单!H:H,"TC",配置清单!N:N,"在岗")</f>
        <v>0</v>
      </c>
      <c r="AJ634" s="61" t="str">
        <f t="shared" si="533"/>
        <v>NA</v>
      </c>
      <c r="AK634" s="60">
        <f>COUNTIFS(配置清单!G:G,G634,配置清单!H:H,"TPM",配置清单!N:N,"在岗",配置清单!P:P,"&lt;&gt;暂不胜任")+COUNTIFS(配置清单!G:G,G634,配置清单!H:H,"TC",配置清单!N:N,"在岗",配置清单!P:P,"&lt;&gt;暂不胜任")</f>
        <v>0</v>
      </c>
      <c r="AL634" s="61" t="str">
        <f t="shared" si="534"/>
        <v>NA</v>
      </c>
      <c r="AM634" s="60">
        <f>COUNTIFS(配置清单!G:G,G634,配置清单!H:H,"TSE",配置清单!N:N,"在岗")</f>
        <v>0</v>
      </c>
      <c r="AN634" s="61">
        <f t="shared" si="535"/>
        <v>0</v>
      </c>
      <c r="AO634" s="60">
        <f>COUNTIFS(配置清单!G:G,G634,配置清单!H:H,"TSE",配置清单!N:N,"在岗",配置清单!P:P,"&lt;&gt;暂不胜任")</f>
        <v>0</v>
      </c>
      <c r="AP634" s="61">
        <f t="shared" si="536"/>
        <v>0</v>
      </c>
      <c r="AQ634" s="60">
        <f>COUNTIFS(配置清单!$G:$G,G634,配置清单!H:H,"QA",配置清单!N:N,"在岗")</f>
        <v>1</v>
      </c>
      <c r="AR634" s="61">
        <f t="shared" si="537"/>
        <v>1</v>
      </c>
      <c r="AS634" s="60">
        <f>COUNTIFS(配置清单!$G:$G,G634,配置清单!$H:$H,"QA",配置清单!$N:$N,"在岗",配置清单!$P:$P,"&lt;&gt;暂不胜任")</f>
        <v>1</v>
      </c>
      <c r="AT634" s="61">
        <f t="shared" si="538"/>
        <v>1</v>
      </c>
      <c r="AU634" s="60">
        <f>COUNTIFS(配置清单!G:G,规划及评估!G634,配置清单!H:H,"BA",配置清单!N:N,"在岗")</f>
        <v>0</v>
      </c>
      <c r="AV634" s="61" t="str">
        <f t="shared" si="539"/>
        <v>NA</v>
      </c>
      <c r="AW634" s="60">
        <f>COUNTIFS(配置清单!G:G,G634,配置清单!H:H,"BA",配置清单!N:N,"在岗",配置清单!P:P,"&lt;&gt;暂不胜任")</f>
        <v>0</v>
      </c>
      <c r="AX634" s="61" t="str">
        <f t="shared" si="540"/>
        <v>NA</v>
      </c>
      <c r="AY634" s="60">
        <f>COUNTIFS(配置清单!G:G,规划及评估!G634,配置清单!H:H,"IA",配置清单!N:N,"在岗")</f>
        <v>0</v>
      </c>
      <c r="AZ634" s="61" t="str">
        <f t="shared" si="541"/>
        <v>NA</v>
      </c>
      <c r="BA634" s="60">
        <f>COUNTIFS(配置清单!G:G,G634,配置清单!H:H,"IA",配置清单!N:N,"在岗",配置清单!P:P,"&lt;&gt;暂不胜任")</f>
        <v>0</v>
      </c>
      <c r="BB634" s="61" t="str">
        <f t="shared" si="542"/>
        <v>NA</v>
      </c>
      <c r="BC634" s="60">
        <f>COUNTIFS(配置清单!G:G,规划及评估!G634,配置清单!H:H,"产品经理",配置清单!N:N,"在岗")</f>
        <v>0</v>
      </c>
      <c r="BD634" s="61" t="str">
        <f t="shared" si="543"/>
        <v>NA</v>
      </c>
      <c r="BE634" s="60">
        <f>COUNTIFS(配置清单!G:G,G634,配置清单!H:H,"产品经理",配置清单!N:N,"在岗",配置清单!P:P,"&lt;&gt;暂不胜任")</f>
        <v>0</v>
      </c>
      <c r="BF634" s="61" t="str">
        <f t="shared" si="544"/>
        <v>NA</v>
      </c>
      <c r="BG634" s="63">
        <f t="shared" si="545"/>
        <v>4</v>
      </c>
      <c r="BH634" s="64">
        <f t="shared" si="546"/>
        <v>3</v>
      </c>
      <c r="BI634" s="64">
        <f t="shared" si="547"/>
        <v>3</v>
      </c>
      <c r="BJ634" s="64">
        <f t="shared" si="548"/>
        <v>3</v>
      </c>
      <c r="BK634" s="65">
        <f t="shared" si="549"/>
        <v>0.75</v>
      </c>
      <c r="BL634" s="66">
        <f t="shared" si="550"/>
        <v>1</v>
      </c>
      <c r="BM634" s="92">
        <f t="shared" si="551"/>
        <v>1</v>
      </c>
      <c r="BN634" s="92">
        <f t="shared" si="552"/>
        <v>1</v>
      </c>
      <c r="BO634" s="92">
        <f t="shared" si="553"/>
        <v>1</v>
      </c>
      <c r="BP634" s="92">
        <f t="shared" si="554"/>
        <v>1</v>
      </c>
      <c r="BQ634" s="92">
        <f t="shared" si="555"/>
        <v>0</v>
      </c>
      <c r="BR634" s="92">
        <f t="shared" si="556"/>
        <v>0</v>
      </c>
      <c r="BS634" s="92">
        <f t="shared" si="557"/>
        <v>0</v>
      </c>
      <c r="BT634" s="92">
        <f t="shared" si="558"/>
        <v>0</v>
      </c>
      <c r="BU634" s="92">
        <f t="shared" si="559"/>
        <v>0</v>
      </c>
      <c r="BV634" s="92">
        <f t="shared" si="560"/>
        <v>0</v>
      </c>
      <c r="BW634" s="92">
        <f t="shared" si="561"/>
        <v>1</v>
      </c>
      <c r="BX634" s="92">
        <f t="shared" si="562"/>
        <v>1</v>
      </c>
      <c r="BY634" s="92">
        <f t="shared" si="563"/>
        <v>0</v>
      </c>
      <c r="BZ634" s="92">
        <f t="shared" si="564"/>
        <v>0</v>
      </c>
      <c r="CA634" s="92">
        <f t="shared" si="565"/>
        <v>0</v>
      </c>
      <c r="CB634" s="92">
        <f t="shared" si="566"/>
        <v>0</v>
      </c>
      <c r="CC634" s="92">
        <f t="shared" si="567"/>
        <v>0</v>
      </c>
      <c r="CD634" s="92">
        <f t="shared" si="568"/>
        <v>0</v>
      </c>
    </row>
    <row r="635" spans="1:82" hidden="1">
      <c r="A635" s="160">
        <v>51</v>
      </c>
      <c r="B635" s="160" t="s">
        <v>956</v>
      </c>
      <c r="C635" s="160" t="s">
        <v>5982</v>
      </c>
      <c r="D635" s="160" t="s">
        <v>204</v>
      </c>
      <c r="E635" s="160" t="s">
        <v>7855</v>
      </c>
      <c r="F635" s="160" t="s">
        <v>7879</v>
      </c>
      <c r="G635" s="160" t="s">
        <v>7880</v>
      </c>
      <c r="H635" s="160" t="s">
        <v>4</v>
      </c>
      <c r="I635" s="160" t="s">
        <v>4</v>
      </c>
      <c r="J635" s="160" t="s">
        <v>34</v>
      </c>
      <c r="K635" s="160" t="s">
        <v>34</v>
      </c>
      <c r="L635" s="160" t="s">
        <v>2401</v>
      </c>
      <c r="M635" s="160" t="s">
        <v>9789</v>
      </c>
      <c r="N635" s="165">
        <v>1</v>
      </c>
      <c r="O635" s="165">
        <v>1</v>
      </c>
      <c r="P635" s="165">
        <v>0</v>
      </c>
      <c r="Q635" s="165">
        <v>0</v>
      </c>
      <c r="R635" s="165">
        <v>1</v>
      </c>
      <c r="S635" s="165">
        <v>1</v>
      </c>
      <c r="T635" s="165">
        <v>0</v>
      </c>
      <c r="U635" s="165">
        <v>0</v>
      </c>
      <c r="V635" s="165">
        <v>0</v>
      </c>
      <c r="W635" s="60">
        <f>COUNTIFS(配置清单!G:G,G635,配置清单!$H:$H,"PM",配置清单!$N:$N,"在岗")</f>
        <v>1</v>
      </c>
      <c r="X635" s="61">
        <f t="shared" si="527"/>
        <v>1</v>
      </c>
      <c r="Y635" s="60">
        <f>COUNTIFS(配置清单!$G:$G,G635,配置清单!$H:$H,"PM",配置清单!$N:$N,"在岗",配置清单!$P:$P,"&lt;&gt;暂不胜任")</f>
        <v>0</v>
      </c>
      <c r="Z635" s="61">
        <f t="shared" si="528"/>
        <v>0</v>
      </c>
      <c r="AA635" s="62">
        <f>COUNTIFS(配置清单!$G:$G,G635,配置清单!$H:$H,"SE",配置清单!$N:$N,"在岗")+COUNTIFS(配置清单!$G:$G,G635,配置清单!$H:$H,"SA",配置清单!$N:$N,"在岗")</f>
        <v>1</v>
      </c>
      <c r="AB635" s="61">
        <f t="shared" si="529"/>
        <v>1</v>
      </c>
      <c r="AC635" s="60">
        <f>COUNTIFS(配置清单!$G:$G,G635,配置清单!$H:$H,"SE",配置清单!$N:$N,"在岗",配置清单!$P:$P,"&lt;&gt;暂不胜任")+COUNTIFS(配置清单!$G:$G,G635,配置清单!$H:$H,"SA",配置清单!$N:$N,"在岗",配置清单!$P:$P,"&lt;&gt;暂不胜任")</f>
        <v>1</v>
      </c>
      <c r="AD635" s="61">
        <f t="shared" si="530"/>
        <v>1</v>
      </c>
      <c r="AE635" s="60">
        <f>COUNTIFS(配置清单!$G:$G,G635,配置清单!H:H,"MDE",配置清单!N:N,"在岗")</f>
        <v>0</v>
      </c>
      <c r="AF635" s="61" t="str">
        <f t="shared" si="531"/>
        <v>NA</v>
      </c>
      <c r="AG635" s="60">
        <f>COUNTIFS(配置清单!$G:$G,G635,配置清单!$H:$H,"MDE",配置清单!$N:$N,"在岗",配置清单!$P:$P,"&lt;&gt;暂不胜任")</f>
        <v>0</v>
      </c>
      <c r="AH635" s="61" t="str">
        <f t="shared" si="532"/>
        <v>NA</v>
      </c>
      <c r="AI635" s="62">
        <f>COUNTIFS(配置清单!G:G,G635,配置清单!H:H,"TPM",配置清单!N:N,"在岗")+COUNTIFS(配置清单!G:G,G635,配置清单!H:H,"TC",配置清单!N:N,"在岗")</f>
        <v>0</v>
      </c>
      <c r="AJ635" s="61" t="str">
        <f t="shared" si="533"/>
        <v>NA</v>
      </c>
      <c r="AK635" s="60">
        <f>COUNTIFS(配置清单!G:G,G635,配置清单!H:H,"TPM",配置清单!N:N,"在岗",配置清单!P:P,"&lt;&gt;暂不胜任")+COUNTIFS(配置清单!G:G,G635,配置清单!H:H,"TC",配置清单!N:N,"在岗",配置清单!P:P,"&lt;&gt;暂不胜任")</f>
        <v>0</v>
      </c>
      <c r="AL635" s="61" t="str">
        <f t="shared" si="534"/>
        <v>NA</v>
      </c>
      <c r="AM635" s="60">
        <f>COUNTIFS(配置清单!G:G,G635,配置清单!H:H,"TSE",配置清单!N:N,"在岗")</f>
        <v>0</v>
      </c>
      <c r="AN635" s="61">
        <f t="shared" si="535"/>
        <v>0</v>
      </c>
      <c r="AO635" s="60">
        <f>COUNTIFS(配置清单!G:G,G635,配置清单!H:H,"TSE",配置清单!N:N,"在岗",配置清单!P:P,"&lt;&gt;暂不胜任")</f>
        <v>0</v>
      </c>
      <c r="AP635" s="61">
        <f t="shared" si="536"/>
        <v>0</v>
      </c>
      <c r="AQ635" s="60">
        <f>COUNTIFS(配置清单!$G:$G,G635,配置清单!H:H,"QA",配置清单!N:N,"在岗")</f>
        <v>1</v>
      </c>
      <c r="AR635" s="61">
        <f t="shared" si="537"/>
        <v>1</v>
      </c>
      <c r="AS635" s="60">
        <f>COUNTIFS(配置清单!$G:$G,G635,配置清单!$H:$H,"QA",配置清单!$N:$N,"在岗",配置清单!$P:$P,"&lt;&gt;暂不胜任")</f>
        <v>1</v>
      </c>
      <c r="AT635" s="61">
        <f t="shared" si="538"/>
        <v>1</v>
      </c>
      <c r="AU635" s="60">
        <f>COUNTIFS(配置清单!G:G,规划及评估!G635,配置清单!H:H,"BA",配置清单!N:N,"在岗")</f>
        <v>0</v>
      </c>
      <c r="AV635" s="61" t="str">
        <f t="shared" si="539"/>
        <v>NA</v>
      </c>
      <c r="AW635" s="60">
        <f>COUNTIFS(配置清单!G:G,G635,配置清单!H:H,"BA",配置清单!N:N,"在岗",配置清单!P:P,"&lt;&gt;暂不胜任")</f>
        <v>0</v>
      </c>
      <c r="AX635" s="61" t="str">
        <f t="shared" si="540"/>
        <v>NA</v>
      </c>
      <c r="AY635" s="60">
        <f>COUNTIFS(配置清单!G:G,规划及评估!G635,配置清单!H:H,"IA",配置清单!N:N,"在岗")</f>
        <v>0</v>
      </c>
      <c r="AZ635" s="61" t="str">
        <f t="shared" si="541"/>
        <v>NA</v>
      </c>
      <c r="BA635" s="60">
        <f>COUNTIFS(配置清单!G:G,G635,配置清单!H:H,"IA",配置清单!N:N,"在岗",配置清单!P:P,"&lt;&gt;暂不胜任")</f>
        <v>0</v>
      </c>
      <c r="BB635" s="61" t="str">
        <f t="shared" si="542"/>
        <v>NA</v>
      </c>
      <c r="BC635" s="60">
        <f>COUNTIFS(配置清单!G:G,规划及评估!G635,配置清单!H:H,"产品经理",配置清单!N:N,"在岗")</f>
        <v>0</v>
      </c>
      <c r="BD635" s="61" t="str">
        <f t="shared" si="543"/>
        <v>NA</v>
      </c>
      <c r="BE635" s="60">
        <f>COUNTIFS(配置清单!G:G,G635,配置清单!H:H,"产品经理",配置清单!N:N,"在岗",配置清单!P:P,"&lt;&gt;暂不胜任")</f>
        <v>0</v>
      </c>
      <c r="BF635" s="61" t="str">
        <f t="shared" si="544"/>
        <v>NA</v>
      </c>
      <c r="BG635" s="63">
        <f t="shared" si="545"/>
        <v>4</v>
      </c>
      <c r="BH635" s="64">
        <f t="shared" si="546"/>
        <v>3</v>
      </c>
      <c r="BI635" s="64">
        <f t="shared" si="547"/>
        <v>3</v>
      </c>
      <c r="BJ635" s="64">
        <f t="shared" si="548"/>
        <v>2</v>
      </c>
      <c r="BK635" s="65">
        <f t="shared" si="549"/>
        <v>0.75</v>
      </c>
      <c r="BL635" s="66">
        <f t="shared" si="550"/>
        <v>0.66666666666666663</v>
      </c>
      <c r="BM635" s="92">
        <f t="shared" si="551"/>
        <v>1</v>
      </c>
      <c r="BN635" s="92">
        <f t="shared" si="552"/>
        <v>0</v>
      </c>
      <c r="BO635" s="92">
        <f t="shared" si="553"/>
        <v>1</v>
      </c>
      <c r="BP635" s="92">
        <f t="shared" si="554"/>
        <v>1</v>
      </c>
      <c r="BQ635" s="92">
        <f t="shared" si="555"/>
        <v>0</v>
      </c>
      <c r="BR635" s="92">
        <f t="shared" si="556"/>
        <v>0</v>
      </c>
      <c r="BS635" s="92">
        <f t="shared" si="557"/>
        <v>0</v>
      </c>
      <c r="BT635" s="92">
        <f t="shared" si="558"/>
        <v>0</v>
      </c>
      <c r="BU635" s="92">
        <f t="shared" si="559"/>
        <v>0</v>
      </c>
      <c r="BV635" s="92">
        <f t="shared" si="560"/>
        <v>0</v>
      </c>
      <c r="BW635" s="92">
        <f t="shared" si="561"/>
        <v>1</v>
      </c>
      <c r="BX635" s="92">
        <f t="shared" si="562"/>
        <v>1</v>
      </c>
      <c r="BY635" s="92">
        <f t="shared" si="563"/>
        <v>0</v>
      </c>
      <c r="BZ635" s="92">
        <f t="shared" si="564"/>
        <v>0</v>
      </c>
      <c r="CA635" s="92">
        <f t="shared" si="565"/>
        <v>0</v>
      </c>
      <c r="CB635" s="92">
        <f t="shared" si="566"/>
        <v>0</v>
      </c>
      <c r="CC635" s="92">
        <f t="shared" si="567"/>
        <v>0</v>
      </c>
      <c r="CD635" s="92">
        <f t="shared" si="568"/>
        <v>0</v>
      </c>
    </row>
    <row r="636" spans="1:82" hidden="1">
      <c r="A636" s="160">
        <v>52</v>
      </c>
      <c r="B636" s="160" t="s">
        <v>956</v>
      </c>
      <c r="C636" s="160" t="s">
        <v>5982</v>
      </c>
      <c r="D636" s="160" t="s">
        <v>204</v>
      </c>
      <c r="E636" s="160" t="s">
        <v>7855</v>
      </c>
      <c r="F636" s="160" t="s">
        <v>7856</v>
      </c>
      <c r="G636" s="160" t="s">
        <v>9653</v>
      </c>
      <c r="H636" s="167" t="s">
        <v>4</v>
      </c>
      <c r="I636" s="167" t="s">
        <v>4</v>
      </c>
      <c r="J636" s="160" t="s">
        <v>34</v>
      </c>
      <c r="K636" s="160" t="s">
        <v>34</v>
      </c>
      <c r="L636" s="160" t="s">
        <v>2401</v>
      </c>
      <c r="M636" s="160" t="s">
        <v>7915</v>
      </c>
      <c r="N636" s="165">
        <v>1</v>
      </c>
      <c r="O636" s="165">
        <v>0</v>
      </c>
      <c r="P636" s="165">
        <v>0</v>
      </c>
      <c r="Q636" s="165">
        <v>0</v>
      </c>
      <c r="R636" s="165">
        <v>0</v>
      </c>
      <c r="S636" s="165">
        <v>1</v>
      </c>
      <c r="T636" s="165">
        <v>0</v>
      </c>
      <c r="U636" s="165">
        <v>0</v>
      </c>
      <c r="V636" s="165">
        <v>0</v>
      </c>
      <c r="W636" s="60">
        <f>COUNTIFS(配置清单!G:G,G636,配置清单!$H:$H,"PM",配置清单!$N:$N,"在岗")</f>
        <v>1</v>
      </c>
      <c r="X636" s="61">
        <f t="shared" si="527"/>
        <v>1</v>
      </c>
      <c r="Y636" s="60">
        <f>COUNTIFS(配置清单!$G:$G,G636,配置清单!$H:$H,"PM",配置清单!$N:$N,"在岗",配置清单!$P:$P,"&lt;&gt;暂不胜任")</f>
        <v>1</v>
      </c>
      <c r="Z636" s="61">
        <f t="shared" si="528"/>
        <v>1</v>
      </c>
      <c r="AA636" s="62">
        <f>COUNTIFS(配置清单!$G:$G,G636,配置清单!$H:$H,"SE",配置清单!$N:$N,"在岗")+COUNTIFS(配置清单!$G:$G,G636,配置清单!$H:$H,"SA",配置清单!$N:$N,"在岗")</f>
        <v>0</v>
      </c>
      <c r="AB636" s="61" t="str">
        <f t="shared" si="529"/>
        <v>NA</v>
      </c>
      <c r="AC636" s="60">
        <f>COUNTIFS(配置清单!$G:$G,G636,配置清单!$H:$H,"SE",配置清单!$N:$N,"在岗",配置清单!$P:$P,"&lt;&gt;暂不胜任")+COUNTIFS(配置清单!$G:$G,G636,配置清单!$H:$H,"SA",配置清单!$N:$N,"在岗",配置清单!$P:$P,"&lt;&gt;暂不胜任")</f>
        <v>0</v>
      </c>
      <c r="AD636" s="61" t="str">
        <f t="shared" si="530"/>
        <v>NA</v>
      </c>
      <c r="AE636" s="60">
        <f>COUNTIFS(配置清单!$G:$G,G636,配置清单!H:H,"MDE",配置清单!N:N,"在岗")</f>
        <v>0</v>
      </c>
      <c r="AF636" s="61" t="str">
        <f t="shared" si="531"/>
        <v>NA</v>
      </c>
      <c r="AG636" s="60">
        <f>COUNTIFS(配置清单!$G:$G,G636,配置清单!$H:$H,"MDE",配置清单!$N:$N,"在岗",配置清单!$P:$P,"&lt;&gt;暂不胜任")</f>
        <v>0</v>
      </c>
      <c r="AH636" s="61" t="str">
        <f t="shared" si="532"/>
        <v>NA</v>
      </c>
      <c r="AI636" s="62">
        <f>COUNTIFS(配置清单!G:G,G636,配置清单!H:H,"TPM",配置清单!N:N,"在岗")+COUNTIFS(配置清单!G:G,G636,配置清单!H:H,"TC",配置清单!N:N,"在岗")</f>
        <v>0</v>
      </c>
      <c r="AJ636" s="61" t="str">
        <f t="shared" si="533"/>
        <v>NA</v>
      </c>
      <c r="AK636" s="60">
        <f>COUNTIFS(配置清单!G:G,G636,配置清单!H:H,"TPM",配置清单!N:N,"在岗",配置清单!P:P,"&lt;&gt;暂不胜任")+COUNTIFS(配置清单!G:G,G636,配置清单!H:H,"TC",配置清单!N:N,"在岗",配置清单!P:P,"&lt;&gt;暂不胜任")</f>
        <v>0</v>
      </c>
      <c r="AL636" s="61" t="str">
        <f t="shared" si="534"/>
        <v>NA</v>
      </c>
      <c r="AM636" s="60">
        <f>COUNTIFS(配置清单!G:G,G636,配置清单!H:H,"TSE",配置清单!N:N,"在岗")</f>
        <v>0</v>
      </c>
      <c r="AN636" s="61" t="str">
        <f t="shared" si="535"/>
        <v>NA</v>
      </c>
      <c r="AO636" s="60">
        <f>COUNTIFS(配置清单!G:G,G636,配置清单!H:H,"TSE",配置清单!N:N,"在岗",配置清单!P:P,"&lt;&gt;暂不胜任")</f>
        <v>0</v>
      </c>
      <c r="AP636" s="61" t="str">
        <f t="shared" si="536"/>
        <v>NA</v>
      </c>
      <c r="AQ636" s="60">
        <f>COUNTIFS(配置清单!$G:$G,G636,配置清单!H:H,"QA",配置清单!N:N,"在岗")</f>
        <v>1</v>
      </c>
      <c r="AR636" s="61">
        <f t="shared" si="537"/>
        <v>1</v>
      </c>
      <c r="AS636" s="60">
        <f>COUNTIFS(配置清单!$G:$G,G636,配置清单!$H:$H,"QA",配置清单!$N:$N,"在岗",配置清单!$P:$P,"&lt;&gt;暂不胜任")</f>
        <v>1</v>
      </c>
      <c r="AT636" s="61">
        <f t="shared" si="538"/>
        <v>1</v>
      </c>
      <c r="AU636" s="60">
        <f>COUNTIFS(配置清单!G:G,规划及评估!G636,配置清单!H:H,"BA",配置清单!N:N,"在岗")</f>
        <v>0</v>
      </c>
      <c r="AV636" s="61" t="str">
        <f t="shared" si="539"/>
        <v>NA</v>
      </c>
      <c r="AW636" s="60">
        <f>COUNTIFS(配置清单!G:G,G636,配置清单!H:H,"BA",配置清单!N:N,"在岗",配置清单!P:P,"&lt;&gt;暂不胜任")</f>
        <v>0</v>
      </c>
      <c r="AX636" s="61" t="str">
        <f t="shared" si="540"/>
        <v>NA</v>
      </c>
      <c r="AY636" s="60">
        <f>COUNTIFS(配置清单!G:G,规划及评估!G636,配置清单!H:H,"IA",配置清单!N:N,"在岗")</f>
        <v>0</v>
      </c>
      <c r="AZ636" s="61" t="str">
        <f t="shared" si="541"/>
        <v>NA</v>
      </c>
      <c r="BA636" s="60">
        <f>COUNTIFS(配置清单!G:G,G636,配置清单!H:H,"IA",配置清单!N:N,"在岗",配置清单!P:P,"&lt;&gt;暂不胜任")</f>
        <v>0</v>
      </c>
      <c r="BB636" s="61" t="str">
        <f t="shared" si="542"/>
        <v>NA</v>
      </c>
      <c r="BC636" s="60">
        <f>COUNTIFS(配置清单!G:G,规划及评估!G636,配置清单!H:H,"产品经理",配置清单!N:N,"在岗")</f>
        <v>0</v>
      </c>
      <c r="BD636" s="61" t="str">
        <f t="shared" si="543"/>
        <v>NA</v>
      </c>
      <c r="BE636" s="60">
        <f>COUNTIFS(配置清单!G:G,G636,配置清单!H:H,"产品经理",配置清单!N:N,"在岗",配置清单!P:P,"&lt;&gt;暂不胜任")</f>
        <v>0</v>
      </c>
      <c r="BF636" s="61" t="str">
        <f t="shared" si="544"/>
        <v>NA</v>
      </c>
      <c r="BG636" s="63">
        <f t="shared" si="545"/>
        <v>2</v>
      </c>
      <c r="BH636" s="64">
        <f t="shared" si="546"/>
        <v>2</v>
      </c>
      <c r="BI636" s="64">
        <f t="shared" si="547"/>
        <v>2</v>
      </c>
      <c r="BJ636" s="64">
        <f t="shared" si="548"/>
        <v>2</v>
      </c>
      <c r="BK636" s="65">
        <f t="shared" si="549"/>
        <v>1</v>
      </c>
      <c r="BL636" s="66">
        <f t="shared" si="550"/>
        <v>1</v>
      </c>
      <c r="BM636" s="92">
        <f t="shared" si="551"/>
        <v>1</v>
      </c>
      <c r="BN636" s="92">
        <f t="shared" si="552"/>
        <v>1</v>
      </c>
      <c r="BO636" s="92">
        <f t="shared" si="553"/>
        <v>0</v>
      </c>
      <c r="BP636" s="92">
        <f t="shared" si="554"/>
        <v>0</v>
      </c>
      <c r="BQ636" s="92">
        <f t="shared" si="555"/>
        <v>0</v>
      </c>
      <c r="BR636" s="92">
        <f t="shared" si="556"/>
        <v>0</v>
      </c>
      <c r="BS636" s="92">
        <f t="shared" si="557"/>
        <v>0</v>
      </c>
      <c r="BT636" s="92">
        <f t="shared" si="558"/>
        <v>0</v>
      </c>
      <c r="BU636" s="92">
        <f t="shared" si="559"/>
        <v>0</v>
      </c>
      <c r="BV636" s="92">
        <f t="shared" si="560"/>
        <v>0</v>
      </c>
      <c r="BW636" s="92">
        <f t="shared" si="561"/>
        <v>1</v>
      </c>
      <c r="BX636" s="92">
        <f t="shared" si="562"/>
        <v>1</v>
      </c>
      <c r="BY636" s="92">
        <f t="shared" si="563"/>
        <v>0</v>
      </c>
      <c r="BZ636" s="92">
        <f t="shared" si="564"/>
        <v>0</v>
      </c>
      <c r="CA636" s="92">
        <f t="shared" si="565"/>
        <v>0</v>
      </c>
      <c r="CB636" s="92">
        <f t="shared" si="566"/>
        <v>0</v>
      </c>
      <c r="CC636" s="92">
        <f t="shared" si="567"/>
        <v>0</v>
      </c>
      <c r="CD636" s="92">
        <f t="shared" si="568"/>
        <v>0</v>
      </c>
    </row>
    <row r="637" spans="1:82" hidden="1">
      <c r="A637" s="160">
        <v>53</v>
      </c>
      <c r="B637" s="160" t="s">
        <v>956</v>
      </c>
      <c r="C637" s="160" t="s">
        <v>5982</v>
      </c>
      <c r="D637" s="160" t="s">
        <v>204</v>
      </c>
      <c r="E637" s="160" t="s">
        <v>7855</v>
      </c>
      <c r="F637" s="160" t="s">
        <v>7889</v>
      </c>
      <c r="G637" s="160" t="s">
        <v>7913</v>
      </c>
      <c r="H637" s="160" t="s">
        <v>7</v>
      </c>
      <c r="I637" s="160" t="s">
        <v>7</v>
      </c>
      <c r="J637" s="160" t="s">
        <v>195</v>
      </c>
      <c r="K637" s="160" t="s">
        <v>34</v>
      </c>
      <c r="L637" s="160" t="s">
        <v>2391</v>
      </c>
      <c r="M637" s="160"/>
      <c r="N637" s="165">
        <v>1</v>
      </c>
      <c r="O637" s="165">
        <v>0</v>
      </c>
      <c r="P637" s="165">
        <v>0</v>
      </c>
      <c r="Q637" s="165">
        <v>0</v>
      </c>
      <c r="R637" s="165">
        <v>0</v>
      </c>
      <c r="S637" s="165">
        <v>0</v>
      </c>
      <c r="T637" s="165">
        <v>0</v>
      </c>
      <c r="U637" s="165">
        <v>0</v>
      </c>
      <c r="V637" s="165">
        <v>0</v>
      </c>
      <c r="W637" s="60">
        <f>COUNTIFS(配置清单!G:G,G637,配置清单!$H:$H,"PM",配置清单!$N:$N,"在岗")</f>
        <v>1</v>
      </c>
      <c r="X637" s="61">
        <f t="shared" si="527"/>
        <v>1</v>
      </c>
      <c r="Y637" s="60">
        <f>COUNTIFS(配置清单!$G:$G,G637,配置清单!$H:$H,"PM",配置清单!$N:$N,"在岗",配置清单!$P:$P,"&lt;&gt;暂不胜任")</f>
        <v>1</v>
      </c>
      <c r="Z637" s="61">
        <f t="shared" si="528"/>
        <v>1</v>
      </c>
      <c r="AA637" s="62">
        <f>COUNTIFS(配置清单!$G:$G,G637,配置清单!$H:$H,"SE",配置清单!$N:$N,"在岗")+COUNTIFS(配置清单!$G:$G,G637,配置清单!$H:$H,"SA",配置清单!$N:$N,"在岗")</f>
        <v>0</v>
      </c>
      <c r="AB637" s="61" t="str">
        <f t="shared" si="529"/>
        <v>NA</v>
      </c>
      <c r="AC637" s="60">
        <f>COUNTIFS(配置清单!$G:$G,G637,配置清单!$H:$H,"SE",配置清单!$N:$N,"在岗",配置清单!$P:$P,"&lt;&gt;暂不胜任")+COUNTIFS(配置清单!$G:$G,G637,配置清单!$H:$H,"SA",配置清单!$N:$N,"在岗",配置清单!$P:$P,"&lt;&gt;暂不胜任")</f>
        <v>0</v>
      </c>
      <c r="AD637" s="61" t="str">
        <f t="shared" si="530"/>
        <v>NA</v>
      </c>
      <c r="AE637" s="60">
        <f>COUNTIFS(配置清单!$G:$G,G637,配置清单!H:H,"MDE",配置清单!N:N,"在岗")</f>
        <v>0</v>
      </c>
      <c r="AF637" s="61" t="str">
        <f t="shared" si="531"/>
        <v>NA</v>
      </c>
      <c r="AG637" s="60">
        <f>COUNTIFS(配置清单!$G:$G,G637,配置清单!$H:$H,"MDE",配置清单!$N:$N,"在岗",配置清单!$P:$P,"&lt;&gt;暂不胜任")</f>
        <v>0</v>
      </c>
      <c r="AH637" s="61" t="str">
        <f t="shared" si="532"/>
        <v>NA</v>
      </c>
      <c r="AI637" s="62">
        <f>COUNTIFS(配置清单!G:G,G637,配置清单!H:H,"TPM",配置清单!N:N,"在岗")+COUNTIFS(配置清单!G:G,G637,配置清单!H:H,"TC",配置清单!N:N,"在岗")</f>
        <v>0</v>
      </c>
      <c r="AJ637" s="61" t="str">
        <f t="shared" si="533"/>
        <v>NA</v>
      </c>
      <c r="AK637" s="60">
        <f>COUNTIFS(配置清单!G:G,G637,配置清单!H:H,"TPM",配置清单!N:N,"在岗",配置清单!P:P,"&lt;&gt;暂不胜任")+COUNTIFS(配置清单!G:G,G637,配置清单!H:H,"TC",配置清单!N:N,"在岗",配置清单!P:P,"&lt;&gt;暂不胜任")</f>
        <v>0</v>
      </c>
      <c r="AL637" s="61" t="str">
        <f t="shared" si="534"/>
        <v>NA</v>
      </c>
      <c r="AM637" s="60">
        <f>COUNTIFS(配置清单!G:G,G637,配置清单!H:H,"TSE",配置清单!N:N,"在岗")</f>
        <v>0</v>
      </c>
      <c r="AN637" s="61" t="str">
        <f t="shared" si="535"/>
        <v>NA</v>
      </c>
      <c r="AO637" s="60">
        <f>COUNTIFS(配置清单!G:G,G637,配置清单!H:H,"TSE",配置清单!N:N,"在岗",配置清单!P:P,"&lt;&gt;暂不胜任")</f>
        <v>0</v>
      </c>
      <c r="AP637" s="61" t="str">
        <f t="shared" si="536"/>
        <v>NA</v>
      </c>
      <c r="AQ637" s="60">
        <f>COUNTIFS(配置清单!$G:$G,G637,配置清单!H:H,"QA",配置清单!N:N,"在岗")</f>
        <v>0</v>
      </c>
      <c r="AR637" s="61" t="str">
        <f t="shared" si="537"/>
        <v>NA</v>
      </c>
      <c r="AS637" s="60">
        <f>COUNTIFS(配置清单!$G:$G,G637,配置清单!$H:$H,"QA",配置清单!$N:$N,"在岗",配置清单!$P:$P,"&lt;&gt;暂不胜任")</f>
        <v>0</v>
      </c>
      <c r="AT637" s="61" t="str">
        <f t="shared" si="538"/>
        <v>NA</v>
      </c>
      <c r="AU637" s="60">
        <f>COUNTIFS(配置清单!G:G,规划及评估!G637,配置清单!H:H,"BA",配置清单!N:N,"在岗")</f>
        <v>0</v>
      </c>
      <c r="AV637" s="61" t="str">
        <f t="shared" si="539"/>
        <v>NA</v>
      </c>
      <c r="AW637" s="60">
        <f>COUNTIFS(配置清单!G:G,G637,配置清单!H:H,"BA",配置清单!N:N,"在岗",配置清单!P:P,"&lt;&gt;暂不胜任")</f>
        <v>0</v>
      </c>
      <c r="AX637" s="61" t="str">
        <f t="shared" si="540"/>
        <v>NA</v>
      </c>
      <c r="AY637" s="60">
        <f>COUNTIFS(配置清单!G:G,规划及评估!G637,配置清单!H:H,"IA",配置清单!N:N,"在岗")</f>
        <v>0</v>
      </c>
      <c r="AZ637" s="61" t="str">
        <f t="shared" si="541"/>
        <v>NA</v>
      </c>
      <c r="BA637" s="60">
        <f>COUNTIFS(配置清单!G:G,G637,配置清单!H:H,"IA",配置清单!N:N,"在岗",配置清单!P:P,"&lt;&gt;暂不胜任")</f>
        <v>0</v>
      </c>
      <c r="BB637" s="61" t="str">
        <f t="shared" si="542"/>
        <v>NA</v>
      </c>
      <c r="BC637" s="60">
        <f>COUNTIFS(配置清单!G:G,规划及评估!G637,配置清单!H:H,"产品经理",配置清单!N:N,"在岗")</f>
        <v>0</v>
      </c>
      <c r="BD637" s="61" t="str">
        <f t="shared" si="543"/>
        <v>NA</v>
      </c>
      <c r="BE637" s="60">
        <f>COUNTIFS(配置清单!G:G,G637,配置清单!H:H,"产品经理",配置清单!N:N,"在岗",配置清单!P:P,"&lt;&gt;暂不胜任")</f>
        <v>0</v>
      </c>
      <c r="BF637" s="61" t="str">
        <f t="shared" si="544"/>
        <v>NA</v>
      </c>
      <c r="BG637" s="63">
        <f t="shared" si="545"/>
        <v>1</v>
      </c>
      <c r="BH637" s="64">
        <f t="shared" si="546"/>
        <v>1</v>
      </c>
      <c r="BI637" s="64">
        <f t="shared" si="547"/>
        <v>1</v>
      </c>
      <c r="BJ637" s="64">
        <f t="shared" si="548"/>
        <v>1</v>
      </c>
      <c r="BK637" s="65">
        <f t="shared" si="549"/>
        <v>1</v>
      </c>
      <c r="BL637" s="66">
        <f t="shared" si="550"/>
        <v>1</v>
      </c>
      <c r="BM637" s="92">
        <f t="shared" si="551"/>
        <v>1</v>
      </c>
      <c r="BN637" s="92">
        <f t="shared" si="552"/>
        <v>1</v>
      </c>
      <c r="BO637" s="92">
        <f t="shared" si="553"/>
        <v>0</v>
      </c>
      <c r="BP637" s="92">
        <f t="shared" si="554"/>
        <v>0</v>
      </c>
      <c r="BQ637" s="92">
        <f t="shared" si="555"/>
        <v>0</v>
      </c>
      <c r="BR637" s="92">
        <f t="shared" si="556"/>
        <v>0</v>
      </c>
      <c r="BS637" s="92">
        <f t="shared" si="557"/>
        <v>0</v>
      </c>
      <c r="BT637" s="92">
        <f t="shared" si="558"/>
        <v>0</v>
      </c>
      <c r="BU637" s="92">
        <f t="shared" si="559"/>
        <v>0</v>
      </c>
      <c r="BV637" s="92">
        <f t="shared" si="560"/>
        <v>0</v>
      </c>
      <c r="BW637" s="92">
        <f t="shared" si="561"/>
        <v>0</v>
      </c>
      <c r="BX637" s="92">
        <f t="shared" si="562"/>
        <v>0</v>
      </c>
      <c r="BY637" s="92">
        <f t="shared" si="563"/>
        <v>0</v>
      </c>
      <c r="BZ637" s="92">
        <f t="shared" si="564"/>
        <v>0</v>
      </c>
      <c r="CA637" s="92">
        <f t="shared" si="565"/>
        <v>0</v>
      </c>
      <c r="CB637" s="92">
        <f t="shared" si="566"/>
        <v>0</v>
      </c>
      <c r="CC637" s="92">
        <f t="shared" si="567"/>
        <v>0</v>
      </c>
      <c r="CD637" s="92">
        <f t="shared" si="568"/>
        <v>0</v>
      </c>
    </row>
    <row r="638" spans="1:82" hidden="1">
      <c r="A638" s="160">
        <v>54</v>
      </c>
      <c r="B638" s="168" t="s">
        <v>956</v>
      </c>
      <c r="C638" s="168" t="s">
        <v>5982</v>
      </c>
      <c r="D638" s="168" t="s">
        <v>204</v>
      </c>
      <c r="E638" s="168" t="s">
        <v>7855</v>
      </c>
      <c r="F638" s="169" t="s">
        <v>9694</v>
      </c>
      <c r="G638" s="170" t="s">
        <v>9695</v>
      </c>
      <c r="H638" s="168" t="s">
        <v>4</v>
      </c>
      <c r="I638" s="168" t="s">
        <v>4</v>
      </c>
      <c r="J638" s="167" t="s">
        <v>34</v>
      </c>
      <c r="K638" s="167" t="s">
        <v>34</v>
      </c>
      <c r="L638" s="160" t="s">
        <v>2401</v>
      </c>
      <c r="M638" s="169"/>
      <c r="N638" s="169">
        <v>1</v>
      </c>
      <c r="O638" s="169">
        <v>0</v>
      </c>
      <c r="P638" s="169">
        <v>0</v>
      </c>
      <c r="Q638" s="169">
        <v>1</v>
      </c>
      <c r="R638" s="169">
        <v>0</v>
      </c>
      <c r="S638" s="169">
        <v>0</v>
      </c>
      <c r="T638" s="169">
        <v>0</v>
      </c>
      <c r="U638" s="169">
        <v>0</v>
      </c>
      <c r="V638" s="169">
        <v>0</v>
      </c>
      <c r="W638" s="60">
        <f>COUNTIFS(配置清单!G:G,G638,配置清单!$H:$H,"PM",配置清单!$N:$N,"在岗")</f>
        <v>1</v>
      </c>
      <c r="X638" s="61">
        <f t="shared" si="527"/>
        <v>1</v>
      </c>
      <c r="Y638" s="60">
        <f>COUNTIFS(配置清单!$G:$G,G638,配置清单!$H:$H,"PM",配置清单!$N:$N,"在岗",配置清单!$P:$P,"&lt;&gt;暂不胜任")</f>
        <v>1</v>
      </c>
      <c r="Z638" s="61">
        <f t="shared" si="528"/>
        <v>1</v>
      </c>
      <c r="AA638" s="62">
        <f>COUNTIFS(配置清单!$G:$G,G638,配置清单!$H:$H,"SE",配置清单!$N:$N,"在岗")+COUNTIFS(配置清单!$G:$G,G638,配置清单!$H:$H,"SA",配置清单!$N:$N,"在岗")</f>
        <v>0</v>
      </c>
      <c r="AB638" s="61" t="str">
        <f t="shared" si="529"/>
        <v>NA</v>
      </c>
      <c r="AC638" s="60">
        <f>COUNTIFS(配置清单!$G:$G,G638,配置清单!$H:$H,"SE",配置清单!$N:$N,"在岗",配置清单!$P:$P,"&lt;&gt;暂不胜任")+COUNTIFS(配置清单!$G:$G,G638,配置清单!$H:$H,"SA",配置清单!$N:$N,"在岗",配置清单!$P:$P,"&lt;&gt;暂不胜任")</f>
        <v>0</v>
      </c>
      <c r="AD638" s="61" t="str">
        <f t="shared" si="530"/>
        <v>NA</v>
      </c>
      <c r="AE638" s="60">
        <f>COUNTIFS(配置清单!$G:$G,G638,配置清单!H:H,"MDE",配置清单!N:N,"在岗")</f>
        <v>0</v>
      </c>
      <c r="AF638" s="61" t="str">
        <f t="shared" si="531"/>
        <v>NA</v>
      </c>
      <c r="AG638" s="60">
        <f>COUNTIFS(配置清单!$G:$G,G638,配置清单!$H:$H,"MDE",配置清单!$N:$N,"在岗",配置清单!$P:$P,"&lt;&gt;暂不胜任")</f>
        <v>0</v>
      </c>
      <c r="AH638" s="61" t="str">
        <f t="shared" si="532"/>
        <v>NA</v>
      </c>
      <c r="AI638" s="62">
        <f>COUNTIFS(配置清单!G:G,G638,配置清单!H:H,"TPM",配置清单!N:N,"在岗")+COUNTIFS(配置清单!G:G,G638,配置清单!H:H,"TC",配置清单!N:N,"在岗")</f>
        <v>1</v>
      </c>
      <c r="AJ638" s="61">
        <f t="shared" si="533"/>
        <v>1</v>
      </c>
      <c r="AK638" s="60">
        <f>COUNTIFS(配置清单!G:G,G638,配置清单!H:H,"TPM",配置清单!N:N,"在岗",配置清单!P:P,"&lt;&gt;暂不胜任")+COUNTIFS(配置清单!G:G,G638,配置清单!H:H,"TC",配置清单!N:N,"在岗",配置清单!P:P,"&lt;&gt;暂不胜任")</f>
        <v>0</v>
      </c>
      <c r="AL638" s="61">
        <f t="shared" si="534"/>
        <v>0</v>
      </c>
      <c r="AM638" s="60">
        <f>COUNTIFS(配置清单!G:G,G638,配置清单!H:H,"TSE",配置清单!N:N,"在岗")</f>
        <v>0</v>
      </c>
      <c r="AN638" s="61" t="str">
        <f t="shared" si="535"/>
        <v>NA</v>
      </c>
      <c r="AO638" s="60">
        <f>COUNTIFS(配置清单!G:G,G638,配置清单!H:H,"TSE",配置清单!N:N,"在岗",配置清单!P:P,"&lt;&gt;暂不胜任")</f>
        <v>0</v>
      </c>
      <c r="AP638" s="61" t="str">
        <f t="shared" si="536"/>
        <v>NA</v>
      </c>
      <c r="AQ638" s="60">
        <f>COUNTIFS(配置清单!$G:$G,G638,配置清单!H:H,"QA",配置清单!N:N,"在岗")</f>
        <v>0</v>
      </c>
      <c r="AR638" s="61" t="str">
        <f t="shared" si="537"/>
        <v>NA</v>
      </c>
      <c r="AS638" s="60">
        <f>COUNTIFS(配置清单!$G:$G,G638,配置清单!$H:$H,"QA",配置清单!$N:$N,"在岗",配置清单!$P:$P,"&lt;&gt;暂不胜任")</f>
        <v>0</v>
      </c>
      <c r="AT638" s="61" t="str">
        <f t="shared" si="538"/>
        <v>NA</v>
      </c>
      <c r="AU638" s="60">
        <f>COUNTIFS(配置清单!G:G,规划及评估!G638,配置清单!H:H,"BA",配置清单!N:N,"在岗")</f>
        <v>0</v>
      </c>
      <c r="AV638" s="61" t="str">
        <f t="shared" si="539"/>
        <v>NA</v>
      </c>
      <c r="AW638" s="60">
        <f>COUNTIFS(配置清单!G:G,G638,配置清单!H:H,"BA",配置清单!N:N,"在岗",配置清单!P:P,"&lt;&gt;暂不胜任")</f>
        <v>0</v>
      </c>
      <c r="AX638" s="61" t="str">
        <f t="shared" si="540"/>
        <v>NA</v>
      </c>
      <c r="AY638" s="60">
        <f>COUNTIFS(配置清单!G:G,规划及评估!G638,配置清单!H:H,"IA",配置清单!N:N,"在岗")</f>
        <v>0</v>
      </c>
      <c r="AZ638" s="61" t="str">
        <f t="shared" si="541"/>
        <v>NA</v>
      </c>
      <c r="BA638" s="60">
        <f>COUNTIFS(配置清单!G:G,G638,配置清单!H:H,"IA",配置清单!N:N,"在岗",配置清单!P:P,"&lt;&gt;暂不胜任")</f>
        <v>0</v>
      </c>
      <c r="BB638" s="61" t="str">
        <f t="shared" si="542"/>
        <v>NA</v>
      </c>
      <c r="BC638" s="60">
        <f>COUNTIFS(配置清单!G:G,规划及评估!G638,配置清单!H:H,"产品经理",配置清单!N:N,"在岗")</f>
        <v>0</v>
      </c>
      <c r="BD638" s="61" t="str">
        <f t="shared" si="543"/>
        <v>NA</v>
      </c>
      <c r="BE638" s="60">
        <f>COUNTIFS(配置清单!G:G,G638,配置清单!H:H,"产品经理",配置清单!N:N,"在岗",配置清单!P:P,"&lt;&gt;暂不胜任")</f>
        <v>0</v>
      </c>
      <c r="BF638" s="61" t="str">
        <f t="shared" si="544"/>
        <v>NA</v>
      </c>
      <c r="BG638" s="63">
        <f t="shared" si="545"/>
        <v>2</v>
      </c>
      <c r="BH638" s="64">
        <f t="shared" si="546"/>
        <v>2</v>
      </c>
      <c r="BI638" s="64">
        <f t="shared" si="547"/>
        <v>2</v>
      </c>
      <c r="BJ638" s="64">
        <f t="shared" si="548"/>
        <v>1</v>
      </c>
      <c r="BK638" s="65">
        <f t="shared" si="549"/>
        <v>1</v>
      </c>
      <c r="BL638" s="66">
        <f t="shared" si="550"/>
        <v>0.5</v>
      </c>
      <c r="BM638" s="92">
        <f t="shared" si="551"/>
        <v>1</v>
      </c>
      <c r="BN638" s="92">
        <f t="shared" si="552"/>
        <v>1</v>
      </c>
      <c r="BO638" s="92">
        <f t="shared" si="553"/>
        <v>0</v>
      </c>
      <c r="BP638" s="92">
        <f t="shared" si="554"/>
        <v>0</v>
      </c>
      <c r="BQ638" s="92">
        <f t="shared" si="555"/>
        <v>0</v>
      </c>
      <c r="BR638" s="92">
        <f t="shared" si="556"/>
        <v>0</v>
      </c>
      <c r="BS638" s="92">
        <f t="shared" si="557"/>
        <v>1</v>
      </c>
      <c r="BT638" s="92">
        <f t="shared" si="558"/>
        <v>0</v>
      </c>
      <c r="BU638" s="92">
        <f t="shared" si="559"/>
        <v>0</v>
      </c>
      <c r="BV638" s="92">
        <f t="shared" si="560"/>
        <v>0</v>
      </c>
      <c r="BW638" s="92">
        <f t="shared" si="561"/>
        <v>0</v>
      </c>
      <c r="BX638" s="92">
        <f t="shared" si="562"/>
        <v>0</v>
      </c>
      <c r="BY638" s="92">
        <f t="shared" si="563"/>
        <v>0</v>
      </c>
      <c r="BZ638" s="92">
        <f t="shared" si="564"/>
        <v>0</v>
      </c>
      <c r="CA638" s="92">
        <f t="shared" si="565"/>
        <v>0</v>
      </c>
      <c r="CB638" s="92">
        <f t="shared" si="566"/>
        <v>0</v>
      </c>
      <c r="CC638" s="92">
        <f t="shared" si="567"/>
        <v>0</v>
      </c>
      <c r="CD638" s="92">
        <f t="shared" si="568"/>
        <v>0</v>
      </c>
    </row>
    <row r="639" spans="1:82" hidden="1">
      <c r="A639" s="160">
        <v>55</v>
      </c>
      <c r="B639" s="168" t="s">
        <v>956</v>
      </c>
      <c r="C639" s="168" t="s">
        <v>5982</v>
      </c>
      <c r="D639" s="168" t="s">
        <v>9666</v>
      </c>
      <c r="E639" s="168" t="s">
        <v>7855</v>
      </c>
      <c r="F639" s="169" t="s">
        <v>2119</v>
      </c>
      <c r="G639" s="171" t="s">
        <v>7929</v>
      </c>
      <c r="H639" s="170" t="s">
        <v>7</v>
      </c>
      <c r="I639" s="170" t="s">
        <v>7</v>
      </c>
      <c r="J639" s="167" t="s">
        <v>195</v>
      </c>
      <c r="K639" s="167" t="s">
        <v>195</v>
      </c>
      <c r="L639" s="160" t="s">
        <v>2401</v>
      </c>
      <c r="M639" s="169"/>
      <c r="N639" s="169">
        <v>2</v>
      </c>
      <c r="O639" s="169">
        <v>0</v>
      </c>
      <c r="P639" s="169">
        <v>0</v>
      </c>
      <c r="Q639" s="169">
        <v>0</v>
      </c>
      <c r="R639" s="169">
        <v>0</v>
      </c>
      <c r="S639" s="169">
        <v>0</v>
      </c>
      <c r="T639" s="169">
        <v>0</v>
      </c>
      <c r="U639" s="169">
        <v>0</v>
      </c>
      <c r="V639" s="169">
        <v>0</v>
      </c>
      <c r="W639" s="60">
        <f>COUNTIFS(配置清单!G:G,G639,配置清单!$H:$H,"PM",配置清单!$N:$N,"在岗")</f>
        <v>2</v>
      </c>
      <c r="X639" s="61">
        <f t="shared" si="527"/>
        <v>1</v>
      </c>
      <c r="Y639" s="60">
        <f>COUNTIFS(配置清单!$G:$G,G639,配置清单!$H:$H,"PM",配置清单!$N:$N,"在岗",配置清单!$P:$P,"&lt;&gt;暂不胜任")</f>
        <v>0</v>
      </c>
      <c r="Z639" s="61">
        <f t="shared" si="528"/>
        <v>0</v>
      </c>
      <c r="AA639" s="62">
        <f>COUNTIFS(配置清单!$G:$G,G639,配置清单!$H:$H,"SE",配置清单!$N:$N,"在岗")+COUNTIFS(配置清单!$G:$G,G639,配置清单!$H:$H,"SA",配置清单!$N:$N,"在岗")</f>
        <v>0</v>
      </c>
      <c r="AB639" s="61" t="str">
        <f t="shared" si="529"/>
        <v>NA</v>
      </c>
      <c r="AC639" s="60">
        <f>COUNTIFS(配置清单!$G:$G,G639,配置清单!$H:$H,"SE",配置清单!$N:$N,"在岗",配置清单!$P:$P,"&lt;&gt;暂不胜任")+COUNTIFS(配置清单!$G:$G,G639,配置清单!$H:$H,"SA",配置清单!$N:$N,"在岗",配置清单!$P:$P,"&lt;&gt;暂不胜任")</f>
        <v>0</v>
      </c>
      <c r="AD639" s="61" t="str">
        <f t="shared" si="530"/>
        <v>NA</v>
      </c>
      <c r="AE639" s="60">
        <f>COUNTIFS(配置清单!$G:$G,G639,配置清单!H:H,"MDE",配置清单!N:N,"在岗")</f>
        <v>0</v>
      </c>
      <c r="AF639" s="61" t="str">
        <f t="shared" si="531"/>
        <v>NA</v>
      </c>
      <c r="AG639" s="60">
        <f>COUNTIFS(配置清单!$G:$G,G639,配置清单!$H:$H,"MDE",配置清单!$N:$N,"在岗",配置清单!$P:$P,"&lt;&gt;暂不胜任")</f>
        <v>0</v>
      </c>
      <c r="AH639" s="61" t="str">
        <f t="shared" si="532"/>
        <v>NA</v>
      </c>
      <c r="AI639" s="62">
        <f>COUNTIFS(配置清单!G:G,G639,配置清单!H:H,"TPM",配置清单!N:N,"在岗")+COUNTIFS(配置清单!G:G,G639,配置清单!H:H,"TC",配置清单!N:N,"在岗")</f>
        <v>0</v>
      </c>
      <c r="AJ639" s="61" t="str">
        <f t="shared" si="533"/>
        <v>NA</v>
      </c>
      <c r="AK639" s="60">
        <f>COUNTIFS(配置清单!G:G,G639,配置清单!H:H,"TPM",配置清单!N:N,"在岗",配置清单!P:P,"&lt;&gt;暂不胜任")+COUNTIFS(配置清单!G:G,G639,配置清单!H:H,"TC",配置清单!N:N,"在岗",配置清单!P:P,"&lt;&gt;暂不胜任")</f>
        <v>0</v>
      </c>
      <c r="AL639" s="61" t="str">
        <f t="shared" si="534"/>
        <v>NA</v>
      </c>
      <c r="AM639" s="60">
        <f>COUNTIFS(配置清单!G:G,G639,配置清单!H:H,"TSE",配置清单!N:N,"在岗")</f>
        <v>0</v>
      </c>
      <c r="AN639" s="61" t="str">
        <f t="shared" si="535"/>
        <v>NA</v>
      </c>
      <c r="AO639" s="60">
        <f>COUNTIFS(配置清单!G:G,G639,配置清单!H:H,"TSE",配置清单!N:N,"在岗",配置清单!P:P,"&lt;&gt;暂不胜任")</f>
        <v>0</v>
      </c>
      <c r="AP639" s="61" t="str">
        <f t="shared" si="536"/>
        <v>NA</v>
      </c>
      <c r="AQ639" s="60">
        <f>COUNTIFS(配置清单!$G:$G,G639,配置清单!H:H,"QA",配置清单!N:N,"在岗")</f>
        <v>0</v>
      </c>
      <c r="AR639" s="61" t="str">
        <f t="shared" si="537"/>
        <v>NA</v>
      </c>
      <c r="AS639" s="60">
        <f>COUNTIFS(配置清单!$G:$G,G639,配置清单!$H:$H,"QA",配置清单!$N:$N,"在岗",配置清单!$P:$P,"&lt;&gt;暂不胜任")</f>
        <v>0</v>
      </c>
      <c r="AT639" s="61" t="str">
        <f t="shared" si="538"/>
        <v>NA</v>
      </c>
      <c r="AU639" s="60">
        <f>COUNTIFS(配置清单!G:G,规划及评估!G639,配置清单!H:H,"BA",配置清单!N:N,"在岗")</f>
        <v>0</v>
      </c>
      <c r="AV639" s="61" t="str">
        <f t="shared" si="539"/>
        <v>NA</v>
      </c>
      <c r="AW639" s="60">
        <f>COUNTIFS(配置清单!G:G,G639,配置清单!H:H,"BA",配置清单!N:N,"在岗",配置清单!P:P,"&lt;&gt;暂不胜任")</f>
        <v>0</v>
      </c>
      <c r="AX639" s="61" t="str">
        <f t="shared" si="540"/>
        <v>NA</v>
      </c>
      <c r="AY639" s="60">
        <f>COUNTIFS(配置清单!G:G,规划及评估!G639,配置清单!H:H,"IA",配置清单!N:N,"在岗")</f>
        <v>0</v>
      </c>
      <c r="AZ639" s="61" t="str">
        <f t="shared" si="541"/>
        <v>NA</v>
      </c>
      <c r="BA639" s="60">
        <f>COUNTIFS(配置清单!G:G,G639,配置清单!H:H,"IA",配置清单!N:N,"在岗",配置清单!P:P,"&lt;&gt;暂不胜任")</f>
        <v>0</v>
      </c>
      <c r="BB639" s="61" t="str">
        <f t="shared" si="542"/>
        <v>NA</v>
      </c>
      <c r="BC639" s="60">
        <f>COUNTIFS(配置清单!G:G,规划及评估!G639,配置清单!H:H,"产品经理",配置清单!N:N,"在岗")</f>
        <v>0</v>
      </c>
      <c r="BD639" s="61" t="str">
        <f t="shared" si="543"/>
        <v>NA</v>
      </c>
      <c r="BE639" s="60">
        <f>COUNTIFS(配置清单!G:G,G639,配置清单!H:H,"产品经理",配置清单!N:N,"在岗",配置清单!P:P,"&lt;&gt;暂不胜任")</f>
        <v>0</v>
      </c>
      <c r="BF639" s="61" t="str">
        <f t="shared" si="544"/>
        <v>NA</v>
      </c>
      <c r="BG639" s="63">
        <f t="shared" si="545"/>
        <v>2</v>
      </c>
      <c r="BH639" s="64">
        <f t="shared" si="546"/>
        <v>2</v>
      </c>
      <c r="BI639" s="64">
        <f t="shared" si="547"/>
        <v>2</v>
      </c>
      <c r="BJ639" s="64">
        <f t="shared" si="548"/>
        <v>0</v>
      </c>
      <c r="BK639" s="65">
        <f t="shared" si="549"/>
        <v>1</v>
      </c>
      <c r="BL639" s="66">
        <f t="shared" si="550"/>
        <v>0</v>
      </c>
      <c r="BM639" s="92">
        <f t="shared" si="551"/>
        <v>2</v>
      </c>
      <c r="BN639" s="92">
        <f t="shared" si="552"/>
        <v>0</v>
      </c>
      <c r="BO639" s="92">
        <f t="shared" si="553"/>
        <v>0</v>
      </c>
      <c r="BP639" s="92">
        <f t="shared" si="554"/>
        <v>0</v>
      </c>
      <c r="BQ639" s="92">
        <f t="shared" si="555"/>
        <v>0</v>
      </c>
      <c r="BR639" s="92">
        <f t="shared" si="556"/>
        <v>0</v>
      </c>
      <c r="BS639" s="92">
        <f t="shared" si="557"/>
        <v>0</v>
      </c>
      <c r="BT639" s="92">
        <f t="shared" si="558"/>
        <v>0</v>
      </c>
      <c r="BU639" s="92">
        <f t="shared" si="559"/>
        <v>0</v>
      </c>
      <c r="BV639" s="92">
        <f t="shared" si="560"/>
        <v>0</v>
      </c>
      <c r="BW639" s="92">
        <f t="shared" si="561"/>
        <v>0</v>
      </c>
      <c r="BX639" s="92">
        <f t="shared" si="562"/>
        <v>0</v>
      </c>
      <c r="BY639" s="92">
        <f t="shared" si="563"/>
        <v>0</v>
      </c>
      <c r="BZ639" s="92">
        <f t="shared" si="564"/>
        <v>0</v>
      </c>
      <c r="CA639" s="92">
        <f t="shared" si="565"/>
        <v>0</v>
      </c>
      <c r="CB639" s="92">
        <f t="shared" si="566"/>
        <v>0</v>
      </c>
      <c r="CC639" s="92">
        <f t="shared" si="567"/>
        <v>0</v>
      </c>
      <c r="CD639" s="92">
        <f t="shared" si="568"/>
        <v>0</v>
      </c>
    </row>
    <row r="640" spans="1:82" hidden="1">
      <c r="A640" s="160">
        <v>56</v>
      </c>
      <c r="B640" s="168" t="s">
        <v>956</v>
      </c>
      <c r="C640" s="168" t="s">
        <v>5982</v>
      </c>
      <c r="D640" s="168" t="s">
        <v>204</v>
      </c>
      <c r="E640" s="168" t="s">
        <v>7855</v>
      </c>
      <c r="F640" s="169" t="s">
        <v>7885</v>
      </c>
      <c r="G640" s="172" t="s">
        <v>9682</v>
      </c>
      <c r="H640" s="168" t="s">
        <v>4</v>
      </c>
      <c r="I640" s="168" t="s">
        <v>4</v>
      </c>
      <c r="J640" s="169" t="s">
        <v>34</v>
      </c>
      <c r="K640" s="169" t="s">
        <v>34</v>
      </c>
      <c r="L640" s="160" t="s">
        <v>2401</v>
      </c>
      <c r="M640" s="169"/>
      <c r="N640" s="169">
        <v>2</v>
      </c>
      <c r="O640" s="169">
        <v>0</v>
      </c>
      <c r="P640" s="169">
        <v>0</v>
      </c>
      <c r="Q640" s="169">
        <v>0</v>
      </c>
      <c r="R640" s="169">
        <v>0</v>
      </c>
      <c r="S640" s="169">
        <v>0</v>
      </c>
      <c r="T640" s="169">
        <v>0</v>
      </c>
      <c r="U640" s="169">
        <v>0</v>
      </c>
      <c r="V640" s="169">
        <v>0</v>
      </c>
      <c r="W640" s="60">
        <f>COUNTIFS(配置清单!G:G,G640,配置清单!$H:$H,"PM",配置清单!$N:$N,"在岗")</f>
        <v>2</v>
      </c>
      <c r="X640" s="61">
        <f t="shared" si="527"/>
        <v>1</v>
      </c>
      <c r="Y640" s="60">
        <f>COUNTIFS(配置清单!$G:$G,G640,配置清单!$H:$H,"PM",配置清单!$N:$N,"在岗",配置清单!$P:$P,"&lt;&gt;暂不胜任")</f>
        <v>1</v>
      </c>
      <c r="Z640" s="61">
        <f t="shared" si="528"/>
        <v>0.5</v>
      </c>
      <c r="AA640" s="62">
        <f>COUNTIFS(配置清单!$G:$G,G640,配置清单!$H:$H,"SE",配置清单!$N:$N,"在岗")+COUNTIFS(配置清单!$G:$G,G640,配置清单!$H:$H,"SA",配置清单!$N:$N,"在岗")</f>
        <v>0</v>
      </c>
      <c r="AB640" s="61" t="str">
        <f t="shared" si="529"/>
        <v>NA</v>
      </c>
      <c r="AC640" s="60">
        <f>COUNTIFS(配置清单!$G:$G,G640,配置清单!$H:$H,"SE",配置清单!$N:$N,"在岗",配置清单!$P:$P,"&lt;&gt;暂不胜任")+COUNTIFS(配置清单!$G:$G,G640,配置清单!$H:$H,"SA",配置清单!$N:$N,"在岗",配置清单!$P:$P,"&lt;&gt;暂不胜任")</f>
        <v>0</v>
      </c>
      <c r="AD640" s="61" t="str">
        <f t="shared" si="530"/>
        <v>NA</v>
      </c>
      <c r="AE640" s="60">
        <f>COUNTIFS(配置清单!$G:$G,G640,配置清单!H:H,"MDE",配置清单!N:N,"在岗")</f>
        <v>0</v>
      </c>
      <c r="AF640" s="61" t="str">
        <f t="shared" si="531"/>
        <v>NA</v>
      </c>
      <c r="AG640" s="60">
        <f>COUNTIFS(配置清单!$G:$G,G640,配置清单!$H:$H,"MDE",配置清单!$N:$N,"在岗",配置清单!$P:$P,"&lt;&gt;暂不胜任")</f>
        <v>0</v>
      </c>
      <c r="AH640" s="61" t="str">
        <f t="shared" si="532"/>
        <v>NA</v>
      </c>
      <c r="AI640" s="62">
        <f>COUNTIFS(配置清单!G:G,G640,配置清单!H:H,"TPM",配置清单!N:N,"在岗")+COUNTIFS(配置清单!G:G,G640,配置清单!H:H,"TC",配置清单!N:N,"在岗")</f>
        <v>0</v>
      </c>
      <c r="AJ640" s="61" t="str">
        <f t="shared" si="533"/>
        <v>NA</v>
      </c>
      <c r="AK640" s="60">
        <f>COUNTIFS(配置清单!G:G,G640,配置清单!H:H,"TPM",配置清单!N:N,"在岗",配置清单!P:P,"&lt;&gt;暂不胜任")+COUNTIFS(配置清单!G:G,G640,配置清单!H:H,"TC",配置清单!N:N,"在岗",配置清单!P:P,"&lt;&gt;暂不胜任")</f>
        <v>0</v>
      </c>
      <c r="AL640" s="61" t="str">
        <f t="shared" si="534"/>
        <v>NA</v>
      </c>
      <c r="AM640" s="60">
        <f>COUNTIFS(配置清单!G:G,G640,配置清单!H:H,"TSE",配置清单!N:N,"在岗")</f>
        <v>0</v>
      </c>
      <c r="AN640" s="61" t="str">
        <f t="shared" si="535"/>
        <v>NA</v>
      </c>
      <c r="AO640" s="60">
        <f>COUNTIFS(配置清单!G:G,G640,配置清单!H:H,"TSE",配置清单!N:N,"在岗",配置清单!P:P,"&lt;&gt;暂不胜任")</f>
        <v>0</v>
      </c>
      <c r="AP640" s="61" t="str">
        <f t="shared" si="536"/>
        <v>NA</v>
      </c>
      <c r="AQ640" s="60">
        <f>COUNTIFS(配置清单!$G:$G,G640,配置清单!H:H,"QA",配置清单!N:N,"在岗")</f>
        <v>0</v>
      </c>
      <c r="AR640" s="61" t="str">
        <f t="shared" si="537"/>
        <v>NA</v>
      </c>
      <c r="AS640" s="60">
        <f>COUNTIFS(配置清单!$G:$G,G640,配置清单!$H:$H,"QA",配置清单!$N:$N,"在岗",配置清单!$P:$P,"&lt;&gt;暂不胜任")</f>
        <v>0</v>
      </c>
      <c r="AT640" s="61" t="str">
        <f t="shared" si="538"/>
        <v>NA</v>
      </c>
      <c r="AU640" s="60">
        <f>COUNTIFS(配置清单!G:G,规划及评估!G640,配置清单!H:H,"BA",配置清单!N:N,"在岗")</f>
        <v>0</v>
      </c>
      <c r="AV640" s="61" t="str">
        <f t="shared" si="539"/>
        <v>NA</v>
      </c>
      <c r="AW640" s="60">
        <f>COUNTIFS(配置清单!G:G,G640,配置清单!H:H,"BA",配置清单!N:N,"在岗",配置清单!P:P,"&lt;&gt;暂不胜任")</f>
        <v>0</v>
      </c>
      <c r="AX640" s="61" t="str">
        <f t="shared" si="540"/>
        <v>NA</v>
      </c>
      <c r="AY640" s="60">
        <f>COUNTIFS(配置清单!G:G,规划及评估!G640,配置清单!H:H,"IA",配置清单!N:N,"在岗")</f>
        <v>0</v>
      </c>
      <c r="AZ640" s="61" t="str">
        <f t="shared" si="541"/>
        <v>NA</v>
      </c>
      <c r="BA640" s="60">
        <f>COUNTIFS(配置清单!G:G,G640,配置清单!H:H,"IA",配置清单!N:N,"在岗",配置清单!P:P,"&lt;&gt;暂不胜任")</f>
        <v>0</v>
      </c>
      <c r="BB640" s="61" t="str">
        <f t="shared" si="542"/>
        <v>NA</v>
      </c>
      <c r="BC640" s="60">
        <f>COUNTIFS(配置清单!G:G,规划及评估!G640,配置清单!H:H,"产品经理",配置清单!N:N,"在岗")</f>
        <v>0</v>
      </c>
      <c r="BD640" s="61" t="str">
        <f t="shared" si="543"/>
        <v>NA</v>
      </c>
      <c r="BE640" s="60">
        <f>COUNTIFS(配置清单!G:G,G640,配置清单!H:H,"产品经理",配置清单!N:N,"在岗",配置清单!P:P,"&lt;&gt;暂不胜任")</f>
        <v>0</v>
      </c>
      <c r="BF640" s="61" t="str">
        <f t="shared" si="544"/>
        <v>NA</v>
      </c>
      <c r="BG640" s="63">
        <f t="shared" si="545"/>
        <v>2</v>
      </c>
      <c r="BH640" s="64">
        <f t="shared" si="546"/>
        <v>2</v>
      </c>
      <c r="BI640" s="64">
        <f t="shared" si="547"/>
        <v>2</v>
      </c>
      <c r="BJ640" s="64">
        <f t="shared" si="548"/>
        <v>1</v>
      </c>
      <c r="BK640" s="65">
        <f t="shared" si="549"/>
        <v>1</v>
      </c>
      <c r="BL640" s="66">
        <f t="shared" si="550"/>
        <v>0.5</v>
      </c>
      <c r="BM640" s="92">
        <f t="shared" si="551"/>
        <v>2</v>
      </c>
      <c r="BN640" s="92">
        <f t="shared" si="552"/>
        <v>1</v>
      </c>
      <c r="BO640" s="92">
        <f t="shared" si="553"/>
        <v>0</v>
      </c>
      <c r="BP640" s="92">
        <f t="shared" si="554"/>
        <v>0</v>
      </c>
      <c r="BQ640" s="92">
        <f t="shared" si="555"/>
        <v>0</v>
      </c>
      <c r="BR640" s="92">
        <f t="shared" si="556"/>
        <v>0</v>
      </c>
      <c r="BS640" s="92">
        <f t="shared" si="557"/>
        <v>0</v>
      </c>
      <c r="BT640" s="92">
        <f t="shared" si="558"/>
        <v>0</v>
      </c>
      <c r="BU640" s="92">
        <f t="shared" si="559"/>
        <v>0</v>
      </c>
      <c r="BV640" s="92">
        <f t="shared" si="560"/>
        <v>0</v>
      </c>
      <c r="BW640" s="92">
        <f t="shared" si="561"/>
        <v>0</v>
      </c>
      <c r="BX640" s="92">
        <f t="shared" si="562"/>
        <v>0</v>
      </c>
      <c r="BY640" s="92">
        <f t="shared" si="563"/>
        <v>0</v>
      </c>
      <c r="BZ640" s="92">
        <f t="shared" si="564"/>
        <v>0</v>
      </c>
      <c r="CA640" s="92">
        <f t="shared" si="565"/>
        <v>0</v>
      </c>
      <c r="CB640" s="92">
        <f t="shared" si="566"/>
        <v>0</v>
      </c>
      <c r="CC640" s="92">
        <f t="shared" si="567"/>
        <v>0</v>
      </c>
      <c r="CD640" s="92">
        <f t="shared" si="568"/>
        <v>0</v>
      </c>
    </row>
    <row r="641" spans="1:82" hidden="1">
      <c r="A641" s="160">
        <v>57</v>
      </c>
      <c r="B641" s="168" t="s">
        <v>956</v>
      </c>
      <c r="C641" s="168" t="s">
        <v>5982</v>
      </c>
      <c r="D641" s="168" t="s">
        <v>204</v>
      </c>
      <c r="E641" s="168" t="s">
        <v>7855</v>
      </c>
      <c r="F641" s="169" t="s">
        <v>7860</v>
      </c>
      <c r="G641" s="172" t="s">
        <v>9661</v>
      </c>
      <c r="H641" s="168" t="s">
        <v>4</v>
      </c>
      <c r="I641" s="168" t="s">
        <v>4</v>
      </c>
      <c r="J641" s="169" t="s">
        <v>34</v>
      </c>
      <c r="K641" s="169" t="s">
        <v>34</v>
      </c>
      <c r="L641" s="160" t="s">
        <v>2401</v>
      </c>
      <c r="M641" s="169"/>
      <c r="N641" s="169">
        <v>2</v>
      </c>
      <c r="O641" s="169">
        <v>1</v>
      </c>
      <c r="P641" s="169">
        <v>0</v>
      </c>
      <c r="Q641" s="169">
        <v>0</v>
      </c>
      <c r="R641" s="169">
        <v>0</v>
      </c>
      <c r="S641" s="169">
        <v>1</v>
      </c>
      <c r="T641" s="169">
        <v>0</v>
      </c>
      <c r="U641" s="169">
        <v>0</v>
      </c>
      <c r="V641" s="169">
        <v>0</v>
      </c>
      <c r="W641" s="60">
        <f>COUNTIFS(配置清单!G:G,G641,配置清单!$H:$H,"PM",配置清单!$N:$N,"在岗")</f>
        <v>1</v>
      </c>
      <c r="X641" s="61">
        <f t="shared" si="527"/>
        <v>0.5</v>
      </c>
      <c r="Y641" s="60">
        <f>COUNTIFS(配置清单!$G:$G,G641,配置清单!$H:$H,"PM",配置清单!$N:$N,"在岗",配置清单!$P:$P,"&lt;&gt;暂不胜任")</f>
        <v>1</v>
      </c>
      <c r="Z641" s="61">
        <f t="shared" si="528"/>
        <v>1</v>
      </c>
      <c r="AA641" s="62">
        <f>COUNTIFS(配置清单!$G:$G,G641,配置清单!$H:$H,"SE",配置清单!$N:$N,"在岗")+COUNTIFS(配置清单!$G:$G,G641,配置清单!$H:$H,"SA",配置清单!$N:$N,"在岗")</f>
        <v>1</v>
      </c>
      <c r="AB641" s="61">
        <f t="shared" si="529"/>
        <v>1</v>
      </c>
      <c r="AC641" s="60">
        <f>COUNTIFS(配置清单!$G:$G,G641,配置清单!$H:$H,"SE",配置清单!$N:$N,"在岗",配置清单!$P:$P,"&lt;&gt;暂不胜任")+COUNTIFS(配置清单!$G:$G,G641,配置清单!$H:$H,"SA",配置清单!$N:$N,"在岗",配置清单!$P:$P,"&lt;&gt;暂不胜任")</f>
        <v>1</v>
      </c>
      <c r="AD641" s="61">
        <f t="shared" si="530"/>
        <v>1</v>
      </c>
      <c r="AE641" s="60">
        <f>COUNTIFS(配置清单!$G:$G,G641,配置清单!H:H,"MDE",配置清单!N:N,"在岗")</f>
        <v>0</v>
      </c>
      <c r="AF641" s="61" t="str">
        <f t="shared" si="531"/>
        <v>NA</v>
      </c>
      <c r="AG641" s="60">
        <f>COUNTIFS(配置清单!$G:$G,G641,配置清单!$H:$H,"MDE",配置清单!$N:$N,"在岗",配置清单!$P:$P,"&lt;&gt;暂不胜任")</f>
        <v>0</v>
      </c>
      <c r="AH641" s="61" t="str">
        <f t="shared" si="532"/>
        <v>NA</v>
      </c>
      <c r="AI641" s="62">
        <f>COUNTIFS(配置清单!G:G,G641,配置清单!H:H,"TPM",配置清单!N:N,"在岗")+COUNTIFS(配置清单!G:G,G641,配置清单!H:H,"TC",配置清单!N:N,"在岗")</f>
        <v>0</v>
      </c>
      <c r="AJ641" s="61" t="str">
        <f t="shared" si="533"/>
        <v>NA</v>
      </c>
      <c r="AK641" s="60">
        <f>COUNTIFS(配置清单!G:G,G641,配置清单!H:H,"TPM",配置清单!N:N,"在岗",配置清单!P:P,"&lt;&gt;暂不胜任")+COUNTIFS(配置清单!G:G,G641,配置清单!H:H,"TC",配置清单!N:N,"在岗",配置清单!P:P,"&lt;&gt;暂不胜任")</f>
        <v>0</v>
      </c>
      <c r="AL641" s="61" t="str">
        <f t="shared" si="534"/>
        <v>NA</v>
      </c>
      <c r="AM641" s="60">
        <f>COUNTIFS(配置清单!G:G,G641,配置清单!H:H,"TSE",配置清单!N:N,"在岗")</f>
        <v>0</v>
      </c>
      <c r="AN641" s="61" t="str">
        <f t="shared" si="535"/>
        <v>NA</v>
      </c>
      <c r="AO641" s="60">
        <f>COUNTIFS(配置清单!G:G,G641,配置清单!H:H,"TSE",配置清单!N:N,"在岗",配置清单!P:P,"&lt;&gt;暂不胜任")</f>
        <v>0</v>
      </c>
      <c r="AP641" s="61" t="str">
        <f t="shared" si="536"/>
        <v>NA</v>
      </c>
      <c r="AQ641" s="60">
        <f>COUNTIFS(配置清单!$G:$G,G641,配置清单!H:H,"QA",配置清单!N:N,"在岗")</f>
        <v>1</v>
      </c>
      <c r="AR641" s="61">
        <f t="shared" si="537"/>
        <v>1</v>
      </c>
      <c r="AS641" s="60">
        <f>COUNTIFS(配置清单!$G:$G,G641,配置清单!$H:$H,"QA",配置清单!$N:$N,"在岗",配置清单!$P:$P,"&lt;&gt;暂不胜任")</f>
        <v>1</v>
      </c>
      <c r="AT641" s="61">
        <f t="shared" si="538"/>
        <v>1</v>
      </c>
      <c r="AU641" s="60">
        <f>COUNTIFS(配置清单!G:G,规划及评估!G641,配置清单!H:H,"BA",配置清单!N:N,"在岗")</f>
        <v>0</v>
      </c>
      <c r="AV641" s="61" t="str">
        <f t="shared" si="539"/>
        <v>NA</v>
      </c>
      <c r="AW641" s="60">
        <f>COUNTIFS(配置清单!G:G,G641,配置清单!H:H,"BA",配置清单!N:N,"在岗",配置清单!P:P,"&lt;&gt;暂不胜任")</f>
        <v>0</v>
      </c>
      <c r="AX641" s="61" t="str">
        <f t="shared" si="540"/>
        <v>NA</v>
      </c>
      <c r="AY641" s="60">
        <f>COUNTIFS(配置清单!G:G,规划及评估!G641,配置清单!H:H,"IA",配置清单!N:N,"在岗")</f>
        <v>0</v>
      </c>
      <c r="AZ641" s="61" t="str">
        <f t="shared" si="541"/>
        <v>NA</v>
      </c>
      <c r="BA641" s="60">
        <f>COUNTIFS(配置清单!G:G,G641,配置清单!H:H,"IA",配置清单!N:N,"在岗",配置清单!P:P,"&lt;&gt;暂不胜任")</f>
        <v>0</v>
      </c>
      <c r="BB641" s="61" t="str">
        <f t="shared" si="542"/>
        <v>NA</v>
      </c>
      <c r="BC641" s="60">
        <f>COUNTIFS(配置清单!G:G,规划及评估!G641,配置清单!H:H,"产品经理",配置清单!N:N,"在岗")</f>
        <v>0</v>
      </c>
      <c r="BD641" s="61" t="str">
        <f t="shared" si="543"/>
        <v>NA</v>
      </c>
      <c r="BE641" s="60">
        <f>COUNTIFS(配置清单!G:G,G641,配置清单!H:H,"产品经理",配置清单!N:N,"在岗",配置清单!P:P,"&lt;&gt;暂不胜任")</f>
        <v>0</v>
      </c>
      <c r="BF641" s="61" t="str">
        <f t="shared" si="544"/>
        <v>NA</v>
      </c>
      <c r="BG641" s="63">
        <f t="shared" si="545"/>
        <v>4</v>
      </c>
      <c r="BH641" s="64">
        <f t="shared" si="546"/>
        <v>3</v>
      </c>
      <c r="BI641" s="64">
        <f t="shared" si="547"/>
        <v>3</v>
      </c>
      <c r="BJ641" s="64">
        <f t="shared" si="548"/>
        <v>3</v>
      </c>
      <c r="BK641" s="65">
        <f t="shared" si="549"/>
        <v>0.75</v>
      </c>
      <c r="BL641" s="66">
        <f t="shared" si="550"/>
        <v>1</v>
      </c>
      <c r="BM641" s="92">
        <f t="shared" si="551"/>
        <v>1</v>
      </c>
      <c r="BN641" s="92">
        <f t="shared" si="552"/>
        <v>1</v>
      </c>
      <c r="BO641" s="92">
        <f t="shared" si="553"/>
        <v>1</v>
      </c>
      <c r="BP641" s="92">
        <f t="shared" si="554"/>
        <v>1</v>
      </c>
      <c r="BQ641" s="92">
        <f t="shared" si="555"/>
        <v>0</v>
      </c>
      <c r="BR641" s="92">
        <f t="shared" si="556"/>
        <v>0</v>
      </c>
      <c r="BS641" s="92">
        <f t="shared" si="557"/>
        <v>0</v>
      </c>
      <c r="BT641" s="92">
        <f t="shared" si="558"/>
        <v>0</v>
      </c>
      <c r="BU641" s="92">
        <f t="shared" si="559"/>
        <v>0</v>
      </c>
      <c r="BV641" s="92">
        <f t="shared" si="560"/>
        <v>0</v>
      </c>
      <c r="BW641" s="92">
        <f t="shared" si="561"/>
        <v>1</v>
      </c>
      <c r="BX641" s="92">
        <f t="shared" si="562"/>
        <v>1</v>
      </c>
      <c r="BY641" s="92">
        <f t="shared" si="563"/>
        <v>0</v>
      </c>
      <c r="BZ641" s="92">
        <f t="shared" si="564"/>
        <v>0</v>
      </c>
      <c r="CA641" s="92">
        <f t="shared" si="565"/>
        <v>0</v>
      </c>
      <c r="CB641" s="92">
        <f t="shared" si="566"/>
        <v>0</v>
      </c>
      <c r="CC641" s="92">
        <f t="shared" si="567"/>
        <v>0</v>
      </c>
      <c r="CD641" s="92">
        <f t="shared" si="568"/>
        <v>0</v>
      </c>
    </row>
    <row r="642" spans="1:82" hidden="1">
      <c r="A642" s="160">
        <v>58</v>
      </c>
      <c r="B642" s="168" t="s">
        <v>956</v>
      </c>
      <c r="C642" s="168" t="s">
        <v>5982</v>
      </c>
      <c r="D642" s="168" t="s">
        <v>204</v>
      </c>
      <c r="E642" s="168" t="s">
        <v>7855</v>
      </c>
      <c r="F642" s="169" t="s">
        <v>7885</v>
      </c>
      <c r="G642" s="170" t="s">
        <v>9699</v>
      </c>
      <c r="H642" s="170" t="s">
        <v>4</v>
      </c>
      <c r="I642" s="170" t="s">
        <v>4</v>
      </c>
      <c r="J642" s="167" t="s">
        <v>34</v>
      </c>
      <c r="K642" s="167" t="s">
        <v>34</v>
      </c>
      <c r="L642" s="160" t="s">
        <v>2401</v>
      </c>
      <c r="M642" s="169"/>
      <c r="N642" s="169">
        <v>1</v>
      </c>
      <c r="O642" s="169">
        <v>0</v>
      </c>
      <c r="P642" s="169">
        <v>0</v>
      </c>
      <c r="Q642" s="169">
        <v>0</v>
      </c>
      <c r="R642" s="169">
        <v>0</v>
      </c>
      <c r="S642" s="169">
        <v>0</v>
      </c>
      <c r="T642" s="169">
        <v>0</v>
      </c>
      <c r="U642" s="169">
        <v>0</v>
      </c>
      <c r="V642" s="169">
        <v>0</v>
      </c>
      <c r="W642" s="60">
        <f>COUNTIFS(配置清单!G:G,G642,配置清单!$H:$H,"PM",配置清单!$N:$N,"在岗")</f>
        <v>1</v>
      </c>
      <c r="X642" s="61">
        <f t="shared" si="527"/>
        <v>1</v>
      </c>
      <c r="Y642" s="60">
        <f>COUNTIFS(配置清单!$G:$G,G642,配置清单!$H:$H,"PM",配置清单!$N:$N,"在岗",配置清单!$P:$P,"&lt;&gt;暂不胜任")</f>
        <v>0</v>
      </c>
      <c r="Z642" s="61">
        <f t="shared" si="528"/>
        <v>0</v>
      </c>
      <c r="AA642" s="62">
        <f>COUNTIFS(配置清单!$G:$G,G642,配置清单!$H:$H,"SE",配置清单!$N:$N,"在岗")+COUNTIFS(配置清单!$G:$G,G642,配置清单!$H:$H,"SA",配置清单!$N:$N,"在岗")</f>
        <v>0</v>
      </c>
      <c r="AB642" s="61" t="str">
        <f t="shared" si="529"/>
        <v>NA</v>
      </c>
      <c r="AC642" s="60">
        <f>COUNTIFS(配置清单!$G:$G,G642,配置清单!$H:$H,"SE",配置清单!$N:$N,"在岗",配置清单!$P:$P,"&lt;&gt;暂不胜任")+COUNTIFS(配置清单!$G:$G,G642,配置清单!$H:$H,"SA",配置清单!$N:$N,"在岗",配置清单!$P:$P,"&lt;&gt;暂不胜任")</f>
        <v>0</v>
      </c>
      <c r="AD642" s="61" t="str">
        <f t="shared" si="530"/>
        <v>NA</v>
      </c>
      <c r="AE642" s="60">
        <f>COUNTIFS(配置清单!$G:$G,G642,配置清单!H:H,"MDE",配置清单!N:N,"在岗")</f>
        <v>0</v>
      </c>
      <c r="AF642" s="61" t="str">
        <f t="shared" si="531"/>
        <v>NA</v>
      </c>
      <c r="AG642" s="60">
        <f>COUNTIFS(配置清单!$G:$G,G642,配置清单!$H:$H,"MDE",配置清单!$N:$N,"在岗",配置清单!$P:$P,"&lt;&gt;暂不胜任")</f>
        <v>0</v>
      </c>
      <c r="AH642" s="61" t="str">
        <f t="shared" si="532"/>
        <v>NA</v>
      </c>
      <c r="AI642" s="62">
        <f>COUNTIFS(配置清单!G:G,G642,配置清单!H:H,"TPM",配置清单!N:N,"在岗")+COUNTIFS(配置清单!G:G,G642,配置清单!H:H,"TC",配置清单!N:N,"在岗")</f>
        <v>0</v>
      </c>
      <c r="AJ642" s="61" t="str">
        <f t="shared" si="533"/>
        <v>NA</v>
      </c>
      <c r="AK642" s="60">
        <f>COUNTIFS(配置清单!G:G,G642,配置清单!H:H,"TPM",配置清单!N:N,"在岗",配置清单!P:P,"&lt;&gt;暂不胜任")+COUNTIFS(配置清单!G:G,G642,配置清单!H:H,"TC",配置清单!N:N,"在岗",配置清单!P:P,"&lt;&gt;暂不胜任")</f>
        <v>0</v>
      </c>
      <c r="AL642" s="61" t="str">
        <f t="shared" si="534"/>
        <v>NA</v>
      </c>
      <c r="AM642" s="60">
        <f>COUNTIFS(配置清单!G:G,G642,配置清单!H:H,"TSE",配置清单!N:N,"在岗")</f>
        <v>0</v>
      </c>
      <c r="AN642" s="61" t="str">
        <f t="shared" si="535"/>
        <v>NA</v>
      </c>
      <c r="AO642" s="60">
        <f>COUNTIFS(配置清单!G:G,G642,配置清单!H:H,"TSE",配置清单!N:N,"在岗",配置清单!P:P,"&lt;&gt;暂不胜任")</f>
        <v>0</v>
      </c>
      <c r="AP642" s="61" t="str">
        <f t="shared" si="536"/>
        <v>NA</v>
      </c>
      <c r="AQ642" s="60">
        <f>COUNTIFS(配置清单!$G:$G,G642,配置清单!H:H,"QA",配置清单!N:N,"在岗")</f>
        <v>0</v>
      </c>
      <c r="AR642" s="61" t="str">
        <f t="shared" si="537"/>
        <v>NA</v>
      </c>
      <c r="AS642" s="60">
        <f>COUNTIFS(配置清单!$G:$G,G642,配置清单!$H:$H,"QA",配置清单!$N:$N,"在岗",配置清单!$P:$P,"&lt;&gt;暂不胜任")</f>
        <v>0</v>
      </c>
      <c r="AT642" s="61" t="str">
        <f t="shared" si="538"/>
        <v>NA</v>
      </c>
      <c r="AU642" s="60">
        <f>COUNTIFS(配置清单!G:G,规划及评估!G642,配置清单!H:H,"BA",配置清单!N:N,"在岗")</f>
        <v>0</v>
      </c>
      <c r="AV642" s="61" t="str">
        <f t="shared" si="539"/>
        <v>NA</v>
      </c>
      <c r="AW642" s="60">
        <f>COUNTIFS(配置清单!G:G,G642,配置清单!H:H,"BA",配置清单!N:N,"在岗",配置清单!P:P,"&lt;&gt;暂不胜任")</f>
        <v>0</v>
      </c>
      <c r="AX642" s="61" t="str">
        <f t="shared" si="540"/>
        <v>NA</v>
      </c>
      <c r="AY642" s="60">
        <f>COUNTIFS(配置清单!G:G,规划及评估!G642,配置清单!H:H,"IA",配置清单!N:N,"在岗")</f>
        <v>0</v>
      </c>
      <c r="AZ642" s="61" t="str">
        <f t="shared" si="541"/>
        <v>NA</v>
      </c>
      <c r="BA642" s="60">
        <f>COUNTIFS(配置清单!G:G,G642,配置清单!H:H,"IA",配置清单!N:N,"在岗",配置清单!P:P,"&lt;&gt;暂不胜任")</f>
        <v>0</v>
      </c>
      <c r="BB642" s="61" t="str">
        <f t="shared" si="542"/>
        <v>NA</v>
      </c>
      <c r="BC642" s="60">
        <f>COUNTIFS(配置清单!G:G,规划及评估!G642,配置清单!H:H,"产品经理",配置清单!N:N,"在岗")</f>
        <v>0</v>
      </c>
      <c r="BD642" s="61" t="str">
        <f t="shared" si="543"/>
        <v>NA</v>
      </c>
      <c r="BE642" s="60">
        <f>COUNTIFS(配置清单!G:G,G642,配置清单!H:H,"产品经理",配置清单!N:N,"在岗",配置清单!P:P,"&lt;&gt;暂不胜任")</f>
        <v>0</v>
      </c>
      <c r="BF642" s="61" t="str">
        <f t="shared" si="544"/>
        <v>NA</v>
      </c>
      <c r="BG642" s="63">
        <f t="shared" si="545"/>
        <v>1</v>
      </c>
      <c r="BH642" s="64">
        <f t="shared" si="546"/>
        <v>1</v>
      </c>
      <c r="BI642" s="64">
        <f t="shared" si="547"/>
        <v>1</v>
      </c>
      <c r="BJ642" s="64">
        <f t="shared" si="548"/>
        <v>0</v>
      </c>
      <c r="BK642" s="65">
        <f t="shared" si="549"/>
        <v>1</v>
      </c>
      <c r="BL642" s="66">
        <f t="shared" si="550"/>
        <v>0</v>
      </c>
      <c r="BM642" s="92">
        <f t="shared" si="551"/>
        <v>1</v>
      </c>
      <c r="BN642" s="92">
        <f t="shared" si="552"/>
        <v>0</v>
      </c>
      <c r="BO642" s="92">
        <f t="shared" si="553"/>
        <v>0</v>
      </c>
      <c r="BP642" s="92">
        <f t="shared" si="554"/>
        <v>0</v>
      </c>
      <c r="BQ642" s="92">
        <f t="shared" si="555"/>
        <v>0</v>
      </c>
      <c r="BR642" s="92">
        <f t="shared" si="556"/>
        <v>0</v>
      </c>
      <c r="BS642" s="92">
        <f t="shared" si="557"/>
        <v>0</v>
      </c>
      <c r="BT642" s="92">
        <f t="shared" si="558"/>
        <v>0</v>
      </c>
      <c r="BU642" s="92">
        <f t="shared" si="559"/>
        <v>0</v>
      </c>
      <c r="BV642" s="92">
        <f t="shared" si="560"/>
        <v>0</v>
      </c>
      <c r="BW642" s="92">
        <f t="shared" si="561"/>
        <v>0</v>
      </c>
      <c r="BX642" s="92">
        <f t="shared" si="562"/>
        <v>0</v>
      </c>
      <c r="BY642" s="92">
        <f t="shared" si="563"/>
        <v>0</v>
      </c>
      <c r="BZ642" s="92">
        <f t="shared" si="564"/>
        <v>0</v>
      </c>
      <c r="CA642" s="92">
        <f t="shared" si="565"/>
        <v>0</v>
      </c>
      <c r="CB642" s="92">
        <f t="shared" si="566"/>
        <v>0</v>
      </c>
      <c r="CC642" s="92">
        <f t="shared" si="567"/>
        <v>0</v>
      </c>
      <c r="CD642" s="92">
        <f t="shared" si="568"/>
        <v>0</v>
      </c>
    </row>
    <row r="643" spans="1:82" hidden="1">
      <c r="A643" s="160">
        <v>59</v>
      </c>
      <c r="B643" s="168" t="s">
        <v>956</v>
      </c>
      <c r="C643" s="168" t="s">
        <v>5982</v>
      </c>
      <c r="D643" s="168" t="s">
        <v>204</v>
      </c>
      <c r="E643" s="168" t="s">
        <v>7855</v>
      </c>
      <c r="F643" s="169" t="s">
        <v>9701</v>
      </c>
      <c r="G643" s="170" t="s">
        <v>9702</v>
      </c>
      <c r="H643" s="170" t="s">
        <v>7</v>
      </c>
      <c r="I643" s="170" t="s">
        <v>7</v>
      </c>
      <c r="J643" s="169" t="s">
        <v>195</v>
      </c>
      <c r="K643" s="169" t="s">
        <v>195</v>
      </c>
      <c r="L643" s="160" t="s">
        <v>2401</v>
      </c>
      <c r="M643" s="169"/>
      <c r="N643" s="169">
        <v>1</v>
      </c>
      <c r="O643" s="169">
        <v>0</v>
      </c>
      <c r="P643" s="169">
        <v>0</v>
      </c>
      <c r="Q643" s="169">
        <v>0</v>
      </c>
      <c r="R643" s="169">
        <v>0</v>
      </c>
      <c r="S643" s="169">
        <v>0</v>
      </c>
      <c r="T643" s="169">
        <v>0</v>
      </c>
      <c r="U643" s="169">
        <v>0</v>
      </c>
      <c r="V643" s="169">
        <v>0</v>
      </c>
      <c r="W643" s="60">
        <f>COUNTIFS(配置清单!G:G,G643,配置清单!$H:$H,"PM",配置清单!$N:$N,"在岗")</f>
        <v>1</v>
      </c>
      <c r="X643" s="61">
        <f t="shared" si="527"/>
        <v>1</v>
      </c>
      <c r="Y643" s="60">
        <f>COUNTIFS(配置清单!$G:$G,G643,配置清单!$H:$H,"PM",配置清单!$N:$N,"在岗",配置清单!$P:$P,"&lt;&gt;暂不胜任")</f>
        <v>0</v>
      </c>
      <c r="Z643" s="61">
        <f t="shared" si="528"/>
        <v>0</v>
      </c>
      <c r="AA643" s="62">
        <f>COUNTIFS(配置清单!$G:$G,G643,配置清单!$H:$H,"SE",配置清单!$N:$N,"在岗")+COUNTIFS(配置清单!$G:$G,G643,配置清单!$H:$H,"SA",配置清单!$N:$N,"在岗")</f>
        <v>0</v>
      </c>
      <c r="AB643" s="61" t="str">
        <f t="shared" si="529"/>
        <v>NA</v>
      </c>
      <c r="AC643" s="60">
        <f>COUNTIFS(配置清单!$G:$G,G643,配置清单!$H:$H,"SE",配置清单!$N:$N,"在岗",配置清单!$P:$P,"&lt;&gt;暂不胜任")+COUNTIFS(配置清单!$G:$G,G643,配置清单!$H:$H,"SA",配置清单!$N:$N,"在岗",配置清单!$P:$P,"&lt;&gt;暂不胜任")</f>
        <v>0</v>
      </c>
      <c r="AD643" s="61" t="str">
        <f t="shared" si="530"/>
        <v>NA</v>
      </c>
      <c r="AE643" s="60">
        <f>COUNTIFS(配置清单!$G:$G,G643,配置清单!H:H,"MDE",配置清单!N:N,"在岗")</f>
        <v>0</v>
      </c>
      <c r="AF643" s="61" t="str">
        <f t="shared" si="531"/>
        <v>NA</v>
      </c>
      <c r="AG643" s="60">
        <f>COUNTIFS(配置清单!$G:$G,G643,配置清单!$H:$H,"MDE",配置清单!$N:$N,"在岗",配置清单!$P:$P,"&lt;&gt;暂不胜任")</f>
        <v>0</v>
      </c>
      <c r="AH643" s="61" t="str">
        <f t="shared" si="532"/>
        <v>NA</v>
      </c>
      <c r="AI643" s="62">
        <f>COUNTIFS(配置清单!G:G,G643,配置清单!H:H,"TPM",配置清单!N:N,"在岗")+COUNTIFS(配置清单!G:G,G643,配置清单!H:H,"TC",配置清单!N:N,"在岗")</f>
        <v>0</v>
      </c>
      <c r="AJ643" s="61" t="str">
        <f t="shared" si="533"/>
        <v>NA</v>
      </c>
      <c r="AK643" s="60">
        <f>COUNTIFS(配置清单!G:G,G643,配置清单!H:H,"TPM",配置清单!N:N,"在岗",配置清单!P:P,"&lt;&gt;暂不胜任")+COUNTIFS(配置清单!G:G,G643,配置清单!H:H,"TC",配置清单!N:N,"在岗",配置清单!P:P,"&lt;&gt;暂不胜任")</f>
        <v>0</v>
      </c>
      <c r="AL643" s="61" t="str">
        <f t="shared" si="534"/>
        <v>NA</v>
      </c>
      <c r="AM643" s="60">
        <f>COUNTIFS(配置清单!G:G,G643,配置清单!H:H,"TSE",配置清单!N:N,"在岗")</f>
        <v>0</v>
      </c>
      <c r="AN643" s="61" t="str">
        <f t="shared" si="535"/>
        <v>NA</v>
      </c>
      <c r="AO643" s="60">
        <f>COUNTIFS(配置清单!G:G,G643,配置清单!H:H,"TSE",配置清单!N:N,"在岗",配置清单!P:P,"&lt;&gt;暂不胜任")</f>
        <v>0</v>
      </c>
      <c r="AP643" s="61" t="str">
        <f t="shared" si="536"/>
        <v>NA</v>
      </c>
      <c r="AQ643" s="60">
        <f>COUNTIFS(配置清单!$G:$G,G643,配置清单!H:H,"QA",配置清单!N:N,"在岗")</f>
        <v>0</v>
      </c>
      <c r="AR643" s="61" t="str">
        <f t="shared" si="537"/>
        <v>NA</v>
      </c>
      <c r="AS643" s="60">
        <f>COUNTIFS(配置清单!$G:$G,G643,配置清单!$H:$H,"QA",配置清单!$N:$N,"在岗",配置清单!$P:$P,"&lt;&gt;暂不胜任")</f>
        <v>0</v>
      </c>
      <c r="AT643" s="61" t="str">
        <f t="shared" si="538"/>
        <v>NA</v>
      </c>
      <c r="AU643" s="60">
        <f>COUNTIFS(配置清单!G:G,规划及评估!G643,配置清单!H:H,"BA",配置清单!N:N,"在岗")</f>
        <v>0</v>
      </c>
      <c r="AV643" s="61" t="str">
        <f t="shared" si="539"/>
        <v>NA</v>
      </c>
      <c r="AW643" s="60">
        <f>COUNTIFS(配置清单!G:G,G643,配置清单!H:H,"BA",配置清单!N:N,"在岗",配置清单!P:P,"&lt;&gt;暂不胜任")</f>
        <v>0</v>
      </c>
      <c r="AX643" s="61" t="str">
        <f t="shared" si="540"/>
        <v>NA</v>
      </c>
      <c r="AY643" s="60">
        <f>COUNTIFS(配置清单!G:G,规划及评估!G643,配置清单!H:H,"IA",配置清单!N:N,"在岗")</f>
        <v>0</v>
      </c>
      <c r="AZ643" s="61" t="str">
        <f t="shared" si="541"/>
        <v>NA</v>
      </c>
      <c r="BA643" s="60">
        <f>COUNTIFS(配置清单!G:G,G643,配置清单!H:H,"IA",配置清单!N:N,"在岗",配置清单!P:P,"&lt;&gt;暂不胜任")</f>
        <v>0</v>
      </c>
      <c r="BB643" s="61" t="str">
        <f t="shared" si="542"/>
        <v>NA</v>
      </c>
      <c r="BC643" s="60">
        <f>COUNTIFS(配置清单!G:G,规划及评估!G643,配置清单!H:H,"产品经理",配置清单!N:N,"在岗")</f>
        <v>0</v>
      </c>
      <c r="BD643" s="61" t="str">
        <f t="shared" si="543"/>
        <v>NA</v>
      </c>
      <c r="BE643" s="60">
        <f>COUNTIFS(配置清单!G:G,G643,配置清单!H:H,"产品经理",配置清单!N:N,"在岗",配置清单!P:P,"&lt;&gt;暂不胜任")</f>
        <v>0</v>
      </c>
      <c r="BF643" s="61" t="str">
        <f t="shared" si="544"/>
        <v>NA</v>
      </c>
      <c r="BG643" s="63">
        <f t="shared" si="545"/>
        <v>1</v>
      </c>
      <c r="BH643" s="64">
        <f t="shared" si="546"/>
        <v>1</v>
      </c>
      <c r="BI643" s="64">
        <f t="shared" si="547"/>
        <v>1</v>
      </c>
      <c r="BJ643" s="64">
        <f t="shared" si="548"/>
        <v>0</v>
      </c>
      <c r="BK643" s="65">
        <f t="shared" si="549"/>
        <v>1</v>
      </c>
      <c r="BL643" s="66">
        <f t="shared" si="550"/>
        <v>0</v>
      </c>
      <c r="BM643" s="92">
        <f t="shared" si="551"/>
        <v>1</v>
      </c>
      <c r="BN643" s="92">
        <f t="shared" si="552"/>
        <v>0</v>
      </c>
      <c r="BO643" s="92">
        <f t="shared" si="553"/>
        <v>0</v>
      </c>
      <c r="BP643" s="92">
        <f t="shared" si="554"/>
        <v>0</v>
      </c>
      <c r="BQ643" s="92">
        <f t="shared" si="555"/>
        <v>0</v>
      </c>
      <c r="BR643" s="92">
        <f t="shared" si="556"/>
        <v>0</v>
      </c>
      <c r="BS643" s="92">
        <f t="shared" si="557"/>
        <v>0</v>
      </c>
      <c r="BT643" s="92">
        <f t="shared" si="558"/>
        <v>0</v>
      </c>
      <c r="BU643" s="92">
        <f t="shared" si="559"/>
        <v>0</v>
      </c>
      <c r="BV643" s="92">
        <f t="shared" si="560"/>
        <v>0</v>
      </c>
      <c r="BW643" s="92">
        <f t="shared" si="561"/>
        <v>0</v>
      </c>
      <c r="BX643" s="92">
        <f t="shared" si="562"/>
        <v>0</v>
      </c>
      <c r="BY643" s="92">
        <f t="shared" si="563"/>
        <v>0</v>
      </c>
      <c r="BZ643" s="92">
        <f t="shared" si="564"/>
        <v>0</v>
      </c>
      <c r="CA643" s="92">
        <f t="shared" si="565"/>
        <v>0</v>
      </c>
      <c r="CB643" s="92">
        <f t="shared" si="566"/>
        <v>0</v>
      </c>
      <c r="CC643" s="92">
        <f t="shared" si="567"/>
        <v>0</v>
      </c>
      <c r="CD643" s="92">
        <f t="shared" si="568"/>
        <v>0</v>
      </c>
    </row>
    <row r="644" spans="1:82" ht="16.5" hidden="1">
      <c r="A644" s="160">
        <v>60</v>
      </c>
      <c r="B644" s="168" t="s">
        <v>956</v>
      </c>
      <c r="C644" s="168" t="s">
        <v>5982</v>
      </c>
      <c r="D644" s="168" t="s">
        <v>230</v>
      </c>
      <c r="E644" s="168" t="s">
        <v>4396</v>
      </c>
      <c r="F644" s="168" t="s">
        <v>7934</v>
      </c>
      <c r="G644" s="168" t="s">
        <v>7937</v>
      </c>
      <c r="H644" s="173" t="s">
        <v>9791</v>
      </c>
      <c r="I644" s="174" t="s">
        <v>4</v>
      </c>
      <c r="J644" s="168" t="s">
        <v>34</v>
      </c>
      <c r="K644" s="168" t="s">
        <v>34</v>
      </c>
      <c r="L644" s="160" t="s">
        <v>2401</v>
      </c>
      <c r="M644" s="168" t="s">
        <v>5373</v>
      </c>
      <c r="N644" s="168">
        <v>2</v>
      </c>
      <c r="O644" s="168">
        <v>2</v>
      </c>
      <c r="P644" s="168">
        <v>3</v>
      </c>
      <c r="Q644" s="168">
        <v>1</v>
      </c>
      <c r="R644" s="168">
        <v>2</v>
      </c>
      <c r="S644" s="168">
        <v>1</v>
      </c>
      <c r="T644" s="168">
        <v>0</v>
      </c>
      <c r="U644" s="168">
        <v>0</v>
      </c>
      <c r="V644" s="168">
        <v>0</v>
      </c>
      <c r="W644" s="60">
        <f>COUNTIFS(配置清单!G:G,G644,配置清单!$H:$H,"PM",配置清单!$N:$N,"在岗")</f>
        <v>1</v>
      </c>
      <c r="X644" s="61">
        <f t="shared" si="527"/>
        <v>0.5</v>
      </c>
      <c r="Y644" s="60">
        <f>COUNTIFS(配置清单!$G:$G,G644,配置清单!$H:$H,"PM",配置清单!$N:$N,"在岗",配置清单!$P:$P,"&lt;&gt;暂不胜任")</f>
        <v>1</v>
      </c>
      <c r="Z644" s="61">
        <f t="shared" si="528"/>
        <v>1</v>
      </c>
      <c r="AA644" s="62">
        <f>COUNTIFS(配置清单!$G:$G,G644,配置清单!$H:$H,"SE",配置清单!$N:$N,"在岗")+COUNTIFS(配置清单!$G:$G,G644,配置清单!$H:$H,"SA",配置清单!$N:$N,"在岗")</f>
        <v>1</v>
      </c>
      <c r="AB644" s="61">
        <f t="shared" si="529"/>
        <v>0.5</v>
      </c>
      <c r="AC644" s="60">
        <f>COUNTIFS(配置清单!$G:$G,G644,配置清单!$H:$H,"SE",配置清单!$N:$N,"在岗",配置清单!$P:$P,"&lt;&gt;暂不胜任")+COUNTIFS(配置清单!$G:$G,G644,配置清单!$H:$H,"SA",配置清单!$N:$N,"在岗",配置清单!$P:$P,"&lt;&gt;暂不胜任")</f>
        <v>1</v>
      </c>
      <c r="AD644" s="61">
        <f t="shared" si="530"/>
        <v>1</v>
      </c>
      <c r="AE644" s="60">
        <f>COUNTIFS(配置清单!$G:$G,G644,配置清单!H:H,"MDE",配置清单!N:N,"在岗")</f>
        <v>2</v>
      </c>
      <c r="AF644" s="61">
        <f t="shared" si="531"/>
        <v>0.66666666666666663</v>
      </c>
      <c r="AG644" s="60">
        <f>COUNTIFS(配置清单!$G:$G,G644,配置清单!$H:$H,"MDE",配置清单!$N:$N,"在岗",配置清单!$P:$P,"&lt;&gt;暂不胜任")</f>
        <v>1</v>
      </c>
      <c r="AH644" s="61">
        <f t="shared" si="532"/>
        <v>0.5</v>
      </c>
      <c r="AI644" s="62">
        <f>COUNTIFS(配置清单!G:G,G644,配置清单!H:H,"TPM",配置清单!N:N,"在岗")+COUNTIFS(配置清单!G:G,G644,配置清单!H:H,"TC",配置清单!N:N,"在岗")</f>
        <v>1</v>
      </c>
      <c r="AJ644" s="61">
        <f t="shared" si="533"/>
        <v>1</v>
      </c>
      <c r="AK644" s="60">
        <f>COUNTIFS(配置清单!G:G,G644,配置清单!H:H,"TPM",配置清单!N:N,"在岗",配置清单!P:P,"&lt;&gt;暂不胜任")+COUNTIFS(配置清单!G:G,G644,配置清单!H:H,"TC",配置清单!N:N,"在岗",配置清单!P:P,"&lt;&gt;暂不胜任")</f>
        <v>1</v>
      </c>
      <c r="AL644" s="61">
        <f t="shared" si="534"/>
        <v>1</v>
      </c>
      <c r="AM644" s="60">
        <f>COUNTIFS(配置清单!G:G,G644,配置清单!H:H,"TSE",配置清单!N:N,"在岗")</f>
        <v>1</v>
      </c>
      <c r="AN644" s="61">
        <f t="shared" si="535"/>
        <v>0.5</v>
      </c>
      <c r="AO644" s="60">
        <f>COUNTIFS(配置清单!G:G,G644,配置清单!H:H,"TSE",配置清单!N:N,"在岗",配置清单!P:P,"&lt;&gt;暂不胜任")</f>
        <v>1</v>
      </c>
      <c r="AP644" s="61">
        <f t="shared" si="536"/>
        <v>1</v>
      </c>
      <c r="AQ644" s="60">
        <f>COUNTIFS(配置清单!$G:$G,G644,配置清单!H:H,"QA",配置清单!N:N,"在岗")</f>
        <v>1</v>
      </c>
      <c r="AR644" s="61">
        <f t="shared" si="537"/>
        <v>1</v>
      </c>
      <c r="AS644" s="60">
        <f>COUNTIFS(配置清单!$G:$G,G644,配置清单!$H:$H,"QA",配置清单!$N:$N,"在岗",配置清单!$P:$P,"&lt;&gt;暂不胜任")</f>
        <v>1</v>
      </c>
      <c r="AT644" s="61">
        <f t="shared" si="538"/>
        <v>1</v>
      </c>
      <c r="AU644" s="60">
        <f>COUNTIFS(配置清单!G:G,规划及评估!G644,配置清单!H:H,"BA",配置清单!N:N,"在岗")</f>
        <v>0</v>
      </c>
      <c r="AV644" s="61" t="str">
        <f t="shared" si="539"/>
        <v>NA</v>
      </c>
      <c r="AW644" s="60">
        <f>COUNTIFS(配置清单!G:G,G644,配置清单!H:H,"BA",配置清单!N:N,"在岗",配置清单!P:P,"&lt;&gt;暂不胜任")</f>
        <v>0</v>
      </c>
      <c r="AX644" s="61" t="str">
        <f t="shared" si="540"/>
        <v>NA</v>
      </c>
      <c r="AY644" s="60">
        <f>COUNTIFS(配置清单!G:G,规划及评估!G644,配置清单!H:H,"IA",配置清单!N:N,"在岗")</f>
        <v>0</v>
      </c>
      <c r="AZ644" s="61" t="str">
        <f t="shared" si="541"/>
        <v>NA</v>
      </c>
      <c r="BA644" s="60">
        <f>COUNTIFS(配置清单!G:G,G644,配置清单!H:H,"IA",配置清单!N:N,"在岗",配置清单!P:P,"&lt;&gt;暂不胜任")</f>
        <v>0</v>
      </c>
      <c r="BB644" s="61" t="str">
        <f t="shared" si="542"/>
        <v>NA</v>
      </c>
      <c r="BC644" s="60">
        <f>COUNTIFS(配置清单!G:G,规划及评估!G644,配置清单!H:H,"产品经理",配置清单!N:N,"在岗")</f>
        <v>0</v>
      </c>
      <c r="BD644" s="61" t="str">
        <f t="shared" si="543"/>
        <v>NA</v>
      </c>
      <c r="BE644" s="60">
        <f>COUNTIFS(配置清单!G:G,G644,配置清单!H:H,"产品经理",配置清单!N:N,"在岗",配置清单!P:P,"&lt;&gt;暂不胜任")</f>
        <v>0</v>
      </c>
      <c r="BF644" s="61" t="str">
        <f t="shared" si="544"/>
        <v>NA</v>
      </c>
      <c r="BG644" s="63">
        <f t="shared" si="545"/>
        <v>11</v>
      </c>
      <c r="BH644" s="64">
        <f t="shared" si="546"/>
        <v>7</v>
      </c>
      <c r="BI644" s="64">
        <f t="shared" si="547"/>
        <v>7</v>
      </c>
      <c r="BJ644" s="64">
        <f t="shared" si="548"/>
        <v>6</v>
      </c>
      <c r="BK644" s="65">
        <f t="shared" si="549"/>
        <v>0.63636363636363635</v>
      </c>
      <c r="BL644" s="66">
        <f t="shared" si="550"/>
        <v>0.8571428571428571</v>
      </c>
      <c r="BM644" s="92">
        <f t="shared" si="551"/>
        <v>1</v>
      </c>
      <c r="BN644" s="92">
        <f t="shared" si="552"/>
        <v>1</v>
      </c>
      <c r="BO644" s="92">
        <f t="shared" si="553"/>
        <v>1</v>
      </c>
      <c r="BP644" s="92">
        <f t="shared" si="554"/>
        <v>1</v>
      </c>
      <c r="BQ644" s="92">
        <f t="shared" si="555"/>
        <v>2</v>
      </c>
      <c r="BR644" s="92">
        <f t="shared" si="556"/>
        <v>1</v>
      </c>
      <c r="BS644" s="92">
        <f t="shared" si="557"/>
        <v>1</v>
      </c>
      <c r="BT644" s="92">
        <f t="shared" si="558"/>
        <v>1</v>
      </c>
      <c r="BU644" s="92">
        <f t="shared" si="559"/>
        <v>1</v>
      </c>
      <c r="BV644" s="92">
        <f t="shared" si="560"/>
        <v>1</v>
      </c>
      <c r="BW644" s="92">
        <f t="shared" si="561"/>
        <v>1</v>
      </c>
      <c r="BX644" s="92">
        <f t="shared" si="562"/>
        <v>1</v>
      </c>
      <c r="BY644" s="92">
        <f t="shared" si="563"/>
        <v>0</v>
      </c>
      <c r="BZ644" s="92">
        <f t="shared" si="564"/>
        <v>0</v>
      </c>
      <c r="CA644" s="92">
        <f t="shared" si="565"/>
        <v>0</v>
      </c>
      <c r="CB644" s="92">
        <f t="shared" si="566"/>
        <v>0</v>
      </c>
      <c r="CC644" s="92">
        <f t="shared" si="567"/>
        <v>0</v>
      </c>
      <c r="CD644" s="92">
        <f t="shared" si="568"/>
        <v>0</v>
      </c>
    </row>
    <row r="645" spans="1:82" hidden="1">
      <c r="A645" s="160">
        <v>61</v>
      </c>
      <c r="B645" s="168" t="s">
        <v>956</v>
      </c>
      <c r="C645" s="168" t="s">
        <v>5982</v>
      </c>
      <c r="D645" s="168" t="s">
        <v>230</v>
      </c>
      <c r="E645" s="168" t="s">
        <v>4396</v>
      </c>
      <c r="F645" s="168" t="s">
        <v>7953</v>
      </c>
      <c r="G645" s="168" t="s">
        <v>7954</v>
      </c>
      <c r="H645" s="173" t="s">
        <v>7</v>
      </c>
      <c r="I645" s="173" t="s">
        <v>7</v>
      </c>
      <c r="J645" s="168" t="s">
        <v>34</v>
      </c>
      <c r="K645" s="168" t="s">
        <v>34</v>
      </c>
      <c r="L645" s="160" t="s">
        <v>2401</v>
      </c>
      <c r="M645" s="168" t="s">
        <v>5373</v>
      </c>
      <c r="N645" s="168">
        <v>2</v>
      </c>
      <c r="O645" s="168">
        <v>1</v>
      </c>
      <c r="P645" s="168">
        <v>0</v>
      </c>
      <c r="Q645" s="168">
        <v>0</v>
      </c>
      <c r="R645" s="168">
        <v>0</v>
      </c>
      <c r="S645" s="168">
        <v>1</v>
      </c>
      <c r="T645" s="168">
        <v>0</v>
      </c>
      <c r="U645" s="168">
        <v>0</v>
      </c>
      <c r="V645" s="168">
        <v>0</v>
      </c>
      <c r="W645" s="60">
        <f>COUNTIFS(配置清单!G:G,G645,配置清单!$H:$H,"PM",配置清单!$N:$N,"在岗")</f>
        <v>2</v>
      </c>
      <c r="X645" s="61">
        <f t="shared" si="527"/>
        <v>1</v>
      </c>
      <c r="Y645" s="60">
        <f>COUNTIFS(配置清单!$G:$G,G645,配置清单!$H:$H,"PM",配置清单!$N:$N,"在岗",配置清单!$P:$P,"&lt;&gt;暂不胜任")</f>
        <v>1</v>
      </c>
      <c r="Z645" s="61">
        <f t="shared" si="528"/>
        <v>0.5</v>
      </c>
      <c r="AA645" s="62">
        <f>COUNTIFS(配置清单!$G:$G,G645,配置清单!$H:$H,"SE",配置清单!$N:$N,"在岗")+COUNTIFS(配置清单!$G:$G,G645,配置清单!$H:$H,"SA",配置清单!$N:$N,"在岗")</f>
        <v>1</v>
      </c>
      <c r="AB645" s="61">
        <f t="shared" si="529"/>
        <v>1</v>
      </c>
      <c r="AC645" s="60">
        <f>COUNTIFS(配置清单!$G:$G,G645,配置清单!$H:$H,"SE",配置清单!$N:$N,"在岗",配置清单!$P:$P,"&lt;&gt;暂不胜任")+COUNTIFS(配置清单!$G:$G,G645,配置清单!$H:$H,"SA",配置清单!$N:$N,"在岗",配置清单!$P:$P,"&lt;&gt;暂不胜任")</f>
        <v>1</v>
      </c>
      <c r="AD645" s="61">
        <f t="shared" si="530"/>
        <v>1</v>
      </c>
      <c r="AE645" s="60">
        <f>COUNTIFS(配置清单!$G:$G,G645,配置清单!H:H,"MDE",配置清单!N:N,"在岗")</f>
        <v>0</v>
      </c>
      <c r="AF645" s="61" t="str">
        <f t="shared" si="531"/>
        <v>NA</v>
      </c>
      <c r="AG645" s="60">
        <f>COUNTIFS(配置清单!$G:$G,G645,配置清单!$H:$H,"MDE",配置清单!$N:$N,"在岗",配置清单!$P:$P,"&lt;&gt;暂不胜任")</f>
        <v>0</v>
      </c>
      <c r="AH645" s="61" t="str">
        <f t="shared" si="532"/>
        <v>NA</v>
      </c>
      <c r="AI645" s="62">
        <f>COUNTIFS(配置清单!G:G,G645,配置清单!H:H,"TPM",配置清单!N:N,"在岗")+COUNTIFS(配置清单!G:G,G645,配置清单!H:H,"TC",配置清单!N:N,"在岗")</f>
        <v>0</v>
      </c>
      <c r="AJ645" s="61" t="str">
        <f t="shared" si="533"/>
        <v>NA</v>
      </c>
      <c r="AK645" s="60">
        <f>COUNTIFS(配置清单!G:G,G645,配置清单!H:H,"TPM",配置清单!N:N,"在岗",配置清单!P:P,"&lt;&gt;暂不胜任")+COUNTIFS(配置清单!G:G,G645,配置清单!H:H,"TC",配置清单!N:N,"在岗",配置清单!P:P,"&lt;&gt;暂不胜任")</f>
        <v>0</v>
      </c>
      <c r="AL645" s="61" t="str">
        <f t="shared" si="534"/>
        <v>NA</v>
      </c>
      <c r="AM645" s="60">
        <f>COUNTIFS(配置清单!G:G,G645,配置清单!H:H,"TSE",配置清单!N:N,"在岗")</f>
        <v>0</v>
      </c>
      <c r="AN645" s="61" t="str">
        <f t="shared" si="535"/>
        <v>NA</v>
      </c>
      <c r="AO645" s="60">
        <f>COUNTIFS(配置清单!G:G,G645,配置清单!H:H,"TSE",配置清单!N:N,"在岗",配置清单!P:P,"&lt;&gt;暂不胜任")</f>
        <v>0</v>
      </c>
      <c r="AP645" s="61" t="str">
        <f t="shared" si="536"/>
        <v>NA</v>
      </c>
      <c r="AQ645" s="60">
        <f>COUNTIFS(配置清单!$G:$G,G645,配置清单!H:H,"QA",配置清单!N:N,"在岗")</f>
        <v>1</v>
      </c>
      <c r="AR645" s="61">
        <f t="shared" si="537"/>
        <v>1</v>
      </c>
      <c r="AS645" s="60">
        <f>COUNTIFS(配置清单!$G:$G,G645,配置清单!$H:$H,"QA",配置清单!$N:$N,"在岗",配置清单!$P:$P,"&lt;&gt;暂不胜任")</f>
        <v>1</v>
      </c>
      <c r="AT645" s="61">
        <f t="shared" si="538"/>
        <v>1</v>
      </c>
      <c r="AU645" s="60">
        <f>COUNTIFS(配置清单!G:G,规划及评估!G645,配置清单!H:H,"BA",配置清单!N:N,"在岗")</f>
        <v>0</v>
      </c>
      <c r="AV645" s="61" t="str">
        <f t="shared" si="539"/>
        <v>NA</v>
      </c>
      <c r="AW645" s="60">
        <f>COUNTIFS(配置清单!G:G,G645,配置清单!H:H,"BA",配置清单!N:N,"在岗",配置清单!P:P,"&lt;&gt;暂不胜任")</f>
        <v>0</v>
      </c>
      <c r="AX645" s="61" t="str">
        <f t="shared" si="540"/>
        <v>NA</v>
      </c>
      <c r="AY645" s="60">
        <f>COUNTIFS(配置清单!G:G,规划及评估!G645,配置清单!H:H,"IA",配置清单!N:N,"在岗")</f>
        <v>0</v>
      </c>
      <c r="AZ645" s="61" t="str">
        <f t="shared" si="541"/>
        <v>NA</v>
      </c>
      <c r="BA645" s="60">
        <f>COUNTIFS(配置清单!G:G,G645,配置清单!H:H,"IA",配置清单!N:N,"在岗",配置清单!P:P,"&lt;&gt;暂不胜任")</f>
        <v>0</v>
      </c>
      <c r="BB645" s="61" t="str">
        <f t="shared" si="542"/>
        <v>NA</v>
      </c>
      <c r="BC645" s="60">
        <f>COUNTIFS(配置清单!G:G,规划及评估!G645,配置清单!H:H,"产品经理",配置清单!N:N,"在岗")</f>
        <v>0</v>
      </c>
      <c r="BD645" s="61" t="str">
        <f t="shared" si="543"/>
        <v>NA</v>
      </c>
      <c r="BE645" s="60">
        <f>COUNTIFS(配置清单!G:G,G645,配置清单!H:H,"产品经理",配置清单!N:N,"在岗",配置清单!P:P,"&lt;&gt;暂不胜任")</f>
        <v>0</v>
      </c>
      <c r="BF645" s="61" t="str">
        <f t="shared" si="544"/>
        <v>NA</v>
      </c>
      <c r="BG645" s="63">
        <f t="shared" si="545"/>
        <v>4</v>
      </c>
      <c r="BH645" s="64">
        <f t="shared" si="546"/>
        <v>4</v>
      </c>
      <c r="BI645" s="64">
        <f t="shared" si="547"/>
        <v>4</v>
      </c>
      <c r="BJ645" s="64">
        <f t="shared" si="548"/>
        <v>3</v>
      </c>
      <c r="BK645" s="65">
        <f t="shared" si="549"/>
        <v>1</v>
      </c>
      <c r="BL645" s="66">
        <f t="shared" si="550"/>
        <v>0.75</v>
      </c>
      <c r="BM645" s="92">
        <f t="shared" si="551"/>
        <v>2</v>
      </c>
      <c r="BN645" s="92">
        <f t="shared" si="552"/>
        <v>1</v>
      </c>
      <c r="BO645" s="92">
        <f t="shared" si="553"/>
        <v>1</v>
      </c>
      <c r="BP645" s="92">
        <f t="shared" si="554"/>
        <v>1</v>
      </c>
      <c r="BQ645" s="92">
        <f t="shared" si="555"/>
        <v>0</v>
      </c>
      <c r="BR645" s="92">
        <f t="shared" si="556"/>
        <v>0</v>
      </c>
      <c r="BS645" s="92">
        <f t="shared" si="557"/>
        <v>0</v>
      </c>
      <c r="BT645" s="92">
        <f t="shared" si="558"/>
        <v>0</v>
      </c>
      <c r="BU645" s="92">
        <f t="shared" si="559"/>
        <v>0</v>
      </c>
      <c r="BV645" s="92">
        <f t="shared" si="560"/>
        <v>0</v>
      </c>
      <c r="BW645" s="92">
        <f t="shared" si="561"/>
        <v>1</v>
      </c>
      <c r="BX645" s="92">
        <f t="shared" si="562"/>
        <v>1</v>
      </c>
      <c r="BY645" s="92">
        <f t="shared" si="563"/>
        <v>0</v>
      </c>
      <c r="BZ645" s="92">
        <f t="shared" si="564"/>
        <v>0</v>
      </c>
      <c r="CA645" s="92">
        <f t="shared" si="565"/>
        <v>0</v>
      </c>
      <c r="CB645" s="92">
        <f t="shared" si="566"/>
        <v>0</v>
      </c>
      <c r="CC645" s="92">
        <f t="shared" si="567"/>
        <v>0</v>
      </c>
      <c r="CD645" s="92">
        <f t="shared" si="568"/>
        <v>0</v>
      </c>
    </row>
    <row r="646" spans="1:82" hidden="1">
      <c r="A646" s="160">
        <v>62</v>
      </c>
      <c r="B646" s="168" t="s">
        <v>956</v>
      </c>
      <c r="C646" s="168" t="s">
        <v>5982</v>
      </c>
      <c r="D646" s="168" t="s">
        <v>230</v>
      </c>
      <c r="E646" s="168" t="s">
        <v>4396</v>
      </c>
      <c r="F646" s="168" t="s">
        <v>9714</v>
      </c>
      <c r="G646" s="168" t="s">
        <v>9715</v>
      </c>
      <c r="H646" s="173" t="s">
        <v>7</v>
      </c>
      <c r="I646" s="173" t="s">
        <v>7</v>
      </c>
      <c r="J646" s="168" t="s">
        <v>34</v>
      </c>
      <c r="K646" s="168" t="s">
        <v>34</v>
      </c>
      <c r="L646" s="160" t="s">
        <v>2401</v>
      </c>
      <c r="M646" s="168" t="s">
        <v>7919</v>
      </c>
      <c r="N646" s="168">
        <v>1</v>
      </c>
      <c r="O646" s="168">
        <v>1</v>
      </c>
      <c r="P646" s="168">
        <v>2</v>
      </c>
      <c r="Q646" s="168">
        <v>0</v>
      </c>
      <c r="R646" s="168">
        <v>1</v>
      </c>
      <c r="S646" s="168">
        <v>1</v>
      </c>
      <c r="T646" s="168">
        <v>0</v>
      </c>
      <c r="U646" s="168">
        <v>0</v>
      </c>
      <c r="V646" s="168">
        <v>0</v>
      </c>
      <c r="W646" s="60">
        <f>COUNTIFS(配置清单!G:G,G646,配置清单!$H:$H,"PM",配置清单!$N:$N,"在岗")</f>
        <v>1</v>
      </c>
      <c r="X646" s="61">
        <f t="shared" si="527"/>
        <v>1</v>
      </c>
      <c r="Y646" s="60">
        <f>COUNTIFS(配置清单!$G:$G,G646,配置清单!$H:$H,"PM",配置清单!$N:$N,"在岗",配置清单!$P:$P,"&lt;&gt;暂不胜任")</f>
        <v>1</v>
      </c>
      <c r="Z646" s="61">
        <f t="shared" si="528"/>
        <v>1</v>
      </c>
      <c r="AA646" s="62">
        <f>COUNTIFS(配置清单!$G:$G,G646,配置清单!$H:$H,"SE",配置清单!$N:$N,"在岗")+COUNTIFS(配置清单!$G:$G,G646,配置清单!$H:$H,"SA",配置清单!$N:$N,"在岗")</f>
        <v>1</v>
      </c>
      <c r="AB646" s="61">
        <f t="shared" si="529"/>
        <v>1</v>
      </c>
      <c r="AC646" s="60">
        <f>COUNTIFS(配置清单!$G:$G,G646,配置清单!$H:$H,"SE",配置清单!$N:$N,"在岗",配置清单!$P:$P,"&lt;&gt;暂不胜任")+COUNTIFS(配置清单!$G:$G,G646,配置清单!$H:$H,"SA",配置清单!$N:$N,"在岗",配置清单!$P:$P,"&lt;&gt;暂不胜任")</f>
        <v>1</v>
      </c>
      <c r="AD646" s="61">
        <f t="shared" si="530"/>
        <v>1</v>
      </c>
      <c r="AE646" s="60">
        <f>COUNTIFS(配置清单!$G:$G,G646,配置清单!H:H,"MDE",配置清单!N:N,"在岗")</f>
        <v>0</v>
      </c>
      <c r="AF646" s="61">
        <f t="shared" si="531"/>
        <v>0</v>
      </c>
      <c r="AG646" s="60">
        <f>COUNTIFS(配置清单!$G:$G,G646,配置清单!$H:$H,"MDE",配置清单!$N:$N,"在岗",配置清单!$P:$P,"&lt;&gt;暂不胜任")</f>
        <v>0</v>
      </c>
      <c r="AH646" s="61">
        <f t="shared" si="532"/>
        <v>0</v>
      </c>
      <c r="AI646" s="62">
        <f>COUNTIFS(配置清单!G:G,G646,配置清单!H:H,"TPM",配置清单!N:N,"在岗")+COUNTIFS(配置清单!G:G,G646,配置清单!H:H,"TC",配置清单!N:N,"在岗")</f>
        <v>0</v>
      </c>
      <c r="AJ646" s="61" t="str">
        <f t="shared" si="533"/>
        <v>NA</v>
      </c>
      <c r="AK646" s="60">
        <f>COUNTIFS(配置清单!G:G,G646,配置清单!H:H,"TPM",配置清单!N:N,"在岗",配置清单!P:P,"&lt;&gt;暂不胜任")+COUNTIFS(配置清单!G:G,G646,配置清单!H:H,"TC",配置清单!N:N,"在岗",配置清单!P:P,"&lt;&gt;暂不胜任")</f>
        <v>0</v>
      </c>
      <c r="AL646" s="61" t="str">
        <f t="shared" si="534"/>
        <v>NA</v>
      </c>
      <c r="AM646" s="60">
        <f>COUNTIFS(配置清单!G:G,G646,配置清单!H:H,"TSE",配置清单!N:N,"在岗")</f>
        <v>1</v>
      </c>
      <c r="AN646" s="61">
        <f t="shared" si="535"/>
        <v>1</v>
      </c>
      <c r="AO646" s="60">
        <f>COUNTIFS(配置清单!G:G,G646,配置清单!H:H,"TSE",配置清单!N:N,"在岗",配置清单!P:P,"&lt;&gt;暂不胜任")</f>
        <v>1</v>
      </c>
      <c r="AP646" s="61">
        <f t="shared" si="536"/>
        <v>1</v>
      </c>
      <c r="AQ646" s="60">
        <f>COUNTIFS(配置清单!$G:$G,G646,配置清单!H:H,"QA",配置清单!N:N,"在岗")</f>
        <v>1</v>
      </c>
      <c r="AR646" s="61">
        <f t="shared" si="537"/>
        <v>1</v>
      </c>
      <c r="AS646" s="60">
        <f>COUNTIFS(配置清单!$G:$G,G646,配置清单!$H:$H,"QA",配置清单!$N:$N,"在岗",配置清单!$P:$P,"&lt;&gt;暂不胜任")</f>
        <v>1</v>
      </c>
      <c r="AT646" s="61">
        <f t="shared" si="538"/>
        <v>1</v>
      </c>
      <c r="AU646" s="60">
        <f>COUNTIFS(配置清单!G:G,规划及评估!G646,配置清单!H:H,"BA",配置清单!N:N,"在岗")</f>
        <v>0</v>
      </c>
      <c r="AV646" s="61" t="str">
        <f t="shared" si="539"/>
        <v>NA</v>
      </c>
      <c r="AW646" s="60">
        <f>COUNTIFS(配置清单!G:G,G646,配置清单!H:H,"BA",配置清单!N:N,"在岗",配置清单!P:P,"&lt;&gt;暂不胜任")</f>
        <v>0</v>
      </c>
      <c r="AX646" s="61" t="str">
        <f t="shared" si="540"/>
        <v>NA</v>
      </c>
      <c r="AY646" s="60">
        <f>COUNTIFS(配置清单!G:G,规划及评估!G646,配置清单!H:H,"IA",配置清单!N:N,"在岗")</f>
        <v>0</v>
      </c>
      <c r="AZ646" s="61" t="str">
        <f t="shared" si="541"/>
        <v>NA</v>
      </c>
      <c r="BA646" s="60">
        <f>COUNTIFS(配置清单!G:G,G646,配置清单!H:H,"IA",配置清单!N:N,"在岗",配置清单!P:P,"&lt;&gt;暂不胜任")</f>
        <v>0</v>
      </c>
      <c r="BB646" s="61" t="str">
        <f t="shared" si="542"/>
        <v>NA</v>
      </c>
      <c r="BC646" s="60">
        <f>COUNTIFS(配置清单!G:G,规划及评估!G646,配置清单!H:H,"产品经理",配置清单!N:N,"在岗")</f>
        <v>0</v>
      </c>
      <c r="BD646" s="61" t="str">
        <f t="shared" si="543"/>
        <v>NA</v>
      </c>
      <c r="BE646" s="60">
        <f>COUNTIFS(配置清单!G:G,G646,配置清单!H:H,"产品经理",配置清单!N:N,"在岗",配置清单!P:P,"&lt;&gt;暂不胜任")</f>
        <v>0</v>
      </c>
      <c r="BF646" s="61" t="str">
        <f t="shared" si="544"/>
        <v>NA</v>
      </c>
      <c r="BG646" s="63">
        <f t="shared" si="545"/>
        <v>6</v>
      </c>
      <c r="BH646" s="64">
        <f t="shared" si="546"/>
        <v>4</v>
      </c>
      <c r="BI646" s="64">
        <f t="shared" si="547"/>
        <v>4</v>
      </c>
      <c r="BJ646" s="64">
        <f t="shared" si="548"/>
        <v>4</v>
      </c>
      <c r="BK646" s="65">
        <f t="shared" si="549"/>
        <v>0.66666666666666663</v>
      </c>
      <c r="BL646" s="66">
        <f t="shared" si="550"/>
        <v>1</v>
      </c>
      <c r="BM646" s="92">
        <f t="shared" si="551"/>
        <v>1</v>
      </c>
      <c r="BN646" s="92">
        <f t="shared" si="552"/>
        <v>1</v>
      </c>
      <c r="BO646" s="92">
        <f t="shared" si="553"/>
        <v>1</v>
      </c>
      <c r="BP646" s="92">
        <f t="shared" si="554"/>
        <v>1</v>
      </c>
      <c r="BQ646" s="92">
        <f t="shared" si="555"/>
        <v>0</v>
      </c>
      <c r="BR646" s="92">
        <f t="shared" si="556"/>
        <v>0</v>
      </c>
      <c r="BS646" s="92">
        <f t="shared" si="557"/>
        <v>0</v>
      </c>
      <c r="BT646" s="92">
        <f t="shared" si="558"/>
        <v>0</v>
      </c>
      <c r="BU646" s="92">
        <f t="shared" si="559"/>
        <v>1</v>
      </c>
      <c r="BV646" s="92">
        <f t="shared" si="560"/>
        <v>1</v>
      </c>
      <c r="BW646" s="92">
        <f t="shared" si="561"/>
        <v>1</v>
      </c>
      <c r="BX646" s="92">
        <f t="shared" si="562"/>
        <v>1</v>
      </c>
      <c r="BY646" s="92">
        <f t="shared" si="563"/>
        <v>0</v>
      </c>
      <c r="BZ646" s="92">
        <f t="shared" si="564"/>
        <v>0</v>
      </c>
      <c r="CA646" s="92">
        <f t="shared" si="565"/>
        <v>0</v>
      </c>
      <c r="CB646" s="92">
        <f t="shared" si="566"/>
        <v>0</v>
      </c>
      <c r="CC646" s="92">
        <f t="shared" si="567"/>
        <v>0</v>
      </c>
      <c r="CD646" s="92">
        <f t="shared" si="568"/>
        <v>0</v>
      </c>
    </row>
    <row r="647" spans="1:82" hidden="1">
      <c r="A647" s="160">
        <v>63</v>
      </c>
      <c r="B647" s="168" t="s">
        <v>956</v>
      </c>
      <c r="C647" s="168" t="s">
        <v>5982</v>
      </c>
      <c r="D647" s="168" t="s">
        <v>230</v>
      </c>
      <c r="E647" s="168" t="s">
        <v>4396</v>
      </c>
      <c r="F647" s="168" t="s">
        <v>9730</v>
      </c>
      <c r="G647" s="168" t="s">
        <v>9731</v>
      </c>
      <c r="H647" s="173" t="s">
        <v>7</v>
      </c>
      <c r="I647" s="173" t="s">
        <v>7</v>
      </c>
      <c r="J647" s="168" t="s">
        <v>34</v>
      </c>
      <c r="K647" s="168" t="s">
        <v>34</v>
      </c>
      <c r="L647" s="160" t="s">
        <v>2401</v>
      </c>
      <c r="M647" s="168" t="s">
        <v>7919</v>
      </c>
      <c r="N647" s="168">
        <v>1</v>
      </c>
      <c r="O647" s="168">
        <v>1</v>
      </c>
      <c r="P647" s="168">
        <v>0</v>
      </c>
      <c r="Q647" s="168">
        <v>0</v>
      </c>
      <c r="R647" s="168">
        <v>1</v>
      </c>
      <c r="S647" s="168">
        <v>1</v>
      </c>
      <c r="T647" s="168">
        <v>0</v>
      </c>
      <c r="U647" s="168">
        <v>0</v>
      </c>
      <c r="V647" s="168">
        <v>0</v>
      </c>
      <c r="W647" s="60">
        <f>COUNTIFS(配置清单!G:G,G647,配置清单!$H:$H,"PM",配置清单!$N:$N,"在岗")</f>
        <v>1</v>
      </c>
      <c r="X647" s="61">
        <f t="shared" si="527"/>
        <v>1</v>
      </c>
      <c r="Y647" s="60">
        <f>COUNTIFS(配置清单!$G:$G,G647,配置清单!$H:$H,"PM",配置清单!$N:$N,"在岗",配置清单!$P:$P,"&lt;&gt;暂不胜任")</f>
        <v>1</v>
      </c>
      <c r="Z647" s="61">
        <f t="shared" si="528"/>
        <v>1</v>
      </c>
      <c r="AA647" s="62">
        <f>COUNTIFS(配置清单!$G:$G,G647,配置清单!$H:$H,"SE",配置清单!$N:$N,"在岗")+COUNTIFS(配置清单!$G:$G,G647,配置清单!$H:$H,"SA",配置清单!$N:$N,"在岗")</f>
        <v>1</v>
      </c>
      <c r="AB647" s="61">
        <f t="shared" si="529"/>
        <v>1</v>
      </c>
      <c r="AC647" s="60">
        <f>COUNTIFS(配置清单!$G:$G,G647,配置清单!$H:$H,"SE",配置清单!$N:$N,"在岗",配置清单!$P:$P,"&lt;&gt;暂不胜任")+COUNTIFS(配置清单!$G:$G,G647,配置清单!$H:$H,"SA",配置清单!$N:$N,"在岗",配置清单!$P:$P,"&lt;&gt;暂不胜任")</f>
        <v>1</v>
      </c>
      <c r="AD647" s="61">
        <f t="shared" si="530"/>
        <v>1</v>
      </c>
      <c r="AE647" s="60">
        <f>COUNTIFS(配置清单!$G:$G,G647,配置清单!H:H,"MDE",配置清单!N:N,"在岗")</f>
        <v>0</v>
      </c>
      <c r="AF647" s="61" t="str">
        <f t="shared" si="531"/>
        <v>NA</v>
      </c>
      <c r="AG647" s="60">
        <f>COUNTIFS(配置清单!$G:$G,G647,配置清单!$H:$H,"MDE",配置清单!$N:$N,"在岗",配置清单!$P:$P,"&lt;&gt;暂不胜任")</f>
        <v>0</v>
      </c>
      <c r="AH647" s="61" t="str">
        <f t="shared" si="532"/>
        <v>NA</v>
      </c>
      <c r="AI647" s="62">
        <f>COUNTIFS(配置清单!G:G,G647,配置清单!H:H,"TPM",配置清单!N:N,"在岗")+COUNTIFS(配置清单!G:G,G647,配置清单!H:H,"TC",配置清单!N:N,"在岗")</f>
        <v>0</v>
      </c>
      <c r="AJ647" s="61" t="str">
        <f t="shared" si="533"/>
        <v>NA</v>
      </c>
      <c r="AK647" s="60">
        <f>COUNTIFS(配置清单!G:G,G647,配置清单!H:H,"TPM",配置清单!N:N,"在岗",配置清单!P:P,"&lt;&gt;暂不胜任")+COUNTIFS(配置清单!G:G,G647,配置清单!H:H,"TC",配置清单!N:N,"在岗",配置清单!P:P,"&lt;&gt;暂不胜任")</f>
        <v>0</v>
      </c>
      <c r="AL647" s="61" t="str">
        <f t="shared" si="534"/>
        <v>NA</v>
      </c>
      <c r="AM647" s="60">
        <f>COUNTIFS(配置清单!G:G,G647,配置清单!H:H,"TSE",配置清单!N:N,"在岗")</f>
        <v>1</v>
      </c>
      <c r="AN647" s="61">
        <f t="shared" si="535"/>
        <v>1</v>
      </c>
      <c r="AO647" s="60">
        <f>COUNTIFS(配置清单!G:G,G647,配置清单!H:H,"TSE",配置清单!N:N,"在岗",配置清单!P:P,"&lt;&gt;暂不胜任")</f>
        <v>1</v>
      </c>
      <c r="AP647" s="61">
        <f t="shared" si="536"/>
        <v>1</v>
      </c>
      <c r="AQ647" s="60">
        <f>COUNTIFS(配置清单!$G:$G,G647,配置清单!H:H,"QA",配置清单!N:N,"在岗")</f>
        <v>1</v>
      </c>
      <c r="AR647" s="61">
        <f t="shared" si="537"/>
        <v>1</v>
      </c>
      <c r="AS647" s="60">
        <f>COUNTIFS(配置清单!$G:$G,G647,配置清单!$H:$H,"QA",配置清单!$N:$N,"在岗",配置清单!$P:$P,"&lt;&gt;暂不胜任")</f>
        <v>1</v>
      </c>
      <c r="AT647" s="61">
        <f t="shared" si="538"/>
        <v>1</v>
      </c>
      <c r="AU647" s="60">
        <f>COUNTIFS(配置清单!G:G,规划及评估!G647,配置清单!H:H,"BA",配置清单!N:N,"在岗")</f>
        <v>0</v>
      </c>
      <c r="AV647" s="61" t="str">
        <f t="shared" si="539"/>
        <v>NA</v>
      </c>
      <c r="AW647" s="60">
        <f>COUNTIFS(配置清单!G:G,G647,配置清单!H:H,"BA",配置清单!N:N,"在岗",配置清单!P:P,"&lt;&gt;暂不胜任")</f>
        <v>0</v>
      </c>
      <c r="AX647" s="61" t="str">
        <f t="shared" si="540"/>
        <v>NA</v>
      </c>
      <c r="AY647" s="60">
        <f>COUNTIFS(配置清单!G:G,规划及评估!G647,配置清单!H:H,"IA",配置清单!N:N,"在岗")</f>
        <v>0</v>
      </c>
      <c r="AZ647" s="61" t="str">
        <f t="shared" si="541"/>
        <v>NA</v>
      </c>
      <c r="BA647" s="60">
        <f>COUNTIFS(配置清单!G:G,G647,配置清单!H:H,"IA",配置清单!N:N,"在岗",配置清单!P:P,"&lt;&gt;暂不胜任")</f>
        <v>0</v>
      </c>
      <c r="BB647" s="61" t="str">
        <f t="shared" si="542"/>
        <v>NA</v>
      </c>
      <c r="BC647" s="60">
        <f>COUNTIFS(配置清单!G:G,规划及评估!G647,配置清单!H:H,"产品经理",配置清单!N:N,"在岗")</f>
        <v>0</v>
      </c>
      <c r="BD647" s="61" t="str">
        <f t="shared" si="543"/>
        <v>NA</v>
      </c>
      <c r="BE647" s="60">
        <f>COUNTIFS(配置清单!G:G,G647,配置清单!H:H,"产品经理",配置清单!N:N,"在岗",配置清单!P:P,"&lt;&gt;暂不胜任")</f>
        <v>0</v>
      </c>
      <c r="BF647" s="61" t="str">
        <f t="shared" si="544"/>
        <v>NA</v>
      </c>
      <c r="BG647" s="63">
        <f t="shared" si="545"/>
        <v>4</v>
      </c>
      <c r="BH647" s="64">
        <f t="shared" si="546"/>
        <v>4</v>
      </c>
      <c r="BI647" s="64">
        <f t="shared" si="547"/>
        <v>4</v>
      </c>
      <c r="BJ647" s="64">
        <f t="shared" si="548"/>
        <v>4</v>
      </c>
      <c r="BK647" s="65">
        <f t="shared" si="549"/>
        <v>1</v>
      </c>
      <c r="BL647" s="66">
        <f t="shared" si="550"/>
        <v>1</v>
      </c>
      <c r="BM647" s="92">
        <f t="shared" si="551"/>
        <v>1</v>
      </c>
      <c r="BN647" s="92">
        <f t="shared" si="552"/>
        <v>1</v>
      </c>
      <c r="BO647" s="92">
        <f t="shared" si="553"/>
        <v>1</v>
      </c>
      <c r="BP647" s="92">
        <f t="shared" si="554"/>
        <v>1</v>
      </c>
      <c r="BQ647" s="92">
        <f t="shared" si="555"/>
        <v>0</v>
      </c>
      <c r="BR647" s="92">
        <f t="shared" si="556"/>
        <v>0</v>
      </c>
      <c r="BS647" s="92">
        <f t="shared" si="557"/>
        <v>0</v>
      </c>
      <c r="BT647" s="92">
        <f t="shared" si="558"/>
        <v>0</v>
      </c>
      <c r="BU647" s="92">
        <f t="shared" si="559"/>
        <v>1</v>
      </c>
      <c r="BV647" s="92">
        <f t="shared" si="560"/>
        <v>1</v>
      </c>
      <c r="BW647" s="92">
        <f t="shared" si="561"/>
        <v>1</v>
      </c>
      <c r="BX647" s="92">
        <f t="shared" si="562"/>
        <v>1</v>
      </c>
      <c r="BY647" s="92">
        <f t="shared" si="563"/>
        <v>0</v>
      </c>
      <c r="BZ647" s="92">
        <f t="shared" si="564"/>
        <v>0</v>
      </c>
      <c r="CA647" s="92">
        <f t="shared" si="565"/>
        <v>0</v>
      </c>
      <c r="CB647" s="92">
        <f t="shared" si="566"/>
        <v>0</v>
      </c>
      <c r="CC647" s="92">
        <f t="shared" si="567"/>
        <v>0</v>
      </c>
      <c r="CD647" s="92">
        <f t="shared" si="568"/>
        <v>0</v>
      </c>
    </row>
    <row r="648" spans="1:82" ht="16.5" hidden="1">
      <c r="A648" s="160">
        <v>64</v>
      </c>
      <c r="B648" s="168" t="s">
        <v>956</v>
      </c>
      <c r="C648" s="168" t="s">
        <v>5982</v>
      </c>
      <c r="D648" s="168" t="s">
        <v>230</v>
      </c>
      <c r="E648" s="168" t="s">
        <v>4396</v>
      </c>
      <c r="F648" s="168" t="s">
        <v>9737</v>
      </c>
      <c r="G648" s="168" t="s">
        <v>9738</v>
      </c>
      <c r="H648" s="173" t="s">
        <v>9791</v>
      </c>
      <c r="I648" s="174" t="s">
        <v>4</v>
      </c>
      <c r="J648" s="168" t="s">
        <v>34</v>
      </c>
      <c r="K648" s="168" t="s">
        <v>34</v>
      </c>
      <c r="L648" s="160" t="s">
        <v>2401</v>
      </c>
      <c r="M648" s="168" t="s">
        <v>7919</v>
      </c>
      <c r="N648" s="168">
        <v>3</v>
      </c>
      <c r="O648" s="168">
        <v>1</v>
      </c>
      <c r="P648" s="168">
        <v>0</v>
      </c>
      <c r="Q648" s="168">
        <v>0</v>
      </c>
      <c r="R648" s="168">
        <v>0</v>
      </c>
      <c r="S648" s="168">
        <v>1</v>
      </c>
      <c r="T648" s="168">
        <v>0</v>
      </c>
      <c r="U648" s="168">
        <v>0</v>
      </c>
      <c r="V648" s="168">
        <v>0</v>
      </c>
      <c r="W648" s="60">
        <f>COUNTIFS(配置清单!G:G,G648,配置清单!$H:$H,"PM",配置清单!$N:$N,"在岗")</f>
        <v>1</v>
      </c>
      <c r="X648" s="61">
        <f t="shared" si="527"/>
        <v>0.33333333333333331</v>
      </c>
      <c r="Y648" s="60">
        <f>COUNTIFS(配置清单!$G:$G,G648,配置清单!$H:$H,"PM",配置清单!$N:$N,"在岗",配置清单!$P:$P,"&lt;&gt;暂不胜任")</f>
        <v>1</v>
      </c>
      <c r="Z648" s="61">
        <f t="shared" si="528"/>
        <v>1</v>
      </c>
      <c r="AA648" s="62">
        <f>COUNTIFS(配置清单!$G:$G,G648,配置清单!$H:$H,"SE",配置清单!$N:$N,"在岗")+COUNTIFS(配置清单!$G:$G,G648,配置清单!$H:$H,"SA",配置清单!$N:$N,"在岗")</f>
        <v>1</v>
      </c>
      <c r="AB648" s="61">
        <f t="shared" si="529"/>
        <v>1</v>
      </c>
      <c r="AC648" s="60">
        <f>COUNTIFS(配置清单!$G:$G,G648,配置清单!$H:$H,"SE",配置清单!$N:$N,"在岗",配置清单!$P:$P,"&lt;&gt;暂不胜任")+COUNTIFS(配置清单!$G:$G,G648,配置清单!$H:$H,"SA",配置清单!$N:$N,"在岗",配置清单!$P:$P,"&lt;&gt;暂不胜任")</f>
        <v>1</v>
      </c>
      <c r="AD648" s="61">
        <f t="shared" si="530"/>
        <v>1</v>
      </c>
      <c r="AE648" s="60">
        <f>COUNTIFS(配置清单!$G:$G,G648,配置清单!H:H,"MDE",配置清单!N:N,"在岗")</f>
        <v>0</v>
      </c>
      <c r="AF648" s="61" t="str">
        <f t="shared" si="531"/>
        <v>NA</v>
      </c>
      <c r="AG648" s="60">
        <f>COUNTIFS(配置清单!$G:$G,G648,配置清单!$H:$H,"MDE",配置清单!$N:$N,"在岗",配置清单!$P:$P,"&lt;&gt;暂不胜任")</f>
        <v>0</v>
      </c>
      <c r="AH648" s="61" t="str">
        <f t="shared" si="532"/>
        <v>NA</v>
      </c>
      <c r="AI648" s="62">
        <f>COUNTIFS(配置清单!G:G,G648,配置清单!H:H,"TPM",配置清单!N:N,"在岗")+COUNTIFS(配置清单!G:G,G648,配置清单!H:H,"TC",配置清单!N:N,"在岗")</f>
        <v>0</v>
      </c>
      <c r="AJ648" s="61" t="str">
        <f t="shared" si="533"/>
        <v>NA</v>
      </c>
      <c r="AK648" s="60">
        <f>COUNTIFS(配置清单!G:G,G648,配置清单!H:H,"TPM",配置清单!N:N,"在岗",配置清单!P:P,"&lt;&gt;暂不胜任")+COUNTIFS(配置清单!G:G,G648,配置清单!H:H,"TC",配置清单!N:N,"在岗",配置清单!P:P,"&lt;&gt;暂不胜任")</f>
        <v>0</v>
      </c>
      <c r="AL648" s="61" t="str">
        <f t="shared" si="534"/>
        <v>NA</v>
      </c>
      <c r="AM648" s="60">
        <f>COUNTIFS(配置清单!G:G,G648,配置清单!H:H,"TSE",配置清单!N:N,"在岗")</f>
        <v>0</v>
      </c>
      <c r="AN648" s="61" t="str">
        <f t="shared" si="535"/>
        <v>NA</v>
      </c>
      <c r="AO648" s="60">
        <f>COUNTIFS(配置清单!G:G,G648,配置清单!H:H,"TSE",配置清单!N:N,"在岗",配置清单!P:P,"&lt;&gt;暂不胜任")</f>
        <v>0</v>
      </c>
      <c r="AP648" s="61" t="str">
        <f t="shared" si="536"/>
        <v>NA</v>
      </c>
      <c r="AQ648" s="60">
        <f>COUNTIFS(配置清单!$G:$G,G648,配置清单!H:H,"QA",配置清单!N:N,"在岗")</f>
        <v>1</v>
      </c>
      <c r="AR648" s="61">
        <f t="shared" si="537"/>
        <v>1</v>
      </c>
      <c r="AS648" s="60">
        <f>COUNTIFS(配置清单!$G:$G,G648,配置清单!$H:$H,"QA",配置清单!$N:$N,"在岗",配置清单!$P:$P,"&lt;&gt;暂不胜任")</f>
        <v>1</v>
      </c>
      <c r="AT648" s="61">
        <f t="shared" si="538"/>
        <v>1</v>
      </c>
      <c r="AU648" s="60">
        <f>COUNTIFS(配置清单!G:G,规划及评估!G648,配置清单!H:H,"BA",配置清单!N:N,"在岗")</f>
        <v>0</v>
      </c>
      <c r="AV648" s="61" t="str">
        <f t="shared" si="539"/>
        <v>NA</v>
      </c>
      <c r="AW648" s="60">
        <f>COUNTIFS(配置清单!G:G,G648,配置清单!H:H,"BA",配置清单!N:N,"在岗",配置清单!P:P,"&lt;&gt;暂不胜任")</f>
        <v>0</v>
      </c>
      <c r="AX648" s="61" t="str">
        <f t="shared" si="540"/>
        <v>NA</v>
      </c>
      <c r="AY648" s="60">
        <f>COUNTIFS(配置清单!G:G,规划及评估!G648,配置清单!H:H,"IA",配置清单!N:N,"在岗")</f>
        <v>0</v>
      </c>
      <c r="AZ648" s="61" t="str">
        <f t="shared" si="541"/>
        <v>NA</v>
      </c>
      <c r="BA648" s="60">
        <f>COUNTIFS(配置清单!G:G,G648,配置清单!H:H,"IA",配置清单!N:N,"在岗",配置清单!P:P,"&lt;&gt;暂不胜任")</f>
        <v>0</v>
      </c>
      <c r="BB648" s="61" t="str">
        <f t="shared" si="542"/>
        <v>NA</v>
      </c>
      <c r="BC648" s="60">
        <f>COUNTIFS(配置清单!G:G,规划及评估!G648,配置清单!H:H,"产品经理",配置清单!N:N,"在岗")</f>
        <v>0</v>
      </c>
      <c r="BD648" s="61" t="str">
        <f t="shared" si="543"/>
        <v>NA</v>
      </c>
      <c r="BE648" s="60">
        <f>COUNTIFS(配置清单!G:G,G648,配置清单!H:H,"产品经理",配置清单!N:N,"在岗",配置清单!P:P,"&lt;&gt;暂不胜任")</f>
        <v>0</v>
      </c>
      <c r="BF648" s="61" t="str">
        <f t="shared" si="544"/>
        <v>NA</v>
      </c>
      <c r="BG648" s="63">
        <f t="shared" si="545"/>
        <v>5</v>
      </c>
      <c r="BH648" s="64">
        <f t="shared" si="546"/>
        <v>3</v>
      </c>
      <c r="BI648" s="64">
        <f t="shared" si="547"/>
        <v>3</v>
      </c>
      <c r="BJ648" s="64">
        <f t="shared" si="548"/>
        <v>3</v>
      </c>
      <c r="BK648" s="65">
        <f t="shared" si="549"/>
        <v>0.6</v>
      </c>
      <c r="BL648" s="66">
        <f t="shared" si="550"/>
        <v>1</v>
      </c>
      <c r="BM648" s="92">
        <f t="shared" si="551"/>
        <v>1</v>
      </c>
      <c r="BN648" s="92">
        <f t="shared" si="552"/>
        <v>1</v>
      </c>
      <c r="BO648" s="92">
        <f t="shared" si="553"/>
        <v>1</v>
      </c>
      <c r="BP648" s="92">
        <f t="shared" si="554"/>
        <v>1</v>
      </c>
      <c r="BQ648" s="92">
        <f t="shared" si="555"/>
        <v>0</v>
      </c>
      <c r="BR648" s="92">
        <f t="shared" si="556"/>
        <v>0</v>
      </c>
      <c r="BS648" s="92">
        <f t="shared" si="557"/>
        <v>0</v>
      </c>
      <c r="BT648" s="92">
        <f t="shared" si="558"/>
        <v>0</v>
      </c>
      <c r="BU648" s="92">
        <f t="shared" si="559"/>
        <v>0</v>
      </c>
      <c r="BV648" s="92">
        <f t="shared" si="560"/>
        <v>0</v>
      </c>
      <c r="BW648" s="92">
        <f t="shared" si="561"/>
        <v>1</v>
      </c>
      <c r="BX648" s="92">
        <f t="shared" si="562"/>
        <v>1</v>
      </c>
      <c r="BY648" s="92">
        <f t="shared" si="563"/>
        <v>0</v>
      </c>
      <c r="BZ648" s="92">
        <f t="shared" si="564"/>
        <v>0</v>
      </c>
      <c r="CA648" s="92">
        <f t="shared" si="565"/>
        <v>0</v>
      </c>
      <c r="CB648" s="92">
        <f t="shared" si="566"/>
        <v>0</v>
      </c>
      <c r="CC648" s="92">
        <f t="shared" si="567"/>
        <v>0</v>
      </c>
      <c r="CD648" s="92">
        <f t="shared" si="568"/>
        <v>0</v>
      </c>
    </row>
    <row r="649" spans="1:82" ht="16.5" hidden="1">
      <c r="A649" s="160">
        <v>65</v>
      </c>
      <c r="B649" s="168" t="s">
        <v>956</v>
      </c>
      <c r="C649" s="168" t="s">
        <v>5982</v>
      </c>
      <c r="D649" s="168" t="s">
        <v>230</v>
      </c>
      <c r="E649" s="168" t="s">
        <v>4396</v>
      </c>
      <c r="F649" s="168" t="s">
        <v>9747</v>
      </c>
      <c r="G649" s="168" t="s">
        <v>9748</v>
      </c>
      <c r="H649" s="173" t="s">
        <v>9791</v>
      </c>
      <c r="I649" s="174" t="s">
        <v>4</v>
      </c>
      <c r="J649" s="168" t="s">
        <v>34</v>
      </c>
      <c r="K649" s="168" t="s">
        <v>34</v>
      </c>
      <c r="L649" s="160" t="s">
        <v>2401</v>
      </c>
      <c r="M649" s="168" t="s">
        <v>7919</v>
      </c>
      <c r="N649" s="168">
        <v>1</v>
      </c>
      <c r="O649" s="168">
        <v>0</v>
      </c>
      <c r="P649" s="168">
        <v>0</v>
      </c>
      <c r="Q649" s="168">
        <v>1</v>
      </c>
      <c r="R649" s="168">
        <v>1</v>
      </c>
      <c r="S649" s="168">
        <v>1</v>
      </c>
      <c r="T649" s="168">
        <v>0</v>
      </c>
      <c r="U649" s="168">
        <v>0</v>
      </c>
      <c r="V649" s="168">
        <v>0</v>
      </c>
      <c r="W649" s="60">
        <f>COUNTIFS(配置清单!G:G,G649,配置清单!$H:$H,"PM",配置清单!$N:$N,"在岗")</f>
        <v>1</v>
      </c>
      <c r="X649" s="61">
        <f t="shared" si="527"/>
        <v>1</v>
      </c>
      <c r="Y649" s="60">
        <f>COUNTIFS(配置清单!$G:$G,G649,配置清单!$H:$H,"PM",配置清单!$N:$N,"在岗",配置清单!$P:$P,"&lt;&gt;暂不胜任")</f>
        <v>1</v>
      </c>
      <c r="Z649" s="61">
        <f t="shared" si="528"/>
        <v>1</v>
      </c>
      <c r="AA649" s="62">
        <f>COUNTIFS(配置清单!$G:$G,G649,配置清单!$H:$H,"SE",配置清单!$N:$N,"在岗")+COUNTIFS(配置清单!$G:$G,G649,配置清单!$H:$H,"SA",配置清单!$N:$N,"在岗")</f>
        <v>0</v>
      </c>
      <c r="AB649" s="61" t="str">
        <f t="shared" si="529"/>
        <v>NA</v>
      </c>
      <c r="AC649" s="60">
        <f>COUNTIFS(配置清单!$G:$G,G649,配置清单!$H:$H,"SE",配置清单!$N:$N,"在岗",配置清单!$P:$P,"&lt;&gt;暂不胜任")+COUNTIFS(配置清单!$G:$G,G649,配置清单!$H:$H,"SA",配置清单!$N:$N,"在岗",配置清单!$P:$P,"&lt;&gt;暂不胜任")</f>
        <v>0</v>
      </c>
      <c r="AD649" s="61" t="str">
        <f t="shared" si="530"/>
        <v>NA</v>
      </c>
      <c r="AE649" s="60">
        <f>COUNTIFS(配置清单!$G:$G,G649,配置清单!H:H,"MDE",配置清单!N:N,"在岗")</f>
        <v>0</v>
      </c>
      <c r="AF649" s="61" t="str">
        <f t="shared" si="531"/>
        <v>NA</v>
      </c>
      <c r="AG649" s="60">
        <f>COUNTIFS(配置清单!$G:$G,G649,配置清单!$H:$H,"MDE",配置清单!$N:$N,"在岗",配置清单!$P:$P,"&lt;&gt;暂不胜任")</f>
        <v>0</v>
      </c>
      <c r="AH649" s="61" t="str">
        <f t="shared" si="532"/>
        <v>NA</v>
      </c>
      <c r="AI649" s="62">
        <f>COUNTIFS(配置清单!G:G,G649,配置清单!H:H,"TPM",配置清单!N:N,"在岗")+COUNTIFS(配置清单!G:G,G649,配置清单!H:H,"TC",配置清单!N:N,"在岗")</f>
        <v>1</v>
      </c>
      <c r="AJ649" s="61">
        <f t="shared" si="533"/>
        <v>1</v>
      </c>
      <c r="AK649" s="60">
        <f>COUNTIFS(配置清单!G:G,G649,配置清单!H:H,"TPM",配置清单!N:N,"在岗",配置清单!P:P,"&lt;&gt;暂不胜任")+COUNTIFS(配置清单!G:G,G649,配置清单!H:H,"TC",配置清单!N:N,"在岗",配置清单!P:P,"&lt;&gt;暂不胜任")</f>
        <v>1</v>
      </c>
      <c r="AL649" s="61">
        <f t="shared" si="534"/>
        <v>1</v>
      </c>
      <c r="AM649" s="60">
        <f>COUNTIFS(配置清单!G:G,G649,配置清单!H:H,"TSE",配置清单!N:N,"在岗")</f>
        <v>1</v>
      </c>
      <c r="AN649" s="61">
        <f t="shared" si="535"/>
        <v>1</v>
      </c>
      <c r="AO649" s="60">
        <f>COUNTIFS(配置清单!G:G,G649,配置清单!H:H,"TSE",配置清单!N:N,"在岗",配置清单!P:P,"&lt;&gt;暂不胜任")</f>
        <v>0</v>
      </c>
      <c r="AP649" s="61">
        <f t="shared" si="536"/>
        <v>0</v>
      </c>
      <c r="AQ649" s="60">
        <f>COUNTIFS(配置清单!$G:$G,G649,配置清单!H:H,"QA",配置清单!N:N,"在岗")</f>
        <v>1</v>
      </c>
      <c r="AR649" s="61">
        <f t="shared" si="537"/>
        <v>1</v>
      </c>
      <c r="AS649" s="60">
        <f>COUNTIFS(配置清单!$G:$G,G649,配置清单!$H:$H,"QA",配置清单!$N:$N,"在岗",配置清单!$P:$P,"&lt;&gt;暂不胜任")</f>
        <v>1</v>
      </c>
      <c r="AT649" s="61">
        <f t="shared" si="538"/>
        <v>1</v>
      </c>
      <c r="AU649" s="60">
        <f>COUNTIFS(配置清单!G:G,规划及评估!G649,配置清单!H:H,"BA",配置清单!N:N,"在岗")</f>
        <v>0</v>
      </c>
      <c r="AV649" s="61" t="str">
        <f t="shared" si="539"/>
        <v>NA</v>
      </c>
      <c r="AW649" s="60">
        <f>COUNTIFS(配置清单!G:G,G649,配置清单!H:H,"BA",配置清单!N:N,"在岗",配置清单!P:P,"&lt;&gt;暂不胜任")</f>
        <v>0</v>
      </c>
      <c r="AX649" s="61" t="str">
        <f t="shared" si="540"/>
        <v>NA</v>
      </c>
      <c r="AY649" s="60">
        <f>COUNTIFS(配置清单!G:G,规划及评估!G649,配置清单!H:H,"IA",配置清单!N:N,"在岗")</f>
        <v>0</v>
      </c>
      <c r="AZ649" s="61" t="str">
        <f t="shared" si="541"/>
        <v>NA</v>
      </c>
      <c r="BA649" s="60">
        <f>COUNTIFS(配置清单!G:G,G649,配置清单!H:H,"IA",配置清单!N:N,"在岗",配置清单!P:P,"&lt;&gt;暂不胜任")</f>
        <v>0</v>
      </c>
      <c r="BB649" s="61" t="str">
        <f t="shared" si="542"/>
        <v>NA</v>
      </c>
      <c r="BC649" s="60">
        <f>COUNTIFS(配置清单!G:G,规划及评估!G649,配置清单!H:H,"产品经理",配置清单!N:N,"在岗")</f>
        <v>0</v>
      </c>
      <c r="BD649" s="61" t="str">
        <f t="shared" si="543"/>
        <v>NA</v>
      </c>
      <c r="BE649" s="60">
        <f>COUNTIFS(配置清单!G:G,G649,配置清单!H:H,"产品经理",配置清单!N:N,"在岗",配置清单!P:P,"&lt;&gt;暂不胜任")</f>
        <v>0</v>
      </c>
      <c r="BF649" s="61" t="str">
        <f t="shared" si="544"/>
        <v>NA</v>
      </c>
      <c r="BG649" s="63">
        <f t="shared" si="545"/>
        <v>4</v>
      </c>
      <c r="BH649" s="64">
        <f t="shared" si="546"/>
        <v>4</v>
      </c>
      <c r="BI649" s="64">
        <f t="shared" si="547"/>
        <v>4</v>
      </c>
      <c r="BJ649" s="64">
        <f t="shared" si="548"/>
        <v>3</v>
      </c>
      <c r="BK649" s="65">
        <f t="shared" si="549"/>
        <v>1</v>
      </c>
      <c r="BL649" s="66">
        <f t="shared" si="550"/>
        <v>0.75</v>
      </c>
      <c r="BM649" s="92">
        <f t="shared" si="551"/>
        <v>1</v>
      </c>
      <c r="BN649" s="92">
        <f t="shared" si="552"/>
        <v>1</v>
      </c>
      <c r="BO649" s="92">
        <f t="shared" si="553"/>
        <v>0</v>
      </c>
      <c r="BP649" s="92">
        <f t="shared" si="554"/>
        <v>0</v>
      </c>
      <c r="BQ649" s="92">
        <f t="shared" si="555"/>
        <v>0</v>
      </c>
      <c r="BR649" s="92">
        <f t="shared" si="556"/>
        <v>0</v>
      </c>
      <c r="BS649" s="92">
        <f t="shared" si="557"/>
        <v>1</v>
      </c>
      <c r="BT649" s="92">
        <f t="shared" si="558"/>
        <v>1</v>
      </c>
      <c r="BU649" s="92">
        <f t="shared" si="559"/>
        <v>1</v>
      </c>
      <c r="BV649" s="92">
        <f t="shared" si="560"/>
        <v>0</v>
      </c>
      <c r="BW649" s="92">
        <f t="shared" si="561"/>
        <v>1</v>
      </c>
      <c r="BX649" s="92">
        <f t="shared" si="562"/>
        <v>1</v>
      </c>
      <c r="BY649" s="92">
        <f t="shared" si="563"/>
        <v>0</v>
      </c>
      <c r="BZ649" s="92">
        <f t="shared" si="564"/>
        <v>0</v>
      </c>
      <c r="CA649" s="92">
        <f t="shared" si="565"/>
        <v>0</v>
      </c>
      <c r="CB649" s="92">
        <f t="shared" si="566"/>
        <v>0</v>
      </c>
      <c r="CC649" s="92">
        <f t="shared" si="567"/>
        <v>0</v>
      </c>
      <c r="CD649" s="92">
        <f t="shared" si="568"/>
        <v>0</v>
      </c>
    </row>
    <row r="650" spans="1:82" hidden="1">
      <c r="A650" s="160">
        <v>66</v>
      </c>
      <c r="B650" s="168" t="s">
        <v>956</v>
      </c>
      <c r="C650" s="168" t="s">
        <v>5982</v>
      </c>
      <c r="D650" s="168" t="s">
        <v>230</v>
      </c>
      <c r="E650" s="168" t="s">
        <v>4396</v>
      </c>
      <c r="F650" s="168" t="s">
        <v>9754</v>
      </c>
      <c r="G650" s="168" t="s">
        <v>7955</v>
      </c>
      <c r="H650" s="173" t="s">
        <v>7</v>
      </c>
      <c r="I650" s="173" t="s">
        <v>7</v>
      </c>
      <c r="J650" s="168" t="s">
        <v>34</v>
      </c>
      <c r="K650" s="168" t="s">
        <v>34</v>
      </c>
      <c r="L650" s="160" t="s">
        <v>2401</v>
      </c>
      <c r="M650" s="168" t="s">
        <v>7919</v>
      </c>
      <c r="N650" s="168">
        <v>2</v>
      </c>
      <c r="O650" s="168">
        <v>1</v>
      </c>
      <c r="P650" s="168">
        <v>0</v>
      </c>
      <c r="Q650" s="168">
        <v>0</v>
      </c>
      <c r="R650" s="168">
        <v>0</v>
      </c>
      <c r="S650" s="168">
        <v>1</v>
      </c>
      <c r="T650" s="168">
        <v>0</v>
      </c>
      <c r="U650" s="168">
        <v>0</v>
      </c>
      <c r="V650" s="168">
        <v>0</v>
      </c>
      <c r="W650" s="60">
        <f>COUNTIFS(配置清单!G:G,G650,配置清单!$H:$H,"PM",配置清单!$N:$N,"在岗")</f>
        <v>1</v>
      </c>
      <c r="X650" s="61">
        <f t="shared" si="527"/>
        <v>0.5</v>
      </c>
      <c r="Y650" s="60">
        <f>COUNTIFS(配置清单!$G:$G,G650,配置清单!$H:$H,"PM",配置清单!$N:$N,"在岗",配置清单!$P:$P,"&lt;&gt;暂不胜任")</f>
        <v>1</v>
      </c>
      <c r="Z650" s="61">
        <f t="shared" si="528"/>
        <v>1</v>
      </c>
      <c r="AA650" s="62">
        <f>COUNTIFS(配置清单!$G:$G,G650,配置清单!$H:$H,"SE",配置清单!$N:$N,"在岗")+COUNTIFS(配置清单!$G:$G,G650,配置清单!$H:$H,"SA",配置清单!$N:$N,"在岗")</f>
        <v>0</v>
      </c>
      <c r="AB650" s="61">
        <f t="shared" si="529"/>
        <v>0</v>
      </c>
      <c r="AC650" s="60">
        <f>COUNTIFS(配置清单!$G:$G,G650,配置清单!$H:$H,"SE",配置清单!$N:$N,"在岗",配置清单!$P:$P,"&lt;&gt;暂不胜任")+COUNTIFS(配置清单!$G:$G,G650,配置清单!$H:$H,"SA",配置清单!$N:$N,"在岗",配置清单!$P:$P,"&lt;&gt;暂不胜任")</f>
        <v>0</v>
      </c>
      <c r="AD650" s="61">
        <f t="shared" si="530"/>
        <v>0</v>
      </c>
      <c r="AE650" s="60">
        <f>COUNTIFS(配置清单!$G:$G,G650,配置清单!H:H,"MDE",配置清单!N:N,"在岗")</f>
        <v>0</v>
      </c>
      <c r="AF650" s="61" t="str">
        <f t="shared" si="531"/>
        <v>NA</v>
      </c>
      <c r="AG650" s="60">
        <f>COUNTIFS(配置清单!$G:$G,G650,配置清单!$H:$H,"MDE",配置清单!$N:$N,"在岗",配置清单!$P:$P,"&lt;&gt;暂不胜任")</f>
        <v>0</v>
      </c>
      <c r="AH650" s="61" t="str">
        <f t="shared" si="532"/>
        <v>NA</v>
      </c>
      <c r="AI650" s="62">
        <f>COUNTIFS(配置清单!G:G,G650,配置清单!H:H,"TPM",配置清单!N:N,"在岗")+COUNTIFS(配置清单!G:G,G650,配置清单!H:H,"TC",配置清单!N:N,"在岗")</f>
        <v>0</v>
      </c>
      <c r="AJ650" s="61" t="str">
        <f t="shared" si="533"/>
        <v>NA</v>
      </c>
      <c r="AK650" s="60">
        <f>COUNTIFS(配置清单!G:G,G650,配置清单!H:H,"TPM",配置清单!N:N,"在岗",配置清单!P:P,"&lt;&gt;暂不胜任")+COUNTIFS(配置清单!G:G,G650,配置清单!H:H,"TC",配置清单!N:N,"在岗",配置清单!P:P,"&lt;&gt;暂不胜任")</f>
        <v>0</v>
      </c>
      <c r="AL650" s="61" t="str">
        <f t="shared" si="534"/>
        <v>NA</v>
      </c>
      <c r="AM650" s="60">
        <f>COUNTIFS(配置清单!G:G,G650,配置清单!H:H,"TSE",配置清单!N:N,"在岗")</f>
        <v>1</v>
      </c>
      <c r="AN650" s="61" t="str">
        <f t="shared" si="535"/>
        <v>NA</v>
      </c>
      <c r="AO650" s="60">
        <f>COUNTIFS(配置清单!G:G,G650,配置清单!H:H,"TSE",配置清单!N:N,"在岗",配置清单!P:P,"&lt;&gt;暂不胜任")</f>
        <v>0</v>
      </c>
      <c r="AP650" s="61" t="str">
        <f t="shared" si="536"/>
        <v>NA</v>
      </c>
      <c r="AQ650" s="60">
        <f>COUNTIFS(配置清单!$G:$G,G650,配置清单!H:H,"QA",配置清单!N:N,"在岗")</f>
        <v>1</v>
      </c>
      <c r="AR650" s="61">
        <f t="shared" si="537"/>
        <v>1</v>
      </c>
      <c r="AS650" s="60">
        <f>COUNTIFS(配置清单!$G:$G,G650,配置清单!$H:$H,"QA",配置清单!$N:$N,"在岗",配置清单!$P:$P,"&lt;&gt;暂不胜任")</f>
        <v>1</v>
      </c>
      <c r="AT650" s="61">
        <f t="shared" si="538"/>
        <v>1</v>
      </c>
      <c r="AU650" s="60">
        <f>COUNTIFS(配置清单!G:G,规划及评估!G650,配置清单!H:H,"BA",配置清单!N:N,"在岗")</f>
        <v>0</v>
      </c>
      <c r="AV650" s="61" t="str">
        <f t="shared" si="539"/>
        <v>NA</v>
      </c>
      <c r="AW650" s="60">
        <f>COUNTIFS(配置清单!G:G,G650,配置清单!H:H,"BA",配置清单!N:N,"在岗",配置清单!P:P,"&lt;&gt;暂不胜任")</f>
        <v>0</v>
      </c>
      <c r="AX650" s="61" t="str">
        <f t="shared" si="540"/>
        <v>NA</v>
      </c>
      <c r="AY650" s="60">
        <f>COUNTIFS(配置清单!G:G,规划及评估!G650,配置清单!H:H,"IA",配置清单!N:N,"在岗")</f>
        <v>0</v>
      </c>
      <c r="AZ650" s="61" t="str">
        <f t="shared" si="541"/>
        <v>NA</v>
      </c>
      <c r="BA650" s="60">
        <f>COUNTIFS(配置清单!G:G,G650,配置清单!H:H,"IA",配置清单!N:N,"在岗",配置清单!P:P,"&lt;&gt;暂不胜任")</f>
        <v>0</v>
      </c>
      <c r="BB650" s="61" t="str">
        <f t="shared" si="542"/>
        <v>NA</v>
      </c>
      <c r="BC650" s="60">
        <f>COUNTIFS(配置清单!G:G,规划及评估!G650,配置清单!H:H,"产品经理",配置清单!N:N,"在岗")</f>
        <v>0</v>
      </c>
      <c r="BD650" s="61" t="str">
        <f t="shared" si="543"/>
        <v>NA</v>
      </c>
      <c r="BE650" s="60">
        <f>COUNTIFS(配置清单!G:G,G650,配置清单!H:H,"产品经理",配置清单!N:N,"在岗",配置清单!P:P,"&lt;&gt;暂不胜任")</f>
        <v>0</v>
      </c>
      <c r="BF650" s="61" t="str">
        <f t="shared" si="544"/>
        <v>NA</v>
      </c>
      <c r="BG650" s="63">
        <f t="shared" si="545"/>
        <v>4</v>
      </c>
      <c r="BH650" s="64">
        <f t="shared" si="546"/>
        <v>2</v>
      </c>
      <c r="BI650" s="64">
        <f t="shared" si="547"/>
        <v>2</v>
      </c>
      <c r="BJ650" s="64">
        <f t="shared" si="548"/>
        <v>2</v>
      </c>
      <c r="BK650" s="65">
        <f t="shared" si="549"/>
        <v>0.5</v>
      </c>
      <c r="BL650" s="66">
        <f t="shared" si="550"/>
        <v>1</v>
      </c>
      <c r="BM650" s="92">
        <f t="shared" si="551"/>
        <v>1</v>
      </c>
      <c r="BN650" s="92">
        <f t="shared" si="552"/>
        <v>1</v>
      </c>
      <c r="BO650" s="92">
        <f t="shared" si="553"/>
        <v>0</v>
      </c>
      <c r="BP650" s="92">
        <f t="shared" si="554"/>
        <v>0</v>
      </c>
      <c r="BQ650" s="92">
        <f t="shared" si="555"/>
        <v>0</v>
      </c>
      <c r="BR650" s="92">
        <f t="shared" si="556"/>
        <v>0</v>
      </c>
      <c r="BS650" s="92">
        <f t="shared" si="557"/>
        <v>0</v>
      </c>
      <c r="BT650" s="92">
        <f t="shared" si="558"/>
        <v>0</v>
      </c>
      <c r="BU650" s="92">
        <f t="shared" si="559"/>
        <v>0</v>
      </c>
      <c r="BV650" s="92">
        <f t="shared" si="560"/>
        <v>0</v>
      </c>
      <c r="BW650" s="92">
        <f t="shared" si="561"/>
        <v>1</v>
      </c>
      <c r="BX650" s="92">
        <f t="shared" si="562"/>
        <v>1</v>
      </c>
      <c r="BY650" s="92">
        <f t="shared" si="563"/>
        <v>0</v>
      </c>
      <c r="BZ650" s="92">
        <f t="shared" si="564"/>
        <v>0</v>
      </c>
      <c r="CA650" s="92">
        <f t="shared" si="565"/>
        <v>0</v>
      </c>
      <c r="CB650" s="92">
        <f t="shared" si="566"/>
        <v>0</v>
      </c>
      <c r="CC650" s="92">
        <f t="shared" si="567"/>
        <v>0</v>
      </c>
      <c r="CD650" s="92">
        <f t="shared" si="568"/>
        <v>0</v>
      </c>
    </row>
    <row r="651" spans="1:82" ht="16.5" hidden="1">
      <c r="A651" s="160">
        <v>67</v>
      </c>
      <c r="B651" s="168" t="s">
        <v>956</v>
      </c>
      <c r="C651" s="168" t="s">
        <v>5982</v>
      </c>
      <c r="D651" s="168" t="s">
        <v>230</v>
      </c>
      <c r="E651" s="168" t="s">
        <v>4396</v>
      </c>
      <c r="F651" s="168" t="s">
        <v>9761</v>
      </c>
      <c r="G651" s="168" t="s">
        <v>9762</v>
      </c>
      <c r="H651" s="173" t="s">
        <v>9791</v>
      </c>
      <c r="I651" s="174" t="s">
        <v>4</v>
      </c>
      <c r="J651" s="168" t="s">
        <v>34</v>
      </c>
      <c r="K651" s="168" t="s">
        <v>34</v>
      </c>
      <c r="L651" s="160" t="s">
        <v>2401</v>
      </c>
      <c r="M651" s="168" t="s">
        <v>5373</v>
      </c>
      <c r="N651" s="168">
        <v>3</v>
      </c>
      <c r="O651" s="168">
        <v>0</v>
      </c>
      <c r="P651" s="168">
        <v>0</v>
      </c>
      <c r="Q651" s="168">
        <v>0</v>
      </c>
      <c r="R651" s="168">
        <v>1</v>
      </c>
      <c r="S651" s="168">
        <v>1</v>
      </c>
      <c r="T651" s="168">
        <v>0</v>
      </c>
      <c r="U651" s="168">
        <v>0</v>
      </c>
      <c r="V651" s="168">
        <v>0</v>
      </c>
      <c r="W651" s="60">
        <f>COUNTIFS(配置清单!G:G,G651,配置清单!$H:$H,"PM",配置清单!$N:$N,"在岗")</f>
        <v>1</v>
      </c>
      <c r="X651" s="61">
        <f t="shared" si="527"/>
        <v>0.33333333333333331</v>
      </c>
      <c r="Y651" s="60">
        <f>COUNTIFS(配置清单!$G:$G,G651,配置清单!$H:$H,"PM",配置清单!$N:$N,"在岗",配置清单!$P:$P,"&lt;&gt;暂不胜任")</f>
        <v>1</v>
      </c>
      <c r="Z651" s="61">
        <f t="shared" si="528"/>
        <v>1</v>
      </c>
      <c r="AA651" s="62">
        <f>COUNTIFS(配置清单!$G:$G,G651,配置清单!$H:$H,"SE",配置清单!$N:$N,"在岗")+COUNTIFS(配置清单!$G:$G,G651,配置清单!$H:$H,"SA",配置清单!$N:$N,"在岗")</f>
        <v>0</v>
      </c>
      <c r="AB651" s="61" t="str">
        <f t="shared" si="529"/>
        <v>NA</v>
      </c>
      <c r="AC651" s="60">
        <f>COUNTIFS(配置清单!$G:$G,G651,配置清单!$H:$H,"SE",配置清单!$N:$N,"在岗",配置清单!$P:$P,"&lt;&gt;暂不胜任")+COUNTIFS(配置清单!$G:$G,G651,配置清单!$H:$H,"SA",配置清单!$N:$N,"在岗",配置清单!$P:$P,"&lt;&gt;暂不胜任")</f>
        <v>0</v>
      </c>
      <c r="AD651" s="61" t="str">
        <f t="shared" si="530"/>
        <v>NA</v>
      </c>
      <c r="AE651" s="60">
        <f>COUNTIFS(配置清单!$G:$G,G651,配置清单!H:H,"MDE",配置清单!N:N,"在岗")</f>
        <v>0</v>
      </c>
      <c r="AF651" s="61" t="str">
        <f t="shared" si="531"/>
        <v>NA</v>
      </c>
      <c r="AG651" s="60">
        <f>COUNTIFS(配置清单!$G:$G,G651,配置清单!$H:$H,"MDE",配置清单!$N:$N,"在岗",配置清单!$P:$P,"&lt;&gt;暂不胜任")</f>
        <v>0</v>
      </c>
      <c r="AH651" s="61" t="str">
        <f t="shared" si="532"/>
        <v>NA</v>
      </c>
      <c r="AI651" s="62">
        <f>COUNTIFS(配置清单!G:G,G651,配置清单!H:H,"TPM",配置清单!N:N,"在岗")+COUNTIFS(配置清单!G:G,G651,配置清单!H:H,"TC",配置清单!N:N,"在岗")</f>
        <v>0</v>
      </c>
      <c r="AJ651" s="61" t="str">
        <f t="shared" si="533"/>
        <v>NA</v>
      </c>
      <c r="AK651" s="60">
        <f>COUNTIFS(配置清单!G:G,G651,配置清单!H:H,"TPM",配置清单!N:N,"在岗",配置清单!P:P,"&lt;&gt;暂不胜任")+COUNTIFS(配置清单!G:G,G651,配置清单!H:H,"TC",配置清单!N:N,"在岗",配置清单!P:P,"&lt;&gt;暂不胜任")</f>
        <v>0</v>
      </c>
      <c r="AL651" s="61" t="str">
        <f t="shared" si="534"/>
        <v>NA</v>
      </c>
      <c r="AM651" s="60">
        <f>COUNTIFS(配置清单!G:G,G651,配置清单!H:H,"TSE",配置清单!N:N,"在岗")</f>
        <v>1</v>
      </c>
      <c r="AN651" s="61">
        <f t="shared" si="535"/>
        <v>1</v>
      </c>
      <c r="AO651" s="60">
        <f>COUNTIFS(配置清单!G:G,G651,配置清单!H:H,"TSE",配置清单!N:N,"在岗",配置清单!P:P,"&lt;&gt;暂不胜任")</f>
        <v>1</v>
      </c>
      <c r="AP651" s="61">
        <f t="shared" si="536"/>
        <v>1</v>
      </c>
      <c r="AQ651" s="60">
        <f>COUNTIFS(配置清单!$G:$G,G651,配置清单!H:H,"QA",配置清单!N:N,"在岗")</f>
        <v>1</v>
      </c>
      <c r="AR651" s="61">
        <f t="shared" si="537"/>
        <v>1</v>
      </c>
      <c r="AS651" s="60">
        <f>COUNTIFS(配置清单!$G:$G,G651,配置清单!$H:$H,"QA",配置清单!$N:$N,"在岗",配置清单!$P:$P,"&lt;&gt;暂不胜任")</f>
        <v>1</v>
      </c>
      <c r="AT651" s="61">
        <f t="shared" si="538"/>
        <v>1</v>
      </c>
      <c r="AU651" s="60">
        <f>COUNTIFS(配置清单!G:G,规划及评估!G651,配置清单!H:H,"BA",配置清单!N:N,"在岗")</f>
        <v>0</v>
      </c>
      <c r="AV651" s="61" t="str">
        <f t="shared" si="539"/>
        <v>NA</v>
      </c>
      <c r="AW651" s="60">
        <f>COUNTIFS(配置清单!G:G,G651,配置清单!H:H,"BA",配置清单!N:N,"在岗",配置清单!P:P,"&lt;&gt;暂不胜任")</f>
        <v>0</v>
      </c>
      <c r="AX651" s="61" t="str">
        <f t="shared" si="540"/>
        <v>NA</v>
      </c>
      <c r="AY651" s="60">
        <f>COUNTIFS(配置清单!G:G,规划及评估!G651,配置清单!H:H,"IA",配置清单!N:N,"在岗")</f>
        <v>0</v>
      </c>
      <c r="AZ651" s="61" t="str">
        <f t="shared" si="541"/>
        <v>NA</v>
      </c>
      <c r="BA651" s="60">
        <f>COUNTIFS(配置清单!G:G,G651,配置清单!H:H,"IA",配置清单!N:N,"在岗",配置清单!P:P,"&lt;&gt;暂不胜任")</f>
        <v>0</v>
      </c>
      <c r="BB651" s="61" t="str">
        <f t="shared" si="542"/>
        <v>NA</v>
      </c>
      <c r="BC651" s="60">
        <f>COUNTIFS(配置清单!G:G,规划及评估!G651,配置清单!H:H,"产品经理",配置清单!N:N,"在岗")</f>
        <v>0</v>
      </c>
      <c r="BD651" s="61" t="str">
        <f t="shared" si="543"/>
        <v>NA</v>
      </c>
      <c r="BE651" s="60">
        <f>COUNTIFS(配置清单!G:G,G651,配置清单!H:H,"产品经理",配置清单!N:N,"在岗",配置清单!P:P,"&lt;&gt;暂不胜任")</f>
        <v>0</v>
      </c>
      <c r="BF651" s="61" t="str">
        <f t="shared" si="544"/>
        <v>NA</v>
      </c>
      <c r="BG651" s="63">
        <f t="shared" si="545"/>
        <v>5</v>
      </c>
      <c r="BH651" s="64">
        <f t="shared" si="546"/>
        <v>3</v>
      </c>
      <c r="BI651" s="64">
        <f t="shared" si="547"/>
        <v>3</v>
      </c>
      <c r="BJ651" s="64">
        <f t="shared" si="548"/>
        <v>3</v>
      </c>
      <c r="BK651" s="65">
        <f t="shared" si="549"/>
        <v>0.6</v>
      </c>
      <c r="BL651" s="66">
        <f t="shared" si="550"/>
        <v>1</v>
      </c>
      <c r="BM651" s="92">
        <f t="shared" si="551"/>
        <v>1</v>
      </c>
      <c r="BN651" s="92">
        <f t="shared" si="552"/>
        <v>1</v>
      </c>
      <c r="BO651" s="92">
        <f t="shared" si="553"/>
        <v>0</v>
      </c>
      <c r="BP651" s="92">
        <f t="shared" si="554"/>
        <v>0</v>
      </c>
      <c r="BQ651" s="92">
        <f t="shared" si="555"/>
        <v>0</v>
      </c>
      <c r="BR651" s="92">
        <f t="shared" si="556"/>
        <v>0</v>
      </c>
      <c r="BS651" s="92">
        <f t="shared" si="557"/>
        <v>0</v>
      </c>
      <c r="BT651" s="92">
        <f t="shared" si="558"/>
        <v>0</v>
      </c>
      <c r="BU651" s="92">
        <f t="shared" si="559"/>
        <v>1</v>
      </c>
      <c r="BV651" s="92">
        <f t="shared" si="560"/>
        <v>1</v>
      </c>
      <c r="BW651" s="92">
        <f t="shared" si="561"/>
        <v>1</v>
      </c>
      <c r="BX651" s="92">
        <f t="shared" si="562"/>
        <v>1</v>
      </c>
      <c r="BY651" s="92">
        <f t="shared" si="563"/>
        <v>0</v>
      </c>
      <c r="BZ651" s="92">
        <f t="shared" si="564"/>
        <v>0</v>
      </c>
      <c r="CA651" s="92">
        <f t="shared" si="565"/>
        <v>0</v>
      </c>
      <c r="CB651" s="92">
        <f t="shared" si="566"/>
        <v>0</v>
      </c>
      <c r="CC651" s="92">
        <f t="shared" si="567"/>
        <v>0</v>
      </c>
      <c r="CD651" s="92">
        <f t="shared" si="568"/>
        <v>0</v>
      </c>
    </row>
    <row r="652" spans="1:82" hidden="1">
      <c r="A652" s="160">
        <v>68</v>
      </c>
      <c r="B652" s="168" t="s">
        <v>956</v>
      </c>
      <c r="C652" s="168" t="s">
        <v>5982</v>
      </c>
      <c r="D652" s="168" t="s">
        <v>230</v>
      </c>
      <c r="E652" s="168" t="s">
        <v>4396</v>
      </c>
      <c r="F652" s="168" t="s">
        <v>9714</v>
      </c>
      <c r="G652" s="168" t="s">
        <v>9790</v>
      </c>
      <c r="H652" s="173" t="s">
        <v>6</v>
      </c>
      <c r="I652" s="175" t="s">
        <v>7</v>
      </c>
      <c r="J652" s="168" t="s">
        <v>195</v>
      </c>
      <c r="K652" s="168" t="s">
        <v>195</v>
      </c>
      <c r="L652" s="160" t="s">
        <v>2401</v>
      </c>
      <c r="M652" s="168" t="s">
        <v>7919</v>
      </c>
      <c r="N652" s="168">
        <v>1</v>
      </c>
      <c r="O652" s="168">
        <v>0</v>
      </c>
      <c r="P652" s="168">
        <v>0</v>
      </c>
      <c r="Q652" s="168">
        <v>0</v>
      </c>
      <c r="R652" s="168">
        <v>0</v>
      </c>
      <c r="S652" s="168">
        <v>1</v>
      </c>
      <c r="T652" s="168">
        <v>0</v>
      </c>
      <c r="U652" s="168">
        <v>0</v>
      </c>
      <c r="V652" s="168">
        <v>0</v>
      </c>
      <c r="W652" s="60">
        <f>COUNTIFS(配置清单!G:G,G652,配置清单!$H:$H,"PM",配置清单!$N:$N,"在岗")</f>
        <v>0</v>
      </c>
      <c r="X652" s="61">
        <f t="shared" si="527"/>
        <v>0</v>
      </c>
      <c r="Y652" s="60">
        <f>COUNTIFS(配置清单!$G:$G,G652,配置清单!$H:$H,"PM",配置清单!$N:$N,"在岗",配置清单!$P:$P,"&lt;&gt;暂不胜任")</f>
        <v>0</v>
      </c>
      <c r="Z652" s="61">
        <f t="shared" si="528"/>
        <v>0</v>
      </c>
      <c r="AA652" s="62">
        <f>COUNTIFS(配置清单!$G:$G,G652,配置清单!$H:$H,"SE",配置清单!$N:$N,"在岗")+COUNTIFS(配置清单!$G:$G,G652,配置清单!$H:$H,"SA",配置清单!$N:$N,"在岗")</f>
        <v>0</v>
      </c>
      <c r="AB652" s="61" t="str">
        <f t="shared" si="529"/>
        <v>NA</v>
      </c>
      <c r="AC652" s="60">
        <f>COUNTIFS(配置清单!$G:$G,G652,配置清单!$H:$H,"SE",配置清单!$N:$N,"在岗",配置清单!$P:$P,"&lt;&gt;暂不胜任")+COUNTIFS(配置清单!$G:$G,G652,配置清单!$H:$H,"SA",配置清单!$N:$N,"在岗",配置清单!$P:$P,"&lt;&gt;暂不胜任")</f>
        <v>0</v>
      </c>
      <c r="AD652" s="61" t="str">
        <f t="shared" si="530"/>
        <v>NA</v>
      </c>
      <c r="AE652" s="60">
        <f>COUNTIFS(配置清单!$G:$G,G652,配置清单!H:H,"MDE",配置清单!N:N,"在岗")</f>
        <v>0</v>
      </c>
      <c r="AF652" s="61" t="str">
        <f t="shared" si="531"/>
        <v>NA</v>
      </c>
      <c r="AG652" s="60">
        <f>COUNTIFS(配置清单!$G:$G,G652,配置清单!$H:$H,"MDE",配置清单!$N:$N,"在岗",配置清单!$P:$P,"&lt;&gt;暂不胜任")</f>
        <v>0</v>
      </c>
      <c r="AH652" s="61" t="str">
        <f t="shared" si="532"/>
        <v>NA</v>
      </c>
      <c r="AI652" s="62">
        <f>COUNTIFS(配置清单!G:G,G652,配置清单!H:H,"TPM",配置清单!N:N,"在岗")+COUNTIFS(配置清单!G:G,G652,配置清单!H:H,"TC",配置清单!N:N,"在岗")</f>
        <v>0</v>
      </c>
      <c r="AJ652" s="61" t="str">
        <f t="shared" si="533"/>
        <v>NA</v>
      </c>
      <c r="AK652" s="60">
        <f>COUNTIFS(配置清单!G:G,G652,配置清单!H:H,"TPM",配置清单!N:N,"在岗",配置清单!P:P,"&lt;&gt;暂不胜任")+COUNTIFS(配置清单!G:G,G652,配置清单!H:H,"TC",配置清单!N:N,"在岗",配置清单!P:P,"&lt;&gt;暂不胜任")</f>
        <v>0</v>
      </c>
      <c r="AL652" s="61" t="str">
        <f t="shared" si="534"/>
        <v>NA</v>
      </c>
      <c r="AM652" s="60">
        <f>COUNTIFS(配置清单!G:G,G652,配置清单!H:H,"TSE",配置清单!N:N,"在岗")</f>
        <v>0</v>
      </c>
      <c r="AN652" s="61" t="str">
        <f t="shared" si="535"/>
        <v>NA</v>
      </c>
      <c r="AO652" s="60">
        <f>COUNTIFS(配置清单!G:G,G652,配置清单!H:H,"TSE",配置清单!N:N,"在岗",配置清单!P:P,"&lt;&gt;暂不胜任")</f>
        <v>0</v>
      </c>
      <c r="AP652" s="61" t="str">
        <f t="shared" si="536"/>
        <v>NA</v>
      </c>
      <c r="AQ652" s="60">
        <f>COUNTIFS(配置清单!$G:$G,G652,配置清单!H:H,"QA",配置清单!N:N,"在岗")</f>
        <v>0</v>
      </c>
      <c r="AR652" s="61">
        <f t="shared" si="537"/>
        <v>0</v>
      </c>
      <c r="AS652" s="60">
        <f>COUNTIFS(配置清单!$G:$G,G652,配置清单!$H:$H,"QA",配置清单!$N:$N,"在岗",配置清单!$P:$P,"&lt;&gt;暂不胜任")</f>
        <v>0</v>
      </c>
      <c r="AT652" s="61">
        <f t="shared" si="538"/>
        <v>0</v>
      </c>
      <c r="AU652" s="60">
        <f>COUNTIFS(配置清单!G:G,规划及评估!G652,配置清单!H:H,"BA",配置清单!N:N,"在岗")</f>
        <v>0</v>
      </c>
      <c r="AV652" s="61" t="str">
        <f t="shared" si="539"/>
        <v>NA</v>
      </c>
      <c r="AW652" s="60">
        <f>COUNTIFS(配置清单!G:G,G652,配置清单!H:H,"BA",配置清单!N:N,"在岗",配置清单!P:P,"&lt;&gt;暂不胜任")</f>
        <v>0</v>
      </c>
      <c r="AX652" s="61" t="str">
        <f t="shared" si="540"/>
        <v>NA</v>
      </c>
      <c r="AY652" s="60">
        <f>COUNTIFS(配置清单!G:G,规划及评估!G652,配置清单!H:H,"IA",配置清单!N:N,"在岗")</f>
        <v>0</v>
      </c>
      <c r="AZ652" s="61" t="str">
        <f t="shared" si="541"/>
        <v>NA</v>
      </c>
      <c r="BA652" s="60">
        <f>COUNTIFS(配置清单!G:G,G652,配置清单!H:H,"IA",配置清单!N:N,"在岗",配置清单!P:P,"&lt;&gt;暂不胜任")</f>
        <v>0</v>
      </c>
      <c r="BB652" s="61" t="str">
        <f t="shared" si="542"/>
        <v>NA</v>
      </c>
      <c r="BC652" s="60">
        <f>COUNTIFS(配置清单!G:G,规划及评估!G652,配置清单!H:H,"产品经理",配置清单!N:N,"在岗")</f>
        <v>0</v>
      </c>
      <c r="BD652" s="61" t="str">
        <f t="shared" si="543"/>
        <v>NA</v>
      </c>
      <c r="BE652" s="60">
        <f>COUNTIFS(配置清单!G:G,G652,配置清单!H:H,"产品经理",配置清单!N:N,"在岗",配置清单!P:P,"&lt;&gt;暂不胜任")</f>
        <v>0</v>
      </c>
      <c r="BF652" s="61" t="str">
        <f t="shared" si="544"/>
        <v>NA</v>
      </c>
      <c r="BG652" s="63">
        <f t="shared" si="545"/>
        <v>2</v>
      </c>
      <c r="BH652" s="64">
        <f t="shared" si="546"/>
        <v>0</v>
      </c>
      <c r="BI652" s="64">
        <f t="shared" si="547"/>
        <v>0</v>
      </c>
      <c r="BJ652" s="64">
        <f t="shared" si="548"/>
        <v>0</v>
      </c>
      <c r="BK652" s="65">
        <f t="shared" si="549"/>
        <v>0</v>
      </c>
      <c r="BL652" s="66">
        <f t="shared" si="550"/>
        <v>0</v>
      </c>
      <c r="BM652" s="92">
        <f t="shared" si="551"/>
        <v>0</v>
      </c>
      <c r="BN652" s="92">
        <f t="shared" si="552"/>
        <v>0</v>
      </c>
      <c r="BO652" s="92">
        <f t="shared" si="553"/>
        <v>0</v>
      </c>
      <c r="BP652" s="92">
        <f t="shared" si="554"/>
        <v>0</v>
      </c>
      <c r="BQ652" s="92">
        <f t="shared" si="555"/>
        <v>0</v>
      </c>
      <c r="BR652" s="92">
        <f t="shared" si="556"/>
        <v>0</v>
      </c>
      <c r="BS652" s="92">
        <f t="shared" si="557"/>
        <v>0</v>
      </c>
      <c r="BT652" s="92">
        <f t="shared" si="558"/>
        <v>0</v>
      </c>
      <c r="BU652" s="92">
        <f t="shared" si="559"/>
        <v>0</v>
      </c>
      <c r="BV652" s="92">
        <f t="shared" si="560"/>
        <v>0</v>
      </c>
      <c r="BW652" s="92">
        <f t="shared" si="561"/>
        <v>0</v>
      </c>
      <c r="BX652" s="92">
        <f t="shared" si="562"/>
        <v>0</v>
      </c>
      <c r="BY652" s="92">
        <f t="shared" si="563"/>
        <v>0</v>
      </c>
      <c r="BZ652" s="92">
        <f t="shared" si="564"/>
        <v>0</v>
      </c>
      <c r="CA652" s="92">
        <f t="shared" si="565"/>
        <v>0</v>
      </c>
      <c r="CB652" s="92">
        <f t="shared" si="566"/>
        <v>0</v>
      </c>
      <c r="CC652" s="92">
        <f t="shared" si="567"/>
        <v>0</v>
      </c>
      <c r="CD652" s="92">
        <f t="shared" si="568"/>
        <v>0</v>
      </c>
    </row>
    <row r="653" spans="1:82" hidden="1">
      <c r="A653" s="160">
        <v>69</v>
      </c>
      <c r="B653" s="168" t="s">
        <v>956</v>
      </c>
      <c r="C653" s="168" t="s">
        <v>5982</v>
      </c>
      <c r="D653" s="168" t="s">
        <v>230</v>
      </c>
      <c r="E653" s="168" t="s">
        <v>4396</v>
      </c>
      <c r="F653" s="168" t="s">
        <v>9771</v>
      </c>
      <c r="G653" s="168" t="s">
        <v>9772</v>
      </c>
      <c r="H653" s="173" t="s">
        <v>6</v>
      </c>
      <c r="I653" s="175" t="s">
        <v>7</v>
      </c>
      <c r="J653" s="168" t="s">
        <v>195</v>
      </c>
      <c r="K653" s="168" t="s">
        <v>195</v>
      </c>
      <c r="L653" s="160" t="s">
        <v>2401</v>
      </c>
      <c r="M653" s="168" t="s">
        <v>5373</v>
      </c>
      <c r="N653" s="168">
        <v>1</v>
      </c>
      <c r="O653" s="168">
        <v>0</v>
      </c>
      <c r="P653" s="168">
        <v>0</v>
      </c>
      <c r="Q653" s="168">
        <v>0</v>
      </c>
      <c r="R653" s="168">
        <v>0</v>
      </c>
      <c r="S653" s="168">
        <v>1</v>
      </c>
      <c r="T653" s="168">
        <v>0</v>
      </c>
      <c r="U653" s="168">
        <v>0</v>
      </c>
      <c r="V653" s="168">
        <v>0</v>
      </c>
      <c r="W653" s="60">
        <f>COUNTIFS(配置清单!G:G,G653,配置清单!$H:$H,"PM",配置清单!$N:$N,"在岗")</f>
        <v>1</v>
      </c>
      <c r="X653" s="61">
        <f t="shared" si="527"/>
        <v>1</v>
      </c>
      <c r="Y653" s="60">
        <f>COUNTIFS(配置清单!$G:$G,G653,配置清单!$H:$H,"PM",配置清单!$N:$N,"在岗",配置清单!$P:$P,"&lt;&gt;暂不胜任")</f>
        <v>0</v>
      </c>
      <c r="Z653" s="61">
        <f t="shared" si="528"/>
        <v>0</v>
      </c>
      <c r="AA653" s="62">
        <f>COUNTIFS(配置清单!$G:$G,G653,配置清单!$H:$H,"SE",配置清单!$N:$N,"在岗")+COUNTIFS(配置清单!$G:$G,G653,配置清单!$H:$H,"SA",配置清单!$N:$N,"在岗")</f>
        <v>0</v>
      </c>
      <c r="AB653" s="61" t="str">
        <f t="shared" si="529"/>
        <v>NA</v>
      </c>
      <c r="AC653" s="60">
        <f>COUNTIFS(配置清单!$G:$G,G653,配置清单!$H:$H,"SE",配置清单!$N:$N,"在岗",配置清单!$P:$P,"&lt;&gt;暂不胜任")+COUNTIFS(配置清单!$G:$G,G653,配置清单!$H:$H,"SA",配置清单!$N:$N,"在岗",配置清单!$P:$P,"&lt;&gt;暂不胜任")</f>
        <v>0</v>
      </c>
      <c r="AD653" s="61" t="str">
        <f t="shared" si="530"/>
        <v>NA</v>
      </c>
      <c r="AE653" s="60">
        <f>COUNTIFS(配置清单!$G:$G,G653,配置清单!H:H,"MDE",配置清单!N:N,"在岗")</f>
        <v>0</v>
      </c>
      <c r="AF653" s="61" t="str">
        <f t="shared" si="531"/>
        <v>NA</v>
      </c>
      <c r="AG653" s="60">
        <f>COUNTIFS(配置清单!$G:$G,G653,配置清单!$H:$H,"MDE",配置清单!$N:$N,"在岗",配置清单!$P:$P,"&lt;&gt;暂不胜任")</f>
        <v>0</v>
      </c>
      <c r="AH653" s="61" t="str">
        <f t="shared" si="532"/>
        <v>NA</v>
      </c>
      <c r="AI653" s="62">
        <f>COUNTIFS(配置清单!G:G,G653,配置清单!H:H,"TPM",配置清单!N:N,"在岗")+COUNTIFS(配置清单!G:G,G653,配置清单!H:H,"TC",配置清单!N:N,"在岗")</f>
        <v>0</v>
      </c>
      <c r="AJ653" s="61" t="str">
        <f t="shared" si="533"/>
        <v>NA</v>
      </c>
      <c r="AK653" s="60">
        <f>COUNTIFS(配置清单!G:G,G653,配置清单!H:H,"TPM",配置清单!N:N,"在岗",配置清单!P:P,"&lt;&gt;暂不胜任")+COUNTIFS(配置清单!G:G,G653,配置清单!H:H,"TC",配置清单!N:N,"在岗",配置清单!P:P,"&lt;&gt;暂不胜任")</f>
        <v>0</v>
      </c>
      <c r="AL653" s="61" t="str">
        <f t="shared" si="534"/>
        <v>NA</v>
      </c>
      <c r="AM653" s="60">
        <f>COUNTIFS(配置清单!G:G,G653,配置清单!H:H,"TSE",配置清单!N:N,"在岗")</f>
        <v>0</v>
      </c>
      <c r="AN653" s="61" t="str">
        <f t="shared" si="535"/>
        <v>NA</v>
      </c>
      <c r="AO653" s="60">
        <f>COUNTIFS(配置清单!G:G,G653,配置清单!H:H,"TSE",配置清单!N:N,"在岗",配置清单!P:P,"&lt;&gt;暂不胜任")</f>
        <v>0</v>
      </c>
      <c r="AP653" s="61" t="str">
        <f t="shared" si="536"/>
        <v>NA</v>
      </c>
      <c r="AQ653" s="60">
        <f>COUNTIFS(配置清单!$G:$G,G653,配置清单!H:H,"QA",配置清单!N:N,"在岗")</f>
        <v>1</v>
      </c>
      <c r="AR653" s="61">
        <f t="shared" si="537"/>
        <v>1</v>
      </c>
      <c r="AS653" s="60">
        <f>COUNTIFS(配置清单!$G:$G,G653,配置清单!$H:$H,"QA",配置清单!$N:$N,"在岗",配置清单!$P:$P,"&lt;&gt;暂不胜任")</f>
        <v>1</v>
      </c>
      <c r="AT653" s="61">
        <f t="shared" si="538"/>
        <v>1</v>
      </c>
      <c r="AU653" s="60">
        <f>COUNTIFS(配置清单!G:G,规划及评估!G653,配置清单!H:H,"BA",配置清单!N:N,"在岗")</f>
        <v>0</v>
      </c>
      <c r="AV653" s="61" t="str">
        <f t="shared" si="539"/>
        <v>NA</v>
      </c>
      <c r="AW653" s="60">
        <f>COUNTIFS(配置清单!G:G,G653,配置清单!H:H,"BA",配置清单!N:N,"在岗",配置清单!P:P,"&lt;&gt;暂不胜任")</f>
        <v>0</v>
      </c>
      <c r="AX653" s="61" t="str">
        <f t="shared" si="540"/>
        <v>NA</v>
      </c>
      <c r="AY653" s="60">
        <f>COUNTIFS(配置清单!G:G,规划及评估!G653,配置清单!H:H,"IA",配置清单!N:N,"在岗")</f>
        <v>0</v>
      </c>
      <c r="AZ653" s="61" t="str">
        <f t="shared" si="541"/>
        <v>NA</v>
      </c>
      <c r="BA653" s="60">
        <f>COUNTIFS(配置清单!G:G,G653,配置清单!H:H,"IA",配置清单!N:N,"在岗",配置清单!P:P,"&lt;&gt;暂不胜任")</f>
        <v>0</v>
      </c>
      <c r="BB653" s="61" t="str">
        <f t="shared" si="542"/>
        <v>NA</v>
      </c>
      <c r="BC653" s="60">
        <f>COUNTIFS(配置清单!G:G,规划及评估!G653,配置清单!H:H,"产品经理",配置清单!N:N,"在岗")</f>
        <v>0</v>
      </c>
      <c r="BD653" s="61" t="str">
        <f t="shared" si="543"/>
        <v>NA</v>
      </c>
      <c r="BE653" s="60">
        <f>COUNTIFS(配置清单!G:G,G653,配置清单!H:H,"产品经理",配置清单!N:N,"在岗",配置清单!P:P,"&lt;&gt;暂不胜任")</f>
        <v>0</v>
      </c>
      <c r="BF653" s="61" t="str">
        <f t="shared" si="544"/>
        <v>NA</v>
      </c>
      <c r="BG653" s="63">
        <f t="shared" si="545"/>
        <v>2</v>
      </c>
      <c r="BH653" s="64">
        <f t="shared" si="546"/>
        <v>2</v>
      </c>
      <c r="BI653" s="64">
        <f t="shared" si="547"/>
        <v>2</v>
      </c>
      <c r="BJ653" s="64">
        <f t="shared" si="548"/>
        <v>1</v>
      </c>
      <c r="BK653" s="65">
        <f t="shared" si="549"/>
        <v>1</v>
      </c>
      <c r="BL653" s="66">
        <f t="shared" si="550"/>
        <v>0.5</v>
      </c>
      <c r="BM653" s="92">
        <f t="shared" si="551"/>
        <v>1</v>
      </c>
      <c r="BN653" s="92">
        <f t="shared" si="552"/>
        <v>0</v>
      </c>
      <c r="BO653" s="92">
        <f t="shared" si="553"/>
        <v>0</v>
      </c>
      <c r="BP653" s="92">
        <f t="shared" si="554"/>
        <v>0</v>
      </c>
      <c r="BQ653" s="92">
        <f t="shared" si="555"/>
        <v>0</v>
      </c>
      <c r="BR653" s="92">
        <f t="shared" si="556"/>
        <v>0</v>
      </c>
      <c r="BS653" s="92">
        <f t="shared" si="557"/>
        <v>0</v>
      </c>
      <c r="BT653" s="92">
        <f t="shared" si="558"/>
        <v>0</v>
      </c>
      <c r="BU653" s="92">
        <f t="shared" si="559"/>
        <v>0</v>
      </c>
      <c r="BV653" s="92">
        <f t="shared" si="560"/>
        <v>0</v>
      </c>
      <c r="BW653" s="92">
        <f t="shared" si="561"/>
        <v>1</v>
      </c>
      <c r="BX653" s="92">
        <f t="shared" si="562"/>
        <v>1</v>
      </c>
      <c r="BY653" s="92">
        <f t="shared" si="563"/>
        <v>0</v>
      </c>
      <c r="BZ653" s="92">
        <f t="shared" si="564"/>
        <v>0</v>
      </c>
      <c r="CA653" s="92">
        <f t="shared" si="565"/>
        <v>0</v>
      </c>
      <c r="CB653" s="92">
        <f t="shared" si="566"/>
        <v>0</v>
      </c>
      <c r="CC653" s="92">
        <f t="shared" si="567"/>
        <v>0</v>
      </c>
      <c r="CD653" s="92">
        <f t="shared" si="568"/>
        <v>0</v>
      </c>
    </row>
    <row r="654" spans="1:82" hidden="1">
      <c r="A654" s="160">
        <v>70</v>
      </c>
      <c r="B654" s="168" t="s">
        <v>956</v>
      </c>
      <c r="C654" s="168" t="s">
        <v>5982</v>
      </c>
      <c r="D654" s="176" t="s">
        <v>230</v>
      </c>
      <c r="E654" s="168" t="s">
        <v>4396</v>
      </c>
      <c r="F654" s="168" t="s">
        <v>9774</v>
      </c>
      <c r="G654" s="168" t="s">
        <v>9775</v>
      </c>
      <c r="H654" s="173" t="s">
        <v>7</v>
      </c>
      <c r="I654" s="175" t="s">
        <v>7</v>
      </c>
      <c r="J654" s="168" t="s">
        <v>195</v>
      </c>
      <c r="K654" s="168" t="s">
        <v>34</v>
      </c>
      <c r="L654" s="160" t="s">
        <v>2401</v>
      </c>
      <c r="M654" s="168" t="s">
        <v>5373</v>
      </c>
      <c r="N654" s="168">
        <v>1</v>
      </c>
      <c r="O654" s="168">
        <v>0</v>
      </c>
      <c r="P654" s="168">
        <v>0</v>
      </c>
      <c r="Q654" s="168">
        <v>0</v>
      </c>
      <c r="R654" s="168">
        <v>0</v>
      </c>
      <c r="S654" s="168">
        <v>1</v>
      </c>
      <c r="T654" s="168">
        <v>0</v>
      </c>
      <c r="U654" s="168">
        <v>0</v>
      </c>
      <c r="V654" s="168">
        <v>0</v>
      </c>
      <c r="W654" s="60">
        <f>COUNTIFS(配置清单!G:G,G654,配置清单!$H:$H,"PM",配置清单!$N:$N,"在岗")</f>
        <v>1</v>
      </c>
      <c r="X654" s="61">
        <f t="shared" si="527"/>
        <v>1</v>
      </c>
      <c r="Y654" s="60">
        <f>COUNTIFS(配置清单!$G:$G,G654,配置清单!$H:$H,"PM",配置清单!$N:$N,"在岗",配置清单!$P:$P,"&lt;&gt;暂不胜任")</f>
        <v>1</v>
      </c>
      <c r="Z654" s="61">
        <f t="shared" si="528"/>
        <v>1</v>
      </c>
      <c r="AA654" s="62">
        <f>COUNTIFS(配置清单!$G:$G,G654,配置清单!$H:$H,"SE",配置清单!$N:$N,"在岗")+COUNTIFS(配置清单!$G:$G,G654,配置清单!$H:$H,"SA",配置清单!$N:$N,"在岗")</f>
        <v>0</v>
      </c>
      <c r="AB654" s="61" t="str">
        <f t="shared" si="529"/>
        <v>NA</v>
      </c>
      <c r="AC654" s="60">
        <f>COUNTIFS(配置清单!$G:$G,G654,配置清单!$H:$H,"SE",配置清单!$N:$N,"在岗",配置清单!$P:$P,"&lt;&gt;暂不胜任")+COUNTIFS(配置清单!$G:$G,G654,配置清单!$H:$H,"SA",配置清单!$N:$N,"在岗",配置清单!$P:$P,"&lt;&gt;暂不胜任")</f>
        <v>0</v>
      </c>
      <c r="AD654" s="61" t="str">
        <f t="shared" si="530"/>
        <v>NA</v>
      </c>
      <c r="AE654" s="60">
        <f>COUNTIFS(配置清单!$G:$G,G654,配置清单!H:H,"MDE",配置清单!N:N,"在岗")</f>
        <v>0</v>
      </c>
      <c r="AF654" s="61" t="str">
        <f t="shared" si="531"/>
        <v>NA</v>
      </c>
      <c r="AG654" s="60">
        <f>COUNTIFS(配置清单!$G:$G,G654,配置清单!$H:$H,"MDE",配置清单!$N:$N,"在岗",配置清单!$P:$P,"&lt;&gt;暂不胜任")</f>
        <v>0</v>
      </c>
      <c r="AH654" s="61" t="str">
        <f t="shared" si="532"/>
        <v>NA</v>
      </c>
      <c r="AI654" s="62">
        <f>COUNTIFS(配置清单!G:G,G654,配置清单!H:H,"TPM",配置清单!N:N,"在岗")+COUNTIFS(配置清单!G:G,G654,配置清单!H:H,"TC",配置清单!N:N,"在岗")</f>
        <v>0</v>
      </c>
      <c r="AJ654" s="61" t="str">
        <f t="shared" si="533"/>
        <v>NA</v>
      </c>
      <c r="AK654" s="60">
        <f>COUNTIFS(配置清单!G:G,G654,配置清单!H:H,"TPM",配置清单!N:N,"在岗",配置清单!P:P,"&lt;&gt;暂不胜任")+COUNTIFS(配置清单!G:G,G654,配置清单!H:H,"TC",配置清单!N:N,"在岗",配置清单!P:P,"&lt;&gt;暂不胜任")</f>
        <v>0</v>
      </c>
      <c r="AL654" s="61" t="str">
        <f t="shared" si="534"/>
        <v>NA</v>
      </c>
      <c r="AM654" s="60">
        <f>COUNTIFS(配置清单!G:G,G654,配置清单!H:H,"TSE",配置清单!N:N,"在岗")</f>
        <v>0</v>
      </c>
      <c r="AN654" s="61" t="str">
        <f t="shared" si="535"/>
        <v>NA</v>
      </c>
      <c r="AO654" s="60">
        <f>COUNTIFS(配置清单!G:G,G654,配置清单!H:H,"TSE",配置清单!N:N,"在岗",配置清单!P:P,"&lt;&gt;暂不胜任")</f>
        <v>0</v>
      </c>
      <c r="AP654" s="61" t="str">
        <f t="shared" si="536"/>
        <v>NA</v>
      </c>
      <c r="AQ654" s="60">
        <f>COUNTIFS(配置清单!$G:$G,G654,配置清单!H:H,"QA",配置清单!N:N,"在岗")</f>
        <v>1</v>
      </c>
      <c r="AR654" s="61">
        <f t="shared" si="537"/>
        <v>1</v>
      </c>
      <c r="AS654" s="60">
        <f>COUNTIFS(配置清单!$G:$G,G654,配置清单!$H:$H,"QA",配置清单!$N:$N,"在岗",配置清单!$P:$P,"&lt;&gt;暂不胜任")</f>
        <v>1</v>
      </c>
      <c r="AT654" s="61">
        <f t="shared" si="538"/>
        <v>1</v>
      </c>
      <c r="AU654" s="60">
        <f>COUNTIFS(配置清单!G:G,规划及评估!G654,配置清单!H:H,"BA",配置清单!N:N,"在岗")</f>
        <v>0</v>
      </c>
      <c r="AV654" s="61" t="str">
        <f t="shared" si="539"/>
        <v>NA</v>
      </c>
      <c r="AW654" s="60">
        <f>COUNTIFS(配置清单!G:G,G654,配置清单!H:H,"BA",配置清单!N:N,"在岗",配置清单!P:P,"&lt;&gt;暂不胜任")</f>
        <v>0</v>
      </c>
      <c r="AX654" s="61" t="str">
        <f t="shared" si="540"/>
        <v>NA</v>
      </c>
      <c r="AY654" s="60">
        <f>COUNTIFS(配置清单!G:G,规划及评估!G654,配置清单!H:H,"IA",配置清单!N:N,"在岗")</f>
        <v>0</v>
      </c>
      <c r="AZ654" s="61" t="str">
        <f t="shared" si="541"/>
        <v>NA</v>
      </c>
      <c r="BA654" s="60">
        <f>COUNTIFS(配置清单!G:G,G654,配置清单!H:H,"IA",配置清单!N:N,"在岗",配置清单!P:P,"&lt;&gt;暂不胜任")</f>
        <v>0</v>
      </c>
      <c r="BB654" s="61" t="str">
        <f t="shared" si="542"/>
        <v>NA</v>
      </c>
      <c r="BC654" s="60">
        <f>COUNTIFS(配置清单!G:G,规划及评估!G654,配置清单!H:H,"产品经理",配置清单!N:N,"在岗")</f>
        <v>0</v>
      </c>
      <c r="BD654" s="61" t="str">
        <f t="shared" si="543"/>
        <v>NA</v>
      </c>
      <c r="BE654" s="60">
        <f>COUNTIFS(配置清单!G:G,G654,配置清单!H:H,"产品经理",配置清单!N:N,"在岗",配置清单!P:P,"&lt;&gt;暂不胜任")</f>
        <v>0</v>
      </c>
      <c r="BF654" s="61" t="str">
        <f t="shared" si="544"/>
        <v>NA</v>
      </c>
      <c r="BG654" s="63">
        <f t="shared" si="545"/>
        <v>2</v>
      </c>
      <c r="BH654" s="64">
        <f t="shared" si="546"/>
        <v>2</v>
      </c>
      <c r="BI654" s="64">
        <f t="shared" si="547"/>
        <v>2</v>
      </c>
      <c r="BJ654" s="64">
        <f t="shared" si="548"/>
        <v>2</v>
      </c>
      <c r="BK654" s="65">
        <f t="shared" si="549"/>
        <v>1</v>
      </c>
      <c r="BL654" s="66">
        <f t="shared" si="550"/>
        <v>1</v>
      </c>
      <c r="BM654" s="92">
        <f t="shared" si="551"/>
        <v>1</v>
      </c>
      <c r="BN654" s="92">
        <f t="shared" si="552"/>
        <v>1</v>
      </c>
      <c r="BO654" s="92">
        <f t="shared" si="553"/>
        <v>0</v>
      </c>
      <c r="BP654" s="92">
        <f t="shared" si="554"/>
        <v>0</v>
      </c>
      <c r="BQ654" s="92">
        <f t="shared" si="555"/>
        <v>0</v>
      </c>
      <c r="BR654" s="92">
        <f t="shared" si="556"/>
        <v>0</v>
      </c>
      <c r="BS654" s="92">
        <f t="shared" si="557"/>
        <v>0</v>
      </c>
      <c r="BT654" s="92">
        <f t="shared" si="558"/>
        <v>0</v>
      </c>
      <c r="BU654" s="92">
        <f t="shared" si="559"/>
        <v>0</v>
      </c>
      <c r="BV654" s="92">
        <f t="shared" si="560"/>
        <v>0</v>
      </c>
      <c r="BW654" s="92">
        <f t="shared" si="561"/>
        <v>1</v>
      </c>
      <c r="BX654" s="92">
        <f t="shared" si="562"/>
        <v>1</v>
      </c>
      <c r="BY654" s="92">
        <f t="shared" si="563"/>
        <v>0</v>
      </c>
      <c r="BZ654" s="92">
        <f t="shared" si="564"/>
        <v>0</v>
      </c>
      <c r="CA654" s="92">
        <f t="shared" si="565"/>
        <v>0</v>
      </c>
      <c r="CB654" s="92">
        <f t="shared" si="566"/>
        <v>0</v>
      </c>
      <c r="CC654" s="92">
        <f t="shared" si="567"/>
        <v>0</v>
      </c>
      <c r="CD654" s="92">
        <f t="shared" si="568"/>
        <v>0</v>
      </c>
    </row>
    <row r="655" spans="1:82" hidden="1">
      <c r="A655" s="160">
        <v>71</v>
      </c>
      <c r="B655" s="168" t="s">
        <v>956</v>
      </c>
      <c r="C655" s="168" t="s">
        <v>5982</v>
      </c>
      <c r="D655" s="176" t="s">
        <v>230</v>
      </c>
      <c r="E655" s="168" t="s">
        <v>4396</v>
      </c>
      <c r="F655" s="168" t="s">
        <v>9778</v>
      </c>
      <c r="G655" s="168" t="s">
        <v>9779</v>
      </c>
      <c r="H655" s="173" t="s">
        <v>7</v>
      </c>
      <c r="I655" s="175" t="s">
        <v>7</v>
      </c>
      <c r="J655" s="168" t="s">
        <v>195</v>
      </c>
      <c r="K655" s="168" t="s">
        <v>195</v>
      </c>
      <c r="L655" s="160" t="s">
        <v>2401</v>
      </c>
      <c r="M655" s="168" t="s">
        <v>7919</v>
      </c>
      <c r="N655" s="168">
        <v>1</v>
      </c>
      <c r="O655" s="168">
        <v>0</v>
      </c>
      <c r="P655" s="168">
        <v>0</v>
      </c>
      <c r="Q655" s="168">
        <v>0</v>
      </c>
      <c r="R655" s="168">
        <v>0</v>
      </c>
      <c r="S655" s="168">
        <v>1</v>
      </c>
      <c r="T655" s="168">
        <v>0</v>
      </c>
      <c r="U655" s="168">
        <v>0</v>
      </c>
      <c r="V655" s="168">
        <v>0</v>
      </c>
      <c r="W655" s="60">
        <f>COUNTIFS(配置清单!G:G,G655,配置清单!$H:$H,"PM",配置清单!$N:$N,"在岗")</f>
        <v>1</v>
      </c>
      <c r="X655" s="61">
        <f t="shared" si="527"/>
        <v>1</v>
      </c>
      <c r="Y655" s="60">
        <f>COUNTIFS(配置清单!$G:$G,G655,配置清单!$H:$H,"PM",配置清单!$N:$N,"在岗",配置清单!$P:$P,"&lt;&gt;暂不胜任")</f>
        <v>1</v>
      </c>
      <c r="Z655" s="61">
        <f t="shared" si="528"/>
        <v>1</v>
      </c>
      <c r="AA655" s="62">
        <f>COUNTIFS(配置清单!$G:$G,G655,配置清单!$H:$H,"SE",配置清单!$N:$N,"在岗")+COUNTIFS(配置清单!$G:$G,G655,配置清单!$H:$H,"SA",配置清单!$N:$N,"在岗")</f>
        <v>0</v>
      </c>
      <c r="AB655" s="61" t="str">
        <f t="shared" si="529"/>
        <v>NA</v>
      </c>
      <c r="AC655" s="60">
        <f>COUNTIFS(配置清单!$G:$G,G655,配置清单!$H:$H,"SE",配置清单!$N:$N,"在岗",配置清单!$P:$P,"&lt;&gt;暂不胜任")+COUNTIFS(配置清单!$G:$G,G655,配置清单!$H:$H,"SA",配置清单!$N:$N,"在岗",配置清单!$P:$P,"&lt;&gt;暂不胜任")</f>
        <v>0</v>
      </c>
      <c r="AD655" s="61" t="str">
        <f t="shared" si="530"/>
        <v>NA</v>
      </c>
      <c r="AE655" s="60">
        <f>COUNTIFS(配置清单!$G:$G,G655,配置清单!H:H,"MDE",配置清单!N:N,"在岗")</f>
        <v>0</v>
      </c>
      <c r="AF655" s="61" t="str">
        <f t="shared" si="531"/>
        <v>NA</v>
      </c>
      <c r="AG655" s="60">
        <f>COUNTIFS(配置清单!$G:$G,G655,配置清单!$H:$H,"MDE",配置清单!$N:$N,"在岗",配置清单!$P:$P,"&lt;&gt;暂不胜任")</f>
        <v>0</v>
      </c>
      <c r="AH655" s="61" t="str">
        <f t="shared" si="532"/>
        <v>NA</v>
      </c>
      <c r="AI655" s="62">
        <f>COUNTIFS(配置清单!G:G,G655,配置清单!H:H,"TPM",配置清单!N:N,"在岗")+COUNTIFS(配置清单!G:G,G655,配置清单!H:H,"TC",配置清单!N:N,"在岗")</f>
        <v>0</v>
      </c>
      <c r="AJ655" s="61" t="str">
        <f t="shared" si="533"/>
        <v>NA</v>
      </c>
      <c r="AK655" s="60">
        <f>COUNTIFS(配置清单!G:G,G655,配置清单!H:H,"TPM",配置清单!N:N,"在岗",配置清单!P:P,"&lt;&gt;暂不胜任")+COUNTIFS(配置清单!G:G,G655,配置清单!H:H,"TC",配置清单!N:N,"在岗",配置清单!P:P,"&lt;&gt;暂不胜任")</f>
        <v>0</v>
      </c>
      <c r="AL655" s="61" t="str">
        <f t="shared" si="534"/>
        <v>NA</v>
      </c>
      <c r="AM655" s="60">
        <f>COUNTIFS(配置清单!G:G,G655,配置清单!H:H,"TSE",配置清单!N:N,"在岗")</f>
        <v>0</v>
      </c>
      <c r="AN655" s="61" t="str">
        <f t="shared" si="535"/>
        <v>NA</v>
      </c>
      <c r="AO655" s="60">
        <f>COUNTIFS(配置清单!G:G,G655,配置清单!H:H,"TSE",配置清单!N:N,"在岗",配置清单!P:P,"&lt;&gt;暂不胜任")</f>
        <v>0</v>
      </c>
      <c r="AP655" s="61" t="str">
        <f t="shared" si="536"/>
        <v>NA</v>
      </c>
      <c r="AQ655" s="60">
        <f>COUNTIFS(配置清单!$G:$G,G655,配置清单!H:H,"QA",配置清单!N:N,"在岗")</f>
        <v>1</v>
      </c>
      <c r="AR655" s="61">
        <f t="shared" si="537"/>
        <v>1</v>
      </c>
      <c r="AS655" s="60">
        <f>COUNTIFS(配置清单!$G:$G,G655,配置清单!$H:$H,"QA",配置清单!$N:$N,"在岗",配置清单!$P:$P,"&lt;&gt;暂不胜任")</f>
        <v>1</v>
      </c>
      <c r="AT655" s="61">
        <f t="shared" si="538"/>
        <v>1</v>
      </c>
      <c r="AU655" s="60">
        <f>COUNTIFS(配置清单!G:G,规划及评估!G655,配置清单!H:H,"BA",配置清单!N:N,"在岗")</f>
        <v>0</v>
      </c>
      <c r="AV655" s="61" t="str">
        <f t="shared" si="539"/>
        <v>NA</v>
      </c>
      <c r="AW655" s="60">
        <f>COUNTIFS(配置清单!G:G,G655,配置清单!H:H,"BA",配置清单!N:N,"在岗",配置清单!P:P,"&lt;&gt;暂不胜任")</f>
        <v>0</v>
      </c>
      <c r="AX655" s="61" t="str">
        <f t="shared" si="540"/>
        <v>NA</v>
      </c>
      <c r="AY655" s="60">
        <f>COUNTIFS(配置清单!G:G,规划及评估!G655,配置清单!H:H,"IA",配置清单!N:N,"在岗")</f>
        <v>0</v>
      </c>
      <c r="AZ655" s="61" t="str">
        <f t="shared" si="541"/>
        <v>NA</v>
      </c>
      <c r="BA655" s="60">
        <f>COUNTIFS(配置清单!G:G,G655,配置清单!H:H,"IA",配置清单!N:N,"在岗",配置清单!P:P,"&lt;&gt;暂不胜任")</f>
        <v>0</v>
      </c>
      <c r="BB655" s="61" t="str">
        <f t="shared" si="542"/>
        <v>NA</v>
      </c>
      <c r="BC655" s="60">
        <f>COUNTIFS(配置清单!G:G,规划及评估!G655,配置清单!H:H,"产品经理",配置清单!N:N,"在岗")</f>
        <v>0</v>
      </c>
      <c r="BD655" s="61" t="str">
        <f t="shared" si="543"/>
        <v>NA</v>
      </c>
      <c r="BE655" s="60">
        <f>COUNTIFS(配置清单!G:G,G655,配置清单!H:H,"产品经理",配置清单!N:N,"在岗",配置清单!P:P,"&lt;&gt;暂不胜任")</f>
        <v>0</v>
      </c>
      <c r="BF655" s="61" t="str">
        <f t="shared" si="544"/>
        <v>NA</v>
      </c>
      <c r="BG655" s="63">
        <f t="shared" si="545"/>
        <v>2</v>
      </c>
      <c r="BH655" s="64">
        <f t="shared" si="546"/>
        <v>2</v>
      </c>
      <c r="BI655" s="64">
        <f t="shared" si="547"/>
        <v>2</v>
      </c>
      <c r="BJ655" s="64">
        <f t="shared" si="548"/>
        <v>2</v>
      </c>
      <c r="BK655" s="65">
        <f t="shared" si="549"/>
        <v>1</v>
      </c>
      <c r="BL655" s="66">
        <f t="shared" si="550"/>
        <v>1</v>
      </c>
      <c r="BM655" s="92">
        <f t="shared" si="551"/>
        <v>1</v>
      </c>
      <c r="BN655" s="92">
        <f t="shared" si="552"/>
        <v>1</v>
      </c>
      <c r="BO655" s="92">
        <f t="shared" si="553"/>
        <v>0</v>
      </c>
      <c r="BP655" s="92">
        <f t="shared" si="554"/>
        <v>0</v>
      </c>
      <c r="BQ655" s="92">
        <f t="shared" si="555"/>
        <v>0</v>
      </c>
      <c r="BR655" s="92">
        <f t="shared" si="556"/>
        <v>0</v>
      </c>
      <c r="BS655" s="92">
        <f t="shared" si="557"/>
        <v>0</v>
      </c>
      <c r="BT655" s="92">
        <f t="shared" si="558"/>
        <v>0</v>
      </c>
      <c r="BU655" s="92">
        <f t="shared" si="559"/>
        <v>0</v>
      </c>
      <c r="BV655" s="92">
        <f t="shared" si="560"/>
        <v>0</v>
      </c>
      <c r="BW655" s="92">
        <f t="shared" si="561"/>
        <v>1</v>
      </c>
      <c r="BX655" s="92">
        <f t="shared" si="562"/>
        <v>1</v>
      </c>
      <c r="BY655" s="92">
        <f t="shared" si="563"/>
        <v>0</v>
      </c>
      <c r="BZ655" s="92">
        <f t="shared" si="564"/>
        <v>0</v>
      </c>
      <c r="CA655" s="92">
        <f t="shared" si="565"/>
        <v>0</v>
      </c>
      <c r="CB655" s="92">
        <f t="shared" si="566"/>
        <v>0</v>
      </c>
      <c r="CC655" s="92">
        <f t="shared" si="567"/>
        <v>0</v>
      </c>
      <c r="CD655" s="92">
        <f t="shared" si="568"/>
        <v>0</v>
      </c>
    </row>
    <row r="656" spans="1:82" hidden="1">
      <c r="A656" s="160">
        <v>72</v>
      </c>
      <c r="B656" s="168" t="s">
        <v>956</v>
      </c>
      <c r="C656" s="168" t="s">
        <v>5982</v>
      </c>
      <c r="D656" s="176" t="s">
        <v>230</v>
      </c>
      <c r="E656" s="168" t="s">
        <v>4396</v>
      </c>
      <c r="F656" s="168" t="s">
        <v>6023</v>
      </c>
      <c r="G656" s="168" t="s">
        <v>9782</v>
      </c>
      <c r="H656" s="173" t="s">
        <v>6</v>
      </c>
      <c r="I656" s="175" t="s">
        <v>7</v>
      </c>
      <c r="J656" s="168" t="s">
        <v>195</v>
      </c>
      <c r="K656" s="168" t="s">
        <v>195</v>
      </c>
      <c r="L656" s="160" t="s">
        <v>2401</v>
      </c>
      <c r="M656" s="168" t="s">
        <v>7919</v>
      </c>
      <c r="N656" s="168">
        <v>1</v>
      </c>
      <c r="O656" s="168">
        <v>0</v>
      </c>
      <c r="P656" s="168">
        <v>0</v>
      </c>
      <c r="Q656" s="168">
        <v>0</v>
      </c>
      <c r="R656" s="168">
        <v>0</v>
      </c>
      <c r="S656" s="168">
        <v>1</v>
      </c>
      <c r="T656" s="168">
        <v>0</v>
      </c>
      <c r="U656" s="168">
        <v>0</v>
      </c>
      <c r="V656" s="168">
        <v>0</v>
      </c>
      <c r="W656" s="60">
        <f>COUNTIFS(配置清单!G:G,G656,配置清单!$H:$H,"PM",配置清单!$N:$N,"在岗")</f>
        <v>1</v>
      </c>
      <c r="X656" s="61">
        <f t="shared" si="527"/>
        <v>1</v>
      </c>
      <c r="Y656" s="60">
        <f>COUNTIFS(配置清单!$G:$G,G656,配置清单!$H:$H,"PM",配置清单!$N:$N,"在岗",配置清单!$P:$P,"&lt;&gt;暂不胜任")</f>
        <v>1</v>
      </c>
      <c r="Z656" s="61">
        <f t="shared" si="528"/>
        <v>1</v>
      </c>
      <c r="AA656" s="62">
        <f>COUNTIFS(配置清单!$G:$G,G656,配置清单!$H:$H,"SE",配置清单!$N:$N,"在岗")+COUNTIFS(配置清单!$G:$G,G656,配置清单!$H:$H,"SA",配置清单!$N:$N,"在岗")</f>
        <v>0</v>
      </c>
      <c r="AB656" s="61" t="str">
        <f t="shared" si="529"/>
        <v>NA</v>
      </c>
      <c r="AC656" s="60">
        <f>COUNTIFS(配置清单!$G:$G,G656,配置清单!$H:$H,"SE",配置清单!$N:$N,"在岗",配置清单!$P:$P,"&lt;&gt;暂不胜任")+COUNTIFS(配置清单!$G:$G,G656,配置清单!$H:$H,"SA",配置清单!$N:$N,"在岗",配置清单!$P:$P,"&lt;&gt;暂不胜任")</f>
        <v>0</v>
      </c>
      <c r="AD656" s="61" t="str">
        <f t="shared" si="530"/>
        <v>NA</v>
      </c>
      <c r="AE656" s="60">
        <f>COUNTIFS(配置清单!$G:$G,G656,配置清单!H:H,"MDE",配置清单!N:N,"在岗")</f>
        <v>0</v>
      </c>
      <c r="AF656" s="61" t="str">
        <f t="shared" si="531"/>
        <v>NA</v>
      </c>
      <c r="AG656" s="60">
        <f>COUNTIFS(配置清单!$G:$G,G656,配置清单!$H:$H,"MDE",配置清单!$N:$N,"在岗",配置清单!$P:$P,"&lt;&gt;暂不胜任")</f>
        <v>0</v>
      </c>
      <c r="AH656" s="61" t="str">
        <f t="shared" si="532"/>
        <v>NA</v>
      </c>
      <c r="AI656" s="62">
        <f>COUNTIFS(配置清单!G:G,G656,配置清单!H:H,"TPM",配置清单!N:N,"在岗")+COUNTIFS(配置清单!G:G,G656,配置清单!H:H,"TC",配置清单!N:N,"在岗")</f>
        <v>0</v>
      </c>
      <c r="AJ656" s="61" t="str">
        <f t="shared" si="533"/>
        <v>NA</v>
      </c>
      <c r="AK656" s="60">
        <f>COUNTIFS(配置清单!G:G,G656,配置清单!H:H,"TPM",配置清单!N:N,"在岗",配置清单!P:P,"&lt;&gt;暂不胜任")+COUNTIFS(配置清单!G:G,G656,配置清单!H:H,"TC",配置清单!N:N,"在岗",配置清单!P:P,"&lt;&gt;暂不胜任")</f>
        <v>0</v>
      </c>
      <c r="AL656" s="61" t="str">
        <f t="shared" si="534"/>
        <v>NA</v>
      </c>
      <c r="AM656" s="60">
        <f>COUNTIFS(配置清单!G:G,G656,配置清单!H:H,"TSE",配置清单!N:N,"在岗")</f>
        <v>0</v>
      </c>
      <c r="AN656" s="61" t="str">
        <f t="shared" si="535"/>
        <v>NA</v>
      </c>
      <c r="AO656" s="60">
        <f>COUNTIFS(配置清单!G:G,G656,配置清单!H:H,"TSE",配置清单!N:N,"在岗",配置清单!P:P,"&lt;&gt;暂不胜任")</f>
        <v>0</v>
      </c>
      <c r="AP656" s="61" t="str">
        <f t="shared" si="536"/>
        <v>NA</v>
      </c>
      <c r="AQ656" s="60">
        <f>COUNTIFS(配置清单!$G:$G,G656,配置清单!H:H,"QA",配置清单!N:N,"在岗")</f>
        <v>1</v>
      </c>
      <c r="AR656" s="61">
        <f t="shared" si="537"/>
        <v>1</v>
      </c>
      <c r="AS656" s="60">
        <f>COUNTIFS(配置清单!$G:$G,G656,配置清单!$H:$H,"QA",配置清单!$N:$N,"在岗",配置清单!$P:$P,"&lt;&gt;暂不胜任")</f>
        <v>1</v>
      </c>
      <c r="AT656" s="61">
        <f t="shared" si="538"/>
        <v>1</v>
      </c>
      <c r="AU656" s="60">
        <f>COUNTIFS(配置清单!G:G,规划及评估!G656,配置清单!H:H,"BA",配置清单!N:N,"在岗")</f>
        <v>0</v>
      </c>
      <c r="AV656" s="61" t="str">
        <f t="shared" si="539"/>
        <v>NA</v>
      </c>
      <c r="AW656" s="60">
        <f>COUNTIFS(配置清单!G:G,G656,配置清单!H:H,"BA",配置清单!N:N,"在岗",配置清单!P:P,"&lt;&gt;暂不胜任")</f>
        <v>0</v>
      </c>
      <c r="AX656" s="61" t="str">
        <f t="shared" si="540"/>
        <v>NA</v>
      </c>
      <c r="AY656" s="60">
        <f>COUNTIFS(配置清单!G:G,规划及评估!G656,配置清单!H:H,"IA",配置清单!N:N,"在岗")</f>
        <v>0</v>
      </c>
      <c r="AZ656" s="61" t="str">
        <f t="shared" si="541"/>
        <v>NA</v>
      </c>
      <c r="BA656" s="60">
        <f>COUNTIFS(配置清单!G:G,G656,配置清单!H:H,"IA",配置清单!N:N,"在岗",配置清单!P:P,"&lt;&gt;暂不胜任")</f>
        <v>0</v>
      </c>
      <c r="BB656" s="61" t="str">
        <f t="shared" si="542"/>
        <v>NA</v>
      </c>
      <c r="BC656" s="60">
        <f>COUNTIFS(配置清单!G:G,规划及评估!G656,配置清单!H:H,"产品经理",配置清单!N:N,"在岗")</f>
        <v>0</v>
      </c>
      <c r="BD656" s="61" t="str">
        <f t="shared" si="543"/>
        <v>NA</v>
      </c>
      <c r="BE656" s="60">
        <f>COUNTIFS(配置清单!G:G,G656,配置清单!H:H,"产品经理",配置清单!N:N,"在岗",配置清单!P:P,"&lt;&gt;暂不胜任")</f>
        <v>0</v>
      </c>
      <c r="BF656" s="61" t="str">
        <f t="shared" si="544"/>
        <v>NA</v>
      </c>
      <c r="BG656" s="63">
        <f t="shared" si="545"/>
        <v>2</v>
      </c>
      <c r="BH656" s="64">
        <f t="shared" si="546"/>
        <v>2</v>
      </c>
      <c r="BI656" s="64">
        <f t="shared" si="547"/>
        <v>2</v>
      </c>
      <c r="BJ656" s="64">
        <f t="shared" si="548"/>
        <v>2</v>
      </c>
      <c r="BK656" s="65">
        <f t="shared" si="549"/>
        <v>1</v>
      </c>
      <c r="BL656" s="66">
        <f t="shared" si="550"/>
        <v>1</v>
      </c>
      <c r="BM656" s="92">
        <f t="shared" si="551"/>
        <v>1</v>
      </c>
      <c r="BN656" s="92">
        <f t="shared" si="552"/>
        <v>1</v>
      </c>
      <c r="BO656" s="92">
        <f t="shared" si="553"/>
        <v>0</v>
      </c>
      <c r="BP656" s="92">
        <f t="shared" si="554"/>
        <v>0</v>
      </c>
      <c r="BQ656" s="92">
        <f t="shared" si="555"/>
        <v>0</v>
      </c>
      <c r="BR656" s="92">
        <f t="shared" si="556"/>
        <v>0</v>
      </c>
      <c r="BS656" s="92">
        <f t="shared" si="557"/>
        <v>0</v>
      </c>
      <c r="BT656" s="92">
        <f t="shared" si="558"/>
        <v>0</v>
      </c>
      <c r="BU656" s="92">
        <f t="shared" si="559"/>
        <v>0</v>
      </c>
      <c r="BV656" s="92">
        <f t="shared" si="560"/>
        <v>0</v>
      </c>
      <c r="BW656" s="92">
        <f t="shared" si="561"/>
        <v>1</v>
      </c>
      <c r="BX656" s="92">
        <f t="shared" si="562"/>
        <v>1</v>
      </c>
      <c r="BY656" s="92">
        <f t="shared" si="563"/>
        <v>0</v>
      </c>
      <c r="BZ656" s="92">
        <f t="shared" si="564"/>
        <v>0</v>
      </c>
      <c r="CA656" s="92">
        <f t="shared" si="565"/>
        <v>0</v>
      </c>
      <c r="CB656" s="92">
        <f t="shared" si="566"/>
        <v>0</v>
      </c>
      <c r="CC656" s="92">
        <f t="shared" si="567"/>
        <v>0</v>
      </c>
      <c r="CD656" s="92">
        <f t="shared" si="568"/>
        <v>0</v>
      </c>
    </row>
    <row r="657" spans="1:82" hidden="1">
      <c r="A657" s="34">
        <v>54</v>
      </c>
      <c r="B657" s="34" t="s">
        <v>951</v>
      </c>
      <c r="C657" s="34" t="s">
        <v>7259</v>
      </c>
      <c r="D657" s="34" t="s">
        <v>1066</v>
      </c>
      <c r="E657" s="34" t="s">
        <v>2450</v>
      </c>
      <c r="F657" s="34" t="s">
        <v>7961</v>
      </c>
      <c r="G657" s="34" t="s">
        <v>8256</v>
      </c>
      <c r="H657" s="34" t="s">
        <v>7</v>
      </c>
      <c r="I657" s="34" t="s">
        <v>7</v>
      </c>
      <c r="J657" s="34" t="s">
        <v>195</v>
      </c>
      <c r="K657" s="34" t="s">
        <v>195</v>
      </c>
      <c r="L657" s="34" t="s">
        <v>7760</v>
      </c>
      <c r="M657" s="34" t="s">
        <v>8257</v>
      </c>
      <c r="N657" s="34">
        <v>1</v>
      </c>
      <c r="O657" s="34">
        <v>0</v>
      </c>
      <c r="P657" s="34">
        <v>0</v>
      </c>
      <c r="Q657" s="34">
        <v>0</v>
      </c>
      <c r="R657" s="34">
        <v>0</v>
      </c>
      <c r="S657" s="34">
        <v>1</v>
      </c>
      <c r="T657" s="34">
        <v>0</v>
      </c>
      <c r="U657" s="77">
        <v>0</v>
      </c>
      <c r="V657" s="34">
        <v>0</v>
      </c>
      <c r="W657" s="60">
        <f>COUNTIFS(配置清单!G:G,G657,配置清单!$H:$H,"PM",配置清单!$N:$N,"在岗")</f>
        <v>1</v>
      </c>
      <c r="X657" s="61">
        <f t="shared" si="527"/>
        <v>1</v>
      </c>
      <c r="Y657" s="60">
        <f>COUNTIFS(配置清单!$G:$G,G657,配置清单!$H:$H,"PM",配置清单!$N:$N,"在岗",配置清单!$P:$P,"&lt;&gt;暂不胜任")</f>
        <v>1</v>
      </c>
      <c r="Z657" s="61">
        <f t="shared" si="528"/>
        <v>1</v>
      </c>
      <c r="AA657" s="62">
        <f>COUNTIFS(配置清单!$G:$G,G657,配置清单!$H:$H,"SE",配置清单!$N:$N,"在岗")+COUNTIFS(配置清单!$G:$G,G657,配置清单!$H:$H,"SA",配置清单!$N:$N,"在岗")</f>
        <v>0</v>
      </c>
      <c r="AB657" s="61" t="str">
        <f t="shared" si="529"/>
        <v>NA</v>
      </c>
      <c r="AC657" s="60">
        <f>COUNTIFS(配置清单!$G:$G,G657,配置清单!$H:$H,"SE",配置清单!$N:$N,"在岗",配置清单!$P:$P,"&lt;&gt;暂不胜任")+COUNTIFS(配置清单!$G:$G,G657,配置清单!$H:$H,"SA",配置清单!$N:$N,"在岗",配置清单!$P:$P,"&lt;&gt;暂不胜任")</f>
        <v>0</v>
      </c>
      <c r="AD657" s="61" t="str">
        <f t="shared" si="530"/>
        <v>NA</v>
      </c>
      <c r="AE657" s="60">
        <f>COUNTIFS(配置清单!$G:$G,G657,配置清单!H:H,"MDE",配置清单!N:N,"在岗")</f>
        <v>0</v>
      </c>
      <c r="AF657" s="61" t="str">
        <f t="shared" si="531"/>
        <v>NA</v>
      </c>
      <c r="AG657" s="60">
        <f>COUNTIFS(配置清单!$G:$G,G657,配置清单!$H:$H,"MDE",配置清单!$N:$N,"在岗",配置清单!$P:$P,"&lt;&gt;暂不胜任")</f>
        <v>0</v>
      </c>
      <c r="AH657" s="61" t="str">
        <f t="shared" si="532"/>
        <v>NA</v>
      </c>
      <c r="AI657" s="62">
        <f>COUNTIFS(配置清单!G:G,G657,配置清单!H:H,"TPM",配置清单!N:N,"在岗")+COUNTIFS(配置清单!G:G,G657,配置清单!H:H,"TC",配置清单!N:N,"在岗")</f>
        <v>0</v>
      </c>
      <c r="AJ657" s="61" t="str">
        <f t="shared" si="533"/>
        <v>NA</v>
      </c>
      <c r="AK657" s="60">
        <f>COUNTIFS(配置清单!G:G,G657,配置清单!H:H,"TPM",配置清单!N:N,"在岗",配置清单!P:P,"&lt;&gt;暂不胜任")+COUNTIFS(配置清单!G:G,G657,配置清单!H:H,"TC",配置清单!N:N,"在岗",配置清单!P:P,"&lt;&gt;暂不胜任")</f>
        <v>0</v>
      </c>
      <c r="AL657" s="61" t="str">
        <f t="shared" si="534"/>
        <v>NA</v>
      </c>
      <c r="AM657" s="60">
        <f>COUNTIFS(配置清单!G:G,G657,配置清单!H:H,"TSE",配置清单!N:N,"在岗")</f>
        <v>0</v>
      </c>
      <c r="AN657" s="61" t="str">
        <f t="shared" si="535"/>
        <v>NA</v>
      </c>
      <c r="AO657" s="60">
        <f>COUNTIFS(配置清单!G:G,G657,配置清单!H:H,"TSE",配置清单!N:N,"在岗",配置清单!P:P,"&lt;&gt;暂不胜任")</f>
        <v>0</v>
      </c>
      <c r="AP657" s="61" t="str">
        <f t="shared" si="536"/>
        <v>NA</v>
      </c>
      <c r="AQ657" s="60">
        <f>COUNTIFS(配置清单!$G:$G,G657,配置清单!H:H,"QA",配置清单!N:N,"在岗")</f>
        <v>1</v>
      </c>
      <c r="AR657" s="61">
        <f t="shared" si="537"/>
        <v>1</v>
      </c>
      <c r="AS657" s="60">
        <f>COUNTIFS(配置清单!$G:$G,G657,配置清单!$H:$H,"QA",配置清单!$N:$N,"在岗",配置清单!$P:$P,"&lt;&gt;暂不胜任")</f>
        <v>1</v>
      </c>
      <c r="AT657" s="61">
        <f t="shared" si="538"/>
        <v>1</v>
      </c>
      <c r="AU657" s="60">
        <f>COUNTIFS(配置清单!G:G,规划及评估!G657,配置清单!H:H,"BA",配置清单!N:N,"在岗")</f>
        <v>0</v>
      </c>
      <c r="AV657" s="61" t="str">
        <f t="shared" si="539"/>
        <v>NA</v>
      </c>
      <c r="AW657" s="60">
        <f>COUNTIFS(配置清单!G:G,G657,配置清单!H:H,"BA",配置清单!N:N,"在岗",配置清单!P:P,"&lt;&gt;暂不胜任")</f>
        <v>0</v>
      </c>
      <c r="AX657" s="61" t="str">
        <f t="shared" si="540"/>
        <v>NA</v>
      </c>
      <c r="AY657" s="60">
        <f>COUNTIFS(配置清单!G:G,规划及评估!G657,配置清单!H:H,"IA",配置清单!N:N,"在岗")</f>
        <v>0</v>
      </c>
      <c r="AZ657" s="61" t="str">
        <f t="shared" si="541"/>
        <v>NA</v>
      </c>
      <c r="BA657" s="60">
        <f>COUNTIFS(配置清单!G:G,G657,配置清单!H:H,"IA",配置清单!N:N,"在岗",配置清单!P:P,"&lt;&gt;暂不胜任")</f>
        <v>0</v>
      </c>
      <c r="BB657" s="61" t="str">
        <f t="shared" si="542"/>
        <v>NA</v>
      </c>
      <c r="BC657" s="60">
        <f>COUNTIFS(配置清单!G:G,规划及评估!G657,配置清单!H:H,"产品经理",配置清单!N:N,"在岗")</f>
        <v>0</v>
      </c>
      <c r="BD657" s="61" t="str">
        <f t="shared" si="543"/>
        <v>NA</v>
      </c>
      <c r="BE657" s="60">
        <f>COUNTIFS(配置清单!G:G,G657,配置清单!H:H,"产品经理",配置清单!N:N,"在岗",配置清单!P:P,"&lt;&gt;暂不胜任")</f>
        <v>0</v>
      </c>
      <c r="BF657" s="61" t="str">
        <f t="shared" si="544"/>
        <v>NA</v>
      </c>
      <c r="BG657" s="63">
        <f t="shared" si="545"/>
        <v>2</v>
      </c>
      <c r="BH657" s="64">
        <f t="shared" si="546"/>
        <v>2</v>
      </c>
      <c r="BI657" s="64">
        <f t="shared" si="547"/>
        <v>2</v>
      </c>
      <c r="BJ657" s="64">
        <f t="shared" si="548"/>
        <v>2</v>
      </c>
      <c r="BK657" s="65">
        <f t="shared" si="549"/>
        <v>1</v>
      </c>
      <c r="BL657" s="66">
        <f t="shared" si="550"/>
        <v>1</v>
      </c>
      <c r="BM657" s="92">
        <f t="shared" si="551"/>
        <v>1</v>
      </c>
      <c r="BN657" s="92">
        <f t="shared" si="552"/>
        <v>1</v>
      </c>
      <c r="BO657" s="92">
        <f t="shared" si="553"/>
        <v>0</v>
      </c>
      <c r="BP657" s="92">
        <f t="shared" si="554"/>
        <v>0</v>
      </c>
      <c r="BQ657" s="92">
        <f t="shared" si="555"/>
        <v>0</v>
      </c>
      <c r="BR657" s="92">
        <f t="shared" si="556"/>
        <v>0</v>
      </c>
      <c r="BS657" s="92">
        <f t="shared" si="557"/>
        <v>0</v>
      </c>
      <c r="BT657" s="92">
        <f t="shared" si="558"/>
        <v>0</v>
      </c>
      <c r="BU657" s="92">
        <f t="shared" si="559"/>
        <v>0</v>
      </c>
      <c r="BV657" s="92">
        <f t="shared" si="560"/>
        <v>0</v>
      </c>
      <c r="BW657" s="92">
        <f t="shared" si="561"/>
        <v>1</v>
      </c>
      <c r="BX657" s="92">
        <f t="shared" si="562"/>
        <v>1</v>
      </c>
      <c r="BY657" s="92">
        <f t="shared" si="563"/>
        <v>0</v>
      </c>
      <c r="BZ657" s="92">
        <f t="shared" si="564"/>
        <v>0</v>
      </c>
      <c r="CA657" s="92">
        <f t="shared" si="565"/>
        <v>0</v>
      </c>
      <c r="CB657" s="92">
        <f t="shared" si="566"/>
        <v>0</v>
      </c>
      <c r="CC657" s="92">
        <f t="shared" si="567"/>
        <v>0</v>
      </c>
      <c r="CD657" s="92">
        <f t="shared" si="568"/>
        <v>0</v>
      </c>
    </row>
    <row r="658" spans="1:82" hidden="1">
      <c r="A658" s="34">
        <v>55</v>
      </c>
      <c r="B658" s="34" t="s">
        <v>951</v>
      </c>
      <c r="C658" s="34" t="s">
        <v>7259</v>
      </c>
      <c r="D658" s="34" t="s">
        <v>1066</v>
      </c>
      <c r="E658" s="34" t="s">
        <v>2450</v>
      </c>
      <c r="F658" s="34" t="s">
        <v>7965</v>
      </c>
      <c r="G658" s="34" t="s">
        <v>7970</v>
      </c>
      <c r="H658" s="34" t="s">
        <v>7</v>
      </c>
      <c r="I658" s="34" t="s">
        <v>7</v>
      </c>
      <c r="J658" s="34" t="s">
        <v>195</v>
      </c>
      <c r="K658" s="34" t="s">
        <v>195</v>
      </c>
      <c r="L658" s="34" t="s">
        <v>7760</v>
      </c>
      <c r="M658" s="34" t="s">
        <v>8257</v>
      </c>
      <c r="N658" s="34">
        <v>1</v>
      </c>
      <c r="O658" s="34">
        <v>0</v>
      </c>
      <c r="P658" s="34">
        <v>0</v>
      </c>
      <c r="Q658" s="34">
        <v>0</v>
      </c>
      <c r="R658" s="34">
        <v>0</v>
      </c>
      <c r="S658" s="34">
        <v>1</v>
      </c>
      <c r="T658" s="34">
        <v>0</v>
      </c>
      <c r="U658" s="77">
        <v>0</v>
      </c>
      <c r="V658" s="34">
        <v>0</v>
      </c>
      <c r="W658" s="60">
        <f>COUNTIFS(配置清单!G:G,G658,配置清单!$H:$H,"PM",配置清单!$N:$N,"在岗")</f>
        <v>1</v>
      </c>
      <c r="X658" s="61">
        <f t="shared" si="527"/>
        <v>1</v>
      </c>
      <c r="Y658" s="60">
        <f>COUNTIFS(配置清单!$G:$G,G658,配置清单!$H:$H,"PM",配置清单!$N:$N,"在岗",配置清单!$P:$P,"&lt;&gt;暂不胜任")</f>
        <v>1</v>
      </c>
      <c r="Z658" s="61">
        <f t="shared" si="528"/>
        <v>1</v>
      </c>
      <c r="AA658" s="62">
        <f>COUNTIFS(配置清单!$G:$G,G658,配置清单!$H:$H,"SE",配置清单!$N:$N,"在岗")+COUNTIFS(配置清单!$G:$G,G658,配置清单!$H:$H,"SA",配置清单!$N:$N,"在岗")</f>
        <v>0</v>
      </c>
      <c r="AB658" s="61" t="str">
        <f t="shared" si="529"/>
        <v>NA</v>
      </c>
      <c r="AC658" s="60">
        <f>COUNTIFS(配置清单!$G:$G,G658,配置清单!$H:$H,"SE",配置清单!$N:$N,"在岗",配置清单!$P:$P,"&lt;&gt;暂不胜任")+COUNTIFS(配置清单!$G:$G,G658,配置清单!$H:$H,"SA",配置清单!$N:$N,"在岗",配置清单!$P:$P,"&lt;&gt;暂不胜任")</f>
        <v>0</v>
      </c>
      <c r="AD658" s="61" t="str">
        <f t="shared" si="530"/>
        <v>NA</v>
      </c>
      <c r="AE658" s="60">
        <f>COUNTIFS(配置清单!$G:$G,G658,配置清单!H:H,"MDE",配置清单!N:N,"在岗")</f>
        <v>0</v>
      </c>
      <c r="AF658" s="61" t="str">
        <f t="shared" si="531"/>
        <v>NA</v>
      </c>
      <c r="AG658" s="60">
        <f>COUNTIFS(配置清单!$G:$G,G658,配置清单!$H:$H,"MDE",配置清单!$N:$N,"在岗",配置清单!$P:$P,"&lt;&gt;暂不胜任")</f>
        <v>0</v>
      </c>
      <c r="AH658" s="61" t="str">
        <f t="shared" si="532"/>
        <v>NA</v>
      </c>
      <c r="AI658" s="62">
        <f>COUNTIFS(配置清单!G:G,G658,配置清单!H:H,"TPM",配置清单!N:N,"在岗")+COUNTIFS(配置清单!G:G,G658,配置清单!H:H,"TC",配置清单!N:N,"在岗")</f>
        <v>0</v>
      </c>
      <c r="AJ658" s="61" t="str">
        <f t="shared" si="533"/>
        <v>NA</v>
      </c>
      <c r="AK658" s="60">
        <f>COUNTIFS(配置清单!G:G,G658,配置清单!H:H,"TPM",配置清单!N:N,"在岗",配置清单!P:P,"&lt;&gt;暂不胜任")+COUNTIFS(配置清单!G:G,G658,配置清单!H:H,"TC",配置清单!N:N,"在岗",配置清单!P:P,"&lt;&gt;暂不胜任")</f>
        <v>0</v>
      </c>
      <c r="AL658" s="61" t="str">
        <f t="shared" si="534"/>
        <v>NA</v>
      </c>
      <c r="AM658" s="60">
        <f>COUNTIFS(配置清单!G:G,G658,配置清单!H:H,"TSE",配置清单!N:N,"在岗")</f>
        <v>0</v>
      </c>
      <c r="AN658" s="61" t="str">
        <f t="shared" si="535"/>
        <v>NA</v>
      </c>
      <c r="AO658" s="60">
        <f>COUNTIFS(配置清单!G:G,G658,配置清单!H:H,"TSE",配置清单!N:N,"在岗",配置清单!P:P,"&lt;&gt;暂不胜任")</f>
        <v>0</v>
      </c>
      <c r="AP658" s="61" t="str">
        <f t="shared" si="536"/>
        <v>NA</v>
      </c>
      <c r="AQ658" s="60">
        <f>COUNTIFS(配置清单!$G:$G,G658,配置清单!H:H,"QA",配置清单!N:N,"在岗")</f>
        <v>1</v>
      </c>
      <c r="AR658" s="61">
        <f t="shared" si="537"/>
        <v>1</v>
      </c>
      <c r="AS658" s="60">
        <f>COUNTIFS(配置清单!$G:$G,G658,配置清单!$H:$H,"QA",配置清单!$N:$N,"在岗",配置清单!$P:$P,"&lt;&gt;暂不胜任")</f>
        <v>1</v>
      </c>
      <c r="AT658" s="61">
        <f t="shared" si="538"/>
        <v>1</v>
      </c>
      <c r="AU658" s="60">
        <f>COUNTIFS(配置清单!G:G,规划及评估!G658,配置清单!H:H,"BA",配置清单!N:N,"在岗")</f>
        <v>0</v>
      </c>
      <c r="AV658" s="61" t="str">
        <f t="shared" si="539"/>
        <v>NA</v>
      </c>
      <c r="AW658" s="60">
        <f>COUNTIFS(配置清单!G:G,G658,配置清单!H:H,"BA",配置清单!N:N,"在岗",配置清单!P:P,"&lt;&gt;暂不胜任")</f>
        <v>0</v>
      </c>
      <c r="AX658" s="61" t="str">
        <f t="shared" si="540"/>
        <v>NA</v>
      </c>
      <c r="AY658" s="60">
        <f>COUNTIFS(配置清单!G:G,规划及评估!G658,配置清单!H:H,"IA",配置清单!N:N,"在岗")</f>
        <v>0</v>
      </c>
      <c r="AZ658" s="61" t="str">
        <f t="shared" si="541"/>
        <v>NA</v>
      </c>
      <c r="BA658" s="60">
        <f>COUNTIFS(配置清单!G:G,G658,配置清单!H:H,"IA",配置清单!N:N,"在岗",配置清单!P:P,"&lt;&gt;暂不胜任")</f>
        <v>0</v>
      </c>
      <c r="BB658" s="61" t="str">
        <f t="shared" si="542"/>
        <v>NA</v>
      </c>
      <c r="BC658" s="60">
        <f>COUNTIFS(配置清单!G:G,规划及评估!G658,配置清单!H:H,"产品经理",配置清单!N:N,"在岗")</f>
        <v>0</v>
      </c>
      <c r="BD658" s="61" t="str">
        <f t="shared" si="543"/>
        <v>NA</v>
      </c>
      <c r="BE658" s="60">
        <f>COUNTIFS(配置清单!G:G,G658,配置清单!H:H,"产品经理",配置清单!N:N,"在岗",配置清单!P:P,"&lt;&gt;暂不胜任")</f>
        <v>0</v>
      </c>
      <c r="BF658" s="61" t="str">
        <f t="shared" si="544"/>
        <v>NA</v>
      </c>
      <c r="BG658" s="63">
        <f t="shared" si="545"/>
        <v>2</v>
      </c>
      <c r="BH658" s="64">
        <f t="shared" si="546"/>
        <v>2</v>
      </c>
      <c r="BI658" s="64">
        <f t="shared" si="547"/>
        <v>2</v>
      </c>
      <c r="BJ658" s="64">
        <f t="shared" si="548"/>
        <v>2</v>
      </c>
      <c r="BK658" s="65">
        <f t="shared" si="549"/>
        <v>1</v>
      </c>
      <c r="BL658" s="66">
        <f t="shared" si="550"/>
        <v>1</v>
      </c>
      <c r="BM658" s="92">
        <f t="shared" si="551"/>
        <v>1</v>
      </c>
      <c r="BN658" s="92">
        <f t="shared" si="552"/>
        <v>1</v>
      </c>
      <c r="BO658" s="92">
        <f t="shared" si="553"/>
        <v>0</v>
      </c>
      <c r="BP658" s="92">
        <f t="shared" si="554"/>
        <v>0</v>
      </c>
      <c r="BQ658" s="92">
        <f t="shared" si="555"/>
        <v>0</v>
      </c>
      <c r="BR658" s="92">
        <f t="shared" si="556"/>
        <v>0</v>
      </c>
      <c r="BS658" s="92">
        <f t="shared" si="557"/>
        <v>0</v>
      </c>
      <c r="BT658" s="92">
        <f t="shared" si="558"/>
        <v>0</v>
      </c>
      <c r="BU658" s="92">
        <f t="shared" si="559"/>
        <v>0</v>
      </c>
      <c r="BV658" s="92">
        <f t="shared" si="560"/>
        <v>0</v>
      </c>
      <c r="BW658" s="92">
        <f t="shared" si="561"/>
        <v>1</v>
      </c>
      <c r="BX658" s="92">
        <f t="shared" si="562"/>
        <v>1</v>
      </c>
      <c r="BY658" s="92">
        <f t="shared" si="563"/>
        <v>0</v>
      </c>
      <c r="BZ658" s="92">
        <f t="shared" si="564"/>
        <v>0</v>
      </c>
      <c r="CA658" s="92">
        <f t="shared" si="565"/>
        <v>0</v>
      </c>
      <c r="CB658" s="92">
        <f t="shared" si="566"/>
        <v>0</v>
      </c>
      <c r="CC658" s="92">
        <f t="shared" si="567"/>
        <v>0</v>
      </c>
      <c r="CD658" s="92">
        <f t="shared" si="568"/>
        <v>0</v>
      </c>
    </row>
    <row r="659" spans="1:82" hidden="1">
      <c r="A659" s="34">
        <v>56</v>
      </c>
      <c r="B659" s="34" t="s">
        <v>951</v>
      </c>
      <c r="C659" s="34" t="s">
        <v>7259</v>
      </c>
      <c r="D659" s="34" t="s">
        <v>1066</v>
      </c>
      <c r="E659" s="34" t="s">
        <v>2450</v>
      </c>
      <c r="F659" s="34" t="s">
        <v>7971</v>
      </c>
      <c r="G659" s="34" t="s">
        <v>8260</v>
      </c>
      <c r="H659" s="34" t="s">
        <v>7</v>
      </c>
      <c r="I659" s="34" t="s">
        <v>7</v>
      </c>
      <c r="J659" s="34" t="s">
        <v>195</v>
      </c>
      <c r="K659" s="34" t="s">
        <v>195</v>
      </c>
      <c r="L659" s="34" t="s">
        <v>7760</v>
      </c>
      <c r="M659" s="34" t="s">
        <v>8257</v>
      </c>
      <c r="N659" s="34">
        <v>1</v>
      </c>
      <c r="O659" s="34">
        <v>0</v>
      </c>
      <c r="P659" s="34">
        <v>0</v>
      </c>
      <c r="Q659" s="34">
        <v>0</v>
      </c>
      <c r="R659" s="34">
        <v>0</v>
      </c>
      <c r="S659" s="34">
        <v>1</v>
      </c>
      <c r="T659" s="34">
        <v>0</v>
      </c>
      <c r="U659" s="77">
        <v>0</v>
      </c>
      <c r="V659" s="34">
        <v>0</v>
      </c>
      <c r="W659" s="60">
        <f>COUNTIFS(配置清单!G:G,G659,配置清单!$H:$H,"PM",配置清单!$N:$N,"在岗")</f>
        <v>1</v>
      </c>
      <c r="X659" s="61">
        <f t="shared" si="527"/>
        <v>1</v>
      </c>
      <c r="Y659" s="60">
        <f>COUNTIFS(配置清单!$G:$G,G659,配置清单!$H:$H,"PM",配置清单!$N:$N,"在岗",配置清单!$P:$P,"&lt;&gt;暂不胜任")</f>
        <v>1</v>
      </c>
      <c r="Z659" s="61">
        <f t="shared" si="528"/>
        <v>1</v>
      </c>
      <c r="AA659" s="62">
        <f>COUNTIFS(配置清单!$G:$G,G659,配置清单!$H:$H,"SE",配置清单!$N:$N,"在岗")+COUNTIFS(配置清单!$G:$G,G659,配置清单!$H:$H,"SA",配置清单!$N:$N,"在岗")</f>
        <v>0</v>
      </c>
      <c r="AB659" s="61" t="str">
        <f t="shared" si="529"/>
        <v>NA</v>
      </c>
      <c r="AC659" s="60">
        <f>COUNTIFS(配置清单!$G:$G,G659,配置清单!$H:$H,"SE",配置清单!$N:$N,"在岗",配置清单!$P:$P,"&lt;&gt;暂不胜任")+COUNTIFS(配置清单!$G:$G,G659,配置清单!$H:$H,"SA",配置清单!$N:$N,"在岗",配置清单!$P:$P,"&lt;&gt;暂不胜任")</f>
        <v>0</v>
      </c>
      <c r="AD659" s="61" t="str">
        <f t="shared" si="530"/>
        <v>NA</v>
      </c>
      <c r="AE659" s="60">
        <f>COUNTIFS(配置清单!$G:$G,G659,配置清单!H:H,"MDE",配置清单!N:N,"在岗")</f>
        <v>0</v>
      </c>
      <c r="AF659" s="61" t="str">
        <f t="shared" si="531"/>
        <v>NA</v>
      </c>
      <c r="AG659" s="60">
        <f>COUNTIFS(配置清单!$G:$G,G659,配置清单!$H:$H,"MDE",配置清单!$N:$N,"在岗",配置清单!$P:$P,"&lt;&gt;暂不胜任")</f>
        <v>0</v>
      </c>
      <c r="AH659" s="61" t="str">
        <f t="shared" si="532"/>
        <v>NA</v>
      </c>
      <c r="AI659" s="62">
        <f>COUNTIFS(配置清单!G:G,G659,配置清单!H:H,"TPM",配置清单!N:N,"在岗")+COUNTIFS(配置清单!G:G,G659,配置清单!H:H,"TC",配置清单!N:N,"在岗")</f>
        <v>0</v>
      </c>
      <c r="AJ659" s="61" t="str">
        <f t="shared" si="533"/>
        <v>NA</v>
      </c>
      <c r="AK659" s="60">
        <f>COUNTIFS(配置清单!G:G,G659,配置清单!H:H,"TPM",配置清单!N:N,"在岗",配置清单!P:P,"&lt;&gt;暂不胜任")+COUNTIFS(配置清单!G:G,G659,配置清单!H:H,"TC",配置清单!N:N,"在岗",配置清单!P:P,"&lt;&gt;暂不胜任")</f>
        <v>0</v>
      </c>
      <c r="AL659" s="61" t="str">
        <f t="shared" si="534"/>
        <v>NA</v>
      </c>
      <c r="AM659" s="60">
        <f>COUNTIFS(配置清单!G:G,G659,配置清单!H:H,"TSE",配置清单!N:N,"在岗")</f>
        <v>0</v>
      </c>
      <c r="AN659" s="61" t="str">
        <f t="shared" si="535"/>
        <v>NA</v>
      </c>
      <c r="AO659" s="60">
        <f>COUNTIFS(配置清单!G:G,G659,配置清单!H:H,"TSE",配置清单!N:N,"在岗",配置清单!P:P,"&lt;&gt;暂不胜任")</f>
        <v>0</v>
      </c>
      <c r="AP659" s="61" t="str">
        <f t="shared" si="536"/>
        <v>NA</v>
      </c>
      <c r="AQ659" s="60">
        <f>COUNTIFS(配置清单!$G:$G,G659,配置清单!H:H,"QA",配置清单!N:N,"在岗")</f>
        <v>1</v>
      </c>
      <c r="AR659" s="61">
        <f t="shared" si="537"/>
        <v>1</v>
      </c>
      <c r="AS659" s="60">
        <f>COUNTIFS(配置清单!$G:$G,G659,配置清单!$H:$H,"QA",配置清单!$N:$N,"在岗",配置清单!$P:$P,"&lt;&gt;暂不胜任")</f>
        <v>1</v>
      </c>
      <c r="AT659" s="61">
        <f t="shared" si="538"/>
        <v>1</v>
      </c>
      <c r="AU659" s="60">
        <f>COUNTIFS(配置清单!G:G,规划及评估!G659,配置清单!H:H,"BA",配置清单!N:N,"在岗")</f>
        <v>0</v>
      </c>
      <c r="AV659" s="61" t="str">
        <f t="shared" si="539"/>
        <v>NA</v>
      </c>
      <c r="AW659" s="60">
        <f>COUNTIFS(配置清单!G:G,G659,配置清单!H:H,"BA",配置清单!N:N,"在岗",配置清单!P:P,"&lt;&gt;暂不胜任")</f>
        <v>0</v>
      </c>
      <c r="AX659" s="61" t="str">
        <f t="shared" si="540"/>
        <v>NA</v>
      </c>
      <c r="AY659" s="60">
        <f>COUNTIFS(配置清单!G:G,规划及评估!G659,配置清单!H:H,"IA",配置清单!N:N,"在岗")</f>
        <v>0</v>
      </c>
      <c r="AZ659" s="61" t="str">
        <f t="shared" si="541"/>
        <v>NA</v>
      </c>
      <c r="BA659" s="60">
        <f>COUNTIFS(配置清单!G:G,G659,配置清单!H:H,"IA",配置清单!N:N,"在岗",配置清单!P:P,"&lt;&gt;暂不胜任")</f>
        <v>0</v>
      </c>
      <c r="BB659" s="61" t="str">
        <f t="shared" si="542"/>
        <v>NA</v>
      </c>
      <c r="BC659" s="60">
        <f>COUNTIFS(配置清单!G:G,规划及评估!G659,配置清单!H:H,"产品经理",配置清单!N:N,"在岗")</f>
        <v>0</v>
      </c>
      <c r="BD659" s="61" t="str">
        <f t="shared" si="543"/>
        <v>NA</v>
      </c>
      <c r="BE659" s="60">
        <f>COUNTIFS(配置清单!G:G,G659,配置清单!H:H,"产品经理",配置清单!N:N,"在岗",配置清单!P:P,"&lt;&gt;暂不胜任")</f>
        <v>0</v>
      </c>
      <c r="BF659" s="61" t="str">
        <f t="shared" si="544"/>
        <v>NA</v>
      </c>
      <c r="BG659" s="63">
        <f t="shared" si="545"/>
        <v>2</v>
      </c>
      <c r="BH659" s="64">
        <f t="shared" si="546"/>
        <v>2</v>
      </c>
      <c r="BI659" s="64">
        <f t="shared" si="547"/>
        <v>2</v>
      </c>
      <c r="BJ659" s="64">
        <f t="shared" si="548"/>
        <v>2</v>
      </c>
      <c r="BK659" s="65">
        <f t="shared" si="549"/>
        <v>1</v>
      </c>
      <c r="BL659" s="66">
        <f t="shared" si="550"/>
        <v>1</v>
      </c>
      <c r="BM659" s="92">
        <f t="shared" si="551"/>
        <v>1</v>
      </c>
      <c r="BN659" s="92">
        <f t="shared" si="552"/>
        <v>1</v>
      </c>
      <c r="BO659" s="92">
        <f t="shared" si="553"/>
        <v>0</v>
      </c>
      <c r="BP659" s="92">
        <f t="shared" si="554"/>
        <v>0</v>
      </c>
      <c r="BQ659" s="92">
        <f t="shared" si="555"/>
        <v>0</v>
      </c>
      <c r="BR659" s="92">
        <f t="shared" si="556"/>
        <v>0</v>
      </c>
      <c r="BS659" s="92">
        <f t="shared" si="557"/>
        <v>0</v>
      </c>
      <c r="BT659" s="92">
        <f t="shared" si="558"/>
        <v>0</v>
      </c>
      <c r="BU659" s="92">
        <f t="shared" si="559"/>
        <v>0</v>
      </c>
      <c r="BV659" s="92">
        <f t="shared" si="560"/>
        <v>0</v>
      </c>
      <c r="BW659" s="92">
        <f t="shared" si="561"/>
        <v>1</v>
      </c>
      <c r="BX659" s="92">
        <f t="shared" si="562"/>
        <v>1</v>
      </c>
      <c r="BY659" s="92">
        <f t="shared" si="563"/>
        <v>0</v>
      </c>
      <c r="BZ659" s="92">
        <f t="shared" si="564"/>
        <v>0</v>
      </c>
      <c r="CA659" s="92">
        <f t="shared" si="565"/>
        <v>0</v>
      </c>
      <c r="CB659" s="92">
        <f t="shared" si="566"/>
        <v>0</v>
      </c>
      <c r="CC659" s="92">
        <f t="shared" si="567"/>
        <v>0</v>
      </c>
      <c r="CD659" s="92">
        <f t="shared" si="568"/>
        <v>0</v>
      </c>
    </row>
    <row r="660" spans="1:82" hidden="1">
      <c r="A660" s="34">
        <v>57</v>
      </c>
      <c r="B660" s="34" t="s">
        <v>951</v>
      </c>
      <c r="C660" s="34" t="s">
        <v>7259</v>
      </c>
      <c r="D660" s="34" t="s">
        <v>1066</v>
      </c>
      <c r="E660" s="34" t="s">
        <v>2450</v>
      </c>
      <c r="F660" s="34" t="s">
        <v>7975</v>
      </c>
      <c r="G660" s="34" t="s">
        <v>7976</v>
      </c>
      <c r="H660" s="34" t="s">
        <v>7</v>
      </c>
      <c r="I660" s="34" t="s">
        <v>7</v>
      </c>
      <c r="J660" s="34" t="s">
        <v>195</v>
      </c>
      <c r="K660" s="34" t="s">
        <v>195</v>
      </c>
      <c r="L660" s="34" t="s">
        <v>7760</v>
      </c>
      <c r="M660" s="34" t="s">
        <v>8257</v>
      </c>
      <c r="N660" s="34">
        <v>2</v>
      </c>
      <c r="O660" s="34">
        <v>0</v>
      </c>
      <c r="P660" s="34">
        <v>0</v>
      </c>
      <c r="Q660" s="34">
        <v>0</v>
      </c>
      <c r="R660" s="34">
        <v>0</v>
      </c>
      <c r="S660" s="34">
        <v>1</v>
      </c>
      <c r="T660" s="34">
        <v>0</v>
      </c>
      <c r="U660" s="77">
        <v>0</v>
      </c>
      <c r="V660" s="34">
        <v>0</v>
      </c>
      <c r="W660" s="60">
        <f>COUNTIFS(配置清单!G:G,G660,配置清单!$H:$H,"PM",配置清单!$N:$N,"在岗")</f>
        <v>2</v>
      </c>
      <c r="X660" s="61">
        <f t="shared" si="527"/>
        <v>1</v>
      </c>
      <c r="Y660" s="60">
        <f>COUNTIFS(配置清单!$G:$G,G660,配置清单!$H:$H,"PM",配置清单!$N:$N,"在岗",配置清单!$P:$P,"&lt;&gt;暂不胜任")</f>
        <v>2</v>
      </c>
      <c r="Z660" s="61">
        <f t="shared" si="528"/>
        <v>1</v>
      </c>
      <c r="AA660" s="62">
        <f>COUNTIFS(配置清单!$G:$G,G660,配置清单!$H:$H,"SE",配置清单!$N:$N,"在岗")+COUNTIFS(配置清单!$G:$G,G660,配置清单!$H:$H,"SA",配置清单!$N:$N,"在岗")</f>
        <v>0</v>
      </c>
      <c r="AB660" s="61" t="str">
        <f t="shared" si="529"/>
        <v>NA</v>
      </c>
      <c r="AC660" s="60">
        <f>COUNTIFS(配置清单!$G:$G,G660,配置清单!$H:$H,"SE",配置清单!$N:$N,"在岗",配置清单!$P:$P,"&lt;&gt;暂不胜任")+COUNTIFS(配置清单!$G:$G,G660,配置清单!$H:$H,"SA",配置清单!$N:$N,"在岗",配置清单!$P:$P,"&lt;&gt;暂不胜任")</f>
        <v>0</v>
      </c>
      <c r="AD660" s="61" t="str">
        <f t="shared" si="530"/>
        <v>NA</v>
      </c>
      <c r="AE660" s="60">
        <f>COUNTIFS(配置清单!$G:$G,G660,配置清单!H:H,"MDE",配置清单!N:N,"在岗")</f>
        <v>0</v>
      </c>
      <c r="AF660" s="61" t="str">
        <f t="shared" si="531"/>
        <v>NA</v>
      </c>
      <c r="AG660" s="60">
        <f>COUNTIFS(配置清单!$G:$G,G660,配置清单!$H:$H,"MDE",配置清单!$N:$N,"在岗",配置清单!$P:$P,"&lt;&gt;暂不胜任")</f>
        <v>0</v>
      </c>
      <c r="AH660" s="61" t="str">
        <f t="shared" si="532"/>
        <v>NA</v>
      </c>
      <c r="AI660" s="62">
        <f>COUNTIFS(配置清单!G:G,G660,配置清单!H:H,"TPM",配置清单!N:N,"在岗")+COUNTIFS(配置清单!G:G,G660,配置清单!H:H,"TC",配置清单!N:N,"在岗")</f>
        <v>0</v>
      </c>
      <c r="AJ660" s="61" t="str">
        <f t="shared" si="533"/>
        <v>NA</v>
      </c>
      <c r="AK660" s="60">
        <f>COUNTIFS(配置清单!G:G,G660,配置清单!H:H,"TPM",配置清单!N:N,"在岗",配置清单!P:P,"&lt;&gt;暂不胜任")+COUNTIFS(配置清单!G:G,G660,配置清单!H:H,"TC",配置清单!N:N,"在岗",配置清单!P:P,"&lt;&gt;暂不胜任")</f>
        <v>0</v>
      </c>
      <c r="AL660" s="61" t="str">
        <f t="shared" si="534"/>
        <v>NA</v>
      </c>
      <c r="AM660" s="60">
        <f>COUNTIFS(配置清单!G:G,G660,配置清单!H:H,"TSE",配置清单!N:N,"在岗")</f>
        <v>0</v>
      </c>
      <c r="AN660" s="61" t="str">
        <f t="shared" si="535"/>
        <v>NA</v>
      </c>
      <c r="AO660" s="60">
        <f>COUNTIFS(配置清单!G:G,G660,配置清单!H:H,"TSE",配置清单!N:N,"在岗",配置清单!P:P,"&lt;&gt;暂不胜任")</f>
        <v>0</v>
      </c>
      <c r="AP660" s="61" t="str">
        <f t="shared" si="536"/>
        <v>NA</v>
      </c>
      <c r="AQ660" s="60">
        <f>COUNTIFS(配置清单!$G:$G,G660,配置清单!H:H,"QA",配置清单!N:N,"在岗")</f>
        <v>1</v>
      </c>
      <c r="AR660" s="61">
        <f t="shared" si="537"/>
        <v>1</v>
      </c>
      <c r="AS660" s="60">
        <f>COUNTIFS(配置清单!$G:$G,G660,配置清单!$H:$H,"QA",配置清单!$N:$N,"在岗",配置清单!$P:$P,"&lt;&gt;暂不胜任")</f>
        <v>1</v>
      </c>
      <c r="AT660" s="61">
        <f t="shared" si="538"/>
        <v>1</v>
      </c>
      <c r="AU660" s="60">
        <f>COUNTIFS(配置清单!G:G,规划及评估!G660,配置清单!H:H,"BA",配置清单!N:N,"在岗")</f>
        <v>0</v>
      </c>
      <c r="AV660" s="61" t="str">
        <f t="shared" si="539"/>
        <v>NA</v>
      </c>
      <c r="AW660" s="60">
        <f>COUNTIFS(配置清单!G:G,G660,配置清单!H:H,"BA",配置清单!N:N,"在岗",配置清单!P:P,"&lt;&gt;暂不胜任")</f>
        <v>0</v>
      </c>
      <c r="AX660" s="61" t="str">
        <f t="shared" si="540"/>
        <v>NA</v>
      </c>
      <c r="AY660" s="60">
        <f>COUNTIFS(配置清单!G:G,规划及评估!G660,配置清单!H:H,"IA",配置清单!N:N,"在岗")</f>
        <v>0</v>
      </c>
      <c r="AZ660" s="61" t="str">
        <f t="shared" si="541"/>
        <v>NA</v>
      </c>
      <c r="BA660" s="60">
        <f>COUNTIFS(配置清单!G:G,G660,配置清单!H:H,"IA",配置清单!N:N,"在岗",配置清单!P:P,"&lt;&gt;暂不胜任")</f>
        <v>0</v>
      </c>
      <c r="BB660" s="61" t="str">
        <f t="shared" si="542"/>
        <v>NA</v>
      </c>
      <c r="BC660" s="60">
        <f>COUNTIFS(配置清单!G:G,规划及评估!G660,配置清单!H:H,"产品经理",配置清单!N:N,"在岗")</f>
        <v>0</v>
      </c>
      <c r="BD660" s="61" t="str">
        <f t="shared" si="543"/>
        <v>NA</v>
      </c>
      <c r="BE660" s="60">
        <f>COUNTIFS(配置清单!G:G,G660,配置清单!H:H,"产品经理",配置清单!N:N,"在岗",配置清单!P:P,"&lt;&gt;暂不胜任")</f>
        <v>0</v>
      </c>
      <c r="BF660" s="61" t="str">
        <f t="shared" si="544"/>
        <v>NA</v>
      </c>
      <c r="BG660" s="63">
        <f t="shared" si="545"/>
        <v>3</v>
      </c>
      <c r="BH660" s="64">
        <f t="shared" si="546"/>
        <v>3</v>
      </c>
      <c r="BI660" s="64">
        <f t="shared" si="547"/>
        <v>3</v>
      </c>
      <c r="BJ660" s="64">
        <f t="shared" si="548"/>
        <v>3</v>
      </c>
      <c r="BK660" s="65">
        <f t="shared" si="549"/>
        <v>1</v>
      </c>
      <c r="BL660" s="66">
        <f t="shared" si="550"/>
        <v>1</v>
      </c>
      <c r="BM660" s="92">
        <f t="shared" si="551"/>
        <v>2</v>
      </c>
      <c r="BN660" s="92">
        <f t="shared" si="552"/>
        <v>2</v>
      </c>
      <c r="BO660" s="92">
        <f t="shared" si="553"/>
        <v>0</v>
      </c>
      <c r="BP660" s="92">
        <f t="shared" si="554"/>
        <v>0</v>
      </c>
      <c r="BQ660" s="92">
        <f t="shared" si="555"/>
        <v>0</v>
      </c>
      <c r="BR660" s="92">
        <f t="shared" si="556"/>
        <v>0</v>
      </c>
      <c r="BS660" s="92">
        <f t="shared" si="557"/>
        <v>0</v>
      </c>
      <c r="BT660" s="92">
        <f t="shared" si="558"/>
        <v>0</v>
      </c>
      <c r="BU660" s="92">
        <f t="shared" si="559"/>
        <v>0</v>
      </c>
      <c r="BV660" s="92">
        <f t="shared" si="560"/>
        <v>0</v>
      </c>
      <c r="BW660" s="92">
        <f t="shared" si="561"/>
        <v>1</v>
      </c>
      <c r="BX660" s="92">
        <f t="shared" si="562"/>
        <v>1</v>
      </c>
      <c r="BY660" s="92">
        <f t="shared" si="563"/>
        <v>0</v>
      </c>
      <c r="BZ660" s="92">
        <f t="shared" si="564"/>
        <v>0</v>
      </c>
      <c r="CA660" s="92">
        <f t="shared" si="565"/>
        <v>0</v>
      </c>
      <c r="CB660" s="92">
        <f t="shared" si="566"/>
        <v>0</v>
      </c>
      <c r="CC660" s="92">
        <f t="shared" si="567"/>
        <v>0</v>
      </c>
      <c r="CD660" s="92">
        <f t="shared" si="568"/>
        <v>0</v>
      </c>
    </row>
    <row r="661" spans="1:82" hidden="1">
      <c r="A661" s="34">
        <v>58</v>
      </c>
      <c r="B661" s="34" t="s">
        <v>951</v>
      </c>
      <c r="C661" s="34" t="s">
        <v>7259</v>
      </c>
      <c r="D661" s="34" t="s">
        <v>1066</v>
      </c>
      <c r="E661" s="34" t="s">
        <v>2450</v>
      </c>
      <c r="F661" s="34" t="s">
        <v>472</v>
      </c>
      <c r="G661" s="34" t="s">
        <v>7985</v>
      </c>
      <c r="H661" s="34" t="s">
        <v>4</v>
      </c>
      <c r="I661" s="34" t="s">
        <v>4</v>
      </c>
      <c r="J661" s="34" t="s">
        <v>195</v>
      </c>
      <c r="K661" s="34" t="s">
        <v>195</v>
      </c>
      <c r="L661" s="34" t="s">
        <v>944</v>
      </c>
      <c r="M661" s="34" t="s">
        <v>8261</v>
      </c>
      <c r="N661" s="34">
        <v>1</v>
      </c>
      <c r="O661" s="34">
        <v>0</v>
      </c>
      <c r="P661" s="34">
        <v>0</v>
      </c>
      <c r="Q661" s="34">
        <v>1</v>
      </c>
      <c r="R661" s="34">
        <v>0</v>
      </c>
      <c r="S661" s="34">
        <v>1</v>
      </c>
      <c r="T661" s="34">
        <v>0</v>
      </c>
      <c r="U661" s="77">
        <v>0</v>
      </c>
      <c r="V661" s="34">
        <v>0</v>
      </c>
      <c r="W661" s="60">
        <f>COUNTIFS(配置清单!G:G,G661,配置清单!$H:$H,"PM",配置清单!$N:$N,"在岗")</f>
        <v>1</v>
      </c>
      <c r="X661" s="61">
        <f t="shared" si="527"/>
        <v>1</v>
      </c>
      <c r="Y661" s="60">
        <f>COUNTIFS(配置清单!$G:$G,G661,配置清单!$H:$H,"PM",配置清单!$N:$N,"在岗",配置清单!$P:$P,"&lt;&gt;暂不胜任")</f>
        <v>1</v>
      </c>
      <c r="Z661" s="61">
        <f t="shared" si="528"/>
        <v>1</v>
      </c>
      <c r="AA661" s="62">
        <f>COUNTIFS(配置清单!$G:$G,G661,配置清单!$H:$H,"SE",配置清单!$N:$N,"在岗")+COUNTIFS(配置清单!$G:$G,G661,配置清单!$H:$H,"SA",配置清单!$N:$N,"在岗")</f>
        <v>0</v>
      </c>
      <c r="AB661" s="61" t="str">
        <f t="shared" si="529"/>
        <v>NA</v>
      </c>
      <c r="AC661" s="60">
        <f>COUNTIFS(配置清单!$G:$G,G661,配置清单!$H:$H,"SE",配置清单!$N:$N,"在岗",配置清单!$P:$P,"&lt;&gt;暂不胜任")+COUNTIFS(配置清单!$G:$G,G661,配置清单!$H:$H,"SA",配置清单!$N:$N,"在岗",配置清单!$P:$P,"&lt;&gt;暂不胜任")</f>
        <v>0</v>
      </c>
      <c r="AD661" s="61" t="str">
        <f t="shared" si="530"/>
        <v>NA</v>
      </c>
      <c r="AE661" s="60">
        <f>COUNTIFS(配置清单!$G:$G,G661,配置清单!H:H,"MDE",配置清单!N:N,"在岗")</f>
        <v>0</v>
      </c>
      <c r="AF661" s="61" t="str">
        <f t="shared" si="531"/>
        <v>NA</v>
      </c>
      <c r="AG661" s="60">
        <f>COUNTIFS(配置清单!$G:$G,G661,配置清单!$H:$H,"MDE",配置清单!$N:$N,"在岗",配置清单!$P:$P,"&lt;&gt;暂不胜任")</f>
        <v>0</v>
      </c>
      <c r="AH661" s="61" t="str">
        <f t="shared" si="532"/>
        <v>NA</v>
      </c>
      <c r="AI661" s="62">
        <f>COUNTIFS(配置清单!G:G,G661,配置清单!H:H,"TPM",配置清单!N:N,"在岗")+COUNTIFS(配置清单!G:G,G661,配置清单!H:H,"TC",配置清单!N:N,"在岗")</f>
        <v>1</v>
      </c>
      <c r="AJ661" s="61">
        <f t="shared" si="533"/>
        <v>1</v>
      </c>
      <c r="AK661" s="60">
        <f>COUNTIFS(配置清单!G:G,G661,配置清单!H:H,"TPM",配置清单!N:N,"在岗",配置清单!P:P,"&lt;&gt;暂不胜任")+COUNTIFS(配置清单!G:G,G661,配置清单!H:H,"TC",配置清单!N:N,"在岗",配置清单!P:P,"&lt;&gt;暂不胜任")</f>
        <v>1</v>
      </c>
      <c r="AL661" s="61">
        <f t="shared" si="534"/>
        <v>1</v>
      </c>
      <c r="AM661" s="60">
        <f>COUNTIFS(配置清单!G:G,G661,配置清单!H:H,"TSE",配置清单!N:N,"在岗")</f>
        <v>0</v>
      </c>
      <c r="AN661" s="61" t="str">
        <f t="shared" si="535"/>
        <v>NA</v>
      </c>
      <c r="AO661" s="60">
        <f>COUNTIFS(配置清单!G:G,G661,配置清单!H:H,"TSE",配置清单!N:N,"在岗",配置清单!P:P,"&lt;&gt;暂不胜任")</f>
        <v>0</v>
      </c>
      <c r="AP661" s="61" t="str">
        <f t="shared" si="536"/>
        <v>NA</v>
      </c>
      <c r="AQ661" s="60">
        <f>COUNTIFS(配置清单!$G:$G,G661,配置清单!H:H,"QA",配置清单!N:N,"在岗")</f>
        <v>1</v>
      </c>
      <c r="AR661" s="61">
        <f t="shared" si="537"/>
        <v>1</v>
      </c>
      <c r="AS661" s="60">
        <f>COUNTIFS(配置清单!$G:$G,G661,配置清单!$H:$H,"QA",配置清单!$N:$N,"在岗",配置清单!$P:$P,"&lt;&gt;暂不胜任")</f>
        <v>1</v>
      </c>
      <c r="AT661" s="61">
        <f t="shared" si="538"/>
        <v>1</v>
      </c>
      <c r="AU661" s="60">
        <f>COUNTIFS(配置清单!G:G,规划及评估!G661,配置清单!H:H,"BA",配置清单!N:N,"在岗")</f>
        <v>0</v>
      </c>
      <c r="AV661" s="61" t="str">
        <f t="shared" si="539"/>
        <v>NA</v>
      </c>
      <c r="AW661" s="60">
        <f>COUNTIFS(配置清单!G:G,G661,配置清单!H:H,"BA",配置清单!N:N,"在岗",配置清单!P:P,"&lt;&gt;暂不胜任")</f>
        <v>0</v>
      </c>
      <c r="AX661" s="61" t="str">
        <f t="shared" si="540"/>
        <v>NA</v>
      </c>
      <c r="AY661" s="60">
        <f>COUNTIFS(配置清单!G:G,规划及评估!G661,配置清单!H:H,"IA",配置清单!N:N,"在岗")</f>
        <v>0</v>
      </c>
      <c r="AZ661" s="61" t="str">
        <f t="shared" si="541"/>
        <v>NA</v>
      </c>
      <c r="BA661" s="60">
        <f>COUNTIFS(配置清单!G:G,G661,配置清单!H:H,"IA",配置清单!N:N,"在岗",配置清单!P:P,"&lt;&gt;暂不胜任")</f>
        <v>0</v>
      </c>
      <c r="BB661" s="61" t="str">
        <f t="shared" si="542"/>
        <v>NA</v>
      </c>
      <c r="BC661" s="60">
        <f>COUNTIFS(配置清单!G:G,规划及评估!G661,配置清单!H:H,"产品经理",配置清单!N:N,"在岗")</f>
        <v>0</v>
      </c>
      <c r="BD661" s="61" t="str">
        <f t="shared" si="543"/>
        <v>NA</v>
      </c>
      <c r="BE661" s="60">
        <f>COUNTIFS(配置清单!G:G,G661,配置清单!H:H,"产品经理",配置清单!N:N,"在岗",配置清单!P:P,"&lt;&gt;暂不胜任")</f>
        <v>0</v>
      </c>
      <c r="BF661" s="61" t="str">
        <f t="shared" si="544"/>
        <v>NA</v>
      </c>
      <c r="BG661" s="63">
        <f t="shared" si="545"/>
        <v>3</v>
      </c>
      <c r="BH661" s="64">
        <f t="shared" si="546"/>
        <v>3</v>
      </c>
      <c r="BI661" s="64">
        <f t="shared" si="547"/>
        <v>3</v>
      </c>
      <c r="BJ661" s="64">
        <f t="shared" si="548"/>
        <v>3</v>
      </c>
      <c r="BK661" s="65">
        <f t="shared" si="549"/>
        <v>1</v>
      </c>
      <c r="BL661" s="66">
        <f t="shared" si="550"/>
        <v>1</v>
      </c>
      <c r="BM661" s="92">
        <f t="shared" si="551"/>
        <v>1</v>
      </c>
      <c r="BN661" s="92">
        <f t="shared" si="552"/>
        <v>1</v>
      </c>
      <c r="BO661" s="92">
        <f t="shared" si="553"/>
        <v>0</v>
      </c>
      <c r="BP661" s="92">
        <f t="shared" si="554"/>
        <v>0</v>
      </c>
      <c r="BQ661" s="92">
        <f t="shared" si="555"/>
        <v>0</v>
      </c>
      <c r="BR661" s="92">
        <f t="shared" si="556"/>
        <v>0</v>
      </c>
      <c r="BS661" s="92">
        <f t="shared" si="557"/>
        <v>1</v>
      </c>
      <c r="BT661" s="92">
        <f t="shared" si="558"/>
        <v>1</v>
      </c>
      <c r="BU661" s="92">
        <f t="shared" si="559"/>
        <v>0</v>
      </c>
      <c r="BV661" s="92">
        <f t="shared" si="560"/>
        <v>0</v>
      </c>
      <c r="BW661" s="92">
        <f t="shared" si="561"/>
        <v>1</v>
      </c>
      <c r="BX661" s="92">
        <f t="shared" si="562"/>
        <v>1</v>
      </c>
      <c r="BY661" s="92">
        <f t="shared" si="563"/>
        <v>0</v>
      </c>
      <c r="BZ661" s="92">
        <f t="shared" si="564"/>
        <v>0</v>
      </c>
      <c r="CA661" s="92">
        <f t="shared" si="565"/>
        <v>0</v>
      </c>
      <c r="CB661" s="92">
        <f t="shared" si="566"/>
        <v>0</v>
      </c>
      <c r="CC661" s="92">
        <f t="shared" si="567"/>
        <v>0</v>
      </c>
      <c r="CD661" s="92">
        <f t="shared" si="568"/>
        <v>0</v>
      </c>
    </row>
    <row r="662" spans="1:82" hidden="1">
      <c r="A662" s="34">
        <v>59</v>
      </c>
      <c r="B662" s="34" t="s">
        <v>951</v>
      </c>
      <c r="C662" s="34" t="s">
        <v>7259</v>
      </c>
      <c r="D662" s="34" t="s">
        <v>1066</v>
      </c>
      <c r="E662" s="34" t="s">
        <v>2450</v>
      </c>
      <c r="F662" s="34" t="s">
        <v>7987</v>
      </c>
      <c r="G662" s="34" t="s">
        <v>7988</v>
      </c>
      <c r="H662" s="34" t="s">
        <v>4</v>
      </c>
      <c r="I662" s="34" t="s">
        <v>4</v>
      </c>
      <c r="J662" s="34" t="s">
        <v>195</v>
      </c>
      <c r="K662" s="34" t="s">
        <v>195</v>
      </c>
      <c r="L662" s="34" t="s">
        <v>944</v>
      </c>
      <c r="M662" s="34" t="s">
        <v>8261</v>
      </c>
      <c r="N662" s="34">
        <v>1</v>
      </c>
      <c r="O662" s="34">
        <v>0</v>
      </c>
      <c r="P662" s="34">
        <v>0</v>
      </c>
      <c r="Q662" s="34">
        <v>1</v>
      </c>
      <c r="R662" s="34">
        <v>0</v>
      </c>
      <c r="S662" s="34">
        <v>1</v>
      </c>
      <c r="T662" s="34">
        <v>0</v>
      </c>
      <c r="U662" s="77">
        <v>0</v>
      </c>
      <c r="V662" s="34">
        <v>0</v>
      </c>
      <c r="W662" s="60">
        <f>COUNTIFS(配置清单!G:G,G662,配置清单!$H:$H,"PM",配置清单!$N:$N,"在岗")</f>
        <v>1</v>
      </c>
      <c r="X662" s="61">
        <f t="shared" si="527"/>
        <v>1</v>
      </c>
      <c r="Y662" s="60">
        <f>COUNTIFS(配置清单!$G:$G,G662,配置清单!$H:$H,"PM",配置清单!$N:$N,"在岗",配置清单!$P:$P,"&lt;&gt;暂不胜任")</f>
        <v>1</v>
      </c>
      <c r="Z662" s="61">
        <f t="shared" si="528"/>
        <v>1</v>
      </c>
      <c r="AA662" s="62">
        <f>COUNTIFS(配置清单!$G:$G,G662,配置清单!$H:$H,"SE",配置清单!$N:$N,"在岗")+COUNTIFS(配置清单!$G:$G,G662,配置清单!$H:$H,"SA",配置清单!$N:$N,"在岗")</f>
        <v>0</v>
      </c>
      <c r="AB662" s="61" t="str">
        <f t="shared" si="529"/>
        <v>NA</v>
      </c>
      <c r="AC662" s="60">
        <f>COUNTIFS(配置清单!$G:$G,G662,配置清单!$H:$H,"SE",配置清单!$N:$N,"在岗",配置清单!$P:$P,"&lt;&gt;暂不胜任")+COUNTIFS(配置清单!$G:$G,G662,配置清单!$H:$H,"SA",配置清单!$N:$N,"在岗",配置清单!$P:$P,"&lt;&gt;暂不胜任")</f>
        <v>0</v>
      </c>
      <c r="AD662" s="61" t="str">
        <f t="shared" si="530"/>
        <v>NA</v>
      </c>
      <c r="AE662" s="60">
        <f>COUNTIFS(配置清单!$G:$G,G662,配置清单!H:H,"MDE",配置清单!N:N,"在岗")</f>
        <v>0</v>
      </c>
      <c r="AF662" s="61" t="str">
        <f t="shared" si="531"/>
        <v>NA</v>
      </c>
      <c r="AG662" s="60">
        <f>COUNTIFS(配置清单!$G:$G,G662,配置清单!$H:$H,"MDE",配置清单!$N:$N,"在岗",配置清单!$P:$P,"&lt;&gt;暂不胜任")</f>
        <v>0</v>
      </c>
      <c r="AH662" s="61" t="str">
        <f t="shared" si="532"/>
        <v>NA</v>
      </c>
      <c r="AI662" s="62">
        <f>COUNTIFS(配置清单!G:G,G662,配置清单!H:H,"TPM",配置清单!N:N,"在岗")+COUNTIFS(配置清单!G:G,G662,配置清单!H:H,"TC",配置清单!N:N,"在岗")</f>
        <v>1</v>
      </c>
      <c r="AJ662" s="61">
        <f t="shared" si="533"/>
        <v>1</v>
      </c>
      <c r="AK662" s="60">
        <f>COUNTIFS(配置清单!G:G,G662,配置清单!H:H,"TPM",配置清单!N:N,"在岗",配置清单!P:P,"&lt;&gt;暂不胜任")+COUNTIFS(配置清单!G:G,G662,配置清单!H:H,"TC",配置清单!N:N,"在岗",配置清单!P:P,"&lt;&gt;暂不胜任")</f>
        <v>1</v>
      </c>
      <c r="AL662" s="61">
        <f t="shared" si="534"/>
        <v>1</v>
      </c>
      <c r="AM662" s="60">
        <f>COUNTIFS(配置清单!G:G,G662,配置清单!H:H,"TSE",配置清单!N:N,"在岗")</f>
        <v>0</v>
      </c>
      <c r="AN662" s="61" t="str">
        <f t="shared" si="535"/>
        <v>NA</v>
      </c>
      <c r="AO662" s="60">
        <f>COUNTIFS(配置清单!G:G,G662,配置清单!H:H,"TSE",配置清单!N:N,"在岗",配置清单!P:P,"&lt;&gt;暂不胜任")</f>
        <v>0</v>
      </c>
      <c r="AP662" s="61" t="str">
        <f t="shared" si="536"/>
        <v>NA</v>
      </c>
      <c r="AQ662" s="60">
        <f>COUNTIFS(配置清单!$G:$G,G662,配置清单!H:H,"QA",配置清单!N:N,"在岗")</f>
        <v>1</v>
      </c>
      <c r="AR662" s="61">
        <f t="shared" si="537"/>
        <v>1</v>
      </c>
      <c r="AS662" s="60">
        <f>COUNTIFS(配置清单!$G:$G,G662,配置清单!$H:$H,"QA",配置清单!$N:$N,"在岗",配置清单!$P:$P,"&lt;&gt;暂不胜任")</f>
        <v>1</v>
      </c>
      <c r="AT662" s="61">
        <f t="shared" si="538"/>
        <v>1</v>
      </c>
      <c r="AU662" s="60">
        <f>COUNTIFS(配置清单!G:G,规划及评估!G662,配置清单!H:H,"BA",配置清单!N:N,"在岗")</f>
        <v>0</v>
      </c>
      <c r="AV662" s="61" t="str">
        <f t="shared" si="539"/>
        <v>NA</v>
      </c>
      <c r="AW662" s="60">
        <f>COUNTIFS(配置清单!G:G,G662,配置清单!H:H,"BA",配置清单!N:N,"在岗",配置清单!P:P,"&lt;&gt;暂不胜任")</f>
        <v>0</v>
      </c>
      <c r="AX662" s="61" t="str">
        <f t="shared" si="540"/>
        <v>NA</v>
      </c>
      <c r="AY662" s="60">
        <f>COUNTIFS(配置清单!G:G,规划及评估!G662,配置清单!H:H,"IA",配置清单!N:N,"在岗")</f>
        <v>0</v>
      </c>
      <c r="AZ662" s="61" t="str">
        <f t="shared" si="541"/>
        <v>NA</v>
      </c>
      <c r="BA662" s="60">
        <f>COUNTIFS(配置清单!G:G,G662,配置清单!H:H,"IA",配置清单!N:N,"在岗",配置清单!P:P,"&lt;&gt;暂不胜任")</f>
        <v>0</v>
      </c>
      <c r="BB662" s="61" t="str">
        <f t="shared" si="542"/>
        <v>NA</v>
      </c>
      <c r="BC662" s="60">
        <f>COUNTIFS(配置清单!G:G,规划及评估!G662,配置清单!H:H,"产品经理",配置清单!N:N,"在岗")</f>
        <v>0</v>
      </c>
      <c r="BD662" s="61" t="str">
        <f t="shared" si="543"/>
        <v>NA</v>
      </c>
      <c r="BE662" s="60">
        <f>COUNTIFS(配置清单!G:G,G662,配置清单!H:H,"产品经理",配置清单!N:N,"在岗",配置清单!P:P,"&lt;&gt;暂不胜任")</f>
        <v>0</v>
      </c>
      <c r="BF662" s="61" t="str">
        <f t="shared" si="544"/>
        <v>NA</v>
      </c>
      <c r="BG662" s="63">
        <f t="shared" si="545"/>
        <v>3</v>
      </c>
      <c r="BH662" s="64">
        <f t="shared" si="546"/>
        <v>3</v>
      </c>
      <c r="BI662" s="64">
        <f t="shared" si="547"/>
        <v>3</v>
      </c>
      <c r="BJ662" s="64">
        <f t="shared" si="548"/>
        <v>3</v>
      </c>
      <c r="BK662" s="65">
        <f t="shared" si="549"/>
        <v>1</v>
      </c>
      <c r="BL662" s="66">
        <f t="shared" si="550"/>
        <v>1</v>
      </c>
      <c r="BM662" s="92">
        <f t="shared" si="551"/>
        <v>1</v>
      </c>
      <c r="BN662" s="92">
        <f t="shared" si="552"/>
        <v>1</v>
      </c>
      <c r="BO662" s="92">
        <f t="shared" si="553"/>
        <v>0</v>
      </c>
      <c r="BP662" s="92">
        <f t="shared" si="554"/>
        <v>0</v>
      </c>
      <c r="BQ662" s="92">
        <f t="shared" si="555"/>
        <v>0</v>
      </c>
      <c r="BR662" s="92">
        <f t="shared" si="556"/>
        <v>0</v>
      </c>
      <c r="BS662" s="92">
        <f t="shared" si="557"/>
        <v>1</v>
      </c>
      <c r="BT662" s="92">
        <f t="shared" si="558"/>
        <v>1</v>
      </c>
      <c r="BU662" s="92">
        <f t="shared" si="559"/>
        <v>0</v>
      </c>
      <c r="BV662" s="92">
        <f t="shared" si="560"/>
        <v>0</v>
      </c>
      <c r="BW662" s="92">
        <f t="shared" si="561"/>
        <v>1</v>
      </c>
      <c r="BX662" s="92">
        <f t="shared" si="562"/>
        <v>1</v>
      </c>
      <c r="BY662" s="92">
        <f t="shared" si="563"/>
        <v>0</v>
      </c>
      <c r="BZ662" s="92">
        <f t="shared" si="564"/>
        <v>0</v>
      </c>
      <c r="CA662" s="92">
        <f t="shared" si="565"/>
        <v>0</v>
      </c>
      <c r="CB662" s="92">
        <f t="shared" si="566"/>
        <v>0</v>
      </c>
      <c r="CC662" s="92">
        <f t="shared" si="567"/>
        <v>0</v>
      </c>
      <c r="CD662" s="92">
        <f t="shared" si="568"/>
        <v>0</v>
      </c>
    </row>
    <row r="663" spans="1:82" hidden="1">
      <c r="A663" s="34">
        <v>60</v>
      </c>
      <c r="B663" s="34" t="s">
        <v>951</v>
      </c>
      <c r="C663" s="34" t="s">
        <v>7259</v>
      </c>
      <c r="D663" s="34" t="s">
        <v>1066</v>
      </c>
      <c r="E663" s="34" t="s">
        <v>2450</v>
      </c>
      <c r="F663" s="34" t="s">
        <v>7961</v>
      </c>
      <c r="G663" s="34" t="s">
        <v>8264</v>
      </c>
      <c r="H663" s="34" t="s">
        <v>7</v>
      </c>
      <c r="I663" s="34" t="s">
        <v>7</v>
      </c>
      <c r="J663" s="34" t="s">
        <v>195</v>
      </c>
      <c r="K663" s="34" t="s">
        <v>195</v>
      </c>
      <c r="L663" s="34" t="s">
        <v>7760</v>
      </c>
      <c r="M663" s="34" t="s">
        <v>8257</v>
      </c>
      <c r="N663" s="34">
        <v>1</v>
      </c>
      <c r="O663" s="34">
        <v>0</v>
      </c>
      <c r="P663" s="34">
        <v>0</v>
      </c>
      <c r="Q663" s="34">
        <v>0</v>
      </c>
      <c r="R663" s="34">
        <v>0</v>
      </c>
      <c r="S663" s="34">
        <v>1</v>
      </c>
      <c r="T663" s="34">
        <v>0</v>
      </c>
      <c r="U663" s="77">
        <v>0</v>
      </c>
      <c r="V663" s="34">
        <v>0</v>
      </c>
      <c r="W663" s="60">
        <f>COUNTIFS(配置清单!G:G,G663,配置清单!$H:$H,"PM",配置清单!$N:$N,"在岗")</f>
        <v>1</v>
      </c>
      <c r="X663" s="61">
        <f t="shared" si="527"/>
        <v>1</v>
      </c>
      <c r="Y663" s="60">
        <f>COUNTIFS(配置清单!$G:$G,G663,配置清单!$H:$H,"PM",配置清单!$N:$N,"在岗",配置清单!$P:$P,"&lt;&gt;暂不胜任")</f>
        <v>1</v>
      </c>
      <c r="Z663" s="61">
        <f t="shared" si="528"/>
        <v>1</v>
      </c>
      <c r="AA663" s="62">
        <f>COUNTIFS(配置清单!$G:$G,G663,配置清单!$H:$H,"SE",配置清单!$N:$N,"在岗")+COUNTIFS(配置清单!$G:$G,G663,配置清单!$H:$H,"SA",配置清单!$N:$N,"在岗")</f>
        <v>0</v>
      </c>
      <c r="AB663" s="61" t="str">
        <f t="shared" si="529"/>
        <v>NA</v>
      </c>
      <c r="AC663" s="60">
        <f>COUNTIFS(配置清单!$G:$G,G663,配置清单!$H:$H,"SE",配置清单!$N:$N,"在岗",配置清单!$P:$P,"&lt;&gt;暂不胜任")+COUNTIFS(配置清单!$G:$G,G663,配置清单!$H:$H,"SA",配置清单!$N:$N,"在岗",配置清单!$P:$P,"&lt;&gt;暂不胜任")</f>
        <v>0</v>
      </c>
      <c r="AD663" s="61" t="str">
        <f t="shared" si="530"/>
        <v>NA</v>
      </c>
      <c r="AE663" s="60">
        <f>COUNTIFS(配置清单!$G:$G,G663,配置清单!H:H,"MDE",配置清单!N:N,"在岗")</f>
        <v>0</v>
      </c>
      <c r="AF663" s="61" t="str">
        <f t="shared" si="531"/>
        <v>NA</v>
      </c>
      <c r="AG663" s="60">
        <f>COUNTIFS(配置清单!$G:$G,G663,配置清单!$H:$H,"MDE",配置清单!$N:$N,"在岗",配置清单!$P:$P,"&lt;&gt;暂不胜任")</f>
        <v>0</v>
      </c>
      <c r="AH663" s="61" t="str">
        <f t="shared" si="532"/>
        <v>NA</v>
      </c>
      <c r="AI663" s="62">
        <f>COUNTIFS(配置清单!G:G,G663,配置清单!H:H,"TPM",配置清单!N:N,"在岗")+COUNTIFS(配置清单!G:G,G663,配置清单!H:H,"TC",配置清单!N:N,"在岗")</f>
        <v>0</v>
      </c>
      <c r="AJ663" s="61" t="str">
        <f t="shared" si="533"/>
        <v>NA</v>
      </c>
      <c r="AK663" s="60">
        <f>COUNTIFS(配置清单!G:G,G663,配置清单!H:H,"TPM",配置清单!N:N,"在岗",配置清单!P:P,"&lt;&gt;暂不胜任")+COUNTIFS(配置清单!G:G,G663,配置清单!H:H,"TC",配置清单!N:N,"在岗",配置清单!P:P,"&lt;&gt;暂不胜任")</f>
        <v>0</v>
      </c>
      <c r="AL663" s="61" t="str">
        <f t="shared" si="534"/>
        <v>NA</v>
      </c>
      <c r="AM663" s="60">
        <f>COUNTIFS(配置清单!G:G,G663,配置清单!H:H,"TSE",配置清单!N:N,"在岗")</f>
        <v>0</v>
      </c>
      <c r="AN663" s="61" t="str">
        <f t="shared" si="535"/>
        <v>NA</v>
      </c>
      <c r="AO663" s="60">
        <f>COUNTIFS(配置清单!G:G,G663,配置清单!H:H,"TSE",配置清单!N:N,"在岗",配置清单!P:P,"&lt;&gt;暂不胜任")</f>
        <v>0</v>
      </c>
      <c r="AP663" s="61" t="str">
        <f t="shared" si="536"/>
        <v>NA</v>
      </c>
      <c r="AQ663" s="60">
        <f>COUNTIFS(配置清单!$G:$G,G663,配置清单!H:H,"QA",配置清单!N:N,"在岗")</f>
        <v>1</v>
      </c>
      <c r="AR663" s="61">
        <f t="shared" si="537"/>
        <v>1</v>
      </c>
      <c r="AS663" s="60">
        <f>COUNTIFS(配置清单!$G:$G,G663,配置清单!$H:$H,"QA",配置清单!$N:$N,"在岗",配置清单!$P:$P,"&lt;&gt;暂不胜任")</f>
        <v>1</v>
      </c>
      <c r="AT663" s="61">
        <f t="shared" si="538"/>
        <v>1</v>
      </c>
      <c r="AU663" s="60">
        <f>COUNTIFS(配置清单!G:G,规划及评估!G663,配置清单!H:H,"BA",配置清单!N:N,"在岗")</f>
        <v>0</v>
      </c>
      <c r="AV663" s="61" t="str">
        <f t="shared" si="539"/>
        <v>NA</v>
      </c>
      <c r="AW663" s="60">
        <f>COUNTIFS(配置清单!G:G,G663,配置清单!H:H,"BA",配置清单!N:N,"在岗",配置清单!P:P,"&lt;&gt;暂不胜任")</f>
        <v>0</v>
      </c>
      <c r="AX663" s="61" t="str">
        <f t="shared" si="540"/>
        <v>NA</v>
      </c>
      <c r="AY663" s="60">
        <f>COUNTIFS(配置清单!G:G,规划及评估!G663,配置清单!H:H,"IA",配置清单!N:N,"在岗")</f>
        <v>0</v>
      </c>
      <c r="AZ663" s="61" t="str">
        <f t="shared" si="541"/>
        <v>NA</v>
      </c>
      <c r="BA663" s="60">
        <f>COUNTIFS(配置清单!G:G,G663,配置清单!H:H,"IA",配置清单!N:N,"在岗",配置清单!P:P,"&lt;&gt;暂不胜任")</f>
        <v>0</v>
      </c>
      <c r="BB663" s="61" t="str">
        <f t="shared" si="542"/>
        <v>NA</v>
      </c>
      <c r="BC663" s="60">
        <f>COUNTIFS(配置清单!G:G,规划及评估!G663,配置清单!H:H,"产品经理",配置清单!N:N,"在岗")</f>
        <v>0</v>
      </c>
      <c r="BD663" s="61" t="str">
        <f t="shared" si="543"/>
        <v>NA</v>
      </c>
      <c r="BE663" s="60">
        <f>COUNTIFS(配置清单!G:G,G663,配置清单!H:H,"产品经理",配置清单!N:N,"在岗",配置清单!P:P,"&lt;&gt;暂不胜任")</f>
        <v>0</v>
      </c>
      <c r="BF663" s="61" t="str">
        <f t="shared" si="544"/>
        <v>NA</v>
      </c>
      <c r="BG663" s="63">
        <f t="shared" si="545"/>
        <v>2</v>
      </c>
      <c r="BH663" s="64">
        <f t="shared" si="546"/>
        <v>2</v>
      </c>
      <c r="BI663" s="64">
        <f t="shared" si="547"/>
        <v>2</v>
      </c>
      <c r="BJ663" s="64">
        <f t="shared" si="548"/>
        <v>2</v>
      </c>
      <c r="BK663" s="65">
        <f t="shared" si="549"/>
        <v>1</v>
      </c>
      <c r="BL663" s="66">
        <f t="shared" si="550"/>
        <v>1</v>
      </c>
      <c r="BM663" s="92">
        <f t="shared" si="551"/>
        <v>1</v>
      </c>
      <c r="BN663" s="92">
        <f t="shared" si="552"/>
        <v>1</v>
      </c>
      <c r="BO663" s="92">
        <f t="shared" si="553"/>
        <v>0</v>
      </c>
      <c r="BP663" s="92">
        <f t="shared" si="554"/>
        <v>0</v>
      </c>
      <c r="BQ663" s="92">
        <f t="shared" si="555"/>
        <v>0</v>
      </c>
      <c r="BR663" s="92">
        <f t="shared" si="556"/>
        <v>0</v>
      </c>
      <c r="BS663" s="92">
        <f t="shared" si="557"/>
        <v>0</v>
      </c>
      <c r="BT663" s="92">
        <f t="shared" si="558"/>
        <v>0</v>
      </c>
      <c r="BU663" s="92">
        <f t="shared" si="559"/>
        <v>0</v>
      </c>
      <c r="BV663" s="92">
        <f t="shared" si="560"/>
        <v>0</v>
      </c>
      <c r="BW663" s="92">
        <f t="shared" si="561"/>
        <v>1</v>
      </c>
      <c r="BX663" s="92">
        <f t="shared" si="562"/>
        <v>1</v>
      </c>
      <c r="BY663" s="92">
        <f t="shared" si="563"/>
        <v>0</v>
      </c>
      <c r="BZ663" s="92">
        <f t="shared" si="564"/>
        <v>0</v>
      </c>
      <c r="CA663" s="92">
        <f t="shared" si="565"/>
        <v>0</v>
      </c>
      <c r="CB663" s="92">
        <f t="shared" si="566"/>
        <v>0</v>
      </c>
      <c r="CC663" s="92">
        <f t="shared" si="567"/>
        <v>0</v>
      </c>
      <c r="CD663" s="92">
        <f t="shared" si="568"/>
        <v>0</v>
      </c>
    </row>
    <row r="664" spans="1:82" hidden="1">
      <c r="A664" s="34">
        <v>61</v>
      </c>
      <c r="B664" s="34" t="s">
        <v>951</v>
      </c>
      <c r="C664" s="34" t="s">
        <v>7259</v>
      </c>
      <c r="D664" s="34" t="s">
        <v>1066</v>
      </c>
      <c r="E664" s="34" t="s">
        <v>2450</v>
      </c>
      <c r="F664" s="34" t="s">
        <v>7965</v>
      </c>
      <c r="G664" s="34" t="s">
        <v>8265</v>
      </c>
      <c r="H664" s="34" t="s">
        <v>7</v>
      </c>
      <c r="I664" s="34" t="s">
        <v>7</v>
      </c>
      <c r="J664" s="34" t="s">
        <v>195</v>
      </c>
      <c r="K664" s="34" t="s">
        <v>195</v>
      </c>
      <c r="L664" s="34" t="s">
        <v>7760</v>
      </c>
      <c r="M664" s="34" t="s">
        <v>8257</v>
      </c>
      <c r="N664" s="34">
        <v>1</v>
      </c>
      <c r="O664" s="34">
        <v>0</v>
      </c>
      <c r="P664" s="34">
        <v>0</v>
      </c>
      <c r="Q664" s="34">
        <v>0</v>
      </c>
      <c r="R664" s="34">
        <v>0</v>
      </c>
      <c r="S664" s="34">
        <v>1</v>
      </c>
      <c r="T664" s="34">
        <v>0</v>
      </c>
      <c r="U664" s="77">
        <v>0</v>
      </c>
      <c r="V664" s="34">
        <v>0</v>
      </c>
      <c r="W664" s="60">
        <f>COUNTIFS(配置清单!G:G,G664,配置清单!$H:$H,"PM",配置清单!$N:$N,"在岗")</f>
        <v>1</v>
      </c>
      <c r="X664" s="61">
        <f t="shared" si="527"/>
        <v>1</v>
      </c>
      <c r="Y664" s="60">
        <f>COUNTIFS(配置清单!$G:$G,G664,配置清单!$H:$H,"PM",配置清单!$N:$N,"在岗",配置清单!$P:$P,"&lt;&gt;暂不胜任")</f>
        <v>1</v>
      </c>
      <c r="Z664" s="61">
        <f t="shared" si="528"/>
        <v>1</v>
      </c>
      <c r="AA664" s="62">
        <f>COUNTIFS(配置清单!$G:$G,G664,配置清单!$H:$H,"SE",配置清单!$N:$N,"在岗")+COUNTIFS(配置清单!$G:$G,G664,配置清单!$H:$H,"SA",配置清单!$N:$N,"在岗")</f>
        <v>0</v>
      </c>
      <c r="AB664" s="61" t="str">
        <f t="shared" si="529"/>
        <v>NA</v>
      </c>
      <c r="AC664" s="60">
        <f>COUNTIFS(配置清单!$G:$G,G664,配置清单!$H:$H,"SE",配置清单!$N:$N,"在岗",配置清单!$P:$P,"&lt;&gt;暂不胜任")+COUNTIFS(配置清单!$G:$G,G664,配置清单!$H:$H,"SA",配置清单!$N:$N,"在岗",配置清单!$P:$P,"&lt;&gt;暂不胜任")</f>
        <v>0</v>
      </c>
      <c r="AD664" s="61" t="str">
        <f t="shared" si="530"/>
        <v>NA</v>
      </c>
      <c r="AE664" s="60">
        <f>COUNTIFS(配置清单!$G:$G,G664,配置清单!H:H,"MDE",配置清单!N:N,"在岗")</f>
        <v>0</v>
      </c>
      <c r="AF664" s="61" t="str">
        <f t="shared" si="531"/>
        <v>NA</v>
      </c>
      <c r="AG664" s="60">
        <f>COUNTIFS(配置清单!$G:$G,G664,配置清单!$H:$H,"MDE",配置清单!$N:$N,"在岗",配置清单!$P:$P,"&lt;&gt;暂不胜任")</f>
        <v>0</v>
      </c>
      <c r="AH664" s="61" t="str">
        <f t="shared" si="532"/>
        <v>NA</v>
      </c>
      <c r="AI664" s="62">
        <f>COUNTIFS(配置清单!G:G,G664,配置清单!H:H,"TPM",配置清单!N:N,"在岗")+COUNTIFS(配置清单!G:G,G664,配置清单!H:H,"TC",配置清单!N:N,"在岗")</f>
        <v>0</v>
      </c>
      <c r="AJ664" s="61" t="str">
        <f t="shared" si="533"/>
        <v>NA</v>
      </c>
      <c r="AK664" s="60">
        <f>COUNTIFS(配置清单!G:G,G664,配置清单!H:H,"TPM",配置清单!N:N,"在岗",配置清单!P:P,"&lt;&gt;暂不胜任")+COUNTIFS(配置清单!G:G,G664,配置清单!H:H,"TC",配置清单!N:N,"在岗",配置清单!P:P,"&lt;&gt;暂不胜任")</f>
        <v>0</v>
      </c>
      <c r="AL664" s="61" t="str">
        <f t="shared" si="534"/>
        <v>NA</v>
      </c>
      <c r="AM664" s="60">
        <f>COUNTIFS(配置清单!G:G,G664,配置清单!H:H,"TSE",配置清单!N:N,"在岗")</f>
        <v>0</v>
      </c>
      <c r="AN664" s="61" t="str">
        <f t="shared" si="535"/>
        <v>NA</v>
      </c>
      <c r="AO664" s="60">
        <f>COUNTIFS(配置清单!G:G,G664,配置清单!H:H,"TSE",配置清单!N:N,"在岗",配置清单!P:P,"&lt;&gt;暂不胜任")</f>
        <v>0</v>
      </c>
      <c r="AP664" s="61" t="str">
        <f t="shared" si="536"/>
        <v>NA</v>
      </c>
      <c r="AQ664" s="60">
        <f>COUNTIFS(配置清单!$G:$G,G664,配置清单!H:H,"QA",配置清单!N:N,"在岗")</f>
        <v>1</v>
      </c>
      <c r="AR664" s="61">
        <f t="shared" si="537"/>
        <v>1</v>
      </c>
      <c r="AS664" s="60">
        <f>COUNTIFS(配置清单!$G:$G,G664,配置清单!$H:$H,"QA",配置清单!$N:$N,"在岗",配置清单!$P:$P,"&lt;&gt;暂不胜任")</f>
        <v>1</v>
      </c>
      <c r="AT664" s="61">
        <f t="shared" si="538"/>
        <v>1</v>
      </c>
      <c r="AU664" s="60">
        <f>COUNTIFS(配置清单!G:G,规划及评估!G664,配置清单!H:H,"BA",配置清单!N:N,"在岗")</f>
        <v>0</v>
      </c>
      <c r="AV664" s="61" t="str">
        <f t="shared" si="539"/>
        <v>NA</v>
      </c>
      <c r="AW664" s="60">
        <f>COUNTIFS(配置清单!G:G,G664,配置清单!H:H,"BA",配置清单!N:N,"在岗",配置清单!P:P,"&lt;&gt;暂不胜任")</f>
        <v>0</v>
      </c>
      <c r="AX664" s="61" t="str">
        <f t="shared" si="540"/>
        <v>NA</v>
      </c>
      <c r="AY664" s="60">
        <f>COUNTIFS(配置清单!G:G,规划及评估!G664,配置清单!H:H,"IA",配置清单!N:N,"在岗")</f>
        <v>0</v>
      </c>
      <c r="AZ664" s="61" t="str">
        <f t="shared" si="541"/>
        <v>NA</v>
      </c>
      <c r="BA664" s="60">
        <f>COUNTIFS(配置清单!G:G,G664,配置清单!H:H,"IA",配置清单!N:N,"在岗",配置清单!P:P,"&lt;&gt;暂不胜任")</f>
        <v>0</v>
      </c>
      <c r="BB664" s="61" t="str">
        <f t="shared" si="542"/>
        <v>NA</v>
      </c>
      <c r="BC664" s="60">
        <f>COUNTIFS(配置清单!G:G,规划及评估!G664,配置清单!H:H,"产品经理",配置清单!N:N,"在岗")</f>
        <v>0</v>
      </c>
      <c r="BD664" s="61" t="str">
        <f t="shared" si="543"/>
        <v>NA</v>
      </c>
      <c r="BE664" s="60">
        <f>COUNTIFS(配置清单!G:G,G664,配置清单!H:H,"产品经理",配置清单!N:N,"在岗",配置清单!P:P,"&lt;&gt;暂不胜任")</f>
        <v>0</v>
      </c>
      <c r="BF664" s="61" t="str">
        <f t="shared" si="544"/>
        <v>NA</v>
      </c>
      <c r="BG664" s="63">
        <f t="shared" si="545"/>
        <v>2</v>
      </c>
      <c r="BH664" s="64">
        <f t="shared" si="546"/>
        <v>2</v>
      </c>
      <c r="BI664" s="64">
        <f t="shared" si="547"/>
        <v>2</v>
      </c>
      <c r="BJ664" s="64">
        <f t="shared" si="548"/>
        <v>2</v>
      </c>
      <c r="BK664" s="65">
        <f t="shared" si="549"/>
        <v>1</v>
      </c>
      <c r="BL664" s="66">
        <f t="shared" si="550"/>
        <v>1</v>
      </c>
      <c r="BM664" s="92">
        <f t="shared" si="551"/>
        <v>1</v>
      </c>
      <c r="BN664" s="92">
        <f t="shared" si="552"/>
        <v>1</v>
      </c>
      <c r="BO664" s="92">
        <f t="shared" si="553"/>
        <v>0</v>
      </c>
      <c r="BP664" s="92">
        <f t="shared" si="554"/>
        <v>0</v>
      </c>
      <c r="BQ664" s="92">
        <f t="shared" si="555"/>
        <v>0</v>
      </c>
      <c r="BR664" s="92">
        <f t="shared" si="556"/>
        <v>0</v>
      </c>
      <c r="BS664" s="92">
        <f t="shared" si="557"/>
        <v>0</v>
      </c>
      <c r="BT664" s="92">
        <f t="shared" si="558"/>
        <v>0</v>
      </c>
      <c r="BU664" s="92">
        <f t="shared" si="559"/>
        <v>0</v>
      </c>
      <c r="BV664" s="92">
        <f t="shared" si="560"/>
        <v>0</v>
      </c>
      <c r="BW664" s="92">
        <f t="shared" si="561"/>
        <v>1</v>
      </c>
      <c r="BX664" s="92">
        <f t="shared" si="562"/>
        <v>1</v>
      </c>
      <c r="BY664" s="92">
        <f t="shared" si="563"/>
        <v>0</v>
      </c>
      <c r="BZ664" s="92">
        <f t="shared" si="564"/>
        <v>0</v>
      </c>
      <c r="CA664" s="92">
        <f t="shared" si="565"/>
        <v>0</v>
      </c>
      <c r="CB664" s="92">
        <f t="shared" si="566"/>
        <v>0</v>
      </c>
      <c r="CC664" s="92">
        <f t="shared" si="567"/>
        <v>0</v>
      </c>
      <c r="CD664" s="92">
        <f t="shared" si="568"/>
        <v>0</v>
      </c>
    </row>
    <row r="665" spans="1:82" hidden="1">
      <c r="A665" s="34">
        <v>62</v>
      </c>
      <c r="B665" s="34" t="s">
        <v>951</v>
      </c>
      <c r="C665" s="34" t="s">
        <v>7259</v>
      </c>
      <c r="D665" s="34" t="s">
        <v>204</v>
      </c>
      <c r="E665" s="34" t="s">
        <v>8228</v>
      </c>
      <c r="F665" s="34" t="s">
        <v>8294</v>
      </c>
      <c r="G665" s="34" t="s">
        <v>8229</v>
      </c>
      <c r="H665" s="34" t="s">
        <v>7</v>
      </c>
      <c r="I665" s="34" t="s">
        <v>7</v>
      </c>
      <c r="J665" s="34" t="s">
        <v>195</v>
      </c>
      <c r="K665" s="34" t="s">
        <v>195</v>
      </c>
      <c r="L665" s="34" t="s">
        <v>2866</v>
      </c>
      <c r="M665" s="34" t="s">
        <v>8338</v>
      </c>
      <c r="N665" s="34">
        <v>1</v>
      </c>
      <c r="O665" s="34">
        <v>1</v>
      </c>
      <c r="P665" s="34">
        <v>1</v>
      </c>
      <c r="Q665" s="34">
        <v>0</v>
      </c>
      <c r="R665" s="34">
        <v>0</v>
      </c>
      <c r="S665" s="34">
        <v>1</v>
      </c>
      <c r="T665" s="34">
        <v>0</v>
      </c>
      <c r="U665" s="77">
        <v>0</v>
      </c>
      <c r="V665" s="34">
        <v>0</v>
      </c>
      <c r="W665" s="60">
        <f>COUNTIFS(配置清单!G:G,G665,配置清单!$H:$H,"PM",配置清单!$N:$N,"在岗")</f>
        <v>1</v>
      </c>
      <c r="X665" s="61">
        <f t="shared" si="527"/>
        <v>1</v>
      </c>
      <c r="Y665" s="60">
        <f>COUNTIFS(配置清单!$G:$G,G665,配置清单!$H:$H,"PM",配置清单!$N:$N,"在岗",配置清单!$P:$P,"&lt;&gt;暂不胜任")</f>
        <v>0</v>
      </c>
      <c r="Z665" s="61">
        <f t="shared" si="528"/>
        <v>0</v>
      </c>
      <c r="AA665" s="62">
        <f>COUNTIFS(配置清单!$G:$G,G665,配置清单!$H:$H,"SE",配置清单!$N:$N,"在岗")+COUNTIFS(配置清单!$G:$G,G665,配置清单!$H:$H,"SA",配置清单!$N:$N,"在岗")</f>
        <v>1</v>
      </c>
      <c r="AB665" s="61">
        <f t="shared" si="529"/>
        <v>1</v>
      </c>
      <c r="AC665" s="60">
        <f>COUNTIFS(配置清单!$G:$G,G665,配置清单!$H:$H,"SE",配置清单!$N:$N,"在岗",配置清单!$P:$P,"&lt;&gt;暂不胜任")+COUNTIFS(配置清单!$G:$G,G665,配置清单!$H:$H,"SA",配置清单!$N:$N,"在岗",配置清单!$P:$P,"&lt;&gt;暂不胜任")</f>
        <v>1</v>
      </c>
      <c r="AD665" s="61">
        <f t="shared" si="530"/>
        <v>1</v>
      </c>
      <c r="AE665" s="60">
        <f>COUNTIFS(配置清单!$G:$G,G665,配置清单!H:H,"MDE",配置清单!N:N,"在岗")</f>
        <v>1</v>
      </c>
      <c r="AF665" s="61">
        <f t="shared" si="531"/>
        <v>1</v>
      </c>
      <c r="AG665" s="60">
        <f>COUNTIFS(配置清单!$G:$G,G665,配置清单!$H:$H,"MDE",配置清单!$N:$N,"在岗",配置清单!$P:$P,"&lt;&gt;暂不胜任")</f>
        <v>0</v>
      </c>
      <c r="AH665" s="61">
        <f t="shared" si="532"/>
        <v>0</v>
      </c>
      <c r="AI665" s="62">
        <f>COUNTIFS(配置清单!G:G,G665,配置清单!H:H,"TPM",配置清单!N:N,"在岗")+COUNTIFS(配置清单!G:G,G665,配置清单!H:H,"TC",配置清单!N:N,"在岗")</f>
        <v>0</v>
      </c>
      <c r="AJ665" s="61" t="str">
        <f t="shared" si="533"/>
        <v>NA</v>
      </c>
      <c r="AK665" s="60">
        <f>COUNTIFS(配置清单!G:G,G665,配置清单!H:H,"TPM",配置清单!N:N,"在岗",配置清单!P:P,"&lt;&gt;暂不胜任")+COUNTIFS(配置清单!G:G,G665,配置清单!H:H,"TC",配置清单!N:N,"在岗",配置清单!P:P,"&lt;&gt;暂不胜任")</f>
        <v>0</v>
      </c>
      <c r="AL665" s="61" t="str">
        <f t="shared" si="534"/>
        <v>NA</v>
      </c>
      <c r="AM665" s="60">
        <f>COUNTIFS(配置清单!G:G,G665,配置清单!H:H,"TSE",配置清单!N:N,"在岗")</f>
        <v>0</v>
      </c>
      <c r="AN665" s="61" t="str">
        <f t="shared" si="535"/>
        <v>NA</v>
      </c>
      <c r="AO665" s="60">
        <f>COUNTIFS(配置清单!G:G,G665,配置清单!H:H,"TSE",配置清单!N:N,"在岗",配置清单!P:P,"&lt;&gt;暂不胜任")</f>
        <v>0</v>
      </c>
      <c r="AP665" s="61" t="str">
        <f t="shared" si="536"/>
        <v>NA</v>
      </c>
      <c r="AQ665" s="60">
        <f>COUNTIFS(配置清单!$G:$G,G665,配置清单!H:H,"QA",配置清单!N:N,"在岗")</f>
        <v>1</v>
      </c>
      <c r="AR665" s="61">
        <f t="shared" si="537"/>
        <v>1</v>
      </c>
      <c r="AS665" s="60">
        <f>COUNTIFS(配置清单!$G:$G,G665,配置清单!$H:$H,"QA",配置清单!$N:$N,"在岗",配置清单!$P:$P,"&lt;&gt;暂不胜任")</f>
        <v>0</v>
      </c>
      <c r="AT665" s="61">
        <f t="shared" si="538"/>
        <v>0</v>
      </c>
      <c r="AU665" s="60">
        <f>COUNTIFS(配置清单!G:G,规划及评估!G665,配置清单!H:H,"BA",配置清单!N:N,"在岗")</f>
        <v>0</v>
      </c>
      <c r="AV665" s="61" t="str">
        <f t="shared" si="539"/>
        <v>NA</v>
      </c>
      <c r="AW665" s="60">
        <f>COUNTIFS(配置清单!G:G,G665,配置清单!H:H,"BA",配置清单!N:N,"在岗",配置清单!P:P,"&lt;&gt;暂不胜任")</f>
        <v>0</v>
      </c>
      <c r="AX665" s="61" t="str">
        <f t="shared" si="540"/>
        <v>NA</v>
      </c>
      <c r="AY665" s="60">
        <f>COUNTIFS(配置清单!G:G,规划及评估!G665,配置清单!H:H,"IA",配置清单!N:N,"在岗")</f>
        <v>0</v>
      </c>
      <c r="AZ665" s="61" t="str">
        <f t="shared" si="541"/>
        <v>NA</v>
      </c>
      <c r="BA665" s="60">
        <f>COUNTIFS(配置清单!G:G,G665,配置清单!H:H,"IA",配置清单!N:N,"在岗",配置清单!P:P,"&lt;&gt;暂不胜任")</f>
        <v>0</v>
      </c>
      <c r="BB665" s="61" t="str">
        <f t="shared" si="542"/>
        <v>NA</v>
      </c>
      <c r="BC665" s="60">
        <f>COUNTIFS(配置清单!G:G,规划及评估!G665,配置清单!H:H,"产品经理",配置清单!N:N,"在岗")</f>
        <v>0</v>
      </c>
      <c r="BD665" s="61" t="str">
        <f t="shared" si="543"/>
        <v>NA</v>
      </c>
      <c r="BE665" s="60">
        <f>COUNTIFS(配置清单!G:G,G665,配置清单!H:H,"产品经理",配置清单!N:N,"在岗",配置清单!P:P,"&lt;&gt;暂不胜任")</f>
        <v>0</v>
      </c>
      <c r="BF665" s="61" t="str">
        <f t="shared" si="544"/>
        <v>NA</v>
      </c>
      <c r="BG665" s="63">
        <f t="shared" si="545"/>
        <v>4</v>
      </c>
      <c r="BH665" s="64">
        <f t="shared" si="546"/>
        <v>4</v>
      </c>
      <c r="BI665" s="64">
        <f t="shared" si="547"/>
        <v>4</v>
      </c>
      <c r="BJ665" s="64">
        <f t="shared" si="548"/>
        <v>1</v>
      </c>
      <c r="BK665" s="65">
        <f t="shared" si="549"/>
        <v>1</v>
      </c>
      <c r="BL665" s="66">
        <f t="shared" si="550"/>
        <v>0.25</v>
      </c>
      <c r="BM665" s="92">
        <f t="shared" si="551"/>
        <v>1</v>
      </c>
      <c r="BN665" s="92">
        <f t="shared" si="552"/>
        <v>0</v>
      </c>
      <c r="BO665" s="92">
        <f t="shared" si="553"/>
        <v>1</v>
      </c>
      <c r="BP665" s="92">
        <f t="shared" si="554"/>
        <v>1</v>
      </c>
      <c r="BQ665" s="92">
        <f t="shared" si="555"/>
        <v>1</v>
      </c>
      <c r="BR665" s="92">
        <f t="shared" si="556"/>
        <v>0</v>
      </c>
      <c r="BS665" s="92">
        <f t="shared" si="557"/>
        <v>0</v>
      </c>
      <c r="BT665" s="92">
        <f t="shared" si="558"/>
        <v>0</v>
      </c>
      <c r="BU665" s="92">
        <f t="shared" si="559"/>
        <v>0</v>
      </c>
      <c r="BV665" s="92">
        <f t="shared" si="560"/>
        <v>0</v>
      </c>
      <c r="BW665" s="92">
        <f t="shared" si="561"/>
        <v>1</v>
      </c>
      <c r="BX665" s="92">
        <f t="shared" si="562"/>
        <v>0</v>
      </c>
      <c r="BY665" s="92">
        <f t="shared" si="563"/>
        <v>0</v>
      </c>
      <c r="BZ665" s="92">
        <f t="shared" si="564"/>
        <v>0</v>
      </c>
      <c r="CA665" s="92">
        <f t="shared" si="565"/>
        <v>0</v>
      </c>
      <c r="CB665" s="92">
        <f t="shared" si="566"/>
        <v>0</v>
      </c>
      <c r="CC665" s="92">
        <f t="shared" si="567"/>
        <v>0</v>
      </c>
      <c r="CD665" s="92">
        <f t="shared" si="568"/>
        <v>0</v>
      </c>
    </row>
    <row r="666" spans="1:82" hidden="1">
      <c r="A666" s="34">
        <v>63</v>
      </c>
      <c r="B666" s="34" t="s">
        <v>951</v>
      </c>
      <c r="C666" s="34" t="s">
        <v>7259</v>
      </c>
      <c r="D666" s="34" t="s">
        <v>204</v>
      </c>
      <c r="E666" s="34" t="s">
        <v>8228</v>
      </c>
      <c r="F666" s="34" t="s">
        <v>2056</v>
      </c>
      <c r="G666" s="34" t="s">
        <v>8233</v>
      </c>
      <c r="H666" s="34" t="s">
        <v>6</v>
      </c>
      <c r="I666" s="34" t="s">
        <v>7</v>
      </c>
      <c r="J666" s="34" t="s">
        <v>195</v>
      </c>
      <c r="K666" s="34" t="s">
        <v>195</v>
      </c>
      <c r="L666" s="34" t="s">
        <v>2866</v>
      </c>
      <c r="M666" s="34" t="s">
        <v>194</v>
      </c>
      <c r="N666" s="34">
        <v>2</v>
      </c>
      <c r="O666" s="34">
        <v>0</v>
      </c>
      <c r="P666" s="34">
        <v>1</v>
      </c>
      <c r="Q666" s="34">
        <v>0</v>
      </c>
      <c r="R666" s="34">
        <v>0</v>
      </c>
      <c r="S666" s="34">
        <v>1</v>
      </c>
      <c r="T666" s="34">
        <v>0</v>
      </c>
      <c r="U666" s="77">
        <v>0</v>
      </c>
      <c r="V666" s="34">
        <v>0</v>
      </c>
      <c r="W666" s="60">
        <f>COUNTIFS(配置清单!G:G,G666,配置清单!$H:$H,"PM",配置清单!$N:$N,"在岗")</f>
        <v>3</v>
      </c>
      <c r="X666" s="61">
        <f t="shared" si="527"/>
        <v>1</v>
      </c>
      <c r="Y666" s="60">
        <f>COUNTIFS(配置清单!$G:$G,G666,配置清单!$H:$H,"PM",配置清单!$N:$N,"在岗",配置清单!$P:$P,"&lt;&gt;暂不胜任")</f>
        <v>2</v>
      </c>
      <c r="Z666" s="61">
        <f t="shared" si="528"/>
        <v>1</v>
      </c>
      <c r="AA666" s="62">
        <f>COUNTIFS(配置清单!$G:$G,G666,配置清单!$H:$H,"SE",配置清单!$N:$N,"在岗")+COUNTIFS(配置清单!$G:$G,G666,配置清单!$H:$H,"SA",配置清单!$N:$N,"在岗")</f>
        <v>0</v>
      </c>
      <c r="AB666" s="61" t="str">
        <f t="shared" si="529"/>
        <v>NA</v>
      </c>
      <c r="AC666" s="60">
        <f>COUNTIFS(配置清单!$G:$G,G666,配置清单!$H:$H,"SE",配置清单!$N:$N,"在岗",配置清单!$P:$P,"&lt;&gt;暂不胜任")+COUNTIFS(配置清单!$G:$G,G666,配置清单!$H:$H,"SA",配置清单!$N:$N,"在岗",配置清单!$P:$P,"&lt;&gt;暂不胜任")</f>
        <v>0</v>
      </c>
      <c r="AD666" s="61" t="str">
        <f t="shared" si="530"/>
        <v>NA</v>
      </c>
      <c r="AE666" s="60">
        <f>COUNTIFS(配置清单!$G:$G,G666,配置清单!H:H,"MDE",配置清单!N:N,"在岗")</f>
        <v>1</v>
      </c>
      <c r="AF666" s="61">
        <f t="shared" si="531"/>
        <v>1</v>
      </c>
      <c r="AG666" s="60">
        <f>COUNTIFS(配置清单!$G:$G,G666,配置清单!$H:$H,"MDE",配置清单!$N:$N,"在岗",配置清单!$P:$P,"&lt;&gt;暂不胜任")</f>
        <v>0</v>
      </c>
      <c r="AH666" s="61">
        <f t="shared" si="532"/>
        <v>0</v>
      </c>
      <c r="AI666" s="62">
        <f>COUNTIFS(配置清单!G:G,G666,配置清单!H:H,"TPM",配置清单!N:N,"在岗")+COUNTIFS(配置清单!G:G,G666,配置清单!H:H,"TC",配置清单!N:N,"在岗")</f>
        <v>0</v>
      </c>
      <c r="AJ666" s="61" t="str">
        <f t="shared" si="533"/>
        <v>NA</v>
      </c>
      <c r="AK666" s="60">
        <f>COUNTIFS(配置清单!G:G,G666,配置清单!H:H,"TPM",配置清单!N:N,"在岗",配置清单!P:P,"&lt;&gt;暂不胜任")+COUNTIFS(配置清单!G:G,G666,配置清单!H:H,"TC",配置清单!N:N,"在岗",配置清单!P:P,"&lt;&gt;暂不胜任")</f>
        <v>0</v>
      </c>
      <c r="AL666" s="61" t="str">
        <f t="shared" si="534"/>
        <v>NA</v>
      </c>
      <c r="AM666" s="60">
        <f>COUNTIFS(配置清单!G:G,G666,配置清单!H:H,"TSE",配置清单!N:N,"在岗")</f>
        <v>0</v>
      </c>
      <c r="AN666" s="61" t="str">
        <f t="shared" si="535"/>
        <v>NA</v>
      </c>
      <c r="AO666" s="60">
        <f>COUNTIFS(配置清单!G:G,G666,配置清单!H:H,"TSE",配置清单!N:N,"在岗",配置清单!P:P,"&lt;&gt;暂不胜任")</f>
        <v>0</v>
      </c>
      <c r="AP666" s="61" t="str">
        <f t="shared" si="536"/>
        <v>NA</v>
      </c>
      <c r="AQ666" s="60">
        <f>COUNTIFS(配置清单!$G:$G,G666,配置清单!H:H,"QA",配置清单!N:N,"在岗")</f>
        <v>1</v>
      </c>
      <c r="AR666" s="61">
        <f t="shared" si="537"/>
        <v>1</v>
      </c>
      <c r="AS666" s="60">
        <f>COUNTIFS(配置清单!$G:$G,G666,配置清单!$H:$H,"QA",配置清单!$N:$N,"在岗",配置清单!$P:$P,"&lt;&gt;暂不胜任")</f>
        <v>1</v>
      </c>
      <c r="AT666" s="61">
        <f t="shared" si="538"/>
        <v>1</v>
      </c>
      <c r="AU666" s="60">
        <f>COUNTIFS(配置清单!G:G,规划及评估!G666,配置清单!H:H,"BA",配置清单!N:N,"在岗")</f>
        <v>0</v>
      </c>
      <c r="AV666" s="61" t="str">
        <f t="shared" si="539"/>
        <v>NA</v>
      </c>
      <c r="AW666" s="60">
        <f>COUNTIFS(配置清单!G:G,G666,配置清单!H:H,"BA",配置清单!N:N,"在岗",配置清单!P:P,"&lt;&gt;暂不胜任")</f>
        <v>0</v>
      </c>
      <c r="AX666" s="61" t="str">
        <f t="shared" si="540"/>
        <v>NA</v>
      </c>
      <c r="AY666" s="60">
        <f>COUNTIFS(配置清单!G:G,规划及评估!G666,配置清单!H:H,"IA",配置清单!N:N,"在岗")</f>
        <v>0</v>
      </c>
      <c r="AZ666" s="61" t="str">
        <f t="shared" si="541"/>
        <v>NA</v>
      </c>
      <c r="BA666" s="60">
        <f>COUNTIFS(配置清单!G:G,G666,配置清单!H:H,"IA",配置清单!N:N,"在岗",配置清单!P:P,"&lt;&gt;暂不胜任")</f>
        <v>0</v>
      </c>
      <c r="BB666" s="61" t="str">
        <f t="shared" si="542"/>
        <v>NA</v>
      </c>
      <c r="BC666" s="60">
        <f>COUNTIFS(配置清单!G:G,规划及评估!G666,配置清单!H:H,"产品经理",配置清单!N:N,"在岗")</f>
        <v>0</v>
      </c>
      <c r="BD666" s="61" t="str">
        <f t="shared" si="543"/>
        <v>NA</v>
      </c>
      <c r="BE666" s="60">
        <f>COUNTIFS(配置清单!G:G,G666,配置清单!H:H,"产品经理",配置清单!N:N,"在岗",配置清单!P:P,"&lt;&gt;暂不胜任")</f>
        <v>0</v>
      </c>
      <c r="BF666" s="61" t="str">
        <f t="shared" si="544"/>
        <v>NA</v>
      </c>
      <c r="BG666" s="63">
        <f t="shared" si="545"/>
        <v>4</v>
      </c>
      <c r="BH666" s="64">
        <f t="shared" si="546"/>
        <v>5</v>
      </c>
      <c r="BI666" s="64">
        <f t="shared" si="547"/>
        <v>4</v>
      </c>
      <c r="BJ666" s="64">
        <f t="shared" si="548"/>
        <v>3</v>
      </c>
      <c r="BK666" s="65">
        <f t="shared" si="549"/>
        <v>1</v>
      </c>
      <c r="BL666" s="66">
        <f t="shared" si="550"/>
        <v>0.75</v>
      </c>
      <c r="BM666" s="92">
        <f t="shared" si="551"/>
        <v>2</v>
      </c>
      <c r="BN666" s="92">
        <f t="shared" si="552"/>
        <v>2</v>
      </c>
      <c r="BO666" s="92">
        <f t="shared" si="553"/>
        <v>0</v>
      </c>
      <c r="BP666" s="92">
        <f t="shared" si="554"/>
        <v>0</v>
      </c>
      <c r="BQ666" s="92">
        <f t="shared" si="555"/>
        <v>1</v>
      </c>
      <c r="BR666" s="92">
        <f t="shared" si="556"/>
        <v>0</v>
      </c>
      <c r="BS666" s="92">
        <f t="shared" si="557"/>
        <v>0</v>
      </c>
      <c r="BT666" s="92">
        <f t="shared" si="558"/>
        <v>0</v>
      </c>
      <c r="BU666" s="92">
        <f t="shared" si="559"/>
        <v>0</v>
      </c>
      <c r="BV666" s="92">
        <f t="shared" si="560"/>
        <v>0</v>
      </c>
      <c r="BW666" s="92">
        <f t="shared" si="561"/>
        <v>1</v>
      </c>
      <c r="BX666" s="92">
        <f t="shared" si="562"/>
        <v>1</v>
      </c>
      <c r="BY666" s="92">
        <f t="shared" si="563"/>
        <v>0</v>
      </c>
      <c r="BZ666" s="92">
        <f t="shared" si="564"/>
        <v>0</v>
      </c>
      <c r="CA666" s="92">
        <f t="shared" si="565"/>
        <v>0</v>
      </c>
      <c r="CB666" s="92">
        <f t="shared" si="566"/>
        <v>0</v>
      </c>
      <c r="CC666" s="92">
        <f t="shared" si="567"/>
        <v>0</v>
      </c>
      <c r="CD666" s="92">
        <f t="shared" si="568"/>
        <v>0</v>
      </c>
    </row>
    <row r="667" spans="1:82" hidden="1">
      <c r="A667" s="34">
        <v>64</v>
      </c>
      <c r="B667" s="34" t="s">
        <v>951</v>
      </c>
      <c r="C667" s="34" t="s">
        <v>7259</v>
      </c>
      <c r="D667" s="34" t="s">
        <v>204</v>
      </c>
      <c r="E667" s="34" t="s">
        <v>8228</v>
      </c>
      <c r="F667" s="34" t="s">
        <v>8237</v>
      </c>
      <c r="G667" s="34" t="s">
        <v>8238</v>
      </c>
      <c r="H667" s="34" t="s">
        <v>7</v>
      </c>
      <c r="I667" s="34" t="s">
        <v>7</v>
      </c>
      <c r="J667" s="34" t="s">
        <v>195</v>
      </c>
      <c r="K667" s="34" t="s">
        <v>195</v>
      </c>
      <c r="L667" s="34" t="s">
        <v>2866</v>
      </c>
      <c r="M667" s="34" t="s">
        <v>194</v>
      </c>
      <c r="N667" s="34">
        <v>1</v>
      </c>
      <c r="O667" s="34">
        <v>0</v>
      </c>
      <c r="P667" s="34">
        <v>1</v>
      </c>
      <c r="Q667" s="34">
        <v>0</v>
      </c>
      <c r="R667" s="34">
        <v>0</v>
      </c>
      <c r="S667" s="34">
        <v>1</v>
      </c>
      <c r="T667" s="34">
        <v>0</v>
      </c>
      <c r="U667" s="77">
        <v>0</v>
      </c>
      <c r="V667" s="34">
        <v>0</v>
      </c>
      <c r="W667" s="60">
        <f>COUNTIFS(配置清单!G:G,G667,配置清单!$H:$H,"PM",配置清单!$N:$N,"在岗")</f>
        <v>1</v>
      </c>
      <c r="X667" s="61">
        <f t="shared" si="527"/>
        <v>1</v>
      </c>
      <c r="Y667" s="60">
        <f>COUNTIFS(配置清单!$G:$G,G667,配置清单!$H:$H,"PM",配置清单!$N:$N,"在岗",配置清单!$P:$P,"&lt;&gt;暂不胜任")</f>
        <v>1</v>
      </c>
      <c r="Z667" s="61">
        <f t="shared" si="528"/>
        <v>1</v>
      </c>
      <c r="AA667" s="62">
        <f>COUNTIFS(配置清单!$G:$G,G667,配置清单!$H:$H,"SE",配置清单!$N:$N,"在岗")+COUNTIFS(配置清单!$G:$G,G667,配置清单!$H:$H,"SA",配置清单!$N:$N,"在岗")</f>
        <v>1</v>
      </c>
      <c r="AB667" s="61" t="str">
        <f t="shared" si="529"/>
        <v>NA</v>
      </c>
      <c r="AC667" s="60">
        <f>COUNTIFS(配置清单!$G:$G,G667,配置清单!$H:$H,"SE",配置清单!$N:$N,"在岗",配置清单!$P:$P,"&lt;&gt;暂不胜任")+COUNTIFS(配置清单!$G:$G,G667,配置清单!$H:$H,"SA",配置清单!$N:$N,"在岗",配置清单!$P:$P,"&lt;&gt;暂不胜任")</f>
        <v>1</v>
      </c>
      <c r="AD667" s="61" t="str">
        <f t="shared" si="530"/>
        <v>NA</v>
      </c>
      <c r="AE667" s="60">
        <f>COUNTIFS(配置清单!$G:$G,G667,配置清单!H:H,"MDE",配置清单!N:N,"在岗")</f>
        <v>2</v>
      </c>
      <c r="AF667" s="61">
        <f t="shared" si="531"/>
        <v>1</v>
      </c>
      <c r="AG667" s="60">
        <f>COUNTIFS(配置清单!$G:$G,G667,配置清单!$H:$H,"MDE",配置清单!$N:$N,"在岗",配置清单!$P:$P,"&lt;&gt;暂不胜任")</f>
        <v>1</v>
      </c>
      <c r="AH667" s="61">
        <f t="shared" si="532"/>
        <v>1</v>
      </c>
      <c r="AI667" s="62">
        <f>COUNTIFS(配置清单!G:G,G667,配置清单!H:H,"TPM",配置清单!N:N,"在岗")+COUNTIFS(配置清单!G:G,G667,配置清单!H:H,"TC",配置清单!N:N,"在岗")</f>
        <v>0</v>
      </c>
      <c r="AJ667" s="61" t="str">
        <f t="shared" si="533"/>
        <v>NA</v>
      </c>
      <c r="AK667" s="60">
        <f>COUNTIFS(配置清单!G:G,G667,配置清单!H:H,"TPM",配置清单!N:N,"在岗",配置清单!P:P,"&lt;&gt;暂不胜任")+COUNTIFS(配置清单!G:G,G667,配置清单!H:H,"TC",配置清单!N:N,"在岗",配置清单!P:P,"&lt;&gt;暂不胜任")</f>
        <v>0</v>
      </c>
      <c r="AL667" s="61" t="str">
        <f t="shared" si="534"/>
        <v>NA</v>
      </c>
      <c r="AM667" s="60">
        <f>COUNTIFS(配置清单!G:G,G667,配置清单!H:H,"TSE",配置清单!N:N,"在岗")</f>
        <v>0</v>
      </c>
      <c r="AN667" s="61" t="str">
        <f t="shared" si="535"/>
        <v>NA</v>
      </c>
      <c r="AO667" s="60">
        <f>COUNTIFS(配置清单!G:G,G667,配置清单!H:H,"TSE",配置清单!N:N,"在岗",配置清单!P:P,"&lt;&gt;暂不胜任")</f>
        <v>0</v>
      </c>
      <c r="AP667" s="61" t="str">
        <f t="shared" si="536"/>
        <v>NA</v>
      </c>
      <c r="AQ667" s="60">
        <f>COUNTIFS(配置清单!$G:$G,G667,配置清单!H:H,"QA",配置清单!N:N,"在岗")</f>
        <v>1</v>
      </c>
      <c r="AR667" s="61">
        <f t="shared" si="537"/>
        <v>1</v>
      </c>
      <c r="AS667" s="60">
        <f>COUNTIFS(配置清单!$G:$G,G667,配置清单!$H:$H,"QA",配置清单!$N:$N,"在岗",配置清单!$P:$P,"&lt;&gt;暂不胜任")</f>
        <v>1</v>
      </c>
      <c r="AT667" s="61">
        <f t="shared" si="538"/>
        <v>1</v>
      </c>
      <c r="AU667" s="60">
        <f>COUNTIFS(配置清单!G:G,规划及评估!G667,配置清单!H:H,"BA",配置清单!N:N,"在岗")</f>
        <v>0</v>
      </c>
      <c r="AV667" s="61" t="str">
        <f t="shared" si="539"/>
        <v>NA</v>
      </c>
      <c r="AW667" s="60">
        <f>COUNTIFS(配置清单!G:G,G667,配置清单!H:H,"BA",配置清单!N:N,"在岗",配置清单!P:P,"&lt;&gt;暂不胜任")</f>
        <v>0</v>
      </c>
      <c r="AX667" s="61" t="str">
        <f t="shared" si="540"/>
        <v>NA</v>
      </c>
      <c r="AY667" s="60">
        <f>COUNTIFS(配置清单!G:G,规划及评估!G667,配置清单!H:H,"IA",配置清单!N:N,"在岗")</f>
        <v>0</v>
      </c>
      <c r="AZ667" s="61" t="str">
        <f t="shared" si="541"/>
        <v>NA</v>
      </c>
      <c r="BA667" s="60">
        <f>COUNTIFS(配置清单!G:G,G667,配置清单!H:H,"IA",配置清单!N:N,"在岗",配置清单!P:P,"&lt;&gt;暂不胜任")</f>
        <v>0</v>
      </c>
      <c r="BB667" s="61" t="str">
        <f t="shared" si="542"/>
        <v>NA</v>
      </c>
      <c r="BC667" s="60">
        <f>COUNTIFS(配置清单!G:G,规划及评估!G667,配置清单!H:H,"产品经理",配置清单!N:N,"在岗")</f>
        <v>0</v>
      </c>
      <c r="BD667" s="61" t="str">
        <f t="shared" si="543"/>
        <v>NA</v>
      </c>
      <c r="BE667" s="60">
        <f>COUNTIFS(配置清单!G:G,G667,配置清单!H:H,"产品经理",配置清单!N:N,"在岗",配置清单!P:P,"&lt;&gt;暂不胜任")</f>
        <v>0</v>
      </c>
      <c r="BF667" s="61" t="str">
        <f t="shared" si="544"/>
        <v>NA</v>
      </c>
      <c r="BG667" s="63">
        <f t="shared" si="545"/>
        <v>3</v>
      </c>
      <c r="BH667" s="64">
        <f t="shared" si="546"/>
        <v>4</v>
      </c>
      <c r="BI667" s="64">
        <f t="shared" si="547"/>
        <v>3</v>
      </c>
      <c r="BJ667" s="64">
        <f t="shared" si="548"/>
        <v>3</v>
      </c>
      <c r="BK667" s="65">
        <f t="shared" si="549"/>
        <v>1</v>
      </c>
      <c r="BL667" s="66">
        <f t="shared" si="550"/>
        <v>1</v>
      </c>
      <c r="BM667" s="92">
        <f t="shared" si="551"/>
        <v>1</v>
      </c>
      <c r="BN667" s="92">
        <f t="shared" si="552"/>
        <v>1</v>
      </c>
      <c r="BO667" s="92">
        <f t="shared" si="553"/>
        <v>0</v>
      </c>
      <c r="BP667" s="92">
        <f t="shared" si="554"/>
        <v>0</v>
      </c>
      <c r="BQ667" s="92">
        <f t="shared" si="555"/>
        <v>1</v>
      </c>
      <c r="BR667" s="92">
        <f t="shared" si="556"/>
        <v>1</v>
      </c>
      <c r="BS667" s="92">
        <f t="shared" si="557"/>
        <v>0</v>
      </c>
      <c r="BT667" s="92">
        <f t="shared" si="558"/>
        <v>0</v>
      </c>
      <c r="BU667" s="92">
        <f t="shared" si="559"/>
        <v>0</v>
      </c>
      <c r="BV667" s="92">
        <f t="shared" si="560"/>
        <v>0</v>
      </c>
      <c r="BW667" s="92">
        <f t="shared" si="561"/>
        <v>1</v>
      </c>
      <c r="BX667" s="92">
        <f t="shared" si="562"/>
        <v>1</v>
      </c>
      <c r="BY667" s="92">
        <f t="shared" si="563"/>
        <v>0</v>
      </c>
      <c r="BZ667" s="92">
        <f t="shared" si="564"/>
        <v>0</v>
      </c>
      <c r="CA667" s="92">
        <f t="shared" si="565"/>
        <v>0</v>
      </c>
      <c r="CB667" s="92">
        <f t="shared" si="566"/>
        <v>0</v>
      </c>
      <c r="CC667" s="92">
        <f t="shared" si="567"/>
        <v>0</v>
      </c>
      <c r="CD667" s="92">
        <f t="shared" si="568"/>
        <v>0</v>
      </c>
    </row>
    <row r="668" spans="1:82" hidden="1">
      <c r="A668" s="34">
        <v>65</v>
      </c>
      <c r="B668" s="34" t="s">
        <v>951</v>
      </c>
      <c r="C668" s="34" t="s">
        <v>7259</v>
      </c>
      <c r="D668" s="34" t="s">
        <v>204</v>
      </c>
      <c r="E668" s="34" t="s">
        <v>8228</v>
      </c>
      <c r="F668" s="34" t="s">
        <v>8242</v>
      </c>
      <c r="G668" s="34" t="s">
        <v>8243</v>
      </c>
      <c r="H668" s="34" t="s">
        <v>6</v>
      </c>
      <c r="I668" s="34" t="s">
        <v>6</v>
      </c>
      <c r="J668" s="34" t="s">
        <v>195</v>
      </c>
      <c r="K668" s="34" t="s">
        <v>195</v>
      </c>
      <c r="L668" s="34" t="s">
        <v>2866</v>
      </c>
      <c r="M668" s="34" t="s">
        <v>194</v>
      </c>
      <c r="N668" s="34">
        <v>1</v>
      </c>
      <c r="O668" s="34">
        <v>0</v>
      </c>
      <c r="P668" s="34">
        <v>0</v>
      </c>
      <c r="Q668" s="34">
        <v>0</v>
      </c>
      <c r="R668" s="34">
        <v>0</v>
      </c>
      <c r="S668" s="34">
        <v>1</v>
      </c>
      <c r="T668" s="34">
        <v>0</v>
      </c>
      <c r="U668" s="77">
        <v>0</v>
      </c>
      <c r="V668" s="34">
        <v>0</v>
      </c>
      <c r="W668" s="60">
        <f>COUNTIFS(配置清单!G:G,G668,配置清单!$H:$H,"PM",配置清单!$N:$N,"在岗")</f>
        <v>1</v>
      </c>
      <c r="X668" s="61">
        <f t="shared" si="527"/>
        <v>1</v>
      </c>
      <c r="Y668" s="60">
        <f>COUNTIFS(配置清单!$G:$G,G668,配置清单!$H:$H,"PM",配置清单!$N:$N,"在岗",配置清单!$P:$P,"&lt;&gt;暂不胜任")</f>
        <v>1</v>
      </c>
      <c r="Z668" s="61">
        <f t="shared" si="528"/>
        <v>1</v>
      </c>
      <c r="AA668" s="62">
        <f>COUNTIFS(配置清单!$G:$G,G668,配置清单!$H:$H,"SE",配置清单!$N:$N,"在岗")+COUNTIFS(配置清单!$G:$G,G668,配置清单!$H:$H,"SA",配置清单!$N:$N,"在岗")</f>
        <v>0</v>
      </c>
      <c r="AB668" s="61" t="str">
        <f t="shared" si="529"/>
        <v>NA</v>
      </c>
      <c r="AC668" s="60">
        <f>COUNTIFS(配置清单!$G:$G,G668,配置清单!$H:$H,"SE",配置清单!$N:$N,"在岗",配置清单!$P:$P,"&lt;&gt;暂不胜任")+COUNTIFS(配置清单!$G:$G,G668,配置清单!$H:$H,"SA",配置清单!$N:$N,"在岗",配置清单!$P:$P,"&lt;&gt;暂不胜任")</f>
        <v>0</v>
      </c>
      <c r="AD668" s="61" t="str">
        <f t="shared" si="530"/>
        <v>NA</v>
      </c>
      <c r="AE668" s="60">
        <f>COUNTIFS(配置清单!$G:$G,G668,配置清单!H:H,"MDE",配置清单!N:N,"在岗")</f>
        <v>0</v>
      </c>
      <c r="AF668" s="61" t="str">
        <f t="shared" si="531"/>
        <v>NA</v>
      </c>
      <c r="AG668" s="60">
        <f>COUNTIFS(配置清单!$G:$G,G668,配置清单!$H:$H,"MDE",配置清单!$N:$N,"在岗",配置清单!$P:$P,"&lt;&gt;暂不胜任")</f>
        <v>0</v>
      </c>
      <c r="AH668" s="61" t="str">
        <f t="shared" si="532"/>
        <v>NA</v>
      </c>
      <c r="AI668" s="62">
        <f>COUNTIFS(配置清单!G:G,G668,配置清单!H:H,"TPM",配置清单!N:N,"在岗")+COUNTIFS(配置清单!G:G,G668,配置清单!H:H,"TC",配置清单!N:N,"在岗")</f>
        <v>0</v>
      </c>
      <c r="AJ668" s="61" t="str">
        <f t="shared" si="533"/>
        <v>NA</v>
      </c>
      <c r="AK668" s="60">
        <f>COUNTIFS(配置清单!G:G,G668,配置清单!H:H,"TPM",配置清单!N:N,"在岗",配置清单!P:P,"&lt;&gt;暂不胜任")+COUNTIFS(配置清单!G:G,G668,配置清单!H:H,"TC",配置清单!N:N,"在岗",配置清单!P:P,"&lt;&gt;暂不胜任")</f>
        <v>0</v>
      </c>
      <c r="AL668" s="61" t="str">
        <f t="shared" si="534"/>
        <v>NA</v>
      </c>
      <c r="AM668" s="60">
        <f>COUNTIFS(配置清单!G:G,G668,配置清单!H:H,"TSE",配置清单!N:N,"在岗")</f>
        <v>0</v>
      </c>
      <c r="AN668" s="61" t="str">
        <f t="shared" si="535"/>
        <v>NA</v>
      </c>
      <c r="AO668" s="60">
        <f>COUNTIFS(配置清单!G:G,G668,配置清单!H:H,"TSE",配置清单!N:N,"在岗",配置清单!P:P,"&lt;&gt;暂不胜任")</f>
        <v>0</v>
      </c>
      <c r="AP668" s="61" t="str">
        <f t="shared" si="536"/>
        <v>NA</v>
      </c>
      <c r="AQ668" s="60">
        <f>COUNTIFS(配置清单!$G:$G,G668,配置清单!H:H,"QA",配置清单!N:N,"在岗")</f>
        <v>1</v>
      </c>
      <c r="AR668" s="61">
        <f t="shared" si="537"/>
        <v>1</v>
      </c>
      <c r="AS668" s="60">
        <f>COUNTIFS(配置清单!$G:$G,G668,配置清单!$H:$H,"QA",配置清单!$N:$N,"在岗",配置清单!$P:$P,"&lt;&gt;暂不胜任")</f>
        <v>1</v>
      </c>
      <c r="AT668" s="61">
        <f t="shared" si="538"/>
        <v>1</v>
      </c>
      <c r="AU668" s="60">
        <f>COUNTIFS(配置清单!G:G,规划及评估!G668,配置清单!H:H,"BA",配置清单!N:N,"在岗")</f>
        <v>0</v>
      </c>
      <c r="AV668" s="61" t="str">
        <f t="shared" si="539"/>
        <v>NA</v>
      </c>
      <c r="AW668" s="60">
        <f>COUNTIFS(配置清单!G:G,G668,配置清单!H:H,"BA",配置清单!N:N,"在岗",配置清单!P:P,"&lt;&gt;暂不胜任")</f>
        <v>0</v>
      </c>
      <c r="AX668" s="61" t="str">
        <f t="shared" si="540"/>
        <v>NA</v>
      </c>
      <c r="AY668" s="60">
        <f>COUNTIFS(配置清单!G:G,规划及评估!G668,配置清单!H:H,"IA",配置清单!N:N,"在岗")</f>
        <v>0</v>
      </c>
      <c r="AZ668" s="61" t="str">
        <f t="shared" si="541"/>
        <v>NA</v>
      </c>
      <c r="BA668" s="60">
        <f>COUNTIFS(配置清单!G:G,G668,配置清单!H:H,"IA",配置清单!N:N,"在岗",配置清单!P:P,"&lt;&gt;暂不胜任")</f>
        <v>0</v>
      </c>
      <c r="BB668" s="61" t="str">
        <f t="shared" si="542"/>
        <v>NA</v>
      </c>
      <c r="BC668" s="60">
        <f>COUNTIFS(配置清单!G:G,规划及评估!G668,配置清单!H:H,"产品经理",配置清单!N:N,"在岗")</f>
        <v>0</v>
      </c>
      <c r="BD668" s="61" t="str">
        <f t="shared" si="543"/>
        <v>NA</v>
      </c>
      <c r="BE668" s="60">
        <f>COUNTIFS(配置清单!G:G,G668,配置清单!H:H,"产品经理",配置清单!N:N,"在岗",配置清单!P:P,"&lt;&gt;暂不胜任")</f>
        <v>0</v>
      </c>
      <c r="BF668" s="61" t="str">
        <f t="shared" si="544"/>
        <v>NA</v>
      </c>
      <c r="BG668" s="63">
        <f t="shared" si="545"/>
        <v>2</v>
      </c>
      <c r="BH668" s="64">
        <f t="shared" si="546"/>
        <v>2</v>
      </c>
      <c r="BI668" s="64">
        <f t="shared" si="547"/>
        <v>2</v>
      </c>
      <c r="BJ668" s="64">
        <f t="shared" si="548"/>
        <v>2</v>
      </c>
      <c r="BK668" s="65">
        <f t="shared" si="549"/>
        <v>1</v>
      </c>
      <c r="BL668" s="66">
        <f t="shared" si="550"/>
        <v>1</v>
      </c>
      <c r="BM668" s="92">
        <f t="shared" si="551"/>
        <v>1</v>
      </c>
      <c r="BN668" s="92">
        <f t="shared" si="552"/>
        <v>1</v>
      </c>
      <c r="BO668" s="92">
        <f t="shared" si="553"/>
        <v>0</v>
      </c>
      <c r="BP668" s="92">
        <f t="shared" si="554"/>
        <v>0</v>
      </c>
      <c r="BQ668" s="92">
        <f t="shared" si="555"/>
        <v>0</v>
      </c>
      <c r="BR668" s="92">
        <f t="shared" si="556"/>
        <v>0</v>
      </c>
      <c r="BS668" s="92">
        <f t="shared" si="557"/>
        <v>0</v>
      </c>
      <c r="BT668" s="92">
        <f t="shared" si="558"/>
        <v>0</v>
      </c>
      <c r="BU668" s="92">
        <f t="shared" si="559"/>
        <v>0</v>
      </c>
      <c r="BV668" s="92">
        <f t="shared" si="560"/>
        <v>0</v>
      </c>
      <c r="BW668" s="92">
        <f t="shared" si="561"/>
        <v>1</v>
      </c>
      <c r="BX668" s="92">
        <f t="shared" si="562"/>
        <v>1</v>
      </c>
      <c r="BY668" s="92">
        <f t="shared" si="563"/>
        <v>0</v>
      </c>
      <c r="BZ668" s="92">
        <f t="shared" si="564"/>
        <v>0</v>
      </c>
      <c r="CA668" s="92">
        <f t="shared" si="565"/>
        <v>0</v>
      </c>
      <c r="CB668" s="92">
        <f t="shared" si="566"/>
        <v>0</v>
      </c>
      <c r="CC668" s="92">
        <f t="shared" si="567"/>
        <v>0</v>
      </c>
      <c r="CD668" s="92">
        <f t="shared" si="568"/>
        <v>0</v>
      </c>
    </row>
    <row r="669" spans="1:82" hidden="1">
      <c r="A669" s="34">
        <v>66</v>
      </c>
      <c r="B669" s="34" t="s">
        <v>951</v>
      </c>
      <c r="C669" s="34" t="s">
        <v>7259</v>
      </c>
      <c r="D669" s="34" t="s">
        <v>204</v>
      </c>
      <c r="E669" s="34" t="s">
        <v>8228</v>
      </c>
      <c r="F669" s="34" t="s">
        <v>8245</v>
      </c>
      <c r="G669" s="34" t="s">
        <v>8246</v>
      </c>
      <c r="H669" s="34" t="s">
        <v>4</v>
      </c>
      <c r="I669" s="34" t="s">
        <v>4</v>
      </c>
      <c r="J669" s="34" t="s">
        <v>34</v>
      </c>
      <c r="K669" s="34" t="s">
        <v>34</v>
      </c>
      <c r="L669" s="34" t="s">
        <v>2866</v>
      </c>
      <c r="M669" s="34" t="s">
        <v>3991</v>
      </c>
      <c r="N669" s="34">
        <v>1</v>
      </c>
      <c r="O669" s="34">
        <v>1</v>
      </c>
      <c r="P669" s="34">
        <v>1</v>
      </c>
      <c r="Q669" s="34">
        <v>2</v>
      </c>
      <c r="R669" s="34">
        <v>0</v>
      </c>
      <c r="S669" s="34">
        <v>1</v>
      </c>
      <c r="T669" s="34">
        <v>0</v>
      </c>
      <c r="U669" s="77">
        <v>0</v>
      </c>
      <c r="V669" s="34">
        <v>0</v>
      </c>
      <c r="W669" s="60">
        <f>COUNTIFS(配置清单!G:G,G669,配置清单!$H:$H,"PM",配置清单!$N:$N,"在岗")</f>
        <v>1</v>
      </c>
      <c r="X669" s="61">
        <f t="shared" si="527"/>
        <v>1</v>
      </c>
      <c r="Y669" s="60">
        <f>COUNTIFS(配置清单!$G:$G,G669,配置清单!$H:$H,"PM",配置清单!$N:$N,"在岗",配置清单!$P:$P,"&lt;&gt;暂不胜任")</f>
        <v>1</v>
      </c>
      <c r="Z669" s="61">
        <f t="shared" si="528"/>
        <v>1</v>
      </c>
      <c r="AA669" s="62">
        <f>COUNTIFS(配置清单!$G:$G,G669,配置清单!$H:$H,"SE",配置清单!$N:$N,"在岗")+COUNTIFS(配置清单!$G:$G,G669,配置清单!$H:$H,"SA",配置清单!$N:$N,"在岗")</f>
        <v>1</v>
      </c>
      <c r="AB669" s="61">
        <f t="shared" si="529"/>
        <v>1</v>
      </c>
      <c r="AC669" s="60">
        <f>COUNTIFS(配置清单!$G:$G,G669,配置清单!$H:$H,"SE",配置清单!$N:$N,"在岗",配置清单!$P:$P,"&lt;&gt;暂不胜任")+COUNTIFS(配置清单!$G:$G,G669,配置清单!$H:$H,"SA",配置清单!$N:$N,"在岗",配置清单!$P:$P,"&lt;&gt;暂不胜任")</f>
        <v>1</v>
      </c>
      <c r="AD669" s="61">
        <f t="shared" si="530"/>
        <v>1</v>
      </c>
      <c r="AE669" s="60">
        <f>COUNTIFS(配置清单!$G:$G,G669,配置清单!H:H,"MDE",配置清单!N:N,"在岗")</f>
        <v>1</v>
      </c>
      <c r="AF669" s="61">
        <f t="shared" si="531"/>
        <v>1</v>
      </c>
      <c r="AG669" s="60">
        <f>COUNTIFS(配置清单!$G:$G,G669,配置清单!$H:$H,"MDE",配置清单!$N:$N,"在岗",配置清单!$P:$P,"&lt;&gt;暂不胜任")</f>
        <v>0</v>
      </c>
      <c r="AH669" s="61">
        <f t="shared" si="532"/>
        <v>0</v>
      </c>
      <c r="AI669" s="62">
        <f>COUNTIFS(配置清单!G:G,G669,配置清单!H:H,"TPM",配置清单!N:N,"在岗")+COUNTIFS(配置清单!G:G,G669,配置清单!H:H,"TC",配置清单!N:N,"在岗")</f>
        <v>2</v>
      </c>
      <c r="AJ669" s="61">
        <f t="shared" si="533"/>
        <v>1</v>
      </c>
      <c r="AK669" s="60">
        <f>COUNTIFS(配置清单!G:G,G669,配置清单!H:H,"TPM",配置清单!N:N,"在岗",配置清单!P:P,"&lt;&gt;暂不胜任")+COUNTIFS(配置清单!G:G,G669,配置清单!H:H,"TC",配置清单!N:N,"在岗",配置清单!P:P,"&lt;&gt;暂不胜任")</f>
        <v>1</v>
      </c>
      <c r="AL669" s="61">
        <f t="shared" si="534"/>
        <v>0.5</v>
      </c>
      <c r="AM669" s="60">
        <f>COUNTIFS(配置清单!G:G,G669,配置清单!H:H,"TSE",配置清单!N:N,"在岗")</f>
        <v>0</v>
      </c>
      <c r="AN669" s="61" t="str">
        <f t="shared" si="535"/>
        <v>NA</v>
      </c>
      <c r="AO669" s="60">
        <f>COUNTIFS(配置清单!G:G,G669,配置清单!H:H,"TSE",配置清单!N:N,"在岗",配置清单!P:P,"&lt;&gt;暂不胜任")</f>
        <v>0</v>
      </c>
      <c r="AP669" s="61" t="str">
        <f t="shared" si="536"/>
        <v>NA</v>
      </c>
      <c r="AQ669" s="60">
        <f>COUNTIFS(配置清单!$G:$G,G669,配置清单!H:H,"QA",配置清单!N:N,"在岗")</f>
        <v>1</v>
      </c>
      <c r="AR669" s="61">
        <f t="shared" si="537"/>
        <v>1</v>
      </c>
      <c r="AS669" s="60">
        <f>COUNTIFS(配置清单!$G:$G,G669,配置清单!$H:$H,"QA",配置清单!$N:$N,"在岗",配置清单!$P:$P,"&lt;&gt;暂不胜任")</f>
        <v>1</v>
      </c>
      <c r="AT669" s="61">
        <f t="shared" si="538"/>
        <v>1</v>
      </c>
      <c r="AU669" s="60">
        <f>COUNTIFS(配置清单!G:G,规划及评估!G669,配置清单!H:H,"BA",配置清单!N:N,"在岗")</f>
        <v>0</v>
      </c>
      <c r="AV669" s="61" t="str">
        <f t="shared" si="539"/>
        <v>NA</v>
      </c>
      <c r="AW669" s="60">
        <f>COUNTIFS(配置清单!G:G,G669,配置清单!H:H,"BA",配置清单!N:N,"在岗",配置清单!P:P,"&lt;&gt;暂不胜任")</f>
        <v>0</v>
      </c>
      <c r="AX669" s="61" t="str">
        <f t="shared" si="540"/>
        <v>NA</v>
      </c>
      <c r="AY669" s="60">
        <f>COUNTIFS(配置清单!G:G,规划及评估!G669,配置清单!H:H,"IA",配置清单!N:N,"在岗")</f>
        <v>0</v>
      </c>
      <c r="AZ669" s="61" t="str">
        <f t="shared" si="541"/>
        <v>NA</v>
      </c>
      <c r="BA669" s="60">
        <f>COUNTIFS(配置清单!G:G,G669,配置清单!H:H,"IA",配置清单!N:N,"在岗",配置清单!P:P,"&lt;&gt;暂不胜任")</f>
        <v>0</v>
      </c>
      <c r="BB669" s="61" t="str">
        <f t="shared" si="542"/>
        <v>NA</v>
      </c>
      <c r="BC669" s="60">
        <f>COUNTIFS(配置清单!G:G,规划及评估!G669,配置清单!H:H,"产品经理",配置清单!N:N,"在岗")</f>
        <v>0</v>
      </c>
      <c r="BD669" s="61" t="str">
        <f t="shared" si="543"/>
        <v>NA</v>
      </c>
      <c r="BE669" s="60">
        <f>COUNTIFS(配置清单!G:G,G669,配置清单!H:H,"产品经理",配置清单!N:N,"在岗",配置清单!P:P,"&lt;&gt;暂不胜任")</f>
        <v>0</v>
      </c>
      <c r="BF669" s="61" t="str">
        <f t="shared" si="544"/>
        <v>NA</v>
      </c>
      <c r="BG669" s="63">
        <f t="shared" si="545"/>
        <v>6</v>
      </c>
      <c r="BH669" s="64">
        <f t="shared" si="546"/>
        <v>6</v>
      </c>
      <c r="BI669" s="64">
        <f t="shared" si="547"/>
        <v>6</v>
      </c>
      <c r="BJ669" s="64">
        <f t="shared" si="548"/>
        <v>4</v>
      </c>
      <c r="BK669" s="65">
        <f t="shared" si="549"/>
        <v>1</v>
      </c>
      <c r="BL669" s="66">
        <f t="shared" si="550"/>
        <v>0.66666666666666663</v>
      </c>
      <c r="BM669" s="92">
        <f t="shared" si="551"/>
        <v>1</v>
      </c>
      <c r="BN669" s="92">
        <f t="shared" si="552"/>
        <v>1</v>
      </c>
      <c r="BO669" s="92">
        <f t="shared" si="553"/>
        <v>1</v>
      </c>
      <c r="BP669" s="92">
        <f t="shared" si="554"/>
        <v>1</v>
      </c>
      <c r="BQ669" s="92">
        <f t="shared" si="555"/>
        <v>1</v>
      </c>
      <c r="BR669" s="92">
        <f t="shared" si="556"/>
        <v>0</v>
      </c>
      <c r="BS669" s="92">
        <f t="shared" si="557"/>
        <v>2</v>
      </c>
      <c r="BT669" s="92">
        <f t="shared" si="558"/>
        <v>1</v>
      </c>
      <c r="BU669" s="92">
        <f t="shared" si="559"/>
        <v>0</v>
      </c>
      <c r="BV669" s="92">
        <f t="shared" si="560"/>
        <v>0</v>
      </c>
      <c r="BW669" s="92">
        <f t="shared" si="561"/>
        <v>1</v>
      </c>
      <c r="BX669" s="92">
        <f t="shared" si="562"/>
        <v>1</v>
      </c>
      <c r="BY669" s="92">
        <f t="shared" si="563"/>
        <v>0</v>
      </c>
      <c r="BZ669" s="92">
        <f t="shared" si="564"/>
        <v>0</v>
      </c>
      <c r="CA669" s="92">
        <f t="shared" si="565"/>
        <v>0</v>
      </c>
      <c r="CB669" s="92">
        <f t="shared" si="566"/>
        <v>0</v>
      </c>
      <c r="CC669" s="92">
        <f t="shared" si="567"/>
        <v>0</v>
      </c>
      <c r="CD669" s="92">
        <f t="shared" si="568"/>
        <v>0</v>
      </c>
    </row>
    <row r="670" spans="1:82" hidden="1">
      <c r="A670" s="34">
        <v>67</v>
      </c>
      <c r="B670" s="34" t="s">
        <v>951</v>
      </c>
      <c r="C670" s="34" t="s">
        <v>7259</v>
      </c>
      <c r="D670" s="34" t="s">
        <v>204</v>
      </c>
      <c r="E670" s="34" t="s">
        <v>8228</v>
      </c>
      <c r="F670" s="34" t="s">
        <v>8252</v>
      </c>
      <c r="G670" s="34" t="s">
        <v>8253</v>
      </c>
      <c r="H670" s="34" t="s">
        <v>6</v>
      </c>
      <c r="I670" s="34" t="s">
        <v>6</v>
      </c>
      <c r="J670" s="34" t="s">
        <v>195</v>
      </c>
      <c r="K670" s="34" t="s">
        <v>195</v>
      </c>
      <c r="L670" s="34" t="s">
        <v>2866</v>
      </c>
      <c r="M670" s="34" t="s">
        <v>194</v>
      </c>
      <c r="N670" s="34">
        <v>2</v>
      </c>
      <c r="O670" s="34">
        <v>0</v>
      </c>
      <c r="P670" s="34">
        <v>0</v>
      </c>
      <c r="Q670" s="34">
        <v>0</v>
      </c>
      <c r="R670" s="34">
        <v>1</v>
      </c>
      <c r="S670" s="34">
        <v>1</v>
      </c>
      <c r="T670" s="34">
        <v>0</v>
      </c>
      <c r="U670" s="77">
        <v>0</v>
      </c>
      <c r="V670" s="34">
        <v>0</v>
      </c>
      <c r="W670" s="60">
        <f>COUNTIFS(配置清单!G:G,G670,配置清单!$H:$H,"PM",配置清单!$N:$N,"在岗")</f>
        <v>2</v>
      </c>
      <c r="X670" s="61">
        <f t="shared" si="527"/>
        <v>1</v>
      </c>
      <c r="Y670" s="60">
        <f>COUNTIFS(配置清单!$G:$G,G670,配置清单!$H:$H,"PM",配置清单!$N:$N,"在岗",配置清单!$P:$P,"&lt;&gt;暂不胜任")</f>
        <v>2</v>
      </c>
      <c r="Z670" s="61">
        <f t="shared" si="528"/>
        <v>1</v>
      </c>
      <c r="AA670" s="62">
        <f>COUNTIFS(配置清单!$G:$G,G670,配置清单!$H:$H,"SE",配置清单!$N:$N,"在岗")+COUNTIFS(配置清单!$G:$G,G670,配置清单!$H:$H,"SA",配置清单!$N:$N,"在岗")</f>
        <v>0</v>
      </c>
      <c r="AB670" s="61" t="str">
        <f t="shared" si="529"/>
        <v>NA</v>
      </c>
      <c r="AC670" s="60">
        <f>COUNTIFS(配置清单!$G:$G,G670,配置清单!$H:$H,"SE",配置清单!$N:$N,"在岗",配置清单!$P:$P,"&lt;&gt;暂不胜任")+COUNTIFS(配置清单!$G:$G,G670,配置清单!$H:$H,"SA",配置清单!$N:$N,"在岗",配置清单!$P:$P,"&lt;&gt;暂不胜任")</f>
        <v>0</v>
      </c>
      <c r="AD670" s="61" t="str">
        <f t="shared" si="530"/>
        <v>NA</v>
      </c>
      <c r="AE670" s="60">
        <f>COUNTIFS(配置清单!$G:$G,G670,配置清单!H:H,"MDE",配置清单!N:N,"在岗")</f>
        <v>0</v>
      </c>
      <c r="AF670" s="61" t="str">
        <f t="shared" si="531"/>
        <v>NA</v>
      </c>
      <c r="AG670" s="60">
        <f>COUNTIFS(配置清单!$G:$G,G670,配置清单!$H:$H,"MDE",配置清单!$N:$N,"在岗",配置清单!$P:$P,"&lt;&gt;暂不胜任")</f>
        <v>0</v>
      </c>
      <c r="AH670" s="61" t="str">
        <f t="shared" si="532"/>
        <v>NA</v>
      </c>
      <c r="AI670" s="62">
        <f>COUNTIFS(配置清单!G:G,G670,配置清单!H:H,"TPM",配置清单!N:N,"在岗")+COUNTIFS(配置清单!G:G,G670,配置清单!H:H,"TC",配置清单!N:N,"在岗")</f>
        <v>1</v>
      </c>
      <c r="AJ670" s="61" t="str">
        <f t="shared" si="533"/>
        <v>NA</v>
      </c>
      <c r="AK670" s="60">
        <f>COUNTIFS(配置清单!G:G,G670,配置清单!H:H,"TPM",配置清单!N:N,"在岗",配置清单!P:P,"&lt;&gt;暂不胜任")+COUNTIFS(配置清单!G:G,G670,配置清单!H:H,"TC",配置清单!N:N,"在岗",配置清单!P:P,"&lt;&gt;暂不胜任")</f>
        <v>1</v>
      </c>
      <c r="AL670" s="61" t="str">
        <f t="shared" si="534"/>
        <v>NA</v>
      </c>
      <c r="AM670" s="60">
        <f>COUNTIFS(配置清单!G:G,G670,配置清单!H:H,"TSE",配置清单!N:N,"在岗")</f>
        <v>1</v>
      </c>
      <c r="AN670" s="61">
        <f t="shared" si="535"/>
        <v>1</v>
      </c>
      <c r="AO670" s="60">
        <f>COUNTIFS(配置清单!G:G,G670,配置清单!H:H,"TSE",配置清单!N:N,"在岗",配置清单!P:P,"&lt;&gt;暂不胜任")</f>
        <v>1</v>
      </c>
      <c r="AP670" s="61">
        <f t="shared" si="536"/>
        <v>1</v>
      </c>
      <c r="AQ670" s="60">
        <f>COUNTIFS(配置清单!$G:$G,G670,配置清单!H:H,"QA",配置清单!N:N,"在岗")</f>
        <v>1</v>
      </c>
      <c r="AR670" s="61">
        <f t="shared" si="537"/>
        <v>1</v>
      </c>
      <c r="AS670" s="60">
        <f>COUNTIFS(配置清单!$G:$G,G670,配置清单!$H:$H,"QA",配置清单!$N:$N,"在岗",配置清单!$P:$P,"&lt;&gt;暂不胜任")</f>
        <v>1</v>
      </c>
      <c r="AT670" s="61">
        <f t="shared" si="538"/>
        <v>1</v>
      </c>
      <c r="AU670" s="60">
        <f>COUNTIFS(配置清单!G:G,规划及评估!G670,配置清单!H:H,"BA",配置清单!N:N,"在岗")</f>
        <v>0</v>
      </c>
      <c r="AV670" s="61" t="str">
        <f t="shared" si="539"/>
        <v>NA</v>
      </c>
      <c r="AW670" s="60">
        <f>COUNTIFS(配置清单!G:G,G670,配置清单!H:H,"BA",配置清单!N:N,"在岗",配置清单!P:P,"&lt;&gt;暂不胜任")</f>
        <v>0</v>
      </c>
      <c r="AX670" s="61" t="str">
        <f t="shared" si="540"/>
        <v>NA</v>
      </c>
      <c r="AY670" s="60">
        <f>COUNTIFS(配置清单!G:G,规划及评估!G670,配置清单!H:H,"IA",配置清单!N:N,"在岗")</f>
        <v>0</v>
      </c>
      <c r="AZ670" s="61" t="str">
        <f t="shared" si="541"/>
        <v>NA</v>
      </c>
      <c r="BA670" s="60">
        <f>COUNTIFS(配置清单!G:G,G670,配置清单!H:H,"IA",配置清单!N:N,"在岗",配置清单!P:P,"&lt;&gt;暂不胜任")</f>
        <v>0</v>
      </c>
      <c r="BB670" s="61" t="str">
        <f t="shared" si="542"/>
        <v>NA</v>
      </c>
      <c r="BC670" s="60">
        <f>COUNTIFS(配置清单!G:G,规划及评估!G670,配置清单!H:H,"产品经理",配置清单!N:N,"在岗")</f>
        <v>0</v>
      </c>
      <c r="BD670" s="61" t="str">
        <f t="shared" si="543"/>
        <v>NA</v>
      </c>
      <c r="BE670" s="60">
        <f>COUNTIFS(配置清单!G:G,G670,配置清单!H:H,"产品经理",配置清单!N:N,"在岗",配置清单!P:P,"&lt;&gt;暂不胜任")</f>
        <v>0</v>
      </c>
      <c r="BF670" s="61" t="str">
        <f t="shared" si="544"/>
        <v>NA</v>
      </c>
      <c r="BG670" s="63">
        <f t="shared" si="545"/>
        <v>4</v>
      </c>
      <c r="BH670" s="64">
        <f t="shared" si="546"/>
        <v>4</v>
      </c>
      <c r="BI670" s="64">
        <f t="shared" si="547"/>
        <v>4</v>
      </c>
      <c r="BJ670" s="64">
        <f t="shared" si="548"/>
        <v>4</v>
      </c>
      <c r="BK670" s="65">
        <f t="shared" si="549"/>
        <v>1</v>
      </c>
      <c r="BL670" s="66">
        <f t="shared" si="550"/>
        <v>1</v>
      </c>
      <c r="BM670" s="92">
        <f t="shared" si="551"/>
        <v>2</v>
      </c>
      <c r="BN670" s="92">
        <f t="shared" si="552"/>
        <v>2</v>
      </c>
      <c r="BO670" s="92">
        <f t="shared" si="553"/>
        <v>0</v>
      </c>
      <c r="BP670" s="92">
        <f t="shared" si="554"/>
        <v>0</v>
      </c>
      <c r="BQ670" s="92">
        <f t="shared" si="555"/>
        <v>0</v>
      </c>
      <c r="BR670" s="92">
        <f t="shared" si="556"/>
        <v>0</v>
      </c>
      <c r="BS670" s="92">
        <f t="shared" si="557"/>
        <v>0</v>
      </c>
      <c r="BT670" s="92">
        <f t="shared" si="558"/>
        <v>0</v>
      </c>
      <c r="BU670" s="92">
        <f t="shared" si="559"/>
        <v>1</v>
      </c>
      <c r="BV670" s="92">
        <f t="shared" si="560"/>
        <v>1</v>
      </c>
      <c r="BW670" s="92">
        <f t="shared" si="561"/>
        <v>1</v>
      </c>
      <c r="BX670" s="92">
        <f t="shared" si="562"/>
        <v>1</v>
      </c>
      <c r="BY670" s="92">
        <f t="shared" si="563"/>
        <v>0</v>
      </c>
      <c r="BZ670" s="92">
        <f t="shared" si="564"/>
        <v>0</v>
      </c>
      <c r="CA670" s="92">
        <f t="shared" si="565"/>
        <v>0</v>
      </c>
      <c r="CB670" s="92">
        <f t="shared" si="566"/>
        <v>0</v>
      </c>
      <c r="CC670" s="92">
        <f t="shared" si="567"/>
        <v>0</v>
      </c>
      <c r="CD670" s="92">
        <f t="shared" si="568"/>
        <v>0</v>
      </c>
    </row>
    <row r="671" spans="1:82" hidden="1">
      <c r="A671" s="34">
        <v>68</v>
      </c>
      <c r="B671" s="34" t="s">
        <v>951</v>
      </c>
      <c r="C671" s="34" t="s">
        <v>7259</v>
      </c>
      <c r="D671" s="34" t="s">
        <v>204</v>
      </c>
      <c r="E671" s="34" t="s">
        <v>6965</v>
      </c>
      <c r="F671" s="34" t="s">
        <v>8145</v>
      </c>
      <c r="G671" s="34" t="s">
        <v>8146</v>
      </c>
      <c r="H671" s="34" t="s">
        <v>7</v>
      </c>
      <c r="I671" s="34" t="s">
        <v>7</v>
      </c>
      <c r="J671" s="34" t="s">
        <v>195</v>
      </c>
      <c r="K671" s="34" t="s">
        <v>195</v>
      </c>
      <c r="L671" s="34" t="s">
        <v>944</v>
      </c>
      <c r="N671" s="34">
        <v>1</v>
      </c>
      <c r="O671" s="34">
        <v>0</v>
      </c>
      <c r="P671" s="34">
        <v>1</v>
      </c>
      <c r="Q671" s="34">
        <v>0</v>
      </c>
      <c r="R671" s="34">
        <v>0</v>
      </c>
      <c r="S671" s="34">
        <v>0</v>
      </c>
      <c r="T671" s="34">
        <v>0</v>
      </c>
      <c r="U671" s="77">
        <v>0</v>
      </c>
      <c r="V671" s="34">
        <v>0</v>
      </c>
      <c r="W671" s="60">
        <f>COUNTIFS(配置清单!G:G,G671,配置清单!$H:$H,"PM",配置清单!$N:$N,"在岗")</f>
        <v>1</v>
      </c>
      <c r="X671" s="61">
        <f t="shared" si="527"/>
        <v>1</v>
      </c>
      <c r="Y671" s="60">
        <f>COUNTIFS(配置清单!$G:$G,G671,配置清单!$H:$H,"PM",配置清单!$N:$N,"在岗",配置清单!$P:$P,"&lt;&gt;暂不胜任")</f>
        <v>1</v>
      </c>
      <c r="Z671" s="61">
        <f t="shared" si="528"/>
        <v>1</v>
      </c>
      <c r="AA671" s="62">
        <f>COUNTIFS(配置清单!$G:$G,G671,配置清单!$H:$H,"SE",配置清单!$N:$N,"在岗")+COUNTIFS(配置清单!$G:$G,G671,配置清单!$H:$H,"SA",配置清单!$N:$N,"在岗")</f>
        <v>0</v>
      </c>
      <c r="AB671" s="61" t="str">
        <f t="shared" si="529"/>
        <v>NA</v>
      </c>
      <c r="AC671" s="60">
        <f>COUNTIFS(配置清单!$G:$G,G671,配置清单!$H:$H,"SE",配置清单!$N:$N,"在岗",配置清单!$P:$P,"&lt;&gt;暂不胜任")+COUNTIFS(配置清单!$G:$G,G671,配置清单!$H:$H,"SA",配置清单!$N:$N,"在岗",配置清单!$P:$P,"&lt;&gt;暂不胜任")</f>
        <v>0</v>
      </c>
      <c r="AD671" s="61" t="str">
        <f t="shared" si="530"/>
        <v>NA</v>
      </c>
      <c r="AE671" s="60">
        <f>COUNTIFS(配置清单!$G:$G,G671,配置清单!H:H,"MDE",配置清单!N:N,"在岗")</f>
        <v>1</v>
      </c>
      <c r="AF671" s="61">
        <f t="shared" si="531"/>
        <v>1</v>
      </c>
      <c r="AG671" s="60">
        <f>COUNTIFS(配置清单!$G:$G,G671,配置清单!$H:$H,"MDE",配置清单!$N:$N,"在岗",配置清单!$P:$P,"&lt;&gt;暂不胜任")</f>
        <v>1</v>
      </c>
      <c r="AH671" s="61">
        <f t="shared" si="532"/>
        <v>1</v>
      </c>
      <c r="AI671" s="62">
        <f>COUNTIFS(配置清单!G:G,G671,配置清单!H:H,"TPM",配置清单!N:N,"在岗")+COUNTIFS(配置清单!G:G,G671,配置清单!H:H,"TC",配置清单!N:N,"在岗")</f>
        <v>0</v>
      </c>
      <c r="AJ671" s="61" t="str">
        <f t="shared" si="533"/>
        <v>NA</v>
      </c>
      <c r="AK671" s="60">
        <f>COUNTIFS(配置清单!G:G,G671,配置清单!H:H,"TPM",配置清单!N:N,"在岗",配置清单!P:P,"&lt;&gt;暂不胜任")+COUNTIFS(配置清单!G:G,G671,配置清单!H:H,"TC",配置清单!N:N,"在岗",配置清单!P:P,"&lt;&gt;暂不胜任")</f>
        <v>0</v>
      </c>
      <c r="AL671" s="61" t="str">
        <f t="shared" si="534"/>
        <v>NA</v>
      </c>
      <c r="AM671" s="60">
        <f>COUNTIFS(配置清单!G:G,G671,配置清单!H:H,"TSE",配置清单!N:N,"在岗")</f>
        <v>0</v>
      </c>
      <c r="AN671" s="61" t="str">
        <f t="shared" si="535"/>
        <v>NA</v>
      </c>
      <c r="AO671" s="60">
        <f>COUNTIFS(配置清单!G:G,G671,配置清单!H:H,"TSE",配置清单!N:N,"在岗",配置清单!P:P,"&lt;&gt;暂不胜任")</f>
        <v>0</v>
      </c>
      <c r="AP671" s="61" t="str">
        <f t="shared" si="536"/>
        <v>NA</v>
      </c>
      <c r="AQ671" s="60">
        <f>COUNTIFS(配置清单!$G:$G,G671,配置清单!H:H,"QA",配置清单!N:N,"在岗")</f>
        <v>0</v>
      </c>
      <c r="AR671" s="61" t="str">
        <f t="shared" si="537"/>
        <v>NA</v>
      </c>
      <c r="AS671" s="60">
        <f>COUNTIFS(配置清单!$G:$G,G671,配置清单!$H:$H,"QA",配置清单!$N:$N,"在岗",配置清单!$P:$P,"&lt;&gt;暂不胜任")</f>
        <v>0</v>
      </c>
      <c r="AT671" s="61" t="str">
        <f t="shared" si="538"/>
        <v>NA</v>
      </c>
      <c r="AU671" s="60">
        <f>COUNTIFS(配置清单!G:G,规划及评估!G671,配置清单!H:H,"BA",配置清单!N:N,"在岗")</f>
        <v>0</v>
      </c>
      <c r="AV671" s="61" t="str">
        <f t="shared" si="539"/>
        <v>NA</v>
      </c>
      <c r="AW671" s="60">
        <f>COUNTIFS(配置清单!G:G,G671,配置清单!H:H,"BA",配置清单!N:N,"在岗",配置清单!P:P,"&lt;&gt;暂不胜任")</f>
        <v>0</v>
      </c>
      <c r="AX671" s="61" t="str">
        <f t="shared" si="540"/>
        <v>NA</v>
      </c>
      <c r="AY671" s="60">
        <f>COUNTIFS(配置清单!G:G,规划及评估!G671,配置清单!H:H,"IA",配置清单!N:N,"在岗")</f>
        <v>0</v>
      </c>
      <c r="AZ671" s="61" t="str">
        <f t="shared" si="541"/>
        <v>NA</v>
      </c>
      <c r="BA671" s="60">
        <f>COUNTIFS(配置清单!G:G,G671,配置清单!H:H,"IA",配置清单!N:N,"在岗",配置清单!P:P,"&lt;&gt;暂不胜任")</f>
        <v>0</v>
      </c>
      <c r="BB671" s="61" t="str">
        <f t="shared" si="542"/>
        <v>NA</v>
      </c>
      <c r="BC671" s="60">
        <f>COUNTIFS(配置清单!G:G,规划及评估!G671,配置清单!H:H,"产品经理",配置清单!N:N,"在岗")</f>
        <v>0</v>
      </c>
      <c r="BD671" s="61" t="str">
        <f t="shared" si="543"/>
        <v>NA</v>
      </c>
      <c r="BE671" s="60">
        <f>COUNTIFS(配置清单!G:G,G671,配置清单!H:H,"产品经理",配置清单!N:N,"在岗",配置清单!P:P,"&lt;&gt;暂不胜任")</f>
        <v>0</v>
      </c>
      <c r="BF671" s="61" t="str">
        <f t="shared" si="544"/>
        <v>NA</v>
      </c>
      <c r="BG671" s="63">
        <f t="shared" si="545"/>
        <v>2</v>
      </c>
      <c r="BH671" s="64">
        <f t="shared" si="546"/>
        <v>2</v>
      </c>
      <c r="BI671" s="64">
        <f t="shared" si="547"/>
        <v>2</v>
      </c>
      <c r="BJ671" s="64">
        <f t="shared" si="548"/>
        <v>2</v>
      </c>
      <c r="BK671" s="65">
        <f t="shared" si="549"/>
        <v>1</v>
      </c>
      <c r="BL671" s="66">
        <f t="shared" si="550"/>
        <v>1</v>
      </c>
      <c r="BM671" s="92">
        <f t="shared" si="551"/>
        <v>1</v>
      </c>
      <c r="BN671" s="92">
        <f t="shared" si="552"/>
        <v>1</v>
      </c>
      <c r="BO671" s="92">
        <f t="shared" si="553"/>
        <v>0</v>
      </c>
      <c r="BP671" s="92">
        <f t="shared" si="554"/>
        <v>0</v>
      </c>
      <c r="BQ671" s="92">
        <f t="shared" si="555"/>
        <v>1</v>
      </c>
      <c r="BR671" s="92">
        <f t="shared" si="556"/>
        <v>1</v>
      </c>
      <c r="BS671" s="92">
        <f t="shared" si="557"/>
        <v>0</v>
      </c>
      <c r="BT671" s="92">
        <f t="shared" si="558"/>
        <v>0</v>
      </c>
      <c r="BU671" s="92">
        <f t="shared" si="559"/>
        <v>0</v>
      </c>
      <c r="BV671" s="92">
        <f t="shared" si="560"/>
        <v>0</v>
      </c>
      <c r="BW671" s="92">
        <f t="shared" si="561"/>
        <v>0</v>
      </c>
      <c r="BX671" s="92">
        <f t="shared" si="562"/>
        <v>0</v>
      </c>
      <c r="BY671" s="92">
        <f t="shared" si="563"/>
        <v>0</v>
      </c>
      <c r="BZ671" s="92">
        <f t="shared" si="564"/>
        <v>0</v>
      </c>
      <c r="CA671" s="92">
        <f t="shared" si="565"/>
        <v>0</v>
      </c>
      <c r="CB671" s="92">
        <f t="shared" si="566"/>
        <v>0</v>
      </c>
      <c r="CC671" s="92">
        <f t="shared" si="567"/>
        <v>0</v>
      </c>
      <c r="CD671" s="92">
        <f t="shared" si="568"/>
        <v>0</v>
      </c>
    </row>
    <row r="672" spans="1:82" hidden="1">
      <c r="A672" s="34">
        <v>69</v>
      </c>
      <c r="B672" s="34" t="s">
        <v>951</v>
      </c>
      <c r="C672" s="34" t="s">
        <v>7259</v>
      </c>
      <c r="D672" s="34" t="s">
        <v>204</v>
      </c>
      <c r="E672" s="34" t="s">
        <v>6965</v>
      </c>
      <c r="F672" s="34" t="s">
        <v>7992</v>
      </c>
      <c r="G672" s="34" t="s">
        <v>7993</v>
      </c>
      <c r="H672" s="34" t="s">
        <v>7</v>
      </c>
      <c r="I672" s="34" t="s">
        <v>7</v>
      </c>
      <c r="J672" s="34" t="s">
        <v>195</v>
      </c>
      <c r="K672" s="34" t="s">
        <v>195</v>
      </c>
      <c r="L672" s="34" t="s">
        <v>944</v>
      </c>
      <c r="N672" s="34">
        <v>1</v>
      </c>
      <c r="O672" s="34">
        <v>0</v>
      </c>
      <c r="P672" s="34">
        <v>0</v>
      </c>
      <c r="Q672" s="34">
        <v>0</v>
      </c>
      <c r="R672" s="34">
        <v>0</v>
      </c>
      <c r="S672" s="34">
        <v>0</v>
      </c>
      <c r="T672" s="34">
        <v>0</v>
      </c>
      <c r="U672" s="77">
        <v>0</v>
      </c>
      <c r="V672" s="34">
        <v>0</v>
      </c>
      <c r="W672" s="60">
        <f>COUNTIFS(配置清单!G:G,G672,配置清单!$H:$H,"PM",配置清单!$N:$N,"在岗")</f>
        <v>1</v>
      </c>
      <c r="X672" s="61">
        <f t="shared" si="527"/>
        <v>1</v>
      </c>
      <c r="Y672" s="60">
        <f>COUNTIFS(配置清单!$G:$G,G672,配置清单!$H:$H,"PM",配置清单!$N:$N,"在岗",配置清单!$P:$P,"&lt;&gt;暂不胜任")</f>
        <v>1</v>
      </c>
      <c r="Z672" s="61">
        <f t="shared" si="528"/>
        <v>1</v>
      </c>
      <c r="AA672" s="62">
        <f>COUNTIFS(配置清单!$G:$G,G672,配置清单!$H:$H,"SE",配置清单!$N:$N,"在岗")+COUNTIFS(配置清单!$G:$G,G672,配置清单!$H:$H,"SA",配置清单!$N:$N,"在岗")</f>
        <v>0</v>
      </c>
      <c r="AB672" s="61" t="str">
        <f t="shared" si="529"/>
        <v>NA</v>
      </c>
      <c r="AC672" s="60">
        <f>COUNTIFS(配置清单!$G:$G,G672,配置清单!$H:$H,"SE",配置清单!$N:$N,"在岗",配置清单!$P:$P,"&lt;&gt;暂不胜任")+COUNTIFS(配置清单!$G:$G,G672,配置清单!$H:$H,"SA",配置清单!$N:$N,"在岗",配置清单!$P:$P,"&lt;&gt;暂不胜任")</f>
        <v>0</v>
      </c>
      <c r="AD672" s="61" t="str">
        <f t="shared" si="530"/>
        <v>NA</v>
      </c>
      <c r="AE672" s="60">
        <f>COUNTIFS(配置清单!$G:$G,G672,配置清单!H:H,"MDE",配置清单!N:N,"在岗")</f>
        <v>0</v>
      </c>
      <c r="AF672" s="61" t="str">
        <f t="shared" si="531"/>
        <v>NA</v>
      </c>
      <c r="AG672" s="60">
        <f>COUNTIFS(配置清单!$G:$G,G672,配置清单!$H:$H,"MDE",配置清单!$N:$N,"在岗",配置清单!$P:$P,"&lt;&gt;暂不胜任")</f>
        <v>0</v>
      </c>
      <c r="AH672" s="61" t="str">
        <f t="shared" si="532"/>
        <v>NA</v>
      </c>
      <c r="AI672" s="62">
        <f>COUNTIFS(配置清单!G:G,G672,配置清单!H:H,"TPM",配置清单!N:N,"在岗")+COUNTIFS(配置清单!G:G,G672,配置清单!H:H,"TC",配置清单!N:N,"在岗")</f>
        <v>0</v>
      </c>
      <c r="AJ672" s="61" t="str">
        <f t="shared" si="533"/>
        <v>NA</v>
      </c>
      <c r="AK672" s="60">
        <f>COUNTIFS(配置清单!G:G,G672,配置清单!H:H,"TPM",配置清单!N:N,"在岗",配置清单!P:P,"&lt;&gt;暂不胜任")+COUNTIFS(配置清单!G:G,G672,配置清单!H:H,"TC",配置清单!N:N,"在岗",配置清单!P:P,"&lt;&gt;暂不胜任")</f>
        <v>0</v>
      </c>
      <c r="AL672" s="61" t="str">
        <f t="shared" si="534"/>
        <v>NA</v>
      </c>
      <c r="AM672" s="60">
        <f>COUNTIFS(配置清单!G:G,G672,配置清单!H:H,"TSE",配置清单!N:N,"在岗")</f>
        <v>0</v>
      </c>
      <c r="AN672" s="61" t="str">
        <f t="shared" si="535"/>
        <v>NA</v>
      </c>
      <c r="AO672" s="60">
        <f>COUNTIFS(配置清单!G:G,G672,配置清单!H:H,"TSE",配置清单!N:N,"在岗",配置清单!P:P,"&lt;&gt;暂不胜任")</f>
        <v>0</v>
      </c>
      <c r="AP672" s="61" t="str">
        <f t="shared" si="536"/>
        <v>NA</v>
      </c>
      <c r="AQ672" s="60">
        <f>COUNTIFS(配置清单!$G:$G,G672,配置清单!H:H,"QA",配置清单!N:N,"在岗")</f>
        <v>0</v>
      </c>
      <c r="AR672" s="61" t="str">
        <f t="shared" si="537"/>
        <v>NA</v>
      </c>
      <c r="AS672" s="60">
        <f>COUNTIFS(配置清单!$G:$G,G672,配置清单!$H:$H,"QA",配置清单!$N:$N,"在岗",配置清单!$P:$P,"&lt;&gt;暂不胜任")</f>
        <v>0</v>
      </c>
      <c r="AT672" s="61" t="str">
        <f t="shared" si="538"/>
        <v>NA</v>
      </c>
      <c r="AU672" s="60">
        <f>COUNTIFS(配置清单!G:G,规划及评估!G672,配置清单!H:H,"BA",配置清单!N:N,"在岗")</f>
        <v>0</v>
      </c>
      <c r="AV672" s="61" t="str">
        <f t="shared" si="539"/>
        <v>NA</v>
      </c>
      <c r="AW672" s="60">
        <f>COUNTIFS(配置清单!G:G,G672,配置清单!H:H,"BA",配置清单!N:N,"在岗",配置清单!P:P,"&lt;&gt;暂不胜任")</f>
        <v>0</v>
      </c>
      <c r="AX672" s="61" t="str">
        <f t="shared" si="540"/>
        <v>NA</v>
      </c>
      <c r="AY672" s="60">
        <f>COUNTIFS(配置清单!G:G,规划及评估!G672,配置清单!H:H,"IA",配置清单!N:N,"在岗")</f>
        <v>0</v>
      </c>
      <c r="AZ672" s="61" t="str">
        <f t="shared" si="541"/>
        <v>NA</v>
      </c>
      <c r="BA672" s="60">
        <f>COUNTIFS(配置清单!G:G,G672,配置清单!H:H,"IA",配置清单!N:N,"在岗",配置清单!P:P,"&lt;&gt;暂不胜任")</f>
        <v>0</v>
      </c>
      <c r="BB672" s="61" t="str">
        <f t="shared" si="542"/>
        <v>NA</v>
      </c>
      <c r="BC672" s="60">
        <f>COUNTIFS(配置清单!G:G,规划及评估!G672,配置清单!H:H,"产品经理",配置清单!N:N,"在岗")</f>
        <v>0</v>
      </c>
      <c r="BD672" s="61" t="str">
        <f t="shared" si="543"/>
        <v>NA</v>
      </c>
      <c r="BE672" s="60">
        <f>COUNTIFS(配置清单!G:G,G672,配置清单!H:H,"产品经理",配置清单!N:N,"在岗",配置清单!P:P,"&lt;&gt;暂不胜任")</f>
        <v>0</v>
      </c>
      <c r="BF672" s="61" t="str">
        <f t="shared" si="544"/>
        <v>NA</v>
      </c>
      <c r="BG672" s="63">
        <f t="shared" si="545"/>
        <v>1</v>
      </c>
      <c r="BH672" s="64">
        <f t="shared" si="546"/>
        <v>1</v>
      </c>
      <c r="BI672" s="64">
        <f t="shared" si="547"/>
        <v>1</v>
      </c>
      <c r="BJ672" s="64">
        <f t="shared" si="548"/>
        <v>1</v>
      </c>
      <c r="BK672" s="65">
        <f t="shared" si="549"/>
        <v>1</v>
      </c>
      <c r="BL672" s="66">
        <f t="shared" si="550"/>
        <v>1</v>
      </c>
      <c r="BM672" s="92">
        <f t="shared" si="551"/>
        <v>1</v>
      </c>
      <c r="BN672" s="92">
        <f t="shared" si="552"/>
        <v>1</v>
      </c>
      <c r="BO672" s="92">
        <f t="shared" si="553"/>
        <v>0</v>
      </c>
      <c r="BP672" s="92">
        <f t="shared" si="554"/>
        <v>0</v>
      </c>
      <c r="BQ672" s="92">
        <f t="shared" si="555"/>
        <v>0</v>
      </c>
      <c r="BR672" s="92">
        <f t="shared" si="556"/>
        <v>0</v>
      </c>
      <c r="BS672" s="92">
        <f t="shared" si="557"/>
        <v>0</v>
      </c>
      <c r="BT672" s="92">
        <f t="shared" si="558"/>
        <v>0</v>
      </c>
      <c r="BU672" s="92">
        <f t="shared" si="559"/>
        <v>0</v>
      </c>
      <c r="BV672" s="92">
        <f t="shared" si="560"/>
        <v>0</v>
      </c>
      <c r="BW672" s="92">
        <f t="shared" si="561"/>
        <v>0</v>
      </c>
      <c r="BX672" s="92">
        <f t="shared" si="562"/>
        <v>0</v>
      </c>
      <c r="BY672" s="92">
        <f t="shared" si="563"/>
        <v>0</v>
      </c>
      <c r="BZ672" s="92">
        <f t="shared" si="564"/>
        <v>0</v>
      </c>
      <c r="CA672" s="92">
        <f t="shared" si="565"/>
        <v>0</v>
      </c>
      <c r="CB672" s="92">
        <f t="shared" si="566"/>
        <v>0</v>
      </c>
      <c r="CC672" s="92">
        <f t="shared" si="567"/>
        <v>0</v>
      </c>
      <c r="CD672" s="92">
        <f t="shared" si="568"/>
        <v>0</v>
      </c>
    </row>
    <row r="673" spans="1:82" hidden="1">
      <c r="A673" s="34">
        <v>70</v>
      </c>
      <c r="B673" s="34" t="s">
        <v>951</v>
      </c>
      <c r="C673" s="34" t="s">
        <v>7259</v>
      </c>
      <c r="D673" s="34" t="s">
        <v>204</v>
      </c>
      <c r="E673" s="34" t="s">
        <v>6965</v>
      </c>
      <c r="F673" s="34" t="s">
        <v>8015</v>
      </c>
      <c r="G673" s="34" t="s">
        <v>8016</v>
      </c>
      <c r="H673" s="34" t="s">
        <v>7</v>
      </c>
      <c r="I673" s="34" t="s">
        <v>7</v>
      </c>
      <c r="J673" s="34" t="s">
        <v>195</v>
      </c>
      <c r="K673" s="34" t="s">
        <v>195</v>
      </c>
      <c r="L673" s="34" t="s">
        <v>944</v>
      </c>
      <c r="N673" s="34">
        <v>1</v>
      </c>
      <c r="O673" s="34">
        <v>0</v>
      </c>
      <c r="P673" s="34">
        <v>3</v>
      </c>
      <c r="Q673" s="34">
        <v>0</v>
      </c>
      <c r="R673" s="34">
        <v>0</v>
      </c>
      <c r="S673" s="34">
        <v>0</v>
      </c>
      <c r="T673" s="34">
        <v>0</v>
      </c>
      <c r="U673" s="77">
        <v>0</v>
      </c>
      <c r="V673" s="34">
        <v>0</v>
      </c>
      <c r="W673" s="60">
        <f>COUNTIFS(配置清单!G:G,G673,配置清单!$H:$H,"PM",配置清单!$N:$N,"在岗")</f>
        <v>1</v>
      </c>
      <c r="X673" s="61">
        <f t="shared" si="527"/>
        <v>1</v>
      </c>
      <c r="Y673" s="60">
        <f>COUNTIFS(配置清单!$G:$G,G673,配置清单!$H:$H,"PM",配置清单!$N:$N,"在岗",配置清单!$P:$P,"&lt;&gt;暂不胜任")</f>
        <v>1</v>
      </c>
      <c r="Z673" s="61">
        <f t="shared" si="528"/>
        <v>1</v>
      </c>
      <c r="AA673" s="62">
        <f>COUNTIFS(配置清单!$G:$G,G673,配置清单!$H:$H,"SE",配置清单!$N:$N,"在岗")+COUNTIFS(配置清单!$G:$G,G673,配置清单!$H:$H,"SA",配置清单!$N:$N,"在岗")</f>
        <v>0</v>
      </c>
      <c r="AB673" s="61" t="str">
        <f t="shared" si="529"/>
        <v>NA</v>
      </c>
      <c r="AC673" s="60">
        <f>COUNTIFS(配置清单!$G:$G,G673,配置清单!$H:$H,"SE",配置清单!$N:$N,"在岗",配置清单!$P:$P,"&lt;&gt;暂不胜任")+COUNTIFS(配置清单!$G:$G,G673,配置清单!$H:$H,"SA",配置清单!$N:$N,"在岗",配置清单!$P:$P,"&lt;&gt;暂不胜任")</f>
        <v>0</v>
      </c>
      <c r="AD673" s="61" t="str">
        <f t="shared" si="530"/>
        <v>NA</v>
      </c>
      <c r="AE673" s="60">
        <f>COUNTIFS(配置清单!$G:$G,G673,配置清单!H:H,"MDE",配置清单!N:N,"在岗")</f>
        <v>3</v>
      </c>
      <c r="AF673" s="61">
        <f t="shared" si="531"/>
        <v>1</v>
      </c>
      <c r="AG673" s="60">
        <f>COUNTIFS(配置清单!$G:$G,G673,配置清单!$H:$H,"MDE",配置清单!$N:$N,"在岗",配置清单!$P:$P,"&lt;&gt;暂不胜任")</f>
        <v>1</v>
      </c>
      <c r="AH673" s="61">
        <f t="shared" si="532"/>
        <v>0.33333333333333331</v>
      </c>
      <c r="AI673" s="62">
        <f>COUNTIFS(配置清单!G:G,G673,配置清单!H:H,"TPM",配置清单!N:N,"在岗")+COUNTIFS(配置清单!G:G,G673,配置清单!H:H,"TC",配置清单!N:N,"在岗")</f>
        <v>0</v>
      </c>
      <c r="AJ673" s="61" t="str">
        <f t="shared" si="533"/>
        <v>NA</v>
      </c>
      <c r="AK673" s="60">
        <f>COUNTIFS(配置清单!G:G,G673,配置清单!H:H,"TPM",配置清单!N:N,"在岗",配置清单!P:P,"&lt;&gt;暂不胜任")+COUNTIFS(配置清单!G:G,G673,配置清单!H:H,"TC",配置清单!N:N,"在岗",配置清单!P:P,"&lt;&gt;暂不胜任")</f>
        <v>0</v>
      </c>
      <c r="AL673" s="61" t="str">
        <f t="shared" si="534"/>
        <v>NA</v>
      </c>
      <c r="AM673" s="60">
        <f>COUNTIFS(配置清单!G:G,G673,配置清单!H:H,"TSE",配置清单!N:N,"在岗")</f>
        <v>0</v>
      </c>
      <c r="AN673" s="61" t="str">
        <f t="shared" si="535"/>
        <v>NA</v>
      </c>
      <c r="AO673" s="60">
        <f>COUNTIFS(配置清单!G:G,G673,配置清单!H:H,"TSE",配置清单!N:N,"在岗",配置清单!P:P,"&lt;&gt;暂不胜任")</f>
        <v>0</v>
      </c>
      <c r="AP673" s="61" t="str">
        <f t="shared" si="536"/>
        <v>NA</v>
      </c>
      <c r="AQ673" s="60">
        <f>COUNTIFS(配置清单!$G:$G,G673,配置清单!H:H,"QA",配置清单!N:N,"在岗")</f>
        <v>0</v>
      </c>
      <c r="AR673" s="61" t="str">
        <f t="shared" si="537"/>
        <v>NA</v>
      </c>
      <c r="AS673" s="60">
        <f>COUNTIFS(配置清单!$G:$G,G673,配置清单!$H:$H,"QA",配置清单!$N:$N,"在岗",配置清单!$P:$P,"&lt;&gt;暂不胜任")</f>
        <v>0</v>
      </c>
      <c r="AT673" s="61" t="str">
        <f t="shared" si="538"/>
        <v>NA</v>
      </c>
      <c r="AU673" s="60">
        <f>COUNTIFS(配置清单!G:G,规划及评估!G673,配置清单!H:H,"BA",配置清单!N:N,"在岗")</f>
        <v>0</v>
      </c>
      <c r="AV673" s="61" t="str">
        <f t="shared" si="539"/>
        <v>NA</v>
      </c>
      <c r="AW673" s="60">
        <f>COUNTIFS(配置清单!G:G,G673,配置清单!H:H,"BA",配置清单!N:N,"在岗",配置清单!P:P,"&lt;&gt;暂不胜任")</f>
        <v>0</v>
      </c>
      <c r="AX673" s="61" t="str">
        <f t="shared" si="540"/>
        <v>NA</v>
      </c>
      <c r="AY673" s="60">
        <f>COUNTIFS(配置清单!G:G,规划及评估!G673,配置清单!H:H,"IA",配置清单!N:N,"在岗")</f>
        <v>0</v>
      </c>
      <c r="AZ673" s="61" t="str">
        <f t="shared" si="541"/>
        <v>NA</v>
      </c>
      <c r="BA673" s="60">
        <f>COUNTIFS(配置清单!G:G,G673,配置清单!H:H,"IA",配置清单!N:N,"在岗",配置清单!P:P,"&lt;&gt;暂不胜任")</f>
        <v>0</v>
      </c>
      <c r="BB673" s="61" t="str">
        <f t="shared" si="542"/>
        <v>NA</v>
      </c>
      <c r="BC673" s="60">
        <f>COUNTIFS(配置清单!G:G,规划及评估!G673,配置清单!H:H,"产品经理",配置清单!N:N,"在岗")</f>
        <v>0</v>
      </c>
      <c r="BD673" s="61" t="str">
        <f t="shared" si="543"/>
        <v>NA</v>
      </c>
      <c r="BE673" s="60">
        <f>COUNTIFS(配置清单!G:G,G673,配置清单!H:H,"产品经理",配置清单!N:N,"在岗",配置清单!P:P,"&lt;&gt;暂不胜任")</f>
        <v>0</v>
      </c>
      <c r="BF673" s="61" t="str">
        <f t="shared" si="544"/>
        <v>NA</v>
      </c>
      <c r="BG673" s="63">
        <f t="shared" si="545"/>
        <v>4</v>
      </c>
      <c r="BH673" s="64">
        <f t="shared" si="546"/>
        <v>4</v>
      </c>
      <c r="BI673" s="64">
        <f t="shared" si="547"/>
        <v>4</v>
      </c>
      <c r="BJ673" s="64">
        <f t="shared" si="548"/>
        <v>2</v>
      </c>
      <c r="BK673" s="65">
        <f t="shared" si="549"/>
        <v>1</v>
      </c>
      <c r="BL673" s="66">
        <f t="shared" si="550"/>
        <v>0.5</v>
      </c>
      <c r="BM673" s="92">
        <f t="shared" si="551"/>
        <v>1</v>
      </c>
      <c r="BN673" s="92">
        <f t="shared" si="552"/>
        <v>1</v>
      </c>
      <c r="BO673" s="92">
        <f t="shared" si="553"/>
        <v>0</v>
      </c>
      <c r="BP673" s="92">
        <f t="shared" si="554"/>
        <v>0</v>
      </c>
      <c r="BQ673" s="92">
        <f t="shared" si="555"/>
        <v>3</v>
      </c>
      <c r="BR673" s="92">
        <f t="shared" si="556"/>
        <v>1</v>
      </c>
      <c r="BS673" s="92">
        <f t="shared" si="557"/>
        <v>0</v>
      </c>
      <c r="BT673" s="92">
        <f t="shared" si="558"/>
        <v>0</v>
      </c>
      <c r="BU673" s="92">
        <f t="shared" si="559"/>
        <v>0</v>
      </c>
      <c r="BV673" s="92">
        <f t="shared" si="560"/>
        <v>0</v>
      </c>
      <c r="BW673" s="92">
        <f t="shared" si="561"/>
        <v>0</v>
      </c>
      <c r="BX673" s="92">
        <f t="shared" si="562"/>
        <v>0</v>
      </c>
      <c r="BY673" s="92">
        <f t="shared" si="563"/>
        <v>0</v>
      </c>
      <c r="BZ673" s="92">
        <f t="shared" si="564"/>
        <v>0</v>
      </c>
      <c r="CA673" s="92">
        <f t="shared" si="565"/>
        <v>0</v>
      </c>
      <c r="CB673" s="92">
        <f t="shared" si="566"/>
        <v>0</v>
      </c>
      <c r="CC673" s="92">
        <f t="shared" si="567"/>
        <v>0</v>
      </c>
      <c r="CD673" s="92">
        <f t="shared" si="568"/>
        <v>0</v>
      </c>
    </row>
    <row r="674" spans="1:82" hidden="1">
      <c r="A674" s="34">
        <v>71</v>
      </c>
      <c r="B674" s="34" t="s">
        <v>951</v>
      </c>
      <c r="C674" s="34" t="s">
        <v>7259</v>
      </c>
      <c r="D674" s="34" t="s">
        <v>204</v>
      </c>
      <c r="E674" s="34" t="s">
        <v>6965</v>
      </c>
      <c r="F674" s="34" t="s">
        <v>7996</v>
      </c>
      <c r="G674" s="34" t="s">
        <v>7997</v>
      </c>
      <c r="H674" s="34" t="s">
        <v>7</v>
      </c>
      <c r="I674" s="34" t="s">
        <v>7</v>
      </c>
      <c r="J674" s="34" t="s">
        <v>195</v>
      </c>
      <c r="K674" s="34" t="s">
        <v>195</v>
      </c>
      <c r="L674" s="34" t="s">
        <v>2866</v>
      </c>
      <c r="M674" s="34" t="s">
        <v>8000</v>
      </c>
      <c r="N674" s="34">
        <v>1</v>
      </c>
      <c r="O674" s="34">
        <v>0</v>
      </c>
      <c r="P674" s="34">
        <v>1</v>
      </c>
      <c r="Q674" s="34">
        <v>0</v>
      </c>
      <c r="R674" s="34">
        <v>0</v>
      </c>
      <c r="S674" s="34">
        <v>1</v>
      </c>
      <c r="T674" s="34">
        <v>0</v>
      </c>
      <c r="U674" s="77">
        <v>0</v>
      </c>
      <c r="V674" s="34">
        <v>0</v>
      </c>
      <c r="W674" s="60">
        <f>COUNTIFS(配置清单!G:G,G674,配置清单!$H:$H,"PM",配置清单!$N:$N,"在岗")</f>
        <v>1</v>
      </c>
      <c r="X674" s="61">
        <f t="shared" si="527"/>
        <v>1</v>
      </c>
      <c r="Y674" s="60">
        <f>COUNTIFS(配置清单!$G:$G,G674,配置清单!$H:$H,"PM",配置清单!$N:$N,"在岗",配置清单!$P:$P,"&lt;&gt;暂不胜任")</f>
        <v>1</v>
      </c>
      <c r="Z674" s="61">
        <f t="shared" si="528"/>
        <v>1</v>
      </c>
      <c r="AA674" s="62">
        <f>COUNTIFS(配置清单!$G:$G,G674,配置清单!$H:$H,"SE",配置清单!$N:$N,"在岗")+COUNTIFS(配置清单!$G:$G,G674,配置清单!$H:$H,"SA",配置清单!$N:$N,"在岗")</f>
        <v>0</v>
      </c>
      <c r="AB674" s="61" t="str">
        <f t="shared" si="529"/>
        <v>NA</v>
      </c>
      <c r="AC674" s="60">
        <f>COUNTIFS(配置清单!$G:$G,G674,配置清单!$H:$H,"SE",配置清单!$N:$N,"在岗",配置清单!$P:$P,"&lt;&gt;暂不胜任")+COUNTIFS(配置清单!$G:$G,G674,配置清单!$H:$H,"SA",配置清单!$N:$N,"在岗",配置清单!$P:$P,"&lt;&gt;暂不胜任")</f>
        <v>0</v>
      </c>
      <c r="AD674" s="61" t="str">
        <f t="shared" si="530"/>
        <v>NA</v>
      </c>
      <c r="AE674" s="60">
        <f>COUNTIFS(配置清单!$G:$G,G674,配置清单!H:H,"MDE",配置清单!N:N,"在岗")</f>
        <v>1</v>
      </c>
      <c r="AF674" s="61">
        <f t="shared" si="531"/>
        <v>1</v>
      </c>
      <c r="AG674" s="60">
        <f>COUNTIFS(配置清单!$G:$G,G674,配置清单!$H:$H,"MDE",配置清单!$N:$N,"在岗",配置清单!$P:$P,"&lt;&gt;暂不胜任")</f>
        <v>1</v>
      </c>
      <c r="AH674" s="61">
        <f t="shared" si="532"/>
        <v>1</v>
      </c>
      <c r="AI674" s="62">
        <f>COUNTIFS(配置清单!G:G,G674,配置清单!H:H,"TPM",配置清单!N:N,"在岗")+COUNTIFS(配置清单!G:G,G674,配置清单!H:H,"TC",配置清单!N:N,"在岗")</f>
        <v>0</v>
      </c>
      <c r="AJ674" s="61" t="str">
        <f t="shared" si="533"/>
        <v>NA</v>
      </c>
      <c r="AK674" s="60">
        <f>COUNTIFS(配置清单!G:G,G674,配置清单!H:H,"TPM",配置清单!N:N,"在岗",配置清单!P:P,"&lt;&gt;暂不胜任")+COUNTIFS(配置清单!G:G,G674,配置清单!H:H,"TC",配置清单!N:N,"在岗",配置清单!P:P,"&lt;&gt;暂不胜任")</f>
        <v>0</v>
      </c>
      <c r="AL674" s="61" t="str">
        <f t="shared" si="534"/>
        <v>NA</v>
      </c>
      <c r="AM674" s="60">
        <f>COUNTIFS(配置清单!G:G,G674,配置清单!H:H,"TSE",配置清单!N:N,"在岗")</f>
        <v>0</v>
      </c>
      <c r="AN674" s="61" t="str">
        <f t="shared" si="535"/>
        <v>NA</v>
      </c>
      <c r="AO674" s="60">
        <f>COUNTIFS(配置清单!G:G,G674,配置清单!H:H,"TSE",配置清单!N:N,"在岗",配置清单!P:P,"&lt;&gt;暂不胜任")</f>
        <v>0</v>
      </c>
      <c r="AP674" s="61" t="str">
        <f t="shared" si="536"/>
        <v>NA</v>
      </c>
      <c r="AQ674" s="60">
        <f>COUNTIFS(配置清单!$G:$G,G674,配置清单!H:H,"QA",配置清单!N:N,"在岗")</f>
        <v>1</v>
      </c>
      <c r="AR674" s="61">
        <f t="shared" si="537"/>
        <v>1</v>
      </c>
      <c r="AS674" s="60">
        <f>COUNTIFS(配置清单!$G:$G,G674,配置清单!$H:$H,"QA",配置清单!$N:$N,"在岗",配置清单!$P:$P,"&lt;&gt;暂不胜任")</f>
        <v>1</v>
      </c>
      <c r="AT674" s="61">
        <f t="shared" si="538"/>
        <v>1</v>
      </c>
      <c r="AU674" s="60">
        <f>COUNTIFS(配置清单!G:G,规划及评估!G674,配置清单!H:H,"BA",配置清单!N:N,"在岗")</f>
        <v>0</v>
      </c>
      <c r="AV674" s="61" t="str">
        <f t="shared" si="539"/>
        <v>NA</v>
      </c>
      <c r="AW674" s="60">
        <f>COUNTIFS(配置清单!G:G,G674,配置清单!H:H,"BA",配置清单!N:N,"在岗",配置清单!P:P,"&lt;&gt;暂不胜任")</f>
        <v>0</v>
      </c>
      <c r="AX674" s="61" t="str">
        <f t="shared" si="540"/>
        <v>NA</v>
      </c>
      <c r="AY674" s="60">
        <f>COUNTIFS(配置清单!G:G,规划及评估!G674,配置清单!H:H,"IA",配置清单!N:N,"在岗")</f>
        <v>0</v>
      </c>
      <c r="AZ674" s="61" t="str">
        <f t="shared" si="541"/>
        <v>NA</v>
      </c>
      <c r="BA674" s="60">
        <f>COUNTIFS(配置清单!G:G,G674,配置清单!H:H,"IA",配置清单!N:N,"在岗",配置清单!P:P,"&lt;&gt;暂不胜任")</f>
        <v>0</v>
      </c>
      <c r="BB674" s="61" t="str">
        <f t="shared" si="542"/>
        <v>NA</v>
      </c>
      <c r="BC674" s="60">
        <f>COUNTIFS(配置清单!G:G,规划及评估!G674,配置清单!H:H,"产品经理",配置清单!N:N,"在岗")</f>
        <v>0</v>
      </c>
      <c r="BD674" s="61" t="str">
        <f t="shared" si="543"/>
        <v>NA</v>
      </c>
      <c r="BE674" s="60">
        <f>COUNTIFS(配置清单!G:G,G674,配置清单!H:H,"产品经理",配置清单!N:N,"在岗",配置清单!P:P,"&lt;&gt;暂不胜任")</f>
        <v>0</v>
      </c>
      <c r="BF674" s="61" t="str">
        <f t="shared" si="544"/>
        <v>NA</v>
      </c>
      <c r="BG674" s="63">
        <f t="shared" si="545"/>
        <v>3</v>
      </c>
      <c r="BH674" s="64">
        <f t="shared" si="546"/>
        <v>3</v>
      </c>
      <c r="BI674" s="64">
        <f t="shared" si="547"/>
        <v>3</v>
      </c>
      <c r="BJ674" s="64">
        <f t="shared" si="548"/>
        <v>3</v>
      </c>
      <c r="BK674" s="65">
        <f t="shared" si="549"/>
        <v>1</v>
      </c>
      <c r="BL674" s="66">
        <f t="shared" si="550"/>
        <v>1</v>
      </c>
      <c r="BM674" s="92">
        <f t="shared" si="551"/>
        <v>1</v>
      </c>
      <c r="BN674" s="92">
        <f t="shared" si="552"/>
        <v>1</v>
      </c>
      <c r="BO674" s="92">
        <f t="shared" si="553"/>
        <v>0</v>
      </c>
      <c r="BP674" s="92">
        <f t="shared" si="554"/>
        <v>0</v>
      </c>
      <c r="BQ674" s="92">
        <f t="shared" si="555"/>
        <v>1</v>
      </c>
      <c r="BR674" s="92">
        <f t="shared" si="556"/>
        <v>1</v>
      </c>
      <c r="BS674" s="92">
        <f t="shared" si="557"/>
        <v>0</v>
      </c>
      <c r="BT674" s="92">
        <f t="shared" si="558"/>
        <v>0</v>
      </c>
      <c r="BU674" s="92">
        <f t="shared" si="559"/>
        <v>0</v>
      </c>
      <c r="BV674" s="92">
        <f t="shared" si="560"/>
        <v>0</v>
      </c>
      <c r="BW674" s="92">
        <f t="shared" si="561"/>
        <v>1</v>
      </c>
      <c r="BX674" s="92">
        <f t="shared" si="562"/>
        <v>1</v>
      </c>
      <c r="BY674" s="92">
        <f t="shared" si="563"/>
        <v>0</v>
      </c>
      <c r="BZ674" s="92">
        <f t="shared" si="564"/>
        <v>0</v>
      </c>
      <c r="CA674" s="92">
        <f t="shared" si="565"/>
        <v>0</v>
      </c>
      <c r="CB674" s="92">
        <f t="shared" si="566"/>
        <v>0</v>
      </c>
      <c r="CC674" s="92">
        <f t="shared" si="567"/>
        <v>0</v>
      </c>
      <c r="CD674" s="92">
        <f t="shared" si="568"/>
        <v>0</v>
      </c>
    </row>
    <row r="675" spans="1:82" hidden="1">
      <c r="A675" s="34">
        <v>72</v>
      </c>
      <c r="B675" s="34" t="s">
        <v>951</v>
      </c>
      <c r="C675" s="34" t="s">
        <v>7259</v>
      </c>
      <c r="D675" s="34" t="s">
        <v>204</v>
      </c>
      <c r="E675" s="34" t="s">
        <v>6965</v>
      </c>
      <c r="F675" s="34" t="s">
        <v>8027</v>
      </c>
      <c r="G675" s="34" t="s">
        <v>8028</v>
      </c>
      <c r="H675" s="34" t="s">
        <v>6</v>
      </c>
      <c r="I675" s="34" t="s">
        <v>6</v>
      </c>
      <c r="J675" s="34" t="s">
        <v>195</v>
      </c>
      <c r="K675" s="34" t="s">
        <v>195</v>
      </c>
      <c r="L675" s="34" t="s">
        <v>2866</v>
      </c>
      <c r="N675" s="34">
        <v>1</v>
      </c>
      <c r="O675" s="34">
        <v>0</v>
      </c>
      <c r="P675" s="34">
        <v>0</v>
      </c>
      <c r="Q675" s="34">
        <v>0</v>
      </c>
      <c r="R675" s="34">
        <v>0</v>
      </c>
      <c r="S675" s="34">
        <v>1</v>
      </c>
      <c r="T675" s="34">
        <v>0</v>
      </c>
      <c r="U675" s="77">
        <v>0</v>
      </c>
      <c r="V675" s="34">
        <v>0</v>
      </c>
      <c r="W675" s="60">
        <f>COUNTIFS(配置清单!G:G,G675,配置清单!$H:$H,"PM",配置清单!$N:$N,"在岗")</f>
        <v>1</v>
      </c>
      <c r="X675" s="61">
        <f t="shared" si="527"/>
        <v>1</v>
      </c>
      <c r="Y675" s="60">
        <f>COUNTIFS(配置清单!$G:$G,G675,配置清单!$H:$H,"PM",配置清单!$N:$N,"在岗",配置清单!$P:$P,"&lt;&gt;暂不胜任")</f>
        <v>1</v>
      </c>
      <c r="Z675" s="61">
        <f t="shared" si="528"/>
        <v>1</v>
      </c>
      <c r="AA675" s="62">
        <f>COUNTIFS(配置清单!$G:$G,G675,配置清单!$H:$H,"SE",配置清单!$N:$N,"在岗")+COUNTIFS(配置清单!$G:$G,G675,配置清单!$H:$H,"SA",配置清单!$N:$N,"在岗")</f>
        <v>0</v>
      </c>
      <c r="AB675" s="61" t="str">
        <f t="shared" si="529"/>
        <v>NA</v>
      </c>
      <c r="AC675" s="60">
        <f>COUNTIFS(配置清单!$G:$G,G675,配置清单!$H:$H,"SE",配置清单!$N:$N,"在岗",配置清单!$P:$P,"&lt;&gt;暂不胜任")+COUNTIFS(配置清单!$G:$G,G675,配置清单!$H:$H,"SA",配置清单!$N:$N,"在岗",配置清单!$P:$P,"&lt;&gt;暂不胜任")</f>
        <v>0</v>
      </c>
      <c r="AD675" s="61" t="str">
        <f t="shared" si="530"/>
        <v>NA</v>
      </c>
      <c r="AE675" s="60">
        <f>COUNTIFS(配置清单!$G:$G,G675,配置清单!H:H,"MDE",配置清单!N:N,"在岗")</f>
        <v>0</v>
      </c>
      <c r="AF675" s="61" t="str">
        <f t="shared" si="531"/>
        <v>NA</v>
      </c>
      <c r="AG675" s="60">
        <f>COUNTIFS(配置清单!$G:$G,G675,配置清单!$H:$H,"MDE",配置清单!$N:$N,"在岗",配置清单!$P:$P,"&lt;&gt;暂不胜任")</f>
        <v>0</v>
      </c>
      <c r="AH675" s="61" t="str">
        <f t="shared" si="532"/>
        <v>NA</v>
      </c>
      <c r="AI675" s="62">
        <f>COUNTIFS(配置清单!G:G,G675,配置清单!H:H,"TPM",配置清单!N:N,"在岗")+COUNTIFS(配置清单!G:G,G675,配置清单!H:H,"TC",配置清单!N:N,"在岗")</f>
        <v>0</v>
      </c>
      <c r="AJ675" s="61" t="str">
        <f t="shared" si="533"/>
        <v>NA</v>
      </c>
      <c r="AK675" s="60">
        <f>COUNTIFS(配置清单!G:G,G675,配置清单!H:H,"TPM",配置清单!N:N,"在岗",配置清单!P:P,"&lt;&gt;暂不胜任")+COUNTIFS(配置清单!G:G,G675,配置清单!H:H,"TC",配置清单!N:N,"在岗",配置清单!P:P,"&lt;&gt;暂不胜任")</f>
        <v>0</v>
      </c>
      <c r="AL675" s="61" t="str">
        <f t="shared" si="534"/>
        <v>NA</v>
      </c>
      <c r="AM675" s="60">
        <f>COUNTIFS(配置清单!G:G,G675,配置清单!H:H,"TSE",配置清单!N:N,"在岗")</f>
        <v>0</v>
      </c>
      <c r="AN675" s="61" t="str">
        <f t="shared" si="535"/>
        <v>NA</v>
      </c>
      <c r="AO675" s="60">
        <f>COUNTIFS(配置清单!G:G,G675,配置清单!H:H,"TSE",配置清单!N:N,"在岗",配置清单!P:P,"&lt;&gt;暂不胜任")</f>
        <v>0</v>
      </c>
      <c r="AP675" s="61" t="str">
        <f t="shared" si="536"/>
        <v>NA</v>
      </c>
      <c r="AQ675" s="60">
        <f>COUNTIFS(配置清单!$G:$G,G675,配置清单!H:H,"QA",配置清单!N:N,"在岗")</f>
        <v>0</v>
      </c>
      <c r="AR675" s="61">
        <f t="shared" si="537"/>
        <v>0</v>
      </c>
      <c r="AS675" s="60">
        <f>COUNTIFS(配置清单!$G:$G,G675,配置清单!$H:$H,"QA",配置清单!$N:$N,"在岗",配置清单!$P:$P,"&lt;&gt;暂不胜任")</f>
        <v>0</v>
      </c>
      <c r="AT675" s="61">
        <f t="shared" si="538"/>
        <v>0</v>
      </c>
      <c r="AU675" s="60">
        <f>COUNTIFS(配置清单!G:G,规划及评估!G675,配置清单!H:H,"BA",配置清单!N:N,"在岗")</f>
        <v>0</v>
      </c>
      <c r="AV675" s="61" t="str">
        <f t="shared" si="539"/>
        <v>NA</v>
      </c>
      <c r="AW675" s="60">
        <f>COUNTIFS(配置清单!G:G,G675,配置清单!H:H,"BA",配置清单!N:N,"在岗",配置清单!P:P,"&lt;&gt;暂不胜任")</f>
        <v>0</v>
      </c>
      <c r="AX675" s="61" t="str">
        <f t="shared" si="540"/>
        <v>NA</v>
      </c>
      <c r="AY675" s="60">
        <f>COUNTIFS(配置清单!G:G,规划及评估!G675,配置清单!H:H,"IA",配置清单!N:N,"在岗")</f>
        <v>0</v>
      </c>
      <c r="AZ675" s="61" t="str">
        <f t="shared" si="541"/>
        <v>NA</v>
      </c>
      <c r="BA675" s="60">
        <f>COUNTIFS(配置清单!G:G,G675,配置清单!H:H,"IA",配置清单!N:N,"在岗",配置清单!P:P,"&lt;&gt;暂不胜任")</f>
        <v>0</v>
      </c>
      <c r="BB675" s="61" t="str">
        <f t="shared" si="542"/>
        <v>NA</v>
      </c>
      <c r="BC675" s="60">
        <f>COUNTIFS(配置清单!G:G,规划及评估!G675,配置清单!H:H,"产品经理",配置清单!N:N,"在岗")</f>
        <v>0</v>
      </c>
      <c r="BD675" s="61" t="str">
        <f t="shared" si="543"/>
        <v>NA</v>
      </c>
      <c r="BE675" s="60">
        <f>COUNTIFS(配置清单!G:G,G675,配置清单!H:H,"产品经理",配置清单!N:N,"在岗",配置清单!P:P,"&lt;&gt;暂不胜任")</f>
        <v>0</v>
      </c>
      <c r="BF675" s="61" t="str">
        <f t="shared" si="544"/>
        <v>NA</v>
      </c>
      <c r="BG675" s="63">
        <f t="shared" si="545"/>
        <v>2</v>
      </c>
      <c r="BH675" s="64">
        <f t="shared" si="546"/>
        <v>1</v>
      </c>
      <c r="BI675" s="64">
        <f t="shared" si="547"/>
        <v>1</v>
      </c>
      <c r="BJ675" s="64">
        <f t="shared" si="548"/>
        <v>1</v>
      </c>
      <c r="BK675" s="65">
        <f t="shared" si="549"/>
        <v>0.5</v>
      </c>
      <c r="BL675" s="66">
        <f t="shared" si="550"/>
        <v>1</v>
      </c>
      <c r="BM675" s="92">
        <f t="shared" si="551"/>
        <v>1</v>
      </c>
      <c r="BN675" s="92">
        <f t="shared" si="552"/>
        <v>1</v>
      </c>
      <c r="BO675" s="92">
        <f t="shared" si="553"/>
        <v>0</v>
      </c>
      <c r="BP675" s="92">
        <f t="shared" si="554"/>
        <v>0</v>
      </c>
      <c r="BQ675" s="92">
        <f t="shared" si="555"/>
        <v>0</v>
      </c>
      <c r="BR675" s="92">
        <f t="shared" si="556"/>
        <v>0</v>
      </c>
      <c r="BS675" s="92">
        <f t="shared" si="557"/>
        <v>0</v>
      </c>
      <c r="BT675" s="92">
        <f t="shared" si="558"/>
        <v>0</v>
      </c>
      <c r="BU675" s="92">
        <f t="shared" si="559"/>
        <v>0</v>
      </c>
      <c r="BV675" s="92">
        <f t="shared" si="560"/>
        <v>0</v>
      </c>
      <c r="BW675" s="92">
        <f t="shared" si="561"/>
        <v>0</v>
      </c>
      <c r="BX675" s="92">
        <f t="shared" si="562"/>
        <v>0</v>
      </c>
      <c r="BY675" s="92">
        <f t="shared" si="563"/>
        <v>0</v>
      </c>
      <c r="BZ675" s="92">
        <f t="shared" si="564"/>
        <v>0</v>
      </c>
      <c r="CA675" s="92">
        <f t="shared" si="565"/>
        <v>0</v>
      </c>
      <c r="CB675" s="92">
        <f t="shared" si="566"/>
        <v>0</v>
      </c>
      <c r="CC675" s="92">
        <f t="shared" si="567"/>
        <v>0</v>
      </c>
      <c r="CD675" s="92">
        <f t="shared" si="568"/>
        <v>0</v>
      </c>
    </row>
    <row r="676" spans="1:82" hidden="1">
      <c r="A676" s="34">
        <v>73</v>
      </c>
      <c r="B676" s="34" t="s">
        <v>951</v>
      </c>
      <c r="C676" s="34" t="s">
        <v>7259</v>
      </c>
      <c r="D676" s="34" t="s">
        <v>204</v>
      </c>
      <c r="E676" s="34" t="s">
        <v>6965</v>
      </c>
      <c r="F676" s="34" t="s">
        <v>8051</v>
      </c>
      <c r="G676" s="34" t="s">
        <v>8052</v>
      </c>
      <c r="H676" s="34" t="s">
        <v>7</v>
      </c>
      <c r="I676" s="34" t="s">
        <v>7</v>
      </c>
      <c r="J676" s="34" t="s">
        <v>195</v>
      </c>
      <c r="K676" s="34" t="s">
        <v>195</v>
      </c>
      <c r="L676" s="34" t="s">
        <v>2866</v>
      </c>
      <c r="M676" s="34" t="s">
        <v>3525</v>
      </c>
      <c r="N676" s="34">
        <v>1</v>
      </c>
      <c r="O676" s="34">
        <v>0</v>
      </c>
      <c r="P676" s="34">
        <v>1</v>
      </c>
      <c r="Q676" s="34">
        <v>1</v>
      </c>
      <c r="R676" s="34">
        <v>0</v>
      </c>
      <c r="S676" s="34">
        <v>1</v>
      </c>
      <c r="T676" s="34">
        <v>0</v>
      </c>
      <c r="U676" s="77">
        <v>0</v>
      </c>
      <c r="V676" s="34">
        <v>0</v>
      </c>
      <c r="W676" s="60">
        <f>COUNTIFS(配置清单!G:G,G676,配置清单!$H:$H,"PM",配置清单!$N:$N,"在岗")</f>
        <v>1</v>
      </c>
      <c r="X676" s="61">
        <f t="shared" si="527"/>
        <v>1</v>
      </c>
      <c r="Y676" s="60">
        <f>COUNTIFS(配置清单!$G:$G,G676,配置清单!$H:$H,"PM",配置清单!$N:$N,"在岗",配置清单!$P:$P,"&lt;&gt;暂不胜任")</f>
        <v>1</v>
      </c>
      <c r="Z676" s="61">
        <f t="shared" si="528"/>
        <v>1</v>
      </c>
      <c r="AA676" s="62">
        <f>COUNTIFS(配置清单!$G:$G,G676,配置清单!$H:$H,"SE",配置清单!$N:$N,"在岗")+COUNTIFS(配置清单!$G:$G,G676,配置清单!$H:$H,"SA",配置清单!$N:$N,"在岗")</f>
        <v>0</v>
      </c>
      <c r="AB676" s="61" t="str">
        <f t="shared" si="529"/>
        <v>NA</v>
      </c>
      <c r="AC676" s="60">
        <f>COUNTIFS(配置清单!$G:$G,G676,配置清单!$H:$H,"SE",配置清单!$N:$N,"在岗",配置清单!$P:$P,"&lt;&gt;暂不胜任")+COUNTIFS(配置清单!$G:$G,G676,配置清单!$H:$H,"SA",配置清单!$N:$N,"在岗",配置清单!$P:$P,"&lt;&gt;暂不胜任")</f>
        <v>0</v>
      </c>
      <c r="AD676" s="61" t="str">
        <f t="shared" si="530"/>
        <v>NA</v>
      </c>
      <c r="AE676" s="60">
        <f>COUNTIFS(配置清单!$G:$G,G676,配置清单!H:H,"MDE",配置清单!N:N,"在岗")</f>
        <v>1</v>
      </c>
      <c r="AF676" s="61">
        <f t="shared" si="531"/>
        <v>1</v>
      </c>
      <c r="AG676" s="60">
        <f>COUNTIFS(配置清单!$G:$G,G676,配置清单!$H:$H,"MDE",配置清单!$N:$N,"在岗",配置清单!$P:$P,"&lt;&gt;暂不胜任")</f>
        <v>1</v>
      </c>
      <c r="AH676" s="61">
        <f t="shared" si="532"/>
        <v>1</v>
      </c>
      <c r="AI676" s="62">
        <f>COUNTIFS(配置清单!G:G,G676,配置清单!H:H,"TPM",配置清单!N:N,"在岗")+COUNTIFS(配置清单!G:G,G676,配置清单!H:H,"TC",配置清单!N:N,"在岗")</f>
        <v>1</v>
      </c>
      <c r="AJ676" s="61">
        <f t="shared" si="533"/>
        <v>1</v>
      </c>
      <c r="AK676" s="60">
        <f>COUNTIFS(配置清单!G:G,G676,配置清单!H:H,"TPM",配置清单!N:N,"在岗",配置清单!P:P,"&lt;&gt;暂不胜任")+COUNTIFS(配置清单!G:G,G676,配置清单!H:H,"TC",配置清单!N:N,"在岗",配置清单!P:P,"&lt;&gt;暂不胜任")</f>
        <v>1</v>
      </c>
      <c r="AL676" s="61">
        <f t="shared" si="534"/>
        <v>1</v>
      </c>
      <c r="AM676" s="60">
        <f>COUNTIFS(配置清单!G:G,G676,配置清单!H:H,"TSE",配置清单!N:N,"在岗")</f>
        <v>0</v>
      </c>
      <c r="AN676" s="61" t="str">
        <f t="shared" si="535"/>
        <v>NA</v>
      </c>
      <c r="AO676" s="60">
        <f>COUNTIFS(配置清单!G:G,G676,配置清单!H:H,"TSE",配置清单!N:N,"在岗",配置清单!P:P,"&lt;&gt;暂不胜任")</f>
        <v>0</v>
      </c>
      <c r="AP676" s="61" t="str">
        <f t="shared" si="536"/>
        <v>NA</v>
      </c>
      <c r="AQ676" s="60">
        <f>COUNTIFS(配置清单!$G:$G,G676,配置清单!H:H,"QA",配置清单!N:N,"在岗")</f>
        <v>1</v>
      </c>
      <c r="AR676" s="61">
        <f t="shared" si="537"/>
        <v>1</v>
      </c>
      <c r="AS676" s="60">
        <f>COUNTIFS(配置清单!$G:$G,G676,配置清单!$H:$H,"QA",配置清单!$N:$N,"在岗",配置清单!$P:$P,"&lt;&gt;暂不胜任")</f>
        <v>1</v>
      </c>
      <c r="AT676" s="61">
        <f t="shared" si="538"/>
        <v>1</v>
      </c>
      <c r="AU676" s="60">
        <f>COUNTIFS(配置清单!G:G,规划及评估!G676,配置清单!H:H,"BA",配置清单!N:N,"在岗")</f>
        <v>0</v>
      </c>
      <c r="AV676" s="61" t="str">
        <f t="shared" si="539"/>
        <v>NA</v>
      </c>
      <c r="AW676" s="60">
        <f>COUNTIFS(配置清单!G:G,G676,配置清单!H:H,"BA",配置清单!N:N,"在岗",配置清单!P:P,"&lt;&gt;暂不胜任")</f>
        <v>0</v>
      </c>
      <c r="AX676" s="61" t="str">
        <f t="shared" si="540"/>
        <v>NA</v>
      </c>
      <c r="AY676" s="60">
        <f>COUNTIFS(配置清单!G:G,规划及评估!G676,配置清单!H:H,"IA",配置清单!N:N,"在岗")</f>
        <v>0</v>
      </c>
      <c r="AZ676" s="61" t="str">
        <f t="shared" si="541"/>
        <v>NA</v>
      </c>
      <c r="BA676" s="60">
        <f>COUNTIFS(配置清单!G:G,G676,配置清单!H:H,"IA",配置清单!N:N,"在岗",配置清单!P:P,"&lt;&gt;暂不胜任")</f>
        <v>0</v>
      </c>
      <c r="BB676" s="61" t="str">
        <f t="shared" si="542"/>
        <v>NA</v>
      </c>
      <c r="BC676" s="60">
        <f>COUNTIFS(配置清单!G:G,规划及评估!G676,配置清单!H:H,"产品经理",配置清单!N:N,"在岗")</f>
        <v>0</v>
      </c>
      <c r="BD676" s="61" t="str">
        <f t="shared" si="543"/>
        <v>NA</v>
      </c>
      <c r="BE676" s="60">
        <f>COUNTIFS(配置清单!G:G,G676,配置清单!H:H,"产品经理",配置清单!N:N,"在岗",配置清单!P:P,"&lt;&gt;暂不胜任")</f>
        <v>0</v>
      </c>
      <c r="BF676" s="61" t="str">
        <f t="shared" si="544"/>
        <v>NA</v>
      </c>
      <c r="BG676" s="63">
        <f t="shared" si="545"/>
        <v>4</v>
      </c>
      <c r="BH676" s="64">
        <f t="shared" si="546"/>
        <v>4</v>
      </c>
      <c r="BI676" s="64">
        <f t="shared" si="547"/>
        <v>4</v>
      </c>
      <c r="BJ676" s="64">
        <f t="shared" si="548"/>
        <v>4</v>
      </c>
      <c r="BK676" s="65">
        <f t="shared" si="549"/>
        <v>1</v>
      </c>
      <c r="BL676" s="66">
        <f t="shared" si="550"/>
        <v>1</v>
      </c>
      <c r="BM676" s="92">
        <f t="shared" si="551"/>
        <v>1</v>
      </c>
      <c r="BN676" s="92">
        <f t="shared" si="552"/>
        <v>1</v>
      </c>
      <c r="BO676" s="92">
        <f t="shared" si="553"/>
        <v>0</v>
      </c>
      <c r="BP676" s="92">
        <f t="shared" si="554"/>
        <v>0</v>
      </c>
      <c r="BQ676" s="92">
        <f t="shared" si="555"/>
        <v>1</v>
      </c>
      <c r="BR676" s="92">
        <f t="shared" si="556"/>
        <v>1</v>
      </c>
      <c r="BS676" s="92">
        <f t="shared" si="557"/>
        <v>1</v>
      </c>
      <c r="BT676" s="92">
        <f t="shared" si="558"/>
        <v>1</v>
      </c>
      <c r="BU676" s="92">
        <f t="shared" si="559"/>
        <v>0</v>
      </c>
      <c r="BV676" s="92">
        <f t="shared" si="560"/>
        <v>0</v>
      </c>
      <c r="BW676" s="92">
        <f t="shared" si="561"/>
        <v>1</v>
      </c>
      <c r="BX676" s="92">
        <f t="shared" si="562"/>
        <v>1</v>
      </c>
      <c r="BY676" s="92">
        <f t="shared" si="563"/>
        <v>0</v>
      </c>
      <c r="BZ676" s="92">
        <f t="shared" si="564"/>
        <v>0</v>
      </c>
      <c r="CA676" s="92">
        <f t="shared" si="565"/>
        <v>0</v>
      </c>
      <c r="CB676" s="92">
        <f t="shared" si="566"/>
        <v>0</v>
      </c>
      <c r="CC676" s="92">
        <f t="shared" si="567"/>
        <v>0</v>
      </c>
      <c r="CD676" s="92">
        <f t="shared" si="568"/>
        <v>0</v>
      </c>
    </row>
    <row r="677" spans="1:82" hidden="1">
      <c r="A677" s="34">
        <v>74</v>
      </c>
      <c r="B677" s="34" t="s">
        <v>951</v>
      </c>
      <c r="C677" s="34" t="s">
        <v>7259</v>
      </c>
      <c r="D677" s="34" t="s">
        <v>204</v>
      </c>
      <c r="E677" s="34" t="s">
        <v>6965</v>
      </c>
      <c r="F677" s="34" t="s">
        <v>8136</v>
      </c>
      <c r="G677" s="34" t="s">
        <v>8137</v>
      </c>
      <c r="H677" s="34" t="s">
        <v>7</v>
      </c>
      <c r="I677" s="34" t="s">
        <v>7</v>
      </c>
      <c r="J677" s="34" t="s">
        <v>195</v>
      </c>
      <c r="K677" s="34" t="s">
        <v>195</v>
      </c>
      <c r="L677" s="34" t="s">
        <v>2866</v>
      </c>
      <c r="M677" s="34" t="s">
        <v>3525</v>
      </c>
      <c r="N677" s="34">
        <v>1</v>
      </c>
      <c r="O677" s="34">
        <v>0</v>
      </c>
      <c r="P677" s="34">
        <v>0</v>
      </c>
      <c r="Q677" s="34">
        <v>0</v>
      </c>
      <c r="R677" s="34">
        <v>0</v>
      </c>
      <c r="S677" s="34">
        <v>1</v>
      </c>
      <c r="T677" s="34">
        <v>0</v>
      </c>
      <c r="U677" s="77">
        <v>0</v>
      </c>
      <c r="V677" s="34">
        <v>0</v>
      </c>
      <c r="W677" s="60">
        <f>COUNTIFS(配置清单!G:G,G677,配置清单!$H:$H,"PM",配置清单!$N:$N,"在岗")</f>
        <v>1</v>
      </c>
      <c r="X677" s="61">
        <f t="shared" si="527"/>
        <v>1</v>
      </c>
      <c r="Y677" s="60">
        <f>COUNTIFS(配置清单!$G:$G,G677,配置清单!$H:$H,"PM",配置清单!$N:$N,"在岗",配置清单!$P:$P,"&lt;&gt;暂不胜任")</f>
        <v>1</v>
      </c>
      <c r="Z677" s="61">
        <f t="shared" si="528"/>
        <v>1</v>
      </c>
      <c r="AA677" s="62">
        <f>COUNTIFS(配置清单!$G:$G,G677,配置清单!$H:$H,"SE",配置清单!$N:$N,"在岗")+COUNTIFS(配置清单!$G:$G,G677,配置清单!$H:$H,"SA",配置清单!$N:$N,"在岗")</f>
        <v>0</v>
      </c>
      <c r="AB677" s="61" t="str">
        <f t="shared" si="529"/>
        <v>NA</v>
      </c>
      <c r="AC677" s="60">
        <f>COUNTIFS(配置清单!$G:$G,G677,配置清单!$H:$H,"SE",配置清单!$N:$N,"在岗",配置清单!$P:$P,"&lt;&gt;暂不胜任")+COUNTIFS(配置清单!$G:$G,G677,配置清单!$H:$H,"SA",配置清单!$N:$N,"在岗",配置清单!$P:$P,"&lt;&gt;暂不胜任")</f>
        <v>0</v>
      </c>
      <c r="AD677" s="61" t="str">
        <f t="shared" si="530"/>
        <v>NA</v>
      </c>
      <c r="AE677" s="60">
        <f>COUNTIFS(配置清单!$G:$G,G677,配置清单!H:H,"MDE",配置清单!N:N,"在岗")</f>
        <v>0</v>
      </c>
      <c r="AF677" s="61" t="str">
        <f t="shared" si="531"/>
        <v>NA</v>
      </c>
      <c r="AG677" s="60">
        <f>COUNTIFS(配置清单!$G:$G,G677,配置清单!$H:$H,"MDE",配置清单!$N:$N,"在岗",配置清单!$P:$P,"&lt;&gt;暂不胜任")</f>
        <v>0</v>
      </c>
      <c r="AH677" s="61" t="str">
        <f t="shared" si="532"/>
        <v>NA</v>
      </c>
      <c r="AI677" s="62">
        <f>COUNTIFS(配置清单!G:G,G677,配置清单!H:H,"TPM",配置清单!N:N,"在岗")+COUNTIFS(配置清单!G:G,G677,配置清单!H:H,"TC",配置清单!N:N,"在岗")</f>
        <v>0</v>
      </c>
      <c r="AJ677" s="61" t="str">
        <f t="shared" si="533"/>
        <v>NA</v>
      </c>
      <c r="AK677" s="60">
        <f>COUNTIFS(配置清单!G:G,G677,配置清单!H:H,"TPM",配置清单!N:N,"在岗",配置清单!P:P,"&lt;&gt;暂不胜任")+COUNTIFS(配置清单!G:G,G677,配置清单!H:H,"TC",配置清单!N:N,"在岗",配置清单!P:P,"&lt;&gt;暂不胜任")</f>
        <v>0</v>
      </c>
      <c r="AL677" s="61" t="str">
        <f t="shared" si="534"/>
        <v>NA</v>
      </c>
      <c r="AM677" s="60">
        <f>COUNTIFS(配置清单!G:G,G677,配置清单!H:H,"TSE",配置清单!N:N,"在岗")</f>
        <v>0</v>
      </c>
      <c r="AN677" s="61" t="str">
        <f t="shared" si="535"/>
        <v>NA</v>
      </c>
      <c r="AO677" s="60">
        <f>COUNTIFS(配置清单!G:G,G677,配置清单!H:H,"TSE",配置清单!N:N,"在岗",配置清单!P:P,"&lt;&gt;暂不胜任")</f>
        <v>0</v>
      </c>
      <c r="AP677" s="61" t="str">
        <f t="shared" si="536"/>
        <v>NA</v>
      </c>
      <c r="AQ677" s="60">
        <f>COUNTIFS(配置清单!$G:$G,G677,配置清单!H:H,"QA",配置清单!N:N,"在岗")</f>
        <v>1</v>
      </c>
      <c r="AR677" s="61">
        <f t="shared" si="537"/>
        <v>1</v>
      </c>
      <c r="AS677" s="60">
        <f>COUNTIFS(配置清单!$G:$G,G677,配置清单!$H:$H,"QA",配置清单!$N:$N,"在岗",配置清单!$P:$P,"&lt;&gt;暂不胜任")</f>
        <v>1</v>
      </c>
      <c r="AT677" s="61">
        <f t="shared" si="538"/>
        <v>1</v>
      </c>
      <c r="AU677" s="60">
        <f>COUNTIFS(配置清单!G:G,规划及评估!G677,配置清单!H:H,"BA",配置清单!N:N,"在岗")</f>
        <v>0</v>
      </c>
      <c r="AV677" s="61" t="str">
        <f t="shared" si="539"/>
        <v>NA</v>
      </c>
      <c r="AW677" s="60">
        <f>COUNTIFS(配置清单!G:G,G677,配置清单!H:H,"BA",配置清单!N:N,"在岗",配置清单!P:P,"&lt;&gt;暂不胜任")</f>
        <v>0</v>
      </c>
      <c r="AX677" s="61" t="str">
        <f t="shared" si="540"/>
        <v>NA</v>
      </c>
      <c r="AY677" s="60">
        <f>COUNTIFS(配置清单!G:G,规划及评估!G677,配置清单!H:H,"IA",配置清单!N:N,"在岗")</f>
        <v>0</v>
      </c>
      <c r="AZ677" s="61" t="str">
        <f t="shared" si="541"/>
        <v>NA</v>
      </c>
      <c r="BA677" s="60">
        <f>COUNTIFS(配置清单!G:G,G677,配置清单!H:H,"IA",配置清单!N:N,"在岗",配置清单!P:P,"&lt;&gt;暂不胜任")</f>
        <v>0</v>
      </c>
      <c r="BB677" s="61" t="str">
        <f t="shared" si="542"/>
        <v>NA</v>
      </c>
      <c r="BC677" s="60">
        <f>COUNTIFS(配置清单!G:G,规划及评估!G677,配置清单!H:H,"产品经理",配置清单!N:N,"在岗")</f>
        <v>0</v>
      </c>
      <c r="BD677" s="61" t="str">
        <f t="shared" si="543"/>
        <v>NA</v>
      </c>
      <c r="BE677" s="60">
        <f>COUNTIFS(配置清单!G:G,G677,配置清单!H:H,"产品经理",配置清单!N:N,"在岗",配置清单!P:P,"&lt;&gt;暂不胜任")</f>
        <v>0</v>
      </c>
      <c r="BF677" s="61" t="str">
        <f t="shared" si="544"/>
        <v>NA</v>
      </c>
      <c r="BG677" s="63">
        <f t="shared" si="545"/>
        <v>2</v>
      </c>
      <c r="BH677" s="64">
        <f t="shared" si="546"/>
        <v>2</v>
      </c>
      <c r="BI677" s="64">
        <f t="shared" si="547"/>
        <v>2</v>
      </c>
      <c r="BJ677" s="64">
        <f t="shared" si="548"/>
        <v>2</v>
      </c>
      <c r="BK677" s="65">
        <f t="shared" si="549"/>
        <v>1</v>
      </c>
      <c r="BL677" s="66">
        <f t="shared" si="550"/>
        <v>1</v>
      </c>
      <c r="BM677" s="92">
        <f t="shared" si="551"/>
        <v>1</v>
      </c>
      <c r="BN677" s="92">
        <f t="shared" si="552"/>
        <v>1</v>
      </c>
      <c r="BO677" s="92">
        <f t="shared" si="553"/>
        <v>0</v>
      </c>
      <c r="BP677" s="92">
        <f t="shared" si="554"/>
        <v>0</v>
      </c>
      <c r="BQ677" s="92">
        <f t="shared" si="555"/>
        <v>0</v>
      </c>
      <c r="BR677" s="92">
        <f t="shared" si="556"/>
        <v>0</v>
      </c>
      <c r="BS677" s="92">
        <f t="shared" si="557"/>
        <v>0</v>
      </c>
      <c r="BT677" s="92">
        <f t="shared" si="558"/>
        <v>0</v>
      </c>
      <c r="BU677" s="92">
        <f t="shared" si="559"/>
        <v>0</v>
      </c>
      <c r="BV677" s="92">
        <f t="shared" si="560"/>
        <v>0</v>
      </c>
      <c r="BW677" s="92">
        <f t="shared" si="561"/>
        <v>1</v>
      </c>
      <c r="BX677" s="92">
        <f t="shared" si="562"/>
        <v>1</v>
      </c>
      <c r="BY677" s="92">
        <f t="shared" si="563"/>
        <v>0</v>
      </c>
      <c r="BZ677" s="92">
        <f t="shared" si="564"/>
        <v>0</v>
      </c>
      <c r="CA677" s="92">
        <f t="shared" si="565"/>
        <v>0</v>
      </c>
      <c r="CB677" s="92">
        <f t="shared" si="566"/>
        <v>0</v>
      </c>
      <c r="CC677" s="92">
        <f t="shared" si="567"/>
        <v>0</v>
      </c>
      <c r="CD677" s="92">
        <f t="shared" si="568"/>
        <v>0</v>
      </c>
    </row>
    <row r="678" spans="1:82" hidden="1">
      <c r="A678" s="34">
        <v>75</v>
      </c>
      <c r="B678" s="34" t="s">
        <v>951</v>
      </c>
      <c r="C678" s="34" t="s">
        <v>7259</v>
      </c>
      <c r="D678" s="34" t="s">
        <v>204</v>
      </c>
      <c r="E678" s="34" t="s">
        <v>6965</v>
      </c>
      <c r="F678" s="34" t="s">
        <v>8005</v>
      </c>
      <c r="G678" s="34" t="s">
        <v>8006</v>
      </c>
      <c r="H678" s="34" t="s">
        <v>7</v>
      </c>
      <c r="I678" s="34" t="s">
        <v>7</v>
      </c>
      <c r="J678" s="34" t="s">
        <v>195</v>
      </c>
      <c r="K678" s="34" t="s">
        <v>195</v>
      </c>
      <c r="L678" s="34" t="s">
        <v>2865</v>
      </c>
      <c r="N678" s="34">
        <v>1</v>
      </c>
      <c r="O678" s="34">
        <v>0</v>
      </c>
      <c r="P678" s="34">
        <v>0</v>
      </c>
      <c r="Q678" s="34">
        <v>0</v>
      </c>
      <c r="R678" s="34">
        <v>0</v>
      </c>
      <c r="S678" s="34">
        <v>0</v>
      </c>
      <c r="T678" s="34">
        <v>0</v>
      </c>
      <c r="U678" s="77">
        <v>0</v>
      </c>
      <c r="V678" s="34">
        <v>0</v>
      </c>
      <c r="W678" s="60">
        <f>COUNTIFS(配置清单!G:G,G678,配置清单!$H:$H,"PM",配置清单!$N:$N,"在岗")</f>
        <v>1</v>
      </c>
      <c r="X678" s="61">
        <f t="shared" si="527"/>
        <v>1</v>
      </c>
      <c r="Y678" s="60">
        <f>COUNTIFS(配置清单!$G:$G,G678,配置清单!$H:$H,"PM",配置清单!$N:$N,"在岗",配置清单!$P:$P,"&lt;&gt;暂不胜任")</f>
        <v>1</v>
      </c>
      <c r="Z678" s="61">
        <f t="shared" si="528"/>
        <v>1</v>
      </c>
      <c r="AA678" s="62">
        <f>COUNTIFS(配置清单!$G:$G,G678,配置清单!$H:$H,"SE",配置清单!$N:$N,"在岗")+COUNTIFS(配置清单!$G:$G,G678,配置清单!$H:$H,"SA",配置清单!$N:$N,"在岗")</f>
        <v>0</v>
      </c>
      <c r="AB678" s="61" t="str">
        <f t="shared" si="529"/>
        <v>NA</v>
      </c>
      <c r="AC678" s="60">
        <f>COUNTIFS(配置清单!$G:$G,G678,配置清单!$H:$H,"SE",配置清单!$N:$N,"在岗",配置清单!$P:$P,"&lt;&gt;暂不胜任")+COUNTIFS(配置清单!$G:$G,G678,配置清单!$H:$H,"SA",配置清单!$N:$N,"在岗",配置清单!$P:$P,"&lt;&gt;暂不胜任")</f>
        <v>0</v>
      </c>
      <c r="AD678" s="61" t="str">
        <f t="shared" si="530"/>
        <v>NA</v>
      </c>
      <c r="AE678" s="60">
        <f>COUNTIFS(配置清单!$G:$G,G678,配置清单!H:H,"MDE",配置清单!N:N,"在岗")</f>
        <v>0</v>
      </c>
      <c r="AF678" s="61" t="str">
        <f t="shared" si="531"/>
        <v>NA</v>
      </c>
      <c r="AG678" s="60">
        <f>COUNTIFS(配置清单!$G:$G,G678,配置清单!$H:$H,"MDE",配置清单!$N:$N,"在岗",配置清单!$P:$P,"&lt;&gt;暂不胜任")</f>
        <v>0</v>
      </c>
      <c r="AH678" s="61" t="str">
        <f t="shared" si="532"/>
        <v>NA</v>
      </c>
      <c r="AI678" s="62">
        <f>COUNTIFS(配置清单!G:G,G678,配置清单!H:H,"TPM",配置清单!N:N,"在岗")+COUNTIFS(配置清单!G:G,G678,配置清单!H:H,"TC",配置清单!N:N,"在岗")</f>
        <v>0</v>
      </c>
      <c r="AJ678" s="61" t="str">
        <f t="shared" si="533"/>
        <v>NA</v>
      </c>
      <c r="AK678" s="60">
        <f>COUNTIFS(配置清单!G:G,G678,配置清单!H:H,"TPM",配置清单!N:N,"在岗",配置清单!P:P,"&lt;&gt;暂不胜任")+COUNTIFS(配置清单!G:G,G678,配置清单!H:H,"TC",配置清单!N:N,"在岗",配置清单!P:P,"&lt;&gt;暂不胜任")</f>
        <v>0</v>
      </c>
      <c r="AL678" s="61" t="str">
        <f t="shared" si="534"/>
        <v>NA</v>
      </c>
      <c r="AM678" s="60">
        <f>COUNTIFS(配置清单!G:G,G678,配置清单!H:H,"TSE",配置清单!N:N,"在岗")</f>
        <v>0</v>
      </c>
      <c r="AN678" s="61" t="str">
        <f t="shared" si="535"/>
        <v>NA</v>
      </c>
      <c r="AO678" s="60">
        <f>COUNTIFS(配置清单!G:G,G678,配置清单!H:H,"TSE",配置清单!N:N,"在岗",配置清单!P:P,"&lt;&gt;暂不胜任")</f>
        <v>0</v>
      </c>
      <c r="AP678" s="61" t="str">
        <f t="shared" si="536"/>
        <v>NA</v>
      </c>
      <c r="AQ678" s="60">
        <f>COUNTIFS(配置清单!$G:$G,G678,配置清单!H:H,"QA",配置清单!N:N,"在岗")</f>
        <v>0</v>
      </c>
      <c r="AR678" s="61" t="str">
        <f t="shared" si="537"/>
        <v>NA</v>
      </c>
      <c r="AS678" s="60">
        <f>COUNTIFS(配置清单!$G:$G,G678,配置清单!$H:$H,"QA",配置清单!$N:$N,"在岗",配置清单!$P:$P,"&lt;&gt;暂不胜任")</f>
        <v>0</v>
      </c>
      <c r="AT678" s="61" t="str">
        <f t="shared" si="538"/>
        <v>NA</v>
      </c>
      <c r="AU678" s="60">
        <f>COUNTIFS(配置清单!G:G,规划及评估!G678,配置清单!H:H,"BA",配置清单!N:N,"在岗")</f>
        <v>0</v>
      </c>
      <c r="AV678" s="61" t="str">
        <f t="shared" si="539"/>
        <v>NA</v>
      </c>
      <c r="AW678" s="60">
        <f>COUNTIFS(配置清单!G:G,G678,配置清单!H:H,"BA",配置清单!N:N,"在岗",配置清单!P:P,"&lt;&gt;暂不胜任")</f>
        <v>0</v>
      </c>
      <c r="AX678" s="61" t="str">
        <f t="shared" si="540"/>
        <v>NA</v>
      </c>
      <c r="AY678" s="60">
        <f>COUNTIFS(配置清单!G:G,规划及评估!G678,配置清单!H:H,"IA",配置清单!N:N,"在岗")</f>
        <v>0</v>
      </c>
      <c r="AZ678" s="61" t="str">
        <f t="shared" si="541"/>
        <v>NA</v>
      </c>
      <c r="BA678" s="60">
        <f>COUNTIFS(配置清单!G:G,G678,配置清单!H:H,"IA",配置清单!N:N,"在岗",配置清单!P:P,"&lt;&gt;暂不胜任")</f>
        <v>0</v>
      </c>
      <c r="BB678" s="61" t="str">
        <f t="shared" si="542"/>
        <v>NA</v>
      </c>
      <c r="BC678" s="60">
        <f>COUNTIFS(配置清单!G:G,规划及评估!G678,配置清单!H:H,"产品经理",配置清单!N:N,"在岗")</f>
        <v>0</v>
      </c>
      <c r="BD678" s="61" t="str">
        <f t="shared" si="543"/>
        <v>NA</v>
      </c>
      <c r="BE678" s="60">
        <f>COUNTIFS(配置清单!G:G,G678,配置清单!H:H,"产品经理",配置清单!N:N,"在岗",配置清单!P:P,"&lt;&gt;暂不胜任")</f>
        <v>0</v>
      </c>
      <c r="BF678" s="61" t="str">
        <f t="shared" si="544"/>
        <v>NA</v>
      </c>
      <c r="BG678" s="63">
        <f t="shared" si="545"/>
        <v>1</v>
      </c>
      <c r="BH678" s="64">
        <f t="shared" si="546"/>
        <v>1</v>
      </c>
      <c r="BI678" s="64">
        <f t="shared" si="547"/>
        <v>1</v>
      </c>
      <c r="BJ678" s="64">
        <f t="shared" si="548"/>
        <v>1</v>
      </c>
      <c r="BK678" s="65">
        <f t="shared" si="549"/>
        <v>1</v>
      </c>
      <c r="BL678" s="66">
        <f t="shared" si="550"/>
        <v>1</v>
      </c>
      <c r="BM678" s="92">
        <f t="shared" si="551"/>
        <v>1</v>
      </c>
      <c r="BN678" s="92">
        <f t="shared" si="552"/>
        <v>1</v>
      </c>
      <c r="BO678" s="92">
        <f t="shared" si="553"/>
        <v>0</v>
      </c>
      <c r="BP678" s="92">
        <f t="shared" si="554"/>
        <v>0</v>
      </c>
      <c r="BQ678" s="92">
        <f t="shared" si="555"/>
        <v>0</v>
      </c>
      <c r="BR678" s="92">
        <f t="shared" si="556"/>
        <v>0</v>
      </c>
      <c r="BS678" s="92">
        <f t="shared" si="557"/>
        <v>0</v>
      </c>
      <c r="BT678" s="92">
        <f t="shared" si="558"/>
        <v>0</v>
      </c>
      <c r="BU678" s="92">
        <f t="shared" si="559"/>
        <v>0</v>
      </c>
      <c r="BV678" s="92">
        <f t="shared" si="560"/>
        <v>0</v>
      </c>
      <c r="BW678" s="92">
        <f t="shared" si="561"/>
        <v>0</v>
      </c>
      <c r="BX678" s="92">
        <f t="shared" si="562"/>
        <v>0</v>
      </c>
      <c r="BY678" s="92">
        <f t="shared" si="563"/>
        <v>0</v>
      </c>
      <c r="BZ678" s="92">
        <f t="shared" si="564"/>
        <v>0</v>
      </c>
      <c r="CA678" s="92">
        <f t="shared" si="565"/>
        <v>0</v>
      </c>
      <c r="CB678" s="92">
        <f t="shared" si="566"/>
        <v>0</v>
      </c>
      <c r="CC678" s="92">
        <f t="shared" si="567"/>
        <v>0</v>
      </c>
      <c r="CD678" s="92">
        <f t="shared" si="568"/>
        <v>0</v>
      </c>
    </row>
    <row r="679" spans="1:82" hidden="1">
      <c r="A679" s="34">
        <v>76</v>
      </c>
      <c r="B679" s="34" t="s">
        <v>951</v>
      </c>
      <c r="C679" s="34" t="s">
        <v>7259</v>
      </c>
      <c r="D679" s="34" t="s">
        <v>204</v>
      </c>
      <c r="E679" s="34" t="s">
        <v>6965</v>
      </c>
      <c r="F679" s="34" t="s">
        <v>8005</v>
      </c>
      <c r="G679" s="34" t="s">
        <v>8074</v>
      </c>
      <c r="H679" s="34" t="s">
        <v>7</v>
      </c>
      <c r="I679" s="34" t="s">
        <v>7</v>
      </c>
      <c r="J679" s="34" t="s">
        <v>195</v>
      </c>
      <c r="K679" s="34" t="s">
        <v>195</v>
      </c>
      <c r="L679" s="34" t="s">
        <v>2865</v>
      </c>
      <c r="N679" s="34">
        <v>1</v>
      </c>
      <c r="O679" s="34">
        <v>0</v>
      </c>
      <c r="P679" s="34">
        <v>0</v>
      </c>
      <c r="Q679" s="34">
        <v>0</v>
      </c>
      <c r="R679" s="34">
        <v>0</v>
      </c>
      <c r="S679" s="34">
        <v>0</v>
      </c>
      <c r="T679" s="34">
        <v>0</v>
      </c>
      <c r="U679" s="77">
        <v>0</v>
      </c>
      <c r="V679" s="34">
        <v>0</v>
      </c>
      <c r="W679" s="60">
        <f>COUNTIFS(配置清单!G:G,G679,配置清单!$H:$H,"PM",配置清单!$N:$N,"在岗")</f>
        <v>1</v>
      </c>
      <c r="X679" s="61">
        <f t="shared" si="527"/>
        <v>1</v>
      </c>
      <c r="Y679" s="60">
        <f>COUNTIFS(配置清单!$G:$G,G679,配置清单!$H:$H,"PM",配置清单!$N:$N,"在岗",配置清单!$P:$P,"&lt;&gt;暂不胜任")</f>
        <v>1</v>
      </c>
      <c r="Z679" s="61">
        <f t="shared" si="528"/>
        <v>1</v>
      </c>
      <c r="AA679" s="62">
        <f>COUNTIFS(配置清单!$G:$G,G679,配置清单!$H:$H,"SE",配置清单!$N:$N,"在岗")+COUNTIFS(配置清单!$G:$G,G679,配置清单!$H:$H,"SA",配置清单!$N:$N,"在岗")</f>
        <v>0</v>
      </c>
      <c r="AB679" s="61" t="str">
        <f t="shared" si="529"/>
        <v>NA</v>
      </c>
      <c r="AC679" s="60">
        <f>COUNTIFS(配置清单!$G:$G,G679,配置清单!$H:$H,"SE",配置清单!$N:$N,"在岗",配置清单!$P:$P,"&lt;&gt;暂不胜任")+COUNTIFS(配置清单!$G:$G,G679,配置清单!$H:$H,"SA",配置清单!$N:$N,"在岗",配置清单!$P:$P,"&lt;&gt;暂不胜任")</f>
        <v>0</v>
      </c>
      <c r="AD679" s="61" t="str">
        <f t="shared" si="530"/>
        <v>NA</v>
      </c>
      <c r="AE679" s="60">
        <f>COUNTIFS(配置清单!$G:$G,G679,配置清单!H:H,"MDE",配置清单!N:N,"在岗")</f>
        <v>0</v>
      </c>
      <c r="AF679" s="61" t="str">
        <f t="shared" si="531"/>
        <v>NA</v>
      </c>
      <c r="AG679" s="60">
        <f>COUNTIFS(配置清单!$G:$G,G679,配置清单!$H:$H,"MDE",配置清单!$N:$N,"在岗",配置清单!$P:$P,"&lt;&gt;暂不胜任")</f>
        <v>0</v>
      </c>
      <c r="AH679" s="61" t="str">
        <f t="shared" si="532"/>
        <v>NA</v>
      </c>
      <c r="AI679" s="62">
        <f>COUNTIFS(配置清单!G:G,G679,配置清单!H:H,"TPM",配置清单!N:N,"在岗")+COUNTIFS(配置清单!G:G,G679,配置清单!H:H,"TC",配置清单!N:N,"在岗")</f>
        <v>0</v>
      </c>
      <c r="AJ679" s="61" t="str">
        <f t="shared" si="533"/>
        <v>NA</v>
      </c>
      <c r="AK679" s="60">
        <f>COUNTIFS(配置清单!G:G,G679,配置清单!H:H,"TPM",配置清单!N:N,"在岗",配置清单!P:P,"&lt;&gt;暂不胜任")+COUNTIFS(配置清单!G:G,G679,配置清单!H:H,"TC",配置清单!N:N,"在岗",配置清单!P:P,"&lt;&gt;暂不胜任")</f>
        <v>0</v>
      </c>
      <c r="AL679" s="61" t="str">
        <f t="shared" si="534"/>
        <v>NA</v>
      </c>
      <c r="AM679" s="60">
        <f>COUNTIFS(配置清单!G:G,G679,配置清单!H:H,"TSE",配置清单!N:N,"在岗")</f>
        <v>0</v>
      </c>
      <c r="AN679" s="61" t="str">
        <f t="shared" si="535"/>
        <v>NA</v>
      </c>
      <c r="AO679" s="60">
        <f>COUNTIFS(配置清单!G:G,G679,配置清单!H:H,"TSE",配置清单!N:N,"在岗",配置清单!P:P,"&lt;&gt;暂不胜任")</f>
        <v>0</v>
      </c>
      <c r="AP679" s="61" t="str">
        <f t="shared" si="536"/>
        <v>NA</v>
      </c>
      <c r="AQ679" s="60">
        <f>COUNTIFS(配置清单!$G:$G,G679,配置清单!H:H,"QA",配置清单!N:N,"在岗")</f>
        <v>0</v>
      </c>
      <c r="AR679" s="61" t="str">
        <f t="shared" si="537"/>
        <v>NA</v>
      </c>
      <c r="AS679" s="60">
        <f>COUNTIFS(配置清单!$G:$G,G679,配置清单!$H:$H,"QA",配置清单!$N:$N,"在岗",配置清单!$P:$P,"&lt;&gt;暂不胜任")</f>
        <v>0</v>
      </c>
      <c r="AT679" s="61" t="str">
        <f t="shared" si="538"/>
        <v>NA</v>
      </c>
      <c r="AU679" s="60">
        <f>COUNTIFS(配置清单!G:G,规划及评估!G679,配置清单!H:H,"BA",配置清单!N:N,"在岗")</f>
        <v>0</v>
      </c>
      <c r="AV679" s="61" t="str">
        <f t="shared" si="539"/>
        <v>NA</v>
      </c>
      <c r="AW679" s="60">
        <f>COUNTIFS(配置清单!G:G,G679,配置清单!H:H,"BA",配置清单!N:N,"在岗",配置清单!P:P,"&lt;&gt;暂不胜任")</f>
        <v>0</v>
      </c>
      <c r="AX679" s="61" t="str">
        <f t="shared" si="540"/>
        <v>NA</v>
      </c>
      <c r="AY679" s="60">
        <f>COUNTIFS(配置清单!G:G,规划及评估!G679,配置清单!H:H,"IA",配置清单!N:N,"在岗")</f>
        <v>0</v>
      </c>
      <c r="AZ679" s="61" t="str">
        <f t="shared" si="541"/>
        <v>NA</v>
      </c>
      <c r="BA679" s="60">
        <f>COUNTIFS(配置清单!G:G,G679,配置清单!H:H,"IA",配置清单!N:N,"在岗",配置清单!P:P,"&lt;&gt;暂不胜任")</f>
        <v>0</v>
      </c>
      <c r="BB679" s="61" t="str">
        <f t="shared" si="542"/>
        <v>NA</v>
      </c>
      <c r="BC679" s="60">
        <f>COUNTIFS(配置清单!G:G,规划及评估!G679,配置清单!H:H,"产品经理",配置清单!N:N,"在岗")</f>
        <v>0</v>
      </c>
      <c r="BD679" s="61" t="str">
        <f t="shared" si="543"/>
        <v>NA</v>
      </c>
      <c r="BE679" s="60">
        <f>COUNTIFS(配置清单!G:G,G679,配置清单!H:H,"产品经理",配置清单!N:N,"在岗",配置清单!P:P,"&lt;&gt;暂不胜任")</f>
        <v>0</v>
      </c>
      <c r="BF679" s="61" t="str">
        <f t="shared" si="544"/>
        <v>NA</v>
      </c>
      <c r="BG679" s="63">
        <f t="shared" si="545"/>
        <v>1</v>
      </c>
      <c r="BH679" s="64">
        <f t="shared" si="546"/>
        <v>1</v>
      </c>
      <c r="BI679" s="64">
        <f t="shared" si="547"/>
        <v>1</v>
      </c>
      <c r="BJ679" s="64">
        <f t="shared" si="548"/>
        <v>1</v>
      </c>
      <c r="BK679" s="65">
        <f t="shared" si="549"/>
        <v>1</v>
      </c>
      <c r="BL679" s="66">
        <f t="shared" si="550"/>
        <v>1</v>
      </c>
      <c r="BM679" s="92">
        <f t="shared" si="551"/>
        <v>1</v>
      </c>
      <c r="BN679" s="92">
        <f t="shared" si="552"/>
        <v>1</v>
      </c>
      <c r="BO679" s="92">
        <f t="shared" si="553"/>
        <v>0</v>
      </c>
      <c r="BP679" s="92">
        <f t="shared" si="554"/>
        <v>0</v>
      </c>
      <c r="BQ679" s="92">
        <f t="shared" si="555"/>
        <v>0</v>
      </c>
      <c r="BR679" s="92">
        <f t="shared" si="556"/>
        <v>0</v>
      </c>
      <c r="BS679" s="92">
        <f t="shared" si="557"/>
        <v>0</v>
      </c>
      <c r="BT679" s="92">
        <f t="shared" si="558"/>
        <v>0</v>
      </c>
      <c r="BU679" s="92">
        <f t="shared" si="559"/>
        <v>0</v>
      </c>
      <c r="BV679" s="92">
        <f t="shared" si="560"/>
        <v>0</v>
      </c>
      <c r="BW679" s="92">
        <f t="shared" si="561"/>
        <v>0</v>
      </c>
      <c r="BX679" s="92">
        <f t="shared" si="562"/>
        <v>0</v>
      </c>
      <c r="BY679" s="92">
        <f t="shared" si="563"/>
        <v>0</v>
      </c>
      <c r="BZ679" s="92">
        <f t="shared" si="564"/>
        <v>0</v>
      </c>
      <c r="CA679" s="92">
        <f t="shared" si="565"/>
        <v>0</v>
      </c>
      <c r="CB679" s="92">
        <f t="shared" si="566"/>
        <v>0</v>
      </c>
      <c r="CC679" s="92">
        <f t="shared" si="567"/>
        <v>0</v>
      </c>
      <c r="CD679" s="92">
        <f t="shared" si="568"/>
        <v>0</v>
      </c>
    </row>
    <row r="680" spans="1:82" hidden="1">
      <c r="A680" s="34">
        <v>77</v>
      </c>
      <c r="B680" s="34" t="s">
        <v>951</v>
      </c>
      <c r="C680" s="34" t="s">
        <v>7259</v>
      </c>
      <c r="D680" s="34" t="s">
        <v>204</v>
      </c>
      <c r="E680" s="34" t="s">
        <v>6965</v>
      </c>
      <c r="F680" s="34" t="s">
        <v>8107</v>
      </c>
      <c r="G680" s="34" t="s">
        <v>8108</v>
      </c>
      <c r="H680" s="34" t="s">
        <v>6</v>
      </c>
      <c r="I680" s="34" t="s">
        <v>7</v>
      </c>
      <c r="J680" s="34" t="s">
        <v>195</v>
      </c>
      <c r="K680" s="34" t="s">
        <v>195</v>
      </c>
      <c r="L680" s="34" t="s">
        <v>2865</v>
      </c>
      <c r="M680" s="34" t="s">
        <v>8011</v>
      </c>
      <c r="N680" s="34">
        <v>1</v>
      </c>
      <c r="O680" s="34">
        <v>0</v>
      </c>
      <c r="P680" s="34">
        <v>0</v>
      </c>
      <c r="Q680" s="34">
        <v>0</v>
      </c>
      <c r="R680" s="34">
        <v>0</v>
      </c>
      <c r="S680" s="34">
        <v>1</v>
      </c>
      <c r="T680" s="34">
        <v>0</v>
      </c>
      <c r="U680" s="77">
        <v>0</v>
      </c>
      <c r="V680" s="34">
        <v>0</v>
      </c>
      <c r="W680" s="60">
        <f>COUNTIFS(配置清单!G:G,G680,配置清单!$H:$H,"PM",配置清单!$N:$N,"在岗")</f>
        <v>1</v>
      </c>
      <c r="X680" s="61">
        <f t="shared" si="527"/>
        <v>1</v>
      </c>
      <c r="Y680" s="60">
        <f>COUNTIFS(配置清单!$G:$G,G680,配置清单!$H:$H,"PM",配置清单!$N:$N,"在岗",配置清单!$P:$P,"&lt;&gt;暂不胜任")</f>
        <v>1</v>
      </c>
      <c r="Z680" s="61">
        <f t="shared" si="528"/>
        <v>1</v>
      </c>
      <c r="AA680" s="62">
        <f>COUNTIFS(配置清单!$G:$G,G680,配置清单!$H:$H,"SE",配置清单!$N:$N,"在岗")+COUNTIFS(配置清单!$G:$G,G680,配置清单!$H:$H,"SA",配置清单!$N:$N,"在岗")</f>
        <v>0</v>
      </c>
      <c r="AB680" s="61" t="str">
        <f t="shared" si="529"/>
        <v>NA</v>
      </c>
      <c r="AC680" s="60">
        <f>COUNTIFS(配置清单!$G:$G,G680,配置清单!$H:$H,"SE",配置清单!$N:$N,"在岗",配置清单!$P:$P,"&lt;&gt;暂不胜任")+COUNTIFS(配置清单!$G:$G,G680,配置清单!$H:$H,"SA",配置清单!$N:$N,"在岗",配置清单!$P:$P,"&lt;&gt;暂不胜任")</f>
        <v>0</v>
      </c>
      <c r="AD680" s="61" t="str">
        <f t="shared" si="530"/>
        <v>NA</v>
      </c>
      <c r="AE680" s="60">
        <f>COUNTIFS(配置清单!$G:$G,G680,配置清单!H:H,"MDE",配置清单!N:N,"在岗")</f>
        <v>0</v>
      </c>
      <c r="AF680" s="61" t="str">
        <f t="shared" si="531"/>
        <v>NA</v>
      </c>
      <c r="AG680" s="60">
        <f>COUNTIFS(配置清单!$G:$G,G680,配置清单!$H:$H,"MDE",配置清单!$N:$N,"在岗",配置清单!$P:$P,"&lt;&gt;暂不胜任")</f>
        <v>0</v>
      </c>
      <c r="AH680" s="61" t="str">
        <f t="shared" si="532"/>
        <v>NA</v>
      </c>
      <c r="AI680" s="62">
        <f>COUNTIFS(配置清单!G:G,G680,配置清单!H:H,"TPM",配置清单!N:N,"在岗")+COUNTIFS(配置清单!G:G,G680,配置清单!H:H,"TC",配置清单!N:N,"在岗")</f>
        <v>0</v>
      </c>
      <c r="AJ680" s="61" t="str">
        <f t="shared" si="533"/>
        <v>NA</v>
      </c>
      <c r="AK680" s="60">
        <f>COUNTIFS(配置清单!G:G,G680,配置清单!H:H,"TPM",配置清单!N:N,"在岗",配置清单!P:P,"&lt;&gt;暂不胜任")+COUNTIFS(配置清单!G:G,G680,配置清单!H:H,"TC",配置清单!N:N,"在岗",配置清单!P:P,"&lt;&gt;暂不胜任")</f>
        <v>0</v>
      </c>
      <c r="AL680" s="61" t="str">
        <f t="shared" si="534"/>
        <v>NA</v>
      </c>
      <c r="AM680" s="60">
        <f>COUNTIFS(配置清单!G:G,G680,配置清单!H:H,"TSE",配置清单!N:N,"在岗")</f>
        <v>0</v>
      </c>
      <c r="AN680" s="61" t="str">
        <f t="shared" si="535"/>
        <v>NA</v>
      </c>
      <c r="AO680" s="60">
        <f>COUNTIFS(配置清单!G:G,G680,配置清单!H:H,"TSE",配置清单!N:N,"在岗",配置清单!P:P,"&lt;&gt;暂不胜任")</f>
        <v>0</v>
      </c>
      <c r="AP680" s="61" t="str">
        <f t="shared" si="536"/>
        <v>NA</v>
      </c>
      <c r="AQ680" s="60">
        <f>COUNTIFS(配置清单!$G:$G,G680,配置清单!H:H,"QA",配置清单!N:N,"在岗")</f>
        <v>1</v>
      </c>
      <c r="AR680" s="61">
        <f t="shared" si="537"/>
        <v>1</v>
      </c>
      <c r="AS680" s="60">
        <f>COUNTIFS(配置清单!$G:$G,G680,配置清单!$H:$H,"QA",配置清单!$N:$N,"在岗",配置清单!$P:$P,"&lt;&gt;暂不胜任")</f>
        <v>1</v>
      </c>
      <c r="AT680" s="61">
        <f t="shared" si="538"/>
        <v>1</v>
      </c>
      <c r="AU680" s="60">
        <f>COUNTIFS(配置清单!G:G,规划及评估!G680,配置清单!H:H,"BA",配置清单!N:N,"在岗")</f>
        <v>0</v>
      </c>
      <c r="AV680" s="61" t="str">
        <f t="shared" si="539"/>
        <v>NA</v>
      </c>
      <c r="AW680" s="60">
        <f>COUNTIFS(配置清单!G:G,G680,配置清单!H:H,"BA",配置清单!N:N,"在岗",配置清单!P:P,"&lt;&gt;暂不胜任")</f>
        <v>0</v>
      </c>
      <c r="AX680" s="61" t="str">
        <f t="shared" si="540"/>
        <v>NA</v>
      </c>
      <c r="AY680" s="60">
        <f>COUNTIFS(配置清单!G:G,规划及评估!G680,配置清单!H:H,"IA",配置清单!N:N,"在岗")</f>
        <v>0</v>
      </c>
      <c r="AZ680" s="61" t="str">
        <f t="shared" si="541"/>
        <v>NA</v>
      </c>
      <c r="BA680" s="60">
        <f>COUNTIFS(配置清单!G:G,G680,配置清单!H:H,"IA",配置清单!N:N,"在岗",配置清单!P:P,"&lt;&gt;暂不胜任")</f>
        <v>0</v>
      </c>
      <c r="BB680" s="61" t="str">
        <f t="shared" si="542"/>
        <v>NA</v>
      </c>
      <c r="BC680" s="60">
        <f>COUNTIFS(配置清单!G:G,规划及评估!G680,配置清单!H:H,"产品经理",配置清单!N:N,"在岗")</f>
        <v>0</v>
      </c>
      <c r="BD680" s="61" t="str">
        <f t="shared" si="543"/>
        <v>NA</v>
      </c>
      <c r="BE680" s="60">
        <f>COUNTIFS(配置清单!G:G,G680,配置清单!H:H,"产品经理",配置清单!N:N,"在岗",配置清单!P:P,"&lt;&gt;暂不胜任")</f>
        <v>0</v>
      </c>
      <c r="BF680" s="61" t="str">
        <f t="shared" si="544"/>
        <v>NA</v>
      </c>
      <c r="BG680" s="63">
        <f t="shared" si="545"/>
        <v>2</v>
      </c>
      <c r="BH680" s="64">
        <f t="shared" si="546"/>
        <v>2</v>
      </c>
      <c r="BI680" s="64">
        <f t="shared" si="547"/>
        <v>2</v>
      </c>
      <c r="BJ680" s="64">
        <f t="shared" si="548"/>
        <v>2</v>
      </c>
      <c r="BK680" s="65">
        <f t="shared" si="549"/>
        <v>1</v>
      </c>
      <c r="BL680" s="66">
        <f t="shared" si="550"/>
        <v>1</v>
      </c>
      <c r="BM680" s="92">
        <f t="shared" si="551"/>
        <v>1</v>
      </c>
      <c r="BN680" s="92">
        <f t="shared" si="552"/>
        <v>1</v>
      </c>
      <c r="BO680" s="92">
        <f t="shared" si="553"/>
        <v>0</v>
      </c>
      <c r="BP680" s="92">
        <f t="shared" si="554"/>
        <v>0</v>
      </c>
      <c r="BQ680" s="92">
        <f t="shared" si="555"/>
        <v>0</v>
      </c>
      <c r="BR680" s="92">
        <f t="shared" si="556"/>
        <v>0</v>
      </c>
      <c r="BS680" s="92">
        <f t="shared" si="557"/>
        <v>0</v>
      </c>
      <c r="BT680" s="92">
        <f t="shared" si="558"/>
        <v>0</v>
      </c>
      <c r="BU680" s="92">
        <f t="shared" si="559"/>
        <v>0</v>
      </c>
      <c r="BV680" s="92">
        <f t="shared" si="560"/>
        <v>0</v>
      </c>
      <c r="BW680" s="92">
        <f t="shared" si="561"/>
        <v>1</v>
      </c>
      <c r="BX680" s="92">
        <f t="shared" si="562"/>
        <v>1</v>
      </c>
      <c r="BY680" s="92">
        <f t="shared" si="563"/>
        <v>0</v>
      </c>
      <c r="BZ680" s="92">
        <f t="shared" si="564"/>
        <v>0</v>
      </c>
      <c r="CA680" s="92">
        <f t="shared" si="565"/>
        <v>0</v>
      </c>
      <c r="CB680" s="92">
        <f t="shared" si="566"/>
        <v>0</v>
      </c>
      <c r="CC680" s="92">
        <f t="shared" si="567"/>
        <v>0</v>
      </c>
      <c r="CD680" s="92">
        <f t="shared" si="568"/>
        <v>0</v>
      </c>
    </row>
    <row r="681" spans="1:82" hidden="1">
      <c r="A681" s="34">
        <v>78</v>
      </c>
      <c r="B681" s="34" t="s">
        <v>951</v>
      </c>
      <c r="C681" s="34" t="s">
        <v>7259</v>
      </c>
      <c r="D681" s="34" t="s">
        <v>204</v>
      </c>
      <c r="E681" s="34" t="s">
        <v>6965</v>
      </c>
      <c r="F681" s="34" t="s">
        <v>8009</v>
      </c>
      <c r="G681" s="34" t="s">
        <v>8010</v>
      </c>
      <c r="H681" s="34" t="s">
        <v>6</v>
      </c>
      <c r="I681" s="34" t="s">
        <v>7</v>
      </c>
      <c r="J681" s="34" t="s">
        <v>195</v>
      </c>
      <c r="K681" s="34" t="s">
        <v>195</v>
      </c>
      <c r="L681" s="34" t="s">
        <v>2865</v>
      </c>
      <c r="M681" s="34" t="s">
        <v>8011</v>
      </c>
      <c r="N681" s="34">
        <v>1</v>
      </c>
      <c r="O681" s="34">
        <v>0</v>
      </c>
      <c r="P681" s="34">
        <v>0</v>
      </c>
      <c r="Q681" s="34">
        <v>0</v>
      </c>
      <c r="R681" s="34">
        <v>0</v>
      </c>
      <c r="S681" s="34">
        <v>1</v>
      </c>
      <c r="T681" s="34">
        <v>0</v>
      </c>
      <c r="U681" s="77">
        <v>0</v>
      </c>
      <c r="V681" s="34">
        <v>0</v>
      </c>
      <c r="W681" s="60">
        <f>COUNTIFS(配置清单!G:G,G681,配置清单!$H:$H,"PM",配置清单!$N:$N,"在岗")</f>
        <v>1</v>
      </c>
      <c r="X681" s="61">
        <f t="shared" si="527"/>
        <v>1</v>
      </c>
      <c r="Y681" s="60">
        <f>COUNTIFS(配置清单!$G:$G,G681,配置清单!$H:$H,"PM",配置清单!$N:$N,"在岗",配置清单!$P:$P,"&lt;&gt;暂不胜任")</f>
        <v>1</v>
      </c>
      <c r="Z681" s="61">
        <f t="shared" si="528"/>
        <v>1</v>
      </c>
      <c r="AA681" s="62">
        <f>COUNTIFS(配置清单!$G:$G,G681,配置清单!$H:$H,"SE",配置清单!$N:$N,"在岗")+COUNTIFS(配置清单!$G:$G,G681,配置清单!$H:$H,"SA",配置清单!$N:$N,"在岗")</f>
        <v>0</v>
      </c>
      <c r="AB681" s="61" t="str">
        <f t="shared" si="529"/>
        <v>NA</v>
      </c>
      <c r="AC681" s="60">
        <f>COUNTIFS(配置清单!$G:$G,G681,配置清单!$H:$H,"SE",配置清单!$N:$N,"在岗",配置清单!$P:$P,"&lt;&gt;暂不胜任")+COUNTIFS(配置清单!$G:$G,G681,配置清单!$H:$H,"SA",配置清单!$N:$N,"在岗",配置清单!$P:$P,"&lt;&gt;暂不胜任")</f>
        <v>0</v>
      </c>
      <c r="AD681" s="61" t="str">
        <f t="shared" si="530"/>
        <v>NA</v>
      </c>
      <c r="AE681" s="60">
        <f>COUNTIFS(配置清单!$G:$G,G681,配置清单!H:H,"MDE",配置清单!N:N,"在岗")</f>
        <v>0</v>
      </c>
      <c r="AF681" s="61" t="str">
        <f t="shared" si="531"/>
        <v>NA</v>
      </c>
      <c r="AG681" s="60">
        <f>COUNTIFS(配置清单!$G:$G,G681,配置清单!$H:$H,"MDE",配置清单!$N:$N,"在岗",配置清单!$P:$P,"&lt;&gt;暂不胜任")</f>
        <v>0</v>
      </c>
      <c r="AH681" s="61" t="str">
        <f t="shared" si="532"/>
        <v>NA</v>
      </c>
      <c r="AI681" s="62">
        <f>COUNTIFS(配置清单!G:G,G681,配置清单!H:H,"TPM",配置清单!N:N,"在岗")+COUNTIFS(配置清单!G:G,G681,配置清单!H:H,"TC",配置清单!N:N,"在岗")</f>
        <v>0</v>
      </c>
      <c r="AJ681" s="61" t="str">
        <f t="shared" si="533"/>
        <v>NA</v>
      </c>
      <c r="AK681" s="60">
        <f>COUNTIFS(配置清单!G:G,G681,配置清单!H:H,"TPM",配置清单!N:N,"在岗",配置清单!P:P,"&lt;&gt;暂不胜任")+COUNTIFS(配置清单!G:G,G681,配置清单!H:H,"TC",配置清单!N:N,"在岗",配置清单!P:P,"&lt;&gt;暂不胜任")</f>
        <v>0</v>
      </c>
      <c r="AL681" s="61" t="str">
        <f t="shared" si="534"/>
        <v>NA</v>
      </c>
      <c r="AM681" s="60">
        <f>COUNTIFS(配置清单!G:G,G681,配置清单!H:H,"TSE",配置清单!N:N,"在岗")</f>
        <v>0</v>
      </c>
      <c r="AN681" s="61" t="str">
        <f t="shared" si="535"/>
        <v>NA</v>
      </c>
      <c r="AO681" s="60">
        <f>COUNTIFS(配置清单!G:G,G681,配置清单!H:H,"TSE",配置清单!N:N,"在岗",配置清单!P:P,"&lt;&gt;暂不胜任")</f>
        <v>0</v>
      </c>
      <c r="AP681" s="61" t="str">
        <f t="shared" si="536"/>
        <v>NA</v>
      </c>
      <c r="AQ681" s="60">
        <f>COUNTIFS(配置清单!$G:$G,G681,配置清单!H:H,"QA",配置清单!N:N,"在岗")</f>
        <v>1</v>
      </c>
      <c r="AR681" s="61">
        <f t="shared" si="537"/>
        <v>1</v>
      </c>
      <c r="AS681" s="60">
        <f>COUNTIFS(配置清单!$G:$G,G681,配置清单!$H:$H,"QA",配置清单!$N:$N,"在岗",配置清单!$P:$P,"&lt;&gt;暂不胜任")</f>
        <v>1</v>
      </c>
      <c r="AT681" s="61">
        <f t="shared" si="538"/>
        <v>1</v>
      </c>
      <c r="AU681" s="60">
        <f>COUNTIFS(配置清单!G:G,规划及评估!G681,配置清单!H:H,"BA",配置清单!N:N,"在岗")</f>
        <v>0</v>
      </c>
      <c r="AV681" s="61" t="str">
        <f t="shared" si="539"/>
        <v>NA</v>
      </c>
      <c r="AW681" s="60">
        <f>COUNTIFS(配置清单!G:G,G681,配置清单!H:H,"BA",配置清单!N:N,"在岗",配置清单!P:P,"&lt;&gt;暂不胜任")</f>
        <v>0</v>
      </c>
      <c r="AX681" s="61" t="str">
        <f t="shared" si="540"/>
        <v>NA</v>
      </c>
      <c r="AY681" s="60">
        <f>COUNTIFS(配置清单!G:G,规划及评估!G681,配置清单!H:H,"IA",配置清单!N:N,"在岗")</f>
        <v>0</v>
      </c>
      <c r="AZ681" s="61" t="str">
        <f t="shared" si="541"/>
        <v>NA</v>
      </c>
      <c r="BA681" s="60">
        <f>COUNTIFS(配置清单!G:G,G681,配置清单!H:H,"IA",配置清单!N:N,"在岗",配置清单!P:P,"&lt;&gt;暂不胜任")</f>
        <v>0</v>
      </c>
      <c r="BB681" s="61" t="str">
        <f t="shared" si="542"/>
        <v>NA</v>
      </c>
      <c r="BC681" s="60">
        <f>COUNTIFS(配置清单!G:G,规划及评估!G681,配置清单!H:H,"产品经理",配置清单!N:N,"在岗")</f>
        <v>0</v>
      </c>
      <c r="BD681" s="61" t="str">
        <f t="shared" si="543"/>
        <v>NA</v>
      </c>
      <c r="BE681" s="60">
        <f>COUNTIFS(配置清单!G:G,G681,配置清单!H:H,"产品经理",配置清单!N:N,"在岗",配置清单!P:P,"&lt;&gt;暂不胜任")</f>
        <v>0</v>
      </c>
      <c r="BF681" s="61" t="str">
        <f t="shared" si="544"/>
        <v>NA</v>
      </c>
      <c r="BG681" s="63">
        <f t="shared" si="545"/>
        <v>2</v>
      </c>
      <c r="BH681" s="64">
        <f t="shared" si="546"/>
        <v>2</v>
      </c>
      <c r="BI681" s="64">
        <f t="shared" si="547"/>
        <v>2</v>
      </c>
      <c r="BJ681" s="64">
        <f t="shared" si="548"/>
        <v>2</v>
      </c>
      <c r="BK681" s="65">
        <f t="shared" si="549"/>
        <v>1</v>
      </c>
      <c r="BL681" s="66">
        <f t="shared" si="550"/>
        <v>1</v>
      </c>
      <c r="BM681" s="92">
        <f t="shared" si="551"/>
        <v>1</v>
      </c>
      <c r="BN681" s="92">
        <f t="shared" si="552"/>
        <v>1</v>
      </c>
      <c r="BO681" s="92">
        <f t="shared" si="553"/>
        <v>0</v>
      </c>
      <c r="BP681" s="92">
        <f t="shared" si="554"/>
        <v>0</v>
      </c>
      <c r="BQ681" s="92">
        <f t="shared" si="555"/>
        <v>0</v>
      </c>
      <c r="BR681" s="92">
        <f t="shared" si="556"/>
        <v>0</v>
      </c>
      <c r="BS681" s="92">
        <f t="shared" si="557"/>
        <v>0</v>
      </c>
      <c r="BT681" s="92">
        <f t="shared" si="558"/>
        <v>0</v>
      </c>
      <c r="BU681" s="92">
        <f t="shared" si="559"/>
        <v>0</v>
      </c>
      <c r="BV681" s="92">
        <f t="shared" si="560"/>
        <v>0</v>
      </c>
      <c r="BW681" s="92">
        <f t="shared" si="561"/>
        <v>1</v>
      </c>
      <c r="BX681" s="92">
        <f t="shared" si="562"/>
        <v>1</v>
      </c>
      <c r="BY681" s="92">
        <f t="shared" si="563"/>
        <v>0</v>
      </c>
      <c r="BZ681" s="92">
        <f t="shared" si="564"/>
        <v>0</v>
      </c>
      <c r="CA681" s="92">
        <f t="shared" si="565"/>
        <v>0</v>
      </c>
      <c r="CB681" s="92">
        <f t="shared" si="566"/>
        <v>0</v>
      </c>
      <c r="CC681" s="92">
        <f t="shared" si="567"/>
        <v>0</v>
      </c>
      <c r="CD681" s="92">
        <f t="shared" si="568"/>
        <v>0</v>
      </c>
    </row>
    <row r="682" spans="1:82" hidden="1">
      <c r="A682" s="34">
        <v>79</v>
      </c>
      <c r="B682" s="34" t="s">
        <v>951</v>
      </c>
      <c r="C682" s="34" t="s">
        <v>7259</v>
      </c>
      <c r="D682" s="34" t="s">
        <v>204</v>
      </c>
      <c r="E682" s="34" t="s">
        <v>6965</v>
      </c>
      <c r="F682" s="34" t="s">
        <v>8111</v>
      </c>
      <c r="G682" s="34" t="s">
        <v>8112</v>
      </c>
      <c r="H682" s="34" t="s">
        <v>6</v>
      </c>
      <c r="I682" s="34" t="s">
        <v>7</v>
      </c>
      <c r="J682" s="34" t="s">
        <v>195</v>
      </c>
      <c r="K682" s="34" t="s">
        <v>195</v>
      </c>
      <c r="L682" s="34" t="s">
        <v>2866</v>
      </c>
      <c r="M682" s="34" t="s">
        <v>8011</v>
      </c>
      <c r="N682" s="34">
        <v>1</v>
      </c>
      <c r="O682" s="34">
        <v>0</v>
      </c>
      <c r="P682" s="34">
        <v>5</v>
      </c>
      <c r="Q682" s="34">
        <v>0</v>
      </c>
      <c r="R682" s="34">
        <v>0</v>
      </c>
      <c r="S682" s="34">
        <v>1</v>
      </c>
      <c r="T682" s="34">
        <v>0</v>
      </c>
      <c r="U682" s="77">
        <v>0</v>
      </c>
      <c r="V682" s="34">
        <v>0</v>
      </c>
      <c r="W682" s="60">
        <f>COUNTIFS(配置清单!G:G,G682,配置清单!$H:$H,"PM",配置清单!$N:$N,"在岗")</f>
        <v>1</v>
      </c>
      <c r="X682" s="61">
        <f t="shared" si="527"/>
        <v>1</v>
      </c>
      <c r="Y682" s="60">
        <f>COUNTIFS(配置清单!$G:$G,G682,配置清单!$H:$H,"PM",配置清单!$N:$N,"在岗",配置清单!$P:$P,"&lt;&gt;暂不胜任")</f>
        <v>1</v>
      </c>
      <c r="Z682" s="61">
        <f t="shared" si="528"/>
        <v>1</v>
      </c>
      <c r="AA682" s="62">
        <f>COUNTIFS(配置清单!$G:$G,G682,配置清单!$H:$H,"SE",配置清单!$N:$N,"在岗")+COUNTIFS(配置清单!$G:$G,G682,配置清单!$H:$H,"SA",配置清单!$N:$N,"在岗")</f>
        <v>0</v>
      </c>
      <c r="AB682" s="61" t="str">
        <f t="shared" si="529"/>
        <v>NA</v>
      </c>
      <c r="AC682" s="60">
        <f>COUNTIFS(配置清单!$G:$G,G682,配置清单!$H:$H,"SE",配置清单!$N:$N,"在岗",配置清单!$P:$P,"&lt;&gt;暂不胜任")+COUNTIFS(配置清单!$G:$G,G682,配置清单!$H:$H,"SA",配置清单!$N:$N,"在岗",配置清单!$P:$P,"&lt;&gt;暂不胜任")</f>
        <v>0</v>
      </c>
      <c r="AD682" s="61" t="str">
        <f t="shared" si="530"/>
        <v>NA</v>
      </c>
      <c r="AE682" s="60">
        <f>COUNTIFS(配置清单!$G:$G,G682,配置清单!H:H,"MDE",配置清单!N:N,"在岗")</f>
        <v>5</v>
      </c>
      <c r="AF682" s="61">
        <f t="shared" si="531"/>
        <v>1</v>
      </c>
      <c r="AG682" s="60">
        <f>COUNTIFS(配置清单!$G:$G,G682,配置清单!$H:$H,"MDE",配置清单!$N:$N,"在岗",配置清单!$P:$P,"&lt;&gt;暂不胜任")</f>
        <v>5</v>
      </c>
      <c r="AH682" s="61">
        <f t="shared" si="532"/>
        <v>1</v>
      </c>
      <c r="AI682" s="62">
        <f>COUNTIFS(配置清单!G:G,G682,配置清单!H:H,"TPM",配置清单!N:N,"在岗")+COUNTIFS(配置清单!G:G,G682,配置清单!H:H,"TC",配置清单!N:N,"在岗")</f>
        <v>0</v>
      </c>
      <c r="AJ682" s="61" t="str">
        <f t="shared" si="533"/>
        <v>NA</v>
      </c>
      <c r="AK682" s="60">
        <f>COUNTIFS(配置清单!G:G,G682,配置清单!H:H,"TPM",配置清单!N:N,"在岗",配置清单!P:P,"&lt;&gt;暂不胜任")+COUNTIFS(配置清单!G:G,G682,配置清单!H:H,"TC",配置清单!N:N,"在岗",配置清单!P:P,"&lt;&gt;暂不胜任")</f>
        <v>0</v>
      </c>
      <c r="AL682" s="61" t="str">
        <f t="shared" si="534"/>
        <v>NA</v>
      </c>
      <c r="AM682" s="60">
        <f>COUNTIFS(配置清单!G:G,G682,配置清单!H:H,"TSE",配置清单!N:N,"在岗")</f>
        <v>0</v>
      </c>
      <c r="AN682" s="61" t="str">
        <f t="shared" si="535"/>
        <v>NA</v>
      </c>
      <c r="AO682" s="60">
        <f>COUNTIFS(配置清单!G:G,G682,配置清单!H:H,"TSE",配置清单!N:N,"在岗",配置清单!P:P,"&lt;&gt;暂不胜任")</f>
        <v>0</v>
      </c>
      <c r="AP682" s="61" t="str">
        <f t="shared" si="536"/>
        <v>NA</v>
      </c>
      <c r="AQ682" s="60">
        <f>COUNTIFS(配置清单!$G:$G,G682,配置清单!H:H,"QA",配置清单!N:N,"在岗")</f>
        <v>1</v>
      </c>
      <c r="AR682" s="61">
        <f t="shared" si="537"/>
        <v>1</v>
      </c>
      <c r="AS682" s="60">
        <f>COUNTIFS(配置清单!$G:$G,G682,配置清单!$H:$H,"QA",配置清单!$N:$N,"在岗",配置清单!$P:$P,"&lt;&gt;暂不胜任")</f>
        <v>1</v>
      </c>
      <c r="AT682" s="61">
        <f t="shared" si="538"/>
        <v>1</v>
      </c>
      <c r="AU682" s="60">
        <f>COUNTIFS(配置清单!G:G,规划及评估!G682,配置清单!H:H,"BA",配置清单!N:N,"在岗")</f>
        <v>0</v>
      </c>
      <c r="AV682" s="61" t="str">
        <f t="shared" si="539"/>
        <v>NA</v>
      </c>
      <c r="AW682" s="60">
        <f>COUNTIFS(配置清单!G:G,G682,配置清单!H:H,"BA",配置清单!N:N,"在岗",配置清单!P:P,"&lt;&gt;暂不胜任")</f>
        <v>0</v>
      </c>
      <c r="AX682" s="61" t="str">
        <f t="shared" si="540"/>
        <v>NA</v>
      </c>
      <c r="AY682" s="60">
        <f>COUNTIFS(配置清单!G:G,规划及评估!G682,配置清单!H:H,"IA",配置清单!N:N,"在岗")</f>
        <v>0</v>
      </c>
      <c r="AZ682" s="61" t="str">
        <f t="shared" si="541"/>
        <v>NA</v>
      </c>
      <c r="BA682" s="60">
        <f>COUNTIFS(配置清单!G:G,G682,配置清单!H:H,"IA",配置清单!N:N,"在岗",配置清单!P:P,"&lt;&gt;暂不胜任")</f>
        <v>0</v>
      </c>
      <c r="BB682" s="61" t="str">
        <f t="shared" si="542"/>
        <v>NA</v>
      </c>
      <c r="BC682" s="60">
        <f>COUNTIFS(配置清单!G:G,规划及评估!G682,配置清单!H:H,"产品经理",配置清单!N:N,"在岗")</f>
        <v>0</v>
      </c>
      <c r="BD682" s="61" t="str">
        <f t="shared" si="543"/>
        <v>NA</v>
      </c>
      <c r="BE682" s="60">
        <f>COUNTIFS(配置清单!G:G,G682,配置清单!H:H,"产品经理",配置清单!N:N,"在岗",配置清单!P:P,"&lt;&gt;暂不胜任")</f>
        <v>0</v>
      </c>
      <c r="BF682" s="61" t="str">
        <f t="shared" si="544"/>
        <v>NA</v>
      </c>
      <c r="BG682" s="63">
        <f t="shared" si="545"/>
        <v>7</v>
      </c>
      <c r="BH682" s="64">
        <f t="shared" si="546"/>
        <v>7</v>
      </c>
      <c r="BI682" s="64">
        <f t="shared" si="547"/>
        <v>7</v>
      </c>
      <c r="BJ682" s="64">
        <f t="shared" si="548"/>
        <v>7</v>
      </c>
      <c r="BK682" s="65">
        <f t="shared" si="549"/>
        <v>1</v>
      </c>
      <c r="BL682" s="66">
        <f t="shared" si="550"/>
        <v>1</v>
      </c>
      <c r="BM682" s="92">
        <f t="shared" si="551"/>
        <v>1</v>
      </c>
      <c r="BN682" s="92">
        <f t="shared" si="552"/>
        <v>1</v>
      </c>
      <c r="BO682" s="92">
        <f t="shared" si="553"/>
        <v>0</v>
      </c>
      <c r="BP682" s="92">
        <f t="shared" si="554"/>
        <v>0</v>
      </c>
      <c r="BQ682" s="92">
        <f t="shared" si="555"/>
        <v>5</v>
      </c>
      <c r="BR682" s="92">
        <f t="shared" si="556"/>
        <v>5</v>
      </c>
      <c r="BS682" s="92">
        <f t="shared" si="557"/>
        <v>0</v>
      </c>
      <c r="BT682" s="92">
        <f t="shared" si="558"/>
        <v>0</v>
      </c>
      <c r="BU682" s="92">
        <f t="shared" si="559"/>
        <v>0</v>
      </c>
      <c r="BV682" s="92">
        <f t="shared" si="560"/>
        <v>0</v>
      </c>
      <c r="BW682" s="92">
        <f t="shared" si="561"/>
        <v>1</v>
      </c>
      <c r="BX682" s="92">
        <f t="shared" si="562"/>
        <v>1</v>
      </c>
      <c r="BY682" s="92">
        <f t="shared" si="563"/>
        <v>0</v>
      </c>
      <c r="BZ682" s="92">
        <f t="shared" si="564"/>
        <v>0</v>
      </c>
      <c r="CA682" s="92">
        <f t="shared" si="565"/>
        <v>0</v>
      </c>
      <c r="CB682" s="92">
        <f t="shared" si="566"/>
        <v>0</v>
      </c>
      <c r="CC682" s="92">
        <f t="shared" si="567"/>
        <v>0</v>
      </c>
      <c r="CD682" s="92">
        <f t="shared" si="568"/>
        <v>0</v>
      </c>
    </row>
    <row r="683" spans="1:82" hidden="1">
      <c r="A683" s="34">
        <v>80</v>
      </c>
      <c r="B683" s="34" t="s">
        <v>951</v>
      </c>
      <c r="C683" s="34" t="s">
        <v>7259</v>
      </c>
      <c r="D683" s="34" t="s">
        <v>204</v>
      </c>
      <c r="E683" s="34" t="s">
        <v>6965</v>
      </c>
      <c r="F683" s="34" t="s">
        <v>8031</v>
      </c>
      <c r="G683" s="34" t="s">
        <v>8032</v>
      </c>
      <c r="H683" s="34" t="s">
        <v>6</v>
      </c>
      <c r="I683" s="34" t="s">
        <v>6</v>
      </c>
      <c r="J683" s="34" t="s">
        <v>195</v>
      </c>
      <c r="K683" s="34" t="s">
        <v>195</v>
      </c>
      <c r="L683" s="34" t="s">
        <v>2866</v>
      </c>
      <c r="M683" s="34" t="s">
        <v>8000</v>
      </c>
      <c r="N683" s="34">
        <v>1</v>
      </c>
      <c r="O683" s="34">
        <v>0</v>
      </c>
      <c r="P683" s="34">
        <v>0</v>
      </c>
      <c r="Q683" s="34">
        <v>0</v>
      </c>
      <c r="R683" s="34">
        <v>0</v>
      </c>
      <c r="S683" s="34">
        <v>0</v>
      </c>
      <c r="T683" s="34">
        <v>0</v>
      </c>
      <c r="U683" s="77">
        <v>0</v>
      </c>
      <c r="V683" s="34">
        <v>0</v>
      </c>
      <c r="W683" s="60">
        <f>COUNTIFS(配置清单!G:G,G683,配置清单!$H:$H,"PM",配置清单!$N:$N,"在岗")</f>
        <v>1</v>
      </c>
      <c r="X683" s="61">
        <f t="shared" si="527"/>
        <v>1</v>
      </c>
      <c r="Y683" s="60">
        <f>COUNTIFS(配置清单!$G:$G,G683,配置清单!$H:$H,"PM",配置清单!$N:$N,"在岗",配置清单!$P:$P,"&lt;&gt;暂不胜任")</f>
        <v>1</v>
      </c>
      <c r="Z683" s="61">
        <f t="shared" si="528"/>
        <v>1</v>
      </c>
      <c r="AA683" s="62">
        <f>COUNTIFS(配置清单!$G:$G,G683,配置清单!$H:$H,"SE",配置清单!$N:$N,"在岗")+COUNTIFS(配置清单!$G:$G,G683,配置清单!$H:$H,"SA",配置清单!$N:$N,"在岗")</f>
        <v>0</v>
      </c>
      <c r="AB683" s="61" t="str">
        <f t="shared" si="529"/>
        <v>NA</v>
      </c>
      <c r="AC683" s="60">
        <f>COUNTIFS(配置清单!$G:$G,G683,配置清单!$H:$H,"SE",配置清单!$N:$N,"在岗",配置清单!$P:$P,"&lt;&gt;暂不胜任")+COUNTIFS(配置清单!$G:$G,G683,配置清单!$H:$H,"SA",配置清单!$N:$N,"在岗",配置清单!$P:$P,"&lt;&gt;暂不胜任")</f>
        <v>0</v>
      </c>
      <c r="AD683" s="61" t="str">
        <f t="shared" si="530"/>
        <v>NA</v>
      </c>
      <c r="AE683" s="60">
        <f>COUNTIFS(配置清单!$G:$G,G683,配置清单!H:H,"MDE",配置清单!N:N,"在岗")</f>
        <v>0</v>
      </c>
      <c r="AF683" s="61" t="str">
        <f t="shared" si="531"/>
        <v>NA</v>
      </c>
      <c r="AG683" s="60">
        <f>COUNTIFS(配置清单!$G:$G,G683,配置清单!$H:$H,"MDE",配置清单!$N:$N,"在岗",配置清单!$P:$P,"&lt;&gt;暂不胜任")</f>
        <v>0</v>
      </c>
      <c r="AH683" s="61" t="str">
        <f t="shared" si="532"/>
        <v>NA</v>
      </c>
      <c r="AI683" s="62">
        <f>COUNTIFS(配置清单!G:G,G683,配置清单!H:H,"TPM",配置清单!N:N,"在岗")+COUNTIFS(配置清单!G:G,G683,配置清单!H:H,"TC",配置清单!N:N,"在岗")</f>
        <v>0</v>
      </c>
      <c r="AJ683" s="61" t="str">
        <f t="shared" si="533"/>
        <v>NA</v>
      </c>
      <c r="AK683" s="60">
        <f>COUNTIFS(配置清单!G:G,G683,配置清单!H:H,"TPM",配置清单!N:N,"在岗",配置清单!P:P,"&lt;&gt;暂不胜任")+COUNTIFS(配置清单!G:G,G683,配置清单!H:H,"TC",配置清单!N:N,"在岗",配置清单!P:P,"&lt;&gt;暂不胜任")</f>
        <v>0</v>
      </c>
      <c r="AL683" s="61" t="str">
        <f t="shared" si="534"/>
        <v>NA</v>
      </c>
      <c r="AM683" s="60">
        <f>COUNTIFS(配置清单!G:G,G683,配置清单!H:H,"TSE",配置清单!N:N,"在岗")</f>
        <v>0</v>
      </c>
      <c r="AN683" s="61" t="str">
        <f t="shared" si="535"/>
        <v>NA</v>
      </c>
      <c r="AO683" s="60">
        <f>COUNTIFS(配置清单!G:G,G683,配置清单!H:H,"TSE",配置清单!N:N,"在岗",配置清单!P:P,"&lt;&gt;暂不胜任")</f>
        <v>0</v>
      </c>
      <c r="AP683" s="61" t="str">
        <f t="shared" si="536"/>
        <v>NA</v>
      </c>
      <c r="AQ683" s="60">
        <f>COUNTIFS(配置清单!$G:$G,G683,配置清单!H:H,"QA",配置清单!N:N,"在岗")</f>
        <v>0</v>
      </c>
      <c r="AR683" s="61" t="str">
        <f t="shared" si="537"/>
        <v>NA</v>
      </c>
      <c r="AS683" s="60">
        <f>COUNTIFS(配置清单!$G:$G,G683,配置清单!$H:$H,"QA",配置清单!$N:$N,"在岗",配置清单!$P:$P,"&lt;&gt;暂不胜任")</f>
        <v>0</v>
      </c>
      <c r="AT683" s="61" t="str">
        <f t="shared" si="538"/>
        <v>NA</v>
      </c>
      <c r="AU683" s="60">
        <f>COUNTIFS(配置清单!G:G,规划及评估!G683,配置清单!H:H,"BA",配置清单!N:N,"在岗")</f>
        <v>0</v>
      </c>
      <c r="AV683" s="61" t="str">
        <f t="shared" si="539"/>
        <v>NA</v>
      </c>
      <c r="AW683" s="60">
        <f>COUNTIFS(配置清单!G:G,G683,配置清单!H:H,"BA",配置清单!N:N,"在岗",配置清单!P:P,"&lt;&gt;暂不胜任")</f>
        <v>0</v>
      </c>
      <c r="AX683" s="61" t="str">
        <f t="shared" si="540"/>
        <v>NA</v>
      </c>
      <c r="AY683" s="60">
        <f>COUNTIFS(配置清单!G:G,规划及评估!G683,配置清单!H:H,"IA",配置清单!N:N,"在岗")</f>
        <v>0</v>
      </c>
      <c r="AZ683" s="61" t="str">
        <f t="shared" si="541"/>
        <v>NA</v>
      </c>
      <c r="BA683" s="60">
        <f>COUNTIFS(配置清单!G:G,G683,配置清单!H:H,"IA",配置清单!N:N,"在岗",配置清单!P:P,"&lt;&gt;暂不胜任")</f>
        <v>0</v>
      </c>
      <c r="BB683" s="61" t="str">
        <f t="shared" si="542"/>
        <v>NA</v>
      </c>
      <c r="BC683" s="60">
        <f>COUNTIFS(配置清单!G:G,规划及评估!G683,配置清单!H:H,"产品经理",配置清单!N:N,"在岗")</f>
        <v>0</v>
      </c>
      <c r="BD683" s="61" t="str">
        <f t="shared" si="543"/>
        <v>NA</v>
      </c>
      <c r="BE683" s="60">
        <f>COUNTIFS(配置清单!G:G,G683,配置清单!H:H,"产品经理",配置清单!N:N,"在岗",配置清单!P:P,"&lt;&gt;暂不胜任")</f>
        <v>0</v>
      </c>
      <c r="BF683" s="61" t="str">
        <f t="shared" si="544"/>
        <v>NA</v>
      </c>
      <c r="BG683" s="63">
        <f t="shared" si="545"/>
        <v>1</v>
      </c>
      <c r="BH683" s="64">
        <f t="shared" si="546"/>
        <v>1</v>
      </c>
      <c r="BI683" s="64">
        <f t="shared" si="547"/>
        <v>1</v>
      </c>
      <c r="BJ683" s="64">
        <f t="shared" si="548"/>
        <v>1</v>
      </c>
      <c r="BK683" s="65">
        <f t="shared" si="549"/>
        <v>1</v>
      </c>
      <c r="BL683" s="66">
        <f t="shared" si="550"/>
        <v>1</v>
      </c>
      <c r="BM683" s="92">
        <f t="shared" si="551"/>
        <v>1</v>
      </c>
      <c r="BN683" s="92">
        <f t="shared" si="552"/>
        <v>1</v>
      </c>
      <c r="BO683" s="92">
        <f t="shared" si="553"/>
        <v>0</v>
      </c>
      <c r="BP683" s="92">
        <f t="shared" si="554"/>
        <v>0</v>
      </c>
      <c r="BQ683" s="92">
        <f t="shared" si="555"/>
        <v>0</v>
      </c>
      <c r="BR683" s="92">
        <f t="shared" si="556"/>
        <v>0</v>
      </c>
      <c r="BS683" s="92">
        <f t="shared" si="557"/>
        <v>0</v>
      </c>
      <c r="BT683" s="92">
        <f t="shared" si="558"/>
        <v>0</v>
      </c>
      <c r="BU683" s="92">
        <f t="shared" si="559"/>
        <v>0</v>
      </c>
      <c r="BV683" s="92">
        <f t="shared" si="560"/>
        <v>0</v>
      </c>
      <c r="BW683" s="92">
        <f t="shared" si="561"/>
        <v>0</v>
      </c>
      <c r="BX683" s="92">
        <f t="shared" si="562"/>
        <v>0</v>
      </c>
      <c r="BY683" s="92">
        <f t="shared" si="563"/>
        <v>0</v>
      </c>
      <c r="BZ683" s="92">
        <f t="shared" si="564"/>
        <v>0</v>
      </c>
      <c r="CA683" s="92">
        <f t="shared" si="565"/>
        <v>0</v>
      </c>
      <c r="CB683" s="92">
        <f t="shared" si="566"/>
        <v>0</v>
      </c>
      <c r="CC683" s="92">
        <f t="shared" si="567"/>
        <v>0</v>
      </c>
      <c r="CD683" s="92">
        <f t="shared" si="568"/>
        <v>0</v>
      </c>
    </row>
    <row r="684" spans="1:82" hidden="1">
      <c r="A684" s="34">
        <v>81</v>
      </c>
      <c r="B684" s="34" t="s">
        <v>951</v>
      </c>
      <c r="C684" s="34" t="s">
        <v>7259</v>
      </c>
      <c r="D684" s="34" t="s">
        <v>204</v>
      </c>
      <c r="E684" s="34" t="s">
        <v>6965</v>
      </c>
      <c r="F684" s="34" t="s">
        <v>8339</v>
      </c>
      <c r="G684" s="34" t="s">
        <v>8096</v>
      </c>
      <c r="H684" s="34" t="s">
        <v>6</v>
      </c>
      <c r="I684" s="34" t="s">
        <v>7</v>
      </c>
      <c r="J684" s="34" t="s">
        <v>195</v>
      </c>
      <c r="K684" s="34" t="s">
        <v>195</v>
      </c>
      <c r="L684" s="34" t="s">
        <v>2866</v>
      </c>
      <c r="M684" s="34" t="s">
        <v>8000</v>
      </c>
      <c r="N684" s="34">
        <v>1</v>
      </c>
      <c r="O684" s="34">
        <v>0</v>
      </c>
      <c r="P684" s="34">
        <v>0</v>
      </c>
      <c r="Q684" s="34">
        <v>0</v>
      </c>
      <c r="R684" s="34">
        <v>0</v>
      </c>
      <c r="S684" s="34">
        <v>0</v>
      </c>
      <c r="T684" s="34">
        <v>0</v>
      </c>
      <c r="U684" s="77">
        <v>0</v>
      </c>
      <c r="V684" s="34">
        <v>0</v>
      </c>
      <c r="W684" s="60">
        <f>COUNTIFS(配置清单!G:G,G684,配置清单!$H:$H,"PM",配置清单!$N:$N,"在岗")</f>
        <v>1</v>
      </c>
      <c r="X684" s="61">
        <f t="shared" si="527"/>
        <v>1</v>
      </c>
      <c r="Y684" s="60">
        <f>COUNTIFS(配置清单!$G:$G,G684,配置清单!$H:$H,"PM",配置清单!$N:$N,"在岗",配置清单!$P:$P,"&lt;&gt;暂不胜任")</f>
        <v>0</v>
      </c>
      <c r="Z684" s="61">
        <f t="shared" si="528"/>
        <v>0</v>
      </c>
      <c r="AA684" s="62">
        <f>COUNTIFS(配置清单!$G:$G,G684,配置清单!$H:$H,"SE",配置清单!$N:$N,"在岗")+COUNTIFS(配置清单!$G:$G,G684,配置清单!$H:$H,"SA",配置清单!$N:$N,"在岗")</f>
        <v>0</v>
      </c>
      <c r="AB684" s="61" t="str">
        <f t="shared" si="529"/>
        <v>NA</v>
      </c>
      <c r="AC684" s="60">
        <f>COUNTIFS(配置清单!$G:$G,G684,配置清单!$H:$H,"SE",配置清单!$N:$N,"在岗",配置清单!$P:$P,"&lt;&gt;暂不胜任")+COUNTIFS(配置清单!$G:$G,G684,配置清单!$H:$H,"SA",配置清单!$N:$N,"在岗",配置清单!$P:$P,"&lt;&gt;暂不胜任")</f>
        <v>0</v>
      </c>
      <c r="AD684" s="61" t="str">
        <f t="shared" si="530"/>
        <v>NA</v>
      </c>
      <c r="AE684" s="60">
        <f>COUNTIFS(配置清单!$G:$G,G684,配置清单!H:H,"MDE",配置清单!N:N,"在岗")</f>
        <v>0</v>
      </c>
      <c r="AF684" s="61" t="str">
        <f t="shared" si="531"/>
        <v>NA</v>
      </c>
      <c r="AG684" s="60">
        <f>COUNTIFS(配置清单!$G:$G,G684,配置清单!$H:$H,"MDE",配置清单!$N:$N,"在岗",配置清单!$P:$P,"&lt;&gt;暂不胜任")</f>
        <v>0</v>
      </c>
      <c r="AH684" s="61" t="str">
        <f t="shared" si="532"/>
        <v>NA</v>
      </c>
      <c r="AI684" s="62">
        <f>COUNTIFS(配置清单!G:G,G684,配置清单!H:H,"TPM",配置清单!N:N,"在岗")+COUNTIFS(配置清单!G:G,G684,配置清单!H:H,"TC",配置清单!N:N,"在岗")</f>
        <v>0</v>
      </c>
      <c r="AJ684" s="61" t="str">
        <f t="shared" si="533"/>
        <v>NA</v>
      </c>
      <c r="AK684" s="60">
        <f>COUNTIFS(配置清单!G:G,G684,配置清单!H:H,"TPM",配置清单!N:N,"在岗",配置清单!P:P,"&lt;&gt;暂不胜任")+COUNTIFS(配置清单!G:G,G684,配置清单!H:H,"TC",配置清单!N:N,"在岗",配置清单!P:P,"&lt;&gt;暂不胜任")</f>
        <v>0</v>
      </c>
      <c r="AL684" s="61" t="str">
        <f t="shared" si="534"/>
        <v>NA</v>
      </c>
      <c r="AM684" s="60">
        <f>COUNTIFS(配置清单!G:G,G684,配置清单!H:H,"TSE",配置清单!N:N,"在岗")</f>
        <v>0</v>
      </c>
      <c r="AN684" s="61" t="str">
        <f t="shared" si="535"/>
        <v>NA</v>
      </c>
      <c r="AO684" s="60">
        <f>COUNTIFS(配置清单!G:G,G684,配置清单!H:H,"TSE",配置清单!N:N,"在岗",配置清单!P:P,"&lt;&gt;暂不胜任")</f>
        <v>0</v>
      </c>
      <c r="AP684" s="61" t="str">
        <f t="shared" si="536"/>
        <v>NA</v>
      </c>
      <c r="AQ684" s="60">
        <f>COUNTIFS(配置清单!$G:$G,G684,配置清单!H:H,"QA",配置清单!N:N,"在岗")</f>
        <v>0</v>
      </c>
      <c r="AR684" s="61" t="str">
        <f t="shared" si="537"/>
        <v>NA</v>
      </c>
      <c r="AS684" s="60">
        <f>COUNTIFS(配置清单!$G:$G,G684,配置清单!$H:$H,"QA",配置清单!$N:$N,"在岗",配置清单!$P:$P,"&lt;&gt;暂不胜任")</f>
        <v>0</v>
      </c>
      <c r="AT684" s="61" t="str">
        <f t="shared" si="538"/>
        <v>NA</v>
      </c>
      <c r="AU684" s="60">
        <f>COUNTIFS(配置清单!G:G,规划及评估!G684,配置清单!H:H,"BA",配置清单!N:N,"在岗")</f>
        <v>0</v>
      </c>
      <c r="AV684" s="61" t="str">
        <f t="shared" si="539"/>
        <v>NA</v>
      </c>
      <c r="AW684" s="60">
        <f>COUNTIFS(配置清单!G:G,G684,配置清单!H:H,"BA",配置清单!N:N,"在岗",配置清单!P:P,"&lt;&gt;暂不胜任")</f>
        <v>0</v>
      </c>
      <c r="AX684" s="61" t="str">
        <f t="shared" si="540"/>
        <v>NA</v>
      </c>
      <c r="AY684" s="60">
        <f>COUNTIFS(配置清单!G:G,规划及评估!G684,配置清单!H:H,"IA",配置清单!N:N,"在岗")</f>
        <v>0</v>
      </c>
      <c r="AZ684" s="61" t="str">
        <f t="shared" si="541"/>
        <v>NA</v>
      </c>
      <c r="BA684" s="60">
        <f>COUNTIFS(配置清单!G:G,G684,配置清单!H:H,"IA",配置清单!N:N,"在岗",配置清单!P:P,"&lt;&gt;暂不胜任")</f>
        <v>0</v>
      </c>
      <c r="BB684" s="61" t="str">
        <f t="shared" si="542"/>
        <v>NA</v>
      </c>
      <c r="BC684" s="60">
        <f>COUNTIFS(配置清单!G:G,规划及评估!G684,配置清单!H:H,"产品经理",配置清单!N:N,"在岗")</f>
        <v>0</v>
      </c>
      <c r="BD684" s="61" t="str">
        <f t="shared" si="543"/>
        <v>NA</v>
      </c>
      <c r="BE684" s="60">
        <f>COUNTIFS(配置清单!G:G,G684,配置清单!H:H,"产品经理",配置清单!N:N,"在岗",配置清单!P:P,"&lt;&gt;暂不胜任")</f>
        <v>0</v>
      </c>
      <c r="BF684" s="61" t="str">
        <f t="shared" si="544"/>
        <v>NA</v>
      </c>
      <c r="BG684" s="63">
        <f t="shared" si="545"/>
        <v>1</v>
      </c>
      <c r="BH684" s="64">
        <f t="shared" si="546"/>
        <v>1</v>
      </c>
      <c r="BI684" s="64">
        <f t="shared" si="547"/>
        <v>1</v>
      </c>
      <c r="BJ684" s="64">
        <f t="shared" si="548"/>
        <v>0</v>
      </c>
      <c r="BK684" s="65">
        <f t="shared" si="549"/>
        <v>1</v>
      </c>
      <c r="BL684" s="66">
        <f t="shared" si="550"/>
        <v>0</v>
      </c>
      <c r="BM684" s="92">
        <f t="shared" si="551"/>
        <v>1</v>
      </c>
      <c r="BN684" s="92">
        <f t="shared" si="552"/>
        <v>0</v>
      </c>
      <c r="BO684" s="92">
        <f t="shared" si="553"/>
        <v>0</v>
      </c>
      <c r="BP684" s="92">
        <f t="shared" si="554"/>
        <v>0</v>
      </c>
      <c r="BQ684" s="92">
        <f t="shared" si="555"/>
        <v>0</v>
      </c>
      <c r="BR684" s="92">
        <f t="shared" si="556"/>
        <v>0</v>
      </c>
      <c r="BS684" s="92">
        <f t="shared" si="557"/>
        <v>0</v>
      </c>
      <c r="BT684" s="92">
        <f t="shared" si="558"/>
        <v>0</v>
      </c>
      <c r="BU684" s="92">
        <f t="shared" si="559"/>
        <v>0</v>
      </c>
      <c r="BV684" s="92">
        <f t="shared" si="560"/>
        <v>0</v>
      </c>
      <c r="BW684" s="92">
        <f t="shared" si="561"/>
        <v>0</v>
      </c>
      <c r="BX684" s="92">
        <f t="shared" si="562"/>
        <v>0</v>
      </c>
      <c r="BY684" s="92">
        <f t="shared" si="563"/>
        <v>0</v>
      </c>
      <c r="BZ684" s="92">
        <f t="shared" si="564"/>
        <v>0</v>
      </c>
      <c r="CA684" s="92">
        <f t="shared" si="565"/>
        <v>0</v>
      </c>
      <c r="CB684" s="92">
        <f t="shared" si="566"/>
        <v>0</v>
      </c>
      <c r="CC684" s="92">
        <f t="shared" si="567"/>
        <v>0</v>
      </c>
      <c r="CD684" s="92">
        <f t="shared" si="568"/>
        <v>0</v>
      </c>
    </row>
    <row r="685" spans="1:82" hidden="1">
      <c r="A685" s="34">
        <v>82</v>
      </c>
      <c r="B685" s="34" t="s">
        <v>951</v>
      </c>
      <c r="C685" s="34" t="s">
        <v>7259</v>
      </c>
      <c r="D685" s="34" t="s">
        <v>204</v>
      </c>
      <c r="E685" s="34" t="s">
        <v>6965</v>
      </c>
      <c r="F685" s="34" t="s">
        <v>8075</v>
      </c>
      <c r="G685" s="34" t="s">
        <v>8076</v>
      </c>
      <c r="H685" s="34" t="s">
        <v>7</v>
      </c>
      <c r="I685" s="34" t="s">
        <v>7</v>
      </c>
      <c r="J685" s="34" t="s">
        <v>195</v>
      </c>
      <c r="K685" s="34" t="s">
        <v>195</v>
      </c>
      <c r="L685" s="34" t="s">
        <v>2866</v>
      </c>
      <c r="M685" s="34" t="s">
        <v>8046</v>
      </c>
      <c r="N685" s="34">
        <v>1</v>
      </c>
      <c r="O685" s="34">
        <v>1</v>
      </c>
      <c r="P685" s="34">
        <v>0</v>
      </c>
      <c r="Q685" s="34">
        <v>0</v>
      </c>
      <c r="R685" s="34">
        <v>0</v>
      </c>
      <c r="S685" s="34">
        <v>1</v>
      </c>
      <c r="T685" s="34">
        <v>0</v>
      </c>
      <c r="U685" s="77">
        <v>0</v>
      </c>
      <c r="V685" s="34">
        <v>0</v>
      </c>
      <c r="W685" s="60">
        <f>COUNTIFS(配置清单!G:G,G685,配置清单!$H:$H,"PM",配置清单!$N:$N,"在岗")</f>
        <v>1</v>
      </c>
      <c r="X685" s="61">
        <f t="shared" si="527"/>
        <v>1</v>
      </c>
      <c r="Y685" s="60">
        <f>COUNTIFS(配置清单!$G:$G,G685,配置清单!$H:$H,"PM",配置清单!$N:$N,"在岗",配置清单!$P:$P,"&lt;&gt;暂不胜任")</f>
        <v>1</v>
      </c>
      <c r="Z685" s="61">
        <f t="shared" si="528"/>
        <v>1</v>
      </c>
      <c r="AA685" s="62">
        <f>COUNTIFS(配置清单!$G:$G,G685,配置清单!$H:$H,"SE",配置清单!$N:$N,"在岗")+COUNTIFS(配置清单!$G:$G,G685,配置清单!$H:$H,"SA",配置清单!$N:$N,"在岗")</f>
        <v>1</v>
      </c>
      <c r="AB685" s="61">
        <f t="shared" si="529"/>
        <v>1</v>
      </c>
      <c r="AC685" s="60">
        <f>COUNTIFS(配置清单!$G:$G,G685,配置清单!$H:$H,"SE",配置清单!$N:$N,"在岗",配置清单!$P:$P,"&lt;&gt;暂不胜任")+COUNTIFS(配置清单!$G:$G,G685,配置清单!$H:$H,"SA",配置清单!$N:$N,"在岗",配置清单!$P:$P,"&lt;&gt;暂不胜任")</f>
        <v>1</v>
      </c>
      <c r="AD685" s="61">
        <f t="shared" si="530"/>
        <v>1</v>
      </c>
      <c r="AE685" s="60">
        <f>COUNTIFS(配置清单!$G:$G,G685,配置清单!H:H,"MDE",配置清单!N:N,"在岗")</f>
        <v>0</v>
      </c>
      <c r="AF685" s="61" t="str">
        <f t="shared" si="531"/>
        <v>NA</v>
      </c>
      <c r="AG685" s="60">
        <f>COUNTIFS(配置清单!$G:$G,G685,配置清单!$H:$H,"MDE",配置清单!$N:$N,"在岗",配置清单!$P:$P,"&lt;&gt;暂不胜任")</f>
        <v>0</v>
      </c>
      <c r="AH685" s="61" t="str">
        <f t="shared" si="532"/>
        <v>NA</v>
      </c>
      <c r="AI685" s="62">
        <f>COUNTIFS(配置清单!G:G,G685,配置清单!H:H,"TPM",配置清单!N:N,"在岗")+COUNTIFS(配置清单!G:G,G685,配置清单!H:H,"TC",配置清单!N:N,"在岗")</f>
        <v>0</v>
      </c>
      <c r="AJ685" s="61" t="str">
        <f t="shared" si="533"/>
        <v>NA</v>
      </c>
      <c r="AK685" s="60">
        <f>COUNTIFS(配置清单!G:G,G685,配置清单!H:H,"TPM",配置清单!N:N,"在岗",配置清单!P:P,"&lt;&gt;暂不胜任")+COUNTIFS(配置清单!G:G,G685,配置清单!H:H,"TC",配置清单!N:N,"在岗",配置清单!P:P,"&lt;&gt;暂不胜任")</f>
        <v>0</v>
      </c>
      <c r="AL685" s="61" t="str">
        <f t="shared" si="534"/>
        <v>NA</v>
      </c>
      <c r="AM685" s="60">
        <f>COUNTIFS(配置清单!G:G,G685,配置清单!H:H,"TSE",配置清单!N:N,"在岗")</f>
        <v>0</v>
      </c>
      <c r="AN685" s="61" t="str">
        <f t="shared" si="535"/>
        <v>NA</v>
      </c>
      <c r="AO685" s="60">
        <f>COUNTIFS(配置清单!G:G,G685,配置清单!H:H,"TSE",配置清单!N:N,"在岗",配置清单!P:P,"&lt;&gt;暂不胜任")</f>
        <v>0</v>
      </c>
      <c r="AP685" s="61" t="str">
        <f t="shared" si="536"/>
        <v>NA</v>
      </c>
      <c r="AQ685" s="60">
        <f>COUNTIFS(配置清单!$G:$G,G685,配置清单!H:H,"QA",配置清单!N:N,"在岗")</f>
        <v>1</v>
      </c>
      <c r="AR685" s="61">
        <f t="shared" si="537"/>
        <v>1</v>
      </c>
      <c r="AS685" s="60">
        <f>COUNTIFS(配置清单!$G:$G,G685,配置清单!$H:$H,"QA",配置清单!$N:$N,"在岗",配置清单!$P:$P,"&lt;&gt;暂不胜任")</f>
        <v>1</v>
      </c>
      <c r="AT685" s="61">
        <f t="shared" si="538"/>
        <v>1</v>
      </c>
      <c r="AU685" s="60">
        <f>COUNTIFS(配置清单!G:G,规划及评估!G685,配置清单!H:H,"BA",配置清单!N:N,"在岗")</f>
        <v>0</v>
      </c>
      <c r="AV685" s="61" t="str">
        <f t="shared" si="539"/>
        <v>NA</v>
      </c>
      <c r="AW685" s="60">
        <f>COUNTIFS(配置清单!G:G,G685,配置清单!H:H,"BA",配置清单!N:N,"在岗",配置清单!P:P,"&lt;&gt;暂不胜任")</f>
        <v>0</v>
      </c>
      <c r="AX685" s="61" t="str">
        <f t="shared" si="540"/>
        <v>NA</v>
      </c>
      <c r="AY685" s="60">
        <f>COUNTIFS(配置清单!G:G,规划及评估!G685,配置清单!H:H,"IA",配置清单!N:N,"在岗")</f>
        <v>0</v>
      </c>
      <c r="AZ685" s="61" t="str">
        <f t="shared" si="541"/>
        <v>NA</v>
      </c>
      <c r="BA685" s="60">
        <f>COUNTIFS(配置清单!G:G,G685,配置清单!H:H,"IA",配置清单!N:N,"在岗",配置清单!P:P,"&lt;&gt;暂不胜任")</f>
        <v>0</v>
      </c>
      <c r="BB685" s="61" t="str">
        <f t="shared" si="542"/>
        <v>NA</v>
      </c>
      <c r="BC685" s="60">
        <f>COUNTIFS(配置清单!G:G,规划及评估!G685,配置清单!H:H,"产品经理",配置清单!N:N,"在岗")</f>
        <v>0</v>
      </c>
      <c r="BD685" s="61" t="str">
        <f t="shared" si="543"/>
        <v>NA</v>
      </c>
      <c r="BE685" s="60">
        <f>COUNTIFS(配置清单!G:G,G685,配置清单!H:H,"产品经理",配置清单!N:N,"在岗",配置清单!P:P,"&lt;&gt;暂不胜任")</f>
        <v>0</v>
      </c>
      <c r="BF685" s="61" t="str">
        <f t="shared" si="544"/>
        <v>NA</v>
      </c>
      <c r="BG685" s="63">
        <f t="shared" si="545"/>
        <v>3</v>
      </c>
      <c r="BH685" s="64">
        <f t="shared" si="546"/>
        <v>3</v>
      </c>
      <c r="BI685" s="64">
        <f t="shared" si="547"/>
        <v>3</v>
      </c>
      <c r="BJ685" s="64">
        <f t="shared" si="548"/>
        <v>3</v>
      </c>
      <c r="BK685" s="65">
        <f t="shared" si="549"/>
        <v>1</v>
      </c>
      <c r="BL685" s="66">
        <f t="shared" si="550"/>
        <v>1</v>
      </c>
      <c r="BM685" s="92">
        <f t="shared" si="551"/>
        <v>1</v>
      </c>
      <c r="BN685" s="92">
        <f t="shared" si="552"/>
        <v>1</v>
      </c>
      <c r="BO685" s="92">
        <f t="shared" si="553"/>
        <v>1</v>
      </c>
      <c r="BP685" s="92">
        <f t="shared" si="554"/>
        <v>1</v>
      </c>
      <c r="BQ685" s="92">
        <f t="shared" si="555"/>
        <v>0</v>
      </c>
      <c r="BR685" s="92">
        <f t="shared" si="556"/>
        <v>0</v>
      </c>
      <c r="BS685" s="92">
        <f t="shared" si="557"/>
        <v>0</v>
      </c>
      <c r="BT685" s="92">
        <f t="shared" si="558"/>
        <v>0</v>
      </c>
      <c r="BU685" s="92">
        <f t="shared" si="559"/>
        <v>0</v>
      </c>
      <c r="BV685" s="92">
        <f t="shared" si="560"/>
        <v>0</v>
      </c>
      <c r="BW685" s="92">
        <f t="shared" si="561"/>
        <v>1</v>
      </c>
      <c r="BX685" s="92">
        <f t="shared" si="562"/>
        <v>1</v>
      </c>
      <c r="BY685" s="92">
        <f t="shared" si="563"/>
        <v>0</v>
      </c>
      <c r="BZ685" s="92">
        <f t="shared" si="564"/>
        <v>0</v>
      </c>
      <c r="CA685" s="92">
        <f t="shared" si="565"/>
        <v>0</v>
      </c>
      <c r="CB685" s="92">
        <f t="shared" si="566"/>
        <v>0</v>
      </c>
      <c r="CC685" s="92">
        <f t="shared" si="567"/>
        <v>0</v>
      </c>
      <c r="CD685" s="92">
        <f t="shared" si="568"/>
        <v>0</v>
      </c>
    </row>
    <row r="686" spans="1:82" hidden="1">
      <c r="A686" s="34">
        <v>83</v>
      </c>
      <c r="B686" s="34" t="s">
        <v>951</v>
      </c>
      <c r="C686" s="34" t="s">
        <v>7259</v>
      </c>
      <c r="D686" s="34" t="s">
        <v>204</v>
      </c>
      <c r="E686" s="34" t="s">
        <v>6965</v>
      </c>
      <c r="F686" s="34" t="s">
        <v>8082</v>
      </c>
      <c r="G686" s="34" t="s">
        <v>8083</v>
      </c>
      <c r="H686" s="34" t="s">
        <v>6</v>
      </c>
      <c r="I686" s="34" t="s">
        <v>7</v>
      </c>
      <c r="J686" s="34" t="s">
        <v>195</v>
      </c>
      <c r="K686" s="34" t="s">
        <v>195</v>
      </c>
      <c r="L686" s="34" t="s">
        <v>2866</v>
      </c>
      <c r="M686" s="34" t="s">
        <v>8046</v>
      </c>
      <c r="N686" s="34">
        <v>1</v>
      </c>
      <c r="O686" s="34">
        <v>0</v>
      </c>
      <c r="P686" s="34">
        <v>2</v>
      </c>
      <c r="Q686" s="34">
        <v>0</v>
      </c>
      <c r="R686" s="34">
        <v>0</v>
      </c>
      <c r="S686" s="34">
        <v>1</v>
      </c>
      <c r="T686" s="34">
        <v>0</v>
      </c>
      <c r="U686" s="77">
        <v>0</v>
      </c>
      <c r="V686" s="34">
        <v>0</v>
      </c>
      <c r="W686" s="60">
        <f>COUNTIFS(配置清单!G:G,G686,配置清单!$H:$H,"PM",配置清单!$N:$N,"在岗")</f>
        <v>1</v>
      </c>
      <c r="X686" s="61">
        <f t="shared" si="527"/>
        <v>1</v>
      </c>
      <c r="Y686" s="60">
        <f>COUNTIFS(配置清单!$G:$G,G686,配置清单!$H:$H,"PM",配置清单!$N:$N,"在岗",配置清单!$P:$P,"&lt;&gt;暂不胜任")</f>
        <v>1</v>
      </c>
      <c r="Z686" s="61">
        <f t="shared" si="528"/>
        <v>1</v>
      </c>
      <c r="AA686" s="62">
        <f>COUNTIFS(配置清单!$G:$G,G686,配置清单!$H:$H,"SE",配置清单!$N:$N,"在岗")+COUNTIFS(配置清单!$G:$G,G686,配置清单!$H:$H,"SA",配置清单!$N:$N,"在岗")</f>
        <v>0</v>
      </c>
      <c r="AB686" s="61" t="str">
        <f t="shared" si="529"/>
        <v>NA</v>
      </c>
      <c r="AC686" s="60">
        <f>COUNTIFS(配置清单!$G:$G,G686,配置清单!$H:$H,"SE",配置清单!$N:$N,"在岗",配置清单!$P:$P,"&lt;&gt;暂不胜任")+COUNTIFS(配置清单!$G:$G,G686,配置清单!$H:$H,"SA",配置清单!$N:$N,"在岗",配置清单!$P:$P,"&lt;&gt;暂不胜任")</f>
        <v>0</v>
      </c>
      <c r="AD686" s="61" t="str">
        <f t="shared" si="530"/>
        <v>NA</v>
      </c>
      <c r="AE686" s="60">
        <f>COUNTIFS(配置清单!$G:$G,G686,配置清单!H:H,"MDE",配置清单!N:N,"在岗")</f>
        <v>2</v>
      </c>
      <c r="AF686" s="61">
        <f t="shared" si="531"/>
        <v>1</v>
      </c>
      <c r="AG686" s="60">
        <f>COUNTIFS(配置清单!$G:$G,G686,配置清单!$H:$H,"MDE",配置清单!$N:$N,"在岗",配置清单!$P:$P,"&lt;&gt;暂不胜任")</f>
        <v>2</v>
      </c>
      <c r="AH686" s="61">
        <f t="shared" si="532"/>
        <v>1</v>
      </c>
      <c r="AI686" s="62">
        <f>COUNTIFS(配置清单!G:G,G686,配置清单!H:H,"TPM",配置清单!N:N,"在岗")+COUNTIFS(配置清单!G:G,G686,配置清单!H:H,"TC",配置清单!N:N,"在岗")</f>
        <v>0</v>
      </c>
      <c r="AJ686" s="61" t="str">
        <f t="shared" si="533"/>
        <v>NA</v>
      </c>
      <c r="AK686" s="60">
        <f>COUNTIFS(配置清单!G:G,G686,配置清单!H:H,"TPM",配置清单!N:N,"在岗",配置清单!P:P,"&lt;&gt;暂不胜任")+COUNTIFS(配置清单!G:G,G686,配置清单!H:H,"TC",配置清单!N:N,"在岗",配置清单!P:P,"&lt;&gt;暂不胜任")</f>
        <v>0</v>
      </c>
      <c r="AL686" s="61" t="str">
        <f t="shared" si="534"/>
        <v>NA</v>
      </c>
      <c r="AM686" s="60">
        <f>COUNTIFS(配置清单!G:G,G686,配置清单!H:H,"TSE",配置清单!N:N,"在岗")</f>
        <v>0</v>
      </c>
      <c r="AN686" s="61" t="str">
        <f t="shared" si="535"/>
        <v>NA</v>
      </c>
      <c r="AO686" s="60">
        <f>COUNTIFS(配置清单!G:G,G686,配置清单!H:H,"TSE",配置清单!N:N,"在岗",配置清单!P:P,"&lt;&gt;暂不胜任")</f>
        <v>0</v>
      </c>
      <c r="AP686" s="61" t="str">
        <f t="shared" si="536"/>
        <v>NA</v>
      </c>
      <c r="AQ686" s="60">
        <f>COUNTIFS(配置清单!$G:$G,G686,配置清单!H:H,"QA",配置清单!N:N,"在岗")</f>
        <v>1</v>
      </c>
      <c r="AR686" s="61">
        <f t="shared" si="537"/>
        <v>1</v>
      </c>
      <c r="AS686" s="60">
        <f>COUNTIFS(配置清单!$G:$G,G686,配置清单!$H:$H,"QA",配置清单!$N:$N,"在岗",配置清单!$P:$P,"&lt;&gt;暂不胜任")</f>
        <v>1</v>
      </c>
      <c r="AT686" s="61">
        <f t="shared" si="538"/>
        <v>1</v>
      </c>
      <c r="AU686" s="60">
        <f>COUNTIFS(配置清单!G:G,规划及评估!G686,配置清单!H:H,"BA",配置清单!N:N,"在岗")</f>
        <v>0</v>
      </c>
      <c r="AV686" s="61" t="str">
        <f t="shared" si="539"/>
        <v>NA</v>
      </c>
      <c r="AW686" s="60">
        <f>COUNTIFS(配置清单!G:G,G686,配置清单!H:H,"BA",配置清单!N:N,"在岗",配置清单!P:P,"&lt;&gt;暂不胜任")</f>
        <v>0</v>
      </c>
      <c r="AX686" s="61" t="str">
        <f t="shared" si="540"/>
        <v>NA</v>
      </c>
      <c r="AY686" s="60">
        <f>COUNTIFS(配置清单!G:G,规划及评估!G686,配置清单!H:H,"IA",配置清单!N:N,"在岗")</f>
        <v>0</v>
      </c>
      <c r="AZ686" s="61" t="str">
        <f t="shared" si="541"/>
        <v>NA</v>
      </c>
      <c r="BA686" s="60">
        <f>COUNTIFS(配置清单!G:G,G686,配置清单!H:H,"IA",配置清单!N:N,"在岗",配置清单!P:P,"&lt;&gt;暂不胜任")</f>
        <v>0</v>
      </c>
      <c r="BB686" s="61" t="str">
        <f t="shared" si="542"/>
        <v>NA</v>
      </c>
      <c r="BC686" s="60">
        <f>COUNTIFS(配置清单!G:G,规划及评估!G686,配置清单!H:H,"产品经理",配置清单!N:N,"在岗")</f>
        <v>0</v>
      </c>
      <c r="BD686" s="61" t="str">
        <f t="shared" si="543"/>
        <v>NA</v>
      </c>
      <c r="BE686" s="60">
        <f>COUNTIFS(配置清单!G:G,G686,配置清单!H:H,"产品经理",配置清单!N:N,"在岗",配置清单!P:P,"&lt;&gt;暂不胜任")</f>
        <v>0</v>
      </c>
      <c r="BF686" s="61" t="str">
        <f t="shared" si="544"/>
        <v>NA</v>
      </c>
      <c r="BG686" s="63">
        <f t="shared" si="545"/>
        <v>4</v>
      </c>
      <c r="BH686" s="64">
        <f t="shared" si="546"/>
        <v>4</v>
      </c>
      <c r="BI686" s="64">
        <f t="shared" si="547"/>
        <v>4</v>
      </c>
      <c r="BJ686" s="64">
        <f t="shared" si="548"/>
        <v>4</v>
      </c>
      <c r="BK686" s="65">
        <f t="shared" si="549"/>
        <v>1</v>
      </c>
      <c r="BL686" s="66">
        <f t="shared" si="550"/>
        <v>1</v>
      </c>
      <c r="BM686" s="92">
        <f t="shared" si="551"/>
        <v>1</v>
      </c>
      <c r="BN686" s="92">
        <f t="shared" si="552"/>
        <v>1</v>
      </c>
      <c r="BO686" s="92">
        <f t="shared" si="553"/>
        <v>0</v>
      </c>
      <c r="BP686" s="92">
        <f t="shared" si="554"/>
        <v>0</v>
      </c>
      <c r="BQ686" s="92">
        <f t="shared" si="555"/>
        <v>2</v>
      </c>
      <c r="BR686" s="92">
        <f t="shared" si="556"/>
        <v>2</v>
      </c>
      <c r="BS686" s="92">
        <f t="shared" si="557"/>
        <v>0</v>
      </c>
      <c r="BT686" s="92">
        <f t="shared" si="558"/>
        <v>0</v>
      </c>
      <c r="BU686" s="92">
        <f t="shared" si="559"/>
        <v>0</v>
      </c>
      <c r="BV686" s="92">
        <f t="shared" si="560"/>
        <v>0</v>
      </c>
      <c r="BW686" s="92">
        <f t="shared" si="561"/>
        <v>1</v>
      </c>
      <c r="BX686" s="92">
        <f t="shared" si="562"/>
        <v>1</v>
      </c>
      <c r="BY686" s="92">
        <f t="shared" si="563"/>
        <v>0</v>
      </c>
      <c r="BZ686" s="92">
        <f t="shared" si="564"/>
        <v>0</v>
      </c>
      <c r="CA686" s="92">
        <f t="shared" si="565"/>
        <v>0</v>
      </c>
      <c r="CB686" s="92">
        <f t="shared" si="566"/>
        <v>0</v>
      </c>
      <c r="CC686" s="92">
        <f t="shared" si="567"/>
        <v>0</v>
      </c>
      <c r="CD686" s="92">
        <f t="shared" si="568"/>
        <v>0</v>
      </c>
    </row>
    <row r="687" spans="1:82" hidden="1">
      <c r="A687" s="34">
        <v>84</v>
      </c>
      <c r="B687" s="34" t="s">
        <v>951</v>
      </c>
      <c r="C687" s="34" t="s">
        <v>7259</v>
      </c>
      <c r="D687" s="34" t="s">
        <v>204</v>
      </c>
      <c r="E687" s="34" t="s">
        <v>6965</v>
      </c>
      <c r="F687" s="34" t="s">
        <v>8091</v>
      </c>
      <c r="G687" s="34" t="s">
        <v>8092</v>
      </c>
      <c r="H687" s="34" t="s">
        <v>6</v>
      </c>
      <c r="I687" s="34" t="s">
        <v>7</v>
      </c>
      <c r="J687" s="34" t="s">
        <v>195</v>
      </c>
      <c r="K687" s="34" t="s">
        <v>195</v>
      </c>
      <c r="L687" s="34" t="s">
        <v>2866</v>
      </c>
      <c r="N687" s="34">
        <v>1</v>
      </c>
      <c r="O687" s="34">
        <v>0</v>
      </c>
      <c r="P687" s="34">
        <v>0</v>
      </c>
      <c r="Q687" s="34">
        <v>0</v>
      </c>
      <c r="R687" s="34">
        <v>0</v>
      </c>
      <c r="S687" s="34">
        <v>1</v>
      </c>
      <c r="T687" s="34">
        <v>0</v>
      </c>
      <c r="U687" s="77">
        <v>0</v>
      </c>
      <c r="V687" s="34">
        <v>0</v>
      </c>
      <c r="W687" s="60">
        <f>COUNTIFS(配置清单!G:G,G687,配置清单!$H:$H,"PM",配置清单!$N:$N,"在岗")</f>
        <v>1</v>
      </c>
      <c r="X687" s="61">
        <f t="shared" si="527"/>
        <v>1</v>
      </c>
      <c r="Y687" s="60">
        <f>COUNTIFS(配置清单!$G:$G,G687,配置清单!$H:$H,"PM",配置清单!$N:$N,"在岗",配置清单!$P:$P,"&lt;&gt;暂不胜任")</f>
        <v>1</v>
      </c>
      <c r="Z687" s="61">
        <f t="shared" si="528"/>
        <v>1</v>
      </c>
      <c r="AA687" s="62">
        <f>COUNTIFS(配置清单!$G:$G,G687,配置清单!$H:$H,"SE",配置清单!$N:$N,"在岗")+COUNTIFS(配置清单!$G:$G,G687,配置清单!$H:$H,"SA",配置清单!$N:$N,"在岗")</f>
        <v>0</v>
      </c>
      <c r="AB687" s="61" t="str">
        <f t="shared" si="529"/>
        <v>NA</v>
      </c>
      <c r="AC687" s="60">
        <f>COUNTIFS(配置清单!$G:$G,G687,配置清单!$H:$H,"SE",配置清单!$N:$N,"在岗",配置清单!$P:$P,"&lt;&gt;暂不胜任")+COUNTIFS(配置清单!$G:$G,G687,配置清单!$H:$H,"SA",配置清单!$N:$N,"在岗",配置清单!$P:$P,"&lt;&gt;暂不胜任")</f>
        <v>0</v>
      </c>
      <c r="AD687" s="61" t="str">
        <f t="shared" si="530"/>
        <v>NA</v>
      </c>
      <c r="AE687" s="60">
        <f>COUNTIFS(配置清单!$G:$G,G687,配置清单!H:H,"MDE",配置清单!N:N,"在岗")</f>
        <v>0</v>
      </c>
      <c r="AF687" s="61" t="str">
        <f t="shared" si="531"/>
        <v>NA</v>
      </c>
      <c r="AG687" s="60">
        <f>COUNTIFS(配置清单!$G:$G,G687,配置清单!$H:$H,"MDE",配置清单!$N:$N,"在岗",配置清单!$P:$P,"&lt;&gt;暂不胜任")</f>
        <v>0</v>
      </c>
      <c r="AH687" s="61" t="str">
        <f t="shared" si="532"/>
        <v>NA</v>
      </c>
      <c r="AI687" s="62">
        <f>COUNTIFS(配置清单!G:G,G687,配置清单!H:H,"TPM",配置清单!N:N,"在岗")+COUNTIFS(配置清单!G:G,G687,配置清单!H:H,"TC",配置清单!N:N,"在岗")</f>
        <v>0</v>
      </c>
      <c r="AJ687" s="61" t="str">
        <f t="shared" si="533"/>
        <v>NA</v>
      </c>
      <c r="AK687" s="60">
        <f>COUNTIFS(配置清单!G:G,G687,配置清单!H:H,"TPM",配置清单!N:N,"在岗",配置清单!P:P,"&lt;&gt;暂不胜任")+COUNTIFS(配置清单!G:G,G687,配置清单!H:H,"TC",配置清单!N:N,"在岗",配置清单!P:P,"&lt;&gt;暂不胜任")</f>
        <v>0</v>
      </c>
      <c r="AL687" s="61" t="str">
        <f t="shared" si="534"/>
        <v>NA</v>
      </c>
      <c r="AM687" s="60">
        <f>COUNTIFS(配置清单!G:G,G687,配置清单!H:H,"TSE",配置清单!N:N,"在岗")</f>
        <v>0</v>
      </c>
      <c r="AN687" s="61" t="str">
        <f t="shared" si="535"/>
        <v>NA</v>
      </c>
      <c r="AO687" s="60">
        <f>COUNTIFS(配置清单!G:G,G687,配置清单!H:H,"TSE",配置清单!N:N,"在岗",配置清单!P:P,"&lt;&gt;暂不胜任")</f>
        <v>0</v>
      </c>
      <c r="AP687" s="61" t="str">
        <f t="shared" si="536"/>
        <v>NA</v>
      </c>
      <c r="AQ687" s="60">
        <f>COUNTIFS(配置清单!$G:$G,G687,配置清单!H:H,"QA",配置清单!N:N,"在岗")</f>
        <v>0</v>
      </c>
      <c r="AR687" s="61">
        <f t="shared" si="537"/>
        <v>0</v>
      </c>
      <c r="AS687" s="60">
        <f>COUNTIFS(配置清单!$G:$G,G687,配置清单!$H:$H,"QA",配置清单!$N:$N,"在岗",配置清单!$P:$P,"&lt;&gt;暂不胜任")</f>
        <v>0</v>
      </c>
      <c r="AT687" s="61">
        <f t="shared" si="538"/>
        <v>0</v>
      </c>
      <c r="AU687" s="60">
        <f>COUNTIFS(配置清单!G:G,规划及评估!G687,配置清单!H:H,"BA",配置清单!N:N,"在岗")</f>
        <v>0</v>
      </c>
      <c r="AV687" s="61" t="str">
        <f t="shared" si="539"/>
        <v>NA</v>
      </c>
      <c r="AW687" s="60">
        <f>COUNTIFS(配置清单!G:G,G687,配置清单!H:H,"BA",配置清单!N:N,"在岗",配置清单!P:P,"&lt;&gt;暂不胜任")</f>
        <v>0</v>
      </c>
      <c r="AX687" s="61" t="str">
        <f t="shared" si="540"/>
        <v>NA</v>
      </c>
      <c r="AY687" s="60">
        <f>COUNTIFS(配置清单!G:G,规划及评估!G687,配置清单!H:H,"IA",配置清单!N:N,"在岗")</f>
        <v>0</v>
      </c>
      <c r="AZ687" s="61" t="str">
        <f t="shared" si="541"/>
        <v>NA</v>
      </c>
      <c r="BA687" s="60">
        <f>COUNTIFS(配置清单!G:G,G687,配置清单!H:H,"IA",配置清单!N:N,"在岗",配置清单!P:P,"&lt;&gt;暂不胜任")</f>
        <v>0</v>
      </c>
      <c r="BB687" s="61" t="str">
        <f t="shared" si="542"/>
        <v>NA</v>
      </c>
      <c r="BC687" s="60">
        <f>COUNTIFS(配置清单!G:G,规划及评估!G687,配置清单!H:H,"产品经理",配置清单!N:N,"在岗")</f>
        <v>0</v>
      </c>
      <c r="BD687" s="61" t="str">
        <f t="shared" si="543"/>
        <v>NA</v>
      </c>
      <c r="BE687" s="60">
        <f>COUNTIFS(配置清单!G:G,G687,配置清单!H:H,"产品经理",配置清单!N:N,"在岗",配置清单!P:P,"&lt;&gt;暂不胜任")</f>
        <v>0</v>
      </c>
      <c r="BF687" s="61" t="str">
        <f t="shared" si="544"/>
        <v>NA</v>
      </c>
      <c r="BG687" s="63">
        <f t="shared" si="545"/>
        <v>2</v>
      </c>
      <c r="BH687" s="64">
        <f t="shared" si="546"/>
        <v>1</v>
      </c>
      <c r="BI687" s="64">
        <f t="shared" si="547"/>
        <v>1</v>
      </c>
      <c r="BJ687" s="64">
        <f t="shared" si="548"/>
        <v>1</v>
      </c>
      <c r="BK687" s="65">
        <f t="shared" si="549"/>
        <v>0.5</v>
      </c>
      <c r="BL687" s="66">
        <f t="shared" si="550"/>
        <v>1</v>
      </c>
      <c r="BM687" s="92">
        <f t="shared" si="551"/>
        <v>1</v>
      </c>
      <c r="BN687" s="92">
        <f t="shared" si="552"/>
        <v>1</v>
      </c>
      <c r="BO687" s="92">
        <f t="shared" si="553"/>
        <v>0</v>
      </c>
      <c r="BP687" s="92">
        <f t="shared" si="554"/>
        <v>0</v>
      </c>
      <c r="BQ687" s="92">
        <f t="shared" si="555"/>
        <v>0</v>
      </c>
      <c r="BR687" s="92">
        <f t="shared" si="556"/>
        <v>0</v>
      </c>
      <c r="BS687" s="92">
        <f t="shared" si="557"/>
        <v>0</v>
      </c>
      <c r="BT687" s="92">
        <f t="shared" si="558"/>
        <v>0</v>
      </c>
      <c r="BU687" s="92">
        <f t="shared" si="559"/>
        <v>0</v>
      </c>
      <c r="BV687" s="92">
        <f t="shared" si="560"/>
        <v>0</v>
      </c>
      <c r="BW687" s="92">
        <f t="shared" si="561"/>
        <v>0</v>
      </c>
      <c r="BX687" s="92">
        <f t="shared" si="562"/>
        <v>0</v>
      </c>
      <c r="BY687" s="92">
        <f t="shared" si="563"/>
        <v>0</v>
      </c>
      <c r="BZ687" s="92">
        <f t="shared" si="564"/>
        <v>0</v>
      </c>
      <c r="CA687" s="92">
        <f t="shared" si="565"/>
        <v>0</v>
      </c>
      <c r="CB687" s="92">
        <f t="shared" si="566"/>
        <v>0</v>
      </c>
      <c r="CC687" s="92">
        <f t="shared" si="567"/>
        <v>0</v>
      </c>
      <c r="CD687" s="92">
        <f t="shared" si="568"/>
        <v>0</v>
      </c>
    </row>
    <row r="688" spans="1:82" hidden="1">
      <c r="A688" s="34">
        <v>85</v>
      </c>
      <c r="B688" s="34" t="s">
        <v>951</v>
      </c>
      <c r="C688" s="34" t="s">
        <v>7259</v>
      </c>
      <c r="D688" s="34" t="s">
        <v>204</v>
      </c>
      <c r="E688" s="34" t="s">
        <v>6965</v>
      </c>
      <c r="F688" s="34" t="s">
        <v>8130</v>
      </c>
      <c r="G688" s="34" t="s">
        <v>8131</v>
      </c>
      <c r="H688" s="34" t="s">
        <v>6</v>
      </c>
      <c r="I688" s="34" t="s">
        <v>7</v>
      </c>
      <c r="J688" s="34" t="s">
        <v>195</v>
      </c>
      <c r="K688" s="34" t="s">
        <v>195</v>
      </c>
      <c r="L688" s="34" t="s">
        <v>2866</v>
      </c>
      <c r="N688" s="34">
        <v>1</v>
      </c>
      <c r="O688" s="34">
        <v>0</v>
      </c>
      <c r="P688" s="34">
        <v>0</v>
      </c>
      <c r="Q688" s="34">
        <v>0</v>
      </c>
      <c r="R688" s="34">
        <v>0</v>
      </c>
      <c r="S688" s="34">
        <v>1</v>
      </c>
      <c r="T688" s="34">
        <v>0</v>
      </c>
      <c r="U688" s="77">
        <v>0</v>
      </c>
      <c r="V688" s="34">
        <v>0</v>
      </c>
      <c r="W688" s="60">
        <f>COUNTIFS(配置清单!G:G,G688,配置清单!$H:$H,"PM",配置清单!$N:$N,"在岗")</f>
        <v>1</v>
      </c>
      <c r="X688" s="61">
        <f t="shared" si="527"/>
        <v>1</v>
      </c>
      <c r="Y688" s="60">
        <f>COUNTIFS(配置清单!$G:$G,G688,配置清单!$H:$H,"PM",配置清单!$N:$N,"在岗",配置清单!$P:$P,"&lt;&gt;暂不胜任")</f>
        <v>0</v>
      </c>
      <c r="Z688" s="61">
        <f t="shared" si="528"/>
        <v>0</v>
      </c>
      <c r="AA688" s="62">
        <f>COUNTIFS(配置清单!$G:$G,G688,配置清单!$H:$H,"SE",配置清单!$N:$N,"在岗")+COUNTIFS(配置清单!$G:$G,G688,配置清单!$H:$H,"SA",配置清单!$N:$N,"在岗")</f>
        <v>0</v>
      </c>
      <c r="AB688" s="61" t="str">
        <f t="shared" si="529"/>
        <v>NA</v>
      </c>
      <c r="AC688" s="60">
        <f>COUNTIFS(配置清单!$G:$G,G688,配置清单!$H:$H,"SE",配置清单!$N:$N,"在岗",配置清单!$P:$P,"&lt;&gt;暂不胜任")+COUNTIFS(配置清单!$G:$G,G688,配置清单!$H:$H,"SA",配置清单!$N:$N,"在岗",配置清单!$P:$P,"&lt;&gt;暂不胜任")</f>
        <v>0</v>
      </c>
      <c r="AD688" s="61" t="str">
        <f t="shared" si="530"/>
        <v>NA</v>
      </c>
      <c r="AE688" s="60">
        <f>COUNTIFS(配置清单!$G:$G,G688,配置清单!H:H,"MDE",配置清单!N:N,"在岗")</f>
        <v>0</v>
      </c>
      <c r="AF688" s="61" t="str">
        <f t="shared" si="531"/>
        <v>NA</v>
      </c>
      <c r="AG688" s="60">
        <f>COUNTIFS(配置清单!$G:$G,G688,配置清单!$H:$H,"MDE",配置清单!$N:$N,"在岗",配置清单!$P:$P,"&lt;&gt;暂不胜任")</f>
        <v>0</v>
      </c>
      <c r="AH688" s="61" t="str">
        <f t="shared" si="532"/>
        <v>NA</v>
      </c>
      <c r="AI688" s="62">
        <f>COUNTIFS(配置清单!G:G,G688,配置清单!H:H,"TPM",配置清单!N:N,"在岗")+COUNTIFS(配置清单!G:G,G688,配置清单!H:H,"TC",配置清单!N:N,"在岗")</f>
        <v>0</v>
      </c>
      <c r="AJ688" s="61" t="str">
        <f t="shared" si="533"/>
        <v>NA</v>
      </c>
      <c r="AK688" s="60">
        <f>COUNTIFS(配置清单!G:G,G688,配置清单!H:H,"TPM",配置清单!N:N,"在岗",配置清单!P:P,"&lt;&gt;暂不胜任")+COUNTIFS(配置清单!G:G,G688,配置清单!H:H,"TC",配置清单!N:N,"在岗",配置清单!P:P,"&lt;&gt;暂不胜任")</f>
        <v>0</v>
      </c>
      <c r="AL688" s="61" t="str">
        <f t="shared" si="534"/>
        <v>NA</v>
      </c>
      <c r="AM688" s="60">
        <f>COUNTIFS(配置清单!G:G,G688,配置清单!H:H,"TSE",配置清单!N:N,"在岗")</f>
        <v>0</v>
      </c>
      <c r="AN688" s="61" t="str">
        <f t="shared" si="535"/>
        <v>NA</v>
      </c>
      <c r="AO688" s="60">
        <f>COUNTIFS(配置清单!G:G,G688,配置清单!H:H,"TSE",配置清单!N:N,"在岗",配置清单!P:P,"&lt;&gt;暂不胜任")</f>
        <v>0</v>
      </c>
      <c r="AP688" s="61" t="str">
        <f t="shared" si="536"/>
        <v>NA</v>
      </c>
      <c r="AQ688" s="60">
        <f>COUNTIFS(配置清单!$G:$G,G688,配置清单!H:H,"QA",配置清单!N:N,"在岗")</f>
        <v>1</v>
      </c>
      <c r="AR688" s="61">
        <f t="shared" si="537"/>
        <v>1</v>
      </c>
      <c r="AS688" s="60">
        <f>COUNTIFS(配置清单!$G:$G,G688,配置清单!$H:$H,"QA",配置清单!$N:$N,"在岗",配置清单!$P:$P,"&lt;&gt;暂不胜任")</f>
        <v>0</v>
      </c>
      <c r="AT688" s="61">
        <f t="shared" si="538"/>
        <v>0</v>
      </c>
      <c r="AU688" s="60">
        <f>COUNTIFS(配置清单!G:G,规划及评估!G688,配置清单!H:H,"BA",配置清单!N:N,"在岗")</f>
        <v>0</v>
      </c>
      <c r="AV688" s="61" t="str">
        <f t="shared" si="539"/>
        <v>NA</v>
      </c>
      <c r="AW688" s="60">
        <f>COUNTIFS(配置清单!G:G,G688,配置清单!H:H,"BA",配置清单!N:N,"在岗",配置清单!P:P,"&lt;&gt;暂不胜任")</f>
        <v>0</v>
      </c>
      <c r="AX688" s="61" t="str">
        <f t="shared" si="540"/>
        <v>NA</v>
      </c>
      <c r="AY688" s="60">
        <f>COUNTIFS(配置清单!G:G,规划及评估!G688,配置清单!H:H,"IA",配置清单!N:N,"在岗")</f>
        <v>0</v>
      </c>
      <c r="AZ688" s="61" t="str">
        <f t="shared" si="541"/>
        <v>NA</v>
      </c>
      <c r="BA688" s="60">
        <f>COUNTIFS(配置清单!G:G,G688,配置清单!H:H,"IA",配置清单!N:N,"在岗",配置清单!P:P,"&lt;&gt;暂不胜任")</f>
        <v>0</v>
      </c>
      <c r="BB688" s="61" t="str">
        <f t="shared" si="542"/>
        <v>NA</v>
      </c>
      <c r="BC688" s="60">
        <f>COUNTIFS(配置清单!G:G,规划及评估!G688,配置清单!H:H,"产品经理",配置清单!N:N,"在岗")</f>
        <v>0</v>
      </c>
      <c r="BD688" s="61" t="str">
        <f t="shared" si="543"/>
        <v>NA</v>
      </c>
      <c r="BE688" s="60">
        <f>COUNTIFS(配置清单!G:G,G688,配置清单!H:H,"产品经理",配置清单!N:N,"在岗",配置清单!P:P,"&lt;&gt;暂不胜任")</f>
        <v>0</v>
      </c>
      <c r="BF688" s="61" t="str">
        <f t="shared" si="544"/>
        <v>NA</v>
      </c>
      <c r="BG688" s="63">
        <f t="shared" si="545"/>
        <v>2</v>
      </c>
      <c r="BH688" s="64">
        <f t="shared" si="546"/>
        <v>2</v>
      </c>
      <c r="BI688" s="64">
        <f t="shared" si="547"/>
        <v>2</v>
      </c>
      <c r="BJ688" s="64">
        <f t="shared" si="548"/>
        <v>0</v>
      </c>
      <c r="BK688" s="65">
        <f t="shared" si="549"/>
        <v>1</v>
      </c>
      <c r="BL688" s="66">
        <f t="shared" si="550"/>
        <v>0</v>
      </c>
      <c r="BM688" s="92">
        <f t="shared" si="551"/>
        <v>1</v>
      </c>
      <c r="BN688" s="92">
        <f t="shared" si="552"/>
        <v>0</v>
      </c>
      <c r="BO688" s="92">
        <f t="shared" si="553"/>
        <v>0</v>
      </c>
      <c r="BP688" s="92">
        <f t="shared" si="554"/>
        <v>0</v>
      </c>
      <c r="BQ688" s="92">
        <f t="shared" si="555"/>
        <v>0</v>
      </c>
      <c r="BR688" s="92">
        <f t="shared" si="556"/>
        <v>0</v>
      </c>
      <c r="BS688" s="92">
        <f t="shared" si="557"/>
        <v>0</v>
      </c>
      <c r="BT688" s="92">
        <f t="shared" si="558"/>
        <v>0</v>
      </c>
      <c r="BU688" s="92">
        <f t="shared" si="559"/>
        <v>0</v>
      </c>
      <c r="BV688" s="92">
        <f t="shared" si="560"/>
        <v>0</v>
      </c>
      <c r="BW688" s="92">
        <f t="shared" si="561"/>
        <v>1</v>
      </c>
      <c r="BX688" s="92">
        <f t="shared" si="562"/>
        <v>0</v>
      </c>
      <c r="BY688" s="92">
        <f t="shared" si="563"/>
        <v>0</v>
      </c>
      <c r="BZ688" s="92">
        <f t="shared" si="564"/>
        <v>0</v>
      </c>
      <c r="CA688" s="92">
        <f t="shared" si="565"/>
        <v>0</v>
      </c>
      <c r="CB688" s="92">
        <f t="shared" si="566"/>
        <v>0</v>
      </c>
      <c r="CC688" s="92">
        <f t="shared" si="567"/>
        <v>0</v>
      </c>
      <c r="CD688" s="92">
        <f t="shared" si="568"/>
        <v>0</v>
      </c>
    </row>
    <row r="689" spans="1:82" hidden="1">
      <c r="A689" s="34">
        <v>86</v>
      </c>
      <c r="B689" s="34" t="s">
        <v>951</v>
      </c>
      <c r="C689" s="34" t="s">
        <v>7259</v>
      </c>
      <c r="D689" s="34" t="s">
        <v>204</v>
      </c>
      <c r="E689" s="34" t="s">
        <v>6965</v>
      </c>
      <c r="F689" s="34" t="s">
        <v>8142</v>
      </c>
      <c r="G689" s="34" t="s">
        <v>8143</v>
      </c>
      <c r="H689" s="34" t="s">
        <v>6</v>
      </c>
      <c r="I689" s="34" t="s">
        <v>6</v>
      </c>
      <c r="J689" s="34" t="s">
        <v>195</v>
      </c>
      <c r="K689" s="34" t="s">
        <v>195</v>
      </c>
      <c r="L689" s="34" t="s">
        <v>2866</v>
      </c>
      <c r="N689" s="34">
        <v>1</v>
      </c>
      <c r="O689" s="34">
        <v>0</v>
      </c>
      <c r="P689" s="34">
        <v>0</v>
      </c>
      <c r="Q689" s="34">
        <v>0</v>
      </c>
      <c r="R689" s="34">
        <v>0</v>
      </c>
      <c r="S689" s="34">
        <v>0</v>
      </c>
      <c r="T689" s="34">
        <v>0</v>
      </c>
      <c r="U689" s="77">
        <v>0</v>
      </c>
      <c r="V689" s="34">
        <v>0</v>
      </c>
      <c r="W689" s="60">
        <f>COUNTIFS(配置清单!G:G,G689,配置清单!$H:$H,"PM",配置清单!$N:$N,"在岗")</f>
        <v>1</v>
      </c>
      <c r="X689" s="61">
        <f t="shared" si="527"/>
        <v>1</v>
      </c>
      <c r="Y689" s="60">
        <f>COUNTIFS(配置清单!$G:$G,G689,配置清单!$H:$H,"PM",配置清单!$N:$N,"在岗",配置清单!$P:$P,"&lt;&gt;暂不胜任")</f>
        <v>0</v>
      </c>
      <c r="Z689" s="61">
        <f t="shared" si="528"/>
        <v>0</v>
      </c>
      <c r="AA689" s="62">
        <f>COUNTIFS(配置清单!$G:$G,G689,配置清单!$H:$H,"SE",配置清单!$N:$N,"在岗")+COUNTIFS(配置清单!$G:$G,G689,配置清单!$H:$H,"SA",配置清单!$N:$N,"在岗")</f>
        <v>0</v>
      </c>
      <c r="AB689" s="61" t="str">
        <f t="shared" si="529"/>
        <v>NA</v>
      </c>
      <c r="AC689" s="60">
        <f>COUNTIFS(配置清单!$G:$G,G689,配置清单!$H:$H,"SE",配置清单!$N:$N,"在岗",配置清单!$P:$P,"&lt;&gt;暂不胜任")+COUNTIFS(配置清单!$G:$G,G689,配置清单!$H:$H,"SA",配置清单!$N:$N,"在岗",配置清单!$P:$P,"&lt;&gt;暂不胜任")</f>
        <v>0</v>
      </c>
      <c r="AD689" s="61" t="str">
        <f t="shared" si="530"/>
        <v>NA</v>
      </c>
      <c r="AE689" s="60">
        <f>COUNTIFS(配置清单!$G:$G,G689,配置清单!H:H,"MDE",配置清单!N:N,"在岗")</f>
        <v>0</v>
      </c>
      <c r="AF689" s="61" t="str">
        <f t="shared" si="531"/>
        <v>NA</v>
      </c>
      <c r="AG689" s="60">
        <f>COUNTIFS(配置清单!$G:$G,G689,配置清单!$H:$H,"MDE",配置清单!$N:$N,"在岗",配置清单!$P:$P,"&lt;&gt;暂不胜任")</f>
        <v>0</v>
      </c>
      <c r="AH689" s="61" t="str">
        <f t="shared" si="532"/>
        <v>NA</v>
      </c>
      <c r="AI689" s="62">
        <f>COUNTIFS(配置清单!G:G,G689,配置清单!H:H,"TPM",配置清单!N:N,"在岗")+COUNTIFS(配置清单!G:G,G689,配置清单!H:H,"TC",配置清单!N:N,"在岗")</f>
        <v>0</v>
      </c>
      <c r="AJ689" s="61" t="str">
        <f t="shared" si="533"/>
        <v>NA</v>
      </c>
      <c r="AK689" s="60">
        <f>COUNTIFS(配置清单!G:G,G689,配置清单!H:H,"TPM",配置清单!N:N,"在岗",配置清单!P:P,"&lt;&gt;暂不胜任")+COUNTIFS(配置清单!G:G,G689,配置清单!H:H,"TC",配置清单!N:N,"在岗",配置清单!P:P,"&lt;&gt;暂不胜任")</f>
        <v>0</v>
      </c>
      <c r="AL689" s="61" t="str">
        <f t="shared" si="534"/>
        <v>NA</v>
      </c>
      <c r="AM689" s="60">
        <f>COUNTIFS(配置清单!G:G,G689,配置清单!H:H,"TSE",配置清单!N:N,"在岗")</f>
        <v>0</v>
      </c>
      <c r="AN689" s="61" t="str">
        <f t="shared" si="535"/>
        <v>NA</v>
      </c>
      <c r="AO689" s="60">
        <f>COUNTIFS(配置清单!G:G,G689,配置清单!H:H,"TSE",配置清单!N:N,"在岗",配置清单!P:P,"&lt;&gt;暂不胜任")</f>
        <v>0</v>
      </c>
      <c r="AP689" s="61" t="str">
        <f t="shared" si="536"/>
        <v>NA</v>
      </c>
      <c r="AQ689" s="60">
        <f>COUNTIFS(配置清单!$G:$G,G689,配置清单!H:H,"QA",配置清单!N:N,"在岗")</f>
        <v>0</v>
      </c>
      <c r="AR689" s="61" t="str">
        <f t="shared" si="537"/>
        <v>NA</v>
      </c>
      <c r="AS689" s="60">
        <f>COUNTIFS(配置清单!$G:$G,G689,配置清单!$H:$H,"QA",配置清单!$N:$N,"在岗",配置清单!$P:$P,"&lt;&gt;暂不胜任")</f>
        <v>0</v>
      </c>
      <c r="AT689" s="61" t="str">
        <f t="shared" si="538"/>
        <v>NA</v>
      </c>
      <c r="AU689" s="60">
        <f>COUNTIFS(配置清单!G:G,规划及评估!G689,配置清单!H:H,"BA",配置清单!N:N,"在岗")</f>
        <v>0</v>
      </c>
      <c r="AV689" s="61" t="str">
        <f t="shared" si="539"/>
        <v>NA</v>
      </c>
      <c r="AW689" s="60">
        <f>COUNTIFS(配置清单!G:G,G689,配置清单!H:H,"BA",配置清单!N:N,"在岗",配置清单!P:P,"&lt;&gt;暂不胜任")</f>
        <v>0</v>
      </c>
      <c r="AX689" s="61" t="str">
        <f t="shared" si="540"/>
        <v>NA</v>
      </c>
      <c r="AY689" s="60">
        <f>COUNTIFS(配置清单!G:G,规划及评估!G689,配置清单!H:H,"IA",配置清单!N:N,"在岗")</f>
        <v>0</v>
      </c>
      <c r="AZ689" s="61" t="str">
        <f t="shared" si="541"/>
        <v>NA</v>
      </c>
      <c r="BA689" s="60">
        <f>COUNTIFS(配置清单!G:G,G689,配置清单!H:H,"IA",配置清单!N:N,"在岗",配置清单!P:P,"&lt;&gt;暂不胜任")</f>
        <v>0</v>
      </c>
      <c r="BB689" s="61" t="str">
        <f t="shared" si="542"/>
        <v>NA</v>
      </c>
      <c r="BC689" s="60">
        <f>COUNTIFS(配置清单!G:G,规划及评估!G689,配置清单!H:H,"产品经理",配置清单!N:N,"在岗")</f>
        <v>0</v>
      </c>
      <c r="BD689" s="61" t="str">
        <f t="shared" si="543"/>
        <v>NA</v>
      </c>
      <c r="BE689" s="60">
        <f>COUNTIFS(配置清单!G:G,G689,配置清单!H:H,"产品经理",配置清单!N:N,"在岗",配置清单!P:P,"&lt;&gt;暂不胜任")</f>
        <v>0</v>
      </c>
      <c r="BF689" s="61" t="str">
        <f t="shared" si="544"/>
        <v>NA</v>
      </c>
      <c r="BG689" s="63">
        <f t="shared" si="545"/>
        <v>1</v>
      </c>
      <c r="BH689" s="64">
        <f t="shared" si="546"/>
        <v>1</v>
      </c>
      <c r="BI689" s="64">
        <f t="shared" si="547"/>
        <v>1</v>
      </c>
      <c r="BJ689" s="64">
        <f t="shared" si="548"/>
        <v>0</v>
      </c>
      <c r="BK689" s="65">
        <f t="shared" si="549"/>
        <v>1</v>
      </c>
      <c r="BL689" s="66">
        <f t="shared" si="550"/>
        <v>0</v>
      </c>
      <c r="BM689" s="92">
        <f t="shared" si="551"/>
        <v>1</v>
      </c>
      <c r="BN689" s="92">
        <f t="shared" si="552"/>
        <v>0</v>
      </c>
      <c r="BO689" s="92">
        <f t="shared" si="553"/>
        <v>0</v>
      </c>
      <c r="BP689" s="92">
        <f t="shared" si="554"/>
        <v>0</v>
      </c>
      <c r="BQ689" s="92">
        <f t="shared" si="555"/>
        <v>0</v>
      </c>
      <c r="BR689" s="92">
        <f t="shared" si="556"/>
        <v>0</v>
      </c>
      <c r="BS689" s="92">
        <f t="shared" si="557"/>
        <v>0</v>
      </c>
      <c r="BT689" s="92">
        <f t="shared" si="558"/>
        <v>0</v>
      </c>
      <c r="BU689" s="92">
        <f t="shared" si="559"/>
        <v>0</v>
      </c>
      <c r="BV689" s="92">
        <f t="shared" si="560"/>
        <v>0</v>
      </c>
      <c r="BW689" s="92">
        <f t="shared" si="561"/>
        <v>0</v>
      </c>
      <c r="BX689" s="92">
        <f t="shared" si="562"/>
        <v>0</v>
      </c>
      <c r="BY689" s="92">
        <f t="shared" si="563"/>
        <v>0</v>
      </c>
      <c r="BZ689" s="92">
        <f t="shared" si="564"/>
        <v>0</v>
      </c>
      <c r="CA689" s="92">
        <f t="shared" si="565"/>
        <v>0</v>
      </c>
      <c r="CB689" s="92">
        <f t="shared" si="566"/>
        <v>0</v>
      </c>
      <c r="CC689" s="92">
        <f t="shared" si="567"/>
        <v>0</v>
      </c>
      <c r="CD689" s="92">
        <f t="shared" si="568"/>
        <v>0</v>
      </c>
    </row>
    <row r="690" spans="1:82" hidden="1">
      <c r="A690" s="34">
        <v>87</v>
      </c>
      <c r="B690" s="34" t="s">
        <v>951</v>
      </c>
      <c r="C690" s="34" t="s">
        <v>7259</v>
      </c>
      <c r="D690" s="34" t="s">
        <v>204</v>
      </c>
      <c r="E690" s="34" t="s">
        <v>6965</v>
      </c>
      <c r="F690" s="34" t="s">
        <v>8101</v>
      </c>
      <c r="G690" s="34" t="s">
        <v>8102</v>
      </c>
      <c r="H690" s="34" t="s">
        <v>7</v>
      </c>
      <c r="I690" s="34" t="s">
        <v>7</v>
      </c>
      <c r="J690" s="34" t="s">
        <v>195</v>
      </c>
      <c r="K690" s="34" t="s">
        <v>195</v>
      </c>
      <c r="L690" s="34" t="s">
        <v>2866</v>
      </c>
      <c r="M690" s="34" t="s">
        <v>8340</v>
      </c>
      <c r="N690" s="34">
        <v>1</v>
      </c>
      <c r="O690" s="34">
        <v>0</v>
      </c>
      <c r="P690" s="34">
        <v>1</v>
      </c>
      <c r="Q690" s="34">
        <v>0</v>
      </c>
      <c r="R690" s="34">
        <v>0</v>
      </c>
      <c r="S690" s="34">
        <v>1</v>
      </c>
      <c r="T690" s="34">
        <v>0</v>
      </c>
      <c r="U690" s="77">
        <v>0</v>
      </c>
      <c r="V690" s="34">
        <v>0</v>
      </c>
      <c r="W690" s="60">
        <f>COUNTIFS(配置清单!G:G,G690,配置清单!$H:$H,"PM",配置清单!$N:$N,"在岗")</f>
        <v>1</v>
      </c>
      <c r="X690" s="61">
        <f t="shared" ref="X690:X732" si="569">IF(N690=0,"NA",IF(W690&gt;=N690,1,W690/N690))</f>
        <v>1</v>
      </c>
      <c r="Y690" s="60">
        <f>COUNTIFS(配置清单!$G:$G,G690,配置清单!$H:$H,"PM",配置清单!$N:$N,"在岗",配置清单!$P:$P,"&lt;&gt;暂不胜任")</f>
        <v>1</v>
      </c>
      <c r="Z690" s="61">
        <f t="shared" ref="Z690:Z732" si="570">IF(N690=0,"NA",IF(Y690&gt;=N690,1,IF(W690=0,0,Y690/W690)))</f>
        <v>1</v>
      </c>
      <c r="AA690" s="62">
        <f>COUNTIFS(配置清单!$G:$G,G690,配置清单!$H:$H,"SE",配置清单!$N:$N,"在岗")+COUNTIFS(配置清单!$G:$G,G690,配置清单!$H:$H,"SA",配置清单!$N:$N,"在岗")</f>
        <v>0</v>
      </c>
      <c r="AB690" s="61" t="str">
        <f t="shared" ref="AB690:AB732" si="571">IF(O690=0,"NA",IF(AA690&gt;=O690,1,AA690/O690))</f>
        <v>NA</v>
      </c>
      <c r="AC690" s="60">
        <f>COUNTIFS(配置清单!$G:$G,G690,配置清单!$H:$H,"SE",配置清单!$N:$N,"在岗",配置清单!$P:$P,"&lt;&gt;暂不胜任")+COUNTIFS(配置清单!$G:$G,G690,配置清单!$H:$H,"SA",配置清单!$N:$N,"在岗",配置清单!$P:$P,"&lt;&gt;暂不胜任")</f>
        <v>0</v>
      </c>
      <c r="AD690" s="61" t="str">
        <f t="shared" ref="AD690:AD732" si="572">IF(O690=0,"NA",IF(AC690&gt;=O690,1,IF(AA690=0,0,AC690/AA690)))</f>
        <v>NA</v>
      </c>
      <c r="AE690" s="60">
        <f>COUNTIFS(配置清单!$G:$G,G690,配置清单!H:H,"MDE",配置清单!N:N,"在岗")</f>
        <v>1</v>
      </c>
      <c r="AF690" s="61">
        <f t="shared" ref="AF690:AF732" si="573">IF(P690=0,"NA",IF(AE690&gt;=P690,1,AE690/P690))</f>
        <v>1</v>
      </c>
      <c r="AG690" s="60">
        <f>COUNTIFS(配置清单!$G:$G,G690,配置清单!$H:$H,"MDE",配置清单!$N:$N,"在岗",配置清单!$P:$P,"&lt;&gt;暂不胜任")</f>
        <v>0</v>
      </c>
      <c r="AH690" s="61">
        <f t="shared" ref="AH690:AH732" si="574">IF(P690=0,"NA",IF(AG690&gt;=P690,1,IF(AE690=0,0,AG690/AE690)))</f>
        <v>0</v>
      </c>
      <c r="AI690" s="62">
        <f>COUNTIFS(配置清单!G:G,G690,配置清单!H:H,"TPM",配置清单!N:N,"在岗")+COUNTIFS(配置清单!G:G,G690,配置清单!H:H,"TC",配置清单!N:N,"在岗")</f>
        <v>0</v>
      </c>
      <c r="AJ690" s="61" t="str">
        <f t="shared" ref="AJ690:AJ732" si="575">IF(Q690=0,"NA",IF(AI690&gt;=Q690,1,AI690/Q690))</f>
        <v>NA</v>
      </c>
      <c r="AK690" s="60">
        <f>COUNTIFS(配置清单!G:G,G690,配置清单!H:H,"TPM",配置清单!N:N,"在岗",配置清单!P:P,"&lt;&gt;暂不胜任")+COUNTIFS(配置清单!G:G,G690,配置清单!H:H,"TC",配置清单!N:N,"在岗",配置清单!P:P,"&lt;&gt;暂不胜任")</f>
        <v>0</v>
      </c>
      <c r="AL690" s="61" t="str">
        <f t="shared" ref="AL690:AL732" si="576">IF(Q690=0,"NA",IF(AK690&gt;=Q690,1,IF(AI690=0,0,AK690/AI690)))</f>
        <v>NA</v>
      </c>
      <c r="AM690" s="60">
        <f>COUNTIFS(配置清单!G:G,G690,配置清单!H:H,"TSE",配置清单!N:N,"在岗")</f>
        <v>0</v>
      </c>
      <c r="AN690" s="61" t="str">
        <f t="shared" ref="AN690:AN732" si="577">IF(R690=0,"NA",IF(AM690&gt;=R690,1,AM690/R690))</f>
        <v>NA</v>
      </c>
      <c r="AO690" s="60">
        <f>COUNTIFS(配置清单!G:G,G690,配置清单!H:H,"TSE",配置清单!N:N,"在岗",配置清单!P:P,"&lt;&gt;暂不胜任")</f>
        <v>0</v>
      </c>
      <c r="AP690" s="61" t="str">
        <f t="shared" ref="AP690:AP732" si="578">IF(R690=0,"NA",IF(AO690&gt;=R690,1,IF(AM690=0,0,AO690/AM690)))</f>
        <v>NA</v>
      </c>
      <c r="AQ690" s="60">
        <f>COUNTIFS(配置清单!$G:$G,G690,配置清单!H:H,"QA",配置清单!N:N,"在岗")</f>
        <v>0</v>
      </c>
      <c r="AR690" s="61">
        <f t="shared" ref="AR690:AR732" si="579">IF(S690=0,"NA",IF(AQ690&gt;=S690,1,AQ690/S690))</f>
        <v>0</v>
      </c>
      <c r="AS690" s="60">
        <f>COUNTIFS(配置清单!$G:$G,G690,配置清单!$H:$H,"QA",配置清单!$N:$N,"在岗",配置清单!$P:$P,"&lt;&gt;暂不胜任")</f>
        <v>0</v>
      </c>
      <c r="AT690" s="61">
        <f t="shared" ref="AT690:AT732" si="580">IF(S690=0,"NA",IF(AS690&gt;=S690,1,IF(AQ690=0,0,AS690/AQ690)))</f>
        <v>0</v>
      </c>
      <c r="AU690" s="60">
        <f>COUNTIFS(配置清单!G:G,规划及评估!G690,配置清单!H:H,"BA",配置清单!N:N,"在岗")</f>
        <v>0</v>
      </c>
      <c r="AV690" s="61" t="str">
        <f t="shared" ref="AV690:AV732" si="581">IF(T690=0,"NA",IF(AU690&gt;=T690,1,AU690/T690))</f>
        <v>NA</v>
      </c>
      <c r="AW690" s="60">
        <f>COUNTIFS(配置清单!G:G,G690,配置清单!H:H,"BA",配置清单!N:N,"在岗",配置清单!P:P,"&lt;&gt;暂不胜任")</f>
        <v>0</v>
      </c>
      <c r="AX690" s="61" t="str">
        <f t="shared" ref="AX690:AX732" si="582">IF(T690=0,"NA",IF(AW690&gt;=T690,1,IF(AU690=0,0,AW690/AU690)))</f>
        <v>NA</v>
      </c>
      <c r="AY690" s="60">
        <f>COUNTIFS(配置清单!G:G,规划及评估!G690,配置清单!H:H,"IA",配置清单!N:N,"在岗")</f>
        <v>0</v>
      </c>
      <c r="AZ690" s="61" t="str">
        <f t="shared" ref="AZ690:AZ732" si="583">IF(U690=0,"NA",IF(AY690&gt;=U690,1,AY690/U690))</f>
        <v>NA</v>
      </c>
      <c r="BA690" s="60">
        <f>COUNTIFS(配置清单!G:G,G690,配置清单!H:H,"IA",配置清单!N:N,"在岗",配置清单!P:P,"&lt;&gt;暂不胜任")</f>
        <v>0</v>
      </c>
      <c r="BB690" s="61" t="str">
        <f t="shared" ref="BB690:BB732" si="584">IF(U690=0,"NA",IF(BA690&gt;=U690,1,IF(AY690=0,0,BA690/AY690)))</f>
        <v>NA</v>
      </c>
      <c r="BC690" s="60">
        <f>COUNTIFS(配置清单!G:G,规划及评估!G690,配置清单!H:H,"产品经理",配置清单!N:N,"在岗")</f>
        <v>0</v>
      </c>
      <c r="BD690" s="61" t="str">
        <f t="shared" ref="BD690:BD732" si="585">IF(V690=0,"NA",IF(BC690&gt;=V690,1,BC690/V690))</f>
        <v>NA</v>
      </c>
      <c r="BE690" s="60">
        <f>COUNTIFS(配置清单!G:G,G690,配置清单!H:H,"产品经理",配置清单!N:N,"在岗",配置清单!P:P,"&lt;&gt;暂不胜任")</f>
        <v>0</v>
      </c>
      <c r="BF690" s="61" t="str">
        <f t="shared" ref="BF690:BF732" si="586">IF(V690=0,"NA",IF(BE690&gt;=V690,1,IF(BC690=0,0,BE690/BC690)))</f>
        <v>NA</v>
      </c>
      <c r="BG690" s="63">
        <f t="shared" ref="BG690:BG732" si="587">SUM(N690,O690,P690,Q690,R690,S690,T690,U690,V690)</f>
        <v>3</v>
      </c>
      <c r="BH690" s="64">
        <f t="shared" ref="BH690:BH732" si="588">IF(N690=0,0,W690)+IF(O690=0,0,AA690)+IF(P690=0,0,AE690)+IF(Q690=0,0,AI690)+IF(R690=0,0,AM690)+IF(S690=0,0,AQ690)+IF(T690=0,0,AU690)+IF(U690=0,0,AY690)+IF(V690=0,0,BC690)</f>
        <v>2</v>
      </c>
      <c r="BI690" s="64">
        <f t="shared" ref="BI690:BI732" si="589">IF(W690&gt;=N690,N690,W690)+IF(AA690&gt;=O690,O690,AA690)+IF(AE690&gt;=P690,P690,AE690)+IF(AI690&gt;=Q690,Q690,AI690)+IF(AM690&gt;=R690,R690,AM690)+IF(AQ690&gt;=S690,S690,AQ690)+IF(AU690&gt;=T690,T690,AU690)+IF(AY690&gt;=U690,U690,AY690)+IF(BC690&gt;=V690,V690,BC690)</f>
        <v>2</v>
      </c>
      <c r="BJ690" s="64">
        <f t="shared" ref="BJ690:BJ732" si="590">IF(Y690&gt;=N690,N690,Y690)+IF(AC690&gt;=O690,O690,AC690)+IF(AG690&gt;=P690,P690,AG690)+IF(AK690&gt;=Q690,Q690,AK690)+IF(AO690&gt;=R690,R690,AO690)+IF(AS690&gt;=S690,S690,AS690)+IF(AW690&gt;=T690,T690,AW690)+IF(BA690&gt;=U690,U690,BA690)+IF(BE690&gt;=V690,V690,BE690)</f>
        <v>1</v>
      </c>
      <c r="BK690" s="65">
        <f t="shared" ref="BK690:BK732" si="591">IF(BG690=0,0,BI690/BG690)</f>
        <v>0.66666666666666663</v>
      </c>
      <c r="BL690" s="66">
        <f t="shared" ref="BL690:BL732" si="592">IF(BI690=0,0,BJ690/BI690)</f>
        <v>0.5</v>
      </c>
      <c r="BM690" s="92">
        <f t="shared" ref="BM690:BM732" si="593">IF(W690&gt;=N690,N690,W690)</f>
        <v>1</v>
      </c>
      <c r="BN690" s="92">
        <f t="shared" ref="BN690:BN732" si="594">IF(Y690&gt;=N690,N690,Y690)</f>
        <v>1</v>
      </c>
      <c r="BO690" s="92">
        <f t="shared" ref="BO690:BO732" si="595">IF(AA690&gt;=O690,O690,AA690)</f>
        <v>0</v>
      </c>
      <c r="BP690" s="92">
        <f t="shared" ref="BP690:BP732" si="596">IF(AC690&gt;=O690,O690,AC690)</f>
        <v>0</v>
      </c>
      <c r="BQ690" s="92">
        <f t="shared" ref="BQ690:BQ732" si="597">IF(AE690&gt;=P690,P690,AE690)</f>
        <v>1</v>
      </c>
      <c r="BR690" s="92">
        <f t="shared" ref="BR690:BR732" si="598">IF(AG690&gt;=P690,P690,AG690)</f>
        <v>0</v>
      </c>
      <c r="BS690" s="92">
        <f t="shared" ref="BS690:BS732" si="599">IF(AI690&gt;=Q690,Q690,AI690)</f>
        <v>0</v>
      </c>
      <c r="BT690" s="92">
        <f t="shared" ref="BT690:BT732" si="600">IF(AK690&gt;=Q690,Q690,AK690)</f>
        <v>0</v>
      </c>
      <c r="BU690" s="92">
        <f t="shared" ref="BU690:BU732" si="601">IF(AM690&gt;=R690,R690,AM690)</f>
        <v>0</v>
      </c>
      <c r="BV690" s="92">
        <f t="shared" ref="BV690:BV732" si="602">IF(AO690&gt;=R690,R690,AO690)</f>
        <v>0</v>
      </c>
      <c r="BW690" s="92">
        <f t="shared" ref="BW690:BW732" si="603">IF(AQ690&gt;=S690,S690,AQ690)</f>
        <v>0</v>
      </c>
      <c r="BX690" s="92">
        <f t="shared" ref="BX690:BX732" si="604">IF(AS690&gt;=S690,S690,AS690)</f>
        <v>0</v>
      </c>
      <c r="BY690" s="92">
        <f t="shared" ref="BY690:BY732" si="605">IF(AU690&gt;=T690,T690,AU690)</f>
        <v>0</v>
      </c>
      <c r="BZ690" s="92">
        <f t="shared" ref="BZ690:BZ732" si="606">IF(AW690&gt;=T690,T690,AW690)</f>
        <v>0</v>
      </c>
      <c r="CA690" s="92">
        <f t="shared" ref="CA690:CA732" si="607">IF(AY690&gt;=U690,U690,AY690)</f>
        <v>0</v>
      </c>
      <c r="CB690" s="92">
        <f t="shared" ref="CB690:CB732" si="608">IF(BA690&gt;=U690,U690,BA690)</f>
        <v>0</v>
      </c>
      <c r="CC690" s="92">
        <f t="shared" ref="CC690:CC732" si="609">IF(BC690&gt;=V690,V690,BC690)</f>
        <v>0</v>
      </c>
      <c r="CD690" s="92">
        <f t="shared" ref="CD690:CD732" si="610">IF(BE690&gt;=V690,V690,BE690)</f>
        <v>0</v>
      </c>
    </row>
    <row r="691" spans="1:82" hidden="1">
      <c r="A691" s="34">
        <v>88</v>
      </c>
      <c r="B691" s="34" t="s">
        <v>951</v>
      </c>
      <c r="C691" s="34" t="s">
        <v>7259</v>
      </c>
      <c r="D691" s="34" t="s">
        <v>204</v>
      </c>
      <c r="E691" s="34" t="s">
        <v>6965</v>
      </c>
      <c r="F691" s="34" t="s">
        <v>8035</v>
      </c>
      <c r="G691" s="34" t="s">
        <v>8036</v>
      </c>
      <c r="H691" s="34" t="s">
        <v>6</v>
      </c>
      <c r="I691" s="34" t="s">
        <v>7</v>
      </c>
      <c r="J691" s="34" t="s">
        <v>195</v>
      </c>
      <c r="K691" s="34" t="s">
        <v>195</v>
      </c>
      <c r="L691" s="34" t="s">
        <v>2866</v>
      </c>
      <c r="M691" s="34" t="s">
        <v>8000</v>
      </c>
      <c r="N691" s="34">
        <v>1</v>
      </c>
      <c r="O691" s="34">
        <v>0</v>
      </c>
      <c r="P691" s="34">
        <v>1</v>
      </c>
      <c r="Q691" s="34">
        <v>0</v>
      </c>
      <c r="R691" s="34">
        <v>0</v>
      </c>
      <c r="S691" s="34">
        <v>1</v>
      </c>
      <c r="T691" s="34">
        <v>0</v>
      </c>
      <c r="U691" s="77">
        <v>0</v>
      </c>
      <c r="V691" s="34">
        <v>0</v>
      </c>
      <c r="W691" s="60">
        <f>COUNTIFS(配置清单!G:G,G691,配置清单!$H:$H,"PM",配置清单!$N:$N,"在岗")</f>
        <v>1</v>
      </c>
      <c r="X691" s="61">
        <f t="shared" si="569"/>
        <v>1</v>
      </c>
      <c r="Y691" s="60">
        <f>COUNTIFS(配置清单!$G:$G,G691,配置清单!$H:$H,"PM",配置清单!$N:$N,"在岗",配置清单!$P:$P,"&lt;&gt;暂不胜任")</f>
        <v>1</v>
      </c>
      <c r="Z691" s="61">
        <f t="shared" si="570"/>
        <v>1</v>
      </c>
      <c r="AA691" s="62">
        <f>COUNTIFS(配置清单!$G:$G,G691,配置清单!$H:$H,"SE",配置清单!$N:$N,"在岗")+COUNTIFS(配置清单!$G:$G,G691,配置清单!$H:$H,"SA",配置清单!$N:$N,"在岗")</f>
        <v>0</v>
      </c>
      <c r="AB691" s="61" t="str">
        <f t="shared" si="571"/>
        <v>NA</v>
      </c>
      <c r="AC691" s="60">
        <f>COUNTIFS(配置清单!$G:$G,G691,配置清单!$H:$H,"SE",配置清单!$N:$N,"在岗",配置清单!$P:$P,"&lt;&gt;暂不胜任")+COUNTIFS(配置清单!$G:$G,G691,配置清单!$H:$H,"SA",配置清单!$N:$N,"在岗",配置清单!$P:$P,"&lt;&gt;暂不胜任")</f>
        <v>0</v>
      </c>
      <c r="AD691" s="61" t="str">
        <f t="shared" si="572"/>
        <v>NA</v>
      </c>
      <c r="AE691" s="60">
        <f>COUNTIFS(配置清单!$G:$G,G691,配置清单!H:H,"MDE",配置清单!N:N,"在岗")</f>
        <v>1</v>
      </c>
      <c r="AF691" s="61">
        <f t="shared" si="573"/>
        <v>1</v>
      </c>
      <c r="AG691" s="60">
        <f>COUNTIFS(配置清单!$G:$G,G691,配置清单!$H:$H,"MDE",配置清单!$N:$N,"在岗",配置清单!$P:$P,"&lt;&gt;暂不胜任")</f>
        <v>1</v>
      </c>
      <c r="AH691" s="61">
        <f t="shared" si="574"/>
        <v>1</v>
      </c>
      <c r="AI691" s="62">
        <f>COUNTIFS(配置清单!G:G,G691,配置清单!H:H,"TPM",配置清单!N:N,"在岗")+COUNTIFS(配置清单!G:G,G691,配置清单!H:H,"TC",配置清单!N:N,"在岗")</f>
        <v>0</v>
      </c>
      <c r="AJ691" s="61" t="str">
        <f t="shared" si="575"/>
        <v>NA</v>
      </c>
      <c r="AK691" s="60">
        <f>COUNTIFS(配置清单!G:G,G691,配置清单!H:H,"TPM",配置清单!N:N,"在岗",配置清单!P:P,"&lt;&gt;暂不胜任")+COUNTIFS(配置清单!G:G,G691,配置清单!H:H,"TC",配置清单!N:N,"在岗",配置清单!P:P,"&lt;&gt;暂不胜任")</f>
        <v>0</v>
      </c>
      <c r="AL691" s="61" t="str">
        <f t="shared" si="576"/>
        <v>NA</v>
      </c>
      <c r="AM691" s="60">
        <f>COUNTIFS(配置清单!G:G,G691,配置清单!H:H,"TSE",配置清单!N:N,"在岗")</f>
        <v>0</v>
      </c>
      <c r="AN691" s="61" t="str">
        <f t="shared" si="577"/>
        <v>NA</v>
      </c>
      <c r="AO691" s="60">
        <f>COUNTIFS(配置清单!G:G,G691,配置清单!H:H,"TSE",配置清单!N:N,"在岗",配置清单!P:P,"&lt;&gt;暂不胜任")</f>
        <v>0</v>
      </c>
      <c r="AP691" s="61" t="str">
        <f t="shared" si="578"/>
        <v>NA</v>
      </c>
      <c r="AQ691" s="60">
        <f>COUNTIFS(配置清单!$G:$G,G691,配置清单!H:H,"QA",配置清单!N:N,"在岗")</f>
        <v>0</v>
      </c>
      <c r="AR691" s="61">
        <f t="shared" si="579"/>
        <v>0</v>
      </c>
      <c r="AS691" s="60">
        <f>COUNTIFS(配置清单!$G:$G,G691,配置清单!$H:$H,"QA",配置清单!$N:$N,"在岗",配置清单!$P:$P,"&lt;&gt;暂不胜任")</f>
        <v>0</v>
      </c>
      <c r="AT691" s="61">
        <f t="shared" si="580"/>
        <v>0</v>
      </c>
      <c r="AU691" s="60">
        <f>COUNTIFS(配置清单!G:G,规划及评估!G691,配置清单!H:H,"BA",配置清单!N:N,"在岗")</f>
        <v>0</v>
      </c>
      <c r="AV691" s="61" t="str">
        <f t="shared" si="581"/>
        <v>NA</v>
      </c>
      <c r="AW691" s="60">
        <f>COUNTIFS(配置清单!G:G,G691,配置清单!H:H,"BA",配置清单!N:N,"在岗",配置清单!P:P,"&lt;&gt;暂不胜任")</f>
        <v>0</v>
      </c>
      <c r="AX691" s="61" t="str">
        <f t="shared" si="582"/>
        <v>NA</v>
      </c>
      <c r="AY691" s="60">
        <f>COUNTIFS(配置清单!G:G,规划及评估!G691,配置清单!H:H,"IA",配置清单!N:N,"在岗")</f>
        <v>0</v>
      </c>
      <c r="AZ691" s="61" t="str">
        <f t="shared" si="583"/>
        <v>NA</v>
      </c>
      <c r="BA691" s="60">
        <f>COUNTIFS(配置清单!G:G,G691,配置清单!H:H,"IA",配置清单!N:N,"在岗",配置清单!P:P,"&lt;&gt;暂不胜任")</f>
        <v>0</v>
      </c>
      <c r="BB691" s="61" t="str">
        <f t="shared" si="584"/>
        <v>NA</v>
      </c>
      <c r="BC691" s="60">
        <f>COUNTIFS(配置清单!G:G,规划及评估!G691,配置清单!H:H,"产品经理",配置清单!N:N,"在岗")</f>
        <v>0</v>
      </c>
      <c r="BD691" s="61" t="str">
        <f t="shared" si="585"/>
        <v>NA</v>
      </c>
      <c r="BE691" s="60">
        <f>COUNTIFS(配置清单!G:G,G691,配置清单!H:H,"产品经理",配置清单!N:N,"在岗",配置清单!P:P,"&lt;&gt;暂不胜任")</f>
        <v>0</v>
      </c>
      <c r="BF691" s="61" t="str">
        <f t="shared" si="586"/>
        <v>NA</v>
      </c>
      <c r="BG691" s="63">
        <f t="shared" si="587"/>
        <v>3</v>
      </c>
      <c r="BH691" s="64">
        <f t="shared" si="588"/>
        <v>2</v>
      </c>
      <c r="BI691" s="64">
        <f t="shared" si="589"/>
        <v>2</v>
      </c>
      <c r="BJ691" s="64">
        <f t="shared" si="590"/>
        <v>2</v>
      </c>
      <c r="BK691" s="65">
        <f t="shared" si="591"/>
        <v>0.66666666666666663</v>
      </c>
      <c r="BL691" s="66">
        <f t="shared" si="592"/>
        <v>1</v>
      </c>
      <c r="BM691" s="92">
        <f t="shared" si="593"/>
        <v>1</v>
      </c>
      <c r="BN691" s="92">
        <f t="shared" si="594"/>
        <v>1</v>
      </c>
      <c r="BO691" s="92">
        <f t="shared" si="595"/>
        <v>0</v>
      </c>
      <c r="BP691" s="92">
        <f t="shared" si="596"/>
        <v>0</v>
      </c>
      <c r="BQ691" s="92">
        <f t="shared" si="597"/>
        <v>1</v>
      </c>
      <c r="BR691" s="92">
        <f t="shared" si="598"/>
        <v>1</v>
      </c>
      <c r="BS691" s="92">
        <f t="shared" si="599"/>
        <v>0</v>
      </c>
      <c r="BT691" s="92">
        <f t="shared" si="600"/>
        <v>0</v>
      </c>
      <c r="BU691" s="92">
        <f t="shared" si="601"/>
        <v>0</v>
      </c>
      <c r="BV691" s="92">
        <f t="shared" si="602"/>
        <v>0</v>
      </c>
      <c r="BW691" s="92">
        <f t="shared" si="603"/>
        <v>0</v>
      </c>
      <c r="BX691" s="92">
        <f t="shared" si="604"/>
        <v>0</v>
      </c>
      <c r="BY691" s="92">
        <f t="shared" si="605"/>
        <v>0</v>
      </c>
      <c r="BZ691" s="92">
        <f t="shared" si="606"/>
        <v>0</v>
      </c>
      <c r="CA691" s="92">
        <f t="shared" si="607"/>
        <v>0</v>
      </c>
      <c r="CB691" s="92">
        <f t="shared" si="608"/>
        <v>0</v>
      </c>
      <c r="CC691" s="92">
        <f t="shared" si="609"/>
        <v>0</v>
      </c>
      <c r="CD691" s="92">
        <f t="shared" si="610"/>
        <v>0</v>
      </c>
    </row>
    <row r="692" spans="1:82" hidden="1">
      <c r="A692" s="34">
        <v>89</v>
      </c>
      <c r="B692" s="34" t="s">
        <v>951</v>
      </c>
      <c r="C692" s="34" t="s">
        <v>7259</v>
      </c>
      <c r="D692" s="34" t="s">
        <v>204</v>
      </c>
      <c r="E692" s="34" t="s">
        <v>6965</v>
      </c>
      <c r="F692" s="34" t="s">
        <v>8139</v>
      </c>
      <c r="G692" s="34" t="s">
        <v>8099</v>
      </c>
      <c r="H692" s="34" t="s">
        <v>6</v>
      </c>
      <c r="I692" s="34" t="s">
        <v>7</v>
      </c>
      <c r="J692" s="34" t="s">
        <v>195</v>
      </c>
      <c r="K692" s="34" t="s">
        <v>195</v>
      </c>
      <c r="L692" s="34" t="s">
        <v>2866</v>
      </c>
      <c r="M692" s="34" t="s">
        <v>8000</v>
      </c>
      <c r="N692" s="34">
        <v>1</v>
      </c>
      <c r="O692" s="34">
        <v>0</v>
      </c>
      <c r="P692" s="34">
        <v>0</v>
      </c>
      <c r="Q692" s="34">
        <v>0</v>
      </c>
      <c r="R692" s="34">
        <v>0</v>
      </c>
      <c r="S692" s="34">
        <v>1</v>
      </c>
      <c r="T692" s="34">
        <v>0</v>
      </c>
      <c r="U692" s="77">
        <v>0</v>
      </c>
      <c r="V692" s="34">
        <v>0</v>
      </c>
      <c r="W692" s="60">
        <f>COUNTIFS(配置清单!G:G,G692,配置清单!$H:$H,"PM",配置清单!$N:$N,"在岗")</f>
        <v>1</v>
      </c>
      <c r="X692" s="61">
        <f t="shared" si="569"/>
        <v>1</v>
      </c>
      <c r="Y692" s="60">
        <f>COUNTIFS(配置清单!$G:$G,G692,配置清单!$H:$H,"PM",配置清单!$N:$N,"在岗",配置清单!$P:$P,"&lt;&gt;暂不胜任")</f>
        <v>0</v>
      </c>
      <c r="Z692" s="61">
        <f t="shared" si="570"/>
        <v>0</v>
      </c>
      <c r="AA692" s="62">
        <f>COUNTIFS(配置清单!$G:$G,G692,配置清单!$H:$H,"SE",配置清单!$N:$N,"在岗")+COUNTIFS(配置清单!$G:$G,G692,配置清单!$H:$H,"SA",配置清单!$N:$N,"在岗")</f>
        <v>0</v>
      </c>
      <c r="AB692" s="61" t="str">
        <f t="shared" si="571"/>
        <v>NA</v>
      </c>
      <c r="AC692" s="60">
        <f>COUNTIFS(配置清单!$G:$G,G692,配置清单!$H:$H,"SE",配置清单!$N:$N,"在岗",配置清单!$P:$P,"&lt;&gt;暂不胜任")+COUNTIFS(配置清单!$G:$G,G692,配置清单!$H:$H,"SA",配置清单!$N:$N,"在岗",配置清单!$P:$P,"&lt;&gt;暂不胜任")</f>
        <v>0</v>
      </c>
      <c r="AD692" s="61" t="str">
        <f t="shared" si="572"/>
        <v>NA</v>
      </c>
      <c r="AE692" s="60">
        <f>COUNTIFS(配置清单!$G:$G,G692,配置清单!H:H,"MDE",配置清单!N:N,"在岗")</f>
        <v>0</v>
      </c>
      <c r="AF692" s="61" t="str">
        <f t="shared" si="573"/>
        <v>NA</v>
      </c>
      <c r="AG692" s="60">
        <f>COUNTIFS(配置清单!$G:$G,G692,配置清单!$H:$H,"MDE",配置清单!$N:$N,"在岗",配置清单!$P:$P,"&lt;&gt;暂不胜任")</f>
        <v>0</v>
      </c>
      <c r="AH692" s="61" t="str">
        <f t="shared" si="574"/>
        <v>NA</v>
      </c>
      <c r="AI692" s="62">
        <f>COUNTIFS(配置清单!G:G,G692,配置清单!H:H,"TPM",配置清单!N:N,"在岗")+COUNTIFS(配置清单!G:G,G692,配置清单!H:H,"TC",配置清单!N:N,"在岗")</f>
        <v>0</v>
      </c>
      <c r="AJ692" s="61" t="str">
        <f t="shared" si="575"/>
        <v>NA</v>
      </c>
      <c r="AK692" s="60">
        <f>COUNTIFS(配置清单!G:G,G692,配置清单!H:H,"TPM",配置清单!N:N,"在岗",配置清单!P:P,"&lt;&gt;暂不胜任")+COUNTIFS(配置清单!G:G,G692,配置清单!H:H,"TC",配置清单!N:N,"在岗",配置清单!P:P,"&lt;&gt;暂不胜任")</f>
        <v>0</v>
      </c>
      <c r="AL692" s="61" t="str">
        <f t="shared" si="576"/>
        <v>NA</v>
      </c>
      <c r="AM692" s="60">
        <f>COUNTIFS(配置清单!G:G,G692,配置清单!H:H,"TSE",配置清单!N:N,"在岗")</f>
        <v>0</v>
      </c>
      <c r="AN692" s="61" t="str">
        <f t="shared" si="577"/>
        <v>NA</v>
      </c>
      <c r="AO692" s="60">
        <f>COUNTIFS(配置清单!G:G,G692,配置清单!H:H,"TSE",配置清单!N:N,"在岗",配置清单!P:P,"&lt;&gt;暂不胜任")</f>
        <v>0</v>
      </c>
      <c r="AP692" s="61" t="str">
        <f t="shared" si="578"/>
        <v>NA</v>
      </c>
      <c r="AQ692" s="60">
        <f>COUNTIFS(配置清单!$G:$G,G692,配置清单!H:H,"QA",配置清单!N:N,"在岗")</f>
        <v>1</v>
      </c>
      <c r="AR692" s="61">
        <f t="shared" si="579"/>
        <v>1</v>
      </c>
      <c r="AS692" s="60">
        <f>COUNTIFS(配置清单!$G:$G,G692,配置清单!$H:$H,"QA",配置清单!$N:$N,"在岗",配置清单!$P:$P,"&lt;&gt;暂不胜任")</f>
        <v>1</v>
      </c>
      <c r="AT692" s="61">
        <f t="shared" si="580"/>
        <v>1</v>
      </c>
      <c r="AU692" s="60">
        <f>COUNTIFS(配置清单!G:G,规划及评估!G692,配置清单!H:H,"BA",配置清单!N:N,"在岗")</f>
        <v>0</v>
      </c>
      <c r="AV692" s="61" t="str">
        <f t="shared" si="581"/>
        <v>NA</v>
      </c>
      <c r="AW692" s="60">
        <f>COUNTIFS(配置清单!G:G,G692,配置清单!H:H,"BA",配置清单!N:N,"在岗",配置清单!P:P,"&lt;&gt;暂不胜任")</f>
        <v>0</v>
      </c>
      <c r="AX692" s="61" t="str">
        <f t="shared" si="582"/>
        <v>NA</v>
      </c>
      <c r="AY692" s="60">
        <f>COUNTIFS(配置清单!G:G,规划及评估!G692,配置清单!H:H,"IA",配置清单!N:N,"在岗")</f>
        <v>0</v>
      </c>
      <c r="AZ692" s="61" t="str">
        <f t="shared" si="583"/>
        <v>NA</v>
      </c>
      <c r="BA692" s="60">
        <f>COUNTIFS(配置清单!G:G,G692,配置清单!H:H,"IA",配置清单!N:N,"在岗",配置清单!P:P,"&lt;&gt;暂不胜任")</f>
        <v>0</v>
      </c>
      <c r="BB692" s="61" t="str">
        <f t="shared" si="584"/>
        <v>NA</v>
      </c>
      <c r="BC692" s="60">
        <f>COUNTIFS(配置清单!G:G,规划及评估!G692,配置清单!H:H,"产品经理",配置清单!N:N,"在岗")</f>
        <v>0</v>
      </c>
      <c r="BD692" s="61" t="str">
        <f t="shared" si="585"/>
        <v>NA</v>
      </c>
      <c r="BE692" s="60">
        <f>COUNTIFS(配置清单!G:G,G692,配置清单!H:H,"产品经理",配置清单!N:N,"在岗",配置清单!P:P,"&lt;&gt;暂不胜任")</f>
        <v>0</v>
      </c>
      <c r="BF692" s="61" t="str">
        <f t="shared" si="586"/>
        <v>NA</v>
      </c>
      <c r="BG692" s="63">
        <f t="shared" si="587"/>
        <v>2</v>
      </c>
      <c r="BH692" s="64">
        <f t="shared" si="588"/>
        <v>2</v>
      </c>
      <c r="BI692" s="64">
        <f t="shared" si="589"/>
        <v>2</v>
      </c>
      <c r="BJ692" s="64">
        <f t="shared" si="590"/>
        <v>1</v>
      </c>
      <c r="BK692" s="65">
        <f t="shared" si="591"/>
        <v>1</v>
      </c>
      <c r="BL692" s="66">
        <f t="shared" si="592"/>
        <v>0.5</v>
      </c>
      <c r="BM692" s="92">
        <f t="shared" si="593"/>
        <v>1</v>
      </c>
      <c r="BN692" s="92">
        <f t="shared" si="594"/>
        <v>0</v>
      </c>
      <c r="BO692" s="92">
        <f t="shared" si="595"/>
        <v>0</v>
      </c>
      <c r="BP692" s="92">
        <f t="shared" si="596"/>
        <v>0</v>
      </c>
      <c r="BQ692" s="92">
        <f t="shared" si="597"/>
        <v>0</v>
      </c>
      <c r="BR692" s="92">
        <f t="shared" si="598"/>
        <v>0</v>
      </c>
      <c r="BS692" s="92">
        <f t="shared" si="599"/>
        <v>0</v>
      </c>
      <c r="BT692" s="92">
        <f t="shared" si="600"/>
        <v>0</v>
      </c>
      <c r="BU692" s="92">
        <f t="shared" si="601"/>
        <v>0</v>
      </c>
      <c r="BV692" s="92">
        <f t="shared" si="602"/>
        <v>0</v>
      </c>
      <c r="BW692" s="92">
        <f t="shared" si="603"/>
        <v>1</v>
      </c>
      <c r="BX692" s="92">
        <f t="shared" si="604"/>
        <v>1</v>
      </c>
      <c r="BY692" s="92">
        <f t="shared" si="605"/>
        <v>0</v>
      </c>
      <c r="BZ692" s="92">
        <f t="shared" si="606"/>
        <v>0</v>
      </c>
      <c r="CA692" s="92">
        <f t="shared" si="607"/>
        <v>0</v>
      </c>
      <c r="CB692" s="92">
        <f t="shared" si="608"/>
        <v>0</v>
      </c>
      <c r="CC692" s="92">
        <f t="shared" si="609"/>
        <v>0</v>
      </c>
      <c r="CD692" s="92">
        <f t="shared" si="610"/>
        <v>0</v>
      </c>
    </row>
    <row r="693" spans="1:82" hidden="1">
      <c r="A693" s="34">
        <v>90</v>
      </c>
      <c r="B693" s="34" t="s">
        <v>951</v>
      </c>
      <c r="C693" s="34" t="s">
        <v>7259</v>
      </c>
      <c r="D693" s="34" t="s">
        <v>204</v>
      </c>
      <c r="E693" s="34" t="s">
        <v>6965</v>
      </c>
      <c r="F693" s="34" t="s">
        <v>8098</v>
      </c>
      <c r="G693" s="34" t="s">
        <v>8140</v>
      </c>
      <c r="H693" s="34" t="s">
        <v>6</v>
      </c>
      <c r="I693" s="34" t="s">
        <v>7</v>
      </c>
      <c r="J693" s="34" t="s">
        <v>195</v>
      </c>
      <c r="K693" s="34" t="s">
        <v>195</v>
      </c>
      <c r="L693" s="34" t="s">
        <v>2866</v>
      </c>
      <c r="M693" s="34" t="s">
        <v>8011</v>
      </c>
      <c r="N693" s="34">
        <v>1</v>
      </c>
      <c r="O693" s="34">
        <v>0</v>
      </c>
      <c r="P693" s="34">
        <v>0</v>
      </c>
      <c r="Q693" s="34">
        <v>0</v>
      </c>
      <c r="R693" s="34">
        <v>0</v>
      </c>
      <c r="S693" s="34">
        <v>1</v>
      </c>
      <c r="T693" s="34">
        <v>0</v>
      </c>
      <c r="U693" s="77">
        <v>0</v>
      </c>
      <c r="V693" s="34">
        <v>0</v>
      </c>
      <c r="W693" s="60">
        <f>COUNTIFS(配置清单!G:G,G693,配置清单!$H:$H,"PM",配置清单!$N:$N,"在岗")</f>
        <v>1</v>
      </c>
      <c r="X693" s="61">
        <f t="shared" si="569"/>
        <v>1</v>
      </c>
      <c r="Y693" s="60">
        <f>COUNTIFS(配置清单!$G:$G,G693,配置清单!$H:$H,"PM",配置清单!$N:$N,"在岗",配置清单!$P:$P,"&lt;&gt;暂不胜任")</f>
        <v>0</v>
      </c>
      <c r="Z693" s="61">
        <f t="shared" si="570"/>
        <v>0</v>
      </c>
      <c r="AA693" s="62">
        <f>COUNTIFS(配置清单!$G:$G,G693,配置清单!$H:$H,"SE",配置清单!$N:$N,"在岗")+COUNTIFS(配置清单!$G:$G,G693,配置清单!$H:$H,"SA",配置清单!$N:$N,"在岗")</f>
        <v>0</v>
      </c>
      <c r="AB693" s="61" t="str">
        <f t="shared" si="571"/>
        <v>NA</v>
      </c>
      <c r="AC693" s="60">
        <f>COUNTIFS(配置清单!$G:$G,G693,配置清单!$H:$H,"SE",配置清单!$N:$N,"在岗",配置清单!$P:$P,"&lt;&gt;暂不胜任")+COUNTIFS(配置清单!$G:$G,G693,配置清单!$H:$H,"SA",配置清单!$N:$N,"在岗",配置清单!$P:$P,"&lt;&gt;暂不胜任")</f>
        <v>0</v>
      </c>
      <c r="AD693" s="61" t="str">
        <f t="shared" si="572"/>
        <v>NA</v>
      </c>
      <c r="AE693" s="60">
        <f>COUNTIFS(配置清单!$G:$G,G693,配置清单!H:H,"MDE",配置清单!N:N,"在岗")</f>
        <v>0</v>
      </c>
      <c r="AF693" s="61" t="str">
        <f t="shared" si="573"/>
        <v>NA</v>
      </c>
      <c r="AG693" s="60">
        <f>COUNTIFS(配置清单!$G:$G,G693,配置清单!$H:$H,"MDE",配置清单!$N:$N,"在岗",配置清单!$P:$P,"&lt;&gt;暂不胜任")</f>
        <v>0</v>
      </c>
      <c r="AH693" s="61" t="str">
        <f t="shared" si="574"/>
        <v>NA</v>
      </c>
      <c r="AI693" s="62">
        <f>COUNTIFS(配置清单!G:G,G693,配置清单!H:H,"TPM",配置清单!N:N,"在岗")+COUNTIFS(配置清单!G:G,G693,配置清单!H:H,"TC",配置清单!N:N,"在岗")</f>
        <v>0</v>
      </c>
      <c r="AJ693" s="61" t="str">
        <f t="shared" si="575"/>
        <v>NA</v>
      </c>
      <c r="AK693" s="60">
        <f>COUNTIFS(配置清单!G:G,G693,配置清单!H:H,"TPM",配置清单!N:N,"在岗",配置清单!P:P,"&lt;&gt;暂不胜任")+COUNTIFS(配置清单!G:G,G693,配置清单!H:H,"TC",配置清单!N:N,"在岗",配置清单!P:P,"&lt;&gt;暂不胜任")</f>
        <v>0</v>
      </c>
      <c r="AL693" s="61" t="str">
        <f t="shared" si="576"/>
        <v>NA</v>
      </c>
      <c r="AM693" s="60">
        <f>COUNTIFS(配置清单!G:G,G693,配置清单!H:H,"TSE",配置清单!N:N,"在岗")</f>
        <v>0</v>
      </c>
      <c r="AN693" s="61" t="str">
        <f t="shared" si="577"/>
        <v>NA</v>
      </c>
      <c r="AO693" s="60">
        <f>COUNTIFS(配置清单!G:G,G693,配置清单!H:H,"TSE",配置清单!N:N,"在岗",配置清单!P:P,"&lt;&gt;暂不胜任")</f>
        <v>0</v>
      </c>
      <c r="AP693" s="61" t="str">
        <f t="shared" si="578"/>
        <v>NA</v>
      </c>
      <c r="AQ693" s="60">
        <f>COUNTIFS(配置清单!$G:$G,G693,配置清单!H:H,"QA",配置清单!N:N,"在岗")</f>
        <v>1</v>
      </c>
      <c r="AR693" s="61">
        <f t="shared" si="579"/>
        <v>1</v>
      </c>
      <c r="AS693" s="60">
        <f>COUNTIFS(配置清单!$G:$G,G693,配置清单!$H:$H,"QA",配置清单!$N:$N,"在岗",配置清单!$P:$P,"&lt;&gt;暂不胜任")</f>
        <v>1</v>
      </c>
      <c r="AT693" s="61">
        <f t="shared" si="580"/>
        <v>1</v>
      </c>
      <c r="AU693" s="60">
        <f>COUNTIFS(配置清单!G:G,规划及评估!G693,配置清单!H:H,"BA",配置清单!N:N,"在岗")</f>
        <v>0</v>
      </c>
      <c r="AV693" s="61" t="str">
        <f t="shared" si="581"/>
        <v>NA</v>
      </c>
      <c r="AW693" s="60">
        <f>COUNTIFS(配置清单!G:G,G693,配置清单!H:H,"BA",配置清单!N:N,"在岗",配置清单!P:P,"&lt;&gt;暂不胜任")</f>
        <v>0</v>
      </c>
      <c r="AX693" s="61" t="str">
        <f t="shared" si="582"/>
        <v>NA</v>
      </c>
      <c r="AY693" s="60">
        <f>COUNTIFS(配置清单!G:G,规划及评估!G693,配置清单!H:H,"IA",配置清单!N:N,"在岗")</f>
        <v>0</v>
      </c>
      <c r="AZ693" s="61" t="str">
        <f t="shared" si="583"/>
        <v>NA</v>
      </c>
      <c r="BA693" s="60">
        <f>COUNTIFS(配置清单!G:G,G693,配置清单!H:H,"IA",配置清单!N:N,"在岗",配置清单!P:P,"&lt;&gt;暂不胜任")</f>
        <v>0</v>
      </c>
      <c r="BB693" s="61" t="str">
        <f t="shared" si="584"/>
        <v>NA</v>
      </c>
      <c r="BC693" s="60">
        <f>COUNTIFS(配置清单!G:G,规划及评估!G693,配置清单!H:H,"产品经理",配置清单!N:N,"在岗")</f>
        <v>0</v>
      </c>
      <c r="BD693" s="61" t="str">
        <f t="shared" si="585"/>
        <v>NA</v>
      </c>
      <c r="BE693" s="60">
        <f>COUNTIFS(配置清单!G:G,G693,配置清单!H:H,"产品经理",配置清单!N:N,"在岗",配置清单!P:P,"&lt;&gt;暂不胜任")</f>
        <v>0</v>
      </c>
      <c r="BF693" s="61" t="str">
        <f t="shared" si="586"/>
        <v>NA</v>
      </c>
      <c r="BG693" s="63">
        <f t="shared" si="587"/>
        <v>2</v>
      </c>
      <c r="BH693" s="64">
        <f t="shared" si="588"/>
        <v>2</v>
      </c>
      <c r="BI693" s="64">
        <f t="shared" si="589"/>
        <v>2</v>
      </c>
      <c r="BJ693" s="64">
        <f t="shared" si="590"/>
        <v>1</v>
      </c>
      <c r="BK693" s="65">
        <f t="shared" si="591"/>
        <v>1</v>
      </c>
      <c r="BL693" s="66">
        <f t="shared" si="592"/>
        <v>0.5</v>
      </c>
      <c r="BM693" s="92">
        <f t="shared" si="593"/>
        <v>1</v>
      </c>
      <c r="BN693" s="92">
        <f t="shared" si="594"/>
        <v>0</v>
      </c>
      <c r="BO693" s="92">
        <f t="shared" si="595"/>
        <v>0</v>
      </c>
      <c r="BP693" s="92">
        <f t="shared" si="596"/>
        <v>0</v>
      </c>
      <c r="BQ693" s="92">
        <f t="shared" si="597"/>
        <v>0</v>
      </c>
      <c r="BR693" s="92">
        <f t="shared" si="598"/>
        <v>0</v>
      </c>
      <c r="BS693" s="92">
        <f t="shared" si="599"/>
        <v>0</v>
      </c>
      <c r="BT693" s="92">
        <f t="shared" si="600"/>
        <v>0</v>
      </c>
      <c r="BU693" s="92">
        <f t="shared" si="601"/>
        <v>0</v>
      </c>
      <c r="BV693" s="92">
        <f t="shared" si="602"/>
        <v>0</v>
      </c>
      <c r="BW693" s="92">
        <f t="shared" si="603"/>
        <v>1</v>
      </c>
      <c r="BX693" s="92">
        <f t="shared" si="604"/>
        <v>1</v>
      </c>
      <c r="BY693" s="92">
        <f t="shared" si="605"/>
        <v>0</v>
      </c>
      <c r="BZ693" s="92">
        <f t="shared" si="606"/>
        <v>0</v>
      </c>
      <c r="CA693" s="92">
        <f t="shared" si="607"/>
        <v>0</v>
      </c>
      <c r="CB693" s="92">
        <f t="shared" si="608"/>
        <v>0</v>
      </c>
      <c r="CC693" s="92">
        <f t="shared" si="609"/>
        <v>0</v>
      </c>
      <c r="CD693" s="92">
        <f t="shared" si="610"/>
        <v>0</v>
      </c>
    </row>
    <row r="694" spans="1:82" hidden="1">
      <c r="A694" s="34">
        <v>91</v>
      </c>
      <c r="B694" s="34" t="s">
        <v>951</v>
      </c>
      <c r="C694" s="34" t="s">
        <v>7259</v>
      </c>
      <c r="D694" s="34" t="s">
        <v>204</v>
      </c>
      <c r="E694" s="34" t="s">
        <v>6965</v>
      </c>
      <c r="F694" s="34" t="s">
        <v>8042</v>
      </c>
      <c r="G694" s="34" t="s">
        <v>8045</v>
      </c>
      <c r="H694" s="34" t="s">
        <v>6</v>
      </c>
      <c r="I694" s="34" t="s">
        <v>7</v>
      </c>
      <c r="J694" s="34" t="s">
        <v>195</v>
      </c>
      <c r="K694" s="34" t="s">
        <v>195</v>
      </c>
      <c r="L694" s="34" t="s">
        <v>2866</v>
      </c>
      <c r="M694" s="34" t="s">
        <v>8046</v>
      </c>
      <c r="N694" s="34">
        <v>1</v>
      </c>
      <c r="O694" s="34">
        <v>1</v>
      </c>
      <c r="P694" s="34">
        <v>0</v>
      </c>
      <c r="Q694" s="34">
        <v>0</v>
      </c>
      <c r="R694" s="34">
        <v>0</v>
      </c>
      <c r="S694" s="34">
        <v>1</v>
      </c>
      <c r="T694" s="34">
        <v>0</v>
      </c>
      <c r="U694" s="77">
        <v>0</v>
      </c>
      <c r="V694" s="34">
        <v>0</v>
      </c>
      <c r="W694" s="60">
        <f>COUNTIFS(配置清单!G:G,G694,配置清单!$H:$H,"PM",配置清单!$N:$N,"在岗")</f>
        <v>1</v>
      </c>
      <c r="X694" s="61">
        <f t="shared" si="569"/>
        <v>1</v>
      </c>
      <c r="Y694" s="60">
        <f>COUNTIFS(配置清单!$G:$G,G694,配置清单!$H:$H,"PM",配置清单!$N:$N,"在岗",配置清单!$P:$P,"&lt;&gt;暂不胜任")</f>
        <v>1</v>
      </c>
      <c r="Z694" s="61">
        <f t="shared" si="570"/>
        <v>1</v>
      </c>
      <c r="AA694" s="62">
        <f>COUNTIFS(配置清单!$G:$G,G694,配置清单!$H:$H,"SE",配置清单!$N:$N,"在岗")+COUNTIFS(配置清单!$G:$G,G694,配置清单!$H:$H,"SA",配置清单!$N:$N,"在岗")</f>
        <v>1</v>
      </c>
      <c r="AB694" s="61">
        <f t="shared" si="571"/>
        <v>1</v>
      </c>
      <c r="AC694" s="60">
        <f>COUNTIFS(配置清单!$G:$G,G694,配置清单!$H:$H,"SE",配置清单!$N:$N,"在岗",配置清单!$P:$P,"&lt;&gt;暂不胜任")+COUNTIFS(配置清单!$G:$G,G694,配置清单!$H:$H,"SA",配置清单!$N:$N,"在岗",配置清单!$P:$P,"&lt;&gt;暂不胜任")</f>
        <v>1</v>
      </c>
      <c r="AD694" s="61">
        <f t="shared" si="572"/>
        <v>1</v>
      </c>
      <c r="AE694" s="60">
        <f>COUNTIFS(配置清单!$G:$G,G694,配置清单!H:H,"MDE",配置清单!N:N,"在岗")</f>
        <v>0</v>
      </c>
      <c r="AF694" s="61" t="str">
        <f t="shared" si="573"/>
        <v>NA</v>
      </c>
      <c r="AG694" s="60">
        <f>COUNTIFS(配置清单!$G:$G,G694,配置清单!$H:$H,"MDE",配置清单!$N:$N,"在岗",配置清单!$P:$P,"&lt;&gt;暂不胜任")</f>
        <v>0</v>
      </c>
      <c r="AH694" s="61" t="str">
        <f t="shared" si="574"/>
        <v>NA</v>
      </c>
      <c r="AI694" s="62">
        <f>COUNTIFS(配置清单!G:G,G694,配置清单!H:H,"TPM",配置清单!N:N,"在岗")+COUNTIFS(配置清单!G:G,G694,配置清单!H:H,"TC",配置清单!N:N,"在岗")</f>
        <v>0</v>
      </c>
      <c r="AJ694" s="61" t="str">
        <f t="shared" si="575"/>
        <v>NA</v>
      </c>
      <c r="AK694" s="60">
        <f>COUNTIFS(配置清单!G:G,G694,配置清单!H:H,"TPM",配置清单!N:N,"在岗",配置清单!P:P,"&lt;&gt;暂不胜任")+COUNTIFS(配置清单!G:G,G694,配置清单!H:H,"TC",配置清单!N:N,"在岗",配置清单!P:P,"&lt;&gt;暂不胜任")</f>
        <v>0</v>
      </c>
      <c r="AL694" s="61" t="str">
        <f t="shared" si="576"/>
        <v>NA</v>
      </c>
      <c r="AM694" s="60">
        <f>COUNTIFS(配置清单!G:G,G694,配置清单!H:H,"TSE",配置清单!N:N,"在岗")</f>
        <v>0</v>
      </c>
      <c r="AN694" s="61" t="str">
        <f t="shared" si="577"/>
        <v>NA</v>
      </c>
      <c r="AO694" s="60">
        <f>COUNTIFS(配置清单!G:G,G694,配置清单!H:H,"TSE",配置清单!N:N,"在岗",配置清单!P:P,"&lt;&gt;暂不胜任")</f>
        <v>0</v>
      </c>
      <c r="AP694" s="61" t="str">
        <f t="shared" si="578"/>
        <v>NA</v>
      </c>
      <c r="AQ694" s="60">
        <f>COUNTIFS(配置清单!$G:$G,G694,配置清单!H:H,"QA",配置清单!N:N,"在岗")</f>
        <v>1</v>
      </c>
      <c r="AR694" s="61">
        <f t="shared" si="579"/>
        <v>1</v>
      </c>
      <c r="AS694" s="60">
        <f>COUNTIFS(配置清单!$G:$G,G694,配置清单!$H:$H,"QA",配置清单!$N:$N,"在岗",配置清单!$P:$P,"&lt;&gt;暂不胜任")</f>
        <v>1</v>
      </c>
      <c r="AT694" s="61">
        <f t="shared" si="580"/>
        <v>1</v>
      </c>
      <c r="AU694" s="60">
        <f>COUNTIFS(配置清单!G:G,规划及评估!G694,配置清单!H:H,"BA",配置清单!N:N,"在岗")</f>
        <v>0</v>
      </c>
      <c r="AV694" s="61" t="str">
        <f t="shared" si="581"/>
        <v>NA</v>
      </c>
      <c r="AW694" s="60">
        <f>COUNTIFS(配置清单!G:G,G694,配置清单!H:H,"BA",配置清单!N:N,"在岗",配置清单!P:P,"&lt;&gt;暂不胜任")</f>
        <v>0</v>
      </c>
      <c r="AX694" s="61" t="str">
        <f t="shared" si="582"/>
        <v>NA</v>
      </c>
      <c r="AY694" s="60">
        <f>COUNTIFS(配置清单!G:G,规划及评估!G694,配置清单!H:H,"IA",配置清单!N:N,"在岗")</f>
        <v>0</v>
      </c>
      <c r="AZ694" s="61" t="str">
        <f t="shared" si="583"/>
        <v>NA</v>
      </c>
      <c r="BA694" s="60">
        <f>COUNTIFS(配置清单!G:G,G694,配置清单!H:H,"IA",配置清单!N:N,"在岗",配置清单!P:P,"&lt;&gt;暂不胜任")</f>
        <v>0</v>
      </c>
      <c r="BB694" s="61" t="str">
        <f t="shared" si="584"/>
        <v>NA</v>
      </c>
      <c r="BC694" s="60">
        <f>COUNTIFS(配置清单!G:G,规划及评估!G694,配置清单!H:H,"产品经理",配置清单!N:N,"在岗")</f>
        <v>0</v>
      </c>
      <c r="BD694" s="61" t="str">
        <f t="shared" si="585"/>
        <v>NA</v>
      </c>
      <c r="BE694" s="60">
        <f>COUNTIFS(配置清单!G:G,G694,配置清单!H:H,"产品经理",配置清单!N:N,"在岗",配置清单!P:P,"&lt;&gt;暂不胜任")</f>
        <v>0</v>
      </c>
      <c r="BF694" s="61" t="str">
        <f t="shared" si="586"/>
        <v>NA</v>
      </c>
      <c r="BG694" s="63">
        <f t="shared" si="587"/>
        <v>3</v>
      </c>
      <c r="BH694" s="64">
        <f t="shared" si="588"/>
        <v>3</v>
      </c>
      <c r="BI694" s="64">
        <f t="shared" si="589"/>
        <v>3</v>
      </c>
      <c r="BJ694" s="64">
        <f t="shared" si="590"/>
        <v>3</v>
      </c>
      <c r="BK694" s="65">
        <f t="shared" si="591"/>
        <v>1</v>
      </c>
      <c r="BL694" s="66">
        <f t="shared" si="592"/>
        <v>1</v>
      </c>
      <c r="BM694" s="92">
        <f t="shared" si="593"/>
        <v>1</v>
      </c>
      <c r="BN694" s="92">
        <f t="shared" si="594"/>
        <v>1</v>
      </c>
      <c r="BO694" s="92">
        <f t="shared" si="595"/>
        <v>1</v>
      </c>
      <c r="BP694" s="92">
        <f t="shared" si="596"/>
        <v>1</v>
      </c>
      <c r="BQ694" s="92">
        <f t="shared" si="597"/>
        <v>0</v>
      </c>
      <c r="BR694" s="92">
        <f t="shared" si="598"/>
        <v>0</v>
      </c>
      <c r="BS694" s="92">
        <f t="shared" si="599"/>
        <v>0</v>
      </c>
      <c r="BT694" s="92">
        <f t="shared" si="600"/>
        <v>0</v>
      </c>
      <c r="BU694" s="92">
        <f t="shared" si="601"/>
        <v>0</v>
      </c>
      <c r="BV694" s="92">
        <f t="shared" si="602"/>
        <v>0</v>
      </c>
      <c r="BW694" s="92">
        <f t="shared" si="603"/>
        <v>1</v>
      </c>
      <c r="BX694" s="92">
        <f t="shared" si="604"/>
        <v>1</v>
      </c>
      <c r="BY694" s="92">
        <f t="shared" si="605"/>
        <v>0</v>
      </c>
      <c r="BZ694" s="92">
        <f t="shared" si="606"/>
        <v>0</v>
      </c>
      <c r="CA694" s="92">
        <f t="shared" si="607"/>
        <v>0</v>
      </c>
      <c r="CB694" s="92">
        <f t="shared" si="608"/>
        <v>0</v>
      </c>
      <c r="CC694" s="92">
        <f t="shared" si="609"/>
        <v>0</v>
      </c>
      <c r="CD694" s="92">
        <f t="shared" si="610"/>
        <v>0</v>
      </c>
    </row>
    <row r="695" spans="1:82" hidden="1">
      <c r="A695" s="34">
        <v>92</v>
      </c>
      <c r="B695" s="34" t="s">
        <v>951</v>
      </c>
      <c r="C695" s="34" t="s">
        <v>7259</v>
      </c>
      <c r="D695" s="34" t="s">
        <v>204</v>
      </c>
      <c r="E695" s="34" t="s">
        <v>6965</v>
      </c>
      <c r="F695" s="34" t="s">
        <v>8062</v>
      </c>
      <c r="G695" s="34" t="s">
        <v>8063</v>
      </c>
      <c r="H695" s="34" t="s">
        <v>6</v>
      </c>
      <c r="I695" s="34" t="s">
        <v>7</v>
      </c>
      <c r="J695" s="34" t="s">
        <v>195</v>
      </c>
      <c r="K695" s="34" t="s">
        <v>195</v>
      </c>
      <c r="L695" s="34" t="s">
        <v>2866</v>
      </c>
      <c r="M695" s="34" t="s">
        <v>8046</v>
      </c>
      <c r="N695" s="34">
        <v>1</v>
      </c>
      <c r="O695" s="34">
        <v>0</v>
      </c>
      <c r="P695" s="34">
        <v>3</v>
      </c>
      <c r="Q695" s="34">
        <v>0</v>
      </c>
      <c r="R695" s="34">
        <v>0</v>
      </c>
      <c r="S695" s="34">
        <v>1</v>
      </c>
      <c r="T695" s="34">
        <v>0</v>
      </c>
      <c r="U695" s="77">
        <v>0</v>
      </c>
      <c r="V695" s="34">
        <v>0</v>
      </c>
      <c r="W695" s="60">
        <f>COUNTIFS(配置清单!G:G,G695,配置清单!$H:$H,"PM",配置清单!$N:$N,"在岗")</f>
        <v>1</v>
      </c>
      <c r="X695" s="61">
        <f t="shared" si="569"/>
        <v>1</v>
      </c>
      <c r="Y695" s="60">
        <f>COUNTIFS(配置清单!$G:$G,G695,配置清单!$H:$H,"PM",配置清单!$N:$N,"在岗",配置清单!$P:$P,"&lt;&gt;暂不胜任")</f>
        <v>1</v>
      </c>
      <c r="Z695" s="61">
        <f t="shared" si="570"/>
        <v>1</v>
      </c>
      <c r="AA695" s="62">
        <f>COUNTIFS(配置清单!$G:$G,G695,配置清单!$H:$H,"SE",配置清单!$N:$N,"在岗")+COUNTIFS(配置清单!$G:$G,G695,配置清单!$H:$H,"SA",配置清单!$N:$N,"在岗")</f>
        <v>0</v>
      </c>
      <c r="AB695" s="61" t="str">
        <f t="shared" si="571"/>
        <v>NA</v>
      </c>
      <c r="AC695" s="60">
        <f>COUNTIFS(配置清单!$G:$G,G695,配置清单!$H:$H,"SE",配置清单!$N:$N,"在岗",配置清单!$P:$P,"&lt;&gt;暂不胜任")+COUNTIFS(配置清单!$G:$G,G695,配置清单!$H:$H,"SA",配置清单!$N:$N,"在岗",配置清单!$P:$P,"&lt;&gt;暂不胜任")</f>
        <v>0</v>
      </c>
      <c r="AD695" s="61" t="str">
        <f t="shared" si="572"/>
        <v>NA</v>
      </c>
      <c r="AE695" s="60">
        <f>COUNTIFS(配置清单!$G:$G,G695,配置清单!H:H,"MDE",配置清单!N:N,"在岗")</f>
        <v>3</v>
      </c>
      <c r="AF695" s="61">
        <f t="shared" si="573"/>
        <v>1</v>
      </c>
      <c r="AG695" s="60">
        <f>COUNTIFS(配置清单!$G:$G,G695,配置清单!$H:$H,"MDE",配置清单!$N:$N,"在岗",配置清单!$P:$P,"&lt;&gt;暂不胜任")</f>
        <v>3</v>
      </c>
      <c r="AH695" s="61">
        <f t="shared" si="574"/>
        <v>1</v>
      </c>
      <c r="AI695" s="62">
        <f>COUNTIFS(配置清单!G:G,G695,配置清单!H:H,"TPM",配置清单!N:N,"在岗")+COUNTIFS(配置清单!G:G,G695,配置清单!H:H,"TC",配置清单!N:N,"在岗")</f>
        <v>0</v>
      </c>
      <c r="AJ695" s="61" t="str">
        <f t="shared" si="575"/>
        <v>NA</v>
      </c>
      <c r="AK695" s="60">
        <f>COUNTIFS(配置清单!G:G,G695,配置清单!H:H,"TPM",配置清单!N:N,"在岗",配置清单!P:P,"&lt;&gt;暂不胜任")+COUNTIFS(配置清单!G:G,G695,配置清单!H:H,"TC",配置清单!N:N,"在岗",配置清单!P:P,"&lt;&gt;暂不胜任")</f>
        <v>0</v>
      </c>
      <c r="AL695" s="61" t="str">
        <f t="shared" si="576"/>
        <v>NA</v>
      </c>
      <c r="AM695" s="60">
        <f>COUNTIFS(配置清单!G:G,G695,配置清单!H:H,"TSE",配置清单!N:N,"在岗")</f>
        <v>0</v>
      </c>
      <c r="AN695" s="61" t="str">
        <f t="shared" si="577"/>
        <v>NA</v>
      </c>
      <c r="AO695" s="60">
        <f>COUNTIFS(配置清单!G:G,G695,配置清单!H:H,"TSE",配置清单!N:N,"在岗",配置清单!P:P,"&lt;&gt;暂不胜任")</f>
        <v>0</v>
      </c>
      <c r="AP695" s="61" t="str">
        <f t="shared" si="578"/>
        <v>NA</v>
      </c>
      <c r="AQ695" s="60">
        <f>COUNTIFS(配置清单!$G:$G,G695,配置清单!H:H,"QA",配置清单!N:N,"在岗")</f>
        <v>1</v>
      </c>
      <c r="AR695" s="61">
        <f t="shared" si="579"/>
        <v>1</v>
      </c>
      <c r="AS695" s="60">
        <f>COUNTIFS(配置清单!$G:$G,G695,配置清单!$H:$H,"QA",配置清单!$N:$N,"在岗",配置清单!$P:$P,"&lt;&gt;暂不胜任")</f>
        <v>1</v>
      </c>
      <c r="AT695" s="61">
        <f t="shared" si="580"/>
        <v>1</v>
      </c>
      <c r="AU695" s="60">
        <f>COUNTIFS(配置清单!G:G,规划及评估!G695,配置清单!H:H,"BA",配置清单!N:N,"在岗")</f>
        <v>0</v>
      </c>
      <c r="AV695" s="61" t="str">
        <f t="shared" si="581"/>
        <v>NA</v>
      </c>
      <c r="AW695" s="60">
        <f>COUNTIFS(配置清单!G:G,G695,配置清单!H:H,"BA",配置清单!N:N,"在岗",配置清单!P:P,"&lt;&gt;暂不胜任")</f>
        <v>0</v>
      </c>
      <c r="AX695" s="61" t="str">
        <f t="shared" si="582"/>
        <v>NA</v>
      </c>
      <c r="AY695" s="60">
        <f>COUNTIFS(配置清单!G:G,规划及评估!G695,配置清单!H:H,"IA",配置清单!N:N,"在岗")</f>
        <v>0</v>
      </c>
      <c r="AZ695" s="61" t="str">
        <f t="shared" si="583"/>
        <v>NA</v>
      </c>
      <c r="BA695" s="60">
        <f>COUNTIFS(配置清单!G:G,G695,配置清单!H:H,"IA",配置清单!N:N,"在岗",配置清单!P:P,"&lt;&gt;暂不胜任")</f>
        <v>0</v>
      </c>
      <c r="BB695" s="61" t="str">
        <f t="shared" si="584"/>
        <v>NA</v>
      </c>
      <c r="BC695" s="60">
        <f>COUNTIFS(配置清单!G:G,规划及评估!G695,配置清单!H:H,"产品经理",配置清单!N:N,"在岗")</f>
        <v>0</v>
      </c>
      <c r="BD695" s="61" t="str">
        <f t="shared" si="585"/>
        <v>NA</v>
      </c>
      <c r="BE695" s="60">
        <f>COUNTIFS(配置清单!G:G,G695,配置清单!H:H,"产品经理",配置清单!N:N,"在岗",配置清单!P:P,"&lt;&gt;暂不胜任")</f>
        <v>0</v>
      </c>
      <c r="BF695" s="61" t="str">
        <f t="shared" si="586"/>
        <v>NA</v>
      </c>
      <c r="BG695" s="63">
        <f t="shared" si="587"/>
        <v>5</v>
      </c>
      <c r="BH695" s="64">
        <f t="shared" si="588"/>
        <v>5</v>
      </c>
      <c r="BI695" s="64">
        <f t="shared" si="589"/>
        <v>5</v>
      </c>
      <c r="BJ695" s="64">
        <f t="shared" si="590"/>
        <v>5</v>
      </c>
      <c r="BK695" s="65">
        <f t="shared" si="591"/>
        <v>1</v>
      </c>
      <c r="BL695" s="66">
        <f t="shared" si="592"/>
        <v>1</v>
      </c>
      <c r="BM695" s="92">
        <f t="shared" si="593"/>
        <v>1</v>
      </c>
      <c r="BN695" s="92">
        <f t="shared" si="594"/>
        <v>1</v>
      </c>
      <c r="BO695" s="92">
        <f t="shared" si="595"/>
        <v>0</v>
      </c>
      <c r="BP695" s="92">
        <f t="shared" si="596"/>
        <v>0</v>
      </c>
      <c r="BQ695" s="92">
        <f t="shared" si="597"/>
        <v>3</v>
      </c>
      <c r="BR695" s="92">
        <f t="shared" si="598"/>
        <v>3</v>
      </c>
      <c r="BS695" s="92">
        <f t="shared" si="599"/>
        <v>0</v>
      </c>
      <c r="BT695" s="92">
        <f t="shared" si="600"/>
        <v>0</v>
      </c>
      <c r="BU695" s="92">
        <f t="shared" si="601"/>
        <v>0</v>
      </c>
      <c r="BV695" s="92">
        <f t="shared" si="602"/>
        <v>0</v>
      </c>
      <c r="BW695" s="92">
        <f t="shared" si="603"/>
        <v>1</v>
      </c>
      <c r="BX695" s="92">
        <f t="shared" si="604"/>
        <v>1</v>
      </c>
      <c r="BY695" s="92">
        <f t="shared" si="605"/>
        <v>0</v>
      </c>
      <c r="BZ695" s="92">
        <f t="shared" si="606"/>
        <v>0</v>
      </c>
      <c r="CA695" s="92">
        <f t="shared" si="607"/>
        <v>0</v>
      </c>
      <c r="CB695" s="92">
        <f t="shared" si="608"/>
        <v>0</v>
      </c>
      <c r="CC695" s="92">
        <f t="shared" si="609"/>
        <v>0</v>
      </c>
      <c r="CD695" s="92">
        <f t="shared" si="610"/>
        <v>0</v>
      </c>
    </row>
    <row r="696" spans="1:82" hidden="1">
      <c r="A696" s="34">
        <v>93</v>
      </c>
      <c r="B696" s="34" t="s">
        <v>951</v>
      </c>
      <c r="C696" s="34" t="s">
        <v>7259</v>
      </c>
      <c r="D696" s="34" t="s">
        <v>204</v>
      </c>
      <c r="E696" s="34" t="s">
        <v>6965</v>
      </c>
      <c r="F696" s="34" t="s">
        <v>8133</v>
      </c>
      <c r="G696" s="34" t="s">
        <v>8134</v>
      </c>
      <c r="H696" s="34" t="s">
        <v>6</v>
      </c>
      <c r="I696" s="34" t="s">
        <v>7</v>
      </c>
      <c r="J696" s="34" t="s">
        <v>195</v>
      </c>
      <c r="K696" s="34" t="s">
        <v>195</v>
      </c>
      <c r="L696" s="34" t="s">
        <v>2866</v>
      </c>
      <c r="N696" s="34">
        <v>1</v>
      </c>
      <c r="O696" s="34">
        <v>0</v>
      </c>
      <c r="P696" s="34">
        <v>0</v>
      </c>
      <c r="Q696" s="34">
        <v>0</v>
      </c>
      <c r="R696" s="34">
        <v>0</v>
      </c>
      <c r="S696" s="34">
        <v>0</v>
      </c>
      <c r="T696" s="34">
        <v>0</v>
      </c>
      <c r="U696" s="77">
        <v>0</v>
      </c>
      <c r="V696" s="34">
        <v>0</v>
      </c>
      <c r="W696" s="60">
        <f>COUNTIFS(配置清单!G:G,G696,配置清单!$H:$H,"PM",配置清单!$N:$N,"在岗")</f>
        <v>1</v>
      </c>
      <c r="X696" s="61">
        <f t="shared" si="569"/>
        <v>1</v>
      </c>
      <c r="Y696" s="60">
        <f>COUNTIFS(配置清单!$G:$G,G696,配置清单!$H:$H,"PM",配置清单!$N:$N,"在岗",配置清单!$P:$P,"&lt;&gt;暂不胜任")</f>
        <v>0</v>
      </c>
      <c r="Z696" s="61">
        <f t="shared" si="570"/>
        <v>0</v>
      </c>
      <c r="AA696" s="62">
        <f>COUNTIFS(配置清单!$G:$G,G696,配置清单!$H:$H,"SE",配置清单!$N:$N,"在岗")+COUNTIFS(配置清单!$G:$G,G696,配置清单!$H:$H,"SA",配置清单!$N:$N,"在岗")</f>
        <v>0</v>
      </c>
      <c r="AB696" s="61" t="str">
        <f t="shared" si="571"/>
        <v>NA</v>
      </c>
      <c r="AC696" s="60">
        <f>COUNTIFS(配置清单!$G:$G,G696,配置清单!$H:$H,"SE",配置清单!$N:$N,"在岗",配置清单!$P:$P,"&lt;&gt;暂不胜任")+COUNTIFS(配置清单!$G:$G,G696,配置清单!$H:$H,"SA",配置清单!$N:$N,"在岗",配置清单!$P:$P,"&lt;&gt;暂不胜任")</f>
        <v>0</v>
      </c>
      <c r="AD696" s="61" t="str">
        <f t="shared" si="572"/>
        <v>NA</v>
      </c>
      <c r="AE696" s="60">
        <f>COUNTIFS(配置清单!$G:$G,G696,配置清单!H:H,"MDE",配置清单!N:N,"在岗")</f>
        <v>0</v>
      </c>
      <c r="AF696" s="61" t="str">
        <f t="shared" si="573"/>
        <v>NA</v>
      </c>
      <c r="AG696" s="60">
        <f>COUNTIFS(配置清单!$G:$G,G696,配置清单!$H:$H,"MDE",配置清单!$N:$N,"在岗",配置清单!$P:$P,"&lt;&gt;暂不胜任")</f>
        <v>0</v>
      </c>
      <c r="AH696" s="61" t="str">
        <f t="shared" si="574"/>
        <v>NA</v>
      </c>
      <c r="AI696" s="62">
        <f>COUNTIFS(配置清单!G:G,G696,配置清单!H:H,"TPM",配置清单!N:N,"在岗")+COUNTIFS(配置清单!G:G,G696,配置清单!H:H,"TC",配置清单!N:N,"在岗")</f>
        <v>0</v>
      </c>
      <c r="AJ696" s="61" t="str">
        <f t="shared" si="575"/>
        <v>NA</v>
      </c>
      <c r="AK696" s="60">
        <f>COUNTIFS(配置清单!G:G,G696,配置清单!H:H,"TPM",配置清单!N:N,"在岗",配置清单!P:P,"&lt;&gt;暂不胜任")+COUNTIFS(配置清单!G:G,G696,配置清单!H:H,"TC",配置清单!N:N,"在岗",配置清单!P:P,"&lt;&gt;暂不胜任")</f>
        <v>0</v>
      </c>
      <c r="AL696" s="61" t="str">
        <f t="shared" si="576"/>
        <v>NA</v>
      </c>
      <c r="AM696" s="60">
        <f>COUNTIFS(配置清单!G:G,G696,配置清单!H:H,"TSE",配置清单!N:N,"在岗")</f>
        <v>0</v>
      </c>
      <c r="AN696" s="61" t="str">
        <f t="shared" si="577"/>
        <v>NA</v>
      </c>
      <c r="AO696" s="60">
        <f>COUNTIFS(配置清单!G:G,G696,配置清单!H:H,"TSE",配置清单!N:N,"在岗",配置清单!P:P,"&lt;&gt;暂不胜任")</f>
        <v>0</v>
      </c>
      <c r="AP696" s="61" t="str">
        <f t="shared" si="578"/>
        <v>NA</v>
      </c>
      <c r="AQ696" s="60">
        <f>COUNTIFS(配置清单!$G:$G,G696,配置清单!H:H,"QA",配置清单!N:N,"在岗")</f>
        <v>0</v>
      </c>
      <c r="AR696" s="61" t="str">
        <f t="shared" si="579"/>
        <v>NA</v>
      </c>
      <c r="AS696" s="60">
        <f>COUNTIFS(配置清单!$G:$G,G696,配置清单!$H:$H,"QA",配置清单!$N:$N,"在岗",配置清单!$P:$P,"&lt;&gt;暂不胜任")</f>
        <v>0</v>
      </c>
      <c r="AT696" s="61" t="str">
        <f t="shared" si="580"/>
        <v>NA</v>
      </c>
      <c r="AU696" s="60">
        <f>COUNTIFS(配置清单!G:G,规划及评估!G696,配置清单!H:H,"BA",配置清单!N:N,"在岗")</f>
        <v>0</v>
      </c>
      <c r="AV696" s="61" t="str">
        <f t="shared" si="581"/>
        <v>NA</v>
      </c>
      <c r="AW696" s="60">
        <f>COUNTIFS(配置清单!G:G,G696,配置清单!H:H,"BA",配置清单!N:N,"在岗",配置清单!P:P,"&lt;&gt;暂不胜任")</f>
        <v>0</v>
      </c>
      <c r="AX696" s="61" t="str">
        <f t="shared" si="582"/>
        <v>NA</v>
      </c>
      <c r="AY696" s="60">
        <f>COUNTIFS(配置清单!G:G,规划及评估!G696,配置清单!H:H,"IA",配置清单!N:N,"在岗")</f>
        <v>0</v>
      </c>
      <c r="AZ696" s="61" t="str">
        <f t="shared" si="583"/>
        <v>NA</v>
      </c>
      <c r="BA696" s="60">
        <f>COUNTIFS(配置清单!G:G,G696,配置清单!H:H,"IA",配置清单!N:N,"在岗",配置清单!P:P,"&lt;&gt;暂不胜任")</f>
        <v>0</v>
      </c>
      <c r="BB696" s="61" t="str">
        <f t="shared" si="584"/>
        <v>NA</v>
      </c>
      <c r="BC696" s="60">
        <f>COUNTIFS(配置清单!G:G,规划及评估!G696,配置清单!H:H,"产品经理",配置清单!N:N,"在岗")</f>
        <v>0</v>
      </c>
      <c r="BD696" s="61" t="str">
        <f t="shared" si="585"/>
        <v>NA</v>
      </c>
      <c r="BE696" s="60">
        <f>COUNTIFS(配置清单!G:G,G696,配置清单!H:H,"产品经理",配置清单!N:N,"在岗",配置清单!P:P,"&lt;&gt;暂不胜任")</f>
        <v>0</v>
      </c>
      <c r="BF696" s="61" t="str">
        <f t="shared" si="586"/>
        <v>NA</v>
      </c>
      <c r="BG696" s="63">
        <f t="shared" si="587"/>
        <v>1</v>
      </c>
      <c r="BH696" s="64">
        <f t="shared" si="588"/>
        <v>1</v>
      </c>
      <c r="BI696" s="64">
        <f t="shared" si="589"/>
        <v>1</v>
      </c>
      <c r="BJ696" s="64">
        <f t="shared" si="590"/>
        <v>0</v>
      </c>
      <c r="BK696" s="65">
        <f t="shared" si="591"/>
        <v>1</v>
      </c>
      <c r="BL696" s="66">
        <f t="shared" si="592"/>
        <v>0</v>
      </c>
      <c r="BM696" s="92">
        <f t="shared" si="593"/>
        <v>1</v>
      </c>
      <c r="BN696" s="92">
        <f t="shared" si="594"/>
        <v>0</v>
      </c>
      <c r="BO696" s="92">
        <f t="shared" si="595"/>
        <v>0</v>
      </c>
      <c r="BP696" s="92">
        <f t="shared" si="596"/>
        <v>0</v>
      </c>
      <c r="BQ696" s="92">
        <f t="shared" si="597"/>
        <v>0</v>
      </c>
      <c r="BR696" s="92">
        <f t="shared" si="598"/>
        <v>0</v>
      </c>
      <c r="BS696" s="92">
        <f t="shared" si="599"/>
        <v>0</v>
      </c>
      <c r="BT696" s="92">
        <f t="shared" si="600"/>
        <v>0</v>
      </c>
      <c r="BU696" s="92">
        <f t="shared" si="601"/>
        <v>0</v>
      </c>
      <c r="BV696" s="92">
        <f t="shared" si="602"/>
        <v>0</v>
      </c>
      <c r="BW696" s="92">
        <f t="shared" si="603"/>
        <v>0</v>
      </c>
      <c r="BX696" s="92">
        <f t="shared" si="604"/>
        <v>0</v>
      </c>
      <c r="BY696" s="92">
        <f t="shared" si="605"/>
        <v>0</v>
      </c>
      <c r="BZ696" s="92">
        <f t="shared" si="606"/>
        <v>0</v>
      </c>
      <c r="CA696" s="92">
        <f t="shared" si="607"/>
        <v>0</v>
      </c>
      <c r="CB696" s="92">
        <f t="shared" si="608"/>
        <v>0</v>
      </c>
      <c r="CC696" s="92">
        <f t="shared" si="609"/>
        <v>0</v>
      </c>
      <c r="CD696" s="92">
        <f t="shared" si="610"/>
        <v>0</v>
      </c>
    </row>
    <row r="697" spans="1:82" hidden="1">
      <c r="A697" s="34">
        <v>95</v>
      </c>
      <c r="B697" s="34" t="s">
        <v>951</v>
      </c>
      <c r="C697" s="34" t="s">
        <v>7259</v>
      </c>
      <c r="D697" s="34" t="s">
        <v>204</v>
      </c>
      <c r="E697" s="34" t="s">
        <v>8151</v>
      </c>
      <c r="F697" s="34" t="s">
        <v>8152</v>
      </c>
      <c r="G697" s="34" t="s">
        <v>8270</v>
      </c>
      <c r="H697" s="34" t="s">
        <v>4</v>
      </c>
      <c r="I697" s="34" t="s">
        <v>4</v>
      </c>
      <c r="J697" s="34" t="s">
        <v>34</v>
      </c>
      <c r="K697" s="34" t="s">
        <v>34</v>
      </c>
      <c r="L697" s="34" t="s">
        <v>8341</v>
      </c>
      <c r="M697" s="34" t="s">
        <v>8165</v>
      </c>
      <c r="N697" s="34">
        <v>1</v>
      </c>
      <c r="O697" s="34">
        <v>2</v>
      </c>
      <c r="P697" s="34">
        <v>0</v>
      </c>
      <c r="Q697" s="34">
        <v>0</v>
      </c>
      <c r="R697" s="34">
        <v>0</v>
      </c>
      <c r="S697" s="34">
        <v>1</v>
      </c>
      <c r="T697" s="34">
        <v>0</v>
      </c>
      <c r="U697" s="77">
        <v>0</v>
      </c>
      <c r="V697" s="34">
        <v>0</v>
      </c>
      <c r="W697" s="60">
        <f>COUNTIFS(配置清单!G:G,G697,配置清单!$H:$H,"PM",配置清单!$N:$N,"在岗")</f>
        <v>1</v>
      </c>
      <c r="X697" s="61">
        <f t="shared" si="569"/>
        <v>1</v>
      </c>
      <c r="Y697" s="60">
        <f>COUNTIFS(配置清单!$G:$G,G697,配置清单!$H:$H,"PM",配置清单!$N:$N,"在岗",配置清单!$P:$P,"&lt;&gt;暂不胜任")</f>
        <v>1</v>
      </c>
      <c r="Z697" s="61">
        <f t="shared" si="570"/>
        <v>1</v>
      </c>
      <c r="AA697" s="62">
        <f>COUNTIFS(配置清单!$G:$G,G697,配置清单!$H:$H,"SE",配置清单!$N:$N,"在岗")+COUNTIFS(配置清单!$G:$G,G697,配置清单!$H:$H,"SA",配置清单!$N:$N,"在岗")</f>
        <v>2</v>
      </c>
      <c r="AB697" s="61">
        <f t="shared" si="571"/>
        <v>1</v>
      </c>
      <c r="AC697" s="60">
        <f>COUNTIFS(配置清单!$G:$G,G697,配置清单!$H:$H,"SE",配置清单!$N:$N,"在岗",配置清单!$P:$P,"&lt;&gt;暂不胜任")+COUNTIFS(配置清单!$G:$G,G697,配置清单!$H:$H,"SA",配置清单!$N:$N,"在岗",配置清单!$P:$P,"&lt;&gt;暂不胜任")</f>
        <v>2</v>
      </c>
      <c r="AD697" s="61">
        <f t="shared" si="572"/>
        <v>1</v>
      </c>
      <c r="AE697" s="60">
        <f>COUNTIFS(配置清单!$G:$G,G697,配置清单!H:H,"MDE",配置清单!N:N,"在岗")</f>
        <v>0</v>
      </c>
      <c r="AF697" s="61" t="str">
        <f t="shared" si="573"/>
        <v>NA</v>
      </c>
      <c r="AG697" s="60">
        <f>COUNTIFS(配置清单!$G:$G,G697,配置清单!$H:$H,"MDE",配置清单!$N:$N,"在岗",配置清单!$P:$P,"&lt;&gt;暂不胜任")</f>
        <v>0</v>
      </c>
      <c r="AH697" s="61" t="str">
        <f t="shared" si="574"/>
        <v>NA</v>
      </c>
      <c r="AI697" s="62">
        <f>COUNTIFS(配置清单!G:G,G697,配置清单!H:H,"TPM",配置清单!N:N,"在岗")+COUNTIFS(配置清单!G:G,G697,配置清单!H:H,"TC",配置清单!N:N,"在岗")</f>
        <v>0</v>
      </c>
      <c r="AJ697" s="61" t="str">
        <f t="shared" si="575"/>
        <v>NA</v>
      </c>
      <c r="AK697" s="60">
        <f>COUNTIFS(配置清单!G:G,G697,配置清单!H:H,"TPM",配置清单!N:N,"在岗",配置清单!P:P,"&lt;&gt;暂不胜任")+COUNTIFS(配置清单!G:G,G697,配置清单!H:H,"TC",配置清单!N:N,"在岗",配置清单!P:P,"&lt;&gt;暂不胜任")</f>
        <v>0</v>
      </c>
      <c r="AL697" s="61" t="str">
        <f t="shared" si="576"/>
        <v>NA</v>
      </c>
      <c r="AM697" s="60">
        <f>COUNTIFS(配置清单!G:G,G697,配置清单!H:H,"TSE",配置清单!N:N,"在岗")</f>
        <v>0</v>
      </c>
      <c r="AN697" s="61" t="str">
        <f t="shared" si="577"/>
        <v>NA</v>
      </c>
      <c r="AO697" s="60">
        <f>COUNTIFS(配置清单!G:G,G697,配置清单!H:H,"TSE",配置清单!N:N,"在岗",配置清单!P:P,"&lt;&gt;暂不胜任")</f>
        <v>0</v>
      </c>
      <c r="AP697" s="61" t="str">
        <f t="shared" si="578"/>
        <v>NA</v>
      </c>
      <c r="AQ697" s="60">
        <f>COUNTIFS(配置清单!$G:$G,G697,配置清单!H:H,"QA",配置清单!N:N,"在岗")</f>
        <v>1</v>
      </c>
      <c r="AR697" s="61">
        <f t="shared" si="579"/>
        <v>1</v>
      </c>
      <c r="AS697" s="60">
        <f>COUNTIFS(配置清单!$G:$G,G697,配置清单!$H:$H,"QA",配置清单!$N:$N,"在岗",配置清单!$P:$P,"&lt;&gt;暂不胜任")</f>
        <v>1</v>
      </c>
      <c r="AT697" s="61">
        <f t="shared" si="580"/>
        <v>1</v>
      </c>
      <c r="AU697" s="60">
        <f>COUNTIFS(配置清单!G:G,规划及评估!G697,配置清单!H:H,"BA",配置清单!N:N,"在岗")</f>
        <v>0</v>
      </c>
      <c r="AV697" s="61" t="str">
        <f t="shared" si="581"/>
        <v>NA</v>
      </c>
      <c r="AW697" s="60">
        <f>COUNTIFS(配置清单!G:G,G697,配置清单!H:H,"BA",配置清单!N:N,"在岗",配置清单!P:P,"&lt;&gt;暂不胜任")</f>
        <v>0</v>
      </c>
      <c r="AX697" s="61" t="str">
        <f t="shared" si="582"/>
        <v>NA</v>
      </c>
      <c r="AY697" s="60">
        <f>COUNTIFS(配置清单!G:G,规划及评估!G697,配置清单!H:H,"IA",配置清单!N:N,"在岗")</f>
        <v>0</v>
      </c>
      <c r="AZ697" s="61" t="str">
        <f t="shared" si="583"/>
        <v>NA</v>
      </c>
      <c r="BA697" s="60">
        <f>COUNTIFS(配置清单!G:G,G697,配置清单!H:H,"IA",配置清单!N:N,"在岗",配置清单!P:P,"&lt;&gt;暂不胜任")</f>
        <v>0</v>
      </c>
      <c r="BB697" s="61" t="str">
        <f t="shared" si="584"/>
        <v>NA</v>
      </c>
      <c r="BC697" s="60">
        <f>COUNTIFS(配置清单!G:G,规划及评估!G697,配置清单!H:H,"产品经理",配置清单!N:N,"在岗")</f>
        <v>0</v>
      </c>
      <c r="BD697" s="61" t="str">
        <f t="shared" si="585"/>
        <v>NA</v>
      </c>
      <c r="BE697" s="60">
        <f>COUNTIFS(配置清单!G:G,G697,配置清单!H:H,"产品经理",配置清单!N:N,"在岗",配置清单!P:P,"&lt;&gt;暂不胜任")</f>
        <v>0</v>
      </c>
      <c r="BF697" s="61" t="str">
        <f t="shared" si="586"/>
        <v>NA</v>
      </c>
      <c r="BG697" s="63">
        <f t="shared" si="587"/>
        <v>4</v>
      </c>
      <c r="BH697" s="64">
        <f t="shared" si="588"/>
        <v>4</v>
      </c>
      <c r="BI697" s="64">
        <f t="shared" si="589"/>
        <v>4</v>
      </c>
      <c r="BJ697" s="64">
        <f t="shared" si="590"/>
        <v>4</v>
      </c>
      <c r="BK697" s="65">
        <f t="shared" si="591"/>
        <v>1</v>
      </c>
      <c r="BL697" s="66">
        <f t="shared" si="592"/>
        <v>1</v>
      </c>
      <c r="BM697" s="92">
        <f t="shared" si="593"/>
        <v>1</v>
      </c>
      <c r="BN697" s="92">
        <f t="shared" si="594"/>
        <v>1</v>
      </c>
      <c r="BO697" s="92">
        <f t="shared" si="595"/>
        <v>2</v>
      </c>
      <c r="BP697" s="92">
        <f t="shared" si="596"/>
        <v>2</v>
      </c>
      <c r="BQ697" s="92">
        <f t="shared" si="597"/>
        <v>0</v>
      </c>
      <c r="BR697" s="92">
        <f t="shared" si="598"/>
        <v>0</v>
      </c>
      <c r="BS697" s="92">
        <f t="shared" si="599"/>
        <v>0</v>
      </c>
      <c r="BT697" s="92">
        <f t="shared" si="600"/>
        <v>0</v>
      </c>
      <c r="BU697" s="92">
        <f t="shared" si="601"/>
        <v>0</v>
      </c>
      <c r="BV697" s="92">
        <f t="shared" si="602"/>
        <v>0</v>
      </c>
      <c r="BW697" s="92">
        <f t="shared" si="603"/>
        <v>1</v>
      </c>
      <c r="BX697" s="92">
        <f t="shared" si="604"/>
        <v>1</v>
      </c>
      <c r="BY697" s="92">
        <f t="shared" si="605"/>
        <v>0</v>
      </c>
      <c r="BZ697" s="92">
        <f t="shared" si="606"/>
        <v>0</v>
      </c>
      <c r="CA697" s="92">
        <f t="shared" si="607"/>
        <v>0</v>
      </c>
      <c r="CB697" s="92">
        <f t="shared" si="608"/>
        <v>0</v>
      </c>
      <c r="CC697" s="92">
        <f t="shared" si="609"/>
        <v>0</v>
      </c>
      <c r="CD697" s="92">
        <f t="shared" si="610"/>
        <v>0</v>
      </c>
    </row>
    <row r="698" spans="1:82" hidden="1">
      <c r="A698" s="34">
        <v>96</v>
      </c>
      <c r="B698" s="34" t="s">
        <v>951</v>
      </c>
      <c r="C698" s="34" t="s">
        <v>7259</v>
      </c>
      <c r="D698" s="34" t="s">
        <v>204</v>
      </c>
      <c r="E698" s="34" t="s">
        <v>8151</v>
      </c>
      <c r="F698" s="34" t="s">
        <v>8168</v>
      </c>
      <c r="G698" s="34" t="s">
        <v>8278</v>
      </c>
      <c r="H698" s="34" t="s">
        <v>7</v>
      </c>
      <c r="I698" s="34" t="s">
        <v>4</v>
      </c>
      <c r="J698" s="34" t="s">
        <v>8342</v>
      </c>
      <c r="K698" s="34" t="s">
        <v>8342</v>
      </c>
      <c r="L698" s="34" t="s">
        <v>944</v>
      </c>
      <c r="M698" s="34" t="s">
        <v>8165</v>
      </c>
      <c r="N698" s="34">
        <v>1</v>
      </c>
      <c r="O698" s="34">
        <v>2</v>
      </c>
      <c r="P698" s="34">
        <v>0</v>
      </c>
      <c r="Q698" s="34">
        <v>1</v>
      </c>
      <c r="R698" s="34">
        <v>0</v>
      </c>
      <c r="S698" s="34">
        <v>1</v>
      </c>
      <c r="T698" s="34">
        <v>0</v>
      </c>
      <c r="U698" s="77">
        <v>0</v>
      </c>
      <c r="V698" s="34">
        <v>0</v>
      </c>
      <c r="W698" s="60">
        <f>COUNTIFS(配置清单!G:G,G698,配置清单!$H:$H,"PM",配置清单!$N:$N,"在岗")</f>
        <v>1</v>
      </c>
      <c r="X698" s="61">
        <f t="shared" si="569"/>
        <v>1</v>
      </c>
      <c r="Y698" s="60">
        <f>COUNTIFS(配置清单!$G:$G,G698,配置清单!$H:$H,"PM",配置清单!$N:$N,"在岗",配置清单!$P:$P,"&lt;&gt;暂不胜任")</f>
        <v>1</v>
      </c>
      <c r="Z698" s="61">
        <f t="shared" si="570"/>
        <v>1</v>
      </c>
      <c r="AA698" s="62">
        <f>COUNTIFS(配置清单!$G:$G,G698,配置清单!$H:$H,"SE",配置清单!$N:$N,"在岗")+COUNTIFS(配置清单!$G:$G,G698,配置清单!$H:$H,"SA",配置清单!$N:$N,"在岗")</f>
        <v>2</v>
      </c>
      <c r="AB698" s="61">
        <f t="shared" si="571"/>
        <v>1</v>
      </c>
      <c r="AC698" s="60">
        <f>COUNTIFS(配置清单!$G:$G,G698,配置清单!$H:$H,"SE",配置清单!$N:$N,"在岗",配置清单!$P:$P,"&lt;&gt;暂不胜任")+COUNTIFS(配置清单!$G:$G,G698,配置清单!$H:$H,"SA",配置清单!$N:$N,"在岗",配置清单!$P:$P,"&lt;&gt;暂不胜任")</f>
        <v>2</v>
      </c>
      <c r="AD698" s="61">
        <f t="shared" si="572"/>
        <v>1</v>
      </c>
      <c r="AE698" s="60">
        <f>COUNTIFS(配置清单!$G:$G,G698,配置清单!H:H,"MDE",配置清单!N:N,"在岗")</f>
        <v>0</v>
      </c>
      <c r="AF698" s="61" t="str">
        <f t="shared" si="573"/>
        <v>NA</v>
      </c>
      <c r="AG698" s="60">
        <f>COUNTIFS(配置清单!$G:$G,G698,配置清单!$H:$H,"MDE",配置清单!$N:$N,"在岗",配置清单!$P:$P,"&lt;&gt;暂不胜任")</f>
        <v>0</v>
      </c>
      <c r="AH698" s="61" t="str">
        <f t="shared" si="574"/>
        <v>NA</v>
      </c>
      <c r="AI698" s="62">
        <f>COUNTIFS(配置清单!G:G,G698,配置清单!H:H,"TPM",配置清单!N:N,"在岗")+COUNTIFS(配置清单!G:G,G698,配置清单!H:H,"TC",配置清单!N:N,"在岗")</f>
        <v>1</v>
      </c>
      <c r="AJ698" s="61">
        <f t="shared" si="575"/>
        <v>1</v>
      </c>
      <c r="AK698" s="60">
        <f>COUNTIFS(配置清单!G:G,G698,配置清单!H:H,"TPM",配置清单!N:N,"在岗",配置清单!P:P,"&lt;&gt;暂不胜任")+COUNTIFS(配置清单!G:G,G698,配置清单!H:H,"TC",配置清单!N:N,"在岗",配置清单!P:P,"&lt;&gt;暂不胜任")</f>
        <v>1</v>
      </c>
      <c r="AL698" s="61">
        <f t="shared" si="576"/>
        <v>1</v>
      </c>
      <c r="AM698" s="60">
        <f>COUNTIFS(配置清单!G:G,G698,配置清单!H:H,"TSE",配置清单!N:N,"在岗")</f>
        <v>0</v>
      </c>
      <c r="AN698" s="61" t="str">
        <f t="shared" si="577"/>
        <v>NA</v>
      </c>
      <c r="AO698" s="60">
        <f>COUNTIFS(配置清单!G:G,G698,配置清单!H:H,"TSE",配置清单!N:N,"在岗",配置清单!P:P,"&lt;&gt;暂不胜任")</f>
        <v>0</v>
      </c>
      <c r="AP698" s="61" t="str">
        <f t="shared" si="578"/>
        <v>NA</v>
      </c>
      <c r="AQ698" s="60">
        <f>COUNTIFS(配置清单!$G:$G,G698,配置清单!H:H,"QA",配置清单!N:N,"在岗")</f>
        <v>1</v>
      </c>
      <c r="AR698" s="61">
        <f t="shared" si="579"/>
        <v>1</v>
      </c>
      <c r="AS698" s="60">
        <f>COUNTIFS(配置清单!$G:$G,G698,配置清单!$H:$H,"QA",配置清单!$N:$N,"在岗",配置清单!$P:$P,"&lt;&gt;暂不胜任")</f>
        <v>1</v>
      </c>
      <c r="AT698" s="61">
        <f t="shared" si="580"/>
        <v>1</v>
      </c>
      <c r="AU698" s="60">
        <f>COUNTIFS(配置清单!G:G,规划及评估!G698,配置清单!H:H,"BA",配置清单!N:N,"在岗")</f>
        <v>0</v>
      </c>
      <c r="AV698" s="61" t="str">
        <f t="shared" si="581"/>
        <v>NA</v>
      </c>
      <c r="AW698" s="60">
        <f>COUNTIFS(配置清单!G:G,G698,配置清单!H:H,"BA",配置清单!N:N,"在岗",配置清单!P:P,"&lt;&gt;暂不胜任")</f>
        <v>0</v>
      </c>
      <c r="AX698" s="61" t="str">
        <f t="shared" si="582"/>
        <v>NA</v>
      </c>
      <c r="AY698" s="60">
        <f>COUNTIFS(配置清单!G:G,规划及评估!G698,配置清单!H:H,"IA",配置清单!N:N,"在岗")</f>
        <v>0</v>
      </c>
      <c r="AZ698" s="61" t="str">
        <f t="shared" si="583"/>
        <v>NA</v>
      </c>
      <c r="BA698" s="60">
        <f>COUNTIFS(配置清单!G:G,G698,配置清单!H:H,"IA",配置清单!N:N,"在岗",配置清单!P:P,"&lt;&gt;暂不胜任")</f>
        <v>0</v>
      </c>
      <c r="BB698" s="61" t="str">
        <f t="shared" si="584"/>
        <v>NA</v>
      </c>
      <c r="BC698" s="60">
        <f>COUNTIFS(配置清单!G:G,规划及评估!G698,配置清单!H:H,"产品经理",配置清单!N:N,"在岗")</f>
        <v>0</v>
      </c>
      <c r="BD698" s="61" t="str">
        <f t="shared" si="585"/>
        <v>NA</v>
      </c>
      <c r="BE698" s="60">
        <f>COUNTIFS(配置清单!G:G,G698,配置清单!H:H,"产品经理",配置清单!N:N,"在岗",配置清单!P:P,"&lt;&gt;暂不胜任")</f>
        <v>0</v>
      </c>
      <c r="BF698" s="61" t="str">
        <f t="shared" si="586"/>
        <v>NA</v>
      </c>
      <c r="BG698" s="63">
        <f t="shared" si="587"/>
        <v>5</v>
      </c>
      <c r="BH698" s="64">
        <f t="shared" si="588"/>
        <v>5</v>
      </c>
      <c r="BI698" s="64">
        <f t="shared" si="589"/>
        <v>5</v>
      </c>
      <c r="BJ698" s="64">
        <f t="shared" si="590"/>
        <v>5</v>
      </c>
      <c r="BK698" s="65">
        <f t="shared" si="591"/>
        <v>1</v>
      </c>
      <c r="BL698" s="66">
        <f t="shared" si="592"/>
        <v>1</v>
      </c>
      <c r="BM698" s="92">
        <f t="shared" si="593"/>
        <v>1</v>
      </c>
      <c r="BN698" s="92">
        <f t="shared" si="594"/>
        <v>1</v>
      </c>
      <c r="BO698" s="92">
        <f t="shared" si="595"/>
        <v>2</v>
      </c>
      <c r="BP698" s="92">
        <f t="shared" si="596"/>
        <v>2</v>
      </c>
      <c r="BQ698" s="92">
        <f t="shared" si="597"/>
        <v>0</v>
      </c>
      <c r="BR698" s="92">
        <f t="shared" si="598"/>
        <v>0</v>
      </c>
      <c r="BS698" s="92">
        <f t="shared" si="599"/>
        <v>1</v>
      </c>
      <c r="BT698" s="92">
        <f t="shared" si="600"/>
        <v>1</v>
      </c>
      <c r="BU698" s="92">
        <f t="shared" si="601"/>
        <v>0</v>
      </c>
      <c r="BV698" s="92">
        <f t="shared" si="602"/>
        <v>0</v>
      </c>
      <c r="BW698" s="92">
        <f t="shared" si="603"/>
        <v>1</v>
      </c>
      <c r="BX698" s="92">
        <f t="shared" si="604"/>
        <v>1</v>
      </c>
      <c r="BY698" s="92">
        <f t="shared" si="605"/>
        <v>0</v>
      </c>
      <c r="BZ698" s="92">
        <f t="shared" si="606"/>
        <v>0</v>
      </c>
      <c r="CA698" s="92">
        <f t="shared" si="607"/>
        <v>0</v>
      </c>
      <c r="CB698" s="92">
        <f t="shared" si="608"/>
        <v>0</v>
      </c>
      <c r="CC698" s="92">
        <f t="shared" si="609"/>
        <v>0</v>
      </c>
      <c r="CD698" s="92">
        <f t="shared" si="610"/>
        <v>0</v>
      </c>
    </row>
    <row r="699" spans="1:82" hidden="1">
      <c r="A699" s="34">
        <v>98</v>
      </c>
      <c r="B699" s="34" t="s">
        <v>951</v>
      </c>
      <c r="C699" s="34" t="s">
        <v>7259</v>
      </c>
      <c r="D699" s="34" t="s">
        <v>204</v>
      </c>
      <c r="E699" s="34" t="s">
        <v>8151</v>
      </c>
      <c r="F699" s="34" t="s">
        <v>8204</v>
      </c>
      <c r="G699" s="34" t="s">
        <v>8287</v>
      </c>
      <c r="H699" s="34" t="s">
        <v>7</v>
      </c>
      <c r="I699" s="34" t="s">
        <v>4</v>
      </c>
      <c r="J699" s="34" t="s">
        <v>8342</v>
      </c>
      <c r="K699" s="34" t="s">
        <v>8342</v>
      </c>
      <c r="L699" s="34" t="s">
        <v>7760</v>
      </c>
      <c r="M699" s="34" t="s">
        <v>8165</v>
      </c>
      <c r="N699" s="34">
        <v>1</v>
      </c>
      <c r="O699" s="34">
        <v>1</v>
      </c>
      <c r="P699" s="34">
        <v>0</v>
      </c>
      <c r="Q699" s="34">
        <v>0</v>
      </c>
      <c r="R699" s="34">
        <v>0</v>
      </c>
      <c r="S699" s="34">
        <v>1</v>
      </c>
      <c r="T699" s="34">
        <v>0</v>
      </c>
      <c r="U699" s="77">
        <v>0</v>
      </c>
      <c r="V699" s="34">
        <v>0</v>
      </c>
      <c r="W699" s="60">
        <f>COUNTIFS(配置清单!G:G,G699,配置清单!$H:$H,"PM",配置清单!$N:$N,"在岗")</f>
        <v>1</v>
      </c>
      <c r="X699" s="61">
        <f t="shared" si="569"/>
        <v>1</v>
      </c>
      <c r="Y699" s="60">
        <f>COUNTIFS(配置清单!$G:$G,G699,配置清单!$H:$H,"PM",配置清单!$N:$N,"在岗",配置清单!$P:$P,"&lt;&gt;暂不胜任")</f>
        <v>1</v>
      </c>
      <c r="Z699" s="61">
        <f t="shared" si="570"/>
        <v>1</v>
      </c>
      <c r="AA699" s="62">
        <f>COUNTIFS(配置清单!$G:$G,G699,配置清单!$H:$H,"SE",配置清单!$N:$N,"在岗")+COUNTIFS(配置清单!$G:$G,G699,配置清单!$H:$H,"SA",配置清单!$N:$N,"在岗")</f>
        <v>1</v>
      </c>
      <c r="AB699" s="61">
        <f t="shared" si="571"/>
        <v>1</v>
      </c>
      <c r="AC699" s="60">
        <f>COUNTIFS(配置清单!$G:$G,G699,配置清单!$H:$H,"SE",配置清单!$N:$N,"在岗",配置清单!$P:$P,"&lt;&gt;暂不胜任")+COUNTIFS(配置清单!$G:$G,G699,配置清单!$H:$H,"SA",配置清单!$N:$N,"在岗",配置清单!$P:$P,"&lt;&gt;暂不胜任")</f>
        <v>1</v>
      </c>
      <c r="AD699" s="61">
        <f t="shared" si="572"/>
        <v>1</v>
      </c>
      <c r="AE699" s="60">
        <f>COUNTIFS(配置清单!$G:$G,G699,配置清单!H:H,"MDE",配置清单!N:N,"在岗")</f>
        <v>0</v>
      </c>
      <c r="AF699" s="61" t="str">
        <f t="shared" si="573"/>
        <v>NA</v>
      </c>
      <c r="AG699" s="60">
        <f>COUNTIFS(配置清单!$G:$G,G699,配置清单!$H:$H,"MDE",配置清单!$N:$N,"在岗",配置清单!$P:$P,"&lt;&gt;暂不胜任")</f>
        <v>0</v>
      </c>
      <c r="AH699" s="61" t="str">
        <f t="shared" si="574"/>
        <v>NA</v>
      </c>
      <c r="AI699" s="62">
        <f>COUNTIFS(配置清单!G:G,G699,配置清单!H:H,"TPM",配置清单!N:N,"在岗")+COUNTIFS(配置清单!G:G,G699,配置清单!H:H,"TC",配置清单!N:N,"在岗")</f>
        <v>0</v>
      </c>
      <c r="AJ699" s="61" t="str">
        <f t="shared" si="575"/>
        <v>NA</v>
      </c>
      <c r="AK699" s="60">
        <f>COUNTIFS(配置清单!G:G,G699,配置清单!H:H,"TPM",配置清单!N:N,"在岗",配置清单!P:P,"&lt;&gt;暂不胜任")+COUNTIFS(配置清单!G:G,G699,配置清单!H:H,"TC",配置清单!N:N,"在岗",配置清单!P:P,"&lt;&gt;暂不胜任")</f>
        <v>0</v>
      </c>
      <c r="AL699" s="61" t="str">
        <f t="shared" si="576"/>
        <v>NA</v>
      </c>
      <c r="AM699" s="60">
        <f>COUNTIFS(配置清单!G:G,G699,配置清单!H:H,"TSE",配置清单!N:N,"在岗")</f>
        <v>0</v>
      </c>
      <c r="AN699" s="61" t="str">
        <f t="shared" si="577"/>
        <v>NA</v>
      </c>
      <c r="AO699" s="60">
        <f>COUNTIFS(配置清单!G:G,G699,配置清单!H:H,"TSE",配置清单!N:N,"在岗",配置清单!P:P,"&lt;&gt;暂不胜任")</f>
        <v>0</v>
      </c>
      <c r="AP699" s="61" t="str">
        <f t="shared" si="578"/>
        <v>NA</v>
      </c>
      <c r="AQ699" s="60">
        <f>COUNTIFS(配置清单!$G:$G,G699,配置清单!H:H,"QA",配置清单!N:N,"在岗")</f>
        <v>1</v>
      </c>
      <c r="AR699" s="61">
        <f t="shared" si="579"/>
        <v>1</v>
      </c>
      <c r="AS699" s="60">
        <f>COUNTIFS(配置清单!$G:$G,G699,配置清单!$H:$H,"QA",配置清单!$N:$N,"在岗",配置清单!$P:$P,"&lt;&gt;暂不胜任")</f>
        <v>1</v>
      </c>
      <c r="AT699" s="61">
        <f t="shared" si="580"/>
        <v>1</v>
      </c>
      <c r="AU699" s="60">
        <f>COUNTIFS(配置清单!G:G,规划及评估!G699,配置清单!H:H,"BA",配置清单!N:N,"在岗")</f>
        <v>0</v>
      </c>
      <c r="AV699" s="61" t="str">
        <f t="shared" si="581"/>
        <v>NA</v>
      </c>
      <c r="AW699" s="60">
        <f>COUNTIFS(配置清单!G:G,G699,配置清单!H:H,"BA",配置清单!N:N,"在岗",配置清单!P:P,"&lt;&gt;暂不胜任")</f>
        <v>0</v>
      </c>
      <c r="AX699" s="61" t="str">
        <f t="shared" si="582"/>
        <v>NA</v>
      </c>
      <c r="AY699" s="60">
        <f>COUNTIFS(配置清单!G:G,规划及评估!G699,配置清单!H:H,"IA",配置清单!N:N,"在岗")</f>
        <v>0</v>
      </c>
      <c r="AZ699" s="61" t="str">
        <f t="shared" si="583"/>
        <v>NA</v>
      </c>
      <c r="BA699" s="60">
        <f>COUNTIFS(配置清单!G:G,G699,配置清单!H:H,"IA",配置清单!N:N,"在岗",配置清单!P:P,"&lt;&gt;暂不胜任")</f>
        <v>0</v>
      </c>
      <c r="BB699" s="61" t="str">
        <f t="shared" si="584"/>
        <v>NA</v>
      </c>
      <c r="BC699" s="60">
        <f>COUNTIFS(配置清单!G:G,规划及评估!G699,配置清单!H:H,"产品经理",配置清单!N:N,"在岗")</f>
        <v>0</v>
      </c>
      <c r="BD699" s="61" t="str">
        <f t="shared" si="585"/>
        <v>NA</v>
      </c>
      <c r="BE699" s="60">
        <f>COUNTIFS(配置清单!G:G,G699,配置清单!H:H,"产品经理",配置清单!N:N,"在岗",配置清单!P:P,"&lt;&gt;暂不胜任")</f>
        <v>0</v>
      </c>
      <c r="BF699" s="61" t="str">
        <f t="shared" si="586"/>
        <v>NA</v>
      </c>
      <c r="BG699" s="63">
        <f t="shared" si="587"/>
        <v>3</v>
      </c>
      <c r="BH699" s="64">
        <f t="shared" si="588"/>
        <v>3</v>
      </c>
      <c r="BI699" s="64">
        <f t="shared" si="589"/>
        <v>3</v>
      </c>
      <c r="BJ699" s="64">
        <f t="shared" si="590"/>
        <v>3</v>
      </c>
      <c r="BK699" s="65">
        <f t="shared" si="591"/>
        <v>1</v>
      </c>
      <c r="BL699" s="66">
        <f t="shared" si="592"/>
        <v>1</v>
      </c>
      <c r="BM699" s="92">
        <f t="shared" si="593"/>
        <v>1</v>
      </c>
      <c r="BN699" s="92">
        <f t="shared" si="594"/>
        <v>1</v>
      </c>
      <c r="BO699" s="92">
        <f t="shared" si="595"/>
        <v>1</v>
      </c>
      <c r="BP699" s="92">
        <f t="shared" si="596"/>
        <v>1</v>
      </c>
      <c r="BQ699" s="92">
        <f t="shared" si="597"/>
        <v>0</v>
      </c>
      <c r="BR699" s="92">
        <f t="shared" si="598"/>
        <v>0</v>
      </c>
      <c r="BS699" s="92">
        <f t="shared" si="599"/>
        <v>0</v>
      </c>
      <c r="BT699" s="92">
        <f t="shared" si="600"/>
        <v>0</v>
      </c>
      <c r="BU699" s="92">
        <f t="shared" si="601"/>
        <v>0</v>
      </c>
      <c r="BV699" s="92">
        <f t="shared" si="602"/>
        <v>0</v>
      </c>
      <c r="BW699" s="92">
        <f t="shared" si="603"/>
        <v>1</v>
      </c>
      <c r="BX699" s="92">
        <f t="shared" si="604"/>
        <v>1</v>
      </c>
      <c r="BY699" s="92">
        <f t="shared" si="605"/>
        <v>0</v>
      </c>
      <c r="BZ699" s="92">
        <f t="shared" si="606"/>
        <v>0</v>
      </c>
      <c r="CA699" s="92">
        <f t="shared" si="607"/>
        <v>0</v>
      </c>
      <c r="CB699" s="92">
        <f t="shared" si="608"/>
        <v>0</v>
      </c>
      <c r="CC699" s="92">
        <f t="shared" si="609"/>
        <v>0</v>
      </c>
      <c r="CD699" s="92">
        <f t="shared" si="610"/>
        <v>0</v>
      </c>
    </row>
    <row r="700" spans="1:82" hidden="1">
      <c r="A700" s="34">
        <v>99</v>
      </c>
      <c r="B700" s="34" t="s">
        <v>951</v>
      </c>
      <c r="C700" s="34" t="s">
        <v>7259</v>
      </c>
      <c r="D700" s="34" t="s">
        <v>204</v>
      </c>
      <c r="E700" s="34" t="s">
        <v>8151</v>
      </c>
      <c r="F700" s="34" t="s">
        <v>8182</v>
      </c>
      <c r="G700" s="34" t="s">
        <v>8183</v>
      </c>
      <c r="H700" s="34" t="s">
        <v>7</v>
      </c>
      <c r="I700" s="34" t="s">
        <v>4</v>
      </c>
      <c r="J700" s="34" t="s">
        <v>8342</v>
      </c>
      <c r="K700" s="34" t="s">
        <v>8342</v>
      </c>
      <c r="L700" s="34" t="s">
        <v>8341</v>
      </c>
      <c r="M700" s="34" t="s">
        <v>8165</v>
      </c>
      <c r="N700" s="34">
        <v>1</v>
      </c>
      <c r="O700" s="34">
        <v>1</v>
      </c>
      <c r="P700" s="34">
        <v>0</v>
      </c>
      <c r="Q700" s="34">
        <v>0</v>
      </c>
      <c r="R700" s="34">
        <v>0</v>
      </c>
      <c r="S700" s="34">
        <v>1</v>
      </c>
      <c r="T700" s="34">
        <v>0</v>
      </c>
      <c r="U700" s="77">
        <v>0</v>
      </c>
      <c r="V700" s="34">
        <v>0</v>
      </c>
      <c r="W700" s="60">
        <f>COUNTIFS(配置清单!G:G,G700,配置清单!$H:$H,"PM",配置清单!$N:$N,"在岗")</f>
        <v>1</v>
      </c>
      <c r="X700" s="61">
        <f t="shared" si="569"/>
        <v>1</v>
      </c>
      <c r="Y700" s="60">
        <f>COUNTIFS(配置清单!$G:$G,G700,配置清单!$H:$H,"PM",配置清单!$N:$N,"在岗",配置清单!$P:$P,"&lt;&gt;暂不胜任")</f>
        <v>1</v>
      </c>
      <c r="Z700" s="61">
        <f t="shared" si="570"/>
        <v>1</v>
      </c>
      <c r="AA700" s="62">
        <f>COUNTIFS(配置清单!$G:$G,G700,配置清单!$H:$H,"SE",配置清单!$N:$N,"在岗")+COUNTIFS(配置清单!$G:$G,G700,配置清单!$H:$H,"SA",配置清单!$N:$N,"在岗")</f>
        <v>1</v>
      </c>
      <c r="AB700" s="61">
        <f t="shared" si="571"/>
        <v>1</v>
      </c>
      <c r="AC700" s="60">
        <f>COUNTIFS(配置清单!$G:$G,G700,配置清单!$H:$H,"SE",配置清单!$N:$N,"在岗",配置清单!$P:$P,"&lt;&gt;暂不胜任")+COUNTIFS(配置清单!$G:$G,G700,配置清单!$H:$H,"SA",配置清单!$N:$N,"在岗",配置清单!$P:$P,"&lt;&gt;暂不胜任")</f>
        <v>1</v>
      </c>
      <c r="AD700" s="61">
        <f t="shared" si="572"/>
        <v>1</v>
      </c>
      <c r="AE700" s="60">
        <f>COUNTIFS(配置清单!$G:$G,G700,配置清单!H:H,"MDE",配置清单!N:N,"在岗")</f>
        <v>0</v>
      </c>
      <c r="AF700" s="61" t="str">
        <f t="shared" si="573"/>
        <v>NA</v>
      </c>
      <c r="AG700" s="60">
        <f>COUNTIFS(配置清单!$G:$G,G700,配置清单!$H:$H,"MDE",配置清单!$N:$N,"在岗",配置清单!$P:$P,"&lt;&gt;暂不胜任")</f>
        <v>0</v>
      </c>
      <c r="AH700" s="61" t="str">
        <f t="shared" si="574"/>
        <v>NA</v>
      </c>
      <c r="AI700" s="62">
        <f>COUNTIFS(配置清单!G:G,G700,配置清单!H:H,"TPM",配置清单!N:N,"在岗")+COUNTIFS(配置清单!G:G,G700,配置清单!H:H,"TC",配置清单!N:N,"在岗")</f>
        <v>0</v>
      </c>
      <c r="AJ700" s="61" t="str">
        <f t="shared" si="575"/>
        <v>NA</v>
      </c>
      <c r="AK700" s="60">
        <f>COUNTIFS(配置清单!G:G,G700,配置清单!H:H,"TPM",配置清单!N:N,"在岗",配置清单!P:P,"&lt;&gt;暂不胜任")+COUNTIFS(配置清单!G:G,G700,配置清单!H:H,"TC",配置清单!N:N,"在岗",配置清单!P:P,"&lt;&gt;暂不胜任")</f>
        <v>0</v>
      </c>
      <c r="AL700" s="61" t="str">
        <f t="shared" si="576"/>
        <v>NA</v>
      </c>
      <c r="AM700" s="60">
        <f>COUNTIFS(配置清单!G:G,G700,配置清单!H:H,"TSE",配置清单!N:N,"在岗")</f>
        <v>0</v>
      </c>
      <c r="AN700" s="61" t="str">
        <f t="shared" si="577"/>
        <v>NA</v>
      </c>
      <c r="AO700" s="60">
        <f>COUNTIFS(配置清单!G:G,G700,配置清单!H:H,"TSE",配置清单!N:N,"在岗",配置清单!P:P,"&lt;&gt;暂不胜任")</f>
        <v>0</v>
      </c>
      <c r="AP700" s="61" t="str">
        <f t="shared" si="578"/>
        <v>NA</v>
      </c>
      <c r="AQ700" s="60">
        <f>COUNTIFS(配置清单!$G:$G,G700,配置清单!H:H,"QA",配置清单!N:N,"在岗")</f>
        <v>1</v>
      </c>
      <c r="AR700" s="61">
        <f t="shared" si="579"/>
        <v>1</v>
      </c>
      <c r="AS700" s="60">
        <f>COUNTIFS(配置清单!$G:$G,G700,配置清单!$H:$H,"QA",配置清单!$N:$N,"在岗",配置清单!$P:$P,"&lt;&gt;暂不胜任")</f>
        <v>1</v>
      </c>
      <c r="AT700" s="61">
        <f t="shared" si="580"/>
        <v>1</v>
      </c>
      <c r="AU700" s="60">
        <f>COUNTIFS(配置清单!G:G,规划及评估!G700,配置清单!H:H,"BA",配置清单!N:N,"在岗")</f>
        <v>0</v>
      </c>
      <c r="AV700" s="61" t="str">
        <f t="shared" si="581"/>
        <v>NA</v>
      </c>
      <c r="AW700" s="60">
        <f>COUNTIFS(配置清单!G:G,G700,配置清单!H:H,"BA",配置清单!N:N,"在岗",配置清单!P:P,"&lt;&gt;暂不胜任")</f>
        <v>0</v>
      </c>
      <c r="AX700" s="61" t="str">
        <f t="shared" si="582"/>
        <v>NA</v>
      </c>
      <c r="AY700" s="60">
        <f>COUNTIFS(配置清单!G:G,规划及评估!G700,配置清单!H:H,"IA",配置清单!N:N,"在岗")</f>
        <v>0</v>
      </c>
      <c r="AZ700" s="61" t="str">
        <f t="shared" si="583"/>
        <v>NA</v>
      </c>
      <c r="BA700" s="60">
        <f>COUNTIFS(配置清单!G:G,G700,配置清单!H:H,"IA",配置清单!N:N,"在岗",配置清单!P:P,"&lt;&gt;暂不胜任")</f>
        <v>0</v>
      </c>
      <c r="BB700" s="61" t="str">
        <f t="shared" si="584"/>
        <v>NA</v>
      </c>
      <c r="BC700" s="60">
        <f>COUNTIFS(配置清单!G:G,规划及评估!G700,配置清单!H:H,"产品经理",配置清单!N:N,"在岗")</f>
        <v>0</v>
      </c>
      <c r="BD700" s="61" t="str">
        <f t="shared" si="585"/>
        <v>NA</v>
      </c>
      <c r="BE700" s="60">
        <f>COUNTIFS(配置清单!G:G,G700,配置清单!H:H,"产品经理",配置清单!N:N,"在岗",配置清单!P:P,"&lt;&gt;暂不胜任")</f>
        <v>0</v>
      </c>
      <c r="BF700" s="61" t="str">
        <f t="shared" si="586"/>
        <v>NA</v>
      </c>
      <c r="BG700" s="63">
        <f t="shared" si="587"/>
        <v>3</v>
      </c>
      <c r="BH700" s="64">
        <f t="shared" si="588"/>
        <v>3</v>
      </c>
      <c r="BI700" s="64">
        <f t="shared" si="589"/>
        <v>3</v>
      </c>
      <c r="BJ700" s="64">
        <f t="shared" si="590"/>
        <v>3</v>
      </c>
      <c r="BK700" s="65">
        <f t="shared" si="591"/>
        <v>1</v>
      </c>
      <c r="BL700" s="66">
        <f t="shared" si="592"/>
        <v>1</v>
      </c>
      <c r="BM700" s="92">
        <f t="shared" si="593"/>
        <v>1</v>
      </c>
      <c r="BN700" s="92">
        <f t="shared" si="594"/>
        <v>1</v>
      </c>
      <c r="BO700" s="92">
        <f t="shared" si="595"/>
        <v>1</v>
      </c>
      <c r="BP700" s="92">
        <f t="shared" si="596"/>
        <v>1</v>
      </c>
      <c r="BQ700" s="92">
        <f t="shared" si="597"/>
        <v>0</v>
      </c>
      <c r="BR700" s="92">
        <f t="shared" si="598"/>
        <v>0</v>
      </c>
      <c r="BS700" s="92">
        <f t="shared" si="599"/>
        <v>0</v>
      </c>
      <c r="BT700" s="92">
        <f t="shared" si="600"/>
        <v>0</v>
      </c>
      <c r="BU700" s="92">
        <f t="shared" si="601"/>
        <v>0</v>
      </c>
      <c r="BV700" s="92">
        <f t="shared" si="602"/>
        <v>0</v>
      </c>
      <c r="BW700" s="92">
        <f t="shared" si="603"/>
        <v>1</v>
      </c>
      <c r="BX700" s="92">
        <f t="shared" si="604"/>
        <v>1</v>
      </c>
      <c r="BY700" s="92">
        <f t="shared" si="605"/>
        <v>0</v>
      </c>
      <c r="BZ700" s="92">
        <f t="shared" si="606"/>
        <v>0</v>
      </c>
      <c r="CA700" s="92">
        <f t="shared" si="607"/>
        <v>0</v>
      </c>
      <c r="CB700" s="92">
        <f t="shared" si="608"/>
        <v>0</v>
      </c>
      <c r="CC700" s="92">
        <f t="shared" si="609"/>
        <v>0</v>
      </c>
      <c r="CD700" s="92">
        <f t="shared" si="610"/>
        <v>0</v>
      </c>
    </row>
    <row r="701" spans="1:82" hidden="1">
      <c r="A701" s="34">
        <v>100</v>
      </c>
      <c r="B701" s="34" t="s">
        <v>951</v>
      </c>
      <c r="C701" s="34" t="s">
        <v>7259</v>
      </c>
      <c r="D701" s="34" t="s">
        <v>204</v>
      </c>
      <c r="E701" s="34" t="s">
        <v>8151</v>
      </c>
      <c r="F701" s="34" t="s">
        <v>8190</v>
      </c>
      <c r="G701" s="34" t="s">
        <v>8191</v>
      </c>
      <c r="H701" s="34" t="s">
        <v>6</v>
      </c>
      <c r="I701" s="34" t="s">
        <v>7</v>
      </c>
      <c r="J701" s="34" t="s">
        <v>8342</v>
      </c>
      <c r="K701" s="34" t="s">
        <v>8342</v>
      </c>
      <c r="L701" s="34" t="s">
        <v>7760</v>
      </c>
      <c r="M701" s="34" t="s">
        <v>8165</v>
      </c>
      <c r="N701" s="34">
        <v>1</v>
      </c>
      <c r="O701" s="34">
        <v>0</v>
      </c>
      <c r="P701" s="34">
        <v>1</v>
      </c>
      <c r="Q701" s="34">
        <v>0</v>
      </c>
      <c r="R701" s="34">
        <v>0</v>
      </c>
      <c r="S701" s="34">
        <v>1</v>
      </c>
      <c r="T701" s="34">
        <v>0</v>
      </c>
      <c r="U701" s="77">
        <v>0</v>
      </c>
      <c r="V701" s="34">
        <v>0</v>
      </c>
      <c r="W701" s="60">
        <f>COUNTIFS(配置清单!G:G,G701,配置清单!$H:$H,"PM",配置清单!$N:$N,"在岗")</f>
        <v>1</v>
      </c>
      <c r="X701" s="61">
        <f t="shared" si="569"/>
        <v>1</v>
      </c>
      <c r="Y701" s="60">
        <f>COUNTIFS(配置清单!$G:$G,G701,配置清单!$H:$H,"PM",配置清单!$N:$N,"在岗",配置清单!$P:$P,"&lt;&gt;暂不胜任")</f>
        <v>1</v>
      </c>
      <c r="Z701" s="61">
        <f t="shared" si="570"/>
        <v>1</v>
      </c>
      <c r="AA701" s="62">
        <f>COUNTIFS(配置清单!$G:$G,G701,配置清单!$H:$H,"SE",配置清单!$N:$N,"在岗")+COUNTIFS(配置清单!$G:$G,G701,配置清单!$H:$H,"SA",配置清单!$N:$N,"在岗")</f>
        <v>0</v>
      </c>
      <c r="AB701" s="61" t="str">
        <f t="shared" si="571"/>
        <v>NA</v>
      </c>
      <c r="AC701" s="60">
        <f>COUNTIFS(配置清单!$G:$G,G701,配置清单!$H:$H,"SE",配置清单!$N:$N,"在岗",配置清单!$P:$P,"&lt;&gt;暂不胜任")+COUNTIFS(配置清单!$G:$G,G701,配置清单!$H:$H,"SA",配置清单!$N:$N,"在岗",配置清单!$P:$P,"&lt;&gt;暂不胜任")</f>
        <v>0</v>
      </c>
      <c r="AD701" s="61" t="str">
        <f t="shared" si="572"/>
        <v>NA</v>
      </c>
      <c r="AE701" s="60">
        <f>COUNTIFS(配置清单!$G:$G,G701,配置清单!H:H,"MDE",配置清单!N:N,"在岗")</f>
        <v>1</v>
      </c>
      <c r="AF701" s="61">
        <f t="shared" si="573"/>
        <v>1</v>
      </c>
      <c r="AG701" s="60">
        <f>COUNTIFS(配置清单!$G:$G,G701,配置清单!$H:$H,"MDE",配置清单!$N:$N,"在岗",配置清单!$P:$P,"&lt;&gt;暂不胜任")</f>
        <v>1</v>
      </c>
      <c r="AH701" s="61">
        <f t="shared" si="574"/>
        <v>1</v>
      </c>
      <c r="AI701" s="62">
        <f>COUNTIFS(配置清单!G:G,G701,配置清单!H:H,"TPM",配置清单!N:N,"在岗")+COUNTIFS(配置清单!G:G,G701,配置清单!H:H,"TC",配置清单!N:N,"在岗")</f>
        <v>0</v>
      </c>
      <c r="AJ701" s="61" t="str">
        <f t="shared" si="575"/>
        <v>NA</v>
      </c>
      <c r="AK701" s="60">
        <f>COUNTIFS(配置清单!G:G,G701,配置清单!H:H,"TPM",配置清单!N:N,"在岗",配置清单!P:P,"&lt;&gt;暂不胜任")+COUNTIFS(配置清单!G:G,G701,配置清单!H:H,"TC",配置清单!N:N,"在岗",配置清单!P:P,"&lt;&gt;暂不胜任")</f>
        <v>0</v>
      </c>
      <c r="AL701" s="61" t="str">
        <f t="shared" si="576"/>
        <v>NA</v>
      </c>
      <c r="AM701" s="60">
        <f>COUNTIFS(配置清单!G:G,G701,配置清单!H:H,"TSE",配置清单!N:N,"在岗")</f>
        <v>0</v>
      </c>
      <c r="AN701" s="61" t="str">
        <f t="shared" si="577"/>
        <v>NA</v>
      </c>
      <c r="AO701" s="60">
        <f>COUNTIFS(配置清单!G:G,G701,配置清单!H:H,"TSE",配置清单!N:N,"在岗",配置清单!P:P,"&lt;&gt;暂不胜任")</f>
        <v>0</v>
      </c>
      <c r="AP701" s="61" t="str">
        <f t="shared" si="578"/>
        <v>NA</v>
      </c>
      <c r="AQ701" s="60">
        <f>COUNTIFS(配置清单!$G:$G,G701,配置清单!H:H,"QA",配置清单!N:N,"在岗")</f>
        <v>1</v>
      </c>
      <c r="AR701" s="61">
        <f t="shared" si="579"/>
        <v>1</v>
      </c>
      <c r="AS701" s="60">
        <f>COUNTIFS(配置清单!$G:$G,G701,配置清单!$H:$H,"QA",配置清单!$N:$N,"在岗",配置清单!$P:$P,"&lt;&gt;暂不胜任")</f>
        <v>1</v>
      </c>
      <c r="AT701" s="61">
        <f t="shared" si="580"/>
        <v>1</v>
      </c>
      <c r="AU701" s="60">
        <f>COUNTIFS(配置清单!G:G,规划及评估!G701,配置清单!H:H,"BA",配置清单!N:N,"在岗")</f>
        <v>0</v>
      </c>
      <c r="AV701" s="61" t="str">
        <f t="shared" si="581"/>
        <v>NA</v>
      </c>
      <c r="AW701" s="60">
        <f>COUNTIFS(配置清单!G:G,G701,配置清单!H:H,"BA",配置清单!N:N,"在岗",配置清单!P:P,"&lt;&gt;暂不胜任")</f>
        <v>0</v>
      </c>
      <c r="AX701" s="61" t="str">
        <f t="shared" si="582"/>
        <v>NA</v>
      </c>
      <c r="AY701" s="60">
        <f>COUNTIFS(配置清单!G:G,规划及评估!G701,配置清单!H:H,"IA",配置清单!N:N,"在岗")</f>
        <v>0</v>
      </c>
      <c r="AZ701" s="61" t="str">
        <f t="shared" si="583"/>
        <v>NA</v>
      </c>
      <c r="BA701" s="60">
        <f>COUNTIFS(配置清单!G:G,G701,配置清单!H:H,"IA",配置清单!N:N,"在岗",配置清单!P:P,"&lt;&gt;暂不胜任")</f>
        <v>0</v>
      </c>
      <c r="BB701" s="61" t="str">
        <f t="shared" si="584"/>
        <v>NA</v>
      </c>
      <c r="BC701" s="60">
        <f>COUNTIFS(配置清单!G:G,规划及评估!G701,配置清单!H:H,"产品经理",配置清单!N:N,"在岗")</f>
        <v>0</v>
      </c>
      <c r="BD701" s="61" t="str">
        <f t="shared" si="585"/>
        <v>NA</v>
      </c>
      <c r="BE701" s="60">
        <f>COUNTIFS(配置清单!G:G,G701,配置清单!H:H,"产品经理",配置清单!N:N,"在岗",配置清单!P:P,"&lt;&gt;暂不胜任")</f>
        <v>0</v>
      </c>
      <c r="BF701" s="61" t="str">
        <f t="shared" si="586"/>
        <v>NA</v>
      </c>
      <c r="BG701" s="63">
        <f t="shared" si="587"/>
        <v>3</v>
      </c>
      <c r="BH701" s="64">
        <f t="shared" si="588"/>
        <v>3</v>
      </c>
      <c r="BI701" s="64">
        <f t="shared" si="589"/>
        <v>3</v>
      </c>
      <c r="BJ701" s="64">
        <f t="shared" si="590"/>
        <v>3</v>
      </c>
      <c r="BK701" s="65">
        <f t="shared" si="591"/>
        <v>1</v>
      </c>
      <c r="BL701" s="66">
        <f t="shared" si="592"/>
        <v>1</v>
      </c>
      <c r="BM701" s="92">
        <f t="shared" si="593"/>
        <v>1</v>
      </c>
      <c r="BN701" s="92">
        <f t="shared" si="594"/>
        <v>1</v>
      </c>
      <c r="BO701" s="92">
        <f t="shared" si="595"/>
        <v>0</v>
      </c>
      <c r="BP701" s="92">
        <f t="shared" si="596"/>
        <v>0</v>
      </c>
      <c r="BQ701" s="92">
        <f t="shared" si="597"/>
        <v>1</v>
      </c>
      <c r="BR701" s="92">
        <f t="shared" si="598"/>
        <v>1</v>
      </c>
      <c r="BS701" s="92">
        <f t="shared" si="599"/>
        <v>0</v>
      </c>
      <c r="BT701" s="92">
        <f t="shared" si="600"/>
        <v>0</v>
      </c>
      <c r="BU701" s="92">
        <f t="shared" si="601"/>
        <v>0</v>
      </c>
      <c r="BV701" s="92">
        <f t="shared" si="602"/>
        <v>0</v>
      </c>
      <c r="BW701" s="92">
        <f t="shared" si="603"/>
        <v>1</v>
      </c>
      <c r="BX701" s="92">
        <f t="shared" si="604"/>
        <v>1</v>
      </c>
      <c r="BY701" s="92">
        <f t="shared" si="605"/>
        <v>0</v>
      </c>
      <c r="BZ701" s="92">
        <f t="shared" si="606"/>
        <v>0</v>
      </c>
      <c r="CA701" s="92">
        <f t="shared" si="607"/>
        <v>0</v>
      </c>
      <c r="CB701" s="92">
        <f t="shared" si="608"/>
        <v>0</v>
      </c>
      <c r="CC701" s="92">
        <f t="shared" si="609"/>
        <v>0</v>
      </c>
      <c r="CD701" s="92">
        <f t="shared" si="610"/>
        <v>0</v>
      </c>
    </row>
    <row r="702" spans="1:82" hidden="1">
      <c r="A702" s="34">
        <v>101</v>
      </c>
      <c r="B702" s="34" t="s">
        <v>951</v>
      </c>
      <c r="C702" s="34" t="s">
        <v>7259</v>
      </c>
      <c r="D702" s="34" t="s">
        <v>204</v>
      </c>
      <c r="E702" s="34" t="s">
        <v>8151</v>
      </c>
      <c r="F702" s="34" t="s">
        <v>8196</v>
      </c>
      <c r="G702" s="34" t="s">
        <v>8197</v>
      </c>
      <c r="H702" s="34" t="s">
        <v>7</v>
      </c>
      <c r="I702" s="34" t="s">
        <v>4</v>
      </c>
      <c r="J702" s="34" t="s">
        <v>8342</v>
      </c>
      <c r="K702" s="34" t="s">
        <v>8342</v>
      </c>
      <c r="L702" s="34" t="s">
        <v>8341</v>
      </c>
      <c r="M702" s="34" t="s">
        <v>8165</v>
      </c>
      <c r="N702" s="34">
        <v>1</v>
      </c>
      <c r="O702" s="34">
        <v>0</v>
      </c>
      <c r="P702" s="34">
        <v>1</v>
      </c>
      <c r="Q702" s="34">
        <v>0</v>
      </c>
      <c r="R702" s="34">
        <v>0</v>
      </c>
      <c r="S702" s="34">
        <v>1</v>
      </c>
      <c r="T702" s="34">
        <v>0</v>
      </c>
      <c r="U702" s="77">
        <v>0</v>
      </c>
      <c r="V702" s="34">
        <v>0</v>
      </c>
      <c r="W702" s="60">
        <f>COUNTIFS(配置清单!G:G,G702,配置清单!$H:$H,"PM",配置清单!$N:$N,"在岗")</f>
        <v>1</v>
      </c>
      <c r="X702" s="61">
        <f t="shared" si="569"/>
        <v>1</v>
      </c>
      <c r="Y702" s="60">
        <f>COUNTIFS(配置清单!$G:$G,G702,配置清单!$H:$H,"PM",配置清单!$N:$N,"在岗",配置清单!$P:$P,"&lt;&gt;暂不胜任")</f>
        <v>1</v>
      </c>
      <c r="Z702" s="61">
        <f t="shared" si="570"/>
        <v>1</v>
      </c>
      <c r="AA702" s="62">
        <f>COUNTIFS(配置清单!$G:$G,G702,配置清单!$H:$H,"SE",配置清单!$N:$N,"在岗")+COUNTIFS(配置清单!$G:$G,G702,配置清单!$H:$H,"SA",配置清单!$N:$N,"在岗")</f>
        <v>0</v>
      </c>
      <c r="AB702" s="61" t="str">
        <f t="shared" si="571"/>
        <v>NA</v>
      </c>
      <c r="AC702" s="60">
        <f>COUNTIFS(配置清单!$G:$G,G702,配置清单!$H:$H,"SE",配置清单!$N:$N,"在岗",配置清单!$P:$P,"&lt;&gt;暂不胜任")+COUNTIFS(配置清单!$G:$G,G702,配置清单!$H:$H,"SA",配置清单!$N:$N,"在岗",配置清单!$P:$P,"&lt;&gt;暂不胜任")</f>
        <v>0</v>
      </c>
      <c r="AD702" s="61" t="str">
        <f t="shared" si="572"/>
        <v>NA</v>
      </c>
      <c r="AE702" s="60">
        <f>COUNTIFS(配置清单!$G:$G,G702,配置清单!H:H,"MDE",配置清单!N:N,"在岗")</f>
        <v>1</v>
      </c>
      <c r="AF702" s="61">
        <f t="shared" si="573"/>
        <v>1</v>
      </c>
      <c r="AG702" s="60">
        <f>COUNTIFS(配置清单!$G:$G,G702,配置清单!$H:$H,"MDE",配置清单!$N:$N,"在岗",配置清单!$P:$P,"&lt;&gt;暂不胜任")</f>
        <v>1</v>
      </c>
      <c r="AH702" s="61">
        <f t="shared" si="574"/>
        <v>1</v>
      </c>
      <c r="AI702" s="62">
        <f>COUNTIFS(配置清单!G:G,G702,配置清单!H:H,"TPM",配置清单!N:N,"在岗")+COUNTIFS(配置清单!G:G,G702,配置清单!H:H,"TC",配置清单!N:N,"在岗")</f>
        <v>0</v>
      </c>
      <c r="AJ702" s="61" t="str">
        <f t="shared" si="575"/>
        <v>NA</v>
      </c>
      <c r="AK702" s="60">
        <f>COUNTIFS(配置清单!G:G,G702,配置清单!H:H,"TPM",配置清单!N:N,"在岗",配置清单!P:P,"&lt;&gt;暂不胜任")+COUNTIFS(配置清单!G:G,G702,配置清单!H:H,"TC",配置清单!N:N,"在岗",配置清单!P:P,"&lt;&gt;暂不胜任")</f>
        <v>0</v>
      </c>
      <c r="AL702" s="61" t="str">
        <f t="shared" si="576"/>
        <v>NA</v>
      </c>
      <c r="AM702" s="60">
        <f>COUNTIFS(配置清单!G:G,G702,配置清单!H:H,"TSE",配置清单!N:N,"在岗")</f>
        <v>0</v>
      </c>
      <c r="AN702" s="61" t="str">
        <f t="shared" si="577"/>
        <v>NA</v>
      </c>
      <c r="AO702" s="60">
        <f>COUNTIFS(配置清单!G:G,G702,配置清单!H:H,"TSE",配置清单!N:N,"在岗",配置清单!P:P,"&lt;&gt;暂不胜任")</f>
        <v>0</v>
      </c>
      <c r="AP702" s="61" t="str">
        <f t="shared" si="578"/>
        <v>NA</v>
      </c>
      <c r="AQ702" s="60">
        <f>COUNTIFS(配置清单!$G:$G,G702,配置清单!H:H,"QA",配置清单!N:N,"在岗")</f>
        <v>1</v>
      </c>
      <c r="AR702" s="61">
        <f t="shared" si="579"/>
        <v>1</v>
      </c>
      <c r="AS702" s="60">
        <f>COUNTIFS(配置清单!$G:$G,G702,配置清单!$H:$H,"QA",配置清单!$N:$N,"在岗",配置清单!$P:$P,"&lt;&gt;暂不胜任")</f>
        <v>1</v>
      </c>
      <c r="AT702" s="61">
        <f t="shared" si="580"/>
        <v>1</v>
      </c>
      <c r="AU702" s="60">
        <f>COUNTIFS(配置清单!G:G,规划及评估!G702,配置清单!H:H,"BA",配置清单!N:N,"在岗")</f>
        <v>0</v>
      </c>
      <c r="AV702" s="61" t="str">
        <f t="shared" si="581"/>
        <v>NA</v>
      </c>
      <c r="AW702" s="60">
        <f>COUNTIFS(配置清单!G:G,G702,配置清单!H:H,"BA",配置清单!N:N,"在岗",配置清单!P:P,"&lt;&gt;暂不胜任")</f>
        <v>0</v>
      </c>
      <c r="AX702" s="61" t="str">
        <f t="shared" si="582"/>
        <v>NA</v>
      </c>
      <c r="AY702" s="60">
        <f>COUNTIFS(配置清单!G:G,规划及评估!G702,配置清单!H:H,"IA",配置清单!N:N,"在岗")</f>
        <v>0</v>
      </c>
      <c r="AZ702" s="61" t="str">
        <f t="shared" si="583"/>
        <v>NA</v>
      </c>
      <c r="BA702" s="60">
        <f>COUNTIFS(配置清单!G:G,G702,配置清单!H:H,"IA",配置清单!N:N,"在岗",配置清单!P:P,"&lt;&gt;暂不胜任")</f>
        <v>0</v>
      </c>
      <c r="BB702" s="61" t="str">
        <f t="shared" si="584"/>
        <v>NA</v>
      </c>
      <c r="BC702" s="60">
        <f>COUNTIFS(配置清单!G:G,规划及评估!G702,配置清单!H:H,"产品经理",配置清单!N:N,"在岗")</f>
        <v>0</v>
      </c>
      <c r="BD702" s="61" t="str">
        <f t="shared" si="585"/>
        <v>NA</v>
      </c>
      <c r="BE702" s="60">
        <f>COUNTIFS(配置清单!G:G,G702,配置清单!H:H,"产品经理",配置清单!N:N,"在岗",配置清单!P:P,"&lt;&gt;暂不胜任")</f>
        <v>0</v>
      </c>
      <c r="BF702" s="61" t="str">
        <f t="shared" si="586"/>
        <v>NA</v>
      </c>
      <c r="BG702" s="63">
        <f t="shared" si="587"/>
        <v>3</v>
      </c>
      <c r="BH702" s="64">
        <f t="shared" si="588"/>
        <v>3</v>
      </c>
      <c r="BI702" s="64">
        <f t="shared" si="589"/>
        <v>3</v>
      </c>
      <c r="BJ702" s="64">
        <f t="shared" si="590"/>
        <v>3</v>
      </c>
      <c r="BK702" s="65">
        <f t="shared" si="591"/>
        <v>1</v>
      </c>
      <c r="BL702" s="66">
        <f t="shared" si="592"/>
        <v>1</v>
      </c>
      <c r="BM702" s="92">
        <f t="shared" si="593"/>
        <v>1</v>
      </c>
      <c r="BN702" s="92">
        <f t="shared" si="594"/>
        <v>1</v>
      </c>
      <c r="BO702" s="92">
        <f t="shared" si="595"/>
        <v>0</v>
      </c>
      <c r="BP702" s="92">
        <f t="shared" si="596"/>
        <v>0</v>
      </c>
      <c r="BQ702" s="92">
        <f t="shared" si="597"/>
        <v>1</v>
      </c>
      <c r="BR702" s="92">
        <f t="shared" si="598"/>
        <v>1</v>
      </c>
      <c r="BS702" s="92">
        <f t="shared" si="599"/>
        <v>0</v>
      </c>
      <c r="BT702" s="92">
        <f t="shared" si="600"/>
        <v>0</v>
      </c>
      <c r="BU702" s="92">
        <f t="shared" si="601"/>
        <v>0</v>
      </c>
      <c r="BV702" s="92">
        <f t="shared" si="602"/>
        <v>0</v>
      </c>
      <c r="BW702" s="92">
        <f t="shared" si="603"/>
        <v>1</v>
      </c>
      <c r="BX702" s="92">
        <f t="shared" si="604"/>
        <v>1</v>
      </c>
      <c r="BY702" s="92">
        <f t="shared" si="605"/>
        <v>0</v>
      </c>
      <c r="BZ702" s="92">
        <f t="shared" si="606"/>
        <v>0</v>
      </c>
      <c r="CA702" s="92">
        <f t="shared" si="607"/>
        <v>0</v>
      </c>
      <c r="CB702" s="92">
        <f t="shared" si="608"/>
        <v>0</v>
      </c>
      <c r="CC702" s="92">
        <f t="shared" si="609"/>
        <v>0</v>
      </c>
      <c r="CD702" s="92">
        <f t="shared" si="610"/>
        <v>0</v>
      </c>
    </row>
    <row r="703" spans="1:82" hidden="1">
      <c r="A703" s="34">
        <v>102</v>
      </c>
      <c r="B703" s="34" t="s">
        <v>951</v>
      </c>
      <c r="C703" s="34" t="s">
        <v>7259</v>
      </c>
      <c r="D703" s="34" t="s">
        <v>204</v>
      </c>
      <c r="E703" s="34" t="s">
        <v>8151</v>
      </c>
      <c r="F703" s="34" t="s">
        <v>8174</v>
      </c>
      <c r="G703" s="34" t="s">
        <v>8210</v>
      </c>
      <c r="H703" s="34" t="s">
        <v>6</v>
      </c>
      <c r="I703" s="34" t="s">
        <v>7</v>
      </c>
      <c r="J703" s="34" t="s">
        <v>8342</v>
      </c>
      <c r="K703" s="34" t="s">
        <v>8342</v>
      </c>
      <c r="L703" s="34" t="s">
        <v>944</v>
      </c>
      <c r="M703" s="34" t="s">
        <v>8213</v>
      </c>
      <c r="N703" s="34">
        <v>0</v>
      </c>
      <c r="O703" s="34">
        <v>0</v>
      </c>
      <c r="P703" s="34">
        <v>0</v>
      </c>
      <c r="Q703" s="34">
        <v>1</v>
      </c>
      <c r="R703" s="34">
        <v>0</v>
      </c>
      <c r="S703" s="34">
        <v>1</v>
      </c>
      <c r="T703" s="34">
        <v>0</v>
      </c>
      <c r="U703" s="77">
        <v>0</v>
      </c>
      <c r="V703" s="34">
        <v>0</v>
      </c>
      <c r="W703" s="60">
        <f>COUNTIFS(配置清单!G:G,G703,配置清单!$H:$H,"PM",配置清单!$N:$N,"在岗")</f>
        <v>0</v>
      </c>
      <c r="X703" s="61" t="str">
        <f t="shared" si="569"/>
        <v>NA</v>
      </c>
      <c r="Y703" s="60">
        <f>COUNTIFS(配置清单!$G:$G,G703,配置清单!$H:$H,"PM",配置清单!$N:$N,"在岗",配置清单!$P:$P,"&lt;&gt;暂不胜任")</f>
        <v>0</v>
      </c>
      <c r="Z703" s="61" t="str">
        <f t="shared" si="570"/>
        <v>NA</v>
      </c>
      <c r="AA703" s="62">
        <f>COUNTIFS(配置清单!$G:$G,G703,配置清单!$H:$H,"SE",配置清单!$N:$N,"在岗")+COUNTIFS(配置清单!$G:$G,G703,配置清单!$H:$H,"SA",配置清单!$N:$N,"在岗")</f>
        <v>0</v>
      </c>
      <c r="AB703" s="61" t="str">
        <f t="shared" si="571"/>
        <v>NA</v>
      </c>
      <c r="AC703" s="60">
        <f>COUNTIFS(配置清单!$G:$G,G703,配置清单!$H:$H,"SE",配置清单!$N:$N,"在岗",配置清单!$P:$P,"&lt;&gt;暂不胜任")+COUNTIFS(配置清单!$G:$G,G703,配置清单!$H:$H,"SA",配置清单!$N:$N,"在岗",配置清单!$P:$P,"&lt;&gt;暂不胜任")</f>
        <v>0</v>
      </c>
      <c r="AD703" s="61" t="str">
        <f t="shared" si="572"/>
        <v>NA</v>
      </c>
      <c r="AE703" s="60">
        <f>COUNTIFS(配置清单!$G:$G,G703,配置清单!H:H,"MDE",配置清单!N:N,"在岗")</f>
        <v>0</v>
      </c>
      <c r="AF703" s="61" t="str">
        <f t="shared" si="573"/>
        <v>NA</v>
      </c>
      <c r="AG703" s="60">
        <f>COUNTIFS(配置清单!$G:$G,G703,配置清单!$H:$H,"MDE",配置清单!$N:$N,"在岗",配置清单!$P:$P,"&lt;&gt;暂不胜任")</f>
        <v>0</v>
      </c>
      <c r="AH703" s="61" t="str">
        <f t="shared" si="574"/>
        <v>NA</v>
      </c>
      <c r="AI703" s="62">
        <f>COUNTIFS(配置清单!G:G,G703,配置清单!H:H,"TPM",配置清单!N:N,"在岗")+COUNTIFS(配置清单!G:G,G703,配置清单!H:H,"TC",配置清单!N:N,"在岗")</f>
        <v>1</v>
      </c>
      <c r="AJ703" s="61">
        <f t="shared" si="575"/>
        <v>1</v>
      </c>
      <c r="AK703" s="60">
        <f>COUNTIFS(配置清单!G:G,G703,配置清单!H:H,"TPM",配置清单!N:N,"在岗",配置清单!P:P,"&lt;&gt;暂不胜任")+COUNTIFS(配置清单!G:G,G703,配置清单!H:H,"TC",配置清单!N:N,"在岗",配置清单!P:P,"&lt;&gt;暂不胜任")</f>
        <v>1</v>
      </c>
      <c r="AL703" s="61">
        <f t="shared" si="576"/>
        <v>1</v>
      </c>
      <c r="AM703" s="60">
        <f>COUNTIFS(配置清单!G:G,G703,配置清单!H:H,"TSE",配置清单!N:N,"在岗")</f>
        <v>0</v>
      </c>
      <c r="AN703" s="61" t="str">
        <f t="shared" si="577"/>
        <v>NA</v>
      </c>
      <c r="AO703" s="60">
        <f>COUNTIFS(配置清单!G:G,G703,配置清单!H:H,"TSE",配置清单!N:N,"在岗",配置清单!P:P,"&lt;&gt;暂不胜任")</f>
        <v>0</v>
      </c>
      <c r="AP703" s="61" t="str">
        <f t="shared" si="578"/>
        <v>NA</v>
      </c>
      <c r="AQ703" s="60">
        <f>COUNTIFS(配置清单!$G:$G,G703,配置清单!H:H,"QA",配置清单!N:N,"在岗")</f>
        <v>1</v>
      </c>
      <c r="AR703" s="61">
        <f t="shared" si="579"/>
        <v>1</v>
      </c>
      <c r="AS703" s="60">
        <f>COUNTIFS(配置清单!$G:$G,G703,配置清单!$H:$H,"QA",配置清单!$N:$N,"在岗",配置清单!$P:$P,"&lt;&gt;暂不胜任")</f>
        <v>1</v>
      </c>
      <c r="AT703" s="61">
        <f t="shared" si="580"/>
        <v>1</v>
      </c>
      <c r="AU703" s="60">
        <f>COUNTIFS(配置清单!G:G,规划及评估!G703,配置清单!H:H,"BA",配置清单!N:N,"在岗")</f>
        <v>0</v>
      </c>
      <c r="AV703" s="61" t="str">
        <f t="shared" si="581"/>
        <v>NA</v>
      </c>
      <c r="AW703" s="60">
        <f>COUNTIFS(配置清单!G:G,G703,配置清单!H:H,"BA",配置清单!N:N,"在岗",配置清单!P:P,"&lt;&gt;暂不胜任")</f>
        <v>0</v>
      </c>
      <c r="AX703" s="61" t="str">
        <f t="shared" si="582"/>
        <v>NA</v>
      </c>
      <c r="AY703" s="60">
        <f>COUNTIFS(配置清单!G:G,规划及评估!G703,配置清单!H:H,"IA",配置清单!N:N,"在岗")</f>
        <v>0</v>
      </c>
      <c r="AZ703" s="61" t="str">
        <f t="shared" si="583"/>
        <v>NA</v>
      </c>
      <c r="BA703" s="60">
        <f>COUNTIFS(配置清单!G:G,G703,配置清单!H:H,"IA",配置清单!N:N,"在岗",配置清单!P:P,"&lt;&gt;暂不胜任")</f>
        <v>0</v>
      </c>
      <c r="BB703" s="61" t="str">
        <f t="shared" si="584"/>
        <v>NA</v>
      </c>
      <c r="BC703" s="60">
        <f>COUNTIFS(配置清单!G:G,规划及评估!G703,配置清单!H:H,"产品经理",配置清单!N:N,"在岗")</f>
        <v>0</v>
      </c>
      <c r="BD703" s="61" t="str">
        <f t="shared" si="585"/>
        <v>NA</v>
      </c>
      <c r="BE703" s="60">
        <f>COUNTIFS(配置清单!G:G,G703,配置清单!H:H,"产品经理",配置清单!N:N,"在岗",配置清单!P:P,"&lt;&gt;暂不胜任")</f>
        <v>0</v>
      </c>
      <c r="BF703" s="61" t="str">
        <f t="shared" si="586"/>
        <v>NA</v>
      </c>
      <c r="BG703" s="63">
        <f t="shared" si="587"/>
        <v>2</v>
      </c>
      <c r="BH703" s="64">
        <f t="shared" si="588"/>
        <v>2</v>
      </c>
      <c r="BI703" s="64">
        <f t="shared" si="589"/>
        <v>2</v>
      </c>
      <c r="BJ703" s="64">
        <f t="shared" si="590"/>
        <v>2</v>
      </c>
      <c r="BK703" s="65">
        <f t="shared" si="591"/>
        <v>1</v>
      </c>
      <c r="BL703" s="66">
        <f t="shared" si="592"/>
        <v>1</v>
      </c>
      <c r="BM703" s="92">
        <f t="shared" si="593"/>
        <v>0</v>
      </c>
      <c r="BN703" s="92">
        <f t="shared" si="594"/>
        <v>0</v>
      </c>
      <c r="BO703" s="92">
        <f t="shared" si="595"/>
        <v>0</v>
      </c>
      <c r="BP703" s="92">
        <f t="shared" si="596"/>
        <v>0</v>
      </c>
      <c r="BQ703" s="92">
        <f t="shared" si="597"/>
        <v>0</v>
      </c>
      <c r="BR703" s="92">
        <f t="shared" si="598"/>
        <v>0</v>
      </c>
      <c r="BS703" s="92">
        <f t="shared" si="599"/>
        <v>1</v>
      </c>
      <c r="BT703" s="92">
        <f t="shared" si="600"/>
        <v>1</v>
      </c>
      <c r="BU703" s="92">
        <f t="shared" si="601"/>
        <v>0</v>
      </c>
      <c r="BV703" s="92">
        <f t="shared" si="602"/>
        <v>0</v>
      </c>
      <c r="BW703" s="92">
        <f t="shared" si="603"/>
        <v>1</v>
      </c>
      <c r="BX703" s="92">
        <f t="shared" si="604"/>
        <v>1</v>
      </c>
      <c r="BY703" s="92">
        <f t="shared" si="605"/>
        <v>0</v>
      </c>
      <c r="BZ703" s="92">
        <f t="shared" si="606"/>
        <v>0</v>
      </c>
      <c r="CA703" s="92">
        <f t="shared" si="607"/>
        <v>0</v>
      </c>
      <c r="CB703" s="92">
        <f t="shared" si="608"/>
        <v>0</v>
      </c>
      <c r="CC703" s="92">
        <f t="shared" si="609"/>
        <v>0</v>
      </c>
      <c r="CD703" s="92">
        <f t="shared" si="610"/>
        <v>0</v>
      </c>
    </row>
    <row r="704" spans="1:82" hidden="1">
      <c r="A704" s="34">
        <v>103</v>
      </c>
      <c r="B704" s="34" t="s">
        <v>951</v>
      </c>
      <c r="C704" s="34" t="s">
        <v>7259</v>
      </c>
      <c r="D704" s="34" t="s">
        <v>204</v>
      </c>
      <c r="E704" s="34" t="s">
        <v>8151</v>
      </c>
      <c r="F704" s="34" t="s">
        <v>8216</v>
      </c>
      <c r="G704" s="34" t="s">
        <v>8217</v>
      </c>
      <c r="H704" s="34" t="s">
        <v>7</v>
      </c>
      <c r="I704" s="34" t="s">
        <v>2868</v>
      </c>
      <c r="J704" s="34" t="s">
        <v>8342</v>
      </c>
      <c r="K704" s="34" t="s">
        <v>8342</v>
      </c>
      <c r="L704" s="34" t="s">
        <v>944</v>
      </c>
      <c r="M704" s="34" t="s">
        <v>8213</v>
      </c>
      <c r="N704" s="34">
        <v>0</v>
      </c>
      <c r="O704" s="34">
        <v>0</v>
      </c>
      <c r="P704" s="34">
        <v>0</v>
      </c>
      <c r="Q704" s="34">
        <v>1</v>
      </c>
      <c r="R704" s="34">
        <v>0</v>
      </c>
      <c r="S704" s="34">
        <v>1</v>
      </c>
      <c r="T704" s="34">
        <v>0</v>
      </c>
      <c r="U704" s="77">
        <v>0</v>
      </c>
      <c r="V704" s="34">
        <v>0</v>
      </c>
      <c r="W704" s="60">
        <f>COUNTIFS(配置清单!G:G,G704,配置清单!$H:$H,"PM",配置清单!$N:$N,"在岗")</f>
        <v>0</v>
      </c>
      <c r="X704" s="61" t="str">
        <f t="shared" si="569"/>
        <v>NA</v>
      </c>
      <c r="Y704" s="60">
        <f>COUNTIFS(配置清单!$G:$G,G704,配置清单!$H:$H,"PM",配置清单!$N:$N,"在岗",配置清单!$P:$P,"&lt;&gt;暂不胜任")</f>
        <v>0</v>
      </c>
      <c r="Z704" s="61" t="str">
        <f t="shared" si="570"/>
        <v>NA</v>
      </c>
      <c r="AA704" s="62">
        <f>COUNTIFS(配置清单!$G:$G,G704,配置清单!$H:$H,"SE",配置清单!$N:$N,"在岗")+COUNTIFS(配置清单!$G:$G,G704,配置清单!$H:$H,"SA",配置清单!$N:$N,"在岗")</f>
        <v>0</v>
      </c>
      <c r="AB704" s="61" t="str">
        <f t="shared" si="571"/>
        <v>NA</v>
      </c>
      <c r="AC704" s="60">
        <f>COUNTIFS(配置清单!$G:$G,G704,配置清单!$H:$H,"SE",配置清单!$N:$N,"在岗",配置清单!$P:$P,"&lt;&gt;暂不胜任")+COUNTIFS(配置清单!$G:$G,G704,配置清单!$H:$H,"SA",配置清单!$N:$N,"在岗",配置清单!$P:$P,"&lt;&gt;暂不胜任")</f>
        <v>0</v>
      </c>
      <c r="AD704" s="61" t="str">
        <f t="shared" si="572"/>
        <v>NA</v>
      </c>
      <c r="AE704" s="60">
        <f>COUNTIFS(配置清单!$G:$G,G704,配置清单!H:H,"MDE",配置清单!N:N,"在岗")</f>
        <v>0</v>
      </c>
      <c r="AF704" s="61" t="str">
        <f t="shared" si="573"/>
        <v>NA</v>
      </c>
      <c r="AG704" s="60">
        <f>COUNTIFS(配置清单!$G:$G,G704,配置清单!$H:$H,"MDE",配置清单!$N:$N,"在岗",配置清单!$P:$P,"&lt;&gt;暂不胜任")</f>
        <v>0</v>
      </c>
      <c r="AH704" s="61" t="str">
        <f t="shared" si="574"/>
        <v>NA</v>
      </c>
      <c r="AI704" s="62">
        <f>COUNTIFS(配置清单!G:G,G704,配置清单!H:H,"TPM",配置清单!N:N,"在岗")+COUNTIFS(配置清单!G:G,G704,配置清单!H:H,"TC",配置清单!N:N,"在岗")</f>
        <v>1</v>
      </c>
      <c r="AJ704" s="61">
        <f t="shared" si="575"/>
        <v>1</v>
      </c>
      <c r="AK704" s="60">
        <f>COUNTIFS(配置清单!G:G,G704,配置清单!H:H,"TPM",配置清单!N:N,"在岗",配置清单!P:P,"&lt;&gt;暂不胜任")+COUNTIFS(配置清单!G:G,G704,配置清单!H:H,"TC",配置清单!N:N,"在岗",配置清单!P:P,"&lt;&gt;暂不胜任")</f>
        <v>1</v>
      </c>
      <c r="AL704" s="61">
        <f t="shared" si="576"/>
        <v>1</v>
      </c>
      <c r="AM704" s="60">
        <f>COUNTIFS(配置清单!G:G,G704,配置清单!H:H,"TSE",配置清单!N:N,"在岗")</f>
        <v>0</v>
      </c>
      <c r="AN704" s="61" t="str">
        <f t="shared" si="577"/>
        <v>NA</v>
      </c>
      <c r="AO704" s="60">
        <f>COUNTIFS(配置清单!G:G,G704,配置清单!H:H,"TSE",配置清单!N:N,"在岗",配置清单!P:P,"&lt;&gt;暂不胜任")</f>
        <v>0</v>
      </c>
      <c r="AP704" s="61" t="str">
        <f t="shared" si="578"/>
        <v>NA</v>
      </c>
      <c r="AQ704" s="60">
        <f>COUNTIFS(配置清单!$G:$G,G704,配置清单!H:H,"QA",配置清单!N:N,"在岗")</f>
        <v>1</v>
      </c>
      <c r="AR704" s="61">
        <f t="shared" si="579"/>
        <v>1</v>
      </c>
      <c r="AS704" s="60">
        <f>COUNTIFS(配置清单!$G:$G,G704,配置清单!$H:$H,"QA",配置清单!$N:$N,"在岗",配置清单!$P:$P,"&lt;&gt;暂不胜任")</f>
        <v>1</v>
      </c>
      <c r="AT704" s="61">
        <f t="shared" si="580"/>
        <v>1</v>
      </c>
      <c r="AU704" s="60">
        <f>COUNTIFS(配置清单!G:G,规划及评估!G704,配置清单!H:H,"BA",配置清单!N:N,"在岗")</f>
        <v>0</v>
      </c>
      <c r="AV704" s="61" t="str">
        <f t="shared" si="581"/>
        <v>NA</v>
      </c>
      <c r="AW704" s="60">
        <f>COUNTIFS(配置清单!G:G,G704,配置清单!H:H,"BA",配置清单!N:N,"在岗",配置清单!P:P,"&lt;&gt;暂不胜任")</f>
        <v>0</v>
      </c>
      <c r="AX704" s="61" t="str">
        <f t="shared" si="582"/>
        <v>NA</v>
      </c>
      <c r="AY704" s="60">
        <f>COUNTIFS(配置清单!G:G,规划及评估!G704,配置清单!H:H,"IA",配置清单!N:N,"在岗")</f>
        <v>0</v>
      </c>
      <c r="AZ704" s="61" t="str">
        <f t="shared" si="583"/>
        <v>NA</v>
      </c>
      <c r="BA704" s="60">
        <f>COUNTIFS(配置清单!G:G,G704,配置清单!H:H,"IA",配置清单!N:N,"在岗",配置清单!P:P,"&lt;&gt;暂不胜任")</f>
        <v>0</v>
      </c>
      <c r="BB704" s="61" t="str">
        <f t="shared" si="584"/>
        <v>NA</v>
      </c>
      <c r="BC704" s="60">
        <f>COUNTIFS(配置清单!G:G,规划及评估!G704,配置清单!H:H,"产品经理",配置清单!N:N,"在岗")</f>
        <v>0</v>
      </c>
      <c r="BD704" s="61" t="str">
        <f t="shared" si="585"/>
        <v>NA</v>
      </c>
      <c r="BE704" s="60">
        <f>COUNTIFS(配置清单!G:G,G704,配置清单!H:H,"产品经理",配置清单!N:N,"在岗",配置清单!P:P,"&lt;&gt;暂不胜任")</f>
        <v>0</v>
      </c>
      <c r="BF704" s="61" t="str">
        <f t="shared" si="586"/>
        <v>NA</v>
      </c>
      <c r="BG704" s="63">
        <f t="shared" si="587"/>
        <v>2</v>
      </c>
      <c r="BH704" s="64">
        <f t="shared" si="588"/>
        <v>2</v>
      </c>
      <c r="BI704" s="64">
        <f t="shared" si="589"/>
        <v>2</v>
      </c>
      <c r="BJ704" s="64">
        <f t="shared" si="590"/>
        <v>2</v>
      </c>
      <c r="BK704" s="65">
        <f t="shared" si="591"/>
        <v>1</v>
      </c>
      <c r="BL704" s="66">
        <f t="shared" si="592"/>
        <v>1</v>
      </c>
      <c r="BM704" s="92">
        <f t="shared" si="593"/>
        <v>0</v>
      </c>
      <c r="BN704" s="92">
        <f t="shared" si="594"/>
        <v>0</v>
      </c>
      <c r="BO704" s="92">
        <f t="shared" si="595"/>
        <v>0</v>
      </c>
      <c r="BP704" s="92">
        <f t="shared" si="596"/>
        <v>0</v>
      </c>
      <c r="BQ704" s="92">
        <f t="shared" si="597"/>
        <v>0</v>
      </c>
      <c r="BR704" s="92">
        <f t="shared" si="598"/>
        <v>0</v>
      </c>
      <c r="BS704" s="92">
        <f t="shared" si="599"/>
        <v>1</v>
      </c>
      <c r="BT704" s="92">
        <f t="shared" si="600"/>
        <v>1</v>
      </c>
      <c r="BU704" s="92">
        <f t="shared" si="601"/>
        <v>0</v>
      </c>
      <c r="BV704" s="92">
        <f t="shared" si="602"/>
        <v>0</v>
      </c>
      <c r="BW704" s="92">
        <f t="shared" si="603"/>
        <v>1</v>
      </c>
      <c r="BX704" s="92">
        <f t="shared" si="604"/>
        <v>1</v>
      </c>
      <c r="BY704" s="92">
        <f t="shared" si="605"/>
        <v>0</v>
      </c>
      <c r="BZ704" s="92">
        <f t="shared" si="606"/>
        <v>0</v>
      </c>
      <c r="CA704" s="92">
        <f t="shared" si="607"/>
        <v>0</v>
      </c>
      <c r="CB704" s="92">
        <f t="shared" si="608"/>
        <v>0</v>
      </c>
      <c r="CC704" s="92">
        <f t="shared" si="609"/>
        <v>0</v>
      </c>
      <c r="CD704" s="92">
        <f t="shared" si="610"/>
        <v>0</v>
      </c>
    </row>
    <row r="705" spans="1:82" hidden="1">
      <c r="A705" s="34">
        <v>104</v>
      </c>
      <c r="B705" s="34" t="s">
        <v>951</v>
      </c>
      <c r="C705" s="34" t="s">
        <v>7259</v>
      </c>
      <c r="D705" s="34" t="s">
        <v>204</v>
      </c>
      <c r="E705" s="34" t="s">
        <v>8151</v>
      </c>
      <c r="F705" s="34" t="s">
        <v>8224</v>
      </c>
      <c r="G705" s="34" t="s">
        <v>8225</v>
      </c>
      <c r="H705" s="34" t="s">
        <v>6</v>
      </c>
      <c r="I705" s="34" t="s">
        <v>7</v>
      </c>
      <c r="J705" s="34" t="s">
        <v>8342</v>
      </c>
      <c r="K705" s="34" t="s">
        <v>8342</v>
      </c>
      <c r="L705" s="34" t="s">
        <v>8343</v>
      </c>
      <c r="M705" s="34" t="s">
        <v>8165</v>
      </c>
      <c r="N705" s="34">
        <v>1</v>
      </c>
      <c r="O705" s="34">
        <v>0</v>
      </c>
      <c r="P705" s="34">
        <v>0</v>
      </c>
      <c r="Q705" s="34">
        <v>0</v>
      </c>
      <c r="R705" s="34">
        <v>0</v>
      </c>
      <c r="S705" s="34">
        <v>1</v>
      </c>
      <c r="T705" s="34">
        <v>0</v>
      </c>
      <c r="U705" s="77">
        <v>0</v>
      </c>
      <c r="V705" s="34">
        <v>0</v>
      </c>
      <c r="W705" s="60">
        <f>COUNTIFS(配置清单!G:G,G705,配置清单!$H:$H,"PM",配置清单!$N:$N,"在岗")</f>
        <v>1</v>
      </c>
      <c r="X705" s="61">
        <f t="shared" si="569"/>
        <v>1</v>
      </c>
      <c r="Y705" s="60">
        <f>COUNTIFS(配置清单!$G:$G,G705,配置清单!$H:$H,"PM",配置清单!$N:$N,"在岗",配置清单!$P:$P,"&lt;&gt;暂不胜任")</f>
        <v>0</v>
      </c>
      <c r="Z705" s="61">
        <f t="shared" si="570"/>
        <v>0</v>
      </c>
      <c r="AA705" s="62">
        <f>COUNTIFS(配置清单!$G:$G,G705,配置清单!$H:$H,"SE",配置清单!$N:$N,"在岗")+COUNTIFS(配置清单!$G:$G,G705,配置清单!$H:$H,"SA",配置清单!$N:$N,"在岗")</f>
        <v>0</v>
      </c>
      <c r="AB705" s="61" t="str">
        <f t="shared" si="571"/>
        <v>NA</v>
      </c>
      <c r="AC705" s="60">
        <f>COUNTIFS(配置清单!$G:$G,G705,配置清单!$H:$H,"SE",配置清单!$N:$N,"在岗",配置清单!$P:$P,"&lt;&gt;暂不胜任")+COUNTIFS(配置清单!$G:$G,G705,配置清单!$H:$H,"SA",配置清单!$N:$N,"在岗",配置清单!$P:$P,"&lt;&gt;暂不胜任")</f>
        <v>0</v>
      </c>
      <c r="AD705" s="61" t="str">
        <f t="shared" si="572"/>
        <v>NA</v>
      </c>
      <c r="AE705" s="60">
        <f>COUNTIFS(配置清单!$G:$G,G705,配置清单!H:H,"MDE",配置清单!N:N,"在岗")</f>
        <v>0</v>
      </c>
      <c r="AF705" s="61" t="str">
        <f t="shared" si="573"/>
        <v>NA</v>
      </c>
      <c r="AG705" s="60">
        <f>COUNTIFS(配置清单!$G:$G,G705,配置清单!$H:$H,"MDE",配置清单!$N:$N,"在岗",配置清单!$P:$P,"&lt;&gt;暂不胜任")</f>
        <v>0</v>
      </c>
      <c r="AH705" s="61" t="str">
        <f t="shared" si="574"/>
        <v>NA</v>
      </c>
      <c r="AI705" s="62">
        <f>COUNTIFS(配置清单!G:G,G705,配置清单!H:H,"TPM",配置清单!N:N,"在岗")+COUNTIFS(配置清单!G:G,G705,配置清单!H:H,"TC",配置清单!N:N,"在岗")</f>
        <v>0</v>
      </c>
      <c r="AJ705" s="61" t="str">
        <f t="shared" si="575"/>
        <v>NA</v>
      </c>
      <c r="AK705" s="60">
        <f>COUNTIFS(配置清单!G:G,G705,配置清单!H:H,"TPM",配置清单!N:N,"在岗",配置清单!P:P,"&lt;&gt;暂不胜任")+COUNTIFS(配置清单!G:G,G705,配置清单!H:H,"TC",配置清单!N:N,"在岗",配置清单!P:P,"&lt;&gt;暂不胜任")</f>
        <v>0</v>
      </c>
      <c r="AL705" s="61" t="str">
        <f t="shared" si="576"/>
        <v>NA</v>
      </c>
      <c r="AM705" s="60">
        <f>COUNTIFS(配置清单!G:G,G705,配置清单!H:H,"TSE",配置清单!N:N,"在岗")</f>
        <v>0</v>
      </c>
      <c r="AN705" s="61" t="str">
        <f t="shared" si="577"/>
        <v>NA</v>
      </c>
      <c r="AO705" s="60">
        <f>COUNTIFS(配置清单!G:G,G705,配置清单!H:H,"TSE",配置清单!N:N,"在岗",配置清单!P:P,"&lt;&gt;暂不胜任")</f>
        <v>0</v>
      </c>
      <c r="AP705" s="61" t="str">
        <f t="shared" si="578"/>
        <v>NA</v>
      </c>
      <c r="AQ705" s="60">
        <f>COUNTIFS(配置清单!$G:$G,G705,配置清单!H:H,"QA",配置清单!N:N,"在岗")</f>
        <v>1</v>
      </c>
      <c r="AR705" s="61">
        <f t="shared" si="579"/>
        <v>1</v>
      </c>
      <c r="AS705" s="60">
        <f>COUNTIFS(配置清单!$G:$G,G705,配置清单!$H:$H,"QA",配置清单!$N:$N,"在岗",配置清单!$P:$P,"&lt;&gt;暂不胜任")</f>
        <v>1</v>
      </c>
      <c r="AT705" s="61">
        <f t="shared" si="580"/>
        <v>1</v>
      </c>
      <c r="AU705" s="60">
        <f>COUNTIFS(配置清单!G:G,规划及评估!G705,配置清单!H:H,"BA",配置清单!N:N,"在岗")</f>
        <v>0</v>
      </c>
      <c r="AV705" s="61" t="str">
        <f t="shared" si="581"/>
        <v>NA</v>
      </c>
      <c r="AW705" s="60">
        <f>COUNTIFS(配置清单!G:G,G705,配置清单!H:H,"BA",配置清单!N:N,"在岗",配置清单!P:P,"&lt;&gt;暂不胜任")</f>
        <v>0</v>
      </c>
      <c r="AX705" s="61" t="str">
        <f t="shared" si="582"/>
        <v>NA</v>
      </c>
      <c r="AY705" s="60">
        <f>COUNTIFS(配置清单!G:G,规划及评估!G705,配置清单!H:H,"IA",配置清单!N:N,"在岗")</f>
        <v>0</v>
      </c>
      <c r="AZ705" s="61" t="str">
        <f t="shared" si="583"/>
        <v>NA</v>
      </c>
      <c r="BA705" s="60">
        <f>COUNTIFS(配置清单!G:G,G705,配置清单!H:H,"IA",配置清单!N:N,"在岗",配置清单!P:P,"&lt;&gt;暂不胜任")</f>
        <v>0</v>
      </c>
      <c r="BB705" s="61" t="str">
        <f t="shared" si="584"/>
        <v>NA</v>
      </c>
      <c r="BC705" s="60">
        <f>COUNTIFS(配置清单!G:G,规划及评估!G705,配置清单!H:H,"产品经理",配置清单!N:N,"在岗")</f>
        <v>0</v>
      </c>
      <c r="BD705" s="61" t="str">
        <f t="shared" si="585"/>
        <v>NA</v>
      </c>
      <c r="BE705" s="60">
        <f>COUNTIFS(配置清单!G:G,G705,配置清单!H:H,"产品经理",配置清单!N:N,"在岗",配置清单!P:P,"&lt;&gt;暂不胜任")</f>
        <v>0</v>
      </c>
      <c r="BF705" s="61" t="str">
        <f t="shared" si="586"/>
        <v>NA</v>
      </c>
      <c r="BG705" s="63">
        <f t="shared" si="587"/>
        <v>2</v>
      </c>
      <c r="BH705" s="64">
        <f t="shared" si="588"/>
        <v>2</v>
      </c>
      <c r="BI705" s="64">
        <f t="shared" si="589"/>
        <v>2</v>
      </c>
      <c r="BJ705" s="64">
        <f t="shared" si="590"/>
        <v>1</v>
      </c>
      <c r="BK705" s="65">
        <f t="shared" si="591"/>
        <v>1</v>
      </c>
      <c r="BL705" s="66">
        <f t="shared" si="592"/>
        <v>0.5</v>
      </c>
      <c r="BM705" s="92">
        <f t="shared" si="593"/>
        <v>1</v>
      </c>
      <c r="BN705" s="92">
        <f t="shared" si="594"/>
        <v>0</v>
      </c>
      <c r="BO705" s="92">
        <f t="shared" si="595"/>
        <v>0</v>
      </c>
      <c r="BP705" s="92">
        <f t="shared" si="596"/>
        <v>0</v>
      </c>
      <c r="BQ705" s="92">
        <f t="shared" si="597"/>
        <v>0</v>
      </c>
      <c r="BR705" s="92">
        <f t="shared" si="598"/>
        <v>0</v>
      </c>
      <c r="BS705" s="92">
        <f t="shared" si="599"/>
        <v>0</v>
      </c>
      <c r="BT705" s="92">
        <f t="shared" si="600"/>
        <v>0</v>
      </c>
      <c r="BU705" s="92">
        <f t="shared" si="601"/>
        <v>0</v>
      </c>
      <c r="BV705" s="92">
        <f t="shared" si="602"/>
        <v>0</v>
      </c>
      <c r="BW705" s="92">
        <f t="shared" si="603"/>
        <v>1</v>
      </c>
      <c r="BX705" s="92">
        <f t="shared" si="604"/>
        <v>1</v>
      </c>
      <c r="BY705" s="92">
        <f t="shared" si="605"/>
        <v>0</v>
      </c>
      <c r="BZ705" s="92">
        <f t="shared" si="606"/>
        <v>0</v>
      </c>
      <c r="CA705" s="92">
        <f t="shared" si="607"/>
        <v>0</v>
      </c>
      <c r="CB705" s="92">
        <f t="shared" si="608"/>
        <v>0</v>
      </c>
      <c r="CC705" s="92">
        <f t="shared" si="609"/>
        <v>0</v>
      </c>
      <c r="CD705" s="92">
        <f t="shared" si="610"/>
        <v>0</v>
      </c>
    </row>
    <row r="706" spans="1:82" hidden="1">
      <c r="A706" s="60">
        <v>1</v>
      </c>
      <c r="B706" s="179" t="s">
        <v>949</v>
      </c>
      <c r="C706" s="179" t="s">
        <v>8346</v>
      </c>
      <c r="D706" s="179" t="s">
        <v>2172</v>
      </c>
      <c r="E706" s="179" t="s">
        <v>8344</v>
      </c>
      <c r="F706" s="179" t="s">
        <v>8357</v>
      </c>
      <c r="G706" s="179" t="s">
        <v>8368</v>
      </c>
      <c r="H706" s="179" t="s">
        <v>6</v>
      </c>
      <c r="I706" s="179" t="s">
        <v>7</v>
      </c>
      <c r="J706" s="179" t="s">
        <v>195</v>
      </c>
      <c r="K706" s="179" t="s">
        <v>34</v>
      </c>
      <c r="L706" s="179" t="s">
        <v>2865</v>
      </c>
      <c r="M706" s="179" t="s">
        <v>8359</v>
      </c>
      <c r="N706" s="60">
        <v>1</v>
      </c>
      <c r="O706" s="60">
        <v>0</v>
      </c>
      <c r="P706" s="60">
        <v>0</v>
      </c>
      <c r="Q706" s="60">
        <v>0</v>
      </c>
      <c r="R706" s="60">
        <v>0</v>
      </c>
      <c r="S706" s="60">
        <v>1</v>
      </c>
      <c r="T706" s="60">
        <v>0</v>
      </c>
      <c r="U706" s="60">
        <v>0</v>
      </c>
      <c r="V706" s="60">
        <v>0</v>
      </c>
      <c r="W706" s="60">
        <f>COUNTIFS(配置清单!G:G,G706,配置清单!$H:$H,"PM",配置清单!$N:$N,"在岗")</f>
        <v>1</v>
      </c>
      <c r="X706" s="61">
        <f t="shared" si="569"/>
        <v>1</v>
      </c>
      <c r="Y706" s="60">
        <f>COUNTIFS(配置清单!$G:$G,G706,配置清单!$H:$H,"PM",配置清单!$N:$N,"在岗",配置清单!$P:$P,"&lt;&gt;暂不胜任")</f>
        <v>1</v>
      </c>
      <c r="Z706" s="61">
        <f t="shared" si="570"/>
        <v>1</v>
      </c>
      <c r="AA706" s="62">
        <f>COUNTIFS(配置清单!$G:$G,G706,配置清单!$H:$H,"SE",配置清单!$N:$N,"在岗")+COUNTIFS(配置清单!$G:$G,G706,配置清单!$H:$H,"SA",配置清单!$N:$N,"在岗")</f>
        <v>0</v>
      </c>
      <c r="AB706" s="61" t="str">
        <f t="shared" si="571"/>
        <v>NA</v>
      </c>
      <c r="AC706" s="60">
        <f>COUNTIFS(配置清单!$G:$G,G706,配置清单!$H:$H,"SE",配置清单!$N:$N,"在岗",配置清单!$P:$P,"&lt;&gt;暂不胜任")+COUNTIFS(配置清单!$G:$G,G706,配置清单!$H:$H,"SA",配置清单!$N:$N,"在岗",配置清单!$P:$P,"&lt;&gt;暂不胜任")</f>
        <v>0</v>
      </c>
      <c r="AD706" s="61" t="str">
        <f t="shared" si="572"/>
        <v>NA</v>
      </c>
      <c r="AE706" s="60">
        <f>COUNTIFS(配置清单!$G:$G,G706,配置清单!H:H,"MDE",配置清单!N:N,"在岗")</f>
        <v>0</v>
      </c>
      <c r="AF706" s="61" t="str">
        <f t="shared" si="573"/>
        <v>NA</v>
      </c>
      <c r="AG706" s="60">
        <f>COUNTIFS(配置清单!$G:$G,G706,配置清单!$H:$H,"MDE",配置清单!$N:$N,"在岗",配置清单!$P:$P,"&lt;&gt;暂不胜任")</f>
        <v>0</v>
      </c>
      <c r="AH706" s="61" t="str">
        <f t="shared" si="574"/>
        <v>NA</v>
      </c>
      <c r="AI706" s="62">
        <f>COUNTIFS(配置清单!G:G,G706,配置清单!H:H,"TPM",配置清单!N:N,"在岗")+COUNTIFS(配置清单!G:G,G706,配置清单!H:H,"TC",配置清单!N:N,"在岗")</f>
        <v>0</v>
      </c>
      <c r="AJ706" s="61" t="str">
        <f t="shared" si="575"/>
        <v>NA</v>
      </c>
      <c r="AK706" s="60">
        <f>COUNTIFS(配置清单!G:G,G706,配置清单!H:H,"TPM",配置清单!N:N,"在岗",配置清单!P:P,"&lt;&gt;暂不胜任")+COUNTIFS(配置清单!G:G,G706,配置清单!H:H,"TC",配置清单!N:N,"在岗",配置清单!P:P,"&lt;&gt;暂不胜任")</f>
        <v>0</v>
      </c>
      <c r="AL706" s="61" t="str">
        <f t="shared" si="576"/>
        <v>NA</v>
      </c>
      <c r="AM706" s="60">
        <f>COUNTIFS(配置清单!G:G,G706,配置清单!H:H,"TSE",配置清单!N:N,"在岗")</f>
        <v>0</v>
      </c>
      <c r="AN706" s="61" t="str">
        <f t="shared" si="577"/>
        <v>NA</v>
      </c>
      <c r="AO706" s="60">
        <f>COUNTIFS(配置清单!G:G,G706,配置清单!H:H,"TSE",配置清单!N:N,"在岗",配置清单!P:P,"&lt;&gt;暂不胜任")</f>
        <v>0</v>
      </c>
      <c r="AP706" s="61" t="str">
        <f t="shared" si="578"/>
        <v>NA</v>
      </c>
      <c r="AQ706" s="60">
        <f>COUNTIFS(配置清单!$G:$G,G706,配置清单!H:H,"QA",配置清单!N:N,"在岗")</f>
        <v>1</v>
      </c>
      <c r="AR706" s="61">
        <f t="shared" si="579"/>
        <v>1</v>
      </c>
      <c r="AS706" s="60">
        <f>COUNTIFS(配置清单!$G:$G,G706,配置清单!$H:$H,"QA",配置清单!$N:$N,"在岗",配置清单!$P:$P,"&lt;&gt;暂不胜任")</f>
        <v>1</v>
      </c>
      <c r="AT706" s="61">
        <f t="shared" si="580"/>
        <v>1</v>
      </c>
      <c r="AU706" s="60">
        <f>COUNTIFS(配置清单!G:G,规划及评估!G706,配置清单!H:H,"BA",配置清单!N:N,"在岗")</f>
        <v>0</v>
      </c>
      <c r="AV706" s="61" t="str">
        <f t="shared" si="581"/>
        <v>NA</v>
      </c>
      <c r="AW706" s="60">
        <f>COUNTIFS(配置清单!G:G,G706,配置清单!H:H,"BA",配置清单!N:N,"在岗",配置清单!P:P,"&lt;&gt;暂不胜任")</f>
        <v>0</v>
      </c>
      <c r="AX706" s="61" t="str">
        <f t="shared" si="582"/>
        <v>NA</v>
      </c>
      <c r="AY706" s="60">
        <f>COUNTIFS(配置清单!G:G,规划及评估!G706,配置清单!H:H,"IA",配置清单!N:N,"在岗")</f>
        <v>0</v>
      </c>
      <c r="AZ706" s="61" t="str">
        <f t="shared" si="583"/>
        <v>NA</v>
      </c>
      <c r="BA706" s="60">
        <f>COUNTIFS(配置清单!G:G,G706,配置清单!H:H,"IA",配置清单!N:N,"在岗",配置清单!P:P,"&lt;&gt;暂不胜任")</f>
        <v>0</v>
      </c>
      <c r="BB706" s="61" t="str">
        <f t="shared" si="584"/>
        <v>NA</v>
      </c>
      <c r="BC706" s="60">
        <f>COUNTIFS(配置清单!G:G,规划及评估!G706,配置清单!H:H,"产品经理",配置清单!N:N,"在岗")</f>
        <v>0</v>
      </c>
      <c r="BD706" s="61" t="str">
        <f t="shared" si="585"/>
        <v>NA</v>
      </c>
      <c r="BE706" s="60">
        <f>COUNTIFS(配置清单!G:G,G706,配置清单!H:H,"产品经理",配置清单!N:N,"在岗",配置清单!P:P,"&lt;&gt;暂不胜任")</f>
        <v>0</v>
      </c>
      <c r="BF706" s="61" t="str">
        <f t="shared" si="586"/>
        <v>NA</v>
      </c>
      <c r="BG706" s="63">
        <f t="shared" si="587"/>
        <v>2</v>
      </c>
      <c r="BH706" s="64">
        <f t="shared" si="588"/>
        <v>2</v>
      </c>
      <c r="BI706" s="64">
        <f t="shared" si="589"/>
        <v>2</v>
      </c>
      <c r="BJ706" s="64">
        <f t="shared" si="590"/>
        <v>2</v>
      </c>
      <c r="BK706" s="65">
        <f t="shared" si="591"/>
        <v>1</v>
      </c>
      <c r="BL706" s="66">
        <f t="shared" si="592"/>
        <v>1</v>
      </c>
      <c r="BM706" s="92">
        <f t="shared" si="593"/>
        <v>1</v>
      </c>
      <c r="BN706" s="92">
        <f t="shared" si="594"/>
        <v>1</v>
      </c>
      <c r="BO706" s="92">
        <f t="shared" si="595"/>
        <v>0</v>
      </c>
      <c r="BP706" s="92">
        <f t="shared" si="596"/>
        <v>0</v>
      </c>
      <c r="BQ706" s="92">
        <f t="shared" si="597"/>
        <v>0</v>
      </c>
      <c r="BR706" s="92">
        <f t="shared" si="598"/>
        <v>0</v>
      </c>
      <c r="BS706" s="92">
        <f t="shared" si="599"/>
        <v>0</v>
      </c>
      <c r="BT706" s="92">
        <f t="shared" si="600"/>
        <v>0</v>
      </c>
      <c r="BU706" s="92">
        <f t="shared" si="601"/>
        <v>0</v>
      </c>
      <c r="BV706" s="92">
        <f t="shared" si="602"/>
        <v>0</v>
      </c>
      <c r="BW706" s="92">
        <f t="shared" si="603"/>
        <v>1</v>
      </c>
      <c r="BX706" s="92">
        <f t="shared" si="604"/>
        <v>1</v>
      </c>
      <c r="BY706" s="92">
        <f t="shared" si="605"/>
        <v>0</v>
      </c>
      <c r="BZ706" s="92">
        <f t="shared" si="606"/>
        <v>0</v>
      </c>
      <c r="CA706" s="92">
        <f t="shared" si="607"/>
        <v>0</v>
      </c>
      <c r="CB706" s="92">
        <f t="shared" si="608"/>
        <v>0</v>
      </c>
      <c r="CC706" s="92">
        <f t="shared" si="609"/>
        <v>0</v>
      </c>
      <c r="CD706" s="92">
        <f t="shared" si="610"/>
        <v>0</v>
      </c>
    </row>
    <row r="707" spans="1:82" hidden="1">
      <c r="A707" s="60">
        <v>2</v>
      </c>
      <c r="B707" s="179" t="s">
        <v>949</v>
      </c>
      <c r="C707" s="179" t="s">
        <v>8346</v>
      </c>
      <c r="D707" s="179" t="s">
        <v>2172</v>
      </c>
      <c r="E707" s="179" t="s">
        <v>8344</v>
      </c>
      <c r="F707" s="179" t="s">
        <v>8357</v>
      </c>
      <c r="G707" s="179" t="s">
        <v>8375</v>
      </c>
      <c r="H707" s="179" t="s">
        <v>6</v>
      </c>
      <c r="I707" s="179" t="s">
        <v>7</v>
      </c>
      <c r="J707" s="179" t="s">
        <v>195</v>
      </c>
      <c r="K707" s="179" t="s">
        <v>195</v>
      </c>
      <c r="L707" s="179" t="s">
        <v>2865</v>
      </c>
      <c r="M707" s="179" t="s">
        <v>8359</v>
      </c>
      <c r="N707" s="60">
        <v>1</v>
      </c>
      <c r="O707" s="60">
        <v>0</v>
      </c>
      <c r="P707" s="60">
        <v>0</v>
      </c>
      <c r="Q707" s="60">
        <v>0</v>
      </c>
      <c r="R707" s="60">
        <v>0</v>
      </c>
      <c r="S707" s="60">
        <v>1</v>
      </c>
      <c r="T707" s="60">
        <v>0</v>
      </c>
      <c r="U707" s="60">
        <v>0</v>
      </c>
      <c r="V707" s="60">
        <v>0</v>
      </c>
      <c r="W707" s="60">
        <f>COUNTIFS(配置清单!G:G,G707,配置清单!$H:$H,"PM",配置清单!$N:$N,"在岗")</f>
        <v>1</v>
      </c>
      <c r="X707" s="61">
        <f t="shared" si="569"/>
        <v>1</v>
      </c>
      <c r="Y707" s="60">
        <f>COUNTIFS(配置清单!$G:$G,G707,配置清单!$H:$H,"PM",配置清单!$N:$N,"在岗",配置清单!$P:$P,"&lt;&gt;暂不胜任")</f>
        <v>1</v>
      </c>
      <c r="Z707" s="61">
        <f t="shared" si="570"/>
        <v>1</v>
      </c>
      <c r="AA707" s="62">
        <f>COUNTIFS(配置清单!$G:$G,G707,配置清单!$H:$H,"SE",配置清单!$N:$N,"在岗")+COUNTIFS(配置清单!$G:$G,G707,配置清单!$H:$H,"SA",配置清单!$N:$N,"在岗")</f>
        <v>0</v>
      </c>
      <c r="AB707" s="61" t="str">
        <f t="shared" si="571"/>
        <v>NA</v>
      </c>
      <c r="AC707" s="60">
        <f>COUNTIFS(配置清单!$G:$G,G707,配置清单!$H:$H,"SE",配置清单!$N:$N,"在岗",配置清单!$P:$P,"&lt;&gt;暂不胜任")+COUNTIFS(配置清单!$G:$G,G707,配置清单!$H:$H,"SA",配置清单!$N:$N,"在岗",配置清单!$P:$P,"&lt;&gt;暂不胜任")</f>
        <v>0</v>
      </c>
      <c r="AD707" s="61" t="str">
        <f t="shared" si="572"/>
        <v>NA</v>
      </c>
      <c r="AE707" s="60">
        <f>COUNTIFS(配置清单!$G:$G,G707,配置清单!H:H,"MDE",配置清单!N:N,"在岗")</f>
        <v>0</v>
      </c>
      <c r="AF707" s="61" t="str">
        <f t="shared" si="573"/>
        <v>NA</v>
      </c>
      <c r="AG707" s="60">
        <f>COUNTIFS(配置清单!$G:$G,G707,配置清单!$H:$H,"MDE",配置清单!$N:$N,"在岗",配置清单!$P:$P,"&lt;&gt;暂不胜任")</f>
        <v>0</v>
      </c>
      <c r="AH707" s="61" t="str">
        <f t="shared" si="574"/>
        <v>NA</v>
      </c>
      <c r="AI707" s="62">
        <f>COUNTIFS(配置清单!G:G,G707,配置清单!H:H,"TPM",配置清单!N:N,"在岗")+COUNTIFS(配置清单!G:G,G707,配置清单!H:H,"TC",配置清单!N:N,"在岗")</f>
        <v>0</v>
      </c>
      <c r="AJ707" s="61" t="str">
        <f t="shared" si="575"/>
        <v>NA</v>
      </c>
      <c r="AK707" s="60">
        <f>COUNTIFS(配置清单!G:G,G707,配置清单!H:H,"TPM",配置清单!N:N,"在岗",配置清单!P:P,"&lt;&gt;暂不胜任")+COUNTIFS(配置清单!G:G,G707,配置清单!H:H,"TC",配置清单!N:N,"在岗",配置清单!P:P,"&lt;&gt;暂不胜任")</f>
        <v>0</v>
      </c>
      <c r="AL707" s="61" t="str">
        <f t="shared" si="576"/>
        <v>NA</v>
      </c>
      <c r="AM707" s="60">
        <f>COUNTIFS(配置清单!G:G,G707,配置清单!H:H,"TSE",配置清单!N:N,"在岗")</f>
        <v>0</v>
      </c>
      <c r="AN707" s="61" t="str">
        <f t="shared" si="577"/>
        <v>NA</v>
      </c>
      <c r="AO707" s="60">
        <f>COUNTIFS(配置清单!G:G,G707,配置清单!H:H,"TSE",配置清单!N:N,"在岗",配置清单!P:P,"&lt;&gt;暂不胜任")</f>
        <v>0</v>
      </c>
      <c r="AP707" s="61" t="str">
        <f t="shared" si="578"/>
        <v>NA</v>
      </c>
      <c r="AQ707" s="60">
        <f>COUNTIFS(配置清单!$G:$G,G707,配置清单!H:H,"QA",配置清单!N:N,"在岗")</f>
        <v>1</v>
      </c>
      <c r="AR707" s="61">
        <f t="shared" si="579"/>
        <v>1</v>
      </c>
      <c r="AS707" s="60">
        <f>COUNTIFS(配置清单!$G:$G,G707,配置清单!$H:$H,"QA",配置清单!$N:$N,"在岗",配置清单!$P:$P,"&lt;&gt;暂不胜任")</f>
        <v>1</v>
      </c>
      <c r="AT707" s="61">
        <f t="shared" si="580"/>
        <v>1</v>
      </c>
      <c r="AU707" s="60">
        <f>COUNTIFS(配置清单!G:G,规划及评估!G707,配置清单!H:H,"BA",配置清单!N:N,"在岗")</f>
        <v>0</v>
      </c>
      <c r="AV707" s="61" t="str">
        <f t="shared" si="581"/>
        <v>NA</v>
      </c>
      <c r="AW707" s="60">
        <f>COUNTIFS(配置清单!G:G,G707,配置清单!H:H,"BA",配置清单!N:N,"在岗",配置清单!P:P,"&lt;&gt;暂不胜任")</f>
        <v>0</v>
      </c>
      <c r="AX707" s="61" t="str">
        <f t="shared" si="582"/>
        <v>NA</v>
      </c>
      <c r="AY707" s="60">
        <f>COUNTIFS(配置清单!G:G,规划及评估!G707,配置清单!H:H,"IA",配置清单!N:N,"在岗")</f>
        <v>0</v>
      </c>
      <c r="AZ707" s="61" t="str">
        <f t="shared" si="583"/>
        <v>NA</v>
      </c>
      <c r="BA707" s="60">
        <f>COUNTIFS(配置清单!G:G,G707,配置清单!H:H,"IA",配置清单!N:N,"在岗",配置清单!P:P,"&lt;&gt;暂不胜任")</f>
        <v>0</v>
      </c>
      <c r="BB707" s="61" t="str">
        <f t="shared" si="584"/>
        <v>NA</v>
      </c>
      <c r="BC707" s="60">
        <f>COUNTIFS(配置清单!G:G,规划及评估!G707,配置清单!H:H,"产品经理",配置清单!N:N,"在岗")</f>
        <v>0</v>
      </c>
      <c r="BD707" s="61" t="str">
        <f t="shared" si="585"/>
        <v>NA</v>
      </c>
      <c r="BE707" s="60">
        <f>COUNTIFS(配置清单!G:G,G707,配置清单!H:H,"产品经理",配置清单!N:N,"在岗",配置清单!P:P,"&lt;&gt;暂不胜任")</f>
        <v>0</v>
      </c>
      <c r="BF707" s="61" t="str">
        <f t="shared" si="586"/>
        <v>NA</v>
      </c>
      <c r="BG707" s="63">
        <f t="shared" si="587"/>
        <v>2</v>
      </c>
      <c r="BH707" s="64">
        <f t="shared" si="588"/>
        <v>2</v>
      </c>
      <c r="BI707" s="64">
        <f t="shared" si="589"/>
        <v>2</v>
      </c>
      <c r="BJ707" s="64">
        <f t="shared" si="590"/>
        <v>2</v>
      </c>
      <c r="BK707" s="65">
        <f t="shared" si="591"/>
        <v>1</v>
      </c>
      <c r="BL707" s="66">
        <f t="shared" si="592"/>
        <v>1</v>
      </c>
      <c r="BM707" s="92">
        <f t="shared" si="593"/>
        <v>1</v>
      </c>
      <c r="BN707" s="92">
        <f t="shared" si="594"/>
        <v>1</v>
      </c>
      <c r="BO707" s="92">
        <f t="shared" si="595"/>
        <v>0</v>
      </c>
      <c r="BP707" s="92">
        <f t="shared" si="596"/>
        <v>0</v>
      </c>
      <c r="BQ707" s="92">
        <f t="shared" si="597"/>
        <v>0</v>
      </c>
      <c r="BR707" s="92">
        <f t="shared" si="598"/>
        <v>0</v>
      </c>
      <c r="BS707" s="92">
        <f t="shared" si="599"/>
        <v>0</v>
      </c>
      <c r="BT707" s="92">
        <f t="shared" si="600"/>
        <v>0</v>
      </c>
      <c r="BU707" s="92">
        <f t="shared" si="601"/>
        <v>0</v>
      </c>
      <c r="BV707" s="92">
        <f t="shared" si="602"/>
        <v>0</v>
      </c>
      <c r="BW707" s="92">
        <f t="shared" si="603"/>
        <v>1</v>
      </c>
      <c r="BX707" s="92">
        <f t="shared" si="604"/>
        <v>1</v>
      </c>
      <c r="BY707" s="92">
        <f t="shared" si="605"/>
        <v>0</v>
      </c>
      <c r="BZ707" s="92">
        <f t="shared" si="606"/>
        <v>0</v>
      </c>
      <c r="CA707" s="92">
        <f t="shared" si="607"/>
        <v>0</v>
      </c>
      <c r="CB707" s="92">
        <f t="shared" si="608"/>
        <v>0</v>
      </c>
      <c r="CC707" s="92">
        <f t="shared" si="609"/>
        <v>0</v>
      </c>
      <c r="CD707" s="92">
        <f t="shared" si="610"/>
        <v>0</v>
      </c>
    </row>
    <row r="708" spans="1:82" hidden="1">
      <c r="A708" s="60">
        <v>3</v>
      </c>
      <c r="B708" s="179" t="s">
        <v>949</v>
      </c>
      <c r="C708" s="179" t="s">
        <v>8346</v>
      </c>
      <c r="D708" s="179" t="s">
        <v>2172</v>
      </c>
      <c r="E708" s="179" t="s">
        <v>8344</v>
      </c>
      <c r="F708" s="179" t="s">
        <v>8357</v>
      </c>
      <c r="G708" s="179" t="s">
        <v>8358</v>
      </c>
      <c r="H708" s="179" t="s">
        <v>6</v>
      </c>
      <c r="I708" s="179" t="s">
        <v>7</v>
      </c>
      <c r="J708" s="179" t="s">
        <v>34</v>
      </c>
      <c r="K708" s="179" t="s">
        <v>34</v>
      </c>
      <c r="L708" s="179" t="s">
        <v>2865</v>
      </c>
      <c r="M708" s="179" t="s">
        <v>8359</v>
      </c>
      <c r="N708" s="60">
        <v>3</v>
      </c>
      <c r="O708" s="60">
        <v>0</v>
      </c>
      <c r="P708" s="60">
        <v>0</v>
      </c>
      <c r="Q708" s="60">
        <v>0</v>
      </c>
      <c r="R708" s="60">
        <v>0</v>
      </c>
      <c r="S708" s="60">
        <v>1</v>
      </c>
      <c r="T708" s="60">
        <v>0</v>
      </c>
      <c r="U708" s="60">
        <v>0</v>
      </c>
      <c r="V708" s="60">
        <v>0</v>
      </c>
      <c r="W708" s="60">
        <f>COUNTIFS(配置清单!G:G,G708,配置清单!$H:$H,"PM",配置清单!$N:$N,"在岗")</f>
        <v>3</v>
      </c>
      <c r="X708" s="61">
        <f t="shared" si="569"/>
        <v>1</v>
      </c>
      <c r="Y708" s="60">
        <f>COUNTIFS(配置清单!$G:$G,G708,配置清单!$H:$H,"PM",配置清单!$N:$N,"在岗",配置清单!$P:$P,"&lt;&gt;暂不胜任")</f>
        <v>2</v>
      </c>
      <c r="Z708" s="61">
        <f t="shared" si="570"/>
        <v>0.66666666666666663</v>
      </c>
      <c r="AA708" s="62">
        <f>COUNTIFS(配置清单!$G:$G,G708,配置清单!$H:$H,"SE",配置清单!$N:$N,"在岗")+COUNTIFS(配置清单!$G:$G,G708,配置清单!$H:$H,"SA",配置清单!$N:$N,"在岗")</f>
        <v>0</v>
      </c>
      <c r="AB708" s="61" t="str">
        <f t="shared" si="571"/>
        <v>NA</v>
      </c>
      <c r="AC708" s="60">
        <f>COUNTIFS(配置清单!$G:$G,G708,配置清单!$H:$H,"SE",配置清单!$N:$N,"在岗",配置清单!$P:$P,"&lt;&gt;暂不胜任")+COUNTIFS(配置清单!$G:$G,G708,配置清单!$H:$H,"SA",配置清单!$N:$N,"在岗",配置清单!$P:$P,"&lt;&gt;暂不胜任")</f>
        <v>0</v>
      </c>
      <c r="AD708" s="61" t="str">
        <f t="shared" si="572"/>
        <v>NA</v>
      </c>
      <c r="AE708" s="60">
        <f>COUNTIFS(配置清单!$G:$G,G708,配置清单!H:H,"MDE",配置清单!N:N,"在岗")</f>
        <v>0</v>
      </c>
      <c r="AF708" s="61" t="str">
        <f t="shared" si="573"/>
        <v>NA</v>
      </c>
      <c r="AG708" s="60">
        <f>COUNTIFS(配置清单!$G:$G,G708,配置清单!$H:$H,"MDE",配置清单!$N:$N,"在岗",配置清单!$P:$P,"&lt;&gt;暂不胜任")</f>
        <v>0</v>
      </c>
      <c r="AH708" s="61" t="str">
        <f t="shared" si="574"/>
        <v>NA</v>
      </c>
      <c r="AI708" s="62">
        <f>COUNTIFS(配置清单!G:G,G708,配置清单!H:H,"TPM",配置清单!N:N,"在岗")+COUNTIFS(配置清单!G:G,G708,配置清单!H:H,"TC",配置清单!N:N,"在岗")</f>
        <v>0</v>
      </c>
      <c r="AJ708" s="61" t="str">
        <f t="shared" si="575"/>
        <v>NA</v>
      </c>
      <c r="AK708" s="60">
        <f>COUNTIFS(配置清单!G:G,G708,配置清单!H:H,"TPM",配置清单!N:N,"在岗",配置清单!P:P,"&lt;&gt;暂不胜任")+COUNTIFS(配置清单!G:G,G708,配置清单!H:H,"TC",配置清单!N:N,"在岗",配置清单!P:P,"&lt;&gt;暂不胜任")</f>
        <v>0</v>
      </c>
      <c r="AL708" s="61" t="str">
        <f t="shared" si="576"/>
        <v>NA</v>
      </c>
      <c r="AM708" s="60">
        <f>COUNTIFS(配置清单!G:G,G708,配置清单!H:H,"TSE",配置清单!N:N,"在岗")</f>
        <v>0</v>
      </c>
      <c r="AN708" s="61" t="str">
        <f t="shared" si="577"/>
        <v>NA</v>
      </c>
      <c r="AO708" s="60">
        <f>COUNTIFS(配置清单!G:G,G708,配置清单!H:H,"TSE",配置清单!N:N,"在岗",配置清单!P:P,"&lt;&gt;暂不胜任")</f>
        <v>0</v>
      </c>
      <c r="AP708" s="61" t="str">
        <f t="shared" si="578"/>
        <v>NA</v>
      </c>
      <c r="AQ708" s="60">
        <f>COUNTIFS(配置清单!$G:$G,G708,配置清单!H:H,"QA",配置清单!N:N,"在岗")</f>
        <v>1</v>
      </c>
      <c r="AR708" s="61">
        <f t="shared" si="579"/>
        <v>1</v>
      </c>
      <c r="AS708" s="60">
        <f>COUNTIFS(配置清单!$G:$G,G708,配置清单!$H:$H,"QA",配置清单!$N:$N,"在岗",配置清单!$P:$P,"&lt;&gt;暂不胜任")</f>
        <v>1</v>
      </c>
      <c r="AT708" s="61">
        <f t="shared" si="580"/>
        <v>1</v>
      </c>
      <c r="AU708" s="60">
        <f>COUNTIFS(配置清单!G:G,规划及评估!G708,配置清单!H:H,"BA",配置清单!N:N,"在岗")</f>
        <v>0</v>
      </c>
      <c r="AV708" s="61" t="str">
        <f t="shared" si="581"/>
        <v>NA</v>
      </c>
      <c r="AW708" s="60">
        <f>COUNTIFS(配置清单!G:G,G708,配置清单!H:H,"BA",配置清单!N:N,"在岗",配置清单!P:P,"&lt;&gt;暂不胜任")</f>
        <v>0</v>
      </c>
      <c r="AX708" s="61" t="str">
        <f t="shared" si="582"/>
        <v>NA</v>
      </c>
      <c r="AY708" s="60">
        <f>COUNTIFS(配置清单!G:G,规划及评估!G708,配置清单!H:H,"IA",配置清单!N:N,"在岗")</f>
        <v>0</v>
      </c>
      <c r="AZ708" s="61" t="str">
        <f t="shared" si="583"/>
        <v>NA</v>
      </c>
      <c r="BA708" s="60">
        <f>COUNTIFS(配置清单!G:G,G708,配置清单!H:H,"IA",配置清单!N:N,"在岗",配置清单!P:P,"&lt;&gt;暂不胜任")</f>
        <v>0</v>
      </c>
      <c r="BB708" s="61" t="str">
        <f t="shared" si="584"/>
        <v>NA</v>
      </c>
      <c r="BC708" s="60">
        <f>COUNTIFS(配置清单!G:G,规划及评估!G708,配置清单!H:H,"产品经理",配置清单!N:N,"在岗")</f>
        <v>0</v>
      </c>
      <c r="BD708" s="61" t="str">
        <f t="shared" si="585"/>
        <v>NA</v>
      </c>
      <c r="BE708" s="60">
        <f>COUNTIFS(配置清单!G:G,G708,配置清单!H:H,"产品经理",配置清单!N:N,"在岗",配置清单!P:P,"&lt;&gt;暂不胜任")</f>
        <v>0</v>
      </c>
      <c r="BF708" s="61" t="str">
        <f t="shared" si="586"/>
        <v>NA</v>
      </c>
      <c r="BG708" s="63">
        <f t="shared" si="587"/>
        <v>4</v>
      </c>
      <c r="BH708" s="64">
        <f t="shared" si="588"/>
        <v>4</v>
      </c>
      <c r="BI708" s="64">
        <f t="shared" si="589"/>
        <v>4</v>
      </c>
      <c r="BJ708" s="64">
        <f t="shared" si="590"/>
        <v>3</v>
      </c>
      <c r="BK708" s="65">
        <f t="shared" si="591"/>
        <v>1</v>
      </c>
      <c r="BL708" s="66">
        <f t="shared" si="592"/>
        <v>0.75</v>
      </c>
      <c r="BM708" s="92">
        <f t="shared" si="593"/>
        <v>3</v>
      </c>
      <c r="BN708" s="92">
        <f t="shared" si="594"/>
        <v>2</v>
      </c>
      <c r="BO708" s="92">
        <f t="shared" si="595"/>
        <v>0</v>
      </c>
      <c r="BP708" s="92">
        <f t="shared" si="596"/>
        <v>0</v>
      </c>
      <c r="BQ708" s="92">
        <f t="shared" si="597"/>
        <v>0</v>
      </c>
      <c r="BR708" s="92">
        <f t="shared" si="598"/>
        <v>0</v>
      </c>
      <c r="BS708" s="92">
        <f t="shared" si="599"/>
        <v>0</v>
      </c>
      <c r="BT708" s="92">
        <f t="shared" si="600"/>
        <v>0</v>
      </c>
      <c r="BU708" s="92">
        <f t="shared" si="601"/>
        <v>0</v>
      </c>
      <c r="BV708" s="92">
        <f t="shared" si="602"/>
        <v>0</v>
      </c>
      <c r="BW708" s="92">
        <f t="shared" si="603"/>
        <v>1</v>
      </c>
      <c r="BX708" s="92">
        <f t="shared" si="604"/>
        <v>1</v>
      </c>
      <c r="BY708" s="92">
        <f t="shared" si="605"/>
        <v>0</v>
      </c>
      <c r="BZ708" s="92">
        <f t="shared" si="606"/>
        <v>0</v>
      </c>
      <c r="CA708" s="92">
        <f t="shared" si="607"/>
        <v>0</v>
      </c>
      <c r="CB708" s="92">
        <f t="shared" si="608"/>
        <v>0</v>
      </c>
      <c r="CC708" s="92">
        <f t="shared" si="609"/>
        <v>0</v>
      </c>
      <c r="CD708" s="92">
        <f t="shared" si="610"/>
        <v>0</v>
      </c>
    </row>
    <row r="709" spans="1:82" hidden="1">
      <c r="A709" s="60">
        <v>6</v>
      </c>
      <c r="B709" s="179" t="s">
        <v>949</v>
      </c>
      <c r="C709" s="179" t="s">
        <v>8346</v>
      </c>
      <c r="D709" s="179" t="s">
        <v>204</v>
      </c>
      <c r="E709" s="179" t="s">
        <v>208</v>
      </c>
      <c r="F709" s="179" t="s">
        <v>8421</v>
      </c>
      <c r="G709" s="179" t="s">
        <v>8422</v>
      </c>
      <c r="H709" s="179" t="s">
        <v>6</v>
      </c>
      <c r="I709" s="179" t="s">
        <v>7</v>
      </c>
      <c r="J709" s="179" t="s">
        <v>195</v>
      </c>
      <c r="K709" s="179" t="s">
        <v>34</v>
      </c>
      <c r="L709" s="179" t="s">
        <v>2866</v>
      </c>
      <c r="M709" s="179" t="s">
        <v>8391</v>
      </c>
      <c r="N709" s="60">
        <v>1</v>
      </c>
      <c r="O709" s="60">
        <v>0</v>
      </c>
      <c r="P709" s="60">
        <v>0</v>
      </c>
      <c r="Q709" s="60">
        <v>0</v>
      </c>
      <c r="R709" s="60">
        <v>0</v>
      </c>
      <c r="S709" s="60">
        <v>1</v>
      </c>
      <c r="T709" s="60">
        <v>0</v>
      </c>
      <c r="U709" s="60">
        <v>0</v>
      </c>
      <c r="V709" s="60">
        <v>0</v>
      </c>
      <c r="W709" s="60">
        <f>COUNTIFS(配置清单!G:G,G709,配置清单!$H:$H,"PM",配置清单!$N:$N,"在岗")</f>
        <v>1</v>
      </c>
      <c r="X709" s="61">
        <f t="shared" si="569"/>
        <v>1</v>
      </c>
      <c r="Y709" s="60">
        <f>COUNTIFS(配置清单!$G:$G,G709,配置清单!$H:$H,"PM",配置清单!$N:$N,"在岗",配置清单!$P:$P,"&lt;&gt;暂不胜任")</f>
        <v>0</v>
      </c>
      <c r="Z709" s="61">
        <f t="shared" si="570"/>
        <v>0</v>
      </c>
      <c r="AA709" s="62">
        <f>COUNTIFS(配置清单!$G:$G,G709,配置清单!$H:$H,"SE",配置清单!$N:$N,"在岗")+COUNTIFS(配置清单!$G:$G,G709,配置清单!$H:$H,"SA",配置清单!$N:$N,"在岗")</f>
        <v>0</v>
      </c>
      <c r="AB709" s="61" t="str">
        <f t="shared" si="571"/>
        <v>NA</v>
      </c>
      <c r="AC709" s="60">
        <f>COUNTIFS(配置清单!$G:$G,G709,配置清单!$H:$H,"SE",配置清单!$N:$N,"在岗",配置清单!$P:$P,"&lt;&gt;暂不胜任")+COUNTIFS(配置清单!$G:$G,G709,配置清单!$H:$H,"SA",配置清单!$N:$N,"在岗",配置清单!$P:$P,"&lt;&gt;暂不胜任")</f>
        <v>0</v>
      </c>
      <c r="AD709" s="61" t="str">
        <f t="shared" si="572"/>
        <v>NA</v>
      </c>
      <c r="AE709" s="60">
        <f>COUNTIFS(配置清单!$G:$G,G709,配置清单!H:H,"MDE",配置清单!N:N,"在岗")</f>
        <v>0</v>
      </c>
      <c r="AF709" s="61" t="str">
        <f t="shared" si="573"/>
        <v>NA</v>
      </c>
      <c r="AG709" s="60">
        <f>COUNTIFS(配置清单!$G:$G,G709,配置清单!$H:$H,"MDE",配置清单!$N:$N,"在岗",配置清单!$P:$P,"&lt;&gt;暂不胜任")</f>
        <v>0</v>
      </c>
      <c r="AH709" s="61" t="str">
        <f t="shared" si="574"/>
        <v>NA</v>
      </c>
      <c r="AI709" s="62">
        <f>COUNTIFS(配置清单!G:G,G709,配置清单!H:H,"TPM",配置清单!N:N,"在岗")+COUNTIFS(配置清单!G:G,G709,配置清单!H:H,"TC",配置清单!N:N,"在岗")</f>
        <v>0</v>
      </c>
      <c r="AJ709" s="61" t="str">
        <f t="shared" si="575"/>
        <v>NA</v>
      </c>
      <c r="AK709" s="60">
        <f>COUNTIFS(配置清单!G:G,G709,配置清单!H:H,"TPM",配置清单!N:N,"在岗",配置清单!P:P,"&lt;&gt;暂不胜任")+COUNTIFS(配置清单!G:G,G709,配置清单!H:H,"TC",配置清单!N:N,"在岗",配置清单!P:P,"&lt;&gt;暂不胜任")</f>
        <v>0</v>
      </c>
      <c r="AL709" s="61" t="str">
        <f t="shared" si="576"/>
        <v>NA</v>
      </c>
      <c r="AM709" s="60">
        <f>COUNTIFS(配置清单!G:G,G709,配置清单!H:H,"TSE",配置清单!N:N,"在岗")</f>
        <v>0</v>
      </c>
      <c r="AN709" s="61" t="str">
        <f t="shared" si="577"/>
        <v>NA</v>
      </c>
      <c r="AO709" s="60">
        <f>COUNTIFS(配置清单!G:G,G709,配置清单!H:H,"TSE",配置清单!N:N,"在岗",配置清单!P:P,"&lt;&gt;暂不胜任")</f>
        <v>0</v>
      </c>
      <c r="AP709" s="61" t="str">
        <f t="shared" si="578"/>
        <v>NA</v>
      </c>
      <c r="AQ709" s="60">
        <f>COUNTIFS(配置清单!$G:$G,G709,配置清单!H:H,"QA",配置清单!N:N,"在岗")</f>
        <v>1</v>
      </c>
      <c r="AR709" s="61">
        <f t="shared" si="579"/>
        <v>1</v>
      </c>
      <c r="AS709" s="60">
        <f>COUNTIFS(配置清单!$G:$G,G709,配置清单!$H:$H,"QA",配置清单!$N:$N,"在岗",配置清单!$P:$P,"&lt;&gt;暂不胜任")</f>
        <v>0</v>
      </c>
      <c r="AT709" s="61">
        <f t="shared" si="580"/>
        <v>0</v>
      </c>
      <c r="AU709" s="60">
        <f>COUNTIFS(配置清单!G:G,规划及评估!G709,配置清单!H:H,"BA",配置清单!N:N,"在岗")</f>
        <v>0</v>
      </c>
      <c r="AV709" s="61" t="str">
        <f t="shared" si="581"/>
        <v>NA</v>
      </c>
      <c r="AW709" s="60">
        <f>COUNTIFS(配置清单!G:G,G709,配置清单!H:H,"BA",配置清单!N:N,"在岗",配置清单!P:P,"&lt;&gt;暂不胜任")</f>
        <v>0</v>
      </c>
      <c r="AX709" s="61" t="str">
        <f t="shared" si="582"/>
        <v>NA</v>
      </c>
      <c r="AY709" s="60">
        <f>COUNTIFS(配置清单!G:G,规划及评估!G709,配置清单!H:H,"IA",配置清单!N:N,"在岗")</f>
        <v>0</v>
      </c>
      <c r="AZ709" s="61" t="str">
        <f t="shared" si="583"/>
        <v>NA</v>
      </c>
      <c r="BA709" s="60">
        <f>COUNTIFS(配置清单!G:G,G709,配置清单!H:H,"IA",配置清单!N:N,"在岗",配置清单!P:P,"&lt;&gt;暂不胜任")</f>
        <v>0</v>
      </c>
      <c r="BB709" s="61" t="str">
        <f t="shared" si="584"/>
        <v>NA</v>
      </c>
      <c r="BC709" s="60">
        <f>COUNTIFS(配置清单!G:G,规划及评估!G709,配置清单!H:H,"产品经理",配置清单!N:N,"在岗")</f>
        <v>0</v>
      </c>
      <c r="BD709" s="61" t="str">
        <f t="shared" si="585"/>
        <v>NA</v>
      </c>
      <c r="BE709" s="60">
        <f>COUNTIFS(配置清单!G:G,G709,配置清单!H:H,"产品经理",配置清单!N:N,"在岗",配置清单!P:P,"&lt;&gt;暂不胜任")</f>
        <v>0</v>
      </c>
      <c r="BF709" s="61" t="str">
        <f t="shared" si="586"/>
        <v>NA</v>
      </c>
      <c r="BG709" s="63">
        <f t="shared" si="587"/>
        <v>2</v>
      </c>
      <c r="BH709" s="64">
        <f t="shared" si="588"/>
        <v>2</v>
      </c>
      <c r="BI709" s="64">
        <f t="shared" si="589"/>
        <v>2</v>
      </c>
      <c r="BJ709" s="64">
        <f t="shared" si="590"/>
        <v>0</v>
      </c>
      <c r="BK709" s="65">
        <f t="shared" si="591"/>
        <v>1</v>
      </c>
      <c r="BL709" s="66">
        <f t="shared" si="592"/>
        <v>0</v>
      </c>
      <c r="BM709" s="92">
        <f t="shared" si="593"/>
        <v>1</v>
      </c>
      <c r="BN709" s="92">
        <f t="shared" si="594"/>
        <v>0</v>
      </c>
      <c r="BO709" s="92">
        <f t="shared" si="595"/>
        <v>0</v>
      </c>
      <c r="BP709" s="92">
        <f t="shared" si="596"/>
        <v>0</v>
      </c>
      <c r="BQ709" s="92">
        <f t="shared" si="597"/>
        <v>0</v>
      </c>
      <c r="BR709" s="92">
        <f t="shared" si="598"/>
        <v>0</v>
      </c>
      <c r="BS709" s="92">
        <f t="shared" si="599"/>
        <v>0</v>
      </c>
      <c r="BT709" s="92">
        <f t="shared" si="600"/>
        <v>0</v>
      </c>
      <c r="BU709" s="92">
        <f t="shared" si="601"/>
        <v>0</v>
      </c>
      <c r="BV709" s="92">
        <f t="shared" si="602"/>
        <v>0</v>
      </c>
      <c r="BW709" s="92">
        <f t="shared" si="603"/>
        <v>1</v>
      </c>
      <c r="BX709" s="92">
        <f t="shared" si="604"/>
        <v>0</v>
      </c>
      <c r="BY709" s="92">
        <f t="shared" si="605"/>
        <v>0</v>
      </c>
      <c r="BZ709" s="92">
        <f t="shared" si="606"/>
        <v>0</v>
      </c>
      <c r="CA709" s="92">
        <f t="shared" si="607"/>
        <v>0</v>
      </c>
      <c r="CB709" s="92">
        <f t="shared" si="608"/>
        <v>0</v>
      </c>
      <c r="CC709" s="92">
        <f t="shared" si="609"/>
        <v>0</v>
      </c>
      <c r="CD709" s="92">
        <f t="shared" si="610"/>
        <v>0</v>
      </c>
    </row>
    <row r="710" spans="1:82" hidden="1">
      <c r="A710" s="60">
        <v>7</v>
      </c>
      <c r="B710" s="179" t="s">
        <v>949</v>
      </c>
      <c r="C710" s="179" t="s">
        <v>8346</v>
      </c>
      <c r="D710" s="179" t="s">
        <v>204</v>
      </c>
      <c r="E710" s="179" t="s">
        <v>208</v>
      </c>
      <c r="F710" s="179" t="s">
        <v>8453</v>
      </c>
      <c r="G710" s="179" t="s">
        <v>8466</v>
      </c>
      <c r="H710" s="179" t="s">
        <v>6</v>
      </c>
      <c r="I710" s="179" t="s">
        <v>7</v>
      </c>
      <c r="J710" s="179" t="s">
        <v>195</v>
      </c>
      <c r="K710" s="179" t="s">
        <v>34</v>
      </c>
      <c r="L710" s="179" t="s">
        <v>2866</v>
      </c>
      <c r="M710" s="179" t="s">
        <v>8391</v>
      </c>
      <c r="N710" s="60">
        <v>1</v>
      </c>
      <c r="O710" s="60">
        <v>0</v>
      </c>
      <c r="P710" s="60">
        <v>0</v>
      </c>
      <c r="Q710" s="60">
        <v>0</v>
      </c>
      <c r="R710" s="60">
        <v>0</v>
      </c>
      <c r="S710" s="60">
        <v>1</v>
      </c>
      <c r="T710" s="60">
        <v>0</v>
      </c>
      <c r="U710" s="60">
        <v>0</v>
      </c>
      <c r="V710" s="60">
        <v>0</v>
      </c>
      <c r="W710" s="60">
        <f>COUNTIFS(配置清单!G:G,G710,配置清单!$H:$H,"PM",配置清单!$N:$N,"在岗")</f>
        <v>1</v>
      </c>
      <c r="X710" s="61">
        <f t="shared" si="569"/>
        <v>1</v>
      </c>
      <c r="Y710" s="60">
        <f>COUNTIFS(配置清单!$G:$G,G710,配置清单!$H:$H,"PM",配置清单!$N:$N,"在岗",配置清单!$P:$P,"&lt;&gt;暂不胜任")</f>
        <v>1</v>
      </c>
      <c r="Z710" s="61">
        <f t="shared" si="570"/>
        <v>1</v>
      </c>
      <c r="AA710" s="62">
        <f>COUNTIFS(配置清单!$G:$G,G710,配置清单!$H:$H,"SE",配置清单!$N:$N,"在岗")+COUNTIFS(配置清单!$G:$G,G710,配置清单!$H:$H,"SA",配置清单!$N:$N,"在岗")</f>
        <v>0</v>
      </c>
      <c r="AB710" s="61" t="str">
        <f t="shared" si="571"/>
        <v>NA</v>
      </c>
      <c r="AC710" s="60">
        <f>COUNTIFS(配置清单!$G:$G,G710,配置清单!$H:$H,"SE",配置清单!$N:$N,"在岗",配置清单!$P:$P,"&lt;&gt;暂不胜任")+COUNTIFS(配置清单!$G:$G,G710,配置清单!$H:$H,"SA",配置清单!$N:$N,"在岗",配置清单!$P:$P,"&lt;&gt;暂不胜任")</f>
        <v>0</v>
      </c>
      <c r="AD710" s="61" t="str">
        <f t="shared" si="572"/>
        <v>NA</v>
      </c>
      <c r="AE710" s="60">
        <f>COUNTIFS(配置清单!$G:$G,G710,配置清单!H:H,"MDE",配置清单!N:N,"在岗")</f>
        <v>0</v>
      </c>
      <c r="AF710" s="61" t="str">
        <f t="shared" si="573"/>
        <v>NA</v>
      </c>
      <c r="AG710" s="60">
        <f>COUNTIFS(配置清单!$G:$G,G710,配置清单!$H:$H,"MDE",配置清单!$N:$N,"在岗",配置清单!$P:$P,"&lt;&gt;暂不胜任")</f>
        <v>0</v>
      </c>
      <c r="AH710" s="61" t="str">
        <f t="shared" si="574"/>
        <v>NA</v>
      </c>
      <c r="AI710" s="62">
        <f>COUNTIFS(配置清单!G:G,G710,配置清单!H:H,"TPM",配置清单!N:N,"在岗")+COUNTIFS(配置清单!G:G,G710,配置清单!H:H,"TC",配置清单!N:N,"在岗")</f>
        <v>0</v>
      </c>
      <c r="AJ710" s="61" t="str">
        <f t="shared" si="575"/>
        <v>NA</v>
      </c>
      <c r="AK710" s="60">
        <f>COUNTIFS(配置清单!G:G,G710,配置清单!H:H,"TPM",配置清单!N:N,"在岗",配置清单!P:P,"&lt;&gt;暂不胜任")+COUNTIFS(配置清单!G:G,G710,配置清单!H:H,"TC",配置清单!N:N,"在岗",配置清单!P:P,"&lt;&gt;暂不胜任")</f>
        <v>0</v>
      </c>
      <c r="AL710" s="61" t="str">
        <f t="shared" si="576"/>
        <v>NA</v>
      </c>
      <c r="AM710" s="60">
        <f>COUNTIFS(配置清单!G:G,G710,配置清单!H:H,"TSE",配置清单!N:N,"在岗")</f>
        <v>0</v>
      </c>
      <c r="AN710" s="61" t="str">
        <f t="shared" si="577"/>
        <v>NA</v>
      </c>
      <c r="AO710" s="60">
        <f>COUNTIFS(配置清单!G:G,G710,配置清单!H:H,"TSE",配置清单!N:N,"在岗",配置清单!P:P,"&lt;&gt;暂不胜任")</f>
        <v>0</v>
      </c>
      <c r="AP710" s="61" t="str">
        <f t="shared" si="578"/>
        <v>NA</v>
      </c>
      <c r="AQ710" s="60">
        <f>COUNTIFS(配置清单!$G:$G,G710,配置清单!H:H,"QA",配置清单!N:N,"在岗")</f>
        <v>1</v>
      </c>
      <c r="AR710" s="61">
        <f t="shared" si="579"/>
        <v>1</v>
      </c>
      <c r="AS710" s="60">
        <f>COUNTIFS(配置清单!$G:$G,G710,配置清单!$H:$H,"QA",配置清单!$N:$N,"在岗",配置清单!$P:$P,"&lt;&gt;暂不胜任")</f>
        <v>0</v>
      </c>
      <c r="AT710" s="61">
        <f t="shared" si="580"/>
        <v>0</v>
      </c>
      <c r="AU710" s="60">
        <f>COUNTIFS(配置清单!G:G,规划及评估!G710,配置清单!H:H,"BA",配置清单!N:N,"在岗")</f>
        <v>0</v>
      </c>
      <c r="AV710" s="61" t="str">
        <f t="shared" si="581"/>
        <v>NA</v>
      </c>
      <c r="AW710" s="60">
        <f>COUNTIFS(配置清单!G:G,G710,配置清单!H:H,"BA",配置清单!N:N,"在岗",配置清单!P:P,"&lt;&gt;暂不胜任")</f>
        <v>0</v>
      </c>
      <c r="AX710" s="61" t="str">
        <f t="shared" si="582"/>
        <v>NA</v>
      </c>
      <c r="AY710" s="60">
        <f>COUNTIFS(配置清单!G:G,规划及评估!G710,配置清单!H:H,"IA",配置清单!N:N,"在岗")</f>
        <v>0</v>
      </c>
      <c r="AZ710" s="61" t="str">
        <f t="shared" si="583"/>
        <v>NA</v>
      </c>
      <c r="BA710" s="60">
        <f>COUNTIFS(配置清单!G:G,G710,配置清单!H:H,"IA",配置清单!N:N,"在岗",配置清单!P:P,"&lt;&gt;暂不胜任")</f>
        <v>0</v>
      </c>
      <c r="BB710" s="61" t="str">
        <f t="shared" si="584"/>
        <v>NA</v>
      </c>
      <c r="BC710" s="60">
        <f>COUNTIFS(配置清单!G:G,规划及评估!G710,配置清单!H:H,"产品经理",配置清单!N:N,"在岗")</f>
        <v>0</v>
      </c>
      <c r="BD710" s="61" t="str">
        <f t="shared" si="585"/>
        <v>NA</v>
      </c>
      <c r="BE710" s="60">
        <f>COUNTIFS(配置清单!G:G,G710,配置清单!H:H,"产品经理",配置清单!N:N,"在岗",配置清单!P:P,"&lt;&gt;暂不胜任")</f>
        <v>0</v>
      </c>
      <c r="BF710" s="61" t="str">
        <f t="shared" si="586"/>
        <v>NA</v>
      </c>
      <c r="BG710" s="63">
        <f t="shared" si="587"/>
        <v>2</v>
      </c>
      <c r="BH710" s="64">
        <f t="shared" si="588"/>
        <v>2</v>
      </c>
      <c r="BI710" s="64">
        <f t="shared" si="589"/>
        <v>2</v>
      </c>
      <c r="BJ710" s="64">
        <f t="shared" si="590"/>
        <v>1</v>
      </c>
      <c r="BK710" s="65">
        <f t="shared" si="591"/>
        <v>1</v>
      </c>
      <c r="BL710" s="66">
        <f t="shared" si="592"/>
        <v>0.5</v>
      </c>
      <c r="BM710" s="92">
        <f t="shared" si="593"/>
        <v>1</v>
      </c>
      <c r="BN710" s="92">
        <f t="shared" si="594"/>
        <v>1</v>
      </c>
      <c r="BO710" s="92">
        <f t="shared" si="595"/>
        <v>0</v>
      </c>
      <c r="BP710" s="92">
        <f t="shared" si="596"/>
        <v>0</v>
      </c>
      <c r="BQ710" s="92">
        <f t="shared" si="597"/>
        <v>0</v>
      </c>
      <c r="BR710" s="92">
        <f t="shared" si="598"/>
        <v>0</v>
      </c>
      <c r="BS710" s="92">
        <f t="shared" si="599"/>
        <v>0</v>
      </c>
      <c r="BT710" s="92">
        <f t="shared" si="600"/>
        <v>0</v>
      </c>
      <c r="BU710" s="92">
        <f t="shared" si="601"/>
        <v>0</v>
      </c>
      <c r="BV710" s="92">
        <f t="shared" si="602"/>
        <v>0</v>
      </c>
      <c r="BW710" s="92">
        <f t="shared" si="603"/>
        <v>1</v>
      </c>
      <c r="BX710" s="92">
        <f t="shared" si="604"/>
        <v>0</v>
      </c>
      <c r="BY710" s="92">
        <f t="shared" si="605"/>
        <v>0</v>
      </c>
      <c r="BZ710" s="92">
        <f t="shared" si="606"/>
        <v>0</v>
      </c>
      <c r="CA710" s="92">
        <f t="shared" si="607"/>
        <v>0</v>
      </c>
      <c r="CB710" s="92">
        <f t="shared" si="608"/>
        <v>0</v>
      </c>
      <c r="CC710" s="92">
        <f t="shared" si="609"/>
        <v>0</v>
      </c>
      <c r="CD710" s="92">
        <f t="shared" si="610"/>
        <v>0</v>
      </c>
    </row>
    <row r="711" spans="1:82" hidden="1">
      <c r="A711" s="60">
        <v>8</v>
      </c>
      <c r="B711" s="179" t="s">
        <v>949</v>
      </c>
      <c r="C711" s="179" t="s">
        <v>8346</v>
      </c>
      <c r="D711" s="179" t="s">
        <v>204</v>
      </c>
      <c r="E711" s="179" t="s">
        <v>208</v>
      </c>
      <c r="F711" s="179" t="s">
        <v>8386</v>
      </c>
      <c r="G711" s="179" t="s">
        <v>8387</v>
      </c>
      <c r="H711" s="179" t="s">
        <v>6</v>
      </c>
      <c r="I711" s="179" t="s">
        <v>7</v>
      </c>
      <c r="J711" s="179" t="s">
        <v>195</v>
      </c>
      <c r="K711" s="179" t="s">
        <v>34</v>
      </c>
      <c r="L711" s="179" t="s">
        <v>2866</v>
      </c>
      <c r="M711" s="179" t="s">
        <v>8391</v>
      </c>
      <c r="N711" s="60">
        <v>1</v>
      </c>
      <c r="O711" s="60">
        <v>0</v>
      </c>
      <c r="P711" s="60">
        <v>0</v>
      </c>
      <c r="Q711" s="60">
        <v>0</v>
      </c>
      <c r="R711" s="60">
        <v>0</v>
      </c>
      <c r="S711" s="60">
        <v>1</v>
      </c>
      <c r="T711" s="60">
        <v>0</v>
      </c>
      <c r="U711" s="60">
        <v>0</v>
      </c>
      <c r="V711" s="60">
        <v>0</v>
      </c>
      <c r="W711" s="60">
        <f>COUNTIFS(配置清单!G:G,G711,配置清单!$H:$H,"PM",配置清单!$N:$N,"在岗")</f>
        <v>1</v>
      </c>
      <c r="X711" s="61">
        <f t="shared" si="569"/>
        <v>1</v>
      </c>
      <c r="Y711" s="60">
        <f>COUNTIFS(配置清单!$G:$G,G711,配置清单!$H:$H,"PM",配置清单!$N:$N,"在岗",配置清单!$P:$P,"&lt;&gt;暂不胜任")</f>
        <v>1</v>
      </c>
      <c r="Z711" s="61">
        <f t="shared" si="570"/>
        <v>1</v>
      </c>
      <c r="AA711" s="62">
        <f>COUNTIFS(配置清单!$G:$G,G711,配置清单!$H:$H,"SE",配置清单!$N:$N,"在岗")+COUNTIFS(配置清单!$G:$G,G711,配置清单!$H:$H,"SA",配置清单!$N:$N,"在岗")</f>
        <v>1</v>
      </c>
      <c r="AB711" s="61" t="str">
        <f t="shared" si="571"/>
        <v>NA</v>
      </c>
      <c r="AC711" s="60">
        <f>COUNTIFS(配置清单!$G:$G,G711,配置清单!$H:$H,"SE",配置清单!$N:$N,"在岗",配置清单!$P:$P,"&lt;&gt;暂不胜任")+COUNTIFS(配置清单!$G:$G,G711,配置清单!$H:$H,"SA",配置清单!$N:$N,"在岗",配置清单!$P:$P,"&lt;&gt;暂不胜任")</f>
        <v>0</v>
      </c>
      <c r="AD711" s="61" t="str">
        <f t="shared" si="572"/>
        <v>NA</v>
      </c>
      <c r="AE711" s="60">
        <f>COUNTIFS(配置清单!$G:$G,G711,配置清单!H:H,"MDE",配置清单!N:N,"在岗")</f>
        <v>0</v>
      </c>
      <c r="AF711" s="61" t="str">
        <f t="shared" si="573"/>
        <v>NA</v>
      </c>
      <c r="AG711" s="60">
        <f>COUNTIFS(配置清单!$G:$G,G711,配置清单!$H:$H,"MDE",配置清单!$N:$N,"在岗",配置清单!$P:$P,"&lt;&gt;暂不胜任")</f>
        <v>0</v>
      </c>
      <c r="AH711" s="61" t="str">
        <f t="shared" si="574"/>
        <v>NA</v>
      </c>
      <c r="AI711" s="62">
        <f>COUNTIFS(配置清单!G:G,G711,配置清单!H:H,"TPM",配置清单!N:N,"在岗")+COUNTIFS(配置清单!G:G,G711,配置清单!H:H,"TC",配置清单!N:N,"在岗")</f>
        <v>0</v>
      </c>
      <c r="AJ711" s="61" t="str">
        <f t="shared" si="575"/>
        <v>NA</v>
      </c>
      <c r="AK711" s="60">
        <f>COUNTIFS(配置清单!G:G,G711,配置清单!H:H,"TPM",配置清单!N:N,"在岗",配置清单!P:P,"&lt;&gt;暂不胜任")+COUNTIFS(配置清单!G:G,G711,配置清单!H:H,"TC",配置清单!N:N,"在岗",配置清单!P:P,"&lt;&gt;暂不胜任")</f>
        <v>0</v>
      </c>
      <c r="AL711" s="61" t="str">
        <f t="shared" si="576"/>
        <v>NA</v>
      </c>
      <c r="AM711" s="60">
        <f>COUNTIFS(配置清单!G:G,G711,配置清单!H:H,"TSE",配置清单!N:N,"在岗")</f>
        <v>0</v>
      </c>
      <c r="AN711" s="61" t="str">
        <f t="shared" si="577"/>
        <v>NA</v>
      </c>
      <c r="AO711" s="60">
        <f>COUNTIFS(配置清单!G:G,G711,配置清单!H:H,"TSE",配置清单!N:N,"在岗",配置清单!P:P,"&lt;&gt;暂不胜任")</f>
        <v>0</v>
      </c>
      <c r="AP711" s="61" t="str">
        <f t="shared" si="578"/>
        <v>NA</v>
      </c>
      <c r="AQ711" s="60">
        <f>COUNTIFS(配置清单!$G:$G,G711,配置清单!H:H,"QA",配置清单!N:N,"在岗")</f>
        <v>1</v>
      </c>
      <c r="AR711" s="61">
        <f t="shared" si="579"/>
        <v>1</v>
      </c>
      <c r="AS711" s="60">
        <f>COUNTIFS(配置清单!$G:$G,G711,配置清单!$H:$H,"QA",配置清单!$N:$N,"在岗",配置清单!$P:$P,"&lt;&gt;暂不胜任")</f>
        <v>0</v>
      </c>
      <c r="AT711" s="61">
        <f t="shared" si="580"/>
        <v>0</v>
      </c>
      <c r="AU711" s="60">
        <f>COUNTIFS(配置清单!G:G,规划及评估!G711,配置清单!H:H,"BA",配置清单!N:N,"在岗")</f>
        <v>0</v>
      </c>
      <c r="AV711" s="61" t="str">
        <f t="shared" si="581"/>
        <v>NA</v>
      </c>
      <c r="AW711" s="60">
        <f>COUNTIFS(配置清单!G:G,G711,配置清单!H:H,"BA",配置清单!N:N,"在岗",配置清单!P:P,"&lt;&gt;暂不胜任")</f>
        <v>0</v>
      </c>
      <c r="AX711" s="61" t="str">
        <f t="shared" si="582"/>
        <v>NA</v>
      </c>
      <c r="AY711" s="60">
        <f>COUNTIFS(配置清单!G:G,规划及评估!G711,配置清单!H:H,"IA",配置清单!N:N,"在岗")</f>
        <v>0</v>
      </c>
      <c r="AZ711" s="61" t="str">
        <f t="shared" si="583"/>
        <v>NA</v>
      </c>
      <c r="BA711" s="60">
        <f>COUNTIFS(配置清单!G:G,G711,配置清单!H:H,"IA",配置清单!N:N,"在岗",配置清单!P:P,"&lt;&gt;暂不胜任")</f>
        <v>0</v>
      </c>
      <c r="BB711" s="61" t="str">
        <f t="shared" si="584"/>
        <v>NA</v>
      </c>
      <c r="BC711" s="60">
        <f>COUNTIFS(配置清单!G:G,规划及评估!G711,配置清单!H:H,"产品经理",配置清单!N:N,"在岗")</f>
        <v>0</v>
      </c>
      <c r="BD711" s="61" t="str">
        <f t="shared" si="585"/>
        <v>NA</v>
      </c>
      <c r="BE711" s="60">
        <f>COUNTIFS(配置清单!G:G,G711,配置清单!H:H,"产品经理",配置清单!N:N,"在岗",配置清单!P:P,"&lt;&gt;暂不胜任")</f>
        <v>0</v>
      </c>
      <c r="BF711" s="61" t="str">
        <f t="shared" si="586"/>
        <v>NA</v>
      </c>
      <c r="BG711" s="63">
        <f t="shared" si="587"/>
        <v>2</v>
      </c>
      <c r="BH711" s="64">
        <f t="shared" si="588"/>
        <v>2</v>
      </c>
      <c r="BI711" s="64">
        <f t="shared" si="589"/>
        <v>2</v>
      </c>
      <c r="BJ711" s="64">
        <f t="shared" si="590"/>
        <v>1</v>
      </c>
      <c r="BK711" s="65">
        <f t="shared" si="591"/>
        <v>1</v>
      </c>
      <c r="BL711" s="66">
        <f t="shared" si="592"/>
        <v>0.5</v>
      </c>
      <c r="BM711" s="92">
        <f t="shared" si="593"/>
        <v>1</v>
      </c>
      <c r="BN711" s="92">
        <f t="shared" si="594"/>
        <v>1</v>
      </c>
      <c r="BO711" s="92">
        <f t="shared" si="595"/>
        <v>0</v>
      </c>
      <c r="BP711" s="92">
        <f t="shared" si="596"/>
        <v>0</v>
      </c>
      <c r="BQ711" s="92">
        <f t="shared" si="597"/>
        <v>0</v>
      </c>
      <c r="BR711" s="92">
        <f t="shared" si="598"/>
        <v>0</v>
      </c>
      <c r="BS711" s="92">
        <f t="shared" si="599"/>
        <v>0</v>
      </c>
      <c r="BT711" s="92">
        <f t="shared" si="600"/>
        <v>0</v>
      </c>
      <c r="BU711" s="92">
        <f t="shared" si="601"/>
        <v>0</v>
      </c>
      <c r="BV711" s="92">
        <f t="shared" si="602"/>
        <v>0</v>
      </c>
      <c r="BW711" s="92">
        <f t="shared" si="603"/>
        <v>1</v>
      </c>
      <c r="BX711" s="92">
        <f t="shared" si="604"/>
        <v>0</v>
      </c>
      <c r="BY711" s="92">
        <f t="shared" si="605"/>
        <v>0</v>
      </c>
      <c r="BZ711" s="92">
        <f t="shared" si="606"/>
        <v>0</v>
      </c>
      <c r="CA711" s="92">
        <f t="shared" si="607"/>
        <v>0</v>
      </c>
      <c r="CB711" s="92">
        <f t="shared" si="608"/>
        <v>0</v>
      </c>
      <c r="CC711" s="92">
        <f t="shared" si="609"/>
        <v>0</v>
      </c>
      <c r="CD711" s="92">
        <f t="shared" si="610"/>
        <v>0</v>
      </c>
    </row>
    <row r="712" spans="1:82" hidden="1">
      <c r="A712" s="60">
        <v>9</v>
      </c>
      <c r="B712" s="179" t="s">
        <v>949</v>
      </c>
      <c r="C712" s="179" t="s">
        <v>8346</v>
      </c>
      <c r="D712" s="179" t="s">
        <v>204</v>
      </c>
      <c r="E712" s="179" t="s">
        <v>208</v>
      </c>
      <c r="F712" s="179" t="s">
        <v>8453</v>
      </c>
      <c r="G712" s="179" t="s">
        <v>8454</v>
      </c>
      <c r="H712" s="179" t="s">
        <v>6</v>
      </c>
      <c r="I712" s="179" t="s">
        <v>7</v>
      </c>
      <c r="J712" s="179" t="s">
        <v>34</v>
      </c>
      <c r="K712" s="179" t="s">
        <v>34</v>
      </c>
      <c r="L712" s="179" t="s">
        <v>5134</v>
      </c>
      <c r="M712" s="179" t="s">
        <v>8391</v>
      </c>
      <c r="N712" s="60">
        <v>1</v>
      </c>
      <c r="O712" s="60">
        <v>0</v>
      </c>
      <c r="P712" s="60">
        <v>0</v>
      </c>
      <c r="Q712" s="60">
        <v>0</v>
      </c>
      <c r="R712" s="60">
        <v>0</v>
      </c>
      <c r="S712" s="60">
        <v>1</v>
      </c>
      <c r="T712" s="60">
        <v>0</v>
      </c>
      <c r="U712" s="60">
        <v>0</v>
      </c>
      <c r="V712" s="60">
        <v>0</v>
      </c>
      <c r="W712" s="60">
        <f>COUNTIFS(配置清单!G:G,G712,配置清单!$H:$H,"PM",配置清单!$N:$N,"在岗")</f>
        <v>1</v>
      </c>
      <c r="X712" s="61">
        <f t="shared" si="569"/>
        <v>1</v>
      </c>
      <c r="Y712" s="60">
        <f>COUNTIFS(配置清单!$G:$G,G712,配置清单!$H:$H,"PM",配置清单!$N:$N,"在岗",配置清单!$P:$P,"&lt;&gt;暂不胜任")</f>
        <v>1</v>
      </c>
      <c r="Z712" s="61">
        <f t="shared" si="570"/>
        <v>1</v>
      </c>
      <c r="AA712" s="62">
        <f>COUNTIFS(配置清单!$G:$G,G712,配置清单!$H:$H,"SE",配置清单!$N:$N,"在岗")+COUNTIFS(配置清单!$G:$G,G712,配置清单!$H:$H,"SA",配置清单!$N:$N,"在岗")</f>
        <v>0</v>
      </c>
      <c r="AB712" s="61" t="str">
        <f t="shared" si="571"/>
        <v>NA</v>
      </c>
      <c r="AC712" s="60">
        <f>COUNTIFS(配置清单!$G:$G,G712,配置清单!$H:$H,"SE",配置清单!$N:$N,"在岗",配置清单!$P:$P,"&lt;&gt;暂不胜任")+COUNTIFS(配置清单!$G:$G,G712,配置清单!$H:$H,"SA",配置清单!$N:$N,"在岗",配置清单!$P:$P,"&lt;&gt;暂不胜任")</f>
        <v>0</v>
      </c>
      <c r="AD712" s="61" t="str">
        <f t="shared" si="572"/>
        <v>NA</v>
      </c>
      <c r="AE712" s="60">
        <f>COUNTIFS(配置清单!$G:$G,G712,配置清单!H:H,"MDE",配置清单!N:N,"在岗")</f>
        <v>0</v>
      </c>
      <c r="AF712" s="61" t="str">
        <f t="shared" si="573"/>
        <v>NA</v>
      </c>
      <c r="AG712" s="60">
        <f>COUNTIFS(配置清单!$G:$G,G712,配置清单!$H:$H,"MDE",配置清单!$N:$N,"在岗",配置清单!$P:$P,"&lt;&gt;暂不胜任")</f>
        <v>0</v>
      </c>
      <c r="AH712" s="61" t="str">
        <f t="shared" si="574"/>
        <v>NA</v>
      </c>
      <c r="AI712" s="62">
        <f>COUNTIFS(配置清单!G:G,G712,配置清单!H:H,"TPM",配置清单!N:N,"在岗")+COUNTIFS(配置清单!G:G,G712,配置清单!H:H,"TC",配置清单!N:N,"在岗")</f>
        <v>0</v>
      </c>
      <c r="AJ712" s="61" t="str">
        <f t="shared" si="575"/>
        <v>NA</v>
      </c>
      <c r="AK712" s="60">
        <f>COUNTIFS(配置清单!G:G,G712,配置清单!H:H,"TPM",配置清单!N:N,"在岗",配置清单!P:P,"&lt;&gt;暂不胜任")+COUNTIFS(配置清单!G:G,G712,配置清单!H:H,"TC",配置清单!N:N,"在岗",配置清单!P:P,"&lt;&gt;暂不胜任")</f>
        <v>0</v>
      </c>
      <c r="AL712" s="61" t="str">
        <f t="shared" si="576"/>
        <v>NA</v>
      </c>
      <c r="AM712" s="60">
        <f>COUNTIFS(配置清单!G:G,G712,配置清单!H:H,"TSE",配置清单!N:N,"在岗")</f>
        <v>0</v>
      </c>
      <c r="AN712" s="61" t="str">
        <f t="shared" si="577"/>
        <v>NA</v>
      </c>
      <c r="AO712" s="60">
        <f>COUNTIFS(配置清单!G:G,G712,配置清单!H:H,"TSE",配置清单!N:N,"在岗",配置清单!P:P,"&lt;&gt;暂不胜任")</f>
        <v>0</v>
      </c>
      <c r="AP712" s="61" t="str">
        <f t="shared" si="578"/>
        <v>NA</v>
      </c>
      <c r="AQ712" s="60">
        <f>COUNTIFS(配置清单!$G:$G,G712,配置清单!H:H,"QA",配置清单!N:N,"在岗")</f>
        <v>1</v>
      </c>
      <c r="AR712" s="61">
        <f t="shared" si="579"/>
        <v>1</v>
      </c>
      <c r="AS712" s="60">
        <f>COUNTIFS(配置清单!$G:$G,G712,配置清单!$H:$H,"QA",配置清单!$N:$N,"在岗",配置清单!$P:$P,"&lt;&gt;暂不胜任")</f>
        <v>0</v>
      </c>
      <c r="AT712" s="61">
        <f t="shared" si="580"/>
        <v>0</v>
      </c>
      <c r="AU712" s="60">
        <f>COUNTIFS(配置清单!G:G,规划及评估!G712,配置清单!H:H,"BA",配置清单!N:N,"在岗")</f>
        <v>0</v>
      </c>
      <c r="AV712" s="61" t="str">
        <f t="shared" si="581"/>
        <v>NA</v>
      </c>
      <c r="AW712" s="60">
        <f>COUNTIFS(配置清单!G:G,G712,配置清单!H:H,"BA",配置清单!N:N,"在岗",配置清单!P:P,"&lt;&gt;暂不胜任")</f>
        <v>0</v>
      </c>
      <c r="AX712" s="61" t="str">
        <f t="shared" si="582"/>
        <v>NA</v>
      </c>
      <c r="AY712" s="60">
        <f>COUNTIFS(配置清单!G:G,规划及评估!G712,配置清单!H:H,"IA",配置清单!N:N,"在岗")</f>
        <v>0</v>
      </c>
      <c r="AZ712" s="61" t="str">
        <f t="shared" si="583"/>
        <v>NA</v>
      </c>
      <c r="BA712" s="60">
        <f>COUNTIFS(配置清单!G:G,G712,配置清单!H:H,"IA",配置清单!N:N,"在岗",配置清单!P:P,"&lt;&gt;暂不胜任")</f>
        <v>0</v>
      </c>
      <c r="BB712" s="61" t="str">
        <f t="shared" si="584"/>
        <v>NA</v>
      </c>
      <c r="BC712" s="60">
        <f>COUNTIFS(配置清单!G:G,规划及评估!G712,配置清单!H:H,"产品经理",配置清单!N:N,"在岗")</f>
        <v>0</v>
      </c>
      <c r="BD712" s="61" t="str">
        <f t="shared" si="585"/>
        <v>NA</v>
      </c>
      <c r="BE712" s="60">
        <f>COUNTIFS(配置清单!G:G,G712,配置清单!H:H,"产品经理",配置清单!N:N,"在岗",配置清单!P:P,"&lt;&gt;暂不胜任")</f>
        <v>0</v>
      </c>
      <c r="BF712" s="61" t="str">
        <f t="shared" si="586"/>
        <v>NA</v>
      </c>
      <c r="BG712" s="63">
        <f t="shared" si="587"/>
        <v>2</v>
      </c>
      <c r="BH712" s="64">
        <f t="shared" si="588"/>
        <v>2</v>
      </c>
      <c r="BI712" s="64">
        <f t="shared" si="589"/>
        <v>2</v>
      </c>
      <c r="BJ712" s="64">
        <f t="shared" si="590"/>
        <v>1</v>
      </c>
      <c r="BK712" s="65">
        <f t="shared" si="591"/>
        <v>1</v>
      </c>
      <c r="BL712" s="66">
        <f t="shared" si="592"/>
        <v>0.5</v>
      </c>
      <c r="BM712" s="92">
        <f t="shared" si="593"/>
        <v>1</v>
      </c>
      <c r="BN712" s="92">
        <f t="shared" si="594"/>
        <v>1</v>
      </c>
      <c r="BO712" s="92">
        <f t="shared" si="595"/>
        <v>0</v>
      </c>
      <c r="BP712" s="92">
        <f t="shared" si="596"/>
        <v>0</v>
      </c>
      <c r="BQ712" s="92">
        <f t="shared" si="597"/>
        <v>0</v>
      </c>
      <c r="BR712" s="92">
        <f t="shared" si="598"/>
        <v>0</v>
      </c>
      <c r="BS712" s="92">
        <f t="shared" si="599"/>
        <v>0</v>
      </c>
      <c r="BT712" s="92">
        <f t="shared" si="600"/>
        <v>0</v>
      </c>
      <c r="BU712" s="92">
        <f t="shared" si="601"/>
        <v>0</v>
      </c>
      <c r="BV712" s="92">
        <f t="shared" si="602"/>
        <v>0</v>
      </c>
      <c r="BW712" s="92">
        <f t="shared" si="603"/>
        <v>1</v>
      </c>
      <c r="BX712" s="92">
        <f t="shared" si="604"/>
        <v>0</v>
      </c>
      <c r="BY712" s="92">
        <f t="shared" si="605"/>
        <v>0</v>
      </c>
      <c r="BZ712" s="92">
        <f t="shared" si="606"/>
        <v>0</v>
      </c>
      <c r="CA712" s="92">
        <f t="shared" si="607"/>
        <v>0</v>
      </c>
      <c r="CB712" s="92">
        <f t="shared" si="608"/>
        <v>0</v>
      </c>
      <c r="CC712" s="92">
        <f t="shared" si="609"/>
        <v>0</v>
      </c>
      <c r="CD712" s="92">
        <f t="shared" si="610"/>
        <v>0</v>
      </c>
    </row>
    <row r="713" spans="1:82" hidden="1">
      <c r="A713" s="60">
        <v>10</v>
      </c>
      <c r="B713" s="179" t="s">
        <v>949</v>
      </c>
      <c r="C713" s="179" t="s">
        <v>8346</v>
      </c>
      <c r="D713" s="179" t="s">
        <v>204</v>
      </c>
      <c r="E713" s="179" t="s">
        <v>208</v>
      </c>
      <c r="F713" s="179" t="s">
        <v>8433</v>
      </c>
      <c r="G713" s="179" t="s">
        <v>8432</v>
      </c>
      <c r="H713" s="179" t="s">
        <v>6</v>
      </c>
      <c r="I713" s="179" t="s">
        <v>7</v>
      </c>
      <c r="J713" s="179" t="s">
        <v>195</v>
      </c>
      <c r="K713" s="179" t="s">
        <v>34</v>
      </c>
      <c r="L713" s="179" t="s">
        <v>5122</v>
      </c>
      <c r="M713" s="179" t="s">
        <v>8391</v>
      </c>
      <c r="N713" s="60">
        <v>1</v>
      </c>
      <c r="O713" s="60">
        <v>0</v>
      </c>
      <c r="P713" s="60">
        <v>0</v>
      </c>
      <c r="Q713" s="60">
        <v>0</v>
      </c>
      <c r="R713" s="60">
        <v>0</v>
      </c>
      <c r="S713" s="60">
        <v>1</v>
      </c>
      <c r="T713" s="60">
        <v>0</v>
      </c>
      <c r="U713" s="60">
        <v>0</v>
      </c>
      <c r="V713" s="60">
        <v>0</v>
      </c>
      <c r="W713" s="60">
        <f>COUNTIFS(配置清单!G:G,G713,配置清单!$H:$H,"PM",配置清单!$N:$N,"在岗")</f>
        <v>1</v>
      </c>
      <c r="X713" s="61">
        <f t="shared" si="569"/>
        <v>1</v>
      </c>
      <c r="Y713" s="60">
        <f>COUNTIFS(配置清单!$G:$G,G713,配置清单!$H:$H,"PM",配置清单!$N:$N,"在岗",配置清单!$P:$P,"&lt;&gt;暂不胜任")</f>
        <v>0</v>
      </c>
      <c r="Z713" s="61">
        <f t="shared" si="570"/>
        <v>0</v>
      </c>
      <c r="AA713" s="62">
        <f>COUNTIFS(配置清单!$G:$G,G713,配置清单!$H:$H,"SE",配置清单!$N:$N,"在岗")+COUNTIFS(配置清单!$G:$G,G713,配置清单!$H:$H,"SA",配置清单!$N:$N,"在岗")</f>
        <v>0</v>
      </c>
      <c r="AB713" s="61" t="str">
        <f t="shared" si="571"/>
        <v>NA</v>
      </c>
      <c r="AC713" s="60">
        <f>COUNTIFS(配置清单!$G:$G,G713,配置清单!$H:$H,"SE",配置清单!$N:$N,"在岗",配置清单!$P:$P,"&lt;&gt;暂不胜任")+COUNTIFS(配置清单!$G:$G,G713,配置清单!$H:$H,"SA",配置清单!$N:$N,"在岗",配置清单!$P:$P,"&lt;&gt;暂不胜任")</f>
        <v>0</v>
      </c>
      <c r="AD713" s="61" t="str">
        <f t="shared" si="572"/>
        <v>NA</v>
      </c>
      <c r="AE713" s="60">
        <f>COUNTIFS(配置清单!$G:$G,G713,配置清单!H:H,"MDE",配置清单!N:N,"在岗")</f>
        <v>0</v>
      </c>
      <c r="AF713" s="61" t="str">
        <f t="shared" si="573"/>
        <v>NA</v>
      </c>
      <c r="AG713" s="60">
        <f>COUNTIFS(配置清单!$G:$G,G713,配置清单!$H:$H,"MDE",配置清单!$N:$N,"在岗",配置清单!$P:$P,"&lt;&gt;暂不胜任")</f>
        <v>0</v>
      </c>
      <c r="AH713" s="61" t="str">
        <f t="shared" si="574"/>
        <v>NA</v>
      </c>
      <c r="AI713" s="62">
        <f>COUNTIFS(配置清单!G:G,G713,配置清单!H:H,"TPM",配置清单!N:N,"在岗")+COUNTIFS(配置清单!G:G,G713,配置清单!H:H,"TC",配置清单!N:N,"在岗")</f>
        <v>0</v>
      </c>
      <c r="AJ713" s="61" t="str">
        <f t="shared" si="575"/>
        <v>NA</v>
      </c>
      <c r="AK713" s="60">
        <f>COUNTIFS(配置清单!G:G,G713,配置清单!H:H,"TPM",配置清单!N:N,"在岗",配置清单!P:P,"&lt;&gt;暂不胜任")+COUNTIFS(配置清单!G:G,G713,配置清单!H:H,"TC",配置清单!N:N,"在岗",配置清单!P:P,"&lt;&gt;暂不胜任")</f>
        <v>0</v>
      </c>
      <c r="AL713" s="61" t="str">
        <f t="shared" si="576"/>
        <v>NA</v>
      </c>
      <c r="AM713" s="60">
        <f>COUNTIFS(配置清单!G:G,G713,配置清单!H:H,"TSE",配置清单!N:N,"在岗")</f>
        <v>0</v>
      </c>
      <c r="AN713" s="61" t="str">
        <f t="shared" si="577"/>
        <v>NA</v>
      </c>
      <c r="AO713" s="60">
        <f>COUNTIFS(配置清单!G:G,G713,配置清单!H:H,"TSE",配置清单!N:N,"在岗",配置清单!P:P,"&lt;&gt;暂不胜任")</f>
        <v>0</v>
      </c>
      <c r="AP713" s="61" t="str">
        <f t="shared" si="578"/>
        <v>NA</v>
      </c>
      <c r="AQ713" s="60">
        <f>COUNTIFS(配置清单!$G:$G,G713,配置清单!H:H,"QA",配置清单!N:N,"在岗")</f>
        <v>1</v>
      </c>
      <c r="AR713" s="61">
        <f t="shared" si="579"/>
        <v>1</v>
      </c>
      <c r="AS713" s="60">
        <f>COUNTIFS(配置清单!$G:$G,G713,配置清单!$H:$H,"QA",配置清单!$N:$N,"在岗",配置清单!$P:$P,"&lt;&gt;暂不胜任")</f>
        <v>0</v>
      </c>
      <c r="AT713" s="61">
        <f t="shared" si="580"/>
        <v>0</v>
      </c>
      <c r="AU713" s="60">
        <f>COUNTIFS(配置清单!G:G,规划及评估!G713,配置清单!H:H,"BA",配置清单!N:N,"在岗")</f>
        <v>0</v>
      </c>
      <c r="AV713" s="61" t="str">
        <f t="shared" si="581"/>
        <v>NA</v>
      </c>
      <c r="AW713" s="60">
        <f>COUNTIFS(配置清单!G:G,G713,配置清单!H:H,"BA",配置清单!N:N,"在岗",配置清单!P:P,"&lt;&gt;暂不胜任")</f>
        <v>0</v>
      </c>
      <c r="AX713" s="61" t="str">
        <f t="shared" si="582"/>
        <v>NA</v>
      </c>
      <c r="AY713" s="60">
        <f>COUNTIFS(配置清单!G:G,规划及评估!G713,配置清单!H:H,"IA",配置清单!N:N,"在岗")</f>
        <v>0</v>
      </c>
      <c r="AZ713" s="61" t="str">
        <f t="shared" si="583"/>
        <v>NA</v>
      </c>
      <c r="BA713" s="60">
        <f>COUNTIFS(配置清单!G:G,G713,配置清单!H:H,"IA",配置清单!N:N,"在岗",配置清单!P:P,"&lt;&gt;暂不胜任")</f>
        <v>0</v>
      </c>
      <c r="BB713" s="61" t="str">
        <f t="shared" si="584"/>
        <v>NA</v>
      </c>
      <c r="BC713" s="60">
        <f>COUNTIFS(配置清单!G:G,规划及评估!G713,配置清单!H:H,"产品经理",配置清单!N:N,"在岗")</f>
        <v>0</v>
      </c>
      <c r="BD713" s="61" t="str">
        <f t="shared" si="585"/>
        <v>NA</v>
      </c>
      <c r="BE713" s="60">
        <f>COUNTIFS(配置清单!G:G,G713,配置清单!H:H,"产品经理",配置清单!N:N,"在岗",配置清单!P:P,"&lt;&gt;暂不胜任")</f>
        <v>0</v>
      </c>
      <c r="BF713" s="61" t="str">
        <f t="shared" si="586"/>
        <v>NA</v>
      </c>
      <c r="BG713" s="63">
        <f t="shared" si="587"/>
        <v>2</v>
      </c>
      <c r="BH713" s="64">
        <f t="shared" si="588"/>
        <v>2</v>
      </c>
      <c r="BI713" s="64">
        <f t="shared" si="589"/>
        <v>2</v>
      </c>
      <c r="BJ713" s="64">
        <f t="shared" si="590"/>
        <v>0</v>
      </c>
      <c r="BK713" s="65">
        <f t="shared" si="591"/>
        <v>1</v>
      </c>
      <c r="BL713" s="66">
        <f t="shared" si="592"/>
        <v>0</v>
      </c>
      <c r="BM713" s="92">
        <f t="shared" si="593"/>
        <v>1</v>
      </c>
      <c r="BN713" s="92">
        <f t="shared" si="594"/>
        <v>0</v>
      </c>
      <c r="BO713" s="92">
        <f t="shared" si="595"/>
        <v>0</v>
      </c>
      <c r="BP713" s="92">
        <f t="shared" si="596"/>
        <v>0</v>
      </c>
      <c r="BQ713" s="92">
        <f t="shared" si="597"/>
        <v>0</v>
      </c>
      <c r="BR713" s="92">
        <f t="shared" si="598"/>
        <v>0</v>
      </c>
      <c r="BS713" s="92">
        <f t="shared" si="599"/>
        <v>0</v>
      </c>
      <c r="BT713" s="92">
        <f t="shared" si="600"/>
        <v>0</v>
      </c>
      <c r="BU713" s="92">
        <f t="shared" si="601"/>
        <v>0</v>
      </c>
      <c r="BV713" s="92">
        <f t="shared" si="602"/>
        <v>0</v>
      </c>
      <c r="BW713" s="92">
        <f t="shared" si="603"/>
        <v>1</v>
      </c>
      <c r="BX713" s="92">
        <f t="shared" si="604"/>
        <v>0</v>
      </c>
      <c r="BY713" s="92">
        <f t="shared" si="605"/>
        <v>0</v>
      </c>
      <c r="BZ713" s="92">
        <f t="shared" si="606"/>
        <v>0</v>
      </c>
      <c r="CA713" s="92">
        <f t="shared" si="607"/>
        <v>0</v>
      </c>
      <c r="CB713" s="92">
        <f t="shared" si="608"/>
        <v>0</v>
      </c>
      <c r="CC713" s="92">
        <f t="shared" si="609"/>
        <v>0</v>
      </c>
      <c r="CD713" s="92">
        <f t="shared" si="610"/>
        <v>0</v>
      </c>
    </row>
    <row r="714" spans="1:82" hidden="1">
      <c r="A714" s="60">
        <v>11</v>
      </c>
      <c r="B714" s="179" t="s">
        <v>949</v>
      </c>
      <c r="C714" s="179" t="s">
        <v>8346</v>
      </c>
      <c r="D714" s="179" t="s">
        <v>204</v>
      </c>
      <c r="E714" s="179" t="s">
        <v>208</v>
      </c>
      <c r="F714" s="179" t="s">
        <v>8436</v>
      </c>
      <c r="G714" s="179" t="s">
        <v>8437</v>
      </c>
      <c r="H714" s="179" t="s">
        <v>6</v>
      </c>
      <c r="I714" s="179" t="s">
        <v>7</v>
      </c>
      <c r="J714" s="179" t="s">
        <v>195</v>
      </c>
      <c r="K714" s="179" t="s">
        <v>34</v>
      </c>
      <c r="L714" s="179" t="s">
        <v>2866</v>
      </c>
      <c r="M714" s="179" t="s">
        <v>8391</v>
      </c>
      <c r="N714" s="60">
        <v>1</v>
      </c>
      <c r="O714" s="60">
        <v>0</v>
      </c>
      <c r="P714" s="60">
        <v>0</v>
      </c>
      <c r="Q714" s="60">
        <v>0</v>
      </c>
      <c r="R714" s="60">
        <v>0</v>
      </c>
      <c r="S714" s="60">
        <v>1</v>
      </c>
      <c r="T714" s="60">
        <v>0</v>
      </c>
      <c r="U714" s="60">
        <v>0</v>
      </c>
      <c r="V714" s="60">
        <v>0</v>
      </c>
      <c r="W714" s="60">
        <f>COUNTIFS(配置清单!G:G,G714,配置清单!$H:$H,"PM",配置清单!$N:$N,"在岗")</f>
        <v>1</v>
      </c>
      <c r="X714" s="61">
        <f t="shared" si="569"/>
        <v>1</v>
      </c>
      <c r="Y714" s="60">
        <f>COUNTIFS(配置清单!$G:$G,G714,配置清单!$H:$H,"PM",配置清单!$N:$N,"在岗",配置清单!$P:$P,"&lt;&gt;暂不胜任")</f>
        <v>1</v>
      </c>
      <c r="Z714" s="61">
        <f t="shared" si="570"/>
        <v>1</v>
      </c>
      <c r="AA714" s="62">
        <f>COUNTIFS(配置清单!$G:$G,G714,配置清单!$H:$H,"SE",配置清单!$N:$N,"在岗")+COUNTIFS(配置清单!$G:$G,G714,配置清单!$H:$H,"SA",配置清单!$N:$N,"在岗")</f>
        <v>0</v>
      </c>
      <c r="AB714" s="61" t="str">
        <f t="shared" si="571"/>
        <v>NA</v>
      </c>
      <c r="AC714" s="60">
        <f>COUNTIFS(配置清单!$G:$G,G714,配置清单!$H:$H,"SE",配置清单!$N:$N,"在岗",配置清单!$P:$P,"&lt;&gt;暂不胜任")+COUNTIFS(配置清单!$G:$G,G714,配置清单!$H:$H,"SA",配置清单!$N:$N,"在岗",配置清单!$P:$P,"&lt;&gt;暂不胜任")</f>
        <v>0</v>
      </c>
      <c r="AD714" s="61" t="str">
        <f t="shared" si="572"/>
        <v>NA</v>
      </c>
      <c r="AE714" s="60">
        <f>COUNTIFS(配置清单!$G:$G,G714,配置清单!H:H,"MDE",配置清单!N:N,"在岗")</f>
        <v>0</v>
      </c>
      <c r="AF714" s="61" t="str">
        <f t="shared" si="573"/>
        <v>NA</v>
      </c>
      <c r="AG714" s="60">
        <f>COUNTIFS(配置清单!$G:$G,G714,配置清单!$H:$H,"MDE",配置清单!$N:$N,"在岗",配置清单!$P:$P,"&lt;&gt;暂不胜任")</f>
        <v>0</v>
      </c>
      <c r="AH714" s="61" t="str">
        <f t="shared" si="574"/>
        <v>NA</v>
      </c>
      <c r="AI714" s="62">
        <f>COUNTIFS(配置清单!G:G,G714,配置清单!H:H,"TPM",配置清单!N:N,"在岗")+COUNTIFS(配置清单!G:G,G714,配置清单!H:H,"TC",配置清单!N:N,"在岗")</f>
        <v>0</v>
      </c>
      <c r="AJ714" s="61" t="str">
        <f t="shared" si="575"/>
        <v>NA</v>
      </c>
      <c r="AK714" s="60">
        <f>COUNTIFS(配置清单!G:G,G714,配置清单!H:H,"TPM",配置清单!N:N,"在岗",配置清单!P:P,"&lt;&gt;暂不胜任")+COUNTIFS(配置清单!G:G,G714,配置清单!H:H,"TC",配置清单!N:N,"在岗",配置清单!P:P,"&lt;&gt;暂不胜任")</f>
        <v>0</v>
      </c>
      <c r="AL714" s="61" t="str">
        <f t="shared" si="576"/>
        <v>NA</v>
      </c>
      <c r="AM714" s="60">
        <f>COUNTIFS(配置清单!G:G,G714,配置清单!H:H,"TSE",配置清单!N:N,"在岗")</f>
        <v>0</v>
      </c>
      <c r="AN714" s="61" t="str">
        <f t="shared" si="577"/>
        <v>NA</v>
      </c>
      <c r="AO714" s="60">
        <f>COUNTIFS(配置清单!G:G,G714,配置清单!H:H,"TSE",配置清单!N:N,"在岗",配置清单!P:P,"&lt;&gt;暂不胜任")</f>
        <v>0</v>
      </c>
      <c r="AP714" s="61" t="str">
        <f t="shared" si="578"/>
        <v>NA</v>
      </c>
      <c r="AQ714" s="60">
        <f>COUNTIFS(配置清单!$G:$G,G714,配置清单!H:H,"QA",配置清单!N:N,"在岗")</f>
        <v>1</v>
      </c>
      <c r="AR714" s="61">
        <f t="shared" si="579"/>
        <v>1</v>
      </c>
      <c r="AS714" s="60">
        <f>COUNTIFS(配置清单!$G:$G,G714,配置清单!$H:$H,"QA",配置清单!$N:$N,"在岗",配置清单!$P:$P,"&lt;&gt;暂不胜任")</f>
        <v>0</v>
      </c>
      <c r="AT714" s="61">
        <f t="shared" si="580"/>
        <v>0</v>
      </c>
      <c r="AU714" s="60">
        <f>COUNTIFS(配置清单!G:G,规划及评估!G714,配置清单!H:H,"BA",配置清单!N:N,"在岗")</f>
        <v>0</v>
      </c>
      <c r="AV714" s="61" t="str">
        <f t="shared" si="581"/>
        <v>NA</v>
      </c>
      <c r="AW714" s="60">
        <f>COUNTIFS(配置清单!G:G,G714,配置清单!H:H,"BA",配置清单!N:N,"在岗",配置清单!P:P,"&lt;&gt;暂不胜任")</f>
        <v>0</v>
      </c>
      <c r="AX714" s="61" t="str">
        <f t="shared" si="582"/>
        <v>NA</v>
      </c>
      <c r="AY714" s="60">
        <f>COUNTIFS(配置清单!G:G,规划及评估!G714,配置清单!H:H,"IA",配置清单!N:N,"在岗")</f>
        <v>0</v>
      </c>
      <c r="AZ714" s="61" t="str">
        <f t="shared" si="583"/>
        <v>NA</v>
      </c>
      <c r="BA714" s="60">
        <f>COUNTIFS(配置清单!G:G,G714,配置清单!H:H,"IA",配置清单!N:N,"在岗",配置清单!P:P,"&lt;&gt;暂不胜任")</f>
        <v>0</v>
      </c>
      <c r="BB714" s="61" t="str">
        <f t="shared" si="584"/>
        <v>NA</v>
      </c>
      <c r="BC714" s="60">
        <f>COUNTIFS(配置清单!G:G,规划及评估!G714,配置清单!H:H,"产品经理",配置清单!N:N,"在岗")</f>
        <v>0</v>
      </c>
      <c r="BD714" s="61" t="str">
        <f t="shared" si="585"/>
        <v>NA</v>
      </c>
      <c r="BE714" s="60">
        <f>COUNTIFS(配置清单!G:G,G714,配置清单!H:H,"产品经理",配置清单!N:N,"在岗",配置清单!P:P,"&lt;&gt;暂不胜任")</f>
        <v>0</v>
      </c>
      <c r="BF714" s="61" t="str">
        <f t="shared" si="586"/>
        <v>NA</v>
      </c>
      <c r="BG714" s="63">
        <f t="shared" si="587"/>
        <v>2</v>
      </c>
      <c r="BH714" s="64">
        <f t="shared" si="588"/>
        <v>2</v>
      </c>
      <c r="BI714" s="64">
        <f t="shared" si="589"/>
        <v>2</v>
      </c>
      <c r="BJ714" s="64">
        <f t="shared" si="590"/>
        <v>1</v>
      </c>
      <c r="BK714" s="65">
        <f t="shared" si="591"/>
        <v>1</v>
      </c>
      <c r="BL714" s="66">
        <f t="shared" si="592"/>
        <v>0.5</v>
      </c>
      <c r="BM714" s="92">
        <f t="shared" si="593"/>
        <v>1</v>
      </c>
      <c r="BN714" s="92">
        <f t="shared" si="594"/>
        <v>1</v>
      </c>
      <c r="BO714" s="92">
        <f t="shared" si="595"/>
        <v>0</v>
      </c>
      <c r="BP714" s="92">
        <f t="shared" si="596"/>
        <v>0</v>
      </c>
      <c r="BQ714" s="92">
        <f t="shared" si="597"/>
        <v>0</v>
      </c>
      <c r="BR714" s="92">
        <f t="shared" si="598"/>
        <v>0</v>
      </c>
      <c r="BS714" s="92">
        <f t="shared" si="599"/>
        <v>0</v>
      </c>
      <c r="BT714" s="92">
        <f t="shared" si="600"/>
        <v>0</v>
      </c>
      <c r="BU714" s="92">
        <f t="shared" si="601"/>
        <v>0</v>
      </c>
      <c r="BV714" s="92">
        <f t="shared" si="602"/>
        <v>0</v>
      </c>
      <c r="BW714" s="92">
        <f t="shared" si="603"/>
        <v>1</v>
      </c>
      <c r="BX714" s="92">
        <f t="shared" si="604"/>
        <v>0</v>
      </c>
      <c r="BY714" s="92">
        <f t="shared" si="605"/>
        <v>0</v>
      </c>
      <c r="BZ714" s="92">
        <f t="shared" si="606"/>
        <v>0</v>
      </c>
      <c r="CA714" s="92">
        <f t="shared" si="607"/>
        <v>0</v>
      </c>
      <c r="CB714" s="92">
        <f t="shared" si="608"/>
        <v>0</v>
      </c>
      <c r="CC714" s="92">
        <f t="shared" si="609"/>
        <v>0</v>
      </c>
      <c r="CD714" s="92">
        <f t="shared" si="610"/>
        <v>0</v>
      </c>
    </row>
    <row r="715" spans="1:82" hidden="1">
      <c r="A715" s="60">
        <v>12</v>
      </c>
      <c r="B715" s="179" t="s">
        <v>949</v>
      </c>
      <c r="C715" s="179" t="s">
        <v>8346</v>
      </c>
      <c r="D715" s="179" t="s">
        <v>2089</v>
      </c>
      <c r="E715" s="179" t="s">
        <v>208</v>
      </c>
      <c r="F715" s="179" t="s">
        <v>8445</v>
      </c>
      <c r="G715" s="179" t="s">
        <v>8446</v>
      </c>
      <c r="H715" s="179" t="s">
        <v>6</v>
      </c>
      <c r="I715" s="179" t="s">
        <v>7</v>
      </c>
      <c r="J715" s="179" t="s">
        <v>195</v>
      </c>
      <c r="K715" s="179" t="s">
        <v>34</v>
      </c>
      <c r="L715" s="179" t="s">
        <v>2866</v>
      </c>
      <c r="M715" s="179" t="s">
        <v>8391</v>
      </c>
      <c r="N715" s="60">
        <v>4</v>
      </c>
      <c r="O715" s="60">
        <v>0</v>
      </c>
      <c r="P715" s="60">
        <v>0</v>
      </c>
      <c r="Q715" s="60">
        <v>0</v>
      </c>
      <c r="R715" s="60">
        <v>0</v>
      </c>
      <c r="S715" s="60">
        <v>1</v>
      </c>
      <c r="T715" s="60">
        <v>0</v>
      </c>
      <c r="U715" s="60">
        <v>0</v>
      </c>
      <c r="V715" s="60">
        <v>0</v>
      </c>
      <c r="W715" s="60">
        <f>COUNTIFS(配置清单!G:G,G715,配置清单!$H:$H,"PM",配置清单!$N:$N,"在岗")</f>
        <v>4</v>
      </c>
      <c r="X715" s="61">
        <f t="shared" si="569"/>
        <v>1</v>
      </c>
      <c r="Y715" s="60">
        <f>COUNTIFS(配置清单!$G:$G,G715,配置清单!$H:$H,"PM",配置清单!$N:$N,"在岗",配置清单!$P:$P,"&lt;&gt;暂不胜任")</f>
        <v>3</v>
      </c>
      <c r="Z715" s="61">
        <f t="shared" si="570"/>
        <v>0.75</v>
      </c>
      <c r="AA715" s="62">
        <f>COUNTIFS(配置清单!$G:$G,G715,配置清单!$H:$H,"SE",配置清单!$N:$N,"在岗")+COUNTIFS(配置清单!$G:$G,G715,配置清单!$H:$H,"SA",配置清单!$N:$N,"在岗")</f>
        <v>0</v>
      </c>
      <c r="AB715" s="61" t="str">
        <f t="shared" si="571"/>
        <v>NA</v>
      </c>
      <c r="AC715" s="60">
        <f>COUNTIFS(配置清单!$G:$G,G715,配置清单!$H:$H,"SE",配置清单!$N:$N,"在岗",配置清单!$P:$P,"&lt;&gt;暂不胜任")+COUNTIFS(配置清单!$G:$G,G715,配置清单!$H:$H,"SA",配置清单!$N:$N,"在岗",配置清单!$P:$P,"&lt;&gt;暂不胜任")</f>
        <v>0</v>
      </c>
      <c r="AD715" s="61" t="str">
        <f t="shared" si="572"/>
        <v>NA</v>
      </c>
      <c r="AE715" s="60">
        <f>COUNTIFS(配置清单!$G:$G,G715,配置清单!H:H,"MDE",配置清单!N:N,"在岗")</f>
        <v>0</v>
      </c>
      <c r="AF715" s="61" t="str">
        <f t="shared" si="573"/>
        <v>NA</v>
      </c>
      <c r="AG715" s="60">
        <f>COUNTIFS(配置清单!$G:$G,G715,配置清单!$H:$H,"MDE",配置清单!$N:$N,"在岗",配置清单!$P:$P,"&lt;&gt;暂不胜任")</f>
        <v>0</v>
      </c>
      <c r="AH715" s="61" t="str">
        <f t="shared" si="574"/>
        <v>NA</v>
      </c>
      <c r="AI715" s="62">
        <f>COUNTIFS(配置清单!G:G,G715,配置清单!H:H,"TPM",配置清单!N:N,"在岗")+COUNTIFS(配置清单!G:G,G715,配置清单!H:H,"TC",配置清单!N:N,"在岗")</f>
        <v>0</v>
      </c>
      <c r="AJ715" s="61" t="str">
        <f t="shared" si="575"/>
        <v>NA</v>
      </c>
      <c r="AK715" s="60">
        <f>COUNTIFS(配置清单!G:G,G715,配置清单!H:H,"TPM",配置清单!N:N,"在岗",配置清单!P:P,"&lt;&gt;暂不胜任")+COUNTIFS(配置清单!G:G,G715,配置清单!H:H,"TC",配置清单!N:N,"在岗",配置清单!P:P,"&lt;&gt;暂不胜任")</f>
        <v>0</v>
      </c>
      <c r="AL715" s="61" t="str">
        <f t="shared" si="576"/>
        <v>NA</v>
      </c>
      <c r="AM715" s="60">
        <f>COUNTIFS(配置清单!G:G,G715,配置清单!H:H,"TSE",配置清单!N:N,"在岗")</f>
        <v>0</v>
      </c>
      <c r="AN715" s="61" t="str">
        <f t="shared" si="577"/>
        <v>NA</v>
      </c>
      <c r="AO715" s="60">
        <f>COUNTIFS(配置清单!G:G,G715,配置清单!H:H,"TSE",配置清单!N:N,"在岗",配置清单!P:P,"&lt;&gt;暂不胜任")</f>
        <v>0</v>
      </c>
      <c r="AP715" s="61" t="str">
        <f t="shared" si="578"/>
        <v>NA</v>
      </c>
      <c r="AQ715" s="60">
        <f>COUNTIFS(配置清单!$G:$G,G715,配置清单!H:H,"QA",配置清单!N:N,"在岗")</f>
        <v>1</v>
      </c>
      <c r="AR715" s="61">
        <f t="shared" si="579"/>
        <v>1</v>
      </c>
      <c r="AS715" s="60">
        <f>COUNTIFS(配置清单!$G:$G,G715,配置清单!$H:$H,"QA",配置清单!$N:$N,"在岗",配置清单!$P:$P,"&lt;&gt;暂不胜任")</f>
        <v>0</v>
      </c>
      <c r="AT715" s="61">
        <f t="shared" si="580"/>
        <v>0</v>
      </c>
      <c r="AU715" s="60">
        <f>COUNTIFS(配置清单!G:G,规划及评估!G715,配置清单!H:H,"BA",配置清单!N:N,"在岗")</f>
        <v>0</v>
      </c>
      <c r="AV715" s="61" t="str">
        <f t="shared" si="581"/>
        <v>NA</v>
      </c>
      <c r="AW715" s="60">
        <f>COUNTIFS(配置清单!G:G,G715,配置清单!H:H,"BA",配置清单!N:N,"在岗",配置清单!P:P,"&lt;&gt;暂不胜任")</f>
        <v>0</v>
      </c>
      <c r="AX715" s="61" t="str">
        <f t="shared" si="582"/>
        <v>NA</v>
      </c>
      <c r="AY715" s="60">
        <f>COUNTIFS(配置清单!G:G,规划及评估!G715,配置清单!H:H,"IA",配置清单!N:N,"在岗")</f>
        <v>0</v>
      </c>
      <c r="AZ715" s="61" t="str">
        <f t="shared" si="583"/>
        <v>NA</v>
      </c>
      <c r="BA715" s="60">
        <f>COUNTIFS(配置清单!G:G,G715,配置清单!H:H,"IA",配置清单!N:N,"在岗",配置清单!P:P,"&lt;&gt;暂不胜任")</f>
        <v>0</v>
      </c>
      <c r="BB715" s="61" t="str">
        <f t="shared" si="584"/>
        <v>NA</v>
      </c>
      <c r="BC715" s="60">
        <f>COUNTIFS(配置清单!G:G,规划及评估!G715,配置清单!H:H,"产品经理",配置清单!N:N,"在岗")</f>
        <v>0</v>
      </c>
      <c r="BD715" s="61" t="str">
        <f t="shared" si="585"/>
        <v>NA</v>
      </c>
      <c r="BE715" s="60">
        <f>COUNTIFS(配置清单!G:G,G715,配置清单!H:H,"产品经理",配置清单!N:N,"在岗",配置清单!P:P,"&lt;&gt;暂不胜任")</f>
        <v>0</v>
      </c>
      <c r="BF715" s="61" t="str">
        <f t="shared" si="586"/>
        <v>NA</v>
      </c>
      <c r="BG715" s="63">
        <f t="shared" si="587"/>
        <v>5</v>
      </c>
      <c r="BH715" s="64">
        <f t="shared" si="588"/>
        <v>5</v>
      </c>
      <c r="BI715" s="64">
        <f t="shared" si="589"/>
        <v>5</v>
      </c>
      <c r="BJ715" s="64">
        <f t="shared" si="590"/>
        <v>3</v>
      </c>
      <c r="BK715" s="65">
        <f t="shared" si="591"/>
        <v>1</v>
      </c>
      <c r="BL715" s="66">
        <f t="shared" si="592"/>
        <v>0.6</v>
      </c>
      <c r="BM715" s="92">
        <f t="shared" si="593"/>
        <v>4</v>
      </c>
      <c r="BN715" s="92">
        <f t="shared" si="594"/>
        <v>3</v>
      </c>
      <c r="BO715" s="92">
        <f t="shared" si="595"/>
        <v>0</v>
      </c>
      <c r="BP715" s="92">
        <f t="shared" si="596"/>
        <v>0</v>
      </c>
      <c r="BQ715" s="92">
        <f t="shared" si="597"/>
        <v>0</v>
      </c>
      <c r="BR715" s="92">
        <f t="shared" si="598"/>
        <v>0</v>
      </c>
      <c r="BS715" s="92">
        <f t="shared" si="599"/>
        <v>0</v>
      </c>
      <c r="BT715" s="92">
        <f t="shared" si="600"/>
        <v>0</v>
      </c>
      <c r="BU715" s="92">
        <f t="shared" si="601"/>
        <v>0</v>
      </c>
      <c r="BV715" s="92">
        <f t="shared" si="602"/>
        <v>0</v>
      </c>
      <c r="BW715" s="92">
        <f t="shared" si="603"/>
        <v>1</v>
      </c>
      <c r="BX715" s="92">
        <f t="shared" si="604"/>
        <v>0</v>
      </c>
      <c r="BY715" s="92">
        <f t="shared" si="605"/>
        <v>0</v>
      </c>
      <c r="BZ715" s="92">
        <f t="shared" si="606"/>
        <v>0</v>
      </c>
      <c r="CA715" s="92">
        <f t="shared" si="607"/>
        <v>0</v>
      </c>
      <c r="CB715" s="92">
        <f t="shared" si="608"/>
        <v>0</v>
      </c>
      <c r="CC715" s="92">
        <f t="shared" si="609"/>
        <v>0</v>
      </c>
      <c r="CD715" s="92">
        <f t="shared" si="610"/>
        <v>0</v>
      </c>
    </row>
    <row r="716" spans="1:82" hidden="1">
      <c r="A716" s="60">
        <v>16</v>
      </c>
      <c r="B716" s="179" t="s">
        <v>949</v>
      </c>
      <c r="C716" s="179" t="s">
        <v>8346</v>
      </c>
      <c r="D716" s="179" t="s">
        <v>8345</v>
      </c>
      <c r="E716" s="179" t="s">
        <v>8344</v>
      </c>
      <c r="F716" s="179" t="s">
        <v>8371</v>
      </c>
      <c r="G716" s="179" t="s">
        <v>8370</v>
      </c>
      <c r="H716" s="179" t="s">
        <v>6</v>
      </c>
      <c r="I716" s="179" t="s">
        <v>7</v>
      </c>
      <c r="J716" s="179" t="s">
        <v>195</v>
      </c>
      <c r="K716" s="179" t="s">
        <v>34</v>
      </c>
      <c r="L716" s="179" t="s">
        <v>2865</v>
      </c>
      <c r="M716" s="179" t="s">
        <v>8359</v>
      </c>
      <c r="N716" s="60">
        <v>1</v>
      </c>
      <c r="O716" s="60">
        <v>0</v>
      </c>
      <c r="P716" s="60">
        <v>0</v>
      </c>
      <c r="Q716" s="60">
        <v>0</v>
      </c>
      <c r="R716" s="60">
        <v>0</v>
      </c>
      <c r="S716" s="60">
        <v>1</v>
      </c>
      <c r="T716" s="60">
        <v>0</v>
      </c>
      <c r="U716" s="60">
        <v>0</v>
      </c>
      <c r="V716" s="60">
        <v>0</v>
      </c>
      <c r="W716" s="60">
        <f>COUNTIFS(配置清单!G:G,G716,配置清单!$H:$H,"PM",配置清单!$N:$N,"在岗")</f>
        <v>1</v>
      </c>
      <c r="X716" s="61">
        <f t="shared" si="569"/>
        <v>1</v>
      </c>
      <c r="Y716" s="60">
        <f>COUNTIFS(配置清单!$G:$G,G716,配置清单!$H:$H,"PM",配置清单!$N:$N,"在岗",配置清单!$P:$P,"&lt;&gt;暂不胜任")</f>
        <v>1</v>
      </c>
      <c r="Z716" s="61">
        <f t="shared" si="570"/>
        <v>1</v>
      </c>
      <c r="AA716" s="62">
        <f>COUNTIFS(配置清单!$G:$G,G716,配置清单!$H:$H,"SE",配置清单!$N:$N,"在岗")+COUNTIFS(配置清单!$G:$G,G716,配置清单!$H:$H,"SA",配置清单!$N:$N,"在岗")</f>
        <v>0</v>
      </c>
      <c r="AB716" s="61" t="str">
        <f t="shared" si="571"/>
        <v>NA</v>
      </c>
      <c r="AC716" s="60">
        <f>COUNTIFS(配置清单!$G:$G,G716,配置清单!$H:$H,"SE",配置清单!$N:$N,"在岗",配置清单!$P:$P,"&lt;&gt;暂不胜任")+COUNTIFS(配置清单!$G:$G,G716,配置清单!$H:$H,"SA",配置清单!$N:$N,"在岗",配置清单!$P:$P,"&lt;&gt;暂不胜任")</f>
        <v>0</v>
      </c>
      <c r="AD716" s="61" t="str">
        <f t="shared" si="572"/>
        <v>NA</v>
      </c>
      <c r="AE716" s="60">
        <f>COUNTIFS(配置清单!$G:$G,G716,配置清单!H:H,"MDE",配置清单!N:N,"在岗")</f>
        <v>0</v>
      </c>
      <c r="AF716" s="61" t="str">
        <f t="shared" si="573"/>
        <v>NA</v>
      </c>
      <c r="AG716" s="60">
        <f>COUNTIFS(配置清单!$G:$G,G716,配置清单!$H:$H,"MDE",配置清单!$N:$N,"在岗",配置清单!$P:$P,"&lt;&gt;暂不胜任")</f>
        <v>0</v>
      </c>
      <c r="AH716" s="61" t="str">
        <f t="shared" si="574"/>
        <v>NA</v>
      </c>
      <c r="AI716" s="62">
        <f>COUNTIFS(配置清单!G:G,G716,配置清单!H:H,"TPM",配置清单!N:N,"在岗")+COUNTIFS(配置清单!G:G,G716,配置清单!H:H,"TC",配置清单!N:N,"在岗")</f>
        <v>0</v>
      </c>
      <c r="AJ716" s="61" t="str">
        <f t="shared" si="575"/>
        <v>NA</v>
      </c>
      <c r="AK716" s="60">
        <f>COUNTIFS(配置清单!G:G,G716,配置清单!H:H,"TPM",配置清单!N:N,"在岗",配置清单!P:P,"&lt;&gt;暂不胜任")+COUNTIFS(配置清单!G:G,G716,配置清单!H:H,"TC",配置清单!N:N,"在岗",配置清单!P:P,"&lt;&gt;暂不胜任")</f>
        <v>0</v>
      </c>
      <c r="AL716" s="61" t="str">
        <f t="shared" si="576"/>
        <v>NA</v>
      </c>
      <c r="AM716" s="60">
        <f>COUNTIFS(配置清单!G:G,G716,配置清单!H:H,"TSE",配置清单!N:N,"在岗")</f>
        <v>0</v>
      </c>
      <c r="AN716" s="61" t="str">
        <f t="shared" si="577"/>
        <v>NA</v>
      </c>
      <c r="AO716" s="60">
        <f>COUNTIFS(配置清单!G:G,G716,配置清单!H:H,"TSE",配置清单!N:N,"在岗",配置清单!P:P,"&lt;&gt;暂不胜任")</f>
        <v>0</v>
      </c>
      <c r="AP716" s="61" t="str">
        <f t="shared" si="578"/>
        <v>NA</v>
      </c>
      <c r="AQ716" s="60">
        <f>COUNTIFS(配置清单!$G:$G,G716,配置清单!H:H,"QA",配置清单!N:N,"在岗")</f>
        <v>1</v>
      </c>
      <c r="AR716" s="61">
        <f t="shared" si="579"/>
        <v>1</v>
      </c>
      <c r="AS716" s="60">
        <f>COUNTIFS(配置清单!$G:$G,G716,配置清单!$H:$H,"QA",配置清单!$N:$N,"在岗",配置清单!$P:$P,"&lt;&gt;暂不胜任")</f>
        <v>1</v>
      </c>
      <c r="AT716" s="61">
        <f t="shared" si="580"/>
        <v>1</v>
      </c>
      <c r="AU716" s="60">
        <f>COUNTIFS(配置清单!G:G,规划及评估!G716,配置清单!H:H,"BA",配置清单!N:N,"在岗")</f>
        <v>0</v>
      </c>
      <c r="AV716" s="61" t="str">
        <f t="shared" si="581"/>
        <v>NA</v>
      </c>
      <c r="AW716" s="60">
        <f>COUNTIFS(配置清单!G:G,G716,配置清单!H:H,"BA",配置清单!N:N,"在岗",配置清单!P:P,"&lt;&gt;暂不胜任")</f>
        <v>0</v>
      </c>
      <c r="AX716" s="61" t="str">
        <f t="shared" si="582"/>
        <v>NA</v>
      </c>
      <c r="AY716" s="60">
        <f>COUNTIFS(配置清单!G:G,规划及评估!G716,配置清单!H:H,"IA",配置清单!N:N,"在岗")</f>
        <v>0</v>
      </c>
      <c r="AZ716" s="61" t="str">
        <f t="shared" si="583"/>
        <v>NA</v>
      </c>
      <c r="BA716" s="60">
        <f>COUNTIFS(配置清单!G:G,G716,配置清单!H:H,"IA",配置清单!N:N,"在岗",配置清单!P:P,"&lt;&gt;暂不胜任")</f>
        <v>0</v>
      </c>
      <c r="BB716" s="61" t="str">
        <f t="shared" si="584"/>
        <v>NA</v>
      </c>
      <c r="BC716" s="60">
        <f>COUNTIFS(配置清单!G:G,规划及评估!G716,配置清单!H:H,"产品经理",配置清单!N:N,"在岗")</f>
        <v>0</v>
      </c>
      <c r="BD716" s="61" t="str">
        <f t="shared" si="585"/>
        <v>NA</v>
      </c>
      <c r="BE716" s="60">
        <f>COUNTIFS(配置清单!G:G,G716,配置清单!H:H,"产品经理",配置清单!N:N,"在岗",配置清单!P:P,"&lt;&gt;暂不胜任")</f>
        <v>0</v>
      </c>
      <c r="BF716" s="61" t="str">
        <f t="shared" si="586"/>
        <v>NA</v>
      </c>
      <c r="BG716" s="63">
        <f t="shared" si="587"/>
        <v>2</v>
      </c>
      <c r="BH716" s="64">
        <f t="shared" si="588"/>
        <v>2</v>
      </c>
      <c r="BI716" s="64">
        <f t="shared" si="589"/>
        <v>2</v>
      </c>
      <c r="BJ716" s="64">
        <f t="shared" si="590"/>
        <v>2</v>
      </c>
      <c r="BK716" s="65">
        <f t="shared" si="591"/>
        <v>1</v>
      </c>
      <c r="BL716" s="66">
        <f t="shared" si="592"/>
        <v>1</v>
      </c>
      <c r="BM716" s="92">
        <f t="shared" si="593"/>
        <v>1</v>
      </c>
      <c r="BN716" s="92">
        <f t="shared" si="594"/>
        <v>1</v>
      </c>
      <c r="BO716" s="92">
        <f t="shared" si="595"/>
        <v>0</v>
      </c>
      <c r="BP716" s="92">
        <f t="shared" si="596"/>
        <v>0</v>
      </c>
      <c r="BQ716" s="92">
        <f t="shared" si="597"/>
        <v>0</v>
      </c>
      <c r="BR716" s="92">
        <f t="shared" si="598"/>
        <v>0</v>
      </c>
      <c r="BS716" s="92">
        <f t="shared" si="599"/>
        <v>0</v>
      </c>
      <c r="BT716" s="92">
        <f t="shared" si="600"/>
        <v>0</v>
      </c>
      <c r="BU716" s="92">
        <f t="shared" si="601"/>
        <v>0</v>
      </c>
      <c r="BV716" s="92">
        <f t="shared" si="602"/>
        <v>0</v>
      </c>
      <c r="BW716" s="92">
        <f t="shared" si="603"/>
        <v>1</v>
      </c>
      <c r="BX716" s="92">
        <f t="shared" si="604"/>
        <v>1</v>
      </c>
      <c r="BY716" s="92">
        <f t="shared" si="605"/>
        <v>0</v>
      </c>
      <c r="BZ716" s="92">
        <f t="shared" si="606"/>
        <v>0</v>
      </c>
      <c r="CA716" s="92">
        <f t="shared" si="607"/>
        <v>0</v>
      </c>
      <c r="CB716" s="92">
        <f t="shared" si="608"/>
        <v>0</v>
      </c>
      <c r="CC716" s="92">
        <f t="shared" si="609"/>
        <v>0</v>
      </c>
      <c r="CD716" s="92">
        <f t="shared" si="610"/>
        <v>0</v>
      </c>
    </row>
    <row r="717" spans="1:82" hidden="1">
      <c r="A717" s="60">
        <v>17</v>
      </c>
      <c r="B717" s="179" t="s">
        <v>949</v>
      </c>
      <c r="C717" s="179" t="s">
        <v>8346</v>
      </c>
      <c r="D717" s="179" t="s">
        <v>8345</v>
      </c>
      <c r="E717" s="179" t="s">
        <v>8344</v>
      </c>
      <c r="F717" s="179" t="s">
        <v>8380</v>
      </c>
      <c r="G717" s="179" t="s">
        <v>8492</v>
      </c>
      <c r="H717" s="179" t="s">
        <v>7</v>
      </c>
      <c r="I717" s="179" t="s">
        <v>7</v>
      </c>
      <c r="J717" s="179" t="s">
        <v>34</v>
      </c>
      <c r="K717" s="179" t="s">
        <v>34</v>
      </c>
      <c r="L717" s="179" t="s">
        <v>2865</v>
      </c>
      <c r="M717" s="179" t="s">
        <v>8359</v>
      </c>
      <c r="N717" s="60">
        <v>1</v>
      </c>
      <c r="O717" s="60">
        <v>0</v>
      </c>
      <c r="P717" s="60">
        <v>0</v>
      </c>
      <c r="Q717" s="60">
        <v>0</v>
      </c>
      <c r="R717" s="60">
        <v>0</v>
      </c>
      <c r="S717" s="60">
        <v>1</v>
      </c>
      <c r="T717" s="60">
        <v>0</v>
      </c>
      <c r="U717" s="60">
        <v>0</v>
      </c>
      <c r="V717" s="60">
        <v>0</v>
      </c>
      <c r="W717" s="60">
        <f>COUNTIFS(配置清单!G:G,G717,配置清单!$H:$H,"PM",配置清单!$N:$N,"在岗")</f>
        <v>1</v>
      </c>
      <c r="X717" s="61">
        <f t="shared" si="569"/>
        <v>1</v>
      </c>
      <c r="Y717" s="60">
        <f>COUNTIFS(配置清单!$G:$G,G717,配置清单!$H:$H,"PM",配置清单!$N:$N,"在岗",配置清单!$P:$P,"&lt;&gt;暂不胜任")</f>
        <v>1</v>
      </c>
      <c r="Z717" s="61">
        <f t="shared" si="570"/>
        <v>1</v>
      </c>
      <c r="AA717" s="62">
        <f>COUNTIFS(配置清单!$G:$G,G717,配置清单!$H:$H,"SE",配置清单!$N:$N,"在岗")+COUNTIFS(配置清单!$G:$G,G717,配置清单!$H:$H,"SA",配置清单!$N:$N,"在岗")</f>
        <v>0</v>
      </c>
      <c r="AB717" s="61" t="str">
        <f t="shared" si="571"/>
        <v>NA</v>
      </c>
      <c r="AC717" s="60">
        <f>COUNTIFS(配置清单!$G:$G,G717,配置清单!$H:$H,"SE",配置清单!$N:$N,"在岗",配置清单!$P:$P,"&lt;&gt;暂不胜任")+COUNTIFS(配置清单!$G:$G,G717,配置清单!$H:$H,"SA",配置清单!$N:$N,"在岗",配置清单!$P:$P,"&lt;&gt;暂不胜任")</f>
        <v>0</v>
      </c>
      <c r="AD717" s="61" t="str">
        <f t="shared" si="572"/>
        <v>NA</v>
      </c>
      <c r="AE717" s="60">
        <f>COUNTIFS(配置清单!$G:$G,G717,配置清单!H:H,"MDE",配置清单!N:N,"在岗")</f>
        <v>0</v>
      </c>
      <c r="AF717" s="61" t="str">
        <f t="shared" si="573"/>
        <v>NA</v>
      </c>
      <c r="AG717" s="60">
        <f>COUNTIFS(配置清单!$G:$G,G717,配置清单!$H:$H,"MDE",配置清单!$N:$N,"在岗",配置清单!$P:$P,"&lt;&gt;暂不胜任")</f>
        <v>0</v>
      </c>
      <c r="AH717" s="61" t="str">
        <f t="shared" si="574"/>
        <v>NA</v>
      </c>
      <c r="AI717" s="62">
        <f>COUNTIFS(配置清单!G:G,G717,配置清单!H:H,"TPM",配置清单!N:N,"在岗")+COUNTIFS(配置清单!G:G,G717,配置清单!H:H,"TC",配置清单!N:N,"在岗")</f>
        <v>0</v>
      </c>
      <c r="AJ717" s="61" t="str">
        <f t="shared" si="575"/>
        <v>NA</v>
      </c>
      <c r="AK717" s="60">
        <f>COUNTIFS(配置清单!G:G,G717,配置清单!H:H,"TPM",配置清单!N:N,"在岗",配置清单!P:P,"&lt;&gt;暂不胜任")+COUNTIFS(配置清单!G:G,G717,配置清单!H:H,"TC",配置清单!N:N,"在岗",配置清单!P:P,"&lt;&gt;暂不胜任")</f>
        <v>0</v>
      </c>
      <c r="AL717" s="61" t="str">
        <f t="shared" si="576"/>
        <v>NA</v>
      </c>
      <c r="AM717" s="60">
        <f>COUNTIFS(配置清单!G:G,G717,配置清单!H:H,"TSE",配置清单!N:N,"在岗")</f>
        <v>0</v>
      </c>
      <c r="AN717" s="61" t="str">
        <f t="shared" si="577"/>
        <v>NA</v>
      </c>
      <c r="AO717" s="60">
        <f>COUNTIFS(配置清单!G:G,G717,配置清单!H:H,"TSE",配置清单!N:N,"在岗",配置清单!P:P,"&lt;&gt;暂不胜任")</f>
        <v>0</v>
      </c>
      <c r="AP717" s="61" t="str">
        <f t="shared" si="578"/>
        <v>NA</v>
      </c>
      <c r="AQ717" s="60">
        <f>COUNTIFS(配置清单!$G:$G,G717,配置清单!H:H,"QA",配置清单!N:N,"在岗")</f>
        <v>1</v>
      </c>
      <c r="AR717" s="61">
        <f t="shared" si="579"/>
        <v>1</v>
      </c>
      <c r="AS717" s="60">
        <f>COUNTIFS(配置清单!$G:$G,G717,配置清单!$H:$H,"QA",配置清单!$N:$N,"在岗",配置清单!$P:$P,"&lt;&gt;暂不胜任")</f>
        <v>1</v>
      </c>
      <c r="AT717" s="61">
        <f t="shared" si="580"/>
        <v>1</v>
      </c>
      <c r="AU717" s="60">
        <f>COUNTIFS(配置清单!G:G,规划及评估!G717,配置清单!H:H,"BA",配置清单!N:N,"在岗")</f>
        <v>0</v>
      </c>
      <c r="AV717" s="61" t="str">
        <f t="shared" si="581"/>
        <v>NA</v>
      </c>
      <c r="AW717" s="60">
        <f>COUNTIFS(配置清单!G:G,G717,配置清单!H:H,"BA",配置清单!N:N,"在岗",配置清单!P:P,"&lt;&gt;暂不胜任")</f>
        <v>0</v>
      </c>
      <c r="AX717" s="61" t="str">
        <f t="shared" si="582"/>
        <v>NA</v>
      </c>
      <c r="AY717" s="60">
        <f>COUNTIFS(配置清单!G:G,规划及评估!G717,配置清单!H:H,"IA",配置清单!N:N,"在岗")</f>
        <v>0</v>
      </c>
      <c r="AZ717" s="61" t="str">
        <f t="shared" si="583"/>
        <v>NA</v>
      </c>
      <c r="BA717" s="60">
        <f>COUNTIFS(配置清单!G:G,G717,配置清单!H:H,"IA",配置清单!N:N,"在岗",配置清单!P:P,"&lt;&gt;暂不胜任")</f>
        <v>0</v>
      </c>
      <c r="BB717" s="61" t="str">
        <f t="shared" si="584"/>
        <v>NA</v>
      </c>
      <c r="BC717" s="60">
        <f>COUNTIFS(配置清单!G:G,规划及评估!G717,配置清单!H:H,"产品经理",配置清单!N:N,"在岗")</f>
        <v>0</v>
      </c>
      <c r="BD717" s="61" t="str">
        <f t="shared" si="585"/>
        <v>NA</v>
      </c>
      <c r="BE717" s="60">
        <f>COUNTIFS(配置清单!G:G,G717,配置清单!H:H,"产品经理",配置清单!N:N,"在岗",配置清单!P:P,"&lt;&gt;暂不胜任")</f>
        <v>0</v>
      </c>
      <c r="BF717" s="61" t="str">
        <f t="shared" si="586"/>
        <v>NA</v>
      </c>
      <c r="BG717" s="63">
        <f t="shared" si="587"/>
        <v>2</v>
      </c>
      <c r="BH717" s="64">
        <f t="shared" si="588"/>
        <v>2</v>
      </c>
      <c r="BI717" s="64">
        <f t="shared" si="589"/>
        <v>2</v>
      </c>
      <c r="BJ717" s="64">
        <f t="shared" si="590"/>
        <v>2</v>
      </c>
      <c r="BK717" s="65">
        <f t="shared" si="591"/>
        <v>1</v>
      </c>
      <c r="BL717" s="66">
        <f t="shared" si="592"/>
        <v>1</v>
      </c>
      <c r="BM717" s="92">
        <f t="shared" si="593"/>
        <v>1</v>
      </c>
      <c r="BN717" s="92">
        <f t="shared" si="594"/>
        <v>1</v>
      </c>
      <c r="BO717" s="92">
        <f t="shared" si="595"/>
        <v>0</v>
      </c>
      <c r="BP717" s="92">
        <f t="shared" si="596"/>
        <v>0</v>
      </c>
      <c r="BQ717" s="92">
        <f t="shared" si="597"/>
        <v>0</v>
      </c>
      <c r="BR717" s="92">
        <f t="shared" si="598"/>
        <v>0</v>
      </c>
      <c r="BS717" s="92">
        <f t="shared" si="599"/>
        <v>0</v>
      </c>
      <c r="BT717" s="92">
        <f t="shared" si="600"/>
        <v>0</v>
      </c>
      <c r="BU717" s="92">
        <f t="shared" si="601"/>
        <v>0</v>
      </c>
      <c r="BV717" s="92">
        <f t="shared" si="602"/>
        <v>0</v>
      </c>
      <c r="BW717" s="92">
        <f t="shared" si="603"/>
        <v>1</v>
      </c>
      <c r="BX717" s="92">
        <f t="shared" si="604"/>
        <v>1</v>
      </c>
      <c r="BY717" s="92">
        <f t="shared" si="605"/>
        <v>0</v>
      </c>
      <c r="BZ717" s="92">
        <f t="shared" si="606"/>
        <v>0</v>
      </c>
      <c r="CA717" s="92">
        <f t="shared" si="607"/>
        <v>0</v>
      </c>
      <c r="CB717" s="92">
        <f t="shared" si="608"/>
        <v>0</v>
      </c>
      <c r="CC717" s="92">
        <f t="shared" si="609"/>
        <v>0</v>
      </c>
      <c r="CD717" s="92">
        <f t="shared" si="610"/>
        <v>0</v>
      </c>
    </row>
    <row r="718" spans="1:82" hidden="1">
      <c r="A718" s="60">
        <v>18</v>
      </c>
      <c r="B718" s="179" t="s">
        <v>949</v>
      </c>
      <c r="C718" s="179" t="s">
        <v>8346</v>
      </c>
      <c r="D718" s="179" t="s">
        <v>8345</v>
      </c>
      <c r="E718" s="179" t="s">
        <v>8344</v>
      </c>
      <c r="F718" s="179" t="s">
        <v>8380</v>
      </c>
      <c r="G718" s="179" t="s">
        <v>8381</v>
      </c>
      <c r="H718" s="179" t="s">
        <v>7</v>
      </c>
      <c r="I718" s="179" t="s">
        <v>7</v>
      </c>
      <c r="J718" s="179" t="s">
        <v>34</v>
      </c>
      <c r="K718" s="179" t="s">
        <v>34</v>
      </c>
      <c r="L718" s="179" t="s">
        <v>2865</v>
      </c>
      <c r="M718" s="179" t="s">
        <v>8359</v>
      </c>
      <c r="N718" s="60">
        <v>1</v>
      </c>
      <c r="O718" s="60">
        <v>0</v>
      </c>
      <c r="P718" s="60">
        <v>0</v>
      </c>
      <c r="Q718" s="60">
        <v>0</v>
      </c>
      <c r="R718" s="60">
        <v>0</v>
      </c>
      <c r="S718" s="60">
        <v>1</v>
      </c>
      <c r="T718" s="60">
        <v>0</v>
      </c>
      <c r="U718" s="60">
        <v>0</v>
      </c>
      <c r="V718" s="60">
        <v>0</v>
      </c>
      <c r="W718" s="60">
        <f>COUNTIFS(配置清单!G:G,G718,配置清单!$H:$H,"PM",配置清单!$N:$N,"在岗")</f>
        <v>1</v>
      </c>
      <c r="X718" s="61">
        <f t="shared" si="569"/>
        <v>1</v>
      </c>
      <c r="Y718" s="60">
        <f>COUNTIFS(配置清单!$G:$G,G718,配置清单!$H:$H,"PM",配置清单!$N:$N,"在岗",配置清单!$P:$P,"&lt;&gt;暂不胜任")</f>
        <v>1</v>
      </c>
      <c r="Z718" s="61">
        <f t="shared" si="570"/>
        <v>1</v>
      </c>
      <c r="AA718" s="62">
        <f>COUNTIFS(配置清单!$G:$G,G718,配置清单!$H:$H,"SE",配置清单!$N:$N,"在岗")+COUNTIFS(配置清单!$G:$G,G718,配置清单!$H:$H,"SA",配置清单!$N:$N,"在岗")</f>
        <v>0</v>
      </c>
      <c r="AB718" s="61" t="str">
        <f t="shared" si="571"/>
        <v>NA</v>
      </c>
      <c r="AC718" s="60">
        <f>COUNTIFS(配置清单!$G:$G,G718,配置清单!$H:$H,"SE",配置清单!$N:$N,"在岗",配置清单!$P:$P,"&lt;&gt;暂不胜任")+COUNTIFS(配置清单!$G:$G,G718,配置清单!$H:$H,"SA",配置清单!$N:$N,"在岗",配置清单!$P:$P,"&lt;&gt;暂不胜任")</f>
        <v>0</v>
      </c>
      <c r="AD718" s="61" t="str">
        <f t="shared" si="572"/>
        <v>NA</v>
      </c>
      <c r="AE718" s="60">
        <f>COUNTIFS(配置清单!$G:$G,G718,配置清单!H:H,"MDE",配置清单!N:N,"在岗")</f>
        <v>0</v>
      </c>
      <c r="AF718" s="61" t="str">
        <f t="shared" si="573"/>
        <v>NA</v>
      </c>
      <c r="AG718" s="60">
        <f>COUNTIFS(配置清单!$G:$G,G718,配置清单!$H:$H,"MDE",配置清单!$N:$N,"在岗",配置清单!$P:$P,"&lt;&gt;暂不胜任")</f>
        <v>0</v>
      </c>
      <c r="AH718" s="61" t="str">
        <f t="shared" si="574"/>
        <v>NA</v>
      </c>
      <c r="AI718" s="62">
        <f>COUNTIFS(配置清单!G:G,G718,配置清单!H:H,"TPM",配置清单!N:N,"在岗")+COUNTIFS(配置清单!G:G,G718,配置清单!H:H,"TC",配置清单!N:N,"在岗")</f>
        <v>0</v>
      </c>
      <c r="AJ718" s="61" t="str">
        <f t="shared" si="575"/>
        <v>NA</v>
      </c>
      <c r="AK718" s="60">
        <f>COUNTIFS(配置清单!G:G,G718,配置清单!H:H,"TPM",配置清单!N:N,"在岗",配置清单!P:P,"&lt;&gt;暂不胜任")+COUNTIFS(配置清单!G:G,G718,配置清单!H:H,"TC",配置清单!N:N,"在岗",配置清单!P:P,"&lt;&gt;暂不胜任")</f>
        <v>0</v>
      </c>
      <c r="AL718" s="61" t="str">
        <f t="shared" si="576"/>
        <v>NA</v>
      </c>
      <c r="AM718" s="60">
        <f>COUNTIFS(配置清单!G:G,G718,配置清单!H:H,"TSE",配置清单!N:N,"在岗")</f>
        <v>0</v>
      </c>
      <c r="AN718" s="61" t="str">
        <f t="shared" si="577"/>
        <v>NA</v>
      </c>
      <c r="AO718" s="60">
        <f>COUNTIFS(配置清单!G:G,G718,配置清单!H:H,"TSE",配置清单!N:N,"在岗",配置清单!P:P,"&lt;&gt;暂不胜任")</f>
        <v>0</v>
      </c>
      <c r="AP718" s="61" t="str">
        <f t="shared" si="578"/>
        <v>NA</v>
      </c>
      <c r="AQ718" s="60">
        <f>COUNTIFS(配置清单!$G:$G,G718,配置清单!H:H,"QA",配置清单!N:N,"在岗")</f>
        <v>1</v>
      </c>
      <c r="AR718" s="61">
        <f t="shared" si="579"/>
        <v>1</v>
      </c>
      <c r="AS718" s="60">
        <f>COUNTIFS(配置清单!$G:$G,G718,配置清单!$H:$H,"QA",配置清单!$N:$N,"在岗",配置清单!$P:$P,"&lt;&gt;暂不胜任")</f>
        <v>1</v>
      </c>
      <c r="AT718" s="61">
        <f t="shared" si="580"/>
        <v>1</v>
      </c>
      <c r="AU718" s="60">
        <f>COUNTIFS(配置清单!G:G,规划及评估!G718,配置清单!H:H,"BA",配置清单!N:N,"在岗")</f>
        <v>0</v>
      </c>
      <c r="AV718" s="61" t="str">
        <f t="shared" si="581"/>
        <v>NA</v>
      </c>
      <c r="AW718" s="60">
        <f>COUNTIFS(配置清单!G:G,G718,配置清单!H:H,"BA",配置清单!N:N,"在岗",配置清单!P:P,"&lt;&gt;暂不胜任")</f>
        <v>0</v>
      </c>
      <c r="AX718" s="61" t="str">
        <f t="shared" si="582"/>
        <v>NA</v>
      </c>
      <c r="AY718" s="60">
        <f>COUNTIFS(配置清单!G:G,规划及评估!G718,配置清单!H:H,"IA",配置清单!N:N,"在岗")</f>
        <v>0</v>
      </c>
      <c r="AZ718" s="61" t="str">
        <f t="shared" si="583"/>
        <v>NA</v>
      </c>
      <c r="BA718" s="60">
        <f>COUNTIFS(配置清单!G:G,G718,配置清单!H:H,"IA",配置清单!N:N,"在岗",配置清单!P:P,"&lt;&gt;暂不胜任")</f>
        <v>0</v>
      </c>
      <c r="BB718" s="61" t="str">
        <f t="shared" si="584"/>
        <v>NA</v>
      </c>
      <c r="BC718" s="60">
        <f>COUNTIFS(配置清单!G:G,规划及评估!G718,配置清单!H:H,"产品经理",配置清单!N:N,"在岗")</f>
        <v>0</v>
      </c>
      <c r="BD718" s="61" t="str">
        <f t="shared" si="585"/>
        <v>NA</v>
      </c>
      <c r="BE718" s="60">
        <f>COUNTIFS(配置清单!G:G,G718,配置清单!H:H,"产品经理",配置清单!N:N,"在岗",配置清单!P:P,"&lt;&gt;暂不胜任")</f>
        <v>0</v>
      </c>
      <c r="BF718" s="61" t="str">
        <f t="shared" si="586"/>
        <v>NA</v>
      </c>
      <c r="BG718" s="63">
        <f t="shared" si="587"/>
        <v>2</v>
      </c>
      <c r="BH718" s="64">
        <f t="shared" si="588"/>
        <v>2</v>
      </c>
      <c r="BI718" s="64">
        <f t="shared" si="589"/>
        <v>2</v>
      </c>
      <c r="BJ718" s="64">
        <f t="shared" si="590"/>
        <v>2</v>
      </c>
      <c r="BK718" s="65">
        <f t="shared" si="591"/>
        <v>1</v>
      </c>
      <c r="BL718" s="66">
        <f t="shared" si="592"/>
        <v>1</v>
      </c>
      <c r="BM718" s="92">
        <f t="shared" si="593"/>
        <v>1</v>
      </c>
      <c r="BN718" s="92">
        <f t="shared" si="594"/>
        <v>1</v>
      </c>
      <c r="BO718" s="92">
        <f t="shared" si="595"/>
        <v>0</v>
      </c>
      <c r="BP718" s="92">
        <f t="shared" si="596"/>
        <v>0</v>
      </c>
      <c r="BQ718" s="92">
        <f t="shared" si="597"/>
        <v>0</v>
      </c>
      <c r="BR718" s="92">
        <f t="shared" si="598"/>
        <v>0</v>
      </c>
      <c r="BS718" s="92">
        <f t="shared" si="599"/>
        <v>0</v>
      </c>
      <c r="BT718" s="92">
        <f t="shared" si="600"/>
        <v>0</v>
      </c>
      <c r="BU718" s="92">
        <f t="shared" si="601"/>
        <v>0</v>
      </c>
      <c r="BV718" s="92">
        <f t="shared" si="602"/>
        <v>0</v>
      </c>
      <c r="BW718" s="92">
        <f t="shared" si="603"/>
        <v>1</v>
      </c>
      <c r="BX718" s="92">
        <f t="shared" si="604"/>
        <v>1</v>
      </c>
      <c r="BY718" s="92">
        <f t="shared" si="605"/>
        <v>0</v>
      </c>
      <c r="BZ718" s="92">
        <f t="shared" si="606"/>
        <v>0</v>
      </c>
      <c r="CA718" s="92">
        <f t="shared" si="607"/>
        <v>0</v>
      </c>
      <c r="CB718" s="92">
        <f t="shared" si="608"/>
        <v>0</v>
      </c>
      <c r="CC718" s="92">
        <f t="shared" si="609"/>
        <v>0</v>
      </c>
      <c r="CD718" s="92">
        <f t="shared" si="610"/>
        <v>0</v>
      </c>
    </row>
    <row r="719" spans="1:82" hidden="1">
      <c r="A719" s="60">
        <v>19</v>
      </c>
      <c r="B719" s="179" t="s">
        <v>949</v>
      </c>
      <c r="C719" s="179" t="s">
        <v>8346</v>
      </c>
      <c r="D719" s="179" t="s">
        <v>8345</v>
      </c>
      <c r="E719" s="179" t="s">
        <v>8344</v>
      </c>
      <c r="F719" s="179" t="s">
        <v>8376</v>
      </c>
      <c r="G719" s="179" t="s">
        <v>8377</v>
      </c>
      <c r="H719" s="179" t="s">
        <v>6</v>
      </c>
      <c r="I719" s="179" t="s">
        <v>7</v>
      </c>
      <c r="J719" s="179" t="s">
        <v>195</v>
      </c>
      <c r="K719" s="179" t="s">
        <v>195</v>
      </c>
      <c r="L719" s="179" t="s">
        <v>2865</v>
      </c>
      <c r="M719" s="179" t="s">
        <v>8359</v>
      </c>
      <c r="N719" s="60">
        <v>1</v>
      </c>
      <c r="O719" s="60">
        <v>0</v>
      </c>
      <c r="P719" s="60">
        <v>0</v>
      </c>
      <c r="Q719" s="60">
        <v>0</v>
      </c>
      <c r="R719" s="60">
        <v>0</v>
      </c>
      <c r="S719" s="60">
        <v>1</v>
      </c>
      <c r="T719" s="60">
        <v>0</v>
      </c>
      <c r="U719" s="60">
        <v>0</v>
      </c>
      <c r="V719" s="60">
        <v>0</v>
      </c>
      <c r="W719" s="60">
        <f>COUNTIFS(配置清单!G:G,G719,配置清单!$H:$H,"PM",配置清单!$N:$N,"在岗")</f>
        <v>1</v>
      </c>
      <c r="X719" s="61">
        <f t="shared" si="569"/>
        <v>1</v>
      </c>
      <c r="Y719" s="60">
        <f>COUNTIFS(配置清单!$G:$G,G719,配置清单!$H:$H,"PM",配置清单!$N:$N,"在岗",配置清单!$P:$P,"&lt;&gt;暂不胜任")</f>
        <v>0</v>
      </c>
      <c r="Z719" s="61">
        <f t="shared" si="570"/>
        <v>0</v>
      </c>
      <c r="AA719" s="62">
        <f>COUNTIFS(配置清单!$G:$G,G719,配置清单!$H:$H,"SE",配置清单!$N:$N,"在岗")+COUNTIFS(配置清单!$G:$G,G719,配置清单!$H:$H,"SA",配置清单!$N:$N,"在岗")</f>
        <v>0</v>
      </c>
      <c r="AB719" s="61" t="str">
        <f t="shared" si="571"/>
        <v>NA</v>
      </c>
      <c r="AC719" s="60">
        <f>COUNTIFS(配置清单!$G:$G,G719,配置清单!$H:$H,"SE",配置清单!$N:$N,"在岗",配置清单!$P:$P,"&lt;&gt;暂不胜任")+COUNTIFS(配置清单!$G:$G,G719,配置清单!$H:$H,"SA",配置清单!$N:$N,"在岗",配置清单!$P:$P,"&lt;&gt;暂不胜任")</f>
        <v>0</v>
      </c>
      <c r="AD719" s="61" t="str">
        <f t="shared" si="572"/>
        <v>NA</v>
      </c>
      <c r="AE719" s="60">
        <f>COUNTIFS(配置清单!$G:$G,G719,配置清单!H:H,"MDE",配置清单!N:N,"在岗")</f>
        <v>0</v>
      </c>
      <c r="AF719" s="61" t="str">
        <f t="shared" si="573"/>
        <v>NA</v>
      </c>
      <c r="AG719" s="60">
        <f>COUNTIFS(配置清单!$G:$G,G719,配置清单!$H:$H,"MDE",配置清单!$N:$N,"在岗",配置清单!$P:$P,"&lt;&gt;暂不胜任")</f>
        <v>0</v>
      </c>
      <c r="AH719" s="61" t="str">
        <f t="shared" si="574"/>
        <v>NA</v>
      </c>
      <c r="AI719" s="62">
        <f>COUNTIFS(配置清单!G:G,G719,配置清单!H:H,"TPM",配置清单!N:N,"在岗")+COUNTIFS(配置清单!G:G,G719,配置清单!H:H,"TC",配置清单!N:N,"在岗")</f>
        <v>0</v>
      </c>
      <c r="AJ719" s="61" t="str">
        <f t="shared" si="575"/>
        <v>NA</v>
      </c>
      <c r="AK719" s="60">
        <f>COUNTIFS(配置清单!G:G,G719,配置清单!H:H,"TPM",配置清单!N:N,"在岗",配置清单!P:P,"&lt;&gt;暂不胜任")+COUNTIFS(配置清单!G:G,G719,配置清单!H:H,"TC",配置清单!N:N,"在岗",配置清单!P:P,"&lt;&gt;暂不胜任")</f>
        <v>0</v>
      </c>
      <c r="AL719" s="61" t="str">
        <f t="shared" si="576"/>
        <v>NA</v>
      </c>
      <c r="AM719" s="60">
        <f>COUNTIFS(配置清单!G:G,G719,配置清单!H:H,"TSE",配置清单!N:N,"在岗")</f>
        <v>0</v>
      </c>
      <c r="AN719" s="61" t="str">
        <f t="shared" si="577"/>
        <v>NA</v>
      </c>
      <c r="AO719" s="60">
        <f>COUNTIFS(配置清单!G:G,G719,配置清单!H:H,"TSE",配置清单!N:N,"在岗",配置清单!P:P,"&lt;&gt;暂不胜任")</f>
        <v>0</v>
      </c>
      <c r="AP719" s="61" t="str">
        <f t="shared" si="578"/>
        <v>NA</v>
      </c>
      <c r="AQ719" s="60">
        <f>COUNTIFS(配置清单!$G:$G,G719,配置清单!H:H,"QA",配置清单!N:N,"在岗")</f>
        <v>1</v>
      </c>
      <c r="AR719" s="61">
        <f t="shared" si="579"/>
        <v>1</v>
      </c>
      <c r="AS719" s="60">
        <f>COUNTIFS(配置清单!$G:$G,G719,配置清单!$H:$H,"QA",配置清单!$N:$N,"在岗",配置清单!$P:$P,"&lt;&gt;暂不胜任")</f>
        <v>1</v>
      </c>
      <c r="AT719" s="61">
        <f t="shared" si="580"/>
        <v>1</v>
      </c>
      <c r="AU719" s="60">
        <f>COUNTIFS(配置清单!G:G,规划及评估!G719,配置清单!H:H,"BA",配置清单!N:N,"在岗")</f>
        <v>0</v>
      </c>
      <c r="AV719" s="61" t="str">
        <f t="shared" si="581"/>
        <v>NA</v>
      </c>
      <c r="AW719" s="60">
        <f>COUNTIFS(配置清单!G:G,G719,配置清单!H:H,"BA",配置清单!N:N,"在岗",配置清单!P:P,"&lt;&gt;暂不胜任")</f>
        <v>0</v>
      </c>
      <c r="AX719" s="61" t="str">
        <f t="shared" si="582"/>
        <v>NA</v>
      </c>
      <c r="AY719" s="60">
        <f>COUNTIFS(配置清单!G:G,规划及评估!G719,配置清单!H:H,"IA",配置清单!N:N,"在岗")</f>
        <v>0</v>
      </c>
      <c r="AZ719" s="61" t="str">
        <f t="shared" si="583"/>
        <v>NA</v>
      </c>
      <c r="BA719" s="60">
        <f>COUNTIFS(配置清单!G:G,G719,配置清单!H:H,"IA",配置清单!N:N,"在岗",配置清单!P:P,"&lt;&gt;暂不胜任")</f>
        <v>0</v>
      </c>
      <c r="BB719" s="61" t="str">
        <f t="shared" si="584"/>
        <v>NA</v>
      </c>
      <c r="BC719" s="60">
        <f>COUNTIFS(配置清单!G:G,规划及评估!G719,配置清单!H:H,"产品经理",配置清单!N:N,"在岗")</f>
        <v>0</v>
      </c>
      <c r="BD719" s="61" t="str">
        <f t="shared" si="585"/>
        <v>NA</v>
      </c>
      <c r="BE719" s="60">
        <f>COUNTIFS(配置清单!G:G,G719,配置清单!H:H,"产品经理",配置清单!N:N,"在岗",配置清单!P:P,"&lt;&gt;暂不胜任")</f>
        <v>0</v>
      </c>
      <c r="BF719" s="61" t="str">
        <f t="shared" si="586"/>
        <v>NA</v>
      </c>
      <c r="BG719" s="63">
        <f t="shared" si="587"/>
        <v>2</v>
      </c>
      <c r="BH719" s="64">
        <f t="shared" si="588"/>
        <v>2</v>
      </c>
      <c r="BI719" s="64">
        <f t="shared" si="589"/>
        <v>2</v>
      </c>
      <c r="BJ719" s="64">
        <f t="shared" si="590"/>
        <v>1</v>
      </c>
      <c r="BK719" s="65">
        <f t="shared" si="591"/>
        <v>1</v>
      </c>
      <c r="BL719" s="66">
        <f t="shared" si="592"/>
        <v>0.5</v>
      </c>
      <c r="BM719" s="92">
        <f t="shared" si="593"/>
        <v>1</v>
      </c>
      <c r="BN719" s="92">
        <f t="shared" si="594"/>
        <v>0</v>
      </c>
      <c r="BO719" s="92">
        <f t="shared" si="595"/>
        <v>0</v>
      </c>
      <c r="BP719" s="92">
        <f t="shared" si="596"/>
        <v>0</v>
      </c>
      <c r="BQ719" s="92">
        <f t="shared" si="597"/>
        <v>0</v>
      </c>
      <c r="BR719" s="92">
        <f t="shared" si="598"/>
        <v>0</v>
      </c>
      <c r="BS719" s="92">
        <f t="shared" si="599"/>
        <v>0</v>
      </c>
      <c r="BT719" s="92">
        <f t="shared" si="600"/>
        <v>0</v>
      </c>
      <c r="BU719" s="92">
        <f t="shared" si="601"/>
        <v>0</v>
      </c>
      <c r="BV719" s="92">
        <f t="shared" si="602"/>
        <v>0</v>
      </c>
      <c r="BW719" s="92">
        <f t="shared" si="603"/>
        <v>1</v>
      </c>
      <c r="BX719" s="92">
        <f t="shared" si="604"/>
        <v>1</v>
      </c>
      <c r="BY719" s="92">
        <f t="shared" si="605"/>
        <v>0</v>
      </c>
      <c r="BZ719" s="92">
        <f t="shared" si="606"/>
        <v>0</v>
      </c>
      <c r="CA719" s="92">
        <f t="shared" si="607"/>
        <v>0</v>
      </c>
      <c r="CB719" s="92">
        <f t="shared" si="608"/>
        <v>0</v>
      </c>
      <c r="CC719" s="92">
        <f t="shared" si="609"/>
        <v>0</v>
      </c>
      <c r="CD719" s="92">
        <f t="shared" si="610"/>
        <v>0</v>
      </c>
    </row>
    <row r="720" spans="1:82" hidden="1">
      <c r="A720" s="60">
        <v>21</v>
      </c>
      <c r="B720" s="179" t="s">
        <v>949</v>
      </c>
      <c r="C720" s="179" t="s">
        <v>8346</v>
      </c>
      <c r="D720" s="179" t="s">
        <v>8345</v>
      </c>
      <c r="E720" s="179" t="s">
        <v>8344</v>
      </c>
      <c r="F720" s="179" t="s">
        <v>8499</v>
      </c>
      <c r="G720" s="179" t="s">
        <v>8494</v>
      </c>
      <c r="H720" s="179" t="s">
        <v>7</v>
      </c>
      <c r="I720" s="179" t="s">
        <v>7</v>
      </c>
      <c r="J720" s="179" t="s">
        <v>34</v>
      </c>
      <c r="K720" s="179" t="s">
        <v>34</v>
      </c>
      <c r="L720" s="179" t="s">
        <v>7760</v>
      </c>
      <c r="M720" s="179" t="s">
        <v>8359</v>
      </c>
      <c r="N720" s="60">
        <v>1</v>
      </c>
      <c r="O720" s="60">
        <v>0</v>
      </c>
      <c r="P720" s="60">
        <v>0</v>
      </c>
      <c r="Q720" s="60">
        <v>0</v>
      </c>
      <c r="R720" s="60">
        <v>0</v>
      </c>
      <c r="S720" s="60">
        <v>1</v>
      </c>
      <c r="T720" s="60">
        <v>0</v>
      </c>
      <c r="U720" s="60">
        <v>0</v>
      </c>
      <c r="V720" s="60">
        <v>0</v>
      </c>
      <c r="W720" s="60">
        <f>COUNTIFS(配置清单!G:G,G720,配置清单!$H:$H,"PM",配置清单!$N:$N,"在岗")</f>
        <v>1</v>
      </c>
      <c r="X720" s="61">
        <f t="shared" si="569"/>
        <v>1</v>
      </c>
      <c r="Y720" s="60">
        <f>COUNTIFS(配置清单!$G:$G,G720,配置清单!$H:$H,"PM",配置清单!$N:$N,"在岗",配置清单!$P:$P,"&lt;&gt;暂不胜任")</f>
        <v>1</v>
      </c>
      <c r="Z720" s="61">
        <f t="shared" si="570"/>
        <v>1</v>
      </c>
      <c r="AA720" s="62">
        <f>COUNTIFS(配置清单!$G:$G,G720,配置清单!$H:$H,"SE",配置清单!$N:$N,"在岗")+COUNTIFS(配置清单!$G:$G,G720,配置清单!$H:$H,"SA",配置清单!$N:$N,"在岗")</f>
        <v>0</v>
      </c>
      <c r="AB720" s="61" t="str">
        <f t="shared" si="571"/>
        <v>NA</v>
      </c>
      <c r="AC720" s="60">
        <f>COUNTIFS(配置清单!$G:$G,G720,配置清单!$H:$H,"SE",配置清单!$N:$N,"在岗",配置清单!$P:$P,"&lt;&gt;暂不胜任")+COUNTIFS(配置清单!$G:$G,G720,配置清单!$H:$H,"SA",配置清单!$N:$N,"在岗",配置清单!$P:$P,"&lt;&gt;暂不胜任")</f>
        <v>0</v>
      </c>
      <c r="AD720" s="61" t="str">
        <f t="shared" si="572"/>
        <v>NA</v>
      </c>
      <c r="AE720" s="60">
        <f>COUNTIFS(配置清单!$G:$G,G720,配置清单!H:H,"MDE",配置清单!N:N,"在岗")</f>
        <v>0</v>
      </c>
      <c r="AF720" s="61" t="str">
        <f t="shared" si="573"/>
        <v>NA</v>
      </c>
      <c r="AG720" s="60">
        <f>COUNTIFS(配置清单!$G:$G,G720,配置清单!$H:$H,"MDE",配置清单!$N:$N,"在岗",配置清单!$P:$P,"&lt;&gt;暂不胜任")</f>
        <v>0</v>
      </c>
      <c r="AH720" s="61" t="str">
        <f t="shared" si="574"/>
        <v>NA</v>
      </c>
      <c r="AI720" s="62">
        <f>COUNTIFS(配置清单!G:G,G720,配置清单!H:H,"TPM",配置清单!N:N,"在岗")+COUNTIFS(配置清单!G:G,G720,配置清单!H:H,"TC",配置清单!N:N,"在岗")</f>
        <v>0</v>
      </c>
      <c r="AJ720" s="61" t="str">
        <f t="shared" si="575"/>
        <v>NA</v>
      </c>
      <c r="AK720" s="60">
        <f>COUNTIFS(配置清单!G:G,G720,配置清单!H:H,"TPM",配置清单!N:N,"在岗",配置清单!P:P,"&lt;&gt;暂不胜任")+COUNTIFS(配置清单!G:G,G720,配置清单!H:H,"TC",配置清单!N:N,"在岗",配置清单!P:P,"&lt;&gt;暂不胜任")</f>
        <v>0</v>
      </c>
      <c r="AL720" s="61" t="str">
        <f t="shared" si="576"/>
        <v>NA</v>
      </c>
      <c r="AM720" s="60">
        <f>COUNTIFS(配置清单!G:G,G720,配置清单!H:H,"TSE",配置清单!N:N,"在岗")</f>
        <v>0</v>
      </c>
      <c r="AN720" s="61" t="str">
        <f t="shared" si="577"/>
        <v>NA</v>
      </c>
      <c r="AO720" s="60">
        <f>COUNTIFS(配置清单!G:G,G720,配置清单!H:H,"TSE",配置清单!N:N,"在岗",配置清单!P:P,"&lt;&gt;暂不胜任")</f>
        <v>0</v>
      </c>
      <c r="AP720" s="61" t="str">
        <f t="shared" si="578"/>
        <v>NA</v>
      </c>
      <c r="AQ720" s="60">
        <f>COUNTIFS(配置清单!$G:$G,G720,配置清单!H:H,"QA",配置清单!N:N,"在岗")</f>
        <v>1</v>
      </c>
      <c r="AR720" s="61">
        <f t="shared" si="579"/>
        <v>1</v>
      </c>
      <c r="AS720" s="60">
        <f>COUNTIFS(配置清单!$G:$G,G720,配置清单!$H:$H,"QA",配置清单!$N:$N,"在岗",配置清单!$P:$P,"&lt;&gt;暂不胜任")</f>
        <v>1</v>
      </c>
      <c r="AT720" s="61">
        <f t="shared" si="580"/>
        <v>1</v>
      </c>
      <c r="AU720" s="60">
        <f>COUNTIFS(配置清单!G:G,规划及评估!G720,配置清单!H:H,"BA",配置清单!N:N,"在岗")</f>
        <v>0</v>
      </c>
      <c r="AV720" s="61" t="str">
        <f t="shared" si="581"/>
        <v>NA</v>
      </c>
      <c r="AW720" s="60">
        <f>COUNTIFS(配置清单!G:G,G720,配置清单!H:H,"BA",配置清单!N:N,"在岗",配置清单!P:P,"&lt;&gt;暂不胜任")</f>
        <v>0</v>
      </c>
      <c r="AX720" s="61" t="str">
        <f t="shared" si="582"/>
        <v>NA</v>
      </c>
      <c r="AY720" s="60">
        <f>COUNTIFS(配置清单!G:G,规划及评估!G720,配置清单!H:H,"IA",配置清单!N:N,"在岗")</f>
        <v>0</v>
      </c>
      <c r="AZ720" s="61" t="str">
        <f t="shared" si="583"/>
        <v>NA</v>
      </c>
      <c r="BA720" s="60">
        <f>COUNTIFS(配置清单!G:G,G720,配置清单!H:H,"IA",配置清单!N:N,"在岗",配置清单!P:P,"&lt;&gt;暂不胜任")</f>
        <v>0</v>
      </c>
      <c r="BB720" s="61" t="str">
        <f t="shared" si="584"/>
        <v>NA</v>
      </c>
      <c r="BC720" s="60">
        <f>COUNTIFS(配置清单!G:G,规划及评估!G720,配置清单!H:H,"产品经理",配置清单!N:N,"在岗")</f>
        <v>0</v>
      </c>
      <c r="BD720" s="61" t="str">
        <f t="shared" si="585"/>
        <v>NA</v>
      </c>
      <c r="BE720" s="60">
        <f>COUNTIFS(配置清单!G:G,G720,配置清单!H:H,"产品经理",配置清单!N:N,"在岗",配置清单!P:P,"&lt;&gt;暂不胜任")</f>
        <v>0</v>
      </c>
      <c r="BF720" s="61" t="str">
        <f t="shared" si="586"/>
        <v>NA</v>
      </c>
      <c r="BG720" s="63">
        <f t="shared" si="587"/>
        <v>2</v>
      </c>
      <c r="BH720" s="64">
        <f t="shared" si="588"/>
        <v>2</v>
      </c>
      <c r="BI720" s="64">
        <f t="shared" si="589"/>
        <v>2</v>
      </c>
      <c r="BJ720" s="64">
        <f t="shared" si="590"/>
        <v>2</v>
      </c>
      <c r="BK720" s="65">
        <f t="shared" si="591"/>
        <v>1</v>
      </c>
      <c r="BL720" s="66">
        <f t="shared" si="592"/>
        <v>1</v>
      </c>
      <c r="BM720" s="92">
        <f t="shared" si="593"/>
        <v>1</v>
      </c>
      <c r="BN720" s="92">
        <f t="shared" si="594"/>
        <v>1</v>
      </c>
      <c r="BO720" s="92">
        <f t="shared" si="595"/>
        <v>0</v>
      </c>
      <c r="BP720" s="92">
        <f t="shared" si="596"/>
        <v>0</v>
      </c>
      <c r="BQ720" s="92">
        <f t="shared" si="597"/>
        <v>0</v>
      </c>
      <c r="BR720" s="92">
        <f t="shared" si="598"/>
        <v>0</v>
      </c>
      <c r="BS720" s="92">
        <f t="shared" si="599"/>
        <v>0</v>
      </c>
      <c r="BT720" s="92">
        <f t="shared" si="600"/>
        <v>0</v>
      </c>
      <c r="BU720" s="92">
        <f t="shared" si="601"/>
        <v>0</v>
      </c>
      <c r="BV720" s="92">
        <f t="shared" si="602"/>
        <v>0</v>
      </c>
      <c r="BW720" s="92">
        <f t="shared" si="603"/>
        <v>1</v>
      </c>
      <c r="BX720" s="92">
        <f t="shared" si="604"/>
        <v>1</v>
      </c>
      <c r="BY720" s="92">
        <f t="shared" si="605"/>
        <v>0</v>
      </c>
      <c r="BZ720" s="92">
        <f t="shared" si="606"/>
        <v>0</v>
      </c>
      <c r="CA720" s="92">
        <f t="shared" si="607"/>
        <v>0</v>
      </c>
      <c r="CB720" s="92">
        <f t="shared" si="608"/>
        <v>0</v>
      </c>
      <c r="CC720" s="92">
        <f t="shared" si="609"/>
        <v>0</v>
      </c>
      <c r="CD720" s="92">
        <f t="shared" si="610"/>
        <v>0</v>
      </c>
    </row>
    <row r="721" spans="1:82" hidden="1">
      <c r="A721" s="60">
        <v>22</v>
      </c>
      <c r="B721" s="179" t="s">
        <v>949</v>
      </c>
      <c r="C721" s="179" t="s">
        <v>8346</v>
      </c>
      <c r="D721" s="179" t="s">
        <v>8345</v>
      </c>
      <c r="E721" s="179" t="s">
        <v>8344</v>
      </c>
      <c r="F721" s="179" t="s">
        <v>8488</v>
      </c>
      <c r="G721" s="179" t="s">
        <v>8489</v>
      </c>
      <c r="H721" s="179" t="s">
        <v>6</v>
      </c>
      <c r="I721" s="179" t="s">
        <v>7</v>
      </c>
      <c r="J721" s="179" t="s">
        <v>195</v>
      </c>
      <c r="K721" s="179" t="s">
        <v>34</v>
      </c>
      <c r="L721" s="179" t="s">
        <v>5134</v>
      </c>
      <c r="M721" s="179" t="s">
        <v>8401</v>
      </c>
      <c r="N721" s="60">
        <v>1</v>
      </c>
      <c r="O721" s="60">
        <v>0</v>
      </c>
      <c r="P721" s="60">
        <v>0</v>
      </c>
      <c r="Q721" s="60">
        <v>0</v>
      </c>
      <c r="R721" s="60">
        <v>0</v>
      </c>
      <c r="S721" s="60">
        <v>1</v>
      </c>
      <c r="T721" s="60">
        <v>0</v>
      </c>
      <c r="U721" s="60">
        <v>0</v>
      </c>
      <c r="V721" s="60">
        <v>0</v>
      </c>
      <c r="W721" s="60">
        <f>COUNTIFS(配置清单!G:G,G721,配置清单!$H:$H,"PM",配置清单!$N:$N,"在岗")</f>
        <v>1</v>
      </c>
      <c r="X721" s="61">
        <f t="shared" si="569"/>
        <v>1</v>
      </c>
      <c r="Y721" s="60">
        <f>COUNTIFS(配置清单!$G:$G,G721,配置清单!$H:$H,"PM",配置清单!$N:$N,"在岗",配置清单!$P:$P,"&lt;&gt;暂不胜任")</f>
        <v>1</v>
      </c>
      <c r="Z721" s="61">
        <f t="shared" si="570"/>
        <v>1</v>
      </c>
      <c r="AA721" s="62">
        <f>COUNTIFS(配置清单!$G:$G,G721,配置清单!$H:$H,"SE",配置清单!$N:$N,"在岗")+COUNTIFS(配置清单!$G:$G,G721,配置清单!$H:$H,"SA",配置清单!$N:$N,"在岗")</f>
        <v>0</v>
      </c>
      <c r="AB721" s="61" t="str">
        <f t="shared" si="571"/>
        <v>NA</v>
      </c>
      <c r="AC721" s="60">
        <f>COUNTIFS(配置清单!$G:$G,G721,配置清单!$H:$H,"SE",配置清单!$N:$N,"在岗",配置清单!$P:$P,"&lt;&gt;暂不胜任")+COUNTIFS(配置清单!$G:$G,G721,配置清单!$H:$H,"SA",配置清单!$N:$N,"在岗",配置清单!$P:$P,"&lt;&gt;暂不胜任")</f>
        <v>0</v>
      </c>
      <c r="AD721" s="61" t="str">
        <f t="shared" si="572"/>
        <v>NA</v>
      </c>
      <c r="AE721" s="60">
        <f>COUNTIFS(配置清单!$G:$G,G721,配置清单!H:H,"MDE",配置清单!N:N,"在岗")</f>
        <v>0</v>
      </c>
      <c r="AF721" s="61" t="str">
        <f t="shared" si="573"/>
        <v>NA</v>
      </c>
      <c r="AG721" s="60">
        <f>COUNTIFS(配置清单!$G:$G,G721,配置清单!$H:$H,"MDE",配置清单!$N:$N,"在岗",配置清单!$P:$P,"&lt;&gt;暂不胜任")</f>
        <v>0</v>
      </c>
      <c r="AH721" s="61" t="str">
        <f t="shared" si="574"/>
        <v>NA</v>
      </c>
      <c r="AI721" s="62">
        <f>COUNTIFS(配置清单!G:G,G721,配置清单!H:H,"TPM",配置清单!N:N,"在岗")+COUNTIFS(配置清单!G:G,G721,配置清单!H:H,"TC",配置清单!N:N,"在岗")</f>
        <v>0</v>
      </c>
      <c r="AJ721" s="61" t="str">
        <f t="shared" si="575"/>
        <v>NA</v>
      </c>
      <c r="AK721" s="60">
        <f>COUNTIFS(配置清单!G:G,G721,配置清单!H:H,"TPM",配置清单!N:N,"在岗",配置清单!P:P,"&lt;&gt;暂不胜任")+COUNTIFS(配置清单!G:G,G721,配置清单!H:H,"TC",配置清单!N:N,"在岗",配置清单!P:P,"&lt;&gt;暂不胜任")</f>
        <v>0</v>
      </c>
      <c r="AL721" s="61" t="str">
        <f t="shared" si="576"/>
        <v>NA</v>
      </c>
      <c r="AM721" s="60">
        <f>COUNTIFS(配置清单!G:G,G721,配置清单!H:H,"TSE",配置清单!N:N,"在岗")</f>
        <v>0</v>
      </c>
      <c r="AN721" s="61" t="str">
        <f t="shared" si="577"/>
        <v>NA</v>
      </c>
      <c r="AO721" s="60">
        <f>COUNTIFS(配置清单!G:G,G721,配置清单!H:H,"TSE",配置清单!N:N,"在岗",配置清单!P:P,"&lt;&gt;暂不胜任")</f>
        <v>0</v>
      </c>
      <c r="AP721" s="61" t="str">
        <f t="shared" si="578"/>
        <v>NA</v>
      </c>
      <c r="AQ721" s="60">
        <f>COUNTIFS(配置清单!$G:$G,G721,配置清单!H:H,"QA",配置清单!N:N,"在岗")</f>
        <v>1</v>
      </c>
      <c r="AR721" s="61">
        <f t="shared" si="579"/>
        <v>1</v>
      </c>
      <c r="AS721" s="60">
        <f>COUNTIFS(配置清单!$G:$G,G721,配置清单!$H:$H,"QA",配置清单!$N:$N,"在岗",配置清单!$P:$P,"&lt;&gt;暂不胜任")</f>
        <v>0</v>
      </c>
      <c r="AT721" s="61">
        <f t="shared" si="580"/>
        <v>0</v>
      </c>
      <c r="AU721" s="60">
        <f>COUNTIFS(配置清单!G:G,规划及评估!G721,配置清单!H:H,"BA",配置清单!N:N,"在岗")</f>
        <v>0</v>
      </c>
      <c r="AV721" s="61" t="str">
        <f t="shared" si="581"/>
        <v>NA</v>
      </c>
      <c r="AW721" s="60">
        <f>COUNTIFS(配置清单!G:G,G721,配置清单!H:H,"BA",配置清单!N:N,"在岗",配置清单!P:P,"&lt;&gt;暂不胜任")</f>
        <v>0</v>
      </c>
      <c r="AX721" s="61" t="str">
        <f t="shared" si="582"/>
        <v>NA</v>
      </c>
      <c r="AY721" s="60">
        <f>COUNTIFS(配置清单!G:G,规划及评估!G721,配置清单!H:H,"IA",配置清单!N:N,"在岗")</f>
        <v>0</v>
      </c>
      <c r="AZ721" s="61" t="str">
        <f t="shared" si="583"/>
        <v>NA</v>
      </c>
      <c r="BA721" s="60">
        <f>COUNTIFS(配置清单!G:G,G721,配置清单!H:H,"IA",配置清单!N:N,"在岗",配置清单!P:P,"&lt;&gt;暂不胜任")</f>
        <v>0</v>
      </c>
      <c r="BB721" s="61" t="str">
        <f t="shared" si="584"/>
        <v>NA</v>
      </c>
      <c r="BC721" s="60">
        <f>COUNTIFS(配置清单!G:G,规划及评估!G721,配置清单!H:H,"产品经理",配置清单!N:N,"在岗")</f>
        <v>0</v>
      </c>
      <c r="BD721" s="61" t="str">
        <f t="shared" si="585"/>
        <v>NA</v>
      </c>
      <c r="BE721" s="60">
        <f>COUNTIFS(配置清单!G:G,G721,配置清单!H:H,"产品经理",配置清单!N:N,"在岗",配置清单!P:P,"&lt;&gt;暂不胜任")</f>
        <v>0</v>
      </c>
      <c r="BF721" s="61" t="str">
        <f t="shared" si="586"/>
        <v>NA</v>
      </c>
      <c r="BG721" s="63">
        <f t="shared" si="587"/>
        <v>2</v>
      </c>
      <c r="BH721" s="64">
        <f t="shared" si="588"/>
        <v>2</v>
      </c>
      <c r="BI721" s="64">
        <f t="shared" si="589"/>
        <v>2</v>
      </c>
      <c r="BJ721" s="64">
        <f t="shared" si="590"/>
        <v>1</v>
      </c>
      <c r="BK721" s="65">
        <f t="shared" si="591"/>
        <v>1</v>
      </c>
      <c r="BL721" s="66">
        <f t="shared" si="592"/>
        <v>0.5</v>
      </c>
      <c r="BM721" s="92">
        <f t="shared" si="593"/>
        <v>1</v>
      </c>
      <c r="BN721" s="92">
        <f t="shared" si="594"/>
        <v>1</v>
      </c>
      <c r="BO721" s="92">
        <f t="shared" si="595"/>
        <v>0</v>
      </c>
      <c r="BP721" s="92">
        <f t="shared" si="596"/>
        <v>0</v>
      </c>
      <c r="BQ721" s="92">
        <f t="shared" si="597"/>
        <v>0</v>
      </c>
      <c r="BR721" s="92">
        <f t="shared" si="598"/>
        <v>0</v>
      </c>
      <c r="BS721" s="92">
        <f t="shared" si="599"/>
        <v>0</v>
      </c>
      <c r="BT721" s="92">
        <f t="shared" si="600"/>
        <v>0</v>
      </c>
      <c r="BU721" s="92">
        <f t="shared" si="601"/>
        <v>0</v>
      </c>
      <c r="BV721" s="92">
        <f t="shared" si="602"/>
        <v>0</v>
      </c>
      <c r="BW721" s="92">
        <f t="shared" si="603"/>
        <v>1</v>
      </c>
      <c r="BX721" s="92">
        <f t="shared" si="604"/>
        <v>0</v>
      </c>
      <c r="BY721" s="92">
        <f t="shared" si="605"/>
        <v>0</v>
      </c>
      <c r="BZ721" s="92">
        <f t="shared" si="606"/>
        <v>0</v>
      </c>
      <c r="CA721" s="92">
        <f t="shared" si="607"/>
        <v>0</v>
      </c>
      <c r="CB721" s="92">
        <f t="shared" si="608"/>
        <v>0</v>
      </c>
      <c r="CC721" s="92">
        <f t="shared" si="609"/>
        <v>0</v>
      </c>
      <c r="CD721" s="92">
        <f t="shared" si="610"/>
        <v>0</v>
      </c>
    </row>
    <row r="722" spans="1:82" hidden="1">
      <c r="A722" s="60">
        <v>23</v>
      </c>
      <c r="B722" s="179" t="s">
        <v>949</v>
      </c>
      <c r="C722" s="179" t="s">
        <v>8346</v>
      </c>
      <c r="D722" s="179" t="s">
        <v>8345</v>
      </c>
      <c r="E722" s="179" t="s">
        <v>8344</v>
      </c>
      <c r="F722" s="179" t="s">
        <v>8488</v>
      </c>
      <c r="G722" s="179" t="s">
        <v>8496</v>
      </c>
      <c r="H722" s="179" t="s">
        <v>6</v>
      </c>
      <c r="I722" s="179" t="s">
        <v>7</v>
      </c>
      <c r="J722" s="179" t="s">
        <v>195</v>
      </c>
      <c r="K722" s="179" t="s">
        <v>34</v>
      </c>
      <c r="L722" s="179" t="s">
        <v>5134</v>
      </c>
      <c r="M722" s="179" t="s">
        <v>8401</v>
      </c>
      <c r="N722" s="60">
        <v>1</v>
      </c>
      <c r="O722" s="60">
        <v>0</v>
      </c>
      <c r="P722" s="60">
        <v>0</v>
      </c>
      <c r="Q722" s="60">
        <v>0</v>
      </c>
      <c r="R722" s="60">
        <v>0</v>
      </c>
      <c r="S722" s="60">
        <v>1</v>
      </c>
      <c r="T722" s="60">
        <v>0</v>
      </c>
      <c r="U722" s="60">
        <v>0</v>
      </c>
      <c r="V722" s="60">
        <v>0</v>
      </c>
      <c r="W722" s="60">
        <f>COUNTIFS(配置清单!G:G,G722,配置清单!$H:$H,"PM",配置清单!$N:$N,"在岗")</f>
        <v>1</v>
      </c>
      <c r="X722" s="61">
        <f t="shared" si="569"/>
        <v>1</v>
      </c>
      <c r="Y722" s="60">
        <f>COUNTIFS(配置清单!$G:$G,G722,配置清单!$H:$H,"PM",配置清单!$N:$N,"在岗",配置清单!$P:$P,"&lt;&gt;暂不胜任")</f>
        <v>1</v>
      </c>
      <c r="Z722" s="61">
        <f t="shared" si="570"/>
        <v>1</v>
      </c>
      <c r="AA722" s="62">
        <f>COUNTIFS(配置清单!$G:$G,G722,配置清单!$H:$H,"SE",配置清单!$N:$N,"在岗")+COUNTIFS(配置清单!$G:$G,G722,配置清单!$H:$H,"SA",配置清单!$N:$N,"在岗")</f>
        <v>0</v>
      </c>
      <c r="AB722" s="61" t="str">
        <f t="shared" si="571"/>
        <v>NA</v>
      </c>
      <c r="AC722" s="60">
        <f>COUNTIFS(配置清单!$G:$G,G722,配置清单!$H:$H,"SE",配置清单!$N:$N,"在岗",配置清单!$P:$P,"&lt;&gt;暂不胜任")+COUNTIFS(配置清单!$G:$G,G722,配置清单!$H:$H,"SA",配置清单!$N:$N,"在岗",配置清单!$P:$P,"&lt;&gt;暂不胜任")</f>
        <v>0</v>
      </c>
      <c r="AD722" s="61" t="str">
        <f t="shared" si="572"/>
        <v>NA</v>
      </c>
      <c r="AE722" s="60">
        <f>COUNTIFS(配置清单!$G:$G,G722,配置清单!H:H,"MDE",配置清单!N:N,"在岗")</f>
        <v>0</v>
      </c>
      <c r="AF722" s="61" t="str">
        <f t="shared" si="573"/>
        <v>NA</v>
      </c>
      <c r="AG722" s="60">
        <f>COUNTIFS(配置清单!$G:$G,G722,配置清单!$H:$H,"MDE",配置清单!$N:$N,"在岗",配置清单!$P:$P,"&lt;&gt;暂不胜任")</f>
        <v>0</v>
      </c>
      <c r="AH722" s="61" t="str">
        <f t="shared" si="574"/>
        <v>NA</v>
      </c>
      <c r="AI722" s="62">
        <f>COUNTIFS(配置清单!G:G,G722,配置清单!H:H,"TPM",配置清单!N:N,"在岗")+COUNTIFS(配置清单!G:G,G722,配置清单!H:H,"TC",配置清单!N:N,"在岗")</f>
        <v>0</v>
      </c>
      <c r="AJ722" s="61" t="str">
        <f t="shared" si="575"/>
        <v>NA</v>
      </c>
      <c r="AK722" s="60">
        <f>COUNTIFS(配置清单!G:G,G722,配置清单!H:H,"TPM",配置清单!N:N,"在岗",配置清单!P:P,"&lt;&gt;暂不胜任")+COUNTIFS(配置清单!G:G,G722,配置清单!H:H,"TC",配置清单!N:N,"在岗",配置清单!P:P,"&lt;&gt;暂不胜任")</f>
        <v>0</v>
      </c>
      <c r="AL722" s="61" t="str">
        <f t="shared" si="576"/>
        <v>NA</v>
      </c>
      <c r="AM722" s="60">
        <f>COUNTIFS(配置清单!G:G,G722,配置清单!H:H,"TSE",配置清单!N:N,"在岗")</f>
        <v>0</v>
      </c>
      <c r="AN722" s="61" t="str">
        <f t="shared" si="577"/>
        <v>NA</v>
      </c>
      <c r="AO722" s="60">
        <f>COUNTIFS(配置清单!G:G,G722,配置清单!H:H,"TSE",配置清单!N:N,"在岗",配置清单!P:P,"&lt;&gt;暂不胜任")</f>
        <v>0</v>
      </c>
      <c r="AP722" s="61" t="str">
        <f t="shared" si="578"/>
        <v>NA</v>
      </c>
      <c r="AQ722" s="60">
        <f>COUNTIFS(配置清单!$G:$G,G722,配置清单!H:H,"QA",配置清单!N:N,"在岗")</f>
        <v>1</v>
      </c>
      <c r="AR722" s="61">
        <f t="shared" si="579"/>
        <v>1</v>
      </c>
      <c r="AS722" s="60">
        <f>COUNTIFS(配置清单!$G:$G,G722,配置清单!$H:$H,"QA",配置清单!$N:$N,"在岗",配置清单!$P:$P,"&lt;&gt;暂不胜任")</f>
        <v>0</v>
      </c>
      <c r="AT722" s="61">
        <f t="shared" si="580"/>
        <v>0</v>
      </c>
      <c r="AU722" s="60">
        <f>COUNTIFS(配置清单!G:G,规划及评估!G722,配置清单!H:H,"BA",配置清单!N:N,"在岗")</f>
        <v>0</v>
      </c>
      <c r="AV722" s="61" t="str">
        <f t="shared" si="581"/>
        <v>NA</v>
      </c>
      <c r="AW722" s="60">
        <f>COUNTIFS(配置清单!G:G,G722,配置清单!H:H,"BA",配置清单!N:N,"在岗",配置清单!P:P,"&lt;&gt;暂不胜任")</f>
        <v>0</v>
      </c>
      <c r="AX722" s="61" t="str">
        <f t="shared" si="582"/>
        <v>NA</v>
      </c>
      <c r="AY722" s="60">
        <f>COUNTIFS(配置清单!G:G,规划及评估!G722,配置清单!H:H,"IA",配置清单!N:N,"在岗")</f>
        <v>0</v>
      </c>
      <c r="AZ722" s="61" t="str">
        <f t="shared" si="583"/>
        <v>NA</v>
      </c>
      <c r="BA722" s="60">
        <f>COUNTIFS(配置清单!G:G,G722,配置清单!H:H,"IA",配置清单!N:N,"在岗",配置清单!P:P,"&lt;&gt;暂不胜任")</f>
        <v>0</v>
      </c>
      <c r="BB722" s="61" t="str">
        <f t="shared" si="584"/>
        <v>NA</v>
      </c>
      <c r="BC722" s="60">
        <f>COUNTIFS(配置清单!G:G,规划及评估!G722,配置清单!H:H,"产品经理",配置清单!N:N,"在岗")</f>
        <v>0</v>
      </c>
      <c r="BD722" s="61" t="str">
        <f t="shared" si="585"/>
        <v>NA</v>
      </c>
      <c r="BE722" s="60">
        <f>COUNTIFS(配置清单!G:G,G722,配置清单!H:H,"产品经理",配置清单!N:N,"在岗",配置清单!P:P,"&lt;&gt;暂不胜任")</f>
        <v>0</v>
      </c>
      <c r="BF722" s="61" t="str">
        <f t="shared" si="586"/>
        <v>NA</v>
      </c>
      <c r="BG722" s="63">
        <f t="shared" si="587"/>
        <v>2</v>
      </c>
      <c r="BH722" s="64">
        <f t="shared" si="588"/>
        <v>2</v>
      </c>
      <c r="BI722" s="64">
        <f t="shared" si="589"/>
        <v>2</v>
      </c>
      <c r="BJ722" s="64">
        <f t="shared" si="590"/>
        <v>1</v>
      </c>
      <c r="BK722" s="65">
        <f t="shared" si="591"/>
        <v>1</v>
      </c>
      <c r="BL722" s="66">
        <f t="shared" si="592"/>
        <v>0.5</v>
      </c>
      <c r="BM722" s="92">
        <f t="shared" si="593"/>
        <v>1</v>
      </c>
      <c r="BN722" s="92">
        <f t="shared" si="594"/>
        <v>1</v>
      </c>
      <c r="BO722" s="92">
        <f t="shared" si="595"/>
        <v>0</v>
      </c>
      <c r="BP722" s="92">
        <f t="shared" si="596"/>
        <v>0</v>
      </c>
      <c r="BQ722" s="92">
        <f t="shared" si="597"/>
        <v>0</v>
      </c>
      <c r="BR722" s="92">
        <f t="shared" si="598"/>
        <v>0</v>
      </c>
      <c r="BS722" s="92">
        <f t="shared" si="599"/>
        <v>0</v>
      </c>
      <c r="BT722" s="92">
        <f t="shared" si="600"/>
        <v>0</v>
      </c>
      <c r="BU722" s="92">
        <f t="shared" si="601"/>
        <v>0</v>
      </c>
      <c r="BV722" s="92">
        <f t="shared" si="602"/>
        <v>0</v>
      </c>
      <c r="BW722" s="92">
        <f t="shared" si="603"/>
        <v>1</v>
      </c>
      <c r="BX722" s="92">
        <f t="shared" si="604"/>
        <v>0</v>
      </c>
      <c r="BY722" s="92">
        <f t="shared" si="605"/>
        <v>0</v>
      </c>
      <c r="BZ722" s="92">
        <f t="shared" si="606"/>
        <v>0</v>
      </c>
      <c r="CA722" s="92">
        <f t="shared" si="607"/>
        <v>0</v>
      </c>
      <c r="CB722" s="92">
        <f t="shared" si="608"/>
        <v>0</v>
      </c>
      <c r="CC722" s="92">
        <f t="shared" si="609"/>
        <v>0</v>
      </c>
      <c r="CD722" s="92">
        <f t="shared" si="610"/>
        <v>0</v>
      </c>
    </row>
    <row r="723" spans="1:82" hidden="1">
      <c r="A723" s="60">
        <v>24</v>
      </c>
      <c r="B723" s="179" t="s">
        <v>949</v>
      </c>
      <c r="C723" s="179" t="s">
        <v>8346</v>
      </c>
      <c r="D723" s="179" t="s">
        <v>8345</v>
      </c>
      <c r="E723" s="179" t="s">
        <v>8344</v>
      </c>
      <c r="F723" s="179" t="s">
        <v>8408</v>
      </c>
      <c r="G723" s="179" t="s">
        <v>8400</v>
      </c>
      <c r="H723" s="179" t="s">
        <v>6</v>
      </c>
      <c r="I723" s="179" t="s">
        <v>7</v>
      </c>
      <c r="J723" s="179" t="s">
        <v>195</v>
      </c>
      <c r="K723" s="179" t="s">
        <v>34</v>
      </c>
      <c r="L723" s="179" t="s">
        <v>8500</v>
      </c>
      <c r="M723" s="179" t="s">
        <v>8401</v>
      </c>
      <c r="N723" s="60">
        <v>1</v>
      </c>
      <c r="O723" s="60">
        <v>0</v>
      </c>
      <c r="P723" s="60">
        <v>0</v>
      </c>
      <c r="Q723" s="60">
        <v>0</v>
      </c>
      <c r="R723" s="60">
        <v>0</v>
      </c>
      <c r="S723" s="60">
        <v>1</v>
      </c>
      <c r="T723" s="60">
        <v>0</v>
      </c>
      <c r="U723" s="60">
        <v>0</v>
      </c>
      <c r="V723" s="60">
        <v>0</v>
      </c>
      <c r="W723" s="60">
        <f>COUNTIFS(配置清单!G:G,G723,配置清单!$H:$H,"PM",配置清单!$N:$N,"在岗")</f>
        <v>3</v>
      </c>
      <c r="X723" s="61">
        <f t="shared" si="569"/>
        <v>1</v>
      </c>
      <c r="Y723" s="60">
        <f>COUNTIFS(配置清单!$G:$G,G723,配置清单!$H:$H,"PM",配置清单!$N:$N,"在岗",配置清单!$P:$P,"&lt;&gt;暂不胜任")</f>
        <v>2</v>
      </c>
      <c r="Z723" s="61">
        <f t="shared" si="570"/>
        <v>1</v>
      </c>
      <c r="AA723" s="62">
        <f>COUNTIFS(配置清单!$G:$G,G723,配置清单!$H:$H,"SE",配置清单!$N:$N,"在岗")+COUNTIFS(配置清单!$G:$G,G723,配置清单!$H:$H,"SA",配置清单!$N:$N,"在岗")</f>
        <v>0</v>
      </c>
      <c r="AB723" s="61" t="str">
        <f t="shared" si="571"/>
        <v>NA</v>
      </c>
      <c r="AC723" s="60">
        <f>COUNTIFS(配置清单!$G:$G,G723,配置清单!$H:$H,"SE",配置清单!$N:$N,"在岗",配置清单!$P:$P,"&lt;&gt;暂不胜任")+COUNTIFS(配置清单!$G:$G,G723,配置清单!$H:$H,"SA",配置清单!$N:$N,"在岗",配置清单!$P:$P,"&lt;&gt;暂不胜任")</f>
        <v>0</v>
      </c>
      <c r="AD723" s="61" t="str">
        <f t="shared" si="572"/>
        <v>NA</v>
      </c>
      <c r="AE723" s="60">
        <f>COUNTIFS(配置清单!$G:$G,G723,配置清单!H:H,"MDE",配置清单!N:N,"在岗")</f>
        <v>0</v>
      </c>
      <c r="AF723" s="61" t="str">
        <f t="shared" si="573"/>
        <v>NA</v>
      </c>
      <c r="AG723" s="60">
        <f>COUNTIFS(配置清单!$G:$G,G723,配置清单!$H:$H,"MDE",配置清单!$N:$N,"在岗",配置清单!$P:$P,"&lt;&gt;暂不胜任")</f>
        <v>0</v>
      </c>
      <c r="AH723" s="61" t="str">
        <f t="shared" si="574"/>
        <v>NA</v>
      </c>
      <c r="AI723" s="62">
        <f>COUNTIFS(配置清单!G:G,G723,配置清单!H:H,"TPM",配置清单!N:N,"在岗")+COUNTIFS(配置清单!G:G,G723,配置清单!H:H,"TC",配置清单!N:N,"在岗")</f>
        <v>0</v>
      </c>
      <c r="AJ723" s="61" t="str">
        <f t="shared" si="575"/>
        <v>NA</v>
      </c>
      <c r="AK723" s="60">
        <f>COUNTIFS(配置清单!G:G,G723,配置清单!H:H,"TPM",配置清单!N:N,"在岗",配置清单!P:P,"&lt;&gt;暂不胜任")+COUNTIFS(配置清单!G:G,G723,配置清单!H:H,"TC",配置清单!N:N,"在岗",配置清单!P:P,"&lt;&gt;暂不胜任")</f>
        <v>0</v>
      </c>
      <c r="AL723" s="61" t="str">
        <f t="shared" si="576"/>
        <v>NA</v>
      </c>
      <c r="AM723" s="60">
        <f>COUNTIFS(配置清单!G:G,G723,配置清单!H:H,"TSE",配置清单!N:N,"在岗")</f>
        <v>0</v>
      </c>
      <c r="AN723" s="61" t="str">
        <f t="shared" si="577"/>
        <v>NA</v>
      </c>
      <c r="AO723" s="60">
        <f>COUNTIFS(配置清单!G:G,G723,配置清单!H:H,"TSE",配置清单!N:N,"在岗",配置清单!P:P,"&lt;&gt;暂不胜任")</f>
        <v>0</v>
      </c>
      <c r="AP723" s="61" t="str">
        <f t="shared" si="578"/>
        <v>NA</v>
      </c>
      <c r="AQ723" s="60">
        <f>COUNTIFS(配置清单!$G:$G,G723,配置清单!H:H,"QA",配置清单!N:N,"在岗")</f>
        <v>1</v>
      </c>
      <c r="AR723" s="61">
        <f t="shared" si="579"/>
        <v>1</v>
      </c>
      <c r="AS723" s="60">
        <f>COUNTIFS(配置清单!$G:$G,G723,配置清单!$H:$H,"QA",配置清单!$N:$N,"在岗",配置清单!$P:$P,"&lt;&gt;暂不胜任")</f>
        <v>0</v>
      </c>
      <c r="AT723" s="61">
        <f t="shared" si="580"/>
        <v>0</v>
      </c>
      <c r="AU723" s="60">
        <f>COUNTIFS(配置清单!G:G,规划及评估!G723,配置清单!H:H,"BA",配置清单!N:N,"在岗")</f>
        <v>0</v>
      </c>
      <c r="AV723" s="61" t="str">
        <f t="shared" si="581"/>
        <v>NA</v>
      </c>
      <c r="AW723" s="60">
        <f>COUNTIFS(配置清单!G:G,G723,配置清单!H:H,"BA",配置清单!N:N,"在岗",配置清单!P:P,"&lt;&gt;暂不胜任")</f>
        <v>0</v>
      </c>
      <c r="AX723" s="61" t="str">
        <f t="shared" si="582"/>
        <v>NA</v>
      </c>
      <c r="AY723" s="60">
        <f>COUNTIFS(配置清单!G:G,规划及评估!G723,配置清单!H:H,"IA",配置清单!N:N,"在岗")</f>
        <v>0</v>
      </c>
      <c r="AZ723" s="61" t="str">
        <f t="shared" si="583"/>
        <v>NA</v>
      </c>
      <c r="BA723" s="60">
        <f>COUNTIFS(配置清单!G:G,G723,配置清单!H:H,"IA",配置清单!N:N,"在岗",配置清单!P:P,"&lt;&gt;暂不胜任")</f>
        <v>0</v>
      </c>
      <c r="BB723" s="61" t="str">
        <f t="shared" si="584"/>
        <v>NA</v>
      </c>
      <c r="BC723" s="60">
        <f>COUNTIFS(配置清单!G:G,规划及评估!G723,配置清单!H:H,"产品经理",配置清单!N:N,"在岗")</f>
        <v>0</v>
      </c>
      <c r="BD723" s="61" t="str">
        <f t="shared" si="585"/>
        <v>NA</v>
      </c>
      <c r="BE723" s="60">
        <f>COUNTIFS(配置清单!G:G,G723,配置清单!H:H,"产品经理",配置清单!N:N,"在岗",配置清单!P:P,"&lt;&gt;暂不胜任")</f>
        <v>0</v>
      </c>
      <c r="BF723" s="61" t="str">
        <f t="shared" si="586"/>
        <v>NA</v>
      </c>
      <c r="BG723" s="63">
        <f t="shared" si="587"/>
        <v>2</v>
      </c>
      <c r="BH723" s="64">
        <f t="shared" si="588"/>
        <v>4</v>
      </c>
      <c r="BI723" s="64">
        <f t="shared" si="589"/>
        <v>2</v>
      </c>
      <c r="BJ723" s="64">
        <f t="shared" si="590"/>
        <v>1</v>
      </c>
      <c r="BK723" s="65">
        <f t="shared" si="591"/>
        <v>1</v>
      </c>
      <c r="BL723" s="66">
        <f t="shared" si="592"/>
        <v>0.5</v>
      </c>
      <c r="BM723" s="92">
        <f t="shared" si="593"/>
        <v>1</v>
      </c>
      <c r="BN723" s="92">
        <f t="shared" si="594"/>
        <v>1</v>
      </c>
      <c r="BO723" s="92">
        <f t="shared" si="595"/>
        <v>0</v>
      </c>
      <c r="BP723" s="92">
        <f t="shared" si="596"/>
        <v>0</v>
      </c>
      <c r="BQ723" s="92">
        <f t="shared" si="597"/>
        <v>0</v>
      </c>
      <c r="BR723" s="92">
        <f t="shared" si="598"/>
        <v>0</v>
      </c>
      <c r="BS723" s="92">
        <f t="shared" si="599"/>
        <v>0</v>
      </c>
      <c r="BT723" s="92">
        <f t="shared" si="600"/>
        <v>0</v>
      </c>
      <c r="BU723" s="92">
        <f t="shared" si="601"/>
        <v>0</v>
      </c>
      <c r="BV723" s="92">
        <f t="shared" si="602"/>
        <v>0</v>
      </c>
      <c r="BW723" s="92">
        <f t="shared" si="603"/>
        <v>1</v>
      </c>
      <c r="BX723" s="92">
        <f t="shared" si="604"/>
        <v>0</v>
      </c>
      <c r="BY723" s="92">
        <f t="shared" si="605"/>
        <v>0</v>
      </c>
      <c r="BZ723" s="92">
        <f t="shared" si="606"/>
        <v>0</v>
      </c>
      <c r="CA723" s="92">
        <f t="shared" si="607"/>
        <v>0</v>
      </c>
      <c r="CB723" s="92">
        <f t="shared" si="608"/>
        <v>0</v>
      </c>
      <c r="CC723" s="92">
        <f t="shared" si="609"/>
        <v>0</v>
      </c>
      <c r="CD723" s="92">
        <f t="shared" si="610"/>
        <v>0</v>
      </c>
    </row>
    <row r="724" spans="1:82" hidden="1">
      <c r="A724" s="60">
        <v>25</v>
      </c>
      <c r="B724" s="179" t="s">
        <v>949</v>
      </c>
      <c r="C724" s="179" t="s">
        <v>8346</v>
      </c>
      <c r="D724" s="179" t="s">
        <v>8345</v>
      </c>
      <c r="E724" s="179" t="s">
        <v>8344</v>
      </c>
      <c r="F724" s="179" t="s">
        <v>8399</v>
      </c>
      <c r="G724" s="179" t="s">
        <v>8498</v>
      </c>
      <c r="H724" s="179" t="s">
        <v>7</v>
      </c>
      <c r="I724" s="179" t="s">
        <v>7</v>
      </c>
      <c r="J724" s="179" t="s">
        <v>34</v>
      </c>
      <c r="K724" s="179" t="s">
        <v>34</v>
      </c>
      <c r="L724" s="179" t="s">
        <v>944</v>
      </c>
      <c r="M724" s="179" t="s">
        <v>8401</v>
      </c>
      <c r="N724" s="60">
        <v>1</v>
      </c>
      <c r="O724" s="60">
        <v>0</v>
      </c>
      <c r="P724" s="60">
        <v>0</v>
      </c>
      <c r="Q724" s="60">
        <v>0</v>
      </c>
      <c r="R724" s="60">
        <v>0</v>
      </c>
      <c r="S724" s="60">
        <v>1</v>
      </c>
      <c r="T724" s="60">
        <v>0</v>
      </c>
      <c r="U724" s="60">
        <v>0</v>
      </c>
      <c r="V724" s="60">
        <v>0</v>
      </c>
      <c r="W724" s="60">
        <f>COUNTIFS(配置清单!G:G,G724,配置清单!$H:$H,"PM",配置清单!$N:$N,"在岗")</f>
        <v>1</v>
      </c>
      <c r="X724" s="61">
        <f t="shared" si="569"/>
        <v>1</v>
      </c>
      <c r="Y724" s="60">
        <f>COUNTIFS(配置清单!$G:$G,G724,配置清单!$H:$H,"PM",配置清单!$N:$N,"在岗",配置清单!$P:$P,"&lt;&gt;暂不胜任")</f>
        <v>1</v>
      </c>
      <c r="Z724" s="61">
        <f t="shared" si="570"/>
        <v>1</v>
      </c>
      <c r="AA724" s="62">
        <f>COUNTIFS(配置清单!$G:$G,G724,配置清单!$H:$H,"SE",配置清单!$N:$N,"在岗")+COUNTIFS(配置清单!$G:$G,G724,配置清单!$H:$H,"SA",配置清单!$N:$N,"在岗")</f>
        <v>0</v>
      </c>
      <c r="AB724" s="61" t="str">
        <f t="shared" si="571"/>
        <v>NA</v>
      </c>
      <c r="AC724" s="60">
        <f>COUNTIFS(配置清单!$G:$G,G724,配置清单!$H:$H,"SE",配置清单!$N:$N,"在岗",配置清单!$P:$P,"&lt;&gt;暂不胜任")+COUNTIFS(配置清单!$G:$G,G724,配置清单!$H:$H,"SA",配置清单!$N:$N,"在岗",配置清单!$P:$P,"&lt;&gt;暂不胜任")</f>
        <v>0</v>
      </c>
      <c r="AD724" s="61" t="str">
        <f t="shared" si="572"/>
        <v>NA</v>
      </c>
      <c r="AE724" s="60">
        <f>COUNTIFS(配置清单!$G:$G,G724,配置清单!H:H,"MDE",配置清单!N:N,"在岗")</f>
        <v>0</v>
      </c>
      <c r="AF724" s="61" t="str">
        <f t="shared" si="573"/>
        <v>NA</v>
      </c>
      <c r="AG724" s="60">
        <f>COUNTIFS(配置清单!$G:$G,G724,配置清单!$H:$H,"MDE",配置清单!$N:$N,"在岗",配置清单!$P:$P,"&lt;&gt;暂不胜任")</f>
        <v>0</v>
      </c>
      <c r="AH724" s="61" t="str">
        <f t="shared" si="574"/>
        <v>NA</v>
      </c>
      <c r="AI724" s="62">
        <f>COUNTIFS(配置清单!G:G,G724,配置清单!H:H,"TPM",配置清单!N:N,"在岗")+COUNTIFS(配置清单!G:G,G724,配置清单!H:H,"TC",配置清单!N:N,"在岗")</f>
        <v>0</v>
      </c>
      <c r="AJ724" s="61" t="str">
        <f t="shared" si="575"/>
        <v>NA</v>
      </c>
      <c r="AK724" s="60">
        <f>COUNTIFS(配置清单!G:G,G724,配置清单!H:H,"TPM",配置清单!N:N,"在岗",配置清单!P:P,"&lt;&gt;暂不胜任")+COUNTIFS(配置清单!G:G,G724,配置清单!H:H,"TC",配置清单!N:N,"在岗",配置清单!P:P,"&lt;&gt;暂不胜任")</f>
        <v>0</v>
      </c>
      <c r="AL724" s="61" t="str">
        <f t="shared" si="576"/>
        <v>NA</v>
      </c>
      <c r="AM724" s="60">
        <f>COUNTIFS(配置清单!G:G,G724,配置清单!H:H,"TSE",配置清单!N:N,"在岗")</f>
        <v>0</v>
      </c>
      <c r="AN724" s="61" t="str">
        <f t="shared" si="577"/>
        <v>NA</v>
      </c>
      <c r="AO724" s="60">
        <f>COUNTIFS(配置清单!G:G,G724,配置清单!H:H,"TSE",配置清单!N:N,"在岗",配置清单!P:P,"&lt;&gt;暂不胜任")</f>
        <v>0</v>
      </c>
      <c r="AP724" s="61" t="str">
        <f t="shared" si="578"/>
        <v>NA</v>
      </c>
      <c r="AQ724" s="60">
        <f>COUNTIFS(配置清单!$G:$G,G724,配置清单!H:H,"QA",配置清单!N:N,"在岗")</f>
        <v>1</v>
      </c>
      <c r="AR724" s="61">
        <f t="shared" si="579"/>
        <v>1</v>
      </c>
      <c r="AS724" s="60">
        <f>COUNTIFS(配置清单!$G:$G,G724,配置清单!$H:$H,"QA",配置清单!$N:$N,"在岗",配置清单!$P:$P,"&lt;&gt;暂不胜任")</f>
        <v>0</v>
      </c>
      <c r="AT724" s="61">
        <f t="shared" si="580"/>
        <v>0</v>
      </c>
      <c r="AU724" s="60">
        <f>COUNTIFS(配置清单!G:G,规划及评估!G724,配置清单!H:H,"BA",配置清单!N:N,"在岗")</f>
        <v>0</v>
      </c>
      <c r="AV724" s="61" t="str">
        <f t="shared" si="581"/>
        <v>NA</v>
      </c>
      <c r="AW724" s="60">
        <f>COUNTIFS(配置清单!G:G,G724,配置清单!H:H,"BA",配置清单!N:N,"在岗",配置清单!P:P,"&lt;&gt;暂不胜任")</f>
        <v>0</v>
      </c>
      <c r="AX724" s="61" t="str">
        <f t="shared" si="582"/>
        <v>NA</v>
      </c>
      <c r="AY724" s="60">
        <f>COUNTIFS(配置清单!G:G,规划及评估!G724,配置清单!H:H,"IA",配置清单!N:N,"在岗")</f>
        <v>0</v>
      </c>
      <c r="AZ724" s="61" t="str">
        <f t="shared" si="583"/>
        <v>NA</v>
      </c>
      <c r="BA724" s="60">
        <f>COUNTIFS(配置清单!G:G,G724,配置清单!H:H,"IA",配置清单!N:N,"在岗",配置清单!P:P,"&lt;&gt;暂不胜任")</f>
        <v>0</v>
      </c>
      <c r="BB724" s="61" t="str">
        <f t="shared" si="584"/>
        <v>NA</v>
      </c>
      <c r="BC724" s="60">
        <f>COUNTIFS(配置清单!G:G,规划及评估!G724,配置清单!H:H,"产品经理",配置清单!N:N,"在岗")</f>
        <v>0</v>
      </c>
      <c r="BD724" s="61" t="str">
        <f t="shared" si="585"/>
        <v>NA</v>
      </c>
      <c r="BE724" s="60">
        <f>COUNTIFS(配置清单!G:G,G724,配置清单!H:H,"产品经理",配置清单!N:N,"在岗",配置清单!P:P,"&lt;&gt;暂不胜任")</f>
        <v>0</v>
      </c>
      <c r="BF724" s="61" t="str">
        <f t="shared" si="586"/>
        <v>NA</v>
      </c>
      <c r="BG724" s="63">
        <f t="shared" si="587"/>
        <v>2</v>
      </c>
      <c r="BH724" s="64">
        <f t="shared" si="588"/>
        <v>2</v>
      </c>
      <c r="BI724" s="64">
        <f t="shared" si="589"/>
        <v>2</v>
      </c>
      <c r="BJ724" s="64">
        <f t="shared" si="590"/>
        <v>1</v>
      </c>
      <c r="BK724" s="65">
        <f t="shared" si="591"/>
        <v>1</v>
      </c>
      <c r="BL724" s="66">
        <f t="shared" si="592"/>
        <v>0.5</v>
      </c>
      <c r="BM724" s="92">
        <f t="shared" si="593"/>
        <v>1</v>
      </c>
      <c r="BN724" s="92">
        <f t="shared" si="594"/>
        <v>1</v>
      </c>
      <c r="BO724" s="92">
        <f t="shared" si="595"/>
        <v>0</v>
      </c>
      <c r="BP724" s="92">
        <f t="shared" si="596"/>
        <v>0</v>
      </c>
      <c r="BQ724" s="92">
        <f t="shared" si="597"/>
        <v>0</v>
      </c>
      <c r="BR724" s="92">
        <f t="shared" si="598"/>
        <v>0</v>
      </c>
      <c r="BS724" s="92">
        <f t="shared" si="599"/>
        <v>0</v>
      </c>
      <c r="BT724" s="92">
        <f t="shared" si="600"/>
        <v>0</v>
      </c>
      <c r="BU724" s="92">
        <f t="shared" si="601"/>
        <v>0</v>
      </c>
      <c r="BV724" s="92">
        <f t="shared" si="602"/>
        <v>0</v>
      </c>
      <c r="BW724" s="92">
        <f t="shared" si="603"/>
        <v>1</v>
      </c>
      <c r="BX724" s="92">
        <f t="shared" si="604"/>
        <v>0</v>
      </c>
      <c r="BY724" s="92">
        <f t="shared" si="605"/>
        <v>0</v>
      </c>
      <c r="BZ724" s="92">
        <f t="shared" si="606"/>
        <v>0</v>
      </c>
      <c r="CA724" s="92">
        <f t="shared" si="607"/>
        <v>0</v>
      </c>
      <c r="CB724" s="92">
        <f t="shared" si="608"/>
        <v>0</v>
      </c>
      <c r="CC724" s="92">
        <f t="shared" si="609"/>
        <v>0</v>
      </c>
      <c r="CD724" s="92">
        <f t="shared" si="610"/>
        <v>0</v>
      </c>
    </row>
    <row r="725" spans="1:82" hidden="1">
      <c r="A725" s="60">
        <v>26</v>
      </c>
      <c r="B725" s="179" t="s">
        <v>949</v>
      </c>
      <c r="C725" s="179" t="s">
        <v>8346</v>
      </c>
      <c r="D725" s="179" t="s">
        <v>8345</v>
      </c>
      <c r="E725" s="179" t="s">
        <v>8344</v>
      </c>
      <c r="F725" s="179" t="s">
        <v>8406</v>
      </c>
      <c r="G725" s="179" t="s">
        <v>8479</v>
      </c>
      <c r="H725" s="179" t="s">
        <v>7</v>
      </c>
      <c r="I725" s="179" t="s">
        <v>7</v>
      </c>
      <c r="J725" s="179" t="s">
        <v>34</v>
      </c>
      <c r="K725" s="179" t="s">
        <v>34</v>
      </c>
      <c r="L725" s="179" t="s">
        <v>944</v>
      </c>
      <c r="M725" s="179" t="s">
        <v>8401</v>
      </c>
      <c r="N725" s="60">
        <v>1</v>
      </c>
      <c r="O725" s="60">
        <v>0</v>
      </c>
      <c r="P725" s="60">
        <v>0</v>
      </c>
      <c r="Q725" s="60">
        <v>0</v>
      </c>
      <c r="R725" s="60">
        <v>0</v>
      </c>
      <c r="S725" s="60">
        <v>1</v>
      </c>
      <c r="T725" s="60">
        <v>0</v>
      </c>
      <c r="U725" s="60">
        <v>0</v>
      </c>
      <c r="V725" s="60">
        <v>0</v>
      </c>
      <c r="W725" s="60">
        <f>COUNTIFS(配置清单!G:G,G725,配置清单!$H:$H,"PM",配置清单!$N:$N,"在岗")</f>
        <v>1</v>
      </c>
      <c r="X725" s="61">
        <f t="shared" si="569"/>
        <v>1</v>
      </c>
      <c r="Y725" s="60">
        <f>COUNTIFS(配置清单!$G:$G,G725,配置清单!$H:$H,"PM",配置清单!$N:$N,"在岗",配置清单!$P:$P,"&lt;&gt;暂不胜任")</f>
        <v>1</v>
      </c>
      <c r="Z725" s="61">
        <f t="shared" si="570"/>
        <v>1</v>
      </c>
      <c r="AA725" s="62">
        <f>COUNTIFS(配置清单!$G:$G,G725,配置清单!$H:$H,"SE",配置清单!$N:$N,"在岗")+COUNTIFS(配置清单!$G:$G,G725,配置清单!$H:$H,"SA",配置清单!$N:$N,"在岗")</f>
        <v>0</v>
      </c>
      <c r="AB725" s="61" t="str">
        <f t="shared" si="571"/>
        <v>NA</v>
      </c>
      <c r="AC725" s="60">
        <f>COUNTIFS(配置清单!$G:$G,G725,配置清单!$H:$H,"SE",配置清单!$N:$N,"在岗",配置清单!$P:$P,"&lt;&gt;暂不胜任")+COUNTIFS(配置清单!$G:$G,G725,配置清单!$H:$H,"SA",配置清单!$N:$N,"在岗",配置清单!$P:$P,"&lt;&gt;暂不胜任")</f>
        <v>0</v>
      </c>
      <c r="AD725" s="61" t="str">
        <f t="shared" si="572"/>
        <v>NA</v>
      </c>
      <c r="AE725" s="60">
        <f>COUNTIFS(配置清单!$G:$G,G725,配置清单!H:H,"MDE",配置清单!N:N,"在岗")</f>
        <v>0</v>
      </c>
      <c r="AF725" s="61" t="str">
        <f t="shared" si="573"/>
        <v>NA</v>
      </c>
      <c r="AG725" s="60">
        <f>COUNTIFS(配置清单!$G:$G,G725,配置清单!$H:$H,"MDE",配置清单!$N:$N,"在岗",配置清单!$P:$P,"&lt;&gt;暂不胜任")</f>
        <v>0</v>
      </c>
      <c r="AH725" s="61" t="str">
        <f t="shared" si="574"/>
        <v>NA</v>
      </c>
      <c r="AI725" s="62">
        <f>COUNTIFS(配置清单!G:G,G725,配置清单!H:H,"TPM",配置清单!N:N,"在岗")+COUNTIFS(配置清单!G:G,G725,配置清单!H:H,"TC",配置清单!N:N,"在岗")</f>
        <v>0</v>
      </c>
      <c r="AJ725" s="61" t="str">
        <f t="shared" si="575"/>
        <v>NA</v>
      </c>
      <c r="AK725" s="60">
        <f>COUNTIFS(配置清单!G:G,G725,配置清单!H:H,"TPM",配置清单!N:N,"在岗",配置清单!P:P,"&lt;&gt;暂不胜任")+COUNTIFS(配置清单!G:G,G725,配置清单!H:H,"TC",配置清单!N:N,"在岗",配置清单!P:P,"&lt;&gt;暂不胜任")</f>
        <v>0</v>
      </c>
      <c r="AL725" s="61" t="str">
        <f t="shared" si="576"/>
        <v>NA</v>
      </c>
      <c r="AM725" s="60">
        <f>COUNTIFS(配置清单!G:G,G725,配置清单!H:H,"TSE",配置清单!N:N,"在岗")</f>
        <v>0</v>
      </c>
      <c r="AN725" s="61" t="str">
        <f t="shared" si="577"/>
        <v>NA</v>
      </c>
      <c r="AO725" s="60">
        <f>COUNTIFS(配置清单!G:G,G725,配置清单!H:H,"TSE",配置清单!N:N,"在岗",配置清单!P:P,"&lt;&gt;暂不胜任")</f>
        <v>0</v>
      </c>
      <c r="AP725" s="61" t="str">
        <f t="shared" si="578"/>
        <v>NA</v>
      </c>
      <c r="AQ725" s="60">
        <f>COUNTIFS(配置清单!$G:$G,G725,配置清单!H:H,"QA",配置清单!N:N,"在岗")</f>
        <v>1</v>
      </c>
      <c r="AR725" s="61">
        <f t="shared" si="579"/>
        <v>1</v>
      </c>
      <c r="AS725" s="60">
        <f>COUNTIFS(配置清单!$G:$G,G725,配置清单!$H:$H,"QA",配置清单!$N:$N,"在岗",配置清单!$P:$P,"&lt;&gt;暂不胜任")</f>
        <v>0</v>
      </c>
      <c r="AT725" s="61">
        <f t="shared" si="580"/>
        <v>0</v>
      </c>
      <c r="AU725" s="60">
        <f>COUNTIFS(配置清单!G:G,规划及评估!G725,配置清单!H:H,"BA",配置清单!N:N,"在岗")</f>
        <v>0</v>
      </c>
      <c r="AV725" s="61" t="str">
        <f t="shared" si="581"/>
        <v>NA</v>
      </c>
      <c r="AW725" s="60">
        <f>COUNTIFS(配置清单!G:G,G725,配置清单!H:H,"BA",配置清单!N:N,"在岗",配置清单!P:P,"&lt;&gt;暂不胜任")</f>
        <v>0</v>
      </c>
      <c r="AX725" s="61" t="str">
        <f t="shared" si="582"/>
        <v>NA</v>
      </c>
      <c r="AY725" s="60">
        <f>COUNTIFS(配置清单!G:G,规划及评估!G725,配置清单!H:H,"IA",配置清单!N:N,"在岗")</f>
        <v>0</v>
      </c>
      <c r="AZ725" s="61" t="str">
        <f t="shared" si="583"/>
        <v>NA</v>
      </c>
      <c r="BA725" s="60">
        <f>COUNTIFS(配置清单!G:G,G725,配置清单!H:H,"IA",配置清单!N:N,"在岗",配置清单!P:P,"&lt;&gt;暂不胜任")</f>
        <v>0</v>
      </c>
      <c r="BB725" s="61" t="str">
        <f t="shared" si="584"/>
        <v>NA</v>
      </c>
      <c r="BC725" s="60">
        <f>COUNTIFS(配置清单!G:G,规划及评估!G725,配置清单!H:H,"产品经理",配置清单!N:N,"在岗")</f>
        <v>0</v>
      </c>
      <c r="BD725" s="61" t="str">
        <f t="shared" si="585"/>
        <v>NA</v>
      </c>
      <c r="BE725" s="60">
        <f>COUNTIFS(配置清单!G:G,G725,配置清单!H:H,"产品经理",配置清单!N:N,"在岗",配置清单!P:P,"&lt;&gt;暂不胜任")</f>
        <v>0</v>
      </c>
      <c r="BF725" s="61" t="str">
        <f t="shared" si="586"/>
        <v>NA</v>
      </c>
      <c r="BG725" s="63">
        <f t="shared" si="587"/>
        <v>2</v>
      </c>
      <c r="BH725" s="64">
        <f t="shared" si="588"/>
        <v>2</v>
      </c>
      <c r="BI725" s="64">
        <f t="shared" si="589"/>
        <v>2</v>
      </c>
      <c r="BJ725" s="64">
        <f t="shared" si="590"/>
        <v>1</v>
      </c>
      <c r="BK725" s="65">
        <f t="shared" si="591"/>
        <v>1</v>
      </c>
      <c r="BL725" s="66">
        <f t="shared" si="592"/>
        <v>0.5</v>
      </c>
      <c r="BM725" s="92">
        <f t="shared" si="593"/>
        <v>1</v>
      </c>
      <c r="BN725" s="92">
        <f t="shared" si="594"/>
        <v>1</v>
      </c>
      <c r="BO725" s="92">
        <f t="shared" si="595"/>
        <v>0</v>
      </c>
      <c r="BP725" s="92">
        <f t="shared" si="596"/>
        <v>0</v>
      </c>
      <c r="BQ725" s="92">
        <f t="shared" si="597"/>
        <v>0</v>
      </c>
      <c r="BR725" s="92">
        <f t="shared" si="598"/>
        <v>0</v>
      </c>
      <c r="BS725" s="92">
        <f t="shared" si="599"/>
        <v>0</v>
      </c>
      <c r="BT725" s="92">
        <f t="shared" si="600"/>
        <v>0</v>
      </c>
      <c r="BU725" s="92">
        <f t="shared" si="601"/>
        <v>0</v>
      </c>
      <c r="BV725" s="92">
        <f t="shared" si="602"/>
        <v>0</v>
      </c>
      <c r="BW725" s="92">
        <f t="shared" si="603"/>
        <v>1</v>
      </c>
      <c r="BX725" s="92">
        <f t="shared" si="604"/>
        <v>0</v>
      </c>
      <c r="BY725" s="92">
        <f t="shared" si="605"/>
        <v>0</v>
      </c>
      <c r="BZ725" s="92">
        <f t="shared" si="606"/>
        <v>0</v>
      </c>
      <c r="CA725" s="92">
        <f t="shared" si="607"/>
        <v>0</v>
      </c>
      <c r="CB725" s="92">
        <f t="shared" si="608"/>
        <v>0</v>
      </c>
      <c r="CC725" s="92">
        <f t="shared" si="609"/>
        <v>0</v>
      </c>
      <c r="CD725" s="92">
        <f t="shared" si="610"/>
        <v>0</v>
      </c>
    </row>
    <row r="726" spans="1:82" hidden="1">
      <c r="A726" s="60">
        <v>27</v>
      </c>
      <c r="B726" s="179" t="s">
        <v>949</v>
      </c>
      <c r="C726" s="179" t="s">
        <v>8346</v>
      </c>
      <c r="D726" s="179" t="s">
        <v>8345</v>
      </c>
      <c r="E726" s="179" t="s">
        <v>8344</v>
      </c>
      <c r="F726" s="179" t="s">
        <v>8486</v>
      </c>
      <c r="G726" s="179" t="s">
        <v>8487</v>
      </c>
      <c r="H726" s="179" t="s">
        <v>6</v>
      </c>
      <c r="I726" s="179" t="s">
        <v>7</v>
      </c>
      <c r="J726" s="179" t="s">
        <v>34</v>
      </c>
      <c r="K726" s="179" t="s">
        <v>34</v>
      </c>
      <c r="L726" s="179" t="s">
        <v>944</v>
      </c>
      <c r="M726" s="179" t="s">
        <v>8359</v>
      </c>
      <c r="N726" s="60">
        <v>1</v>
      </c>
      <c r="O726" s="60">
        <v>0</v>
      </c>
      <c r="P726" s="60">
        <v>0</v>
      </c>
      <c r="Q726" s="60">
        <v>0</v>
      </c>
      <c r="R726" s="60">
        <v>0</v>
      </c>
      <c r="S726" s="60">
        <v>1</v>
      </c>
      <c r="T726" s="60">
        <v>0</v>
      </c>
      <c r="U726" s="60">
        <v>0</v>
      </c>
      <c r="V726" s="60">
        <v>0</v>
      </c>
      <c r="W726" s="60">
        <f>COUNTIFS(配置清单!G:G,G726,配置清单!$H:$H,"PM",配置清单!$N:$N,"在岗")</f>
        <v>1</v>
      </c>
      <c r="X726" s="61">
        <f t="shared" si="569"/>
        <v>1</v>
      </c>
      <c r="Y726" s="60">
        <f>COUNTIFS(配置清单!$G:$G,G726,配置清单!$H:$H,"PM",配置清单!$N:$N,"在岗",配置清单!$P:$P,"&lt;&gt;暂不胜任")</f>
        <v>0</v>
      </c>
      <c r="Z726" s="61">
        <f t="shared" si="570"/>
        <v>0</v>
      </c>
      <c r="AA726" s="62">
        <f>COUNTIFS(配置清单!$G:$G,G726,配置清单!$H:$H,"SE",配置清单!$N:$N,"在岗")+COUNTIFS(配置清单!$G:$G,G726,配置清单!$H:$H,"SA",配置清单!$N:$N,"在岗")</f>
        <v>0</v>
      </c>
      <c r="AB726" s="61" t="str">
        <f t="shared" si="571"/>
        <v>NA</v>
      </c>
      <c r="AC726" s="60">
        <f>COUNTIFS(配置清单!$G:$G,G726,配置清单!$H:$H,"SE",配置清单!$N:$N,"在岗",配置清单!$P:$P,"&lt;&gt;暂不胜任")+COUNTIFS(配置清单!$G:$G,G726,配置清单!$H:$H,"SA",配置清单!$N:$N,"在岗",配置清单!$P:$P,"&lt;&gt;暂不胜任")</f>
        <v>0</v>
      </c>
      <c r="AD726" s="61" t="str">
        <f t="shared" si="572"/>
        <v>NA</v>
      </c>
      <c r="AE726" s="60">
        <f>COUNTIFS(配置清单!$G:$G,G726,配置清单!H:H,"MDE",配置清单!N:N,"在岗")</f>
        <v>0</v>
      </c>
      <c r="AF726" s="61" t="str">
        <f t="shared" si="573"/>
        <v>NA</v>
      </c>
      <c r="AG726" s="60">
        <f>COUNTIFS(配置清单!$G:$G,G726,配置清单!$H:$H,"MDE",配置清单!$N:$N,"在岗",配置清单!$P:$P,"&lt;&gt;暂不胜任")</f>
        <v>0</v>
      </c>
      <c r="AH726" s="61" t="str">
        <f t="shared" si="574"/>
        <v>NA</v>
      </c>
      <c r="AI726" s="62">
        <f>COUNTIFS(配置清单!G:G,G726,配置清单!H:H,"TPM",配置清单!N:N,"在岗")+COUNTIFS(配置清单!G:G,G726,配置清单!H:H,"TC",配置清单!N:N,"在岗")</f>
        <v>0</v>
      </c>
      <c r="AJ726" s="61" t="str">
        <f t="shared" si="575"/>
        <v>NA</v>
      </c>
      <c r="AK726" s="60">
        <f>COUNTIFS(配置清单!G:G,G726,配置清单!H:H,"TPM",配置清单!N:N,"在岗",配置清单!P:P,"&lt;&gt;暂不胜任")+COUNTIFS(配置清单!G:G,G726,配置清单!H:H,"TC",配置清单!N:N,"在岗",配置清单!P:P,"&lt;&gt;暂不胜任")</f>
        <v>0</v>
      </c>
      <c r="AL726" s="61" t="str">
        <f t="shared" si="576"/>
        <v>NA</v>
      </c>
      <c r="AM726" s="60">
        <f>COUNTIFS(配置清单!G:G,G726,配置清单!H:H,"TSE",配置清单!N:N,"在岗")</f>
        <v>0</v>
      </c>
      <c r="AN726" s="61" t="str">
        <f t="shared" si="577"/>
        <v>NA</v>
      </c>
      <c r="AO726" s="60">
        <f>COUNTIFS(配置清单!G:G,G726,配置清单!H:H,"TSE",配置清单!N:N,"在岗",配置清单!P:P,"&lt;&gt;暂不胜任")</f>
        <v>0</v>
      </c>
      <c r="AP726" s="61" t="str">
        <f t="shared" si="578"/>
        <v>NA</v>
      </c>
      <c r="AQ726" s="60">
        <f>COUNTIFS(配置清单!$G:$G,G726,配置清单!H:H,"QA",配置清单!N:N,"在岗")</f>
        <v>1</v>
      </c>
      <c r="AR726" s="61">
        <f t="shared" si="579"/>
        <v>1</v>
      </c>
      <c r="AS726" s="60">
        <f>COUNTIFS(配置清单!$G:$G,G726,配置清单!$H:$H,"QA",配置清单!$N:$N,"在岗",配置清单!$P:$P,"&lt;&gt;暂不胜任")</f>
        <v>1</v>
      </c>
      <c r="AT726" s="61">
        <f t="shared" si="580"/>
        <v>1</v>
      </c>
      <c r="AU726" s="60">
        <f>COUNTIFS(配置清单!G:G,规划及评估!G726,配置清单!H:H,"BA",配置清单!N:N,"在岗")</f>
        <v>0</v>
      </c>
      <c r="AV726" s="61" t="str">
        <f t="shared" si="581"/>
        <v>NA</v>
      </c>
      <c r="AW726" s="60">
        <f>COUNTIFS(配置清单!G:G,G726,配置清单!H:H,"BA",配置清单!N:N,"在岗",配置清单!P:P,"&lt;&gt;暂不胜任")</f>
        <v>0</v>
      </c>
      <c r="AX726" s="61" t="str">
        <f t="shared" si="582"/>
        <v>NA</v>
      </c>
      <c r="AY726" s="60">
        <f>COUNTIFS(配置清单!G:G,规划及评估!G726,配置清单!H:H,"IA",配置清单!N:N,"在岗")</f>
        <v>0</v>
      </c>
      <c r="AZ726" s="61" t="str">
        <f t="shared" si="583"/>
        <v>NA</v>
      </c>
      <c r="BA726" s="60">
        <f>COUNTIFS(配置清单!G:G,G726,配置清单!H:H,"IA",配置清单!N:N,"在岗",配置清单!P:P,"&lt;&gt;暂不胜任")</f>
        <v>0</v>
      </c>
      <c r="BB726" s="61" t="str">
        <f t="shared" si="584"/>
        <v>NA</v>
      </c>
      <c r="BC726" s="60">
        <f>COUNTIFS(配置清单!G:G,规划及评估!G726,配置清单!H:H,"产品经理",配置清单!N:N,"在岗")</f>
        <v>0</v>
      </c>
      <c r="BD726" s="61" t="str">
        <f t="shared" si="585"/>
        <v>NA</v>
      </c>
      <c r="BE726" s="60">
        <f>COUNTIFS(配置清单!G:G,G726,配置清单!H:H,"产品经理",配置清单!N:N,"在岗",配置清单!P:P,"&lt;&gt;暂不胜任")</f>
        <v>0</v>
      </c>
      <c r="BF726" s="61" t="str">
        <f t="shared" si="586"/>
        <v>NA</v>
      </c>
      <c r="BG726" s="63">
        <f t="shared" si="587"/>
        <v>2</v>
      </c>
      <c r="BH726" s="64">
        <f t="shared" si="588"/>
        <v>2</v>
      </c>
      <c r="BI726" s="64">
        <f t="shared" si="589"/>
        <v>2</v>
      </c>
      <c r="BJ726" s="64">
        <f t="shared" si="590"/>
        <v>1</v>
      </c>
      <c r="BK726" s="65">
        <f t="shared" si="591"/>
        <v>1</v>
      </c>
      <c r="BL726" s="66">
        <f t="shared" si="592"/>
        <v>0.5</v>
      </c>
      <c r="BM726" s="92">
        <f t="shared" si="593"/>
        <v>1</v>
      </c>
      <c r="BN726" s="92">
        <f t="shared" si="594"/>
        <v>0</v>
      </c>
      <c r="BO726" s="92">
        <f t="shared" si="595"/>
        <v>0</v>
      </c>
      <c r="BP726" s="92">
        <f t="shared" si="596"/>
        <v>0</v>
      </c>
      <c r="BQ726" s="92">
        <f t="shared" si="597"/>
        <v>0</v>
      </c>
      <c r="BR726" s="92">
        <f t="shared" si="598"/>
        <v>0</v>
      </c>
      <c r="BS726" s="92">
        <f t="shared" si="599"/>
        <v>0</v>
      </c>
      <c r="BT726" s="92">
        <f t="shared" si="600"/>
        <v>0</v>
      </c>
      <c r="BU726" s="92">
        <f t="shared" si="601"/>
        <v>0</v>
      </c>
      <c r="BV726" s="92">
        <f t="shared" si="602"/>
        <v>0</v>
      </c>
      <c r="BW726" s="92">
        <f t="shared" si="603"/>
        <v>1</v>
      </c>
      <c r="BX726" s="92">
        <f t="shared" si="604"/>
        <v>1</v>
      </c>
      <c r="BY726" s="92">
        <f t="shared" si="605"/>
        <v>0</v>
      </c>
      <c r="BZ726" s="92">
        <f t="shared" si="606"/>
        <v>0</v>
      </c>
      <c r="CA726" s="92">
        <f t="shared" si="607"/>
        <v>0</v>
      </c>
      <c r="CB726" s="92">
        <f t="shared" si="608"/>
        <v>0</v>
      </c>
      <c r="CC726" s="92">
        <f t="shared" si="609"/>
        <v>0</v>
      </c>
      <c r="CD726" s="92">
        <f t="shared" si="610"/>
        <v>0</v>
      </c>
    </row>
    <row r="727" spans="1:82" hidden="1">
      <c r="A727" s="60">
        <v>28</v>
      </c>
      <c r="B727" s="179" t="s">
        <v>949</v>
      </c>
      <c r="C727" s="179" t="s">
        <v>8346</v>
      </c>
      <c r="D727" s="179" t="s">
        <v>8345</v>
      </c>
      <c r="E727" s="179" t="s">
        <v>8344</v>
      </c>
      <c r="F727" s="179" t="s">
        <v>8481</v>
      </c>
      <c r="G727" s="179" t="s">
        <v>8482</v>
      </c>
      <c r="H727" s="179" t="s">
        <v>7</v>
      </c>
      <c r="I727" s="179" t="s">
        <v>7</v>
      </c>
      <c r="J727" s="179" t="s">
        <v>195</v>
      </c>
      <c r="K727" s="179" t="s">
        <v>34</v>
      </c>
      <c r="L727" s="179" t="s">
        <v>944</v>
      </c>
      <c r="M727" s="179" t="s">
        <v>8359</v>
      </c>
      <c r="N727" s="60">
        <v>1</v>
      </c>
      <c r="O727" s="60">
        <v>0</v>
      </c>
      <c r="P727" s="60">
        <v>0</v>
      </c>
      <c r="Q727" s="60">
        <v>0</v>
      </c>
      <c r="R727" s="60">
        <v>0</v>
      </c>
      <c r="S727" s="60">
        <v>1</v>
      </c>
      <c r="T727" s="60">
        <v>0</v>
      </c>
      <c r="U727" s="60">
        <v>0</v>
      </c>
      <c r="V727" s="60">
        <v>0</v>
      </c>
      <c r="W727" s="60">
        <f>COUNTIFS(配置清单!G:G,G727,配置清单!$H:$H,"PM",配置清单!$N:$N,"在岗")</f>
        <v>1</v>
      </c>
      <c r="X727" s="61">
        <f t="shared" si="569"/>
        <v>1</v>
      </c>
      <c r="Y727" s="60">
        <f>COUNTIFS(配置清单!$G:$G,G727,配置清单!$H:$H,"PM",配置清单!$N:$N,"在岗",配置清单!$P:$P,"&lt;&gt;暂不胜任")</f>
        <v>1</v>
      </c>
      <c r="Z727" s="61">
        <f t="shared" si="570"/>
        <v>1</v>
      </c>
      <c r="AA727" s="62">
        <f>COUNTIFS(配置清单!$G:$G,G727,配置清单!$H:$H,"SE",配置清单!$N:$N,"在岗")+COUNTIFS(配置清单!$G:$G,G727,配置清单!$H:$H,"SA",配置清单!$N:$N,"在岗")</f>
        <v>0</v>
      </c>
      <c r="AB727" s="61" t="str">
        <f t="shared" si="571"/>
        <v>NA</v>
      </c>
      <c r="AC727" s="60">
        <f>COUNTIFS(配置清单!$G:$G,G727,配置清单!$H:$H,"SE",配置清单!$N:$N,"在岗",配置清单!$P:$P,"&lt;&gt;暂不胜任")+COUNTIFS(配置清单!$G:$G,G727,配置清单!$H:$H,"SA",配置清单!$N:$N,"在岗",配置清单!$P:$P,"&lt;&gt;暂不胜任")</f>
        <v>0</v>
      </c>
      <c r="AD727" s="61" t="str">
        <f t="shared" si="572"/>
        <v>NA</v>
      </c>
      <c r="AE727" s="60">
        <f>COUNTIFS(配置清单!$G:$G,G727,配置清单!H:H,"MDE",配置清单!N:N,"在岗")</f>
        <v>0</v>
      </c>
      <c r="AF727" s="61" t="str">
        <f t="shared" si="573"/>
        <v>NA</v>
      </c>
      <c r="AG727" s="60">
        <f>COUNTIFS(配置清单!$G:$G,G727,配置清单!$H:$H,"MDE",配置清单!$N:$N,"在岗",配置清单!$P:$P,"&lt;&gt;暂不胜任")</f>
        <v>0</v>
      </c>
      <c r="AH727" s="61" t="str">
        <f t="shared" si="574"/>
        <v>NA</v>
      </c>
      <c r="AI727" s="62">
        <f>COUNTIFS(配置清单!G:G,G727,配置清单!H:H,"TPM",配置清单!N:N,"在岗")+COUNTIFS(配置清单!G:G,G727,配置清单!H:H,"TC",配置清单!N:N,"在岗")</f>
        <v>0</v>
      </c>
      <c r="AJ727" s="61" t="str">
        <f t="shared" si="575"/>
        <v>NA</v>
      </c>
      <c r="AK727" s="60">
        <f>COUNTIFS(配置清单!G:G,G727,配置清单!H:H,"TPM",配置清单!N:N,"在岗",配置清单!P:P,"&lt;&gt;暂不胜任")+COUNTIFS(配置清单!G:G,G727,配置清单!H:H,"TC",配置清单!N:N,"在岗",配置清单!P:P,"&lt;&gt;暂不胜任")</f>
        <v>0</v>
      </c>
      <c r="AL727" s="61" t="str">
        <f t="shared" si="576"/>
        <v>NA</v>
      </c>
      <c r="AM727" s="60">
        <f>COUNTIFS(配置清单!G:G,G727,配置清单!H:H,"TSE",配置清单!N:N,"在岗")</f>
        <v>0</v>
      </c>
      <c r="AN727" s="61" t="str">
        <f t="shared" si="577"/>
        <v>NA</v>
      </c>
      <c r="AO727" s="60">
        <f>COUNTIFS(配置清单!G:G,G727,配置清单!H:H,"TSE",配置清单!N:N,"在岗",配置清单!P:P,"&lt;&gt;暂不胜任")</f>
        <v>0</v>
      </c>
      <c r="AP727" s="61" t="str">
        <f t="shared" si="578"/>
        <v>NA</v>
      </c>
      <c r="AQ727" s="60">
        <f>COUNTIFS(配置清单!$G:$G,G727,配置清单!H:H,"QA",配置清单!N:N,"在岗")</f>
        <v>1</v>
      </c>
      <c r="AR727" s="61">
        <f t="shared" si="579"/>
        <v>1</v>
      </c>
      <c r="AS727" s="60">
        <f>COUNTIFS(配置清单!$G:$G,G727,配置清单!$H:$H,"QA",配置清单!$N:$N,"在岗",配置清单!$P:$P,"&lt;&gt;暂不胜任")</f>
        <v>1</v>
      </c>
      <c r="AT727" s="61">
        <f t="shared" si="580"/>
        <v>1</v>
      </c>
      <c r="AU727" s="60">
        <f>COUNTIFS(配置清单!G:G,规划及评估!G727,配置清单!H:H,"BA",配置清单!N:N,"在岗")</f>
        <v>0</v>
      </c>
      <c r="AV727" s="61" t="str">
        <f t="shared" si="581"/>
        <v>NA</v>
      </c>
      <c r="AW727" s="60">
        <f>COUNTIFS(配置清单!G:G,G727,配置清单!H:H,"BA",配置清单!N:N,"在岗",配置清单!P:P,"&lt;&gt;暂不胜任")</f>
        <v>0</v>
      </c>
      <c r="AX727" s="61" t="str">
        <f t="shared" si="582"/>
        <v>NA</v>
      </c>
      <c r="AY727" s="60">
        <f>COUNTIFS(配置清单!G:G,规划及评估!G727,配置清单!H:H,"IA",配置清单!N:N,"在岗")</f>
        <v>0</v>
      </c>
      <c r="AZ727" s="61" t="str">
        <f t="shared" si="583"/>
        <v>NA</v>
      </c>
      <c r="BA727" s="60">
        <f>COUNTIFS(配置清单!G:G,G727,配置清单!H:H,"IA",配置清单!N:N,"在岗",配置清单!P:P,"&lt;&gt;暂不胜任")</f>
        <v>0</v>
      </c>
      <c r="BB727" s="61" t="str">
        <f t="shared" si="584"/>
        <v>NA</v>
      </c>
      <c r="BC727" s="60">
        <f>COUNTIFS(配置清单!G:G,规划及评估!G727,配置清单!H:H,"产品经理",配置清单!N:N,"在岗")</f>
        <v>0</v>
      </c>
      <c r="BD727" s="61" t="str">
        <f t="shared" si="585"/>
        <v>NA</v>
      </c>
      <c r="BE727" s="60">
        <f>COUNTIFS(配置清单!G:G,G727,配置清单!H:H,"产品经理",配置清单!N:N,"在岗",配置清单!P:P,"&lt;&gt;暂不胜任")</f>
        <v>0</v>
      </c>
      <c r="BF727" s="61" t="str">
        <f t="shared" si="586"/>
        <v>NA</v>
      </c>
      <c r="BG727" s="63">
        <f t="shared" si="587"/>
        <v>2</v>
      </c>
      <c r="BH727" s="64">
        <f t="shared" si="588"/>
        <v>2</v>
      </c>
      <c r="BI727" s="64">
        <f t="shared" si="589"/>
        <v>2</v>
      </c>
      <c r="BJ727" s="64">
        <f t="shared" si="590"/>
        <v>2</v>
      </c>
      <c r="BK727" s="65">
        <f t="shared" si="591"/>
        <v>1</v>
      </c>
      <c r="BL727" s="66">
        <f t="shared" si="592"/>
        <v>1</v>
      </c>
      <c r="BM727" s="92">
        <f t="shared" si="593"/>
        <v>1</v>
      </c>
      <c r="BN727" s="92">
        <f t="shared" si="594"/>
        <v>1</v>
      </c>
      <c r="BO727" s="92">
        <f t="shared" si="595"/>
        <v>0</v>
      </c>
      <c r="BP727" s="92">
        <f t="shared" si="596"/>
        <v>0</v>
      </c>
      <c r="BQ727" s="92">
        <f t="shared" si="597"/>
        <v>0</v>
      </c>
      <c r="BR727" s="92">
        <f t="shared" si="598"/>
        <v>0</v>
      </c>
      <c r="BS727" s="92">
        <f t="shared" si="599"/>
        <v>0</v>
      </c>
      <c r="BT727" s="92">
        <f t="shared" si="600"/>
        <v>0</v>
      </c>
      <c r="BU727" s="92">
        <f t="shared" si="601"/>
        <v>0</v>
      </c>
      <c r="BV727" s="92">
        <f t="shared" si="602"/>
        <v>0</v>
      </c>
      <c r="BW727" s="92">
        <f t="shared" si="603"/>
        <v>1</v>
      </c>
      <c r="BX727" s="92">
        <f t="shared" si="604"/>
        <v>1</v>
      </c>
      <c r="BY727" s="92">
        <f t="shared" si="605"/>
        <v>0</v>
      </c>
      <c r="BZ727" s="92">
        <f t="shared" si="606"/>
        <v>0</v>
      </c>
      <c r="CA727" s="92">
        <f t="shared" si="607"/>
        <v>0</v>
      </c>
      <c r="CB727" s="92">
        <f t="shared" si="608"/>
        <v>0</v>
      </c>
      <c r="CC727" s="92">
        <f t="shared" si="609"/>
        <v>0</v>
      </c>
      <c r="CD727" s="92">
        <f t="shared" si="610"/>
        <v>0</v>
      </c>
    </row>
    <row r="728" spans="1:82" hidden="1">
      <c r="A728" s="60">
        <v>29</v>
      </c>
      <c r="B728" s="179" t="s">
        <v>949</v>
      </c>
      <c r="C728" s="179" t="s">
        <v>8346</v>
      </c>
      <c r="D728" s="179" t="s">
        <v>8345</v>
      </c>
      <c r="E728" s="179" t="s">
        <v>8344</v>
      </c>
      <c r="F728" s="179" t="s">
        <v>8484</v>
      </c>
      <c r="G728" s="179" t="s">
        <v>8483</v>
      </c>
      <c r="H728" s="179" t="s">
        <v>6</v>
      </c>
      <c r="I728" s="179" t="s">
        <v>6243</v>
      </c>
      <c r="J728" s="179" t="s">
        <v>195</v>
      </c>
      <c r="K728" s="179" t="s">
        <v>34</v>
      </c>
      <c r="L728" s="179" t="s">
        <v>5119</v>
      </c>
      <c r="M728" s="179" t="s">
        <v>8401</v>
      </c>
      <c r="N728" s="60">
        <v>1</v>
      </c>
      <c r="O728" s="60">
        <v>0</v>
      </c>
      <c r="P728" s="60">
        <v>0</v>
      </c>
      <c r="Q728" s="60">
        <v>0</v>
      </c>
      <c r="R728" s="60">
        <v>0</v>
      </c>
      <c r="S728" s="60">
        <v>1</v>
      </c>
      <c r="T728" s="60">
        <v>0</v>
      </c>
      <c r="U728" s="60">
        <v>0</v>
      </c>
      <c r="V728" s="60">
        <v>0</v>
      </c>
      <c r="W728" s="60">
        <f>COUNTIFS(配置清单!G:G,G728,配置清单!$H:$H,"PM",配置清单!$N:$N,"在岗")</f>
        <v>1</v>
      </c>
      <c r="X728" s="61">
        <f t="shared" si="569"/>
        <v>1</v>
      </c>
      <c r="Y728" s="60">
        <f>COUNTIFS(配置清单!$G:$G,G728,配置清单!$H:$H,"PM",配置清单!$N:$N,"在岗",配置清单!$P:$P,"&lt;&gt;暂不胜任")</f>
        <v>1</v>
      </c>
      <c r="Z728" s="61">
        <f t="shared" si="570"/>
        <v>1</v>
      </c>
      <c r="AA728" s="62">
        <f>COUNTIFS(配置清单!$G:$G,G728,配置清单!$H:$H,"SE",配置清单!$N:$N,"在岗")+COUNTIFS(配置清单!$G:$G,G728,配置清单!$H:$H,"SA",配置清单!$N:$N,"在岗")</f>
        <v>0</v>
      </c>
      <c r="AB728" s="61" t="str">
        <f t="shared" si="571"/>
        <v>NA</v>
      </c>
      <c r="AC728" s="60">
        <f>COUNTIFS(配置清单!$G:$G,G728,配置清单!$H:$H,"SE",配置清单!$N:$N,"在岗",配置清单!$P:$P,"&lt;&gt;暂不胜任")+COUNTIFS(配置清单!$G:$G,G728,配置清单!$H:$H,"SA",配置清单!$N:$N,"在岗",配置清单!$P:$P,"&lt;&gt;暂不胜任")</f>
        <v>0</v>
      </c>
      <c r="AD728" s="61" t="str">
        <f t="shared" si="572"/>
        <v>NA</v>
      </c>
      <c r="AE728" s="60">
        <f>COUNTIFS(配置清单!$G:$G,G728,配置清单!H:H,"MDE",配置清单!N:N,"在岗")</f>
        <v>0</v>
      </c>
      <c r="AF728" s="61" t="str">
        <f t="shared" si="573"/>
        <v>NA</v>
      </c>
      <c r="AG728" s="60">
        <f>COUNTIFS(配置清单!$G:$G,G728,配置清单!$H:$H,"MDE",配置清单!$N:$N,"在岗",配置清单!$P:$P,"&lt;&gt;暂不胜任")</f>
        <v>0</v>
      </c>
      <c r="AH728" s="61" t="str">
        <f t="shared" si="574"/>
        <v>NA</v>
      </c>
      <c r="AI728" s="62">
        <f>COUNTIFS(配置清单!G:G,G728,配置清单!H:H,"TPM",配置清单!N:N,"在岗")+COUNTIFS(配置清单!G:G,G728,配置清单!H:H,"TC",配置清单!N:N,"在岗")</f>
        <v>0</v>
      </c>
      <c r="AJ728" s="61" t="str">
        <f t="shared" si="575"/>
        <v>NA</v>
      </c>
      <c r="AK728" s="60">
        <f>COUNTIFS(配置清单!G:G,G728,配置清单!H:H,"TPM",配置清单!N:N,"在岗",配置清单!P:P,"&lt;&gt;暂不胜任")+COUNTIFS(配置清单!G:G,G728,配置清单!H:H,"TC",配置清单!N:N,"在岗",配置清单!P:P,"&lt;&gt;暂不胜任")</f>
        <v>0</v>
      </c>
      <c r="AL728" s="61" t="str">
        <f t="shared" si="576"/>
        <v>NA</v>
      </c>
      <c r="AM728" s="60">
        <f>COUNTIFS(配置清单!G:G,G728,配置清单!H:H,"TSE",配置清单!N:N,"在岗")</f>
        <v>0</v>
      </c>
      <c r="AN728" s="61" t="str">
        <f t="shared" si="577"/>
        <v>NA</v>
      </c>
      <c r="AO728" s="60">
        <f>COUNTIFS(配置清单!G:G,G728,配置清单!H:H,"TSE",配置清单!N:N,"在岗",配置清单!P:P,"&lt;&gt;暂不胜任")</f>
        <v>0</v>
      </c>
      <c r="AP728" s="61" t="str">
        <f t="shared" si="578"/>
        <v>NA</v>
      </c>
      <c r="AQ728" s="60">
        <f>COUNTIFS(配置清单!$G:$G,G728,配置清单!H:H,"QA",配置清单!N:N,"在岗")</f>
        <v>1</v>
      </c>
      <c r="AR728" s="61">
        <f t="shared" si="579"/>
        <v>1</v>
      </c>
      <c r="AS728" s="60">
        <f>COUNTIFS(配置清单!$G:$G,G728,配置清单!$H:$H,"QA",配置清单!$N:$N,"在岗",配置清单!$P:$P,"&lt;&gt;暂不胜任")</f>
        <v>1</v>
      </c>
      <c r="AT728" s="61">
        <f t="shared" si="580"/>
        <v>1</v>
      </c>
      <c r="AU728" s="60">
        <f>COUNTIFS(配置清单!G:G,规划及评估!G728,配置清单!H:H,"BA",配置清单!N:N,"在岗")</f>
        <v>0</v>
      </c>
      <c r="AV728" s="61" t="str">
        <f t="shared" si="581"/>
        <v>NA</v>
      </c>
      <c r="AW728" s="60">
        <f>COUNTIFS(配置清单!G:G,G728,配置清单!H:H,"BA",配置清单!N:N,"在岗",配置清单!P:P,"&lt;&gt;暂不胜任")</f>
        <v>0</v>
      </c>
      <c r="AX728" s="61" t="str">
        <f t="shared" si="582"/>
        <v>NA</v>
      </c>
      <c r="AY728" s="60">
        <f>COUNTIFS(配置清单!G:G,规划及评估!G728,配置清单!H:H,"IA",配置清单!N:N,"在岗")</f>
        <v>0</v>
      </c>
      <c r="AZ728" s="61" t="str">
        <f t="shared" si="583"/>
        <v>NA</v>
      </c>
      <c r="BA728" s="60">
        <f>COUNTIFS(配置清单!G:G,G728,配置清单!H:H,"IA",配置清单!N:N,"在岗",配置清单!P:P,"&lt;&gt;暂不胜任")</f>
        <v>0</v>
      </c>
      <c r="BB728" s="61" t="str">
        <f t="shared" si="584"/>
        <v>NA</v>
      </c>
      <c r="BC728" s="60">
        <f>COUNTIFS(配置清单!G:G,规划及评估!G728,配置清单!H:H,"产品经理",配置清单!N:N,"在岗")</f>
        <v>0</v>
      </c>
      <c r="BD728" s="61" t="str">
        <f t="shared" si="585"/>
        <v>NA</v>
      </c>
      <c r="BE728" s="60">
        <f>COUNTIFS(配置清单!G:G,G728,配置清单!H:H,"产品经理",配置清单!N:N,"在岗",配置清单!P:P,"&lt;&gt;暂不胜任")</f>
        <v>0</v>
      </c>
      <c r="BF728" s="61" t="str">
        <f t="shared" si="586"/>
        <v>NA</v>
      </c>
      <c r="BG728" s="63">
        <f t="shared" si="587"/>
        <v>2</v>
      </c>
      <c r="BH728" s="64">
        <f t="shared" si="588"/>
        <v>2</v>
      </c>
      <c r="BI728" s="64">
        <f t="shared" si="589"/>
        <v>2</v>
      </c>
      <c r="BJ728" s="64">
        <f t="shared" si="590"/>
        <v>2</v>
      </c>
      <c r="BK728" s="65">
        <f t="shared" si="591"/>
        <v>1</v>
      </c>
      <c r="BL728" s="66">
        <f t="shared" si="592"/>
        <v>1</v>
      </c>
      <c r="BM728" s="92">
        <f t="shared" si="593"/>
        <v>1</v>
      </c>
      <c r="BN728" s="92">
        <f t="shared" si="594"/>
        <v>1</v>
      </c>
      <c r="BO728" s="92">
        <f t="shared" si="595"/>
        <v>0</v>
      </c>
      <c r="BP728" s="92">
        <f t="shared" si="596"/>
        <v>0</v>
      </c>
      <c r="BQ728" s="92">
        <f t="shared" si="597"/>
        <v>0</v>
      </c>
      <c r="BR728" s="92">
        <f t="shared" si="598"/>
        <v>0</v>
      </c>
      <c r="BS728" s="92">
        <f t="shared" si="599"/>
        <v>0</v>
      </c>
      <c r="BT728" s="92">
        <f t="shared" si="600"/>
        <v>0</v>
      </c>
      <c r="BU728" s="92">
        <f t="shared" si="601"/>
        <v>0</v>
      </c>
      <c r="BV728" s="92">
        <f t="shared" si="602"/>
        <v>0</v>
      </c>
      <c r="BW728" s="92">
        <f t="shared" si="603"/>
        <v>1</v>
      </c>
      <c r="BX728" s="92">
        <f t="shared" si="604"/>
        <v>1</v>
      </c>
      <c r="BY728" s="92">
        <f t="shared" si="605"/>
        <v>0</v>
      </c>
      <c r="BZ728" s="92">
        <f t="shared" si="606"/>
        <v>0</v>
      </c>
      <c r="CA728" s="92">
        <f t="shared" si="607"/>
        <v>0</v>
      </c>
      <c r="CB728" s="92">
        <f t="shared" si="608"/>
        <v>0</v>
      </c>
      <c r="CC728" s="92">
        <f t="shared" si="609"/>
        <v>0</v>
      </c>
      <c r="CD728" s="92">
        <f t="shared" si="610"/>
        <v>0</v>
      </c>
    </row>
    <row r="729" spans="1:82" hidden="1">
      <c r="A729" s="60">
        <v>30</v>
      </c>
      <c r="B729" s="179" t="s">
        <v>949</v>
      </c>
      <c r="C729" s="179" t="s">
        <v>8346</v>
      </c>
      <c r="D729" s="179" t="s">
        <v>8345</v>
      </c>
      <c r="E729" s="179" t="s">
        <v>8344</v>
      </c>
      <c r="F729" s="179" t="s">
        <v>8472</v>
      </c>
      <c r="G729" s="179" t="s">
        <v>8473</v>
      </c>
      <c r="H729" s="179" t="s">
        <v>6</v>
      </c>
      <c r="I729" s="179" t="s">
        <v>6</v>
      </c>
      <c r="J729" s="179" t="s">
        <v>195</v>
      </c>
      <c r="K729" s="179" t="s">
        <v>34</v>
      </c>
      <c r="L729" s="179" t="s">
        <v>8343</v>
      </c>
      <c r="M729" s="179" t="s">
        <v>8401</v>
      </c>
      <c r="N729" s="60">
        <v>1</v>
      </c>
      <c r="O729" s="60">
        <v>0</v>
      </c>
      <c r="P729" s="60">
        <v>0</v>
      </c>
      <c r="Q729" s="60">
        <v>0</v>
      </c>
      <c r="R729" s="60">
        <v>0</v>
      </c>
      <c r="S729" s="60">
        <v>1</v>
      </c>
      <c r="T729" s="60">
        <v>0</v>
      </c>
      <c r="U729" s="60">
        <v>0</v>
      </c>
      <c r="V729" s="60">
        <v>0</v>
      </c>
      <c r="W729" s="60">
        <f>COUNTIFS(配置清单!G:G,G729,配置清单!$H:$H,"PM",配置清单!$N:$N,"在岗")</f>
        <v>1</v>
      </c>
      <c r="X729" s="61">
        <f t="shared" si="569"/>
        <v>1</v>
      </c>
      <c r="Y729" s="60">
        <f>COUNTIFS(配置清单!$G:$G,G729,配置清单!$H:$H,"PM",配置清单!$N:$N,"在岗",配置清单!$P:$P,"&lt;&gt;暂不胜任")</f>
        <v>0</v>
      </c>
      <c r="Z729" s="61">
        <f t="shared" si="570"/>
        <v>0</v>
      </c>
      <c r="AA729" s="62">
        <f>COUNTIFS(配置清单!$G:$G,G729,配置清单!$H:$H,"SE",配置清单!$N:$N,"在岗")+COUNTIFS(配置清单!$G:$G,G729,配置清单!$H:$H,"SA",配置清单!$N:$N,"在岗")</f>
        <v>0</v>
      </c>
      <c r="AB729" s="61" t="str">
        <f t="shared" si="571"/>
        <v>NA</v>
      </c>
      <c r="AC729" s="60">
        <f>COUNTIFS(配置清单!$G:$G,G729,配置清单!$H:$H,"SE",配置清单!$N:$N,"在岗",配置清单!$P:$P,"&lt;&gt;暂不胜任")+COUNTIFS(配置清单!$G:$G,G729,配置清单!$H:$H,"SA",配置清单!$N:$N,"在岗",配置清单!$P:$P,"&lt;&gt;暂不胜任")</f>
        <v>0</v>
      </c>
      <c r="AD729" s="61" t="str">
        <f t="shared" si="572"/>
        <v>NA</v>
      </c>
      <c r="AE729" s="60">
        <f>COUNTIFS(配置清单!$G:$G,G729,配置清单!H:H,"MDE",配置清单!N:N,"在岗")</f>
        <v>0</v>
      </c>
      <c r="AF729" s="61" t="str">
        <f t="shared" si="573"/>
        <v>NA</v>
      </c>
      <c r="AG729" s="60">
        <f>COUNTIFS(配置清单!$G:$G,G729,配置清单!$H:$H,"MDE",配置清单!$N:$N,"在岗",配置清单!$P:$P,"&lt;&gt;暂不胜任")</f>
        <v>0</v>
      </c>
      <c r="AH729" s="61" t="str">
        <f t="shared" si="574"/>
        <v>NA</v>
      </c>
      <c r="AI729" s="62">
        <f>COUNTIFS(配置清单!G:G,G729,配置清单!H:H,"TPM",配置清单!N:N,"在岗")+COUNTIFS(配置清单!G:G,G729,配置清单!H:H,"TC",配置清单!N:N,"在岗")</f>
        <v>0</v>
      </c>
      <c r="AJ729" s="61" t="str">
        <f t="shared" si="575"/>
        <v>NA</v>
      </c>
      <c r="AK729" s="60">
        <f>COUNTIFS(配置清单!G:G,G729,配置清单!H:H,"TPM",配置清单!N:N,"在岗",配置清单!P:P,"&lt;&gt;暂不胜任")+COUNTIFS(配置清单!G:G,G729,配置清单!H:H,"TC",配置清单!N:N,"在岗",配置清单!P:P,"&lt;&gt;暂不胜任")</f>
        <v>0</v>
      </c>
      <c r="AL729" s="61" t="str">
        <f t="shared" si="576"/>
        <v>NA</v>
      </c>
      <c r="AM729" s="60">
        <f>COUNTIFS(配置清单!G:G,G729,配置清单!H:H,"TSE",配置清单!N:N,"在岗")</f>
        <v>0</v>
      </c>
      <c r="AN729" s="61" t="str">
        <f t="shared" si="577"/>
        <v>NA</v>
      </c>
      <c r="AO729" s="60">
        <f>COUNTIFS(配置清单!G:G,G729,配置清单!H:H,"TSE",配置清单!N:N,"在岗",配置清单!P:P,"&lt;&gt;暂不胜任")</f>
        <v>0</v>
      </c>
      <c r="AP729" s="61" t="str">
        <f t="shared" si="578"/>
        <v>NA</v>
      </c>
      <c r="AQ729" s="60">
        <f>COUNTIFS(配置清单!$G:$G,G729,配置清单!H:H,"QA",配置清单!N:N,"在岗")</f>
        <v>1</v>
      </c>
      <c r="AR729" s="61">
        <f t="shared" si="579"/>
        <v>1</v>
      </c>
      <c r="AS729" s="60">
        <f>COUNTIFS(配置清单!$G:$G,G729,配置清单!$H:$H,"QA",配置清单!$N:$N,"在岗",配置清单!$P:$P,"&lt;&gt;暂不胜任")</f>
        <v>0</v>
      </c>
      <c r="AT729" s="61">
        <f t="shared" si="580"/>
        <v>0</v>
      </c>
      <c r="AU729" s="60">
        <f>COUNTIFS(配置清单!G:G,规划及评估!G729,配置清单!H:H,"BA",配置清单!N:N,"在岗")</f>
        <v>0</v>
      </c>
      <c r="AV729" s="61" t="str">
        <f t="shared" si="581"/>
        <v>NA</v>
      </c>
      <c r="AW729" s="60">
        <f>COUNTIFS(配置清单!G:G,G729,配置清单!H:H,"BA",配置清单!N:N,"在岗",配置清单!P:P,"&lt;&gt;暂不胜任")</f>
        <v>0</v>
      </c>
      <c r="AX729" s="61" t="str">
        <f t="shared" si="582"/>
        <v>NA</v>
      </c>
      <c r="AY729" s="60">
        <f>COUNTIFS(配置清单!G:G,规划及评估!G729,配置清单!H:H,"IA",配置清单!N:N,"在岗")</f>
        <v>0</v>
      </c>
      <c r="AZ729" s="61" t="str">
        <f t="shared" si="583"/>
        <v>NA</v>
      </c>
      <c r="BA729" s="60">
        <f>COUNTIFS(配置清单!G:G,G729,配置清单!H:H,"IA",配置清单!N:N,"在岗",配置清单!P:P,"&lt;&gt;暂不胜任")</f>
        <v>0</v>
      </c>
      <c r="BB729" s="61" t="str">
        <f t="shared" si="584"/>
        <v>NA</v>
      </c>
      <c r="BC729" s="60">
        <f>COUNTIFS(配置清单!G:G,规划及评估!G729,配置清单!H:H,"产品经理",配置清单!N:N,"在岗")</f>
        <v>0</v>
      </c>
      <c r="BD729" s="61" t="str">
        <f t="shared" si="585"/>
        <v>NA</v>
      </c>
      <c r="BE729" s="60">
        <f>COUNTIFS(配置清单!G:G,G729,配置清单!H:H,"产品经理",配置清单!N:N,"在岗",配置清单!P:P,"&lt;&gt;暂不胜任")</f>
        <v>0</v>
      </c>
      <c r="BF729" s="61" t="str">
        <f t="shared" si="586"/>
        <v>NA</v>
      </c>
      <c r="BG729" s="63">
        <f t="shared" si="587"/>
        <v>2</v>
      </c>
      <c r="BH729" s="64">
        <f t="shared" si="588"/>
        <v>2</v>
      </c>
      <c r="BI729" s="64">
        <f t="shared" si="589"/>
        <v>2</v>
      </c>
      <c r="BJ729" s="64">
        <f t="shared" si="590"/>
        <v>0</v>
      </c>
      <c r="BK729" s="65">
        <f t="shared" si="591"/>
        <v>1</v>
      </c>
      <c r="BL729" s="66">
        <f t="shared" si="592"/>
        <v>0</v>
      </c>
      <c r="BM729" s="92">
        <f t="shared" si="593"/>
        <v>1</v>
      </c>
      <c r="BN729" s="92">
        <f t="shared" si="594"/>
        <v>0</v>
      </c>
      <c r="BO729" s="92">
        <f t="shared" si="595"/>
        <v>0</v>
      </c>
      <c r="BP729" s="92">
        <f t="shared" si="596"/>
        <v>0</v>
      </c>
      <c r="BQ729" s="92">
        <f t="shared" si="597"/>
        <v>0</v>
      </c>
      <c r="BR729" s="92">
        <f t="shared" si="598"/>
        <v>0</v>
      </c>
      <c r="BS729" s="92">
        <f t="shared" si="599"/>
        <v>0</v>
      </c>
      <c r="BT729" s="92">
        <f t="shared" si="600"/>
        <v>0</v>
      </c>
      <c r="BU729" s="92">
        <f t="shared" si="601"/>
        <v>0</v>
      </c>
      <c r="BV729" s="92">
        <f t="shared" si="602"/>
        <v>0</v>
      </c>
      <c r="BW729" s="92">
        <f t="shared" si="603"/>
        <v>1</v>
      </c>
      <c r="BX729" s="92">
        <f t="shared" si="604"/>
        <v>0</v>
      </c>
      <c r="BY729" s="92">
        <f t="shared" si="605"/>
        <v>0</v>
      </c>
      <c r="BZ729" s="92">
        <f t="shared" si="606"/>
        <v>0</v>
      </c>
      <c r="CA729" s="92">
        <f t="shared" si="607"/>
        <v>0</v>
      </c>
      <c r="CB729" s="92">
        <f t="shared" si="608"/>
        <v>0</v>
      </c>
      <c r="CC729" s="92">
        <f t="shared" si="609"/>
        <v>0</v>
      </c>
      <c r="CD729" s="92">
        <f t="shared" si="610"/>
        <v>0</v>
      </c>
    </row>
    <row r="730" spans="1:82" hidden="1">
      <c r="A730" s="60">
        <v>31</v>
      </c>
      <c r="B730" s="179" t="s">
        <v>949</v>
      </c>
      <c r="C730" s="179" t="s">
        <v>8346</v>
      </c>
      <c r="D730" s="179" t="s">
        <v>204</v>
      </c>
      <c r="E730" s="179" t="s">
        <v>208</v>
      </c>
      <c r="F730" s="179" t="s">
        <v>8459</v>
      </c>
      <c r="G730" s="179" t="s">
        <v>8460</v>
      </c>
      <c r="H730" s="179" t="s">
        <v>6</v>
      </c>
      <c r="I730" s="179" t="s">
        <v>7</v>
      </c>
      <c r="J730" s="179" t="s">
        <v>34</v>
      </c>
      <c r="K730" s="179" t="s">
        <v>34</v>
      </c>
      <c r="L730" s="179" t="s">
        <v>8501</v>
      </c>
      <c r="M730" s="179" t="s">
        <v>8391</v>
      </c>
      <c r="N730" s="60">
        <v>1</v>
      </c>
      <c r="O730" s="60">
        <v>0</v>
      </c>
      <c r="P730" s="60">
        <v>0</v>
      </c>
      <c r="Q730" s="60">
        <v>0</v>
      </c>
      <c r="R730" s="60">
        <v>0</v>
      </c>
      <c r="S730" s="60">
        <v>1</v>
      </c>
      <c r="T730" s="60">
        <v>0</v>
      </c>
      <c r="U730" s="60">
        <v>0</v>
      </c>
      <c r="V730" s="60">
        <v>0</v>
      </c>
      <c r="W730" s="60">
        <f>COUNTIFS(配置清单!G:G,G730,配置清单!$H:$H,"PM",配置清单!$N:$N,"在岗")</f>
        <v>1</v>
      </c>
      <c r="X730" s="61">
        <f t="shared" si="569"/>
        <v>1</v>
      </c>
      <c r="Y730" s="60">
        <f>COUNTIFS(配置清单!$G:$G,G730,配置清单!$H:$H,"PM",配置清单!$N:$N,"在岗",配置清单!$P:$P,"&lt;&gt;暂不胜任")</f>
        <v>0</v>
      </c>
      <c r="Z730" s="61">
        <f t="shared" si="570"/>
        <v>0</v>
      </c>
      <c r="AA730" s="62">
        <f>COUNTIFS(配置清单!$G:$G,G730,配置清单!$H:$H,"SE",配置清单!$N:$N,"在岗")+COUNTIFS(配置清单!$G:$G,G730,配置清单!$H:$H,"SA",配置清单!$N:$N,"在岗")</f>
        <v>0</v>
      </c>
      <c r="AB730" s="61" t="str">
        <f t="shared" si="571"/>
        <v>NA</v>
      </c>
      <c r="AC730" s="60">
        <f>COUNTIFS(配置清单!$G:$G,G730,配置清单!$H:$H,"SE",配置清单!$N:$N,"在岗",配置清单!$P:$P,"&lt;&gt;暂不胜任")+COUNTIFS(配置清单!$G:$G,G730,配置清单!$H:$H,"SA",配置清单!$N:$N,"在岗",配置清单!$P:$P,"&lt;&gt;暂不胜任")</f>
        <v>0</v>
      </c>
      <c r="AD730" s="61" t="str">
        <f t="shared" si="572"/>
        <v>NA</v>
      </c>
      <c r="AE730" s="60">
        <f>COUNTIFS(配置清单!$G:$G,G730,配置清单!H:H,"MDE",配置清单!N:N,"在岗")</f>
        <v>0</v>
      </c>
      <c r="AF730" s="61" t="str">
        <f t="shared" si="573"/>
        <v>NA</v>
      </c>
      <c r="AG730" s="60">
        <f>COUNTIFS(配置清单!$G:$G,G730,配置清单!$H:$H,"MDE",配置清单!$N:$N,"在岗",配置清单!$P:$P,"&lt;&gt;暂不胜任")</f>
        <v>0</v>
      </c>
      <c r="AH730" s="61" t="str">
        <f t="shared" si="574"/>
        <v>NA</v>
      </c>
      <c r="AI730" s="62">
        <f>COUNTIFS(配置清单!G:G,G730,配置清单!H:H,"TPM",配置清单!N:N,"在岗")+COUNTIFS(配置清单!G:G,G730,配置清单!H:H,"TC",配置清单!N:N,"在岗")</f>
        <v>0</v>
      </c>
      <c r="AJ730" s="61" t="str">
        <f t="shared" si="575"/>
        <v>NA</v>
      </c>
      <c r="AK730" s="60">
        <f>COUNTIFS(配置清单!G:G,G730,配置清单!H:H,"TPM",配置清单!N:N,"在岗",配置清单!P:P,"&lt;&gt;暂不胜任")+COUNTIFS(配置清单!G:G,G730,配置清单!H:H,"TC",配置清单!N:N,"在岗",配置清单!P:P,"&lt;&gt;暂不胜任")</f>
        <v>0</v>
      </c>
      <c r="AL730" s="61" t="str">
        <f t="shared" si="576"/>
        <v>NA</v>
      </c>
      <c r="AM730" s="60">
        <f>COUNTIFS(配置清单!G:G,G730,配置清单!H:H,"TSE",配置清单!N:N,"在岗")</f>
        <v>0</v>
      </c>
      <c r="AN730" s="61" t="str">
        <f t="shared" si="577"/>
        <v>NA</v>
      </c>
      <c r="AO730" s="60">
        <f>COUNTIFS(配置清单!G:G,G730,配置清单!H:H,"TSE",配置清单!N:N,"在岗",配置清单!P:P,"&lt;&gt;暂不胜任")</f>
        <v>0</v>
      </c>
      <c r="AP730" s="61" t="str">
        <f t="shared" si="578"/>
        <v>NA</v>
      </c>
      <c r="AQ730" s="60">
        <f>COUNTIFS(配置清单!$G:$G,G730,配置清单!H:H,"QA",配置清单!N:N,"在岗")</f>
        <v>1</v>
      </c>
      <c r="AR730" s="61">
        <f t="shared" si="579"/>
        <v>1</v>
      </c>
      <c r="AS730" s="60">
        <f>COUNTIFS(配置清单!$G:$G,G730,配置清单!$H:$H,"QA",配置清单!$N:$N,"在岗",配置清单!$P:$P,"&lt;&gt;暂不胜任")</f>
        <v>0</v>
      </c>
      <c r="AT730" s="61">
        <f t="shared" si="580"/>
        <v>0</v>
      </c>
      <c r="AU730" s="60">
        <f>COUNTIFS(配置清单!G:G,规划及评估!G730,配置清单!H:H,"BA",配置清单!N:N,"在岗")</f>
        <v>0</v>
      </c>
      <c r="AV730" s="61" t="str">
        <f t="shared" si="581"/>
        <v>NA</v>
      </c>
      <c r="AW730" s="60">
        <f>COUNTIFS(配置清单!G:G,G730,配置清单!H:H,"BA",配置清单!N:N,"在岗",配置清单!P:P,"&lt;&gt;暂不胜任")</f>
        <v>0</v>
      </c>
      <c r="AX730" s="61" t="str">
        <f t="shared" si="582"/>
        <v>NA</v>
      </c>
      <c r="AY730" s="60">
        <f>COUNTIFS(配置清单!G:G,规划及评估!G730,配置清单!H:H,"IA",配置清单!N:N,"在岗")</f>
        <v>0</v>
      </c>
      <c r="AZ730" s="61" t="str">
        <f t="shared" si="583"/>
        <v>NA</v>
      </c>
      <c r="BA730" s="60">
        <f>COUNTIFS(配置清单!G:G,G730,配置清单!H:H,"IA",配置清单!N:N,"在岗",配置清单!P:P,"&lt;&gt;暂不胜任")</f>
        <v>0</v>
      </c>
      <c r="BB730" s="61" t="str">
        <f t="shared" si="584"/>
        <v>NA</v>
      </c>
      <c r="BC730" s="60">
        <f>COUNTIFS(配置清单!G:G,规划及评估!G730,配置清单!H:H,"产品经理",配置清单!N:N,"在岗")</f>
        <v>0</v>
      </c>
      <c r="BD730" s="61" t="str">
        <f t="shared" si="585"/>
        <v>NA</v>
      </c>
      <c r="BE730" s="60">
        <f>COUNTIFS(配置清单!G:G,G730,配置清单!H:H,"产品经理",配置清单!N:N,"在岗",配置清单!P:P,"&lt;&gt;暂不胜任")</f>
        <v>0</v>
      </c>
      <c r="BF730" s="61" t="str">
        <f t="shared" si="586"/>
        <v>NA</v>
      </c>
      <c r="BG730" s="63">
        <f t="shared" si="587"/>
        <v>2</v>
      </c>
      <c r="BH730" s="64">
        <f t="shared" si="588"/>
        <v>2</v>
      </c>
      <c r="BI730" s="64">
        <f t="shared" si="589"/>
        <v>2</v>
      </c>
      <c r="BJ730" s="64">
        <f t="shared" si="590"/>
        <v>0</v>
      </c>
      <c r="BK730" s="65">
        <f t="shared" si="591"/>
        <v>1</v>
      </c>
      <c r="BL730" s="66">
        <f t="shared" si="592"/>
        <v>0</v>
      </c>
      <c r="BM730" s="92">
        <f t="shared" si="593"/>
        <v>1</v>
      </c>
      <c r="BN730" s="92">
        <f t="shared" si="594"/>
        <v>0</v>
      </c>
      <c r="BO730" s="92">
        <f t="shared" si="595"/>
        <v>0</v>
      </c>
      <c r="BP730" s="92">
        <f t="shared" si="596"/>
        <v>0</v>
      </c>
      <c r="BQ730" s="92">
        <f t="shared" si="597"/>
        <v>0</v>
      </c>
      <c r="BR730" s="92">
        <f t="shared" si="598"/>
        <v>0</v>
      </c>
      <c r="BS730" s="92">
        <f t="shared" si="599"/>
        <v>0</v>
      </c>
      <c r="BT730" s="92">
        <f t="shared" si="600"/>
        <v>0</v>
      </c>
      <c r="BU730" s="92">
        <f t="shared" si="601"/>
        <v>0</v>
      </c>
      <c r="BV730" s="92">
        <f t="shared" si="602"/>
        <v>0</v>
      </c>
      <c r="BW730" s="92">
        <f t="shared" si="603"/>
        <v>1</v>
      </c>
      <c r="BX730" s="92">
        <f t="shared" si="604"/>
        <v>0</v>
      </c>
      <c r="BY730" s="92">
        <f t="shared" si="605"/>
        <v>0</v>
      </c>
      <c r="BZ730" s="92">
        <f t="shared" si="606"/>
        <v>0</v>
      </c>
      <c r="CA730" s="92">
        <f t="shared" si="607"/>
        <v>0</v>
      </c>
      <c r="CB730" s="92">
        <f t="shared" si="608"/>
        <v>0</v>
      </c>
      <c r="CC730" s="92">
        <f t="shared" si="609"/>
        <v>0</v>
      </c>
      <c r="CD730" s="92">
        <f t="shared" si="610"/>
        <v>0</v>
      </c>
    </row>
    <row r="731" spans="1:82" hidden="1">
      <c r="A731" s="60">
        <v>32</v>
      </c>
      <c r="B731" s="179" t="s">
        <v>949</v>
      </c>
      <c r="C731" s="179" t="s">
        <v>8346</v>
      </c>
      <c r="D731" s="179" t="s">
        <v>204</v>
      </c>
      <c r="E731" s="179" t="s">
        <v>208</v>
      </c>
      <c r="F731" s="179" t="s">
        <v>8386</v>
      </c>
      <c r="G731" s="179" t="s">
        <v>8465</v>
      </c>
      <c r="H731" s="179" t="s">
        <v>6</v>
      </c>
      <c r="I731" s="179" t="s">
        <v>7</v>
      </c>
      <c r="J731" s="179" t="s">
        <v>34</v>
      </c>
      <c r="K731" s="179" t="s">
        <v>34</v>
      </c>
      <c r="L731" s="179" t="s">
        <v>7760</v>
      </c>
      <c r="M731" s="179" t="s">
        <v>8391</v>
      </c>
      <c r="N731" s="60">
        <v>1</v>
      </c>
      <c r="O731" s="60">
        <v>0</v>
      </c>
      <c r="P731" s="60">
        <v>0</v>
      </c>
      <c r="Q731" s="60">
        <v>0</v>
      </c>
      <c r="R731" s="60">
        <v>0</v>
      </c>
      <c r="S731" s="60">
        <v>1</v>
      </c>
      <c r="T731" s="60">
        <v>0</v>
      </c>
      <c r="U731" s="60">
        <v>0</v>
      </c>
      <c r="V731" s="60">
        <v>0</v>
      </c>
      <c r="W731" s="60">
        <f>COUNTIFS(配置清单!G:G,G731,配置清单!$H:$H,"PM",配置清单!$N:$N,"在岗")</f>
        <v>1</v>
      </c>
      <c r="X731" s="61">
        <f t="shared" si="569"/>
        <v>1</v>
      </c>
      <c r="Y731" s="60">
        <f>COUNTIFS(配置清单!$G:$G,G731,配置清单!$H:$H,"PM",配置清单!$N:$N,"在岗",配置清单!$P:$P,"&lt;&gt;暂不胜任")</f>
        <v>1</v>
      </c>
      <c r="Z731" s="61">
        <f t="shared" si="570"/>
        <v>1</v>
      </c>
      <c r="AA731" s="62">
        <f>COUNTIFS(配置清单!$G:$G,G731,配置清单!$H:$H,"SE",配置清单!$N:$N,"在岗")+COUNTIFS(配置清单!$G:$G,G731,配置清单!$H:$H,"SA",配置清单!$N:$N,"在岗")</f>
        <v>0</v>
      </c>
      <c r="AB731" s="61" t="str">
        <f t="shared" si="571"/>
        <v>NA</v>
      </c>
      <c r="AC731" s="60">
        <f>COUNTIFS(配置清单!$G:$G,G731,配置清单!$H:$H,"SE",配置清单!$N:$N,"在岗",配置清单!$P:$P,"&lt;&gt;暂不胜任")+COUNTIFS(配置清单!$G:$G,G731,配置清单!$H:$H,"SA",配置清单!$N:$N,"在岗",配置清单!$P:$P,"&lt;&gt;暂不胜任")</f>
        <v>0</v>
      </c>
      <c r="AD731" s="61" t="str">
        <f t="shared" si="572"/>
        <v>NA</v>
      </c>
      <c r="AE731" s="60">
        <f>COUNTIFS(配置清单!$G:$G,G731,配置清单!H:H,"MDE",配置清单!N:N,"在岗")</f>
        <v>0</v>
      </c>
      <c r="AF731" s="61" t="str">
        <f t="shared" si="573"/>
        <v>NA</v>
      </c>
      <c r="AG731" s="60">
        <f>COUNTIFS(配置清单!$G:$G,G731,配置清单!$H:$H,"MDE",配置清单!$N:$N,"在岗",配置清单!$P:$P,"&lt;&gt;暂不胜任")</f>
        <v>0</v>
      </c>
      <c r="AH731" s="61" t="str">
        <f t="shared" si="574"/>
        <v>NA</v>
      </c>
      <c r="AI731" s="62">
        <f>COUNTIFS(配置清单!G:G,G731,配置清单!H:H,"TPM",配置清单!N:N,"在岗")+COUNTIFS(配置清单!G:G,G731,配置清单!H:H,"TC",配置清单!N:N,"在岗")</f>
        <v>0</v>
      </c>
      <c r="AJ731" s="61" t="str">
        <f t="shared" si="575"/>
        <v>NA</v>
      </c>
      <c r="AK731" s="60">
        <f>COUNTIFS(配置清单!G:G,G731,配置清单!H:H,"TPM",配置清单!N:N,"在岗",配置清单!P:P,"&lt;&gt;暂不胜任")+COUNTIFS(配置清单!G:G,G731,配置清单!H:H,"TC",配置清单!N:N,"在岗",配置清单!P:P,"&lt;&gt;暂不胜任")</f>
        <v>0</v>
      </c>
      <c r="AL731" s="61" t="str">
        <f t="shared" si="576"/>
        <v>NA</v>
      </c>
      <c r="AM731" s="60">
        <f>COUNTIFS(配置清单!G:G,G731,配置清单!H:H,"TSE",配置清单!N:N,"在岗")</f>
        <v>0</v>
      </c>
      <c r="AN731" s="61" t="str">
        <f t="shared" si="577"/>
        <v>NA</v>
      </c>
      <c r="AO731" s="60">
        <f>COUNTIFS(配置清单!G:G,G731,配置清单!H:H,"TSE",配置清单!N:N,"在岗",配置清单!P:P,"&lt;&gt;暂不胜任")</f>
        <v>0</v>
      </c>
      <c r="AP731" s="61" t="str">
        <f t="shared" si="578"/>
        <v>NA</v>
      </c>
      <c r="AQ731" s="60">
        <f>COUNTIFS(配置清单!$G:$G,G731,配置清单!H:H,"QA",配置清单!N:N,"在岗")</f>
        <v>1</v>
      </c>
      <c r="AR731" s="61">
        <f t="shared" si="579"/>
        <v>1</v>
      </c>
      <c r="AS731" s="60">
        <f>COUNTIFS(配置清单!$G:$G,G731,配置清单!$H:$H,"QA",配置清单!$N:$N,"在岗",配置清单!$P:$P,"&lt;&gt;暂不胜任")</f>
        <v>0</v>
      </c>
      <c r="AT731" s="61">
        <f t="shared" si="580"/>
        <v>0</v>
      </c>
      <c r="AU731" s="60">
        <f>COUNTIFS(配置清单!G:G,规划及评估!G731,配置清单!H:H,"BA",配置清单!N:N,"在岗")</f>
        <v>0</v>
      </c>
      <c r="AV731" s="61" t="str">
        <f t="shared" si="581"/>
        <v>NA</v>
      </c>
      <c r="AW731" s="60">
        <f>COUNTIFS(配置清单!G:G,G731,配置清单!H:H,"BA",配置清单!N:N,"在岗",配置清单!P:P,"&lt;&gt;暂不胜任")</f>
        <v>0</v>
      </c>
      <c r="AX731" s="61" t="str">
        <f t="shared" si="582"/>
        <v>NA</v>
      </c>
      <c r="AY731" s="60">
        <f>COUNTIFS(配置清单!G:G,规划及评估!G731,配置清单!H:H,"IA",配置清单!N:N,"在岗")</f>
        <v>0</v>
      </c>
      <c r="AZ731" s="61" t="str">
        <f t="shared" si="583"/>
        <v>NA</v>
      </c>
      <c r="BA731" s="60">
        <f>COUNTIFS(配置清单!G:G,G731,配置清单!H:H,"IA",配置清单!N:N,"在岗",配置清单!P:P,"&lt;&gt;暂不胜任")</f>
        <v>0</v>
      </c>
      <c r="BB731" s="61" t="str">
        <f t="shared" si="584"/>
        <v>NA</v>
      </c>
      <c r="BC731" s="60">
        <f>COUNTIFS(配置清单!G:G,规划及评估!G731,配置清单!H:H,"产品经理",配置清单!N:N,"在岗")</f>
        <v>0</v>
      </c>
      <c r="BD731" s="61" t="str">
        <f t="shared" si="585"/>
        <v>NA</v>
      </c>
      <c r="BE731" s="60">
        <f>COUNTIFS(配置清单!G:G,G731,配置清单!H:H,"产品经理",配置清单!N:N,"在岗",配置清单!P:P,"&lt;&gt;暂不胜任")</f>
        <v>0</v>
      </c>
      <c r="BF731" s="61" t="str">
        <f t="shared" si="586"/>
        <v>NA</v>
      </c>
      <c r="BG731" s="63">
        <f t="shared" si="587"/>
        <v>2</v>
      </c>
      <c r="BH731" s="64">
        <f t="shared" si="588"/>
        <v>2</v>
      </c>
      <c r="BI731" s="64">
        <f t="shared" si="589"/>
        <v>2</v>
      </c>
      <c r="BJ731" s="64">
        <f t="shared" si="590"/>
        <v>1</v>
      </c>
      <c r="BK731" s="65">
        <f t="shared" si="591"/>
        <v>1</v>
      </c>
      <c r="BL731" s="66">
        <f t="shared" si="592"/>
        <v>0.5</v>
      </c>
      <c r="BM731" s="92">
        <f t="shared" si="593"/>
        <v>1</v>
      </c>
      <c r="BN731" s="92">
        <f t="shared" si="594"/>
        <v>1</v>
      </c>
      <c r="BO731" s="92">
        <f t="shared" si="595"/>
        <v>0</v>
      </c>
      <c r="BP731" s="92">
        <f t="shared" si="596"/>
        <v>0</v>
      </c>
      <c r="BQ731" s="92">
        <f t="shared" si="597"/>
        <v>0</v>
      </c>
      <c r="BR731" s="92">
        <f t="shared" si="598"/>
        <v>0</v>
      </c>
      <c r="BS731" s="92">
        <f t="shared" si="599"/>
        <v>0</v>
      </c>
      <c r="BT731" s="92">
        <f t="shared" si="600"/>
        <v>0</v>
      </c>
      <c r="BU731" s="92">
        <f t="shared" si="601"/>
        <v>0</v>
      </c>
      <c r="BV731" s="92">
        <f t="shared" si="602"/>
        <v>0</v>
      </c>
      <c r="BW731" s="92">
        <f t="shared" si="603"/>
        <v>1</v>
      </c>
      <c r="BX731" s="92">
        <f t="shared" si="604"/>
        <v>0</v>
      </c>
      <c r="BY731" s="92">
        <f t="shared" si="605"/>
        <v>0</v>
      </c>
      <c r="BZ731" s="92">
        <f t="shared" si="606"/>
        <v>0</v>
      </c>
      <c r="CA731" s="92">
        <f t="shared" si="607"/>
        <v>0</v>
      </c>
      <c r="CB731" s="92">
        <f t="shared" si="608"/>
        <v>0</v>
      </c>
      <c r="CC731" s="92">
        <f t="shared" si="609"/>
        <v>0</v>
      </c>
      <c r="CD731" s="92">
        <f t="shared" si="610"/>
        <v>0</v>
      </c>
    </row>
    <row r="732" spans="1:82" hidden="1">
      <c r="A732" s="60">
        <v>12</v>
      </c>
      <c r="B732" s="179" t="s">
        <v>949</v>
      </c>
      <c r="C732" s="179" t="s">
        <v>8346</v>
      </c>
      <c r="D732" s="179" t="s">
        <v>2089</v>
      </c>
      <c r="E732" s="179" t="s">
        <v>208</v>
      </c>
      <c r="F732" s="179" t="s">
        <v>8502</v>
      </c>
      <c r="G732" s="179" t="s">
        <v>8451</v>
      </c>
      <c r="H732" s="179" t="s">
        <v>6</v>
      </c>
      <c r="I732" s="179" t="s">
        <v>7</v>
      </c>
      <c r="J732" s="179" t="s">
        <v>3995</v>
      </c>
      <c r="K732" s="179"/>
      <c r="L732" s="179" t="s">
        <v>2866</v>
      </c>
      <c r="M732" s="179" t="s">
        <v>8391</v>
      </c>
      <c r="N732" s="60">
        <v>1</v>
      </c>
      <c r="O732" s="60">
        <v>0</v>
      </c>
      <c r="P732" s="60">
        <v>0</v>
      </c>
      <c r="Q732" s="60">
        <v>0</v>
      </c>
      <c r="R732" s="60">
        <v>0</v>
      </c>
      <c r="S732" s="60">
        <v>1</v>
      </c>
      <c r="T732" s="60">
        <v>0</v>
      </c>
      <c r="U732" s="60">
        <v>0</v>
      </c>
      <c r="V732" s="60">
        <v>0</v>
      </c>
      <c r="W732" s="60">
        <f>COUNTIFS(配置清单!G:G,G732,配置清单!$H:$H,"PM",配置清单!$N:$N,"在岗")</f>
        <v>1</v>
      </c>
      <c r="X732" s="61">
        <f t="shared" si="569"/>
        <v>1</v>
      </c>
      <c r="Y732" s="60">
        <f>COUNTIFS(配置清单!$G:$G,G732,配置清单!$H:$H,"PM",配置清单!$N:$N,"在岗",配置清单!$P:$P,"&lt;&gt;暂不胜任")</f>
        <v>1</v>
      </c>
      <c r="Z732" s="61">
        <f t="shared" si="570"/>
        <v>1</v>
      </c>
      <c r="AA732" s="62">
        <f>COUNTIFS(配置清单!$G:$G,G732,配置清单!$H:$H,"SE",配置清单!$N:$N,"在岗")+COUNTIFS(配置清单!$G:$G,G732,配置清单!$H:$H,"SA",配置清单!$N:$N,"在岗")</f>
        <v>0</v>
      </c>
      <c r="AB732" s="61" t="str">
        <f t="shared" si="571"/>
        <v>NA</v>
      </c>
      <c r="AC732" s="60">
        <f>COUNTIFS(配置清单!$G:$G,G732,配置清单!$H:$H,"SE",配置清单!$N:$N,"在岗",配置清单!$P:$P,"&lt;&gt;暂不胜任")+COUNTIFS(配置清单!$G:$G,G732,配置清单!$H:$H,"SA",配置清单!$N:$N,"在岗",配置清单!$P:$P,"&lt;&gt;暂不胜任")</f>
        <v>0</v>
      </c>
      <c r="AD732" s="61" t="str">
        <f t="shared" si="572"/>
        <v>NA</v>
      </c>
      <c r="AE732" s="60">
        <f>COUNTIFS(配置清单!$G:$G,G732,配置清单!H:H,"MDE",配置清单!N:N,"在岗")</f>
        <v>0</v>
      </c>
      <c r="AF732" s="61" t="str">
        <f t="shared" si="573"/>
        <v>NA</v>
      </c>
      <c r="AG732" s="60">
        <f>COUNTIFS(配置清单!$G:$G,G732,配置清单!$H:$H,"MDE",配置清单!$N:$N,"在岗",配置清单!$P:$P,"&lt;&gt;暂不胜任")</f>
        <v>0</v>
      </c>
      <c r="AH732" s="61" t="str">
        <f t="shared" si="574"/>
        <v>NA</v>
      </c>
      <c r="AI732" s="62">
        <f>COUNTIFS(配置清单!G:G,G732,配置清单!H:H,"TPM",配置清单!N:N,"在岗")+COUNTIFS(配置清单!G:G,G732,配置清单!H:H,"TC",配置清单!N:N,"在岗")</f>
        <v>0</v>
      </c>
      <c r="AJ732" s="61" t="str">
        <f t="shared" si="575"/>
        <v>NA</v>
      </c>
      <c r="AK732" s="60">
        <f>COUNTIFS(配置清单!G:G,G732,配置清单!H:H,"TPM",配置清单!N:N,"在岗",配置清单!P:P,"&lt;&gt;暂不胜任")+COUNTIFS(配置清单!G:G,G732,配置清单!H:H,"TC",配置清单!N:N,"在岗",配置清单!P:P,"&lt;&gt;暂不胜任")</f>
        <v>0</v>
      </c>
      <c r="AL732" s="61" t="str">
        <f t="shared" si="576"/>
        <v>NA</v>
      </c>
      <c r="AM732" s="60">
        <f>COUNTIFS(配置清单!G:G,G732,配置清单!H:H,"TSE",配置清单!N:N,"在岗")</f>
        <v>0</v>
      </c>
      <c r="AN732" s="61" t="str">
        <f t="shared" si="577"/>
        <v>NA</v>
      </c>
      <c r="AO732" s="60">
        <f>COUNTIFS(配置清单!G:G,G732,配置清单!H:H,"TSE",配置清单!N:N,"在岗",配置清单!P:P,"&lt;&gt;暂不胜任")</f>
        <v>0</v>
      </c>
      <c r="AP732" s="61" t="str">
        <f t="shared" si="578"/>
        <v>NA</v>
      </c>
      <c r="AQ732" s="60">
        <f>COUNTIFS(配置清单!$G:$G,G732,配置清单!H:H,"QA",配置清单!N:N,"在岗")</f>
        <v>1</v>
      </c>
      <c r="AR732" s="61">
        <f t="shared" si="579"/>
        <v>1</v>
      </c>
      <c r="AS732" s="60">
        <f>COUNTIFS(配置清单!$G:$G,G732,配置清单!$H:$H,"QA",配置清单!$N:$N,"在岗",配置清单!$P:$P,"&lt;&gt;暂不胜任")</f>
        <v>0</v>
      </c>
      <c r="AT732" s="61">
        <f t="shared" si="580"/>
        <v>0</v>
      </c>
      <c r="AU732" s="60">
        <f>COUNTIFS(配置清单!G:G,规划及评估!G732,配置清单!H:H,"BA",配置清单!N:N,"在岗")</f>
        <v>0</v>
      </c>
      <c r="AV732" s="61" t="str">
        <f t="shared" si="581"/>
        <v>NA</v>
      </c>
      <c r="AW732" s="60">
        <f>COUNTIFS(配置清单!G:G,G732,配置清单!H:H,"BA",配置清单!N:N,"在岗",配置清单!P:P,"&lt;&gt;暂不胜任")</f>
        <v>0</v>
      </c>
      <c r="AX732" s="61" t="str">
        <f t="shared" si="582"/>
        <v>NA</v>
      </c>
      <c r="AY732" s="60">
        <f>COUNTIFS(配置清单!G:G,规划及评估!G732,配置清单!H:H,"IA",配置清单!N:N,"在岗")</f>
        <v>0</v>
      </c>
      <c r="AZ732" s="61" t="str">
        <f t="shared" si="583"/>
        <v>NA</v>
      </c>
      <c r="BA732" s="60">
        <f>COUNTIFS(配置清单!G:G,G732,配置清单!H:H,"IA",配置清单!N:N,"在岗",配置清单!P:P,"&lt;&gt;暂不胜任")</f>
        <v>0</v>
      </c>
      <c r="BB732" s="61" t="str">
        <f t="shared" si="584"/>
        <v>NA</v>
      </c>
      <c r="BC732" s="60">
        <f>COUNTIFS(配置清单!G:G,规划及评估!G732,配置清单!H:H,"产品经理",配置清单!N:N,"在岗")</f>
        <v>0</v>
      </c>
      <c r="BD732" s="61" t="str">
        <f t="shared" si="585"/>
        <v>NA</v>
      </c>
      <c r="BE732" s="60">
        <f>COUNTIFS(配置清单!G:G,G732,配置清单!H:H,"产品经理",配置清单!N:N,"在岗",配置清单!P:P,"&lt;&gt;暂不胜任")</f>
        <v>0</v>
      </c>
      <c r="BF732" s="61" t="str">
        <f t="shared" si="586"/>
        <v>NA</v>
      </c>
      <c r="BG732" s="63">
        <f t="shared" si="587"/>
        <v>2</v>
      </c>
      <c r="BH732" s="64">
        <f t="shared" si="588"/>
        <v>2</v>
      </c>
      <c r="BI732" s="64">
        <f t="shared" si="589"/>
        <v>2</v>
      </c>
      <c r="BJ732" s="64">
        <f t="shared" si="590"/>
        <v>1</v>
      </c>
      <c r="BK732" s="65">
        <f t="shared" si="591"/>
        <v>1</v>
      </c>
      <c r="BL732" s="66">
        <f t="shared" si="592"/>
        <v>0.5</v>
      </c>
      <c r="BM732" s="92">
        <f t="shared" si="593"/>
        <v>1</v>
      </c>
      <c r="BN732" s="92">
        <f t="shared" si="594"/>
        <v>1</v>
      </c>
      <c r="BO732" s="92">
        <f t="shared" si="595"/>
        <v>0</v>
      </c>
      <c r="BP732" s="92">
        <f t="shared" si="596"/>
        <v>0</v>
      </c>
      <c r="BQ732" s="92">
        <f t="shared" si="597"/>
        <v>0</v>
      </c>
      <c r="BR732" s="92">
        <f t="shared" si="598"/>
        <v>0</v>
      </c>
      <c r="BS732" s="92">
        <f t="shared" si="599"/>
        <v>0</v>
      </c>
      <c r="BT732" s="92">
        <f t="shared" si="600"/>
        <v>0</v>
      </c>
      <c r="BU732" s="92">
        <f t="shared" si="601"/>
        <v>0</v>
      </c>
      <c r="BV732" s="92">
        <f t="shared" si="602"/>
        <v>0</v>
      </c>
      <c r="BW732" s="92">
        <f t="shared" si="603"/>
        <v>1</v>
      </c>
      <c r="BX732" s="92">
        <f t="shared" si="604"/>
        <v>0</v>
      </c>
      <c r="BY732" s="92">
        <f t="shared" si="605"/>
        <v>0</v>
      </c>
      <c r="BZ732" s="92">
        <f t="shared" si="606"/>
        <v>0</v>
      </c>
      <c r="CA732" s="92">
        <f t="shared" si="607"/>
        <v>0</v>
      </c>
      <c r="CB732" s="92">
        <f t="shared" si="608"/>
        <v>0</v>
      </c>
      <c r="CC732" s="92">
        <f t="shared" si="609"/>
        <v>0</v>
      </c>
      <c r="CD732" s="92">
        <f t="shared" si="610"/>
        <v>0</v>
      </c>
    </row>
    <row r="733" spans="1:82" hidden="1">
      <c r="A733" s="34" t="s">
        <v>9562</v>
      </c>
      <c r="B733" s="34" t="s">
        <v>210</v>
      </c>
      <c r="C733" s="34" t="s">
        <v>2210</v>
      </c>
      <c r="D733" s="34" t="s">
        <v>2209</v>
      </c>
      <c r="E733" s="34" t="s">
        <v>2208</v>
      </c>
      <c r="F733" s="34" t="s">
        <v>2211</v>
      </c>
      <c r="G733" s="34" t="s">
        <v>9292</v>
      </c>
      <c r="H733" s="130" t="s">
        <v>7</v>
      </c>
      <c r="I733" s="130" t="s">
        <v>4</v>
      </c>
      <c r="J733" s="34" t="s">
        <v>195</v>
      </c>
      <c r="K733" s="34" t="s">
        <v>34</v>
      </c>
      <c r="L733" s="34" t="s">
        <v>2388</v>
      </c>
      <c r="M733" s="34" t="s">
        <v>2216</v>
      </c>
      <c r="N733" s="34">
        <v>1</v>
      </c>
      <c r="O733" s="34">
        <v>0</v>
      </c>
      <c r="P733" s="34">
        <v>0</v>
      </c>
      <c r="Q733" s="34">
        <v>0</v>
      </c>
      <c r="R733" s="34">
        <v>0</v>
      </c>
      <c r="S733" s="34">
        <v>1</v>
      </c>
      <c r="T733" s="34">
        <v>0</v>
      </c>
      <c r="U733" s="77">
        <v>0</v>
      </c>
      <c r="V733" s="34">
        <v>0</v>
      </c>
      <c r="W733" s="60">
        <f>COUNTIFS(配置清单!G:G,G733,配置清单!$H:$H,"PM",配置清单!$N:$N,"在岗")</f>
        <v>1</v>
      </c>
      <c r="X733" s="61">
        <f t="shared" ref="X733:X763" si="611">IF(N733=0,"NA",IF(W733&gt;=N733,1,W733/N733))</f>
        <v>1</v>
      </c>
      <c r="Y733" s="60">
        <f>COUNTIFS(配置清单!$G:$G,G733,配置清单!$H:$H,"PM",配置清单!$N:$N,"在岗",配置清单!$P:$P,"&lt;&gt;暂不胜任")</f>
        <v>1</v>
      </c>
      <c r="Z733" s="61">
        <f t="shared" ref="Z733:Z763" si="612">IF(N733=0,"NA",IF(Y733&gt;=N733,1,IF(W733=0,0,Y733/W733)))</f>
        <v>1</v>
      </c>
      <c r="AA733" s="62">
        <f>COUNTIFS(配置清单!$G:$G,G733,配置清单!$H:$H,"SE",配置清单!$N:$N,"在岗")+COUNTIFS(配置清单!$G:$G,G733,配置清单!$H:$H,"SA",配置清单!$N:$N,"在岗")</f>
        <v>0</v>
      </c>
      <c r="AB733" s="61" t="str">
        <f t="shared" ref="AB733:AB763" si="613">IF(O733=0,"NA",IF(AA733&gt;=O733,1,AA733/O733))</f>
        <v>NA</v>
      </c>
      <c r="AC733" s="60">
        <f>COUNTIFS(配置清单!$G:$G,G733,配置清单!$H:$H,"SE",配置清单!$N:$N,"在岗",配置清单!$P:$P,"&lt;&gt;暂不胜任")+COUNTIFS(配置清单!$G:$G,G733,配置清单!$H:$H,"SA",配置清单!$N:$N,"在岗",配置清单!$P:$P,"&lt;&gt;暂不胜任")</f>
        <v>0</v>
      </c>
      <c r="AD733" s="61" t="str">
        <f t="shared" ref="AD733:AD763" si="614">IF(O733=0,"NA",IF(AC733&gt;=O733,1,IF(AA733=0,0,AC733/AA733)))</f>
        <v>NA</v>
      </c>
      <c r="AE733" s="60">
        <f>COUNTIFS(配置清单!$G:$G,G733,配置清单!H:H,"MDE",配置清单!N:N,"在岗")</f>
        <v>0</v>
      </c>
      <c r="AF733" s="61" t="str">
        <f t="shared" ref="AF733:AF763" si="615">IF(P733=0,"NA",IF(AE733&gt;=P733,1,AE733/P733))</f>
        <v>NA</v>
      </c>
      <c r="AG733" s="60">
        <f>COUNTIFS(配置清单!$G:$G,G733,配置清单!$H:$H,"MDE",配置清单!$N:$N,"在岗",配置清单!$P:$P,"&lt;&gt;暂不胜任")</f>
        <v>0</v>
      </c>
      <c r="AH733" s="61" t="str">
        <f t="shared" ref="AH733:AH763" si="616">IF(P733=0,"NA",IF(AG733&gt;=P733,1,IF(AE733=0,0,AG733/AE733)))</f>
        <v>NA</v>
      </c>
      <c r="AI733" s="62">
        <f>COUNTIFS(配置清单!G:G,G733,配置清单!H:H,"TPM",配置清单!N:N,"在岗")+COUNTIFS(配置清单!G:G,G733,配置清单!H:H,"TC",配置清单!N:N,"在岗")</f>
        <v>0</v>
      </c>
      <c r="AJ733" s="61" t="str">
        <f t="shared" ref="AJ733:AJ763" si="617">IF(Q733=0,"NA",IF(AI733&gt;=Q733,1,AI733/Q733))</f>
        <v>NA</v>
      </c>
      <c r="AK733" s="60">
        <f>COUNTIFS(配置清单!G:G,G733,配置清单!H:H,"TPM",配置清单!N:N,"在岗",配置清单!P:P,"&lt;&gt;暂不胜任")+COUNTIFS(配置清单!G:G,G733,配置清单!H:H,"TC",配置清单!N:N,"在岗",配置清单!P:P,"&lt;&gt;暂不胜任")</f>
        <v>0</v>
      </c>
      <c r="AL733" s="61" t="str">
        <f t="shared" ref="AL733:AL763" si="618">IF(Q733=0,"NA",IF(AK733&gt;=Q733,1,IF(AI733=0,0,AK733/AI733)))</f>
        <v>NA</v>
      </c>
      <c r="AM733" s="60">
        <f>COUNTIFS(配置清单!G:G,G733,配置清单!H:H,"TSE",配置清单!N:N,"在岗")</f>
        <v>0</v>
      </c>
      <c r="AN733" s="61" t="str">
        <f t="shared" ref="AN733:AN763" si="619">IF(R733=0,"NA",IF(AM733&gt;=R733,1,AM733/R733))</f>
        <v>NA</v>
      </c>
      <c r="AO733" s="60">
        <f>COUNTIFS(配置清单!G:G,G733,配置清单!H:H,"TSE",配置清单!N:N,"在岗",配置清单!P:P,"&lt;&gt;暂不胜任")</f>
        <v>0</v>
      </c>
      <c r="AP733" s="61" t="str">
        <f t="shared" ref="AP733:AP763" si="620">IF(R733=0,"NA",IF(AO733&gt;=R733,1,IF(AM733=0,0,AO733/AM733)))</f>
        <v>NA</v>
      </c>
      <c r="AQ733" s="60">
        <f>COUNTIFS(配置清单!$G:$G,G733,配置清单!H:H,"QA",配置清单!N:N,"在岗")</f>
        <v>1</v>
      </c>
      <c r="AR733" s="61">
        <f t="shared" ref="AR733:AR763" si="621">IF(S733=0,"NA",IF(AQ733&gt;=S733,1,AQ733/S733))</f>
        <v>1</v>
      </c>
      <c r="AS733" s="60">
        <f>COUNTIFS(配置清单!$G:$G,G733,配置清单!$H:$H,"QA",配置清单!$N:$N,"在岗",配置清单!$P:$P,"&lt;&gt;暂不胜任")</f>
        <v>1</v>
      </c>
      <c r="AT733" s="61">
        <f t="shared" ref="AT733:AT763" si="622">IF(S733=0,"NA",IF(AS733&gt;=S733,1,IF(AQ733=0,0,AS733/AQ733)))</f>
        <v>1</v>
      </c>
      <c r="AU733" s="60">
        <f>COUNTIFS(配置清单!G:G,规划及评估!G733,配置清单!H:H,"BA",配置清单!N:N,"在岗")</f>
        <v>0</v>
      </c>
      <c r="AV733" s="61" t="str">
        <f t="shared" ref="AV733:AV763" si="623">IF(T733=0,"NA",IF(AU733&gt;=T733,1,AU733/T733))</f>
        <v>NA</v>
      </c>
      <c r="AW733" s="60">
        <f>COUNTIFS(配置清单!G:G,G733,配置清单!H:H,"BA",配置清单!N:N,"在岗",配置清单!P:P,"&lt;&gt;暂不胜任")</f>
        <v>0</v>
      </c>
      <c r="AX733" s="61" t="str">
        <f t="shared" ref="AX733:AX763" si="624">IF(T733=0,"NA",IF(AW733&gt;=T733,1,IF(AU733=0,0,AW733/AU733)))</f>
        <v>NA</v>
      </c>
      <c r="AY733" s="60">
        <f>COUNTIFS(配置清单!G:G,规划及评估!G733,配置清单!H:H,"IA",配置清单!N:N,"在岗")</f>
        <v>0</v>
      </c>
      <c r="AZ733" s="61" t="str">
        <f t="shared" ref="AZ733:AZ763" si="625">IF(U733=0,"NA",IF(AY733&gt;=U733,1,AY733/U733))</f>
        <v>NA</v>
      </c>
      <c r="BA733" s="60">
        <f>COUNTIFS(配置清单!G:G,G733,配置清单!H:H,"IA",配置清单!N:N,"在岗",配置清单!P:P,"&lt;&gt;暂不胜任")</f>
        <v>0</v>
      </c>
      <c r="BB733" s="61" t="str">
        <f t="shared" ref="BB733:BB763" si="626">IF(U733=0,"NA",IF(BA733&gt;=U733,1,IF(AY733=0,0,BA733/AY733)))</f>
        <v>NA</v>
      </c>
      <c r="BC733" s="60">
        <f>COUNTIFS(配置清单!G:G,规划及评估!G733,配置清单!H:H,"产品经理",配置清单!N:N,"在岗")</f>
        <v>0</v>
      </c>
      <c r="BD733" s="61" t="str">
        <f t="shared" ref="BD733:BD763" si="627">IF(V733=0,"NA",IF(BC733&gt;=V733,1,BC733/V733))</f>
        <v>NA</v>
      </c>
      <c r="BE733" s="60">
        <f>COUNTIFS(配置清单!G:G,G733,配置清单!H:H,"产品经理",配置清单!N:N,"在岗",配置清单!P:P,"&lt;&gt;暂不胜任")</f>
        <v>0</v>
      </c>
      <c r="BF733" s="61" t="str">
        <f t="shared" ref="BF733:BF763" si="628">IF(V733=0,"NA",IF(BE733&gt;=V733,1,IF(BC733=0,0,BE733/BC733)))</f>
        <v>NA</v>
      </c>
      <c r="BG733" s="63">
        <f t="shared" ref="BG733:BG763" si="629">SUM(N733,O733,P733,Q733,R733,S733,T733,U733,V733)</f>
        <v>2</v>
      </c>
      <c r="BH733" s="64">
        <f t="shared" ref="BH733:BH763" si="630">IF(N733=0,0,W733)+IF(O733=0,0,AA733)+IF(P733=0,0,AE733)+IF(Q733=0,0,AI733)+IF(R733=0,0,AM733)+IF(S733=0,0,AQ733)+IF(T733=0,0,AU733)+IF(U733=0,0,AY733)+IF(V733=0,0,BC733)</f>
        <v>2</v>
      </c>
      <c r="BI733" s="64">
        <f t="shared" ref="BI733:BI763" si="631">IF(W733&gt;=N733,N733,W733)+IF(AA733&gt;=O733,O733,AA733)+IF(AE733&gt;=P733,P733,AE733)+IF(AI733&gt;=Q733,Q733,AI733)+IF(AM733&gt;=R733,R733,AM733)+IF(AQ733&gt;=S733,S733,AQ733)+IF(AU733&gt;=T733,T733,AU733)+IF(AY733&gt;=U733,U733,AY733)+IF(BC733&gt;=V733,V733,BC733)</f>
        <v>2</v>
      </c>
      <c r="BJ733" s="64">
        <f t="shared" ref="BJ733:BJ763" si="632">IF(Y733&gt;=N733,N733,Y733)+IF(AC733&gt;=O733,O733,AC733)+IF(AG733&gt;=P733,P733,AG733)+IF(AK733&gt;=Q733,Q733,AK733)+IF(AO733&gt;=R733,R733,AO733)+IF(AS733&gt;=S733,S733,AS733)+IF(AW733&gt;=T733,T733,AW733)+IF(BA733&gt;=U733,U733,BA733)+IF(BE733&gt;=V733,V733,BE733)</f>
        <v>2</v>
      </c>
      <c r="BK733" s="65">
        <f t="shared" ref="BK733:BK763" si="633">IF(BG733=0,0,BI733/BG733)</f>
        <v>1</v>
      </c>
      <c r="BL733" s="66">
        <f t="shared" ref="BL733:BL763" si="634">IF(BI733=0,0,BJ733/BI733)</f>
        <v>1</v>
      </c>
      <c r="BM733" s="93">
        <f t="shared" ref="BM733:BM763" si="635">IF(W733&gt;=N733,N733,W733)</f>
        <v>1</v>
      </c>
      <c r="BN733" s="93">
        <f t="shared" ref="BN733:BN763" si="636">IF(Y733&gt;=N733,N733,Y733)</f>
        <v>1</v>
      </c>
      <c r="BO733" s="93">
        <f t="shared" ref="BO733:BO763" si="637">IF(AA733&gt;=O733,O733,AA733)</f>
        <v>0</v>
      </c>
      <c r="BP733" s="93">
        <f t="shared" ref="BP733:BP763" si="638">IF(AC733&gt;=O733,O733,AC733)</f>
        <v>0</v>
      </c>
      <c r="BQ733" s="93">
        <f t="shared" ref="BQ733:BQ763" si="639">IF(AE733&gt;=P733,P733,AE733)</f>
        <v>0</v>
      </c>
      <c r="BR733" s="93">
        <f t="shared" ref="BR733:BR763" si="640">IF(AG733&gt;=P733,P733,AG733)</f>
        <v>0</v>
      </c>
      <c r="BS733" s="93">
        <f t="shared" ref="BS733:BS763" si="641">IF(AI733&gt;=Q733,Q733,AI733)</f>
        <v>0</v>
      </c>
      <c r="BT733" s="93">
        <f t="shared" ref="BT733:BT763" si="642">IF(AK733&gt;=Q733,Q733,AK733)</f>
        <v>0</v>
      </c>
      <c r="BU733" s="93">
        <f t="shared" ref="BU733:BU763" si="643">IF(AM733&gt;=R733,R733,AM733)</f>
        <v>0</v>
      </c>
      <c r="BV733" s="93">
        <f t="shared" ref="BV733:BV763" si="644">IF(AO733&gt;=R733,R733,AO733)</f>
        <v>0</v>
      </c>
      <c r="BW733" s="93">
        <f t="shared" ref="BW733:BW763" si="645">IF(AQ733&gt;=S733,S733,AQ733)</f>
        <v>1</v>
      </c>
      <c r="BX733" s="93">
        <f t="shared" ref="BX733:BX763" si="646">IF(AS733&gt;=S733,S733,AS733)</f>
        <v>1</v>
      </c>
      <c r="BY733" s="93">
        <f t="shared" ref="BY733:BY763" si="647">IF(AU733&gt;=T733,T733,AU733)</f>
        <v>0</v>
      </c>
      <c r="BZ733" s="93">
        <f t="shared" ref="BZ733:BZ763" si="648">IF(AW733&gt;=T733,T733,AW733)</f>
        <v>0</v>
      </c>
      <c r="CA733" s="93">
        <f t="shared" ref="CA733:CA763" si="649">IF(AY733&gt;=U733,U733,AY733)</f>
        <v>0</v>
      </c>
      <c r="CB733" s="93">
        <f t="shared" ref="CB733:CB763" si="650">IF(BA733&gt;=U733,U733,BA733)</f>
        <v>0</v>
      </c>
      <c r="CC733" s="93">
        <f t="shared" ref="CC733:CC763" si="651">IF(BC733&gt;=V733,V733,BC733)</f>
        <v>0</v>
      </c>
      <c r="CD733" s="93">
        <f t="shared" ref="CD733:CD763" si="652">IF(BE733&gt;=V733,V733,BE733)</f>
        <v>0</v>
      </c>
    </row>
    <row r="734" spans="1:82" hidden="1">
      <c r="A734" s="34">
        <v>2</v>
      </c>
      <c r="B734" s="34" t="s">
        <v>210</v>
      </c>
      <c r="C734" s="34" t="s">
        <v>2210</v>
      </c>
      <c r="D734" s="34" t="s">
        <v>2209</v>
      </c>
      <c r="E734" s="34" t="s">
        <v>2208</v>
      </c>
      <c r="F734" s="34" t="s">
        <v>2218</v>
      </c>
      <c r="G734" s="34" t="s">
        <v>2219</v>
      </c>
      <c r="H734" s="130" t="s">
        <v>7</v>
      </c>
      <c r="I734" s="130" t="s">
        <v>4</v>
      </c>
      <c r="J734" s="34" t="s">
        <v>195</v>
      </c>
      <c r="K734" s="34" t="s">
        <v>34</v>
      </c>
      <c r="L734" s="34" t="s">
        <v>209</v>
      </c>
      <c r="M734" s="34" t="s">
        <v>2216</v>
      </c>
      <c r="N734" s="34">
        <v>1</v>
      </c>
      <c r="O734" s="34">
        <v>0</v>
      </c>
      <c r="P734" s="34">
        <v>0</v>
      </c>
      <c r="Q734" s="34">
        <v>0</v>
      </c>
      <c r="R734" s="34">
        <v>0</v>
      </c>
      <c r="S734" s="34">
        <v>1</v>
      </c>
      <c r="T734" s="34">
        <v>0</v>
      </c>
      <c r="U734" s="77">
        <v>0</v>
      </c>
      <c r="V734" s="34">
        <v>0</v>
      </c>
      <c r="W734" s="60">
        <f>COUNTIFS(配置清单!G:G,G734,配置清单!$H:$H,"PM",配置清单!$N:$N,"在岗")</f>
        <v>1</v>
      </c>
      <c r="X734" s="61">
        <f t="shared" si="611"/>
        <v>1</v>
      </c>
      <c r="Y734" s="60">
        <f>COUNTIFS(配置清单!$G:$G,G734,配置清单!$H:$H,"PM",配置清单!$N:$N,"在岗",配置清单!$P:$P,"&lt;&gt;暂不胜任")</f>
        <v>1</v>
      </c>
      <c r="Z734" s="61">
        <f t="shared" si="612"/>
        <v>1</v>
      </c>
      <c r="AA734" s="62">
        <f>COUNTIFS(配置清单!$G:$G,G734,配置清单!$H:$H,"SE",配置清单!$N:$N,"在岗")+COUNTIFS(配置清单!$G:$G,G734,配置清单!$H:$H,"SA",配置清单!$N:$N,"在岗")</f>
        <v>0</v>
      </c>
      <c r="AB734" s="61" t="str">
        <f t="shared" si="613"/>
        <v>NA</v>
      </c>
      <c r="AC734" s="60">
        <f>COUNTIFS(配置清单!$G:$G,G734,配置清单!$H:$H,"SE",配置清单!$N:$N,"在岗",配置清单!$P:$P,"&lt;&gt;暂不胜任")+COUNTIFS(配置清单!$G:$G,G734,配置清单!$H:$H,"SA",配置清单!$N:$N,"在岗",配置清单!$P:$P,"&lt;&gt;暂不胜任")</f>
        <v>0</v>
      </c>
      <c r="AD734" s="61" t="str">
        <f t="shared" si="614"/>
        <v>NA</v>
      </c>
      <c r="AE734" s="60">
        <f>COUNTIFS(配置清单!$G:$G,G734,配置清单!H:H,"MDE",配置清单!N:N,"在岗")</f>
        <v>0</v>
      </c>
      <c r="AF734" s="61" t="str">
        <f t="shared" si="615"/>
        <v>NA</v>
      </c>
      <c r="AG734" s="60">
        <f>COUNTIFS(配置清单!$G:$G,G734,配置清单!$H:$H,"MDE",配置清单!$N:$N,"在岗",配置清单!$P:$P,"&lt;&gt;暂不胜任")</f>
        <v>0</v>
      </c>
      <c r="AH734" s="61" t="str">
        <f t="shared" si="616"/>
        <v>NA</v>
      </c>
      <c r="AI734" s="62">
        <f>COUNTIFS(配置清单!G:G,G734,配置清单!H:H,"TPM",配置清单!N:N,"在岗")+COUNTIFS(配置清单!G:G,G734,配置清单!H:H,"TC",配置清单!N:N,"在岗")</f>
        <v>0</v>
      </c>
      <c r="AJ734" s="61" t="str">
        <f t="shared" si="617"/>
        <v>NA</v>
      </c>
      <c r="AK734" s="60">
        <f>COUNTIFS(配置清单!G:G,G734,配置清单!H:H,"TPM",配置清单!N:N,"在岗",配置清单!P:P,"&lt;&gt;暂不胜任")+COUNTIFS(配置清单!G:G,G734,配置清单!H:H,"TC",配置清单!N:N,"在岗",配置清单!P:P,"&lt;&gt;暂不胜任")</f>
        <v>0</v>
      </c>
      <c r="AL734" s="61" t="str">
        <f t="shared" si="618"/>
        <v>NA</v>
      </c>
      <c r="AM734" s="60">
        <f>COUNTIFS(配置清单!G:G,G734,配置清单!H:H,"TSE",配置清单!N:N,"在岗")</f>
        <v>0</v>
      </c>
      <c r="AN734" s="61" t="str">
        <f t="shared" si="619"/>
        <v>NA</v>
      </c>
      <c r="AO734" s="60">
        <f>COUNTIFS(配置清单!G:G,G734,配置清单!H:H,"TSE",配置清单!N:N,"在岗",配置清单!P:P,"&lt;&gt;暂不胜任")</f>
        <v>0</v>
      </c>
      <c r="AP734" s="61" t="str">
        <f t="shared" si="620"/>
        <v>NA</v>
      </c>
      <c r="AQ734" s="60">
        <f>COUNTIFS(配置清单!$G:$G,G734,配置清单!H:H,"QA",配置清单!N:N,"在岗")</f>
        <v>1</v>
      </c>
      <c r="AR734" s="61">
        <f t="shared" si="621"/>
        <v>1</v>
      </c>
      <c r="AS734" s="60">
        <f>COUNTIFS(配置清单!$G:$G,G734,配置清单!$H:$H,"QA",配置清单!$N:$N,"在岗",配置清单!$P:$P,"&lt;&gt;暂不胜任")</f>
        <v>1</v>
      </c>
      <c r="AT734" s="61">
        <f t="shared" si="622"/>
        <v>1</v>
      </c>
      <c r="AU734" s="60">
        <f>COUNTIFS(配置清单!G:G,规划及评估!G734,配置清单!H:H,"BA",配置清单!N:N,"在岗")</f>
        <v>0</v>
      </c>
      <c r="AV734" s="61" t="str">
        <f t="shared" si="623"/>
        <v>NA</v>
      </c>
      <c r="AW734" s="60">
        <f>COUNTIFS(配置清单!G:G,G734,配置清单!H:H,"BA",配置清单!N:N,"在岗",配置清单!P:P,"&lt;&gt;暂不胜任")</f>
        <v>0</v>
      </c>
      <c r="AX734" s="61" t="str">
        <f t="shared" si="624"/>
        <v>NA</v>
      </c>
      <c r="AY734" s="60">
        <f>COUNTIFS(配置清单!G:G,规划及评估!G734,配置清单!H:H,"IA",配置清单!N:N,"在岗")</f>
        <v>0</v>
      </c>
      <c r="AZ734" s="61" t="str">
        <f t="shared" si="625"/>
        <v>NA</v>
      </c>
      <c r="BA734" s="60">
        <f>COUNTIFS(配置清单!G:G,G734,配置清单!H:H,"IA",配置清单!N:N,"在岗",配置清单!P:P,"&lt;&gt;暂不胜任")</f>
        <v>0</v>
      </c>
      <c r="BB734" s="61" t="str">
        <f t="shared" si="626"/>
        <v>NA</v>
      </c>
      <c r="BC734" s="60">
        <f>COUNTIFS(配置清单!G:G,规划及评估!G734,配置清单!H:H,"产品经理",配置清单!N:N,"在岗")</f>
        <v>0</v>
      </c>
      <c r="BD734" s="61" t="str">
        <f t="shared" si="627"/>
        <v>NA</v>
      </c>
      <c r="BE734" s="60">
        <f>COUNTIFS(配置清单!G:G,G734,配置清单!H:H,"产品经理",配置清单!N:N,"在岗",配置清单!P:P,"&lt;&gt;暂不胜任")</f>
        <v>0</v>
      </c>
      <c r="BF734" s="61" t="str">
        <f t="shared" si="628"/>
        <v>NA</v>
      </c>
      <c r="BG734" s="63">
        <f t="shared" si="629"/>
        <v>2</v>
      </c>
      <c r="BH734" s="64">
        <f t="shared" si="630"/>
        <v>2</v>
      </c>
      <c r="BI734" s="64">
        <f t="shared" si="631"/>
        <v>2</v>
      </c>
      <c r="BJ734" s="64">
        <f t="shared" si="632"/>
        <v>2</v>
      </c>
      <c r="BK734" s="65">
        <f t="shared" si="633"/>
        <v>1</v>
      </c>
      <c r="BL734" s="66">
        <f t="shared" si="634"/>
        <v>1</v>
      </c>
      <c r="BM734" s="93">
        <f t="shared" si="635"/>
        <v>1</v>
      </c>
      <c r="BN734" s="93">
        <f t="shared" si="636"/>
        <v>1</v>
      </c>
      <c r="BO734" s="93">
        <f t="shared" si="637"/>
        <v>0</v>
      </c>
      <c r="BP734" s="93">
        <f t="shared" si="638"/>
        <v>0</v>
      </c>
      <c r="BQ734" s="93">
        <f t="shared" si="639"/>
        <v>0</v>
      </c>
      <c r="BR734" s="93">
        <f t="shared" si="640"/>
        <v>0</v>
      </c>
      <c r="BS734" s="93">
        <f t="shared" si="641"/>
        <v>0</v>
      </c>
      <c r="BT734" s="93">
        <f t="shared" si="642"/>
        <v>0</v>
      </c>
      <c r="BU734" s="93">
        <f t="shared" si="643"/>
        <v>0</v>
      </c>
      <c r="BV734" s="93">
        <f t="shared" si="644"/>
        <v>0</v>
      </c>
      <c r="BW734" s="93">
        <f t="shared" si="645"/>
        <v>1</v>
      </c>
      <c r="BX734" s="93">
        <f t="shared" si="646"/>
        <v>1</v>
      </c>
      <c r="BY734" s="93">
        <f t="shared" si="647"/>
        <v>0</v>
      </c>
      <c r="BZ734" s="93">
        <f t="shared" si="648"/>
        <v>0</v>
      </c>
      <c r="CA734" s="93">
        <f t="shared" si="649"/>
        <v>0</v>
      </c>
      <c r="CB734" s="93">
        <f t="shared" si="650"/>
        <v>0</v>
      </c>
      <c r="CC734" s="93">
        <f t="shared" si="651"/>
        <v>0</v>
      </c>
      <c r="CD734" s="93">
        <f t="shared" si="652"/>
        <v>0</v>
      </c>
    </row>
    <row r="735" spans="1:82" hidden="1">
      <c r="A735" s="34">
        <v>3</v>
      </c>
      <c r="B735" s="34" t="s">
        <v>210</v>
      </c>
      <c r="C735" s="34" t="s">
        <v>2210</v>
      </c>
      <c r="D735" s="34" t="s">
        <v>2209</v>
      </c>
      <c r="E735" s="34" t="s">
        <v>2208</v>
      </c>
      <c r="F735" s="34" t="s">
        <v>2220</v>
      </c>
      <c r="G735" s="34" t="s">
        <v>9293</v>
      </c>
      <c r="H735" s="130" t="s">
        <v>7</v>
      </c>
      <c r="I735" s="130" t="s">
        <v>4</v>
      </c>
      <c r="J735" s="34" t="s">
        <v>195</v>
      </c>
      <c r="K735" s="34" t="s">
        <v>34</v>
      </c>
      <c r="L735" s="34" t="s">
        <v>2388</v>
      </c>
      <c r="M735" s="34" t="s">
        <v>2216</v>
      </c>
      <c r="N735" s="34">
        <v>1</v>
      </c>
      <c r="O735" s="34">
        <v>0</v>
      </c>
      <c r="P735" s="34">
        <v>0</v>
      </c>
      <c r="Q735" s="34">
        <v>0</v>
      </c>
      <c r="R735" s="34">
        <v>0</v>
      </c>
      <c r="S735" s="34">
        <v>1</v>
      </c>
      <c r="T735" s="34">
        <v>0</v>
      </c>
      <c r="U735" s="77">
        <v>0</v>
      </c>
      <c r="V735" s="34">
        <v>0</v>
      </c>
      <c r="W735" s="60">
        <f>COUNTIFS(配置清单!G:G,G735,配置清单!$H:$H,"PM",配置清单!$N:$N,"在岗")</f>
        <v>1</v>
      </c>
      <c r="X735" s="61">
        <f t="shared" si="611"/>
        <v>1</v>
      </c>
      <c r="Y735" s="60">
        <f>COUNTIFS(配置清单!$G:$G,G735,配置清单!$H:$H,"PM",配置清单!$N:$N,"在岗",配置清单!$P:$P,"&lt;&gt;暂不胜任")</f>
        <v>1</v>
      </c>
      <c r="Z735" s="61">
        <f t="shared" si="612"/>
        <v>1</v>
      </c>
      <c r="AA735" s="62">
        <f>COUNTIFS(配置清单!$G:$G,G735,配置清单!$H:$H,"SE",配置清单!$N:$N,"在岗")+COUNTIFS(配置清单!$G:$G,G735,配置清单!$H:$H,"SA",配置清单!$N:$N,"在岗")</f>
        <v>0</v>
      </c>
      <c r="AB735" s="61" t="str">
        <f t="shared" si="613"/>
        <v>NA</v>
      </c>
      <c r="AC735" s="60">
        <f>COUNTIFS(配置清单!$G:$G,G735,配置清单!$H:$H,"SE",配置清单!$N:$N,"在岗",配置清单!$P:$P,"&lt;&gt;暂不胜任")+COUNTIFS(配置清单!$G:$G,G735,配置清单!$H:$H,"SA",配置清单!$N:$N,"在岗",配置清单!$P:$P,"&lt;&gt;暂不胜任")</f>
        <v>0</v>
      </c>
      <c r="AD735" s="61" t="str">
        <f t="shared" si="614"/>
        <v>NA</v>
      </c>
      <c r="AE735" s="60">
        <f>COUNTIFS(配置清单!$G:$G,G735,配置清单!H:H,"MDE",配置清单!N:N,"在岗")</f>
        <v>0</v>
      </c>
      <c r="AF735" s="61" t="str">
        <f t="shared" si="615"/>
        <v>NA</v>
      </c>
      <c r="AG735" s="60">
        <f>COUNTIFS(配置清单!$G:$G,G735,配置清单!$H:$H,"MDE",配置清单!$N:$N,"在岗",配置清单!$P:$P,"&lt;&gt;暂不胜任")</f>
        <v>0</v>
      </c>
      <c r="AH735" s="61" t="str">
        <f t="shared" si="616"/>
        <v>NA</v>
      </c>
      <c r="AI735" s="62">
        <f>COUNTIFS(配置清单!G:G,G735,配置清单!H:H,"TPM",配置清单!N:N,"在岗")+COUNTIFS(配置清单!G:G,G735,配置清单!H:H,"TC",配置清单!N:N,"在岗")</f>
        <v>0</v>
      </c>
      <c r="AJ735" s="61" t="str">
        <f t="shared" si="617"/>
        <v>NA</v>
      </c>
      <c r="AK735" s="60">
        <f>COUNTIFS(配置清单!G:G,G735,配置清单!H:H,"TPM",配置清单!N:N,"在岗",配置清单!P:P,"&lt;&gt;暂不胜任")+COUNTIFS(配置清单!G:G,G735,配置清单!H:H,"TC",配置清单!N:N,"在岗",配置清单!P:P,"&lt;&gt;暂不胜任")</f>
        <v>0</v>
      </c>
      <c r="AL735" s="61" t="str">
        <f t="shared" si="618"/>
        <v>NA</v>
      </c>
      <c r="AM735" s="60">
        <f>COUNTIFS(配置清单!G:G,G735,配置清单!H:H,"TSE",配置清单!N:N,"在岗")</f>
        <v>0</v>
      </c>
      <c r="AN735" s="61" t="str">
        <f t="shared" si="619"/>
        <v>NA</v>
      </c>
      <c r="AO735" s="60">
        <f>COUNTIFS(配置清单!G:G,G735,配置清单!H:H,"TSE",配置清单!N:N,"在岗",配置清单!P:P,"&lt;&gt;暂不胜任")</f>
        <v>0</v>
      </c>
      <c r="AP735" s="61" t="str">
        <f t="shared" si="620"/>
        <v>NA</v>
      </c>
      <c r="AQ735" s="60">
        <f>COUNTIFS(配置清单!$G:$G,G735,配置清单!H:H,"QA",配置清单!N:N,"在岗")</f>
        <v>1</v>
      </c>
      <c r="AR735" s="61">
        <f t="shared" si="621"/>
        <v>1</v>
      </c>
      <c r="AS735" s="60">
        <f>COUNTIFS(配置清单!$G:$G,G735,配置清单!$H:$H,"QA",配置清单!$N:$N,"在岗",配置清单!$P:$P,"&lt;&gt;暂不胜任")</f>
        <v>1</v>
      </c>
      <c r="AT735" s="61">
        <f t="shared" si="622"/>
        <v>1</v>
      </c>
      <c r="AU735" s="60">
        <f>COUNTIFS(配置清单!G:G,规划及评估!G735,配置清单!H:H,"BA",配置清单!N:N,"在岗")</f>
        <v>0</v>
      </c>
      <c r="AV735" s="61" t="str">
        <f t="shared" si="623"/>
        <v>NA</v>
      </c>
      <c r="AW735" s="60">
        <f>COUNTIFS(配置清单!G:G,G735,配置清单!H:H,"BA",配置清单!N:N,"在岗",配置清单!P:P,"&lt;&gt;暂不胜任")</f>
        <v>0</v>
      </c>
      <c r="AX735" s="61" t="str">
        <f t="shared" si="624"/>
        <v>NA</v>
      </c>
      <c r="AY735" s="60">
        <f>COUNTIFS(配置清单!G:G,规划及评估!G735,配置清单!H:H,"IA",配置清单!N:N,"在岗")</f>
        <v>0</v>
      </c>
      <c r="AZ735" s="61" t="str">
        <f t="shared" si="625"/>
        <v>NA</v>
      </c>
      <c r="BA735" s="60">
        <f>COUNTIFS(配置清单!G:G,G735,配置清单!H:H,"IA",配置清单!N:N,"在岗",配置清单!P:P,"&lt;&gt;暂不胜任")</f>
        <v>0</v>
      </c>
      <c r="BB735" s="61" t="str">
        <f t="shared" si="626"/>
        <v>NA</v>
      </c>
      <c r="BC735" s="60">
        <f>COUNTIFS(配置清单!G:G,规划及评估!G735,配置清单!H:H,"产品经理",配置清单!N:N,"在岗")</f>
        <v>0</v>
      </c>
      <c r="BD735" s="61" t="str">
        <f t="shared" si="627"/>
        <v>NA</v>
      </c>
      <c r="BE735" s="60">
        <f>COUNTIFS(配置清单!G:G,G735,配置清单!H:H,"产品经理",配置清单!N:N,"在岗",配置清单!P:P,"&lt;&gt;暂不胜任")</f>
        <v>0</v>
      </c>
      <c r="BF735" s="61" t="str">
        <f t="shared" si="628"/>
        <v>NA</v>
      </c>
      <c r="BG735" s="63">
        <f t="shared" si="629"/>
        <v>2</v>
      </c>
      <c r="BH735" s="64">
        <f t="shared" si="630"/>
        <v>2</v>
      </c>
      <c r="BI735" s="64">
        <f t="shared" si="631"/>
        <v>2</v>
      </c>
      <c r="BJ735" s="64">
        <f t="shared" si="632"/>
        <v>2</v>
      </c>
      <c r="BK735" s="65">
        <f t="shared" si="633"/>
        <v>1</v>
      </c>
      <c r="BL735" s="66">
        <f t="shared" si="634"/>
        <v>1</v>
      </c>
      <c r="BM735" s="93">
        <f t="shared" si="635"/>
        <v>1</v>
      </c>
      <c r="BN735" s="93">
        <f t="shared" si="636"/>
        <v>1</v>
      </c>
      <c r="BO735" s="93">
        <f t="shared" si="637"/>
        <v>0</v>
      </c>
      <c r="BP735" s="93">
        <f t="shared" si="638"/>
        <v>0</v>
      </c>
      <c r="BQ735" s="93">
        <f t="shared" si="639"/>
        <v>0</v>
      </c>
      <c r="BR735" s="93">
        <f t="shared" si="640"/>
        <v>0</v>
      </c>
      <c r="BS735" s="93">
        <f t="shared" si="641"/>
        <v>0</v>
      </c>
      <c r="BT735" s="93">
        <f t="shared" si="642"/>
        <v>0</v>
      </c>
      <c r="BU735" s="93">
        <f t="shared" si="643"/>
        <v>0</v>
      </c>
      <c r="BV735" s="93">
        <f t="shared" si="644"/>
        <v>0</v>
      </c>
      <c r="BW735" s="93">
        <f t="shared" si="645"/>
        <v>1</v>
      </c>
      <c r="BX735" s="93">
        <f t="shared" si="646"/>
        <v>1</v>
      </c>
      <c r="BY735" s="93">
        <f t="shared" si="647"/>
        <v>0</v>
      </c>
      <c r="BZ735" s="93">
        <f t="shared" si="648"/>
        <v>0</v>
      </c>
      <c r="CA735" s="93">
        <f t="shared" si="649"/>
        <v>0</v>
      </c>
      <c r="CB735" s="93">
        <f t="shared" si="650"/>
        <v>0</v>
      </c>
      <c r="CC735" s="93">
        <f t="shared" si="651"/>
        <v>0</v>
      </c>
      <c r="CD735" s="93">
        <f t="shared" si="652"/>
        <v>0</v>
      </c>
    </row>
    <row r="736" spans="1:82" hidden="1">
      <c r="A736" s="34">
        <v>4</v>
      </c>
      <c r="B736" s="34" t="s">
        <v>210</v>
      </c>
      <c r="C736" s="34" t="s">
        <v>2210</v>
      </c>
      <c r="D736" s="34" t="s">
        <v>2209</v>
      </c>
      <c r="E736" s="34" t="s">
        <v>2208</v>
      </c>
      <c r="F736" s="34" t="s">
        <v>2224</v>
      </c>
      <c r="G736" s="34" t="s">
        <v>9294</v>
      </c>
      <c r="H736" s="135" t="s">
        <v>7</v>
      </c>
      <c r="I736" s="130" t="s">
        <v>4</v>
      </c>
      <c r="J736" s="34" t="s">
        <v>34</v>
      </c>
      <c r="K736" s="34" t="s">
        <v>34</v>
      </c>
      <c r="L736" s="34" t="s">
        <v>2388</v>
      </c>
      <c r="M736" s="34" t="s">
        <v>2216</v>
      </c>
      <c r="N736" s="34">
        <v>1</v>
      </c>
      <c r="O736" s="34">
        <v>0</v>
      </c>
      <c r="P736" s="34">
        <v>1</v>
      </c>
      <c r="Q736" s="34">
        <v>0</v>
      </c>
      <c r="R736" s="34">
        <v>0</v>
      </c>
      <c r="S736" s="34">
        <v>1</v>
      </c>
      <c r="T736" s="34">
        <v>0</v>
      </c>
      <c r="U736" s="77">
        <v>0</v>
      </c>
      <c r="V736" s="34">
        <v>0</v>
      </c>
      <c r="W736" s="60">
        <f>COUNTIFS(配置清单!G:G,G736,配置清单!$H:$H,"PM",配置清单!$N:$N,"在岗")</f>
        <v>1</v>
      </c>
      <c r="X736" s="61">
        <f t="shared" si="611"/>
        <v>1</v>
      </c>
      <c r="Y736" s="60">
        <f>COUNTIFS(配置清单!$G:$G,G736,配置清单!$H:$H,"PM",配置清单!$N:$N,"在岗",配置清单!$P:$P,"&lt;&gt;暂不胜任")</f>
        <v>1</v>
      </c>
      <c r="Z736" s="61">
        <f t="shared" si="612"/>
        <v>1</v>
      </c>
      <c r="AA736" s="62">
        <f>COUNTIFS(配置清单!$G:$G,G736,配置清单!$H:$H,"SE",配置清单!$N:$N,"在岗")+COUNTIFS(配置清单!$G:$G,G736,配置清单!$H:$H,"SA",配置清单!$N:$N,"在岗")</f>
        <v>0</v>
      </c>
      <c r="AB736" s="61" t="str">
        <f t="shared" si="613"/>
        <v>NA</v>
      </c>
      <c r="AC736" s="60">
        <f>COUNTIFS(配置清单!$G:$G,G736,配置清单!$H:$H,"SE",配置清单!$N:$N,"在岗",配置清单!$P:$P,"&lt;&gt;暂不胜任")+COUNTIFS(配置清单!$G:$G,G736,配置清单!$H:$H,"SA",配置清单!$N:$N,"在岗",配置清单!$P:$P,"&lt;&gt;暂不胜任")</f>
        <v>0</v>
      </c>
      <c r="AD736" s="61" t="str">
        <f t="shared" si="614"/>
        <v>NA</v>
      </c>
      <c r="AE736" s="60">
        <f>COUNTIFS(配置清单!$G:$G,G736,配置清单!H:H,"MDE",配置清单!N:N,"在岗")</f>
        <v>0</v>
      </c>
      <c r="AF736" s="61">
        <f t="shared" si="615"/>
        <v>0</v>
      </c>
      <c r="AG736" s="60">
        <f>COUNTIFS(配置清单!$G:$G,G736,配置清单!$H:$H,"MDE",配置清单!$N:$N,"在岗",配置清单!$P:$P,"&lt;&gt;暂不胜任")</f>
        <v>0</v>
      </c>
      <c r="AH736" s="61">
        <f t="shared" si="616"/>
        <v>0</v>
      </c>
      <c r="AI736" s="62">
        <f>COUNTIFS(配置清单!G:G,G736,配置清单!H:H,"TPM",配置清单!N:N,"在岗")+COUNTIFS(配置清单!G:G,G736,配置清单!H:H,"TC",配置清单!N:N,"在岗")</f>
        <v>0</v>
      </c>
      <c r="AJ736" s="61" t="str">
        <f t="shared" si="617"/>
        <v>NA</v>
      </c>
      <c r="AK736" s="60">
        <f>COUNTIFS(配置清单!G:G,G736,配置清单!H:H,"TPM",配置清单!N:N,"在岗",配置清单!P:P,"&lt;&gt;暂不胜任")+COUNTIFS(配置清单!G:G,G736,配置清单!H:H,"TC",配置清单!N:N,"在岗",配置清单!P:P,"&lt;&gt;暂不胜任")</f>
        <v>0</v>
      </c>
      <c r="AL736" s="61" t="str">
        <f t="shared" si="618"/>
        <v>NA</v>
      </c>
      <c r="AM736" s="60">
        <f>COUNTIFS(配置清单!G:G,G736,配置清单!H:H,"TSE",配置清单!N:N,"在岗")</f>
        <v>0</v>
      </c>
      <c r="AN736" s="61" t="str">
        <f t="shared" si="619"/>
        <v>NA</v>
      </c>
      <c r="AO736" s="60">
        <f>COUNTIFS(配置清单!G:G,G736,配置清单!H:H,"TSE",配置清单!N:N,"在岗",配置清单!P:P,"&lt;&gt;暂不胜任")</f>
        <v>0</v>
      </c>
      <c r="AP736" s="61" t="str">
        <f t="shared" si="620"/>
        <v>NA</v>
      </c>
      <c r="AQ736" s="60">
        <f>COUNTIFS(配置清单!$G:$G,G736,配置清单!H:H,"QA",配置清单!N:N,"在岗")</f>
        <v>1</v>
      </c>
      <c r="AR736" s="61">
        <f t="shared" si="621"/>
        <v>1</v>
      </c>
      <c r="AS736" s="60">
        <f>COUNTIFS(配置清单!$G:$G,G736,配置清单!$H:$H,"QA",配置清单!$N:$N,"在岗",配置清单!$P:$P,"&lt;&gt;暂不胜任")</f>
        <v>1</v>
      </c>
      <c r="AT736" s="61">
        <f t="shared" si="622"/>
        <v>1</v>
      </c>
      <c r="AU736" s="60">
        <f>COUNTIFS(配置清单!G:G,规划及评估!G736,配置清单!H:H,"BA",配置清单!N:N,"在岗")</f>
        <v>0</v>
      </c>
      <c r="AV736" s="61" t="str">
        <f t="shared" si="623"/>
        <v>NA</v>
      </c>
      <c r="AW736" s="60">
        <f>COUNTIFS(配置清单!G:G,G736,配置清单!H:H,"BA",配置清单!N:N,"在岗",配置清单!P:P,"&lt;&gt;暂不胜任")</f>
        <v>0</v>
      </c>
      <c r="AX736" s="61" t="str">
        <f t="shared" si="624"/>
        <v>NA</v>
      </c>
      <c r="AY736" s="60">
        <f>COUNTIFS(配置清单!G:G,规划及评估!G736,配置清单!H:H,"IA",配置清单!N:N,"在岗")</f>
        <v>0</v>
      </c>
      <c r="AZ736" s="61" t="str">
        <f t="shared" si="625"/>
        <v>NA</v>
      </c>
      <c r="BA736" s="60">
        <f>COUNTIFS(配置清单!G:G,G736,配置清单!H:H,"IA",配置清单!N:N,"在岗",配置清单!P:P,"&lt;&gt;暂不胜任")</f>
        <v>0</v>
      </c>
      <c r="BB736" s="61" t="str">
        <f t="shared" si="626"/>
        <v>NA</v>
      </c>
      <c r="BC736" s="60">
        <f>COUNTIFS(配置清单!G:G,规划及评估!G736,配置清单!H:H,"产品经理",配置清单!N:N,"在岗")</f>
        <v>0</v>
      </c>
      <c r="BD736" s="61" t="str">
        <f t="shared" si="627"/>
        <v>NA</v>
      </c>
      <c r="BE736" s="60">
        <f>COUNTIFS(配置清单!G:G,G736,配置清单!H:H,"产品经理",配置清单!N:N,"在岗",配置清单!P:P,"&lt;&gt;暂不胜任")</f>
        <v>0</v>
      </c>
      <c r="BF736" s="61" t="str">
        <f t="shared" si="628"/>
        <v>NA</v>
      </c>
      <c r="BG736" s="63">
        <f t="shared" si="629"/>
        <v>3</v>
      </c>
      <c r="BH736" s="64">
        <f t="shared" si="630"/>
        <v>2</v>
      </c>
      <c r="BI736" s="64">
        <f t="shared" si="631"/>
        <v>2</v>
      </c>
      <c r="BJ736" s="64">
        <f t="shared" si="632"/>
        <v>2</v>
      </c>
      <c r="BK736" s="65">
        <f t="shared" si="633"/>
        <v>0.66666666666666663</v>
      </c>
      <c r="BL736" s="66">
        <f t="shared" si="634"/>
        <v>1</v>
      </c>
      <c r="BM736" s="93">
        <f t="shared" si="635"/>
        <v>1</v>
      </c>
      <c r="BN736" s="93">
        <f t="shared" si="636"/>
        <v>1</v>
      </c>
      <c r="BO736" s="93">
        <f t="shared" si="637"/>
        <v>0</v>
      </c>
      <c r="BP736" s="93">
        <f t="shared" si="638"/>
        <v>0</v>
      </c>
      <c r="BQ736" s="93">
        <f t="shared" si="639"/>
        <v>0</v>
      </c>
      <c r="BR736" s="93">
        <f t="shared" si="640"/>
        <v>0</v>
      </c>
      <c r="BS736" s="93">
        <f t="shared" si="641"/>
        <v>0</v>
      </c>
      <c r="BT736" s="93">
        <f t="shared" si="642"/>
        <v>0</v>
      </c>
      <c r="BU736" s="93">
        <f t="shared" si="643"/>
        <v>0</v>
      </c>
      <c r="BV736" s="93">
        <f t="shared" si="644"/>
        <v>0</v>
      </c>
      <c r="BW736" s="93">
        <f t="shared" si="645"/>
        <v>1</v>
      </c>
      <c r="BX736" s="93">
        <f t="shared" si="646"/>
        <v>1</v>
      </c>
      <c r="BY736" s="93">
        <f t="shared" si="647"/>
        <v>0</v>
      </c>
      <c r="BZ736" s="93">
        <f t="shared" si="648"/>
        <v>0</v>
      </c>
      <c r="CA736" s="93">
        <f t="shared" si="649"/>
        <v>0</v>
      </c>
      <c r="CB736" s="93">
        <f t="shared" si="650"/>
        <v>0</v>
      </c>
      <c r="CC736" s="93">
        <f t="shared" si="651"/>
        <v>0</v>
      </c>
      <c r="CD736" s="93">
        <f t="shared" si="652"/>
        <v>0</v>
      </c>
    </row>
    <row r="737" spans="1:82" hidden="1">
      <c r="A737" s="34">
        <v>5</v>
      </c>
      <c r="B737" s="34" t="s">
        <v>210</v>
      </c>
      <c r="C737" s="34" t="s">
        <v>2210</v>
      </c>
      <c r="D737" s="34" t="s">
        <v>2209</v>
      </c>
      <c r="E737" s="34" t="s">
        <v>2208</v>
      </c>
      <c r="F737" s="34" t="s">
        <v>2225</v>
      </c>
      <c r="G737" s="34" t="s">
        <v>2226</v>
      </c>
      <c r="H737" s="130" t="s">
        <v>4</v>
      </c>
      <c r="I737" s="130" t="s">
        <v>4</v>
      </c>
      <c r="J737" s="34" t="s">
        <v>34</v>
      </c>
      <c r="K737" s="34" t="s">
        <v>34</v>
      </c>
      <c r="L737" s="34" t="s">
        <v>2389</v>
      </c>
      <c r="M737" s="34" t="s">
        <v>9295</v>
      </c>
      <c r="N737" s="34">
        <v>1</v>
      </c>
      <c r="O737" s="34">
        <v>0</v>
      </c>
      <c r="P737" s="34">
        <v>0</v>
      </c>
      <c r="Q737" s="34">
        <v>0</v>
      </c>
      <c r="R737" s="34">
        <v>0</v>
      </c>
      <c r="S737" s="34">
        <v>1</v>
      </c>
      <c r="T737" s="34">
        <v>0</v>
      </c>
      <c r="U737" s="77">
        <v>0</v>
      </c>
      <c r="V737" s="34">
        <v>0</v>
      </c>
      <c r="W737" s="60">
        <f>COUNTIFS(配置清单!G:G,G737,配置清单!$H:$H,"PM",配置清单!$N:$N,"在岗")</f>
        <v>1</v>
      </c>
      <c r="X737" s="61">
        <f t="shared" si="611"/>
        <v>1</v>
      </c>
      <c r="Y737" s="60">
        <f>COUNTIFS(配置清单!$G:$G,G737,配置清单!$H:$H,"PM",配置清单!$N:$N,"在岗",配置清单!$P:$P,"&lt;&gt;暂不胜任")</f>
        <v>1</v>
      </c>
      <c r="Z737" s="61">
        <f t="shared" si="612"/>
        <v>1</v>
      </c>
      <c r="AA737" s="62">
        <f>COUNTIFS(配置清单!$G:$G,G737,配置清单!$H:$H,"SE",配置清单!$N:$N,"在岗")+COUNTIFS(配置清单!$G:$G,G737,配置清单!$H:$H,"SA",配置清单!$N:$N,"在岗")</f>
        <v>0</v>
      </c>
      <c r="AB737" s="61" t="str">
        <f t="shared" si="613"/>
        <v>NA</v>
      </c>
      <c r="AC737" s="60">
        <f>COUNTIFS(配置清单!$G:$G,G737,配置清单!$H:$H,"SE",配置清单!$N:$N,"在岗",配置清单!$P:$P,"&lt;&gt;暂不胜任")+COUNTIFS(配置清单!$G:$G,G737,配置清单!$H:$H,"SA",配置清单!$N:$N,"在岗",配置清单!$P:$P,"&lt;&gt;暂不胜任")</f>
        <v>0</v>
      </c>
      <c r="AD737" s="61" t="str">
        <f t="shared" si="614"/>
        <v>NA</v>
      </c>
      <c r="AE737" s="60">
        <f>COUNTIFS(配置清单!$G:$G,G737,配置清单!H:H,"MDE",配置清单!N:N,"在岗")</f>
        <v>0</v>
      </c>
      <c r="AF737" s="61" t="str">
        <f t="shared" si="615"/>
        <v>NA</v>
      </c>
      <c r="AG737" s="60">
        <f>COUNTIFS(配置清单!$G:$G,G737,配置清单!$H:$H,"MDE",配置清单!$N:$N,"在岗",配置清单!$P:$P,"&lt;&gt;暂不胜任")</f>
        <v>0</v>
      </c>
      <c r="AH737" s="61" t="str">
        <f t="shared" si="616"/>
        <v>NA</v>
      </c>
      <c r="AI737" s="62">
        <f>COUNTIFS(配置清单!G:G,G737,配置清单!H:H,"TPM",配置清单!N:N,"在岗")+COUNTIFS(配置清单!G:G,G737,配置清单!H:H,"TC",配置清单!N:N,"在岗")</f>
        <v>0</v>
      </c>
      <c r="AJ737" s="61" t="str">
        <f t="shared" si="617"/>
        <v>NA</v>
      </c>
      <c r="AK737" s="60">
        <f>COUNTIFS(配置清单!G:G,G737,配置清单!H:H,"TPM",配置清单!N:N,"在岗",配置清单!P:P,"&lt;&gt;暂不胜任")+COUNTIFS(配置清单!G:G,G737,配置清单!H:H,"TC",配置清单!N:N,"在岗",配置清单!P:P,"&lt;&gt;暂不胜任")</f>
        <v>0</v>
      </c>
      <c r="AL737" s="61" t="str">
        <f t="shared" si="618"/>
        <v>NA</v>
      </c>
      <c r="AM737" s="60">
        <f>COUNTIFS(配置清单!G:G,G737,配置清单!H:H,"TSE",配置清单!N:N,"在岗")</f>
        <v>0</v>
      </c>
      <c r="AN737" s="61" t="str">
        <f t="shared" si="619"/>
        <v>NA</v>
      </c>
      <c r="AO737" s="60">
        <f>COUNTIFS(配置清单!G:G,G737,配置清单!H:H,"TSE",配置清单!N:N,"在岗",配置清单!P:P,"&lt;&gt;暂不胜任")</f>
        <v>0</v>
      </c>
      <c r="AP737" s="61" t="str">
        <f t="shared" si="620"/>
        <v>NA</v>
      </c>
      <c r="AQ737" s="60">
        <f>COUNTIFS(配置清单!$G:$G,G737,配置清单!H:H,"QA",配置清单!N:N,"在岗")</f>
        <v>1</v>
      </c>
      <c r="AR737" s="61">
        <f t="shared" si="621"/>
        <v>1</v>
      </c>
      <c r="AS737" s="60">
        <f>COUNTIFS(配置清单!$G:$G,G737,配置清单!$H:$H,"QA",配置清单!$N:$N,"在岗",配置清单!$P:$P,"&lt;&gt;暂不胜任")</f>
        <v>1</v>
      </c>
      <c r="AT737" s="61">
        <f t="shared" si="622"/>
        <v>1</v>
      </c>
      <c r="AU737" s="60">
        <f>COUNTIFS(配置清单!G:G,规划及评估!G737,配置清单!H:H,"BA",配置清单!N:N,"在岗")</f>
        <v>0</v>
      </c>
      <c r="AV737" s="61" t="str">
        <f t="shared" si="623"/>
        <v>NA</v>
      </c>
      <c r="AW737" s="60">
        <f>COUNTIFS(配置清单!G:G,G737,配置清单!H:H,"BA",配置清单!N:N,"在岗",配置清单!P:P,"&lt;&gt;暂不胜任")</f>
        <v>0</v>
      </c>
      <c r="AX737" s="61" t="str">
        <f t="shared" si="624"/>
        <v>NA</v>
      </c>
      <c r="AY737" s="60">
        <f>COUNTIFS(配置清单!G:G,规划及评估!G737,配置清单!H:H,"IA",配置清单!N:N,"在岗")</f>
        <v>0</v>
      </c>
      <c r="AZ737" s="61" t="str">
        <f t="shared" si="625"/>
        <v>NA</v>
      </c>
      <c r="BA737" s="60">
        <f>COUNTIFS(配置清单!G:G,G737,配置清单!H:H,"IA",配置清单!N:N,"在岗",配置清单!P:P,"&lt;&gt;暂不胜任")</f>
        <v>0</v>
      </c>
      <c r="BB737" s="61" t="str">
        <f t="shared" si="626"/>
        <v>NA</v>
      </c>
      <c r="BC737" s="60">
        <f>COUNTIFS(配置清单!G:G,规划及评估!G737,配置清单!H:H,"产品经理",配置清单!N:N,"在岗")</f>
        <v>0</v>
      </c>
      <c r="BD737" s="61" t="str">
        <f t="shared" si="627"/>
        <v>NA</v>
      </c>
      <c r="BE737" s="60">
        <f>COUNTIFS(配置清单!G:G,G737,配置清单!H:H,"产品经理",配置清单!N:N,"在岗",配置清单!P:P,"&lt;&gt;暂不胜任")</f>
        <v>0</v>
      </c>
      <c r="BF737" s="61" t="str">
        <f t="shared" si="628"/>
        <v>NA</v>
      </c>
      <c r="BG737" s="63">
        <f t="shared" si="629"/>
        <v>2</v>
      </c>
      <c r="BH737" s="64">
        <f t="shared" si="630"/>
        <v>2</v>
      </c>
      <c r="BI737" s="64">
        <f t="shared" si="631"/>
        <v>2</v>
      </c>
      <c r="BJ737" s="64">
        <f t="shared" si="632"/>
        <v>2</v>
      </c>
      <c r="BK737" s="65">
        <f t="shared" si="633"/>
        <v>1</v>
      </c>
      <c r="BL737" s="66">
        <f t="shared" si="634"/>
        <v>1</v>
      </c>
      <c r="BM737" s="93">
        <f t="shared" si="635"/>
        <v>1</v>
      </c>
      <c r="BN737" s="93">
        <f t="shared" si="636"/>
        <v>1</v>
      </c>
      <c r="BO737" s="93">
        <f t="shared" si="637"/>
        <v>0</v>
      </c>
      <c r="BP737" s="93">
        <f t="shared" si="638"/>
        <v>0</v>
      </c>
      <c r="BQ737" s="93">
        <f t="shared" si="639"/>
        <v>0</v>
      </c>
      <c r="BR737" s="93">
        <f t="shared" si="640"/>
        <v>0</v>
      </c>
      <c r="BS737" s="93">
        <f t="shared" si="641"/>
        <v>0</v>
      </c>
      <c r="BT737" s="93">
        <f t="shared" si="642"/>
        <v>0</v>
      </c>
      <c r="BU737" s="93">
        <f t="shared" si="643"/>
        <v>0</v>
      </c>
      <c r="BV737" s="93">
        <f t="shared" si="644"/>
        <v>0</v>
      </c>
      <c r="BW737" s="93">
        <f t="shared" si="645"/>
        <v>1</v>
      </c>
      <c r="BX737" s="93">
        <f t="shared" si="646"/>
        <v>1</v>
      </c>
      <c r="BY737" s="93">
        <f t="shared" si="647"/>
        <v>0</v>
      </c>
      <c r="BZ737" s="93">
        <f t="shared" si="648"/>
        <v>0</v>
      </c>
      <c r="CA737" s="93">
        <f t="shared" si="649"/>
        <v>0</v>
      </c>
      <c r="CB737" s="93">
        <f t="shared" si="650"/>
        <v>0</v>
      </c>
      <c r="CC737" s="93">
        <f t="shared" si="651"/>
        <v>0</v>
      </c>
      <c r="CD737" s="93">
        <f t="shared" si="652"/>
        <v>0</v>
      </c>
    </row>
    <row r="738" spans="1:82" hidden="1">
      <c r="A738" s="34">
        <v>6</v>
      </c>
      <c r="B738" s="34" t="s">
        <v>210</v>
      </c>
      <c r="C738" s="34" t="s">
        <v>2210</v>
      </c>
      <c r="D738" s="34" t="s">
        <v>2209</v>
      </c>
      <c r="E738" s="34" t="s">
        <v>2208</v>
      </c>
      <c r="F738" s="34" t="s">
        <v>2227</v>
      </c>
      <c r="G738" s="34" t="s">
        <v>9614</v>
      </c>
      <c r="H738" s="193" t="s">
        <v>4</v>
      </c>
      <c r="I738" s="130" t="s">
        <v>4</v>
      </c>
      <c r="J738" s="34" t="s">
        <v>34</v>
      </c>
      <c r="K738" s="34" t="s">
        <v>34</v>
      </c>
      <c r="L738" s="34" t="s">
        <v>2389</v>
      </c>
      <c r="M738" s="34" t="s">
        <v>9295</v>
      </c>
      <c r="N738" s="34">
        <v>1</v>
      </c>
      <c r="O738" s="34">
        <v>0</v>
      </c>
      <c r="P738" s="34">
        <v>0</v>
      </c>
      <c r="Q738" s="34">
        <v>0</v>
      </c>
      <c r="R738" s="34">
        <v>0</v>
      </c>
      <c r="S738" s="34">
        <v>1</v>
      </c>
      <c r="T738" s="34">
        <v>0</v>
      </c>
      <c r="U738" s="77">
        <v>0</v>
      </c>
      <c r="V738" s="34">
        <v>0</v>
      </c>
      <c r="W738" s="60">
        <f>COUNTIFS(配置清单!G:G,G738,配置清单!$H:$H,"PM",配置清单!$N:$N,"在岗")</f>
        <v>1</v>
      </c>
      <c r="X738" s="61">
        <f t="shared" si="611"/>
        <v>1</v>
      </c>
      <c r="Y738" s="60">
        <f>COUNTIFS(配置清单!$G:$G,G738,配置清单!$H:$H,"PM",配置清单!$N:$N,"在岗",配置清单!$P:$P,"&lt;&gt;暂不胜任")</f>
        <v>1</v>
      </c>
      <c r="Z738" s="61">
        <f t="shared" si="612"/>
        <v>1</v>
      </c>
      <c r="AA738" s="62">
        <f>COUNTIFS(配置清单!$G:$G,G738,配置清单!$H:$H,"SE",配置清单!$N:$N,"在岗")+COUNTIFS(配置清单!$G:$G,G738,配置清单!$H:$H,"SA",配置清单!$N:$N,"在岗")</f>
        <v>0</v>
      </c>
      <c r="AB738" s="61" t="str">
        <f t="shared" si="613"/>
        <v>NA</v>
      </c>
      <c r="AC738" s="60">
        <f>COUNTIFS(配置清单!$G:$G,G738,配置清单!$H:$H,"SE",配置清单!$N:$N,"在岗",配置清单!$P:$P,"&lt;&gt;暂不胜任")+COUNTIFS(配置清单!$G:$G,G738,配置清单!$H:$H,"SA",配置清单!$N:$N,"在岗",配置清单!$P:$P,"&lt;&gt;暂不胜任")</f>
        <v>0</v>
      </c>
      <c r="AD738" s="61" t="str">
        <f t="shared" si="614"/>
        <v>NA</v>
      </c>
      <c r="AE738" s="60">
        <f>COUNTIFS(配置清单!$G:$G,G738,配置清单!H:H,"MDE",配置清单!N:N,"在岗")</f>
        <v>0</v>
      </c>
      <c r="AF738" s="61" t="str">
        <f t="shared" si="615"/>
        <v>NA</v>
      </c>
      <c r="AG738" s="60">
        <f>COUNTIFS(配置清单!$G:$G,G738,配置清单!$H:$H,"MDE",配置清单!$N:$N,"在岗",配置清单!$P:$P,"&lt;&gt;暂不胜任")</f>
        <v>0</v>
      </c>
      <c r="AH738" s="61" t="str">
        <f t="shared" si="616"/>
        <v>NA</v>
      </c>
      <c r="AI738" s="62">
        <f>COUNTIFS(配置清单!G:G,G738,配置清单!H:H,"TPM",配置清单!N:N,"在岗")+COUNTIFS(配置清单!G:G,G738,配置清单!H:H,"TC",配置清单!N:N,"在岗")</f>
        <v>0</v>
      </c>
      <c r="AJ738" s="61" t="str">
        <f t="shared" si="617"/>
        <v>NA</v>
      </c>
      <c r="AK738" s="60">
        <f>COUNTIFS(配置清单!G:G,G738,配置清单!H:H,"TPM",配置清单!N:N,"在岗",配置清单!P:P,"&lt;&gt;暂不胜任")+COUNTIFS(配置清单!G:G,G738,配置清单!H:H,"TC",配置清单!N:N,"在岗",配置清单!P:P,"&lt;&gt;暂不胜任")</f>
        <v>0</v>
      </c>
      <c r="AL738" s="61" t="str">
        <f t="shared" si="618"/>
        <v>NA</v>
      </c>
      <c r="AM738" s="60">
        <f>COUNTIFS(配置清单!G:G,G738,配置清单!H:H,"TSE",配置清单!N:N,"在岗")</f>
        <v>0</v>
      </c>
      <c r="AN738" s="61" t="str">
        <f t="shared" si="619"/>
        <v>NA</v>
      </c>
      <c r="AO738" s="60">
        <f>COUNTIFS(配置清单!G:G,G738,配置清单!H:H,"TSE",配置清单!N:N,"在岗",配置清单!P:P,"&lt;&gt;暂不胜任")</f>
        <v>0</v>
      </c>
      <c r="AP738" s="61" t="str">
        <f t="shared" si="620"/>
        <v>NA</v>
      </c>
      <c r="AQ738" s="60">
        <f>COUNTIFS(配置清单!$G:$G,G738,配置清单!H:H,"QA",配置清单!N:N,"在岗")</f>
        <v>1</v>
      </c>
      <c r="AR738" s="61">
        <f t="shared" si="621"/>
        <v>1</v>
      </c>
      <c r="AS738" s="60">
        <f>COUNTIFS(配置清单!$G:$G,G738,配置清单!$H:$H,"QA",配置清单!$N:$N,"在岗",配置清单!$P:$P,"&lt;&gt;暂不胜任")</f>
        <v>1</v>
      </c>
      <c r="AT738" s="61">
        <f t="shared" si="622"/>
        <v>1</v>
      </c>
      <c r="AU738" s="60">
        <f>COUNTIFS(配置清单!G:G,规划及评估!G738,配置清单!H:H,"BA",配置清单!N:N,"在岗")</f>
        <v>0</v>
      </c>
      <c r="AV738" s="61" t="str">
        <f t="shared" si="623"/>
        <v>NA</v>
      </c>
      <c r="AW738" s="60">
        <f>COUNTIFS(配置清单!G:G,G738,配置清单!H:H,"BA",配置清单!N:N,"在岗",配置清单!P:P,"&lt;&gt;暂不胜任")</f>
        <v>0</v>
      </c>
      <c r="AX738" s="61" t="str">
        <f t="shared" si="624"/>
        <v>NA</v>
      </c>
      <c r="AY738" s="60">
        <f>COUNTIFS(配置清单!G:G,规划及评估!G738,配置清单!H:H,"IA",配置清单!N:N,"在岗")</f>
        <v>0</v>
      </c>
      <c r="AZ738" s="61" t="str">
        <f t="shared" si="625"/>
        <v>NA</v>
      </c>
      <c r="BA738" s="60">
        <f>COUNTIFS(配置清单!G:G,G738,配置清单!H:H,"IA",配置清单!N:N,"在岗",配置清单!P:P,"&lt;&gt;暂不胜任")</f>
        <v>0</v>
      </c>
      <c r="BB738" s="61" t="str">
        <f t="shared" si="626"/>
        <v>NA</v>
      </c>
      <c r="BC738" s="60">
        <f>COUNTIFS(配置清单!G:G,规划及评估!G738,配置清单!H:H,"产品经理",配置清单!N:N,"在岗")</f>
        <v>0</v>
      </c>
      <c r="BD738" s="61" t="str">
        <f t="shared" si="627"/>
        <v>NA</v>
      </c>
      <c r="BE738" s="60">
        <f>COUNTIFS(配置清单!G:G,G738,配置清单!H:H,"产品经理",配置清单!N:N,"在岗",配置清单!P:P,"&lt;&gt;暂不胜任")</f>
        <v>0</v>
      </c>
      <c r="BF738" s="61" t="str">
        <f t="shared" si="628"/>
        <v>NA</v>
      </c>
      <c r="BG738" s="63">
        <f t="shared" si="629"/>
        <v>2</v>
      </c>
      <c r="BH738" s="64">
        <f t="shared" si="630"/>
        <v>2</v>
      </c>
      <c r="BI738" s="64">
        <f t="shared" si="631"/>
        <v>2</v>
      </c>
      <c r="BJ738" s="64">
        <f t="shared" si="632"/>
        <v>2</v>
      </c>
      <c r="BK738" s="65">
        <f t="shared" si="633"/>
        <v>1</v>
      </c>
      <c r="BL738" s="66">
        <f t="shared" si="634"/>
        <v>1</v>
      </c>
      <c r="BM738" s="93">
        <f t="shared" si="635"/>
        <v>1</v>
      </c>
      <c r="BN738" s="93">
        <f t="shared" si="636"/>
        <v>1</v>
      </c>
      <c r="BO738" s="93">
        <f t="shared" si="637"/>
        <v>0</v>
      </c>
      <c r="BP738" s="93">
        <f t="shared" si="638"/>
        <v>0</v>
      </c>
      <c r="BQ738" s="93">
        <f t="shared" si="639"/>
        <v>0</v>
      </c>
      <c r="BR738" s="93">
        <f t="shared" si="640"/>
        <v>0</v>
      </c>
      <c r="BS738" s="93">
        <f t="shared" si="641"/>
        <v>0</v>
      </c>
      <c r="BT738" s="93">
        <f t="shared" si="642"/>
        <v>0</v>
      </c>
      <c r="BU738" s="93">
        <f t="shared" si="643"/>
        <v>0</v>
      </c>
      <c r="BV738" s="93">
        <f t="shared" si="644"/>
        <v>0</v>
      </c>
      <c r="BW738" s="93">
        <f t="shared" si="645"/>
        <v>1</v>
      </c>
      <c r="BX738" s="93">
        <f t="shared" si="646"/>
        <v>1</v>
      </c>
      <c r="BY738" s="93">
        <f t="shared" si="647"/>
        <v>0</v>
      </c>
      <c r="BZ738" s="93">
        <f t="shared" si="648"/>
        <v>0</v>
      </c>
      <c r="CA738" s="93">
        <f t="shared" si="649"/>
        <v>0</v>
      </c>
      <c r="CB738" s="93">
        <f t="shared" si="650"/>
        <v>0</v>
      </c>
      <c r="CC738" s="93">
        <f t="shared" si="651"/>
        <v>0</v>
      </c>
      <c r="CD738" s="93">
        <f t="shared" si="652"/>
        <v>0</v>
      </c>
    </row>
    <row r="739" spans="1:82" hidden="1">
      <c r="A739" s="34">
        <v>7</v>
      </c>
      <c r="B739" s="34" t="s">
        <v>210</v>
      </c>
      <c r="C739" s="34" t="s">
        <v>2210</v>
      </c>
      <c r="D739" s="34" t="s">
        <v>2209</v>
      </c>
      <c r="E739" s="34" t="s">
        <v>2208</v>
      </c>
      <c r="F739" s="34" t="s">
        <v>2229</v>
      </c>
      <c r="G739" s="34" t="s">
        <v>9296</v>
      </c>
      <c r="H739" s="130" t="s">
        <v>7</v>
      </c>
      <c r="I739" s="130" t="s">
        <v>7</v>
      </c>
      <c r="J739" s="34" t="s">
        <v>34</v>
      </c>
      <c r="K739" s="34" t="s">
        <v>34</v>
      </c>
      <c r="L739" s="34" t="s">
        <v>2390</v>
      </c>
      <c r="M739" s="34" t="s">
        <v>2216</v>
      </c>
      <c r="N739" s="34">
        <v>1</v>
      </c>
      <c r="O739" s="34">
        <v>0</v>
      </c>
      <c r="P739" s="34">
        <v>1</v>
      </c>
      <c r="Q739" s="34">
        <v>0</v>
      </c>
      <c r="R739" s="34">
        <v>0</v>
      </c>
      <c r="S739" s="34">
        <v>1</v>
      </c>
      <c r="T739" s="34">
        <v>0</v>
      </c>
      <c r="U739" s="77">
        <v>0</v>
      </c>
      <c r="V739" s="34">
        <v>0</v>
      </c>
      <c r="W739" s="60">
        <f>COUNTIFS(配置清单!G:G,G739,配置清单!$H:$H,"PM",配置清单!$N:$N,"在岗")</f>
        <v>1</v>
      </c>
      <c r="X739" s="61">
        <f t="shared" si="611"/>
        <v>1</v>
      </c>
      <c r="Y739" s="60">
        <f>COUNTIFS(配置清单!$G:$G,G739,配置清单!$H:$H,"PM",配置清单!$N:$N,"在岗",配置清单!$P:$P,"&lt;&gt;暂不胜任")</f>
        <v>1</v>
      </c>
      <c r="Z739" s="61">
        <f t="shared" si="612"/>
        <v>1</v>
      </c>
      <c r="AA739" s="62">
        <f>COUNTIFS(配置清单!$G:$G,G739,配置清单!$H:$H,"SE",配置清单!$N:$N,"在岗")+COUNTIFS(配置清单!$G:$G,G739,配置清单!$H:$H,"SA",配置清单!$N:$N,"在岗")</f>
        <v>0</v>
      </c>
      <c r="AB739" s="61" t="str">
        <f t="shared" si="613"/>
        <v>NA</v>
      </c>
      <c r="AC739" s="60">
        <f>COUNTIFS(配置清单!$G:$G,G739,配置清单!$H:$H,"SE",配置清单!$N:$N,"在岗",配置清单!$P:$P,"&lt;&gt;暂不胜任")+COUNTIFS(配置清单!$G:$G,G739,配置清单!$H:$H,"SA",配置清单!$N:$N,"在岗",配置清单!$P:$P,"&lt;&gt;暂不胜任")</f>
        <v>0</v>
      </c>
      <c r="AD739" s="61" t="str">
        <f t="shared" si="614"/>
        <v>NA</v>
      </c>
      <c r="AE739" s="60">
        <f>COUNTIFS(配置清单!$G:$G,G739,配置清单!H:H,"MDE",配置清单!N:N,"在岗")</f>
        <v>0</v>
      </c>
      <c r="AF739" s="61">
        <f t="shared" si="615"/>
        <v>0</v>
      </c>
      <c r="AG739" s="60">
        <f>COUNTIFS(配置清单!$G:$G,G739,配置清单!$H:$H,"MDE",配置清单!$N:$N,"在岗",配置清单!$P:$P,"&lt;&gt;暂不胜任")</f>
        <v>0</v>
      </c>
      <c r="AH739" s="61">
        <f t="shared" si="616"/>
        <v>0</v>
      </c>
      <c r="AI739" s="62">
        <f>COUNTIFS(配置清单!G:G,G739,配置清单!H:H,"TPM",配置清单!N:N,"在岗")+COUNTIFS(配置清单!G:G,G739,配置清单!H:H,"TC",配置清单!N:N,"在岗")</f>
        <v>0</v>
      </c>
      <c r="AJ739" s="61" t="str">
        <f t="shared" si="617"/>
        <v>NA</v>
      </c>
      <c r="AK739" s="60">
        <f>COUNTIFS(配置清单!G:G,G739,配置清单!H:H,"TPM",配置清单!N:N,"在岗",配置清单!P:P,"&lt;&gt;暂不胜任")+COUNTIFS(配置清单!G:G,G739,配置清单!H:H,"TC",配置清单!N:N,"在岗",配置清单!P:P,"&lt;&gt;暂不胜任")</f>
        <v>0</v>
      </c>
      <c r="AL739" s="61" t="str">
        <f t="shared" si="618"/>
        <v>NA</v>
      </c>
      <c r="AM739" s="60">
        <f>COUNTIFS(配置清单!G:G,G739,配置清单!H:H,"TSE",配置清单!N:N,"在岗")</f>
        <v>0</v>
      </c>
      <c r="AN739" s="61" t="str">
        <f t="shared" si="619"/>
        <v>NA</v>
      </c>
      <c r="AO739" s="60">
        <f>COUNTIFS(配置清单!G:G,G739,配置清单!H:H,"TSE",配置清单!N:N,"在岗",配置清单!P:P,"&lt;&gt;暂不胜任")</f>
        <v>0</v>
      </c>
      <c r="AP739" s="61" t="str">
        <f t="shared" si="620"/>
        <v>NA</v>
      </c>
      <c r="AQ739" s="60">
        <f>COUNTIFS(配置清单!$G:$G,G739,配置清单!H:H,"QA",配置清单!N:N,"在岗")</f>
        <v>1</v>
      </c>
      <c r="AR739" s="61">
        <f t="shared" si="621"/>
        <v>1</v>
      </c>
      <c r="AS739" s="60">
        <f>COUNTIFS(配置清单!$G:$G,G739,配置清单!$H:$H,"QA",配置清单!$N:$N,"在岗",配置清单!$P:$P,"&lt;&gt;暂不胜任")</f>
        <v>1</v>
      </c>
      <c r="AT739" s="61">
        <f t="shared" si="622"/>
        <v>1</v>
      </c>
      <c r="AU739" s="60">
        <f>COUNTIFS(配置清单!G:G,规划及评估!G739,配置清单!H:H,"BA",配置清单!N:N,"在岗")</f>
        <v>0</v>
      </c>
      <c r="AV739" s="61" t="str">
        <f t="shared" si="623"/>
        <v>NA</v>
      </c>
      <c r="AW739" s="60">
        <f>COUNTIFS(配置清单!G:G,G739,配置清单!H:H,"BA",配置清单!N:N,"在岗",配置清单!P:P,"&lt;&gt;暂不胜任")</f>
        <v>0</v>
      </c>
      <c r="AX739" s="61" t="str">
        <f t="shared" si="624"/>
        <v>NA</v>
      </c>
      <c r="AY739" s="60">
        <f>COUNTIFS(配置清单!G:G,规划及评估!G739,配置清单!H:H,"IA",配置清单!N:N,"在岗")</f>
        <v>0</v>
      </c>
      <c r="AZ739" s="61" t="str">
        <f t="shared" si="625"/>
        <v>NA</v>
      </c>
      <c r="BA739" s="60">
        <f>COUNTIFS(配置清单!G:G,G739,配置清单!H:H,"IA",配置清单!N:N,"在岗",配置清单!P:P,"&lt;&gt;暂不胜任")</f>
        <v>0</v>
      </c>
      <c r="BB739" s="61" t="str">
        <f t="shared" si="626"/>
        <v>NA</v>
      </c>
      <c r="BC739" s="60">
        <f>COUNTIFS(配置清单!G:G,规划及评估!G739,配置清单!H:H,"产品经理",配置清单!N:N,"在岗")</f>
        <v>0</v>
      </c>
      <c r="BD739" s="61" t="str">
        <f t="shared" si="627"/>
        <v>NA</v>
      </c>
      <c r="BE739" s="60">
        <f>COUNTIFS(配置清单!G:G,G739,配置清单!H:H,"产品经理",配置清单!N:N,"在岗",配置清单!P:P,"&lt;&gt;暂不胜任")</f>
        <v>0</v>
      </c>
      <c r="BF739" s="61" t="str">
        <f t="shared" si="628"/>
        <v>NA</v>
      </c>
      <c r="BG739" s="63">
        <f t="shared" si="629"/>
        <v>3</v>
      </c>
      <c r="BH739" s="64">
        <f t="shared" si="630"/>
        <v>2</v>
      </c>
      <c r="BI739" s="64">
        <f t="shared" si="631"/>
        <v>2</v>
      </c>
      <c r="BJ739" s="64">
        <f t="shared" si="632"/>
        <v>2</v>
      </c>
      <c r="BK739" s="65">
        <f t="shared" si="633"/>
        <v>0.66666666666666663</v>
      </c>
      <c r="BL739" s="66">
        <f t="shared" si="634"/>
        <v>1</v>
      </c>
      <c r="BM739" s="93">
        <f t="shared" si="635"/>
        <v>1</v>
      </c>
      <c r="BN739" s="93">
        <f t="shared" si="636"/>
        <v>1</v>
      </c>
      <c r="BO739" s="93">
        <f t="shared" si="637"/>
        <v>0</v>
      </c>
      <c r="BP739" s="93">
        <f t="shared" si="638"/>
        <v>0</v>
      </c>
      <c r="BQ739" s="93">
        <f t="shared" si="639"/>
        <v>0</v>
      </c>
      <c r="BR739" s="93">
        <f t="shared" si="640"/>
        <v>0</v>
      </c>
      <c r="BS739" s="93">
        <f t="shared" si="641"/>
        <v>0</v>
      </c>
      <c r="BT739" s="93">
        <f t="shared" si="642"/>
        <v>0</v>
      </c>
      <c r="BU739" s="93">
        <f t="shared" si="643"/>
        <v>0</v>
      </c>
      <c r="BV739" s="93">
        <f t="shared" si="644"/>
        <v>0</v>
      </c>
      <c r="BW739" s="93">
        <f t="shared" si="645"/>
        <v>1</v>
      </c>
      <c r="BX739" s="93">
        <f t="shared" si="646"/>
        <v>1</v>
      </c>
      <c r="BY739" s="93">
        <f t="shared" si="647"/>
        <v>0</v>
      </c>
      <c r="BZ739" s="93">
        <f t="shared" si="648"/>
        <v>0</v>
      </c>
      <c r="CA739" s="93">
        <f t="shared" si="649"/>
        <v>0</v>
      </c>
      <c r="CB739" s="93">
        <f t="shared" si="650"/>
        <v>0</v>
      </c>
      <c r="CC739" s="93">
        <f t="shared" si="651"/>
        <v>0</v>
      </c>
      <c r="CD739" s="93">
        <f t="shared" si="652"/>
        <v>0</v>
      </c>
    </row>
    <row r="740" spans="1:82" hidden="1">
      <c r="A740" s="34">
        <v>8</v>
      </c>
      <c r="B740" s="34" t="s">
        <v>210</v>
      </c>
      <c r="C740" s="34" t="s">
        <v>2210</v>
      </c>
      <c r="D740" s="34" t="s">
        <v>2209</v>
      </c>
      <c r="E740" s="34" t="s">
        <v>2208</v>
      </c>
      <c r="F740" s="34" t="s">
        <v>2231</v>
      </c>
      <c r="G740" s="34" t="s">
        <v>2232</v>
      </c>
      <c r="H740" s="130" t="s">
        <v>4</v>
      </c>
      <c r="I740" s="130" t="s">
        <v>4</v>
      </c>
      <c r="J740" s="34" t="s">
        <v>34</v>
      </c>
      <c r="K740" s="34" t="s">
        <v>34</v>
      </c>
      <c r="L740" s="34" t="s">
        <v>2389</v>
      </c>
      <c r="M740" s="34" t="s">
        <v>2216</v>
      </c>
      <c r="N740" s="34">
        <v>1</v>
      </c>
      <c r="O740" s="34">
        <v>0</v>
      </c>
      <c r="P740" s="34">
        <v>0</v>
      </c>
      <c r="Q740" s="34">
        <v>0</v>
      </c>
      <c r="R740" s="34">
        <v>0</v>
      </c>
      <c r="S740" s="34">
        <v>1</v>
      </c>
      <c r="T740" s="34">
        <v>0</v>
      </c>
      <c r="U740" s="77">
        <v>0</v>
      </c>
      <c r="V740" s="34">
        <v>0</v>
      </c>
      <c r="W740" s="60">
        <f>COUNTIFS(配置清单!G:G,G740,配置清单!$H:$H,"PM",配置清单!$N:$N,"在岗")</f>
        <v>1</v>
      </c>
      <c r="X740" s="61">
        <f t="shared" si="611"/>
        <v>1</v>
      </c>
      <c r="Y740" s="60">
        <f>COUNTIFS(配置清单!$G:$G,G740,配置清单!$H:$H,"PM",配置清单!$N:$N,"在岗",配置清单!$P:$P,"&lt;&gt;暂不胜任")</f>
        <v>1</v>
      </c>
      <c r="Z740" s="61">
        <f t="shared" si="612"/>
        <v>1</v>
      </c>
      <c r="AA740" s="62">
        <f>COUNTIFS(配置清单!$G:$G,G740,配置清单!$H:$H,"SE",配置清单!$N:$N,"在岗")+COUNTIFS(配置清单!$G:$G,G740,配置清单!$H:$H,"SA",配置清单!$N:$N,"在岗")</f>
        <v>0</v>
      </c>
      <c r="AB740" s="61" t="str">
        <f t="shared" si="613"/>
        <v>NA</v>
      </c>
      <c r="AC740" s="60">
        <f>COUNTIFS(配置清单!$G:$G,G740,配置清单!$H:$H,"SE",配置清单!$N:$N,"在岗",配置清单!$P:$P,"&lt;&gt;暂不胜任")+COUNTIFS(配置清单!$G:$G,G740,配置清单!$H:$H,"SA",配置清单!$N:$N,"在岗",配置清单!$P:$P,"&lt;&gt;暂不胜任")</f>
        <v>0</v>
      </c>
      <c r="AD740" s="61" t="str">
        <f t="shared" si="614"/>
        <v>NA</v>
      </c>
      <c r="AE740" s="60">
        <f>COUNTIFS(配置清单!$G:$G,G740,配置清单!H:H,"MDE",配置清单!N:N,"在岗")</f>
        <v>0</v>
      </c>
      <c r="AF740" s="61" t="str">
        <f t="shared" si="615"/>
        <v>NA</v>
      </c>
      <c r="AG740" s="60">
        <f>COUNTIFS(配置清单!$G:$G,G740,配置清单!$H:$H,"MDE",配置清单!$N:$N,"在岗",配置清单!$P:$P,"&lt;&gt;暂不胜任")</f>
        <v>0</v>
      </c>
      <c r="AH740" s="61" t="str">
        <f t="shared" si="616"/>
        <v>NA</v>
      </c>
      <c r="AI740" s="62">
        <f>COUNTIFS(配置清单!G:G,G740,配置清单!H:H,"TPM",配置清单!N:N,"在岗")+COUNTIFS(配置清单!G:G,G740,配置清单!H:H,"TC",配置清单!N:N,"在岗")</f>
        <v>0</v>
      </c>
      <c r="AJ740" s="61" t="str">
        <f t="shared" si="617"/>
        <v>NA</v>
      </c>
      <c r="AK740" s="60">
        <f>COUNTIFS(配置清单!G:G,G740,配置清单!H:H,"TPM",配置清单!N:N,"在岗",配置清单!P:P,"&lt;&gt;暂不胜任")+COUNTIFS(配置清单!G:G,G740,配置清单!H:H,"TC",配置清单!N:N,"在岗",配置清单!P:P,"&lt;&gt;暂不胜任")</f>
        <v>0</v>
      </c>
      <c r="AL740" s="61" t="str">
        <f t="shared" si="618"/>
        <v>NA</v>
      </c>
      <c r="AM740" s="60">
        <f>COUNTIFS(配置清单!G:G,G740,配置清单!H:H,"TSE",配置清单!N:N,"在岗")</f>
        <v>0</v>
      </c>
      <c r="AN740" s="61" t="str">
        <f t="shared" si="619"/>
        <v>NA</v>
      </c>
      <c r="AO740" s="60">
        <f>COUNTIFS(配置清单!G:G,G740,配置清单!H:H,"TSE",配置清单!N:N,"在岗",配置清单!P:P,"&lt;&gt;暂不胜任")</f>
        <v>0</v>
      </c>
      <c r="AP740" s="61" t="str">
        <f t="shared" si="620"/>
        <v>NA</v>
      </c>
      <c r="AQ740" s="60">
        <f>COUNTIFS(配置清单!$G:$G,G740,配置清单!H:H,"QA",配置清单!N:N,"在岗")</f>
        <v>1</v>
      </c>
      <c r="AR740" s="61">
        <f t="shared" si="621"/>
        <v>1</v>
      </c>
      <c r="AS740" s="60">
        <f>COUNTIFS(配置清单!$G:$G,G740,配置清单!$H:$H,"QA",配置清单!$N:$N,"在岗",配置清单!$P:$P,"&lt;&gt;暂不胜任")</f>
        <v>1</v>
      </c>
      <c r="AT740" s="61">
        <f t="shared" si="622"/>
        <v>1</v>
      </c>
      <c r="AU740" s="60">
        <f>COUNTIFS(配置清单!G:G,规划及评估!G740,配置清单!H:H,"BA",配置清单!N:N,"在岗")</f>
        <v>0</v>
      </c>
      <c r="AV740" s="61" t="str">
        <f t="shared" si="623"/>
        <v>NA</v>
      </c>
      <c r="AW740" s="60">
        <f>COUNTIFS(配置清单!G:G,G740,配置清单!H:H,"BA",配置清单!N:N,"在岗",配置清单!P:P,"&lt;&gt;暂不胜任")</f>
        <v>0</v>
      </c>
      <c r="AX740" s="61" t="str">
        <f t="shared" si="624"/>
        <v>NA</v>
      </c>
      <c r="AY740" s="60">
        <f>COUNTIFS(配置清单!G:G,规划及评估!G740,配置清单!H:H,"IA",配置清单!N:N,"在岗")</f>
        <v>0</v>
      </c>
      <c r="AZ740" s="61" t="str">
        <f t="shared" si="625"/>
        <v>NA</v>
      </c>
      <c r="BA740" s="60">
        <f>COUNTIFS(配置清单!G:G,G740,配置清单!H:H,"IA",配置清单!N:N,"在岗",配置清单!P:P,"&lt;&gt;暂不胜任")</f>
        <v>0</v>
      </c>
      <c r="BB740" s="61" t="str">
        <f t="shared" si="626"/>
        <v>NA</v>
      </c>
      <c r="BC740" s="60">
        <f>COUNTIFS(配置清单!G:G,规划及评估!G740,配置清单!H:H,"产品经理",配置清单!N:N,"在岗")</f>
        <v>0</v>
      </c>
      <c r="BD740" s="61" t="str">
        <f t="shared" si="627"/>
        <v>NA</v>
      </c>
      <c r="BE740" s="60">
        <f>COUNTIFS(配置清单!G:G,G740,配置清单!H:H,"产品经理",配置清单!N:N,"在岗",配置清单!P:P,"&lt;&gt;暂不胜任")</f>
        <v>0</v>
      </c>
      <c r="BF740" s="61" t="str">
        <f t="shared" si="628"/>
        <v>NA</v>
      </c>
      <c r="BG740" s="63">
        <f t="shared" si="629"/>
        <v>2</v>
      </c>
      <c r="BH740" s="64">
        <f t="shared" si="630"/>
        <v>2</v>
      </c>
      <c r="BI740" s="64">
        <f t="shared" si="631"/>
        <v>2</v>
      </c>
      <c r="BJ740" s="64">
        <f t="shared" si="632"/>
        <v>2</v>
      </c>
      <c r="BK740" s="65">
        <f t="shared" si="633"/>
        <v>1</v>
      </c>
      <c r="BL740" s="66">
        <f t="shared" si="634"/>
        <v>1</v>
      </c>
      <c r="BM740" s="93">
        <f t="shared" si="635"/>
        <v>1</v>
      </c>
      <c r="BN740" s="93">
        <f t="shared" si="636"/>
        <v>1</v>
      </c>
      <c r="BO740" s="93">
        <f t="shared" si="637"/>
        <v>0</v>
      </c>
      <c r="BP740" s="93">
        <f t="shared" si="638"/>
        <v>0</v>
      </c>
      <c r="BQ740" s="93">
        <f t="shared" si="639"/>
        <v>0</v>
      </c>
      <c r="BR740" s="93">
        <f t="shared" si="640"/>
        <v>0</v>
      </c>
      <c r="BS740" s="93">
        <f t="shared" si="641"/>
        <v>0</v>
      </c>
      <c r="BT740" s="93">
        <f t="shared" si="642"/>
        <v>0</v>
      </c>
      <c r="BU740" s="93">
        <f t="shared" si="643"/>
        <v>0</v>
      </c>
      <c r="BV740" s="93">
        <f t="shared" si="644"/>
        <v>0</v>
      </c>
      <c r="BW740" s="93">
        <f t="shared" si="645"/>
        <v>1</v>
      </c>
      <c r="BX740" s="93">
        <f t="shared" si="646"/>
        <v>1</v>
      </c>
      <c r="BY740" s="93">
        <f t="shared" si="647"/>
        <v>0</v>
      </c>
      <c r="BZ740" s="93">
        <f t="shared" si="648"/>
        <v>0</v>
      </c>
      <c r="CA740" s="93">
        <f t="shared" si="649"/>
        <v>0</v>
      </c>
      <c r="CB740" s="93">
        <f t="shared" si="650"/>
        <v>0</v>
      </c>
      <c r="CC740" s="93">
        <f t="shared" si="651"/>
        <v>0</v>
      </c>
      <c r="CD740" s="93">
        <f t="shared" si="652"/>
        <v>0</v>
      </c>
    </row>
    <row r="741" spans="1:82" hidden="1">
      <c r="A741" s="34">
        <v>9</v>
      </c>
      <c r="B741" s="34" t="s">
        <v>210</v>
      </c>
      <c r="C741" s="34" t="s">
        <v>2210</v>
      </c>
      <c r="D741" s="34" t="s">
        <v>2209</v>
      </c>
      <c r="E741" s="34" t="s">
        <v>2208</v>
      </c>
      <c r="F741" s="34" t="s">
        <v>2231</v>
      </c>
      <c r="G741" s="34" t="s">
        <v>2235</v>
      </c>
      <c r="H741" s="130" t="s">
        <v>4</v>
      </c>
      <c r="I741" s="130" t="s">
        <v>4</v>
      </c>
      <c r="J741" s="34" t="s">
        <v>34</v>
      </c>
      <c r="K741" s="34" t="s">
        <v>34</v>
      </c>
      <c r="L741" s="34" t="s">
        <v>2389</v>
      </c>
      <c r="M741" s="34" t="s">
        <v>2216</v>
      </c>
      <c r="N741" s="34">
        <v>1</v>
      </c>
      <c r="O741" s="34">
        <v>0</v>
      </c>
      <c r="P741" s="34">
        <v>0</v>
      </c>
      <c r="Q741" s="34">
        <v>0</v>
      </c>
      <c r="R741" s="34">
        <v>0</v>
      </c>
      <c r="S741" s="34">
        <v>1</v>
      </c>
      <c r="T741" s="34">
        <v>0</v>
      </c>
      <c r="U741" s="77">
        <v>0</v>
      </c>
      <c r="V741" s="34">
        <v>0</v>
      </c>
      <c r="W741" s="60">
        <f>COUNTIFS(配置清单!G:G,G741,配置清单!$H:$H,"PM",配置清单!$N:$N,"在岗")</f>
        <v>1</v>
      </c>
      <c r="X741" s="61">
        <f t="shared" si="611"/>
        <v>1</v>
      </c>
      <c r="Y741" s="60">
        <f>COUNTIFS(配置清单!$G:$G,G741,配置清单!$H:$H,"PM",配置清单!$N:$N,"在岗",配置清单!$P:$P,"&lt;&gt;暂不胜任")</f>
        <v>1</v>
      </c>
      <c r="Z741" s="61">
        <f t="shared" si="612"/>
        <v>1</v>
      </c>
      <c r="AA741" s="62">
        <f>COUNTIFS(配置清单!$G:$G,G741,配置清单!$H:$H,"SE",配置清单!$N:$N,"在岗")+COUNTIFS(配置清单!$G:$G,G741,配置清单!$H:$H,"SA",配置清单!$N:$N,"在岗")</f>
        <v>0</v>
      </c>
      <c r="AB741" s="61" t="str">
        <f t="shared" si="613"/>
        <v>NA</v>
      </c>
      <c r="AC741" s="60">
        <f>COUNTIFS(配置清单!$G:$G,G741,配置清单!$H:$H,"SE",配置清单!$N:$N,"在岗",配置清单!$P:$P,"&lt;&gt;暂不胜任")+COUNTIFS(配置清单!$G:$G,G741,配置清单!$H:$H,"SA",配置清单!$N:$N,"在岗",配置清单!$P:$P,"&lt;&gt;暂不胜任")</f>
        <v>0</v>
      </c>
      <c r="AD741" s="61" t="str">
        <f t="shared" si="614"/>
        <v>NA</v>
      </c>
      <c r="AE741" s="60">
        <f>COUNTIFS(配置清单!$G:$G,G741,配置清单!H:H,"MDE",配置清单!N:N,"在岗")</f>
        <v>0</v>
      </c>
      <c r="AF741" s="61" t="str">
        <f t="shared" si="615"/>
        <v>NA</v>
      </c>
      <c r="AG741" s="60">
        <f>COUNTIFS(配置清单!$G:$G,G741,配置清单!$H:$H,"MDE",配置清单!$N:$N,"在岗",配置清单!$P:$P,"&lt;&gt;暂不胜任")</f>
        <v>0</v>
      </c>
      <c r="AH741" s="61" t="str">
        <f t="shared" si="616"/>
        <v>NA</v>
      </c>
      <c r="AI741" s="62">
        <f>COUNTIFS(配置清单!G:G,G741,配置清单!H:H,"TPM",配置清单!N:N,"在岗")+COUNTIFS(配置清单!G:G,G741,配置清单!H:H,"TC",配置清单!N:N,"在岗")</f>
        <v>0</v>
      </c>
      <c r="AJ741" s="61" t="str">
        <f t="shared" si="617"/>
        <v>NA</v>
      </c>
      <c r="AK741" s="60">
        <f>COUNTIFS(配置清单!G:G,G741,配置清单!H:H,"TPM",配置清单!N:N,"在岗",配置清单!P:P,"&lt;&gt;暂不胜任")+COUNTIFS(配置清单!G:G,G741,配置清单!H:H,"TC",配置清单!N:N,"在岗",配置清单!P:P,"&lt;&gt;暂不胜任")</f>
        <v>0</v>
      </c>
      <c r="AL741" s="61" t="str">
        <f t="shared" si="618"/>
        <v>NA</v>
      </c>
      <c r="AM741" s="60">
        <f>COUNTIFS(配置清单!G:G,G741,配置清单!H:H,"TSE",配置清单!N:N,"在岗")</f>
        <v>0</v>
      </c>
      <c r="AN741" s="61" t="str">
        <f t="shared" si="619"/>
        <v>NA</v>
      </c>
      <c r="AO741" s="60">
        <f>COUNTIFS(配置清单!G:G,G741,配置清单!H:H,"TSE",配置清单!N:N,"在岗",配置清单!P:P,"&lt;&gt;暂不胜任")</f>
        <v>0</v>
      </c>
      <c r="AP741" s="61" t="str">
        <f t="shared" si="620"/>
        <v>NA</v>
      </c>
      <c r="AQ741" s="60">
        <f>COUNTIFS(配置清单!$G:$G,G741,配置清单!H:H,"QA",配置清单!N:N,"在岗")</f>
        <v>1</v>
      </c>
      <c r="AR741" s="61">
        <f t="shared" si="621"/>
        <v>1</v>
      </c>
      <c r="AS741" s="60">
        <f>COUNTIFS(配置清单!$G:$G,G741,配置清单!$H:$H,"QA",配置清单!$N:$N,"在岗",配置清单!$P:$P,"&lt;&gt;暂不胜任")</f>
        <v>1</v>
      </c>
      <c r="AT741" s="61">
        <f t="shared" si="622"/>
        <v>1</v>
      </c>
      <c r="AU741" s="60">
        <f>COUNTIFS(配置清单!G:G,规划及评估!G741,配置清单!H:H,"BA",配置清单!N:N,"在岗")</f>
        <v>0</v>
      </c>
      <c r="AV741" s="61" t="str">
        <f t="shared" si="623"/>
        <v>NA</v>
      </c>
      <c r="AW741" s="60">
        <f>COUNTIFS(配置清单!G:G,G741,配置清单!H:H,"BA",配置清单!N:N,"在岗",配置清单!P:P,"&lt;&gt;暂不胜任")</f>
        <v>0</v>
      </c>
      <c r="AX741" s="61" t="str">
        <f t="shared" si="624"/>
        <v>NA</v>
      </c>
      <c r="AY741" s="60">
        <f>COUNTIFS(配置清单!G:G,规划及评估!G741,配置清单!H:H,"IA",配置清单!N:N,"在岗")</f>
        <v>0</v>
      </c>
      <c r="AZ741" s="61" t="str">
        <f t="shared" si="625"/>
        <v>NA</v>
      </c>
      <c r="BA741" s="60">
        <f>COUNTIFS(配置清单!G:G,G741,配置清单!H:H,"IA",配置清单!N:N,"在岗",配置清单!P:P,"&lt;&gt;暂不胜任")</f>
        <v>0</v>
      </c>
      <c r="BB741" s="61" t="str">
        <f t="shared" si="626"/>
        <v>NA</v>
      </c>
      <c r="BC741" s="60">
        <f>COUNTIFS(配置清单!G:G,规划及评估!G741,配置清单!H:H,"产品经理",配置清单!N:N,"在岗")</f>
        <v>0</v>
      </c>
      <c r="BD741" s="61" t="str">
        <f t="shared" si="627"/>
        <v>NA</v>
      </c>
      <c r="BE741" s="60">
        <f>COUNTIFS(配置清单!G:G,G741,配置清单!H:H,"产品经理",配置清单!N:N,"在岗",配置清单!P:P,"&lt;&gt;暂不胜任")</f>
        <v>0</v>
      </c>
      <c r="BF741" s="61" t="str">
        <f t="shared" si="628"/>
        <v>NA</v>
      </c>
      <c r="BG741" s="63">
        <f t="shared" si="629"/>
        <v>2</v>
      </c>
      <c r="BH741" s="64">
        <f t="shared" si="630"/>
        <v>2</v>
      </c>
      <c r="BI741" s="64">
        <f t="shared" si="631"/>
        <v>2</v>
      </c>
      <c r="BJ741" s="64">
        <f t="shared" si="632"/>
        <v>2</v>
      </c>
      <c r="BK741" s="65">
        <f t="shared" si="633"/>
        <v>1</v>
      </c>
      <c r="BL741" s="66">
        <f t="shared" si="634"/>
        <v>1</v>
      </c>
      <c r="BM741" s="93">
        <f t="shared" si="635"/>
        <v>1</v>
      </c>
      <c r="BN741" s="93">
        <f t="shared" si="636"/>
        <v>1</v>
      </c>
      <c r="BO741" s="93">
        <f t="shared" si="637"/>
        <v>0</v>
      </c>
      <c r="BP741" s="93">
        <f t="shared" si="638"/>
        <v>0</v>
      </c>
      <c r="BQ741" s="93">
        <f t="shared" si="639"/>
        <v>0</v>
      </c>
      <c r="BR741" s="93">
        <f t="shared" si="640"/>
        <v>0</v>
      </c>
      <c r="BS741" s="93">
        <f t="shared" si="641"/>
        <v>0</v>
      </c>
      <c r="BT741" s="93">
        <f t="shared" si="642"/>
        <v>0</v>
      </c>
      <c r="BU741" s="93">
        <f t="shared" si="643"/>
        <v>0</v>
      </c>
      <c r="BV741" s="93">
        <f t="shared" si="644"/>
        <v>0</v>
      </c>
      <c r="BW741" s="93">
        <f t="shared" si="645"/>
        <v>1</v>
      </c>
      <c r="BX741" s="93">
        <f t="shared" si="646"/>
        <v>1</v>
      </c>
      <c r="BY741" s="93">
        <f t="shared" si="647"/>
        <v>0</v>
      </c>
      <c r="BZ741" s="93">
        <f t="shared" si="648"/>
        <v>0</v>
      </c>
      <c r="CA741" s="93">
        <f t="shared" si="649"/>
        <v>0</v>
      </c>
      <c r="CB741" s="93">
        <f t="shared" si="650"/>
        <v>0</v>
      </c>
      <c r="CC741" s="93">
        <f t="shared" si="651"/>
        <v>0</v>
      </c>
      <c r="CD741" s="93">
        <f t="shared" si="652"/>
        <v>0</v>
      </c>
    </row>
    <row r="742" spans="1:82" hidden="1">
      <c r="A742" s="34">
        <v>10</v>
      </c>
      <c r="B742" s="34" t="s">
        <v>210</v>
      </c>
      <c r="C742" s="34" t="s">
        <v>2210</v>
      </c>
      <c r="D742" s="34" t="s">
        <v>2209</v>
      </c>
      <c r="E742" s="34" t="s">
        <v>2208</v>
      </c>
      <c r="F742" s="34" t="s">
        <v>2231</v>
      </c>
      <c r="G742" s="34" t="s">
        <v>9297</v>
      </c>
      <c r="H742" s="130" t="s">
        <v>7</v>
      </c>
      <c r="I742" s="130" t="s">
        <v>4</v>
      </c>
      <c r="J742" s="34" t="s">
        <v>34</v>
      </c>
      <c r="K742" s="34" t="s">
        <v>34</v>
      </c>
      <c r="L742" s="34" t="s">
        <v>2389</v>
      </c>
      <c r="M742" s="34" t="s">
        <v>2216</v>
      </c>
      <c r="N742" s="34">
        <v>1</v>
      </c>
      <c r="O742" s="34">
        <v>0</v>
      </c>
      <c r="P742" s="34">
        <v>1</v>
      </c>
      <c r="Q742" s="34">
        <v>0</v>
      </c>
      <c r="R742" s="34">
        <v>0</v>
      </c>
      <c r="S742" s="34">
        <v>1</v>
      </c>
      <c r="T742" s="34">
        <v>0</v>
      </c>
      <c r="U742" s="77">
        <v>0</v>
      </c>
      <c r="V742" s="34">
        <v>0</v>
      </c>
      <c r="W742" s="60">
        <f>COUNTIFS(配置清单!G:G,G742,配置清单!$H:$H,"PM",配置清单!$N:$N,"在岗")</f>
        <v>1</v>
      </c>
      <c r="X742" s="61">
        <f t="shared" si="611"/>
        <v>1</v>
      </c>
      <c r="Y742" s="60">
        <f>COUNTIFS(配置清单!$G:$G,G742,配置清单!$H:$H,"PM",配置清单!$N:$N,"在岗",配置清单!$P:$P,"&lt;&gt;暂不胜任")</f>
        <v>1</v>
      </c>
      <c r="Z742" s="61">
        <f t="shared" si="612"/>
        <v>1</v>
      </c>
      <c r="AA742" s="62">
        <f>COUNTIFS(配置清单!$G:$G,G742,配置清单!$H:$H,"SE",配置清单!$N:$N,"在岗")+COUNTIFS(配置清单!$G:$G,G742,配置清单!$H:$H,"SA",配置清单!$N:$N,"在岗")</f>
        <v>0</v>
      </c>
      <c r="AB742" s="61" t="str">
        <f t="shared" si="613"/>
        <v>NA</v>
      </c>
      <c r="AC742" s="60">
        <f>COUNTIFS(配置清单!$G:$G,G742,配置清单!$H:$H,"SE",配置清单!$N:$N,"在岗",配置清单!$P:$P,"&lt;&gt;暂不胜任")+COUNTIFS(配置清单!$G:$G,G742,配置清单!$H:$H,"SA",配置清单!$N:$N,"在岗",配置清单!$P:$P,"&lt;&gt;暂不胜任")</f>
        <v>0</v>
      </c>
      <c r="AD742" s="61" t="str">
        <f t="shared" si="614"/>
        <v>NA</v>
      </c>
      <c r="AE742" s="60">
        <f>COUNTIFS(配置清单!$G:$G,G742,配置清单!H:H,"MDE",配置清单!N:N,"在岗")</f>
        <v>0</v>
      </c>
      <c r="AF742" s="61">
        <f t="shared" si="615"/>
        <v>0</v>
      </c>
      <c r="AG742" s="60">
        <f>COUNTIFS(配置清单!$G:$G,G742,配置清单!$H:$H,"MDE",配置清单!$N:$N,"在岗",配置清单!$P:$P,"&lt;&gt;暂不胜任")</f>
        <v>0</v>
      </c>
      <c r="AH742" s="61">
        <f t="shared" si="616"/>
        <v>0</v>
      </c>
      <c r="AI742" s="62">
        <f>COUNTIFS(配置清单!G:G,G742,配置清单!H:H,"TPM",配置清单!N:N,"在岗")+COUNTIFS(配置清单!G:G,G742,配置清单!H:H,"TC",配置清单!N:N,"在岗")</f>
        <v>0</v>
      </c>
      <c r="AJ742" s="61" t="str">
        <f t="shared" si="617"/>
        <v>NA</v>
      </c>
      <c r="AK742" s="60">
        <f>COUNTIFS(配置清单!G:G,G742,配置清单!H:H,"TPM",配置清单!N:N,"在岗",配置清单!P:P,"&lt;&gt;暂不胜任")+COUNTIFS(配置清单!G:G,G742,配置清单!H:H,"TC",配置清单!N:N,"在岗",配置清单!P:P,"&lt;&gt;暂不胜任")</f>
        <v>0</v>
      </c>
      <c r="AL742" s="61" t="str">
        <f t="shared" si="618"/>
        <v>NA</v>
      </c>
      <c r="AM742" s="60">
        <f>COUNTIFS(配置清单!G:G,G742,配置清单!H:H,"TSE",配置清单!N:N,"在岗")</f>
        <v>0</v>
      </c>
      <c r="AN742" s="61" t="str">
        <f t="shared" si="619"/>
        <v>NA</v>
      </c>
      <c r="AO742" s="60">
        <f>COUNTIFS(配置清单!G:G,G742,配置清单!H:H,"TSE",配置清单!N:N,"在岗",配置清单!P:P,"&lt;&gt;暂不胜任")</f>
        <v>0</v>
      </c>
      <c r="AP742" s="61" t="str">
        <f t="shared" si="620"/>
        <v>NA</v>
      </c>
      <c r="AQ742" s="60">
        <f>COUNTIFS(配置清单!$G:$G,G742,配置清单!H:H,"QA",配置清单!N:N,"在岗")</f>
        <v>1</v>
      </c>
      <c r="AR742" s="61">
        <f t="shared" si="621"/>
        <v>1</v>
      </c>
      <c r="AS742" s="60">
        <f>COUNTIFS(配置清单!$G:$G,G742,配置清单!$H:$H,"QA",配置清单!$N:$N,"在岗",配置清单!$P:$P,"&lt;&gt;暂不胜任")</f>
        <v>1</v>
      </c>
      <c r="AT742" s="61">
        <f t="shared" si="622"/>
        <v>1</v>
      </c>
      <c r="AU742" s="60">
        <f>COUNTIFS(配置清单!G:G,规划及评估!G742,配置清单!H:H,"BA",配置清单!N:N,"在岗")</f>
        <v>0</v>
      </c>
      <c r="AV742" s="61" t="str">
        <f t="shared" si="623"/>
        <v>NA</v>
      </c>
      <c r="AW742" s="60">
        <f>COUNTIFS(配置清单!G:G,G742,配置清单!H:H,"BA",配置清单!N:N,"在岗",配置清单!P:P,"&lt;&gt;暂不胜任")</f>
        <v>0</v>
      </c>
      <c r="AX742" s="61" t="str">
        <f t="shared" si="624"/>
        <v>NA</v>
      </c>
      <c r="AY742" s="60">
        <f>COUNTIFS(配置清单!G:G,规划及评估!G742,配置清单!H:H,"IA",配置清单!N:N,"在岗")</f>
        <v>0</v>
      </c>
      <c r="AZ742" s="61" t="str">
        <f t="shared" si="625"/>
        <v>NA</v>
      </c>
      <c r="BA742" s="60">
        <f>COUNTIFS(配置清单!G:G,G742,配置清单!H:H,"IA",配置清单!N:N,"在岗",配置清单!P:P,"&lt;&gt;暂不胜任")</f>
        <v>0</v>
      </c>
      <c r="BB742" s="61" t="str">
        <f t="shared" si="626"/>
        <v>NA</v>
      </c>
      <c r="BC742" s="60">
        <f>COUNTIFS(配置清单!G:G,规划及评估!G742,配置清单!H:H,"产品经理",配置清单!N:N,"在岗")</f>
        <v>0</v>
      </c>
      <c r="BD742" s="61" t="str">
        <f t="shared" si="627"/>
        <v>NA</v>
      </c>
      <c r="BE742" s="60">
        <f>COUNTIFS(配置清单!G:G,G742,配置清单!H:H,"产品经理",配置清单!N:N,"在岗",配置清单!P:P,"&lt;&gt;暂不胜任")</f>
        <v>0</v>
      </c>
      <c r="BF742" s="61" t="str">
        <f t="shared" si="628"/>
        <v>NA</v>
      </c>
      <c r="BG742" s="63">
        <f t="shared" si="629"/>
        <v>3</v>
      </c>
      <c r="BH742" s="64">
        <f t="shared" si="630"/>
        <v>2</v>
      </c>
      <c r="BI742" s="64">
        <f t="shared" si="631"/>
        <v>2</v>
      </c>
      <c r="BJ742" s="64">
        <f t="shared" si="632"/>
        <v>2</v>
      </c>
      <c r="BK742" s="65">
        <f t="shared" si="633"/>
        <v>0.66666666666666663</v>
      </c>
      <c r="BL742" s="66">
        <f t="shared" si="634"/>
        <v>1</v>
      </c>
      <c r="BM742" s="93">
        <f t="shared" si="635"/>
        <v>1</v>
      </c>
      <c r="BN742" s="93">
        <f t="shared" si="636"/>
        <v>1</v>
      </c>
      <c r="BO742" s="93">
        <f t="shared" si="637"/>
        <v>0</v>
      </c>
      <c r="BP742" s="93">
        <f t="shared" si="638"/>
        <v>0</v>
      </c>
      <c r="BQ742" s="93">
        <f t="shared" si="639"/>
        <v>0</v>
      </c>
      <c r="BR742" s="93">
        <f t="shared" si="640"/>
        <v>0</v>
      </c>
      <c r="BS742" s="93">
        <f t="shared" si="641"/>
        <v>0</v>
      </c>
      <c r="BT742" s="93">
        <f t="shared" si="642"/>
        <v>0</v>
      </c>
      <c r="BU742" s="93">
        <f t="shared" si="643"/>
        <v>0</v>
      </c>
      <c r="BV742" s="93">
        <f t="shared" si="644"/>
        <v>0</v>
      </c>
      <c r="BW742" s="93">
        <f t="shared" si="645"/>
        <v>1</v>
      </c>
      <c r="BX742" s="93">
        <f t="shared" si="646"/>
        <v>1</v>
      </c>
      <c r="BY742" s="93">
        <f t="shared" si="647"/>
        <v>0</v>
      </c>
      <c r="BZ742" s="93">
        <f t="shared" si="648"/>
        <v>0</v>
      </c>
      <c r="CA742" s="93">
        <f t="shared" si="649"/>
        <v>0</v>
      </c>
      <c r="CB742" s="93">
        <f t="shared" si="650"/>
        <v>0</v>
      </c>
      <c r="CC742" s="93">
        <f t="shared" si="651"/>
        <v>0</v>
      </c>
      <c r="CD742" s="93">
        <f t="shared" si="652"/>
        <v>0</v>
      </c>
    </row>
    <row r="743" spans="1:82" hidden="1">
      <c r="A743" s="34">
        <v>11</v>
      </c>
      <c r="B743" s="34" t="s">
        <v>210</v>
      </c>
      <c r="C743" s="34" t="s">
        <v>2210</v>
      </c>
      <c r="D743" s="34" t="s">
        <v>2209</v>
      </c>
      <c r="E743" s="34" t="s">
        <v>2208</v>
      </c>
      <c r="F743" s="34" t="s">
        <v>2236</v>
      </c>
      <c r="G743" s="34" t="s">
        <v>9298</v>
      </c>
      <c r="H743" s="130" t="s">
        <v>7</v>
      </c>
      <c r="I743" s="130" t="s">
        <v>7</v>
      </c>
      <c r="J743" s="34" t="s">
        <v>34</v>
      </c>
      <c r="K743" s="34" t="s">
        <v>34</v>
      </c>
      <c r="L743" s="34" t="s">
        <v>211</v>
      </c>
      <c r="M743" s="34" t="s">
        <v>2216</v>
      </c>
      <c r="N743" s="34">
        <v>1</v>
      </c>
      <c r="O743" s="34">
        <v>0</v>
      </c>
      <c r="P743" s="34">
        <v>0</v>
      </c>
      <c r="Q743" s="34">
        <v>0</v>
      </c>
      <c r="R743" s="34">
        <v>0</v>
      </c>
      <c r="S743" s="34">
        <v>1</v>
      </c>
      <c r="T743" s="34">
        <v>0</v>
      </c>
      <c r="U743" s="77">
        <v>0</v>
      </c>
      <c r="V743" s="34">
        <v>0</v>
      </c>
      <c r="W743" s="60">
        <f>COUNTIFS(配置清单!G:G,G743,配置清单!$H:$H,"PM",配置清单!$N:$N,"在岗")</f>
        <v>1</v>
      </c>
      <c r="X743" s="61">
        <f t="shared" si="611"/>
        <v>1</v>
      </c>
      <c r="Y743" s="60">
        <f>COUNTIFS(配置清单!$G:$G,G743,配置清单!$H:$H,"PM",配置清单!$N:$N,"在岗",配置清单!$P:$P,"&lt;&gt;暂不胜任")</f>
        <v>1</v>
      </c>
      <c r="Z743" s="61">
        <f t="shared" si="612"/>
        <v>1</v>
      </c>
      <c r="AA743" s="62">
        <f>COUNTIFS(配置清单!$G:$G,G743,配置清单!$H:$H,"SE",配置清单!$N:$N,"在岗")+COUNTIFS(配置清单!$G:$G,G743,配置清单!$H:$H,"SA",配置清单!$N:$N,"在岗")</f>
        <v>0</v>
      </c>
      <c r="AB743" s="61" t="str">
        <f t="shared" si="613"/>
        <v>NA</v>
      </c>
      <c r="AC743" s="60">
        <f>COUNTIFS(配置清单!$G:$G,G743,配置清单!$H:$H,"SE",配置清单!$N:$N,"在岗",配置清单!$P:$P,"&lt;&gt;暂不胜任")+COUNTIFS(配置清单!$G:$G,G743,配置清单!$H:$H,"SA",配置清单!$N:$N,"在岗",配置清单!$P:$P,"&lt;&gt;暂不胜任")</f>
        <v>0</v>
      </c>
      <c r="AD743" s="61" t="str">
        <f t="shared" si="614"/>
        <v>NA</v>
      </c>
      <c r="AE743" s="60">
        <f>COUNTIFS(配置清单!$G:$G,G743,配置清单!H:H,"MDE",配置清单!N:N,"在岗")</f>
        <v>0</v>
      </c>
      <c r="AF743" s="61" t="str">
        <f t="shared" si="615"/>
        <v>NA</v>
      </c>
      <c r="AG743" s="60">
        <f>COUNTIFS(配置清单!$G:$G,G743,配置清单!$H:$H,"MDE",配置清单!$N:$N,"在岗",配置清单!$P:$P,"&lt;&gt;暂不胜任")</f>
        <v>0</v>
      </c>
      <c r="AH743" s="61" t="str">
        <f t="shared" si="616"/>
        <v>NA</v>
      </c>
      <c r="AI743" s="62">
        <f>COUNTIFS(配置清单!G:G,G743,配置清单!H:H,"TPM",配置清单!N:N,"在岗")+COUNTIFS(配置清单!G:G,G743,配置清单!H:H,"TC",配置清单!N:N,"在岗")</f>
        <v>0</v>
      </c>
      <c r="AJ743" s="61" t="str">
        <f t="shared" si="617"/>
        <v>NA</v>
      </c>
      <c r="AK743" s="60">
        <f>COUNTIFS(配置清单!G:G,G743,配置清单!H:H,"TPM",配置清单!N:N,"在岗",配置清单!P:P,"&lt;&gt;暂不胜任")+COUNTIFS(配置清单!G:G,G743,配置清单!H:H,"TC",配置清单!N:N,"在岗",配置清单!P:P,"&lt;&gt;暂不胜任")</f>
        <v>0</v>
      </c>
      <c r="AL743" s="61" t="str">
        <f t="shared" si="618"/>
        <v>NA</v>
      </c>
      <c r="AM743" s="60">
        <f>COUNTIFS(配置清单!G:G,G743,配置清单!H:H,"TSE",配置清单!N:N,"在岗")</f>
        <v>0</v>
      </c>
      <c r="AN743" s="61" t="str">
        <f t="shared" si="619"/>
        <v>NA</v>
      </c>
      <c r="AO743" s="60">
        <f>COUNTIFS(配置清单!G:G,G743,配置清单!H:H,"TSE",配置清单!N:N,"在岗",配置清单!P:P,"&lt;&gt;暂不胜任")</f>
        <v>0</v>
      </c>
      <c r="AP743" s="61" t="str">
        <f t="shared" si="620"/>
        <v>NA</v>
      </c>
      <c r="AQ743" s="60">
        <f>COUNTIFS(配置清单!$G:$G,G743,配置清单!H:H,"QA",配置清单!N:N,"在岗")</f>
        <v>1</v>
      </c>
      <c r="AR743" s="61">
        <f t="shared" si="621"/>
        <v>1</v>
      </c>
      <c r="AS743" s="60">
        <f>COUNTIFS(配置清单!$G:$G,G743,配置清单!$H:$H,"QA",配置清单!$N:$N,"在岗",配置清单!$P:$P,"&lt;&gt;暂不胜任")</f>
        <v>1</v>
      </c>
      <c r="AT743" s="61">
        <f t="shared" si="622"/>
        <v>1</v>
      </c>
      <c r="AU743" s="60">
        <f>COUNTIFS(配置清单!G:G,规划及评估!G743,配置清单!H:H,"BA",配置清单!N:N,"在岗")</f>
        <v>0</v>
      </c>
      <c r="AV743" s="61" t="str">
        <f t="shared" si="623"/>
        <v>NA</v>
      </c>
      <c r="AW743" s="60">
        <f>COUNTIFS(配置清单!G:G,G743,配置清单!H:H,"BA",配置清单!N:N,"在岗",配置清单!P:P,"&lt;&gt;暂不胜任")</f>
        <v>0</v>
      </c>
      <c r="AX743" s="61" t="str">
        <f t="shared" si="624"/>
        <v>NA</v>
      </c>
      <c r="AY743" s="60">
        <f>COUNTIFS(配置清单!G:G,规划及评估!G743,配置清单!H:H,"IA",配置清单!N:N,"在岗")</f>
        <v>0</v>
      </c>
      <c r="AZ743" s="61" t="str">
        <f t="shared" si="625"/>
        <v>NA</v>
      </c>
      <c r="BA743" s="60">
        <f>COUNTIFS(配置清单!G:G,G743,配置清单!H:H,"IA",配置清单!N:N,"在岗",配置清单!P:P,"&lt;&gt;暂不胜任")</f>
        <v>0</v>
      </c>
      <c r="BB743" s="61" t="str">
        <f t="shared" si="626"/>
        <v>NA</v>
      </c>
      <c r="BC743" s="60">
        <f>COUNTIFS(配置清单!G:G,规划及评估!G743,配置清单!H:H,"产品经理",配置清单!N:N,"在岗")</f>
        <v>0</v>
      </c>
      <c r="BD743" s="61" t="str">
        <f t="shared" si="627"/>
        <v>NA</v>
      </c>
      <c r="BE743" s="60">
        <f>COUNTIFS(配置清单!G:G,G743,配置清单!H:H,"产品经理",配置清单!N:N,"在岗",配置清单!P:P,"&lt;&gt;暂不胜任")</f>
        <v>0</v>
      </c>
      <c r="BF743" s="61" t="str">
        <f t="shared" si="628"/>
        <v>NA</v>
      </c>
      <c r="BG743" s="63">
        <f t="shared" si="629"/>
        <v>2</v>
      </c>
      <c r="BH743" s="64">
        <f t="shared" si="630"/>
        <v>2</v>
      </c>
      <c r="BI743" s="64">
        <f t="shared" si="631"/>
        <v>2</v>
      </c>
      <c r="BJ743" s="64">
        <f t="shared" si="632"/>
        <v>2</v>
      </c>
      <c r="BK743" s="65">
        <f t="shared" si="633"/>
        <v>1</v>
      </c>
      <c r="BL743" s="66">
        <f t="shared" si="634"/>
        <v>1</v>
      </c>
      <c r="BM743" s="93">
        <f t="shared" si="635"/>
        <v>1</v>
      </c>
      <c r="BN743" s="93">
        <f t="shared" si="636"/>
        <v>1</v>
      </c>
      <c r="BO743" s="93">
        <f t="shared" si="637"/>
        <v>0</v>
      </c>
      <c r="BP743" s="93">
        <f t="shared" si="638"/>
        <v>0</v>
      </c>
      <c r="BQ743" s="93">
        <f t="shared" si="639"/>
        <v>0</v>
      </c>
      <c r="BR743" s="93">
        <f t="shared" si="640"/>
        <v>0</v>
      </c>
      <c r="BS743" s="93">
        <f t="shared" si="641"/>
        <v>0</v>
      </c>
      <c r="BT743" s="93">
        <f t="shared" si="642"/>
        <v>0</v>
      </c>
      <c r="BU743" s="93">
        <f t="shared" si="643"/>
        <v>0</v>
      </c>
      <c r="BV743" s="93">
        <f t="shared" si="644"/>
        <v>0</v>
      </c>
      <c r="BW743" s="93">
        <f t="shared" si="645"/>
        <v>1</v>
      </c>
      <c r="BX743" s="93">
        <f t="shared" si="646"/>
        <v>1</v>
      </c>
      <c r="BY743" s="93">
        <f t="shared" si="647"/>
        <v>0</v>
      </c>
      <c r="BZ743" s="93">
        <f t="shared" si="648"/>
        <v>0</v>
      </c>
      <c r="CA743" s="93">
        <f t="shared" si="649"/>
        <v>0</v>
      </c>
      <c r="CB743" s="93">
        <f t="shared" si="650"/>
        <v>0</v>
      </c>
      <c r="CC743" s="93">
        <f t="shared" si="651"/>
        <v>0</v>
      </c>
      <c r="CD743" s="93">
        <f t="shared" si="652"/>
        <v>0</v>
      </c>
    </row>
    <row r="744" spans="1:82" hidden="1">
      <c r="A744" s="34">
        <v>12</v>
      </c>
      <c r="B744" s="34" t="s">
        <v>210</v>
      </c>
      <c r="C744" s="34" t="s">
        <v>2210</v>
      </c>
      <c r="D744" s="34" t="s">
        <v>2209</v>
      </c>
      <c r="E744" s="34" t="s">
        <v>2237</v>
      </c>
      <c r="F744" s="34" t="s">
        <v>2238</v>
      </c>
      <c r="G744" s="34" t="s">
        <v>2239</v>
      </c>
      <c r="H744" s="133" t="s">
        <v>7</v>
      </c>
      <c r="I744" s="130" t="s">
        <v>7</v>
      </c>
      <c r="J744" s="34" t="s">
        <v>195</v>
      </c>
      <c r="K744" s="34" t="s">
        <v>195</v>
      </c>
      <c r="L744" s="34" t="s">
        <v>2391</v>
      </c>
      <c r="M744" s="34" t="s">
        <v>2243</v>
      </c>
      <c r="N744" s="34">
        <v>1</v>
      </c>
      <c r="O744" s="34">
        <v>0</v>
      </c>
      <c r="P744" s="34">
        <v>0</v>
      </c>
      <c r="Q744" s="34">
        <v>0</v>
      </c>
      <c r="R744" s="34">
        <v>0</v>
      </c>
      <c r="S744" s="34">
        <v>1</v>
      </c>
      <c r="T744" s="34">
        <v>0</v>
      </c>
      <c r="U744" s="77">
        <v>0</v>
      </c>
      <c r="V744" s="34">
        <v>0</v>
      </c>
      <c r="W744" s="60">
        <f>COUNTIFS(配置清单!G:G,G744,配置清单!$H:$H,"PM",配置清单!$N:$N,"在岗")</f>
        <v>1</v>
      </c>
      <c r="X744" s="61">
        <f t="shared" si="611"/>
        <v>1</v>
      </c>
      <c r="Y744" s="60">
        <f>COUNTIFS(配置清单!$G:$G,G744,配置清单!$H:$H,"PM",配置清单!$N:$N,"在岗",配置清单!$P:$P,"&lt;&gt;暂不胜任")</f>
        <v>1</v>
      </c>
      <c r="Z744" s="61">
        <f t="shared" si="612"/>
        <v>1</v>
      </c>
      <c r="AA744" s="62">
        <f>COUNTIFS(配置清单!$G:$G,G744,配置清单!$H:$H,"SE",配置清单!$N:$N,"在岗")+COUNTIFS(配置清单!$G:$G,G744,配置清单!$H:$H,"SA",配置清单!$N:$N,"在岗")</f>
        <v>0</v>
      </c>
      <c r="AB744" s="61" t="str">
        <f t="shared" si="613"/>
        <v>NA</v>
      </c>
      <c r="AC744" s="60">
        <f>COUNTIFS(配置清单!$G:$G,G744,配置清单!$H:$H,"SE",配置清单!$N:$N,"在岗",配置清单!$P:$P,"&lt;&gt;暂不胜任")+COUNTIFS(配置清单!$G:$G,G744,配置清单!$H:$H,"SA",配置清单!$N:$N,"在岗",配置清单!$P:$P,"&lt;&gt;暂不胜任")</f>
        <v>0</v>
      </c>
      <c r="AD744" s="61" t="str">
        <f t="shared" si="614"/>
        <v>NA</v>
      </c>
      <c r="AE744" s="60">
        <f>COUNTIFS(配置清单!$G:$G,G744,配置清单!H:H,"MDE",配置清单!N:N,"在岗")</f>
        <v>0</v>
      </c>
      <c r="AF744" s="61" t="str">
        <f t="shared" si="615"/>
        <v>NA</v>
      </c>
      <c r="AG744" s="60">
        <f>COUNTIFS(配置清单!$G:$G,G744,配置清单!$H:$H,"MDE",配置清单!$N:$N,"在岗",配置清单!$P:$P,"&lt;&gt;暂不胜任")</f>
        <v>0</v>
      </c>
      <c r="AH744" s="61" t="str">
        <f t="shared" si="616"/>
        <v>NA</v>
      </c>
      <c r="AI744" s="62">
        <f>COUNTIFS(配置清单!G:G,G744,配置清单!H:H,"TPM",配置清单!N:N,"在岗")+COUNTIFS(配置清单!G:G,G744,配置清单!H:H,"TC",配置清单!N:N,"在岗")</f>
        <v>0</v>
      </c>
      <c r="AJ744" s="61" t="str">
        <f t="shared" si="617"/>
        <v>NA</v>
      </c>
      <c r="AK744" s="60">
        <f>COUNTIFS(配置清单!G:G,G744,配置清单!H:H,"TPM",配置清单!N:N,"在岗",配置清单!P:P,"&lt;&gt;暂不胜任")+COUNTIFS(配置清单!G:G,G744,配置清单!H:H,"TC",配置清单!N:N,"在岗",配置清单!P:P,"&lt;&gt;暂不胜任")</f>
        <v>0</v>
      </c>
      <c r="AL744" s="61" t="str">
        <f t="shared" si="618"/>
        <v>NA</v>
      </c>
      <c r="AM744" s="60">
        <f>COUNTIFS(配置清单!G:G,G744,配置清单!H:H,"TSE",配置清单!N:N,"在岗")</f>
        <v>0</v>
      </c>
      <c r="AN744" s="61" t="str">
        <f t="shared" si="619"/>
        <v>NA</v>
      </c>
      <c r="AO744" s="60">
        <f>COUNTIFS(配置清单!G:G,G744,配置清单!H:H,"TSE",配置清单!N:N,"在岗",配置清单!P:P,"&lt;&gt;暂不胜任")</f>
        <v>0</v>
      </c>
      <c r="AP744" s="61" t="str">
        <f t="shared" si="620"/>
        <v>NA</v>
      </c>
      <c r="AQ744" s="60">
        <f>COUNTIFS(配置清单!$G:$G,G744,配置清单!H:H,"QA",配置清单!N:N,"在岗")</f>
        <v>1</v>
      </c>
      <c r="AR744" s="61">
        <f t="shared" si="621"/>
        <v>1</v>
      </c>
      <c r="AS744" s="60">
        <f>COUNTIFS(配置清单!$G:$G,G744,配置清单!$H:$H,"QA",配置清单!$N:$N,"在岗",配置清单!$P:$P,"&lt;&gt;暂不胜任")</f>
        <v>0</v>
      </c>
      <c r="AT744" s="61">
        <f t="shared" si="622"/>
        <v>0</v>
      </c>
      <c r="AU744" s="60">
        <f>COUNTIFS(配置清单!G:G,规划及评估!G744,配置清单!H:H,"BA",配置清单!N:N,"在岗")</f>
        <v>0</v>
      </c>
      <c r="AV744" s="61" t="str">
        <f t="shared" si="623"/>
        <v>NA</v>
      </c>
      <c r="AW744" s="60">
        <f>COUNTIFS(配置清单!G:G,G744,配置清单!H:H,"BA",配置清单!N:N,"在岗",配置清单!P:P,"&lt;&gt;暂不胜任")</f>
        <v>0</v>
      </c>
      <c r="AX744" s="61" t="str">
        <f t="shared" si="624"/>
        <v>NA</v>
      </c>
      <c r="AY744" s="60">
        <f>COUNTIFS(配置清单!G:G,规划及评估!G744,配置清单!H:H,"IA",配置清单!N:N,"在岗")</f>
        <v>0</v>
      </c>
      <c r="AZ744" s="61" t="str">
        <f t="shared" si="625"/>
        <v>NA</v>
      </c>
      <c r="BA744" s="60">
        <f>COUNTIFS(配置清单!G:G,G744,配置清单!H:H,"IA",配置清单!N:N,"在岗",配置清单!P:P,"&lt;&gt;暂不胜任")</f>
        <v>0</v>
      </c>
      <c r="BB744" s="61" t="str">
        <f t="shared" si="626"/>
        <v>NA</v>
      </c>
      <c r="BC744" s="60">
        <f>COUNTIFS(配置清单!G:G,规划及评估!G744,配置清单!H:H,"产品经理",配置清单!N:N,"在岗")</f>
        <v>0</v>
      </c>
      <c r="BD744" s="61" t="str">
        <f t="shared" si="627"/>
        <v>NA</v>
      </c>
      <c r="BE744" s="60">
        <f>COUNTIFS(配置清单!G:G,G744,配置清单!H:H,"产品经理",配置清单!N:N,"在岗",配置清单!P:P,"&lt;&gt;暂不胜任")</f>
        <v>0</v>
      </c>
      <c r="BF744" s="61" t="str">
        <f t="shared" si="628"/>
        <v>NA</v>
      </c>
      <c r="BG744" s="63">
        <f t="shared" si="629"/>
        <v>2</v>
      </c>
      <c r="BH744" s="64">
        <f t="shared" si="630"/>
        <v>2</v>
      </c>
      <c r="BI744" s="64">
        <f t="shared" si="631"/>
        <v>2</v>
      </c>
      <c r="BJ744" s="64">
        <f t="shared" si="632"/>
        <v>1</v>
      </c>
      <c r="BK744" s="65">
        <f t="shared" si="633"/>
        <v>1</v>
      </c>
      <c r="BL744" s="66">
        <f t="shared" si="634"/>
        <v>0.5</v>
      </c>
      <c r="BM744" s="93">
        <f t="shared" si="635"/>
        <v>1</v>
      </c>
      <c r="BN744" s="93">
        <f t="shared" si="636"/>
        <v>1</v>
      </c>
      <c r="BO744" s="93">
        <f t="shared" si="637"/>
        <v>0</v>
      </c>
      <c r="BP744" s="93">
        <f t="shared" si="638"/>
        <v>0</v>
      </c>
      <c r="BQ744" s="93">
        <f t="shared" si="639"/>
        <v>0</v>
      </c>
      <c r="BR744" s="93">
        <f t="shared" si="640"/>
        <v>0</v>
      </c>
      <c r="BS744" s="93">
        <f t="shared" si="641"/>
        <v>0</v>
      </c>
      <c r="BT744" s="93">
        <f t="shared" si="642"/>
        <v>0</v>
      </c>
      <c r="BU744" s="93">
        <f t="shared" si="643"/>
        <v>0</v>
      </c>
      <c r="BV744" s="93">
        <f t="shared" si="644"/>
        <v>0</v>
      </c>
      <c r="BW744" s="93">
        <f t="shared" si="645"/>
        <v>1</v>
      </c>
      <c r="BX744" s="93">
        <f t="shared" si="646"/>
        <v>0</v>
      </c>
      <c r="BY744" s="93">
        <f t="shared" si="647"/>
        <v>0</v>
      </c>
      <c r="BZ744" s="93">
        <f t="shared" si="648"/>
        <v>0</v>
      </c>
      <c r="CA744" s="93">
        <f t="shared" si="649"/>
        <v>0</v>
      </c>
      <c r="CB744" s="93">
        <f t="shared" si="650"/>
        <v>0</v>
      </c>
      <c r="CC744" s="93">
        <f t="shared" si="651"/>
        <v>0</v>
      </c>
      <c r="CD744" s="93">
        <f t="shared" si="652"/>
        <v>0</v>
      </c>
    </row>
    <row r="745" spans="1:82" hidden="1">
      <c r="A745" s="34">
        <v>13</v>
      </c>
      <c r="B745" s="34" t="s">
        <v>210</v>
      </c>
      <c r="C745" s="34" t="s">
        <v>2210</v>
      </c>
      <c r="D745" s="34" t="s">
        <v>2209</v>
      </c>
      <c r="E745" s="34" t="s">
        <v>2237</v>
      </c>
      <c r="F745" s="34" t="s">
        <v>2244</v>
      </c>
      <c r="G745" s="34" t="s">
        <v>2245</v>
      </c>
      <c r="H745" s="134" t="s">
        <v>7</v>
      </c>
      <c r="I745" s="130" t="s">
        <v>7</v>
      </c>
      <c r="J745" s="34" t="s">
        <v>195</v>
      </c>
      <c r="K745" s="34" t="s">
        <v>195</v>
      </c>
      <c r="L745" s="34" t="s">
        <v>2391</v>
      </c>
      <c r="M745" s="34" t="s">
        <v>2243</v>
      </c>
      <c r="N745" s="34">
        <v>1</v>
      </c>
      <c r="O745" s="34">
        <v>0</v>
      </c>
      <c r="P745" s="34">
        <v>0</v>
      </c>
      <c r="Q745" s="34">
        <v>0</v>
      </c>
      <c r="R745" s="34">
        <v>0</v>
      </c>
      <c r="S745" s="34">
        <v>1</v>
      </c>
      <c r="T745" s="34">
        <v>0</v>
      </c>
      <c r="U745" s="77">
        <v>0</v>
      </c>
      <c r="V745" s="34">
        <v>0</v>
      </c>
      <c r="W745" s="60">
        <f>COUNTIFS(配置清单!G:G,G745,配置清单!$H:$H,"PM",配置清单!$N:$N,"在岗")</f>
        <v>1</v>
      </c>
      <c r="X745" s="61">
        <f t="shared" si="611"/>
        <v>1</v>
      </c>
      <c r="Y745" s="60">
        <f>COUNTIFS(配置清单!$G:$G,G745,配置清单!$H:$H,"PM",配置清单!$N:$N,"在岗",配置清单!$P:$P,"&lt;&gt;暂不胜任")</f>
        <v>1</v>
      </c>
      <c r="Z745" s="61">
        <f t="shared" si="612"/>
        <v>1</v>
      </c>
      <c r="AA745" s="62">
        <f>COUNTIFS(配置清单!$G:$G,G745,配置清单!$H:$H,"SE",配置清单!$N:$N,"在岗")+COUNTIFS(配置清单!$G:$G,G745,配置清单!$H:$H,"SA",配置清单!$N:$N,"在岗")</f>
        <v>0</v>
      </c>
      <c r="AB745" s="61" t="str">
        <f t="shared" si="613"/>
        <v>NA</v>
      </c>
      <c r="AC745" s="60">
        <f>COUNTIFS(配置清单!$G:$G,G745,配置清单!$H:$H,"SE",配置清单!$N:$N,"在岗",配置清单!$P:$P,"&lt;&gt;暂不胜任")+COUNTIFS(配置清单!$G:$G,G745,配置清单!$H:$H,"SA",配置清单!$N:$N,"在岗",配置清单!$P:$P,"&lt;&gt;暂不胜任")</f>
        <v>0</v>
      </c>
      <c r="AD745" s="61" t="str">
        <f t="shared" si="614"/>
        <v>NA</v>
      </c>
      <c r="AE745" s="60">
        <f>COUNTIFS(配置清单!$G:$G,G745,配置清单!H:H,"MDE",配置清单!N:N,"在岗")</f>
        <v>0</v>
      </c>
      <c r="AF745" s="61" t="str">
        <f t="shared" si="615"/>
        <v>NA</v>
      </c>
      <c r="AG745" s="60">
        <f>COUNTIFS(配置清单!$G:$G,G745,配置清单!$H:$H,"MDE",配置清单!$N:$N,"在岗",配置清单!$P:$P,"&lt;&gt;暂不胜任")</f>
        <v>0</v>
      </c>
      <c r="AH745" s="61" t="str">
        <f t="shared" si="616"/>
        <v>NA</v>
      </c>
      <c r="AI745" s="62">
        <f>COUNTIFS(配置清单!G:G,G745,配置清单!H:H,"TPM",配置清单!N:N,"在岗")+COUNTIFS(配置清单!G:G,G745,配置清单!H:H,"TC",配置清单!N:N,"在岗")</f>
        <v>0</v>
      </c>
      <c r="AJ745" s="61" t="str">
        <f t="shared" si="617"/>
        <v>NA</v>
      </c>
      <c r="AK745" s="60">
        <f>COUNTIFS(配置清单!G:G,G745,配置清单!H:H,"TPM",配置清单!N:N,"在岗",配置清单!P:P,"&lt;&gt;暂不胜任")+COUNTIFS(配置清单!G:G,G745,配置清单!H:H,"TC",配置清单!N:N,"在岗",配置清单!P:P,"&lt;&gt;暂不胜任")</f>
        <v>0</v>
      </c>
      <c r="AL745" s="61" t="str">
        <f t="shared" si="618"/>
        <v>NA</v>
      </c>
      <c r="AM745" s="60">
        <f>COUNTIFS(配置清单!G:G,G745,配置清单!H:H,"TSE",配置清单!N:N,"在岗")</f>
        <v>0</v>
      </c>
      <c r="AN745" s="61" t="str">
        <f t="shared" si="619"/>
        <v>NA</v>
      </c>
      <c r="AO745" s="60">
        <f>COUNTIFS(配置清单!G:G,G745,配置清单!H:H,"TSE",配置清单!N:N,"在岗",配置清单!P:P,"&lt;&gt;暂不胜任")</f>
        <v>0</v>
      </c>
      <c r="AP745" s="61" t="str">
        <f t="shared" si="620"/>
        <v>NA</v>
      </c>
      <c r="AQ745" s="60">
        <f>COUNTIFS(配置清单!$G:$G,G745,配置清单!H:H,"QA",配置清单!N:N,"在岗")</f>
        <v>1</v>
      </c>
      <c r="AR745" s="61">
        <f t="shared" si="621"/>
        <v>1</v>
      </c>
      <c r="AS745" s="60">
        <f>COUNTIFS(配置清单!$G:$G,G745,配置清单!$H:$H,"QA",配置清单!$N:$N,"在岗",配置清单!$P:$P,"&lt;&gt;暂不胜任")</f>
        <v>0</v>
      </c>
      <c r="AT745" s="61">
        <f t="shared" si="622"/>
        <v>0</v>
      </c>
      <c r="AU745" s="60">
        <f>COUNTIFS(配置清单!G:G,规划及评估!G745,配置清单!H:H,"BA",配置清单!N:N,"在岗")</f>
        <v>0</v>
      </c>
      <c r="AV745" s="61" t="str">
        <f t="shared" si="623"/>
        <v>NA</v>
      </c>
      <c r="AW745" s="60">
        <f>COUNTIFS(配置清单!G:G,G745,配置清单!H:H,"BA",配置清单!N:N,"在岗",配置清单!P:P,"&lt;&gt;暂不胜任")</f>
        <v>0</v>
      </c>
      <c r="AX745" s="61" t="str">
        <f t="shared" si="624"/>
        <v>NA</v>
      </c>
      <c r="AY745" s="60">
        <f>COUNTIFS(配置清单!G:G,规划及评估!G745,配置清单!H:H,"IA",配置清单!N:N,"在岗")</f>
        <v>0</v>
      </c>
      <c r="AZ745" s="61" t="str">
        <f t="shared" si="625"/>
        <v>NA</v>
      </c>
      <c r="BA745" s="60">
        <f>COUNTIFS(配置清单!G:G,G745,配置清单!H:H,"IA",配置清单!N:N,"在岗",配置清单!P:P,"&lt;&gt;暂不胜任")</f>
        <v>0</v>
      </c>
      <c r="BB745" s="61" t="str">
        <f t="shared" si="626"/>
        <v>NA</v>
      </c>
      <c r="BC745" s="60">
        <f>COUNTIFS(配置清单!G:G,规划及评估!G745,配置清单!H:H,"产品经理",配置清单!N:N,"在岗")</f>
        <v>0</v>
      </c>
      <c r="BD745" s="61" t="str">
        <f t="shared" si="627"/>
        <v>NA</v>
      </c>
      <c r="BE745" s="60">
        <f>COUNTIFS(配置清单!G:G,G745,配置清单!H:H,"产品经理",配置清单!N:N,"在岗",配置清单!P:P,"&lt;&gt;暂不胜任")</f>
        <v>0</v>
      </c>
      <c r="BF745" s="61" t="str">
        <f t="shared" si="628"/>
        <v>NA</v>
      </c>
      <c r="BG745" s="63">
        <f t="shared" si="629"/>
        <v>2</v>
      </c>
      <c r="BH745" s="64">
        <f t="shared" si="630"/>
        <v>2</v>
      </c>
      <c r="BI745" s="64">
        <f t="shared" si="631"/>
        <v>2</v>
      </c>
      <c r="BJ745" s="64">
        <f t="shared" si="632"/>
        <v>1</v>
      </c>
      <c r="BK745" s="65">
        <f t="shared" si="633"/>
        <v>1</v>
      </c>
      <c r="BL745" s="66">
        <f t="shared" si="634"/>
        <v>0.5</v>
      </c>
      <c r="BM745" s="93">
        <f t="shared" si="635"/>
        <v>1</v>
      </c>
      <c r="BN745" s="93">
        <f t="shared" si="636"/>
        <v>1</v>
      </c>
      <c r="BO745" s="93">
        <f t="shared" si="637"/>
        <v>0</v>
      </c>
      <c r="BP745" s="93">
        <f t="shared" si="638"/>
        <v>0</v>
      </c>
      <c r="BQ745" s="93">
        <f t="shared" si="639"/>
        <v>0</v>
      </c>
      <c r="BR745" s="93">
        <f t="shared" si="640"/>
        <v>0</v>
      </c>
      <c r="BS745" s="93">
        <f t="shared" si="641"/>
        <v>0</v>
      </c>
      <c r="BT745" s="93">
        <f t="shared" si="642"/>
        <v>0</v>
      </c>
      <c r="BU745" s="93">
        <f t="shared" si="643"/>
        <v>0</v>
      </c>
      <c r="BV745" s="93">
        <f t="shared" si="644"/>
        <v>0</v>
      </c>
      <c r="BW745" s="93">
        <f t="shared" si="645"/>
        <v>1</v>
      </c>
      <c r="BX745" s="93">
        <f t="shared" si="646"/>
        <v>0</v>
      </c>
      <c r="BY745" s="93">
        <f t="shared" si="647"/>
        <v>0</v>
      </c>
      <c r="BZ745" s="93">
        <f t="shared" si="648"/>
        <v>0</v>
      </c>
      <c r="CA745" s="93">
        <f t="shared" si="649"/>
        <v>0</v>
      </c>
      <c r="CB745" s="93">
        <f t="shared" si="650"/>
        <v>0</v>
      </c>
      <c r="CC745" s="93">
        <f t="shared" si="651"/>
        <v>0</v>
      </c>
      <c r="CD745" s="93">
        <f t="shared" si="652"/>
        <v>0</v>
      </c>
    </row>
    <row r="746" spans="1:82" hidden="1">
      <c r="A746" s="34">
        <v>14</v>
      </c>
      <c r="B746" s="34" t="s">
        <v>210</v>
      </c>
      <c r="C746" s="34" t="s">
        <v>2210</v>
      </c>
      <c r="D746" s="34" t="s">
        <v>2209</v>
      </c>
      <c r="E746" s="34" t="s">
        <v>2237</v>
      </c>
      <c r="F746" s="34" t="s">
        <v>2248</v>
      </c>
      <c r="G746" s="34" t="s">
        <v>2249</v>
      </c>
      <c r="H746" s="133" t="s">
        <v>7</v>
      </c>
      <c r="I746" s="130" t="s">
        <v>7</v>
      </c>
      <c r="J746" s="34" t="s">
        <v>195</v>
      </c>
      <c r="K746" s="34" t="s">
        <v>195</v>
      </c>
      <c r="L746" s="34" t="s">
        <v>2391</v>
      </c>
      <c r="N746" s="34">
        <v>2</v>
      </c>
      <c r="O746" s="34">
        <v>0</v>
      </c>
      <c r="P746" s="34">
        <v>0</v>
      </c>
      <c r="Q746" s="34">
        <v>0</v>
      </c>
      <c r="R746" s="34">
        <v>0</v>
      </c>
      <c r="S746" s="34">
        <v>0</v>
      </c>
      <c r="T746" s="34">
        <v>0</v>
      </c>
      <c r="U746" s="77">
        <v>0</v>
      </c>
      <c r="V746" s="34">
        <v>0</v>
      </c>
      <c r="W746" s="60">
        <f>COUNTIFS(配置清单!G:G,G746,配置清单!$H:$H,"PM",配置清单!$N:$N,"在岗")</f>
        <v>2</v>
      </c>
      <c r="X746" s="61">
        <f t="shared" si="611"/>
        <v>1</v>
      </c>
      <c r="Y746" s="60">
        <f>COUNTIFS(配置清单!$G:$G,G746,配置清单!$H:$H,"PM",配置清单!$N:$N,"在岗",配置清单!$P:$P,"&lt;&gt;暂不胜任")</f>
        <v>2</v>
      </c>
      <c r="Z746" s="61">
        <f t="shared" si="612"/>
        <v>1</v>
      </c>
      <c r="AA746" s="62">
        <f>COUNTIFS(配置清单!$G:$G,G746,配置清单!$H:$H,"SE",配置清单!$N:$N,"在岗")+COUNTIFS(配置清单!$G:$G,G746,配置清单!$H:$H,"SA",配置清单!$N:$N,"在岗")</f>
        <v>0</v>
      </c>
      <c r="AB746" s="61" t="str">
        <f t="shared" si="613"/>
        <v>NA</v>
      </c>
      <c r="AC746" s="60">
        <f>COUNTIFS(配置清单!$G:$G,G746,配置清单!$H:$H,"SE",配置清单!$N:$N,"在岗",配置清单!$P:$P,"&lt;&gt;暂不胜任")+COUNTIFS(配置清单!$G:$G,G746,配置清单!$H:$H,"SA",配置清单!$N:$N,"在岗",配置清单!$P:$P,"&lt;&gt;暂不胜任")</f>
        <v>0</v>
      </c>
      <c r="AD746" s="61" t="str">
        <f t="shared" si="614"/>
        <v>NA</v>
      </c>
      <c r="AE746" s="60">
        <f>COUNTIFS(配置清单!$G:$G,G746,配置清单!H:H,"MDE",配置清单!N:N,"在岗")</f>
        <v>0</v>
      </c>
      <c r="AF746" s="61" t="str">
        <f t="shared" si="615"/>
        <v>NA</v>
      </c>
      <c r="AG746" s="60">
        <f>COUNTIFS(配置清单!$G:$G,G746,配置清单!$H:$H,"MDE",配置清单!$N:$N,"在岗",配置清单!$P:$P,"&lt;&gt;暂不胜任")</f>
        <v>0</v>
      </c>
      <c r="AH746" s="61" t="str">
        <f t="shared" si="616"/>
        <v>NA</v>
      </c>
      <c r="AI746" s="62">
        <f>COUNTIFS(配置清单!G:G,G746,配置清单!H:H,"TPM",配置清单!N:N,"在岗")+COUNTIFS(配置清单!G:G,G746,配置清单!H:H,"TC",配置清单!N:N,"在岗")</f>
        <v>0</v>
      </c>
      <c r="AJ746" s="61" t="str">
        <f t="shared" si="617"/>
        <v>NA</v>
      </c>
      <c r="AK746" s="60">
        <f>COUNTIFS(配置清单!G:G,G746,配置清单!H:H,"TPM",配置清单!N:N,"在岗",配置清单!P:P,"&lt;&gt;暂不胜任")+COUNTIFS(配置清单!G:G,G746,配置清单!H:H,"TC",配置清单!N:N,"在岗",配置清单!P:P,"&lt;&gt;暂不胜任")</f>
        <v>0</v>
      </c>
      <c r="AL746" s="61" t="str">
        <f t="shared" si="618"/>
        <v>NA</v>
      </c>
      <c r="AM746" s="60">
        <f>COUNTIFS(配置清单!G:G,G746,配置清单!H:H,"TSE",配置清单!N:N,"在岗")</f>
        <v>0</v>
      </c>
      <c r="AN746" s="61" t="str">
        <f t="shared" si="619"/>
        <v>NA</v>
      </c>
      <c r="AO746" s="60">
        <f>COUNTIFS(配置清单!G:G,G746,配置清单!H:H,"TSE",配置清单!N:N,"在岗",配置清单!P:P,"&lt;&gt;暂不胜任")</f>
        <v>0</v>
      </c>
      <c r="AP746" s="61" t="str">
        <f t="shared" si="620"/>
        <v>NA</v>
      </c>
      <c r="AQ746" s="60">
        <f>COUNTIFS(配置清单!$G:$G,G746,配置清单!H:H,"QA",配置清单!N:N,"在岗")</f>
        <v>0</v>
      </c>
      <c r="AR746" s="61" t="str">
        <f t="shared" si="621"/>
        <v>NA</v>
      </c>
      <c r="AS746" s="60">
        <f>COUNTIFS(配置清单!$G:$G,G746,配置清单!$H:$H,"QA",配置清单!$N:$N,"在岗",配置清单!$P:$P,"&lt;&gt;暂不胜任")</f>
        <v>0</v>
      </c>
      <c r="AT746" s="61" t="str">
        <f t="shared" si="622"/>
        <v>NA</v>
      </c>
      <c r="AU746" s="60">
        <f>COUNTIFS(配置清单!G:G,规划及评估!G746,配置清单!H:H,"BA",配置清单!N:N,"在岗")</f>
        <v>0</v>
      </c>
      <c r="AV746" s="61" t="str">
        <f t="shared" si="623"/>
        <v>NA</v>
      </c>
      <c r="AW746" s="60">
        <f>COUNTIFS(配置清单!G:G,G746,配置清单!H:H,"BA",配置清单!N:N,"在岗",配置清单!P:P,"&lt;&gt;暂不胜任")</f>
        <v>0</v>
      </c>
      <c r="AX746" s="61" t="str">
        <f t="shared" si="624"/>
        <v>NA</v>
      </c>
      <c r="AY746" s="60">
        <f>COUNTIFS(配置清单!G:G,规划及评估!G746,配置清单!H:H,"IA",配置清单!N:N,"在岗")</f>
        <v>0</v>
      </c>
      <c r="AZ746" s="61" t="str">
        <f t="shared" si="625"/>
        <v>NA</v>
      </c>
      <c r="BA746" s="60">
        <f>COUNTIFS(配置清单!G:G,G746,配置清单!H:H,"IA",配置清单!N:N,"在岗",配置清单!P:P,"&lt;&gt;暂不胜任")</f>
        <v>0</v>
      </c>
      <c r="BB746" s="61" t="str">
        <f t="shared" si="626"/>
        <v>NA</v>
      </c>
      <c r="BC746" s="60">
        <f>COUNTIFS(配置清单!G:G,规划及评估!G746,配置清单!H:H,"产品经理",配置清单!N:N,"在岗")</f>
        <v>0</v>
      </c>
      <c r="BD746" s="61" t="str">
        <f t="shared" si="627"/>
        <v>NA</v>
      </c>
      <c r="BE746" s="60">
        <f>COUNTIFS(配置清单!G:G,G746,配置清单!H:H,"产品经理",配置清单!N:N,"在岗",配置清单!P:P,"&lt;&gt;暂不胜任")</f>
        <v>0</v>
      </c>
      <c r="BF746" s="61" t="str">
        <f t="shared" si="628"/>
        <v>NA</v>
      </c>
      <c r="BG746" s="63">
        <f t="shared" si="629"/>
        <v>2</v>
      </c>
      <c r="BH746" s="64">
        <f t="shared" si="630"/>
        <v>2</v>
      </c>
      <c r="BI746" s="64">
        <f t="shared" si="631"/>
        <v>2</v>
      </c>
      <c r="BJ746" s="64">
        <f t="shared" si="632"/>
        <v>2</v>
      </c>
      <c r="BK746" s="65">
        <f t="shared" si="633"/>
        <v>1</v>
      </c>
      <c r="BL746" s="66">
        <f t="shared" si="634"/>
        <v>1</v>
      </c>
      <c r="BM746" s="93">
        <f t="shared" si="635"/>
        <v>2</v>
      </c>
      <c r="BN746" s="93">
        <f t="shared" si="636"/>
        <v>2</v>
      </c>
      <c r="BO746" s="93">
        <f t="shared" si="637"/>
        <v>0</v>
      </c>
      <c r="BP746" s="93">
        <f t="shared" si="638"/>
        <v>0</v>
      </c>
      <c r="BQ746" s="93">
        <f t="shared" si="639"/>
        <v>0</v>
      </c>
      <c r="BR746" s="93">
        <f t="shared" si="640"/>
        <v>0</v>
      </c>
      <c r="BS746" s="93">
        <f t="shared" si="641"/>
        <v>0</v>
      </c>
      <c r="BT746" s="93">
        <f t="shared" si="642"/>
        <v>0</v>
      </c>
      <c r="BU746" s="93">
        <f t="shared" si="643"/>
        <v>0</v>
      </c>
      <c r="BV746" s="93">
        <f t="shared" si="644"/>
        <v>0</v>
      </c>
      <c r="BW746" s="93">
        <f t="shared" si="645"/>
        <v>0</v>
      </c>
      <c r="BX746" s="93">
        <f t="shared" si="646"/>
        <v>0</v>
      </c>
      <c r="BY746" s="93">
        <f t="shared" si="647"/>
        <v>0</v>
      </c>
      <c r="BZ746" s="93">
        <f t="shared" si="648"/>
        <v>0</v>
      </c>
      <c r="CA746" s="93">
        <f t="shared" si="649"/>
        <v>0</v>
      </c>
      <c r="CB746" s="93">
        <f t="shared" si="650"/>
        <v>0</v>
      </c>
      <c r="CC746" s="93">
        <f t="shared" si="651"/>
        <v>0</v>
      </c>
      <c r="CD746" s="93">
        <f t="shared" si="652"/>
        <v>0</v>
      </c>
    </row>
    <row r="747" spans="1:82" hidden="1">
      <c r="A747" s="34">
        <v>16</v>
      </c>
      <c r="B747" s="34" t="s">
        <v>210</v>
      </c>
      <c r="C747" s="34" t="s">
        <v>2210</v>
      </c>
      <c r="D747" s="34" t="s">
        <v>2209</v>
      </c>
      <c r="E747" s="34" t="s">
        <v>2237</v>
      </c>
      <c r="F747" s="34" t="s">
        <v>2254</v>
      </c>
      <c r="G747" s="34" t="s">
        <v>2255</v>
      </c>
      <c r="H747" s="130" t="s">
        <v>4</v>
      </c>
      <c r="I747" s="130" t="s">
        <v>4</v>
      </c>
      <c r="J747" s="34" t="s">
        <v>34</v>
      </c>
      <c r="K747" s="34" t="s">
        <v>34</v>
      </c>
      <c r="L747" s="34" t="s">
        <v>2391</v>
      </c>
      <c r="M747" s="34" t="s">
        <v>2243</v>
      </c>
      <c r="N747" s="34">
        <v>1</v>
      </c>
      <c r="O747" s="34">
        <v>0</v>
      </c>
      <c r="P747" s="34">
        <v>0</v>
      </c>
      <c r="Q747" s="34">
        <v>0</v>
      </c>
      <c r="R747" s="34">
        <v>1</v>
      </c>
      <c r="S747" s="34">
        <v>1</v>
      </c>
      <c r="T747" s="34">
        <v>0</v>
      </c>
      <c r="U747" s="77">
        <v>0</v>
      </c>
      <c r="V747" s="34">
        <v>0</v>
      </c>
      <c r="W747" s="60">
        <f>COUNTIFS(配置清单!G:G,G747,配置清单!$H:$H,"PM",配置清单!$N:$N,"在岗")</f>
        <v>1</v>
      </c>
      <c r="X747" s="61">
        <f t="shared" si="611"/>
        <v>1</v>
      </c>
      <c r="Y747" s="60">
        <f>COUNTIFS(配置清单!$G:$G,G747,配置清单!$H:$H,"PM",配置清单!$N:$N,"在岗",配置清单!$P:$P,"&lt;&gt;暂不胜任")</f>
        <v>1</v>
      </c>
      <c r="Z747" s="61">
        <f t="shared" si="612"/>
        <v>1</v>
      </c>
      <c r="AA747" s="62">
        <f>COUNTIFS(配置清单!$G:$G,G747,配置清单!$H:$H,"SE",配置清单!$N:$N,"在岗")+COUNTIFS(配置清单!$G:$G,G747,配置清单!$H:$H,"SA",配置清单!$N:$N,"在岗")</f>
        <v>0</v>
      </c>
      <c r="AB747" s="61" t="str">
        <f t="shared" si="613"/>
        <v>NA</v>
      </c>
      <c r="AC747" s="60">
        <f>COUNTIFS(配置清单!$G:$G,G747,配置清单!$H:$H,"SE",配置清单!$N:$N,"在岗",配置清单!$P:$P,"&lt;&gt;暂不胜任")+COUNTIFS(配置清单!$G:$G,G747,配置清单!$H:$H,"SA",配置清单!$N:$N,"在岗",配置清单!$P:$P,"&lt;&gt;暂不胜任")</f>
        <v>0</v>
      </c>
      <c r="AD747" s="61" t="str">
        <f t="shared" si="614"/>
        <v>NA</v>
      </c>
      <c r="AE747" s="60">
        <f>COUNTIFS(配置清单!$G:$G,G747,配置清单!H:H,"MDE",配置清单!N:N,"在岗")</f>
        <v>0</v>
      </c>
      <c r="AF747" s="61" t="str">
        <f t="shared" si="615"/>
        <v>NA</v>
      </c>
      <c r="AG747" s="60">
        <f>COUNTIFS(配置清单!$G:$G,G747,配置清单!$H:$H,"MDE",配置清单!$N:$N,"在岗",配置清单!$P:$P,"&lt;&gt;暂不胜任")</f>
        <v>0</v>
      </c>
      <c r="AH747" s="61" t="str">
        <f t="shared" si="616"/>
        <v>NA</v>
      </c>
      <c r="AI747" s="62">
        <f>COUNTIFS(配置清单!G:G,G747,配置清单!H:H,"TPM",配置清单!N:N,"在岗")+COUNTIFS(配置清单!G:G,G747,配置清单!H:H,"TC",配置清单!N:N,"在岗")</f>
        <v>0</v>
      </c>
      <c r="AJ747" s="61" t="str">
        <f t="shared" si="617"/>
        <v>NA</v>
      </c>
      <c r="AK747" s="60">
        <f>COUNTIFS(配置清单!G:G,G747,配置清单!H:H,"TPM",配置清单!N:N,"在岗",配置清单!P:P,"&lt;&gt;暂不胜任")+COUNTIFS(配置清单!G:G,G747,配置清单!H:H,"TC",配置清单!N:N,"在岗",配置清单!P:P,"&lt;&gt;暂不胜任")</f>
        <v>0</v>
      </c>
      <c r="AL747" s="61" t="str">
        <f t="shared" si="618"/>
        <v>NA</v>
      </c>
      <c r="AM747" s="60">
        <f>COUNTIFS(配置清单!G:G,G747,配置清单!H:H,"TSE",配置清单!N:N,"在岗")</f>
        <v>1</v>
      </c>
      <c r="AN747" s="61">
        <f t="shared" si="619"/>
        <v>1</v>
      </c>
      <c r="AO747" s="60">
        <f>COUNTIFS(配置清单!G:G,G747,配置清单!H:H,"TSE",配置清单!N:N,"在岗",配置清单!P:P,"&lt;&gt;暂不胜任")</f>
        <v>1</v>
      </c>
      <c r="AP747" s="61">
        <f t="shared" si="620"/>
        <v>1</v>
      </c>
      <c r="AQ747" s="60">
        <f>COUNTIFS(配置清单!$G:$G,G747,配置清单!H:H,"QA",配置清单!N:N,"在岗")</f>
        <v>1</v>
      </c>
      <c r="AR747" s="61">
        <f t="shared" si="621"/>
        <v>1</v>
      </c>
      <c r="AS747" s="60">
        <f>COUNTIFS(配置清单!$G:$G,G747,配置清单!$H:$H,"QA",配置清单!$N:$N,"在岗",配置清单!$P:$P,"&lt;&gt;暂不胜任")</f>
        <v>0</v>
      </c>
      <c r="AT747" s="61">
        <f t="shared" si="622"/>
        <v>0</v>
      </c>
      <c r="AU747" s="60">
        <f>COUNTIFS(配置清单!G:G,规划及评估!G747,配置清单!H:H,"BA",配置清单!N:N,"在岗")</f>
        <v>0</v>
      </c>
      <c r="AV747" s="61" t="str">
        <f t="shared" si="623"/>
        <v>NA</v>
      </c>
      <c r="AW747" s="60">
        <f>COUNTIFS(配置清单!G:G,G747,配置清单!H:H,"BA",配置清单!N:N,"在岗",配置清单!P:P,"&lt;&gt;暂不胜任")</f>
        <v>0</v>
      </c>
      <c r="AX747" s="61" t="str">
        <f t="shared" si="624"/>
        <v>NA</v>
      </c>
      <c r="AY747" s="60">
        <f>COUNTIFS(配置清单!G:G,规划及评估!G747,配置清单!H:H,"IA",配置清单!N:N,"在岗")</f>
        <v>0</v>
      </c>
      <c r="AZ747" s="61" t="str">
        <f t="shared" si="625"/>
        <v>NA</v>
      </c>
      <c r="BA747" s="60">
        <f>COUNTIFS(配置清单!G:G,G747,配置清单!H:H,"IA",配置清单!N:N,"在岗",配置清单!P:P,"&lt;&gt;暂不胜任")</f>
        <v>0</v>
      </c>
      <c r="BB747" s="61" t="str">
        <f t="shared" si="626"/>
        <v>NA</v>
      </c>
      <c r="BC747" s="60">
        <f>COUNTIFS(配置清单!G:G,规划及评估!G747,配置清单!H:H,"产品经理",配置清单!N:N,"在岗")</f>
        <v>0</v>
      </c>
      <c r="BD747" s="61" t="str">
        <f t="shared" si="627"/>
        <v>NA</v>
      </c>
      <c r="BE747" s="60">
        <f>COUNTIFS(配置清单!G:G,G747,配置清单!H:H,"产品经理",配置清单!N:N,"在岗",配置清单!P:P,"&lt;&gt;暂不胜任")</f>
        <v>0</v>
      </c>
      <c r="BF747" s="61" t="str">
        <f t="shared" si="628"/>
        <v>NA</v>
      </c>
      <c r="BG747" s="63">
        <f t="shared" si="629"/>
        <v>3</v>
      </c>
      <c r="BH747" s="64">
        <f t="shared" si="630"/>
        <v>3</v>
      </c>
      <c r="BI747" s="64">
        <f t="shared" si="631"/>
        <v>3</v>
      </c>
      <c r="BJ747" s="64">
        <f t="shared" si="632"/>
        <v>2</v>
      </c>
      <c r="BK747" s="65">
        <f t="shared" si="633"/>
        <v>1</v>
      </c>
      <c r="BL747" s="66">
        <f t="shared" si="634"/>
        <v>0.66666666666666663</v>
      </c>
      <c r="BM747" s="93">
        <f t="shared" si="635"/>
        <v>1</v>
      </c>
      <c r="BN747" s="93">
        <f t="shared" si="636"/>
        <v>1</v>
      </c>
      <c r="BO747" s="93">
        <f t="shared" si="637"/>
        <v>0</v>
      </c>
      <c r="BP747" s="93">
        <f t="shared" si="638"/>
        <v>0</v>
      </c>
      <c r="BQ747" s="93">
        <f t="shared" si="639"/>
        <v>0</v>
      </c>
      <c r="BR747" s="93">
        <f t="shared" si="640"/>
        <v>0</v>
      </c>
      <c r="BS747" s="93">
        <f t="shared" si="641"/>
        <v>0</v>
      </c>
      <c r="BT747" s="93">
        <f t="shared" si="642"/>
        <v>0</v>
      </c>
      <c r="BU747" s="93">
        <f t="shared" si="643"/>
        <v>1</v>
      </c>
      <c r="BV747" s="93">
        <f t="shared" si="644"/>
        <v>1</v>
      </c>
      <c r="BW747" s="93">
        <f t="shared" si="645"/>
        <v>1</v>
      </c>
      <c r="BX747" s="93">
        <f t="shared" si="646"/>
        <v>0</v>
      </c>
      <c r="BY747" s="93">
        <f t="shared" si="647"/>
        <v>0</v>
      </c>
      <c r="BZ747" s="93">
        <f t="shared" si="648"/>
        <v>0</v>
      </c>
      <c r="CA747" s="93">
        <f t="shared" si="649"/>
        <v>0</v>
      </c>
      <c r="CB747" s="93">
        <f t="shared" si="650"/>
        <v>0</v>
      </c>
      <c r="CC747" s="93">
        <f t="shared" si="651"/>
        <v>0</v>
      </c>
      <c r="CD747" s="93">
        <f t="shared" si="652"/>
        <v>0</v>
      </c>
    </row>
    <row r="748" spans="1:82" hidden="1">
      <c r="A748" s="34">
        <v>17</v>
      </c>
      <c r="B748" s="34" t="s">
        <v>210</v>
      </c>
      <c r="C748" s="34" t="s">
        <v>2210</v>
      </c>
      <c r="D748" s="34" t="s">
        <v>2209</v>
      </c>
      <c r="E748" s="34" t="s">
        <v>2237</v>
      </c>
      <c r="F748" s="34" t="s">
        <v>2244</v>
      </c>
      <c r="G748" s="34" t="s">
        <v>2259</v>
      </c>
      <c r="H748" s="133" t="s">
        <v>4</v>
      </c>
      <c r="I748" s="130" t="s">
        <v>4</v>
      </c>
      <c r="J748" s="34" t="s">
        <v>34</v>
      </c>
      <c r="K748" s="34" t="s">
        <v>34</v>
      </c>
      <c r="L748" s="34" t="s">
        <v>2391</v>
      </c>
      <c r="M748" s="34" t="s">
        <v>2243</v>
      </c>
      <c r="N748" s="34">
        <v>1</v>
      </c>
      <c r="O748" s="34">
        <v>0</v>
      </c>
      <c r="P748" s="34">
        <v>0</v>
      </c>
      <c r="Q748" s="34">
        <v>0</v>
      </c>
      <c r="R748" s="34">
        <v>0</v>
      </c>
      <c r="S748" s="34">
        <v>1</v>
      </c>
      <c r="T748" s="34">
        <v>0</v>
      </c>
      <c r="U748" s="77">
        <v>0</v>
      </c>
      <c r="V748" s="34">
        <v>0</v>
      </c>
      <c r="W748" s="60">
        <f>COUNTIFS(配置清单!G:G,G748,配置清单!$H:$H,"PM",配置清单!$N:$N,"在岗")</f>
        <v>1</v>
      </c>
      <c r="X748" s="61">
        <f t="shared" si="611"/>
        <v>1</v>
      </c>
      <c r="Y748" s="60">
        <f>COUNTIFS(配置清单!$G:$G,G748,配置清单!$H:$H,"PM",配置清单!$N:$N,"在岗",配置清单!$P:$P,"&lt;&gt;暂不胜任")</f>
        <v>1</v>
      </c>
      <c r="Z748" s="61">
        <f t="shared" si="612"/>
        <v>1</v>
      </c>
      <c r="AA748" s="62">
        <f>COUNTIFS(配置清单!$G:$G,G748,配置清单!$H:$H,"SE",配置清单!$N:$N,"在岗")+COUNTIFS(配置清单!$G:$G,G748,配置清单!$H:$H,"SA",配置清单!$N:$N,"在岗")</f>
        <v>0</v>
      </c>
      <c r="AB748" s="61" t="str">
        <f t="shared" si="613"/>
        <v>NA</v>
      </c>
      <c r="AC748" s="60">
        <f>COUNTIFS(配置清单!$G:$G,G748,配置清单!$H:$H,"SE",配置清单!$N:$N,"在岗",配置清单!$P:$P,"&lt;&gt;暂不胜任")+COUNTIFS(配置清单!$G:$G,G748,配置清单!$H:$H,"SA",配置清单!$N:$N,"在岗",配置清单!$P:$P,"&lt;&gt;暂不胜任")</f>
        <v>0</v>
      </c>
      <c r="AD748" s="61" t="str">
        <f t="shared" si="614"/>
        <v>NA</v>
      </c>
      <c r="AE748" s="60">
        <f>COUNTIFS(配置清单!$G:$G,G748,配置清单!H:H,"MDE",配置清单!N:N,"在岗")</f>
        <v>0</v>
      </c>
      <c r="AF748" s="61" t="str">
        <f t="shared" si="615"/>
        <v>NA</v>
      </c>
      <c r="AG748" s="60">
        <f>COUNTIFS(配置清单!$G:$G,G748,配置清单!$H:$H,"MDE",配置清单!$N:$N,"在岗",配置清单!$P:$P,"&lt;&gt;暂不胜任")</f>
        <v>0</v>
      </c>
      <c r="AH748" s="61" t="str">
        <f t="shared" si="616"/>
        <v>NA</v>
      </c>
      <c r="AI748" s="62">
        <f>COUNTIFS(配置清单!G:G,G748,配置清单!H:H,"TPM",配置清单!N:N,"在岗")+COUNTIFS(配置清单!G:G,G748,配置清单!H:H,"TC",配置清单!N:N,"在岗")</f>
        <v>0</v>
      </c>
      <c r="AJ748" s="61" t="str">
        <f t="shared" si="617"/>
        <v>NA</v>
      </c>
      <c r="AK748" s="60">
        <f>COUNTIFS(配置清单!G:G,G748,配置清单!H:H,"TPM",配置清单!N:N,"在岗",配置清单!P:P,"&lt;&gt;暂不胜任")+COUNTIFS(配置清单!G:G,G748,配置清单!H:H,"TC",配置清单!N:N,"在岗",配置清单!P:P,"&lt;&gt;暂不胜任")</f>
        <v>0</v>
      </c>
      <c r="AL748" s="61" t="str">
        <f t="shared" si="618"/>
        <v>NA</v>
      </c>
      <c r="AM748" s="60">
        <f>COUNTIFS(配置清单!G:G,G748,配置清单!H:H,"TSE",配置清单!N:N,"在岗")</f>
        <v>0</v>
      </c>
      <c r="AN748" s="61" t="str">
        <f t="shared" si="619"/>
        <v>NA</v>
      </c>
      <c r="AO748" s="60">
        <f>COUNTIFS(配置清单!G:G,G748,配置清单!H:H,"TSE",配置清单!N:N,"在岗",配置清单!P:P,"&lt;&gt;暂不胜任")</f>
        <v>0</v>
      </c>
      <c r="AP748" s="61" t="str">
        <f t="shared" si="620"/>
        <v>NA</v>
      </c>
      <c r="AQ748" s="60">
        <f>COUNTIFS(配置清单!$G:$G,G748,配置清单!H:H,"QA",配置清单!N:N,"在岗")</f>
        <v>1</v>
      </c>
      <c r="AR748" s="61">
        <f t="shared" si="621"/>
        <v>1</v>
      </c>
      <c r="AS748" s="60">
        <f>COUNTIFS(配置清单!$G:$G,G748,配置清单!$H:$H,"QA",配置清单!$N:$N,"在岗",配置清单!$P:$P,"&lt;&gt;暂不胜任")</f>
        <v>0</v>
      </c>
      <c r="AT748" s="61">
        <f t="shared" si="622"/>
        <v>0</v>
      </c>
      <c r="AU748" s="60">
        <f>COUNTIFS(配置清单!G:G,规划及评估!G748,配置清单!H:H,"BA",配置清单!N:N,"在岗")</f>
        <v>0</v>
      </c>
      <c r="AV748" s="61" t="str">
        <f t="shared" si="623"/>
        <v>NA</v>
      </c>
      <c r="AW748" s="60">
        <f>COUNTIFS(配置清单!G:G,G748,配置清单!H:H,"BA",配置清单!N:N,"在岗",配置清单!P:P,"&lt;&gt;暂不胜任")</f>
        <v>0</v>
      </c>
      <c r="AX748" s="61" t="str">
        <f t="shared" si="624"/>
        <v>NA</v>
      </c>
      <c r="AY748" s="60">
        <f>COUNTIFS(配置清单!G:G,规划及评估!G748,配置清单!H:H,"IA",配置清单!N:N,"在岗")</f>
        <v>0</v>
      </c>
      <c r="AZ748" s="61" t="str">
        <f t="shared" si="625"/>
        <v>NA</v>
      </c>
      <c r="BA748" s="60">
        <f>COUNTIFS(配置清单!G:G,G748,配置清单!H:H,"IA",配置清单!N:N,"在岗",配置清单!P:P,"&lt;&gt;暂不胜任")</f>
        <v>0</v>
      </c>
      <c r="BB748" s="61" t="str">
        <f t="shared" si="626"/>
        <v>NA</v>
      </c>
      <c r="BC748" s="60">
        <f>COUNTIFS(配置清单!G:G,规划及评估!G748,配置清单!H:H,"产品经理",配置清单!N:N,"在岗")</f>
        <v>0</v>
      </c>
      <c r="BD748" s="61" t="str">
        <f t="shared" si="627"/>
        <v>NA</v>
      </c>
      <c r="BE748" s="60">
        <f>COUNTIFS(配置清单!G:G,G748,配置清单!H:H,"产品经理",配置清单!N:N,"在岗",配置清单!P:P,"&lt;&gt;暂不胜任")</f>
        <v>0</v>
      </c>
      <c r="BF748" s="61" t="str">
        <f t="shared" si="628"/>
        <v>NA</v>
      </c>
      <c r="BG748" s="63">
        <f t="shared" si="629"/>
        <v>2</v>
      </c>
      <c r="BH748" s="64">
        <f t="shared" si="630"/>
        <v>2</v>
      </c>
      <c r="BI748" s="64">
        <f t="shared" si="631"/>
        <v>2</v>
      </c>
      <c r="BJ748" s="64">
        <f t="shared" si="632"/>
        <v>1</v>
      </c>
      <c r="BK748" s="65">
        <f t="shared" si="633"/>
        <v>1</v>
      </c>
      <c r="BL748" s="66">
        <f t="shared" si="634"/>
        <v>0.5</v>
      </c>
      <c r="BM748" s="93">
        <f t="shared" si="635"/>
        <v>1</v>
      </c>
      <c r="BN748" s="93">
        <f t="shared" si="636"/>
        <v>1</v>
      </c>
      <c r="BO748" s="93">
        <f t="shared" si="637"/>
        <v>0</v>
      </c>
      <c r="BP748" s="93">
        <f t="shared" si="638"/>
        <v>0</v>
      </c>
      <c r="BQ748" s="93">
        <f t="shared" si="639"/>
        <v>0</v>
      </c>
      <c r="BR748" s="93">
        <f t="shared" si="640"/>
        <v>0</v>
      </c>
      <c r="BS748" s="93">
        <f t="shared" si="641"/>
        <v>0</v>
      </c>
      <c r="BT748" s="93">
        <f t="shared" si="642"/>
        <v>0</v>
      </c>
      <c r="BU748" s="93">
        <f t="shared" si="643"/>
        <v>0</v>
      </c>
      <c r="BV748" s="93">
        <f t="shared" si="644"/>
        <v>0</v>
      </c>
      <c r="BW748" s="93">
        <f t="shared" si="645"/>
        <v>1</v>
      </c>
      <c r="BX748" s="93">
        <f t="shared" si="646"/>
        <v>0</v>
      </c>
      <c r="BY748" s="93">
        <f t="shared" si="647"/>
        <v>0</v>
      </c>
      <c r="BZ748" s="93">
        <f t="shared" si="648"/>
        <v>0</v>
      </c>
      <c r="CA748" s="93">
        <f t="shared" si="649"/>
        <v>0</v>
      </c>
      <c r="CB748" s="93">
        <f t="shared" si="650"/>
        <v>0</v>
      </c>
      <c r="CC748" s="93">
        <f t="shared" si="651"/>
        <v>0</v>
      </c>
      <c r="CD748" s="93">
        <f t="shared" si="652"/>
        <v>0</v>
      </c>
    </row>
    <row r="749" spans="1:82" hidden="1">
      <c r="A749" s="34">
        <v>18</v>
      </c>
      <c r="B749" s="34" t="s">
        <v>210</v>
      </c>
      <c r="C749" s="34" t="s">
        <v>2210</v>
      </c>
      <c r="D749" s="34" t="s">
        <v>1066</v>
      </c>
      <c r="E749" s="34" t="s">
        <v>2260</v>
      </c>
      <c r="F749" s="34" t="s">
        <v>9299</v>
      </c>
      <c r="G749" s="34" t="s">
        <v>2261</v>
      </c>
      <c r="H749" s="130" t="s">
        <v>4</v>
      </c>
      <c r="I749" s="130" t="s">
        <v>4</v>
      </c>
      <c r="J749" s="34" t="s">
        <v>34</v>
      </c>
      <c r="K749" s="34" t="s">
        <v>34</v>
      </c>
      <c r="L749" s="34" t="s">
        <v>2393</v>
      </c>
      <c r="M749" s="34" t="s">
        <v>9300</v>
      </c>
      <c r="N749" s="34">
        <v>1</v>
      </c>
      <c r="O749" s="34">
        <v>0</v>
      </c>
      <c r="P749" s="34">
        <v>0</v>
      </c>
      <c r="Q749" s="34">
        <v>0</v>
      </c>
      <c r="R749" s="34">
        <v>1</v>
      </c>
      <c r="S749" s="34">
        <v>1</v>
      </c>
      <c r="T749" s="34">
        <v>0</v>
      </c>
      <c r="U749" s="77">
        <v>0</v>
      </c>
      <c r="V749" s="34">
        <v>0</v>
      </c>
      <c r="W749" s="60">
        <f>COUNTIFS(配置清单!G:G,G749,配置清单!$H:$H,"PM",配置清单!$N:$N,"在岗")</f>
        <v>1</v>
      </c>
      <c r="X749" s="61">
        <f t="shared" si="611"/>
        <v>1</v>
      </c>
      <c r="Y749" s="60">
        <f>COUNTIFS(配置清单!$G:$G,G749,配置清单!$H:$H,"PM",配置清单!$N:$N,"在岗",配置清单!$P:$P,"&lt;&gt;暂不胜任")</f>
        <v>1</v>
      </c>
      <c r="Z749" s="61">
        <f t="shared" si="612"/>
        <v>1</v>
      </c>
      <c r="AA749" s="62">
        <f>COUNTIFS(配置清单!$G:$G,G749,配置清单!$H:$H,"SE",配置清单!$N:$N,"在岗")+COUNTIFS(配置清单!$G:$G,G749,配置清单!$H:$H,"SA",配置清单!$N:$N,"在岗")</f>
        <v>0</v>
      </c>
      <c r="AB749" s="61" t="str">
        <f t="shared" si="613"/>
        <v>NA</v>
      </c>
      <c r="AC749" s="60">
        <f>COUNTIFS(配置清单!$G:$G,G749,配置清单!$H:$H,"SE",配置清单!$N:$N,"在岗",配置清单!$P:$P,"&lt;&gt;暂不胜任")+COUNTIFS(配置清单!$G:$G,G749,配置清单!$H:$H,"SA",配置清单!$N:$N,"在岗",配置清单!$P:$P,"&lt;&gt;暂不胜任")</f>
        <v>0</v>
      </c>
      <c r="AD749" s="61" t="str">
        <f t="shared" si="614"/>
        <v>NA</v>
      </c>
      <c r="AE749" s="60">
        <f>COUNTIFS(配置清单!$G:$G,G749,配置清单!H:H,"MDE",配置清单!N:N,"在岗")</f>
        <v>0</v>
      </c>
      <c r="AF749" s="61" t="str">
        <f t="shared" si="615"/>
        <v>NA</v>
      </c>
      <c r="AG749" s="60">
        <f>COUNTIFS(配置清单!$G:$G,G749,配置清单!$H:$H,"MDE",配置清单!$N:$N,"在岗",配置清单!$P:$P,"&lt;&gt;暂不胜任")</f>
        <v>0</v>
      </c>
      <c r="AH749" s="61" t="str">
        <f t="shared" si="616"/>
        <v>NA</v>
      </c>
      <c r="AI749" s="62">
        <f>COUNTIFS(配置清单!G:G,G749,配置清单!H:H,"TPM",配置清单!N:N,"在岗")+COUNTIFS(配置清单!G:G,G749,配置清单!H:H,"TC",配置清单!N:N,"在岗")</f>
        <v>0</v>
      </c>
      <c r="AJ749" s="61" t="str">
        <f t="shared" si="617"/>
        <v>NA</v>
      </c>
      <c r="AK749" s="60">
        <f>COUNTIFS(配置清单!G:G,G749,配置清单!H:H,"TPM",配置清单!N:N,"在岗",配置清单!P:P,"&lt;&gt;暂不胜任")+COUNTIFS(配置清单!G:G,G749,配置清单!H:H,"TC",配置清单!N:N,"在岗",配置清单!P:P,"&lt;&gt;暂不胜任")</f>
        <v>0</v>
      </c>
      <c r="AL749" s="61" t="str">
        <f t="shared" si="618"/>
        <v>NA</v>
      </c>
      <c r="AM749" s="60">
        <f>COUNTIFS(配置清单!G:G,G749,配置清单!H:H,"TSE",配置清单!N:N,"在岗")</f>
        <v>1</v>
      </c>
      <c r="AN749" s="61">
        <f t="shared" si="619"/>
        <v>1</v>
      </c>
      <c r="AO749" s="60">
        <f>COUNTIFS(配置清单!G:G,G749,配置清单!H:H,"TSE",配置清单!N:N,"在岗",配置清单!P:P,"&lt;&gt;暂不胜任")</f>
        <v>1</v>
      </c>
      <c r="AP749" s="61">
        <f t="shared" si="620"/>
        <v>1</v>
      </c>
      <c r="AQ749" s="60">
        <f>COUNTIFS(配置清单!$G:$G,G749,配置清单!H:H,"QA",配置清单!N:N,"在岗")</f>
        <v>1</v>
      </c>
      <c r="AR749" s="61">
        <f t="shared" si="621"/>
        <v>1</v>
      </c>
      <c r="AS749" s="60">
        <f>COUNTIFS(配置清单!$G:$G,G749,配置清单!$H:$H,"QA",配置清单!$N:$N,"在岗",配置清单!$P:$P,"&lt;&gt;暂不胜任")</f>
        <v>0</v>
      </c>
      <c r="AT749" s="61">
        <f t="shared" si="622"/>
        <v>0</v>
      </c>
      <c r="AU749" s="60">
        <f>COUNTIFS(配置清单!G:G,规划及评估!G749,配置清单!H:H,"BA",配置清单!N:N,"在岗")</f>
        <v>0</v>
      </c>
      <c r="AV749" s="61" t="str">
        <f t="shared" si="623"/>
        <v>NA</v>
      </c>
      <c r="AW749" s="60">
        <f>COUNTIFS(配置清单!G:G,G749,配置清单!H:H,"BA",配置清单!N:N,"在岗",配置清单!P:P,"&lt;&gt;暂不胜任")</f>
        <v>0</v>
      </c>
      <c r="AX749" s="61" t="str">
        <f t="shared" si="624"/>
        <v>NA</v>
      </c>
      <c r="AY749" s="60">
        <f>COUNTIFS(配置清单!G:G,规划及评估!G749,配置清单!H:H,"IA",配置清单!N:N,"在岗")</f>
        <v>0</v>
      </c>
      <c r="AZ749" s="61" t="str">
        <f t="shared" si="625"/>
        <v>NA</v>
      </c>
      <c r="BA749" s="60">
        <f>COUNTIFS(配置清单!G:G,G749,配置清单!H:H,"IA",配置清单!N:N,"在岗",配置清单!P:P,"&lt;&gt;暂不胜任")</f>
        <v>0</v>
      </c>
      <c r="BB749" s="61" t="str">
        <f t="shared" si="626"/>
        <v>NA</v>
      </c>
      <c r="BC749" s="60">
        <f>COUNTIFS(配置清单!G:G,规划及评估!G749,配置清单!H:H,"产品经理",配置清单!N:N,"在岗")</f>
        <v>0</v>
      </c>
      <c r="BD749" s="61" t="str">
        <f t="shared" si="627"/>
        <v>NA</v>
      </c>
      <c r="BE749" s="60">
        <f>COUNTIFS(配置清单!G:G,G749,配置清单!H:H,"产品经理",配置清单!N:N,"在岗",配置清单!P:P,"&lt;&gt;暂不胜任")</f>
        <v>0</v>
      </c>
      <c r="BF749" s="61" t="str">
        <f t="shared" si="628"/>
        <v>NA</v>
      </c>
      <c r="BG749" s="63">
        <f t="shared" si="629"/>
        <v>3</v>
      </c>
      <c r="BH749" s="64">
        <f t="shared" si="630"/>
        <v>3</v>
      </c>
      <c r="BI749" s="64">
        <f t="shared" si="631"/>
        <v>3</v>
      </c>
      <c r="BJ749" s="64">
        <f t="shared" si="632"/>
        <v>2</v>
      </c>
      <c r="BK749" s="65">
        <f t="shared" si="633"/>
        <v>1</v>
      </c>
      <c r="BL749" s="66">
        <f t="shared" si="634"/>
        <v>0.66666666666666663</v>
      </c>
      <c r="BM749" s="93">
        <f t="shared" si="635"/>
        <v>1</v>
      </c>
      <c r="BN749" s="93">
        <f t="shared" si="636"/>
        <v>1</v>
      </c>
      <c r="BO749" s="93">
        <f t="shared" si="637"/>
        <v>0</v>
      </c>
      <c r="BP749" s="93">
        <f t="shared" si="638"/>
        <v>0</v>
      </c>
      <c r="BQ749" s="93">
        <f t="shared" si="639"/>
        <v>0</v>
      </c>
      <c r="BR749" s="93">
        <f t="shared" si="640"/>
        <v>0</v>
      </c>
      <c r="BS749" s="93">
        <f t="shared" si="641"/>
        <v>0</v>
      </c>
      <c r="BT749" s="93">
        <f t="shared" si="642"/>
        <v>0</v>
      </c>
      <c r="BU749" s="93">
        <f t="shared" si="643"/>
        <v>1</v>
      </c>
      <c r="BV749" s="93">
        <f t="shared" si="644"/>
        <v>1</v>
      </c>
      <c r="BW749" s="93">
        <f t="shared" si="645"/>
        <v>1</v>
      </c>
      <c r="BX749" s="93">
        <f t="shared" si="646"/>
        <v>0</v>
      </c>
      <c r="BY749" s="93">
        <f t="shared" si="647"/>
        <v>0</v>
      </c>
      <c r="BZ749" s="93">
        <f t="shared" si="648"/>
        <v>0</v>
      </c>
      <c r="CA749" s="93">
        <f t="shared" si="649"/>
        <v>0</v>
      </c>
      <c r="CB749" s="93">
        <f t="shared" si="650"/>
        <v>0</v>
      </c>
      <c r="CC749" s="93">
        <f t="shared" si="651"/>
        <v>0</v>
      </c>
      <c r="CD749" s="93">
        <f t="shared" si="652"/>
        <v>0</v>
      </c>
    </row>
    <row r="750" spans="1:82" hidden="1">
      <c r="A750" s="34">
        <v>19</v>
      </c>
      <c r="B750" s="34" t="s">
        <v>210</v>
      </c>
      <c r="C750" s="34" t="s">
        <v>2210</v>
      </c>
      <c r="D750" s="34" t="s">
        <v>1066</v>
      </c>
      <c r="E750" s="34" t="s">
        <v>2260</v>
      </c>
      <c r="F750" s="34" t="s">
        <v>2265</v>
      </c>
      <c r="G750" s="34" t="s">
        <v>9301</v>
      </c>
      <c r="H750" s="130" t="s">
        <v>7</v>
      </c>
      <c r="I750" s="130" t="s">
        <v>7</v>
      </c>
      <c r="J750" s="34" t="s">
        <v>195</v>
      </c>
      <c r="K750" s="34" t="s">
        <v>195</v>
      </c>
      <c r="L750" s="34" t="s">
        <v>2389</v>
      </c>
      <c r="M750" s="34" t="s">
        <v>9300</v>
      </c>
      <c r="N750" s="34">
        <v>1</v>
      </c>
      <c r="O750" s="34">
        <v>0</v>
      </c>
      <c r="P750" s="34">
        <v>0</v>
      </c>
      <c r="Q750" s="34">
        <v>0</v>
      </c>
      <c r="R750" s="34">
        <v>0</v>
      </c>
      <c r="S750" s="34">
        <v>1</v>
      </c>
      <c r="T750" s="34">
        <v>0</v>
      </c>
      <c r="U750" s="77">
        <v>0</v>
      </c>
      <c r="V750" s="34">
        <v>0</v>
      </c>
      <c r="W750" s="60">
        <f>COUNTIFS(配置清单!G:G,G750,配置清单!$H:$H,"PM",配置清单!$N:$N,"在岗")</f>
        <v>1</v>
      </c>
      <c r="X750" s="61">
        <f t="shared" si="611"/>
        <v>1</v>
      </c>
      <c r="Y750" s="60">
        <f>COUNTIFS(配置清单!$G:$G,G750,配置清单!$H:$H,"PM",配置清单!$N:$N,"在岗",配置清单!$P:$P,"&lt;&gt;暂不胜任")</f>
        <v>1</v>
      </c>
      <c r="Z750" s="61">
        <f t="shared" si="612"/>
        <v>1</v>
      </c>
      <c r="AA750" s="62">
        <f>COUNTIFS(配置清单!$G:$G,G750,配置清单!$H:$H,"SE",配置清单!$N:$N,"在岗")+COUNTIFS(配置清单!$G:$G,G750,配置清单!$H:$H,"SA",配置清单!$N:$N,"在岗")</f>
        <v>0</v>
      </c>
      <c r="AB750" s="61" t="str">
        <f t="shared" si="613"/>
        <v>NA</v>
      </c>
      <c r="AC750" s="60">
        <f>COUNTIFS(配置清单!$G:$G,G750,配置清单!$H:$H,"SE",配置清单!$N:$N,"在岗",配置清单!$P:$P,"&lt;&gt;暂不胜任")+COUNTIFS(配置清单!$G:$G,G750,配置清单!$H:$H,"SA",配置清单!$N:$N,"在岗",配置清单!$P:$P,"&lt;&gt;暂不胜任")</f>
        <v>0</v>
      </c>
      <c r="AD750" s="61" t="str">
        <f t="shared" si="614"/>
        <v>NA</v>
      </c>
      <c r="AE750" s="60">
        <f>COUNTIFS(配置清单!$G:$G,G750,配置清单!H:H,"MDE",配置清单!N:N,"在岗")</f>
        <v>0</v>
      </c>
      <c r="AF750" s="61" t="str">
        <f t="shared" si="615"/>
        <v>NA</v>
      </c>
      <c r="AG750" s="60">
        <f>COUNTIFS(配置清单!$G:$G,G750,配置清单!$H:$H,"MDE",配置清单!$N:$N,"在岗",配置清单!$P:$P,"&lt;&gt;暂不胜任")</f>
        <v>0</v>
      </c>
      <c r="AH750" s="61" t="str">
        <f t="shared" si="616"/>
        <v>NA</v>
      </c>
      <c r="AI750" s="62">
        <f>COUNTIFS(配置清单!G:G,G750,配置清单!H:H,"TPM",配置清单!N:N,"在岗")+COUNTIFS(配置清单!G:G,G750,配置清单!H:H,"TC",配置清单!N:N,"在岗")</f>
        <v>0</v>
      </c>
      <c r="AJ750" s="61" t="str">
        <f t="shared" si="617"/>
        <v>NA</v>
      </c>
      <c r="AK750" s="60">
        <f>COUNTIFS(配置清单!G:G,G750,配置清单!H:H,"TPM",配置清单!N:N,"在岗",配置清单!P:P,"&lt;&gt;暂不胜任")+COUNTIFS(配置清单!G:G,G750,配置清单!H:H,"TC",配置清单!N:N,"在岗",配置清单!P:P,"&lt;&gt;暂不胜任")</f>
        <v>0</v>
      </c>
      <c r="AL750" s="61" t="str">
        <f t="shared" si="618"/>
        <v>NA</v>
      </c>
      <c r="AM750" s="60">
        <f>COUNTIFS(配置清单!G:G,G750,配置清单!H:H,"TSE",配置清单!N:N,"在岗")</f>
        <v>0</v>
      </c>
      <c r="AN750" s="61" t="str">
        <f t="shared" si="619"/>
        <v>NA</v>
      </c>
      <c r="AO750" s="60">
        <f>COUNTIFS(配置清单!G:G,G750,配置清单!H:H,"TSE",配置清单!N:N,"在岗",配置清单!P:P,"&lt;&gt;暂不胜任")</f>
        <v>0</v>
      </c>
      <c r="AP750" s="61" t="str">
        <f t="shared" si="620"/>
        <v>NA</v>
      </c>
      <c r="AQ750" s="60">
        <f>COUNTIFS(配置清单!$G:$G,G750,配置清单!H:H,"QA",配置清单!N:N,"在岗")</f>
        <v>1</v>
      </c>
      <c r="AR750" s="61">
        <f t="shared" si="621"/>
        <v>1</v>
      </c>
      <c r="AS750" s="60">
        <f>COUNTIFS(配置清单!$G:$G,G750,配置清单!$H:$H,"QA",配置清单!$N:$N,"在岗",配置清单!$P:$P,"&lt;&gt;暂不胜任")</f>
        <v>0</v>
      </c>
      <c r="AT750" s="61">
        <f t="shared" si="622"/>
        <v>0</v>
      </c>
      <c r="AU750" s="60">
        <f>COUNTIFS(配置清单!G:G,规划及评估!G750,配置清单!H:H,"BA",配置清单!N:N,"在岗")</f>
        <v>0</v>
      </c>
      <c r="AV750" s="61" t="str">
        <f t="shared" si="623"/>
        <v>NA</v>
      </c>
      <c r="AW750" s="60">
        <f>COUNTIFS(配置清单!G:G,G750,配置清单!H:H,"BA",配置清单!N:N,"在岗",配置清单!P:P,"&lt;&gt;暂不胜任")</f>
        <v>0</v>
      </c>
      <c r="AX750" s="61" t="str">
        <f t="shared" si="624"/>
        <v>NA</v>
      </c>
      <c r="AY750" s="60">
        <f>COUNTIFS(配置清单!G:G,规划及评估!G750,配置清单!H:H,"IA",配置清单!N:N,"在岗")</f>
        <v>0</v>
      </c>
      <c r="AZ750" s="61" t="str">
        <f t="shared" si="625"/>
        <v>NA</v>
      </c>
      <c r="BA750" s="60">
        <f>COUNTIFS(配置清单!G:G,G750,配置清单!H:H,"IA",配置清单!N:N,"在岗",配置清单!P:P,"&lt;&gt;暂不胜任")</f>
        <v>0</v>
      </c>
      <c r="BB750" s="61" t="str">
        <f t="shared" si="626"/>
        <v>NA</v>
      </c>
      <c r="BC750" s="60">
        <f>COUNTIFS(配置清单!G:G,规划及评估!G750,配置清单!H:H,"产品经理",配置清单!N:N,"在岗")</f>
        <v>0</v>
      </c>
      <c r="BD750" s="61" t="str">
        <f t="shared" si="627"/>
        <v>NA</v>
      </c>
      <c r="BE750" s="60">
        <f>COUNTIFS(配置清单!G:G,G750,配置清单!H:H,"产品经理",配置清单!N:N,"在岗",配置清单!P:P,"&lt;&gt;暂不胜任")</f>
        <v>0</v>
      </c>
      <c r="BF750" s="61" t="str">
        <f t="shared" si="628"/>
        <v>NA</v>
      </c>
      <c r="BG750" s="63">
        <f t="shared" si="629"/>
        <v>2</v>
      </c>
      <c r="BH750" s="64">
        <f t="shared" si="630"/>
        <v>2</v>
      </c>
      <c r="BI750" s="64">
        <f t="shared" si="631"/>
        <v>2</v>
      </c>
      <c r="BJ750" s="64">
        <f t="shared" si="632"/>
        <v>1</v>
      </c>
      <c r="BK750" s="65">
        <f t="shared" si="633"/>
        <v>1</v>
      </c>
      <c r="BL750" s="66">
        <f t="shared" si="634"/>
        <v>0.5</v>
      </c>
      <c r="BM750" s="93">
        <f t="shared" si="635"/>
        <v>1</v>
      </c>
      <c r="BN750" s="93">
        <f t="shared" si="636"/>
        <v>1</v>
      </c>
      <c r="BO750" s="93">
        <f t="shared" si="637"/>
        <v>0</v>
      </c>
      <c r="BP750" s="93">
        <f t="shared" si="638"/>
        <v>0</v>
      </c>
      <c r="BQ750" s="93">
        <f t="shared" si="639"/>
        <v>0</v>
      </c>
      <c r="BR750" s="93">
        <f t="shared" si="640"/>
        <v>0</v>
      </c>
      <c r="BS750" s="93">
        <f t="shared" si="641"/>
        <v>0</v>
      </c>
      <c r="BT750" s="93">
        <f t="shared" si="642"/>
        <v>0</v>
      </c>
      <c r="BU750" s="93">
        <f t="shared" si="643"/>
        <v>0</v>
      </c>
      <c r="BV750" s="93">
        <f t="shared" si="644"/>
        <v>0</v>
      </c>
      <c r="BW750" s="93">
        <f t="shared" si="645"/>
        <v>1</v>
      </c>
      <c r="BX750" s="93">
        <f t="shared" si="646"/>
        <v>0</v>
      </c>
      <c r="BY750" s="93">
        <f t="shared" si="647"/>
        <v>0</v>
      </c>
      <c r="BZ750" s="93">
        <f t="shared" si="648"/>
        <v>0</v>
      </c>
      <c r="CA750" s="93">
        <f t="shared" si="649"/>
        <v>0</v>
      </c>
      <c r="CB750" s="93">
        <f t="shared" si="650"/>
        <v>0</v>
      </c>
      <c r="CC750" s="93">
        <f t="shared" si="651"/>
        <v>0</v>
      </c>
      <c r="CD750" s="93">
        <f t="shared" si="652"/>
        <v>0</v>
      </c>
    </row>
    <row r="751" spans="1:82" hidden="1">
      <c r="A751" s="34">
        <v>20</v>
      </c>
      <c r="B751" s="34" t="s">
        <v>210</v>
      </c>
      <c r="C751" s="34" t="s">
        <v>2210</v>
      </c>
      <c r="D751" s="34" t="s">
        <v>1066</v>
      </c>
      <c r="E751" s="34" t="s">
        <v>2260</v>
      </c>
      <c r="F751" s="34" t="s">
        <v>2268</v>
      </c>
      <c r="G751" s="34" t="s">
        <v>9302</v>
      </c>
      <c r="H751" s="130" t="s">
        <v>4</v>
      </c>
      <c r="I751" s="130" t="s">
        <v>4</v>
      </c>
      <c r="J751" s="34" t="s">
        <v>34</v>
      </c>
      <c r="K751" s="34" t="s">
        <v>34</v>
      </c>
      <c r="L751" s="34" t="s">
        <v>2394</v>
      </c>
      <c r="N751" s="34">
        <v>1</v>
      </c>
      <c r="O751" s="34">
        <v>0</v>
      </c>
      <c r="P751" s="34">
        <v>0</v>
      </c>
      <c r="Q751" s="34">
        <v>0</v>
      </c>
      <c r="R751" s="34">
        <v>0</v>
      </c>
      <c r="S751" s="34">
        <v>0</v>
      </c>
      <c r="T751" s="34">
        <v>0</v>
      </c>
      <c r="U751" s="77">
        <v>0</v>
      </c>
      <c r="V751" s="34">
        <v>0</v>
      </c>
      <c r="W751" s="60">
        <f>COUNTIFS(配置清单!G:G,G751,配置清单!$H:$H,"PM",配置清单!$N:$N,"在岗")</f>
        <v>1</v>
      </c>
      <c r="X751" s="61">
        <f t="shared" si="611"/>
        <v>1</v>
      </c>
      <c r="Y751" s="60">
        <f>COUNTIFS(配置清单!$G:$G,G751,配置清单!$H:$H,"PM",配置清单!$N:$N,"在岗",配置清单!$P:$P,"&lt;&gt;暂不胜任")</f>
        <v>1</v>
      </c>
      <c r="Z751" s="61">
        <f t="shared" si="612"/>
        <v>1</v>
      </c>
      <c r="AA751" s="62">
        <f>COUNTIFS(配置清单!$G:$G,G751,配置清单!$H:$H,"SE",配置清单!$N:$N,"在岗")+COUNTIFS(配置清单!$G:$G,G751,配置清单!$H:$H,"SA",配置清单!$N:$N,"在岗")</f>
        <v>0</v>
      </c>
      <c r="AB751" s="61" t="str">
        <f t="shared" si="613"/>
        <v>NA</v>
      </c>
      <c r="AC751" s="60">
        <f>COUNTIFS(配置清单!$G:$G,G751,配置清单!$H:$H,"SE",配置清单!$N:$N,"在岗",配置清单!$P:$P,"&lt;&gt;暂不胜任")+COUNTIFS(配置清单!$G:$G,G751,配置清单!$H:$H,"SA",配置清单!$N:$N,"在岗",配置清单!$P:$P,"&lt;&gt;暂不胜任")</f>
        <v>0</v>
      </c>
      <c r="AD751" s="61" t="str">
        <f t="shared" si="614"/>
        <v>NA</v>
      </c>
      <c r="AE751" s="60">
        <f>COUNTIFS(配置清单!$G:$G,G751,配置清单!H:H,"MDE",配置清单!N:N,"在岗")</f>
        <v>0</v>
      </c>
      <c r="AF751" s="61" t="str">
        <f t="shared" si="615"/>
        <v>NA</v>
      </c>
      <c r="AG751" s="60">
        <f>COUNTIFS(配置清单!$G:$G,G751,配置清单!$H:$H,"MDE",配置清单!$N:$N,"在岗",配置清单!$P:$P,"&lt;&gt;暂不胜任")</f>
        <v>0</v>
      </c>
      <c r="AH751" s="61" t="str">
        <f t="shared" si="616"/>
        <v>NA</v>
      </c>
      <c r="AI751" s="62">
        <f>COUNTIFS(配置清单!G:G,G751,配置清单!H:H,"TPM",配置清单!N:N,"在岗")+COUNTIFS(配置清单!G:G,G751,配置清单!H:H,"TC",配置清单!N:N,"在岗")</f>
        <v>0</v>
      </c>
      <c r="AJ751" s="61" t="str">
        <f t="shared" si="617"/>
        <v>NA</v>
      </c>
      <c r="AK751" s="60">
        <f>COUNTIFS(配置清单!G:G,G751,配置清单!H:H,"TPM",配置清单!N:N,"在岗",配置清单!P:P,"&lt;&gt;暂不胜任")+COUNTIFS(配置清单!G:G,G751,配置清单!H:H,"TC",配置清单!N:N,"在岗",配置清单!P:P,"&lt;&gt;暂不胜任")</f>
        <v>0</v>
      </c>
      <c r="AL751" s="61" t="str">
        <f t="shared" si="618"/>
        <v>NA</v>
      </c>
      <c r="AM751" s="60">
        <f>COUNTIFS(配置清单!G:G,G751,配置清单!H:H,"TSE",配置清单!N:N,"在岗")</f>
        <v>0</v>
      </c>
      <c r="AN751" s="61" t="str">
        <f t="shared" si="619"/>
        <v>NA</v>
      </c>
      <c r="AO751" s="60">
        <f>COUNTIFS(配置清单!G:G,G751,配置清单!H:H,"TSE",配置清单!N:N,"在岗",配置清单!P:P,"&lt;&gt;暂不胜任")</f>
        <v>0</v>
      </c>
      <c r="AP751" s="61" t="str">
        <f t="shared" si="620"/>
        <v>NA</v>
      </c>
      <c r="AQ751" s="60">
        <f>COUNTIFS(配置清单!$G:$G,G751,配置清单!H:H,"QA",配置清单!N:N,"在岗")</f>
        <v>0</v>
      </c>
      <c r="AR751" s="61" t="str">
        <f t="shared" si="621"/>
        <v>NA</v>
      </c>
      <c r="AS751" s="60">
        <f>COUNTIFS(配置清单!$G:$G,G751,配置清单!$H:$H,"QA",配置清单!$N:$N,"在岗",配置清单!$P:$P,"&lt;&gt;暂不胜任")</f>
        <v>0</v>
      </c>
      <c r="AT751" s="61" t="str">
        <f t="shared" si="622"/>
        <v>NA</v>
      </c>
      <c r="AU751" s="60">
        <f>COUNTIFS(配置清单!G:G,规划及评估!G751,配置清单!H:H,"BA",配置清单!N:N,"在岗")</f>
        <v>0</v>
      </c>
      <c r="AV751" s="61" t="str">
        <f t="shared" si="623"/>
        <v>NA</v>
      </c>
      <c r="AW751" s="60">
        <f>COUNTIFS(配置清单!G:G,G751,配置清单!H:H,"BA",配置清单!N:N,"在岗",配置清单!P:P,"&lt;&gt;暂不胜任")</f>
        <v>0</v>
      </c>
      <c r="AX751" s="61" t="str">
        <f t="shared" si="624"/>
        <v>NA</v>
      </c>
      <c r="AY751" s="60">
        <f>COUNTIFS(配置清单!G:G,规划及评估!G751,配置清单!H:H,"IA",配置清单!N:N,"在岗")</f>
        <v>0</v>
      </c>
      <c r="AZ751" s="61" t="str">
        <f t="shared" si="625"/>
        <v>NA</v>
      </c>
      <c r="BA751" s="60">
        <f>COUNTIFS(配置清单!G:G,G751,配置清单!H:H,"IA",配置清单!N:N,"在岗",配置清单!P:P,"&lt;&gt;暂不胜任")</f>
        <v>0</v>
      </c>
      <c r="BB751" s="61" t="str">
        <f t="shared" si="626"/>
        <v>NA</v>
      </c>
      <c r="BC751" s="60">
        <f>COUNTIFS(配置清单!G:G,规划及评估!G751,配置清单!H:H,"产品经理",配置清单!N:N,"在岗")</f>
        <v>0</v>
      </c>
      <c r="BD751" s="61" t="str">
        <f t="shared" si="627"/>
        <v>NA</v>
      </c>
      <c r="BE751" s="60">
        <f>COUNTIFS(配置清单!G:G,G751,配置清单!H:H,"产品经理",配置清单!N:N,"在岗",配置清单!P:P,"&lt;&gt;暂不胜任")</f>
        <v>0</v>
      </c>
      <c r="BF751" s="61" t="str">
        <f t="shared" si="628"/>
        <v>NA</v>
      </c>
      <c r="BG751" s="63">
        <f t="shared" si="629"/>
        <v>1</v>
      </c>
      <c r="BH751" s="64">
        <f t="shared" si="630"/>
        <v>1</v>
      </c>
      <c r="BI751" s="64">
        <f t="shared" si="631"/>
        <v>1</v>
      </c>
      <c r="BJ751" s="64">
        <f t="shared" si="632"/>
        <v>1</v>
      </c>
      <c r="BK751" s="65">
        <f t="shared" si="633"/>
        <v>1</v>
      </c>
      <c r="BL751" s="66">
        <f t="shared" si="634"/>
        <v>1</v>
      </c>
      <c r="BM751" s="93">
        <f t="shared" si="635"/>
        <v>1</v>
      </c>
      <c r="BN751" s="93">
        <f t="shared" si="636"/>
        <v>1</v>
      </c>
      <c r="BO751" s="93">
        <f t="shared" si="637"/>
        <v>0</v>
      </c>
      <c r="BP751" s="93">
        <f t="shared" si="638"/>
        <v>0</v>
      </c>
      <c r="BQ751" s="93">
        <f t="shared" si="639"/>
        <v>0</v>
      </c>
      <c r="BR751" s="93">
        <f t="shared" si="640"/>
        <v>0</v>
      </c>
      <c r="BS751" s="93">
        <f t="shared" si="641"/>
        <v>0</v>
      </c>
      <c r="BT751" s="93">
        <f t="shared" si="642"/>
        <v>0</v>
      </c>
      <c r="BU751" s="93">
        <f t="shared" si="643"/>
        <v>0</v>
      </c>
      <c r="BV751" s="93">
        <f t="shared" si="644"/>
        <v>0</v>
      </c>
      <c r="BW751" s="93">
        <f t="shared" si="645"/>
        <v>0</v>
      </c>
      <c r="BX751" s="93">
        <f t="shared" si="646"/>
        <v>0</v>
      </c>
      <c r="BY751" s="93">
        <f t="shared" si="647"/>
        <v>0</v>
      </c>
      <c r="BZ751" s="93">
        <f t="shared" si="648"/>
        <v>0</v>
      </c>
      <c r="CA751" s="93">
        <f t="shared" si="649"/>
        <v>0</v>
      </c>
      <c r="CB751" s="93">
        <f t="shared" si="650"/>
        <v>0</v>
      </c>
      <c r="CC751" s="93">
        <f t="shared" si="651"/>
        <v>0</v>
      </c>
      <c r="CD751" s="93">
        <f t="shared" si="652"/>
        <v>0</v>
      </c>
    </row>
    <row r="752" spans="1:82" hidden="1">
      <c r="A752" s="34">
        <v>21</v>
      </c>
      <c r="B752" s="34" t="s">
        <v>210</v>
      </c>
      <c r="C752" s="34" t="s">
        <v>2210</v>
      </c>
      <c r="D752" s="34" t="s">
        <v>1066</v>
      </c>
      <c r="E752" s="34" t="s">
        <v>2260</v>
      </c>
      <c r="F752" s="34" t="s">
        <v>2272</v>
      </c>
      <c r="G752" s="34" t="s">
        <v>2273</v>
      </c>
      <c r="H752" s="130" t="s">
        <v>4</v>
      </c>
      <c r="I752" s="130" t="s">
        <v>4</v>
      </c>
      <c r="J752" s="34" t="s">
        <v>34</v>
      </c>
      <c r="K752" s="34" t="s">
        <v>34</v>
      </c>
      <c r="L752" s="34" t="s">
        <v>2395</v>
      </c>
      <c r="M752" s="34" t="s">
        <v>9300</v>
      </c>
      <c r="N752" s="34">
        <v>1</v>
      </c>
      <c r="O752" s="34">
        <v>0</v>
      </c>
      <c r="P752" s="34">
        <v>0</v>
      </c>
      <c r="Q752" s="34">
        <v>0</v>
      </c>
      <c r="R752" s="34">
        <v>1</v>
      </c>
      <c r="S752" s="34">
        <v>1</v>
      </c>
      <c r="T752" s="34">
        <v>0</v>
      </c>
      <c r="U752" s="77">
        <v>0</v>
      </c>
      <c r="V752" s="34">
        <v>0</v>
      </c>
      <c r="W752" s="60">
        <f>COUNTIFS(配置清单!G:G,G752,配置清单!$H:$H,"PM",配置清单!$N:$N,"在岗")</f>
        <v>1</v>
      </c>
      <c r="X752" s="61">
        <f t="shared" si="611"/>
        <v>1</v>
      </c>
      <c r="Y752" s="60">
        <f>COUNTIFS(配置清单!$G:$G,G752,配置清单!$H:$H,"PM",配置清单!$N:$N,"在岗",配置清单!$P:$P,"&lt;&gt;暂不胜任")</f>
        <v>1</v>
      </c>
      <c r="Z752" s="61">
        <f t="shared" si="612"/>
        <v>1</v>
      </c>
      <c r="AA752" s="62">
        <f>COUNTIFS(配置清单!$G:$G,G752,配置清单!$H:$H,"SE",配置清单!$N:$N,"在岗")+COUNTIFS(配置清单!$G:$G,G752,配置清单!$H:$H,"SA",配置清单!$N:$N,"在岗")</f>
        <v>0</v>
      </c>
      <c r="AB752" s="61" t="str">
        <f t="shared" si="613"/>
        <v>NA</v>
      </c>
      <c r="AC752" s="60">
        <f>COUNTIFS(配置清单!$G:$G,G752,配置清单!$H:$H,"SE",配置清单!$N:$N,"在岗",配置清单!$P:$P,"&lt;&gt;暂不胜任")+COUNTIFS(配置清单!$G:$G,G752,配置清单!$H:$H,"SA",配置清单!$N:$N,"在岗",配置清单!$P:$P,"&lt;&gt;暂不胜任")</f>
        <v>0</v>
      </c>
      <c r="AD752" s="61" t="str">
        <f t="shared" si="614"/>
        <v>NA</v>
      </c>
      <c r="AE752" s="60">
        <f>COUNTIFS(配置清单!$G:$G,G752,配置清单!H:H,"MDE",配置清单!N:N,"在岗")</f>
        <v>0</v>
      </c>
      <c r="AF752" s="61" t="str">
        <f t="shared" si="615"/>
        <v>NA</v>
      </c>
      <c r="AG752" s="60">
        <f>COUNTIFS(配置清单!$G:$G,G752,配置清单!$H:$H,"MDE",配置清单!$N:$N,"在岗",配置清单!$P:$P,"&lt;&gt;暂不胜任")</f>
        <v>0</v>
      </c>
      <c r="AH752" s="61" t="str">
        <f t="shared" si="616"/>
        <v>NA</v>
      </c>
      <c r="AI752" s="62">
        <f>COUNTIFS(配置清单!G:G,G752,配置清单!H:H,"TPM",配置清单!N:N,"在岗")+COUNTIFS(配置清单!G:G,G752,配置清单!H:H,"TC",配置清单!N:N,"在岗")</f>
        <v>0</v>
      </c>
      <c r="AJ752" s="61" t="str">
        <f t="shared" si="617"/>
        <v>NA</v>
      </c>
      <c r="AK752" s="60">
        <f>COUNTIFS(配置清单!G:G,G752,配置清单!H:H,"TPM",配置清单!N:N,"在岗",配置清单!P:P,"&lt;&gt;暂不胜任")+COUNTIFS(配置清单!G:G,G752,配置清单!H:H,"TC",配置清单!N:N,"在岗",配置清单!P:P,"&lt;&gt;暂不胜任")</f>
        <v>0</v>
      </c>
      <c r="AL752" s="61" t="str">
        <f t="shared" si="618"/>
        <v>NA</v>
      </c>
      <c r="AM752" s="60">
        <f>COUNTIFS(配置清单!G:G,G752,配置清单!H:H,"TSE",配置清单!N:N,"在岗")</f>
        <v>1</v>
      </c>
      <c r="AN752" s="61">
        <f t="shared" si="619"/>
        <v>1</v>
      </c>
      <c r="AO752" s="60">
        <f>COUNTIFS(配置清单!G:G,G752,配置清单!H:H,"TSE",配置清单!N:N,"在岗",配置清单!P:P,"&lt;&gt;暂不胜任")</f>
        <v>1</v>
      </c>
      <c r="AP752" s="61">
        <f t="shared" si="620"/>
        <v>1</v>
      </c>
      <c r="AQ752" s="60">
        <f>COUNTIFS(配置清单!$G:$G,G752,配置清单!H:H,"QA",配置清单!N:N,"在岗")</f>
        <v>1</v>
      </c>
      <c r="AR752" s="61">
        <f t="shared" si="621"/>
        <v>1</v>
      </c>
      <c r="AS752" s="60">
        <f>COUNTIFS(配置清单!$G:$G,G752,配置清单!$H:$H,"QA",配置清单!$N:$N,"在岗",配置清单!$P:$P,"&lt;&gt;暂不胜任")</f>
        <v>0</v>
      </c>
      <c r="AT752" s="61">
        <f t="shared" si="622"/>
        <v>0</v>
      </c>
      <c r="AU752" s="60">
        <f>COUNTIFS(配置清单!G:G,规划及评估!G752,配置清单!H:H,"BA",配置清单!N:N,"在岗")</f>
        <v>0</v>
      </c>
      <c r="AV752" s="61" t="str">
        <f t="shared" si="623"/>
        <v>NA</v>
      </c>
      <c r="AW752" s="60">
        <f>COUNTIFS(配置清单!G:G,G752,配置清单!H:H,"BA",配置清单!N:N,"在岗",配置清单!P:P,"&lt;&gt;暂不胜任")</f>
        <v>0</v>
      </c>
      <c r="AX752" s="61" t="str">
        <f t="shared" si="624"/>
        <v>NA</v>
      </c>
      <c r="AY752" s="60">
        <f>COUNTIFS(配置清单!G:G,规划及评估!G752,配置清单!H:H,"IA",配置清单!N:N,"在岗")</f>
        <v>0</v>
      </c>
      <c r="AZ752" s="61" t="str">
        <f t="shared" si="625"/>
        <v>NA</v>
      </c>
      <c r="BA752" s="60">
        <f>COUNTIFS(配置清单!G:G,G752,配置清单!H:H,"IA",配置清单!N:N,"在岗",配置清单!P:P,"&lt;&gt;暂不胜任")</f>
        <v>0</v>
      </c>
      <c r="BB752" s="61" t="str">
        <f t="shared" si="626"/>
        <v>NA</v>
      </c>
      <c r="BC752" s="60">
        <f>COUNTIFS(配置清单!G:G,规划及评估!G752,配置清单!H:H,"产品经理",配置清单!N:N,"在岗")</f>
        <v>0</v>
      </c>
      <c r="BD752" s="61" t="str">
        <f t="shared" si="627"/>
        <v>NA</v>
      </c>
      <c r="BE752" s="60">
        <f>COUNTIFS(配置清单!G:G,G752,配置清单!H:H,"产品经理",配置清单!N:N,"在岗",配置清单!P:P,"&lt;&gt;暂不胜任")</f>
        <v>0</v>
      </c>
      <c r="BF752" s="61" t="str">
        <f t="shared" si="628"/>
        <v>NA</v>
      </c>
      <c r="BG752" s="63">
        <f t="shared" si="629"/>
        <v>3</v>
      </c>
      <c r="BH752" s="64">
        <f t="shared" si="630"/>
        <v>3</v>
      </c>
      <c r="BI752" s="64">
        <f t="shared" si="631"/>
        <v>3</v>
      </c>
      <c r="BJ752" s="64">
        <f t="shared" si="632"/>
        <v>2</v>
      </c>
      <c r="BK752" s="65">
        <f t="shared" si="633"/>
        <v>1</v>
      </c>
      <c r="BL752" s="66">
        <f t="shared" si="634"/>
        <v>0.66666666666666663</v>
      </c>
      <c r="BM752" s="93">
        <f t="shared" si="635"/>
        <v>1</v>
      </c>
      <c r="BN752" s="93">
        <f t="shared" si="636"/>
        <v>1</v>
      </c>
      <c r="BO752" s="93">
        <f t="shared" si="637"/>
        <v>0</v>
      </c>
      <c r="BP752" s="93">
        <f t="shared" si="638"/>
        <v>0</v>
      </c>
      <c r="BQ752" s="93">
        <f t="shared" si="639"/>
        <v>0</v>
      </c>
      <c r="BR752" s="93">
        <f t="shared" si="640"/>
        <v>0</v>
      </c>
      <c r="BS752" s="93">
        <f t="shared" si="641"/>
        <v>0</v>
      </c>
      <c r="BT752" s="93">
        <f t="shared" si="642"/>
        <v>0</v>
      </c>
      <c r="BU752" s="93">
        <f t="shared" si="643"/>
        <v>1</v>
      </c>
      <c r="BV752" s="93">
        <f t="shared" si="644"/>
        <v>1</v>
      </c>
      <c r="BW752" s="93">
        <f t="shared" si="645"/>
        <v>1</v>
      </c>
      <c r="BX752" s="93">
        <f t="shared" si="646"/>
        <v>0</v>
      </c>
      <c r="BY752" s="93">
        <f t="shared" si="647"/>
        <v>0</v>
      </c>
      <c r="BZ752" s="93">
        <f t="shared" si="648"/>
        <v>0</v>
      </c>
      <c r="CA752" s="93">
        <f t="shared" si="649"/>
        <v>0</v>
      </c>
      <c r="CB752" s="93">
        <f t="shared" si="650"/>
        <v>0</v>
      </c>
      <c r="CC752" s="93">
        <f t="shared" si="651"/>
        <v>0</v>
      </c>
      <c r="CD752" s="93">
        <f t="shared" si="652"/>
        <v>0</v>
      </c>
    </row>
    <row r="753" spans="1:82" hidden="1">
      <c r="A753" s="34">
        <v>22</v>
      </c>
      <c r="B753" s="34" t="s">
        <v>210</v>
      </c>
      <c r="C753" s="34" t="s">
        <v>2210</v>
      </c>
      <c r="D753" s="34" t="s">
        <v>1066</v>
      </c>
      <c r="E753" s="34" t="s">
        <v>2260</v>
      </c>
      <c r="F753" s="34" t="s">
        <v>2276</v>
      </c>
      <c r="G753" s="34" t="s">
        <v>2277</v>
      </c>
      <c r="H753" s="130" t="s">
        <v>7</v>
      </c>
      <c r="I753" s="130" t="s">
        <v>7</v>
      </c>
      <c r="J753" s="34" t="s">
        <v>195</v>
      </c>
      <c r="K753" s="34" t="s">
        <v>195</v>
      </c>
      <c r="L753" s="34" t="s">
        <v>212</v>
      </c>
      <c r="M753" s="34" t="s">
        <v>9303</v>
      </c>
      <c r="N753" s="34">
        <v>1</v>
      </c>
      <c r="O753" s="34">
        <v>0</v>
      </c>
      <c r="P753" s="34">
        <v>0</v>
      </c>
      <c r="Q753" s="34">
        <v>0</v>
      </c>
      <c r="R753" s="34">
        <v>0</v>
      </c>
      <c r="S753" s="34">
        <v>1</v>
      </c>
      <c r="T753" s="34">
        <v>0</v>
      </c>
      <c r="U753" s="77">
        <v>0</v>
      </c>
      <c r="V753" s="34">
        <v>0</v>
      </c>
      <c r="W753" s="60">
        <f>COUNTIFS(配置清单!G:G,G753,配置清单!$H:$H,"PM",配置清单!$N:$N,"在岗")</f>
        <v>1</v>
      </c>
      <c r="X753" s="61">
        <f t="shared" si="611"/>
        <v>1</v>
      </c>
      <c r="Y753" s="60">
        <f>COUNTIFS(配置清单!$G:$G,G753,配置清单!$H:$H,"PM",配置清单!$N:$N,"在岗",配置清单!$P:$P,"&lt;&gt;暂不胜任")</f>
        <v>1</v>
      </c>
      <c r="Z753" s="61">
        <f t="shared" si="612"/>
        <v>1</v>
      </c>
      <c r="AA753" s="62">
        <f>COUNTIFS(配置清单!$G:$G,G753,配置清单!$H:$H,"SE",配置清单!$N:$N,"在岗")+COUNTIFS(配置清单!$G:$G,G753,配置清单!$H:$H,"SA",配置清单!$N:$N,"在岗")</f>
        <v>0</v>
      </c>
      <c r="AB753" s="61" t="str">
        <f t="shared" si="613"/>
        <v>NA</v>
      </c>
      <c r="AC753" s="60">
        <f>COUNTIFS(配置清单!$G:$G,G753,配置清单!$H:$H,"SE",配置清单!$N:$N,"在岗",配置清单!$P:$P,"&lt;&gt;暂不胜任")+COUNTIFS(配置清单!$G:$G,G753,配置清单!$H:$H,"SA",配置清单!$N:$N,"在岗",配置清单!$P:$P,"&lt;&gt;暂不胜任")</f>
        <v>0</v>
      </c>
      <c r="AD753" s="61" t="str">
        <f t="shared" si="614"/>
        <v>NA</v>
      </c>
      <c r="AE753" s="60">
        <f>COUNTIFS(配置清单!$G:$G,G753,配置清单!H:H,"MDE",配置清单!N:N,"在岗")</f>
        <v>0</v>
      </c>
      <c r="AF753" s="61" t="str">
        <f t="shared" si="615"/>
        <v>NA</v>
      </c>
      <c r="AG753" s="60">
        <f>COUNTIFS(配置清单!$G:$G,G753,配置清单!$H:$H,"MDE",配置清单!$N:$N,"在岗",配置清单!$P:$P,"&lt;&gt;暂不胜任")</f>
        <v>0</v>
      </c>
      <c r="AH753" s="61" t="str">
        <f t="shared" si="616"/>
        <v>NA</v>
      </c>
      <c r="AI753" s="62">
        <f>COUNTIFS(配置清单!G:G,G753,配置清单!H:H,"TPM",配置清单!N:N,"在岗")+COUNTIFS(配置清单!G:G,G753,配置清单!H:H,"TC",配置清单!N:N,"在岗")</f>
        <v>0</v>
      </c>
      <c r="AJ753" s="61" t="str">
        <f t="shared" si="617"/>
        <v>NA</v>
      </c>
      <c r="AK753" s="60">
        <f>COUNTIFS(配置清单!G:G,G753,配置清单!H:H,"TPM",配置清单!N:N,"在岗",配置清单!P:P,"&lt;&gt;暂不胜任")+COUNTIFS(配置清单!G:G,G753,配置清单!H:H,"TC",配置清单!N:N,"在岗",配置清单!P:P,"&lt;&gt;暂不胜任")</f>
        <v>0</v>
      </c>
      <c r="AL753" s="61" t="str">
        <f t="shared" si="618"/>
        <v>NA</v>
      </c>
      <c r="AM753" s="60">
        <f>COUNTIFS(配置清单!G:G,G753,配置清单!H:H,"TSE",配置清单!N:N,"在岗")</f>
        <v>0</v>
      </c>
      <c r="AN753" s="61" t="str">
        <f t="shared" si="619"/>
        <v>NA</v>
      </c>
      <c r="AO753" s="60">
        <f>COUNTIFS(配置清单!G:G,G753,配置清单!H:H,"TSE",配置清单!N:N,"在岗",配置清单!P:P,"&lt;&gt;暂不胜任")</f>
        <v>0</v>
      </c>
      <c r="AP753" s="61" t="str">
        <f t="shared" si="620"/>
        <v>NA</v>
      </c>
      <c r="AQ753" s="60">
        <f>COUNTIFS(配置清单!$G:$G,G753,配置清单!H:H,"QA",配置清单!N:N,"在岗")</f>
        <v>1</v>
      </c>
      <c r="AR753" s="61">
        <f t="shared" si="621"/>
        <v>1</v>
      </c>
      <c r="AS753" s="60">
        <f>COUNTIFS(配置清单!$G:$G,G753,配置清单!$H:$H,"QA",配置清单!$N:$N,"在岗",配置清单!$P:$P,"&lt;&gt;暂不胜任")</f>
        <v>0</v>
      </c>
      <c r="AT753" s="61">
        <f t="shared" si="622"/>
        <v>0</v>
      </c>
      <c r="AU753" s="60">
        <f>COUNTIFS(配置清单!G:G,规划及评估!G753,配置清单!H:H,"BA",配置清单!N:N,"在岗")</f>
        <v>0</v>
      </c>
      <c r="AV753" s="61" t="str">
        <f t="shared" si="623"/>
        <v>NA</v>
      </c>
      <c r="AW753" s="60">
        <f>COUNTIFS(配置清单!G:G,G753,配置清单!H:H,"BA",配置清单!N:N,"在岗",配置清单!P:P,"&lt;&gt;暂不胜任")</f>
        <v>0</v>
      </c>
      <c r="AX753" s="61" t="str">
        <f t="shared" si="624"/>
        <v>NA</v>
      </c>
      <c r="AY753" s="60">
        <f>COUNTIFS(配置清单!G:G,规划及评估!G753,配置清单!H:H,"IA",配置清单!N:N,"在岗")</f>
        <v>0</v>
      </c>
      <c r="AZ753" s="61" t="str">
        <f t="shared" si="625"/>
        <v>NA</v>
      </c>
      <c r="BA753" s="60">
        <f>COUNTIFS(配置清单!G:G,G753,配置清单!H:H,"IA",配置清单!N:N,"在岗",配置清单!P:P,"&lt;&gt;暂不胜任")</f>
        <v>0</v>
      </c>
      <c r="BB753" s="61" t="str">
        <f t="shared" si="626"/>
        <v>NA</v>
      </c>
      <c r="BC753" s="60">
        <f>COUNTIFS(配置清单!G:G,规划及评估!G753,配置清单!H:H,"产品经理",配置清单!N:N,"在岗")</f>
        <v>0</v>
      </c>
      <c r="BD753" s="61" t="str">
        <f t="shared" si="627"/>
        <v>NA</v>
      </c>
      <c r="BE753" s="60">
        <f>COUNTIFS(配置清单!G:G,G753,配置清单!H:H,"产品经理",配置清单!N:N,"在岗",配置清单!P:P,"&lt;&gt;暂不胜任")</f>
        <v>0</v>
      </c>
      <c r="BF753" s="61" t="str">
        <f t="shared" si="628"/>
        <v>NA</v>
      </c>
      <c r="BG753" s="63">
        <f t="shared" si="629"/>
        <v>2</v>
      </c>
      <c r="BH753" s="64">
        <f t="shared" si="630"/>
        <v>2</v>
      </c>
      <c r="BI753" s="64">
        <f t="shared" si="631"/>
        <v>2</v>
      </c>
      <c r="BJ753" s="64">
        <f t="shared" si="632"/>
        <v>1</v>
      </c>
      <c r="BK753" s="65">
        <f t="shared" si="633"/>
        <v>1</v>
      </c>
      <c r="BL753" s="66">
        <f t="shared" si="634"/>
        <v>0.5</v>
      </c>
      <c r="BM753" s="93">
        <f t="shared" si="635"/>
        <v>1</v>
      </c>
      <c r="BN753" s="93">
        <f t="shared" si="636"/>
        <v>1</v>
      </c>
      <c r="BO753" s="93">
        <f t="shared" si="637"/>
        <v>0</v>
      </c>
      <c r="BP753" s="93">
        <f t="shared" si="638"/>
        <v>0</v>
      </c>
      <c r="BQ753" s="93">
        <f t="shared" si="639"/>
        <v>0</v>
      </c>
      <c r="BR753" s="93">
        <f t="shared" si="640"/>
        <v>0</v>
      </c>
      <c r="BS753" s="93">
        <f t="shared" si="641"/>
        <v>0</v>
      </c>
      <c r="BT753" s="93">
        <f t="shared" si="642"/>
        <v>0</v>
      </c>
      <c r="BU753" s="93">
        <f t="shared" si="643"/>
        <v>0</v>
      </c>
      <c r="BV753" s="93">
        <f t="shared" si="644"/>
        <v>0</v>
      </c>
      <c r="BW753" s="93">
        <f t="shared" si="645"/>
        <v>1</v>
      </c>
      <c r="BX753" s="93">
        <f t="shared" si="646"/>
        <v>0</v>
      </c>
      <c r="BY753" s="93">
        <f t="shared" si="647"/>
        <v>0</v>
      </c>
      <c r="BZ753" s="93">
        <f t="shared" si="648"/>
        <v>0</v>
      </c>
      <c r="CA753" s="93">
        <f t="shared" si="649"/>
        <v>0</v>
      </c>
      <c r="CB753" s="93">
        <f t="shared" si="650"/>
        <v>0</v>
      </c>
      <c r="CC753" s="93">
        <f t="shared" si="651"/>
        <v>0</v>
      </c>
      <c r="CD753" s="93">
        <f t="shared" si="652"/>
        <v>0</v>
      </c>
    </row>
    <row r="754" spans="1:82" hidden="1">
      <c r="A754" s="34">
        <v>23</v>
      </c>
      <c r="B754" s="34" t="s">
        <v>210</v>
      </c>
      <c r="C754" s="34" t="s">
        <v>2210</v>
      </c>
      <c r="D754" s="34" t="s">
        <v>1066</v>
      </c>
      <c r="E754" s="34" t="s">
        <v>2260</v>
      </c>
      <c r="F754" s="34" t="s">
        <v>2280</v>
      </c>
      <c r="G754" s="34" t="s">
        <v>2281</v>
      </c>
      <c r="H754" s="130" t="s">
        <v>7</v>
      </c>
      <c r="I754" s="130" t="s">
        <v>7</v>
      </c>
      <c r="J754" s="34" t="s">
        <v>195</v>
      </c>
      <c r="K754" s="34" t="s">
        <v>195</v>
      </c>
      <c r="L754" s="34" t="s">
        <v>2396</v>
      </c>
      <c r="M754" s="34" t="s">
        <v>9304</v>
      </c>
      <c r="N754" s="34">
        <v>1</v>
      </c>
      <c r="O754" s="34">
        <v>0</v>
      </c>
      <c r="P754" s="34">
        <v>0</v>
      </c>
      <c r="Q754" s="34">
        <v>0</v>
      </c>
      <c r="R754" s="34">
        <v>0</v>
      </c>
      <c r="S754" s="34">
        <v>1</v>
      </c>
      <c r="T754" s="34">
        <v>0</v>
      </c>
      <c r="U754" s="77">
        <v>0</v>
      </c>
      <c r="V754" s="34">
        <v>0</v>
      </c>
      <c r="W754" s="60">
        <f>COUNTIFS(配置清单!G:G,G754,配置清单!$H:$H,"PM",配置清单!$N:$N,"在岗")</f>
        <v>1</v>
      </c>
      <c r="X754" s="61">
        <f t="shared" si="611"/>
        <v>1</v>
      </c>
      <c r="Y754" s="60">
        <f>COUNTIFS(配置清单!$G:$G,G754,配置清单!$H:$H,"PM",配置清单!$N:$N,"在岗",配置清单!$P:$P,"&lt;&gt;暂不胜任")</f>
        <v>1</v>
      </c>
      <c r="Z754" s="61">
        <f t="shared" si="612"/>
        <v>1</v>
      </c>
      <c r="AA754" s="62">
        <f>COUNTIFS(配置清单!$G:$G,G754,配置清单!$H:$H,"SE",配置清单!$N:$N,"在岗")+COUNTIFS(配置清单!$G:$G,G754,配置清单!$H:$H,"SA",配置清单!$N:$N,"在岗")</f>
        <v>0</v>
      </c>
      <c r="AB754" s="61" t="str">
        <f t="shared" si="613"/>
        <v>NA</v>
      </c>
      <c r="AC754" s="60">
        <f>COUNTIFS(配置清单!$G:$G,G754,配置清单!$H:$H,"SE",配置清单!$N:$N,"在岗",配置清单!$P:$P,"&lt;&gt;暂不胜任")+COUNTIFS(配置清单!$G:$G,G754,配置清单!$H:$H,"SA",配置清单!$N:$N,"在岗",配置清单!$P:$P,"&lt;&gt;暂不胜任")</f>
        <v>0</v>
      </c>
      <c r="AD754" s="61" t="str">
        <f t="shared" si="614"/>
        <v>NA</v>
      </c>
      <c r="AE754" s="60">
        <f>COUNTIFS(配置清单!$G:$G,G754,配置清单!H:H,"MDE",配置清单!N:N,"在岗")</f>
        <v>0</v>
      </c>
      <c r="AF754" s="61" t="str">
        <f t="shared" si="615"/>
        <v>NA</v>
      </c>
      <c r="AG754" s="60">
        <f>COUNTIFS(配置清单!$G:$G,G754,配置清单!$H:$H,"MDE",配置清单!$N:$N,"在岗",配置清单!$P:$P,"&lt;&gt;暂不胜任")</f>
        <v>0</v>
      </c>
      <c r="AH754" s="61" t="str">
        <f t="shared" si="616"/>
        <v>NA</v>
      </c>
      <c r="AI754" s="62">
        <f>COUNTIFS(配置清单!G:G,G754,配置清单!H:H,"TPM",配置清单!N:N,"在岗")+COUNTIFS(配置清单!G:G,G754,配置清单!H:H,"TC",配置清单!N:N,"在岗")</f>
        <v>0</v>
      </c>
      <c r="AJ754" s="61" t="str">
        <f t="shared" si="617"/>
        <v>NA</v>
      </c>
      <c r="AK754" s="60">
        <f>COUNTIFS(配置清单!G:G,G754,配置清单!H:H,"TPM",配置清单!N:N,"在岗",配置清单!P:P,"&lt;&gt;暂不胜任")+COUNTIFS(配置清单!G:G,G754,配置清单!H:H,"TC",配置清单!N:N,"在岗",配置清单!P:P,"&lt;&gt;暂不胜任")</f>
        <v>0</v>
      </c>
      <c r="AL754" s="61" t="str">
        <f t="shared" si="618"/>
        <v>NA</v>
      </c>
      <c r="AM754" s="60">
        <f>COUNTIFS(配置清单!G:G,G754,配置清单!H:H,"TSE",配置清单!N:N,"在岗")</f>
        <v>0</v>
      </c>
      <c r="AN754" s="61" t="str">
        <f t="shared" si="619"/>
        <v>NA</v>
      </c>
      <c r="AO754" s="60">
        <f>COUNTIFS(配置清单!G:G,G754,配置清单!H:H,"TSE",配置清单!N:N,"在岗",配置清单!P:P,"&lt;&gt;暂不胜任")</f>
        <v>0</v>
      </c>
      <c r="AP754" s="61" t="str">
        <f t="shared" si="620"/>
        <v>NA</v>
      </c>
      <c r="AQ754" s="60">
        <f>COUNTIFS(配置清单!$G:$G,G754,配置清单!H:H,"QA",配置清单!N:N,"在岗")</f>
        <v>1</v>
      </c>
      <c r="AR754" s="61">
        <f t="shared" si="621"/>
        <v>1</v>
      </c>
      <c r="AS754" s="60">
        <f>COUNTIFS(配置清单!$G:$G,G754,配置清单!$H:$H,"QA",配置清单!$N:$N,"在岗",配置清单!$P:$P,"&lt;&gt;暂不胜任")</f>
        <v>0</v>
      </c>
      <c r="AT754" s="61">
        <f t="shared" si="622"/>
        <v>0</v>
      </c>
      <c r="AU754" s="60">
        <f>COUNTIFS(配置清单!G:G,规划及评估!G754,配置清单!H:H,"BA",配置清单!N:N,"在岗")</f>
        <v>0</v>
      </c>
      <c r="AV754" s="61" t="str">
        <f t="shared" si="623"/>
        <v>NA</v>
      </c>
      <c r="AW754" s="60">
        <f>COUNTIFS(配置清单!G:G,G754,配置清单!H:H,"BA",配置清单!N:N,"在岗",配置清单!P:P,"&lt;&gt;暂不胜任")</f>
        <v>0</v>
      </c>
      <c r="AX754" s="61" t="str">
        <f t="shared" si="624"/>
        <v>NA</v>
      </c>
      <c r="AY754" s="60">
        <f>COUNTIFS(配置清单!G:G,规划及评估!G754,配置清单!H:H,"IA",配置清单!N:N,"在岗")</f>
        <v>0</v>
      </c>
      <c r="AZ754" s="61" t="str">
        <f t="shared" si="625"/>
        <v>NA</v>
      </c>
      <c r="BA754" s="60">
        <f>COUNTIFS(配置清单!G:G,G754,配置清单!H:H,"IA",配置清单!N:N,"在岗",配置清单!P:P,"&lt;&gt;暂不胜任")</f>
        <v>0</v>
      </c>
      <c r="BB754" s="61" t="str">
        <f t="shared" si="626"/>
        <v>NA</v>
      </c>
      <c r="BC754" s="60">
        <f>COUNTIFS(配置清单!G:G,规划及评估!G754,配置清单!H:H,"产品经理",配置清单!N:N,"在岗")</f>
        <v>0</v>
      </c>
      <c r="BD754" s="61" t="str">
        <f t="shared" si="627"/>
        <v>NA</v>
      </c>
      <c r="BE754" s="60">
        <f>COUNTIFS(配置清单!G:G,G754,配置清单!H:H,"产品经理",配置清单!N:N,"在岗",配置清单!P:P,"&lt;&gt;暂不胜任")</f>
        <v>0</v>
      </c>
      <c r="BF754" s="61" t="str">
        <f t="shared" si="628"/>
        <v>NA</v>
      </c>
      <c r="BG754" s="63">
        <f t="shared" si="629"/>
        <v>2</v>
      </c>
      <c r="BH754" s="64">
        <f t="shared" si="630"/>
        <v>2</v>
      </c>
      <c r="BI754" s="64">
        <f t="shared" si="631"/>
        <v>2</v>
      </c>
      <c r="BJ754" s="64">
        <f t="shared" si="632"/>
        <v>1</v>
      </c>
      <c r="BK754" s="65">
        <f t="shared" si="633"/>
        <v>1</v>
      </c>
      <c r="BL754" s="66">
        <f t="shared" si="634"/>
        <v>0.5</v>
      </c>
      <c r="BM754" s="93">
        <f t="shared" si="635"/>
        <v>1</v>
      </c>
      <c r="BN754" s="93">
        <f t="shared" si="636"/>
        <v>1</v>
      </c>
      <c r="BO754" s="93">
        <f t="shared" si="637"/>
        <v>0</v>
      </c>
      <c r="BP754" s="93">
        <f t="shared" si="638"/>
        <v>0</v>
      </c>
      <c r="BQ754" s="93">
        <f t="shared" si="639"/>
        <v>0</v>
      </c>
      <c r="BR754" s="93">
        <f t="shared" si="640"/>
        <v>0</v>
      </c>
      <c r="BS754" s="93">
        <f t="shared" si="641"/>
        <v>0</v>
      </c>
      <c r="BT754" s="93">
        <f t="shared" si="642"/>
        <v>0</v>
      </c>
      <c r="BU754" s="93">
        <f t="shared" si="643"/>
        <v>0</v>
      </c>
      <c r="BV754" s="93">
        <f t="shared" si="644"/>
        <v>0</v>
      </c>
      <c r="BW754" s="93">
        <f t="shared" si="645"/>
        <v>1</v>
      </c>
      <c r="BX754" s="93">
        <f t="shared" si="646"/>
        <v>0</v>
      </c>
      <c r="BY754" s="93">
        <f t="shared" si="647"/>
        <v>0</v>
      </c>
      <c r="BZ754" s="93">
        <f t="shared" si="648"/>
        <v>0</v>
      </c>
      <c r="CA754" s="93">
        <f t="shared" si="649"/>
        <v>0</v>
      </c>
      <c r="CB754" s="93">
        <f t="shared" si="650"/>
        <v>0</v>
      </c>
      <c r="CC754" s="93">
        <f t="shared" si="651"/>
        <v>0</v>
      </c>
      <c r="CD754" s="93">
        <f t="shared" si="652"/>
        <v>0</v>
      </c>
    </row>
    <row r="755" spans="1:82" hidden="1">
      <c r="A755" s="34">
        <v>24</v>
      </c>
      <c r="B755" s="34" t="s">
        <v>210</v>
      </c>
      <c r="C755" s="34" t="s">
        <v>2210</v>
      </c>
      <c r="D755" s="34" t="s">
        <v>1066</v>
      </c>
      <c r="E755" s="34" t="s">
        <v>2260</v>
      </c>
      <c r="F755" s="34" t="s">
        <v>2282</v>
      </c>
      <c r="G755" s="34" t="s">
        <v>2283</v>
      </c>
      <c r="H755" s="130" t="s">
        <v>7</v>
      </c>
      <c r="I755" s="130" t="s">
        <v>7</v>
      </c>
      <c r="J755" s="34" t="s">
        <v>195</v>
      </c>
      <c r="K755" s="34" t="s">
        <v>195</v>
      </c>
      <c r="L755" s="34" t="s">
        <v>2397</v>
      </c>
      <c r="N755" s="34">
        <v>1</v>
      </c>
      <c r="O755" s="34">
        <v>0</v>
      </c>
      <c r="P755" s="34">
        <v>0</v>
      </c>
      <c r="Q755" s="34">
        <v>0</v>
      </c>
      <c r="R755" s="34">
        <v>0</v>
      </c>
      <c r="T755" s="34">
        <v>0</v>
      </c>
      <c r="U755" s="77">
        <v>0</v>
      </c>
      <c r="V755" s="34">
        <v>0</v>
      </c>
      <c r="W755" s="60">
        <f>COUNTIFS(配置清单!G:G,G755,配置清单!$H:$H,"PM",配置清单!$N:$N,"在岗")</f>
        <v>1</v>
      </c>
      <c r="X755" s="61">
        <f t="shared" si="611"/>
        <v>1</v>
      </c>
      <c r="Y755" s="60">
        <f>COUNTIFS(配置清单!$G:$G,G755,配置清单!$H:$H,"PM",配置清单!$N:$N,"在岗",配置清单!$P:$P,"&lt;&gt;暂不胜任")</f>
        <v>1</v>
      </c>
      <c r="Z755" s="61">
        <f t="shared" si="612"/>
        <v>1</v>
      </c>
      <c r="AA755" s="62">
        <f>COUNTIFS(配置清单!$G:$G,G755,配置清单!$H:$H,"SE",配置清单!$N:$N,"在岗")+COUNTIFS(配置清单!$G:$G,G755,配置清单!$H:$H,"SA",配置清单!$N:$N,"在岗")</f>
        <v>0</v>
      </c>
      <c r="AB755" s="61" t="str">
        <f t="shared" si="613"/>
        <v>NA</v>
      </c>
      <c r="AC755" s="60">
        <f>COUNTIFS(配置清单!$G:$G,G755,配置清单!$H:$H,"SE",配置清单!$N:$N,"在岗",配置清单!$P:$P,"&lt;&gt;暂不胜任")+COUNTIFS(配置清单!$G:$G,G755,配置清单!$H:$H,"SA",配置清单!$N:$N,"在岗",配置清单!$P:$P,"&lt;&gt;暂不胜任")</f>
        <v>0</v>
      </c>
      <c r="AD755" s="61" t="str">
        <f t="shared" si="614"/>
        <v>NA</v>
      </c>
      <c r="AE755" s="60">
        <f>COUNTIFS(配置清单!$G:$G,G755,配置清单!H:H,"MDE",配置清单!N:N,"在岗")</f>
        <v>0</v>
      </c>
      <c r="AF755" s="61" t="str">
        <f t="shared" si="615"/>
        <v>NA</v>
      </c>
      <c r="AG755" s="60">
        <f>COUNTIFS(配置清单!$G:$G,G755,配置清单!$H:$H,"MDE",配置清单!$N:$N,"在岗",配置清单!$P:$P,"&lt;&gt;暂不胜任")</f>
        <v>0</v>
      </c>
      <c r="AH755" s="61" t="str">
        <f t="shared" si="616"/>
        <v>NA</v>
      </c>
      <c r="AI755" s="62">
        <f>COUNTIFS(配置清单!G:G,G755,配置清单!H:H,"TPM",配置清单!N:N,"在岗")+COUNTIFS(配置清单!G:G,G755,配置清单!H:H,"TC",配置清单!N:N,"在岗")</f>
        <v>0</v>
      </c>
      <c r="AJ755" s="61" t="str">
        <f t="shared" si="617"/>
        <v>NA</v>
      </c>
      <c r="AK755" s="60">
        <f>COUNTIFS(配置清单!G:G,G755,配置清单!H:H,"TPM",配置清单!N:N,"在岗",配置清单!P:P,"&lt;&gt;暂不胜任")+COUNTIFS(配置清单!G:G,G755,配置清单!H:H,"TC",配置清单!N:N,"在岗",配置清单!P:P,"&lt;&gt;暂不胜任")</f>
        <v>0</v>
      </c>
      <c r="AL755" s="61" t="str">
        <f t="shared" si="618"/>
        <v>NA</v>
      </c>
      <c r="AM755" s="60">
        <f>COUNTIFS(配置清单!G:G,G755,配置清单!H:H,"TSE",配置清单!N:N,"在岗")</f>
        <v>0</v>
      </c>
      <c r="AN755" s="61" t="str">
        <f t="shared" si="619"/>
        <v>NA</v>
      </c>
      <c r="AO755" s="60">
        <f>COUNTIFS(配置清单!G:G,G755,配置清单!H:H,"TSE",配置清单!N:N,"在岗",配置清单!P:P,"&lt;&gt;暂不胜任")</f>
        <v>0</v>
      </c>
      <c r="AP755" s="61" t="str">
        <f t="shared" si="620"/>
        <v>NA</v>
      </c>
      <c r="AQ755" s="60">
        <f>COUNTIFS(配置清单!$G:$G,G755,配置清单!H:H,"QA",配置清单!N:N,"在岗")</f>
        <v>0</v>
      </c>
      <c r="AR755" s="61" t="str">
        <f t="shared" si="621"/>
        <v>NA</v>
      </c>
      <c r="AS755" s="60">
        <f>COUNTIFS(配置清单!$G:$G,G755,配置清单!$H:$H,"QA",配置清单!$N:$N,"在岗",配置清单!$P:$P,"&lt;&gt;暂不胜任")</f>
        <v>0</v>
      </c>
      <c r="AT755" s="61" t="str">
        <f t="shared" si="622"/>
        <v>NA</v>
      </c>
      <c r="AU755" s="60">
        <f>COUNTIFS(配置清单!G:G,规划及评估!G755,配置清单!H:H,"BA",配置清单!N:N,"在岗")</f>
        <v>0</v>
      </c>
      <c r="AV755" s="61" t="str">
        <f t="shared" si="623"/>
        <v>NA</v>
      </c>
      <c r="AW755" s="60">
        <f>COUNTIFS(配置清单!G:G,G755,配置清单!H:H,"BA",配置清单!N:N,"在岗",配置清单!P:P,"&lt;&gt;暂不胜任")</f>
        <v>0</v>
      </c>
      <c r="AX755" s="61" t="str">
        <f t="shared" si="624"/>
        <v>NA</v>
      </c>
      <c r="AY755" s="60">
        <f>COUNTIFS(配置清单!G:G,规划及评估!G755,配置清单!H:H,"IA",配置清单!N:N,"在岗")</f>
        <v>0</v>
      </c>
      <c r="AZ755" s="61" t="str">
        <f t="shared" si="625"/>
        <v>NA</v>
      </c>
      <c r="BA755" s="60">
        <f>COUNTIFS(配置清单!G:G,G755,配置清单!H:H,"IA",配置清单!N:N,"在岗",配置清单!P:P,"&lt;&gt;暂不胜任")</f>
        <v>0</v>
      </c>
      <c r="BB755" s="61" t="str">
        <f t="shared" si="626"/>
        <v>NA</v>
      </c>
      <c r="BC755" s="60">
        <f>COUNTIFS(配置清单!G:G,规划及评估!G755,配置清单!H:H,"产品经理",配置清单!N:N,"在岗")</f>
        <v>0</v>
      </c>
      <c r="BD755" s="61" t="str">
        <f t="shared" si="627"/>
        <v>NA</v>
      </c>
      <c r="BE755" s="60">
        <f>COUNTIFS(配置清单!G:G,G755,配置清单!H:H,"产品经理",配置清单!N:N,"在岗",配置清单!P:P,"&lt;&gt;暂不胜任")</f>
        <v>0</v>
      </c>
      <c r="BF755" s="61" t="str">
        <f t="shared" si="628"/>
        <v>NA</v>
      </c>
      <c r="BG755" s="63">
        <f t="shared" si="629"/>
        <v>1</v>
      </c>
      <c r="BH755" s="64">
        <f t="shared" si="630"/>
        <v>1</v>
      </c>
      <c r="BI755" s="64">
        <f t="shared" si="631"/>
        <v>1</v>
      </c>
      <c r="BJ755" s="64">
        <f t="shared" si="632"/>
        <v>1</v>
      </c>
      <c r="BK755" s="65">
        <f t="shared" si="633"/>
        <v>1</v>
      </c>
      <c r="BL755" s="66">
        <f t="shared" si="634"/>
        <v>1</v>
      </c>
      <c r="BM755" s="93">
        <f t="shared" si="635"/>
        <v>1</v>
      </c>
      <c r="BN755" s="93">
        <f t="shared" si="636"/>
        <v>1</v>
      </c>
      <c r="BO755" s="93">
        <f t="shared" si="637"/>
        <v>0</v>
      </c>
      <c r="BP755" s="93">
        <f t="shared" si="638"/>
        <v>0</v>
      </c>
      <c r="BQ755" s="93">
        <f t="shared" si="639"/>
        <v>0</v>
      </c>
      <c r="BR755" s="93">
        <f t="shared" si="640"/>
        <v>0</v>
      </c>
      <c r="BS755" s="93">
        <f t="shared" si="641"/>
        <v>0</v>
      </c>
      <c r="BT755" s="93">
        <f t="shared" si="642"/>
        <v>0</v>
      </c>
      <c r="BU755" s="93">
        <f t="shared" si="643"/>
        <v>0</v>
      </c>
      <c r="BV755" s="93">
        <f t="shared" si="644"/>
        <v>0</v>
      </c>
      <c r="BW755" s="93">
        <f t="shared" si="645"/>
        <v>0</v>
      </c>
      <c r="BX755" s="93">
        <f t="shared" si="646"/>
        <v>0</v>
      </c>
      <c r="BY755" s="93">
        <f t="shared" si="647"/>
        <v>0</v>
      </c>
      <c r="BZ755" s="93">
        <f t="shared" si="648"/>
        <v>0</v>
      </c>
      <c r="CA755" s="93">
        <f t="shared" si="649"/>
        <v>0</v>
      </c>
      <c r="CB755" s="93">
        <f t="shared" si="650"/>
        <v>0</v>
      </c>
      <c r="CC755" s="93">
        <f t="shared" si="651"/>
        <v>0</v>
      </c>
      <c r="CD755" s="93">
        <f t="shared" si="652"/>
        <v>0</v>
      </c>
    </row>
    <row r="756" spans="1:82" hidden="1">
      <c r="A756" s="34">
        <v>25</v>
      </c>
      <c r="B756" s="34" t="s">
        <v>210</v>
      </c>
      <c r="C756" s="34" t="s">
        <v>2210</v>
      </c>
      <c r="D756" s="34" t="s">
        <v>1066</v>
      </c>
      <c r="E756" s="34" t="s">
        <v>2260</v>
      </c>
      <c r="F756" s="34" t="s">
        <v>2287</v>
      </c>
      <c r="G756" s="34" t="s">
        <v>9305</v>
      </c>
      <c r="H756" s="130" t="s">
        <v>4</v>
      </c>
      <c r="I756" s="130" t="s">
        <v>4</v>
      </c>
      <c r="J756" s="34" t="s">
        <v>34</v>
      </c>
      <c r="K756" s="34" t="s">
        <v>34</v>
      </c>
      <c r="L756" s="34" t="s">
        <v>2397</v>
      </c>
      <c r="M756" s="34" t="s">
        <v>9304</v>
      </c>
      <c r="N756" s="34">
        <v>1</v>
      </c>
      <c r="O756" s="34">
        <v>0</v>
      </c>
      <c r="P756" s="34">
        <v>0</v>
      </c>
      <c r="Q756" s="34">
        <v>0</v>
      </c>
      <c r="R756" s="34">
        <v>0</v>
      </c>
      <c r="S756" s="34">
        <v>1</v>
      </c>
      <c r="T756" s="34">
        <v>0</v>
      </c>
      <c r="U756" s="77">
        <v>0</v>
      </c>
      <c r="V756" s="34">
        <v>0</v>
      </c>
      <c r="W756" s="60">
        <f>COUNTIFS(配置清单!G:G,G756,配置清单!$H:$H,"PM",配置清单!$N:$N,"在岗")</f>
        <v>1</v>
      </c>
      <c r="X756" s="61">
        <f t="shared" si="611"/>
        <v>1</v>
      </c>
      <c r="Y756" s="60">
        <f>COUNTIFS(配置清单!$G:$G,G756,配置清单!$H:$H,"PM",配置清单!$N:$N,"在岗",配置清单!$P:$P,"&lt;&gt;暂不胜任")</f>
        <v>1</v>
      </c>
      <c r="Z756" s="61">
        <f t="shared" si="612"/>
        <v>1</v>
      </c>
      <c r="AA756" s="62">
        <f>COUNTIFS(配置清单!$G:$G,G756,配置清单!$H:$H,"SE",配置清单!$N:$N,"在岗")+COUNTIFS(配置清单!$G:$G,G756,配置清单!$H:$H,"SA",配置清单!$N:$N,"在岗")</f>
        <v>0</v>
      </c>
      <c r="AB756" s="61" t="str">
        <f t="shared" si="613"/>
        <v>NA</v>
      </c>
      <c r="AC756" s="60">
        <f>COUNTIFS(配置清单!$G:$G,G756,配置清单!$H:$H,"SE",配置清单!$N:$N,"在岗",配置清单!$P:$P,"&lt;&gt;暂不胜任")+COUNTIFS(配置清单!$G:$G,G756,配置清单!$H:$H,"SA",配置清单!$N:$N,"在岗",配置清单!$P:$P,"&lt;&gt;暂不胜任")</f>
        <v>0</v>
      </c>
      <c r="AD756" s="61" t="str">
        <f t="shared" si="614"/>
        <v>NA</v>
      </c>
      <c r="AE756" s="60">
        <f>COUNTIFS(配置清单!$G:$G,G756,配置清单!H:H,"MDE",配置清单!N:N,"在岗")</f>
        <v>0</v>
      </c>
      <c r="AF756" s="61" t="str">
        <f t="shared" si="615"/>
        <v>NA</v>
      </c>
      <c r="AG756" s="60">
        <f>COUNTIFS(配置清单!$G:$G,G756,配置清单!$H:$H,"MDE",配置清单!$N:$N,"在岗",配置清单!$P:$P,"&lt;&gt;暂不胜任")</f>
        <v>0</v>
      </c>
      <c r="AH756" s="61" t="str">
        <f t="shared" si="616"/>
        <v>NA</v>
      </c>
      <c r="AI756" s="62">
        <f>COUNTIFS(配置清单!G:G,G756,配置清单!H:H,"TPM",配置清单!N:N,"在岗")+COUNTIFS(配置清单!G:G,G756,配置清单!H:H,"TC",配置清单!N:N,"在岗")</f>
        <v>0</v>
      </c>
      <c r="AJ756" s="61" t="str">
        <f t="shared" si="617"/>
        <v>NA</v>
      </c>
      <c r="AK756" s="60">
        <f>COUNTIFS(配置清单!G:G,G756,配置清单!H:H,"TPM",配置清单!N:N,"在岗",配置清单!P:P,"&lt;&gt;暂不胜任")+COUNTIFS(配置清单!G:G,G756,配置清单!H:H,"TC",配置清单!N:N,"在岗",配置清单!P:P,"&lt;&gt;暂不胜任")</f>
        <v>0</v>
      </c>
      <c r="AL756" s="61" t="str">
        <f t="shared" si="618"/>
        <v>NA</v>
      </c>
      <c r="AM756" s="60">
        <f>COUNTIFS(配置清单!G:G,G756,配置清单!H:H,"TSE",配置清单!N:N,"在岗")</f>
        <v>0</v>
      </c>
      <c r="AN756" s="61" t="str">
        <f t="shared" si="619"/>
        <v>NA</v>
      </c>
      <c r="AO756" s="60">
        <f>COUNTIFS(配置清单!G:G,G756,配置清单!H:H,"TSE",配置清单!N:N,"在岗",配置清单!P:P,"&lt;&gt;暂不胜任")</f>
        <v>0</v>
      </c>
      <c r="AP756" s="61" t="str">
        <f t="shared" si="620"/>
        <v>NA</v>
      </c>
      <c r="AQ756" s="60">
        <f>COUNTIFS(配置清单!$G:$G,G756,配置清单!H:H,"QA",配置清单!N:N,"在岗")</f>
        <v>1</v>
      </c>
      <c r="AR756" s="61">
        <f t="shared" si="621"/>
        <v>1</v>
      </c>
      <c r="AS756" s="60">
        <f>COUNTIFS(配置清单!$G:$G,G756,配置清单!$H:$H,"QA",配置清单!$N:$N,"在岗",配置清单!$P:$P,"&lt;&gt;暂不胜任")</f>
        <v>0</v>
      </c>
      <c r="AT756" s="61">
        <f t="shared" si="622"/>
        <v>0</v>
      </c>
      <c r="AU756" s="60">
        <f>COUNTIFS(配置清单!G:G,规划及评估!G756,配置清单!H:H,"BA",配置清单!N:N,"在岗")</f>
        <v>0</v>
      </c>
      <c r="AV756" s="61" t="str">
        <f t="shared" si="623"/>
        <v>NA</v>
      </c>
      <c r="AW756" s="60">
        <f>COUNTIFS(配置清单!G:G,G756,配置清单!H:H,"BA",配置清单!N:N,"在岗",配置清单!P:P,"&lt;&gt;暂不胜任")</f>
        <v>0</v>
      </c>
      <c r="AX756" s="61" t="str">
        <f t="shared" si="624"/>
        <v>NA</v>
      </c>
      <c r="AY756" s="60">
        <f>COUNTIFS(配置清单!G:G,规划及评估!G756,配置清单!H:H,"IA",配置清单!N:N,"在岗")</f>
        <v>0</v>
      </c>
      <c r="AZ756" s="61" t="str">
        <f t="shared" si="625"/>
        <v>NA</v>
      </c>
      <c r="BA756" s="60">
        <f>COUNTIFS(配置清单!G:G,G756,配置清单!H:H,"IA",配置清单!N:N,"在岗",配置清单!P:P,"&lt;&gt;暂不胜任")</f>
        <v>0</v>
      </c>
      <c r="BB756" s="61" t="str">
        <f t="shared" si="626"/>
        <v>NA</v>
      </c>
      <c r="BC756" s="60">
        <f>COUNTIFS(配置清单!G:G,规划及评估!G756,配置清单!H:H,"产品经理",配置清单!N:N,"在岗")</f>
        <v>0</v>
      </c>
      <c r="BD756" s="61" t="str">
        <f t="shared" si="627"/>
        <v>NA</v>
      </c>
      <c r="BE756" s="60">
        <f>COUNTIFS(配置清单!G:G,G756,配置清单!H:H,"产品经理",配置清单!N:N,"在岗",配置清单!P:P,"&lt;&gt;暂不胜任")</f>
        <v>0</v>
      </c>
      <c r="BF756" s="61" t="str">
        <f t="shared" si="628"/>
        <v>NA</v>
      </c>
      <c r="BG756" s="63">
        <f t="shared" si="629"/>
        <v>2</v>
      </c>
      <c r="BH756" s="64">
        <f t="shared" si="630"/>
        <v>2</v>
      </c>
      <c r="BI756" s="64">
        <f t="shared" si="631"/>
        <v>2</v>
      </c>
      <c r="BJ756" s="64">
        <f t="shared" si="632"/>
        <v>1</v>
      </c>
      <c r="BK756" s="65">
        <f t="shared" si="633"/>
        <v>1</v>
      </c>
      <c r="BL756" s="66">
        <f t="shared" si="634"/>
        <v>0.5</v>
      </c>
      <c r="BM756" s="93">
        <f t="shared" si="635"/>
        <v>1</v>
      </c>
      <c r="BN756" s="93">
        <f t="shared" si="636"/>
        <v>1</v>
      </c>
      <c r="BO756" s="93">
        <f t="shared" si="637"/>
        <v>0</v>
      </c>
      <c r="BP756" s="93">
        <f t="shared" si="638"/>
        <v>0</v>
      </c>
      <c r="BQ756" s="93">
        <f t="shared" si="639"/>
        <v>0</v>
      </c>
      <c r="BR756" s="93">
        <f t="shared" si="640"/>
        <v>0</v>
      </c>
      <c r="BS756" s="93">
        <f t="shared" si="641"/>
        <v>0</v>
      </c>
      <c r="BT756" s="93">
        <f t="shared" si="642"/>
        <v>0</v>
      </c>
      <c r="BU756" s="93">
        <f t="shared" si="643"/>
        <v>0</v>
      </c>
      <c r="BV756" s="93">
        <f t="shared" si="644"/>
        <v>0</v>
      </c>
      <c r="BW756" s="93">
        <f t="shared" si="645"/>
        <v>1</v>
      </c>
      <c r="BX756" s="93">
        <f t="shared" si="646"/>
        <v>0</v>
      </c>
      <c r="BY756" s="93">
        <f t="shared" si="647"/>
        <v>0</v>
      </c>
      <c r="BZ756" s="93">
        <f t="shared" si="648"/>
        <v>0</v>
      </c>
      <c r="CA756" s="93">
        <f t="shared" si="649"/>
        <v>0</v>
      </c>
      <c r="CB756" s="93">
        <f t="shared" si="650"/>
        <v>0</v>
      </c>
      <c r="CC756" s="93">
        <f t="shared" si="651"/>
        <v>0</v>
      </c>
      <c r="CD756" s="93">
        <f t="shared" si="652"/>
        <v>0</v>
      </c>
    </row>
    <row r="757" spans="1:82" hidden="1">
      <c r="A757" s="34">
        <v>26</v>
      </c>
      <c r="B757" s="34" t="s">
        <v>210</v>
      </c>
      <c r="C757" s="34" t="s">
        <v>2210</v>
      </c>
      <c r="D757" s="34" t="s">
        <v>1066</v>
      </c>
      <c r="E757" s="34" t="s">
        <v>2260</v>
      </c>
      <c r="F757" s="34" t="s">
        <v>2276</v>
      </c>
      <c r="G757" s="34" t="s">
        <v>2291</v>
      </c>
      <c r="H757" s="130" t="s">
        <v>7</v>
      </c>
      <c r="I757" s="130" t="s">
        <v>4</v>
      </c>
      <c r="J757" s="34" t="s">
        <v>195</v>
      </c>
      <c r="K757" s="34" t="s">
        <v>34</v>
      </c>
      <c r="L757" s="34" t="s">
        <v>212</v>
      </c>
      <c r="M757" s="34" t="s">
        <v>9303</v>
      </c>
      <c r="N757" s="34">
        <v>1</v>
      </c>
      <c r="O757" s="34">
        <v>0</v>
      </c>
      <c r="P757" s="34">
        <v>0</v>
      </c>
      <c r="Q757" s="34">
        <v>0</v>
      </c>
      <c r="R757" s="34">
        <v>0</v>
      </c>
      <c r="S757" s="34">
        <v>1</v>
      </c>
      <c r="T757" s="34">
        <v>0</v>
      </c>
      <c r="U757" s="77">
        <v>0</v>
      </c>
      <c r="V757" s="34">
        <v>0</v>
      </c>
      <c r="W757" s="60">
        <f>COUNTIFS(配置清单!G:G,G757,配置清单!$H:$H,"PM",配置清单!$N:$N,"在岗")</f>
        <v>1</v>
      </c>
      <c r="X757" s="61">
        <f t="shared" si="611"/>
        <v>1</v>
      </c>
      <c r="Y757" s="60">
        <f>COUNTIFS(配置清单!$G:$G,G757,配置清单!$H:$H,"PM",配置清单!$N:$N,"在岗",配置清单!$P:$P,"&lt;&gt;暂不胜任")</f>
        <v>1</v>
      </c>
      <c r="Z757" s="61">
        <f t="shared" si="612"/>
        <v>1</v>
      </c>
      <c r="AA757" s="62">
        <f>COUNTIFS(配置清单!$G:$G,G757,配置清单!$H:$H,"SE",配置清单!$N:$N,"在岗")+COUNTIFS(配置清单!$G:$G,G757,配置清单!$H:$H,"SA",配置清单!$N:$N,"在岗")</f>
        <v>0</v>
      </c>
      <c r="AB757" s="61" t="str">
        <f t="shared" si="613"/>
        <v>NA</v>
      </c>
      <c r="AC757" s="60">
        <f>COUNTIFS(配置清单!$G:$G,G757,配置清单!$H:$H,"SE",配置清单!$N:$N,"在岗",配置清单!$P:$P,"&lt;&gt;暂不胜任")+COUNTIFS(配置清单!$G:$G,G757,配置清单!$H:$H,"SA",配置清单!$N:$N,"在岗",配置清单!$P:$P,"&lt;&gt;暂不胜任")</f>
        <v>0</v>
      </c>
      <c r="AD757" s="61" t="str">
        <f t="shared" si="614"/>
        <v>NA</v>
      </c>
      <c r="AE757" s="60">
        <f>COUNTIFS(配置清单!$G:$G,G757,配置清单!H:H,"MDE",配置清单!N:N,"在岗")</f>
        <v>0</v>
      </c>
      <c r="AF757" s="61" t="str">
        <f t="shared" si="615"/>
        <v>NA</v>
      </c>
      <c r="AG757" s="60">
        <f>COUNTIFS(配置清单!$G:$G,G757,配置清单!$H:$H,"MDE",配置清单!$N:$N,"在岗",配置清单!$P:$P,"&lt;&gt;暂不胜任")</f>
        <v>0</v>
      </c>
      <c r="AH757" s="61" t="str">
        <f t="shared" si="616"/>
        <v>NA</v>
      </c>
      <c r="AI757" s="62">
        <f>COUNTIFS(配置清单!G:G,G757,配置清单!H:H,"TPM",配置清单!N:N,"在岗")+COUNTIFS(配置清单!G:G,G757,配置清单!H:H,"TC",配置清单!N:N,"在岗")</f>
        <v>0</v>
      </c>
      <c r="AJ757" s="61" t="str">
        <f t="shared" si="617"/>
        <v>NA</v>
      </c>
      <c r="AK757" s="60">
        <f>COUNTIFS(配置清单!G:G,G757,配置清单!H:H,"TPM",配置清单!N:N,"在岗",配置清单!P:P,"&lt;&gt;暂不胜任")+COUNTIFS(配置清单!G:G,G757,配置清单!H:H,"TC",配置清单!N:N,"在岗",配置清单!P:P,"&lt;&gt;暂不胜任")</f>
        <v>0</v>
      </c>
      <c r="AL757" s="61" t="str">
        <f t="shared" si="618"/>
        <v>NA</v>
      </c>
      <c r="AM757" s="60">
        <f>COUNTIFS(配置清单!G:G,G757,配置清单!H:H,"TSE",配置清单!N:N,"在岗")</f>
        <v>0</v>
      </c>
      <c r="AN757" s="61" t="str">
        <f t="shared" si="619"/>
        <v>NA</v>
      </c>
      <c r="AO757" s="60">
        <f>COUNTIFS(配置清单!G:G,G757,配置清单!H:H,"TSE",配置清单!N:N,"在岗",配置清单!P:P,"&lt;&gt;暂不胜任")</f>
        <v>0</v>
      </c>
      <c r="AP757" s="61" t="str">
        <f t="shared" si="620"/>
        <v>NA</v>
      </c>
      <c r="AQ757" s="60">
        <f>COUNTIFS(配置清单!$G:$G,G757,配置清单!H:H,"QA",配置清单!N:N,"在岗")</f>
        <v>1</v>
      </c>
      <c r="AR757" s="61">
        <f t="shared" si="621"/>
        <v>1</v>
      </c>
      <c r="AS757" s="60">
        <f>COUNTIFS(配置清单!$G:$G,G757,配置清单!$H:$H,"QA",配置清单!$N:$N,"在岗",配置清单!$P:$P,"&lt;&gt;暂不胜任")</f>
        <v>0</v>
      </c>
      <c r="AT757" s="61">
        <f t="shared" si="622"/>
        <v>0</v>
      </c>
      <c r="AU757" s="60">
        <f>COUNTIFS(配置清单!G:G,规划及评估!G757,配置清单!H:H,"BA",配置清单!N:N,"在岗")</f>
        <v>0</v>
      </c>
      <c r="AV757" s="61" t="str">
        <f t="shared" si="623"/>
        <v>NA</v>
      </c>
      <c r="AW757" s="60">
        <f>COUNTIFS(配置清单!G:G,G757,配置清单!H:H,"BA",配置清单!N:N,"在岗",配置清单!P:P,"&lt;&gt;暂不胜任")</f>
        <v>0</v>
      </c>
      <c r="AX757" s="61" t="str">
        <f t="shared" si="624"/>
        <v>NA</v>
      </c>
      <c r="AY757" s="60">
        <f>COUNTIFS(配置清单!G:G,规划及评估!G757,配置清单!H:H,"IA",配置清单!N:N,"在岗")</f>
        <v>0</v>
      </c>
      <c r="AZ757" s="61" t="str">
        <f t="shared" si="625"/>
        <v>NA</v>
      </c>
      <c r="BA757" s="60">
        <f>COUNTIFS(配置清单!G:G,G757,配置清单!H:H,"IA",配置清单!N:N,"在岗",配置清单!P:P,"&lt;&gt;暂不胜任")</f>
        <v>0</v>
      </c>
      <c r="BB757" s="61" t="str">
        <f t="shared" si="626"/>
        <v>NA</v>
      </c>
      <c r="BC757" s="60">
        <f>COUNTIFS(配置清单!G:G,规划及评估!G757,配置清单!H:H,"产品经理",配置清单!N:N,"在岗")</f>
        <v>0</v>
      </c>
      <c r="BD757" s="61" t="str">
        <f t="shared" si="627"/>
        <v>NA</v>
      </c>
      <c r="BE757" s="60">
        <f>COUNTIFS(配置清单!G:G,G757,配置清单!H:H,"产品经理",配置清单!N:N,"在岗",配置清单!P:P,"&lt;&gt;暂不胜任")</f>
        <v>0</v>
      </c>
      <c r="BF757" s="61" t="str">
        <f t="shared" si="628"/>
        <v>NA</v>
      </c>
      <c r="BG757" s="63">
        <f t="shared" si="629"/>
        <v>2</v>
      </c>
      <c r="BH757" s="64">
        <f t="shared" si="630"/>
        <v>2</v>
      </c>
      <c r="BI757" s="64">
        <f t="shared" si="631"/>
        <v>2</v>
      </c>
      <c r="BJ757" s="64">
        <f t="shared" si="632"/>
        <v>1</v>
      </c>
      <c r="BK757" s="65">
        <f t="shared" si="633"/>
        <v>1</v>
      </c>
      <c r="BL757" s="66">
        <f t="shared" si="634"/>
        <v>0.5</v>
      </c>
      <c r="BM757" s="93">
        <f t="shared" si="635"/>
        <v>1</v>
      </c>
      <c r="BN757" s="93">
        <f t="shared" si="636"/>
        <v>1</v>
      </c>
      <c r="BO757" s="93">
        <f t="shared" si="637"/>
        <v>0</v>
      </c>
      <c r="BP757" s="93">
        <f t="shared" si="638"/>
        <v>0</v>
      </c>
      <c r="BQ757" s="93">
        <f t="shared" si="639"/>
        <v>0</v>
      </c>
      <c r="BR757" s="93">
        <f t="shared" si="640"/>
        <v>0</v>
      </c>
      <c r="BS757" s="93">
        <f t="shared" si="641"/>
        <v>0</v>
      </c>
      <c r="BT757" s="93">
        <f t="shared" si="642"/>
        <v>0</v>
      </c>
      <c r="BU757" s="93">
        <f t="shared" si="643"/>
        <v>0</v>
      </c>
      <c r="BV757" s="93">
        <f t="shared" si="644"/>
        <v>0</v>
      </c>
      <c r="BW757" s="93">
        <f t="shared" si="645"/>
        <v>1</v>
      </c>
      <c r="BX757" s="93">
        <f t="shared" si="646"/>
        <v>0</v>
      </c>
      <c r="BY757" s="93">
        <f t="shared" si="647"/>
        <v>0</v>
      </c>
      <c r="BZ757" s="93">
        <f t="shared" si="648"/>
        <v>0</v>
      </c>
      <c r="CA757" s="93">
        <f t="shared" si="649"/>
        <v>0</v>
      </c>
      <c r="CB757" s="93">
        <f t="shared" si="650"/>
        <v>0</v>
      </c>
      <c r="CC757" s="93">
        <f t="shared" si="651"/>
        <v>0</v>
      </c>
      <c r="CD757" s="93">
        <f t="shared" si="652"/>
        <v>0</v>
      </c>
    </row>
    <row r="758" spans="1:82" hidden="1">
      <c r="A758" s="34">
        <v>27</v>
      </c>
      <c r="B758" s="34" t="s">
        <v>210</v>
      </c>
      <c r="C758" s="34" t="s">
        <v>2210</v>
      </c>
      <c r="D758" s="34" t="s">
        <v>1066</v>
      </c>
      <c r="E758" s="34" t="s">
        <v>2260</v>
      </c>
      <c r="F758" s="34" t="s">
        <v>2292</v>
      </c>
      <c r="G758" s="34" t="s">
        <v>2293</v>
      </c>
      <c r="H758" s="130" t="s">
        <v>7</v>
      </c>
      <c r="I758" s="130" t="s">
        <v>4</v>
      </c>
      <c r="J758" s="34" t="s">
        <v>34</v>
      </c>
      <c r="K758" s="34" t="s">
        <v>34</v>
      </c>
      <c r="L758" s="34" t="s">
        <v>212</v>
      </c>
      <c r="M758" s="34" t="s">
        <v>9303</v>
      </c>
      <c r="N758" s="34">
        <v>1</v>
      </c>
      <c r="O758" s="34">
        <v>0</v>
      </c>
      <c r="P758" s="34">
        <v>0</v>
      </c>
      <c r="Q758" s="34">
        <v>0</v>
      </c>
      <c r="R758" s="34">
        <v>0</v>
      </c>
      <c r="S758" s="34">
        <v>1</v>
      </c>
      <c r="T758" s="34">
        <v>0</v>
      </c>
      <c r="U758" s="77">
        <v>0</v>
      </c>
      <c r="V758" s="34">
        <v>0</v>
      </c>
      <c r="W758" s="60">
        <f>COUNTIFS(配置清单!G:G,G758,配置清单!$H:$H,"PM",配置清单!$N:$N,"在岗")</f>
        <v>1</v>
      </c>
      <c r="X758" s="61">
        <f t="shared" si="611"/>
        <v>1</v>
      </c>
      <c r="Y758" s="60">
        <f>COUNTIFS(配置清单!$G:$G,G758,配置清单!$H:$H,"PM",配置清单!$N:$N,"在岗",配置清单!$P:$P,"&lt;&gt;暂不胜任")</f>
        <v>1</v>
      </c>
      <c r="Z758" s="61">
        <f t="shared" si="612"/>
        <v>1</v>
      </c>
      <c r="AA758" s="62">
        <f>COUNTIFS(配置清单!$G:$G,G758,配置清单!$H:$H,"SE",配置清单!$N:$N,"在岗")+COUNTIFS(配置清单!$G:$G,G758,配置清单!$H:$H,"SA",配置清单!$N:$N,"在岗")</f>
        <v>0</v>
      </c>
      <c r="AB758" s="61" t="str">
        <f t="shared" si="613"/>
        <v>NA</v>
      </c>
      <c r="AC758" s="60">
        <f>COUNTIFS(配置清单!$G:$G,G758,配置清单!$H:$H,"SE",配置清单!$N:$N,"在岗",配置清单!$P:$P,"&lt;&gt;暂不胜任")+COUNTIFS(配置清单!$G:$G,G758,配置清单!$H:$H,"SA",配置清单!$N:$N,"在岗",配置清单!$P:$P,"&lt;&gt;暂不胜任")</f>
        <v>0</v>
      </c>
      <c r="AD758" s="61" t="str">
        <f t="shared" si="614"/>
        <v>NA</v>
      </c>
      <c r="AE758" s="60">
        <f>COUNTIFS(配置清单!$G:$G,G758,配置清单!H:H,"MDE",配置清单!N:N,"在岗")</f>
        <v>0</v>
      </c>
      <c r="AF758" s="61" t="str">
        <f t="shared" si="615"/>
        <v>NA</v>
      </c>
      <c r="AG758" s="60">
        <f>COUNTIFS(配置清单!$G:$G,G758,配置清单!$H:$H,"MDE",配置清单!$N:$N,"在岗",配置清单!$P:$P,"&lt;&gt;暂不胜任")</f>
        <v>0</v>
      </c>
      <c r="AH758" s="61" t="str">
        <f t="shared" si="616"/>
        <v>NA</v>
      </c>
      <c r="AI758" s="62">
        <f>COUNTIFS(配置清单!G:G,G758,配置清单!H:H,"TPM",配置清单!N:N,"在岗")+COUNTIFS(配置清单!G:G,G758,配置清单!H:H,"TC",配置清单!N:N,"在岗")</f>
        <v>0</v>
      </c>
      <c r="AJ758" s="61" t="str">
        <f t="shared" si="617"/>
        <v>NA</v>
      </c>
      <c r="AK758" s="60">
        <f>COUNTIFS(配置清单!G:G,G758,配置清单!H:H,"TPM",配置清单!N:N,"在岗",配置清单!P:P,"&lt;&gt;暂不胜任")+COUNTIFS(配置清单!G:G,G758,配置清单!H:H,"TC",配置清单!N:N,"在岗",配置清单!P:P,"&lt;&gt;暂不胜任")</f>
        <v>0</v>
      </c>
      <c r="AL758" s="61" t="str">
        <f t="shared" si="618"/>
        <v>NA</v>
      </c>
      <c r="AM758" s="60">
        <f>COUNTIFS(配置清单!G:G,G758,配置清单!H:H,"TSE",配置清单!N:N,"在岗")</f>
        <v>0</v>
      </c>
      <c r="AN758" s="61" t="str">
        <f t="shared" si="619"/>
        <v>NA</v>
      </c>
      <c r="AO758" s="60">
        <f>COUNTIFS(配置清单!G:G,G758,配置清单!H:H,"TSE",配置清单!N:N,"在岗",配置清单!P:P,"&lt;&gt;暂不胜任")</f>
        <v>0</v>
      </c>
      <c r="AP758" s="61" t="str">
        <f t="shared" si="620"/>
        <v>NA</v>
      </c>
      <c r="AQ758" s="60">
        <f>COUNTIFS(配置清单!$G:$G,G758,配置清单!H:H,"QA",配置清单!N:N,"在岗")</f>
        <v>1</v>
      </c>
      <c r="AR758" s="61">
        <f t="shared" si="621"/>
        <v>1</v>
      </c>
      <c r="AS758" s="60">
        <f>COUNTIFS(配置清单!$G:$G,G758,配置清单!$H:$H,"QA",配置清单!$N:$N,"在岗",配置清单!$P:$P,"&lt;&gt;暂不胜任")</f>
        <v>0</v>
      </c>
      <c r="AT758" s="61">
        <f t="shared" si="622"/>
        <v>0</v>
      </c>
      <c r="AU758" s="60">
        <f>COUNTIFS(配置清单!G:G,规划及评估!G758,配置清单!H:H,"BA",配置清单!N:N,"在岗")</f>
        <v>0</v>
      </c>
      <c r="AV758" s="61" t="str">
        <f t="shared" si="623"/>
        <v>NA</v>
      </c>
      <c r="AW758" s="60">
        <f>COUNTIFS(配置清单!G:G,G758,配置清单!H:H,"BA",配置清单!N:N,"在岗",配置清单!P:P,"&lt;&gt;暂不胜任")</f>
        <v>0</v>
      </c>
      <c r="AX758" s="61" t="str">
        <f t="shared" si="624"/>
        <v>NA</v>
      </c>
      <c r="AY758" s="60">
        <f>COUNTIFS(配置清单!G:G,规划及评估!G758,配置清单!H:H,"IA",配置清单!N:N,"在岗")</f>
        <v>0</v>
      </c>
      <c r="AZ758" s="61" t="str">
        <f t="shared" si="625"/>
        <v>NA</v>
      </c>
      <c r="BA758" s="60">
        <f>COUNTIFS(配置清单!G:G,G758,配置清单!H:H,"IA",配置清单!N:N,"在岗",配置清单!P:P,"&lt;&gt;暂不胜任")</f>
        <v>0</v>
      </c>
      <c r="BB758" s="61" t="str">
        <f t="shared" si="626"/>
        <v>NA</v>
      </c>
      <c r="BC758" s="60">
        <f>COUNTIFS(配置清单!G:G,规划及评估!G758,配置清单!H:H,"产品经理",配置清单!N:N,"在岗")</f>
        <v>0</v>
      </c>
      <c r="BD758" s="61" t="str">
        <f t="shared" si="627"/>
        <v>NA</v>
      </c>
      <c r="BE758" s="60">
        <f>COUNTIFS(配置清单!G:G,G758,配置清单!H:H,"产品经理",配置清单!N:N,"在岗",配置清单!P:P,"&lt;&gt;暂不胜任")</f>
        <v>0</v>
      </c>
      <c r="BF758" s="61" t="str">
        <f t="shared" si="628"/>
        <v>NA</v>
      </c>
      <c r="BG758" s="63">
        <f t="shared" si="629"/>
        <v>2</v>
      </c>
      <c r="BH758" s="64">
        <f t="shared" si="630"/>
        <v>2</v>
      </c>
      <c r="BI758" s="64">
        <f t="shared" si="631"/>
        <v>2</v>
      </c>
      <c r="BJ758" s="64">
        <f t="shared" si="632"/>
        <v>1</v>
      </c>
      <c r="BK758" s="65">
        <f t="shared" si="633"/>
        <v>1</v>
      </c>
      <c r="BL758" s="66">
        <f t="shared" si="634"/>
        <v>0.5</v>
      </c>
      <c r="BM758" s="93">
        <f t="shared" si="635"/>
        <v>1</v>
      </c>
      <c r="BN758" s="93">
        <f t="shared" si="636"/>
        <v>1</v>
      </c>
      <c r="BO758" s="93">
        <f t="shared" si="637"/>
        <v>0</v>
      </c>
      <c r="BP758" s="93">
        <f t="shared" si="638"/>
        <v>0</v>
      </c>
      <c r="BQ758" s="93">
        <f t="shared" si="639"/>
        <v>0</v>
      </c>
      <c r="BR758" s="93">
        <f t="shared" si="640"/>
        <v>0</v>
      </c>
      <c r="BS758" s="93">
        <f t="shared" si="641"/>
        <v>0</v>
      </c>
      <c r="BT758" s="93">
        <f t="shared" si="642"/>
        <v>0</v>
      </c>
      <c r="BU758" s="93">
        <f t="shared" si="643"/>
        <v>0</v>
      </c>
      <c r="BV758" s="93">
        <f t="shared" si="644"/>
        <v>0</v>
      </c>
      <c r="BW758" s="93">
        <f t="shared" si="645"/>
        <v>1</v>
      </c>
      <c r="BX758" s="93">
        <f t="shared" si="646"/>
        <v>0</v>
      </c>
      <c r="BY758" s="93">
        <f t="shared" si="647"/>
        <v>0</v>
      </c>
      <c r="BZ758" s="93">
        <f t="shared" si="648"/>
        <v>0</v>
      </c>
      <c r="CA758" s="93">
        <f t="shared" si="649"/>
        <v>0</v>
      </c>
      <c r="CB758" s="93">
        <f t="shared" si="650"/>
        <v>0</v>
      </c>
      <c r="CC758" s="93">
        <f t="shared" si="651"/>
        <v>0</v>
      </c>
      <c r="CD758" s="93">
        <f t="shared" si="652"/>
        <v>0</v>
      </c>
    </row>
    <row r="759" spans="1:82" hidden="1">
      <c r="A759" s="34">
        <v>28</v>
      </c>
      <c r="B759" s="34" t="s">
        <v>210</v>
      </c>
      <c r="C759" s="34" t="s">
        <v>2210</v>
      </c>
      <c r="D759" s="34" t="s">
        <v>1066</v>
      </c>
      <c r="E759" s="34" t="s">
        <v>2260</v>
      </c>
      <c r="F759" s="34" t="s">
        <v>2294</v>
      </c>
      <c r="G759" s="34" t="s">
        <v>2295</v>
      </c>
      <c r="H759" s="130" t="s">
        <v>7</v>
      </c>
      <c r="I759" s="130" t="s">
        <v>7</v>
      </c>
      <c r="J759" s="34" t="s">
        <v>195</v>
      </c>
      <c r="K759" s="34" t="s">
        <v>195</v>
      </c>
      <c r="L759" s="34" t="s">
        <v>2394</v>
      </c>
      <c r="N759" s="34">
        <v>1</v>
      </c>
      <c r="O759" s="34">
        <v>0</v>
      </c>
      <c r="P759" s="34">
        <v>0</v>
      </c>
      <c r="Q759" s="34">
        <v>0</v>
      </c>
      <c r="R759" s="34">
        <v>0</v>
      </c>
      <c r="T759" s="34">
        <v>0</v>
      </c>
      <c r="U759" s="77">
        <v>0</v>
      </c>
      <c r="V759" s="34">
        <v>0</v>
      </c>
      <c r="W759" s="60">
        <f>COUNTIFS(配置清单!G:G,G759,配置清单!$H:$H,"PM",配置清单!$N:$N,"在岗")</f>
        <v>1</v>
      </c>
      <c r="X759" s="61">
        <f t="shared" si="611"/>
        <v>1</v>
      </c>
      <c r="Y759" s="60">
        <f>COUNTIFS(配置清单!$G:$G,G759,配置清单!$H:$H,"PM",配置清单!$N:$N,"在岗",配置清单!$P:$P,"&lt;&gt;暂不胜任")</f>
        <v>1</v>
      </c>
      <c r="Z759" s="61">
        <f t="shared" si="612"/>
        <v>1</v>
      </c>
      <c r="AA759" s="62">
        <f>COUNTIFS(配置清单!$G:$G,G759,配置清单!$H:$H,"SE",配置清单!$N:$N,"在岗")+COUNTIFS(配置清单!$G:$G,G759,配置清单!$H:$H,"SA",配置清单!$N:$N,"在岗")</f>
        <v>0</v>
      </c>
      <c r="AB759" s="61" t="str">
        <f t="shared" si="613"/>
        <v>NA</v>
      </c>
      <c r="AC759" s="60">
        <f>COUNTIFS(配置清单!$G:$G,G759,配置清单!$H:$H,"SE",配置清单!$N:$N,"在岗",配置清单!$P:$P,"&lt;&gt;暂不胜任")+COUNTIFS(配置清单!$G:$G,G759,配置清单!$H:$H,"SA",配置清单!$N:$N,"在岗",配置清单!$P:$P,"&lt;&gt;暂不胜任")</f>
        <v>0</v>
      </c>
      <c r="AD759" s="61" t="str">
        <f t="shared" si="614"/>
        <v>NA</v>
      </c>
      <c r="AE759" s="60">
        <f>COUNTIFS(配置清单!$G:$G,G759,配置清单!H:H,"MDE",配置清单!N:N,"在岗")</f>
        <v>0</v>
      </c>
      <c r="AF759" s="61" t="str">
        <f t="shared" si="615"/>
        <v>NA</v>
      </c>
      <c r="AG759" s="60">
        <f>COUNTIFS(配置清单!$G:$G,G759,配置清单!$H:$H,"MDE",配置清单!$N:$N,"在岗",配置清单!$P:$P,"&lt;&gt;暂不胜任")</f>
        <v>0</v>
      </c>
      <c r="AH759" s="61" t="str">
        <f t="shared" si="616"/>
        <v>NA</v>
      </c>
      <c r="AI759" s="62">
        <f>COUNTIFS(配置清单!G:G,G759,配置清单!H:H,"TPM",配置清单!N:N,"在岗")+COUNTIFS(配置清单!G:G,G759,配置清单!H:H,"TC",配置清单!N:N,"在岗")</f>
        <v>0</v>
      </c>
      <c r="AJ759" s="61" t="str">
        <f t="shared" si="617"/>
        <v>NA</v>
      </c>
      <c r="AK759" s="60">
        <f>COUNTIFS(配置清单!G:G,G759,配置清单!H:H,"TPM",配置清单!N:N,"在岗",配置清单!P:P,"&lt;&gt;暂不胜任")+COUNTIFS(配置清单!G:G,G759,配置清单!H:H,"TC",配置清单!N:N,"在岗",配置清单!P:P,"&lt;&gt;暂不胜任")</f>
        <v>0</v>
      </c>
      <c r="AL759" s="61" t="str">
        <f t="shared" si="618"/>
        <v>NA</v>
      </c>
      <c r="AM759" s="60">
        <f>COUNTIFS(配置清单!G:G,G759,配置清单!H:H,"TSE",配置清单!N:N,"在岗")</f>
        <v>0</v>
      </c>
      <c r="AN759" s="61" t="str">
        <f t="shared" si="619"/>
        <v>NA</v>
      </c>
      <c r="AO759" s="60">
        <f>COUNTIFS(配置清单!G:G,G759,配置清单!H:H,"TSE",配置清单!N:N,"在岗",配置清单!P:P,"&lt;&gt;暂不胜任")</f>
        <v>0</v>
      </c>
      <c r="AP759" s="61" t="str">
        <f t="shared" si="620"/>
        <v>NA</v>
      </c>
      <c r="AQ759" s="60">
        <f>COUNTIFS(配置清单!$G:$G,G759,配置清单!H:H,"QA",配置清单!N:N,"在岗")</f>
        <v>0</v>
      </c>
      <c r="AR759" s="61" t="str">
        <f t="shared" si="621"/>
        <v>NA</v>
      </c>
      <c r="AS759" s="60">
        <f>COUNTIFS(配置清单!$G:$G,G759,配置清单!$H:$H,"QA",配置清单!$N:$N,"在岗",配置清单!$P:$P,"&lt;&gt;暂不胜任")</f>
        <v>0</v>
      </c>
      <c r="AT759" s="61" t="str">
        <f t="shared" si="622"/>
        <v>NA</v>
      </c>
      <c r="AU759" s="60">
        <f>COUNTIFS(配置清单!G:G,规划及评估!G759,配置清单!H:H,"BA",配置清单!N:N,"在岗")</f>
        <v>0</v>
      </c>
      <c r="AV759" s="61" t="str">
        <f t="shared" si="623"/>
        <v>NA</v>
      </c>
      <c r="AW759" s="60">
        <f>COUNTIFS(配置清单!G:G,G759,配置清单!H:H,"BA",配置清单!N:N,"在岗",配置清单!P:P,"&lt;&gt;暂不胜任")</f>
        <v>0</v>
      </c>
      <c r="AX759" s="61" t="str">
        <f t="shared" si="624"/>
        <v>NA</v>
      </c>
      <c r="AY759" s="60">
        <f>COUNTIFS(配置清单!G:G,规划及评估!G759,配置清单!H:H,"IA",配置清单!N:N,"在岗")</f>
        <v>0</v>
      </c>
      <c r="AZ759" s="61" t="str">
        <f t="shared" si="625"/>
        <v>NA</v>
      </c>
      <c r="BA759" s="60">
        <f>COUNTIFS(配置清单!G:G,G759,配置清单!H:H,"IA",配置清单!N:N,"在岗",配置清单!P:P,"&lt;&gt;暂不胜任")</f>
        <v>0</v>
      </c>
      <c r="BB759" s="61" t="str">
        <f t="shared" si="626"/>
        <v>NA</v>
      </c>
      <c r="BC759" s="60">
        <f>COUNTIFS(配置清单!G:G,规划及评估!G759,配置清单!H:H,"产品经理",配置清单!N:N,"在岗")</f>
        <v>0</v>
      </c>
      <c r="BD759" s="61" t="str">
        <f t="shared" si="627"/>
        <v>NA</v>
      </c>
      <c r="BE759" s="60">
        <f>COUNTIFS(配置清单!G:G,G759,配置清单!H:H,"产品经理",配置清单!N:N,"在岗",配置清单!P:P,"&lt;&gt;暂不胜任")</f>
        <v>0</v>
      </c>
      <c r="BF759" s="61" t="str">
        <f t="shared" si="628"/>
        <v>NA</v>
      </c>
      <c r="BG759" s="63">
        <f t="shared" si="629"/>
        <v>1</v>
      </c>
      <c r="BH759" s="64">
        <f t="shared" si="630"/>
        <v>1</v>
      </c>
      <c r="BI759" s="64">
        <f t="shared" si="631"/>
        <v>1</v>
      </c>
      <c r="BJ759" s="64">
        <f t="shared" si="632"/>
        <v>1</v>
      </c>
      <c r="BK759" s="65">
        <f t="shared" si="633"/>
        <v>1</v>
      </c>
      <c r="BL759" s="66">
        <f t="shared" si="634"/>
        <v>1</v>
      </c>
      <c r="BM759" s="93">
        <f t="shared" si="635"/>
        <v>1</v>
      </c>
      <c r="BN759" s="93">
        <f t="shared" si="636"/>
        <v>1</v>
      </c>
      <c r="BO759" s="93">
        <f t="shared" si="637"/>
        <v>0</v>
      </c>
      <c r="BP759" s="93">
        <f t="shared" si="638"/>
        <v>0</v>
      </c>
      <c r="BQ759" s="93">
        <f t="shared" si="639"/>
        <v>0</v>
      </c>
      <c r="BR759" s="93">
        <f t="shared" si="640"/>
        <v>0</v>
      </c>
      <c r="BS759" s="93">
        <f t="shared" si="641"/>
        <v>0</v>
      </c>
      <c r="BT759" s="93">
        <f t="shared" si="642"/>
        <v>0</v>
      </c>
      <c r="BU759" s="93">
        <f t="shared" si="643"/>
        <v>0</v>
      </c>
      <c r="BV759" s="93">
        <f t="shared" si="644"/>
        <v>0</v>
      </c>
      <c r="BW759" s="93">
        <f t="shared" si="645"/>
        <v>0</v>
      </c>
      <c r="BX759" s="93">
        <f t="shared" si="646"/>
        <v>0</v>
      </c>
      <c r="BY759" s="93">
        <f t="shared" si="647"/>
        <v>0</v>
      </c>
      <c r="BZ759" s="93">
        <f t="shared" si="648"/>
        <v>0</v>
      </c>
      <c r="CA759" s="93">
        <f t="shared" si="649"/>
        <v>0</v>
      </c>
      <c r="CB759" s="93">
        <f t="shared" si="650"/>
        <v>0</v>
      </c>
      <c r="CC759" s="93">
        <f t="shared" si="651"/>
        <v>0</v>
      </c>
      <c r="CD759" s="93">
        <f t="shared" si="652"/>
        <v>0</v>
      </c>
    </row>
    <row r="760" spans="1:82" hidden="1">
      <c r="A760" s="34">
        <v>29</v>
      </c>
      <c r="B760" s="34" t="s">
        <v>210</v>
      </c>
      <c r="C760" s="34" t="s">
        <v>2210</v>
      </c>
      <c r="D760" s="34" t="s">
        <v>1066</v>
      </c>
      <c r="E760" s="34" t="s">
        <v>2260</v>
      </c>
      <c r="F760" s="34" t="s">
        <v>2298</v>
      </c>
      <c r="G760" s="34" t="s">
        <v>9306</v>
      </c>
      <c r="H760" s="130" t="s">
        <v>4</v>
      </c>
      <c r="I760" s="130" t="s">
        <v>4</v>
      </c>
      <c r="J760" s="34" t="s">
        <v>34</v>
      </c>
      <c r="K760" s="34" t="s">
        <v>34</v>
      </c>
      <c r="L760" s="34" t="s">
        <v>2398</v>
      </c>
      <c r="M760" s="34" t="s">
        <v>9304</v>
      </c>
      <c r="N760" s="34">
        <v>1</v>
      </c>
      <c r="O760" s="34">
        <v>0</v>
      </c>
      <c r="P760" s="34">
        <v>0</v>
      </c>
      <c r="Q760" s="34">
        <v>0</v>
      </c>
      <c r="R760" s="34">
        <v>0</v>
      </c>
      <c r="S760" s="34">
        <v>1</v>
      </c>
      <c r="T760" s="34">
        <v>0</v>
      </c>
      <c r="U760" s="77">
        <v>0</v>
      </c>
      <c r="V760" s="34">
        <v>0</v>
      </c>
      <c r="W760" s="60">
        <f>COUNTIFS(配置清单!G:G,G760,配置清单!$H:$H,"PM",配置清单!$N:$N,"在岗")</f>
        <v>1</v>
      </c>
      <c r="X760" s="61">
        <f t="shared" si="611"/>
        <v>1</v>
      </c>
      <c r="Y760" s="60">
        <f>COUNTIFS(配置清单!$G:$G,G760,配置清单!$H:$H,"PM",配置清单!$N:$N,"在岗",配置清单!$P:$P,"&lt;&gt;暂不胜任")</f>
        <v>1</v>
      </c>
      <c r="Z760" s="61">
        <f t="shared" si="612"/>
        <v>1</v>
      </c>
      <c r="AA760" s="62">
        <f>COUNTIFS(配置清单!$G:$G,G760,配置清单!$H:$H,"SE",配置清单!$N:$N,"在岗")+COUNTIFS(配置清单!$G:$G,G760,配置清单!$H:$H,"SA",配置清单!$N:$N,"在岗")</f>
        <v>0</v>
      </c>
      <c r="AB760" s="61" t="str">
        <f t="shared" si="613"/>
        <v>NA</v>
      </c>
      <c r="AC760" s="60">
        <f>COUNTIFS(配置清单!$G:$G,G760,配置清单!$H:$H,"SE",配置清单!$N:$N,"在岗",配置清单!$P:$P,"&lt;&gt;暂不胜任")+COUNTIFS(配置清单!$G:$G,G760,配置清单!$H:$H,"SA",配置清单!$N:$N,"在岗",配置清单!$P:$P,"&lt;&gt;暂不胜任")</f>
        <v>0</v>
      </c>
      <c r="AD760" s="61" t="str">
        <f t="shared" si="614"/>
        <v>NA</v>
      </c>
      <c r="AE760" s="60">
        <f>COUNTIFS(配置清单!$G:$G,G760,配置清单!H:H,"MDE",配置清单!N:N,"在岗")</f>
        <v>0</v>
      </c>
      <c r="AF760" s="61" t="str">
        <f t="shared" si="615"/>
        <v>NA</v>
      </c>
      <c r="AG760" s="60">
        <f>COUNTIFS(配置清单!$G:$G,G760,配置清单!$H:$H,"MDE",配置清单!$N:$N,"在岗",配置清单!$P:$P,"&lt;&gt;暂不胜任")</f>
        <v>0</v>
      </c>
      <c r="AH760" s="61" t="str">
        <f t="shared" si="616"/>
        <v>NA</v>
      </c>
      <c r="AI760" s="62">
        <f>COUNTIFS(配置清单!G:G,G760,配置清单!H:H,"TPM",配置清单!N:N,"在岗")+COUNTIFS(配置清单!G:G,G760,配置清单!H:H,"TC",配置清单!N:N,"在岗")</f>
        <v>0</v>
      </c>
      <c r="AJ760" s="61" t="str">
        <f t="shared" si="617"/>
        <v>NA</v>
      </c>
      <c r="AK760" s="60">
        <f>COUNTIFS(配置清单!G:G,G760,配置清单!H:H,"TPM",配置清单!N:N,"在岗",配置清单!P:P,"&lt;&gt;暂不胜任")+COUNTIFS(配置清单!G:G,G760,配置清单!H:H,"TC",配置清单!N:N,"在岗",配置清单!P:P,"&lt;&gt;暂不胜任")</f>
        <v>0</v>
      </c>
      <c r="AL760" s="61" t="str">
        <f t="shared" si="618"/>
        <v>NA</v>
      </c>
      <c r="AM760" s="60">
        <f>COUNTIFS(配置清单!G:G,G760,配置清单!H:H,"TSE",配置清单!N:N,"在岗")</f>
        <v>0</v>
      </c>
      <c r="AN760" s="61" t="str">
        <f t="shared" si="619"/>
        <v>NA</v>
      </c>
      <c r="AO760" s="60">
        <f>COUNTIFS(配置清单!G:G,G760,配置清单!H:H,"TSE",配置清单!N:N,"在岗",配置清单!P:P,"&lt;&gt;暂不胜任")</f>
        <v>0</v>
      </c>
      <c r="AP760" s="61" t="str">
        <f t="shared" si="620"/>
        <v>NA</v>
      </c>
      <c r="AQ760" s="60">
        <f>COUNTIFS(配置清单!$G:$G,G760,配置清单!H:H,"QA",配置清单!N:N,"在岗")</f>
        <v>1</v>
      </c>
      <c r="AR760" s="61">
        <f t="shared" si="621"/>
        <v>1</v>
      </c>
      <c r="AS760" s="60">
        <f>COUNTIFS(配置清单!$G:$G,G760,配置清单!$H:$H,"QA",配置清单!$N:$N,"在岗",配置清单!$P:$P,"&lt;&gt;暂不胜任")</f>
        <v>0</v>
      </c>
      <c r="AT760" s="61">
        <f t="shared" si="622"/>
        <v>0</v>
      </c>
      <c r="AU760" s="60">
        <f>COUNTIFS(配置清单!G:G,规划及评估!G760,配置清单!H:H,"BA",配置清单!N:N,"在岗")</f>
        <v>0</v>
      </c>
      <c r="AV760" s="61" t="str">
        <f t="shared" si="623"/>
        <v>NA</v>
      </c>
      <c r="AW760" s="60">
        <f>COUNTIFS(配置清单!G:G,G760,配置清单!H:H,"BA",配置清单!N:N,"在岗",配置清单!P:P,"&lt;&gt;暂不胜任")</f>
        <v>0</v>
      </c>
      <c r="AX760" s="61" t="str">
        <f t="shared" si="624"/>
        <v>NA</v>
      </c>
      <c r="AY760" s="60">
        <f>COUNTIFS(配置清单!G:G,规划及评估!G760,配置清单!H:H,"IA",配置清单!N:N,"在岗")</f>
        <v>0</v>
      </c>
      <c r="AZ760" s="61" t="str">
        <f t="shared" si="625"/>
        <v>NA</v>
      </c>
      <c r="BA760" s="60">
        <f>COUNTIFS(配置清单!G:G,G760,配置清单!H:H,"IA",配置清单!N:N,"在岗",配置清单!P:P,"&lt;&gt;暂不胜任")</f>
        <v>0</v>
      </c>
      <c r="BB760" s="61" t="str">
        <f t="shared" si="626"/>
        <v>NA</v>
      </c>
      <c r="BC760" s="60">
        <f>COUNTIFS(配置清单!G:G,规划及评估!G760,配置清单!H:H,"产品经理",配置清单!N:N,"在岗")</f>
        <v>0</v>
      </c>
      <c r="BD760" s="61" t="str">
        <f t="shared" si="627"/>
        <v>NA</v>
      </c>
      <c r="BE760" s="60">
        <f>COUNTIFS(配置清单!G:G,G760,配置清单!H:H,"产品经理",配置清单!N:N,"在岗",配置清单!P:P,"&lt;&gt;暂不胜任")</f>
        <v>0</v>
      </c>
      <c r="BF760" s="61" t="str">
        <f t="shared" si="628"/>
        <v>NA</v>
      </c>
      <c r="BG760" s="63">
        <f t="shared" si="629"/>
        <v>2</v>
      </c>
      <c r="BH760" s="64">
        <f t="shared" si="630"/>
        <v>2</v>
      </c>
      <c r="BI760" s="64">
        <f t="shared" si="631"/>
        <v>2</v>
      </c>
      <c r="BJ760" s="64">
        <f t="shared" si="632"/>
        <v>1</v>
      </c>
      <c r="BK760" s="65">
        <f t="shared" si="633"/>
        <v>1</v>
      </c>
      <c r="BL760" s="66">
        <f t="shared" si="634"/>
        <v>0.5</v>
      </c>
      <c r="BM760" s="93">
        <f t="shared" si="635"/>
        <v>1</v>
      </c>
      <c r="BN760" s="93">
        <f t="shared" si="636"/>
        <v>1</v>
      </c>
      <c r="BO760" s="93">
        <f t="shared" si="637"/>
        <v>0</v>
      </c>
      <c r="BP760" s="93">
        <f t="shared" si="638"/>
        <v>0</v>
      </c>
      <c r="BQ760" s="93">
        <f t="shared" si="639"/>
        <v>0</v>
      </c>
      <c r="BR760" s="93">
        <f t="shared" si="640"/>
        <v>0</v>
      </c>
      <c r="BS760" s="93">
        <f t="shared" si="641"/>
        <v>0</v>
      </c>
      <c r="BT760" s="93">
        <f t="shared" si="642"/>
        <v>0</v>
      </c>
      <c r="BU760" s="93">
        <f t="shared" si="643"/>
        <v>0</v>
      </c>
      <c r="BV760" s="93">
        <f t="shared" si="644"/>
        <v>0</v>
      </c>
      <c r="BW760" s="93">
        <f t="shared" si="645"/>
        <v>1</v>
      </c>
      <c r="BX760" s="93">
        <f t="shared" si="646"/>
        <v>0</v>
      </c>
      <c r="BY760" s="93">
        <f t="shared" si="647"/>
        <v>0</v>
      </c>
      <c r="BZ760" s="93">
        <f t="shared" si="648"/>
        <v>0</v>
      </c>
      <c r="CA760" s="93">
        <f t="shared" si="649"/>
        <v>0</v>
      </c>
      <c r="CB760" s="93">
        <f t="shared" si="650"/>
        <v>0</v>
      </c>
      <c r="CC760" s="93">
        <f t="shared" si="651"/>
        <v>0</v>
      </c>
      <c r="CD760" s="93">
        <f t="shared" si="652"/>
        <v>0</v>
      </c>
    </row>
    <row r="761" spans="1:82" hidden="1">
      <c r="A761" s="34">
        <v>30</v>
      </c>
      <c r="B761" s="34" t="s">
        <v>210</v>
      </c>
      <c r="C761" s="34" t="s">
        <v>2210</v>
      </c>
      <c r="D761" s="34" t="s">
        <v>1066</v>
      </c>
      <c r="E761" s="34" t="s">
        <v>2260</v>
      </c>
      <c r="F761" s="34" t="s">
        <v>2299</v>
      </c>
      <c r="G761" s="34" t="s">
        <v>2300</v>
      </c>
      <c r="H761" s="130" t="s">
        <v>7</v>
      </c>
      <c r="I761" s="130" t="s">
        <v>7</v>
      </c>
      <c r="J761" s="34" t="s">
        <v>195</v>
      </c>
      <c r="K761" s="34" t="s">
        <v>34</v>
      </c>
      <c r="L761" s="34" t="s">
        <v>2389</v>
      </c>
      <c r="M761" s="34" t="s">
        <v>9300</v>
      </c>
      <c r="N761" s="34">
        <v>1</v>
      </c>
      <c r="O761" s="34">
        <v>0</v>
      </c>
      <c r="P761" s="34">
        <v>0</v>
      </c>
      <c r="Q761" s="34">
        <v>0</v>
      </c>
      <c r="R761" s="34">
        <v>0</v>
      </c>
      <c r="S761" s="34">
        <v>1</v>
      </c>
      <c r="T761" s="34">
        <v>0</v>
      </c>
      <c r="U761" s="77">
        <v>0</v>
      </c>
      <c r="V761" s="34">
        <v>0</v>
      </c>
      <c r="W761" s="60">
        <f>COUNTIFS(配置清单!G:G,G761,配置清单!$H:$H,"PM",配置清单!$N:$N,"在岗")</f>
        <v>1</v>
      </c>
      <c r="X761" s="61">
        <f t="shared" si="611"/>
        <v>1</v>
      </c>
      <c r="Y761" s="60">
        <f>COUNTIFS(配置清单!$G:$G,G761,配置清单!$H:$H,"PM",配置清单!$N:$N,"在岗",配置清单!$P:$P,"&lt;&gt;暂不胜任")</f>
        <v>0</v>
      </c>
      <c r="Z761" s="61">
        <f t="shared" si="612"/>
        <v>0</v>
      </c>
      <c r="AA761" s="62">
        <f>COUNTIFS(配置清单!$G:$G,G761,配置清单!$H:$H,"SE",配置清单!$N:$N,"在岗")+COUNTIFS(配置清单!$G:$G,G761,配置清单!$H:$H,"SA",配置清单!$N:$N,"在岗")</f>
        <v>0</v>
      </c>
      <c r="AB761" s="61" t="str">
        <f t="shared" si="613"/>
        <v>NA</v>
      </c>
      <c r="AC761" s="60">
        <f>COUNTIFS(配置清单!$G:$G,G761,配置清单!$H:$H,"SE",配置清单!$N:$N,"在岗",配置清单!$P:$P,"&lt;&gt;暂不胜任")+COUNTIFS(配置清单!$G:$G,G761,配置清单!$H:$H,"SA",配置清单!$N:$N,"在岗",配置清单!$P:$P,"&lt;&gt;暂不胜任")</f>
        <v>0</v>
      </c>
      <c r="AD761" s="61" t="str">
        <f t="shared" si="614"/>
        <v>NA</v>
      </c>
      <c r="AE761" s="60">
        <f>COUNTIFS(配置清单!$G:$G,G761,配置清单!H:H,"MDE",配置清单!N:N,"在岗")</f>
        <v>0</v>
      </c>
      <c r="AF761" s="61" t="str">
        <f t="shared" si="615"/>
        <v>NA</v>
      </c>
      <c r="AG761" s="60">
        <f>COUNTIFS(配置清单!$G:$G,G761,配置清单!$H:$H,"MDE",配置清单!$N:$N,"在岗",配置清单!$P:$P,"&lt;&gt;暂不胜任")</f>
        <v>0</v>
      </c>
      <c r="AH761" s="61" t="str">
        <f t="shared" si="616"/>
        <v>NA</v>
      </c>
      <c r="AI761" s="62">
        <f>COUNTIFS(配置清单!G:G,G761,配置清单!H:H,"TPM",配置清单!N:N,"在岗")+COUNTIFS(配置清单!G:G,G761,配置清单!H:H,"TC",配置清单!N:N,"在岗")</f>
        <v>0</v>
      </c>
      <c r="AJ761" s="61" t="str">
        <f t="shared" si="617"/>
        <v>NA</v>
      </c>
      <c r="AK761" s="60">
        <f>COUNTIFS(配置清单!G:G,G761,配置清单!H:H,"TPM",配置清单!N:N,"在岗",配置清单!P:P,"&lt;&gt;暂不胜任")+COUNTIFS(配置清单!G:G,G761,配置清单!H:H,"TC",配置清单!N:N,"在岗",配置清单!P:P,"&lt;&gt;暂不胜任")</f>
        <v>0</v>
      </c>
      <c r="AL761" s="61" t="str">
        <f t="shared" si="618"/>
        <v>NA</v>
      </c>
      <c r="AM761" s="60">
        <f>COUNTIFS(配置清单!G:G,G761,配置清单!H:H,"TSE",配置清单!N:N,"在岗")</f>
        <v>0</v>
      </c>
      <c r="AN761" s="61" t="str">
        <f t="shared" si="619"/>
        <v>NA</v>
      </c>
      <c r="AO761" s="60">
        <f>COUNTIFS(配置清单!G:G,G761,配置清单!H:H,"TSE",配置清单!N:N,"在岗",配置清单!P:P,"&lt;&gt;暂不胜任")</f>
        <v>0</v>
      </c>
      <c r="AP761" s="61" t="str">
        <f t="shared" si="620"/>
        <v>NA</v>
      </c>
      <c r="AQ761" s="60">
        <f>COUNTIFS(配置清单!$G:$G,G761,配置清单!H:H,"QA",配置清单!N:N,"在岗")</f>
        <v>1</v>
      </c>
      <c r="AR761" s="61">
        <f t="shared" si="621"/>
        <v>1</v>
      </c>
      <c r="AS761" s="60">
        <f>COUNTIFS(配置清单!$G:$G,G761,配置清单!$H:$H,"QA",配置清单!$N:$N,"在岗",配置清单!$P:$P,"&lt;&gt;暂不胜任")</f>
        <v>0</v>
      </c>
      <c r="AT761" s="61">
        <f t="shared" si="622"/>
        <v>0</v>
      </c>
      <c r="AU761" s="60">
        <f>COUNTIFS(配置清单!G:G,规划及评估!G761,配置清单!H:H,"BA",配置清单!N:N,"在岗")</f>
        <v>0</v>
      </c>
      <c r="AV761" s="61" t="str">
        <f t="shared" si="623"/>
        <v>NA</v>
      </c>
      <c r="AW761" s="60">
        <f>COUNTIFS(配置清单!G:G,G761,配置清单!H:H,"BA",配置清单!N:N,"在岗",配置清单!P:P,"&lt;&gt;暂不胜任")</f>
        <v>0</v>
      </c>
      <c r="AX761" s="61" t="str">
        <f t="shared" si="624"/>
        <v>NA</v>
      </c>
      <c r="AY761" s="60">
        <f>COUNTIFS(配置清单!G:G,规划及评估!G761,配置清单!H:H,"IA",配置清单!N:N,"在岗")</f>
        <v>0</v>
      </c>
      <c r="AZ761" s="61" t="str">
        <f t="shared" si="625"/>
        <v>NA</v>
      </c>
      <c r="BA761" s="60">
        <f>COUNTIFS(配置清单!G:G,G761,配置清单!H:H,"IA",配置清单!N:N,"在岗",配置清单!P:P,"&lt;&gt;暂不胜任")</f>
        <v>0</v>
      </c>
      <c r="BB761" s="61" t="str">
        <f t="shared" si="626"/>
        <v>NA</v>
      </c>
      <c r="BC761" s="60">
        <f>COUNTIFS(配置清单!G:G,规划及评估!G761,配置清单!H:H,"产品经理",配置清单!N:N,"在岗")</f>
        <v>0</v>
      </c>
      <c r="BD761" s="61" t="str">
        <f t="shared" si="627"/>
        <v>NA</v>
      </c>
      <c r="BE761" s="60">
        <f>COUNTIFS(配置清单!G:G,G761,配置清单!H:H,"产品经理",配置清单!N:N,"在岗",配置清单!P:P,"&lt;&gt;暂不胜任")</f>
        <v>0</v>
      </c>
      <c r="BF761" s="61" t="str">
        <f t="shared" si="628"/>
        <v>NA</v>
      </c>
      <c r="BG761" s="63">
        <f t="shared" si="629"/>
        <v>2</v>
      </c>
      <c r="BH761" s="64">
        <f t="shared" si="630"/>
        <v>2</v>
      </c>
      <c r="BI761" s="64">
        <f t="shared" si="631"/>
        <v>2</v>
      </c>
      <c r="BJ761" s="64">
        <f t="shared" si="632"/>
        <v>0</v>
      </c>
      <c r="BK761" s="65">
        <f t="shared" si="633"/>
        <v>1</v>
      </c>
      <c r="BL761" s="66">
        <f t="shared" si="634"/>
        <v>0</v>
      </c>
      <c r="BM761" s="93">
        <f t="shared" si="635"/>
        <v>1</v>
      </c>
      <c r="BN761" s="93">
        <f t="shared" si="636"/>
        <v>0</v>
      </c>
      <c r="BO761" s="93">
        <f t="shared" si="637"/>
        <v>0</v>
      </c>
      <c r="BP761" s="93">
        <f t="shared" si="638"/>
        <v>0</v>
      </c>
      <c r="BQ761" s="93">
        <f t="shared" si="639"/>
        <v>0</v>
      </c>
      <c r="BR761" s="93">
        <f t="shared" si="640"/>
        <v>0</v>
      </c>
      <c r="BS761" s="93">
        <f t="shared" si="641"/>
        <v>0</v>
      </c>
      <c r="BT761" s="93">
        <f t="shared" si="642"/>
        <v>0</v>
      </c>
      <c r="BU761" s="93">
        <f t="shared" si="643"/>
        <v>0</v>
      </c>
      <c r="BV761" s="93">
        <f t="shared" si="644"/>
        <v>0</v>
      </c>
      <c r="BW761" s="93">
        <f t="shared" si="645"/>
        <v>1</v>
      </c>
      <c r="BX761" s="93">
        <f t="shared" si="646"/>
        <v>0</v>
      </c>
      <c r="BY761" s="93">
        <f t="shared" si="647"/>
        <v>0</v>
      </c>
      <c r="BZ761" s="93">
        <f t="shared" si="648"/>
        <v>0</v>
      </c>
      <c r="CA761" s="93">
        <f t="shared" si="649"/>
        <v>0</v>
      </c>
      <c r="CB761" s="93">
        <f t="shared" si="650"/>
        <v>0</v>
      </c>
      <c r="CC761" s="93">
        <f t="shared" si="651"/>
        <v>0</v>
      </c>
      <c r="CD761" s="93">
        <f t="shared" si="652"/>
        <v>0</v>
      </c>
    </row>
    <row r="762" spans="1:82" hidden="1">
      <c r="A762" s="34">
        <v>31</v>
      </c>
      <c r="B762" s="34" t="s">
        <v>210</v>
      </c>
      <c r="C762" s="34" t="s">
        <v>2210</v>
      </c>
      <c r="D762" s="34" t="s">
        <v>1066</v>
      </c>
      <c r="E762" s="34" t="s">
        <v>2260</v>
      </c>
      <c r="F762" s="34" t="s">
        <v>2301</v>
      </c>
      <c r="G762" s="34" t="s">
        <v>2302</v>
      </c>
      <c r="H762" s="130" t="s">
        <v>7</v>
      </c>
      <c r="I762" s="130" t="s">
        <v>4</v>
      </c>
      <c r="J762" s="34" t="s">
        <v>195</v>
      </c>
      <c r="K762" s="34" t="s">
        <v>34</v>
      </c>
      <c r="L762" s="34" t="s">
        <v>212</v>
      </c>
      <c r="N762" s="34">
        <v>1</v>
      </c>
      <c r="O762" s="34">
        <v>0</v>
      </c>
      <c r="P762" s="34">
        <v>0</v>
      </c>
      <c r="Q762" s="34">
        <v>0</v>
      </c>
      <c r="R762" s="34">
        <v>0</v>
      </c>
      <c r="S762" s="34">
        <v>0</v>
      </c>
      <c r="T762" s="34">
        <v>0</v>
      </c>
      <c r="U762" s="77">
        <v>0</v>
      </c>
      <c r="V762" s="34">
        <v>0</v>
      </c>
      <c r="W762" s="60">
        <f>COUNTIFS(配置清单!G:G,G762,配置清单!$H:$H,"PM",配置清单!$N:$N,"在岗")</f>
        <v>1</v>
      </c>
      <c r="X762" s="61">
        <f t="shared" si="611"/>
        <v>1</v>
      </c>
      <c r="Y762" s="60">
        <f>COUNTIFS(配置清单!$G:$G,G762,配置清单!$H:$H,"PM",配置清单!$N:$N,"在岗",配置清单!$P:$P,"&lt;&gt;暂不胜任")</f>
        <v>1</v>
      </c>
      <c r="Z762" s="61">
        <f t="shared" si="612"/>
        <v>1</v>
      </c>
      <c r="AA762" s="62">
        <f>COUNTIFS(配置清单!$G:$G,G762,配置清单!$H:$H,"SE",配置清单!$N:$N,"在岗")+COUNTIFS(配置清单!$G:$G,G762,配置清单!$H:$H,"SA",配置清单!$N:$N,"在岗")</f>
        <v>0</v>
      </c>
      <c r="AB762" s="61" t="str">
        <f t="shared" si="613"/>
        <v>NA</v>
      </c>
      <c r="AC762" s="60">
        <f>COUNTIFS(配置清单!$G:$G,G762,配置清单!$H:$H,"SE",配置清单!$N:$N,"在岗",配置清单!$P:$P,"&lt;&gt;暂不胜任")+COUNTIFS(配置清单!$G:$G,G762,配置清单!$H:$H,"SA",配置清单!$N:$N,"在岗",配置清单!$P:$P,"&lt;&gt;暂不胜任")</f>
        <v>0</v>
      </c>
      <c r="AD762" s="61" t="str">
        <f t="shared" si="614"/>
        <v>NA</v>
      </c>
      <c r="AE762" s="60">
        <f>COUNTIFS(配置清单!$G:$G,G762,配置清单!H:H,"MDE",配置清单!N:N,"在岗")</f>
        <v>0</v>
      </c>
      <c r="AF762" s="61" t="str">
        <f t="shared" si="615"/>
        <v>NA</v>
      </c>
      <c r="AG762" s="60">
        <f>COUNTIFS(配置清单!$G:$G,G762,配置清单!$H:$H,"MDE",配置清单!$N:$N,"在岗",配置清单!$P:$P,"&lt;&gt;暂不胜任")</f>
        <v>0</v>
      </c>
      <c r="AH762" s="61" t="str">
        <f t="shared" si="616"/>
        <v>NA</v>
      </c>
      <c r="AI762" s="62">
        <f>COUNTIFS(配置清单!G:G,G762,配置清单!H:H,"TPM",配置清单!N:N,"在岗")+COUNTIFS(配置清单!G:G,G762,配置清单!H:H,"TC",配置清单!N:N,"在岗")</f>
        <v>0</v>
      </c>
      <c r="AJ762" s="61" t="str">
        <f t="shared" si="617"/>
        <v>NA</v>
      </c>
      <c r="AK762" s="60">
        <f>COUNTIFS(配置清单!G:G,G762,配置清单!H:H,"TPM",配置清单!N:N,"在岗",配置清单!P:P,"&lt;&gt;暂不胜任")+COUNTIFS(配置清单!G:G,G762,配置清单!H:H,"TC",配置清单!N:N,"在岗",配置清单!P:P,"&lt;&gt;暂不胜任")</f>
        <v>0</v>
      </c>
      <c r="AL762" s="61" t="str">
        <f t="shared" si="618"/>
        <v>NA</v>
      </c>
      <c r="AM762" s="60">
        <f>COUNTIFS(配置清单!G:G,G762,配置清单!H:H,"TSE",配置清单!N:N,"在岗")</f>
        <v>0</v>
      </c>
      <c r="AN762" s="61" t="str">
        <f t="shared" si="619"/>
        <v>NA</v>
      </c>
      <c r="AO762" s="60">
        <f>COUNTIFS(配置清单!G:G,G762,配置清单!H:H,"TSE",配置清单!N:N,"在岗",配置清单!P:P,"&lt;&gt;暂不胜任")</f>
        <v>0</v>
      </c>
      <c r="AP762" s="61" t="str">
        <f t="shared" si="620"/>
        <v>NA</v>
      </c>
      <c r="AQ762" s="60">
        <f>COUNTIFS(配置清单!$G:$G,G762,配置清单!H:H,"QA",配置清单!N:N,"在岗")</f>
        <v>0</v>
      </c>
      <c r="AR762" s="61" t="str">
        <f t="shared" si="621"/>
        <v>NA</v>
      </c>
      <c r="AS762" s="60">
        <f>COUNTIFS(配置清单!$G:$G,G762,配置清单!$H:$H,"QA",配置清单!$N:$N,"在岗",配置清单!$P:$P,"&lt;&gt;暂不胜任")</f>
        <v>0</v>
      </c>
      <c r="AT762" s="61" t="str">
        <f t="shared" si="622"/>
        <v>NA</v>
      </c>
      <c r="AU762" s="60">
        <f>COUNTIFS(配置清单!G:G,规划及评估!G762,配置清单!H:H,"BA",配置清单!N:N,"在岗")</f>
        <v>0</v>
      </c>
      <c r="AV762" s="61" t="str">
        <f t="shared" si="623"/>
        <v>NA</v>
      </c>
      <c r="AW762" s="60">
        <f>COUNTIFS(配置清单!G:G,G762,配置清单!H:H,"BA",配置清单!N:N,"在岗",配置清单!P:P,"&lt;&gt;暂不胜任")</f>
        <v>0</v>
      </c>
      <c r="AX762" s="61" t="str">
        <f t="shared" si="624"/>
        <v>NA</v>
      </c>
      <c r="AY762" s="60">
        <f>COUNTIFS(配置清单!G:G,规划及评估!G762,配置清单!H:H,"IA",配置清单!N:N,"在岗")</f>
        <v>0</v>
      </c>
      <c r="AZ762" s="61" t="str">
        <f t="shared" si="625"/>
        <v>NA</v>
      </c>
      <c r="BA762" s="60">
        <f>COUNTIFS(配置清单!G:G,G762,配置清单!H:H,"IA",配置清单!N:N,"在岗",配置清单!P:P,"&lt;&gt;暂不胜任")</f>
        <v>0</v>
      </c>
      <c r="BB762" s="61" t="str">
        <f t="shared" si="626"/>
        <v>NA</v>
      </c>
      <c r="BC762" s="60">
        <f>COUNTIFS(配置清单!G:G,规划及评估!G762,配置清单!H:H,"产品经理",配置清单!N:N,"在岗")</f>
        <v>0</v>
      </c>
      <c r="BD762" s="61" t="str">
        <f t="shared" si="627"/>
        <v>NA</v>
      </c>
      <c r="BE762" s="60">
        <f>COUNTIFS(配置清单!G:G,G762,配置清单!H:H,"产品经理",配置清单!N:N,"在岗",配置清单!P:P,"&lt;&gt;暂不胜任")</f>
        <v>0</v>
      </c>
      <c r="BF762" s="61" t="str">
        <f t="shared" si="628"/>
        <v>NA</v>
      </c>
      <c r="BG762" s="63">
        <f t="shared" si="629"/>
        <v>1</v>
      </c>
      <c r="BH762" s="64">
        <f t="shared" si="630"/>
        <v>1</v>
      </c>
      <c r="BI762" s="64">
        <f t="shared" si="631"/>
        <v>1</v>
      </c>
      <c r="BJ762" s="64">
        <f t="shared" si="632"/>
        <v>1</v>
      </c>
      <c r="BK762" s="65">
        <f t="shared" si="633"/>
        <v>1</v>
      </c>
      <c r="BL762" s="66">
        <f t="shared" si="634"/>
        <v>1</v>
      </c>
      <c r="BM762" s="93">
        <f t="shared" si="635"/>
        <v>1</v>
      </c>
      <c r="BN762" s="93">
        <f t="shared" si="636"/>
        <v>1</v>
      </c>
      <c r="BO762" s="93">
        <f t="shared" si="637"/>
        <v>0</v>
      </c>
      <c r="BP762" s="93">
        <f t="shared" si="638"/>
        <v>0</v>
      </c>
      <c r="BQ762" s="93">
        <f t="shared" si="639"/>
        <v>0</v>
      </c>
      <c r="BR762" s="93">
        <f t="shared" si="640"/>
        <v>0</v>
      </c>
      <c r="BS762" s="93">
        <f t="shared" si="641"/>
        <v>0</v>
      </c>
      <c r="BT762" s="93">
        <f t="shared" si="642"/>
        <v>0</v>
      </c>
      <c r="BU762" s="93">
        <f t="shared" si="643"/>
        <v>0</v>
      </c>
      <c r="BV762" s="93">
        <f t="shared" si="644"/>
        <v>0</v>
      </c>
      <c r="BW762" s="93">
        <f t="shared" si="645"/>
        <v>0</v>
      </c>
      <c r="BX762" s="93">
        <f t="shared" si="646"/>
        <v>0</v>
      </c>
      <c r="BY762" s="93">
        <f t="shared" si="647"/>
        <v>0</v>
      </c>
      <c r="BZ762" s="93">
        <f t="shared" si="648"/>
        <v>0</v>
      </c>
      <c r="CA762" s="93">
        <f t="shared" si="649"/>
        <v>0</v>
      </c>
      <c r="CB762" s="93">
        <f t="shared" si="650"/>
        <v>0</v>
      </c>
      <c r="CC762" s="93">
        <f t="shared" si="651"/>
        <v>0</v>
      </c>
      <c r="CD762" s="93">
        <f t="shared" si="652"/>
        <v>0</v>
      </c>
    </row>
    <row r="763" spans="1:82" hidden="1">
      <c r="A763" s="34">
        <v>32</v>
      </c>
      <c r="B763" s="34" t="s">
        <v>210</v>
      </c>
      <c r="C763" s="34" t="s">
        <v>2210</v>
      </c>
      <c r="D763" s="34" t="s">
        <v>1066</v>
      </c>
      <c r="E763" s="34" t="s">
        <v>2260</v>
      </c>
      <c r="F763" s="34" t="s">
        <v>2282</v>
      </c>
      <c r="G763" s="34" t="s">
        <v>2304</v>
      </c>
      <c r="H763" s="130" t="s">
        <v>7</v>
      </c>
      <c r="I763" s="130" t="s">
        <v>7</v>
      </c>
      <c r="J763" s="34" t="s">
        <v>195</v>
      </c>
      <c r="K763" s="34" t="s">
        <v>195</v>
      </c>
      <c r="L763" s="34" t="s">
        <v>2390</v>
      </c>
      <c r="N763" s="34">
        <v>1</v>
      </c>
      <c r="O763" s="34">
        <v>0</v>
      </c>
      <c r="P763" s="34">
        <v>0</v>
      </c>
      <c r="Q763" s="34">
        <v>0</v>
      </c>
      <c r="R763" s="34">
        <v>0</v>
      </c>
      <c r="S763" s="34">
        <v>0</v>
      </c>
      <c r="T763" s="34">
        <v>0</v>
      </c>
      <c r="U763" s="77">
        <v>0</v>
      </c>
      <c r="V763" s="34">
        <v>0</v>
      </c>
      <c r="W763" s="60">
        <f>COUNTIFS(配置清单!G:G,G763,配置清单!$H:$H,"PM",配置清单!$N:$N,"在岗")</f>
        <v>1</v>
      </c>
      <c r="X763" s="61">
        <f t="shared" si="611"/>
        <v>1</v>
      </c>
      <c r="Y763" s="60">
        <f>COUNTIFS(配置清单!$G:$G,G763,配置清单!$H:$H,"PM",配置清单!$N:$N,"在岗",配置清单!$P:$P,"&lt;&gt;暂不胜任")</f>
        <v>1</v>
      </c>
      <c r="Z763" s="61">
        <f t="shared" si="612"/>
        <v>1</v>
      </c>
      <c r="AA763" s="62">
        <f>COUNTIFS(配置清单!$G:$G,G763,配置清单!$H:$H,"SE",配置清单!$N:$N,"在岗")+COUNTIFS(配置清单!$G:$G,G763,配置清单!$H:$H,"SA",配置清单!$N:$N,"在岗")</f>
        <v>0</v>
      </c>
      <c r="AB763" s="61" t="str">
        <f t="shared" si="613"/>
        <v>NA</v>
      </c>
      <c r="AC763" s="60">
        <f>COUNTIFS(配置清单!$G:$G,G763,配置清单!$H:$H,"SE",配置清单!$N:$N,"在岗",配置清单!$P:$P,"&lt;&gt;暂不胜任")+COUNTIFS(配置清单!$G:$G,G763,配置清单!$H:$H,"SA",配置清单!$N:$N,"在岗",配置清单!$P:$P,"&lt;&gt;暂不胜任")</f>
        <v>0</v>
      </c>
      <c r="AD763" s="61" t="str">
        <f t="shared" si="614"/>
        <v>NA</v>
      </c>
      <c r="AE763" s="60">
        <f>COUNTIFS(配置清单!$G:$G,G763,配置清单!H:H,"MDE",配置清单!N:N,"在岗")</f>
        <v>0</v>
      </c>
      <c r="AF763" s="61" t="str">
        <f t="shared" si="615"/>
        <v>NA</v>
      </c>
      <c r="AG763" s="60">
        <f>COUNTIFS(配置清单!$G:$G,G763,配置清单!$H:$H,"MDE",配置清单!$N:$N,"在岗",配置清单!$P:$P,"&lt;&gt;暂不胜任")</f>
        <v>0</v>
      </c>
      <c r="AH763" s="61" t="str">
        <f t="shared" si="616"/>
        <v>NA</v>
      </c>
      <c r="AI763" s="62">
        <f>COUNTIFS(配置清单!G:G,G763,配置清单!H:H,"TPM",配置清单!N:N,"在岗")+COUNTIFS(配置清单!G:G,G763,配置清单!H:H,"TC",配置清单!N:N,"在岗")</f>
        <v>0</v>
      </c>
      <c r="AJ763" s="61" t="str">
        <f t="shared" si="617"/>
        <v>NA</v>
      </c>
      <c r="AK763" s="60">
        <f>COUNTIFS(配置清单!G:G,G763,配置清单!H:H,"TPM",配置清单!N:N,"在岗",配置清单!P:P,"&lt;&gt;暂不胜任")+COUNTIFS(配置清单!G:G,G763,配置清单!H:H,"TC",配置清单!N:N,"在岗",配置清单!P:P,"&lt;&gt;暂不胜任")</f>
        <v>0</v>
      </c>
      <c r="AL763" s="61" t="str">
        <f t="shared" si="618"/>
        <v>NA</v>
      </c>
      <c r="AM763" s="60">
        <f>COUNTIFS(配置清单!G:G,G763,配置清单!H:H,"TSE",配置清单!N:N,"在岗")</f>
        <v>0</v>
      </c>
      <c r="AN763" s="61" t="str">
        <f t="shared" si="619"/>
        <v>NA</v>
      </c>
      <c r="AO763" s="60">
        <f>COUNTIFS(配置清单!G:G,G763,配置清单!H:H,"TSE",配置清单!N:N,"在岗",配置清单!P:P,"&lt;&gt;暂不胜任")</f>
        <v>0</v>
      </c>
      <c r="AP763" s="61" t="str">
        <f t="shared" si="620"/>
        <v>NA</v>
      </c>
      <c r="AQ763" s="60">
        <f>COUNTIFS(配置清单!$G:$G,G763,配置清单!H:H,"QA",配置清单!N:N,"在岗")</f>
        <v>0</v>
      </c>
      <c r="AR763" s="61" t="str">
        <f t="shared" si="621"/>
        <v>NA</v>
      </c>
      <c r="AS763" s="60">
        <f>COUNTIFS(配置清单!$G:$G,G763,配置清单!$H:$H,"QA",配置清单!$N:$N,"在岗",配置清单!$P:$P,"&lt;&gt;暂不胜任")</f>
        <v>0</v>
      </c>
      <c r="AT763" s="61" t="str">
        <f t="shared" si="622"/>
        <v>NA</v>
      </c>
      <c r="AU763" s="60">
        <f>COUNTIFS(配置清单!G:G,规划及评估!G763,配置清单!H:H,"BA",配置清单!N:N,"在岗")</f>
        <v>0</v>
      </c>
      <c r="AV763" s="61" t="str">
        <f t="shared" si="623"/>
        <v>NA</v>
      </c>
      <c r="AW763" s="60">
        <f>COUNTIFS(配置清单!G:G,G763,配置清单!H:H,"BA",配置清单!N:N,"在岗",配置清单!P:P,"&lt;&gt;暂不胜任")</f>
        <v>0</v>
      </c>
      <c r="AX763" s="61" t="str">
        <f t="shared" si="624"/>
        <v>NA</v>
      </c>
      <c r="AY763" s="60">
        <f>COUNTIFS(配置清单!G:G,规划及评估!G763,配置清单!H:H,"IA",配置清单!N:N,"在岗")</f>
        <v>0</v>
      </c>
      <c r="AZ763" s="61" t="str">
        <f t="shared" si="625"/>
        <v>NA</v>
      </c>
      <c r="BA763" s="60">
        <f>COUNTIFS(配置清单!G:G,G763,配置清单!H:H,"IA",配置清单!N:N,"在岗",配置清单!P:P,"&lt;&gt;暂不胜任")</f>
        <v>0</v>
      </c>
      <c r="BB763" s="61" t="str">
        <f t="shared" si="626"/>
        <v>NA</v>
      </c>
      <c r="BC763" s="60">
        <f>COUNTIFS(配置清单!G:G,规划及评估!G763,配置清单!H:H,"产品经理",配置清单!N:N,"在岗")</f>
        <v>0</v>
      </c>
      <c r="BD763" s="61" t="str">
        <f t="shared" si="627"/>
        <v>NA</v>
      </c>
      <c r="BE763" s="60">
        <f>COUNTIFS(配置清单!G:G,G763,配置清单!H:H,"产品经理",配置清单!N:N,"在岗",配置清单!P:P,"&lt;&gt;暂不胜任")</f>
        <v>0</v>
      </c>
      <c r="BF763" s="61" t="str">
        <f t="shared" si="628"/>
        <v>NA</v>
      </c>
      <c r="BG763" s="63">
        <f t="shared" si="629"/>
        <v>1</v>
      </c>
      <c r="BH763" s="64">
        <f t="shared" si="630"/>
        <v>1</v>
      </c>
      <c r="BI763" s="64">
        <f t="shared" si="631"/>
        <v>1</v>
      </c>
      <c r="BJ763" s="64">
        <f t="shared" si="632"/>
        <v>1</v>
      </c>
      <c r="BK763" s="65">
        <f t="shared" si="633"/>
        <v>1</v>
      </c>
      <c r="BL763" s="66">
        <f t="shared" si="634"/>
        <v>1</v>
      </c>
      <c r="BM763" s="93">
        <f t="shared" si="635"/>
        <v>1</v>
      </c>
      <c r="BN763" s="93">
        <f t="shared" si="636"/>
        <v>1</v>
      </c>
      <c r="BO763" s="93">
        <f t="shared" si="637"/>
        <v>0</v>
      </c>
      <c r="BP763" s="93">
        <f t="shared" si="638"/>
        <v>0</v>
      </c>
      <c r="BQ763" s="93">
        <f t="shared" si="639"/>
        <v>0</v>
      </c>
      <c r="BR763" s="93">
        <f t="shared" si="640"/>
        <v>0</v>
      </c>
      <c r="BS763" s="93">
        <f t="shared" si="641"/>
        <v>0</v>
      </c>
      <c r="BT763" s="93">
        <f t="shared" si="642"/>
        <v>0</v>
      </c>
      <c r="BU763" s="93">
        <f t="shared" si="643"/>
        <v>0</v>
      </c>
      <c r="BV763" s="93">
        <f t="shared" si="644"/>
        <v>0</v>
      </c>
      <c r="BW763" s="93">
        <f t="shared" si="645"/>
        <v>0</v>
      </c>
      <c r="BX763" s="93">
        <f t="shared" si="646"/>
        <v>0</v>
      </c>
      <c r="BY763" s="93">
        <f t="shared" si="647"/>
        <v>0</v>
      </c>
      <c r="BZ763" s="93">
        <f t="shared" si="648"/>
        <v>0</v>
      </c>
      <c r="CA763" s="93">
        <f t="shared" si="649"/>
        <v>0</v>
      </c>
      <c r="CB763" s="93">
        <f t="shared" si="650"/>
        <v>0</v>
      </c>
      <c r="CC763" s="93">
        <f t="shared" si="651"/>
        <v>0</v>
      </c>
      <c r="CD763" s="93">
        <f t="shared" si="652"/>
        <v>0</v>
      </c>
    </row>
    <row r="764" spans="1:82" hidden="1">
      <c r="A764" s="34">
        <v>33</v>
      </c>
      <c r="B764" s="34" t="s">
        <v>210</v>
      </c>
      <c r="C764" s="34" t="s">
        <v>2210</v>
      </c>
      <c r="D764" s="34" t="s">
        <v>1066</v>
      </c>
      <c r="E764" s="34" t="s">
        <v>2260</v>
      </c>
      <c r="F764" s="34" t="s">
        <v>2282</v>
      </c>
      <c r="G764" s="34" t="s">
        <v>2305</v>
      </c>
      <c r="H764" s="130" t="s">
        <v>7</v>
      </c>
      <c r="I764" s="130" t="s">
        <v>7</v>
      </c>
      <c r="J764" s="34" t="s">
        <v>195</v>
      </c>
      <c r="K764" s="34" t="s">
        <v>195</v>
      </c>
      <c r="L764" s="34" t="s">
        <v>2390</v>
      </c>
      <c r="N764" s="34">
        <v>1</v>
      </c>
      <c r="O764" s="34">
        <v>0</v>
      </c>
      <c r="P764" s="34">
        <v>0</v>
      </c>
      <c r="Q764" s="34">
        <v>0</v>
      </c>
      <c r="R764" s="34">
        <v>0</v>
      </c>
      <c r="S764" s="34">
        <v>0</v>
      </c>
      <c r="T764" s="34">
        <v>0</v>
      </c>
      <c r="U764" s="77">
        <v>0</v>
      </c>
      <c r="V764" s="34">
        <v>0</v>
      </c>
      <c r="W764" s="60">
        <f>COUNTIFS(配置清单!G:G,G764,配置清单!$H:$H,"PM",配置清单!$N:$N,"在岗")</f>
        <v>1</v>
      </c>
      <c r="X764" s="61">
        <f t="shared" ref="X764:X827" si="653">IF(N764=0,"NA",IF(W764&gt;=N764,1,W764/N764))</f>
        <v>1</v>
      </c>
      <c r="Y764" s="60">
        <f>COUNTIFS(配置清单!$G:$G,G764,配置清单!$H:$H,"PM",配置清单!$N:$N,"在岗",配置清单!$P:$P,"&lt;&gt;暂不胜任")</f>
        <v>1</v>
      </c>
      <c r="Z764" s="61">
        <f t="shared" ref="Z764:Z827" si="654">IF(N764=0,"NA",IF(Y764&gt;=N764,1,IF(W764=0,0,Y764/W764)))</f>
        <v>1</v>
      </c>
      <c r="AA764" s="62">
        <f>COUNTIFS(配置清单!$G:$G,G764,配置清单!$H:$H,"SE",配置清单!$N:$N,"在岗")+COUNTIFS(配置清单!$G:$G,G764,配置清单!$H:$H,"SA",配置清单!$N:$N,"在岗")</f>
        <v>0</v>
      </c>
      <c r="AB764" s="61" t="str">
        <f t="shared" ref="AB764:AB827" si="655">IF(O764=0,"NA",IF(AA764&gt;=O764,1,AA764/O764))</f>
        <v>NA</v>
      </c>
      <c r="AC764" s="60">
        <f>COUNTIFS(配置清单!$G:$G,G764,配置清单!$H:$H,"SE",配置清单!$N:$N,"在岗",配置清单!$P:$P,"&lt;&gt;暂不胜任")+COUNTIFS(配置清单!$G:$G,G764,配置清单!$H:$H,"SA",配置清单!$N:$N,"在岗",配置清单!$P:$P,"&lt;&gt;暂不胜任")</f>
        <v>0</v>
      </c>
      <c r="AD764" s="61" t="str">
        <f t="shared" ref="AD764:AD827" si="656">IF(O764=0,"NA",IF(AC764&gt;=O764,1,IF(AA764=0,0,AC764/AA764)))</f>
        <v>NA</v>
      </c>
      <c r="AE764" s="60">
        <f>COUNTIFS(配置清单!$G:$G,G764,配置清单!H:H,"MDE",配置清单!N:N,"在岗")</f>
        <v>0</v>
      </c>
      <c r="AF764" s="61" t="str">
        <f t="shared" ref="AF764:AF827" si="657">IF(P764=0,"NA",IF(AE764&gt;=P764,1,AE764/P764))</f>
        <v>NA</v>
      </c>
      <c r="AG764" s="60">
        <f>COUNTIFS(配置清单!$G:$G,G764,配置清单!$H:$H,"MDE",配置清单!$N:$N,"在岗",配置清单!$P:$P,"&lt;&gt;暂不胜任")</f>
        <v>0</v>
      </c>
      <c r="AH764" s="61" t="str">
        <f t="shared" ref="AH764:AH827" si="658">IF(P764=0,"NA",IF(AG764&gt;=P764,1,IF(AE764=0,0,AG764/AE764)))</f>
        <v>NA</v>
      </c>
      <c r="AI764" s="62">
        <f>COUNTIFS(配置清单!G:G,G764,配置清单!H:H,"TPM",配置清单!N:N,"在岗")+COUNTIFS(配置清单!G:G,G764,配置清单!H:H,"TC",配置清单!N:N,"在岗")</f>
        <v>0</v>
      </c>
      <c r="AJ764" s="61" t="str">
        <f t="shared" ref="AJ764:AJ827" si="659">IF(Q764=0,"NA",IF(AI764&gt;=Q764,1,AI764/Q764))</f>
        <v>NA</v>
      </c>
      <c r="AK764" s="60">
        <f>COUNTIFS(配置清单!G:G,G764,配置清单!H:H,"TPM",配置清单!N:N,"在岗",配置清单!P:P,"&lt;&gt;暂不胜任")+COUNTIFS(配置清单!G:G,G764,配置清单!H:H,"TC",配置清单!N:N,"在岗",配置清单!P:P,"&lt;&gt;暂不胜任")</f>
        <v>0</v>
      </c>
      <c r="AL764" s="61" t="str">
        <f t="shared" ref="AL764:AL827" si="660">IF(Q764=0,"NA",IF(AK764&gt;=Q764,1,IF(AI764=0,0,AK764/AI764)))</f>
        <v>NA</v>
      </c>
      <c r="AM764" s="60">
        <f>COUNTIFS(配置清单!G:G,G764,配置清单!H:H,"TSE",配置清单!N:N,"在岗")</f>
        <v>0</v>
      </c>
      <c r="AN764" s="61" t="str">
        <f t="shared" ref="AN764:AN827" si="661">IF(R764=0,"NA",IF(AM764&gt;=R764,1,AM764/R764))</f>
        <v>NA</v>
      </c>
      <c r="AO764" s="60">
        <f>COUNTIFS(配置清单!G:G,G764,配置清单!H:H,"TSE",配置清单!N:N,"在岗",配置清单!P:P,"&lt;&gt;暂不胜任")</f>
        <v>0</v>
      </c>
      <c r="AP764" s="61" t="str">
        <f t="shared" ref="AP764:AP827" si="662">IF(R764=0,"NA",IF(AO764&gt;=R764,1,IF(AM764=0,0,AO764/AM764)))</f>
        <v>NA</v>
      </c>
      <c r="AQ764" s="60">
        <f>COUNTIFS(配置清单!$G:$G,G764,配置清单!H:H,"QA",配置清单!N:N,"在岗")</f>
        <v>0</v>
      </c>
      <c r="AR764" s="61" t="str">
        <f t="shared" ref="AR764:AR827" si="663">IF(S764=0,"NA",IF(AQ764&gt;=S764,1,AQ764/S764))</f>
        <v>NA</v>
      </c>
      <c r="AS764" s="60">
        <f>COUNTIFS(配置清单!$G:$G,G764,配置清单!$H:$H,"QA",配置清单!$N:$N,"在岗",配置清单!$P:$P,"&lt;&gt;暂不胜任")</f>
        <v>0</v>
      </c>
      <c r="AT764" s="61" t="str">
        <f t="shared" ref="AT764:AT827" si="664">IF(S764=0,"NA",IF(AS764&gt;=S764,1,IF(AQ764=0,0,AS764/AQ764)))</f>
        <v>NA</v>
      </c>
      <c r="AU764" s="60">
        <f>COUNTIFS(配置清单!G:G,规划及评估!G764,配置清单!H:H,"BA",配置清单!N:N,"在岗")</f>
        <v>0</v>
      </c>
      <c r="AV764" s="61" t="str">
        <f t="shared" ref="AV764:AV827" si="665">IF(T764=0,"NA",IF(AU764&gt;=T764,1,AU764/T764))</f>
        <v>NA</v>
      </c>
      <c r="AW764" s="60">
        <f>COUNTIFS(配置清单!G:G,G764,配置清单!H:H,"BA",配置清单!N:N,"在岗",配置清单!P:P,"&lt;&gt;暂不胜任")</f>
        <v>0</v>
      </c>
      <c r="AX764" s="61" t="str">
        <f t="shared" ref="AX764:AX827" si="666">IF(T764=0,"NA",IF(AW764&gt;=T764,1,IF(AU764=0,0,AW764/AU764)))</f>
        <v>NA</v>
      </c>
      <c r="AY764" s="60">
        <f>COUNTIFS(配置清单!G:G,规划及评估!G764,配置清单!H:H,"IA",配置清单!N:N,"在岗")</f>
        <v>0</v>
      </c>
      <c r="AZ764" s="61" t="str">
        <f t="shared" ref="AZ764:AZ827" si="667">IF(U764=0,"NA",IF(AY764&gt;=U764,1,AY764/U764))</f>
        <v>NA</v>
      </c>
      <c r="BA764" s="60">
        <f>COUNTIFS(配置清单!G:G,G764,配置清单!H:H,"IA",配置清单!N:N,"在岗",配置清单!P:P,"&lt;&gt;暂不胜任")</f>
        <v>0</v>
      </c>
      <c r="BB764" s="61" t="str">
        <f t="shared" ref="BB764:BB827" si="668">IF(U764=0,"NA",IF(BA764&gt;=U764,1,IF(AY764=0,0,BA764/AY764)))</f>
        <v>NA</v>
      </c>
      <c r="BC764" s="60">
        <f>COUNTIFS(配置清单!G:G,规划及评估!G764,配置清单!H:H,"产品经理",配置清单!N:N,"在岗")</f>
        <v>0</v>
      </c>
      <c r="BD764" s="61" t="str">
        <f t="shared" ref="BD764:BD827" si="669">IF(V764=0,"NA",IF(BC764&gt;=V764,1,BC764/V764))</f>
        <v>NA</v>
      </c>
      <c r="BE764" s="60">
        <f>COUNTIFS(配置清单!G:G,G764,配置清单!H:H,"产品经理",配置清单!N:N,"在岗",配置清单!P:P,"&lt;&gt;暂不胜任")</f>
        <v>0</v>
      </c>
      <c r="BF764" s="61" t="str">
        <f t="shared" ref="BF764:BF827" si="670">IF(V764=0,"NA",IF(BE764&gt;=V764,1,IF(BC764=0,0,BE764/BC764)))</f>
        <v>NA</v>
      </c>
      <c r="BG764" s="63">
        <f t="shared" ref="BG764:BG827" si="671">SUM(N764,O764,P764,Q764,R764,S764,T764,U764,V764)</f>
        <v>1</v>
      </c>
      <c r="BH764" s="64">
        <f t="shared" ref="BH764:BH827" si="672">IF(N764=0,0,W764)+IF(O764=0,0,AA764)+IF(P764=0,0,AE764)+IF(Q764=0,0,AI764)+IF(R764=0,0,AM764)+IF(S764=0,0,AQ764)+IF(T764=0,0,AU764)+IF(U764=0,0,AY764)+IF(V764=0,0,BC764)</f>
        <v>1</v>
      </c>
      <c r="BI764" s="64">
        <f t="shared" ref="BI764:BI827" si="673">IF(W764&gt;=N764,N764,W764)+IF(AA764&gt;=O764,O764,AA764)+IF(AE764&gt;=P764,P764,AE764)+IF(AI764&gt;=Q764,Q764,AI764)+IF(AM764&gt;=R764,R764,AM764)+IF(AQ764&gt;=S764,S764,AQ764)+IF(AU764&gt;=T764,T764,AU764)+IF(AY764&gt;=U764,U764,AY764)+IF(BC764&gt;=V764,V764,BC764)</f>
        <v>1</v>
      </c>
      <c r="BJ764" s="64">
        <f t="shared" ref="BJ764:BJ827" si="674">IF(Y764&gt;=N764,N764,Y764)+IF(AC764&gt;=O764,O764,AC764)+IF(AG764&gt;=P764,P764,AG764)+IF(AK764&gt;=Q764,Q764,AK764)+IF(AO764&gt;=R764,R764,AO764)+IF(AS764&gt;=S764,S764,AS764)+IF(AW764&gt;=T764,T764,AW764)+IF(BA764&gt;=U764,U764,BA764)+IF(BE764&gt;=V764,V764,BE764)</f>
        <v>1</v>
      </c>
      <c r="BK764" s="65">
        <f t="shared" ref="BK764:BK827" si="675">IF(BG764=0,0,BI764/BG764)</f>
        <v>1</v>
      </c>
      <c r="BL764" s="66">
        <f t="shared" ref="BL764:BL827" si="676">IF(BI764=0,0,BJ764/BI764)</f>
        <v>1</v>
      </c>
      <c r="BM764" s="93">
        <f t="shared" ref="BM764:BM827" si="677">IF(W764&gt;=N764,N764,W764)</f>
        <v>1</v>
      </c>
      <c r="BN764" s="93">
        <f t="shared" ref="BN764:BN827" si="678">IF(Y764&gt;=N764,N764,Y764)</f>
        <v>1</v>
      </c>
      <c r="BO764" s="93">
        <f t="shared" ref="BO764:BO827" si="679">IF(AA764&gt;=O764,O764,AA764)</f>
        <v>0</v>
      </c>
      <c r="BP764" s="93">
        <f t="shared" ref="BP764:BP827" si="680">IF(AC764&gt;=O764,O764,AC764)</f>
        <v>0</v>
      </c>
      <c r="BQ764" s="93">
        <f t="shared" ref="BQ764:BQ827" si="681">IF(AE764&gt;=P764,P764,AE764)</f>
        <v>0</v>
      </c>
      <c r="BR764" s="93">
        <f t="shared" ref="BR764:BR827" si="682">IF(AG764&gt;=P764,P764,AG764)</f>
        <v>0</v>
      </c>
      <c r="BS764" s="93">
        <f t="shared" ref="BS764:BS827" si="683">IF(AI764&gt;=Q764,Q764,AI764)</f>
        <v>0</v>
      </c>
      <c r="BT764" s="93">
        <f t="shared" ref="BT764:BT827" si="684">IF(AK764&gt;=Q764,Q764,AK764)</f>
        <v>0</v>
      </c>
      <c r="BU764" s="93">
        <f t="shared" ref="BU764:BU827" si="685">IF(AM764&gt;=R764,R764,AM764)</f>
        <v>0</v>
      </c>
      <c r="BV764" s="93">
        <f t="shared" ref="BV764:BV827" si="686">IF(AO764&gt;=R764,R764,AO764)</f>
        <v>0</v>
      </c>
      <c r="BW764" s="93">
        <f t="shared" ref="BW764:BW827" si="687">IF(AQ764&gt;=S764,S764,AQ764)</f>
        <v>0</v>
      </c>
      <c r="BX764" s="93">
        <f t="shared" ref="BX764:BX827" si="688">IF(AS764&gt;=S764,S764,AS764)</f>
        <v>0</v>
      </c>
      <c r="BY764" s="93">
        <f t="shared" ref="BY764:BY827" si="689">IF(AU764&gt;=T764,T764,AU764)</f>
        <v>0</v>
      </c>
      <c r="BZ764" s="93">
        <f t="shared" ref="BZ764:BZ827" si="690">IF(AW764&gt;=T764,T764,AW764)</f>
        <v>0</v>
      </c>
      <c r="CA764" s="93">
        <f t="shared" ref="CA764:CA827" si="691">IF(AY764&gt;=U764,U764,AY764)</f>
        <v>0</v>
      </c>
      <c r="CB764" s="93">
        <f t="shared" ref="CB764:CB827" si="692">IF(BA764&gt;=U764,U764,BA764)</f>
        <v>0</v>
      </c>
      <c r="CC764" s="93">
        <f t="shared" ref="CC764:CC827" si="693">IF(BC764&gt;=V764,V764,BC764)</f>
        <v>0</v>
      </c>
      <c r="CD764" s="93">
        <f t="shared" ref="CD764:CD827" si="694">IF(BE764&gt;=V764,V764,BE764)</f>
        <v>0</v>
      </c>
    </row>
    <row r="765" spans="1:82" hidden="1">
      <c r="A765" s="34">
        <v>34</v>
      </c>
      <c r="B765" s="34" t="s">
        <v>210</v>
      </c>
      <c r="C765" s="34" t="s">
        <v>2210</v>
      </c>
      <c r="D765" s="34" t="s">
        <v>1066</v>
      </c>
      <c r="E765" s="34" t="s">
        <v>2260</v>
      </c>
      <c r="F765" s="34" t="s">
        <v>2306</v>
      </c>
      <c r="G765" s="34" t="s">
        <v>2307</v>
      </c>
      <c r="H765" s="130" t="s">
        <v>7</v>
      </c>
      <c r="I765" s="130" t="s">
        <v>7</v>
      </c>
      <c r="J765" s="34" t="s">
        <v>34</v>
      </c>
      <c r="K765" s="34" t="s">
        <v>34</v>
      </c>
      <c r="L765" s="34" t="s">
        <v>2399</v>
      </c>
      <c r="N765" s="34">
        <v>1</v>
      </c>
      <c r="O765" s="34">
        <v>0</v>
      </c>
      <c r="P765" s="34">
        <v>0</v>
      </c>
      <c r="Q765" s="34">
        <v>0</v>
      </c>
      <c r="R765" s="34">
        <v>0</v>
      </c>
      <c r="S765" s="34">
        <v>0</v>
      </c>
      <c r="T765" s="34">
        <v>0</v>
      </c>
      <c r="U765" s="77">
        <v>0</v>
      </c>
      <c r="V765" s="34">
        <v>0</v>
      </c>
      <c r="W765" s="60">
        <f>COUNTIFS(配置清单!G:G,G765,配置清单!$H:$H,"PM",配置清单!$N:$N,"在岗")</f>
        <v>1</v>
      </c>
      <c r="X765" s="61">
        <f t="shared" si="653"/>
        <v>1</v>
      </c>
      <c r="Y765" s="60">
        <f>COUNTIFS(配置清单!$G:$G,G765,配置清单!$H:$H,"PM",配置清单!$N:$N,"在岗",配置清单!$P:$P,"&lt;&gt;暂不胜任")</f>
        <v>0</v>
      </c>
      <c r="Z765" s="61">
        <f t="shared" si="654"/>
        <v>0</v>
      </c>
      <c r="AA765" s="62">
        <f>COUNTIFS(配置清单!$G:$G,G765,配置清单!$H:$H,"SE",配置清单!$N:$N,"在岗")+COUNTIFS(配置清单!$G:$G,G765,配置清单!$H:$H,"SA",配置清单!$N:$N,"在岗")</f>
        <v>0</v>
      </c>
      <c r="AB765" s="61" t="str">
        <f t="shared" si="655"/>
        <v>NA</v>
      </c>
      <c r="AC765" s="60">
        <f>COUNTIFS(配置清单!$G:$G,G765,配置清单!$H:$H,"SE",配置清单!$N:$N,"在岗",配置清单!$P:$P,"&lt;&gt;暂不胜任")+COUNTIFS(配置清单!$G:$G,G765,配置清单!$H:$H,"SA",配置清单!$N:$N,"在岗",配置清单!$P:$P,"&lt;&gt;暂不胜任")</f>
        <v>0</v>
      </c>
      <c r="AD765" s="61" t="str">
        <f t="shared" si="656"/>
        <v>NA</v>
      </c>
      <c r="AE765" s="60">
        <f>COUNTIFS(配置清单!$G:$G,G765,配置清单!H:H,"MDE",配置清单!N:N,"在岗")</f>
        <v>0</v>
      </c>
      <c r="AF765" s="61" t="str">
        <f t="shared" si="657"/>
        <v>NA</v>
      </c>
      <c r="AG765" s="60">
        <f>COUNTIFS(配置清单!$G:$G,G765,配置清单!$H:$H,"MDE",配置清单!$N:$N,"在岗",配置清单!$P:$P,"&lt;&gt;暂不胜任")</f>
        <v>0</v>
      </c>
      <c r="AH765" s="61" t="str">
        <f t="shared" si="658"/>
        <v>NA</v>
      </c>
      <c r="AI765" s="62">
        <f>COUNTIFS(配置清单!G:G,G765,配置清单!H:H,"TPM",配置清单!N:N,"在岗")+COUNTIFS(配置清单!G:G,G765,配置清单!H:H,"TC",配置清单!N:N,"在岗")</f>
        <v>0</v>
      </c>
      <c r="AJ765" s="61" t="str">
        <f t="shared" si="659"/>
        <v>NA</v>
      </c>
      <c r="AK765" s="60">
        <f>COUNTIFS(配置清单!G:G,G765,配置清单!H:H,"TPM",配置清单!N:N,"在岗",配置清单!P:P,"&lt;&gt;暂不胜任")+COUNTIFS(配置清单!G:G,G765,配置清单!H:H,"TC",配置清单!N:N,"在岗",配置清单!P:P,"&lt;&gt;暂不胜任")</f>
        <v>0</v>
      </c>
      <c r="AL765" s="61" t="str">
        <f t="shared" si="660"/>
        <v>NA</v>
      </c>
      <c r="AM765" s="60">
        <f>COUNTIFS(配置清单!G:G,G765,配置清单!H:H,"TSE",配置清单!N:N,"在岗")</f>
        <v>0</v>
      </c>
      <c r="AN765" s="61" t="str">
        <f t="shared" si="661"/>
        <v>NA</v>
      </c>
      <c r="AO765" s="60">
        <f>COUNTIFS(配置清单!G:G,G765,配置清单!H:H,"TSE",配置清单!N:N,"在岗",配置清单!P:P,"&lt;&gt;暂不胜任")</f>
        <v>0</v>
      </c>
      <c r="AP765" s="61" t="str">
        <f t="shared" si="662"/>
        <v>NA</v>
      </c>
      <c r="AQ765" s="60">
        <f>COUNTIFS(配置清单!$G:$G,G765,配置清单!H:H,"QA",配置清单!N:N,"在岗")</f>
        <v>0</v>
      </c>
      <c r="AR765" s="61" t="str">
        <f t="shared" si="663"/>
        <v>NA</v>
      </c>
      <c r="AS765" s="60">
        <f>COUNTIFS(配置清单!$G:$G,G765,配置清单!$H:$H,"QA",配置清单!$N:$N,"在岗",配置清单!$P:$P,"&lt;&gt;暂不胜任")</f>
        <v>0</v>
      </c>
      <c r="AT765" s="61" t="str">
        <f t="shared" si="664"/>
        <v>NA</v>
      </c>
      <c r="AU765" s="60">
        <f>COUNTIFS(配置清单!G:G,规划及评估!G765,配置清单!H:H,"BA",配置清单!N:N,"在岗")</f>
        <v>0</v>
      </c>
      <c r="AV765" s="61" t="str">
        <f t="shared" si="665"/>
        <v>NA</v>
      </c>
      <c r="AW765" s="60">
        <f>COUNTIFS(配置清单!G:G,G765,配置清单!H:H,"BA",配置清单!N:N,"在岗",配置清单!P:P,"&lt;&gt;暂不胜任")</f>
        <v>0</v>
      </c>
      <c r="AX765" s="61" t="str">
        <f t="shared" si="666"/>
        <v>NA</v>
      </c>
      <c r="AY765" s="60">
        <f>COUNTIFS(配置清单!G:G,规划及评估!G765,配置清单!H:H,"IA",配置清单!N:N,"在岗")</f>
        <v>0</v>
      </c>
      <c r="AZ765" s="61" t="str">
        <f t="shared" si="667"/>
        <v>NA</v>
      </c>
      <c r="BA765" s="60">
        <f>COUNTIFS(配置清单!G:G,G765,配置清单!H:H,"IA",配置清单!N:N,"在岗",配置清单!P:P,"&lt;&gt;暂不胜任")</f>
        <v>0</v>
      </c>
      <c r="BB765" s="61" t="str">
        <f t="shared" si="668"/>
        <v>NA</v>
      </c>
      <c r="BC765" s="60">
        <f>COUNTIFS(配置清单!G:G,规划及评估!G765,配置清单!H:H,"产品经理",配置清单!N:N,"在岗")</f>
        <v>0</v>
      </c>
      <c r="BD765" s="61" t="str">
        <f t="shared" si="669"/>
        <v>NA</v>
      </c>
      <c r="BE765" s="60">
        <f>COUNTIFS(配置清单!G:G,G765,配置清单!H:H,"产品经理",配置清单!N:N,"在岗",配置清单!P:P,"&lt;&gt;暂不胜任")</f>
        <v>0</v>
      </c>
      <c r="BF765" s="61" t="str">
        <f t="shared" si="670"/>
        <v>NA</v>
      </c>
      <c r="BG765" s="63">
        <f t="shared" si="671"/>
        <v>1</v>
      </c>
      <c r="BH765" s="64">
        <f t="shared" si="672"/>
        <v>1</v>
      </c>
      <c r="BI765" s="64">
        <f t="shared" si="673"/>
        <v>1</v>
      </c>
      <c r="BJ765" s="64">
        <f t="shared" si="674"/>
        <v>0</v>
      </c>
      <c r="BK765" s="65">
        <f t="shared" si="675"/>
        <v>1</v>
      </c>
      <c r="BL765" s="66">
        <f t="shared" si="676"/>
        <v>0</v>
      </c>
      <c r="BM765" s="93">
        <f t="shared" si="677"/>
        <v>1</v>
      </c>
      <c r="BN765" s="93">
        <f t="shared" si="678"/>
        <v>0</v>
      </c>
      <c r="BO765" s="93">
        <f t="shared" si="679"/>
        <v>0</v>
      </c>
      <c r="BP765" s="93">
        <f t="shared" si="680"/>
        <v>0</v>
      </c>
      <c r="BQ765" s="93">
        <f t="shared" si="681"/>
        <v>0</v>
      </c>
      <c r="BR765" s="93">
        <f t="shared" si="682"/>
        <v>0</v>
      </c>
      <c r="BS765" s="93">
        <f t="shared" si="683"/>
        <v>0</v>
      </c>
      <c r="BT765" s="93">
        <f t="shared" si="684"/>
        <v>0</v>
      </c>
      <c r="BU765" s="93">
        <f t="shared" si="685"/>
        <v>0</v>
      </c>
      <c r="BV765" s="93">
        <f t="shared" si="686"/>
        <v>0</v>
      </c>
      <c r="BW765" s="93">
        <f t="shared" si="687"/>
        <v>0</v>
      </c>
      <c r="BX765" s="93">
        <f t="shared" si="688"/>
        <v>0</v>
      </c>
      <c r="BY765" s="93">
        <f t="shared" si="689"/>
        <v>0</v>
      </c>
      <c r="BZ765" s="93">
        <f t="shared" si="690"/>
        <v>0</v>
      </c>
      <c r="CA765" s="93">
        <f t="shared" si="691"/>
        <v>0</v>
      </c>
      <c r="CB765" s="93">
        <f t="shared" si="692"/>
        <v>0</v>
      </c>
      <c r="CC765" s="93">
        <f t="shared" si="693"/>
        <v>0</v>
      </c>
      <c r="CD765" s="93">
        <f t="shared" si="694"/>
        <v>0</v>
      </c>
    </row>
    <row r="766" spans="1:82" hidden="1">
      <c r="A766" s="34">
        <v>35</v>
      </c>
      <c r="B766" s="34" t="s">
        <v>210</v>
      </c>
      <c r="C766" s="34" t="s">
        <v>2210</v>
      </c>
      <c r="D766" s="34" t="s">
        <v>1066</v>
      </c>
      <c r="E766" s="34" t="s">
        <v>2308</v>
      </c>
      <c r="F766" s="34" t="s">
        <v>2309</v>
      </c>
      <c r="G766" s="34" t="s">
        <v>9307</v>
      </c>
      <c r="H766" s="130" t="s">
        <v>4</v>
      </c>
      <c r="I766" s="130" t="s">
        <v>4</v>
      </c>
      <c r="J766" s="34" t="s">
        <v>34</v>
      </c>
      <c r="K766" s="34" t="s">
        <v>34</v>
      </c>
      <c r="L766" s="34" t="s">
        <v>2391</v>
      </c>
      <c r="M766" s="34" t="s">
        <v>2312</v>
      </c>
      <c r="N766" s="34">
        <v>1</v>
      </c>
      <c r="O766" s="34">
        <v>0</v>
      </c>
      <c r="P766" s="34">
        <v>0</v>
      </c>
      <c r="Q766" s="34">
        <v>0</v>
      </c>
      <c r="R766" s="34">
        <v>1</v>
      </c>
      <c r="S766" s="34">
        <v>1</v>
      </c>
      <c r="T766" s="34">
        <v>0</v>
      </c>
      <c r="U766" s="77">
        <v>0</v>
      </c>
      <c r="V766" s="34">
        <v>0</v>
      </c>
      <c r="W766" s="60">
        <f>COUNTIFS(配置清单!G:G,G766,配置清单!$H:$H,"PM",配置清单!$N:$N,"在岗")</f>
        <v>1</v>
      </c>
      <c r="X766" s="61">
        <f t="shared" si="653"/>
        <v>1</v>
      </c>
      <c r="Y766" s="60">
        <f>COUNTIFS(配置清单!$G:$G,G766,配置清单!$H:$H,"PM",配置清单!$N:$N,"在岗",配置清单!$P:$P,"&lt;&gt;暂不胜任")</f>
        <v>1</v>
      </c>
      <c r="Z766" s="61">
        <f t="shared" si="654"/>
        <v>1</v>
      </c>
      <c r="AA766" s="62">
        <f>COUNTIFS(配置清单!$G:$G,G766,配置清单!$H:$H,"SE",配置清单!$N:$N,"在岗")+COUNTIFS(配置清单!$G:$G,G766,配置清单!$H:$H,"SA",配置清单!$N:$N,"在岗")</f>
        <v>0</v>
      </c>
      <c r="AB766" s="61" t="str">
        <f t="shared" si="655"/>
        <v>NA</v>
      </c>
      <c r="AC766" s="60">
        <f>COUNTIFS(配置清单!$G:$G,G766,配置清单!$H:$H,"SE",配置清单!$N:$N,"在岗",配置清单!$P:$P,"&lt;&gt;暂不胜任")+COUNTIFS(配置清单!$G:$G,G766,配置清单!$H:$H,"SA",配置清单!$N:$N,"在岗",配置清单!$P:$P,"&lt;&gt;暂不胜任")</f>
        <v>0</v>
      </c>
      <c r="AD766" s="61" t="str">
        <f t="shared" si="656"/>
        <v>NA</v>
      </c>
      <c r="AE766" s="60">
        <f>COUNTIFS(配置清单!$G:$G,G766,配置清单!H:H,"MDE",配置清单!N:N,"在岗")</f>
        <v>0</v>
      </c>
      <c r="AF766" s="61" t="str">
        <f t="shared" si="657"/>
        <v>NA</v>
      </c>
      <c r="AG766" s="60">
        <f>COUNTIFS(配置清单!$G:$G,G766,配置清单!$H:$H,"MDE",配置清单!$N:$N,"在岗",配置清单!$P:$P,"&lt;&gt;暂不胜任")</f>
        <v>0</v>
      </c>
      <c r="AH766" s="61" t="str">
        <f t="shared" si="658"/>
        <v>NA</v>
      </c>
      <c r="AI766" s="62">
        <f>COUNTIFS(配置清单!G:G,G766,配置清单!H:H,"TPM",配置清单!N:N,"在岗")+COUNTIFS(配置清单!G:G,G766,配置清单!H:H,"TC",配置清单!N:N,"在岗")</f>
        <v>0</v>
      </c>
      <c r="AJ766" s="61" t="str">
        <f t="shared" si="659"/>
        <v>NA</v>
      </c>
      <c r="AK766" s="60">
        <f>COUNTIFS(配置清单!G:G,G766,配置清单!H:H,"TPM",配置清单!N:N,"在岗",配置清单!P:P,"&lt;&gt;暂不胜任")+COUNTIFS(配置清单!G:G,G766,配置清单!H:H,"TC",配置清单!N:N,"在岗",配置清单!P:P,"&lt;&gt;暂不胜任")</f>
        <v>0</v>
      </c>
      <c r="AL766" s="61" t="str">
        <f t="shared" si="660"/>
        <v>NA</v>
      </c>
      <c r="AM766" s="60">
        <f>COUNTIFS(配置清单!G:G,G766,配置清单!H:H,"TSE",配置清单!N:N,"在岗")</f>
        <v>0</v>
      </c>
      <c r="AN766" s="61">
        <f t="shared" si="661"/>
        <v>0</v>
      </c>
      <c r="AO766" s="60">
        <f>COUNTIFS(配置清单!G:G,G766,配置清单!H:H,"TSE",配置清单!N:N,"在岗",配置清单!P:P,"&lt;&gt;暂不胜任")</f>
        <v>0</v>
      </c>
      <c r="AP766" s="61">
        <f t="shared" si="662"/>
        <v>0</v>
      </c>
      <c r="AQ766" s="60">
        <f>COUNTIFS(配置清单!$G:$G,G766,配置清单!H:H,"QA",配置清单!N:N,"在岗")</f>
        <v>1</v>
      </c>
      <c r="AR766" s="61">
        <f t="shared" si="663"/>
        <v>1</v>
      </c>
      <c r="AS766" s="60">
        <f>COUNTIFS(配置清单!$G:$G,G766,配置清单!$H:$H,"QA",配置清单!$N:$N,"在岗",配置清单!$P:$P,"&lt;&gt;暂不胜任")</f>
        <v>1</v>
      </c>
      <c r="AT766" s="61">
        <f t="shared" si="664"/>
        <v>1</v>
      </c>
      <c r="AU766" s="60">
        <f>COUNTIFS(配置清单!G:G,规划及评估!G766,配置清单!H:H,"BA",配置清单!N:N,"在岗")</f>
        <v>0</v>
      </c>
      <c r="AV766" s="61" t="str">
        <f t="shared" si="665"/>
        <v>NA</v>
      </c>
      <c r="AW766" s="60">
        <f>COUNTIFS(配置清单!G:G,G766,配置清单!H:H,"BA",配置清单!N:N,"在岗",配置清单!P:P,"&lt;&gt;暂不胜任")</f>
        <v>0</v>
      </c>
      <c r="AX766" s="61" t="str">
        <f t="shared" si="666"/>
        <v>NA</v>
      </c>
      <c r="AY766" s="60">
        <f>COUNTIFS(配置清单!G:G,规划及评估!G766,配置清单!H:H,"IA",配置清单!N:N,"在岗")</f>
        <v>0</v>
      </c>
      <c r="AZ766" s="61" t="str">
        <f t="shared" si="667"/>
        <v>NA</v>
      </c>
      <c r="BA766" s="60">
        <f>COUNTIFS(配置清单!G:G,G766,配置清单!H:H,"IA",配置清单!N:N,"在岗",配置清单!P:P,"&lt;&gt;暂不胜任")</f>
        <v>0</v>
      </c>
      <c r="BB766" s="61" t="str">
        <f t="shared" si="668"/>
        <v>NA</v>
      </c>
      <c r="BC766" s="60">
        <f>COUNTIFS(配置清单!G:G,规划及评估!G766,配置清单!H:H,"产品经理",配置清单!N:N,"在岗")</f>
        <v>0</v>
      </c>
      <c r="BD766" s="61" t="str">
        <f t="shared" si="669"/>
        <v>NA</v>
      </c>
      <c r="BE766" s="60">
        <f>COUNTIFS(配置清单!G:G,G766,配置清单!H:H,"产品经理",配置清单!N:N,"在岗",配置清单!P:P,"&lt;&gt;暂不胜任")</f>
        <v>0</v>
      </c>
      <c r="BF766" s="61" t="str">
        <f t="shared" si="670"/>
        <v>NA</v>
      </c>
      <c r="BG766" s="63">
        <f t="shared" si="671"/>
        <v>3</v>
      </c>
      <c r="BH766" s="64">
        <f t="shared" si="672"/>
        <v>2</v>
      </c>
      <c r="BI766" s="64">
        <f t="shared" si="673"/>
        <v>2</v>
      </c>
      <c r="BJ766" s="64">
        <f t="shared" si="674"/>
        <v>2</v>
      </c>
      <c r="BK766" s="65">
        <f t="shared" si="675"/>
        <v>0.66666666666666663</v>
      </c>
      <c r="BL766" s="66">
        <f t="shared" si="676"/>
        <v>1</v>
      </c>
      <c r="BM766" s="93">
        <f t="shared" si="677"/>
        <v>1</v>
      </c>
      <c r="BN766" s="93">
        <f t="shared" si="678"/>
        <v>1</v>
      </c>
      <c r="BO766" s="93">
        <f t="shared" si="679"/>
        <v>0</v>
      </c>
      <c r="BP766" s="93">
        <f t="shared" si="680"/>
        <v>0</v>
      </c>
      <c r="BQ766" s="93">
        <f t="shared" si="681"/>
        <v>0</v>
      </c>
      <c r="BR766" s="93">
        <f t="shared" si="682"/>
        <v>0</v>
      </c>
      <c r="BS766" s="93">
        <f t="shared" si="683"/>
        <v>0</v>
      </c>
      <c r="BT766" s="93">
        <f t="shared" si="684"/>
        <v>0</v>
      </c>
      <c r="BU766" s="93">
        <f t="shared" si="685"/>
        <v>0</v>
      </c>
      <c r="BV766" s="93">
        <f t="shared" si="686"/>
        <v>0</v>
      </c>
      <c r="BW766" s="93">
        <f t="shared" si="687"/>
        <v>1</v>
      </c>
      <c r="BX766" s="93">
        <f t="shared" si="688"/>
        <v>1</v>
      </c>
      <c r="BY766" s="93">
        <f t="shared" si="689"/>
        <v>0</v>
      </c>
      <c r="BZ766" s="93">
        <f t="shared" si="690"/>
        <v>0</v>
      </c>
      <c r="CA766" s="93">
        <f t="shared" si="691"/>
        <v>0</v>
      </c>
      <c r="CB766" s="93">
        <f t="shared" si="692"/>
        <v>0</v>
      </c>
      <c r="CC766" s="93">
        <f t="shared" si="693"/>
        <v>0</v>
      </c>
      <c r="CD766" s="93">
        <f t="shared" si="694"/>
        <v>0</v>
      </c>
    </row>
    <row r="767" spans="1:82" hidden="1">
      <c r="A767" s="34">
        <v>36</v>
      </c>
      <c r="B767" s="34" t="s">
        <v>210</v>
      </c>
      <c r="C767" s="34" t="s">
        <v>2210</v>
      </c>
      <c r="D767" s="34" t="s">
        <v>1066</v>
      </c>
      <c r="E767" s="34" t="s">
        <v>2308</v>
      </c>
      <c r="F767" s="34" t="s">
        <v>2316</v>
      </c>
      <c r="G767" s="34" t="s">
        <v>2317</v>
      </c>
      <c r="H767" s="130" t="s">
        <v>7</v>
      </c>
      <c r="I767" s="130" t="s">
        <v>7</v>
      </c>
      <c r="J767" s="34" t="s">
        <v>195</v>
      </c>
      <c r="K767" s="34" t="s">
        <v>195</v>
      </c>
      <c r="L767" s="34" t="s">
        <v>2391</v>
      </c>
      <c r="M767" s="34" t="s">
        <v>2312</v>
      </c>
      <c r="N767" s="34">
        <v>1</v>
      </c>
      <c r="O767" s="34">
        <v>0</v>
      </c>
      <c r="P767" s="34">
        <v>0</v>
      </c>
      <c r="Q767" s="34">
        <v>0</v>
      </c>
      <c r="R767" s="34">
        <v>0</v>
      </c>
      <c r="S767" s="34">
        <v>1</v>
      </c>
      <c r="T767" s="34">
        <v>0</v>
      </c>
      <c r="U767" s="77">
        <v>0</v>
      </c>
      <c r="V767" s="34">
        <v>0</v>
      </c>
      <c r="W767" s="60">
        <f>COUNTIFS(配置清单!G:G,G767,配置清单!$H:$H,"PM",配置清单!$N:$N,"在岗")</f>
        <v>1</v>
      </c>
      <c r="X767" s="61">
        <f t="shared" si="653"/>
        <v>1</v>
      </c>
      <c r="Y767" s="60">
        <f>COUNTIFS(配置清单!$G:$G,G767,配置清单!$H:$H,"PM",配置清单!$N:$N,"在岗",配置清单!$P:$P,"&lt;&gt;暂不胜任")</f>
        <v>1</v>
      </c>
      <c r="Z767" s="61">
        <f t="shared" si="654"/>
        <v>1</v>
      </c>
      <c r="AA767" s="62">
        <f>COUNTIFS(配置清单!$G:$G,G767,配置清单!$H:$H,"SE",配置清单!$N:$N,"在岗")+COUNTIFS(配置清单!$G:$G,G767,配置清单!$H:$H,"SA",配置清单!$N:$N,"在岗")</f>
        <v>0</v>
      </c>
      <c r="AB767" s="61" t="str">
        <f t="shared" si="655"/>
        <v>NA</v>
      </c>
      <c r="AC767" s="60">
        <f>COUNTIFS(配置清单!$G:$G,G767,配置清单!$H:$H,"SE",配置清单!$N:$N,"在岗",配置清单!$P:$P,"&lt;&gt;暂不胜任")+COUNTIFS(配置清单!$G:$G,G767,配置清单!$H:$H,"SA",配置清单!$N:$N,"在岗",配置清单!$P:$P,"&lt;&gt;暂不胜任")</f>
        <v>0</v>
      </c>
      <c r="AD767" s="61" t="str">
        <f t="shared" si="656"/>
        <v>NA</v>
      </c>
      <c r="AE767" s="60">
        <f>COUNTIFS(配置清单!$G:$G,G767,配置清单!H:H,"MDE",配置清单!N:N,"在岗")</f>
        <v>0</v>
      </c>
      <c r="AF767" s="61" t="str">
        <f t="shared" si="657"/>
        <v>NA</v>
      </c>
      <c r="AG767" s="60">
        <f>COUNTIFS(配置清单!$G:$G,G767,配置清单!$H:$H,"MDE",配置清单!$N:$N,"在岗",配置清单!$P:$P,"&lt;&gt;暂不胜任")</f>
        <v>0</v>
      </c>
      <c r="AH767" s="61" t="str">
        <f t="shared" si="658"/>
        <v>NA</v>
      </c>
      <c r="AI767" s="62">
        <f>COUNTIFS(配置清单!G:G,G767,配置清单!H:H,"TPM",配置清单!N:N,"在岗")+COUNTIFS(配置清单!G:G,G767,配置清单!H:H,"TC",配置清单!N:N,"在岗")</f>
        <v>0</v>
      </c>
      <c r="AJ767" s="61" t="str">
        <f t="shared" si="659"/>
        <v>NA</v>
      </c>
      <c r="AK767" s="60">
        <f>COUNTIFS(配置清单!G:G,G767,配置清单!H:H,"TPM",配置清单!N:N,"在岗",配置清单!P:P,"&lt;&gt;暂不胜任")+COUNTIFS(配置清单!G:G,G767,配置清单!H:H,"TC",配置清单!N:N,"在岗",配置清单!P:P,"&lt;&gt;暂不胜任")</f>
        <v>0</v>
      </c>
      <c r="AL767" s="61" t="str">
        <f t="shared" si="660"/>
        <v>NA</v>
      </c>
      <c r="AM767" s="60">
        <f>COUNTIFS(配置清单!G:G,G767,配置清单!H:H,"TSE",配置清单!N:N,"在岗")</f>
        <v>0</v>
      </c>
      <c r="AN767" s="61" t="str">
        <f t="shared" si="661"/>
        <v>NA</v>
      </c>
      <c r="AO767" s="60">
        <f>COUNTIFS(配置清单!G:G,G767,配置清单!H:H,"TSE",配置清单!N:N,"在岗",配置清单!P:P,"&lt;&gt;暂不胜任")</f>
        <v>0</v>
      </c>
      <c r="AP767" s="61" t="str">
        <f t="shared" si="662"/>
        <v>NA</v>
      </c>
      <c r="AQ767" s="60">
        <f>COUNTIFS(配置清单!$G:$G,G767,配置清单!H:H,"QA",配置清单!N:N,"在岗")</f>
        <v>1</v>
      </c>
      <c r="AR767" s="61">
        <f t="shared" si="663"/>
        <v>1</v>
      </c>
      <c r="AS767" s="60">
        <f>COUNTIFS(配置清单!$G:$G,G767,配置清单!$H:$H,"QA",配置清单!$N:$N,"在岗",配置清单!$P:$P,"&lt;&gt;暂不胜任")</f>
        <v>1</v>
      </c>
      <c r="AT767" s="61">
        <f t="shared" si="664"/>
        <v>1</v>
      </c>
      <c r="AU767" s="60">
        <f>COUNTIFS(配置清单!G:G,规划及评估!G767,配置清单!H:H,"BA",配置清单!N:N,"在岗")</f>
        <v>0</v>
      </c>
      <c r="AV767" s="61" t="str">
        <f t="shared" si="665"/>
        <v>NA</v>
      </c>
      <c r="AW767" s="60">
        <f>COUNTIFS(配置清单!G:G,G767,配置清单!H:H,"BA",配置清单!N:N,"在岗",配置清单!P:P,"&lt;&gt;暂不胜任")</f>
        <v>0</v>
      </c>
      <c r="AX767" s="61" t="str">
        <f t="shared" si="666"/>
        <v>NA</v>
      </c>
      <c r="AY767" s="60">
        <f>COUNTIFS(配置清单!G:G,规划及评估!G767,配置清单!H:H,"IA",配置清单!N:N,"在岗")</f>
        <v>0</v>
      </c>
      <c r="AZ767" s="61" t="str">
        <f t="shared" si="667"/>
        <v>NA</v>
      </c>
      <c r="BA767" s="60">
        <f>COUNTIFS(配置清单!G:G,G767,配置清单!H:H,"IA",配置清单!N:N,"在岗",配置清单!P:P,"&lt;&gt;暂不胜任")</f>
        <v>0</v>
      </c>
      <c r="BB767" s="61" t="str">
        <f t="shared" si="668"/>
        <v>NA</v>
      </c>
      <c r="BC767" s="60">
        <f>COUNTIFS(配置清单!G:G,规划及评估!G767,配置清单!H:H,"产品经理",配置清单!N:N,"在岗")</f>
        <v>0</v>
      </c>
      <c r="BD767" s="61" t="str">
        <f t="shared" si="669"/>
        <v>NA</v>
      </c>
      <c r="BE767" s="60">
        <f>COUNTIFS(配置清单!G:G,G767,配置清单!H:H,"产品经理",配置清单!N:N,"在岗",配置清单!P:P,"&lt;&gt;暂不胜任")</f>
        <v>0</v>
      </c>
      <c r="BF767" s="61" t="str">
        <f t="shared" si="670"/>
        <v>NA</v>
      </c>
      <c r="BG767" s="63">
        <f t="shared" si="671"/>
        <v>2</v>
      </c>
      <c r="BH767" s="64">
        <f t="shared" si="672"/>
        <v>2</v>
      </c>
      <c r="BI767" s="64">
        <f t="shared" si="673"/>
        <v>2</v>
      </c>
      <c r="BJ767" s="64">
        <f t="shared" si="674"/>
        <v>2</v>
      </c>
      <c r="BK767" s="65">
        <f t="shared" si="675"/>
        <v>1</v>
      </c>
      <c r="BL767" s="66">
        <f t="shared" si="676"/>
        <v>1</v>
      </c>
      <c r="BM767" s="93">
        <f t="shared" si="677"/>
        <v>1</v>
      </c>
      <c r="BN767" s="93">
        <f t="shared" si="678"/>
        <v>1</v>
      </c>
      <c r="BO767" s="93">
        <f t="shared" si="679"/>
        <v>0</v>
      </c>
      <c r="BP767" s="93">
        <f t="shared" si="680"/>
        <v>0</v>
      </c>
      <c r="BQ767" s="93">
        <f t="shared" si="681"/>
        <v>0</v>
      </c>
      <c r="BR767" s="93">
        <f t="shared" si="682"/>
        <v>0</v>
      </c>
      <c r="BS767" s="93">
        <f t="shared" si="683"/>
        <v>0</v>
      </c>
      <c r="BT767" s="93">
        <f t="shared" si="684"/>
        <v>0</v>
      </c>
      <c r="BU767" s="93">
        <f t="shared" si="685"/>
        <v>0</v>
      </c>
      <c r="BV767" s="93">
        <f t="shared" si="686"/>
        <v>0</v>
      </c>
      <c r="BW767" s="93">
        <f t="shared" si="687"/>
        <v>1</v>
      </c>
      <c r="BX767" s="93">
        <f t="shared" si="688"/>
        <v>1</v>
      </c>
      <c r="BY767" s="93">
        <f t="shared" si="689"/>
        <v>0</v>
      </c>
      <c r="BZ767" s="93">
        <f t="shared" si="690"/>
        <v>0</v>
      </c>
      <c r="CA767" s="93">
        <f t="shared" si="691"/>
        <v>0</v>
      </c>
      <c r="CB767" s="93">
        <f t="shared" si="692"/>
        <v>0</v>
      </c>
      <c r="CC767" s="93">
        <f t="shared" si="693"/>
        <v>0</v>
      </c>
      <c r="CD767" s="93">
        <f t="shared" si="694"/>
        <v>0</v>
      </c>
    </row>
    <row r="768" spans="1:82" hidden="1">
      <c r="A768" s="34">
        <v>37</v>
      </c>
      <c r="B768" s="34" t="s">
        <v>210</v>
      </c>
      <c r="C768" s="34" t="s">
        <v>2210</v>
      </c>
      <c r="D768" s="34" t="s">
        <v>1066</v>
      </c>
      <c r="E768" s="34" t="s">
        <v>2308</v>
      </c>
      <c r="F768" s="34" t="s">
        <v>2321</v>
      </c>
      <c r="G768" s="34" t="s">
        <v>2322</v>
      </c>
      <c r="H768" s="130" t="s">
        <v>7</v>
      </c>
      <c r="I768" s="130" t="s">
        <v>7</v>
      </c>
      <c r="J768" s="34" t="s">
        <v>195</v>
      </c>
      <c r="K768" s="34" t="s">
        <v>195</v>
      </c>
      <c r="L768" s="34" t="s">
        <v>2391</v>
      </c>
      <c r="M768" s="34" t="s">
        <v>9304</v>
      </c>
      <c r="N768" s="34">
        <v>1</v>
      </c>
      <c r="O768" s="34">
        <v>0</v>
      </c>
      <c r="P768" s="34">
        <v>0</v>
      </c>
      <c r="Q768" s="34">
        <v>1</v>
      </c>
      <c r="R768" s="34">
        <v>0</v>
      </c>
      <c r="S768" s="34">
        <v>1</v>
      </c>
      <c r="T768" s="34">
        <v>0</v>
      </c>
      <c r="U768" s="77">
        <v>0</v>
      </c>
      <c r="V768" s="34">
        <v>0</v>
      </c>
      <c r="W768" s="60">
        <f>COUNTIFS(配置清单!G:G,G768,配置清单!$H:$H,"PM",配置清单!$N:$N,"在岗")</f>
        <v>1</v>
      </c>
      <c r="X768" s="61">
        <f t="shared" si="653"/>
        <v>1</v>
      </c>
      <c r="Y768" s="60">
        <f>COUNTIFS(配置清单!$G:$G,G768,配置清单!$H:$H,"PM",配置清单!$N:$N,"在岗",配置清单!$P:$P,"&lt;&gt;暂不胜任")</f>
        <v>1</v>
      </c>
      <c r="Z768" s="61">
        <f t="shared" si="654"/>
        <v>1</v>
      </c>
      <c r="AA768" s="62">
        <f>COUNTIFS(配置清单!$G:$G,G768,配置清单!$H:$H,"SE",配置清单!$N:$N,"在岗")+COUNTIFS(配置清单!$G:$G,G768,配置清单!$H:$H,"SA",配置清单!$N:$N,"在岗")</f>
        <v>0</v>
      </c>
      <c r="AB768" s="61" t="str">
        <f t="shared" si="655"/>
        <v>NA</v>
      </c>
      <c r="AC768" s="60">
        <f>COUNTIFS(配置清单!$G:$G,G768,配置清单!$H:$H,"SE",配置清单!$N:$N,"在岗",配置清单!$P:$P,"&lt;&gt;暂不胜任")+COUNTIFS(配置清单!$G:$G,G768,配置清单!$H:$H,"SA",配置清单!$N:$N,"在岗",配置清单!$P:$P,"&lt;&gt;暂不胜任")</f>
        <v>0</v>
      </c>
      <c r="AD768" s="61" t="str">
        <f t="shared" si="656"/>
        <v>NA</v>
      </c>
      <c r="AE768" s="60">
        <f>COUNTIFS(配置清单!$G:$G,G768,配置清单!H:H,"MDE",配置清单!N:N,"在岗")</f>
        <v>0</v>
      </c>
      <c r="AF768" s="61" t="str">
        <f t="shared" si="657"/>
        <v>NA</v>
      </c>
      <c r="AG768" s="60">
        <f>COUNTIFS(配置清单!$G:$G,G768,配置清单!$H:$H,"MDE",配置清单!$N:$N,"在岗",配置清单!$P:$P,"&lt;&gt;暂不胜任")</f>
        <v>0</v>
      </c>
      <c r="AH768" s="61" t="str">
        <f t="shared" si="658"/>
        <v>NA</v>
      </c>
      <c r="AI768" s="62">
        <f>COUNTIFS(配置清单!G:G,G768,配置清单!H:H,"TPM",配置清单!N:N,"在岗")+COUNTIFS(配置清单!G:G,G768,配置清单!H:H,"TC",配置清单!N:N,"在岗")</f>
        <v>1</v>
      </c>
      <c r="AJ768" s="61">
        <f t="shared" si="659"/>
        <v>1</v>
      </c>
      <c r="AK768" s="60">
        <f>COUNTIFS(配置清单!G:G,G768,配置清单!H:H,"TPM",配置清单!N:N,"在岗",配置清单!P:P,"&lt;&gt;暂不胜任")+COUNTIFS(配置清单!G:G,G768,配置清单!H:H,"TC",配置清单!N:N,"在岗",配置清单!P:P,"&lt;&gt;暂不胜任")</f>
        <v>0</v>
      </c>
      <c r="AL768" s="61">
        <f t="shared" si="660"/>
        <v>0</v>
      </c>
      <c r="AM768" s="60">
        <f>COUNTIFS(配置清单!G:G,G768,配置清单!H:H,"TSE",配置清单!N:N,"在岗")</f>
        <v>0</v>
      </c>
      <c r="AN768" s="61" t="str">
        <f t="shared" si="661"/>
        <v>NA</v>
      </c>
      <c r="AO768" s="60">
        <f>COUNTIFS(配置清单!G:G,G768,配置清单!H:H,"TSE",配置清单!N:N,"在岗",配置清单!P:P,"&lt;&gt;暂不胜任")</f>
        <v>0</v>
      </c>
      <c r="AP768" s="61" t="str">
        <f t="shared" si="662"/>
        <v>NA</v>
      </c>
      <c r="AQ768" s="60">
        <f>COUNTIFS(配置清单!$G:$G,G768,配置清单!H:H,"QA",配置清单!N:N,"在岗")</f>
        <v>1</v>
      </c>
      <c r="AR768" s="61">
        <f t="shared" si="663"/>
        <v>1</v>
      </c>
      <c r="AS768" s="60">
        <f>COUNTIFS(配置清单!$G:$G,G768,配置清单!$H:$H,"QA",配置清单!$N:$N,"在岗",配置清单!$P:$P,"&lt;&gt;暂不胜任")</f>
        <v>0</v>
      </c>
      <c r="AT768" s="61">
        <f t="shared" si="664"/>
        <v>0</v>
      </c>
      <c r="AU768" s="60">
        <f>COUNTIFS(配置清单!G:G,规划及评估!G768,配置清单!H:H,"BA",配置清单!N:N,"在岗")</f>
        <v>0</v>
      </c>
      <c r="AV768" s="61" t="str">
        <f t="shared" si="665"/>
        <v>NA</v>
      </c>
      <c r="AW768" s="60">
        <f>COUNTIFS(配置清单!G:G,G768,配置清单!H:H,"BA",配置清单!N:N,"在岗",配置清单!P:P,"&lt;&gt;暂不胜任")</f>
        <v>0</v>
      </c>
      <c r="AX768" s="61" t="str">
        <f t="shared" si="666"/>
        <v>NA</v>
      </c>
      <c r="AY768" s="60">
        <f>COUNTIFS(配置清单!G:G,规划及评估!G768,配置清单!H:H,"IA",配置清单!N:N,"在岗")</f>
        <v>0</v>
      </c>
      <c r="AZ768" s="61" t="str">
        <f t="shared" si="667"/>
        <v>NA</v>
      </c>
      <c r="BA768" s="60">
        <f>COUNTIFS(配置清单!G:G,G768,配置清单!H:H,"IA",配置清单!N:N,"在岗",配置清单!P:P,"&lt;&gt;暂不胜任")</f>
        <v>0</v>
      </c>
      <c r="BB768" s="61" t="str">
        <f t="shared" si="668"/>
        <v>NA</v>
      </c>
      <c r="BC768" s="60">
        <f>COUNTIFS(配置清单!G:G,规划及评估!G768,配置清单!H:H,"产品经理",配置清单!N:N,"在岗")</f>
        <v>0</v>
      </c>
      <c r="BD768" s="61" t="str">
        <f t="shared" si="669"/>
        <v>NA</v>
      </c>
      <c r="BE768" s="60">
        <f>COUNTIFS(配置清单!G:G,G768,配置清单!H:H,"产品经理",配置清单!N:N,"在岗",配置清单!P:P,"&lt;&gt;暂不胜任")</f>
        <v>0</v>
      </c>
      <c r="BF768" s="61" t="str">
        <f t="shared" si="670"/>
        <v>NA</v>
      </c>
      <c r="BG768" s="63">
        <f t="shared" si="671"/>
        <v>3</v>
      </c>
      <c r="BH768" s="64">
        <f t="shared" si="672"/>
        <v>3</v>
      </c>
      <c r="BI768" s="64">
        <f t="shared" si="673"/>
        <v>3</v>
      </c>
      <c r="BJ768" s="64">
        <f t="shared" si="674"/>
        <v>1</v>
      </c>
      <c r="BK768" s="65">
        <f t="shared" si="675"/>
        <v>1</v>
      </c>
      <c r="BL768" s="66">
        <f t="shared" si="676"/>
        <v>0.33333333333333331</v>
      </c>
      <c r="BM768" s="93">
        <f t="shared" si="677"/>
        <v>1</v>
      </c>
      <c r="BN768" s="93">
        <f t="shared" si="678"/>
        <v>1</v>
      </c>
      <c r="BO768" s="93">
        <f t="shared" si="679"/>
        <v>0</v>
      </c>
      <c r="BP768" s="93">
        <f t="shared" si="680"/>
        <v>0</v>
      </c>
      <c r="BQ768" s="93">
        <f t="shared" si="681"/>
        <v>0</v>
      </c>
      <c r="BR768" s="93">
        <f t="shared" si="682"/>
        <v>0</v>
      </c>
      <c r="BS768" s="93">
        <f t="shared" si="683"/>
        <v>1</v>
      </c>
      <c r="BT768" s="93">
        <f t="shared" si="684"/>
        <v>0</v>
      </c>
      <c r="BU768" s="93">
        <f t="shared" si="685"/>
        <v>0</v>
      </c>
      <c r="BV768" s="93">
        <f t="shared" si="686"/>
        <v>0</v>
      </c>
      <c r="BW768" s="93">
        <f t="shared" si="687"/>
        <v>1</v>
      </c>
      <c r="BX768" s="93">
        <f t="shared" si="688"/>
        <v>0</v>
      </c>
      <c r="BY768" s="93">
        <f t="shared" si="689"/>
        <v>0</v>
      </c>
      <c r="BZ768" s="93">
        <f t="shared" si="690"/>
        <v>0</v>
      </c>
      <c r="CA768" s="93">
        <f t="shared" si="691"/>
        <v>0</v>
      </c>
      <c r="CB768" s="93">
        <f t="shared" si="692"/>
        <v>0</v>
      </c>
      <c r="CC768" s="93">
        <f t="shared" si="693"/>
        <v>0</v>
      </c>
      <c r="CD768" s="93">
        <f t="shared" si="694"/>
        <v>0</v>
      </c>
    </row>
    <row r="769" spans="1:82" hidden="1">
      <c r="A769" s="34">
        <v>38</v>
      </c>
      <c r="B769" s="34" t="s">
        <v>210</v>
      </c>
      <c r="C769" s="34" t="s">
        <v>2210</v>
      </c>
      <c r="D769" s="34" t="s">
        <v>1066</v>
      </c>
      <c r="E769" s="34" t="s">
        <v>2308</v>
      </c>
      <c r="F769" s="34" t="s">
        <v>9308</v>
      </c>
      <c r="G769" s="34" t="s">
        <v>2328</v>
      </c>
      <c r="H769" s="130" t="s">
        <v>7</v>
      </c>
      <c r="I769" s="130" t="s">
        <v>7</v>
      </c>
      <c r="J769" s="34" t="s">
        <v>195</v>
      </c>
      <c r="K769" s="34" t="s">
        <v>195</v>
      </c>
      <c r="L769" s="34" t="s">
        <v>2391</v>
      </c>
      <c r="M769" s="34" t="s">
        <v>2312</v>
      </c>
      <c r="N769" s="34">
        <v>1</v>
      </c>
      <c r="O769" s="34">
        <v>0</v>
      </c>
      <c r="P769" s="34">
        <v>0</v>
      </c>
      <c r="Q769" s="34">
        <v>0</v>
      </c>
      <c r="R769" s="34">
        <v>0</v>
      </c>
      <c r="S769" s="34">
        <v>1</v>
      </c>
      <c r="T769" s="34">
        <v>0</v>
      </c>
      <c r="U769" s="77">
        <v>0</v>
      </c>
      <c r="V769" s="34">
        <v>0</v>
      </c>
      <c r="W769" s="60">
        <f>COUNTIFS(配置清单!G:G,G769,配置清单!$H:$H,"PM",配置清单!$N:$N,"在岗")</f>
        <v>1</v>
      </c>
      <c r="X769" s="61">
        <f t="shared" si="653"/>
        <v>1</v>
      </c>
      <c r="Y769" s="60">
        <f>COUNTIFS(配置清单!$G:$G,G769,配置清单!$H:$H,"PM",配置清单!$N:$N,"在岗",配置清单!$P:$P,"&lt;&gt;暂不胜任")</f>
        <v>1</v>
      </c>
      <c r="Z769" s="61">
        <f t="shared" si="654"/>
        <v>1</v>
      </c>
      <c r="AA769" s="62">
        <f>COUNTIFS(配置清单!$G:$G,G769,配置清单!$H:$H,"SE",配置清单!$N:$N,"在岗")+COUNTIFS(配置清单!$G:$G,G769,配置清单!$H:$H,"SA",配置清单!$N:$N,"在岗")</f>
        <v>0</v>
      </c>
      <c r="AB769" s="61" t="str">
        <f t="shared" si="655"/>
        <v>NA</v>
      </c>
      <c r="AC769" s="60">
        <f>COUNTIFS(配置清单!$G:$G,G769,配置清单!$H:$H,"SE",配置清单!$N:$N,"在岗",配置清单!$P:$P,"&lt;&gt;暂不胜任")+COUNTIFS(配置清单!$G:$G,G769,配置清单!$H:$H,"SA",配置清单!$N:$N,"在岗",配置清单!$P:$P,"&lt;&gt;暂不胜任")</f>
        <v>0</v>
      </c>
      <c r="AD769" s="61" t="str">
        <f t="shared" si="656"/>
        <v>NA</v>
      </c>
      <c r="AE769" s="60">
        <f>COUNTIFS(配置清单!$G:$G,G769,配置清单!H:H,"MDE",配置清单!N:N,"在岗")</f>
        <v>0</v>
      </c>
      <c r="AF769" s="61" t="str">
        <f t="shared" si="657"/>
        <v>NA</v>
      </c>
      <c r="AG769" s="60">
        <f>COUNTIFS(配置清单!$G:$G,G769,配置清单!$H:$H,"MDE",配置清单!$N:$N,"在岗",配置清单!$P:$P,"&lt;&gt;暂不胜任")</f>
        <v>0</v>
      </c>
      <c r="AH769" s="61" t="str">
        <f t="shared" si="658"/>
        <v>NA</v>
      </c>
      <c r="AI769" s="62">
        <f>COUNTIFS(配置清单!G:G,G769,配置清单!H:H,"TPM",配置清单!N:N,"在岗")+COUNTIFS(配置清单!G:G,G769,配置清单!H:H,"TC",配置清单!N:N,"在岗")</f>
        <v>0</v>
      </c>
      <c r="AJ769" s="61" t="str">
        <f t="shared" si="659"/>
        <v>NA</v>
      </c>
      <c r="AK769" s="60">
        <f>COUNTIFS(配置清单!G:G,G769,配置清单!H:H,"TPM",配置清单!N:N,"在岗",配置清单!P:P,"&lt;&gt;暂不胜任")+COUNTIFS(配置清单!G:G,G769,配置清单!H:H,"TC",配置清单!N:N,"在岗",配置清单!P:P,"&lt;&gt;暂不胜任")</f>
        <v>0</v>
      </c>
      <c r="AL769" s="61" t="str">
        <f t="shared" si="660"/>
        <v>NA</v>
      </c>
      <c r="AM769" s="60">
        <f>COUNTIFS(配置清单!G:G,G769,配置清单!H:H,"TSE",配置清单!N:N,"在岗")</f>
        <v>0</v>
      </c>
      <c r="AN769" s="61" t="str">
        <f t="shared" si="661"/>
        <v>NA</v>
      </c>
      <c r="AO769" s="60">
        <f>COUNTIFS(配置清单!G:G,G769,配置清单!H:H,"TSE",配置清单!N:N,"在岗",配置清单!P:P,"&lt;&gt;暂不胜任")</f>
        <v>0</v>
      </c>
      <c r="AP769" s="61" t="str">
        <f t="shared" si="662"/>
        <v>NA</v>
      </c>
      <c r="AQ769" s="60">
        <f>COUNTIFS(配置清单!$G:$G,G769,配置清单!H:H,"QA",配置清单!N:N,"在岗")</f>
        <v>1</v>
      </c>
      <c r="AR769" s="61">
        <f t="shared" si="663"/>
        <v>1</v>
      </c>
      <c r="AS769" s="60">
        <f>COUNTIFS(配置清单!$G:$G,G769,配置清单!$H:$H,"QA",配置清单!$N:$N,"在岗",配置清单!$P:$P,"&lt;&gt;暂不胜任")</f>
        <v>1</v>
      </c>
      <c r="AT769" s="61">
        <f t="shared" si="664"/>
        <v>1</v>
      </c>
      <c r="AU769" s="60">
        <f>COUNTIFS(配置清单!G:G,规划及评估!G769,配置清单!H:H,"BA",配置清单!N:N,"在岗")</f>
        <v>0</v>
      </c>
      <c r="AV769" s="61" t="str">
        <f t="shared" si="665"/>
        <v>NA</v>
      </c>
      <c r="AW769" s="60">
        <f>COUNTIFS(配置清单!G:G,G769,配置清单!H:H,"BA",配置清单!N:N,"在岗",配置清单!P:P,"&lt;&gt;暂不胜任")</f>
        <v>0</v>
      </c>
      <c r="AX769" s="61" t="str">
        <f t="shared" si="666"/>
        <v>NA</v>
      </c>
      <c r="AY769" s="60">
        <f>COUNTIFS(配置清单!G:G,规划及评估!G769,配置清单!H:H,"IA",配置清单!N:N,"在岗")</f>
        <v>0</v>
      </c>
      <c r="AZ769" s="61" t="str">
        <f t="shared" si="667"/>
        <v>NA</v>
      </c>
      <c r="BA769" s="60">
        <f>COUNTIFS(配置清单!G:G,G769,配置清单!H:H,"IA",配置清单!N:N,"在岗",配置清单!P:P,"&lt;&gt;暂不胜任")</f>
        <v>0</v>
      </c>
      <c r="BB769" s="61" t="str">
        <f t="shared" si="668"/>
        <v>NA</v>
      </c>
      <c r="BC769" s="60">
        <f>COUNTIFS(配置清单!G:G,规划及评估!G769,配置清单!H:H,"产品经理",配置清单!N:N,"在岗")</f>
        <v>0</v>
      </c>
      <c r="BD769" s="61" t="str">
        <f t="shared" si="669"/>
        <v>NA</v>
      </c>
      <c r="BE769" s="60">
        <f>COUNTIFS(配置清单!G:G,G769,配置清单!H:H,"产品经理",配置清单!N:N,"在岗",配置清单!P:P,"&lt;&gt;暂不胜任")</f>
        <v>0</v>
      </c>
      <c r="BF769" s="61" t="str">
        <f t="shared" si="670"/>
        <v>NA</v>
      </c>
      <c r="BG769" s="63">
        <f t="shared" si="671"/>
        <v>2</v>
      </c>
      <c r="BH769" s="64">
        <f t="shared" si="672"/>
        <v>2</v>
      </c>
      <c r="BI769" s="64">
        <f t="shared" si="673"/>
        <v>2</v>
      </c>
      <c r="BJ769" s="64">
        <f t="shared" si="674"/>
        <v>2</v>
      </c>
      <c r="BK769" s="65">
        <f t="shared" si="675"/>
        <v>1</v>
      </c>
      <c r="BL769" s="66">
        <f t="shared" si="676"/>
        <v>1</v>
      </c>
      <c r="BM769" s="93">
        <f t="shared" si="677"/>
        <v>1</v>
      </c>
      <c r="BN769" s="93">
        <f t="shared" si="678"/>
        <v>1</v>
      </c>
      <c r="BO769" s="93">
        <f t="shared" si="679"/>
        <v>0</v>
      </c>
      <c r="BP769" s="93">
        <f t="shared" si="680"/>
        <v>0</v>
      </c>
      <c r="BQ769" s="93">
        <f t="shared" si="681"/>
        <v>0</v>
      </c>
      <c r="BR769" s="93">
        <f t="shared" si="682"/>
        <v>0</v>
      </c>
      <c r="BS769" s="93">
        <f t="shared" si="683"/>
        <v>0</v>
      </c>
      <c r="BT769" s="93">
        <f t="shared" si="684"/>
        <v>0</v>
      </c>
      <c r="BU769" s="93">
        <f t="shared" si="685"/>
        <v>0</v>
      </c>
      <c r="BV769" s="93">
        <f t="shared" si="686"/>
        <v>0</v>
      </c>
      <c r="BW769" s="93">
        <f t="shared" si="687"/>
        <v>1</v>
      </c>
      <c r="BX769" s="93">
        <f t="shared" si="688"/>
        <v>1</v>
      </c>
      <c r="BY769" s="93">
        <f t="shared" si="689"/>
        <v>0</v>
      </c>
      <c r="BZ769" s="93">
        <f t="shared" si="690"/>
        <v>0</v>
      </c>
      <c r="CA769" s="93">
        <f t="shared" si="691"/>
        <v>0</v>
      </c>
      <c r="CB769" s="93">
        <f t="shared" si="692"/>
        <v>0</v>
      </c>
      <c r="CC769" s="93">
        <f t="shared" si="693"/>
        <v>0</v>
      </c>
      <c r="CD769" s="93">
        <f t="shared" si="694"/>
        <v>0</v>
      </c>
    </row>
    <row r="770" spans="1:82" hidden="1">
      <c r="A770" s="34">
        <v>39</v>
      </c>
      <c r="B770" s="34" t="s">
        <v>210</v>
      </c>
      <c r="C770" s="34" t="s">
        <v>2210</v>
      </c>
      <c r="D770" s="34" t="s">
        <v>1066</v>
      </c>
      <c r="E770" s="34" t="s">
        <v>2308</v>
      </c>
      <c r="F770" s="34" t="s">
        <v>2329</v>
      </c>
      <c r="G770" s="34" t="s">
        <v>9309</v>
      </c>
      <c r="H770" s="130" t="s">
        <v>4</v>
      </c>
      <c r="I770" s="130" t="s">
        <v>4</v>
      </c>
      <c r="J770" s="34" t="s">
        <v>34</v>
      </c>
      <c r="K770" s="34" t="s">
        <v>34</v>
      </c>
      <c r="L770" s="34" t="s">
        <v>2391</v>
      </c>
      <c r="M770" s="34" t="s">
        <v>2312</v>
      </c>
      <c r="N770" s="34">
        <v>1</v>
      </c>
      <c r="O770" s="34">
        <v>0</v>
      </c>
      <c r="P770" s="34">
        <v>0</v>
      </c>
      <c r="Q770" s="34">
        <v>0</v>
      </c>
      <c r="R770" s="34">
        <v>0</v>
      </c>
      <c r="S770" s="34">
        <v>1</v>
      </c>
      <c r="T770" s="34">
        <v>0</v>
      </c>
      <c r="U770" s="77">
        <v>0</v>
      </c>
      <c r="V770" s="34">
        <v>0</v>
      </c>
      <c r="W770" s="60">
        <f>COUNTIFS(配置清单!G:G,G770,配置清单!$H:$H,"PM",配置清单!$N:$N,"在岗")</f>
        <v>1</v>
      </c>
      <c r="X770" s="61">
        <f t="shared" si="653"/>
        <v>1</v>
      </c>
      <c r="Y770" s="60">
        <f>COUNTIFS(配置清单!$G:$G,G770,配置清单!$H:$H,"PM",配置清单!$N:$N,"在岗",配置清单!$P:$P,"&lt;&gt;暂不胜任")</f>
        <v>1</v>
      </c>
      <c r="Z770" s="61">
        <f t="shared" si="654"/>
        <v>1</v>
      </c>
      <c r="AA770" s="62">
        <f>COUNTIFS(配置清单!$G:$G,G770,配置清单!$H:$H,"SE",配置清单!$N:$N,"在岗")+COUNTIFS(配置清单!$G:$G,G770,配置清单!$H:$H,"SA",配置清单!$N:$N,"在岗")</f>
        <v>0</v>
      </c>
      <c r="AB770" s="61" t="str">
        <f t="shared" si="655"/>
        <v>NA</v>
      </c>
      <c r="AC770" s="60">
        <f>COUNTIFS(配置清单!$G:$G,G770,配置清单!$H:$H,"SE",配置清单!$N:$N,"在岗",配置清单!$P:$P,"&lt;&gt;暂不胜任")+COUNTIFS(配置清单!$G:$G,G770,配置清单!$H:$H,"SA",配置清单!$N:$N,"在岗",配置清单!$P:$P,"&lt;&gt;暂不胜任")</f>
        <v>0</v>
      </c>
      <c r="AD770" s="61" t="str">
        <f t="shared" si="656"/>
        <v>NA</v>
      </c>
      <c r="AE770" s="60">
        <f>COUNTIFS(配置清单!$G:$G,G770,配置清单!H:H,"MDE",配置清单!N:N,"在岗")</f>
        <v>0</v>
      </c>
      <c r="AF770" s="61" t="str">
        <f t="shared" si="657"/>
        <v>NA</v>
      </c>
      <c r="AG770" s="60">
        <f>COUNTIFS(配置清单!$G:$G,G770,配置清单!$H:$H,"MDE",配置清单!$N:$N,"在岗",配置清单!$P:$P,"&lt;&gt;暂不胜任")</f>
        <v>0</v>
      </c>
      <c r="AH770" s="61" t="str">
        <f t="shared" si="658"/>
        <v>NA</v>
      </c>
      <c r="AI770" s="62">
        <f>COUNTIFS(配置清单!G:G,G770,配置清单!H:H,"TPM",配置清单!N:N,"在岗")+COUNTIFS(配置清单!G:G,G770,配置清单!H:H,"TC",配置清单!N:N,"在岗")</f>
        <v>0</v>
      </c>
      <c r="AJ770" s="61" t="str">
        <f t="shared" si="659"/>
        <v>NA</v>
      </c>
      <c r="AK770" s="60">
        <f>COUNTIFS(配置清单!G:G,G770,配置清单!H:H,"TPM",配置清单!N:N,"在岗",配置清单!P:P,"&lt;&gt;暂不胜任")+COUNTIFS(配置清单!G:G,G770,配置清单!H:H,"TC",配置清单!N:N,"在岗",配置清单!P:P,"&lt;&gt;暂不胜任")</f>
        <v>0</v>
      </c>
      <c r="AL770" s="61" t="str">
        <f t="shared" si="660"/>
        <v>NA</v>
      </c>
      <c r="AM770" s="60">
        <f>COUNTIFS(配置清单!G:G,G770,配置清单!H:H,"TSE",配置清单!N:N,"在岗")</f>
        <v>0</v>
      </c>
      <c r="AN770" s="61" t="str">
        <f t="shared" si="661"/>
        <v>NA</v>
      </c>
      <c r="AO770" s="60">
        <f>COUNTIFS(配置清单!G:G,G770,配置清单!H:H,"TSE",配置清单!N:N,"在岗",配置清单!P:P,"&lt;&gt;暂不胜任")</f>
        <v>0</v>
      </c>
      <c r="AP770" s="61" t="str">
        <f t="shared" si="662"/>
        <v>NA</v>
      </c>
      <c r="AQ770" s="60">
        <f>COUNTIFS(配置清单!$G:$G,G770,配置清单!H:H,"QA",配置清单!N:N,"在岗")</f>
        <v>1</v>
      </c>
      <c r="AR770" s="61">
        <f t="shared" si="663"/>
        <v>1</v>
      </c>
      <c r="AS770" s="60">
        <f>COUNTIFS(配置清单!$G:$G,G770,配置清单!$H:$H,"QA",配置清单!$N:$N,"在岗",配置清单!$P:$P,"&lt;&gt;暂不胜任")</f>
        <v>1</v>
      </c>
      <c r="AT770" s="61">
        <f t="shared" si="664"/>
        <v>1</v>
      </c>
      <c r="AU770" s="60">
        <f>COUNTIFS(配置清单!G:G,规划及评估!G770,配置清单!H:H,"BA",配置清单!N:N,"在岗")</f>
        <v>0</v>
      </c>
      <c r="AV770" s="61" t="str">
        <f t="shared" si="665"/>
        <v>NA</v>
      </c>
      <c r="AW770" s="60">
        <f>COUNTIFS(配置清单!G:G,G770,配置清单!H:H,"BA",配置清单!N:N,"在岗",配置清单!P:P,"&lt;&gt;暂不胜任")</f>
        <v>0</v>
      </c>
      <c r="AX770" s="61" t="str">
        <f t="shared" si="666"/>
        <v>NA</v>
      </c>
      <c r="AY770" s="60">
        <f>COUNTIFS(配置清单!G:G,规划及评估!G770,配置清单!H:H,"IA",配置清单!N:N,"在岗")</f>
        <v>0</v>
      </c>
      <c r="AZ770" s="61" t="str">
        <f t="shared" si="667"/>
        <v>NA</v>
      </c>
      <c r="BA770" s="60">
        <f>COUNTIFS(配置清单!G:G,G770,配置清单!H:H,"IA",配置清单!N:N,"在岗",配置清单!P:P,"&lt;&gt;暂不胜任")</f>
        <v>0</v>
      </c>
      <c r="BB770" s="61" t="str">
        <f t="shared" si="668"/>
        <v>NA</v>
      </c>
      <c r="BC770" s="60">
        <f>COUNTIFS(配置清单!G:G,规划及评估!G770,配置清单!H:H,"产品经理",配置清单!N:N,"在岗")</f>
        <v>0</v>
      </c>
      <c r="BD770" s="61" t="str">
        <f t="shared" si="669"/>
        <v>NA</v>
      </c>
      <c r="BE770" s="60">
        <f>COUNTIFS(配置清单!G:G,G770,配置清单!H:H,"产品经理",配置清单!N:N,"在岗",配置清单!P:P,"&lt;&gt;暂不胜任")</f>
        <v>0</v>
      </c>
      <c r="BF770" s="61" t="str">
        <f t="shared" si="670"/>
        <v>NA</v>
      </c>
      <c r="BG770" s="63">
        <f t="shared" si="671"/>
        <v>2</v>
      </c>
      <c r="BH770" s="64">
        <f t="shared" si="672"/>
        <v>2</v>
      </c>
      <c r="BI770" s="64">
        <f t="shared" si="673"/>
        <v>2</v>
      </c>
      <c r="BJ770" s="64">
        <f t="shared" si="674"/>
        <v>2</v>
      </c>
      <c r="BK770" s="65">
        <f t="shared" si="675"/>
        <v>1</v>
      </c>
      <c r="BL770" s="66">
        <f t="shared" si="676"/>
        <v>1</v>
      </c>
      <c r="BM770" s="93">
        <f t="shared" si="677"/>
        <v>1</v>
      </c>
      <c r="BN770" s="93">
        <f t="shared" si="678"/>
        <v>1</v>
      </c>
      <c r="BO770" s="93">
        <f t="shared" si="679"/>
        <v>0</v>
      </c>
      <c r="BP770" s="93">
        <f t="shared" si="680"/>
        <v>0</v>
      </c>
      <c r="BQ770" s="93">
        <f t="shared" si="681"/>
        <v>0</v>
      </c>
      <c r="BR770" s="93">
        <f t="shared" si="682"/>
        <v>0</v>
      </c>
      <c r="BS770" s="93">
        <f t="shared" si="683"/>
        <v>0</v>
      </c>
      <c r="BT770" s="93">
        <f t="shared" si="684"/>
        <v>0</v>
      </c>
      <c r="BU770" s="93">
        <f t="shared" si="685"/>
        <v>0</v>
      </c>
      <c r="BV770" s="93">
        <f t="shared" si="686"/>
        <v>0</v>
      </c>
      <c r="BW770" s="93">
        <f t="shared" si="687"/>
        <v>1</v>
      </c>
      <c r="BX770" s="93">
        <f t="shared" si="688"/>
        <v>1</v>
      </c>
      <c r="BY770" s="93">
        <f t="shared" si="689"/>
        <v>0</v>
      </c>
      <c r="BZ770" s="93">
        <f t="shared" si="690"/>
        <v>0</v>
      </c>
      <c r="CA770" s="93">
        <f t="shared" si="691"/>
        <v>0</v>
      </c>
      <c r="CB770" s="93">
        <f t="shared" si="692"/>
        <v>0</v>
      </c>
      <c r="CC770" s="93">
        <f t="shared" si="693"/>
        <v>0</v>
      </c>
      <c r="CD770" s="93">
        <f t="shared" si="694"/>
        <v>0</v>
      </c>
    </row>
    <row r="771" spans="1:82" hidden="1">
      <c r="A771" s="34">
        <v>40</v>
      </c>
      <c r="B771" s="34" t="s">
        <v>210</v>
      </c>
      <c r="C771" s="34" t="s">
        <v>2210</v>
      </c>
      <c r="D771" s="34" t="s">
        <v>1066</v>
      </c>
      <c r="E771" s="34" t="s">
        <v>2308</v>
      </c>
      <c r="F771" s="34" t="s">
        <v>2332</v>
      </c>
      <c r="G771" s="34" t="s">
        <v>2333</v>
      </c>
      <c r="H771" s="130" t="s">
        <v>7</v>
      </c>
      <c r="I771" s="130" t="s">
        <v>7</v>
      </c>
      <c r="J771" s="34" t="s">
        <v>195</v>
      </c>
      <c r="K771" s="34" t="s">
        <v>195</v>
      </c>
      <c r="L771" s="34" t="s">
        <v>2400</v>
      </c>
      <c r="M771" s="34" t="s">
        <v>2312</v>
      </c>
      <c r="N771" s="34">
        <v>1</v>
      </c>
      <c r="O771" s="34">
        <v>0</v>
      </c>
      <c r="P771" s="34">
        <v>0</v>
      </c>
      <c r="Q771" s="34">
        <v>0</v>
      </c>
      <c r="R771" s="34">
        <v>0</v>
      </c>
      <c r="S771" s="34">
        <v>1</v>
      </c>
      <c r="T771" s="34">
        <v>0</v>
      </c>
      <c r="U771" s="77">
        <v>0</v>
      </c>
      <c r="V771" s="34">
        <v>0</v>
      </c>
      <c r="W771" s="60">
        <f>COUNTIFS(配置清单!G:G,G771,配置清单!$H:$H,"PM",配置清单!$N:$N,"在岗")</f>
        <v>1</v>
      </c>
      <c r="X771" s="61">
        <f t="shared" si="653"/>
        <v>1</v>
      </c>
      <c r="Y771" s="60">
        <f>COUNTIFS(配置清单!$G:$G,G771,配置清单!$H:$H,"PM",配置清单!$N:$N,"在岗",配置清单!$P:$P,"&lt;&gt;暂不胜任")</f>
        <v>1</v>
      </c>
      <c r="Z771" s="61">
        <f t="shared" si="654"/>
        <v>1</v>
      </c>
      <c r="AA771" s="62">
        <f>COUNTIFS(配置清单!$G:$G,G771,配置清单!$H:$H,"SE",配置清单!$N:$N,"在岗")+COUNTIFS(配置清单!$G:$G,G771,配置清单!$H:$H,"SA",配置清单!$N:$N,"在岗")</f>
        <v>0</v>
      </c>
      <c r="AB771" s="61" t="str">
        <f t="shared" si="655"/>
        <v>NA</v>
      </c>
      <c r="AC771" s="60">
        <f>COUNTIFS(配置清单!$G:$G,G771,配置清单!$H:$H,"SE",配置清单!$N:$N,"在岗",配置清单!$P:$P,"&lt;&gt;暂不胜任")+COUNTIFS(配置清单!$G:$G,G771,配置清单!$H:$H,"SA",配置清单!$N:$N,"在岗",配置清单!$P:$P,"&lt;&gt;暂不胜任")</f>
        <v>0</v>
      </c>
      <c r="AD771" s="61" t="str">
        <f t="shared" si="656"/>
        <v>NA</v>
      </c>
      <c r="AE771" s="60">
        <f>COUNTIFS(配置清单!$G:$G,G771,配置清单!H:H,"MDE",配置清单!N:N,"在岗")</f>
        <v>0</v>
      </c>
      <c r="AF771" s="61" t="str">
        <f t="shared" si="657"/>
        <v>NA</v>
      </c>
      <c r="AG771" s="60">
        <f>COUNTIFS(配置清单!$G:$G,G771,配置清单!$H:$H,"MDE",配置清单!$N:$N,"在岗",配置清单!$P:$P,"&lt;&gt;暂不胜任")</f>
        <v>0</v>
      </c>
      <c r="AH771" s="61" t="str">
        <f t="shared" si="658"/>
        <v>NA</v>
      </c>
      <c r="AI771" s="62">
        <f>COUNTIFS(配置清单!G:G,G771,配置清单!H:H,"TPM",配置清单!N:N,"在岗")+COUNTIFS(配置清单!G:G,G771,配置清单!H:H,"TC",配置清单!N:N,"在岗")</f>
        <v>0</v>
      </c>
      <c r="AJ771" s="61" t="str">
        <f t="shared" si="659"/>
        <v>NA</v>
      </c>
      <c r="AK771" s="60">
        <f>COUNTIFS(配置清单!G:G,G771,配置清单!H:H,"TPM",配置清单!N:N,"在岗",配置清单!P:P,"&lt;&gt;暂不胜任")+COUNTIFS(配置清单!G:G,G771,配置清单!H:H,"TC",配置清单!N:N,"在岗",配置清单!P:P,"&lt;&gt;暂不胜任")</f>
        <v>0</v>
      </c>
      <c r="AL771" s="61" t="str">
        <f t="shared" si="660"/>
        <v>NA</v>
      </c>
      <c r="AM771" s="60">
        <f>COUNTIFS(配置清单!G:G,G771,配置清单!H:H,"TSE",配置清单!N:N,"在岗")</f>
        <v>0</v>
      </c>
      <c r="AN771" s="61" t="str">
        <f t="shared" si="661"/>
        <v>NA</v>
      </c>
      <c r="AO771" s="60">
        <f>COUNTIFS(配置清单!G:G,G771,配置清单!H:H,"TSE",配置清单!N:N,"在岗",配置清单!P:P,"&lt;&gt;暂不胜任")</f>
        <v>0</v>
      </c>
      <c r="AP771" s="61" t="str">
        <f t="shared" si="662"/>
        <v>NA</v>
      </c>
      <c r="AQ771" s="60">
        <f>COUNTIFS(配置清单!$G:$G,G771,配置清单!H:H,"QA",配置清单!N:N,"在岗")</f>
        <v>1</v>
      </c>
      <c r="AR771" s="61">
        <f t="shared" si="663"/>
        <v>1</v>
      </c>
      <c r="AS771" s="60">
        <f>COUNTIFS(配置清单!$G:$G,G771,配置清单!$H:$H,"QA",配置清单!$N:$N,"在岗",配置清单!$P:$P,"&lt;&gt;暂不胜任")</f>
        <v>1</v>
      </c>
      <c r="AT771" s="61">
        <f t="shared" si="664"/>
        <v>1</v>
      </c>
      <c r="AU771" s="60">
        <f>COUNTIFS(配置清单!G:G,规划及评估!G771,配置清单!H:H,"BA",配置清单!N:N,"在岗")</f>
        <v>0</v>
      </c>
      <c r="AV771" s="61" t="str">
        <f t="shared" si="665"/>
        <v>NA</v>
      </c>
      <c r="AW771" s="60">
        <f>COUNTIFS(配置清单!G:G,G771,配置清单!H:H,"BA",配置清单!N:N,"在岗",配置清单!P:P,"&lt;&gt;暂不胜任")</f>
        <v>0</v>
      </c>
      <c r="AX771" s="61" t="str">
        <f t="shared" si="666"/>
        <v>NA</v>
      </c>
      <c r="AY771" s="60">
        <f>COUNTIFS(配置清单!G:G,规划及评估!G771,配置清单!H:H,"IA",配置清单!N:N,"在岗")</f>
        <v>0</v>
      </c>
      <c r="AZ771" s="61" t="str">
        <f t="shared" si="667"/>
        <v>NA</v>
      </c>
      <c r="BA771" s="60">
        <f>COUNTIFS(配置清单!G:G,G771,配置清单!H:H,"IA",配置清单!N:N,"在岗",配置清单!P:P,"&lt;&gt;暂不胜任")</f>
        <v>0</v>
      </c>
      <c r="BB771" s="61" t="str">
        <f t="shared" si="668"/>
        <v>NA</v>
      </c>
      <c r="BC771" s="60">
        <f>COUNTIFS(配置清单!G:G,规划及评估!G771,配置清单!H:H,"产品经理",配置清单!N:N,"在岗")</f>
        <v>0</v>
      </c>
      <c r="BD771" s="61" t="str">
        <f t="shared" si="669"/>
        <v>NA</v>
      </c>
      <c r="BE771" s="60">
        <f>COUNTIFS(配置清单!G:G,G771,配置清单!H:H,"产品经理",配置清单!N:N,"在岗",配置清单!P:P,"&lt;&gt;暂不胜任")</f>
        <v>0</v>
      </c>
      <c r="BF771" s="61" t="str">
        <f t="shared" si="670"/>
        <v>NA</v>
      </c>
      <c r="BG771" s="63">
        <f t="shared" si="671"/>
        <v>2</v>
      </c>
      <c r="BH771" s="64">
        <f t="shared" si="672"/>
        <v>2</v>
      </c>
      <c r="BI771" s="64">
        <f t="shared" si="673"/>
        <v>2</v>
      </c>
      <c r="BJ771" s="64">
        <f t="shared" si="674"/>
        <v>2</v>
      </c>
      <c r="BK771" s="65">
        <f t="shared" si="675"/>
        <v>1</v>
      </c>
      <c r="BL771" s="66">
        <f t="shared" si="676"/>
        <v>1</v>
      </c>
      <c r="BM771" s="93">
        <f t="shared" si="677"/>
        <v>1</v>
      </c>
      <c r="BN771" s="93">
        <f t="shared" si="678"/>
        <v>1</v>
      </c>
      <c r="BO771" s="93">
        <f t="shared" si="679"/>
        <v>0</v>
      </c>
      <c r="BP771" s="93">
        <f t="shared" si="680"/>
        <v>0</v>
      </c>
      <c r="BQ771" s="93">
        <f t="shared" si="681"/>
        <v>0</v>
      </c>
      <c r="BR771" s="93">
        <f t="shared" si="682"/>
        <v>0</v>
      </c>
      <c r="BS771" s="93">
        <f t="shared" si="683"/>
        <v>0</v>
      </c>
      <c r="BT771" s="93">
        <f t="shared" si="684"/>
        <v>0</v>
      </c>
      <c r="BU771" s="93">
        <f t="shared" si="685"/>
        <v>0</v>
      </c>
      <c r="BV771" s="93">
        <f t="shared" si="686"/>
        <v>0</v>
      </c>
      <c r="BW771" s="93">
        <f t="shared" si="687"/>
        <v>1</v>
      </c>
      <c r="BX771" s="93">
        <f t="shared" si="688"/>
        <v>1</v>
      </c>
      <c r="BY771" s="93">
        <f t="shared" si="689"/>
        <v>0</v>
      </c>
      <c r="BZ771" s="93">
        <f t="shared" si="690"/>
        <v>0</v>
      </c>
      <c r="CA771" s="93">
        <f t="shared" si="691"/>
        <v>0</v>
      </c>
      <c r="CB771" s="93">
        <f t="shared" si="692"/>
        <v>0</v>
      </c>
      <c r="CC771" s="93">
        <f t="shared" si="693"/>
        <v>0</v>
      </c>
      <c r="CD771" s="93">
        <f t="shared" si="694"/>
        <v>0</v>
      </c>
    </row>
    <row r="772" spans="1:82" hidden="1">
      <c r="A772" s="34">
        <v>41</v>
      </c>
      <c r="B772" s="34" t="s">
        <v>210</v>
      </c>
      <c r="C772" s="34" t="s">
        <v>2210</v>
      </c>
      <c r="D772" s="34" t="s">
        <v>1066</v>
      </c>
      <c r="E772" s="34" t="s">
        <v>2308</v>
      </c>
      <c r="F772" s="34" t="s">
        <v>2336</v>
      </c>
      <c r="G772" s="34" t="s">
        <v>2337</v>
      </c>
      <c r="H772" s="130" t="s">
        <v>7</v>
      </c>
      <c r="I772" s="130" t="s">
        <v>7</v>
      </c>
      <c r="J772" s="34" t="s">
        <v>195</v>
      </c>
      <c r="K772" s="34" t="s">
        <v>195</v>
      </c>
      <c r="L772" s="34" t="s">
        <v>2391</v>
      </c>
      <c r="M772" s="34" t="s">
        <v>2312</v>
      </c>
      <c r="N772" s="34">
        <v>1</v>
      </c>
      <c r="O772" s="34">
        <v>0</v>
      </c>
      <c r="P772" s="34">
        <v>0</v>
      </c>
      <c r="Q772" s="34">
        <v>0</v>
      </c>
      <c r="R772" s="34">
        <v>0</v>
      </c>
      <c r="S772" s="34">
        <v>1</v>
      </c>
      <c r="T772" s="34">
        <v>0</v>
      </c>
      <c r="U772" s="77">
        <v>0</v>
      </c>
      <c r="V772" s="34">
        <v>0</v>
      </c>
      <c r="W772" s="60">
        <f>COUNTIFS(配置清单!G:G,G772,配置清单!$H:$H,"PM",配置清单!$N:$N,"在岗")</f>
        <v>1</v>
      </c>
      <c r="X772" s="61">
        <f t="shared" si="653"/>
        <v>1</v>
      </c>
      <c r="Y772" s="60">
        <f>COUNTIFS(配置清单!$G:$G,G772,配置清单!$H:$H,"PM",配置清单!$N:$N,"在岗",配置清单!$P:$P,"&lt;&gt;暂不胜任")</f>
        <v>1</v>
      </c>
      <c r="Z772" s="61">
        <f t="shared" si="654"/>
        <v>1</v>
      </c>
      <c r="AA772" s="62">
        <f>COUNTIFS(配置清单!$G:$G,G772,配置清单!$H:$H,"SE",配置清单!$N:$N,"在岗")+COUNTIFS(配置清单!$G:$G,G772,配置清单!$H:$H,"SA",配置清单!$N:$N,"在岗")</f>
        <v>0</v>
      </c>
      <c r="AB772" s="61" t="str">
        <f t="shared" si="655"/>
        <v>NA</v>
      </c>
      <c r="AC772" s="60">
        <f>COUNTIFS(配置清单!$G:$G,G772,配置清单!$H:$H,"SE",配置清单!$N:$N,"在岗",配置清单!$P:$P,"&lt;&gt;暂不胜任")+COUNTIFS(配置清单!$G:$G,G772,配置清单!$H:$H,"SA",配置清单!$N:$N,"在岗",配置清单!$P:$P,"&lt;&gt;暂不胜任")</f>
        <v>0</v>
      </c>
      <c r="AD772" s="61" t="str">
        <f t="shared" si="656"/>
        <v>NA</v>
      </c>
      <c r="AE772" s="60">
        <f>COUNTIFS(配置清单!$G:$G,G772,配置清单!H:H,"MDE",配置清单!N:N,"在岗")</f>
        <v>0</v>
      </c>
      <c r="AF772" s="61" t="str">
        <f t="shared" si="657"/>
        <v>NA</v>
      </c>
      <c r="AG772" s="60">
        <f>COUNTIFS(配置清单!$G:$G,G772,配置清单!$H:$H,"MDE",配置清单!$N:$N,"在岗",配置清单!$P:$P,"&lt;&gt;暂不胜任")</f>
        <v>0</v>
      </c>
      <c r="AH772" s="61" t="str">
        <f t="shared" si="658"/>
        <v>NA</v>
      </c>
      <c r="AI772" s="62">
        <f>COUNTIFS(配置清单!G:G,G772,配置清单!H:H,"TPM",配置清单!N:N,"在岗")+COUNTIFS(配置清单!G:G,G772,配置清单!H:H,"TC",配置清单!N:N,"在岗")</f>
        <v>0</v>
      </c>
      <c r="AJ772" s="61" t="str">
        <f t="shared" si="659"/>
        <v>NA</v>
      </c>
      <c r="AK772" s="60">
        <f>COUNTIFS(配置清单!G:G,G772,配置清单!H:H,"TPM",配置清单!N:N,"在岗",配置清单!P:P,"&lt;&gt;暂不胜任")+COUNTIFS(配置清单!G:G,G772,配置清单!H:H,"TC",配置清单!N:N,"在岗",配置清单!P:P,"&lt;&gt;暂不胜任")</f>
        <v>0</v>
      </c>
      <c r="AL772" s="61" t="str">
        <f t="shared" si="660"/>
        <v>NA</v>
      </c>
      <c r="AM772" s="60">
        <f>COUNTIFS(配置清单!G:G,G772,配置清单!H:H,"TSE",配置清单!N:N,"在岗")</f>
        <v>0</v>
      </c>
      <c r="AN772" s="61" t="str">
        <f t="shared" si="661"/>
        <v>NA</v>
      </c>
      <c r="AO772" s="60">
        <f>COUNTIFS(配置清单!G:G,G772,配置清单!H:H,"TSE",配置清单!N:N,"在岗",配置清单!P:P,"&lt;&gt;暂不胜任")</f>
        <v>0</v>
      </c>
      <c r="AP772" s="61" t="str">
        <f t="shared" si="662"/>
        <v>NA</v>
      </c>
      <c r="AQ772" s="60">
        <f>COUNTIFS(配置清单!$G:$G,G772,配置清单!H:H,"QA",配置清单!N:N,"在岗")</f>
        <v>1</v>
      </c>
      <c r="AR772" s="61">
        <f t="shared" si="663"/>
        <v>1</v>
      </c>
      <c r="AS772" s="60">
        <f>COUNTIFS(配置清单!$G:$G,G772,配置清单!$H:$H,"QA",配置清单!$N:$N,"在岗",配置清单!$P:$P,"&lt;&gt;暂不胜任")</f>
        <v>1</v>
      </c>
      <c r="AT772" s="61">
        <f t="shared" si="664"/>
        <v>1</v>
      </c>
      <c r="AU772" s="60">
        <f>COUNTIFS(配置清单!G:G,规划及评估!G772,配置清单!H:H,"BA",配置清单!N:N,"在岗")</f>
        <v>0</v>
      </c>
      <c r="AV772" s="61" t="str">
        <f t="shared" si="665"/>
        <v>NA</v>
      </c>
      <c r="AW772" s="60">
        <f>COUNTIFS(配置清单!G:G,G772,配置清单!H:H,"BA",配置清单!N:N,"在岗",配置清单!P:P,"&lt;&gt;暂不胜任")</f>
        <v>0</v>
      </c>
      <c r="AX772" s="61" t="str">
        <f t="shared" si="666"/>
        <v>NA</v>
      </c>
      <c r="AY772" s="60">
        <f>COUNTIFS(配置清单!G:G,规划及评估!G772,配置清单!H:H,"IA",配置清单!N:N,"在岗")</f>
        <v>0</v>
      </c>
      <c r="AZ772" s="61" t="str">
        <f t="shared" si="667"/>
        <v>NA</v>
      </c>
      <c r="BA772" s="60">
        <f>COUNTIFS(配置清单!G:G,G772,配置清单!H:H,"IA",配置清单!N:N,"在岗",配置清单!P:P,"&lt;&gt;暂不胜任")</f>
        <v>0</v>
      </c>
      <c r="BB772" s="61" t="str">
        <f t="shared" si="668"/>
        <v>NA</v>
      </c>
      <c r="BC772" s="60">
        <f>COUNTIFS(配置清单!G:G,规划及评估!G772,配置清单!H:H,"产品经理",配置清单!N:N,"在岗")</f>
        <v>0</v>
      </c>
      <c r="BD772" s="61" t="str">
        <f t="shared" si="669"/>
        <v>NA</v>
      </c>
      <c r="BE772" s="60">
        <f>COUNTIFS(配置清单!G:G,G772,配置清单!H:H,"产品经理",配置清单!N:N,"在岗",配置清单!P:P,"&lt;&gt;暂不胜任")</f>
        <v>0</v>
      </c>
      <c r="BF772" s="61" t="str">
        <f t="shared" si="670"/>
        <v>NA</v>
      </c>
      <c r="BG772" s="63">
        <f t="shared" si="671"/>
        <v>2</v>
      </c>
      <c r="BH772" s="64">
        <f t="shared" si="672"/>
        <v>2</v>
      </c>
      <c r="BI772" s="64">
        <f t="shared" si="673"/>
        <v>2</v>
      </c>
      <c r="BJ772" s="64">
        <f t="shared" si="674"/>
        <v>2</v>
      </c>
      <c r="BK772" s="65">
        <f t="shared" si="675"/>
        <v>1</v>
      </c>
      <c r="BL772" s="66">
        <f t="shared" si="676"/>
        <v>1</v>
      </c>
      <c r="BM772" s="93">
        <f t="shared" si="677"/>
        <v>1</v>
      </c>
      <c r="BN772" s="93">
        <f t="shared" si="678"/>
        <v>1</v>
      </c>
      <c r="BO772" s="93">
        <f t="shared" si="679"/>
        <v>0</v>
      </c>
      <c r="BP772" s="93">
        <f t="shared" si="680"/>
        <v>0</v>
      </c>
      <c r="BQ772" s="93">
        <f t="shared" si="681"/>
        <v>0</v>
      </c>
      <c r="BR772" s="93">
        <f t="shared" si="682"/>
        <v>0</v>
      </c>
      <c r="BS772" s="93">
        <f t="shared" si="683"/>
        <v>0</v>
      </c>
      <c r="BT772" s="93">
        <f t="shared" si="684"/>
        <v>0</v>
      </c>
      <c r="BU772" s="93">
        <f t="shared" si="685"/>
        <v>0</v>
      </c>
      <c r="BV772" s="93">
        <f t="shared" si="686"/>
        <v>0</v>
      </c>
      <c r="BW772" s="93">
        <f t="shared" si="687"/>
        <v>1</v>
      </c>
      <c r="BX772" s="93">
        <f t="shared" si="688"/>
        <v>1</v>
      </c>
      <c r="BY772" s="93">
        <f t="shared" si="689"/>
        <v>0</v>
      </c>
      <c r="BZ772" s="93">
        <f t="shared" si="690"/>
        <v>0</v>
      </c>
      <c r="CA772" s="93">
        <f t="shared" si="691"/>
        <v>0</v>
      </c>
      <c r="CB772" s="93">
        <f t="shared" si="692"/>
        <v>0</v>
      </c>
      <c r="CC772" s="93">
        <f t="shared" si="693"/>
        <v>0</v>
      </c>
      <c r="CD772" s="93">
        <f t="shared" si="694"/>
        <v>0</v>
      </c>
    </row>
    <row r="773" spans="1:82" hidden="1">
      <c r="A773" s="34">
        <v>42</v>
      </c>
      <c r="B773" s="34" t="s">
        <v>210</v>
      </c>
      <c r="C773" s="34" t="s">
        <v>2210</v>
      </c>
      <c r="D773" s="34" t="s">
        <v>1066</v>
      </c>
      <c r="E773" s="34" t="s">
        <v>2308</v>
      </c>
      <c r="F773" s="34" t="s">
        <v>2340</v>
      </c>
      <c r="G773" s="34" t="s">
        <v>2341</v>
      </c>
      <c r="H773" s="130" t="s">
        <v>7</v>
      </c>
      <c r="I773" s="130" t="s">
        <v>7</v>
      </c>
      <c r="J773" s="34" t="s">
        <v>195</v>
      </c>
      <c r="K773" s="34" t="s">
        <v>195</v>
      </c>
      <c r="L773" s="34" t="s">
        <v>2391</v>
      </c>
      <c r="M773" s="34" t="s">
        <v>2312</v>
      </c>
      <c r="N773" s="34">
        <v>1</v>
      </c>
      <c r="O773" s="34">
        <v>0</v>
      </c>
      <c r="P773" s="34">
        <v>0</v>
      </c>
      <c r="Q773" s="34">
        <v>0</v>
      </c>
      <c r="R773" s="34">
        <v>0</v>
      </c>
      <c r="S773" s="34">
        <v>1</v>
      </c>
      <c r="T773" s="34">
        <v>0</v>
      </c>
      <c r="U773" s="77">
        <v>0</v>
      </c>
      <c r="V773" s="34">
        <v>0</v>
      </c>
      <c r="W773" s="60">
        <f>COUNTIFS(配置清单!G:G,G773,配置清单!$H:$H,"PM",配置清单!$N:$N,"在岗")</f>
        <v>1</v>
      </c>
      <c r="X773" s="61">
        <f t="shared" si="653"/>
        <v>1</v>
      </c>
      <c r="Y773" s="60">
        <f>COUNTIFS(配置清单!$G:$G,G773,配置清单!$H:$H,"PM",配置清单!$N:$N,"在岗",配置清单!$P:$P,"&lt;&gt;暂不胜任")</f>
        <v>1</v>
      </c>
      <c r="Z773" s="61">
        <f t="shared" si="654"/>
        <v>1</v>
      </c>
      <c r="AA773" s="62">
        <f>COUNTIFS(配置清单!$G:$G,G773,配置清单!$H:$H,"SE",配置清单!$N:$N,"在岗")+COUNTIFS(配置清单!$G:$G,G773,配置清单!$H:$H,"SA",配置清单!$N:$N,"在岗")</f>
        <v>0</v>
      </c>
      <c r="AB773" s="61" t="str">
        <f t="shared" si="655"/>
        <v>NA</v>
      </c>
      <c r="AC773" s="60">
        <f>COUNTIFS(配置清单!$G:$G,G773,配置清单!$H:$H,"SE",配置清单!$N:$N,"在岗",配置清单!$P:$P,"&lt;&gt;暂不胜任")+COUNTIFS(配置清单!$G:$G,G773,配置清单!$H:$H,"SA",配置清单!$N:$N,"在岗",配置清单!$P:$P,"&lt;&gt;暂不胜任")</f>
        <v>0</v>
      </c>
      <c r="AD773" s="61" t="str">
        <f t="shared" si="656"/>
        <v>NA</v>
      </c>
      <c r="AE773" s="60">
        <f>COUNTIFS(配置清单!$G:$G,G773,配置清单!H:H,"MDE",配置清单!N:N,"在岗")</f>
        <v>0</v>
      </c>
      <c r="AF773" s="61" t="str">
        <f t="shared" si="657"/>
        <v>NA</v>
      </c>
      <c r="AG773" s="60">
        <f>COUNTIFS(配置清单!$G:$G,G773,配置清单!$H:$H,"MDE",配置清单!$N:$N,"在岗",配置清单!$P:$P,"&lt;&gt;暂不胜任")</f>
        <v>0</v>
      </c>
      <c r="AH773" s="61" t="str">
        <f t="shared" si="658"/>
        <v>NA</v>
      </c>
      <c r="AI773" s="62">
        <f>COUNTIFS(配置清单!G:G,G773,配置清单!H:H,"TPM",配置清单!N:N,"在岗")+COUNTIFS(配置清单!G:G,G773,配置清单!H:H,"TC",配置清单!N:N,"在岗")</f>
        <v>0</v>
      </c>
      <c r="AJ773" s="61" t="str">
        <f t="shared" si="659"/>
        <v>NA</v>
      </c>
      <c r="AK773" s="60">
        <f>COUNTIFS(配置清单!G:G,G773,配置清单!H:H,"TPM",配置清单!N:N,"在岗",配置清单!P:P,"&lt;&gt;暂不胜任")+COUNTIFS(配置清单!G:G,G773,配置清单!H:H,"TC",配置清单!N:N,"在岗",配置清单!P:P,"&lt;&gt;暂不胜任")</f>
        <v>0</v>
      </c>
      <c r="AL773" s="61" t="str">
        <f t="shared" si="660"/>
        <v>NA</v>
      </c>
      <c r="AM773" s="60">
        <f>COUNTIFS(配置清单!G:G,G773,配置清单!H:H,"TSE",配置清单!N:N,"在岗")</f>
        <v>0</v>
      </c>
      <c r="AN773" s="61" t="str">
        <f t="shared" si="661"/>
        <v>NA</v>
      </c>
      <c r="AO773" s="60">
        <f>COUNTIFS(配置清单!G:G,G773,配置清单!H:H,"TSE",配置清单!N:N,"在岗",配置清单!P:P,"&lt;&gt;暂不胜任")</f>
        <v>0</v>
      </c>
      <c r="AP773" s="61" t="str">
        <f t="shared" si="662"/>
        <v>NA</v>
      </c>
      <c r="AQ773" s="60">
        <f>COUNTIFS(配置清单!$G:$G,G773,配置清单!H:H,"QA",配置清单!N:N,"在岗")</f>
        <v>1</v>
      </c>
      <c r="AR773" s="61">
        <f t="shared" si="663"/>
        <v>1</v>
      </c>
      <c r="AS773" s="60">
        <f>COUNTIFS(配置清单!$G:$G,G773,配置清单!$H:$H,"QA",配置清单!$N:$N,"在岗",配置清单!$P:$P,"&lt;&gt;暂不胜任")</f>
        <v>1</v>
      </c>
      <c r="AT773" s="61">
        <f t="shared" si="664"/>
        <v>1</v>
      </c>
      <c r="AU773" s="60">
        <f>COUNTIFS(配置清单!G:G,规划及评估!G773,配置清单!H:H,"BA",配置清单!N:N,"在岗")</f>
        <v>0</v>
      </c>
      <c r="AV773" s="61" t="str">
        <f t="shared" si="665"/>
        <v>NA</v>
      </c>
      <c r="AW773" s="60">
        <f>COUNTIFS(配置清单!G:G,G773,配置清单!H:H,"BA",配置清单!N:N,"在岗",配置清单!P:P,"&lt;&gt;暂不胜任")</f>
        <v>0</v>
      </c>
      <c r="AX773" s="61" t="str">
        <f t="shared" si="666"/>
        <v>NA</v>
      </c>
      <c r="AY773" s="60">
        <f>COUNTIFS(配置清单!G:G,规划及评估!G773,配置清单!H:H,"IA",配置清单!N:N,"在岗")</f>
        <v>0</v>
      </c>
      <c r="AZ773" s="61" t="str">
        <f t="shared" si="667"/>
        <v>NA</v>
      </c>
      <c r="BA773" s="60">
        <f>COUNTIFS(配置清单!G:G,G773,配置清单!H:H,"IA",配置清单!N:N,"在岗",配置清单!P:P,"&lt;&gt;暂不胜任")</f>
        <v>0</v>
      </c>
      <c r="BB773" s="61" t="str">
        <f t="shared" si="668"/>
        <v>NA</v>
      </c>
      <c r="BC773" s="60">
        <f>COUNTIFS(配置清单!G:G,规划及评估!G773,配置清单!H:H,"产品经理",配置清单!N:N,"在岗")</f>
        <v>0</v>
      </c>
      <c r="BD773" s="61" t="str">
        <f t="shared" si="669"/>
        <v>NA</v>
      </c>
      <c r="BE773" s="60">
        <f>COUNTIFS(配置清单!G:G,G773,配置清单!H:H,"产品经理",配置清单!N:N,"在岗",配置清单!P:P,"&lt;&gt;暂不胜任")</f>
        <v>0</v>
      </c>
      <c r="BF773" s="61" t="str">
        <f t="shared" si="670"/>
        <v>NA</v>
      </c>
      <c r="BG773" s="63">
        <f t="shared" si="671"/>
        <v>2</v>
      </c>
      <c r="BH773" s="64">
        <f t="shared" si="672"/>
        <v>2</v>
      </c>
      <c r="BI773" s="64">
        <f t="shared" si="673"/>
        <v>2</v>
      </c>
      <c r="BJ773" s="64">
        <f t="shared" si="674"/>
        <v>2</v>
      </c>
      <c r="BK773" s="65">
        <f t="shared" si="675"/>
        <v>1</v>
      </c>
      <c r="BL773" s="66">
        <f t="shared" si="676"/>
        <v>1</v>
      </c>
      <c r="BM773" s="93">
        <f t="shared" si="677"/>
        <v>1</v>
      </c>
      <c r="BN773" s="93">
        <f t="shared" si="678"/>
        <v>1</v>
      </c>
      <c r="BO773" s="93">
        <f t="shared" si="679"/>
        <v>0</v>
      </c>
      <c r="BP773" s="93">
        <f t="shared" si="680"/>
        <v>0</v>
      </c>
      <c r="BQ773" s="93">
        <f t="shared" si="681"/>
        <v>0</v>
      </c>
      <c r="BR773" s="93">
        <f t="shared" si="682"/>
        <v>0</v>
      </c>
      <c r="BS773" s="93">
        <f t="shared" si="683"/>
        <v>0</v>
      </c>
      <c r="BT773" s="93">
        <f t="shared" si="684"/>
        <v>0</v>
      </c>
      <c r="BU773" s="93">
        <f t="shared" si="685"/>
        <v>0</v>
      </c>
      <c r="BV773" s="93">
        <f t="shared" si="686"/>
        <v>0</v>
      </c>
      <c r="BW773" s="93">
        <f t="shared" si="687"/>
        <v>1</v>
      </c>
      <c r="BX773" s="93">
        <f t="shared" si="688"/>
        <v>1</v>
      </c>
      <c r="BY773" s="93">
        <f t="shared" si="689"/>
        <v>0</v>
      </c>
      <c r="BZ773" s="93">
        <f t="shared" si="690"/>
        <v>0</v>
      </c>
      <c r="CA773" s="93">
        <f t="shared" si="691"/>
        <v>0</v>
      </c>
      <c r="CB773" s="93">
        <f t="shared" si="692"/>
        <v>0</v>
      </c>
      <c r="CC773" s="93">
        <f t="shared" si="693"/>
        <v>0</v>
      </c>
      <c r="CD773" s="93">
        <f t="shared" si="694"/>
        <v>0</v>
      </c>
    </row>
    <row r="774" spans="1:82" hidden="1">
      <c r="A774" s="34">
        <v>43</v>
      </c>
      <c r="B774" s="34" t="s">
        <v>210</v>
      </c>
      <c r="C774" s="34" t="s">
        <v>2210</v>
      </c>
      <c r="D774" s="34" t="s">
        <v>1066</v>
      </c>
      <c r="E774" s="34" t="s">
        <v>2308</v>
      </c>
      <c r="F774" s="34" t="s">
        <v>2345</v>
      </c>
      <c r="G774" s="34" t="s">
        <v>2346</v>
      </c>
      <c r="H774" s="130" t="s">
        <v>7</v>
      </c>
      <c r="I774" s="130" t="s">
        <v>7</v>
      </c>
      <c r="J774" s="34" t="s">
        <v>195</v>
      </c>
      <c r="K774" s="34" t="s">
        <v>195</v>
      </c>
      <c r="L774" s="34" t="s">
        <v>2391</v>
      </c>
      <c r="M774" s="34" t="s">
        <v>2312</v>
      </c>
      <c r="N774" s="34">
        <v>1</v>
      </c>
      <c r="O774" s="34">
        <v>0</v>
      </c>
      <c r="P774" s="34">
        <v>0</v>
      </c>
      <c r="Q774" s="34">
        <v>0</v>
      </c>
      <c r="R774" s="34">
        <v>0</v>
      </c>
      <c r="S774" s="34">
        <v>1</v>
      </c>
      <c r="T774" s="34">
        <v>0</v>
      </c>
      <c r="U774" s="77">
        <v>0</v>
      </c>
      <c r="V774" s="34">
        <v>0</v>
      </c>
      <c r="W774" s="60">
        <f>COUNTIFS(配置清单!G:G,G774,配置清单!$H:$H,"PM",配置清单!$N:$N,"在岗")</f>
        <v>1</v>
      </c>
      <c r="X774" s="61">
        <f t="shared" si="653"/>
        <v>1</v>
      </c>
      <c r="Y774" s="60">
        <f>COUNTIFS(配置清单!$G:$G,G774,配置清单!$H:$H,"PM",配置清单!$N:$N,"在岗",配置清单!$P:$P,"&lt;&gt;暂不胜任")</f>
        <v>1</v>
      </c>
      <c r="Z774" s="61">
        <f t="shared" si="654"/>
        <v>1</v>
      </c>
      <c r="AA774" s="62">
        <f>COUNTIFS(配置清单!$G:$G,G774,配置清单!$H:$H,"SE",配置清单!$N:$N,"在岗")+COUNTIFS(配置清单!$G:$G,G774,配置清单!$H:$H,"SA",配置清单!$N:$N,"在岗")</f>
        <v>0</v>
      </c>
      <c r="AB774" s="61" t="str">
        <f t="shared" si="655"/>
        <v>NA</v>
      </c>
      <c r="AC774" s="60">
        <f>COUNTIFS(配置清单!$G:$G,G774,配置清单!$H:$H,"SE",配置清单!$N:$N,"在岗",配置清单!$P:$P,"&lt;&gt;暂不胜任")+COUNTIFS(配置清单!$G:$G,G774,配置清单!$H:$H,"SA",配置清单!$N:$N,"在岗",配置清单!$P:$P,"&lt;&gt;暂不胜任")</f>
        <v>0</v>
      </c>
      <c r="AD774" s="61" t="str">
        <f t="shared" si="656"/>
        <v>NA</v>
      </c>
      <c r="AE774" s="60">
        <f>COUNTIFS(配置清单!$G:$G,G774,配置清单!H:H,"MDE",配置清单!N:N,"在岗")</f>
        <v>0</v>
      </c>
      <c r="AF774" s="61" t="str">
        <f t="shared" si="657"/>
        <v>NA</v>
      </c>
      <c r="AG774" s="60">
        <f>COUNTIFS(配置清单!$G:$G,G774,配置清单!$H:$H,"MDE",配置清单!$N:$N,"在岗",配置清单!$P:$P,"&lt;&gt;暂不胜任")</f>
        <v>0</v>
      </c>
      <c r="AH774" s="61" t="str">
        <f t="shared" si="658"/>
        <v>NA</v>
      </c>
      <c r="AI774" s="62">
        <f>COUNTIFS(配置清单!G:G,G774,配置清单!H:H,"TPM",配置清单!N:N,"在岗")+COUNTIFS(配置清单!G:G,G774,配置清单!H:H,"TC",配置清单!N:N,"在岗")</f>
        <v>0</v>
      </c>
      <c r="AJ774" s="61" t="str">
        <f t="shared" si="659"/>
        <v>NA</v>
      </c>
      <c r="AK774" s="60">
        <f>COUNTIFS(配置清单!G:G,G774,配置清单!H:H,"TPM",配置清单!N:N,"在岗",配置清单!P:P,"&lt;&gt;暂不胜任")+COUNTIFS(配置清单!G:G,G774,配置清单!H:H,"TC",配置清单!N:N,"在岗",配置清单!P:P,"&lt;&gt;暂不胜任")</f>
        <v>0</v>
      </c>
      <c r="AL774" s="61" t="str">
        <f t="shared" si="660"/>
        <v>NA</v>
      </c>
      <c r="AM774" s="60">
        <f>COUNTIFS(配置清单!G:G,G774,配置清单!H:H,"TSE",配置清单!N:N,"在岗")</f>
        <v>0</v>
      </c>
      <c r="AN774" s="61" t="str">
        <f t="shared" si="661"/>
        <v>NA</v>
      </c>
      <c r="AO774" s="60">
        <f>COUNTIFS(配置清单!G:G,G774,配置清单!H:H,"TSE",配置清单!N:N,"在岗",配置清单!P:P,"&lt;&gt;暂不胜任")</f>
        <v>0</v>
      </c>
      <c r="AP774" s="61" t="str">
        <f t="shared" si="662"/>
        <v>NA</v>
      </c>
      <c r="AQ774" s="60">
        <f>COUNTIFS(配置清单!$G:$G,G774,配置清单!H:H,"QA",配置清单!N:N,"在岗")</f>
        <v>1</v>
      </c>
      <c r="AR774" s="61">
        <f t="shared" si="663"/>
        <v>1</v>
      </c>
      <c r="AS774" s="60">
        <f>COUNTIFS(配置清单!$G:$G,G774,配置清单!$H:$H,"QA",配置清单!$N:$N,"在岗",配置清单!$P:$P,"&lt;&gt;暂不胜任")</f>
        <v>1</v>
      </c>
      <c r="AT774" s="61">
        <f t="shared" si="664"/>
        <v>1</v>
      </c>
      <c r="AU774" s="60">
        <f>COUNTIFS(配置清单!G:G,规划及评估!G774,配置清单!H:H,"BA",配置清单!N:N,"在岗")</f>
        <v>0</v>
      </c>
      <c r="AV774" s="61" t="str">
        <f t="shared" si="665"/>
        <v>NA</v>
      </c>
      <c r="AW774" s="60">
        <f>COUNTIFS(配置清单!G:G,G774,配置清单!H:H,"BA",配置清单!N:N,"在岗",配置清单!P:P,"&lt;&gt;暂不胜任")</f>
        <v>0</v>
      </c>
      <c r="AX774" s="61" t="str">
        <f t="shared" si="666"/>
        <v>NA</v>
      </c>
      <c r="AY774" s="60">
        <f>COUNTIFS(配置清单!G:G,规划及评估!G774,配置清单!H:H,"IA",配置清单!N:N,"在岗")</f>
        <v>0</v>
      </c>
      <c r="AZ774" s="61" t="str">
        <f t="shared" si="667"/>
        <v>NA</v>
      </c>
      <c r="BA774" s="60">
        <f>COUNTIFS(配置清单!G:G,G774,配置清单!H:H,"IA",配置清单!N:N,"在岗",配置清单!P:P,"&lt;&gt;暂不胜任")</f>
        <v>0</v>
      </c>
      <c r="BB774" s="61" t="str">
        <f t="shared" si="668"/>
        <v>NA</v>
      </c>
      <c r="BC774" s="60">
        <f>COUNTIFS(配置清单!G:G,规划及评估!G774,配置清单!H:H,"产品经理",配置清单!N:N,"在岗")</f>
        <v>0</v>
      </c>
      <c r="BD774" s="61" t="str">
        <f t="shared" si="669"/>
        <v>NA</v>
      </c>
      <c r="BE774" s="60">
        <f>COUNTIFS(配置清单!G:G,G774,配置清单!H:H,"产品经理",配置清单!N:N,"在岗",配置清单!P:P,"&lt;&gt;暂不胜任")</f>
        <v>0</v>
      </c>
      <c r="BF774" s="61" t="str">
        <f t="shared" si="670"/>
        <v>NA</v>
      </c>
      <c r="BG774" s="63">
        <f t="shared" si="671"/>
        <v>2</v>
      </c>
      <c r="BH774" s="64">
        <f t="shared" si="672"/>
        <v>2</v>
      </c>
      <c r="BI774" s="64">
        <f t="shared" si="673"/>
        <v>2</v>
      </c>
      <c r="BJ774" s="64">
        <f t="shared" si="674"/>
        <v>2</v>
      </c>
      <c r="BK774" s="65">
        <f t="shared" si="675"/>
        <v>1</v>
      </c>
      <c r="BL774" s="66">
        <f t="shared" si="676"/>
        <v>1</v>
      </c>
      <c r="BM774" s="93">
        <f t="shared" si="677"/>
        <v>1</v>
      </c>
      <c r="BN774" s="93">
        <f t="shared" si="678"/>
        <v>1</v>
      </c>
      <c r="BO774" s="93">
        <f t="shared" si="679"/>
        <v>0</v>
      </c>
      <c r="BP774" s="93">
        <f t="shared" si="680"/>
        <v>0</v>
      </c>
      <c r="BQ774" s="93">
        <f t="shared" si="681"/>
        <v>0</v>
      </c>
      <c r="BR774" s="93">
        <f t="shared" si="682"/>
        <v>0</v>
      </c>
      <c r="BS774" s="93">
        <f t="shared" si="683"/>
        <v>0</v>
      </c>
      <c r="BT774" s="93">
        <f t="shared" si="684"/>
        <v>0</v>
      </c>
      <c r="BU774" s="93">
        <f t="shared" si="685"/>
        <v>0</v>
      </c>
      <c r="BV774" s="93">
        <f t="shared" si="686"/>
        <v>0</v>
      </c>
      <c r="BW774" s="93">
        <f t="shared" si="687"/>
        <v>1</v>
      </c>
      <c r="BX774" s="93">
        <f t="shared" si="688"/>
        <v>1</v>
      </c>
      <c r="BY774" s="93">
        <f t="shared" si="689"/>
        <v>0</v>
      </c>
      <c r="BZ774" s="93">
        <f t="shared" si="690"/>
        <v>0</v>
      </c>
      <c r="CA774" s="93">
        <f t="shared" si="691"/>
        <v>0</v>
      </c>
      <c r="CB774" s="93">
        <f t="shared" si="692"/>
        <v>0</v>
      </c>
      <c r="CC774" s="93">
        <f t="shared" si="693"/>
        <v>0</v>
      </c>
      <c r="CD774" s="93">
        <f t="shared" si="694"/>
        <v>0</v>
      </c>
    </row>
    <row r="775" spans="1:82" hidden="1">
      <c r="A775" s="34">
        <v>44</v>
      </c>
      <c r="B775" s="34" t="s">
        <v>210</v>
      </c>
      <c r="C775" s="34" t="s">
        <v>2210</v>
      </c>
      <c r="D775" s="34" t="s">
        <v>1066</v>
      </c>
      <c r="E775" s="34" t="s">
        <v>2308</v>
      </c>
      <c r="F775" s="34" t="s">
        <v>9310</v>
      </c>
      <c r="G775" s="34" t="s">
        <v>2349</v>
      </c>
      <c r="H775" s="130" t="s">
        <v>7</v>
      </c>
      <c r="I775" s="130" t="s">
        <v>4</v>
      </c>
      <c r="J775" s="34" t="s">
        <v>195</v>
      </c>
      <c r="K775" s="34" t="s">
        <v>195</v>
      </c>
      <c r="L775" s="34" t="s">
        <v>2391</v>
      </c>
      <c r="M775" s="34" t="s">
        <v>2353</v>
      </c>
      <c r="N775" s="34">
        <v>4</v>
      </c>
      <c r="O775" s="34">
        <v>0</v>
      </c>
      <c r="P775" s="34">
        <v>3</v>
      </c>
      <c r="Q775" s="34">
        <v>0</v>
      </c>
      <c r="R775" s="34">
        <v>2</v>
      </c>
      <c r="S775" s="34">
        <v>1</v>
      </c>
      <c r="T775" s="34">
        <v>0</v>
      </c>
      <c r="U775" s="77">
        <v>0</v>
      </c>
      <c r="V775" s="34">
        <v>0</v>
      </c>
      <c r="W775" s="60">
        <f>COUNTIFS(配置清单!G:G,G775,配置清单!$H:$H,"PM",配置清单!$N:$N,"在岗")</f>
        <v>4</v>
      </c>
      <c r="X775" s="61">
        <f t="shared" si="653"/>
        <v>1</v>
      </c>
      <c r="Y775" s="60">
        <f>COUNTIFS(配置清单!$G:$G,G775,配置清单!$H:$H,"PM",配置清单!$N:$N,"在岗",配置清单!$P:$P,"&lt;&gt;暂不胜任")</f>
        <v>4</v>
      </c>
      <c r="Z775" s="61">
        <f t="shared" si="654"/>
        <v>1</v>
      </c>
      <c r="AA775" s="62">
        <f>COUNTIFS(配置清单!$G:$G,G775,配置清单!$H:$H,"SE",配置清单!$N:$N,"在岗")+COUNTIFS(配置清单!$G:$G,G775,配置清单!$H:$H,"SA",配置清单!$N:$N,"在岗")</f>
        <v>0</v>
      </c>
      <c r="AB775" s="61" t="str">
        <f t="shared" si="655"/>
        <v>NA</v>
      </c>
      <c r="AC775" s="60">
        <f>COUNTIFS(配置清单!$G:$G,G775,配置清单!$H:$H,"SE",配置清单!$N:$N,"在岗",配置清单!$P:$P,"&lt;&gt;暂不胜任")+COUNTIFS(配置清单!$G:$G,G775,配置清单!$H:$H,"SA",配置清单!$N:$N,"在岗",配置清单!$P:$P,"&lt;&gt;暂不胜任")</f>
        <v>0</v>
      </c>
      <c r="AD775" s="61" t="str">
        <f t="shared" si="656"/>
        <v>NA</v>
      </c>
      <c r="AE775" s="60">
        <f>COUNTIFS(配置清单!$G:$G,G775,配置清单!H:H,"MDE",配置清单!N:N,"在岗")</f>
        <v>3</v>
      </c>
      <c r="AF775" s="61">
        <f t="shared" si="657"/>
        <v>1</v>
      </c>
      <c r="AG775" s="60">
        <f>COUNTIFS(配置清单!$G:$G,G775,配置清单!$H:$H,"MDE",配置清单!$N:$N,"在岗",配置清单!$P:$P,"&lt;&gt;暂不胜任")</f>
        <v>3</v>
      </c>
      <c r="AH775" s="61">
        <f t="shared" si="658"/>
        <v>1</v>
      </c>
      <c r="AI775" s="62">
        <f>COUNTIFS(配置清单!G:G,G775,配置清单!H:H,"TPM",配置清单!N:N,"在岗")+COUNTIFS(配置清单!G:G,G775,配置清单!H:H,"TC",配置清单!N:N,"在岗")</f>
        <v>0</v>
      </c>
      <c r="AJ775" s="61" t="str">
        <f t="shared" si="659"/>
        <v>NA</v>
      </c>
      <c r="AK775" s="60">
        <f>COUNTIFS(配置清单!G:G,G775,配置清单!H:H,"TPM",配置清单!N:N,"在岗",配置清单!P:P,"&lt;&gt;暂不胜任")+COUNTIFS(配置清单!G:G,G775,配置清单!H:H,"TC",配置清单!N:N,"在岗",配置清单!P:P,"&lt;&gt;暂不胜任")</f>
        <v>0</v>
      </c>
      <c r="AL775" s="61" t="str">
        <f t="shared" si="660"/>
        <v>NA</v>
      </c>
      <c r="AM775" s="60">
        <f>COUNTIFS(配置清单!G:G,G775,配置清单!H:H,"TSE",配置清单!N:N,"在岗")</f>
        <v>2</v>
      </c>
      <c r="AN775" s="61">
        <f t="shared" si="661"/>
        <v>1</v>
      </c>
      <c r="AO775" s="60">
        <f>COUNTIFS(配置清单!G:G,G775,配置清单!H:H,"TSE",配置清单!N:N,"在岗",配置清单!P:P,"&lt;&gt;暂不胜任")</f>
        <v>2</v>
      </c>
      <c r="AP775" s="61">
        <f t="shared" si="662"/>
        <v>1</v>
      </c>
      <c r="AQ775" s="60">
        <f>COUNTIFS(配置清单!$G:$G,G775,配置清单!H:H,"QA",配置清单!N:N,"在岗")</f>
        <v>1</v>
      </c>
      <c r="AR775" s="61">
        <f t="shared" si="663"/>
        <v>1</v>
      </c>
      <c r="AS775" s="60">
        <f>COUNTIFS(配置清单!$G:$G,G775,配置清单!$H:$H,"QA",配置清单!$N:$N,"在岗",配置清单!$P:$P,"&lt;&gt;暂不胜任")</f>
        <v>1</v>
      </c>
      <c r="AT775" s="61">
        <f t="shared" si="664"/>
        <v>1</v>
      </c>
      <c r="AU775" s="60">
        <f>COUNTIFS(配置清单!G:G,规划及评估!G775,配置清单!H:H,"BA",配置清单!N:N,"在岗")</f>
        <v>0</v>
      </c>
      <c r="AV775" s="61" t="str">
        <f t="shared" si="665"/>
        <v>NA</v>
      </c>
      <c r="AW775" s="60">
        <f>COUNTIFS(配置清单!G:G,G775,配置清单!H:H,"BA",配置清单!N:N,"在岗",配置清单!P:P,"&lt;&gt;暂不胜任")</f>
        <v>0</v>
      </c>
      <c r="AX775" s="61" t="str">
        <f t="shared" si="666"/>
        <v>NA</v>
      </c>
      <c r="AY775" s="60">
        <f>COUNTIFS(配置清单!G:G,规划及评估!G775,配置清单!H:H,"IA",配置清单!N:N,"在岗")</f>
        <v>0</v>
      </c>
      <c r="AZ775" s="61" t="str">
        <f t="shared" si="667"/>
        <v>NA</v>
      </c>
      <c r="BA775" s="60">
        <f>COUNTIFS(配置清单!G:G,G775,配置清单!H:H,"IA",配置清单!N:N,"在岗",配置清单!P:P,"&lt;&gt;暂不胜任")</f>
        <v>0</v>
      </c>
      <c r="BB775" s="61" t="str">
        <f t="shared" si="668"/>
        <v>NA</v>
      </c>
      <c r="BC775" s="60">
        <f>COUNTIFS(配置清单!G:G,规划及评估!G775,配置清单!H:H,"产品经理",配置清单!N:N,"在岗")</f>
        <v>0</v>
      </c>
      <c r="BD775" s="61" t="str">
        <f t="shared" si="669"/>
        <v>NA</v>
      </c>
      <c r="BE775" s="60">
        <f>COUNTIFS(配置清单!G:G,G775,配置清单!H:H,"产品经理",配置清单!N:N,"在岗",配置清单!P:P,"&lt;&gt;暂不胜任")</f>
        <v>0</v>
      </c>
      <c r="BF775" s="61" t="str">
        <f t="shared" si="670"/>
        <v>NA</v>
      </c>
      <c r="BG775" s="63">
        <f t="shared" si="671"/>
        <v>10</v>
      </c>
      <c r="BH775" s="64">
        <f t="shared" si="672"/>
        <v>10</v>
      </c>
      <c r="BI775" s="64">
        <f t="shared" si="673"/>
        <v>10</v>
      </c>
      <c r="BJ775" s="64">
        <f t="shared" si="674"/>
        <v>10</v>
      </c>
      <c r="BK775" s="65">
        <f t="shared" si="675"/>
        <v>1</v>
      </c>
      <c r="BL775" s="66">
        <f t="shared" si="676"/>
        <v>1</v>
      </c>
      <c r="BM775" s="93">
        <f t="shared" si="677"/>
        <v>4</v>
      </c>
      <c r="BN775" s="93">
        <f t="shared" si="678"/>
        <v>4</v>
      </c>
      <c r="BO775" s="93">
        <f t="shared" si="679"/>
        <v>0</v>
      </c>
      <c r="BP775" s="93">
        <f t="shared" si="680"/>
        <v>0</v>
      </c>
      <c r="BQ775" s="93">
        <f t="shared" si="681"/>
        <v>3</v>
      </c>
      <c r="BR775" s="93">
        <f t="shared" si="682"/>
        <v>3</v>
      </c>
      <c r="BS775" s="93">
        <f t="shared" si="683"/>
        <v>0</v>
      </c>
      <c r="BT775" s="93">
        <f t="shared" si="684"/>
        <v>0</v>
      </c>
      <c r="BU775" s="93">
        <f t="shared" si="685"/>
        <v>2</v>
      </c>
      <c r="BV775" s="93">
        <f t="shared" si="686"/>
        <v>2</v>
      </c>
      <c r="BW775" s="93">
        <f t="shared" si="687"/>
        <v>1</v>
      </c>
      <c r="BX775" s="93">
        <f t="shared" si="688"/>
        <v>1</v>
      </c>
      <c r="BY775" s="93">
        <f t="shared" si="689"/>
        <v>0</v>
      </c>
      <c r="BZ775" s="93">
        <f t="shared" si="690"/>
        <v>0</v>
      </c>
      <c r="CA775" s="93">
        <f t="shared" si="691"/>
        <v>0</v>
      </c>
      <c r="CB775" s="93">
        <f t="shared" si="692"/>
        <v>0</v>
      </c>
      <c r="CC775" s="93">
        <f t="shared" si="693"/>
        <v>0</v>
      </c>
      <c r="CD775" s="93">
        <f t="shared" si="694"/>
        <v>0</v>
      </c>
    </row>
    <row r="776" spans="1:82" hidden="1">
      <c r="A776" s="34">
        <v>45</v>
      </c>
      <c r="B776" s="34" t="s">
        <v>210</v>
      </c>
      <c r="C776" s="34" t="s">
        <v>2210</v>
      </c>
      <c r="D776" s="34" t="s">
        <v>1066</v>
      </c>
      <c r="E776" s="34" t="s">
        <v>2308</v>
      </c>
      <c r="F776" s="34" t="s">
        <v>2354</v>
      </c>
      <c r="G776" s="34" t="s">
        <v>2355</v>
      </c>
      <c r="H776" s="130" t="s">
        <v>7</v>
      </c>
      <c r="I776" s="130" t="s">
        <v>4</v>
      </c>
      <c r="J776" s="34" t="s">
        <v>195</v>
      </c>
      <c r="K776" s="34" t="s">
        <v>34</v>
      </c>
      <c r="L776" s="34" t="s">
        <v>2391</v>
      </c>
      <c r="M776" s="34" t="s">
        <v>2353</v>
      </c>
      <c r="N776" s="34">
        <v>1</v>
      </c>
      <c r="O776" s="34">
        <v>0</v>
      </c>
      <c r="P776" s="34">
        <v>0</v>
      </c>
      <c r="Q776" s="34">
        <v>0</v>
      </c>
      <c r="R776" s="34">
        <v>0</v>
      </c>
      <c r="S776" s="34">
        <v>1</v>
      </c>
      <c r="T776" s="34">
        <v>0</v>
      </c>
      <c r="U776" s="77">
        <v>0</v>
      </c>
      <c r="V776" s="34">
        <v>0</v>
      </c>
      <c r="W776" s="60">
        <f>COUNTIFS(配置清单!G:G,G776,配置清单!$H:$H,"PM",配置清单!$N:$N,"在岗")</f>
        <v>1</v>
      </c>
      <c r="X776" s="61">
        <f t="shared" si="653"/>
        <v>1</v>
      </c>
      <c r="Y776" s="60">
        <f>COUNTIFS(配置清单!$G:$G,G776,配置清单!$H:$H,"PM",配置清单!$N:$N,"在岗",配置清单!$P:$P,"&lt;&gt;暂不胜任")</f>
        <v>1</v>
      </c>
      <c r="Z776" s="61">
        <f t="shared" si="654"/>
        <v>1</v>
      </c>
      <c r="AA776" s="62">
        <f>COUNTIFS(配置清单!$G:$G,G776,配置清单!$H:$H,"SE",配置清单!$N:$N,"在岗")+COUNTIFS(配置清单!$G:$G,G776,配置清单!$H:$H,"SA",配置清单!$N:$N,"在岗")</f>
        <v>0</v>
      </c>
      <c r="AB776" s="61" t="str">
        <f t="shared" si="655"/>
        <v>NA</v>
      </c>
      <c r="AC776" s="60">
        <f>COUNTIFS(配置清单!$G:$G,G776,配置清单!$H:$H,"SE",配置清单!$N:$N,"在岗",配置清单!$P:$P,"&lt;&gt;暂不胜任")+COUNTIFS(配置清单!$G:$G,G776,配置清单!$H:$H,"SA",配置清单!$N:$N,"在岗",配置清单!$P:$P,"&lt;&gt;暂不胜任")</f>
        <v>0</v>
      </c>
      <c r="AD776" s="61" t="str">
        <f t="shared" si="656"/>
        <v>NA</v>
      </c>
      <c r="AE776" s="60">
        <f>COUNTIFS(配置清单!$G:$G,G776,配置清单!H:H,"MDE",配置清单!N:N,"在岗")</f>
        <v>0</v>
      </c>
      <c r="AF776" s="61" t="str">
        <f t="shared" si="657"/>
        <v>NA</v>
      </c>
      <c r="AG776" s="60">
        <f>COUNTIFS(配置清单!$G:$G,G776,配置清单!$H:$H,"MDE",配置清单!$N:$N,"在岗",配置清单!$P:$P,"&lt;&gt;暂不胜任")</f>
        <v>0</v>
      </c>
      <c r="AH776" s="61" t="str">
        <f t="shared" si="658"/>
        <v>NA</v>
      </c>
      <c r="AI776" s="62">
        <f>COUNTIFS(配置清单!G:G,G776,配置清单!H:H,"TPM",配置清单!N:N,"在岗")+COUNTIFS(配置清单!G:G,G776,配置清单!H:H,"TC",配置清单!N:N,"在岗")</f>
        <v>0</v>
      </c>
      <c r="AJ776" s="61" t="str">
        <f t="shared" si="659"/>
        <v>NA</v>
      </c>
      <c r="AK776" s="60">
        <f>COUNTIFS(配置清单!G:G,G776,配置清单!H:H,"TPM",配置清单!N:N,"在岗",配置清单!P:P,"&lt;&gt;暂不胜任")+COUNTIFS(配置清单!G:G,G776,配置清单!H:H,"TC",配置清单!N:N,"在岗",配置清单!P:P,"&lt;&gt;暂不胜任")</f>
        <v>0</v>
      </c>
      <c r="AL776" s="61" t="str">
        <f t="shared" si="660"/>
        <v>NA</v>
      </c>
      <c r="AM776" s="60">
        <f>COUNTIFS(配置清单!G:G,G776,配置清单!H:H,"TSE",配置清单!N:N,"在岗")</f>
        <v>0</v>
      </c>
      <c r="AN776" s="61" t="str">
        <f t="shared" si="661"/>
        <v>NA</v>
      </c>
      <c r="AO776" s="60">
        <f>COUNTIFS(配置清单!G:G,G776,配置清单!H:H,"TSE",配置清单!N:N,"在岗",配置清单!P:P,"&lt;&gt;暂不胜任")</f>
        <v>0</v>
      </c>
      <c r="AP776" s="61" t="str">
        <f t="shared" si="662"/>
        <v>NA</v>
      </c>
      <c r="AQ776" s="60">
        <f>COUNTIFS(配置清单!$G:$G,G776,配置清单!H:H,"QA",配置清单!N:N,"在岗")</f>
        <v>1</v>
      </c>
      <c r="AR776" s="61">
        <f t="shared" si="663"/>
        <v>1</v>
      </c>
      <c r="AS776" s="60">
        <f>COUNTIFS(配置清单!$G:$G,G776,配置清单!$H:$H,"QA",配置清单!$N:$N,"在岗",配置清单!$P:$P,"&lt;&gt;暂不胜任")</f>
        <v>1</v>
      </c>
      <c r="AT776" s="61">
        <f t="shared" si="664"/>
        <v>1</v>
      </c>
      <c r="AU776" s="60">
        <f>COUNTIFS(配置清单!G:G,规划及评估!G776,配置清单!H:H,"BA",配置清单!N:N,"在岗")</f>
        <v>0</v>
      </c>
      <c r="AV776" s="61" t="str">
        <f t="shared" si="665"/>
        <v>NA</v>
      </c>
      <c r="AW776" s="60">
        <f>COUNTIFS(配置清单!G:G,G776,配置清单!H:H,"BA",配置清单!N:N,"在岗",配置清单!P:P,"&lt;&gt;暂不胜任")</f>
        <v>0</v>
      </c>
      <c r="AX776" s="61" t="str">
        <f t="shared" si="666"/>
        <v>NA</v>
      </c>
      <c r="AY776" s="60">
        <f>COUNTIFS(配置清单!G:G,规划及评估!G776,配置清单!H:H,"IA",配置清单!N:N,"在岗")</f>
        <v>0</v>
      </c>
      <c r="AZ776" s="61" t="str">
        <f t="shared" si="667"/>
        <v>NA</v>
      </c>
      <c r="BA776" s="60">
        <f>COUNTIFS(配置清单!G:G,G776,配置清单!H:H,"IA",配置清单!N:N,"在岗",配置清单!P:P,"&lt;&gt;暂不胜任")</f>
        <v>0</v>
      </c>
      <c r="BB776" s="61" t="str">
        <f t="shared" si="668"/>
        <v>NA</v>
      </c>
      <c r="BC776" s="60">
        <f>COUNTIFS(配置清单!G:G,规划及评估!G776,配置清单!H:H,"产品经理",配置清单!N:N,"在岗")</f>
        <v>0</v>
      </c>
      <c r="BD776" s="61" t="str">
        <f t="shared" si="669"/>
        <v>NA</v>
      </c>
      <c r="BE776" s="60">
        <f>COUNTIFS(配置清单!G:G,G776,配置清单!H:H,"产品经理",配置清单!N:N,"在岗",配置清单!P:P,"&lt;&gt;暂不胜任")</f>
        <v>0</v>
      </c>
      <c r="BF776" s="61" t="str">
        <f t="shared" si="670"/>
        <v>NA</v>
      </c>
      <c r="BG776" s="63">
        <f t="shared" si="671"/>
        <v>2</v>
      </c>
      <c r="BH776" s="64">
        <f t="shared" si="672"/>
        <v>2</v>
      </c>
      <c r="BI776" s="64">
        <f t="shared" si="673"/>
        <v>2</v>
      </c>
      <c r="BJ776" s="64">
        <f t="shared" si="674"/>
        <v>2</v>
      </c>
      <c r="BK776" s="65">
        <f t="shared" si="675"/>
        <v>1</v>
      </c>
      <c r="BL776" s="66">
        <f t="shared" si="676"/>
        <v>1</v>
      </c>
      <c r="BM776" s="93">
        <f t="shared" si="677"/>
        <v>1</v>
      </c>
      <c r="BN776" s="93">
        <f t="shared" si="678"/>
        <v>1</v>
      </c>
      <c r="BO776" s="93">
        <f t="shared" si="679"/>
        <v>0</v>
      </c>
      <c r="BP776" s="93">
        <f t="shared" si="680"/>
        <v>0</v>
      </c>
      <c r="BQ776" s="93">
        <f t="shared" si="681"/>
        <v>0</v>
      </c>
      <c r="BR776" s="93">
        <f t="shared" si="682"/>
        <v>0</v>
      </c>
      <c r="BS776" s="93">
        <f t="shared" si="683"/>
        <v>0</v>
      </c>
      <c r="BT776" s="93">
        <f t="shared" si="684"/>
        <v>0</v>
      </c>
      <c r="BU776" s="93">
        <f t="shared" si="685"/>
        <v>0</v>
      </c>
      <c r="BV776" s="93">
        <f t="shared" si="686"/>
        <v>0</v>
      </c>
      <c r="BW776" s="93">
        <f t="shared" si="687"/>
        <v>1</v>
      </c>
      <c r="BX776" s="93">
        <f t="shared" si="688"/>
        <v>1</v>
      </c>
      <c r="BY776" s="93">
        <f t="shared" si="689"/>
        <v>0</v>
      </c>
      <c r="BZ776" s="93">
        <f t="shared" si="690"/>
        <v>0</v>
      </c>
      <c r="CA776" s="93">
        <f t="shared" si="691"/>
        <v>0</v>
      </c>
      <c r="CB776" s="93">
        <f t="shared" si="692"/>
        <v>0</v>
      </c>
      <c r="CC776" s="93">
        <f t="shared" si="693"/>
        <v>0</v>
      </c>
      <c r="CD776" s="93">
        <f t="shared" si="694"/>
        <v>0</v>
      </c>
    </row>
    <row r="777" spans="1:82" hidden="1">
      <c r="A777" s="34">
        <v>46</v>
      </c>
      <c r="B777" s="34" t="s">
        <v>210</v>
      </c>
      <c r="C777" s="34" t="s">
        <v>2210</v>
      </c>
      <c r="D777" s="34" t="s">
        <v>1066</v>
      </c>
      <c r="E777" s="34" t="s">
        <v>2308</v>
      </c>
      <c r="F777" s="34" t="s">
        <v>2357</v>
      </c>
      <c r="G777" s="34" t="s">
        <v>2358</v>
      </c>
      <c r="H777" s="130" t="s">
        <v>7</v>
      </c>
      <c r="I777" s="135" t="s">
        <v>4</v>
      </c>
      <c r="J777" s="34" t="s">
        <v>195</v>
      </c>
      <c r="K777" s="34" t="s">
        <v>34</v>
      </c>
      <c r="L777" s="34" t="s">
        <v>2391</v>
      </c>
      <c r="M777" s="34" t="s">
        <v>2353</v>
      </c>
      <c r="N777" s="34">
        <v>1</v>
      </c>
      <c r="O777" s="34">
        <v>0</v>
      </c>
      <c r="P777" s="34">
        <v>1</v>
      </c>
      <c r="Q777" s="34">
        <v>0</v>
      </c>
      <c r="R777" s="34">
        <v>0</v>
      </c>
      <c r="S777" s="34">
        <v>1</v>
      </c>
      <c r="T777" s="34">
        <v>0</v>
      </c>
      <c r="U777" s="77">
        <v>0</v>
      </c>
      <c r="V777" s="34">
        <v>0</v>
      </c>
      <c r="W777" s="60">
        <f>COUNTIFS(配置清单!G:G,G777,配置清单!$H:$H,"PM",配置清单!$N:$N,"在岗")</f>
        <v>1</v>
      </c>
      <c r="X777" s="61">
        <f t="shared" si="653"/>
        <v>1</v>
      </c>
      <c r="Y777" s="60">
        <f>COUNTIFS(配置清单!$G:$G,G777,配置清单!$H:$H,"PM",配置清单!$N:$N,"在岗",配置清单!$P:$P,"&lt;&gt;暂不胜任")</f>
        <v>1</v>
      </c>
      <c r="Z777" s="61">
        <f t="shared" si="654"/>
        <v>1</v>
      </c>
      <c r="AA777" s="62">
        <f>COUNTIFS(配置清单!$G:$G,G777,配置清单!$H:$H,"SE",配置清单!$N:$N,"在岗")+COUNTIFS(配置清单!$G:$G,G777,配置清单!$H:$H,"SA",配置清单!$N:$N,"在岗")</f>
        <v>0</v>
      </c>
      <c r="AB777" s="61" t="str">
        <f t="shared" si="655"/>
        <v>NA</v>
      </c>
      <c r="AC777" s="60">
        <f>COUNTIFS(配置清单!$G:$G,G777,配置清单!$H:$H,"SE",配置清单!$N:$N,"在岗",配置清单!$P:$P,"&lt;&gt;暂不胜任")+COUNTIFS(配置清单!$G:$G,G777,配置清单!$H:$H,"SA",配置清单!$N:$N,"在岗",配置清单!$P:$P,"&lt;&gt;暂不胜任")</f>
        <v>0</v>
      </c>
      <c r="AD777" s="61" t="str">
        <f t="shared" si="656"/>
        <v>NA</v>
      </c>
      <c r="AE777" s="60">
        <f>COUNTIFS(配置清单!$G:$G,G777,配置清单!H:H,"MDE",配置清单!N:N,"在岗")</f>
        <v>0</v>
      </c>
      <c r="AF777" s="61">
        <f t="shared" si="657"/>
        <v>0</v>
      </c>
      <c r="AG777" s="60">
        <f>COUNTIFS(配置清单!$G:$G,G777,配置清单!$H:$H,"MDE",配置清单!$N:$N,"在岗",配置清单!$P:$P,"&lt;&gt;暂不胜任")</f>
        <v>0</v>
      </c>
      <c r="AH777" s="61">
        <f t="shared" si="658"/>
        <v>0</v>
      </c>
      <c r="AI777" s="62">
        <f>COUNTIFS(配置清单!G:G,G777,配置清单!H:H,"TPM",配置清单!N:N,"在岗")+COUNTIFS(配置清单!G:G,G777,配置清单!H:H,"TC",配置清单!N:N,"在岗")</f>
        <v>0</v>
      </c>
      <c r="AJ777" s="61" t="str">
        <f t="shared" si="659"/>
        <v>NA</v>
      </c>
      <c r="AK777" s="60">
        <f>COUNTIFS(配置清单!G:G,G777,配置清单!H:H,"TPM",配置清单!N:N,"在岗",配置清单!P:P,"&lt;&gt;暂不胜任")+COUNTIFS(配置清单!G:G,G777,配置清单!H:H,"TC",配置清单!N:N,"在岗",配置清单!P:P,"&lt;&gt;暂不胜任")</f>
        <v>0</v>
      </c>
      <c r="AL777" s="61" t="str">
        <f t="shared" si="660"/>
        <v>NA</v>
      </c>
      <c r="AM777" s="60">
        <f>COUNTIFS(配置清单!G:G,G777,配置清单!H:H,"TSE",配置清单!N:N,"在岗")</f>
        <v>0</v>
      </c>
      <c r="AN777" s="61" t="str">
        <f t="shared" si="661"/>
        <v>NA</v>
      </c>
      <c r="AO777" s="60">
        <f>COUNTIFS(配置清单!G:G,G777,配置清单!H:H,"TSE",配置清单!N:N,"在岗",配置清单!P:P,"&lt;&gt;暂不胜任")</f>
        <v>0</v>
      </c>
      <c r="AP777" s="61" t="str">
        <f t="shared" si="662"/>
        <v>NA</v>
      </c>
      <c r="AQ777" s="60">
        <f>COUNTIFS(配置清单!$G:$G,G777,配置清单!H:H,"QA",配置清单!N:N,"在岗")</f>
        <v>1</v>
      </c>
      <c r="AR777" s="61">
        <f t="shared" si="663"/>
        <v>1</v>
      </c>
      <c r="AS777" s="60">
        <f>COUNTIFS(配置清单!$G:$G,G777,配置清单!$H:$H,"QA",配置清单!$N:$N,"在岗",配置清单!$P:$P,"&lt;&gt;暂不胜任")</f>
        <v>1</v>
      </c>
      <c r="AT777" s="61">
        <f t="shared" si="664"/>
        <v>1</v>
      </c>
      <c r="AU777" s="60">
        <f>COUNTIFS(配置清单!G:G,规划及评估!G777,配置清单!H:H,"BA",配置清单!N:N,"在岗")</f>
        <v>0</v>
      </c>
      <c r="AV777" s="61" t="str">
        <f t="shared" si="665"/>
        <v>NA</v>
      </c>
      <c r="AW777" s="60">
        <f>COUNTIFS(配置清单!G:G,G777,配置清单!H:H,"BA",配置清单!N:N,"在岗",配置清单!P:P,"&lt;&gt;暂不胜任")</f>
        <v>0</v>
      </c>
      <c r="AX777" s="61" t="str">
        <f t="shared" si="666"/>
        <v>NA</v>
      </c>
      <c r="AY777" s="60">
        <f>COUNTIFS(配置清单!G:G,规划及评估!G777,配置清单!H:H,"IA",配置清单!N:N,"在岗")</f>
        <v>0</v>
      </c>
      <c r="AZ777" s="61" t="str">
        <f t="shared" si="667"/>
        <v>NA</v>
      </c>
      <c r="BA777" s="60">
        <f>COUNTIFS(配置清单!G:G,G777,配置清单!H:H,"IA",配置清单!N:N,"在岗",配置清单!P:P,"&lt;&gt;暂不胜任")</f>
        <v>0</v>
      </c>
      <c r="BB777" s="61" t="str">
        <f t="shared" si="668"/>
        <v>NA</v>
      </c>
      <c r="BC777" s="60">
        <f>COUNTIFS(配置清单!G:G,规划及评估!G777,配置清单!H:H,"产品经理",配置清单!N:N,"在岗")</f>
        <v>0</v>
      </c>
      <c r="BD777" s="61" t="str">
        <f t="shared" si="669"/>
        <v>NA</v>
      </c>
      <c r="BE777" s="60">
        <f>COUNTIFS(配置清单!G:G,G777,配置清单!H:H,"产品经理",配置清单!N:N,"在岗",配置清单!P:P,"&lt;&gt;暂不胜任")</f>
        <v>0</v>
      </c>
      <c r="BF777" s="61" t="str">
        <f t="shared" si="670"/>
        <v>NA</v>
      </c>
      <c r="BG777" s="63">
        <f t="shared" si="671"/>
        <v>3</v>
      </c>
      <c r="BH777" s="64">
        <f t="shared" si="672"/>
        <v>2</v>
      </c>
      <c r="BI777" s="64">
        <f t="shared" si="673"/>
        <v>2</v>
      </c>
      <c r="BJ777" s="64">
        <f t="shared" si="674"/>
        <v>2</v>
      </c>
      <c r="BK777" s="65">
        <f t="shared" si="675"/>
        <v>0.66666666666666663</v>
      </c>
      <c r="BL777" s="66">
        <f t="shared" si="676"/>
        <v>1</v>
      </c>
      <c r="BM777" s="93">
        <f t="shared" si="677"/>
        <v>1</v>
      </c>
      <c r="BN777" s="93">
        <f t="shared" si="678"/>
        <v>1</v>
      </c>
      <c r="BO777" s="93">
        <f t="shared" si="679"/>
        <v>0</v>
      </c>
      <c r="BP777" s="93">
        <f t="shared" si="680"/>
        <v>0</v>
      </c>
      <c r="BQ777" s="93">
        <f t="shared" si="681"/>
        <v>0</v>
      </c>
      <c r="BR777" s="93">
        <f t="shared" si="682"/>
        <v>0</v>
      </c>
      <c r="BS777" s="93">
        <f t="shared" si="683"/>
        <v>0</v>
      </c>
      <c r="BT777" s="93">
        <f t="shared" si="684"/>
        <v>0</v>
      </c>
      <c r="BU777" s="93">
        <f t="shared" si="685"/>
        <v>0</v>
      </c>
      <c r="BV777" s="93">
        <f t="shared" si="686"/>
        <v>0</v>
      </c>
      <c r="BW777" s="93">
        <f t="shared" si="687"/>
        <v>1</v>
      </c>
      <c r="BX777" s="93">
        <f t="shared" si="688"/>
        <v>1</v>
      </c>
      <c r="BY777" s="93">
        <f t="shared" si="689"/>
        <v>0</v>
      </c>
      <c r="BZ777" s="93">
        <f t="shared" si="690"/>
        <v>0</v>
      </c>
      <c r="CA777" s="93">
        <f t="shared" si="691"/>
        <v>0</v>
      </c>
      <c r="CB777" s="93">
        <f t="shared" si="692"/>
        <v>0</v>
      </c>
      <c r="CC777" s="93">
        <f t="shared" si="693"/>
        <v>0</v>
      </c>
      <c r="CD777" s="93">
        <f t="shared" si="694"/>
        <v>0</v>
      </c>
    </row>
    <row r="778" spans="1:82" hidden="1">
      <c r="A778" s="34">
        <v>47</v>
      </c>
      <c r="B778" s="34" t="s">
        <v>210</v>
      </c>
      <c r="C778" s="34" t="s">
        <v>2210</v>
      </c>
      <c r="D778" s="34" t="s">
        <v>1066</v>
      </c>
      <c r="E778" s="34" t="s">
        <v>2308</v>
      </c>
      <c r="F778" s="34" t="s">
        <v>2361</v>
      </c>
      <c r="G778" s="34" t="s">
        <v>2362</v>
      </c>
      <c r="H778" s="130" t="s">
        <v>4</v>
      </c>
      <c r="I778" s="130" t="s">
        <v>4</v>
      </c>
      <c r="J778" s="34" t="s">
        <v>34</v>
      </c>
      <c r="K778" s="34" t="s">
        <v>34</v>
      </c>
      <c r="L778" s="34" t="s">
        <v>2391</v>
      </c>
      <c r="M778" s="34" t="s">
        <v>2312</v>
      </c>
      <c r="N778" s="34">
        <v>1</v>
      </c>
      <c r="O778" s="34">
        <v>0</v>
      </c>
      <c r="P778" s="34">
        <v>0</v>
      </c>
      <c r="Q778" s="34">
        <v>1</v>
      </c>
      <c r="R778" s="34">
        <v>1</v>
      </c>
      <c r="S778" s="34">
        <v>1</v>
      </c>
      <c r="T778" s="34">
        <v>0</v>
      </c>
      <c r="U778" s="77">
        <v>0</v>
      </c>
      <c r="V778" s="34">
        <v>0</v>
      </c>
      <c r="W778" s="60">
        <f>COUNTIFS(配置清单!G:G,G778,配置清单!$H:$H,"PM",配置清单!$N:$N,"在岗")</f>
        <v>1</v>
      </c>
      <c r="X778" s="61">
        <f t="shared" si="653"/>
        <v>1</v>
      </c>
      <c r="Y778" s="60">
        <f>COUNTIFS(配置清单!$G:$G,G778,配置清单!$H:$H,"PM",配置清单!$N:$N,"在岗",配置清单!$P:$P,"&lt;&gt;暂不胜任")</f>
        <v>1</v>
      </c>
      <c r="Z778" s="61">
        <f t="shared" si="654"/>
        <v>1</v>
      </c>
      <c r="AA778" s="62">
        <f>COUNTIFS(配置清单!$G:$G,G778,配置清单!$H:$H,"SE",配置清单!$N:$N,"在岗")+COUNTIFS(配置清单!$G:$G,G778,配置清单!$H:$H,"SA",配置清单!$N:$N,"在岗")</f>
        <v>0</v>
      </c>
      <c r="AB778" s="61" t="str">
        <f t="shared" si="655"/>
        <v>NA</v>
      </c>
      <c r="AC778" s="60">
        <f>COUNTIFS(配置清单!$G:$G,G778,配置清单!$H:$H,"SE",配置清单!$N:$N,"在岗",配置清单!$P:$P,"&lt;&gt;暂不胜任")+COUNTIFS(配置清单!$G:$G,G778,配置清单!$H:$H,"SA",配置清单!$N:$N,"在岗",配置清单!$P:$P,"&lt;&gt;暂不胜任")</f>
        <v>0</v>
      </c>
      <c r="AD778" s="61" t="str">
        <f t="shared" si="656"/>
        <v>NA</v>
      </c>
      <c r="AE778" s="60">
        <f>COUNTIFS(配置清单!$G:$G,G778,配置清单!H:H,"MDE",配置清单!N:N,"在岗")</f>
        <v>0</v>
      </c>
      <c r="AF778" s="61" t="str">
        <f t="shared" si="657"/>
        <v>NA</v>
      </c>
      <c r="AG778" s="60">
        <f>COUNTIFS(配置清单!$G:$G,G778,配置清单!$H:$H,"MDE",配置清单!$N:$N,"在岗",配置清单!$P:$P,"&lt;&gt;暂不胜任")</f>
        <v>0</v>
      </c>
      <c r="AH778" s="61" t="str">
        <f t="shared" si="658"/>
        <v>NA</v>
      </c>
      <c r="AI778" s="62">
        <f>COUNTIFS(配置清单!G:G,G778,配置清单!H:H,"TPM",配置清单!N:N,"在岗")+COUNTIFS(配置清单!G:G,G778,配置清单!H:H,"TC",配置清单!N:N,"在岗")</f>
        <v>1</v>
      </c>
      <c r="AJ778" s="61">
        <f t="shared" si="659"/>
        <v>1</v>
      </c>
      <c r="AK778" s="60">
        <f>COUNTIFS(配置清单!G:G,G778,配置清单!H:H,"TPM",配置清单!N:N,"在岗",配置清单!P:P,"&lt;&gt;暂不胜任")+COUNTIFS(配置清单!G:G,G778,配置清单!H:H,"TC",配置清单!N:N,"在岗",配置清单!P:P,"&lt;&gt;暂不胜任")</f>
        <v>1</v>
      </c>
      <c r="AL778" s="61">
        <f t="shared" si="660"/>
        <v>1</v>
      </c>
      <c r="AM778" s="60">
        <f>COUNTIFS(配置清单!G:G,G778,配置清单!H:H,"TSE",配置清单!N:N,"在岗")</f>
        <v>0</v>
      </c>
      <c r="AN778" s="61">
        <f t="shared" si="661"/>
        <v>0</v>
      </c>
      <c r="AO778" s="60">
        <f>COUNTIFS(配置清单!G:G,G778,配置清单!H:H,"TSE",配置清单!N:N,"在岗",配置清单!P:P,"&lt;&gt;暂不胜任")</f>
        <v>0</v>
      </c>
      <c r="AP778" s="61">
        <f t="shared" si="662"/>
        <v>0</v>
      </c>
      <c r="AQ778" s="60">
        <f>COUNTIFS(配置清单!$G:$G,G778,配置清单!H:H,"QA",配置清单!N:N,"在岗")</f>
        <v>1</v>
      </c>
      <c r="AR778" s="61">
        <f t="shared" si="663"/>
        <v>1</v>
      </c>
      <c r="AS778" s="60">
        <f>COUNTIFS(配置清单!$G:$G,G778,配置清单!$H:$H,"QA",配置清单!$N:$N,"在岗",配置清单!$P:$P,"&lt;&gt;暂不胜任")</f>
        <v>1</v>
      </c>
      <c r="AT778" s="61">
        <f t="shared" si="664"/>
        <v>1</v>
      </c>
      <c r="AU778" s="60">
        <f>COUNTIFS(配置清单!G:G,规划及评估!G778,配置清单!H:H,"BA",配置清单!N:N,"在岗")</f>
        <v>0</v>
      </c>
      <c r="AV778" s="61" t="str">
        <f t="shared" si="665"/>
        <v>NA</v>
      </c>
      <c r="AW778" s="60">
        <f>COUNTIFS(配置清单!G:G,G778,配置清单!H:H,"BA",配置清单!N:N,"在岗",配置清单!P:P,"&lt;&gt;暂不胜任")</f>
        <v>0</v>
      </c>
      <c r="AX778" s="61" t="str">
        <f t="shared" si="666"/>
        <v>NA</v>
      </c>
      <c r="AY778" s="60">
        <f>COUNTIFS(配置清单!G:G,规划及评估!G778,配置清单!H:H,"IA",配置清单!N:N,"在岗")</f>
        <v>0</v>
      </c>
      <c r="AZ778" s="61" t="str">
        <f t="shared" si="667"/>
        <v>NA</v>
      </c>
      <c r="BA778" s="60">
        <f>COUNTIFS(配置清单!G:G,G778,配置清单!H:H,"IA",配置清单!N:N,"在岗",配置清单!P:P,"&lt;&gt;暂不胜任")</f>
        <v>0</v>
      </c>
      <c r="BB778" s="61" t="str">
        <f t="shared" si="668"/>
        <v>NA</v>
      </c>
      <c r="BC778" s="60">
        <f>COUNTIFS(配置清单!G:G,规划及评估!G778,配置清单!H:H,"产品经理",配置清单!N:N,"在岗")</f>
        <v>0</v>
      </c>
      <c r="BD778" s="61" t="str">
        <f t="shared" si="669"/>
        <v>NA</v>
      </c>
      <c r="BE778" s="60">
        <f>COUNTIFS(配置清单!G:G,G778,配置清单!H:H,"产品经理",配置清单!N:N,"在岗",配置清单!P:P,"&lt;&gt;暂不胜任")</f>
        <v>0</v>
      </c>
      <c r="BF778" s="61" t="str">
        <f t="shared" si="670"/>
        <v>NA</v>
      </c>
      <c r="BG778" s="63">
        <f t="shared" si="671"/>
        <v>4</v>
      </c>
      <c r="BH778" s="64">
        <f t="shared" si="672"/>
        <v>3</v>
      </c>
      <c r="BI778" s="64">
        <f t="shared" si="673"/>
        <v>3</v>
      </c>
      <c r="BJ778" s="64">
        <f t="shared" si="674"/>
        <v>3</v>
      </c>
      <c r="BK778" s="65">
        <f t="shared" si="675"/>
        <v>0.75</v>
      </c>
      <c r="BL778" s="66">
        <f t="shared" si="676"/>
        <v>1</v>
      </c>
      <c r="BM778" s="93">
        <f t="shared" si="677"/>
        <v>1</v>
      </c>
      <c r="BN778" s="93">
        <f t="shared" si="678"/>
        <v>1</v>
      </c>
      <c r="BO778" s="93">
        <f t="shared" si="679"/>
        <v>0</v>
      </c>
      <c r="BP778" s="93">
        <f t="shared" si="680"/>
        <v>0</v>
      </c>
      <c r="BQ778" s="93">
        <f t="shared" si="681"/>
        <v>0</v>
      </c>
      <c r="BR778" s="93">
        <f t="shared" si="682"/>
        <v>0</v>
      </c>
      <c r="BS778" s="93">
        <f t="shared" si="683"/>
        <v>1</v>
      </c>
      <c r="BT778" s="93">
        <f t="shared" si="684"/>
        <v>1</v>
      </c>
      <c r="BU778" s="93">
        <f t="shared" si="685"/>
        <v>0</v>
      </c>
      <c r="BV778" s="93">
        <f t="shared" si="686"/>
        <v>0</v>
      </c>
      <c r="BW778" s="93">
        <f t="shared" si="687"/>
        <v>1</v>
      </c>
      <c r="BX778" s="93">
        <f t="shared" si="688"/>
        <v>1</v>
      </c>
      <c r="BY778" s="93">
        <f t="shared" si="689"/>
        <v>0</v>
      </c>
      <c r="BZ778" s="93">
        <f t="shared" si="690"/>
        <v>0</v>
      </c>
      <c r="CA778" s="93">
        <f t="shared" si="691"/>
        <v>0</v>
      </c>
      <c r="CB778" s="93">
        <f t="shared" si="692"/>
        <v>0</v>
      </c>
      <c r="CC778" s="93">
        <f t="shared" si="693"/>
        <v>0</v>
      </c>
      <c r="CD778" s="93">
        <f t="shared" si="694"/>
        <v>0</v>
      </c>
    </row>
    <row r="779" spans="1:82" hidden="1">
      <c r="A779" s="34">
        <v>48</v>
      </c>
      <c r="B779" s="34" t="s">
        <v>210</v>
      </c>
      <c r="C779" s="34" t="s">
        <v>2210</v>
      </c>
      <c r="D779" s="34" t="s">
        <v>1066</v>
      </c>
      <c r="E779" s="34" t="s">
        <v>2308</v>
      </c>
      <c r="F779" s="34" t="s">
        <v>9311</v>
      </c>
      <c r="G779" s="34" t="s">
        <v>9312</v>
      </c>
      <c r="H779" s="130" t="s">
        <v>4</v>
      </c>
      <c r="I779" s="130" t="s">
        <v>4</v>
      </c>
      <c r="J779" s="34" t="s">
        <v>34</v>
      </c>
      <c r="K779" s="34" t="s">
        <v>34</v>
      </c>
      <c r="L779" s="34" t="s">
        <v>2401</v>
      </c>
      <c r="M779" s="34" t="s">
        <v>2312</v>
      </c>
      <c r="N779" s="34">
        <v>1</v>
      </c>
      <c r="O779" s="34">
        <v>0</v>
      </c>
      <c r="P779" s="34">
        <v>0</v>
      </c>
      <c r="Q779" s="34">
        <v>0</v>
      </c>
      <c r="R779" s="34">
        <v>0</v>
      </c>
      <c r="S779" s="34">
        <v>1</v>
      </c>
      <c r="T779" s="34">
        <v>0</v>
      </c>
      <c r="U779" s="77">
        <v>0</v>
      </c>
      <c r="V779" s="34">
        <v>0</v>
      </c>
      <c r="W779" s="60">
        <f>COUNTIFS(配置清单!G:G,G779,配置清单!$H:$H,"PM",配置清单!$N:$N,"在岗")</f>
        <v>1</v>
      </c>
      <c r="X779" s="61">
        <f t="shared" si="653"/>
        <v>1</v>
      </c>
      <c r="Y779" s="60">
        <f>COUNTIFS(配置清单!$G:$G,G779,配置清单!$H:$H,"PM",配置清单!$N:$N,"在岗",配置清单!$P:$P,"&lt;&gt;暂不胜任")</f>
        <v>1</v>
      </c>
      <c r="Z779" s="61">
        <f t="shared" si="654"/>
        <v>1</v>
      </c>
      <c r="AA779" s="62">
        <f>COUNTIFS(配置清单!$G:$G,G779,配置清单!$H:$H,"SE",配置清单!$N:$N,"在岗")+COUNTIFS(配置清单!$G:$G,G779,配置清单!$H:$H,"SA",配置清单!$N:$N,"在岗")</f>
        <v>0</v>
      </c>
      <c r="AB779" s="61" t="str">
        <f t="shared" si="655"/>
        <v>NA</v>
      </c>
      <c r="AC779" s="60">
        <f>COUNTIFS(配置清单!$G:$G,G779,配置清单!$H:$H,"SE",配置清单!$N:$N,"在岗",配置清单!$P:$P,"&lt;&gt;暂不胜任")+COUNTIFS(配置清单!$G:$G,G779,配置清单!$H:$H,"SA",配置清单!$N:$N,"在岗",配置清单!$P:$P,"&lt;&gt;暂不胜任")</f>
        <v>0</v>
      </c>
      <c r="AD779" s="61" t="str">
        <f t="shared" si="656"/>
        <v>NA</v>
      </c>
      <c r="AE779" s="60">
        <f>COUNTIFS(配置清单!$G:$G,G779,配置清单!H:H,"MDE",配置清单!N:N,"在岗")</f>
        <v>0</v>
      </c>
      <c r="AF779" s="61" t="str">
        <f t="shared" si="657"/>
        <v>NA</v>
      </c>
      <c r="AG779" s="60">
        <f>COUNTIFS(配置清单!$G:$G,G779,配置清单!$H:$H,"MDE",配置清单!$N:$N,"在岗",配置清单!$P:$P,"&lt;&gt;暂不胜任")</f>
        <v>0</v>
      </c>
      <c r="AH779" s="61" t="str">
        <f t="shared" si="658"/>
        <v>NA</v>
      </c>
      <c r="AI779" s="62">
        <f>COUNTIFS(配置清单!G:G,G779,配置清单!H:H,"TPM",配置清单!N:N,"在岗")+COUNTIFS(配置清单!G:G,G779,配置清单!H:H,"TC",配置清单!N:N,"在岗")</f>
        <v>0</v>
      </c>
      <c r="AJ779" s="61" t="str">
        <f t="shared" si="659"/>
        <v>NA</v>
      </c>
      <c r="AK779" s="60">
        <f>COUNTIFS(配置清单!G:G,G779,配置清单!H:H,"TPM",配置清单!N:N,"在岗",配置清单!P:P,"&lt;&gt;暂不胜任")+COUNTIFS(配置清单!G:G,G779,配置清单!H:H,"TC",配置清单!N:N,"在岗",配置清单!P:P,"&lt;&gt;暂不胜任")</f>
        <v>0</v>
      </c>
      <c r="AL779" s="61" t="str">
        <f t="shared" si="660"/>
        <v>NA</v>
      </c>
      <c r="AM779" s="60">
        <f>COUNTIFS(配置清单!G:G,G779,配置清单!H:H,"TSE",配置清单!N:N,"在岗")</f>
        <v>0</v>
      </c>
      <c r="AN779" s="61" t="str">
        <f t="shared" si="661"/>
        <v>NA</v>
      </c>
      <c r="AO779" s="60">
        <f>COUNTIFS(配置清单!G:G,G779,配置清单!H:H,"TSE",配置清单!N:N,"在岗",配置清单!P:P,"&lt;&gt;暂不胜任")</f>
        <v>0</v>
      </c>
      <c r="AP779" s="61" t="str">
        <f t="shared" si="662"/>
        <v>NA</v>
      </c>
      <c r="AQ779" s="60">
        <f>COUNTIFS(配置清单!$G:$G,G779,配置清单!H:H,"QA",配置清单!N:N,"在岗")</f>
        <v>1</v>
      </c>
      <c r="AR779" s="61">
        <f t="shared" si="663"/>
        <v>1</v>
      </c>
      <c r="AS779" s="60">
        <f>COUNTIFS(配置清单!$G:$G,G779,配置清单!$H:$H,"QA",配置清单!$N:$N,"在岗",配置清单!$P:$P,"&lt;&gt;暂不胜任")</f>
        <v>1</v>
      </c>
      <c r="AT779" s="61">
        <f t="shared" si="664"/>
        <v>1</v>
      </c>
      <c r="AU779" s="60">
        <f>COUNTIFS(配置清单!G:G,规划及评估!G779,配置清单!H:H,"BA",配置清单!N:N,"在岗")</f>
        <v>0</v>
      </c>
      <c r="AV779" s="61" t="str">
        <f t="shared" si="665"/>
        <v>NA</v>
      </c>
      <c r="AW779" s="60">
        <f>COUNTIFS(配置清单!G:G,G779,配置清单!H:H,"BA",配置清单!N:N,"在岗",配置清单!P:P,"&lt;&gt;暂不胜任")</f>
        <v>0</v>
      </c>
      <c r="AX779" s="61" t="str">
        <f t="shared" si="666"/>
        <v>NA</v>
      </c>
      <c r="AY779" s="60">
        <f>COUNTIFS(配置清单!G:G,规划及评估!G779,配置清单!H:H,"IA",配置清单!N:N,"在岗")</f>
        <v>0</v>
      </c>
      <c r="AZ779" s="61" t="str">
        <f t="shared" si="667"/>
        <v>NA</v>
      </c>
      <c r="BA779" s="60">
        <f>COUNTIFS(配置清单!G:G,G779,配置清单!H:H,"IA",配置清单!N:N,"在岗",配置清单!P:P,"&lt;&gt;暂不胜任")</f>
        <v>0</v>
      </c>
      <c r="BB779" s="61" t="str">
        <f t="shared" si="668"/>
        <v>NA</v>
      </c>
      <c r="BC779" s="60">
        <f>COUNTIFS(配置清单!G:G,规划及评估!G779,配置清单!H:H,"产品经理",配置清单!N:N,"在岗")</f>
        <v>0</v>
      </c>
      <c r="BD779" s="61" t="str">
        <f t="shared" si="669"/>
        <v>NA</v>
      </c>
      <c r="BE779" s="60">
        <f>COUNTIFS(配置清单!G:G,G779,配置清单!H:H,"产品经理",配置清单!N:N,"在岗",配置清单!P:P,"&lt;&gt;暂不胜任")</f>
        <v>0</v>
      </c>
      <c r="BF779" s="61" t="str">
        <f t="shared" si="670"/>
        <v>NA</v>
      </c>
      <c r="BG779" s="63">
        <f t="shared" si="671"/>
        <v>2</v>
      </c>
      <c r="BH779" s="64">
        <f t="shared" si="672"/>
        <v>2</v>
      </c>
      <c r="BI779" s="64">
        <f t="shared" si="673"/>
        <v>2</v>
      </c>
      <c r="BJ779" s="64">
        <f t="shared" si="674"/>
        <v>2</v>
      </c>
      <c r="BK779" s="65">
        <f t="shared" si="675"/>
        <v>1</v>
      </c>
      <c r="BL779" s="66">
        <f t="shared" si="676"/>
        <v>1</v>
      </c>
      <c r="BM779" s="93">
        <f t="shared" si="677"/>
        <v>1</v>
      </c>
      <c r="BN779" s="93">
        <f t="shared" si="678"/>
        <v>1</v>
      </c>
      <c r="BO779" s="93">
        <f t="shared" si="679"/>
        <v>0</v>
      </c>
      <c r="BP779" s="93">
        <f t="shared" si="680"/>
        <v>0</v>
      </c>
      <c r="BQ779" s="93">
        <f t="shared" si="681"/>
        <v>0</v>
      </c>
      <c r="BR779" s="93">
        <f t="shared" si="682"/>
        <v>0</v>
      </c>
      <c r="BS779" s="93">
        <f t="shared" si="683"/>
        <v>0</v>
      </c>
      <c r="BT779" s="93">
        <f t="shared" si="684"/>
        <v>0</v>
      </c>
      <c r="BU779" s="93">
        <f t="shared" si="685"/>
        <v>0</v>
      </c>
      <c r="BV779" s="93">
        <f t="shared" si="686"/>
        <v>0</v>
      </c>
      <c r="BW779" s="93">
        <f t="shared" si="687"/>
        <v>1</v>
      </c>
      <c r="BX779" s="93">
        <f t="shared" si="688"/>
        <v>1</v>
      </c>
      <c r="BY779" s="93">
        <f t="shared" si="689"/>
        <v>0</v>
      </c>
      <c r="BZ779" s="93">
        <f t="shared" si="690"/>
        <v>0</v>
      </c>
      <c r="CA779" s="93">
        <f t="shared" si="691"/>
        <v>0</v>
      </c>
      <c r="CB779" s="93">
        <f t="shared" si="692"/>
        <v>0</v>
      </c>
      <c r="CC779" s="93">
        <f t="shared" si="693"/>
        <v>0</v>
      </c>
      <c r="CD779" s="93">
        <f t="shared" si="694"/>
        <v>0</v>
      </c>
    </row>
    <row r="780" spans="1:82" hidden="1">
      <c r="A780" s="34">
        <v>49</v>
      </c>
      <c r="B780" s="34" t="s">
        <v>210</v>
      </c>
      <c r="C780" s="34" t="s">
        <v>2210</v>
      </c>
      <c r="D780" s="34" t="s">
        <v>1066</v>
      </c>
      <c r="E780" s="34" t="s">
        <v>2308</v>
      </c>
      <c r="F780" s="34" t="s">
        <v>9313</v>
      </c>
      <c r="G780" s="34" t="s">
        <v>2363</v>
      </c>
      <c r="H780" s="130" t="s">
        <v>4</v>
      </c>
      <c r="I780" s="130" t="s">
        <v>4</v>
      </c>
      <c r="J780" s="34" t="s">
        <v>34</v>
      </c>
      <c r="K780" s="34" t="s">
        <v>34</v>
      </c>
      <c r="L780" s="34" t="s">
        <v>2391</v>
      </c>
      <c r="M780" s="34" t="s">
        <v>2312</v>
      </c>
      <c r="N780" s="34">
        <v>1</v>
      </c>
      <c r="O780" s="34">
        <v>0</v>
      </c>
      <c r="P780" s="34">
        <v>0</v>
      </c>
      <c r="Q780" s="34">
        <v>0</v>
      </c>
      <c r="R780" s="34">
        <v>0</v>
      </c>
      <c r="S780" s="34">
        <v>1</v>
      </c>
      <c r="T780" s="34">
        <v>0</v>
      </c>
      <c r="U780" s="77">
        <v>0</v>
      </c>
      <c r="V780" s="34">
        <v>0</v>
      </c>
      <c r="W780" s="60">
        <f>COUNTIFS(配置清单!G:G,G780,配置清单!$H:$H,"PM",配置清单!$N:$N,"在岗")</f>
        <v>1</v>
      </c>
      <c r="X780" s="61">
        <f t="shared" si="653"/>
        <v>1</v>
      </c>
      <c r="Y780" s="60">
        <f>COUNTIFS(配置清单!$G:$G,G780,配置清单!$H:$H,"PM",配置清单!$N:$N,"在岗",配置清单!$P:$P,"&lt;&gt;暂不胜任")</f>
        <v>1</v>
      </c>
      <c r="Z780" s="61">
        <f t="shared" si="654"/>
        <v>1</v>
      </c>
      <c r="AA780" s="62">
        <f>COUNTIFS(配置清单!$G:$G,G780,配置清单!$H:$H,"SE",配置清单!$N:$N,"在岗")+COUNTIFS(配置清单!$G:$G,G780,配置清单!$H:$H,"SA",配置清单!$N:$N,"在岗")</f>
        <v>0</v>
      </c>
      <c r="AB780" s="61" t="str">
        <f t="shared" si="655"/>
        <v>NA</v>
      </c>
      <c r="AC780" s="60">
        <f>COUNTIFS(配置清单!$G:$G,G780,配置清单!$H:$H,"SE",配置清单!$N:$N,"在岗",配置清单!$P:$P,"&lt;&gt;暂不胜任")+COUNTIFS(配置清单!$G:$G,G780,配置清单!$H:$H,"SA",配置清单!$N:$N,"在岗",配置清单!$P:$P,"&lt;&gt;暂不胜任")</f>
        <v>0</v>
      </c>
      <c r="AD780" s="61" t="str">
        <f t="shared" si="656"/>
        <v>NA</v>
      </c>
      <c r="AE780" s="60">
        <f>COUNTIFS(配置清单!$G:$G,G780,配置清单!H:H,"MDE",配置清单!N:N,"在岗")</f>
        <v>0</v>
      </c>
      <c r="AF780" s="61" t="str">
        <f t="shared" si="657"/>
        <v>NA</v>
      </c>
      <c r="AG780" s="60">
        <f>COUNTIFS(配置清单!$G:$G,G780,配置清单!$H:$H,"MDE",配置清单!$N:$N,"在岗",配置清单!$P:$P,"&lt;&gt;暂不胜任")</f>
        <v>0</v>
      </c>
      <c r="AH780" s="61" t="str">
        <f t="shared" si="658"/>
        <v>NA</v>
      </c>
      <c r="AI780" s="62">
        <f>COUNTIFS(配置清单!G:G,G780,配置清单!H:H,"TPM",配置清单!N:N,"在岗")+COUNTIFS(配置清单!G:G,G780,配置清单!H:H,"TC",配置清单!N:N,"在岗")</f>
        <v>0</v>
      </c>
      <c r="AJ780" s="61" t="str">
        <f t="shared" si="659"/>
        <v>NA</v>
      </c>
      <c r="AK780" s="60">
        <f>COUNTIFS(配置清单!G:G,G780,配置清单!H:H,"TPM",配置清单!N:N,"在岗",配置清单!P:P,"&lt;&gt;暂不胜任")+COUNTIFS(配置清单!G:G,G780,配置清单!H:H,"TC",配置清单!N:N,"在岗",配置清单!P:P,"&lt;&gt;暂不胜任")</f>
        <v>0</v>
      </c>
      <c r="AL780" s="61" t="str">
        <f t="shared" si="660"/>
        <v>NA</v>
      </c>
      <c r="AM780" s="60">
        <f>COUNTIFS(配置清单!G:G,G780,配置清单!H:H,"TSE",配置清单!N:N,"在岗")</f>
        <v>0</v>
      </c>
      <c r="AN780" s="61" t="str">
        <f t="shared" si="661"/>
        <v>NA</v>
      </c>
      <c r="AO780" s="60">
        <f>COUNTIFS(配置清单!G:G,G780,配置清单!H:H,"TSE",配置清单!N:N,"在岗",配置清单!P:P,"&lt;&gt;暂不胜任")</f>
        <v>0</v>
      </c>
      <c r="AP780" s="61" t="str">
        <f t="shared" si="662"/>
        <v>NA</v>
      </c>
      <c r="AQ780" s="60">
        <f>COUNTIFS(配置清单!$G:$G,G780,配置清单!H:H,"QA",配置清单!N:N,"在岗")</f>
        <v>1</v>
      </c>
      <c r="AR780" s="61">
        <f t="shared" si="663"/>
        <v>1</v>
      </c>
      <c r="AS780" s="60">
        <f>COUNTIFS(配置清单!$G:$G,G780,配置清单!$H:$H,"QA",配置清单!$N:$N,"在岗",配置清单!$P:$P,"&lt;&gt;暂不胜任")</f>
        <v>1</v>
      </c>
      <c r="AT780" s="61">
        <f t="shared" si="664"/>
        <v>1</v>
      </c>
      <c r="AU780" s="60">
        <f>COUNTIFS(配置清单!G:G,规划及评估!G780,配置清单!H:H,"BA",配置清单!N:N,"在岗")</f>
        <v>0</v>
      </c>
      <c r="AV780" s="61" t="str">
        <f t="shared" si="665"/>
        <v>NA</v>
      </c>
      <c r="AW780" s="60">
        <f>COUNTIFS(配置清单!G:G,G780,配置清单!H:H,"BA",配置清单!N:N,"在岗",配置清单!P:P,"&lt;&gt;暂不胜任")</f>
        <v>0</v>
      </c>
      <c r="AX780" s="61" t="str">
        <f t="shared" si="666"/>
        <v>NA</v>
      </c>
      <c r="AY780" s="60">
        <f>COUNTIFS(配置清单!G:G,规划及评估!G780,配置清单!H:H,"IA",配置清单!N:N,"在岗")</f>
        <v>0</v>
      </c>
      <c r="AZ780" s="61" t="str">
        <f t="shared" si="667"/>
        <v>NA</v>
      </c>
      <c r="BA780" s="60">
        <f>COUNTIFS(配置清单!G:G,G780,配置清单!H:H,"IA",配置清单!N:N,"在岗",配置清单!P:P,"&lt;&gt;暂不胜任")</f>
        <v>0</v>
      </c>
      <c r="BB780" s="61" t="str">
        <f t="shared" si="668"/>
        <v>NA</v>
      </c>
      <c r="BC780" s="60">
        <f>COUNTIFS(配置清单!G:G,规划及评估!G780,配置清单!H:H,"产品经理",配置清单!N:N,"在岗")</f>
        <v>0</v>
      </c>
      <c r="BD780" s="61" t="str">
        <f t="shared" si="669"/>
        <v>NA</v>
      </c>
      <c r="BE780" s="60">
        <f>COUNTIFS(配置清单!G:G,G780,配置清单!H:H,"产品经理",配置清单!N:N,"在岗",配置清单!P:P,"&lt;&gt;暂不胜任")</f>
        <v>0</v>
      </c>
      <c r="BF780" s="61" t="str">
        <f t="shared" si="670"/>
        <v>NA</v>
      </c>
      <c r="BG780" s="63">
        <f t="shared" si="671"/>
        <v>2</v>
      </c>
      <c r="BH780" s="64">
        <f t="shared" si="672"/>
        <v>2</v>
      </c>
      <c r="BI780" s="64">
        <f t="shared" si="673"/>
        <v>2</v>
      </c>
      <c r="BJ780" s="64">
        <f t="shared" si="674"/>
        <v>2</v>
      </c>
      <c r="BK780" s="65">
        <f t="shared" si="675"/>
        <v>1</v>
      </c>
      <c r="BL780" s="66">
        <f t="shared" si="676"/>
        <v>1</v>
      </c>
      <c r="BM780" s="93">
        <f t="shared" si="677"/>
        <v>1</v>
      </c>
      <c r="BN780" s="93">
        <f t="shared" si="678"/>
        <v>1</v>
      </c>
      <c r="BO780" s="93">
        <f t="shared" si="679"/>
        <v>0</v>
      </c>
      <c r="BP780" s="93">
        <f t="shared" si="680"/>
        <v>0</v>
      </c>
      <c r="BQ780" s="93">
        <f t="shared" si="681"/>
        <v>0</v>
      </c>
      <c r="BR780" s="93">
        <f t="shared" si="682"/>
        <v>0</v>
      </c>
      <c r="BS780" s="93">
        <f t="shared" si="683"/>
        <v>0</v>
      </c>
      <c r="BT780" s="93">
        <f t="shared" si="684"/>
        <v>0</v>
      </c>
      <c r="BU780" s="93">
        <f t="shared" si="685"/>
        <v>0</v>
      </c>
      <c r="BV780" s="93">
        <f t="shared" si="686"/>
        <v>0</v>
      </c>
      <c r="BW780" s="93">
        <f t="shared" si="687"/>
        <v>1</v>
      </c>
      <c r="BX780" s="93">
        <f t="shared" si="688"/>
        <v>1</v>
      </c>
      <c r="BY780" s="93">
        <f t="shared" si="689"/>
        <v>0</v>
      </c>
      <c r="BZ780" s="93">
        <f t="shared" si="690"/>
        <v>0</v>
      </c>
      <c r="CA780" s="93">
        <f t="shared" si="691"/>
        <v>0</v>
      </c>
      <c r="CB780" s="93">
        <f t="shared" si="692"/>
        <v>0</v>
      </c>
      <c r="CC780" s="93">
        <f t="shared" si="693"/>
        <v>0</v>
      </c>
      <c r="CD780" s="93">
        <f t="shared" si="694"/>
        <v>0</v>
      </c>
    </row>
    <row r="781" spans="1:82" hidden="1">
      <c r="A781" s="34">
        <v>50</v>
      </c>
      <c r="B781" s="34" t="s">
        <v>210</v>
      </c>
      <c r="C781" s="34" t="s">
        <v>2210</v>
      </c>
      <c r="D781" s="34" t="s">
        <v>2153</v>
      </c>
      <c r="E781" s="34" t="s">
        <v>2364</v>
      </c>
      <c r="F781" s="34" t="s">
        <v>2365</v>
      </c>
      <c r="G781" s="34" t="s">
        <v>2366</v>
      </c>
      <c r="H781" s="130" t="s">
        <v>7</v>
      </c>
      <c r="I781" s="130" t="s">
        <v>7</v>
      </c>
      <c r="J781" s="34" t="s">
        <v>195</v>
      </c>
      <c r="K781" s="34" t="s">
        <v>195</v>
      </c>
      <c r="L781" s="34" t="s">
        <v>2401</v>
      </c>
      <c r="M781" s="34" t="s">
        <v>2369</v>
      </c>
      <c r="N781" s="34">
        <v>1</v>
      </c>
      <c r="O781" s="34">
        <v>0</v>
      </c>
      <c r="P781" s="34">
        <v>0</v>
      </c>
      <c r="Q781" s="34">
        <v>0</v>
      </c>
      <c r="R781" s="34">
        <v>0</v>
      </c>
      <c r="S781" s="34">
        <v>1</v>
      </c>
      <c r="T781" s="34">
        <v>0</v>
      </c>
      <c r="U781" s="77">
        <v>0</v>
      </c>
      <c r="V781" s="34">
        <v>0</v>
      </c>
      <c r="W781" s="60">
        <f>COUNTIFS(配置清单!G:G,G781,配置清单!$H:$H,"PM",配置清单!$N:$N,"在岗")</f>
        <v>1</v>
      </c>
      <c r="X781" s="61">
        <f t="shared" si="653"/>
        <v>1</v>
      </c>
      <c r="Y781" s="60">
        <f>COUNTIFS(配置清单!$G:$G,G781,配置清单!$H:$H,"PM",配置清单!$N:$N,"在岗",配置清单!$P:$P,"&lt;&gt;暂不胜任")</f>
        <v>1</v>
      </c>
      <c r="Z781" s="61">
        <f t="shared" si="654"/>
        <v>1</v>
      </c>
      <c r="AA781" s="62">
        <f>COUNTIFS(配置清单!$G:$G,G781,配置清单!$H:$H,"SE",配置清单!$N:$N,"在岗")+COUNTIFS(配置清单!$G:$G,G781,配置清单!$H:$H,"SA",配置清单!$N:$N,"在岗")</f>
        <v>0</v>
      </c>
      <c r="AB781" s="61" t="str">
        <f t="shared" si="655"/>
        <v>NA</v>
      </c>
      <c r="AC781" s="60">
        <f>COUNTIFS(配置清单!$G:$G,G781,配置清单!$H:$H,"SE",配置清单!$N:$N,"在岗",配置清单!$P:$P,"&lt;&gt;暂不胜任")+COUNTIFS(配置清单!$G:$G,G781,配置清单!$H:$H,"SA",配置清单!$N:$N,"在岗",配置清单!$P:$P,"&lt;&gt;暂不胜任")</f>
        <v>0</v>
      </c>
      <c r="AD781" s="61" t="str">
        <f t="shared" si="656"/>
        <v>NA</v>
      </c>
      <c r="AE781" s="60">
        <f>COUNTIFS(配置清单!$G:$G,G781,配置清单!H:H,"MDE",配置清单!N:N,"在岗")</f>
        <v>0</v>
      </c>
      <c r="AF781" s="61" t="str">
        <f t="shared" si="657"/>
        <v>NA</v>
      </c>
      <c r="AG781" s="60">
        <f>COUNTIFS(配置清单!$G:$G,G781,配置清单!$H:$H,"MDE",配置清单!$N:$N,"在岗",配置清单!$P:$P,"&lt;&gt;暂不胜任")</f>
        <v>0</v>
      </c>
      <c r="AH781" s="61" t="str">
        <f t="shared" si="658"/>
        <v>NA</v>
      </c>
      <c r="AI781" s="62">
        <f>COUNTIFS(配置清单!G:G,G781,配置清单!H:H,"TPM",配置清单!N:N,"在岗")+COUNTIFS(配置清单!G:G,G781,配置清单!H:H,"TC",配置清单!N:N,"在岗")</f>
        <v>0</v>
      </c>
      <c r="AJ781" s="61" t="str">
        <f t="shared" si="659"/>
        <v>NA</v>
      </c>
      <c r="AK781" s="60">
        <f>COUNTIFS(配置清单!G:G,G781,配置清单!H:H,"TPM",配置清单!N:N,"在岗",配置清单!P:P,"&lt;&gt;暂不胜任")+COUNTIFS(配置清单!G:G,G781,配置清单!H:H,"TC",配置清单!N:N,"在岗",配置清单!P:P,"&lt;&gt;暂不胜任")</f>
        <v>0</v>
      </c>
      <c r="AL781" s="61" t="str">
        <f t="shared" si="660"/>
        <v>NA</v>
      </c>
      <c r="AM781" s="60">
        <f>COUNTIFS(配置清单!G:G,G781,配置清单!H:H,"TSE",配置清单!N:N,"在岗")</f>
        <v>0</v>
      </c>
      <c r="AN781" s="61" t="str">
        <f t="shared" si="661"/>
        <v>NA</v>
      </c>
      <c r="AO781" s="60">
        <f>COUNTIFS(配置清单!G:G,G781,配置清单!H:H,"TSE",配置清单!N:N,"在岗",配置清单!P:P,"&lt;&gt;暂不胜任")</f>
        <v>0</v>
      </c>
      <c r="AP781" s="61" t="str">
        <f t="shared" si="662"/>
        <v>NA</v>
      </c>
      <c r="AQ781" s="60">
        <f>COUNTIFS(配置清单!$G:$G,G781,配置清单!H:H,"QA",配置清单!N:N,"在岗")</f>
        <v>1</v>
      </c>
      <c r="AR781" s="61">
        <f t="shared" si="663"/>
        <v>1</v>
      </c>
      <c r="AS781" s="60">
        <f>COUNTIFS(配置清单!$G:$G,G781,配置清单!$H:$H,"QA",配置清单!$N:$N,"在岗",配置清单!$P:$P,"&lt;&gt;暂不胜任")</f>
        <v>1</v>
      </c>
      <c r="AT781" s="61">
        <f t="shared" si="664"/>
        <v>1</v>
      </c>
      <c r="AU781" s="60">
        <f>COUNTIFS(配置清单!G:G,规划及评估!G781,配置清单!H:H,"BA",配置清单!N:N,"在岗")</f>
        <v>0</v>
      </c>
      <c r="AV781" s="61" t="str">
        <f t="shared" si="665"/>
        <v>NA</v>
      </c>
      <c r="AW781" s="60">
        <f>COUNTIFS(配置清单!G:G,G781,配置清单!H:H,"BA",配置清单!N:N,"在岗",配置清单!P:P,"&lt;&gt;暂不胜任")</f>
        <v>0</v>
      </c>
      <c r="AX781" s="61" t="str">
        <f t="shared" si="666"/>
        <v>NA</v>
      </c>
      <c r="AY781" s="60">
        <f>COUNTIFS(配置清单!G:G,规划及评估!G781,配置清单!H:H,"IA",配置清单!N:N,"在岗")</f>
        <v>0</v>
      </c>
      <c r="AZ781" s="61" t="str">
        <f t="shared" si="667"/>
        <v>NA</v>
      </c>
      <c r="BA781" s="60">
        <f>COUNTIFS(配置清单!G:G,G781,配置清单!H:H,"IA",配置清单!N:N,"在岗",配置清单!P:P,"&lt;&gt;暂不胜任")</f>
        <v>0</v>
      </c>
      <c r="BB781" s="61" t="str">
        <f t="shared" si="668"/>
        <v>NA</v>
      </c>
      <c r="BC781" s="60">
        <f>COUNTIFS(配置清单!G:G,规划及评估!G781,配置清单!H:H,"产品经理",配置清单!N:N,"在岗")</f>
        <v>0</v>
      </c>
      <c r="BD781" s="61" t="str">
        <f t="shared" si="669"/>
        <v>NA</v>
      </c>
      <c r="BE781" s="60">
        <f>COUNTIFS(配置清单!G:G,G781,配置清单!H:H,"产品经理",配置清单!N:N,"在岗",配置清单!P:P,"&lt;&gt;暂不胜任")</f>
        <v>0</v>
      </c>
      <c r="BF781" s="61" t="str">
        <f t="shared" si="670"/>
        <v>NA</v>
      </c>
      <c r="BG781" s="63">
        <f t="shared" si="671"/>
        <v>2</v>
      </c>
      <c r="BH781" s="64">
        <f t="shared" si="672"/>
        <v>2</v>
      </c>
      <c r="BI781" s="64">
        <f t="shared" si="673"/>
        <v>2</v>
      </c>
      <c r="BJ781" s="64">
        <f t="shared" si="674"/>
        <v>2</v>
      </c>
      <c r="BK781" s="65">
        <f t="shared" si="675"/>
        <v>1</v>
      </c>
      <c r="BL781" s="66">
        <f t="shared" si="676"/>
        <v>1</v>
      </c>
      <c r="BM781" s="93">
        <f t="shared" si="677"/>
        <v>1</v>
      </c>
      <c r="BN781" s="93">
        <f t="shared" si="678"/>
        <v>1</v>
      </c>
      <c r="BO781" s="93">
        <f t="shared" si="679"/>
        <v>0</v>
      </c>
      <c r="BP781" s="93">
        <f t="shared" si="680"/>
        <v>0</v>
      </c>
      <c r="BQ781" s="93">
        <f t="shared" si="681"/>
        <v>0</v>
      </c>
      <c r="BR781" s="93">
        <f t="shared" si="682"/>
        <v>0</v>
      </c>
      <c r="BS781" s="93">
        <f t="shared" si="683"/>
        <v>0</v>
      </c>
      <c r="BT781" s="93">
        <f t="shared" si="684"/>
        <v>0</v>
      </c>
      <c r="BU781" s="93">
        <f t="shared" si="685"/>
        <v>0</v>
      </c>
      <c r="BV781" s="93">
        <f t="shared" si="686"/>
        <v>0</v>
      </c>
      <c r="BW781" s="93">
        <f t="shared" si="687"/>
        <v>1</v>
      </c>
      <c r="BX781" s="93">
        <f t="shared" si="688"/>
        <v>1</v>
      </c>
      <c r="BY781" s="93">
        <f t="shared" si="689"/>
        <v>0</v>
      </c>
      <c r="BZ781" s="93">
        <f t="shared" si="690"/>
        <v>0</v>
      </c>
      <c r="CA781" s="93">
        <f t="shared" si="691"/>
        <v>0</v>
      </c>
      <c r="CB781" s="93">
        <f t="shared" si="692"/>
        <v>0</v>
      </c>
      <c r="CC781" s="93">
        <f t="shared" si="693"/>
        <v>0</v>
      </c>
      <c r="CD781" s="93">
        <f t="shared" si="694"/>
        <v>0</v>
      </c>
    </row>
    <row r="782" spans="1:82" hidden="1">
      <c r="A782" s="34">
        <v>51</v>
      </c>
      <c r="B782" s="34" t="s">
        <v>210</v>
      </c>
      <c r="C782" s="34" t="s">
        <v>2210</v>
      </c>
      <c r="D782" s="34" t="s">
        <v>2153</v>
      </c>
      <c r="E782" s="34" t="s">
        <v>2364</v>
      </c>
      <c r="F782" s="34" t="s">
        <v>2370</v>
      </c>
      <c r="G782" s="34" t="s">
        <v>9314</v>
      </c>
      <c r="H782" s="130" t="s">
        <v>7</v>
      </c>
      <c r="I782" s="130" t="s">
        <v>4</v>
      </c>
      <c r="J782" s="34" t="s">
        <v>195</v>
      </c>
      <c r="K782" s="34" t="s">
        <v>34</v>
      </c>
      <c r="L782" s="34" t="s">
        <v>2391</v>
      </c>
      <c r="M782" s="34" t="s">
        <v>2369</v>
      </c>
      <c r="N782" s="34">
        <v>1</v>
      </c>
      <c r="O782" s="34">
        <v>0</v>
      </c>
      <c r="P782" s="34">
        <v>0</v>
      </c>
      <c r="Q782" s="34">
        <v>0</v>
      </c>
      <c r="R782" s="34">
        <v>0</v>
      </c>
      <c r="S782" s="34">
        <v>1</v>
      </c>
      <c r="T782" s="34">
        <v>0</v>
      </c>
      <c r="U782" s="77">
        <v>0</v>
      </c>
      <c r="V782" s="34">
        <v>0</v>
      </c>
      <c r="W782" s="60">
        <f>COUNTIFS(配置清单!G:G,G782,配置清单!$H:$H,"PM",配置清单!$N:$N,"在岗")</f>
        <v>1</v>
      </c>
      <c r="X782" s="61">
        <f t="shared" si="653"/>
        <v>1</v>
      </c>
      <c r="Y782" s="60">
        <f>COUNTIFS(配置清单!$G:$G,G782,配置清单!$H:$H,"PM",配置清单!$N:$N,"在岗",配置清单!$P:$P,"&lt;&gt;暂不胜任")</f>
        <v>1</v>
      </c>
      <c r="Z782" s="61">
        <f t="shared" si="654"/>
        <v>1</v>
      </c>
      <c r="AA782" s="62">
        <f>COUNTIFS(配置清单!$G:$G,G782,配置清单!$H:$H,"SE",配置清单!$N:$N,"在岗")+COUNTIFS(配置清单!$G:$G,G782,配置清单!$H:$H,"SA",配置清单!$N:$N,"在岗")</f>
        <v>0</v>
      </c>
      <c r="AB782" s="61" t="str">
        <f t="shared" si="655"/>
        <v>NA</v>
      </c>
      <c r="AC782" s="60">
        <f>COUNTIFS(配置清单!$G:$G,G782,配置清单!$H:$H,"SE",配置清单!$N:$N,"在岗",配置清单!$P:$P,"&lt;&gt;暂不胜任")+COUNTIFS(配置清单!$G:$G,G782,配置清单!$H:$H,"SA",配置清单!$N:$N,"在岗",配置清单!$P:$P,"&lt;&gt;暂不胜任")</f>
        <v>0</v>
      </c>
      <c r="AD782" s="61" t="str">
        <f t="shared" si="656"/>
        <v>NA</v>
      </c>
      <c r="AE782" s="60">
        <f>COUNTIFS(配置清单!$G:$G,G782,配置清单!H:H,"MDE",配置清单!N:N,"在岗")</f>
        <v>0</v>
      </c>
      <c r="AF782" s="61" t="str">
        <f t="shared" si="657"/>
        <v>NA</v>
      </c>
      <c r="AG782" s="60">
        <f>COUNTIFS(配置清单!$G:$G,G782,配置清单!$H:$H,"MDE",配置清单!$N:$N,"在岗",配置清单!$P:$P,"&lt;&gt;暂不胜任")</f>
        <v>0</v>
      </c>
      <c r="AH782" s="61" t="str">
        <f t="shared" si="658"/>
        <v>NA</v>
      </c>
      <c r="AI782" s="62">
        <f>COUNTIFS(配置清单!G:G,G782,配置清单!H:H,"TPM",配置清单!N:N,"在岗")+COUNTIFS(配置清单!G:G,G782,配置清单!H:H,"TC",配置清单!N:N,"在岗")</f>
        <v>0</v>
      </c>
      <c r="AJ782" s="61" t="str">
        <f t="shared" si="659"/>
        <v>NA</v>
      </c>
      <c r="AK782" s="60">
        <f>COUNTIFS(配置清单!G:G,G782,配置清单!H:H,"TPM",配置清单!N:N,"在岗",配置清单!P:P,"&lt;&gt;暂不胜任")+COUNTIFS(配置清单!G:G,G782,配置清单!H:H,"TC",配置清单!N:N,"在岗",配置清单!P:P,"&lt;&gt;暂不胜任")</f>
        <v>0</v>
      </c>
      <c r="AL782" s="61" t="str">
        <f t="shared" si="660"/>
        <v>NA</v>
      </c>
      <c r="AM782" s="60">
        <f>COUNTIFS(配置清单!G:G,G782,配置清单!H:H,"TSE",配置清单!N:N,"在岗")</f>
        <v>0</v>
      </c>
      <c r="AN782" s="61" t="str">
        <f t="shared" si="661"/>
        <v>NA</v>
      </c>
      <c r="AO782" s="60">
        <f>COUNTIFS(配置清单!G:G,G782,配置清单!H:H,"TSE",配置清单!N:N,"在岗",配置清单!P:P,"&lt;&gt;暂不胜任")</f>
        <v>0</v>
      </c>
      <c r="AP782" s="61" t="str">
        <f t="shared" si="662"/>
        <v>NA</v>
      </c>
      <c r="AQ782" s="60">
        <f>COUNTIFS(配置清单!$G:$G,G782,配置清单!H:H,"QA",配置清单!N:N,"在岗")</f>
        <v>1</v>
      </c>
      <c r="AR782" s="61">
        <f t="shared" si="663"/>
        <v>1</v>
      </c>
      <c r="AS782" s="60">
        <f>COUNTIFS(配置清单!$G:$G,G782,配置清单!$H:$H,"QA",配置清单!$N:$N,"在岗",配置清单!$P:$P,"&lt;&gt;暂不胜任")</f>
        <v>1</v>
      </c>
      <c r="AT782" s="61">
        <f t="shared" si="664"/>
        <v>1</v>
      </c>
      <c r="AU782" s="60">
        <f>COUNTIFS(配置清单!G:G,规划及评估!G782,配置清单!H:H,"BA",配置清单!N:N,"在岗")</f>
        <v>0</v>
      </c>
      <c r="AV782" s="61" t="str">
        <f t="shared" si="665"/>
        <v>NA</v>
      </c>
      <c r="AW782" s="60">
        <f>COUNTIFS(配置清单!G:G,G782,配置清单!H:H,"BA",配置清单!N:N,"在岗",配置清单!P:P,"&lt;&gt;暂不胜任")</f>
        <v>0</v>
      </c>
      <c r="AX782" s="61" t="str">
        <f t="shared" si="666"/>
        <v>NA</v>
      </c>
      <c r="AY782" s="60">
        <f>COUNTIFS(配置清单!G:G,规划及评估!G782,配置清单!H:H,"IA",配置清单!N:N,"在岗")</f>
        <v>0</v>
      </c>
      <c r="AZ782" s="61" t="str">
        <f t="shared" si="667"/>
        <v>NA</v>
      </c>
      <c r="BA782" s="60">
        <f>COUNTIFS(配置清单!G:G,G782,配置清单!H:H,"IA",配置清单!N:N,"在岗",配置清单!P:P,"&lt;&gt;暂不胜任")</f>
        <v>0</v>
      </c>
      <c r="BB782" s="61" t="str">
        <f t="shared" si="668"/>
        <v>NA</v>
      </c>
      <c r="BC782" s="60">
        <f>COUNTIFS(配置清单!G:G,规划及评估!G782,配置清单!H:H,"产品经理",配置清单!N:N,"在岗")</f>
        <v>0</v>
      </c>
      <c r="BD782" s="61" t="str">
        <f t="shared" si="669"/>
        <v>NA</v>
      </c>
      <c r="BE782" s="60">
        <f>COUNTIFS(配置清单!G:G,G782,配置清单!H:H,"产品经理",配置清单!N:N,"在岗",配置清单!P:P,"&lt;&gt;暂不胜任")</f>
        <v>0</v>
      </c>
      <c r="BF782" s="61" t="str">
        <f t="shared" si="670"/>
        <v>NA</v>
      </c>
      <c r="BG782" s="63">
        <f t="shared" si="671"/>
        <v>2</v>
      </c>
      <c r="BH782" s="64">
        <f t="shared" si="672"/>
        <v>2</v>
      </c>
      <c r="BI782" s="64">
        <f t="shared" si="673"/>
        <v>2</v>
      </c>
      <c r="BJ782" s="64">
        <f t="shared" si="674"/>
        <v>2</v>
      </c>
      <c r="BK782" s="65">
        <f t="shared" si="675"/>
        <v>1</v>
      </c>
      <c r="BL782" s="66">
        <f t="shared" si="676"/>
        <v>1</v>
      </c>
      <c r="BM782" s="93">
        <f t="shared" si="677"/>
        <v>1</v>
      </c>
      <c r="BN782" s="93">
        <f t="shared" si="678"/>
        <v>1</v>
      </c>
      <c r="BO782" s="93">
        <f t="shared" si="679"/>
        <v>0</v>
      </c>
      <c r="BP782" s="93">
        <f t="shared" si="680"/>
        <v>0</v>
      </c>
      <c r="BQ782" s="93">
        <f t="shared" si="681"/>
        <v>0</v>
      </c>
      <c r="BR782" s="93">
        <f t="shared" si="682"/>
        <v>0</v>
      </c>
      <c r="BS782" s="93">
        <f t="shared" si="683"/>
        <v>0</v>
      </c>
      <c r="BT782" s="93">
        <f t="shared" si="684"/>
        <v>0</v>
      </c>
      <c r="BU782" s="93">
        <f t="shared" si="685"/>
        <v>0</v>
      </c>
      <c r="BV782" s="93">
        <f t="shared" si="686"/>
        <v>0</v>
      </c>
      <c r="BW782" s="93">
        <f t="shared" si="687"/>
        <v>1</v>
      </c>
      <c r="BX782" s="93">
        <f t="shared" si="688"/>
        <v>1</v>
      </c>
      <c r="BY782" s="93">
        <f t="shared" si="689"/>
        <v>0</v>
      </c>
      <c r="BZ782" s="93">
        <f t="shared" si="690"/>
        <v>0</v>
      </c>
      <c r="CA782" s="93">
        <f t="shared" si="691"/>
        <v>0</v>
      </c>
      <c r="CB782" s="93">
        <f t="shared" si="692"/>
        <v>0</v>
      </c>
      <c r="CC782" s="93">
        <f t="shared" si="693"/>
        <v>0</v>
      </c>
      <c r="CD782" s="93">
        <f t="shared" si="694"/>
        <v>0</v>
      </c>
    </row>
    <row r="783" spans="1:82" hidden="1">
      <c r="A783" s="34">
        <v>52</v>
      </c>
      <c r="B783" s="34" t="s">
        <v>210</v>
      </c>
      <c r="C783" s="34" t="s">
        <v>2210</v>
      </c>
      <c r="D783" s="34" t="s">
        <v>2153</v>
      </c>
      <c r="E783" s="34" t="s">
        <v>2364</v>
      </c>
      <c r="F783" s="34" t="s">
        <v>2374</v>
      </c>
      <c r="G783" s="34" t="s">
        <v>2375</v>
      </c>
      <c r="H783" s="130" t="s">
        <v>7</v>
      </c>
      <c r="I783" s="130" t="s">
        <v>7</v>
      </c>
      <c r="J783" s="34" t="s">
        <v>195</v>
      </c>
      <c r="K783" s="34" t="s">
        <v>195</v>
      </c>
      <c r="L783" s="34" t="s">
        <v>2391</v>
      </c>
      <c r="M783" s="34" t="s">
        <v>2369</v>
      </c>
      <c r="N783" s="34">
        <v>1</v>
      </c>
      <c r="O783" s="34">
        <v>0</v>
      </c>
      <c r="P783" s="34">
        <v>0</v>
      </c>
      <c r="Q783" s="34">
        <v>0</v>
      </c>
      <c r="R783" s="34">
        <v>0</v>
      </c>
      <c r="S783" s="34">
        <v>1</v>
      </c>
      <c r="T783" s="34">
        <v>0</v>
      </c>
      <c r="U783" s="77">
        <v>0</v>
      </c>
      <c r="V783" s="34">
        <v>0</v>
      </c>
      <c r="W783" s="60">
        <f>COUNTIFS(配置清单!G:G,G783,配置清单!$H:$H,"PM",配置清单!$N:$N,"在岗")</f>
        <v>1</v>
      </c>
      <c r="X783" s="61">
        <f t="shared" si="653"/>
        <v>1</v>
      </c>
      <c r="Y783" s="60">
        <f>COUNTIFS(配置清单!$G:$G,G783,配置清单!$H:$H,"PM",配置清单!$N:$N,"在岗",配置清单!$P:$P,"&lt;&gt;暂不胜任")</f>
        <v>1</v>
      </c>
      <c r="Z783" s="61">
        <f t="shared" si="654"/>
        <v>1</v>
      </c>
      <c r="AA783" s="62">
        <f>COUNTIFS(配置清单!$G:$G,G783,配置清单!$H:$H,"SE",配置清单!$N:$N,"在岗")+COUNTIFS(配置清单!$G:$G,G783,配置清单!$H:$H,"SA",配置清单!$N:$N,"在岗")</f>
        <v>0</v>
      </c>
      <c r="AB783" s="61" t="str">
        <f t="shared" si="655"/>
        <v>NA</v>
      </c>
      <c r="AC783" s="60">
        <f>COUNTIFS(配置清单!$G:$G,G783,配置清单!$H:$H,"SE",配置清单!$N:$N,"在岗",配置清单!$P:$P,"&lt;&gt;暂不胜任")+COUNTIFS(配置清单!$G:$G,G783,配置清单!$H:$H,"SA",配置清单!$N:$N,"在岗",配置清单!$P:$P,"&lt;&gt;暂不胜任")</f>
        <v>0</v>
      </c>
      <c r="AD783" s="61" t="str">
        <f t="shared" si="656"/>
        <v>NA</v>
      </c>
      <c r="AE783" s="60">
        <f>COUNTIFS(配置清单!$G:$G,G783,配置清单!H:H,"MDE",配置清单!N:N,"在岗")</f>
        <v>0</v>
      </c>
      <c r="AF783" s="61" t="str">
        <f t="shared" si="657"/>
        <v>NA</v>
      </c>
      <c r="AG783" s="60">
        <f>COUNTIFS(配置清单!$G:$G,G783,配置清单!$H:$H,"MDE",配置清单!$N:$N,"在岗",配置清单!$P:$P,"&lt;&gt;暂不胜任")</f>
        <v>0</v>
      </c>
      <c r="AH783" s="61" t="str">
        <f t="shared" si="658"/>
        <v>NA</v>
      </c>
      <c r="AI783" s="62">
        <f>COUNTIFS(配置清单!G:G,G783,配置清单!H:H,"TPM",配置清单!N:N,"在岗")+COUNTIFS(配置清单!G:G,G783,配置清单!H:H,"TC",配置清单!N:N,"在岗")</f>
        <v>0</v>
      </c>
      <c r="AJ783" s="61" t="str">
        <f t="shared" si="659"/>
        <v>NA</v>
      </c>
      <c r="AK783" s="60">
        <f>COUNTIFS(配置清单!G:G,G783,配置清单!H:H,"TPM",配置清单!N:N,"在岗",配置清单!P:P,"&lt;&gt;暂不胜任")+COUNTIFS(配置清单!G:G,G783,配置清单!H:H,"TC",配置清单!N:N,"在岗",配置清单!P:P,"&lt;&gt;暂不胜任")</f>
        <v>0</v>
      </c>
      <c r="AL783" s="61" t="str">
        <f t="shared" si="660"/>
        <v>NA</v>
      </c>
      <c r="AM783" s="60">
        <f>COUNTIFS(配置清单!G:G,G783,配置清单!H:H,"TSE",配置清单!N:N,"在岗")</f>
        <v>0</v>
      </c>
      <c r="AN783" s="61" t="str">
        <f t="shared" si="661"/>
        <v>NA</v>
      </c>
      <c r="AO783" s="60">
        <f>COUNTIFS(配置清单!G:G,G783,配置清单!H:H,"TSE",配置清单!N:N,"在岗",配置清单!P:P,"&lt;&gt;暂不胜任")</f>
        <v>0</v>
      </c>
      <c r="AP783" s="61" t="str">
        <f t="shared" si="662"/>
        <v>NA</v>
      </c>
      <c r="AQ783" s="60">
        <f>COUNTIFS(配置清单!$G:$G,G783,配置清单!H:H,"QA",配置清单!N:N,"在岗")</f>
        <v>1</v>
      </c>
      <c r="AR783" s="61">
        <f t="shared" si="663"/>
        <v>1</v>
      </c>
      <c r="AS783" s="60">
        <f>COUNTIFS(配置清单!$G:$G,G783,配置清单!$H:$H,"QA",配置清单!$N:$N,"在岗",配置清单!$P:$P,"&lt;&gt;暂不胜任")</f>
        <v>1</v>
      </c>
      <c r="AT783" s="61">
        <f t="shared" si="664"/>
        <v>1</v>
      </c>
      <c r="AU783" s="60">
        <f>COUNTIFS(配置清单!G:G,规划及评估!G783,配置清单!H:H,"BA",配置清单!N:N,"在岗")</f>
        <v>0</v>
      </c>
      <c r="AV783" s="61" t="str">
        <f t="shared" si="665"/>
        <v>NA</v>
      </c>
      <c r="AW783" s="60">
        <f>COUNTIFS(配置清单!G:G,G783,配置清单!H:H,"BA",配置清单!N:N,"在岗",配置清单!P:P,"&lt;&gt;暂不胜任")</f>
        <v>0</v>
      </c>
      <c r="AX783" s="61" t="str">
        <f t="shared" si="666"/>
        <v>NA</v>
      </c>
      <c r="AY783" s="60">
        <f>COUNTIFS(配置清单!G:G,规划及评估!G783,配置清单!H:H,"IA",配置清单!N:N,"在岗")</f>
        <v>0</v>
      </c>
      <c r="AZ783" s="61" t="str">
        <f t="shared" si="667"/>
        <v>NA</v>
      </c>
      <c r="BA783" s="60">
        <f>COUNTIFS(配置清单!G:G,G783,配置清单!H:H,"IA",配置清单!N:N,"在岗",配置清单!P:P,"&lt;&gt;暂不胜任")</f>
        <v>0</v>
      </c>
      <c r="BB783" s="61" t="str">
        <f t="shared" si="668"/>
        <v>NA</v>
      </c>
      <c r="BC783" s="60">
        <f>COUNTIFS(配置清单!G:G,规划及评估!G783,配置清单!H:H,"产品经理",配置清单!N:N,"在岗")</f>
        <v>0</v>
      </c>
      <c r="BD783" s="61" t="str">
        <f t="shared" si="669"/>
        <v>NA</v>
      </c>
      <c r="BE783" s="60">
        <f>COUNTIFS(配置清单!G:G,G783,配置清单!H:H,"产品经理",配置清单!N:N,"在岗",配置清单!P:P,"&lt;&gt;暂不胜任")</f>
        <v>0</v>
      </c>
      <c r="BF783" s="61" t="str">
        <f t="shared" si="670"/>
        <v>NA</v>
      </c>
      <c r="BG783" s="63">
        <f t="shared" si="671"/>
        <v>2</v>
      </c>
      <c r="BH783" s="64">
        <f t="shared" si="672"/>
        <v>2</v>
      </c>
      <c r="BI783" s="64">
        <f t="shared" si="673"/>
        <v>2</v>
      </c>
      <c r="BJ783" s="64">
        <f t="shared" si="674"/>
        <v>2</v>
      </c>
      <c r="BK783" s="65">
        <f t="shared" si="675"/>
        <v>1</v>
      </c>
      <c r="BL783" s="66">
        <f t="shared" si="676"/>
        <v>1</v>
      </c>
      <c r="BM783" s="93">
        <f t="shared" si="677"/>
        <v>1</v>
      </c>
      <c r="BN783" s="93">
        <f t="shared" si="678"/>
        <v>1</v>
      </c>
      <c r="BO783" s="93">
        <f t="shared" si="679"/>
        <v>0</v>
      </c>
      <c r="BP783" s="93">
        <f t="shared" si="680"/>
        <v>0</v>
      </c>
      <c r="BQ783" s="93">
        <f t="shared" si="681"/>
        <v>0</v>
      </c>
      <c r="BR783" s="93">
        <f t="shared" si="682"/>
        <v>0</v>
      </c>
      <c r="BS783" s="93">
        <f t="shared" si="683"/>
        <v>0</v>
      </c>
      <c r="BT783" s="93">
        <f t="shared" si="684"/>
        <v>0</v>
      </c>
      <c r="BU783" s="93">
        <f t="shared" si="685"/>
        <v>0</v>
      </c>
      <c r="BV783" s="93">
        <f t="shared" si="686"/>
        <v>0</v>
      </c>
      <c r="BW783" s="93">
        <f t="shared" si="687"/>
        <v>1</v>
      </c>
      <c r="BX783" s="93">
        <f t="shared" si="688"/>
        <v>1</v>
      </c>
      <c r="BY783" s="93">
        <f t="shared" si="689"/>
        <v>0</v>
      </c>
      <c r="BZ783" s="93">
        <f t="shared" si="690"/>
        <v>0</v>
      </c>
      <c r="CA783" s="93">
        <f t="shared" si="691"/>
        <v>0</v>
      </c>
      <c r="CB783" s="93">
        <f t="shared" si="692"/>
        <v>0</v>
      </c>
      <c r="CC783" s="93">
        <f t="shared" si="693"/>
        <v>0</v>
      </c>
      <c r="CD783" s="93">
        <f t="shared" si="694"/>
        <v>0</v>
      </c>
    </row>
    <row r="784" spans="1:82" hidden="1">
      <c r="A784" s="34">
        <v>53</v>
      </c>
      <c r="B784" s="34" t="s">
        <v>210</v>
      </c>
      <c r="C784" s="34" t="s">
        <v>2210</v>
      </c>
      <c r="D784" s="34" t="s">
        <v>2153</v>
      </c>
      <c r="E784" s="34" t="s">
        <v>2364</v>
      </c>
      <c r="F784" s="34" t="s">
        <v>2370</v>
      </c>
      <c r="G784" s="34" t="s">
        <v>9315</v>
      </c>
      <c r="H784" s="130" t="s">
        <v>7</v>
      </c>
      <c r="I784" s="130" t="s">
        <v>7</v>
      </c>
      <c r="J784" s="34" t="s">
        <v>34</v>
      </c>
      <c r="K784" s="34" t="s">
        <v>34</v>
      </c>
      <c r="L784" s="34" t="s">
        <v>2391</v>
      </c>
      <c r="M784" s="34" t="s">
        <v>2369</v>
      </c>
      <c r="N784" s="34">
        <v>1</v>
      </c>
      <c r="O784" s="34">
        <v>0</v>
      </c>
      <c r="P784" s="34">
        <v>0</v>
      </c>
      <c r="Q784" s="34">
        <v>0</v>
      </c>
      <c r="R784" s="34">
        <v>0</v>
      </c>
      <c r="S784" s="34">
        <v>1</v>
      </c>
      <c r="T784" s="34">
        <v>0</v>
      </c>
      <c r="U784" s="77">
        <v>0</v>
      </c>
      <c r="V784" s="34">
        <v>0</v>
      </c>
      <c r="W784" s="60">
        <f>COUNTIFS(配置清单!G:G,G784,配置清单!$H:$H,"PM",配置清单!$N:$N,"在岗")</f>
        <v>1</v>
      </c>
      <c r="X784" s="61">
        <f t="shared" si="653"/>
        <v>1</v>
      </c>
      <c r="Y784" s="60">
        <f>COUNTIFS(配置清单!$G:$G,G784,配置清单!$H:$H,"PM",配置清单!$N:$N,"在岗",配置清单!$P:$P,"&lt;&gt;暂不胜任")</f>
        <v>1</v>
      </c>
      <c r="Z784" s="61">
        <f t="shared" si="654"/>
        <v>1</v>
      </c>
      <c r="AA784" s="62">
        <f>COUNTIFS(配置清单!$G:$G,G784,配置清单!$H:$H,"SE",配置清单!$N:$N,"在岗")+COUNTIFS(配置清单!$G:$G,G784,配置清单!$H:$H,"SA",配置清单!$N:$N,"在岗")</f>
        <v>0</v>
      </c>
      <c r="AB784" s="61" t="str">
        <f t="shared" si="655"/>
        <v>NA</v>
      </c>
      <c r="AC784" s="60">
        <f>COUNTIFS(配置清单!$G:$G,G784,配置清单!$H:$H,"SE",配置清单!$N:$N,"在岗",配置清单!$P:$P,"&lt;&gt;暂不胜任")+COUNTIFS(配置清单!$G:$G,G784,配置清单!$H:$H,"SA",配置清单!$N:$N,"在岗",配置清单!$P:$P,"&lt;&gt;暂不胜任")</f>
        <v>0</v>
      </c>
      <c r="AD784" s="61" t="str">
        <f t="shared" si="656"/>
        <v>NA</v>
      </c>
      <c r="AE784" s="60">
        <f>COUNTIFS(配置清单!$G:$G,G784,配置清单!H:H,"MDE",配置清单!N:N,"在岗")</f>
        <v>0</v>
      </c>
      <c r="AF784" s="61" t="str">
        <f t="shared" si="657"/>
        <v>NA</v>
      </c>
      <c r="AG784" s="60">
        <f>COUNTIFS(配置清单!$G:$G,G784,配置清单!$H:$H,"MDE",配置清单!$N:$N,"在岗",配置清单!$P:$P,"&lt;&gt;暂不胜任")</f>
        <v>0</v>
      </c>
      <c r="AH784" s="61" t="str">
        <f t="shared" si="658"/>
        <v>NA</v>
      </c>
      <c r="AI784" s="62">
        <f>COUNTIFS(配置清单!G:G,G784,配置清单!H:H,"TPM",配置清单!N:N,"在岗")+COUNTIFS(配置清单!G:G,G784,配置清单!H:H,"TC",配置清单!N:N,"在岗")</f>
        <v>0</v>
      </c>
      <c r="AJ784" s="61" t="str">
        <f t="shared" si="659"/>
        <v>NA</v>
      </c>
      <c r="AK784" s="60">
        <f>COUNTIFS(配置清单!G:G,G784,配置清单!H:H,"TPM",配置清单!N:N,"在岗",配置清单!P:P,"&lt;&gt;暂不胜任")+COUNTIFS(配置清单!G:G,G784,配置清单!H:H,"TC",配置清单!N:N,"在岗",配置清单!P:P,"&lt;&gt;暂不胜任")</f>
        <v>0</v>
      </c>
      <c r="AL784" s="61" t="str">
        <f t="shared" si="660"/>
        <v>NA</v>
      </c>
      <c r="AM784" s="60">
        <f>COUNTIFS(配置清单!G:G,G784,配置清单!H:H,"TSE",配置清单!N:N,"在岗")</f>
        <v>0</v>
      </c>
      <c r="AN784" s="61" t="str">
        <f t="shared" si="661"/>
        <v>NA</v>
      </c>
      <c r="AO784" s="60">
        <f>COUNTIFS(配置清单!G:G,G784,配置清单!H:H,"TSE",配置清单!N:N,"在岗",配置清单!P:P,"&lt;&gt;暂不胜任")</f>
        <v>0</v>
      </c>
      <c r="AP784" s="61" t="str">
        <f t="shared" si="662"/>
        <v>NA</v>
      </c>
      <c r="AQ784" s="60">
        <f>COUNTIFS(配置清单!$G:$G,G784,配置清单!H:H,"QA",配置清单!N:N,"在岗")</f>
        <v>1</v>
      </c>
      <c r="AR784" s="61">
        <f t="shared" si="663"/>
        <v>1</v>
      </c>
      <c r="AS784" s="60">
        <f>COUNTIFS(配置清单!$G:$G,G784,配置清单!$H:$H,"QA",配置清单!$N:$N,"在岗",配置清单!$P:$P,"&lt;&gt;暂不胜任")</f>
        <v>1</v>
      </c>
      <c r="AT784" s="61">
        <f t="shared" si="664"/>
        <v>1</v>
      </c>
      <c r="AU784" s="60">
        <f>COUNTIFS(配置清单!G:G,规划及评估!G784,配置清单!H:H,"BA",配置清单!N:N,"在岗")</f>
        <v>0</v>
      </c>
      <c r="AV784" s="61" t="str">
        <f t="shared" si="665"/>
        <v>NA</v>
      </c>
      <c r="AW784" s="60">
        <f>COUNTIFS(配置清单!G:G,G784,配置清单!H:H,"BA",配置清单!N:N,"在岗",配置清单!P:P,"&lt;&gt;暂不胜任")</f>
        <v>0</v>
      </c>
      <c r="AX784" s="61" t="str">
        <f t="shared" si="666"/>
        <v>NA</v>
      </c>
      <c r="AY784" s="60">
        <f>COUNTIFS(配置清单!G:G,规划及评估!G784,配置清单!H:H,"IA",配置清单!N:N,"在岗")</f>
        <v>0</v>
      </c>
      <c r="AZ784" s="61" t="str">
        <f t="shared" si="667"/>
        <v>NA</v>
      </c>
      <c r="BA784" s="60">
        <f>COUNTIFS(配置清单!G:G,G784,配置清单!H:H,"IA",配置清单!N:N,"在岗",配置清单!P:P,"&lt;&gt;暂不胜任")</f>
        <v>0</v>
      </c>
      <c r="BB784" s="61" t="str">
        <f t="shared" si="668"/>
        <v>NA</v>
      </c>
      <c r="BC784" s="60">
        <f>COUNTIFS(配置清单!G:G,规划及评估!G784,配置清单!H:H,"产品经理",配置清单!N:N,"在岗")</f>
        <v>0</v>
      </c>
      <c r="BD784" s="61" t="str">
        <f t="shared" si="669"/>
        <v>NA</v>
      </c>
      <c r="BE784" s="60">
        <f>COUNTIFS(配置清单!G:G,G784,配置清单!H:H,"产品经理",配置清单!N:N,"在岗",配置清单!P:P,"&lt;&gt;暂不胜任")</f>
        <v>0</v>
      </c>
      <c r="BF784" s="61" t="str">
        <f t="shared" si="670"/>
        <v>NA</v>
      </c>
      <c r="BG784" s="63">
        <f t="shared" si="671"/>
        <v>2</v>
      </c>
      <c r="BH784" s="64">
        <f t="shared" si="672"/>
        <v>2</v>
      </c>
      <c r="BI784" s="64">
        <f t="shared" si="673"/>
        <v>2</v>
      </c>
      <c r="BJ784" s="64">
        <f t="shared" si="674"/>
        <v>2</v>
      </c>
      <c r="BK784" s="65">
        <f t="shared" si="675"/>
        <v>1</v>
      </c>
      <c r="BL784" s="66">
        <f t="shared" si="676"/>
        <v>1</v>
      </c>
      <c r="BM784" s="93">
        <f t="shared" si="677"/>
        <v>1</v>
      </c>
      <c r="BN784" s="93">
        <f t="shared" si="678"/>
        <v>1</v>
      </c>
      <c r="BO784" s="93">
        <f t="shared" si="679"/>
        <v>0</v>
      </c>
      <c r="BP784" s="93">
        <f t="shared" si="680"/>
        <v>0</v>
      </c>
      <c r="BQ784" s="93">
        <f t="shared" si="681"/>
        <v>0</v>
      </c>
      <c r="BR784" s="93">
        <f t="shared" si="682"/>
        <v>0</v>
      </c>
      <c r="BS784" s="93">
        <f t="shared" si="683"/>
        <v>0</v>
      </c>
      <c r="BT784" s="93">
        <f t="shared" si="684"/>
        <v>0</v>
      </c>
      <c r="BU784" s="93">
        <f t="shared" si="685"/>
        <v>0</v>
      </c>
      <c r="BV784" s="93">
        <f t="shared" si="686"/>
        <v>0</v>
      </c>
      <c r="BW784" s="93">
        <f t="shared" si="687"/>
        <v>1</v>
      </c>
      <c r="BX784" s="93">
        <f t="shared" si="688"/>
        <v>1</v>
      </c>
      <c r="BY784" s="93">
        <f t="shared" si="689"/>
        <v>0</v>
      </c>
      <c r="BZ784" s="93">
        <f t="shared" si="690"/>
        <v>0</v>
      </c>
      <c r="CA784" s="93">
        <f t="shared" si="691"/>
        <v>0</v>
      </c>
      <c r="CB784" s="93">
        <f t="shared" si="692"/>
        <v>0</v>
      </c>
      <c r="CC784" s="93">
        <f t="shared" si="693"/>
        <v>0</v>
      </c>
      <c r="CD784" s="93">
        <f t="shared" si="694"/>
        <v>0</v>
      </c>
    </row>
    <row r="785" spans="1:82" hidden="1">
      <c r="A785" s="34">
        <v>54</v>
      </c>
      <c r="B785" s="34" t="s">
        <v>210</v>
      </c>
      <c r="C785" s="34" t="s">
        <v>2210</v>
      </c>
      <c r="D785" s="34" t="s">
        <v>2153</v>
      </c>
      <c r="E785" s="34" t="s">
        <v>2364</v>
      </c>
      <c r="F785" s="34" t="s">
        <v>2365</v>
      </c>
      <c r="G785" s="34" t="s">
        <v>9316</v>
      </c>
      <c r="H785" s="130" t="s">
        <v>4</v>
      </c>
      <c r="I785" s="130" t="s">
        <v>4</v>
      </c>
      <c r="J785" s="34" t="s">
        <v>34</v>
      </c>
      <c r="K785" s="34" t="s">
        <v>34</v>
      </c>
      <c r="L785" s="34" t="s">
        <v>2391</v>
      </c>
      <c r="M785" s="34" t="s">
        <v>2369</v>
      </c>
      <c r="N785" s="34">
        <v>1</v>
      </c>
      <c r="O785" s="34">
        <v>0</v>
      </c>
      <c r="P785" s="34">
        <v>0</v>
      </c>
      <c r="Q785" s="34">
        <v>0</v>
      </c>
      <c r="R785" s="34">
        <v>0</v>
      </c>
      <c r="S785" s="34">
        <v>1</v>
      </c>
      <c r="T785" s="34">
        <v>0</v>
      </c>
      <c r="U785" s="77">
        <v>0</v>
      </c>
      <c r="V785" s="34">
        <v>0</v>
      </c>
      <c r="W785" s="60">
        <f>COUNTIFS(配置清单!G:G,G785,配置清单!$H:$H,"PM",配置清单!$N:$N,"在岗")</f>
        <v>1</v>
      </c>
      <c r="X785" s="61">
        <f t="shared" si="653"/>
        <v>1</v>
      </c>
      <c r="Y785" s="60">
        <f>COUNTIFS(配置清单!$G:$G,G785,配置清单!$H:$H,"PM",配置清单!$N:$N,"在岗",配置清单!$P:$P,"&lt;&gt;暂不胜任")</f>
        <v>1</v>
      </c>
      <c r="Z785" s="61">
        <f t="shared" si="654"/>
        <v>1</v>
      </c>
      <c r="AA785" s="62">
        <f>COUNTIFS(配置清单!$G:$G,G785,配置清单!$H:$H,"SE",配置清单!$N:$N,"在岗")+COUNTIFS(配置清单!$G:$G,G785,配置清单!$H:$H,"SA",配置清单!$N:$N,"在岗")</f>
        <v>0</v>
      </c>
      <c r="AB785" s="61" t="str">
        <f t="shared" si="655"/>
        <v>NA</v>
      </c>
      <c r="AC785" s="60">
        <f>COUNTIFS(配置清单!$G:$G,G785,配置清单!$H:$H,"SE",配置清单!$N:$N,"在岗",配置清单!$P:$P,"&lt;&gt;暂不胜任")+COUNTIFS(配置清单!$G:$G,G785,配置清单!$H:$H,"SA",配置清单!$N:$N,"在岗",配置清单!$P:$P,"&lt;&gt;暂不胜任")</f>
        <v>0</v>
      </c>
      <c r="AD785" s="61" t="str">
        <f t="shared" si="656"/>
        <v>NA</v>
      </c>
      <c r="AE785" s="60">
        <f>COUNTIFS(配置清单!$G:$G,G785,配置清单!H:H,"MDE",配置清单!N:N,"在岗")</f>
        <v>0</v>
      </c>
      <c r="AF785" s="61" t="str">
        <f t="shared" si="657"/>
        <v>NA</v>
      </c>
      <c r="AG785" s="60">
        <f>COUNTIFS(配置清单!$G:$G,G785,配置清单!$H:$H,"MDE",配置清单!$N:$N,"在岗",配置清单!$P:$P,"&lt;&gt;暂不胜任")</f>
        <v>0</v>
      </c>
      <c r="AH785" s="61" t="str">
        <f t="shared" si="658"/>
        <v>NA</v>
      </c>
      <c r="AI785" s="62">
        <f>COUNTIFS(配置清单!G:G,G785,配置清单!H:H,"TPM",配置清单!N:N,"在岗")+COUNTIFS(配置清单!G:G,G785,配置清单!H:H,"TC",配置清单!N:N,"在岗")</f>
        <v>0</v>
      </c>
      <c r="AJ785" s="61" t="str">
        <f t="shared" si="659"/>
        <v>NA</v>
      </c>
      <c r="AK785" s="60">
        <f>COUNTIFS(配置清单!G:G,G785,配置清单!H:H,"TPM",配置清单!N:N,"在岗",配置清单!P:P,"&lt;&gt;暂不胜任")+COUNTIFS(配置清单!G:G,G785,配置清单!H:H,"TC",配置清单!N:N,"在岗",配置清单!P:P,"&lt;&gt;暂不胜任")</f>
        <v>0</v>
      </c>
      <c r="AL785" s="61" t="str">
        <f t="shared" si="660"/>
        <v>NA</v>
      </c>
      <c r="AM785" s="60">
        <f>COUNTIFS(配置清单!G:G,G785,配置清单!H:H,"TSE",配置清单!N:N,"在岗")</f>
        <v>0</v>
      </c>
      <c r="AN785" s="61" t="str">
        <f t="shared" si="661"/>
        <v>NA</v>
      </c>
      <c r="AO785" s="60">
        <f>COUNTIFS(配置清单!G:G,G785,配置清单!H:H,"TSE",配置清单!N:N,"在岗",配置清单!P:P,"&lt;&gt;暂不胜任")</f>
        <v>0</v>
      </c>
      <c r="AP785" s="61" t="str">
        <f t="shared" si="662"/>
        <v>NA</v>
      </c>
      <c r="AQ785" s="60">
        <f>COUNTIFS(配置清单!$G:$G,G785,配置清单!H:H,"QA",配置清单!N:N,"在岗")</f>
        <v>1</v>
      </c>
      <c r="AR785" s="61">
        <f t="shared" si="663"/>
        <v>1</v>
      </c>
      <c r="AS785" s="60">
        <f>COUNTIFS(配置清单!$G:$G,G785,配置清单!$H:$H,"QA",配置清单!$N:$N,"在岗",配置清单!$P:$P,"&lt;&gt;暂不胜任")</f>
        <v>1</v>
      </c>
      <c r="AT785" s="61">
        <f t="shared" si="664"/>
        <v>1</v>
      </c>
      <c r="AU785" s="60">
        <f>COUNTIFS(配置清单!G:G,规划及评估!G785,配置清单!H:H,"BA",配置清单!N:N,"在岗")</f>
        <v>0</v>
      </c>
      <c r="AV785" s="61" t="str">
        <f t="shared" si="665"/>
        <v>NA</v>
      </c>
      <c r="AW785" s="60">
        <f>COUNTIFS(配置清单!G:G,G785,配置清单!H:H,"BA",配置清单!N:N,"在岗",配置清单!P:P,"&lt;&gt;暂不胜任")</f>
        <v>0</v>
      </c>
      <c r="AX785" s="61" t="str">
        <f t="shared" si="666"/>
        <v>NA</v>
      </c>
      <c r="AY785" s="60">
        <f>COUNTIFS(配置清单!G:G,规划及评估!G785,配置清单!H:H,"IA",配置清单!N:N,"在岗")</f>
        <v>0</v>
      </c>
      <c r="AZ785" s="61" t="str">
        <f t="shared" si="667"/>
        <v>NA</v>
      </c>
      <c r="BA785" s="60">
        <f>COUNTIFS(配置清单!G:G,G785,配置清单!H:H,"IA",配置清单!N:N,"在岗",配置清单!P:P,"&lt;&gt;暂不胜任")</f>
        <v>0</v>
      </c>
      <c r="BB785" s="61" t="str">
        <f t="shared" si="668"/>
        <v>NA</v>
      </c>
      <c r="BC785" s="60">
        <f>COUNTIFS(配置清单!G:G,规划及评估!G785,配置清单!H:H,"产品经理",配置清单!N:N,"在岗")</f>
        <v>0</v>
      </c>
      <c r="BD785" s="61" t="str">
        <f t="shared" si="669"/>
        <v>NA</v>
      </c>
      <c r="BE785" s="60">
        <f>COUNTIFS(配置清单!G:G,G785,配置清单!H:H,"产品经理",配置清单!N:N,"在岗",配置清单!P:P,"&lt;&gt;暂不胜任")</f>
        <v>0</v>
      </c>
      <c r="BF785" s="61" t="str">
        <f t="shared" si="670"/>
        <v>NA</v>
      </c>
      <c r="BG785" s="63">
        <f t="shared" si="671"/>
        <v>2</v>
      </c>
      <c r="BH785" s="64">
        <f t="shared" si="672"/>
        <v>2</v>
      </c>
      <c r="BI785" s="64">
        <f t="shared" si="673"/>
        <v>2</v>
      </c>
      <c r="BJ785" s="64">
        <f t="shared" si="674"/>
        <v>2</v>
      </c>
      <c r="BK785" s="65">
        <f t="shared" si="675"/>
        <v>1</v>
      </c>
      <c r="BL785" s="66">
        <f t="shared" si="676"/>
        <v>1</v>
      </c>
      <c r="BM785" s="93">
        <f t="shared" si="677"/>
        <v>1</v>
      </c>
      <c r="BN785" s="93">
        <f t="shared" si="678"/>
        <v>1</v>
      </c>
      <c r="BO785" s="93">
        <f t="shared" si="679"/>
        <v>0</v>
      </c>
      <c r="BP785" s="93">
        <f t="shared" si="680"/>
        <v>0</v>
      </c>
      <c r="BQ785" s="93">
        <f t="shared" si="681"/>
        <v>0</v>
      </c>
      <c r="BR785" s="93">
        <f t="shared" si="682"/>
        <v>0</v>
      </c>
      <c r="BS785" s="93">
        <f t="shared" si="683"/>
        <v>0</v>
      </c>
      <c r="BT785" s="93">
        <f t="shared" si="684"/>
        <v>0</v>
      </c>
      <c r="BU785" s="93">
        <f t="shared" si="685"/>
        <v>0</v>
      </c>
      <c r="BV785" s="93">
        <f t="shared" si="686"/>
        <v>0</v>
      </c>
      <c r="BW785" s="93">
        <f t="shared" si="687"/>
        <v>1</v>
      </c>
      <c r="BX785" s="93">
        <f t="shared" si="688"/>
        <v>1</v>
      </c>
      <c r="BY785" s="93">
        <f t="shared" si="689"/>
        <v>0</v>
      </c>
      <c r="BZ785" s="93">
        <f t="shared" si="690"/>
        <v>0</v>
      </c>
      <c r="CA785" s="93">
        <f t="shared" si="691"/>
        <v>0</v>
      </c>
      <c r="CB785" s="93">
        <f t="shared" si="692"/>
        <v>0</v>
      </c>
      <c r="CC785" s="93">
        <f t="shared" si="693"/>
        <v>0</v>
      </c>
      <c r="CD785" s="93">
        <f t="shared" si="694"/>
        <v>0</v>
      </c>
    </row>
    <row r="786" spans="1:82" hidden="1">
      <c r="A786" s="34">
        <v>55</v>
      </c>
      <c r="B786" s="34" t="s">
        <v>210</v>
      </c>
      <c r="C786" s="34" t="s">
        <v>2210</v>
      </c>
      <c r="D786" s="34" t="s">
        <v>2153</v>
      </c>
      <c r="E786" s="34" t="s">
        <v>2364</v>
      </c>
      <c r="F786" s="34" t="s">
        <v>2377</v>
      </c>
      <c r="G786" s="34" t="s">
        <v>2378</v>
      </c>
      <c r="H786" s="130" t="s">
        <v>7</v>
      </c>
      <c r="I786" s="130" t="s">
        <v>7</v>
      </c>
      <c r="J786" s="34" t="s">
        <v>34</v>
      </c>
      <c r="K786" s="34" t="s">
        <v>34</v>
      </c>
      <c r="L786" s="34" t="s">
        <v>2391</v>
      </c>
      <c r="M786" s="34" t="s">
        <v>2369</v>
      </c>
      <c r="N786" s="34">
        <v>1</v>
      </c>
      <c r="O786" s="34">
        <v>0</v>
      </c>
      <c r="P786" s="34">
        <v>0</v>
      </c>
      <c r="Q786" s="34">
        <v>0</v>
      </c>
      <c r="R786" s="34">
        <v>0</v>
      </c>
      <c r="S786" s="34">
        <v>1</v>
      </c>
      <c r="T786" s="34">
        <v>0</v>
      </c>
      <c r="U786" s="77">
        <v>0</v>
      </c>
      <c r="V786" s="34">
        <v>0</v>
      </c>
      <c r="W786" s="60">
        <f>COUNTIFS(配置清单!G:G,G786,配置清单!$H:$H,"PM",配置清单!$N:$N,"在岗")</f>
        <v>1</v>
      </c>
      <c r="X786" s="61">
        <f t="shared" si="653"/>
        <v>1</v>
      </c>
      <c r="Y786" s="60">
        <f>COUNTIFS(配置清单!$G:$G,G786,配置清单!$H:$H,"PM",配置清单!$N:$N,"在岗",配置清单!$P:$P,"&lt;&gt;暂不胜任")</f>
        <v>0</v>
      </c>
      <c r="Z786" s="61">
        <f t="shared" si="654"/>
        <v>0</v>
      </c>
      <c r="AA786" s="62">
        <f>COUNTIFS(配置清单!$G:$G,G786,配置清单!$H:$H,"SE",配置清单!$N:$N,"在岗")+COUNTIFS(配置清单!$G:$G,G786,配置清单!$H:$H,"SA",配置清单!$N:$N,"在岗")</f>
        <v>0</v>
      </c>
      <c r="AB786" s="61" t="str">
        <f t="shared" si="655"/>
        <v>NA</v>
      </c>
      <c r="AC786" s="60">
        <f>COUNTIFS(配置清单!$G:$G,G786,配置清单!$H:$H,"SE",配置清单!$N:$N,"在岗",配置清单!$P:$P,"&lt;&gt;暂不胜任")+COUNTIFS(配置清单!$G:$G,G786,配置清单!$H:$H,"SA",配置清单!$N:$N,"在岗",配置清单!$P:$P,"&lt;&gt;暂不胜任")</f>
        <v>0</v>
      </c>
      <c r="AD786" s="61" t="str">
        <f t="shared" si="656"/>
        <v>NA</v>
      </c>
      <c r="AE786" s="60">
        <f>COUNTIFS(配置清单!$G:$G,G786,配置清单!H:H,"MDE",配置清单!N:N,"在岗")</f>
        <v>0</v>
      </c>
      <c r="AF786" s="61" t="str">
        <f t="shared" si="657"/>
        <v>NA</v>
      </c>
      <c r="AG786" s="60">
        <f>COUNTIFS(配置清单!$G:$G,G786,配置清单!$H:$H,"MDE",配置清单!$N:$N,"在岗",配置清单!$P:$P,"&lt;&gt;暂不胜任")</f>
        <v>0</v>
      </c>
      <c r="AH786" s="61" t="str">
        <f t="shared" si="658"/>
        <v>NA</v>
      </c>
      <c r="AI786" s="62">
        <f>COUNTIFS(配置清单!G:G,G786,配置清单!H:H,"TPM",配置清单!N:N,"在岗")+COUNTIFS(配置清单!G:G,G786,配置清单!H:H,"TC",配置清单!N:N,"在岗")</f>
        <v>0</v>
      </c>
      <c r="AJ786" s="61" t="str">
        <f t="shared" si="659"/>
        <v>NA</v>
      </c>
      <c r="AK786" s="60">
        <f>COUNTIFS(配置清单!G:G,G786,配置清单!H:H,"TPM",配置清单!N:N,"在岗",配置清单!P:P,"&lt;&gt;暂不胜任")+COUNTIFS(配置清单!G:G,G786,配置清单!H:H,"TC",配置清单!N:N,"在岗",配置清单!P:P,"&lt;&gt;暂不胜任")</f>
        <v>0</v>
      </c>
      <c r="AL786" s="61" t="str">
        <f t="shared" si="660"/>
        <v>NA</v>
      </c>
      <c r="AM786" s="60">
        <f>COUNTIFS(配置清单!G:G,G786,配置清单!H:H,"TSE",配置清单!N:N,"在岗")</f>
        <v>0</v>
      </c>
      <c r="AN786" s="61" t="str">
        <f t="shared" si="661"/>
        <v>NA</v>
      </c>
      <c r="AO786" s="60">
        <f>COUNTIFS(配置清单!G:G,G786,配置清单!H:H,"TSE",配置清单!N:N,"在岗",配置清单!P:P,"&lt;&gt;暂不胜任")</f>
        <v>0</v>
      </c>
      <c r="AP786" s="61" t="str">
        <f t="shared" si="662"/>
        <v>NA</v>
      </c>
      <c r="AQ786" s="60">
        <f>COUNTIFS(配置清单!$G:$G,G786,配置清单!H:H,"QA",配置清单!N:N,"在岗")</f>
        <v>1</v>
      </c>
      <c r="AR786" s="61">
        <f t="shared" si="663"/>
        <v>1</v>
      </c>
      <c r="AS786" s="60">
        <f>COUNTIFS(配置清单!$G:$G,G786,配置清单!$H:$H,"QA",配置清单!$N:$N,"在岗",配置清单!$P:$P,"&lt;&gt;暂不胜任")</f>
        <v>1</v>
      </c>
      <c r="AT786" s="61">
        <f t="shared" si="664"/>
        <v>1</v>
      </c>
      <c r="AU786" s="60">
        <f>COUNTIFS(配置清单!G:G,规划及评估!G786,配置清单!H:H,"BA",配置清单!N:N,"在岗")</f>
        <v>0</v>
      </c>
      <c r="AV786" s="61" t="str">
        <f t="shared" si="665"/>
        <v>NA</v>
      </c>
      <c r="AW786" s="60">
        <f>COUNTIFS(配置清单!G:G,G786,配置清单!H:H,"BA",配置清单!N:N,"在岗",配置清单!P:P,"&lt;&gt;暂不胜任")</f>
        <v>0</v>
      </c>
      <c r="AX786" s="61" t="str">
        <f t="shared" si="666"/>
        <v>NA</v>
      </c>
      <c r="AY786" s="60">
        <f>COUNTIFS(配置清单!G:G,规划及评估!G786,配置清单!H:H,"IA",配置清单!N:N,"在岗")</f>
        <v>0</v>
      </c>
      <c r="AZ786" s="61" t="str">
        <f t="shared" si="667"/>
        <v>NA</v>
      </c>
      <c r="BA786" s="60">
        <f>COUNTIFS(配置清单!G:G,G786,配置清单!H:H,"IA",配置清单!N:N,"在岗",配置清单!P:P,"&lt;&gt;暂不胜任")</f>
        <v>0</v>
      </c>
      <c r="BB786" s="61" t="str">
        <f t="shared" si="668"/>
        <v>NA</v>
      </c>
      <c r="BC786" s="60">
        <f>COUNTIFS(配置清单!G:G,规划及评估!G786,配置清单!H:H,"产品经理",配置清单!N:N,"在岗")</f>
        <v>0</v>
      </c>
      <c r="BD786" s="61" t="str">
        <f t="shared" si="669"/>
        <v>NA</v>
      </c>
      <c r="BE786" s="60">
        <f>COUNTIFS(配置清单!G:G,G786,配置清单!H:H,"产品经理",配置清单!N:N,"在岗",配置清单!P:P,"&lt;&gt;暂不胜任")</f>
        <v>0</v>
      </c>
      <c r="BF786" s="61" t="str">
        <f t="shared" si="670"/>
        <v>NA</v>
      </c>
      <c r="BG786" s="63">
        <f t="shared" si="671"/>
        <v>2</v>
      </c>
      <c r="BH786" s="64">
        <f t="shared" si="672"/>
        <v>2</v>
      </c>
      <c r="BI786" s="64">
        <f t="shared" si="673"/>
        <v>2</v>
      </c>
      <c r="BJ786" s="64">
        <f t="shared" si="674"/>
        <v>1</v>
      </c>
      <c r="BK786" s="65">
        <f t="shared" si="675"/>
        <v>1</v>
      </c>
      <c r="BL786" s="66">
        <f t="shared" si="676"/>
        <v>0.5</v>
      </c>
      <c r="BM786" s="93">
        <f t="shared" si="677"/>
        <v>1</v>
      </c>
      <c r="BN786" s="93">
        <f t="shared" si="678"/>
        <v>0</v>
      </c>
      <c r="BO786" s="93">
        <f t="shared" si="679"/>
        <v>0</v>
      </c>
      <c r="BP786" s="93">
        <f t="shared" si="680"/>
        <v>0</v>
      </c>
      <c r="BQ786" s="93">
        <f t="shared" si="681"/>
        <v>0</v>
      </c>
      <c r="BR786" s="93">
        <f t="shared" si="682"/>
        <v>0</v>
      </c>
      <c r="BS786" s="93">
        <f t="shared" si="683"/>
        <v>0</v>
      </c>
      <c r="BT786" s="93">
        <f t="shared" si="684"/>
        <v>0</v>
      </c>
      <c r="BU786" s="93">
        <f t="shared" si="685"/>
        <v>0</v>
      </c>
      <c r="BV786" s="93">
        <f t="shared" si="686"/>
        <v>0</v>
      </c>
      <c r="BW786" s="93">
        <f t="shared" si="687"/>
        <v>1</v>
      </c>
      <c r="BX786" s="93">
        <f t="shared" si="688"/>
        <v>1</v>
      </c>
      <c r="BY786" s="93">
        <f t="shared" si="689"/>
        <v>0</v>
      </c>
      <c r="BZ786" s="93">
        <f t="shared" si="690"/>
        <v>0</v>
      </c>
      <c r="CA786" s="93">
        <f t="shared" si="691"/>
        <v>0</v>
      </c>
      <c r="CB786" s="93">
        <f t="shared" si="692"/>
        <v>0</v>
      </c>
      <c r="CC786" s="93">
        <f t="shared" si="693"/>
        <v>0</v>
      </c>
      <c r="CD786" s="93">
        <f t="shared" si="694"/>
        <v>0</v>
      </c>
    </row>
    <row r="787" spans="1:82" hidden="1">
      <c r="A787" s="34">
        <v>56</v>
      </c>
      <c r="B787" s="34" t="s">
        <v>210</v>
      </c>
      <c r="C787" s="34" t="s">
        <v>2210</v>
      </c>
      <c r="D787" s="34" t="s">
        <v>2153</v>
      </c>
      <c r="E787" s="34" t="s">
        <v>2364</v>
      </c>
      <c r="F787" s="34" t="s">
        <v>2379</v>
      </c>
      <c r="G787" s="34" t="s">
        <v>9317</v>
      </c>
      <c r="H787" s="130" t="s">
        <v>4</v>
      </c>
      <c r="I787" s="130" t="s">
        <v>4</v>
      </c>
      <c r="J787" s="34" t="s">
        <v>34</v>
      </c>
      <c r="K787" s="34" t="s">
        <v>34</v>
      </c>
      <c r="L787" s="34" t="s">
        <v>2391</v>
      </c>
      <c r="M787" s="34" t="s">
        <v>2369</v>
      </c>
      <c r="N787" s="34">
        <v>1</v>
      </c>
      <c r="O787" s="34">
        <v>0</v>
      </c>
      <c r="P787" s="34">
        <v>0</v>
      </c>
      <c r="Q787" s="34">
        <v>0</v>
      </c>
      <c r="R787" s="34">
        <v>0</v>
      </c>
      <c r="S787" s="34">
        <v>1</v>
      </c>
      <c r="T787" s="34">
        <v>0</v>
      </c>
      <c r="U787" s="77">
        <v>0</v>
      </c>
      <c r="V787" s="34">
        <v>0</v>
      </c>
      <c r="W787" s="60">
        <f>COUNTIFS(配置清单!G:G,G787,配置清单!$H:$H,"PM",配置清单!$N:$N,"在岗")</f>
        <v>1</v>
      </c>
      <c r="X787" s="61">
        <f t="shared" si="653"/>
        <v>1</v>
      </c>
      <c r="Y787" s="60">
        <f>COUNTIFS(配置清单!$G:$G,G787,配置清单!$H:$H,"PM",配置清单!$N:$N,"在岗",配置清单!$P:$P,"&lt;&gt;暂不胜任")</f>
        <v>1</v>
      </c>
      <c r="Z787" s="61">
        <f t="shared" si="654"/>
        <v>1</v>
      </c>
      <c r="AA787" s="62">
        <f>COUNTIFS(配置清单!$G:$G,G787,配置清单!$H:$H,"SE",配置清单!$N:$N,"在岗")+COUNTIFS(配置清单!$G:$G,G787,配置清单!$H:$H,"SA",配置清单!$N:$N,"在岗")</f>
        <v>0</v>
      </c>
      <c r="AB787" s="61" t="str">
        <f t="shared" si="655"/>
        <v>NA</v>
      </c>
      <c r="AC787" s="60">
        <f>COUNTIFS(配置清单!$G:$G,G787,配置清单!$H:$H,"SE",配置清单!$N:$N,"在岗",配置清单!$P:$P,"&lt;&gt;暂不胜任")+COUNTIFS(配置清单!$G:$G,G787,配置清单!$H:$H,"SA",配置清单!$N:$N,"在岗",配置清单!$P:$P,"&lt;&gt;暂不胜任")</f>
        <v>0</v>
      </c>
      <c r="AD787" s="61" t="str">
        <f t="shared" si="656"/>
        <v>NA</v>
      </c>
      <c r="AE787" s="60">
        <f>COUNTIFS(配置清单!$G:$G,G787,配置清单!H:H,"MDE",配置清单!N:N,"在岗")</f>
        <v>0</v>
      </c>
      <c r="AF787" s="61" t="str">
        <f t="shared" si="657"/>
        <v>NA</v>
      </c>
      <c r="AG787" s="60">
        <f>COUNTIFS(配置清单!$G:$G,G787,配置清单!$H:$H,"MDE",配置清单!$N:$N,"在岗",配置清单!$P:$P,"&lt;&gt;暂不胜任")</f>
        <v>0</v>
      </c>
      <c r="AH787" s="61" t="str">
        <f t="shared" si="658"/>
        <v>NA</v>
      </c>
      <c r="AI787" s="62">
        <f>COUNTIFS(配置清单!G:G,G787,配置清单!H:H,"TPM",配置清单!N:N,"在岗")+COUNTIFS(配置清单!G:G,G787,配置清单!H:H,"TC",配置清单!N:N,"在岗")</f>
        <v>0</v>
      </c>
      <c r="AJ787" s="61" t="str">
        <f t="shared" si="659"/>
        <v>NA</v>
      </c>
      <c r="AK787" s="60">
        <f>COUNTIFS(配置清单!G:G,G787,配置清单!H:H,"TPM",配置清单!N:N,"在岗",配置清单!P:P,"&lt;&gt;暂不胜任")+COUNTIFS(配置清单!G:G,G787,配置清单!H:H,"TC",配置清单!N:N,"在岗",配置清单!P:P,"&lt;&gt;暂不胜任")</f>
        <v>0</v>
      </c>
      <c r="AL787" s="61" t="str">
        <f t="shared" si="660"/>
        <v>NA</v>
      </c>
      <c r="AM787" s="60">
        <f>COUNTIFS(配置清单!G:G,G787,配置清单!H:H,"TSE",配置清单!N:N,"在岗")</f>
        <v>0</v>
      </c>
      <c r="AN787" s="61" t="str">
        <f t="shared" si="661"/>
        <v>NA</v>
      </c>
      <c r="AO787" s="60">
        <f>COUNTIFS(配置清单!G:G,G787,配置清单!H:H,"TSE",配置清单!N:N,"在岗",配置清单!P:P,"&lt;&gt;暂不胜任")</f>
        <v>0</v>
      </c>
      <c r="AP787" s="61" t="str">
        <f t="shared" si="662"/>
        <v>NA</v>
      </c>
      <c r="AQ787" s="60">
        <f>COUNTIFS(配置清单!$G:$G,G787,配置清单!H:H,"QA",配置清单!N:N,"在岗")</f>
        <v>1</v>
      </c>
      <c r="AR787" s="61">
        <f t="shared" si="663"/>
        <v>1</v>
      </c>
      <c r="AS787" s="60">
        <f>COUNTIFS(配置清单!$G:$G,G787,配置清单!$H:$H,"QA",配置清单!$N:$N,"在岗",配置清单!$P:$P,"&lt;&gt;暂不胜任")</f>
        <v>1</v>
      </c>
      <c r="AT787" s="61">
        <f t="shared" si="664"/>
        <v>1</v>
      </c>
      <c r="AU787" s="60">
        <f>COUNTIFS(配置清单!G:G,规划及评估!G787,配置清单!H:H,"BA",配置清单!N:N,"在岗")</f>
        <v>0</v>
      </c>
      <c r="AV787" s="61" t="str">
        <f t="shared" si="665"/>
        <v>NA</v>
      </c>
      <c r="AW787" s="60">
        <f>COUNTIFS(配置清单!G:G,G787,配置清单!H:H,"BA",配置清单!N:N,"在岗",配置清单!P:P,"&lt;&gt;暂不胜任")</f>
        <v>0</v>
      </c>
      <c r="AX787" s="61" t="str">
        <f t="shared" si="666"/>
        <v>NA</v>
      </c>
      <c r="AY787" s="60">
        <f>COUNTIFS(配置清单!G:G,规划及评估!G787,配置清单!H:H,"IA",配置清单!N:N,"在岗")</f>
        <v>0</v>
      </c>
      <c r="AZ787" s="61" t="str">
        <f t="shared" si="667"/>
        <v>NA</v>
      </c>
      <c r="BA787" s="60">
        <f>COUNTIFS(配置清单!G:G,G787,配置清单!H:H,"IA",配置清单!N:N,"在岗",配置清单!P:P,"&lt;&gt;暂不胜任")</f>
        <v>0</v>
      </c>
      <c r="BB787" s="61" t="str">
        <f t="shared" si="668"/>
        <v>NA</v>
      </c>
      <c r="BC787" s="60">
        <f>COUNTIFS(配置清单!G:G,规划及评估!G787,配置清单!H:H,"产品经理",配置清单!N:N,"在岗")</f>
        <v>0</v>
      </c>
      <c r="BD787" s="61" t="str">
        <f t="shared" si="669"/>
        <v>NA</v>
      </c>
      <c r="BE787" s="60">
        <f>COUNTIFS(配置清单!G:G,G787,配置清单!H:H,"产品经理",配置清单!N:N,"在岗",配置清单!P:P,"&lt;&gt;暂不胜任")</f>
        <v>0</v>
      </c>
      <c r="BF787" s="61" t="str">
        <f t="shared" si="670"/>
        <v>NA</v>
      </c>
      <c r="BG787" s="63">
        <f t="shared" si="671"/>
        <v>2</v>
      </c>
      <c r="BH787" s="64">
        <f t="shared" si="672"/>
        <v>2</v>
      </c>
      <c r="BI787" s="64">
        <f t="shared" si="673"/>
        <v>2</v>
      </c>
      <c r="BJ787" s="64">
        <f t="shared" si="674"/>
        <v>2</v>
      </c>
      <c r="BK787" s="65">
        <f t="shared" si="675"/>
        <v>1</v>
      </c>
      <c r="BL787" s="66">
        <f t="shared" si="676"/>
        <v>1</v>
      </c>
      <c r="BM787" s="93">
        <f t="shared" si="677"/>
        <v>1</v>
      </c>
      <c r="BN787" s="93">
        <f t="shared" si="678"/>
        <v>1</v>
      </c>
      <c r="BO787" s="93">
        <f t="shared" si="679"/>
        <v>0</v>
      </c>
      <c r="BP787" s="93">
        <f t="shared" si="680"/>
        <v>0</v>
      </c>
      <c r="BQ787" s="93">
        <f t="shared" si="681"/>
        <v>0</v>
      </c>
      <c r="BR787" s="93">
        <f t="shared" si="682"/>
        <v>0</v>
      </c>
      <c r="BS787" s="93">
        <f t="shared" si="683"/>
        <v>0</v>
      </c>
      <c r="BT787" s="93">
        <f t="shared" si="684"/>
        <v>0</v>
      </c>
      <c r="BU787" s="93">
        <f t="shared" si="685"/>
        <v>0</v>
      </c>
      <c r="BV787" s="93">
        <f t="shared" si="686"/>
        <v>0</v>
      </c>
      <c r="BW787" s="93">
        <f t="shared" si="687"/>
        <v>1</v>
      </c>
      <c r="BX787" s="93">
        <f t="shared" si="688"/>
        <v>1</v>
      </c>
      <c r="BY787" s="93">
        <f t="shared" si="689"/>
        <v>0</v>
      </c>
      <c r="BZ787" s="93">
        <f t="shared" si="690"/>
        <v>0</v>
      </c>
      <c r="CA787" s="93">
        <f t="shared" si="691"/>
        <v>0</v>
      </c>
      <c r="CB787" s="93">
        <f t="shared" si="692"/>
        <v>0</v>
      </c>
      <c r="CC787" s="93">
        <f t="shared" si="693"/>
        <v>0</v>
      </c>
      <c r="CD787" s="93">
        <f t="shared" si="694"/>
        <v>0</v>
      </c>
    </row>
    <row r="788" spans="1:82" hidden="1">
      <c r="A788" s="34">
        <v>57</v>
      </c>
      <c r="B788" s="34" t="s">
        <v>210</v>
      </c>
      <c r="C788" s="34" t="s">
        <v>2210</v>
      </c>
      <c r="D788" s="34" t="s">
        <v>2153</v>
      </c>
      <c r="E788" s="34" t="s">
        <v>2364</v>
      </c>
      <c r="F788" s="34" t="s">
        <v>2383</v>
      </c>
      <c r="G788" s="34" t="s">
        <v>2384</v>
      </c>
      <c r="H788" s="130" t="s">
        <v>7</v>
      </c>
      <c r="I788" s="130" t="s">
        <v>7</v>
      </c>
      <c r="J788" s="34" t="s">
        <v>195</v>
      </c>
      <c r="K788" s="34" t="s">
        <v>195</v>
      </c>
      <c r="L788" s="34" t="s">
        <v>2391</v>
      </c>
      <c r="M788" s="34" t="s">
        <v>2369</v>
      </c>
      <c r="N788" s="34">
        <v>1</v>
      </c>
      <c r="O788" s="34">
        <v>0</v>
      </c>
      <c r="P788" s="34">
        <v>0</v>
      </c>
      <c r="Q788" s="34">
        <v>0</v>
      </c>
      <c r="R788" s="34">
        <v>0</v>
      </c>
      <c r="S788" s="34">
        <v>1</v>
      </c>
      <c r="T788" s="34">
        <v>0</v>
      </c>
      <c r="U788" s="77">
        <v>0</v>
      </c>
      <c r="V788" s="34">
        <v>0</v>
      </c>
      <c r="W788" s="60">
        <f>COUNTIFS(配置清单!G:G,G788,配置清单!$H:$H,"PM",配置清单!$N:$N,"在岗")</f>
        <v>1</v>
      </c>
      <c r="X788" s="61">
        <f t="shared" si="653"/>
        <v>1</v>
      </c>
      <c r="Y788" s="60">
        <f>COUNTIFS(配置清单!$G:$G,G788,配置清单!$H:$H,"PM",配置清单!$N:$N,"在岗",配置清单!$P:$P,"&lt;&gt;暂不胜任")</f>
        <v>1</v>
      </c>
      <c r="Z788" s="61">
        <f t="shared" si="654"/>
        <v>1</v>
      </c>
      <c r="AA788" s="62">
        <f>COUNTIFS(配置清单!$G:$G,G788,配置清单!$H:$H,"SE",配置清单!$N:$N,"在岗")+COUNTIFS(配置清单!$G:$G,G788,配置清单!$H:$H,"SA",配置清单!$N:$N,"在岗")</f>
        <v>0</v>
      </c>
      <c r="AB788" s="61" t="str">
        <f t="shared" si="655"/>
        <v>NA</v>
      </c>
      <c r="AC788" s="60">
        <f>COUNTIFS(配置清单!$G:$G,G788,配置清单!$H:$H,"SE",配置清单!$N:$N,"在岗",配置清单!$P:$P,"&lt;&gt;暂不胜任")+COUNTIFS(配置清单!$G:$G,G788,配置清单!$H:$H,"SA",配置清单!$N:$N,"在岗",配置清单!$P:$P,"&lt;&gt;暂不胜任")</f>
        <v>0</v>
      </c>
      <c r="AD788" s="61" t="str">
        <f t="shared" si="656"/>
        <v>NA</v>
      </c>
      <c r="AE788" s="60">
        <f>COUNTIFS(配置清单!$G:$G,G788,配置清单!H:H,"MDE",配置清单!N:N,"在岗")</f>
        <v>0</v>
      </c>
      <c r="AF788" s="61" t="str">
        <f t="shared" si="657"/>
        <v>NA</v>
      </c>
      <c r="AG788" s="60">
        <f>COUNTIFS(配置清单!$G:$G,G788,配置清单!$H:$H,"MDE",配置清单!$N:$N,"在岗",配置清单!$P:$P,"&lt;&gt;暂不胜任")</f>
        <v>0</v>
      </c>
      <c r="AH788" s="61" t="str">
        <f t="shared" si="658"/>
        <v>NA</v>
      </c>
      <c r="AI788" s="62">
        <f>COUNTIFS(配置清单!G:G,G788,配置清单!H:H,"TPM",配置清单!N:N,"在岗")+COUNTIFS(配置清单!G:G,G788,配置清单!H:H,"TC",配置清单!N:N,"在岗")</f>
        <v>0</v>
      </c>
      <c r="AJ788" s="61" t="str">
        <f t="shared" si="659"/>
        <v>NA</v>
      </c>
      <c r="AK788" s="60">
        <f>COUNTIFS(配置清单!G:G,G788,配置清单!H:H,"TPM",配置清单!N:N,"在岗",配置清单!P:P,"&lt;&gt;暂不胜任")+COUNTIFS(配置清单!G:G,G788,配置清单!H:H,"TC",配置清单!N:N,"在岗",配置清单!P:P,"&lt;&gt;暂不胜任")</f>
        <v>0</v>
      </c>
      <c r="AL788" s="61" t="str">
        <f t="shared" si="660"/>
        <v>NA</v>
      </c>
      <c r="AM788" s="60">
        <f>COUNTIFS(配置清单!G:G,G788,配置清单!H:H,"TSE",配置清单!N:N,"在岗")</f>
        <v>0</v>
      </c>
      <c r="AN788" s="61" t="str">
        <f t="shared" si="661"/>
        <v>NA</v>
      </c>
      <c r="AO788" s="60">
        <f>COUNTIFS(配置清单!G:G,G788,配置清单!H:H,"TSE",配置清单!N:N,"在岗",配置清单!P:P,"&lt;&gt;暂不胜任")</f>
        <v>0</v>
      </c>
      <c r="AP788" s="61" t="str">
        <f t="shared" si="662"/>
        <v>NA</v>
      </c>
      <c r="AQ788" s="60">
        <f>COUNTIFS(配置清单!$G:$G,G788,配置清单!H:H,"QA",配置清单!N:N,"在岗")</f>
        <v>1</v>
      </c>
      <c r="AR788" s="61">
        <f t="shared" si="663"/>
        <v>1</v>
      </c>
      <c r="AS788" s="60">
        <f>COUNTIFS(配置清单!$G:$G,G788,配置清单!$H:$H,"QA",配置清单!$N:$N,"在岗",配置清单!$P:$P,"&lt;&gt;暂不胜任")</f>
        <v>1</v>
      </c>
      <c r="AT788" s="61">
        <f t="shared" si="664"/>
        <v>1</v>
      </c>
      <c r="AU788" s="60">
        <f>COUNTIFS(配置清单!G:G,规划及评估!G788,配置清单!H:H,"BA",配置清单!N:N,"在岗")</f>
        <v>0</v>
      </c>
      <c r="AV788" s="61" t="str">
        <f t="shared" si="665"/>
        <v>NA</v>
      </c>
      <c r="AW788" s="60">
        <f>COUNTIFS(配置清单!G:G,G788,配置清单!H:H,"BA",配置清单!N:N,"在岗",配置清单!P:P,"&lt;&gt;暂不胜任")</f>
        <v>0</v>
      </c>
      <c r="AX788" s="61" t="str">
        <f t="shared" si="666"/>
        <v>NA</v>
      </c>
      <c r="AY788" s="60">
        <f>COUNTIFS(配置清单!G:G,规划及评估!G788,配置清单!H:H,"IA",配置清单!N:N,"在岗")</f>
        <v>0</v>
      </c>
      <c r="AZ788" s="61" t="str">
        <f t="shared" si="667"/>
        <v>NA</v>
      </c>
      <c r="BA788" s="60">
        <f>COUNTIFS(配置清单!G:G,G788,配置清单!H:H,"IA",配置清单!N:N,"在岗",配置清单!P:P,"&lt;&gt;暂不胜任")</f>
        <v>0</v>
      </c>
      <c r="BB788" s="61" t="str">
        <f t="shared" si="668"/>
        <v>NA</v>
      </c>
      <c r="BC788" s="60">
        <f>COUNTIFS(配置清单!G:G,规划及评估!G788,配置清单!H:H,"产品经理",配置清单!N:N,"在岗")</f>
        <v>0</v>
      </c>
      <c r="BD788" s="61" t="str">
        <f t="shared" si="669"/>
        <v>NA</v>
      </c>
      <c r="BE788" s="60">
        <f>COUNTIFS(配置清单!G:G,G788,配置清单!H:H,"产品经理",配置清单!N:N,"在岗",配置清单!P:P,"&lt;&gt;暂不胜任")</f>
        <v>0</v>
      </c>
      <c r="BF788" s="61" t="str">
        <f t="shared" si="670"/>
        <v>NA</v>
      </c>
      <c r="BG788" s="63">
        <f t="shared" si="671"/>
        <v>2</v>
      </c>
      <c r="BH788" s="64">
        <f t="shared" si="672"/>
        <v>2</v>
      </c>
      <c r="BI788" s="64">
        <f t="shared" si="673"/>
        <v>2</v>
      </c>
      <c r="BJ788" s="64">
        <f t="shared" si="674"/>
        <v>2</v>
      </c>
      <c r="BK788" s="65">
        <f t="shared" si="675"/>
        <v>1</v>
      </c>
      <c r="BL788" s="66">
        <f t="shared" si="676"/>
        <v>1</v>
      </c>
      <c r="BM788" s="93">
        <f t="shared" si="677"/>
        <v>1</v>
      </c>
      <c r="BN788" s="93">
        <f t="shared" si="678"/>
        <v>1</v>
      </c>
      <c r="BO788" s="93">
        <f t="shared" si="679"/>
        <v>0</v>
      </c>
      <c r="BP788" s="93">
        <f t="shared" si="680"/>
        <v>0</v>
      </c>
      <c r="BQ788" s="93">
        <f t="shared" si="681"/>
        <v>0</v>
      </c>
      <c r="BR788" s="93">
        <f t="shared" si="682"/>
        <v>0</v>
      </c>
      <c r="BS788" s="93">
        <f t="shared" si="683"/>
        <v>0</v>
      </c>
      <c r="BT788" s="93">
        <f t="shared" si="684"/>
        <v>0</v>
      </c>
      <c r="BU788" s="93">
        <f t="shared" si="685"/>
        <v>0</v>
      </c>
      <c r="BV788" s="93">
        <f t="shared" si="686"/>
        <v>0</v>
      </c>
      <c r="BW788" s="93">
        <f t="shared" si="687"/>
        <v>1</v>
      </c>
      <c r="BX788" s="93">
        <f t="shared" si="688"/>
        <v>1</v>
      </c>
      <c r="BY788" s="93">
        <f t="shared" si="689"/>
        <v>0</v>
      </c>
      <c r="BZ788" s="93">
        <f t="shared" si="690"/>
        <v>0</v>
      </c>
      <c r="CA788" s="93">
        <f t="shared" si="691"/>
        <v>0</v>
      </c>
      <c r="CB788" s="93">
        <f t="shared" si="692"/>
        <v>0</v>
      </c>
      <c r="CC788" s="93">
        <f t="shared" si="693"/>
        <v>0</v>
      </c>
      <c r="CD788" s="93">
        <f t="shared" si="694"/>
        <v>0</v>
      </c>
    </row>
    <row r="789" spans="1:82" hidden="1">
      <c r="A789" s="34">
        <v>58</v>
      </c>
      <c r="B789" s="34" t="s">
        <v>210</v>
      </c>
      <c r="C789" s="34" t="s">
        <v>2210</v>
      </c>
      <c r="D789" s="34" t="s">
        <v>2153</v>
      </c>
      <c r="E789" s="34" t="s">
        <v>2364</v>
      </c>
      <c r="F789" s="34" t="s">
        <v>2383</v>
      </c>
      <c r="G789" s="34" t="s">
        <v>2387</v>
      </c>
      <c r="H789" s="130" t="s">
        <v>7</v>
      </c>
      <c r="I789" s="130" t="s">
        <v>7</v>
      </c>
      <c r="J789" s="34" t="s">
        <v>195</v>
      </c>
      <c r="K789" s="34" t="s">
        <v>195</v>
      </c>
      <c r="L789" s="34" t="s">
        <v>2391</v>
      </c>
      <c r="M789" s="34" t="s">
        <v>2369</v>
      </c>
      <c r="N789" s="34">
        <v>1</v>
      </c>
      <c r="O789" s="34">
        <v>0</v>
      </c>
      <c r="P789" s="34">
        <v>0</v>
      </c>
      <c r="Q789" s="34">
        <v>0</v>
      </c>
      <c r="R789" s="34">
        <v>0</v>
      </c>
      <c r="S789" s="34">
        <v>1</v>
      </c>
      <c r="T789" s="34">
        <v>0</v>
      </c>
      <c r="U789" s="77">
        <v>0</v>
      </c>
      <c r="V789" s="34">
        <v>0</v>
      </c>
      <c r="W789" s="60">
        <f>COUNTIFS(配置清单!G:G,G789,配置清单!$H:$H,"PM",配置清单!$N:$N,"在岗")</f>
        <v>1</v>
      </c>
      <c r="X789" s="61">
        <f t="shared" si="653"/>
        <v>1</v>
      </c>
      <c r="Y789" s="60">
        <f>COUNTIFS(配置清单!$G:$G,G789,配置清单!$H:$H,"PM",配置清单!$N:$N,"在岗",配置清单!$P:$P,"&lt;&gt;暂不胜任")</f>
        <v>1</v>
      </c>
      <c r="Z789" s="61">
        <f t="shared" si="654"/>
        <v>1</v>
      </c>
      <c r="AA789" s="62">
        <f>COUNTIFS(配置清单!$G:$G,G789,配置清单!$H:$H,"SE",配置清单!$N:$N,"在岗")+COUNTIFS(配置清单!$G:$G,G789,配置清单!$H:$H,"SA",配置清单!$N:$N,"在岗")</f>
        <v>0</v>
      </c>
      <c r="AB789" s="61" t="str">
        <f t="shared" si="655"/>
        <v>NA</v>
      </c>
      <c r="AC789" s="60">
        <f>COUNTIFS(配置清单!$G:$G,G789,配置清单!$H:$H,"SE",配置清单!$N:$N,"在岗",配置清单!$P:$P,"&lt;&gt;暂不胜任")+COUNTIFS(配置清单!$G:$G,G789,配置清单!$H:$H,"SA",配置清单!$N:$N,"在岗",配置清单!$P:$P,"&lt;&gt;暂不胜任")</f>
        <v>0</v>
      </c>
      <c r="AD789" s="61" t="str">
        <f t="shared" si="656"/>
        <v>NA</v>
      </c>
      <c r="AE789" s="60">
        <f>COUNTIFS(配置清单!$G:$G,G789,配置清单!H:H,"MDE",配置清单!N:N,"在岗")</f>
        <v>0</v>
      </c>
      <c r="AF789" s="61" t="str">
        <f t="shared" si="657"/>
        <v>NA</v>
      </c>
      <c r="AG789" s="60">
        <f>COUNTIFS(配置清单!$G:$G,G789,配置清单!$H:$H,"MDE",配置清单!$N:$N,"在岗",配置清单!$P:$P,"&lt;&gt;暂不胜任")</f>
        <v>0</v>
      </c>
      <c r="AH789" s="61" t="str">
        <f t="shared" si="658"/>
        <v>NA</v>
      </c>
      <c r="AI789" s="62">
        <f>COUNTIFS(配置清单!G:G,G789,配置清单!H:H,"TPM",配置清单!N:N,"在岗")+COUNTIFS(配置清单!G:G,G789,配置清单!H:H,"TC",配置清单!N:N,"在岗")</f>
        <v>0</v>
      </c>
      <c r="AJ789" s="61" t="str">
        <f t="shared" si="659"/>
        <v>NA</v>
      </c>
      <c r="AK789" s="60">
        <f>COUNTIFS(配置清单!G:G,G789,配置清单!H:H,"TPM",配置清单!N:N,"在岗",配置清单!P:P,"&lt;&gt;暂不胜任")+COUNTIFS(配置清单!G:G,G789,配置清单!H:H,"TC",配置清单!N:N,"在岗",配置清单!P:P,"&lt;&gt;暂不胜任")</f>
        <v>0</v>
      </c>
      <c r="AL789" s="61" t="str">
        <f t="shared" si="660"/>
        <v>NA</v>
      </c>
      <c r="AM789" s="60">
        <f>COUNTIFS(配置清单!G:G,G789,配置清单!H:H,"TSE",配置清单!N:N,"在岗")</f>
        <v>0</v>
      </c>
      <c r="AN789" s="61" t="str">
        <f t="shared" si="661"/>
        <v>NA</v>
      </c>
      <c r="AO789" s="60">
        <f>COUNTIFS(配置清单!G:G,G789,配置清单!H:H,"TSE",配置清单!N:N,"在岗",配置清单!P:P,"&lt;&gt;暂不胜任")</f>
        <v>0</v>
      </c>
      <c r="AP789" s="61" t="str">
        <f t="shared" si="662"/>
        <v>NA</v>
      </c>
      <c r="AQ789" s="60">
        <f>COUNTIFS(配置清单!$G:$G,G789,配置清单!H:H,"QA",配置清单!N:N,"在岗")</f>
        <v>1</v>
      </c>
      <c r="AR789" s="61">
        <f t="shared" si="663"/>
        <v>1</v>
      </c>
      <c r="AS789" s="60">
        <f>COUNTIFS(配置清单!$G:$G,G789,配置清单!$H:$H,"QA",配置清单!$N:$N,"在岗",配置清单!$P:$P,"&lt;&gt;暂不胜任")</f>
        <v>1</v>
      </c>
      <c r="AT789" s="61">
        <f t="shared" si="664"/>
        <v>1</v>
      </c>
      <c r="AU789" s="60">
        <f>COUNTIFS(配置清单!G:G,规划及评估!G789,配置清单!H:H,"BA",配置清单!N:N,"在岗")</f>
        <v>0</v>
      </c>
      <c r="AV789" s="61" t="str">
        <f t="shared" si="665"/>
        <v>NA</v>
      </c>
      <c r="AW789" s="60">
        <f>COUNTIFS(配置清单!G:G,G789,配置清单!H:H,"BA",配置清单!N:N,"在岗",配置清单!P:P,"&lt;&gt;暂不胜任")</f>
        <v>0</v>
      </c>
      <c r="AX789" s="61" t="str">
        <f t="shared" si="666"/>
        <v>NA</v>
      </c>
      <c r="AY789" s="60">
        <f>COUNTIFS(配置清单!G:G,规划及评估!G789,配置清单!H:H,"IA",配置清单!N:N,"在岗")</f>
        <v>0</v>
      </c>
      <c r="AZ789" s="61" t="str">
        <f t="shared" si="667"/>
        <v>NA</v>
      </c>
      <c r="BA789" s="60">
        <f>COUNTIFS(配置清单!G:G,G789,配置清单!H:H,"IA",配置清单!N:N,"在岗",配置清单!P:P,"&lt;&gt;暂不胜任")</f>
        <v>0</v>
      </c>
      <c r="BB789" s="61" t="str">
        <f t="shared" si="668"/>
        <v>NA</v>
      </c>
      <c r="BC789" s="60">
        <f>COUNTIFS(配置清单!G:G,规划及评估!G789,配置清单!H:H,"产品经理",配置清单!N:N,"在岗")</f>
        <v>0</v>
      </c>
      <c r="BD789" s="61" t="str">
        <f t="shared" si="669"/>
        <v>NA</v>
      </c>
      <c r="BE789" s="60">
        <f>COUNTIFS(配置清单!G:G,G789,配置清单!H:H,"产品经理",配置清单!N:N,"在岗",配置清单!P:P,"&lt;&gt;暂不胜任")</f>
        <v>0</v>
      </c>
      <c r="BF789" s="61" t="str">
        <f t="shared" si="670"/>
        <v>NA</v>
      </c>
      <c r="BG789" s="63">
        <f t="shared" si="671"/>
        <v>2</v>
      </c>
      <c r="BH789" s="64">
        <f t="shared" si="672"/>
        <v>2</v>
      </c>
      <c r="BI789" s="64">
        <f t="shared" si="673"/>
        <v>2</v>
      </c>
      <c r="BJ789" s="64">
        <f t="shared" si="674"/>
        <v>2</v>
      </c>
      <c r="BK789" s="65">
        <f t="shared" si="675"/>
        <v>1</v>
      </c>
      <c r="BL789" s="66">
        <f t="shared" si="676"/>
        <v>1</v>
      </c>
      <c r="BM789" s="93">
        <f t="shared" si="677"/>
        <v>1</v>
      </c>
      <c r="BN789" s="93">
        <f t="shared" si="678"/>
        <v>1</v>
      </c>
      <c r="BO789" s="93">
        <f t="shared" si="679"/>
        <v>0</v>
      </c>
      <c r="BP789" s="93">
        <f t="shared" si="680"/>
        <v>0</v>
      </c>
      <c r="BQ789" s="93">
        <f t="shared" si="681"/>
        <v>0</v>
      </c>
      <c r="BR789" s="93">
        <f t="shared" si="682"/>
        <v>0</v>
      </c>
      <c r="BS789" s="93">
        <f t="shared" si="683"/>
        <v>0</v>
      </c>
      <c r="BT789" s="93">
        <f t="shared" si="684"/>
        <v>0</v>
      </c>
      <c r="BU789" s="93">
        <f t="shared" si="685"/>
        <v>0</v>
      </c>
      <c r="BV789" s="93">
        <f t="shared" si="686"/>
        <v>0</v>
      </c>
      <c r="BW789" s="93">
        <f t="shared" si="687"/>
        <v>1</v>
      </c>
      <c r="BX789" s="93">
        <f t="shared" si="688"/>
        <v>1</v>
      </c>
      <c r="BY789" s="93">
        <f t="shared" si="689"/>
        <v>0</v>
      </c>
      <c r="BZ789" s="93">
        <f t="shared" si="690"/>
        <v>0</v>
      </c>
      <c r="CA789" s="93">
        <f t="shared" si="691"/>
        <v>0</v>
      </c>
      <c r="CB789" s="93">
        <f t="shared" si="692"/>
        <v>0</v>
      </c>
      <c r="CC789" s="93">
        <f t="shared" si="693"/>
        <v>0</v>
      </c>
      <c r="CD789" s="93">
        <f t="shared" si="694"/>
        <v>0</v>
      </c>
    </row>
    <row r="790" spans="1:82" hidden="1">
      <c r="A790" s="34">
        <v>2</v>
      </c>
      <c r="B790" s="34" t="s">
        <v>950</v>
      </c>
      <c r="C790" s="34" t="s">
        <v>7259</v>
      </c>
      <c r="D790" s="34" t="s">
        <v>217</v>
      </c>
      <c r="E790" s="34" t="s">
        <v>216</v>
      </c>
      <c r="F790" s="34" t="s">
        <v>9599</v>
      </c>
      <c r="G790" s="34" t="s">
        <v>7264</v>
      </c>
      <c r="H790" s="34" t="s">
        <v>7</v>
      </c>
      <c r="I790" s="34" t="s">
        <v>7</v>
      </c>
      <c r="J790" s="34" t="s">
        <v>195</v>
      </c>
      <c r="K790" s="34" t="s">
        <v>195</v>
      </c>
      <c r="L790" s="34" t="s">
        <v>2865</v>
      </c>
      <c r="M790" s="34" t="s">
        <v>7758</v>
      </c>
      <c r="N790" s="34">
        <v>0</v>
      </c>
      <c r="O790" s="34">
        <v>0</v>
      </c>
      <c r="P790" s="34">
        <v>0</v>
      </c>
      <c r="Q790" s="34">
        <v>4</v>
      </c>
      <c r="R790" s="34">
        <v>8</v>
      </c>
      <c r="S790" s="34">
        <v>1</v>
      </c>
      <c r="T790" s="34">
        <v>0</v>
      </c>
      <c r="U790" s="34">
        <v>0</v>
      </c>
      <c r="V790" s="34">
        <v>0</v>
      </c>
      <c r="W790" s="60">
        <f>COUNTIFS(配置清单!G:G,G790,配置清单!$H:$H,"PM",配置清单!$N:$N,"在岗")</f>
        <v>0</v>
      </c>
      <c r="X790" s="61" t="str">
        <f t="shared" si="653"/>
        <v>NA</v>
      </c>
      <c r="Y790" s="60">
        <f>COUNTIFS(配置清单!$G:$G,G790,配置清单!$H:$H,"PM",配置清单!$N:$N,"在岗",配置清单!$P:$P,"&lt;&gt;暂不胜任")</f>
        <v>0</v>
      </c>
      <c r="Z790" s="61" t="str">
        <f t="shared" si="654"/>
        <v>NA</v>
      </c>
      <c r="AA790" s="62">
        <f>COUNTIFS(配置清单!$G:$G,G790,配置清单!$H:$H,"SE",配置清单!$N:$N,"在岗")+COUNTIFS(配置清单!$G:$G,G790,配置清单!$H:$H,"SA",配置清单!$N:$N,"在岗")</f>
        <v>0</v>
      </c>
      <c r="AB790" s="61" t="str">
        <f t="shared" si="655"/>
        <v>NA</v>
      </c>
      <c r="AC790" s="60">
        <f>COUNTIFS(配置清单!$G:$G,G790,配置清单!$H:$H,"SE",配置清单!$N:$N,"在岗",配置清单!$P:$P,"&lt;&gt;暂不胜任")+COUNTIFS(配置清单!$G:$G,G790,配置清单!$H:$H,"SA",配置清单!$N:$N,"在岗",配置清单!$P:$P,"&lt;&gt;暂不胜任")</f>
        <v>0</v>
      </c>
      <c r="AD790" s="61" t="str">
        <f t="shared" si="656"/>
        <v>NA</v>
      </c>
      <c r="AE790" s="60">
        <f>COUNTIFS(配置清单!$G:$G,G790,配置清单!H:H,"MDE",配置清单!N:N,"在岗")</f>
        <v>0</v>
      </c>
      <c r="AF790" s="61" t="str">
        <f t="shared" si="657"/>
        <v>NA</v>
      </c>
      <c r="AG790" s="60">
        <f>COUNTIFS(配置清单!$G:$G,G790,配置清单!$H:$H,"MDE",配置清单!$N:$N,"在岗",配置清单!$P:$P,"&lt;&gt;暂不胜任")</f>
        <v>0</v>
      </c>
      <c r="AH790" s="61" t="str">
        <f t="shared" si="658"/>
        <v>NA</v>
      </c>
      <c r="AI790" s="62">
        <f>COUNTIFS(配置清单!G:G,G790,配置清单!H:H,"TPM",配置清单!N:N,"在岗")+COUNTIFS(配置清单!G:G,G790,配置清单!H:H,"TC",配置清单!N:N,"在岗")</f>
        <v>4</v>
      </c>
      <c r="AJ790" s="61">
        <f t="shared" si="659"/>
        <v>1</v>
      </c>
      <c r="AK790" s="60">
        <f>COUNTIFS(配置清单!G:G,G790,配置清单!H:H,"TPM",配置清单!N:N,"在岗",配置清单!P:P,"&lt;&gt;暂不胜任")+COUNTIFS(配置清单!G:G,G790,配置清单!H:H,"TC",配置清单!N:N,"在岗",配置清单!P:P,"&lt;&gt;暂不胜任")</f>
        <v>0</v>
      </c>
      <c r="AL790" s="61">
        <f t="shared" si="660"/>
        <v>0</v>
      </c>
      <c r="AM790" s="60">
        <f>COUNTIFS(配置清单!G:G,G790,配置清单!H:H,"TSE",配置清单!N:N,"在岗")</f>
        <v>8</v>
      </c>
      <c r="AN790" s="61">
        <f t="shared" si="661"/>
        <v>1</v>
      </c>
      <c r="AO790" s="60">
        <f>COUNTIFS(配置清单!G:G,G790,配置清单!H:H,"TSE",配置清单!N:N,"在岗",配置清单!P:P,"&lt;&gt;暂不胜任")</f>
        <v>0</v>
      </c>
      <c r="AP790" s="61">
        <f t="shared" si="662"/>
        <v>0</v>
      </c>
      <c r="AQ790" s="60">
        <f>COUNTIFS(配置清单!$G:$G,G790,配置清单!H:H,"QA",配置清单!N:N,"在岗")</f>
        <v>1</v>
      </c>
      <c r="AR790" s="61">
        <f t="shared" si="663"/>
        <v>1</v>
      </c>
      <c r="AS790" s="60">
        <f>COUNTIFS(配置清单!$G:$G,G790,配置清单!$H:$H,"QA",配置清单!$N:$N,"在岗",配置清单!$P:$P,"&lt;&gt;暂不胜任")</f>
        <v>1</v>
      </c>
      <c r="AT790" s="61">
        <f t="shared" si="664"/>
        <v>1</v>
      </c>
      <c r="AU790" s="60">
        <f>COUNTIFS(配置清单!G:G,规划及评估!G790,配置清单!H:H,"BA",配置清单!N:N,"在岗")</f>
        <v>0</v>
      </c>
      <c r="AV790" s="61" t="str">
        <f t="shared" si="665"/>
        <v>NA</v>
      </c>
      <c r="AW790" s="60">
        <f>COUNTIFS(配置清单!G:G,G790,配置清单!H:H,"BA",配置清单!N:N,"在岗",配置清单!P:P,"&lt;&gt;暂不胜任")</f>
        <v>0</v>
      </c>
      <c r="AX790" s="61" t="str">
        <f t="shared" si="666"/>
        <v>NA</v>
      </c>
      <c r="AY790" s="60">
        <f>COUNTIFS(配置清单!G:G,规划及评估!G790,配置清单!H:H,"IA",配置清单!N:N,"在岗")</f>
        <v>0</v>
      </c>
      <c r="AZ790" s="61" t="str">
        <f t="shared" si="667"/>
        <v>NA</v>
      </c>
      <c r="BA790" s="60">
        <f>COUNTIFS(配置清单!G:G,G790,配置清单!H:H,"IA",配置清单!N:N,"在岗",配置清单!P:P,"&lt;&gt;暂不胜任")</f>
        <v>0</v>
      </c>
      <c r="BB790" s="61" t="str">
        <f t="shared" si="668"/>
        <v>NA</v>
      </c>
      <c r="BC790" s="60">
        <f>COUNTIFS(配置清单!G:G,规划及评估!G790,配置清单!H:H,"产品经理",配置清单!N:N,"在岗")</f>
        <v>0</v>
      </c>
      <c r="BD790" s="61" t="str">
        <f t="shared" si="669"/>
        <v>NA</v>
      </c>
      <c r="BE790" s="60">
        <f>COUNTIFS(配置清单!G:G,G790,配置清单!H:H,"产品经理",配置清单!N:N,"在岗",配置清单!P:P,"&lt;&gt;暂不胜任")</f>
        <v>0</v>
      </c>
      <c r="BF790" s="61" t="str">
        <f t="shared" si="670"/>
        <v>NA</v>
      </c>
      <c r="BG790" s="63">
        <f t="shared" si="671"/>
        <v>13</v>
      </c>
      <c r="BH790" s="64">
        <f t="shared" si="672"/>
        <v>13</v>
      </c>
      <c r="BI790" s="64">
        <f t="shared" si="673"/>
        <v>13</v>
      </c>
      <c r="BJ790" s="64">
        <f t="shared" si="674"/>
        <v>1</v>
      </c>
      <c r="BK790" s="65">
        <f t="shared" si="675"/>
        <v>1</v>
      </c>
      <c r="BL790" s="66">
        <f t="shared" si="676"/>
        <v>7.6923076923076927E-2</v>
      </c>
      <c r="BM790" s="93">
        <f t="shared" si="677"/>
        <v>0</v>
      </c>
      <c r="BN790" s="93">
        <f t="shared" si="678"/>
        <v>0</v>
      </c>
      <c r="BO790" s="93">
        <f t="shared" si="679"/>
        <v>0</v>
      </c>
      <c r="BP790" s="93">
        <f t="shared" si="680"/>
        <v>0</v>
      </c>
      <c r="BQ790" s="93">
        <f t="shared" si="681"/>
        <v>0</v>
      </c>
      <c r="BR790" s="93">
        <f t="shared" si="682"/>
        <v>0</v>
      </c>
      <c r="BS790" s="93">
        <f t="shared" si="683"/>
        <v>4</v>
      </c>
      <c r="BT790" s="93">
        <f t="shared" si="684"/>
        <v>0</v>
      </c>
      <c r="BU790" s="93">
        <f t="shared" si="685"/>
        <v>8</v>
      </c>
      <c r="BV790" s="93">
        <f t="shared" si="686"/>
        <v>0</v>
      </c>
      <c r="BW790" s="93">
        <f t="shared" si="687"/>
        <v>1</v>
      </c>
      <c r="BX790" s="93">
        <f t="shared" si="688"/>
        <v>1</v>
      </c>
      <c r="BY790" s="93">
        <f t="shared" si="689"/>
        <v>0</v>
      </c>
      <c r="BZ790" s="93">
        <f t="shared" si="690"/>
        <v>0</v>
      </c>
      <c r="CA790" s="93">
        <f t="shared" si="691"/>
        <v>0</v>
      </c>
      <c r="CB790" s="93">
        <f t="shared" si="692"/>
        <v>0</v>
      </c>
      <c r="CC790" s="93">
        <f t="shared" si="693"/>
        <v>0</v>
      </c>
      <c r="CD790" s="93">
        <f t="shared" si="694"/>
        <v>0</v>
      </c>
    </row>
    <row r="791" spans="1:82" hidden="1">
      <c r="A791" s="34">
        <v>3</v>
      </c>
      <c r="B791" s="34" t="s">
        <v>950</v>
      </c>
      <c r="C791" s="34" t="s">
        <v>7259</v>
      </c>
      <c r="D791" s="34" t="s">
        <v>217</v>
      </c>
      <c r="E791" s="34" t="s">
        <v>216</v>
      </c>
      <c r="F791" s="34" t="s">
        <v>7759</v>
      </c>
      <c r="G791" s="34" t="s">
        <v>7350</v>
      </c>
      <c r="H791" s="34" t="s">
        <v>7</v>
      </c>
      <c r="I791" s="34" t="s">
        <v>7</v>
      </c>
      <c r="J791" s="34" t="s">
        <v>195</v>
      </c>
      <c r="K791" s="34" t="s">
        <v>195</v>
      </c>
      <c r="L791" s="34" t="s">
        <v>2866</v>
      </c>
      <c r="M791" s="34" t="s">
        <v>695</v>
      </c>
      <c r="N791" s="34">
        <v>2</v>
      </c>
      <c r="O791" s="34">
        <v>0</v>
      </c>
      <c r="P791" s="34">
        <v>3</v>
      </c>
      <c r="Q791" s="34">
        <v>1</v>
      </c>
      <c r="R791" s="34">
        <v>0</v>
      </c>
      <c r="S791" s="34">
        <v>1</v>
      </c>
      <c r="T791" s="34">
        <v>0</v>
      </c>
      <c r="U791" s="34">
        <v>0</v>
      </c>
      <c r="V791" s="34">
        <v>0</v>
      </c>
      <c r="W791" s="60">
        <f>COUNTIFS(配置清单!G:G,G791,配置清单!$H:$H,"PM",配置清单!$N:$N,"在岗")</f>
        <v>2</v>
      </c>
      <c r="X791" s="61">
        <f t="shared" si="653"/>
        <v>1</v>
      </c>
      <c r="Y791" s="60">
        <f>COUNTIFS(配置清单!$G:$G,G791,配置清单!$H:$H,"PM",配置清单!$N:$N,"在岗",配置清单!$P:$P,"&lt;&gt;暂不胜任")</f>
        <v>0</v>
      </c>
      <c r="Z791" s="61">
        <f t="shared" si="654"/>
        <v>0</v>
      </c>
      <c r="AA791" s="62">
        <f>COUNTIFS(配置清单!$G:$G,G791,配置清单!$H:$H,"SE",配置清单!$N:$N,"在岗")+COUNTIFS(配置清单!$G:$G,G791,配置清单!$H:$H,"SA",配置清单!$N:$N,"在岗")</f>
        <v>0</v>
      </c>
      <c r="AB791" s="61" t="str">
        <f t="shared" si="655"/>
        <v>NA</v>
      </c>
      <c r="AC791" s="60">
        <f>COUNTIFS(配置清单!$G:$G,G791,配置清单!$H:$H,"SE",配置清单!$N:$N,"在岗",配置清单!$P:$P,"&lt;&gt;暂不胜任")+COUNTIFS(配置清单!$G:$G,G791,配置清单!$H:$H,"SA",配置清单!$N:$N,"在岗",配置清单!$P:$P,"&lt;&gt;暂不胜任")</f>
        <v>0</v>
      </c>
      <c r="AD791" s="61" t="str">
        <f t="shared" si="656"/>
        <v>NA</v>
      </c>
      <c r="AE791" s="60">
        <f>COUNTIFS(配置清单!$G:$G,G791,配置清单!H:H,"MDE",配置清单!N:N,"在岗")</f>
        <v>3</v>
      </c>
      <c r="AF791" s="61">
        <f t="shared" si="657"/>
        <v>1</v>
      </c>
      <c r="AG791" s="60">
        <f>COUNTIFS(配置清单!$G:$G,G791,配置清单!$H:$H,"MDE",配置清单!$N:$N,"在岗",配置清单!$P:$P,"&lt;&gt;暂不胜任")</f>
        <v>1</v>
      </c>
      <c r="AH791" s="61">
        <f t="shared" si="658"/>
        <v>0.33333333333333331</v>
      </c>
      <c r="AI791" s="62">
        <f>COUNTIFS(配置清单!G:G,G791,配置清单!H:H,"TPM",配置清单!N:N,"在岗")+COUNTIFS(配置清单!G:G,G791,配置清单!H:H,"TC",配置清单!N:N,"在岗")</f>
        <v>1</v>
      </c>
      <c r="AJ791" s="61">
        <f t="shared" si="659"/>
        <v>1</v>
      </c>
      <c r="AK791" s="60">
        <f>COUNTIFS(配置清单!G:G,G791,配置清单!H:H,"TPM",配置清单!N:N,"在岗",配置清单!P:P,"&lt;&gt;暂不胜任")+COUNTIFS(配置清单!G:G,G791,配置清单!H:H,"TC",配置清单!N:N,"在岗",配置清单!P:P,"&lt;&gt;暂不胜任")</f>
        <v>0</v>
      </c>
      <c r="AL791" s="61">
        <f t="shared" si="660"/>
        <v>0</v>
      </c>
      <c r="AM791" s="60">
        <f>COUNTIFS(配置清单!G:G,G791,配置清单!H:H,"TSE",配置清单!N:N,"在岗")</f>
        <v>0</v>
      </c>
      <c r="AN791" s="61" t="str">
        <f t="shared" si="661"/>
        <v>NA</v>
      </c>
      <c r="AO791" s="60">
        <f>COUNTIFS(配置清单!G:G,G791,配置清单!H:H,"TSE",配置清单!N:N,"在岗",配置清单!P:P,"&lt;&gt;暂不胜任")</f>
        <v>0</v>
      </c>
      <c r="AP791" s="61" t="str">
        <f t="shared" si="662"/>
        <v>NA</v>
      </c>
      <c r="AQ791" s="60">
        <f>COUNTIFS(配置清单!$G:$G,G791,配置清单!H:H,"QA",配置清单!N:N,"在岗")</f>
        <v>1</v>
      </c>
      <c r="AR791" s="61">
        <f t="shared" si="663"/>
        <v>1</v>
      </c>
      <c r="AS791" s="60">
        <f>COUNTIFS(配置清单!$G:$G,G791,配置清单!$H:$H,"QA",配置清单!$N:$N,"在岗",配置清单!$P:$P,"&lt;&gt;暂不胜任")</f>
        <v>1</v>
      </c>
      <c r="AT791" s="61">
        <f t="shared" si="664"/>
        <v>1</v>
      </c>
      <c r="AU791" s="60">
        <f>COUNTIFS(配置清单!G:G,规划及评估!G791,配置清单!H:H,"BA",配置清单!N:N,"在岗")</f>
        <v>0</v>
      </c>
      <c r="AV791" s="61" t="str">
        <f t="shared" si="665"/>
        <v>NA</v>
      </c>
      <c r="AW791" s="60">
        <f>COUNTIFS(配置清单!G:G,G791,配置清单!H:H,"BA",配置清单!N:N,"在岗",配置清单!P:P,"&lt;&gt;暂不胜任")</f>
        <v>0</v>
      </c>
      <c r="AX791" s="61" t="str">
        <f t="shared" si="666"/>
        <v>NA</v>
      </c>
      <c r="AY791" s="60">
        <f>COUNTIFS(配置清单!G:G,规划及评估!G791,配置清单!H:H,"IA",配置清单!N:N,"在岗")</f>
        <v>0</v>
      </c>
      <c r="AZ791" s="61" t="str">
        <f t="shared" si="667"/>
        <v>NA</v>
      </c>
      <c r="BA791" s="60">
        <f>COUNTIFS(配置清单!G:G,G791,配置清单!H:H,"IA",配置清单!N:N,"在岗",配置清单!P:P,"&lt;&gt;暂不胜任")</f>
        <v>0</v>
      </c>
      <c r="BB791" s="61" t="str">
        <f t="shared" si="668"/>
        <v>NA</v>
      </c>
      <c r="BC791" s="60">
        <f>COUNTIFS(配置清单!G:G,规划及评估!G791,配置清单!H:H,"产品经理",配置清单!N:N,"在岗")</f>
        <v>0</v>
      </c>
      <c r="BD791" s="61" t="str">
        <f t="shared" si="669"/>
        <v>NA</v>
      </c>
      <c r="BE791" s="60">
        <f>COUNTIFS(配置清单!G:G,G791,配置清单!H:H,"产品经理",配置清单!N:N,"在岗",配置清单!P:P,"&lt;&gt;暂不胜任")</f>
        <v>0</v>
      </c>
      <c r="BF791" s="61" t="str">
        <f t="shared" si="670"/>
        <v>NA</v>
      </c>
      <c r="BG791" s="63">
        <f t="shared" si="671"/>
        <v>7</v>
      </c>
      <c r="BH791" s="64">
        <f t="shared" si="672"/>
        <v>7</v>
      </c>
      <c r="BI791" s="64">
        <f t="shared" si="673"/>
        <v>7</v>
      </c>
      <c r="BJ791" s="64">
        <f t="shared" si="674"/>
        <v>2</v>
      </c>
      <c r="BK791" s="65">
        <f t="shared" si="675"/>
        <v>1</v>
      </c>
      <c r="BL791" s="66">
        <f t="shared" si="676"/>
        <v>0.2857142857142857</v>
      </c>
      <c r="BM791" s="93">
        <f t="shared" si="677"/>
        <v>2</v>
      </c>
      <c r="BN791" s="93">
        <f t="shared" si="678"/>
        <v>0</v>
      </c>
      <c r="BO791" s="93">
        <f t="shared" si="679"/>
        <v>0</v>
      </c>
      <c r="BP791" s="93">
        <f t="shared" si="680"/>
        <v>0</v>
      </c>
      <c r="BQ791" s="93">
        <f t="shared" si="681"/>
        <v>3</v>
      </c>
      <c r="BR791" s="93">
        <f t="shared" si="682"/>
        <v>1</v>
      </c>
      <c r="BS791" s="93">
        <f t="shared" si="683"/>
        <v>1</v>
      </c>
      <c r="BT791" s="93">
        <f t="shared" si="684"/>
        <v>0</v>
      </c>
      <c r="BU791" s="93">
        <f t="shared" si="685"/>
        <v>0</v>
      </c>
      <c r="BV791" s="93">
        <f t="shared" si="686"/>
        <v>0</v>
      </c>
      <c r="BW791" s="93">
        <f t="shared" si="687"/>
        <v>1</v>
      </c>
      <c r="BX791" s="93">
        <f t="shared" si="688"/>
        <v>1</v>
      </c>
      <c r="BY791" s="93">
        <f t="shared" si="689"/>
        <v>0</v>
      </c>
      <c r="BZ791" s="93">
        <f t="shared" si="690"/>
        <v>0</v>
      </c>
      <c r="CA791" s="93">
        <f t="shared" si="691"/>
        <v>0</v>
      </c>
      <c r="CB791" s="93">
        <f t="shared" si="692"/>
        <v>0</v>
      </c>
      <c r="CC791" s="93">
        <f t="shared" si="693"/>
        <v>0</v>
      </c>
      <c r="CD791" s="93">
        <f t="shared" si="694"/>
        <v>0</v>
      </c>
    </row>
    <row r="792" spans="1:82" hidden="1">
      <c r="A792" s="34">
        <v>4</v>
      </c>
      <c r="B792" s="34" t="s">
        <v>950</v>
      </c>
      <c r="C792" s="34" t="s">
        <v>7259</v>
      </c>
      <c r="D792" s="34" t="s">
        <v>217</v>
      </c>
      <c r="E792" s="34" t="s">
        <v>216</v>
      </c>
      <c r="F792" s="34" t="s">
        <v>7390</v>
      </c>
      <c r="G792" s="34" t="s">
        <v>7391</v>
      </c>
      <c r="H792" s="34" t="s">
        <v>7</v>
      </c>
      <c r="I792" s="34" t="s">
        <v>4</v>
      </c>
      <c r="J792" s="34" t="s">
        <v>195</v>
      </c>
      <c r="K792" s="34" t="s">
        <v>195</v>
      </c>
      <c r="L792" s="34" t="s">
        <v>2866</v>
      </c>
      <c r="M792" s="34" t="s">
        <v>695</v>
      </c>
      <c r="N792" s="34">
        <v>1</v>
      </c>
      <c r="O792" s="34">
        <v>0</v>
      </c>
      <c r="P792" s="34">
        <v>2</v>
      </c>
      <c r="Q792" s="34">
        <v>1</v>
      </c>
      <c r="R792" s="34">
        <v>0</v>
      </c>
      <c r="S792" s="34">
        <v>1</v>
      </c>
      <c r="T792" s="34">
        <v>0</v>
      </c>
      <c r="U792" s="34">
        <v>0</v>
      </c>
      <c r="V792" s="34">
        <v>0</v>
      </c>
      <c r="W792" s="60">
        <f>COUNTIFS(配置清单!G:G,G792,配置清单!$H:$H,"PM",配置清单!$N:$N,"在岗")</f>
        <v>1</v>
      </c>
      <c r="X792" s="61">
        <f t="shared" si="653"/>
        <v>1</v>
      </c>
      <c r="Y792" s="60">
        <f>COUNTIFS(配置清单!$G:$G,G792,配置清单!$H:$H,"PM",配置清单!$N:$N,"在岗",配置清单!$P:$P,"&lt;&gt;暂不胜任")</f>
        <v>1</v>
      </c>
      <c r="Z792" s="61">
        <f t="shared" si="654"/>
        <v>1</v>
      </c>
      <c r="AA792" s="62">
        <f>COUNTIFS(配置清单!$G:$G,G792,配置清单!$H:$H,"SE",配置清单!$N:$N,"在岗")+COUNTIFS(配置清单!$G:$G,G792,配置清单!$H:$H,"SA",配置清单!$N:$N,"在岗")</f>
        <v>0</v>
      </c>
      <c r="AB792" s="61" t="str">
        <f t="shared" si="655"/>
        <v>NA</v>
      </c>
      <c r="AC792" s="60">
        <f>COUNTIFS(配置清单!$G:$G,G792,配置清单!$H:$H,"SE",配置清单!$N:$N,"在岗",配置清单!$P:$P,"&lt;&gt;暂不胜任")+COUNTIFS(配置清单!$G:$G,G792,配置清单!$H:$H,"SA",配置清单!$N:$N,"在岗",配置清单!$P:$P,"&lt;&gt;暂不胜任")</f>
        <v>0</v>
      </c>
      <c r="AD792" s="61" t="str">
        <f t="shared" si="656"/>
        <v>NA</v>
      </c>
      <c r="AE792" s="60">
        <f>COUNTIFS(配置清单!$G:$G,G792,配置清单!H:H,"MDE",配置清单!N:N,"在岗")</f>
        <v>2</v>
      </c>
      <c r="AF792" s="61">
        <f t="shared" si="657"/>
        <v>1</v>
      </c>
      <c r="AG792" s="60">
        <f>COUNTIFS(配置清单!$G:$G,G792,配置清单!$H:$H,"MDE",配置清单!$N:$N,"在岗",配置清单!$P:$P,"&lt;&gt;暂不胜任")</f>
        <v>2</v>
      </c>
      <c r="AH792" s="61">
        <f t="shared" si="658"/>
        <v>1</v>
      </c>
      <c r="AI792" s="62">
        <f>COUNTIFS(配置清单!G:G,G792,配置清单!H:H,"TPM",配置清单!N:N,"在岗")+COUNTIFS(配置清单!G:G,G792,配置清单!H:H,"TC",配置清单!N:N,"在岗")</f>
        <v>1</v>
      </c>
      <c r="AJ792" s="61">
        <f t="shared" si="659"/>
        <v>1</v>
      </c>
      <c r="AK792" s="60">
        <f>COUNTIFS(配置清单!G:G,G792,配置清单!H:H,"TPM",配置清单!N:N,"在岗",配置清单!P:P,"&lt;&gt;暂不胜任")+COUNTIFS(配置清单!G:G,G792,配置清单!H:H,"TC",配置清单!N:N,"在岗",配置清单!P:P,"&lt;&gt;暂不胜任")</f>
        <v>0</v>
      </c>
      <c r="AL792" s="61">
        <f t="shared" si="660"/>
        <v>0</v>
      </c>
      <c r="AM792" s="60">
        <f>COUNTIFS(配置清单!G:G,G792,配置清单!H:H,"TSE",配置清单!N:N,"在岗")</f>
        <v>0</v>
      </c>
      <c r="AN792" s="61" t="str">
        <f t="shared" si="661"/>
        <v>NA</v>
      </c>
      <c r="AO792" s="60">
        <f>COUNTIFS(配置清单!G:G,G792,配置清单!H:H,"TSE",配置清单!N:N,"在岗",配置清单!P:P,"&lt;&gt;暂不胜任")</f>
        <v>0</v>
      </c>
      <c r="AP792" s="61" t="str">
        <f t="shared" si="662"/>
        <v>NA</v>
      </c>
      <c r="AQ792" s="60">
        <f>COUNTIFS(配置清单!$G:$G,G792,配置清单!H:H,"QA",配置清单!N:N,"在岗")</f>
        <v>1</v>
      </c>
      <c r="AR792" s="61">
        <f t="shared" si="663"/>
        <v>1</v>
      </c>
      <c r="AS792" s="60">
        <f>COUNTIFS(配置清单!$G:$G,G792,配置清单!$H:$H,"QA",配置清单!$N:$N,"在岗",配置清单!$P:$P,"&lt;&gt;暂不胜任")</f>
        <v>1</v>
      </c>
      <c r="AT792" s="61">
        <f t="shared" si="664"/>
        <v>1</v>
      </c>
      <c r="AU792" s="60">
        <f>COUNTIFS(配置清单!G:G,规划及评估!G792,配置清单!H:H,"BA",配置清单!N:N,"在岗")</f>
        <v>0</v>
      </c>
      <c r="AV792" s="61" t="str">
        <f t="shared" si="665"/>
        <v>NA</v>
      </c>
      <c r="AW792" s="60">
        <f>COUNTIFS(配置清单!G:G,G792,配置清单!H:H,"BA",配置清单!N:N,"在岗",配置清单!P:P,"&lt;&gt;暂不胜任")</f>
        <v>0</v>
      </c>
      <c r="AX792" s="61" t="str">
        <f t="shared" si="666"/>
        <v>NA</v>
      </c>
      <c r="AY792" s="60">
        <f>COUNTIFS(配置清单!G:G,规划及评估!G792,配置清单!H:H,"IA",配置清单!N:N,"在岗")</f>
        <v>0</v>
      </c>
      <c r="AZ792" s="61" t="str">
        <f t="shared" si="667"/>
        <v>NA</v>
      </c>
      <c r="BA792" s="60">
        <f>COUNTIFS(配置清单!G:G,G792,配置清单!H:H,"IA",配置清单!N:N,"在岗",配置清单!P:P,"&lt;&gt;暂不胜任")</f>
        <v>0</v>
      </c>
      <c r="BB792" s="61" t="str">
        <f t="shared" si="668"/>
        <v>NA</v>
      </c>
      <c r="BC792" s="60">
        <f>COUNTIFS(配置清单!G:G,规划及评估!G792,配置清单!H:H,"产品经理",配置清单!N:N,"在岗")</f>
        <v>0</v>
      </c>
      <c r="BD792" s="61" t="str">
        <f t="shared" si="669"/>
        <v>NA</v>
      </c>
      <c r="BE792" s="60">
        <f>COUNTIFS(配置清单!G:G,G792,配置清单!H:H,"产品经理",配置清单!N:N,"在岗",配置清单!P:P,"&lt;&gt;暂不胜任")</f>
        <v>0</v>
      </c>
      <c r="BF792" s="61" t="str">
        <f t="shared" si="670"/>
        <v>NA</v>
      </c>
      <c r="BG792" s="63">
        <f t="shared" si="671"/>
        <v>5</v>
      </c>
      <c r="BH792" s="64">
        <f t="shared" si="672"/>
        <v>5</v>
      </c>
      <c r="BI792" s="64">
        <f t="shared" si="673"/>
        <v>5</v>
      </c>
      <c r="BJ792" s="64">
        <f t="shared" si="674"/>
        <v>4</v>
      </c>
      <c r="BK792" s="65">
        <f t="shared" si="675"/>
        <v>1</v>
      </c>
      <c r="BL792" s="66">
        <f t="shared" si="676"/>
        <v>0.8</v>
      </c>
      <c r="BM792" s="93">
        <f t="shared" si="677"/>
        <v>1</v>
      </c>
      <c r="BN792" s="93">
        <f t="shared" si="678"/>
        <v>1</v>
      </c>
      <c r="BO792" s="93">
        <f t="shared" si="679"/>
        <v>0</v>
      </c>
      <c r="BP792" s="93">
        <f t="shared" si="680"/>
        <v>0</v>
      </c>
      <c r="BQ792" s="93">
        <f t="shared" si="681"/>
        <v>2</v>
      </c>
      <c r="BR792" s="93">
        <f t="shared" si="682"/>
        <v>2</v>
      </c>
      <c r="BS792" s="93">
        <f t="shared" si="683"/>
        <v>1</v>
      </c>
      <c r="BT792" s="93">
        <f t="shared" si="684"/>
        <v>0</v>
      </c>
      <c r="BU792" s="93">
        <f t="shared" si="685"/>
        <v>0</v>
      </c>
      <c r="BV792" s="93">
        <f t="shared" si="686"/>
        <v>0</v>
      </c>
      <c r="BW792" s="93">
        <f t="shared" si="687"/>
        <v>1</v>
      </c>
      <c r="BX792" s="93">
        <f t="shared" si="688"/>
        <v>1</v>
      </c>
      <c r="BY792" s="93">
        <f t="shared" si="689"/>
        <v>0</v>
      </c>
      <c r="BZ792" s="93">
        <f t="shared" si="690"/>
        <v>0</v>
      </c>
      <c r="CA792" s="93">
        <f t="shared" si="691"/>
        <v>0</v>
      </c>
      <c r="CB792" s="93">
        <f t="shared" si="692"/>
        <v>0</v>
      </c>
      <c r="CC792" s="93">
        <f t="shared" si="693"/>
        <v>0</v>
      </c>
      <c r="CD792" s="93">
        <f t="shared" si="694"/>
        <v>0</v>
      </c>
    </row>
    <row r="793" spans="1:82" hidden="1">
      <c r="A793" s="34">
        <v>5</v>
      </c>
      <c r="B793" s="34" t="s">
        <v>950</v>
      </c>
      <c r="C793" s="34" t="s">
        <v>7259</v>
      </c>
      <c r="D793" s="34" t="s">
        <v>217</v>
      </c>
      <c r="E793" s="34" t="s">
        <v>216</v>
      </c>
      <c r="F793" s="34" t="s">
        <v>7416</v>
      </c>
      <c r="G793" s="34" t="s">
        <v>7417</v>
      </c>
      <c r="H793" s="34" t="s">
        <v>6</v>
      </c>
      <c r="I793" s="34" t="s">
        <v>7</v>
      </c>
      <c r="J793" s="34" t="s">
        <v>9613</v>
      </c>
      <c r="K793" s="34" t="s">
        <v>9613</v>
      </c>
      <c r="L793" s="34" t="s">
        <v>2866</v>
      </c>
      <c r="M793" s="34" t="s">
        <v>7758</v>
      </c>
      <c r="N793" s="34">
        <v>1</v>
      </c>
      <c r="O793" s="34">
        <v>0</v>
      </c>
      <c r="P793" s="34">
        <v>4</v>
      </c>
      <c r="Q793" s="34">
        <v>0</v>
      </c>
      <c r="R793" s="34">
        <v>0</v>
      </c>
      <c r="S793" s="34">
        <v>1</v>
      </c>
      <c r="T793" s="34">
        <v>0</v>
      </c>
      <c r="U793" s="34">
        <v>0</v>
      </c>
      <c r="V793" s="34">
        <v>0</v>
      </c>
      <c r="W793" s="60">
        <f>COUNTIFS(配置清单!G:G,G793,配置清单!$H:$H,"PM",配置清单!$N:$N,"在岗")</f>
        <v>1</v>
      </c>
      <c r="X793" s="61">
        <f t="shared" si="653"/>
        <v>1</v>
      </c>
      <c r="Y793" s="60">
        <f>COUNTIFS(配置清单!$G:$G,G793,配置清单!$H:$H,"PM",配置清单!$N:$N,"在岗",配置清单!$P:$P,"&lt;&gt;暂不胜任")</f>
        <v>0</v>
      </c>
      <c r="Z793" s="61">
        <f t="shared" si="654"/>
        <v>0</v>
      </c>
      <c r="AA793" s="62">
        <f>COUNTIFS(配置清单!$G:$G,G793,配置清单!$H:$H,"SE",配置清单!$N:$N,"在岗")+COUNTIFS(配置清单!$G:$G,G793,配置清单!$H:$H,"SA",配置清单!$N:$N,"在岗")</f>
        <v>0</v>
      </c>
      <c r="AB793" s="61" t="str">
        <f t="shared" si="655"/>
        <v>NA</v>
      </c>
      <c r="AC793" s="60">
        <f>COUNTIFS(配置清单!$G:$G,G793,配置清单!$H:$H,"SE",配置清单!$N:$N,"在岗",配置清单!$P:$P,"&lt;&gt;暂不胜任")+COUNTIFS(配置清单!$G:$G,G793,配置清单!$H:$H,"SA",配置清单!$N:$N,"在岗",配置清单!$P:$P,"&lt;&gt;暂不胜任")</f>
        <v>0</v>
      </c>
      <c r="AD793" s="61" t="str">
        <f t="shared" si="656"/>
        <v>NA</v>
      </c>
      <c r="AE793" s="60">
        <f>COUNTIFS(配置清单!$G:$G,G793,配置清单!H:H,"MDE",配置清单!N:N,"在岗")</f>
        <v>3</v>
      </c>
      <c r="AF793" s="61">
        <f t="shared" si="657"/>
        <v>0.75</v>
      </c>
      <c r="AG793" s="60">
        <f>COUNTIFS(配置清单!$G:$G,G793,配置清单!$H:$H,"MDE",配置清单!$N:$N,"在岗",配置清单!$P:$P,"&lt;&gt;暂不胜任")</f>
        <v>0</v>
      </c>
      <c r="AH793" s="61">
        <f t="shared" si="658"/>
        <v>0</v>
      </c>
      <c r="AI793" s="62">
        <f>COUNTIFS(配置清单!G:G,G793,配置清单!H:H,"TPM",配置清单!N:N,"在岗")+COUNTIFS(配置清单!G:G,G793,配置清单!H:H,"TC",配置清单!N:N,"在岗")</f>
        <v>0</v>
      </c>
      <c r="AJ793" s="61" t="str">
        <f t="shared" si="659"/>
        <v>NA</v>
      </c>
      <c r="AK793" s="60">
        <f>COUNTIFS(配置清单!G:G,G793,配置清单!H:H,"TPM",配置清单!N:N,"在岗",配置清单!P:P,"&lt;&gt;暂不胜任")+COUNTIFS(配置清单!G:G,G793,配置清单!H:H,"TC",配置清单!N:N,"在岗",配置清单!P:P,"&lt;&gt;暂不胜任")</f>
        <v>0</v>
      </c>
      <c r="AL793" s="61" t="str">
        <f t="shared" si="660"/>
        <v>NA</v>
      </c>
      <c r="AM793" s="60">
        <f>COUNTIFS(配置清单!G:G,G793,配置清单!H:H,"TSE",配置清单!N:N,"在岗")</f>
        <v>0</v>
      </c>
      <c r="AN793" s="61" t="str">
        <f t="shared" si="661"/>
        <v>NA</v>
      </c>
      <c r="AO793" s="60">
        <f>COUNTIFS(配置清单!G:G,G793,配置清单!H:H,"TSE",配置清单!N:N,"在岗",配置清单!P:P,"&lt;&gt;暂不胜任")</f>
        <v>0</v>
      </c>
      <c r="AP793" s="61" t="str">
        <f t="shared" si="662"/>
        <v>NA</v>
      </c>
      <c r="AQ793" s="60">
        <f>COUNTIFS(配置清单!$G:$G,G793,配置清单!H:H,"QA",配置清单!N:N,"在岗")</f>
        <v>1</v>
      </c>
      <c r="AR793" s="61">
        <f t="shared" si="663"/>
        <v>1</v>
      </c>
      <c r="AS793" s="60">
        <f>COUNTIFS(配置清单!$G:$G,G793,配置清单!$H:$H,"QA",配置清单!$N:$N,"在岗",配置清单!$P:$P,"&lt;&gt;暂不胜任")</f>
        <v>1</v>
      </c>
      <c r="AT793" s="61">
        <f t="shared" si="664"/>
        <v>1</v>
      </c>
      <c r="AU793" s="60">
        <f>COUNTIFS(配置清单!G:G,规划及评估!G793,配置清单!H:H,"BA",配置清单!N:N,"在岗")</f>
        <v>0</v>
      </c>
      <c r="AV793" s="61" t="str">
        <f t="shared" si="665"/>
        <v>NA</v>
      </c>
      <c r="AW793" s="60">
        <f>COUNTIFS(配置清单!G:G,G793,配置清单!H:H,"BA",配置清单!N:N,"在岗",配置清单!P:P,"&lt;&gt;暂不胜任")</f>
        <v>0</v>
      </c>
      <c r="AX793" s="61" t="str">
        <f t="shared" si="666"/>
        <v>NA</v>
      </c>
      <c r="AY793" s="60">
        <f>COUNTIFS(配置清单!G:G,规划及评估!G793,配置清单!H:H,"IA",配置清单!N:N,"在岗")</f>
        <v>0</v>
      </c>
      <c r="AZ793" s="61" t="str">
        <f t="shared" si="667"/>
        <v>NA</v>
      </c>
      <c r="BA793" s="60">
        <f>COUNTIFS(配置清单!G:G,G793,配置清单!H:H,"IA",配置清单!N:N,"在岗",配置清单!P:P,"&lt;&gt;暂不胜任")</f>
        <v>0</v>
      </c>
      <c r="BB793" s="61" t="str">
        <f t="shared" si="668"/>
        <v>NA</v>
      </c>
      <c r="BC793" s="60">
        <f>COUNTIFS(配置清单!G:G,规划及评估!G793,配置清单!H:H,"产品经理",配置清单!N:N,"在岗")</f>
        <v>0</v>
      </c>
      <c r="BD793" s="61" t="str">
        <f t="shared" si="669"/>
        <v>NA</v>
      </c>
      <c r="BE793" s="60">
        <f>COUNTIFS(配置清单!G:G,G793,配置清单!H:H,"产品经理",配置清单!N:N,"在岗",配置清单!P:P,"&lt;&gt;暂不胜任")</f>
        <v>0</v>
      </c>
      <c r="BF793" s="61" t="str">
        <f t="shared" si="670"/>
        <v>NA</v>
      </c>
      <c r="BG793" s="63">
        <f t="shared" si="671"/>
        <v>6</v>
      </c>
      <c r="BH793" s="64">
        <f t="shared" si="672"/>
        <v>5</v>
      </c>
      <c r="BI793" s="64">
        <f t="shared" si="673"/>
        <v>5</v>
      </c>
      <c r="BJ793" s="64">
        <f t="shared" si="674"/>
        <v>1</v>
      </c>
      <c r="BK793" s="65">
        <f t="shared" si="675"/>
        <v>0.83333333333333337</v>
      </c>
      <c r="BL793" s="66">
        <f t="shared" si="676"/>
        <v>0.2</v>
      </c>
      <c r="BM793" s="93">
        <f t="shared" si="677"/>
        <v>1</v>
      </c>
      <c r="BN793" s="93">
        <f t="shared" si="678"/>
        <v>0</v>
      </c>
      <c r="BO793" s="93">
        <f t="shared" si="679"/>
        <v>0</v>
      </c>
      <c r="BP793" s="93">
        <f t="shared" si="680"/>
        <v>0</v>
      </c>
      <c r="BQ793" s="93">
        <f t="shared" si="681"/>
        <v>3</v>
      </c>
      <c r="BR793" s="93">
        <f t="shared" si="682"/>
        <v>0</v>
      </c>
      <c r="BS793" s="93">
        <f t="shared" si="683"/>
        <v>0</v>
      </c>
      <c r="BT793" s="93">
        <f t="shared" si="684"/>
        <v>0</v>
      </c>
      <c r="BU793" s="93">
        <f t="shared" si="685"/>
        <v>0</v>
      </c>
      <c r="BV793" s="93">
        <f t="shared" si="686"/>
        <v>0</v>
      </c>
      <c r="BW793" s="93">
        <f t="shared" si="687"/>
        <v>1</v>
      </c>
      <c r="BX793" s="93">
        <f t="shared" si="688"/>
        <v>1</v>
      </c>
      <c r="BY793" s="93">
        <f t="shared" si="689"/>
        <v>0</v>
      </c>
      <c r="BZ793" s="93">
        <f t="shared" si="690"/>
        <v>0</v>
      </c>
      <c r="CA793" s="93">
        <f t="shared" si="691"/>
        <v>0</v>
      </c>
      <c r="CB793" s="93">
        <f t="shared" si="692"/>
        <v>0</v>
      </c>
      <c r="CC793" s="93">
        <f t="shared" si="693"/>
        <v>0</v>
      </c>
      <c r="CD793" s="93">
        <f t="shared" si="694"/>
        <v>0</v>
      </c>
    </row>
    <row r="794" spans="1:82" hidden="1">
      <c r="A794" s="34">
        <v>6</v>
      </c>
      <c r="B794" s="34" t="s">
        <v>950</v>
      </c>
      <c r="C794" s="34" t="s">
        <v>7259</v>
      </c>
      <c r="D794" s="34" t="s">
        <v>217</v>
      </c>
      <c r="E794" s="34" t="s">
        <v>216</v>
      </c>
      <c r="F794" s="34" t="s">
        <v>7446</v>
      </c>
      <c r="G794" s="34" t="s">
        <v>7447</v>
      </c>
      <c r="H794" s="34" t="s">
        <v>6</v>
      </c>
      <c r="I794" s="34" t="s">
        <v>7</v>
      </c>
      <c r="J794" s="34" t="s">
        <v>195</v>
      </c>
      <c r="K794" s="34" t="s">
        <v>195</v>
      </c>
      <c r="L794" s="34" t="s">
        <v>2866</v>
      </c>
      <c r="M794" s="34" t="s">
        <v>7758</v>
      </c>
      <c r="N794" s="34">
        <v>1</v>
      </c>
      <c r="O794" s="34">
        <v>0</v>
      </c>
      <c r="P794" s="34">
        <v>3</v>
      </c>
      <c r="Q794" s="34">
        <v>0</v>
      </c>
      <c r="R794" s="34">
        <v>0</v>
      </c>
      <c r="S794" s="34">
        <v>1</v>
      </c>
      <c r="T794" s="34">
        <v>0</v>
      </c>
      <c r="U794" s="34">
        <v>0</v>
      </c>
      <c r="V794" s="34">
        <v>0</v>
      </c>
      <c r="W794" s="60">
        <f>COUNTIFS(配置清单!G:G,G794,配置清单!$H:$H,"PM",配置清单!$N:$N,"在岗")</f>
        <v>1</v>
      </c>
      <c r="X794" s="61">
        <f t="shared" si="653"/>
        <v>1</v>
      </c>
      <c r="Y794" s="60">
        <f>COUNTIFS(配置清单!$G:$G,G794,配置清单!$H:$H,"PM",配置清单!$N:$N,"在岗",配置清单!$P:$P,"&lt;&gt;暂不胜任")</f>
        <v>0</v>
      </c>
      <c r="Z794" s="61">
        <f t="shared" si="654"/>
        <v>0</v>
      </c>
      <c r="AA794" s="62">
        <f>COUNTIFS(配置清单!$G:$G,G794,配置清单!$H:$H,"SE",配置清单!$N:$N,"在岗")+COUNTIFS(配置清单!$G:$G,G794,配置清单!$H:$H,"SA",配置清单!$N:$N,"在岗")</f>
        <v>0</v>
      </c>
      <c r="AB794" s="61" t="str">
        <f t="shared" si="655"/>
        <v>NA</v>
      </c>
      <c r="AC794" s="60">
        <f>COUNTIFS(配置清单!$G:$G,G794,配置清单!$H:$H,"SE",配置清单!$N:$N,"在岗",配置清单!$P:$P,"&lt;&gt;暂不胜任")+COUNTIFS(配置清单!$G:$G,G794,配置清单!$H:$H,"SA",配置清单!$N:$N,"在岗",配置清单!$P:$P,"&lt;&gt;暂不胜任")</f>
        <v>0</v>
      </c>
      <c r="AD794" s="61" t="str">
        <f t="shared" si="656"/>
        <v>NA</v>
      </c>
      <c r="AE794" s="60">
        <f>COUNTIFS(配置清单!$G:$G,G794,配置清单!H:H,"MDE",配置清单!N:N,"在岗")</f>
        <v>3</v>
      </c>
      <c r="AF794" s="61">
        <f t="shared" si="657"/>
        <v>1</v>
      </c>
      <c r="AG794" s="60">
        <f>COUNTIFS(配置清单!$G:$G,G794,配置清单!$H:$H,"MDE",配置清单!$N:$N,"在岗",配置清单!$P:$P,"&lt;&gt;暂不胜任")</f>
        <v>0</v>
      </c>
      <c r="AH794" s="61">
        <f t="shared" si="658"/>
        <v>0</v>
      </c>
      <c r="AI794" s="62">
        <f>COUNTIFS(配置清单!G:G,G794,配置清单!H:H,"TPM",配置清单!N:N,"在岗")+COUNTIFS(配置清单!G:G,G794,配置清单!H:H,"TC",配置清单!N:N,"在岗")</f>
        <v>0</v>
      </c>
      <c r="AJ794" s="61" t="str">
        <f t="shared" si="659"/>
        <v>NA</v>
      </c>
      <c r="AK794" s="60">
        <f>COUNTIFS(配置清单!G:G,G794,配置清单!H:H,"TPM",配置清单!N:N,"在岗",配置清单!P:P,"&lt;&gt;暂不胜任")+COUNTIFS(配置清单!G:G,G794,配置清单!H:H,"TC",配置清单!N:N,"在岗",配置清单!P:P,"&lt;&gt;暂不胜任")</f>
        <v>0</v>
      </c>
      <c r="AL794" s="61" t="str">
        <f t="shared" si="660"/>
        <v>NA</v>
      </c>
      <c r="AM794" s="60">
        <f>COUNTIFS(配置清单!G:G,G794,配置清单!H:H,"TSE",配置清单!N:N,"在岗")</f>
        <v>0</v>
      </c>
      <c r="AN794" s="61" t="str">
        <f t="shared" si="661"/>
        <v>NA</v>
      </c>
      <c r="AO794" s="60">
        <f>COUNTIFS(配置清单!G:G,G794,配置清单!H:H,"TSE",配置清单!N:N,"在岗",配置清单!P:P,"&lt;&gt;暂不胜任")</f>
        <v>0</v>
      </c>
      <c r="AP794" s="61" t="str">
        <f t="shared" si="662"/>
        <v>NA</v>
      </c>
      <c r="AQ794" s="60">
        <f>COUNTIFS(配置清单!$G:$G,G794,配置清单!H:H,"QA",配置清单!N:N,"在岗")</f>
        <v>1</v>
      </c>
      <c r="AR794" s="61">
        <f t="shared" si="663"/>
        <v>1</v>
      </c>
      <c r="AS794" s="60">
        <f>COUNTIFS(配置清单!$G:$G,G794,配置清单!$H:$H,"QA",配置清单!$N:$N,"在岗",配置清单!$P:$P,"&lt;&gt;暂不胜任")</f>
        <v>1</v>
      </c>
      <c r="AT794" s="61">
        <f t="shared" si="664"/>
        <v>1</v>
      </c>
      <c r="AU794" s="60">
        <f>COUNTIFS(配置清单!G:G,规划及评估!G794,配置清单!H:H,"BA",配置清单!N:N,"在岗")</f>
        <v>0</v>
      </c>
      <c r="AV794" s="61" t="str">
        <f t="shared" si="665"/>
        <v>NA</v>
      </c>
      <c r="AW794" s="60">
        <f>COUNTIFS(配置清单!G:G,G794,配置清单!H:H,"BA",配置清单!N:N,"在岗",配置清单!P:P,"&lt;&gt;暂不胜任")</f>
        <v>0</v>
      </c>
      <c r="AX794" s="61" t="str">
        <f t="shared" si="666"/>
        <v>NA</v>
      </c>
      <c r="AY794" s="60">
        <f>COUNTIFS(配置清单!G:G,规划及评估!G794,配置清单!H:H,"IA",配置清单!N:N,"在岗")</f>
        <v>0</v>
      </c>
      <c r="AZ794" s="61" t="str">
        <f t="shared" si="667"/>
        <v>NA</v>
      </c>
      <c r="BA794" s="60">
        <f>COUNTIFS(配置清单!G:G,G794,配置清单!H:H,"IA",配置清单!N:N,"在岗",配置清单!P:P,"&lt;&gt;暂不胜任")</f>
        <v>0</v>
      </c>
      <c r="BB794" s="61" t="str">
        <f t="shared" si="668"/>
        <v>NA</v>
      </c>
      <c r="BC794" s="60">
        <f>COUNTIFS(配置清单!G:G,规划及评估!G794,配置清单!H:H,"产品经理",配置清单!N:N,"在岗")</f>
        <v>0</v>
      </c>
      <c r="BD794" s="61" t="str">
        <f t="shared" si="669"/>
        <v>NA</v>
      </c>
      <c r="BE794" s="60">
        <f>COUNTIFS(配置清单!G:G,G794,配置清单!H:H,"产品经理",配置清单!N:N,"在岗",配置清单!P:P,"&lt;&gt;暂不胜任")</f>
        <v>0</v>
      </c>
      <c r="BF794" s="61" t="str">
        <f t="shared" si="670"/>
        <v>NA</v>
      </c>
      <c r="BG794" s="63">
        <f t="shared" si="671"/>
        <v>5</v>
      </c>
      <c r="BH794" s="64">
        <f t="shared" si="672"/>
        <v>5</v>
      </c>
      <c r="BI794" s="64">
        <f t="shared" si="673"/>
        <v>5</v>
      </c>
      <c r="BJ794" s="64">
        <f t="shared" si="674"/>
        <v>1</v>
      </c>
      <c r="BK794" s="65">
        <f t="shared" si="675"/>
        <v>1</v>
      </c>
      <c r="BL794" s="66">
        <f t="shared" si="676"/>
        <v>0.2</v>
      </c>
      <c r="BM794" s="93">
        <f t="shared" si="677"/>
        <v>1</v>
      </c>
      <c r="BN794" s="93">
        <f t="shared" si="678"/>
        <v>0</v>
      </c>
      <c r="BO794" s="93">
        <f t="shared" si="679"/>
        <v>0</v>
      </c>
      <c r="BP794" s="93">
        <f t="shared" si="680"/>
        <v>0</v>
      </c>
      <c r="BQ794" s="93">
        <f t="shared" si="681"/>
        <v>3</v>
      </c>
      <c r="BR794" s="93">
        <f t="shared" si="682"/>
        <v>0</v>
      </c>
      <c r="BS794" s="93">
        <f t="shared" si="683"/>
        <v>0</v>
      </c>
      <c r="BT794" s="93">
        <f t="shared" si="684"/>
        <v>0</v>
      </c>
      <c r="BU794" s="93">
        <f t="shared" si="685"/>
        <v>0</v>
      </c>
      <c r="BV794" s="93">
        <f t="shared" si="686"/>
        <v>0</v>
      </c>
      <c r="BW794" s="93">
        <f t="shared" si="687"/>
        <v>1</v>
      </c>
      <c r="BX794" s="93">
        <f t="shared" si="688"/>
        <v>1</v>
      </c>
      <c r="BY794" s="93">
        <f t="shared" si="689"/>
        <v>0</v>
      </c>
      <c r="BZ794" s="93">
        <f t="shared" si="690"/>
        <v>0</v>
      </c>
      <c r="CA794" s="93">
        <f t="shared" si="691"/>
        <v>0</v>
      </c>
      <c r="CB794" s="93">
        <f t="shared" si="692"/>
        <v>0</v>
      </c>
      <c r="CC794" s="93">
        <f t="shared" si="693"/>
        <v>0</v>
      </c>
      <c r="CD794" s="93">
        <f t="shared" si="694"/>
        <v>0</v>
      </c>
    </row>
    <row r="795" spans="1:82" hidden="1">
      <c r="A795" s="34">
        <v>7</v>
      </c>
      <c r="B795" s="34" t="s">
        <v>950</v>
      </c>
      <c r="C795" s="34" t="s">
        <v>7259</v>
      </c>
      <c r="D795" s="34" t="s">
        <v>217</v>
      </c>
      <c r="E795" s="34" t="s">
        <v>216</v>
      </c>
      <c r="F795" s="34" t="s">
        <v>7561</v>
      </c>
      <c r="G795" s="34" t="s">
        <v>7562</v>
      </c>
      <c r="H795" s="34" t="s">
        <v>7</v>
      </c>
      <c r="I795" s="34" t="s">
        <v>7</v>
      </c>
      <c r="J795" s="34" t="s">
        <v>195</v>
      </c>
      <c r="K795" s="34" t="s">
        <v>34</v>
      </c>
      <c r="L795" s="34" t="s">
        <v>7760</v>
      </c>
      <c r="M795" s="34" t="s">
        <v>7573</v>
      </c>
      <c r="N795" s="34">
        <v>1</v>
      </c>
      <c r="O795" s="34">
        <v>0</v>
      </c>
      <c r="P795" s="34">
        <v>1</v>
      </c>
      <c r="Q795" s="34">
        <v>0</v>
      </c>
      <c r="R795" s="34">
        <v>0</v>
      </c>
      <c r="S795" s="34">
        <v>1</v>
      </c>
      <c r="T795" s="34">
        <v>0</v>
      </c>
      <c r="U795" s="34">
        <v>0</v>
      </c>
      <c r="V795" s="34">
        <v>0</v>
      </c>
      <c r="W795" s="60">
        <f>COUNTIFS(配置清单!G:G,G795,配置清单!$H:$H,"PM",配置清单!$N:$N,"在岗")</f>
        <v>1</v>
      </c>
      <c r="X795" s="61">
        <f t="shared" si="653"/>
        <v>1</v>
      </c>
      <c r="Y795" s="60">
        <f>COUNTIFS(配置清单!$G:$G,G795,配置清单!$H:$H,"PM",配置清单!$N:$N,"在岗",配置清单!$P:$P,"&lt;&gt;暂不胜任")</f>
        <v>0</v>
      </c>
      <c r="Z795" s="61">
        <f t="shared" si="654"/>
        <v>0</v>
      </c>
      <c r="AA795" s="62">
        <f>COUNTIFS(配置清单!$G:$G,G795,配置清单!$H:$H,"SE",配置清单!$N:$N,"在岗")+COUNTIFS(配置清单!$G:$G,G795,配置清单!$H:$H,"SA",配置清单!$N:$N,"在岗")</f>
        <v>0</v>
      </c>
      <c r="AB795" s="61" t="str">
        <f t="shared" si="655"/>
        <v>NA</v>
      </c>
      <c r="AC795" s="60">
        <f>COUNTIFS(配置清单!$G:$G,G795,配置清单!$H:$H,"SE",配置清单!$N:$N,"在岗",配置清单!$P:$P,"&lt;&gt;暂不胜任")+COUNTIFS(配置清单!$G:$G,G795,配置清单!$H:$H,"SA",配置清单!$N:$N,"在岗",配置清单!$P:$P,"&lt;&gt;暂不胜任")</f>
        <v>0</v>
      </c>
      <c r="AD795" s="61" t="str">
        <f t="shared" si="656"/>
        <v>NA</v>
      </c>
      <c r="AE795" s="60">
        <f>COUNTIFS(配置清单!$G:$G,G795,配置清单!H:H,"MDE",配置清单!N:N,"在岗")</f>
        <v>0</v>
      </c>
      <c r="AF795" s="61">
        <f t="shared" si="657"/>
        <v>0</v>
      </c>
      <c r="AG795" s="60">
        <f>COUNTIFS(配置清单!$G:$G,G795,配置清单!$H:$H,"MDE",配置清单!$N:$N,"在岗",配置清单!$P:$P,"&lt;&gt;暂不胜任")</f>
        <v>0</v>
      </c>
      <c r="AH795" s="61">
        <f t="shared" si="658"/>
        <v>0</v>
      </c>
      <c r="AI795" s="62">
        <f>COUNTIFS(配置清单!G:G,G795,配置清单!H:H,"TPM",配置清单!N:N,"在岗")+COUNTIFS(配置清单!G:G,G795,配置清单!H:H,"TC",配置清单!N:N,"在岗")</f>
        <v>0</v>
      </c>
      <c r="AJ795" s="61" t="str">
        <f t="shared" si="659"/>
        <v>NA</v>
      </c>
      <c r="AK795" s="60">
        <f>COUNTIFS(配置清单!G:G,G795,配置清单!H:H,"TPM",配置清单!N:N,"在岗",配置清单!P:P,"&lt;&gt;暂不胜任")+COUNTIFS(配置清单!G:G,G795,配置清单!H:H,"TC",配置清单!N:N,"在岗",配置清单!P:P,"&lt;&gt;暂不胜任")</f>
        <v>0</v>
      </c>
      <c r="AL795" s="61" t="str">
        <f t="shared" si="660"/>
        <v>NA</v>
      </c>
      <c r="AM795" s="60">
        <f>COUNTIFS(配置清单!G:G,G795,配置清单!H:H,"TSE",配置清单!N:N,"在岗")</f>
        <v>0</v>
      </c>
      <c r="AN795" s="61" t="str">
        <f t="shared" si="661"/>
        <v>NA</v>
      </c>
      <c r="AO795" s="60">
        <f>COUNTIFS(配置清单!G:G,G795,配置清单!H:H,"TSE",配置清单!N:N,"在岗",配置清单!P:P,"&lt;&gt;暂不胜任")</f>
        <v>0</v>
      </c>
      <c r="AP795" s="61" t="str">
        <f t="shared" si="662"/>
        <v>NA</v>
      </c>
      <c r="AQ795" s="60">
        <f>COUNTIFS(配置清单!$G:$G,G795,配置清单!H:H,"QA",配置清单!N:N,"在岗")</f>
        <v>1</v>
      </c>
      <c r="AR795" s="61">
        <f t="shared" si="663"/>
        <v>1</v>
      </c>
      <c r="AS795" s="60">
        <f>COUNTIFS(配置清单!$G:$G,G795,配置清单!$H:$H,"QA",配置清单!$N:$N,"在岗",配置清单!$P:$P,"&lt;&gt;暂不胜任")</f>
        <v>1</v>
      </c>
      <c r="AT795" s="61">
        <f t="shared" si="664"/>
        <v>1</v>
      </c>
      <c r="AU795" s="60">
        <f>COUNTIFS(配置清单!G:G,规划及评估!G795,配置清单!H:H,"BA",配置清单!N:N,"在岗")</f>
        <v>0</v>
      </c>
      <c r="AV795" s="61" t="str">
        <f t="shared" si="665"/>
        <v>NA</v>
      </c>
      <c r="AW795" s="60">
        <f>COUNTIFS(配置清单!G:G,G795,配置清单!H:H,"BA",配置清单!N:N,"在岗",配置清单!P:P,"&lt;&gt;暂不胜任")</f>
        <v>0</v>
      </c>
      <c r="AX795" s="61" t="str">
        <f t="shared" si="666"/>
        <v>NA</v>
      </c>
      <c r="AY795" s="60">
        <f>COUNTIFS(配置清单!G:G,规划及评估!G795,配置清单!H:H,"IA",配置清单!N:N,"在岗")</f>
        <v>0</v>
      </c>
      <c r="AZ795" s="61" t="str">
        <f t="shared" si="667"/>
        <v>NA</v>
      </c>
      <c r="BA795" s="60">
        <f>COUNTIFS(配置清单!G:G,G795,配置清单!H:H,"IA",配置清单!N:N,"在岗",配置清单!P:P,"&lt;&gt;暂不胜任")</f>
        <v>0</v>
      </c>
      <c r="BB795" s="61" t="str">
        <f t="shared" si="668"/>
        <v>NA</v>
      </c>
      <c r="BC795" s="60">
        <f>COUNTIFS(配置清单!G:G,规划及评估!G795,配置清单!H:H,"产品经理",配置清单!N:N,"在岗")</f>
        <v>0</v>
      </c>
      <c r="BD795" s="61" t="str">
        <f t="shared" si="669"/>
        <v>NA</v>
      </c>
      <c r="BE795" s="60">
        <f>COUNTIFS(配置清单!G:G,G795,配置清单!H:H,"产品经理",配置清单!N:N,"在岗",配置清单!P:P,"&lt;&gt;暂不胜任")</f>
        <v>0</v>
      </c>
      <c r="BF795" s="61" t="str">
        <f t="shared" si="670"/>
        <v>NA</v>
      </c>
      <c r="BG795" s="63">
        <f t="shared" si="671"/>
        <v>3</v>
      </c>
      <c r="BH795" s="64">
        <f t="shared" si="672"/>
        <v>2</v>
      </c>
      <c r="BI795" s="64">
        <f t="shared" si="673"/>
        <v>2</v>
      </c>
      <c r="BJ795" s="64">
        <f t="shared" si="674"/>
        <v>1</v>
      </c>
      <c r="BK795" s="65">
        <f t="shared" si="675"/>
        <v>0.66666666666666663</v>
      </c>
      <c r="BL795" s="66">
        <f t="shared" si="676"/>
        <v>0.5</v>
      </c>
      <c r="BM795" s="93">
        <f t="shared" si="677"/>
        <v>1</v>
      </c>
      <c r="BN795" s="93">
        <f t="shared" si="678"/>
        <v>0</v>
      </c>
      <c r="BO795" s="93">
        <f t="shared" si="679"/>
        <v>0</v>
      </c>
      <c r="BP795" s="93">
        <f t="shared" si="680"/>
        <v>0</v>
      </c>
      <c r="BQ795" s="93">
        <f t="shared" si="681"/>
        <v>0</v>
      </c>
      <c r="BR795" s="93">
        <f t="shared" si="682"/>
        <v>0</v>
      </c>
      <c r="BS795" s="93">
        <f t="shared" si="683"/>
        <v>0</v>
      </c>
      <c r="BT795" s="93">
        <f t="shared" si="684"/>
        <v>0</v>
      </c>
      <c r="BU795" s="93">
        <f t="shared" si="685"/>
        <v>0</v>
      </c>
      <c r="BV795" s="93">
        <f t="shared" si="686"/>
        <v>0</v>
      </c>
      <c r="BW795" s="93">
        <f t="shared" si="687"/>
        <v>1</v>
      </c>
      <c r="BX795" s="93">
        <f t="shared" si="688"/>
        <v>1</v>
      </c>
      <c r="BY795" s="93">
        <f t="shared" si="689"/>
        <v>0</v>
      </c>
      <c r="BZ795" s="93">
        <f t="shared" si="690"/>
        <v>0</v>
      </c>
      <c r="CA795" s="93">
        <f t="shared" si="691"/>
        <v>0</v>
      </c>
      <c r="CB795" s="93">
        <f t="shared" si="692"/>
        <v>0</v>
      </c>
      <c r="CC795" s="93">
        <f t="shared" si="693"/>
        <v>0</v>
      </c>
      <c r="CD795" s="93">
        <f t="shared" si="694"/>
        <v>0</v>
      </c>
    </row>
    <row r="796" spans="1:82" hidden="1">
      <c r="A796" s="34">
        <v>8</v>
      </c>
      <c r="B796" s="34" t="s">
        <v>950</v>
      </c>
      <c r="C796" s="34" t="s">
        <v>7259</v>
      </c>
      <c r="D796" s="34" t="s">
        <v>217</v>
      </c>
      <c r="E796" s="34" t="s">
        <v>216</v>
      </c>
      <c r="F796" s="34" t="s">
        <v>7546</v>
      </c>
      <c r="G796" s="34" t="s">
        <v>7547</v>
      </c>
      <c r="H796" s="34" t="s">
        <v>6</v>
      </c>
      <c r="I796" s="34" t="s">
        <v>7</v>
      </c>
      <c r="J796" s="34" t="s">
        <v>195</v>
      </c>
      <c r="K796" s="34" t="s">
        <v>34</v>
      </c>
      <c r="L796" s="34" t="s">
        <v>5134</v>
      </c>
      <c r="M796" s="34" t="s">
        <v>7573</v>
      </c>
      <c r="N796" s="34">
        <v>1</v>
      </c>
      <c r="O796" s="34">
        <v>0</v>
      </c>
      <c r="P796" s="34">
        <v>0</v>
      </c>
      <c r="Q796" s="34">
        <v>0</v>
      </c>
      <c r="R796" s="34">
        <v>2</v>
      </c>
      <c r="S796" s="34">
        <v>1</v>
      </c>
      <c r="T796" s="34">
        <v>0</v>
      </c>
      <c r="U796" s="34">
        <v>0</v>
      </c>
      <c r="V796" s="34">
        <v>0</v>
      </c>
      <c r="W796" s="60">
        <f>COUNTIFS(配置清单!G:G,G796,配置清单!$H:$H,"PM",配置清单!$N:$N,"在岗")</f>
        <v>1</v>
      </c>
      <c r="X796" s="61">
        <f t="shared" si="653"/>
        <v>1</v>
      </c>
      <c r="Y796" s="60">
        <f>COUNTIFS(配置清单!$G:$G,G796,配置清单!$H:$H,"PM",配置清单!$N:$N,"在岗",配置清单!$P:$P,"&lt;&gt;暂不胜任")</f>
        <v>0</v>
      </c>
      <c r="Z796" s="61">
        <f t="shared" si="654"/>
        <v>0</v>
      </c>
      <c r="AA796" s="62">
        <f>COUNTIFS(配置清单!$G:$G,G796,配置清单!$H:$H,"SE",配置清单!$N:$N,"在岗")+COUNTIFS(配置清单!$G:$G,G796,配置清单!$H:$H,"SA",配置清单!$N:$N,"在岗")</f>
        <v>0</v>
      </c>
      <c r="AB796" s="61" t="str">
        <f t="shared" si="655"/>
        <v>NA</v>
      </c>
      <c r="AC796" s="60">
        <f>COUNTIFS(配置清单!$G:$G,G796,配置清单!$H:$H,"SE",配置清单!$N:$N,"在岗",配置清单!$P:$P,"&lt;&gt;暂不胜任")+COUNTIFS(配置清单!$G:$G,G796,配置清单!$H:$H,"SA",配置清单!$N:$N,"在岗",配置清单!$P:$P,"&lt;&gt;暂不胜任")</f>
        <v>0</v>
      </c>
      <c r="AD796" s="61" t="str">
        <f t="shared" si="656"/>
        <v>NA</v>
      </c>
      <c r="AE796" s="60">
        <f>COUNTIFS(配置清单!$G:$G,G796,配置清单!H:H,"MDE",配置清单!N:N,"在岗")</f>
        <v>0</v>
      </c>
      <c r="AF796" s="61" t="str">
        <f t="shared" si="657"/>
        <v>NA</v>
      </c>
      <c r="AG796" s="60">
        <f>COUNTIFS(配置清单!$G:$G,G796,配置清单!$H:$H,"MDE",配置清单!$N:$N,"在岗",配置清单!$P:$P,"&lt;&gt;暂不胜任")</f>
        <v>0</v>
      </c>
      <c r="AH796" s="61" t="str">
        <f t="shared" si="658"/>
        <v>NA</v>
      </c>
      <c r="AI796" s="62">
        <f>COUNTIFS(配置清单!G:G,G796,配置清单!H:H,"TPM",配置清单!N:N,"在岗")+COUNTIFS(配置清单!G:G,G796,配置清单!H:H,"TC",配置清单!N:N,"在岗")</f>
        <v>0</v>
      </c>
      <c r="AJ796" s="61" t="str">
        <f t="shared" si="659"/>
        <v>NA</v>
      </c>
      <c r="AK796" s="60">
        <f>COUNTIFS(配置清单!G:G,G796,配置清单!H:H,"TPM",配置清单!N:N,"在岗",配置清单!P:P,"&lt;&gt;暂不胜任")+COUNTIFS(配置清单!G:G,G796,配置清单!H:H,"TC",配置清单!N:N,"在岗",配置清单!P:P,"&lt;&gt;暂不胜任")</f>
        <v>0</v>
      </c>
      <c r="AL796" s="61" t="str">
        <f t="shared" si="660"/>
        <v>NA</v>
      </c>
      <c r="AM796" s="60">
        <f>COUNTIFS(配置清单!G:G,G796,配置清单!H:H,"TSE",配置清单!N:N,"在岗")</f>
        <v>0</v>
      </c>
      <c r="AN796" s="61">
        <f t="shared" si="661"/>
        <v>0</v>
      </c>
      <c r="AO796" s="60">
        <f>COUNTIFS(配置清单!G:G,G796,配置清单!H:H,"TSE",配置清单!N:N,"在岗",配置清单!P:P,"&lt;&gt;暂不胜任")</f>
        <v>0</v>
      </c>
      <c r="AP796" s="61">
        <f t="shared" si="662"/>
        <v>0</v>
      </c>
      <c r="AQ796" s="60">
        <f>COUNTIFS(配置清单!$G:$G,G796,配置清单!H:H,"QA",配置清单!N:N,"在岗")</f>
        <v>1</v>
      </c>
      <c r="AR796" s="61">
        <f t="shared" si="663"/>
        <v>1</v>
      </c>
      <c r="AS796" s="60">
        <f>COUNTIFS(配置清单!$G:$G,G796,配置清单!$H:$H,"QA",配置清单!$N:$N,"在岗",配置清单!$P:$P,"&lt;&gt;暂不胜任")</f>
        <v>1</v>
      </c>
      <c r="AT796" s="61">
        <f t="shared" si="664"/>
        <v>1</v>
      </c>
      <c r="AU796" s="60">
        <f>COUNTIFS(配置清单!G:G,规划及评估!G796,配置清单!H:H,"BA",配置清单!N:N,"在岗")</f>
        <v>0</v>
      </c>
      <c r="AV796" s="61" t="str">
        <f t="shared" si="665"/>
        <v>NA</v>
      </c>
      <c r="AW796" s="60">
        <f>COUNTIFS(配置清单!G:G,G796,配置清单!H:H,"BA",配置清单!N:N,"在岗",配置清单!P:P,"&lt;&gt;暂不胜任")</f>
        <v>0</v>
      </c>
      <c r="AX796" s="61" t="str">
        <f t="shared" si="666"/>
        <v>NA</v>
      </c>
      <c r="AY796" s="60">
        <f>COUNTIFS(配置清单!G:G,规划及评估!G796,配置清单!H:H,"IA",配置清单!N:N,"在岗")</f>
        <v>0</v>
      </c>
      <c r="AZ796" s="61" t="str">
        <f t="shared" si="667"/>
        <v>NA</v>
      </c>
      <c r="BA796" s="60">
        <f>COUNTIFS(配置清单!G:G,G796,配置清单!H:H,"IA",配置清单!N:N,"在岗",配置清单!P:P,"&lt;&gt;暂不胜任")</f>
        <v>0</v>
      </c>
      <c r="BB796" s="61" t="str">
        <f t="shared" si="668"/>
        <v>NA</v>
      </c>
      <c r="BC796" s="60">
        <f>COUNTIFS(配置清单!G:G,规划及评估!G796,配置清单!H:H,"产品经理",配置清单!N:N,"在岗")</f>
        <v>0</v>
      </c>
      <c r="BD796" s="61" t="str">
        <f t="shared" si="669"/>
        <v>NA</v>
      </c>
      <c r="BE796" s="60">
        <f>COUNTIFS(配置清单!G:G,G796,配置清单!H:H,"产品经理",配置清单!N:N,"在岗",配置清单!P:P,"&lt;&gt;暂不胜任")</f>
        <v>0</v>
      </c>
      <c r="BF796" s="61" t="str">
        <f t="shared" si="670"/>
        <v>NA</v>
      </c>
      <c r="BG796" s="63">
        <f t="shared" si="671"/>
        <v>4</v>
      </c>
      <c r="BH796" s="64">
        <f t="shared" si="672"/>
        <v>2</v>
      </c>
      <c r="BI796" s="64">
        <f t="shared" si="673"/>
        <v>2</v>
      </c>
      <c r="BJ796" s="64">
        <f t="shared" si="674"/>
        <v>1</v>
      </c>
      <c r="BK796" s="65">
        <f t="shared" si="675"/>
        <v>0.5</v>
      </c>
      <c r="BL796" s="66">
        <f t="shared" si="676"/>
        <v>0.5</v>
      </c>
      <c r="BM796" s="93">
        <f t="shared" si="677"/>
        <v>1</v>
      </c>
      <c r="BN796" s="93">
        <f t="shared" si="678"/>
        <v>0</v>
      </c>
      <c r="BO796" s="93">
        <f t="shared" si="679"/>
        <v>0</v>
      </c>
      <c r="BP796" s="93">
        <f t="shared" si="680"/>
        <v>0</v>
      </c>
      <c r="BQ796" s="93">
        <f t="shared" si="681"/>
        <v>0</v>
      </c>
      <c r="BR796" s="93">
        <f t="shared" si="682"/>
        <v>0</v>
      </c>
      <c r="BS796" s="93">
        <f t="shared" si="683"/>
        <v>0</v>
      </c>
      <c r="BT796" s="93">
        <f t="shared" si="684"/>
        <v>0</v>
      </c>
      <c r="BU796" s="93">
        <f t="shared" si="685"/>
        <v>0</v>
      </c>
      <c r="BV796" s="93">
        <f t="shared" si="686"/>
        <v>0</v>
      </c>
      <c r="BW796" s="93">
        <f t="shared" si="687"/>
        <v>1</v>
      </c>
      <c r="BX796" s="93">
        <f t="shared" si="688"/>
        <v>1</v>
      </c>
      <c r="BY796" s="93">
        <f t="shared" si="689"/>
        <v>0</v>
      </c>
      <c r="BZ796" s="93">
        <f t="shared" si="690"/>
        <v>0</v>
      </c>
      <c r="CA796" s="93">
        <f t="shared" si="691"/>
        <v>0</v>
      </c>
      <c r="CB796" s="93">
        <f t="shared" si="692"/>
        <v>0</v>
      </c>
      <c r="CC796" s="93">
        <f t="shared" si="693"/>
        <v>0</v>
      </c>
      <c r="CD796" s="93">
        <f t="shared" si="694"/>
        <v>0</v>
      </c>
    </row>
    <row r="797" spans="1:82" hidden="1">
      <c r="A797" s="34">
        <v>9</v>
      </c>
      <c r="B797" s="34" t="s">
        <v>950</v>
      </c>
      <c r="C797" s="34" t="s">
        <v>7259</v>
      </c>
      <c r="D797" s="34" t="s">
        <v>217</v>
      </c>
      <c r="E797" s="34" t="s">
        <v>216</v>
      </c>
      <c r="F797" s="34" t="s">
        <v>7472</v>
      </c>
      <c r="G797" s="34" t="s">
        <v>7473</v>
      </c>
      <c r="H797" s="34" t="s">
        <v>7</v>
      </c>
      <c r="I797" s="34" t="s">
        <v>7</v>
      </c>
      <c r="J797" s="34" t="s">
        <v>195</v>
      </c>
      <c r="K797" s="34" t="s">
        <v>34</v>
      </c>
      <c r="L797" s="34" t="s">
        <v>7760</v>
      </c>
      <c r="M797" s="34" t="s">
        <v>7573</v>
      </c>
      <c r="N797" s="34">
        <v>1</v>
      </c>
      <c r="O797" s="34">
        <v>0</v>
      </c>
      <c r="P797" s="34">
        <v>0</v>
      </c>
      <c r="Q797" s="34">
        <v>0</v>
      </c>
      <c r="R797" s="34">
        <v>0</v>
      </c>
      <c r="S797" s="34">
        <v>1</v>
      </c>
      <c r="T797" s="34">
        <v>0</v>
      </c>
      <c r="U797" s="34">
        <v>0</v>
      </c>
      <c r="V797" s="34">
        <v>0</v>
      </c>
      <c r="W797" s="60">
        <f>COUNTIFS(配置清单!G:G,G797,配置清单!$H:$H,"PM",配置清单!$N:$N,"在岗")</f>
        <v>1</v>
      </c>
      <c r="X797" s="61">
        <f t="shared" si="653"/>
        <v>1</v>
      </c>
      <c r="Y797" s="60">
        <f>COUNTIFS(配置清单!$G:$G,G797,配置清单!$H:$H,"PM",配置清单!$N:$N,"在岗",配置清单!$P:$P,"&lt;&gt;暂不胜任")</f>
        <v>1</v>
      </c>
      <c r="Z797" s="61">
        <f t="shared" si="654"/>
        <v>1</v>
      </c>
      <c r="AA797" s="62">
        <f>COUNTIFS(配置清单!$G:$G,G797,配置清单!$H:$H,"SE",配置清单!$N:$N,"在岗")+COUNTIFS(配置清单!$G:$G,G797,配置清单!$H:$H,"SA",配置清单!$N:$N,"在岗")</f>
        <v>0</v>
      </c>
      <c r="AB797" s="61" t="str">
        <f t="shared" si="655"/>
        <v>NA</v>
      </c>
      <c r="AC797" s="60">
        <f>COUNTIFS(配置清单!$G:$G,G797,配置清单!$H:$H,"SE",配置清单!$N:$N,"在岗",配置清单!$P:$P,"&lt;&gt;暂不胜任")+COUNTIFS(配置清单!$G:$G,G797,配置清单!$H:$H,"SA",配置清单!$N:$N,"在岗",配置清单!$P:$P,"&lt;&gt;暂不胜任")</f>
        <v>0</v>
      </c>
      <c r="AD797" s="61" t="str">
        <f t="shared" si="656"/>
        <v>NA</v>
      </c>
      <c r="AE797" s="60">
        <f>COUNTIFS(配置清单!$G:$G,G797,配置清单!H:H,"MDE",配置清单!N:N,"在岗")</f>
        <v>0</v>
      </c>
      <c r="AF797" s="61" t="str">
        <f t="shared" si="657"/>
        <v>NA</v>
      </c>
      <c r="AG797" s="60">
        <f>COUNTIFS(配置清单!$G:$G,G797,配置清单!$H:$H,"MDE",配置清单!$N:$N,"在岗",配置清单!$P:$P,"&lt;&gt;暂不胜任")</f>
        <v>0</v>
      </c>
      <c r="AH797" s="61" t="str">
        <f t="shared" si="658"/>
        <v>NA</v>
      </c>
      <c r="AI797" s="62">
        <f>COUNTIFS(配置清单!G:G,G797,配置清单!H:H,"TPM",配置清单!N:N,"在岗")+COUNTIFS(配置清单!G:G,G797,配置清单!H:H,"TC",配置清单!N:N,"在岗")</f>
        <v>0</v>
      </c>
      <c r="AJ797" s="61" t="str">
        <f t="shared" si="659"/>
        <v>NA</v>
      </c>
      <c r="AK797" s="60">
        <f>COUNTIFS(配置清单!G:G,G797,配置清单!H:H,"TPM",配置清单!N:N,"在岗",配置清单!P:P,"&lt;&gt;暂不胜任")+COUNTIFS(配置清单!G:G,G797,配置清单!H:H,"TC",配置清单!N:N,"在岗",配置清单!P:P,"&lt;&gt;暂不胜任")</f>
        <v>0</v>
      </c>
      <c r="AL797" s="61" t="str">
        <f t="shared" si="660"/>
        <v>NA</v>
      </c>
      <c r="AM797" s="60">
        <f>COUNTIFS(配置清单!G:G,G797,配置清单!H:H,"TSE",配置清单!N:N,"在岗")</f>
        <v>0</v>
      </c>
      <c r="AN797" s="61" t="str">
        <f t="shared" si="661"/>
        <v>NA</v>
      </c>
      <c r="AO797" s="60">
        <f>COUNTIFS(配置清单!G:G,G797,配置清单!H:H,"TSE",配置清单!N:N,"在岗",配置清单!P:P,"&lt;&gt;暂不胜任")</f>
        <v>0</v>
      </c>
      <c r="AP797" s="61" t="str">
        <f t="shared" si="662"/>
        <v>NA</v>
      </c>
      <c r="AQ797" s="60">
        <f>COUNTIFS(配置清单!$G:$G,G797,配置清单!H:H,"QA",配置清单!N:N,"在岗")</f>
        <v>1</v>
      </c>
      <c r="AR797" s="61">
        <f t="shared" si="663"/>
        <v>1</v>
      </c>
      <c r="AS797" s="60">
        <f>COUNTIFS(配置清单!$G:$G,G797,配置清单!$H:$H,"QA",配置清单!$N:$N,"在岗",配置清单!$P:$P,"&lt;&gt;暂不胜任")</f>
        <v>1</v>
      </c>
      <c r="AT797" s="61">
        <f t="shared" si="664"/>
        <v>1</v>
      </c>
      <c r="AU797" s="60">
        <f>COUNTIFS(配置清单!G:G,规划及评估!G797,配置清单!H:H,"BA",配置清单!N:N,"在岗")</f>
        <v>0</v>
      </c>
      <c r="AV797" s="61" t="str">
        <f t="shared" si="665"/>
        <v>NA</v>
      </c>
      <c r="AW797" s="60">
        <f>COUNTIFS(配置清单!G:G,G797,配置清单!H:H,"BA",配置清单!N:N,"在岗",配置清单!P:P,"&lt;&gt;暂不胜任")</f>
        <v>0</v>
      </c>
      <c r="AX797" s="61" t="str">
        <f t="shared" si="666"/>
        <v>NA</v>
      </c>
      <c r="AY797" s="60">
        <f>COUNTIFS(配置清单!G:G,规划及评估!G797,配置清单!H:H,"IA",配置清单!N:N,"在岗")</f>
        <v>0</v>
      </c>
      <c r="AZ797" s="61" t="str">
        <f t="shared" si="667"/>
        <v>NA</v>
      </c>
      <c r="BA797" s="60">
        <f>COUNTIFS(配置清单!G:G,G797,配置清单!H:H,"IA",配置清单!N:N,"在岗",配置清单!P:P,"&lt;&gt;暂不胜任")</f>
        <v>0</v>
      </c>
      <c r="BB797" s="61" t="str">
        <f t="shared" si="668"/>
        <v>NA</v>
      </c>
      <c r="BC797" s="60">
        <f>COUNTIFS(配置清单!G:G,规划及评估!G797,配置清单!H:H,"产品经理",配置清单!N:N,"在岗")</f>
        <v>0</v>
      </c>
      <c r="BD797" s="61" t="str">
        <f t="shared" si="669"/>
        <v>NA</v>
      </c>
      <c r="BE797" s="60">
        <f>COUNTIFS(配置清单!G:G,G797,配置清单!H:H,"产品经理",配置清单!N:N,"在岗",配置清单!P:P,"&lt;&gt;暂不胜任")</f>
        <v>0</v>
      </c>
      <c r="BF797" s="61" t="str">
        <f t="shared" si="670"/>
        <v>NA</v>
      </c>
      <c r="BG797" s="63">
        <f t="shared" si="671"/>
        <v>2</v>
      </c>
      <c r="BH797" s="64">
        <f t="shared" si="672"/>
        <v>2</v>
      </c>
      <c r="BI797" s="64">
        <f t="shared" si="673"/>
        <v>2</v>
      </c>
      <c r="BJ797" s="64">
        <f t="shared" si="674"/>
        <v>2</v>
      </c>
      <c r="BK797" s="65">
        <f t="shared" si="675"/>
        <v>1</v>
      </c>
      <c r="BL797" s="66">
        <f t="shared" si="676"/>
        <v>1</v>
      </c>
      <c r="BM797" s="93">
        <f t="shared" si="677"/>
        <v>1</v>
      </c>
      <c r="BN797" s="93">
        <f t="shared" si="678"/>
        <v>1</v>
      </c>
      <c r="BO797" s="93">
        <f t="shared" si="679"/>
        <v>0</v>
      </c>
      <c r="BP797" s="93">
        <f t="shared" si="680"/>
        <v>0</v>
      </c>
      <c r="BQ797" s="93">
        <f t="shared" si="681"/>
        <v>0</v>
      </c>
      <c r="BR797" s="93">
        <f t="shared" si="682"/>
        <v>0</v>
      </c>
      <c r="BS797" s="93">
        <f t="shared" si="683"/>
        <v>0</v>
      </c>
      <c r="BT797" s="93">
        <f t="shared" si="684"/>
        <v>0</v>
      </c>
      <c r="BU797" s="93">
        <f t="shared" si="685"/>
        <v>0</v>
      </c>
      <c r="BV797" s="93">
        <f t="shared" si="686"/>
        <v>0</v>
      </c>
      <c r="BW797" s="93">
        <f t="shared" si="687"/>
        <v>1</v>
      </c>
      <c r="BX797" s="93">
        <f t="shared" si="688"/>
        <v>1</v>
      </c>
      <c r="BY797" s="93">
        <f t="shared" si="689"/>
        <v>0</v>
      </c>
      <c r="BZ797" s="93">
        <f t="shared" si="690"/>
        <v>0</v>
      </c>
      <c r="CA797" s="93">
        <f t="shared" si="691"/>
        <v>0</v>
      </c>
      <c r="CB797" s="93">
        <f t="shared" si="692"/>
        <v>0</v>
      </c>
      <c r="CC797" s="93">
        <f t="shared" si="693"/>
        <v>0</v>
      </c>
      <c r="CD797" s="93">
        <f t="shared" si="694"/>
        <v>0</v>
      </c>
    </row>
    <row r="798" spans="1:82" hidden="1">
      <c r="A798" s="34">
        <v>10</v>
      </c>
      <c r="B798" s="34" t="s">
        <v>950</v>
      </c>
      <c r="C798" s="34" t="s">
        <v>7259</v>
      </c>
      <c r="D798" s="34" t="s">
        <v>217</v>
      </c>
      <c r="E798" s="34" t="s">
        <v>216</v>
      </c>
      <c r="F798" s="34" t="s">
        <v>1451</v>
      </c>
      <c r="G798" s="34" t="s">
        <v>7574</v>
      </c>
      <c r="H798" s="34" t="s">
        <v>7</v>
      </c>
      <c r="I798" s="34" t="s">
        <v>7</v>
      </c>
      <c r="J798" s="34" t="s">
        <v>195</v>
      </c>
      <c r="K798" s="34" t="s">
        <v>34</v>
      </c>
      <c r="L798" s="34" t="s">
        <v>5134</v>
      </c>
      <c r="M798" s="34" t="s">
        <v>7578</v>
      </c>
      <c r="N798" s="34">
        <v>1</v>
      </c>
      <c r="O798" s="34">
        <v>0</v>
      </c>
      <c r="P798" s="34">
        <v>2</v>
      </c>
      <c r="Q798" s="34">
        <v>0</v>
      </c>
      <c r="R798" s="34">
        <v>0</v>
      </c>
      <c r="S798" s="34">
        <v>1</v>
      </c>
      <c r="T798" s="34">
        <v>0</v>
      </c>
      <c r="U798" s="34">
        <v>0</v>
      </c>
      <c r="V798" s="34">
        <v>0</v>
      </c>
      <c r="W798" s="60">
        <f>COUNTIFS(配置清单!G:G,G798,配置清单!$H:$H,"PM",配置清单!$N:$N,"在岗")</f>
        <v>0</v>
      </c>
      <c r="X798" s="61">
        <f t="shared" si="653"/>
        <v>0</v>
      </c>
      <c r="Y798" s="60">
        <f>COUNTIFS(配置清单!$G:$G,G798,配置清单!$H:$H,"PM",配置清单!$N:$N,"在岗",配置清单!$P:$P,"&lt;&gt;暂不胜任")</f>
        <v>0</v>
      </c>
      <c r="Z798" s="61">
        <f t="shared" si="654"/>
        <v>0</v>
      </c>
      <c r="AA798" s="62">
        <f>COUNTIFS(配置清单!$G:$G,G798,配置清单!$H:$H,"SE",配置清单!$N:$N,"在岗")+COUNTIFS(配置清单!$G:$G,G798,配置清单!$H:$H,"SA",配置清单!$N:$N,"在岗")</f>
        <v>0</v>
      </c>
      <c r="AB798" s="61" t="str">
        <f t="shared" si="655"/>
        <v>NA</v>
      </c>
      <c r="AC798" s="60">
        <f>COUNTIFS(配置清单!$G:$G,G798,配置清单!$H:$H,"SE",配置清单!$N:$N,"在岗",配置清单!$P:$P,"&lt;&gt;暂不胜任")+COUNTIFS(配置清单!$G:$G,G798,配置清单!$H:$H,"SA",配置清单!$N:$N,"在岗",配置清单!$P:$P,"&lt;&gt;暂不胜任")</f>
        <v>0</v>
      </c>
      <c r="AD798" s="61" t="str">
        <f t="shared" si="656"/>
        <v>NA</v>
      </c>
      <c r="AE798" s="60">
        <f>COUNTIFS(配置清单!$G:$G,G798,配置清单!H:H,"MDE",配置清单!N:N,"在岗")</f>
        <v>0</v>
      </c>
      <c r="AF798" s="61">
        <f t="shared" si="657"/>
        <v>0</v>
      </c>
      <c r="AG798" s="60">
        <f>COUNTIFS(配置清单!$G:$G,G798,配置清单!$H:$H,"MDE",配置清单!$N:$N,"在岗",配置清单!$P:$P,"&lt;&gt;暂不胜任")</f>
        <v>0</v>
      </c>
      <c r="AH798" s="61">
        <f t="shared" si="658"/>
        <v>0</v>
      </c>
      <c r="AI798" s="62">
        <f>COUNTIFS(配置清单!G:G,G798,配置清单!H:H,"TPM",配置清单!N:N,"在岗")+COUNTIFS(配置清单!G:G,G798,配置清单!H:H,"TC",配置清单!N:N,"在岗")</f>
        <v>0</v>
      </c>
      <c r="AJ798" s="61" t="str">
        <f t="shared" si="659"/>
        <v>NA</v>
      </c>
      <c r="AK798" s="60">
        <f>COUNTIFS(配置清单!G:G,G798,配置清单!H:H,"TPM",配置清单!N:N,"在岗",配置清单!P:P,"&lt;&gt;暂不胜任")+COUNTIFS(配置清单!G:G,G798,配置清单!H:H,"TC",配置清单!N:N,"在岗",配置清单!P:P,"&lt;&gt;暂不胜任")</f>
        <v>0</v>
      </c>
      <c r="AL798" s="61" t="str">
        <f t="shared" si="660"/>
        <v>NA</v>
      </c>
      <c r="AM798" s="60">
        <f>COUNTIFS(配置清单!G:G,G798,配置清单!H:H,"TSE",配置清单!N:N,"在岗")</f>
        <v>0</v>
      </c>
      <c r="AN798" s="61" t="str">
        <f t="shared" si="661"/>
        <v>NA</v>
      </c>
      <c r="AO798" s="60">
        <f>COUNTIFS(配置清单!G:G,G798,配置清单!H:H,"TSE",配置清单!N:N,"在岗",配置清单!P:P,"&lt;&gt;暂不胜任")</f>
        <v>0</v>
      </c>
      <c r="AP798" s="61" t="str">
        <f t="shared" si="662"/>
        <v>NA</v>
      </c>
      <c r="AQ798" s="60">
        <f>COUNTIFS(配置清单!$G:$G,G798,配置清单!H:H,"QA",配置清单!N:N,"在岗")</f>
        <v>1</v>
      </c>
      <c r="AR798" s="61">
        <f t="shared" si="663"/>
        <v>1</v>
      </c>
      <c r="AS798" s="60">
        <f>COUNTIFS(配置清单!$G:$G,G798,配置清单!$H:$H,"QA",配置清单!$N:$N,"在岗",配置清单!$P:$P,"&lt;&gt;暂不胜任")</f>
        <v>1</v>
      </c>
      <c r="AT798" s="61">
        <f t="shared" si="664"/>
        <v>1</v>
      </c>
      <c r="AU798" s="60">
        <f>COUNTIFS(配置清单!G:G,规划及评估!G798,配置清单!H:H,"BA",配置清单!N:N,"在岗")</f>
        <v>0</v>
      </c>
      <c r="AV798" s="61" t="str">
        <f t="shared" si="665"/>
        <v>NA</v>
      </c>
      <c r="AW798" s="60">
        <f>COUNTIFS(配置清单!G:G,G798,配置清单!H:H,"BA",配置清单!N:N,"在岗",配置清单!P:P,"&lt;&gt;暂不胜任")</f>
        <v>0</v>
      </c>
      <c r="AX798" s="61" t="str">
        <f t="shared" si="666"/>
        <v>NA</v>
      </c>
      <c r="AY798" s="60">
        <f>COUNTIFS(配置清单!G:G,规划及评估!G798,配置清单!H:H,"IA",配置清单!N:N,"在岗")</f>
        <v>0</v>
      </c>
      <c r="AZ798" s="61" t="str">
        <f t="shared" si="667"/>
        <v>NA</v>
      </c>
      <c r="BA798" s="60">
        <f>COUNTIFS(配置清单!G:G,G798,配置清单!H:H,"IA",配置清单!N:N,"在岗",配置清单!P:P,"&lt;&gt;暂不胜任")</f>
        <v>0</v>
      </c>
      <c r="BB798" s="61" t="str">
        <f t="shared" si="668"/>
        <v>NA</v>
      </c>
      <c r="BC798" s="60">
        <f>COUNTIFS(配置清单!G:G,规划及评估!G798,配置清单!H:H,"产品经理",配置清单!N:N,"在岗")</f>
        <v>0</v>
      </c>
      <c r="BD798" s="61" t="str">
        <f t="shared" si="669"/>
        <v>NA</v>
      </c>
      <c r="BE798" s="60">
        <f>COUNTIFS(配置清单!G:G,G798,配置清单!H:H,"产品经理",配置清单!N:N,"在岗",配置清单!P:P,"&lt;&gt;暂不胜任")</f>
        <v>0</v>
      </c>
      <c r="BF798" s="61" t="str">
        <f t="shared" si="670"/>
        <v>NA</v>
      </c>
      <c r="BG798" s="63">
        <f t="shared" si="671"/>
        <v>4</v>
      </c>
      <c r="BH798" s="64">
        <f t="shared" si="672"/>
        <v>1</v>
      </c>
      <c r="BI798" s="64">
        <f t="shared" si="673"/>
        <v>1</v>
      </c>
      <c r="BJ798" s="64">
        <f t="shared" si="674"/>
        <v>1</v>
      </c>
      <c r="BK798" s="65">
        <f t="shared" si="675"/>
        <v>0.25</v>
      </c>
      <c r="BL798" s="66">
        <f t="shared" si="676"/>
        <v>1</v>
      </c>
      <c r="BM798" s="93">
        <f t="shared" si="677"/>
        <v>0</v>
      </c>
      <c r="BN798" s="93">
        <f t="shared" si="678"/>
        <v>0</v>
      </c>
      <c r="BO798" s="93">
        <f t="shared" si="679"/>
        <v>0</v>
      </c>
      <c r="BP798" s="93">
        <f t="shared" si="680"/>
        <v>0</v>
      </c>
      <c r="BQ798" s="93">
        <f t="shared" si="681"/>
        <v>0</v>
      </c>
      <c r="BR798" s="93">
        <f t="shared" si="682"/>
        <v>0</v>
      </c>
      <c r="BS798" s="93">
        <f t="shared" si="683"/>
        <v>0</v>
      </c>
      <c r="BT798" s="93">
        <f t="shared" si="684"/>
        <v>0</v>
      </c>
      <c r="BU798" s="93">
        <f t="shared" si="685"/>
        <v>0</v>
      </c>
      <c r="BV798" s="93">
        <f t="shared" si="686"/>
        <v>0</v>
      </c>
      <c r="BW798" s="93">
        <f t="shared" si="687"/>
        <v>1</v>
      </c>
      <c r="BX798" s="93">
        <f t="shared" si="688"/>
        <v>1</v>
      </c>
      <c r="BY798" s="93">
        <f t="shared" si="689"/>
        <v>0</v>
      </c>
      <c r="BZ798" s="93">
        <f t="shared" si="690"/>
        <v>0</v>
      </c>
      <c r="CA798" s="93">
        <f t="shared" si="691"/>
        <v>0</v>
      </c>
      <c r="CB798" s="93">
        <f t="shared" si="692"/>
        <v>0</v>
      </c>
      <c r="CC798" s="93">
        <f t="shared" si="693"/>
        <v>0</v>
      </c>
      <c r="CD798" s="93">
        <f t="shared" si="694"/>
        <v>0</v>
      </c>
    </row>
    <row r="799" spans="1:82" hidden="1">
      <c r="A799" s="34">
        <v>11</v>
      </c>
      <c r="B799" s="34" t="s">
        <v>950</v>
      </c>
      <c r="C799" s="34" t="s">
        <v>7259</v>
      </c>
      <c r="D799" s="34" t="s">
        <v>217</v>
      </c>
      <c r="E799" s="34" t="s">
        <v>216</v>
      </c>
      <c r="F799" s="34" t="s">
        <v>7577</v>
      </c>
      <c r="G799" s="34" t="s">
        <v>7518</v>
      </c>
      <c r="H799" s="34" t="s">
        <v>7</v>
      </c>
      <c r="I799" s="34" t="s">
        <v>7</v>
      </c>
      <c r="J799" s="34" t="s">
        <v>195</v>
      </c>
      <c r="K799" s="34" t="s">
        <v>34</v>
      </c>
      <c r="L799" s="34" t="s">
        <v>5119</v>
      </c>
      <c r="M799" s="34" t="s">
        <v>7573</v>
      </c>
      <c r="N799" s="34">
        <v>2</v>
      </c>
      <c r="O799" s="34">
        <v>0</v>
      </c>
      <c r="P799" s="34">
        <v>0</v>
      </c>
      <c r="Q799" s="34">
        <v>0</v>
      </c>
      <c r="R799" s="34">
        <v>2</v>
      </c>
      <c r="S799" s="34">
        <v>1</v>
      </c>
      <c r="T799" s="34">
        <v>0</v>
      </c>
      <c r="U799" s="34">
        <v>0</v>
      </c>
      <c r="V799" s="34">
        <v>0</v>
      </c>
      <c r="W799" s="60">
        <f>COUNTIFS(配置清单!G:G,G799,配置清单!$H:$H,"PM",配置清单!$N:$N,"在岗")</f>
        <v>2</v>
      </c>
      <c r="X799" s="61">
        <f t="shared" si="653"/>
        <v>1</v>
      </c>
      <c r="Y799" s="60">
        <f>COUNTIFS(配置清单!$G:$G,G799,配置清单!$H:$H,"PM",配置清单!$N:$N,"在岗",配置清单!$P:$P,"&lt;&gt;暂不胜任")</f>
        <v>0</v>
      </c>
      <c r="Z799" s="61">
        <f t="shared" si="654"/>
        <v>0</v>
      </c>
      <c r="AA799" s="62">
        <f>COUNTIFS(配置清单!$G:$G,G799,配置清单!$H:$H,"SE",配置清单!$N:$N,"在岗")+COUNTIFS(配置清单!$G:$G,G799,配置清单!$H:$H,"SA",配置清单!$N:$N,"在岗")</f>
        <v>0</v>
      </c>
      <c r="AB799" s="61" t="str">
        <f t="shared" si="655"/>
        <v>NA</v>
      </c>
      <c r="AC799" s="60">
        <f>COUNTIFS(配置清单!$G:$G,G799,配置清单!$H:$H,"SE",配置清单!$N:$N,"在岗",配置清单!$P:$P,"&lt;&gt;暂不胜任")+COUNTIFS(配置清单!$G:$G,G799,配置清单!$H:$H,"SA",配置清单!$N:$N,"在岗",配置清单!$P:$P,"&lt;&gt;暂不胜任")</f>
        <v>0</v>
      </c>
      <c r="AD799" s="61" t="str">
        <f t="shared" si="656"/>
        <v>NA</v>
      </c>
      <c r="AE799" s="60">
        <f>COUNTIFS(配置清单!$G:$G,G799,配置清单!H:H,"MDE",配置清单!N:N,"在岗")</f>
        <v>0</v>
      </c>
      <c r="AF799" s="61" t="str">
        <f t="shared" si="657"/>
        <v>NA</v>
      </c>
      <c r="AG799" s="60">
        <f>COUNTIFS(配置清单!$G:$G,G799,配置清单!$H:$H,"MDE",配置清单!$N:$N,"在岗",配置清单!$P:$P,"&lt;&gt;暂不胜任")</f>
        <v>0</v>
      </c>
      <c r="AH799" s="61" t="str">
        <f t="shared" si="658"/>
        <v>NA</v>
      </c>
      <c r="AI799" s="62">
        <f>COUNTIFS(配置清单!G:G,G799,配置清单!H:H,"TPM",配置清单!N:N,"在岗")+COUNTIFS(配置清单!G:G,G799,配置清单!H:H,"TC",配置清单!N:N,"在岗")</f>
        <v>0</v>
      </c>
      <c r="AJ799" s="61" t="str">
        <f t="shared" si="659"/>
        <v>NA</v>
      </c>
      <c r="AK799" s="60">
        <f>COUNTIFS(配置清单!G:G,G799,配置清单!H:H,"TPM",配置清单!N:N,"在岗",配置清单!P:P,"&lt;&gt;暂不胜任")+COUNTIFS(配置清单!G:G,G799,配置清单!H:H,"TC",配置清单!N:N,"在岗",配置清单!P:P,"&lt;&gt;暂不胜任")</f>
        <v>0</v>
      </c>
      <c r="AL799" s="61" t="str">
        <f t="shared" si="660"/>
        <v>NA</v>
      </c>
      <c r="AM799" s="60">
        <f>COUNTIFS(配置清单!G:G,G799,配置清单!H:H,"TSE",配置清单!N:N,"在岗")</f>
        <v>2</v>
      </c>
      <c r="AN799" s="61">
        <f t="shared" si="661"/>
        <v>1</v>
      </c>
      <c r="AO799" s="60">
        <f>COUNTIFS(配置清单!G:G,G799,配置清单!H:H,"TSE",配置清单!N:N,"在岗",配置清单!P:P,"&lt;&gt;暂不胜任")</f>
        <v>0</v>
      </c>
      <c r="AP799" s="61">
        <f t="shared" si="662"/>
        <v>0</v>
      </c>
      <c r="AQ799" s="60">
        <f>COUNTIFS(配置清单!$G:$G,G799,配置清单!H:H,"QA",配置清单!N:N,"在岗")</f>
        <v>1</v>
      </c>
      <c r="AR799" s="61">
        <f t="shared" si="663"/>
        <v>1</v>
      </c>
      <c r="AS799" s="60">
        <f>COUNTIFS(配置清单!$G:$G,G799,配置清单!$H:$H,"QA",配置清单!$N:$N,"在岗",配置清单!$P:$P,"&lt;&gt;暂不胜任")</f>
        <v>1</v>
      </c>
      <c r="AT799" s="61">
        <f t="shared" si="664"/>
        <v>1</v>
      </c>
      <c r="AU799" s="60">
        <f>COUNTIFS(配置清单!G:G,规划及评估!G799,配置清单!H:H,"BA",配置清单!N:N,"在岗")</f>
        <v>0</v>
      </c>
      <c r="AV799" s="61" t="str">
        <f t="shared" si="665"/>
        <v>NA</v>
      </c>
      <c r="AW799" s="60">
        <f>COUNTIFS(配置清单!G:G,G799,配置清单!H:H,"BA",配置清单!N:N,"在岗",配置清单!P:P,"&lt;&gt;暂不胜任")</f>
        <v>0</v>
      </c>
      <c r="AX799" s="61" t="str">
        <f t="shared" si="666"/>
        <v>NA</v>
      </c>
      <c r="AY799" s="60">
        <f>COUNTIFS(配置清单!G:G,规划及评估!G799,配置清单!H:H,"IA",配置清单!N:N,"在岗")</f>
        <v>0</v>
      </c>
      <c r="AZ799" s="61" t="str">
        <f t="shared" si="667"/>
        <v>NA</v>
      </c>
      <c r="BA799" s="60">
        <f>COUNTIFS(配置清单!G:G,G799,配置清单!H:H,"IA",配置清单!N:N,"在岗",配置清单!P:P,"&lt;&gt;暂不胜任")</f>
        <v>0</v>
      </c>
      <c r="BB799" s="61" t="str">
        <f t="shared" si="668"/>
        <v>NA</v>
      </c>
      <c r="BC799" s="60">
        <f>COUNTIFS(配置清单!G:G,规划及评估!G799,配置清单!H:H,"产品经理",配置清单!N:N,"在岗")</f>
        <v>0</v>
      </c>
      <c r="BD799" s="61" t="str">
        <f t="shared" si="669"/>
        <v>NA</v>
      </c>
      <c r="BE799" s="60">
        <f>COUNTIFS(配置清单!G:G,G799,配置清单!H:H,"产品经理",配置清单!N:N,"在岗",配置清单!P:P,"&lt;&gt;暂不胜任")</f>
        <v>0</v>
      </c>
      <c r="BF799" s="61" t="str">
        <f t="shared" si="670"/>
        <v>NA</v>
      </c>
      <c r="BG799" s="63">
        <f t="shared" si="671"/>
        <v>5</v>
      </c>
      <c r="BH799" s="64">
        <f t="shared" si="672"/>
        <v>5</v>
      </c>
      <c r="BI799" s="64">
        <f t="shared" si="673"/>
        <v>5</v>
      </c>
      <c r="BJ799" s="64">
        <f t="shared" si="674"/>
        <v>1</v>
      </c>
      <c r="BK799" s="65">
        <f t="shared" si="675"/>
        <v>1</v>
      </c>
      <c r="BL799" s="66">
        <f t="shared" si="676"/>
        <v>0.2</v>
      </c>
      <c r="BM799" s="93">
        <f t="shared" si="677"/>
        <v>2</v>
      </c>
      <c r="BN799" s="93">
        <f t="shared" si="678"/>
        <v>0</v>
      </c>
      <c r="BO799" s="93">
        <f t="shared" si="679"/>
        <v>0</v>
      </c>
      <c r="BP799" s="93">
        <f t="shared" si="680"/>
        <v>0</v>
      </c>
      <c r="BQ799" s="93">
        <f t="shared" si="681"/>
        <v>0</v>
      </c>
      <c r="BR799" s="93">
        <f t="shared" si="682"/>
        <v>0</v>
      </c>
      <c r="BS799" s="93">
        <f t="shared" si="683"/>
        <v>0</v>
      </c>
      <c r="BT799" s="93">
        <f t="shared" si="684"/>
        <v>0</v>
      </c>
      <c r="BU799" s="93">
        <f t="shared" si="685"/>
        <v>2</v>
      </c>
      <c r="BV799" s="93">
        <f t="shared" si="686"/>
        <v>0</v>
      </c>
      <c r="BW799" s="93">
        <f t="shared" si="687"/>
        <v>1</v>
      </c>
      <c r="BX799" s="93">
        <f t="shared" si="688"/>
        <v>1</v>
      </c>
      <c r="BY799" s="93">
        <f t="shared" si="689"/>
        <v>0</v>
      </c>
      <c r="BZ799" s="93">
        <f t="shared" si="690"/>
        <v>0</v>
      </c>
      <c r="CA799" s="93">
        <f t="shared" si="691"/>
        <v>0</v>
      </c>
      <c r="CB799" s="93">
        <f t="shared" si="692"/>
        <v>0</v>
      </c>
      <c r="CC799" s="93">
        <f t="shared" si="693"/>
        <v>0</v>
      </c>
      <c r="CD799" s="93">
        <f t="shared" si="694"/>
        <v>0</v>
      </c>
    </row>
    <row r="800" spans="1:82" hidden="1">
      <c r="A800" s="34">
        <v>12</v>
      </c>
      <c r="B800" s="34" t="s">
        <v>950</v>
      </c>
      <c r="C800" s="34" t="s">
        <v>7259</v>
      </c>
      <c r="D800" s="34" t="s">
        <v>217</v>
      </c>
      <c r="E800" s="34" t="s">
        <v>216</v>
      </c>
      <c r="F800" s="34" t="s">
        <v>7500</v>
      </c>
      <c r="G800" s="34" t="s">
        <v>7501</v>
      </c>
      <c r="H800" s="34" t="s">
        <v>7</v>
      </c>
      <c r="I800" s="34" t="s">
        <v>7</v>
      </c>
      <c r="J800" s="34" t="s">
        <v>195</v>
      </c>
      <c r="K800" s="34" t="s">
        <v>34</v>
      </c>
      <c r="L800" s="34" t="s">
        <v>944</v>
      </c>
      <c r="M800" s="34" t="s">
        <v>7573</v>
      </c>
      <c r="N800" s="34">
        <v>1</v>
      </c>
      <c r="O800" s="34">
        <v>0</v>
      </c>
      <c r="P800" s="34">
        <v>0</v>
      </c>
      <c r="Q800" s="34">
        <v>0</v>
      </c>
      <c r="R800" s="34">
        <v>2</v>
      </c>
      <c r="S800" s="34">
        <v>1</v>
      </c>
      <c r="T800" s="34">
        <v>0</v>
      </c>
      <c r="U800" s="34">
        <v>0</v>
      </c>
      <c r="V800" s="34">
        <v>0</v>
      </c>
      <c r="W800" s="60">
        <f>COUNTIFS(配置清单!G:G,G800,配置清单!$H:$H,"PM",配置清单!$N:$N,"在岗")</f>
        <v>1</v>
      </c>
      <c r="X800" s="61">
        <f t="shared" si="653"/>
        <v>1</v>
      </c>
      <c r="Y800" s="60">
        <f>COUNTIFS(配置清单!$G:$G,G800,配置清单!$H:$H,"PM",配置清单!$N:$N,"在岗",配置清单!$P:$P,"&lt;&gt;暂不胜任")</f>
        <v>1</v>
      </c>
      <c r="Z800" s="61">
        <f t="shared" si="654"/>
        <v>1</v>
      </c>
      <c r="AA800" s="62">
        <f>COUNTIFS(配置清单!$G:$G,G800,配置清单!$H:$H,"SE",配置清单!$N:$N,"在岗")+COUNTIFS(配置清单!$G:$G,G800,配置清单!$H:$H,"SA",配置清单!$N:$N,"在岗")</f>
        <v>0</v>
      </c>
      <c r="AB800" s="61" t="str">
        <f t="shared" si="655"/>
        <v>NA</v>
      </c>
      <c r="AC800" s="60">
        <f>COUNTIFS(配置清单!$G:$G,G800,配置清单!$H:$H,"SE",配置清单!$N:$N,"在岗",配置清单!$P:$P,"&lt;&gt;暂不胜任")+COUNTIFS(配置清单!$G:$G,G800,配置清单!$H:$H,"SA",配置清单!$N:$N,"在岗",配置清单!$P:$P,"&lt;&gt;暂不胜任")</f>
        <v>0</v>
      </c>
      <c r="AD800" s="61" t="str">
        <f t="shared" si="656"/>
        <v>NA</v>
      </c>
      <c r="AE800" s="60">
        <f>COUNTIFS(配置清单!$G:$G,G800,配置清单!H:H,"MDE",配置清单!N:N,"在岗")</f>
        <v>0</v>
      </c>
      <c r="AF800" s="61" t="str">
        <f t="shared" si="657"/>
        <v>NA</v>
      </c>
      <c r="AG800" s="60">
        <f>COUNTIFS(配置清单!$G:$G,G800,配置清单!$H:$H,"MDE",配置清单!$N:$N,"在岗",配置清单!$P:$P,"&lt;&gt;暂不胜任")</f>
        <v>0</v>
      </c>
      <c r="AH800" s="61" t="str">
        <f t="shared" si="658"/>
        <v>NA</v>
      </c>
      <c r="AI800" s="62">
        <f>COUNTIFS(配置清单!G:G,G800,配置清单!H:H,"TPM",配置清单!N:N,"在岗")+COUNTIFS(配置清单!G:G,G800,配置清单!H:H,"TC",配置清单!N:N,"在岗")</f>
        <v>0</v>
      </c>
      <c r="AJ800" s="61" t="str">
        <f t="shared" si="659"/>
        <v>NA</v>
      </c>
      <c r="AK800" s="60">
        <f>COUNTIFS(配置清单!G:G,G800,配置清单!H:H,"TPM",配置清单!N:N,"在岗",配置清单!P:P,"&lt;&gt;暂不胜任")+COUNTIFS(配置清单!G:G,G800,配置清单!H:H,"TC",配置清单!N:N,"在岗",配置清单!P:P,"&lt;&gt;暂不胜任")</f>
        <v>0</v>
      </c>
      <c r="AL800" s="61" t="str">
        <f t="shared" si="660"/>
        <v>NA</v>
      </c>
      <c r="AM800" s="60">
        <f>COUNTIFS(配置清单!G:G,G800,配置清单!H:H,"TSE",配置清单!N:N,"在岗")</f>
        <v>2</v>
      </c>
      <c r="AN800" s="61">
        <f t="shared" si="661"/>
        <v>1</v>
      </c>
      <c r="AO800" s="60">
        <f>COUNTIFS(配置清单!G:G,G800,配置清单!H:H,"TSE",配置清单!N:N,"在岗",配置清单!P:P,"&lt;&gt;暂不胜任")</f>
        <v>1</v>
      </c>
      <c r="AP800" s="61">
        <f t="shared" si="662"/>
        <v>0.5</v>
      </c>
      <c r="AQ800" s="60">
        <f>COUNTIFS(配置清单!$G:$G,G800,配置清单!H:H,"QA",配置清单!N:N,"在岗")</f>
        <v>1</v>
      </c>
      <c r="AR800" s="61">
        <f t="shared" si="663"/>
        <v>1</v>
      </c>
      <c r="AS800" s="60">
        <f>COUNTIFS(配置清单!$G:$G,G800,配置清单!$H:$H,"QA",配置清单!$N:$N,"在岗",配置清单!$P:$P,"&lt;&gt;暂不胜任")</f>
        <v>1</v>
      </c>
      <c r="AT800" s="61">
        <f t="shared" si="664"/>
        <v>1</v>
      </c>
      <c r="AU800" s="60">
        <f>COUNTIFS(配置清单!G:G,规划及评估!G800,配置清单!H:H,"BA",配置清单!N:N,"在岗")</f>
        <v>0</v>
      </c>
      <c r="AV800" s="61" t="str">
        <f t="shared" si="665"/>
        <v>NA</v>
      </c>
      <c r="AW800" s="60">
        <f>COUNTIFS(配置清单!G:G,G800,配置清单!H:H,"BA",配置清单!N:N,"在岗",配置清单!P:P,"&lt;&gt;暂不胜任")</f>
        <v>0</v>
      </c>
      <c r="AX800" s="61" t="str">
        <f t="shared" si="666"/>
        <v>NA</v>
      </c>
      <c r="AY800" s="60">
        <f>COUNTIFS(配置清单!G:G,规划及评估!G800,配置清单!H:H,"IA",配置清单!N:N,"在岗")</f>
        <v>0</v>
      </c>
      <c r="AZ800" s="61" t="str">
        <f t="shared" si="667"/>
        <v>NA</v>
      </c>
      <c r="BA800" s="60">
        <f>COUNTIFS(配置清单!G:G,G800,配置清单!H:H,"IA",配置清单!N:N,"在岗",配置清单!P:P,"&lt;&gt;暂不胜任")</f>
        <v>0</v>
      </c>
      <c r="BB800" s="61" t="str">
        <f t="shared" si="668"/>
        <v>NA</v>
      </c>
      <c r="BC800" s="60">
        <f>COUNTIFS(配置清单!G:G,规划及评估!G800,配置清单!H:H,"产品经理",配置清单!N:N,"在岗")</f>
        <v>0</v>
      </c>
      <c r="BD800" s="61" t="str">
        <f t="shared" si="669"/>
        <v>NA</v>
      </c>
      <c r="BE800" s="60">
        <f>COUNTIFS(配置清单!G:G,G800,配置清单!H:H,"产品经理",配置清单!N:N,"在岗",配置清单!P:P,"&lt;&gt;暂不胜任")</f>
        <v>0</v>
      </c>
      <c r="BF800" s="61" t="str">
        <f t="shared" si="670"/>
        <v>NA</v>
      </c>
      <c r="BG800" s="63">
        <f t="shared" si="671"/>
        <v>4</v>
      </c>
      <c r="BH800" s="64">
        <f t="shared" si="672"/>
        <v>4</v>
      </c>
      <c r="BI800" s="64">
        <f t="shared" si="673"/>
        <v>4</v>
      </c>
      <c r="BJ800" s="64">
        <f t="shared" si="674"/>
        <v>3</v>
      </c>
      <c r="BK800" s="65">
        <f t="shared" si="675"/>
        <v>1</v>
      </c>
      <c r="BL800" s="66">
        <f t="shared" si="676"/>
        <v>0.75</v>
      </c>
      <c r="BM800" s="93">
        <f t="shared" si="677"/>
        <v>1</v>
      </c>
      <c r="BN800" s="93">
        <f t="shared" si="678"/>
        <v>1</v>
      </c>
      <c r="BO800" s="93">
        <f t="shared" si="679"/>
        <v>0</v>
      </c>
      <c r="BP800" s="93">
        <f t="shared" si="680"/>
        <v>0</v>
      </c>
      <c r="BQ800" s="93">
        <f t="shared" si="681"/>
        <v>0</v>
      </c>
      <c r="BR800" s="93">
        <f t="shared" si="682"/>
        <v>0</v>
      </c>
      <c r="BS800" s="93">
        <f t="shared" si="683"/>
        <v>0</v>
      </c>
      <c r="BT800" s="93">
        <f t="shared" si="684"/>
        <v>0</v>
      </c>
      <c r="BU800" s="93">
        <f t="shared" si="685"/>
        <v>2</v>
      </c>
      <c r="BV800" s="93">
        <f t="shared" si="686"/>
        <v>1</v>
      </c>
      <c r="BW800" s="93">
        <f t="shared" si="687"/>
        <v>1</v>
      </c>
      <c r="BX800" s="93">
        <f t="shared" si="688"/>
        <v>1</v>
      </c>
      <c r="BY800" s="93">
        <f t="shared" si="689"/>
        <v>0</v>
      </c>
      <c r="BZ800" s="93">
        <f t="shared" si="690"/>
        <v>0</v>
      </c>
      <c r="CA800" s="93">
        <f t="shared" si="691"/>
        <v>0</v>
      </c>
      <c r="CB800" s="93">
        <f t="shared" si="692"/>
        <v>0</v>
      </c>
      <c r="CC800" s="93">
        <f t="shared" si="693"/>
        <v>0</v>
      </c>
      <c r="CD800" s="93">
        <f t="shared" si="694"/>
        <v>0</v>
      </c>
    </row>
    <row r="801" spans="1:82" hidden="1">
      <c r="A801" s="34">
        <v>13</v>
      </c>
      <c r="B801" s="34" t="s">
        <v>950</v>
      </c>
      <c r="C801" s="34" t="s">
        <v>7259</v>
      </c>
      <c r="D801" s="34" t="s">
        <v>217</v>
      </c>
      <c r="E801" s="34" t="s">
        <v>216</v>
      </c>
      <c r="F801" s="34" t="s">
        <v>7554</v>
      </c>
      <c r="G801" s="34" t="s">
        <v>7555</v>
      </c>
      <c r="H801" s="34" t="s">
        <v>7</v>
      </c>
      <c r="I801" s="34" t="s">
        <v>7</v>
      </c>
      <c r="J801" s="34" t="s">
        <v>195</v>
      </c>
      <c r="K801" s="34" t="s">
        <v>34</v>
      </c>
      <c r="L801" s="34" t="s">
        <v>5134</v>
      </c>
      <c r="M801" s="34" t="s">
        <v>7578</v>
      </c>
      <c r="N801" s="34">
        <v>1</v>
      </c>
      <c r="O801" s="34">
        <v>0</v>
      </c>
      <c r="P801" s="34">
        <v>0</v>
      </c>
      <c r="Q801" s="34">
        <v>0</v>
      </c>
      <c r="R801" s="34">
        <v>1</v>
      </c>
      <c r="S801" s="34">
        <v>1</v>
      </c>
      <c r="T801" s="34">
        <v>0</v>
      </c>
      <c r="U801" s="34">
        <v>0</v>
      </c>
      <c r="V801" s="34">
        <v>0</v>
      </c>
      <c r="W801" s="60">
        <f>COUNTIFS(配置清单!G:G,G801,配置清单!$H:$H,"PM",配置清单!$N:$N,"在岗")</f>
        <v>1</v>
      </c>
      <c r="X801" s="61">
        <f t="shared" si="653"/>
        <v>1</v>
      </c>
      <c r="Y801" s="60">
        <f>COUNTIFS(配置清单!$G:$G,G801,配置清单!$H:$H,"PM",配置清单!$N:$N,"在岗",配置清单!$P:$P,"&lt;&gt;暂不胜任")</f>
        <v>1</v>
      </c>
      <c r="Z801" s="61">
        <f t="shared" si="654"/>
        <v>1</v>
      </c>
      <c r="AA801" s="62">
        <f>COUNTIFS(配置清单!$G:$G,G801,配置清单!$H:$H,"SE",配置清单!$N:$N,"在岗")+COUNTIFS(配置清单!$G:$G,G801,配置清单!$H:$H,"SA",配置清单!$N:$N,"在岗")</f>
        <v>0</v>
      </c>
      <c r="AB801" s="61" t="str">
        <f t="shared" si="655"/>
        <v>NA</v>
      </c>
      <c r="AC801" s="60">
        <f>COUNTIFS(配置清单!$G:$G,G801,配置清单!$H:$H,"SE",配置清单!$N:$N,"在岗",配置清单!$P:$P,"&lt;&gt;暂不胜任")+COUNTIFS(配置清单!$G:$G,G801,配置清单!$H:$H,"SA",配置清单!$N:$N,"在岗",配置清单!$P:$P,"&lt;&gt;暂不胜任")</f>
        <v>0</v>
      </c>
      <c r="AD801" s="61" t="str">
        <f t="shared" si="656"/>
        <v>NA</v>
      </c>
      <c r="AE801" s="60">
        <f>COUNTIFS(配置清单!$G:$G,G801,配置清单!H:H,"MDE",配置清单!N:N,"在岗")</f>
        <v>0</v>
      </c>
      <c r="AF801" s="61" t="str">
        <f t="shared" si="657"/>
        <v>NA</v>
      </c>
      <c r="AG801" s="60">
        <f>COUNTIFS(配置清单!$G:$G,G801,配置清单!$H:$H,"MDE",配置清单!$N:$N,"在岗",配置清单!$P:$P,"&lt;&gt;暂不胜任")</f>
        <v>0</v>
      </c>
      <c r="AH801" s="61" t="str">
        <f t="shared" si="658"/>
        <v>NA</v>
      </c>
      <c r="AI801" s="62">
        <f>COUNTIFS(配置清单!G:G,G801,配置清单!H:H,"TPM",配置清单!N:N,"在岗")+COUNTIFS(配置清单!G:G,G801,配置清单!H:H,"TC",配置清单!N:N,"在岗")</f>
        <v>0</v>
      </c>
      <c r="AJ801" s="61" t="str">
        <f t="shared" si="659"/>
        <v>NA</v>
      </c>
      <c r="AK801" s="60">
        <f>COUNTIFS(配置清单!G:G,G801,配置清单!H:H,"TPM",配置清单!N:N,"在岗",配置清单!P:P,"&lt;&gt;暂不胜任")+COUNTIFS(配置清单!G:G,G801,配置清单!H:H,"TC",配置清单!N:N,"在岗",配置清单!P:P,"&lt;&gt;暂不胜任")</f>
        <v>0</v>
      </c>
      <c r="AL801" s="61" t="str">
        <f t="shared" si="660"/>
        <v>NA</v>
      </c>
      <c r="AM801" s="60">
        <f>COUNTIFS(配置清单!G:G,G801,配置清单!H:H,"TSE",配置清单!N:N,"在岗")</f>
        <v>0</v>
      </c>
      <c r="AN801" s="61">
        <f t="shared" si="661"/>
        <v>0</v>
      </c>
      <c r="AO801" s="60">
        <f>COUNTIFS(配置清单!G:G,G801,配置清单!H:H,"TSE",配置清单!N:N,"在岗",配置清单!P:P,"&lt;&gt;暂不胜任")</f>
        <v>0</v>
      </c>
      <c r="AP801" s="61">
        <f t="shared" si="662"/>
        <v>0</v>
      </c>
      <c r="AQ801" s="60">
        <f>COUNTIFS(配置清单!$G:$G,G801,配置清单!H:H,"QA",配置清单!N:N,"在岗")</f>
        <v>1</v>
      </c>
      <c r="AR801" s="61">
        <f t="shared" si="663"/>
        <v>1</v>
      </c>
      <c r="AS801" s="60">
        <f>COUNTIFS(配置清单!$G:$G,G801,配置清单!$H:$H,"QA",配置清单!$N:$N,"在岗",配置清单!$P:$P,"&lt;&gt;暂不胜任")</f>
        <v>1</v>
      </c>
      <c r="AT801" s="61">
        <f t="shared" si="664"/>
        <v>1</v>
      </c>
      <c r="AU801" s="60">
        <f>COUNTIFS(配置清单!G:G,规划及评估!G801,配置清单!H:H,"BA",配置清单!N:N,"在岗")</f>
        <v>0</v>
      </c>
      <c r="AV801" s="61" t="str">
        <f t="shared" si="665"/>
        <v>NA</v>
      </c>
      <c r="AW801" s="60">
        <f>COUNTIFS(配置清单!G:G,G801,配置清单!H:H,"BA",配置清单!N:N,"在岗",配置清单!P:P,"&lt;&gt;暂不胜任")</f>
        <v>0</v>
      </c>
      <c r="AX801" s="61" t="str">
        <f t="shared" si="666"/>
        <v>NA</v>
      </c>
      <c r="AY801" s="60">
        <f>COUNTIFS(配置清单!G:G,规划及评估!G801,配置清单!H:H,"IA",配置清单!N:N,"在岗")</f>
        <v>0</v>
      </c>
      <c r="AZ801" s="61" t="str">
        <f t="shared" si="667"/>
        <v>NA</v>
      </c>
      <c r="BA801" s="60">
        <f>COUNTIFS(配置清单!G:G,G801,配置清单!H:H,"IA",配置清单!N:N,"在岗",配置清单!P:P,"&lt;&gt;暂不胜任")</f>
        <v>0</v>
      </c>
      <c r="BB801" s="61" t="str">
        <f t="shared" si="668"/>
        <v>NA</v>
      </c>
      <c r="BC801" s="60">
        <f>COUNTIFS(配置清单!G:G,规划及评估!G801,配置清单!H:H,"产品经理",配置清单!N:N,"在岗")</f>
        <v>0</v>
      </c>
      <c r="BD801" s="61" t="str">
        <f t="shared" si="669"/>
        <v>NA</v>
      </c>
      <c r="BE801" s="60">
        <f>COUNTIFS(配置清单!G:G,G801,配置清单!H:H,"产品经理",配置清单!N:N,"在岗",配置清单!P:P,"&lt;&gt;暂不胜任")</f>
        <v>0</v>
      </c>
      <c r="BF801" s="61" t="str">
        <f t="shared" si="670"/>
        <v>NA</v>
      </c>
      <c r="BG801" s="63">
        <f t="shared" si="671"/>
        <v>3</v>
      </c>
      <c r="BH801" s="64">
        <f t="shared" si="672"/>
        <v>2</v>
      </c>
      <c r="BI801" s="64">
        <f t="shared" si="673"/>
        <v>2</v>
      </c>
      <c r="BJ801" s="64">
        <f t="shared" si="674"/>
        <v>2</v>
      </c>
      <c r="BK801" s="65">
        <f t="shared" si="675"/>
        <v>0.66666666666666663</v>
      </c>
      <c r="BL801" s="66">
        <f t="shared" si="676"/>
        <v>1</v>
      </c>
      <c r="BM801" s="93">
        <f t="shared" si="677"/>
        <v>1</v>
      </c>
      <c r="BN801" s="93">
        <f t="shared" si="678"/>
        <v>1</v>
      </c>
      <c r="BO801" s="93">
        <f t="shared" si="679"/>
        <v>0</v>
      </c>
      <c r="BP801" s="93">
        <f t="shared" si="680"/>
        <v>0</v>
      </c>
      <c r="BQ801" s="93">
        <f t="shared" si="681"/>
        <v>0</v>
      </c>
      <c r="BR801" s="93">
        <f t="shared" si="682"/>
        <v>0</v>
      </c>
      <c r="BS801" s="93">
        <f t="shared" si="683"/>
        <v>0</v>
      </c>
      <c r="BT801" s="93">
        <f t="shared" si="684"/>
        <v>0</v>
      </c>
      <c r="BU801" s="93">
        <f t="shared" si="685"/>
        <v>0</v>
      </c>
      <c r="BV801" s="93">
        <f t="shared" si="686"/>
        <v>0</v>
      </c>
      <c r="BW801" s="93">
        <f t="shared" si="687"/>
        <v>1</v>
      </c>
      <c r="BX801" s="93">
        <f t="shared" si="688"/>
        <v>1</v>
      </c>
      <c r="BY801" s="93">
        <f t="shared" si="689"/>
        <v>0</v>
      </c>
      <c r="BZ801" s="93">
        <f t="shared" si="690"/>
        <v>0</v>
      </c>
      <c r="CA801" s="93">
        <f t="shared" si="691"/>
        <v>0</v>
      </c>
      <c r="CB801" s="93">
        <f t="shared" si="692"/>
        <v>0</v>
      </c>
      <c r="CC801" s="93">
        <f t="shared" si="693"/>
        <v>0</v>
      </c>
      <c r="CD801" s="93">
        <f t="shared" si="694"/>
        <v>0</v>
      </c>
    </row>
    <row r="802" spans="1:82" hidden="1">
      <c r="A802" s="34">
        <v>14</v>
      </c>
      <c r="B802" s="34" t="s">
        <v>950</v>
      </c>
      <c r="C802" s="34" t="s">
        <v>7259</v>
      </c>
      <c r="D802" s="34" t="s">
        <v>217</v>
      </c>
      <c r="E802" s="34" t="s">
        <v>216</v>
      </c>
      <c r="F802" s="34" t="s">
        <v>7539</v>
      </c>
      <c r="G802" s="34" t="s">
        <v>7540</v>
      </c>
      <c r="H802" s="34" t="s">
        <v>7</v>
      </c>
      <c r="I802" s="34" t="s">
        <v>7</v>
      </c>
      <c r="J802" s="34" t="s">
        <v>195</v>
      </c>
      <c r="K802" s="34" t="s">
        <v>34</v>
      </c>
      <c r="L802" s="34" t="s">
        <v>5134</v>
      </c>
      <c r="M802" s="34" t="s">
        <v>7578</v>
      </c>
      <c r="N802" s="34">
        <v>1</v>
      </c>
      <c r="O802" s="34">
        <v>0</v>
      </c>
      <c r="P802" s="34">
        <v>1</v>
      </c>
      <c r="Q802" s="34">
        <v>0</v>
      </c>
      <c r="R802" s="34">
        <v>0</v>
      </c>
      <c r="S802" s="34">
        <v>1</v>
      </c>
      <c r="T802" s="34">
        <v>0</v>
      </c>
      <c r="U802" s="34">
        <v>0</v>
      </c>
      <c r="V802" s="34">
        <v>0</v>
      </c>
      <c r="W802" s="60">
        <f>COUNTIFS(配置清单!G:G,G802,配置清单!$H:$H,"PM",配置清单!$N:$N,"在岗")</f>
        <v>1</v>
      </c>
      <c r="X802" s="61">
        <f t="shared" si="653"/>
        <v>1</v>
      </c>
      <c r="Y802" s="60">
        <f>COUNTIFS(配置清单!$G:$G,G802,配置清单!$H:$H,"PM",配置清单!$N:$N,"在岗",配置清单!$P:$P,"&lt;&gt;暂不胜任")</f>
        <v>1</v>
      </c>
      <c r="Z802" s="61">
        <f t="shared" si="654"/>
        <v>1</v>
      </c>
      <c r="AA802" s="62">
        <f>COUNTIFS(配置清单!$G:$G,G802,配置清单!$H:$H,"SE",配置清单!$N:$N,"在岗")+COUNTIFS(配置清单!$G:$G,G802,配置清单!$H:$H,"SA",配置清单!$N:$N,"在岗")</f>
        <v>0</v>
      </c>
      <c r="AB802" s="61" t="str">
        <f t="shared" si="655"/>
        <v>NA</v>
      </c>
      <c r="AC802" s="60">
        <f>COUNTIFS(配置清单!$G:$G,G802,配置清单!$H:$H,"SE",配置清单!$N:$N,"在岗",配置清单!$P:$P,"&lt;&gt;暂不胜任")+COUNTIFS(配置清单!$G:$G,G802,配置清单!$H:$H,"SA",配置清单!$N:$N,"在岗",配置清单!$P:$P,"&lt;&gt;暂不胜任")</f>
        <v>0</v>
      </c>
      <c r="AD802" s="61" t="str">
        <f t="shared" si="656"/>
        <v>NA</v>
      </c>
      <c r="AE802" s="60">
        <f>COUNTIFS(配置清单!$G:$G,G802,配置清单!H:H,"MDE",配置清单!N:N,"在岗")</f>
        <v>0</v>
      </c>
      <c r="AF802" s="61">
        <f t="shared" si="657"/>
        <v>0</v>
      </c>
      <c r="AG802" s="60">
        <f>COUNTIFS(配置清单!$G:$G,G802,配置清单!$H:$H,"MDE",配置清单!$N:$N,"在岗",配置清单!$P:$P,"&lt;&gt;暂不胜任")</f>
        <v>0</v>
      </c>
      <c r="AH802" s="61">
        <f t="shared" si="658"/>
        <v>0</v>
      </c>
      <c r="AI802" s="62">
        <f>COUNTIFS(配置清单!G:G,G802,配置清单!H:H,"TPM",配置清单!N:N,"在岗")+COUNTIFS(配置清单!G:G,G802,配置清单!H:H,"TC",配置清单!N:N,"在岗")</f>
        <v>0</v>
      </c>
      <c r="AJ802" s="61" t="str">
        <f t="shared" si="659"/>
        <v>NA</v>
      </c>
      <c r="AK802" s="60">
        <f>COUNTIFS(配置清单!G:G,G802,配置清单!H:H,"TPM",配置清单!N:N,"在岗",配置清单!P:P,"&lt;&gt;暂不胜任")+COUNTIFS(配置清单!G:G,G802,配置清单!H:H,"TC",配置清单!N:N,"在岗",配置清单!P:P,"&lt;&gt;暂不胜任")</f>
        <v>0</v>
      </c>
      <c r="AL802" s="61" t="str">
        <f t="shared" si="660"/>
        <v>NA</v>
      </c>
      <c r="AM802" s="60">
        <f>COUNTIFS(配置清单!G:G,G802,配置清单!H:H,"TSE",配置清单!N:N,"在岗")</f>
        <v>0</v>
      </c>
      <c r="AN802" s="61" t="str">
        <f t="shared" si="661"/>
        <v>NA</v>
      </c>
      <c r="AO802" s="60">
        <f>COUNTIFS(配置清单!G:G,G802,配置清单!H:H,"TSE",配置清单!N:N,"在岗",配置清单!P:P,"&lt;&gt;暂不胜任")</f>
        <v>0</v>
      </c>
      <c r="AP802" s="61" t="str">
        <f t="shared" si="662"/>
        <v>NA</v>
      </c>
      <c r="AQ802" s="60">
        <f>COUNTIFS(配置清单!$G:$G,G802,配置清单!H:H,"QA",配置清单!N:N,"在岗")</f>
        <v>1</v>
      </c>
      <c r="AR802" s="61">
        <f t="shared" si="663"/>
        <v>1</v>
      </c>
      <c r="AS802" s="60">
        <f>COUNTIFS(配置清单!$G:$G,G802,配置清单!$H:$H,"QA",配置清单!$N:$N,"在岗",配置清单!$P:$P,"&lt;&gt;暂不胜任")</f>
        <v>1</v>
      </c>
      <c r="AT802" s="61">
        <f t="shared" si="664"/>
        <v>1</v>
      </c>
      <c r="AU802" s="60">
        <f>COUNTIFS(配置清单!G:G,规划及评估!G802,配置清单!H:H,"BA",配置清单!N:N,"在岗")</f>
        <v>0</v>
      </c>
      <c r="AV802" s="61" t="str">
        <f t="shared" si="665"/>
        <v>NA</v>
      </c>
      <c r="AW802" s="60">
        <f>COUNTIFS(配置清单!G:G,G802,配置清单!H:H,"BA",配置清单!N:N,"在岗",配置清单!P:P,"&lt;&gt;暂不胜任")</f>
        <v>0</v>
      </c>
      <c r="AX802" s="61" t="str">
        <f t="shared" si="666"/>
        <v>NA</v>
      </c>
      <c r="AY802" s="60">
        <f>COUNTIFS(配置清单!G:G,规划及评估!G802,配置清单!H:H,"IA",配置清单!N:N,"在岗")</f>
        <v>0</v>
      </c>
      <c r="AZ802" s="61" t="str">
        <f t="shared" si="667"/>
        <v>NA</v>
      </c>
      <c r="BA802" s="60">
        <f>COUNTIFS(配置清单!G:G,G802,配置清单!H:H,"IA",配置清单!N:N,"在岗",配置清单!P:P,"&lt;&gt;暂不胜任")</f>
        <v>0</v>
      </c>
      <c r="BB802" s="61" t="str">
        <f t="shared" si="668"/>
        <v>NA</v>
      </c>
      <c r="BC802" s="60">
        <f>COUNTIFS(配置清单!G:G,规划及评估!G802,配置清单!H:H,"产品经理",配置清单!N:N,"在岗")</f>
        <v>0</v>
      </c>
      <c r="BD802" s="61" t="str">
        <f t="shared" si="669"/>
        <v>NA</v>
      </c>
      <c r="BE802" s="60">
        <f>COUNTIFS(配置清单!G:G,G802,配置清单!H:H,"产品经理",配置清单!N:N,"在岗",配置清单!P:P,"&lt;&gt;暂不胜任")</f>
        <v>0</v>
      </c>
      <c r="BF802" s="61" t="str">
        <f t="shared" si="670"/>
        <v>NA</v>
      </c>
      <c r="BG802" s="63">
        <f t="shared" si="671"/>
        <v>3</v>
      </c>
      <c r="BH802" s="64">
        <f t="shared" si="672"/>
        <v>2</v>
      </c>
      <c r="BI802" s="64">
        <f t="shared" si="673"/>
        <v>2</v>
      </c>
      <c r="BJ802" s="64">
        <f t="shared" si="674"/>
        <v>2</v>
      </c>
      <c r="BK802" s="65">
        <f t="shared" si="675"/>
        <v>0.66666666666666663</v>
      </c>
      <c r="BL802" s="66">
        <f t="shared" si="676"/>
        <v>1</v>
      </c>
      <c r="BM802" s="93">
        <f t="shared" si="677"/>
        <v>1</v>
      </c>
      <c r="BN802" s="93">
        <f t="shared" si="678"/>
        <v>1</v>
      </c>
      <c r="BO802" s="93">
        <f t="shared" si="679"/>
        <v>0</v>
      </c>
      <c r="BP802" s="93">
        <f t="shared" si="680"/>
        <v>0</v>
      </c>
      <c r="BQ802" s="93">
        <f t="shared" si="681"/>
        <v>0</v>
      </c>
      <c r="BR802" s="93">
        <f t="shared" si="682"/>
        <v>0</v>
      </c>
      <c r="BS802" s="93">
        <f t="shared" si="683"/>
        <v>0</v>
      </c>
      <c r="BT802" s="93">
        <f t="shared" si="684"/>
        <v>0</v>
      </c>
      <c r="BU802" s="93">
        <f t="shared" si="685"/>
        <v>0</v>
      </c>
      <c r="BV802" s="93">
        <f t="shared" si="686"/>
        <v>0</v>
      </c>
      <c r="BW802" s="93">
        <f t="shared" si="687"/>
        <v>1</v>
      </c>
      <c r="BX802" s="93">
        <f t="shared" si="688"/>
        <v>1</v>
      </c>
      <c r="BY802" s="93">
        <f t="shared" si="689"/>
        <v>0</v>
      </c>
      <c r="BZ802" s="93">
        <f t="shared" si="690"/>
        <v>0</v>
      </c>
      <c r="CA802" s="93">
        <f t="shared" si="691"/>
        <v>0</v>
      </c>
      <c r="CB802" s="93">
        <f t="shared" si="692"/>
        <v>0</v>
      </c>
      <c r="CC802" s="93">
        <f t="shared" si="693"/>
        <v>0</v>
      </c>
      <c r="CD802" s="93">
        <f t="shared" si="694"/>
        <v>0</v>
      </c>
    </row>
    <row r="803" spans="1:82" hidden="1">
      <c r="A803" s="138">
        <v>15</v>
      </c>
      <c r="B803" s="138" t="s">
        <v>950</v>
      </c>
      <c r="C803" s="138" t="s">
        <v>7259</v>
      </c>
      <c r="D803" s="138" t="s">
        <v>217</v>
      </c>
      <c r="E803" s="138" t="s">
        <v>216</v>
      </c>
      <c r="F803" s="138" t="s">
        <v>7493</v>
      </c>
      <c r="G803" s="220" t="s">
        <v>9600</v>
      </c>
      <c r="H803" s="138" t="s">
        <v>7</v>
      </c>
      <c r="I803" s="138" t="s">
        <v>7</v>
      </c>
      <c r="J803" s="138" t="s">
        <v>195</v>
      </c>
      <c r="K803" s="138" t="s">
        <v>34</v>
      </c>
      <c r="L803" s="138" t="s">
        <v>5134</v>
      </c>
      <c r="M803" s="138" t="s">
        <v>7578</v>
      </c>
      <c r="N803" s="138">
        <v>1</v>
      </c>
      <c r="O803" s="138">
        <v>0</v>
      </c>
      <c r="P803" s="138">
        <v>1</v>
      </c>
      <c r="Q803" s="138">
        <v>0</v>
      </c>
      <c r="R803" s="138">
        <v>1</v>
      </c>
      <c r="S803" s="138">
        <v>1</v>
      </c>
      <c r="T803" s="138">
        <v>0</v>
      </c>
      <c r="U803" s="138">
        <v>0</v>
      </c>
      <c r="V803" s="138">
        <v>0</v>
      </c>
      <c r="W803" s="60">
        <f>COUNTIFS(配置清单!G:G,G803,配置清单!$H:$H,"PM",配置清单!$N:$N,"在岗")</f>
        <v>1</v>
      </c>
      <c r="X803" s="61">
        <f t="shared" si="653"/>
        <v>1</v>
      </c>
      <c r="Y803" s="60">
        <f>COUNTIFS(配置清单!$G:$G,G803,配置清单!$H:$H,"PM",配置清单!$N:$N,"在岗",配置清单!$P:$P,"&lt;&gt;暂不胜任")</f>
        <v>1</v>
      </c>
      <c r="Z803" s="61">
        <f t="shared" si="654"/>
        <v>1</v>
      </c>
      <c r="AA803" s="62">
        <f>COUNTIFS(配置清单!$G:$G,G803,配置清单!$H:$H,"SE",配置清单!$N:$N,"在岗")+COUNTIFS(配置清单!$G:$G,G803,配置清单!$H:$H,"SA",配置清单!$N:$N,"在岗")</f>
        <v>0</v>
      </c>
      <c r="AB803" s="61" t="str">
        <f t="shared" si="655"/>
        <v>NA</v>
      </c>
      <c r="AC803" s="60">
        <f>COUNTIFS(配置清单!$G:$G,G803,配置清单!$H:$H,"SE",配置清单!$N:$N,"在岗",配置清单!$P:$P,"&lt;&gt;暂不胜任")+COUNTIFS(配置清单!$G:$G,G803,配置清单!$H:$H,"SA",配置清单!$N:$N,"在岗",配置清单!$P:$P,"&lt;&gt;暂不胜任")</f>
        <v>0</v>
      </c>
      <c r="AD803" s="61" t="str">
        <f t="shared" si="656"/>
        <v>NA</v>
      </c>
      <c r="AE803" s="60">
        <f>COUNTIFS(配置清单!$G:$G,G803,配置清单!H:H,"MDE",配置清单!N:N,"在岗")</f>
        <v>2</v>
      </c>
      <c r="AF803" s="61">
        <f t="shared" si="657"/>
        <v>1</v>
      </c>
      <c r="AG803" s="60">
        <f>COUNTIFS(配置清单!$G:$G,G803,配置清单!$H:$H,"MDE",配置清单!$N:$N,"在岗",配置清单!$P:$P,"&lt;&gt;暂不胜任")</f>
        <v>2</v>
      </c>
      <c r="AH803" s="61">
        <f t="shared" si="658"/>
        <v>1</v>
      </c>
      <c r="AI803" s="62">
        <f>COUNTIFS(配置清单!G:G,G803,配置清单!H:H,"TPM",配置清单!N:N,"在岗")+COUNTIFS(配置清单!G:G,G803,配置清单!H:H,"TC",配置清单!N:N,"在岗")</f>
        <v>0</v>
      </c>
      <c r="AJ803" s="61" t="str">
        <f t="shared" si="659"/>
        <v>NA</v>
      </c>
      <c r="AK803" s="60">
        <f>COUNTIFS(配置清单!G:G,G803,配置清单!H:H,"TPM",配置清单!N:N,"在岗",配置清单!P:P,"&lt;&gt;暂不胜任")+COUNTIFS(配置清单!G:G,G803,配置清单!H:H,"TC",配置清单!N:N,"在岗",配置清单!P:P,"&lt;&gt;暂不胜任")</f>
        <v>0</v>
      </c>
      <c r="AL803" s="61" t="str">
        <f t="shared" si="660"/>
        <v>NA</v>
      </c>
      <c r="AM803" s="60">
        <f>COUNTIFS(配置清单!G:G,G803,配置清单!H:H,"TSE",配置清单!N:N,"在岗")</f>
        <v>0</v>
      </c>
      <c r="AN803" s="61">
        <f t="shared" si="661"/>
        <v>0</v>
      </c>
      <c r="AO803" s="60">
        <f>COUNTIFS(配置清单!G:G,G803,配置清单!H:H,"TSE",配置清单!N:N,"在岗",配置清单!P:P,"&lt;&gt;暂不胜任")</f>
        <v>0</v>
      </c>
      <c r="AP803" s="61">
        <f t="shared" si="662"/>
        <v>0</v>
      </c>
      <c r="AQ803" s="60">
        <f>COUNTIFS(配置清单!$G:$G,G803,配置清单!H:H,"QA",配置清单!N:N,"在岗")</f>
        <v>1</v>
      </c>
      <c r="AR803" s="61">
        <f t="shared" si="663"/>
        <v>1</v>
      </c>
      <c r="AS803" s="60">
        <f>COUNTIFS(配置清单!$G:$G,G803,配置清单!$H:$H,"QA",配置清单!$N:$N,"在岗",配置清单!$P:$P,"&lt;&gt;暂不胜任")</f>
        <v>1</v>
      </c>
      <c r="AT803" s="61">
        <f t="shared" si="664"/>
        <v>1</v>
      </c>
      <c r="AU803" s="60">
        <f>COUNTIFS(配置清单!G:G,规划及评估!G803,配置清单!H:H,"BA",配置清单!N:N,"在岗")</f>
        <v>0</v>
      </c>
      <c r="AV803" s="61" t="str">
        <f t="shared" si="665"/>
        <v>NA</v>
      </c>
      <c r="AW803" s="60">
        <f>COUNTIFS(配置清单!G:G,G803,配置清单!H:H,"BA",配置清单!N:N,"在岗",配置清单!P:P,"&lt;&gt;暂不胜任")</f>
        <v>0</v>
      </c>
      <c r="AX803" s="61" t="str">
        <f t="shared" si="666"/>
        <v>NA</v>
      </c>
      <c r="AY803" s="60">
        <f>COUNTIFS(配置清单!G:G,规划及评估!G803,配置清单!H:H,"IA",配置清单!N:N,"在岗")</f>
        <v>0</v>
      </c>
      <c r="AZ803" s="61" t="str">
        <f t="shared" si="667"/>
        <v>NA</v>
      </c>
      <c r="BA803" s="60">
        <f>COUNTIFS(配置清单!G:G,G803,配置清单!H:H,"IA",配置清单!N:N,"在岗",配置清单!P:P,"&lt;&gt;暂不胜任")</f>
        <v>0</v>
      </c>
      <c r="BB803" s="61" t="str">
        <f t="shared" si="668"/>
        <v>NA</v>
      </c>
      <c r="BC803" s="60">
        <f>COUNTIFS(配置清单!G:G,规划及评估!G803,配置清单!H:H,"产品经理",配置清单!N:N,"在岗")</f>
        <v>0</v>
      </c>
      <c r="BD803" s="61" t="str">
        <f t="shared" si="669"/>
        <v>NA</v>
      </c>
      <c r="BE803" s="60">
        <f>COUNTIFS(配置清单!G:G,G803,配置清单!H:H,"产品经理",配置清单!N:N,"在岗",配置清单!P:P,"&lt;&gt;暂不胜任")</f>
        <v>0</v>
      </c>
      <c r="BF803" s="61" t="str">
        <f t="shared" si="670"/>
        <v>NA</v>
      </c>
      <c r="BG803" s="63">
        <f t="shared" si="671"/>
        <v>4</v>
      </c>
      <c r="BH803" s="64">
        <f t="shared" si="672"/>
        <v>4</v>
      </c>
      <c r="BI803" s="64">
        <f t="shared" si="673"/>
        <v>3</v>
      </c>
      <c r="BJ803" s="64">
        <f t="shared" si="674"/>
        <v>3</v>
      </c>
      <c r="BK803" s="65">
        <f t="shared" si="675"/>
        <v>0.75</v>
      </c>
      <c r="BL803" s="66">
        <f t="shared" si="676"/>
        <v>1</v>
      </c>
      <c r="BM803" s="93">
        <f t="shared" si="677"/>
        <v>1</v>
      </c>
      <c r="BN803" s="93">
        <f t="shared" si="678"/>
        <v>1</v>
      </c>
      <c r="BO803" s="93">
        <f t="shared" si="679"/>
        <v>0</v>
      </c>
      <c r="BP803" s="93">
        <f t="shared" si="680"/>
        <v>0</v>
      </c>
      <c r="BQ803" s="93">
        <f t="shared" si="681"/>
        <v>1</v>
      </c>
      <c r="BR803" s="93">
        <f t="shared" si="682"/>
        <v>1</v>
      </c>
      <c r="BS803" s="93">
        <f t="shared" si="683"/>
        <v>0</v>
      </c>
      <c r="BT803" s="93">
        <f t="shared" si="684"/>
        <v>0</v>
      </c>
      <c r="BU803" s="93">
        <f t="shared" si="685"/>
        <v>0</v>
      </c>
      <c r="BV803" s="93">
        <f t="shared" si="686"/>
        <v>0</v>
      </c>
      <c r="BW803" s="93">
        <f t="shared" si="687"/>
        <v>1</v>
      </c>
      <c r="BX803" s="93">
        <f t="shared" si="688"/>
        <v>1</v>
      </c>
      <c r="BY803" s="93">
        <f t="shared" si="689"/>
        <v>0</v>
      </c>
      <c r="BZ803" s="93">
        <f t="shared" si="690"/>
        <v>0</v>
      </c>
      <c r="CA803" s="93">
        <f t="shared" si="691"/>
        <v>0</v>
      </c>
      <c r="CB803" s="93">
        <f t="shared" si="692"/>
        <v>0</v>
      </c>
      <c r="CC803" s="93">
        <f t="shared" si="693"/>
        <v>0</v>
      </c>
      <c r="CD803" s="93">
        <f t="shared" si="694"/>
        <v>0</v>
      </c>
    </row>
    <row r="804" spans="1:82" hidden="1">
      <c r="A804" s="34">
        <v>16</v>
      </c>
      <c r="B804" s="34" t="s">
        <v>950</v>
      </c>
      <c r="C804" s="34" t="s">
        <v>7259</v>
      </c>
      <c r="D804" s="34" t="s">
        <v>217</v>
      </c>
      <c r="E804" s="34" t="s">
        <v>216</v>
      </c>
      <c r="F804" s="34" t="s">
        <v>7481</v>
      </c>
      <c r="G804" s="34" t="s">
        <v>7480</v>
      </c>
      <c r="H804" s="34" t="s">
        <v>7</v>
      </c>
      <c r="I804" s="34" t="s">
        <v>7</v>
      </c>
      <c r="J804" s="34" t="s">
        <v>195</v>
      </c>
      <c r="K804" s="34" t="s">
        <v>34</v>
      </c>
      <c r="L804" s="34" t="s">
        <v>5134</v>
      </c>
      <c r="M804" s="34" t="s">
        <v>7578</v>
      </c>
      <c r="N804" s="34">
        <v>1</v>
      </c>
      <c r="O804" s="34">
        <v>0</v>
      </c>
      <c r="P804" s="34">
        <v>2</v>
      </c>
      <c r="Q804" s="34">
        <v>0</v>
      </c>
      <c r="R804" s="34">
        <v>0</v>
      </c>
      <c r="S804" s="34">
        <v>1</v>
      </c>
      <c r="T804" s="34">
        <v>0</v>
      </c>
      <c r="U804" s="34">
        <v>0</v>
      </c>
      <c r="V804" s="34">
        <v>0</v>
      </c>
      <c r="W804" s="60">
        <f>COUNTIFS(配置清单!G:G,G804,配置清单!$H:$H,"PM",配置清单!$N:$N,"在岗")</f>
        <v>1</v>
      </c>
      <c r="X804" s="61">
        <f t="shared" si="653"/>
        <v>1</v>
      </c>
      <c r="Y804" s="60">
        <f>COUNTIFS(配置清单!$G:$G,G804,配置清单!$H:$H,"PM",配置清单!$N:$N,"在岗",配置清单!$P:$P,"&lt;&gt;暂不胜任")</f>
        <v>1</v>
      </c>
      <c r="Z804" s="61">
        <f t="shared" si="654"/>
        <v>1</v>
      </c>
      <c r="AA804" s="62">
        <f>COUNTIFS(配置清单!$G:$G,G804,配置清单!$H:$H,"SE",配置清单!$N:$N,"在岗")+COUNTIFS(配置清单!$G:$G,G804,配置清单!$H:$H,"SA",配置清单!$N:$N,"在岗")</f>
        <v>0</v>
      </c>
      <c r="AB804" s="61" t="str">
        <f t="shared" si="655"/>
        <v>NA</v>
      </c>
      <c r="AC804" s="60">
        <f>COUNTIFS(配置清单!$G:$G,G804,配置清单!$H:$H,"SE",配置清单!$N:$N,"在岗",配置清单!$P:$P,"&lt;&gt;暂不胜任")+COUNTIFS(配置清单!$G:$G,G804,配置清单!$H:$H,"SA",配置清单!$N:$N,"在岗",配置清单!$P:$P,"&lt;&gt;暂不胜任")</f>
        <v>0</v>
      </c>
      <c r="AD804" s="61" t="str">
        <f t="shared" si="656"/>
        <v>NA</v>
      </c>
      <c r="AE804" s="60">
        <f>COUNTIFS(配置清单!$G:$G,G804,配置清单!H:H,"MDE",配置清单!N:N,"在岗")</f>
        <v>2</v>
      </c>
      <c r="AF804" s="61">
        <f t="shared" si="657"/>
        <v>1</v>
      </c>
      <c r="AG804" s="60">
        <f>COUNTIFS(配置清单!$G:$G,G804,配置清单!$H:$H,"MDE",配置清单!$N:$N,"在岗",配置清单!$P:$P,"&lt;&gt;暂不胜任")</f>
        <v>2</v>
      </c>
      <c r="AH804" s="61">
        <f t="shared" si="658"/>
        <v>1</v>
      </c>
      <c r="AI804" s="62">
        <f>COUNTIFS(配置清单!G:G,G804,配置清单!H:H,"TPM",配置清单!N:N,"在岗")+COUNTIFS(配置清单!G:G,G804,配置清单!H:H,"TC",配置清单!N:N,"在岗")</f>
        <v>0</v>
      </c>
      <c r="AJ804" s="61" t="str">
        <f t="shared" si="659"/>
        <v>NA</v>
      </c>
      <c r="AK804" s="60">
        <f>COUNTIFS(配置清单!G:G,G804,配置清单!H:H,"TPM",配置清单!N:N,"在岗",配置清单!P:P,"&lt;&gt;暂不胜任")+COUNTIFS(配置清单!G:G,G804,配置清单!H:H,"TC",配置清单!N:N,"在岗",配置清单!P:P,"&lt;&gt;暂不胜任")</f>
        <v>0</v>
      </c>
      <c r="AL804" s="61" t="str">
        <f t="shared" si="660"/>
        <v>NA</v>
      </c>
      <c r="AM804" s="60">
        <f>COUNTIFS(配置清单!G:G,G804,配置清单!H:H,"TSE",配置清单!N:N,"在岗")</f>
        <v>0</v>
      </c>
      <c r="AN804" s="61" t="str">
        <f t="shared" si="661"/>
        <v>NA</v>
      </c>
      <c r="AO804" s="60">
        <f>COUNTIFS(配置清单!G:G,G804,配置清单!H:H,"TSE",配置清单!N:N,"在岗",配置清单!P:P,"&lt;&gt;暂不胜任")</f>
        <v>0</v>
      </c>
      <c r="AP804" s="61" t="str">
        <f t="shared" si="662"/>
        <v>NA</v>
      </c>
      <c r="AQ804" s="60">
        <f>COUNTIFS(配置清单!$G:$G,G804,配置清单!H:H,"QA",配置清单!N:N,"在岗")</f>
        <v>1</v>
      </c>
      <c r="AR804" s="61">
        <f t="shared" si="663"/>
        <v>1</v>
      </c>
      <c r="AS804" s="60">
        <f>COUNTIFS(配置清单!$G:$G,G804,配置清单!$H:$H,"QA",配置清单!$N:$N,"在岗",配置清单!$P:$P,"&lt;&gt;暂不胜任")</f>
        <v>1</v>
      </c>
      <c r="AT804" s="61">
        <f t="shared" si="664"/>
        <v>1</v>
      </c>
      <c r="AU804" s="60">
        <f>COUNTIFS(配置清单!G:G,规划及评估!G804,配置清单!H:H,"BA",配置清单!N:N,"在岗")</f>
        <v>0</v>
      </c>
      <c r="AV804" s="61" t="str">
        <f t="shared" si="665"/>
        <v>NA</v>
      </c>
      <c r="AW804" s="60">
        <f>COUNTIFS(配置清单!G:G,G804,配置清单!H:H,"BA",配置清单!N:N,"在岗",配置清单!P:P,"&lt;&gt;暂不胜任")</f>
        <v>0</v>
      </c>
      <c r="AX804" s="61" t="str">
        <f t="shared" si="666"/>
        <v>NA</v>
      </c>
      <c r="AY804" s="60">
        <f>COUNTIFS(配置清单!G:G,规划及评估!G804,配置清单!H:H,"IA",配置清单!N:N,"在岗")</f>
        <v>0</v>
      </c>
      <c r="AZ804" s="61" t="str">
        <f t="shared" si="667"/>
        <v>NA</v>
      </c>
      <c r="BA804" s="60">
        <f>COUNTIFS(配置清单!G:G,G804,配置清单!H:H,"IA",配置清单!N:N,"在岗",配置清单!P:P,"&lt;&gt;暂不胜任")</f>
        <v>0</v>
      </c>
      <c r="BB804" s="61" t="str">
        <f t="shared" si="668"/>
        <v>NA</v>
      </c>
      <c r="BC804" s="60">
        <f>COUNTIFS(配置清单!G:G,规划及评估!G804,配置清单!H:H,"产品经理",配置清单!N:N,"在岗")</f>
        <v>0</v>
      </c>
      <c r="BD804" s="61" t="str">
        <f t="shared" si="669"/>
        <v>NA</v>
      </c>
      <c r="BE804" s="60">
        <f>COUNTIFS(配置清单!G:G,G804,配置清单!H:H,"产品经理",配置清单!N:N,"在岗",配置清单!P:P,"&lt;&gt;暂不胜任")</f>
        <v>0</v>
      </c>
      <c r="BF804" s="61" t="str">
        <f t="shared" si="670"/>
        <v>NA</v>
      </c>
      <c r="BG804" s="63">
        <f t="shared" si="671"/>
        <v>4</v>
      </c>
      <c r="BH804" s="64">
        <f t="shared" si="672"/>
        <v>4</v>
      </c>
      <c r="BI804" s="64">
        <f t="shared" si="673"/>
        <v>4</v>
      </c>
      <c r="BJ804" s="64">
        <f t="shared" si="674"/>
        <v>4</v>
      </c>
      <c r="BK804" s="65">
        <f t="shared" si="675"/>
        <v>1</v>
      </c>
      <c r="BL804" s="66">
        <f t="shared" si="676"/>
        <v>1</v>
      </c>
      <c r="BM804" s="93">
        <f t="shared" si="677"/>
        <v>1</v>
      </c>
      <c r="BN804" s="93">
        <f t="shared" si="678"/>
        <v>1</v>
      </c>
      <c r="BO804" s="93">
        <f t="shared" si="679"/>
        <v>0</v>
      </c>
      <c r="BP804" s="93">
        <f t="shared" si="680"/>
        <v>0</v>
      </c>
      <c r="BQ804" s="93">
        <f t="shared" si="681"/>
        <v>2</v>
      </c>
      <c r="BR804" s="93">
        <f t="shared" si="682"/>
        <v>2</v>
      </c>
      <c r="BS804" s="93">
        <f t="shared" si="683"/>
        <v>0</v>
      </c>
      <c r="BT804" s="93">
        <f t="shared" si="684"/>
        <v>0</v>
      </c>
      <c r="BU804" s="93">
        <f t="shared" si="685"/>
        <v>0</v>
      </c>
      <c r="BV804" s="93">
        <f t="shared" si="686"/>
        <v>0</v>
      </c>
      <c r="BW804" s="93">
        <f t="shared" si="687"/>
        <v>1</v>
      </c>
      <c r="BX804" s="93">
        <f t="shared" si="688"/>
        <v>1</v>
      </c>
      <c r="BY804" s="93">
        <f t="shared" si="689"/>
        <v>0</v>
      </c>
      <c r="BZ804" s="93">
        <f t="shared" si="690"/>
        <v>0</v>
      </c>
      <c r="CA804" s="93">
        <f t="shared" si="691"/>
        <v>0</v>
      </c>
      <c r="CB804" s="93">
        <f t="shared" si="692"/>
        <v>0</v>
      </c>
      <c r="CC804" s="93">
        <f t="shared" si="693"/>
        <v>0</v>
      </c>
      <c r="CD804" s="93">
        <f t="shared" si="694"/>
        <v>0</v>
      </c>
    </row>
    <row r="805" spans="1:82" hidden="1">
      <c r="A805" s="34">
        <v>17</v>
      </c>
      <c r="B805" s="34" t="s">
        <v>950</v>
      </c>
      <c r="C805" s="34" t="s">
        <v>7259</v>
      </c>
      <c r="D805" s="34" t="s">
        <v>217</v>
      </c>
      <c r="E805" s="34" t="s">
        <v>216</v>
      </c>
      <c r="F805" s="34" t="s">
        <v>7580</v>
      </c>
      <c r="G805" s="34" t="s">
        <v>9601</v>
      </c>
      <c r="H805" s="34" t="s">
        <v>7</v>
      </c>
      <c r="I805" s="34" t="s">
        <v>7</v>
      </c>
      <c r="J805" s="34" t="s">
        <v>195</v>
      </c>
      <c r="K805" s="34" t="s">
        <v>34</v>
      </c>
      <c r="L805" s="34" t="s">
        <v>7760</v>
      </c>
      <c r="M805" s="34" t="s">
        <v>7578</v>
      </c>
      <c r="N805" s="34">
        <v>0</v>
      </c>
      <c r="O805" s="34">
        <v>0</v>
      </c>
      <c r="P805" s="34">
        <v>0</v>
      </c>
      <c r="Q805" s="34">
        <v>0</v>
      </c>
      <c r="R805" s="34">
        <v>0</v>
      </c>
      <c r="S805" s="34">
        <v>1</v>
      </c>
      <c r="T805" s="34">
        <v>0</v>
      </c>
      <c r="U805" s="34">
        <v>0</v>
      </c>
      <c r="V805" s="34">
        <v>0</v>
      </c>
      <c r="W805" s="60">
        <f>COUNTIFS(配置清单!G:G,G805,配置清单!$H:$H,"PM",配置清单!$N:$N,"在岗")</f>
        <v>0</v>
      </c>
      <c r="X805" s="61" t="str">
        <f t="shared" si="653"/>
        <v>NA</v>
      </c>
      <c r="Y805" s="60">
        <f>COUNTIFS(配置清单!$G:$G,G805,配置清单!$H:$H,"PM",配置清单!$N:$N,"在岗",配置清单!$P:$P,"&lt;&gt;暂不胜任")</f>
        <v>0</v>
      </c>
      <c r="Z805" s="61" t="str">
        <f t="shared" si="654"/>
        <v>NA</v>
      </c>
      <c r="AA805" s="62">
        <f>COUNTIFS(配置清单!$G:$G,G805,配置清单!$H:$H,"SE",配置清单!$N:$N,"在岗")+COUNTIFS(配置清单!$G:$G,G805,配置清单!$H:$H,"SA",配置清单!$N:$N,"在岗")</f>
        <v>0</v>
      </c>
      <c r="AB805" s="61" t="str">
        <f t="shared" si="655"/>
        <v>NA</v>
      </c>
      <c r="AC805" s="60">
        <f>COUNTIFS(配置清单!$G:$G,G805,配置清单!$H:$H,"SE",配置清单!$N:$N,"在岗",配置清单!$P:$P,"&lt;&gt;暂不胜任")+COUNTIFS(配置清单!$G:$G,G805,配置清单!$H:$H,"SA",配置清单!$N:$N,"在岗",配置清单!$P:$P,"&lt;&gt;暂不胜任")</f>
        <v>0</v>
      </c>
      <c r="AD805" s="61" t="str">
        <f t="shared" si="656"/>
        <v>NA</v>
      </c>
      <c r="AE805" s="60">
        <f>COUNTIFS(配置清单!$G:$G,G805,配置清单!H:H,"MDE",配置清单!N:N,"在岗")</f>
        <v>0</v>
      </c>
      <c r="AF805" s="61" t="str">
        <f t="shared" si="657"/>
        <v>NA</v>
      </c>
      <c r="AG805" s="60">
        <f>COUNTIFS(配置清单!$G:$G,G805,配置清单!$H:$H,"MDE",配置清单!$N:$N,"在岗",配置清单!$P:$P,"&lt;&gt;暂不胜任")</f>
        <v>0</v>
      </c>
      <c r="AH805" s="61" t="str">
        <f t="shared" si="658"/>
        <v>NA</v>
      </c>
      <c r="AI805" s="62">
        <f>COUNTIFS(配置清单!G:G,G805,配置清单!H:H,"TPM",配置清单!N:N,"在岗")+COUNTIFS(配置清单!G:G,G805,配置清单!H:H,"TC",配置清单!N:N,"在岗")</f>
        <v>0</v>
      </c>
      <c r="AJ805" s="61" t="str">
        <f t="shared" si="659"/>
        <v>NA</v>
      </c>
      <c r="AK805" s="60">
        <f>COUNTIFS(配置清单!G:G,G805,配置清单!H:H,"TPM",配置清单!N:N,"在岗",配置清单!P:P,"&lt;&gt;暂不胜任")+COUNTIFS(配置清单!G:G,G805,配置清单!H:H,"TC",配置清单!N:N,"在岗",配置清单!P:P,"&lt;&gt;暂不胜任")</f>
        <v>0</v>
      </c>
      <c r="AL805" s="61" t="str">
        <f t="shared" si="660"/>
        <v>NA</v>
      </c>
      <c r="AM805" s="60">
        <f>COUNTIFS(配置清单!G:G,G805,配置清单!H:H,"TSE",配置清单!N:N,"在岗")</f>
        <v>0</v>
      </c>
      <c r="AN805" s="61" t="str">
        <f t="shared" si="661"/>
        <v>NA</v>
      </c>
      <c r="AO805" s="60">
        <f>COUNTIFS(配置清单!G:G,G805,配置清单!H:H,"TSE",配置清单!N:N,"在岗",配置清单!P:P,"&lt;&gt;暂不胜任")</f>
        <v>0</v>
      </c>
      <c r="AP805" s="61" t="str">
        <f t="shared" si="662"/>
        <v>NA</v>
      </c>
      <c r="AQ805" s="60">
        <f>COUNTIFS(配置清单!$G:$G,G805,配置清单!H:H,"QA",配置清单!N:N,"在岗")</f>
        <v>1</v>
      </c>
      <c r="AR805" s="61">
        <f t="shared" si="663"/>
        <v>1</v>
      </c>
      <c r="AS805" s="60">
        <f>COUNTIFS(配置清单!$G:$G,G805,配置清单!$H:$H,"QA",配置清单!$N:$N,"在岗",配置清单!$P:$P,"&lt;&gt;暂不胜任")</f>
        <v>1</v>
      </c>
      <c r="AT805" s="61">
        <f t="shared" si="664"/>
        <v>1</v>
      </c>
      <c r="AU805" s="60">
        <f>COUNTIFS(配置清单!G:G,规划及评估!G805,配置清单!H:H,"BA",配置清单!N:N,"在岗")</f>
        <v>0</v>
      </c>
      <c r="AV805" s="61" t="str">
        <f t="shared" si="665"/>
        <v>NA</v>
      </c>
      <c r="AW805" s="60">
        <f>COUNTIFS(配置清单!G:G,G805,配置清单!H:H,"BA",配置清单!N:N,"在岗",配置清单!P:P,"&lt;&gt;暂不胜任")</f>
        <v>0</v>
      </c>
      <c r="AX805" s="61" t="str">
        <f t="shared" si="666"/>
        <v>NA</v>
      </c>
      <c r="AY805" s="60">
        <f>COUNTIFS(配置清单!G:G,规划及评估!G805,配置清单!H:H,"IA",配置清单!N:N,"在岗")</f>
        <v>0</v>
      </c>
      <c r="AZ805" s="61" t="str">
        <f t="shared" si="667"/>
        <v>NA</v>
      </c>
      <c r="BA805" s="60">
        <f>COUNTIFS(配置清单!G:G,G805,配置清单!H:H,"IA",配置清单!N:N,"在岗",配置清单!P:P,"&lt;&gt;暂不胜任")</f>
        <v>0</v>
      </c>
      <c r="BB805" s="61" t="str">
        <f t="shared" si="668"/>
        <v>NA</v>
      </c>
      <c r="BC805" s="60">
        <f>COUNTIFS(配置清单!G:G,规划及评估!G805,配置清单!H:H,"产品经理",配置清单!N:N,"在岗")</f>
        <v>0</v>
      </c>
      <c r="BD805" s="61" t="str">
        <f t="shared" si="669"/>
        <v>NA</v>
      </c>
      <c r="BE805" s="60">
        <f>COUNTIFS(配置清单!G:G,G805,配置清单!H:H,"产品经理",配置清单!N:N,"在岗",配置清单!P:P,"&lt;&gt;暂不胜任")</f>
        <v>0</v>
      </c>
      <c r="BF805" s="61" t="str">
        <f t="shared" si="670"/>
        <v>NA</v>
      </c>
      <c r="BG805" s="63">
        <f t="shared" si="671"/>
        <v>1</v>
      </c>
      <c r="BH805" s="64">
        <f t="shared" si="672"/>
        <v>1</v>
      </c>
      <c r="BI805" s="64">
        <f t="shared" si="673"/>
        <v>1</v>
      </c>
      <c r="BJ805" s="64">
        <f t="shared" si="674"/>
        <v>1</v>
      </c>
      <c r="BK805" s="65">
        <f t="shared" si="675"/>
        <v>1</v>
      </c>
      <c r="BL805" s="66">
        <f t="shared" si="676"/>
        <v>1</v>
      </c>
      <c r="BM805" s="93">
        <f t="shared" si="677"/>
        <v>0</v>
      </c>
      <c r="BN805" s="93">
        <f t="shared" si="678"/>
        <v>0</v>
      </c>
      <c r="BO805" s="93">
        <f t="shared" si="679"/>
        <v>0</v>
      </c>
      <c r="BP805" s="93">
        <f t="shared" si="680"/>
        <v>0</v>
      </c>
      <c r="BQ805" s="93">
        <f t="shared" si="681"/>
        <v>0</v>
      </c>
      <c r="BR805" s="93">
        <f t="shared" si="682"/>
        <v>0</v>
      </c>
      <c r="BS805" s="93">
        <f t="shared" si="683"/>
        <v>0</v>
      </c>
      <c r="BT805" s="93">
        <f t="shared" si="684"/>
        <v>0</v>
      </c>
      <c r="BU805" s="93">
        <f t="shared" si="685"/>
        <v>0</v>
      </c>
      <c r="BV805" s="93">
        <f t="shared" si="686"/>
        <v>0</v>
      </c>
      <c r="BW805" s="93">
        <f t="shared" si="687"/>
        <v>1</v>
      </c>
      <c r="BX805" s="93">
        <f t="shared" si="688"/>
        <v>1</v>
      </c>
      <c r="BY805" s="93">
        <f t="shared" si="689"/>
        <v>0</v>
      </c>
      <c r="BZ805" s="93">
        <f t="shared" si="690"/>
        <v>0</v>
      </c>
      <c r="CA805" s="93">
        <f t="shared" si="691"/>
        <v>0</v>
      </c>
      <c r="CB805" s="93">
        <f t="shared" si="692"/>
        <v>0</v>
      </c>
      <c r="CC805" s="93">
        <f t="shared" si="693"/>
        <v>0</v>
      </c>
      <c r="CD805" s="93">
        <f t="shared" si="694"/>
        <v>0</v>
      </c>
    </row>
    <row r="806" spans="1:82" hidden="1">
      <c r="A806" s="34">
        <v>18</v>
      </c>
      <c r="B806" s="34" t="s">
        <v>950</v>
      </c>
      <c r="C806" s="34" t="s">
        <v>7259</v>
      </c>
      <c r="D806" s="34" t="s">
        <v>217</v>
      </c>
      <c r="E806" s="34" t="s">
        <v>216</v>
      </c>
      <c r="F806" s="34" t="s">
        <v>7582</v>
      </c>
      <c r="G806" s="34" t="s">
        <v>7583</v>
      </c>
      <c r="H806" s="34" t="s">
        <v>7</v>
      </c>
      <c r="I806" s="34" t="s">
        <v>7</v>
      </c>
      <c r="J806" s="34" t="s">
        <v>195</v>
      </c>
      <c r="K806" s="34" t="s">
        <v>195</v>
      </c>
      <c r="L806" s="34" t="s">
        <v>2866</v>
      </c>
      <c r="M806" s="34" t="s">
        <v>9564</v>
      </c>
      <c r="N806" s="34">
        <v>1</v>
      </c>
      <c r="O806" s="34">
        <v>0</v>
      </c>
      <c r="P806" s="34">
        <v>0</v>
      </c>
      <c r="Q806" s="34">
        <v>0</v>
      </c>
      <c r="R806" s="34">
        <v>0</v>
      </c>
      <c r="S806" s="34">
        <v>1</v>
      </c>
      <c r="T806" s="34">
        <v>0</v>
      </c>
      <c r="U806" s="34">
        <v>0</v>
      </c>
      <c r="V806" s="34">
        <v>0</v>
      </c>
      <c r="W806" s="60">
        <f>COUNTIFS(配置清单!G:G,G806,配置清单!$H:$H,"PM",配置清单!$N:$N,"在岗")</f>
        <v>1</v>
      </c>
      <c r="X806" s="61">
        <f t="shared" si="653"/>
        <v>1</v>
      </c>
      <c r="Y806" s="60">
        <f>COUNTIFS(配置清单!$G:$G,G806,配置清单!$H:$H,"PM",配置清单!$N:$N,"在岗",配置清单!$P:$P,"&lt;&gt;暂不胜任")</f>
        <v>1</v>
      </c>
      <c r="Z806" s="61">
        <f t="shared" si="654"/>
        <v>1</v>
      </c>
      <c r="AA806" s="62">
        <f>COUNTIFS(配置清单!$G:$G,G806,配置清单!$H:$H,"SE",配置清单!$N:$N,"在岗")+COUNTIFS(配置清单!$G:$G,G806,配置清单!$H:$H,"SA",配置清单!$N:$N,"在岗")</f>
        <v>0</v>
      </c>
      <c r="AB806" s="61" t="str">
        <f t="shared" si="655"/>
        <v>NA</v>
      </c>
      <c r="AC806" s="60">
        <f>COUNTIFS(配置清单!$G:$G,G806,配置清单!$H:$H,"SE",配置清单!$N:$N,"在岗",配置清单!$P:$P,"&lt;&gt;暂不胜任")+COUNTIFS(配置清单!$G:$G,G806,配置清单!$H:$H,"SA",配置清单!$N:$N,"在岗",配置清单!$P:$P,"&lt;&gt;暂不胜任")</f>
        <v>0</v>
      </c>
      <c r="AD806" s="61" t="str">
        <f t="shared" si="656"/>
        <v>NA</v>
      </c>
      <c r="AE806" s="60">
        <f>COUNTIFS(配置清单!$G:$G,G806,配置清单!H:H,"MDE",配置清单!N:N,"在岗")</f>
        <v>1</v>
      </c>
      <c r="AF806" s="61" t="str">
        <f t="shared" si="657"/>
        <v>NA</v>
      </c>
      <c r="AG806" s="60">
        <f>COUNTIFS(配置清单!$G:$G,G806,配置清单!$H:$H,"MDE",配置清单!$N:$N,"在岗",配置清单!$P:$P,"&lt;&gt;暂不胜任")</f>
        <v>0</v>
      </c>
      <c r="AH806" s="61" t="str">
        <f t="shared" si="658"/>
        <v>NA</v>
      </c>
      <c r="AI806" s="62">
        <f>COUNTIFS(配置清单!G:G,G806,配置清单!H:H,"TPM",配置清单!N:N,"在岗")+COUNTIFS(配置清单!G:G,G806,配置清单!H:H,"TC",配置清单!N:N,"在岗")</f>
        <v>0</v>
      </c>
      <c r="AJ806" s="61" t="str">
        <f t="shared" si="659"/>
        <v>NA</v>
      </c>
      <c r="AK806" s="60">
        <f>COUNTIFS(配置清单!G:G,G806,配置清单!H:H,"TPM",配置清单!N:N,"在岗",配置清单!P:P,"&lt;&gt;暂不胜任")+COUNTIFS(配置清单!G:G,G806,配置清单!H:H,"TC",配置清单!N:N,"在岗",配置清单!P:P,"&lt;&gt;暂不胜任")</f>
        <v>0</v>
      </c>
      <c r="AL806" s="61" t="str">
        <f t="shared" si="660"/>
        <v>NA</v>
      </c>
      <c r="AM806" s="60">
        <f>COUNTIFS(配置清单!G:G,G806,配置清单!H:H,"TSE",配置清单!N:N,"在岗")</f>
        <v>0</v>
      </c>
      <c r="AN806" s="61" t="str">
        <f t="shared" si="661"/>
        <v>NA</v>
      </c>
      <c r="AO806" s="60">
        <f>COUNTIFS(配置清单!G:G,G806,配置清单!H:H,"TSE",配置清单!N:N,"在岗",配置清单!P:P,"&lt;&gt;暂不胜任")</f>
        <v>0</v>
      </c>
      <c r="AP806" s="61" t="str">
        <f t="shared" si="662"/>
        <v>NA</v>
      </c>
      <c r="AQ806" s="60">
        <f>COUNTIFS(配置清单!$G:$G,G806,配置清单!H:H,"QA",配置清单!N:N,"在岗")</f>
        <v>1</v>
      </c>
      <c r="AR806" s="61">
        <f t="shared" si="663"/>
        <v>1</v>
      </c>
      <c r="AS806" s="60">
        <f>COUNTIFS(配置清单!$G:$G,G806,配置清单!$H:$H,"QA",配置清单!$N:$N,"在岗",配置清单!$P:$P,"&lt;&gt;暂不胜任")</f>
        <v>1</v>
      </c>
      <c r="AT806" s="61">
        <f t="shared" si="664"/>
        <v>1</v>
      </c>
      <c r="AU806" s="60">
        <f>COUNTIFS(配置清单!G:G,规划及评估!G806,配置清单!H:H,"BA",配置清单!N:N,"在岗")</f>
        <v>0</v>
      </c>
      <c r="AV806" s="61" t="str">
        <f t="shared" si="665"/>
        <v>NA</v>
      </c>
      <c r="AW806" s="60">
        <f>COUNTIFS(配置清单!G:G,G806,配置清单!H:H,"BA",配置清单!N:N,"在岗",配置清单!P:P,"&lt;&gt;暂不胜任")</f>
        <v>0</v>
      </c>
      <c r="AX806" s="61" t="str">
        <f t="shared" si="666"/>
        <v>NA</v>
      </c>
      <c r="AY806" s="60">
        <f>COUNTIFS(配置清单!G:G,规划及评估!G806,配置清单!H:H,"IA",配置清单!N:N,"在岗")</f>
        <v>0</v>
      </c>
      <c r="AZ806" s="61" t="str">
        <f t="shared" si="667"/>
        <v>NA</v>
      </c>
      <c r="BA806" s="60">
        <f>COUNTIFS(配置清单!G:G,G806,配置清单!H:H,"IA",配置清单!N:N,"在岗",配置清单!P:P,"&lt;&gt;暂不胜任")</f>
        <v>0</v>
      </c>
      <c r="BB806" s="61" t="str">
        <f t="shared" si="668"/>
        <v>NA</v>
      </c>
      <c r="BC806" s="60">
        <f>COUNTIFS(配置清单!G:G,规划及评估!G806,配置清单!H:H,"产品经理",配置清单!N:N,"在岗")</f>
        <v>0</v>
      </c>
      <c r="BD806" s="61" t="str">
        <f t="shared" si="669"/>
        <v>NA</v>
      </c>
      <c r="BE806" s="60">
        <f>COUNTIFS(配置清单!G:G,G806,配置清单!H:H,"产品经理",配置清单!N:N,"在岗",配置清单!P:P,"&lt;&gt;暂不胜任")</f>
        <v>0</v>
      </c>
      <c r="BF806" s="61" t="str">
        <f t="shared" si="670"/>
        <v>NA</v>
      </c>
      <c r="BG806" s="63">
        <f t="shared" si="671"/>
        <v>2</v>
      </c>
      <c r="BH806" s="64">
        <f t="shared" si="672"/>
        <v>2</v>
      </c>
      <c r="BI806" s="64">
        <f t="shared" si="673"/>
        <v>2</v>
      </c>
      <c r="BJ806" s="64">
        <f t="shared" si="674"/>
        <v>2</v>
      </c>
      <c r="BK806" s="65">
        <f t="shared" si="675"/>
        <v>1</v>
      </c>
      <c r="BL806" s="66">
        <f t="shared" si="676"/>
        <v>1</v>
      </c>
      <c r="BM806" s="93">
        <f t="shared" si="677"/>
        <v>1</v>
      </c>
      <c r="BN806" s="93">
        <f t="shared" si="678"/>
        <v>1</v>
      </c>
      <c r="BO806" s="93">
        <f t="shared" si="679"/>
        <v>0</v>
      </c>
      <c r="BP806" s="93">
        <f t="shared" si="680"/>
        <v>0</v>
      </c>
      <c r="BQ806" s="93">
        <f t="shared" si="681"/>
        <v>0</v>
      </c>
      <c r="BR806" s="93">
        <f t="shared" si="682"/>
        <v>0</v>
      </c>
      <c r="BS806" s="93">
        <f t="shared" si="683"/>
        <v>0</v>
      </c>
      <c r="BT806" s="93">
        <f t="shared" si="684"/>
        <v>0</v>
      </c>
      <c r="BU806" s="93">
        <f t="shared" si="685"/>
        <v>0</v>
      </c>
      <c r="BV806" s="93">
        <f t="shared" si="686"/>
        <v>0</v>
      </c>
      <c r="BW806" s="93">
        <f t="shared" si="687"/>
        <v>1</v>
      </c>
      <c r="BX806" s="93">
        <f t="shared" si="688"/>
        <v>1</v>
      </c>
      <c r="BY806" s="93">
        <f t="shared" si="689"/>
        <v>0</v>
      </c>
      <c r="BZ806" s="93">
        <f t="shared" si="690"/>
        <v>0</v>
      </c>
      <c r="CA806" s="93">
        <f t="shared" si="691"/>
        <v>0</v>
      </c>
      <c r="CB806" s="93">
        <f t="shared" si="692"/>
        <v>0</v>
      </c>
      <c r="CC806" s="93">
        <f t="shared" si="693"/>
        <v>0</v>
      </c>
      <c r="CD806" s="93">
        <f t="shared" si="694"/>
        <v>0</v>
      </c>
    </row>
    <row r="807" spans="1:82" hidden="1">
      <c r="A807" s="34">
        <v>19</v>
      </c>
      <c r="B807" s="34" t="s">
        <v>950</v>
      </c>
      <c r="C807" s="34" t="s">
        <v>7259</v>
      </c>
      <c r="D807" s="34" t="s">
        <v>217</v>
      </c>
      <c r="E807" s="34" t="s">
        <v>216</v>
      </c>
      <c r="F807" s="34" t="s">
        <v>7603</v>
      </c>
      <c r="G807" s="34" t="s">
        <v>7604</v>
      </c>
      <c r="H807" s="34" t="s">
        <v>7</v>
      </c>
      <c r="I807" s="34" t="s">
        <v>7</v>
      </c>
      <c r="J807" s="34" t="s">
        <v>195</v>
      </c>
      <c r="K807" s="34" t="s">
        <v>195</v>
      </c>
      <c r="L807" s="34" t="s">
        <v>2866</v>
      </c>
      <c r="M807" s="34" t="s">
        <v>9564</v>
      </c>
      <c r="N807" s="34">
        <v>1</v>
      </c>
      <c r="O807" s="34">
        <v>0</v>
      </c>
      <c r="P807" s="34">
        <v>0</v>
      </c>
      <c r="Q807" s="34">
        <v>0</v>
      </c>
      <c r="R807" s="34">
        <v>0</v>
      </c>
      <c r="S807" s="34">
        <v>1</v>
      </c>
      <c r="T807" s="34">
        <v>0</v>
      </c>
      <c r="U807" s="34">
        <v>0</v>
      </c>
      <c r="V807" s="34">
        <v>0</v>
      </c>
      <c r="W807" s="60">
        <f>COUNTIFS(配置清单!G:G,G807,配置清单!$H:$H,"PM",配置清单!$N:$N,"在岗")</f>
        <v>1</v>
      </c>
      <c r="X807" s="61">
        <f t="shared" si="653"/>
        <v>1</v>
      </c>
      <c r="Y807" s="60">
        <f>COUNTIFS(配置清单!$G:$G,G807,配置清单!$H:$H,"PM",配置清单!$N:$N,"在岗",配置清单!$P:$P,"&lt;&gt;暂不胜任")</f>
        <v>1</v>
      </c>
      <c r="Z807" s="61">
        <f t="shared" si="654"/>
        <v>1</v>
      </c>
      <c r="AA807" s="62">
        <f>COUNTIFS(配置清单!$G:$G,G807,配置清单!$H:$H,"SE",配置清单!$N:$N,"在岗")+COUNTIFS(配置清单!$G:$G,G807,配置清单!$H:$H,"SA",配置清单!$N:$N,"在岗")</f>
        <v>0</v>
      </c>
      <c r="AB807" s="61" t="str">
        <f t="shared" si="655"/>
        <v>NA</v>
      </c>
      <c r="AC807" s="60">
        <f>COUNTIFS(配置清单!$G:$G,G807,配置清单!$H:$H,"SE",配置清单!$N:$N,"在岗",配置清单!$P:$P,"&lt;&gt;暂不胜任")+COUNTIFS(配置清单!$G:$G,G807,配置清单!$H:$H,"SA",配置清单!$N:$N,"在岗",配置清单!$P:$P,"&lt;&gt;暂不胜任")</f>
        <v>0</v>
      </c>
      <c r="AD807" s="61" t="str">
        <f t="shared" si="656"/>
        <v>NA</v>
      </c>
      <c r="AE807" s="60">
        <f>COUNTIFS(配置清单!$G:$G,G807,配置清单!H:H,"MDE",配置清单!N:N,"在岗")</f>
        <v>1</v>
      </c>
      <c r="AF807" s="61" t="str">
        <f t="shared" si="657"/>
        <v>NA</v>
      </c>
      <c r="AG807" s="60">
        <f>COUNTIFS(配置清单!$G:$G,G807,配置清单!$H:$H,"MDE",配置清单!$N:$N,"在岗",配置清单!$P:$P,"&lt;&gt;暂不胜任")</f>
        <v>0</v>
      </c>
      <c r="AH807" s="61" t="str">
        <f t="shared" si="658"/>
        <v>NA</v>
      </c>
      <c r="AI807" s="62">
        <f>COUNTIFS(配置清单!G:G,G807,配置清单!H:H,"TPM",配置清单!N:N,"在岗")+COUNTIFS(配置清单!G:G,G807,配置清单!H:H,"TC",配置清单!N:N,"在岗")</f>
        <v>0</v>
      </c>
      <c r="AJ807" s="61" t="str">
        <f t="shared" si="659"/>
        <v>NA</v>
      </c>
      <c r="AK807" s="60">
        <f>COUNTIFS(配置清单!G:G,G807,配置清单!H:H,"TPM",配置清单!N:N,"在岗",配置清单!P:P,"&lt;&gt;暂不胜任")+COUNTIFS(配置清单!G:G,G807,配置清单!H:H,"TC",配置清单!N:N,"在岗",配置清单!P:P,"&lt;&gt;暂不胜任")</f>
        <v>0</v>
      </c>
      <c r="AL807" s="61" t="str">
        <f t="shared" si="660"/>
        <v>NA</v>
      </c>
      <c r="AM807" s="60">
        <f>COUNTIFS(配置清单!G:G,G807,配置清单!H:H,"TSE",配置清单!N:N,"在岗")</f>
        <v>0</v>
      </c>
      <c r="AN807" s="61" t="str">
        <f t="shared" si="661"/>
        <v>NA</v>
      </c>
      <c r="AO807" s="60">
        <f>COUNTIFS(配置清单!G:G,G807,配置清单!H:H,"TSE",配置清单!N:N,"在岗",配置清单!P:P,"&lt;&gt;暂不胜任")</f>
        <v>0</v>
      </c>
      <c r="AP807" s="61" t="str">
        <f t="shared" si="662"/>
        <v>NA</v>
      </c>
      <c r="AQ807" s="60">
        <f>COUNTIFS(配置清单!$G:$G,G807,配置清单!H:H,"QA",配置清单!N:N,"在岗")</f>
        <v>1</v>
      </c>
      <c r="AR807" s="61">
        <f t="shared" si="663"/>
        <v>1</v>
      </c>
      <c r="AS807" s="60">
        <f>COUNTIFS(配置清单!$G:$G,G807,配置清单!$H:$H,"QA",配置清单!$N:$N,"在岗",配置清单!$P:$P,"&lt;&gt;暂不胜任")</f>
        <v>1</v>
      </c>
      <c r="AT807" s="61">
        <f t="shared" si="664"/>
        <v>1</v>
      </c>
      <c r="AU807" s="60">
        <f>COUNTIFS(配置清单!G:G,规划及评估!G807,配置清单!H:H,"BA",配置清单!N:N,"在岗")</f>
        <v>0</v>
      </c>
      <c r="AV807" s="61" t="str">
        <f t="shared" si="665"/>
        <v>NA</v>
      </c>
      <c r="AW807" s="60">
        <f>COUNTIFS(配置清单!G:G,G807,配置清单!H:H,"BA",配置清单!N:N,"在岗",配置清单!P:P,"&lt;&gt;暂不胜任")</f>
        <v>0</v>
      </c>
      <c r="AX807" s="61" t="str">
        <f t="shared" si="666"/>
        <v>NA</v>
      </c>
      <c r="AY807" s="60">
        <f>COUNTIFS(配置清单!G:G,规划及评估!G807,配置清单!H:H,"IA",配置清单!N:N,"在岗")</f>
        <v>0</v>
      </c>
      <c r="AZ807" s="61" t="str">
        <f t="shared" si="667"/>
        <v>NA</v>
      </c>
      <c r="BA807" s="60">
        <f>COUNTIFS(配置清单!G:G,G807,配置清单!H:H,"IA",配置清单!N:N,"在岗",配置清单!P:P,"&lt;&gt;暂不胜任")</f>
        <v>0</v>
      </c>
      <c r="BB807" s="61" t="str">
        <f t="shared" si="668"/>
        <v>NA</v>
      </c>
      <c r="BC807" s="60">
        <f>COUNTIFS(配置清单!G:G,规划及评估!G807,配置清单!H:H,"产品经理",配置清单!N:N,"在岗")</f>
        <v>0</v>
      </c>
      <c r="BD807" s="61" t="str">
        <f t="shared" si="669"/>
        <v>NA</v>
      </c>
      <c r="BE807" s="60">
        <f>COUNTIFS(配置清单!G:G,G807,配置清单!H:H,"产品经理",配置清单!N:N,"在岗",配置清单!P:P,"&lt;&gt;暂不胜任")</f>
        <v>0</v>
      </c>
      <c r="BF807" s="61" t="str">
        <f t="shared" si="670"/>
        <v>NA</v>
      </c>
      <c r="BG807" s="63">
        <f t="shared" si="671"/>
        <v>2</v>
      </c>
      <c r="BH807" s="64">
        <f t="shared" si="672"/>
        <v>2</v>
      </c>
      <c r="BI807" s="64">
        <f t="shared" si="673"/>
        <v>2</v>
      </c>
      <c r="BJ807" s="64">
        <f t="shared" si="674"/>
        <v>2</v>
      </c>
      <c r="BK807" s="65">
        <f t="shared" si="675"/>
        <v>1</v>
      </c>
      <c r="BL807" s="66">
        <f t="shared" si="676"/>
        <v>1</v>
      </c>
      <c r="BM807" s="93">
        <f t="shared" si="677"/>
        <v>1</v>
      </c>
      <c r="BN807" s="93">
        <f t="shared" si="678"/>
        <v>1</v>
      </c>
      <c r="BO807" s="93">
        <f t="shared" si="679"/>
        <v>0</v>
      </c>
      <c r="BP807" s="93">
        <f t="shared" si="680"/>
        <v>0</v>
      </c>
      <c r="BQ807" s="93">
        <f t="shared" si="681"/>
        <v>0</v>
      </c>
      <c r="BR807" s="93">
        <f t="shared" si="682"/>
        <v>0</v>
      </c>
      <c r="BS807" s="93">
        <f t="shared" si="683"/>
        <v>0</v>
      </c>
      <c r="BT807" s="93">
        <f t="shared" si="684"/>
        <v>0</v>
      </c>
      <c r="BU807" s="93">
        <f t="shared" si="685"/>
        <v>0</v>
      </c>
      <c r="BV807" s="93">
        <f t="shared" si="686"/>
        <v>0</v>
      </c>
      <c r="BW807" s="93">
        <f t="shared" si="687"/>
        <v>1</v>
      </c>
      <c r="BX807" s="93">
        <f t="shared" si="688"/>
        <v>1</v>
      </c>
      <c r="BY807" s="93">
        <f t="shared" si="689"/>
        <v>0</v>
      </c>
      <c r="BZ807" s="93">
        <f t="shared" si="690"/>
        <v>0</v>
      </c>
      <c r="CA807" s="93">
        <f t="shared" si="691"/>
        <v>0</v>
      </c>
      <c r="CB807" s="93">
        <f t="shared" si="692"/>
        <v>0</v>
      </c>
      <c r="CC807" s="93">
        <f t="shared" si="693"/>
        <v>0</v>
      </c>
      <c r="CD807" s="93">
        <f t="shared" si="694"/>
        <v>0</v>
      </c>
    </row>
    <row r="808" spans="1:82" hidden="1">
      <c r="A808" s="34">
        <v>20</v>
      </c>
      <c r="B808" s="34" t="s">
        <v>950</v>
      </c>
      <c r="C808" s="34" t="s">
        <v>7259</v>
      </c>
      <c r="D808" s="34" t="s">
        <v>217</v>
      </c>
      <c r="E808" s="34" t="s">
        <v>216</v>
      </c>
      <c r="F808" s="34" t="s">
        <v>7611</v>
      </c>
      <c r="G808" s="34" t="s">
        <v>7612</v>
      </c>
      <c r="H808" s="34" t="s">
        <v>7</v>
      </c>
      <c r="I808" s="34" t="s">
        <v>7</v>
      </c>
      <c r="J808" s="34" t="s">
        <v>195</v>
      </c>
      <c r="K808" s="34" t="s">
        <v>195</v>
      </c>
      <c r="L808" s="34" t="s">
        <v>2866</v>
      </c>
      <c r="M808" s="34" t="s">
        <v>9564</v>
      </c>
      <c r="N808" s="34">
        <v>1</v>
      </c>
      <c r="O808" s="34">
        <v>0</v>
      </c>
      <c r="P808" s="34">
        <v>0</v>
      </c>
      <c r="Q808" s="34">
        <v>0</v>
      </c>
      <c r="R808" s="34">
        <v>1</v>
      </c>
      <c r="S808" s="34">
        <v>1</v>
      </c>
      <c r="T808" s="34">
        <v>0</v>
      </c>
      <c r="U808" s="34">
        <v>0</v>
      </c>
      <c r="V808" s="34">
        <v>0</v>
      </c>
      <c r="W808" s="60">
        <f>COUNTIFS(配置清单!G:G,G808,配置清单!$H:$H,"PM",配置清单!$N:$N,"在岗")</f>
        <v>1</v>
      </c>
      <c r="X808" s="61">
        <f t="shared" si="653"/>
        <v>1</v>
      </c>
      <c r="Y808" s="60">
        <f>COUNTIFS(配置清单!$G:$G,G808,配置清单!$H:$H,"PM",配置清单!$N:$N,"在岗",配置清单!$P:$P,"&lt;&gt;暂不胜任")</f>
        <v>1</v>
      </c>
      <c r="Z808" s="61">
        <f t="shared" si="654"/>
        <v>1</v>
      </c>
      <c r="AA808" s="62">
        <f>COUNTIFS(配置清单!$G:$G,G808,配置清单!$H:$H,"SE",配置清单!$N:$N,"在岗")+COUNTIFS(配置清单!$G:$G,G808,配置清单!$H:$H,"SA",配置清单!$N:$N,"在岗")</f>
        <v>0</v>
      </c>
      <c r="AB808" s="61" t="str">
        <f t="shared" si="655"/>
        <v>NA</v>
      </c>
      <c r="AC808" s="60">
        <f>COUNTIFS(配置清单!$G:$G,G808,配置清单!$H:$H,"SE",配置清单!$N:$N,"在岗",配置清单!$P:$P,"&lt;&gt;暂不胜任")+COUNTIFS(配置清单!$G:$G,G808,配置清单!$H:$H,"SA",配置清单!$N:$N,"在岗",配置清单!$P:$P,"&lt;&gt;暂不胜任")</f>
        <v>0</v>
      </c>
      <c r="AD808" s="61" t="str">
        <f t="shared" si="656"/>
        <v>NA</v>
      </c>
      <c r="AE808" s="60">
        <f>COUNTIFS(配置清单!$G:$G,G808,配置清单!H:H,"MDE",配置清单!N:N,"在岗")</f>
        <v>0</v>
      </c>
      <c r="AF808" s="61" t="str">
        <f t="shared" si="657"/>
        <v>NA</v>
      </c>
      <c r="AG808" s="60">
        <f>COUNTIFS(配置清单!$G:$G,G808,配置清单!$H:$H,"MDE",配置清单!$N:$N,"在岗",配置清单!$P:$P,"&lt;&gt;暂不胜任")</f>
        <v>0</v>
      </c>
      <c r="AH808" s="61" t="str">
        <f t="shared" si="658"/>
        <v>NA</v>
      </c>
      <c r="AI808" s="62">
        <f>COUNTIFS(配置清单!G:G,G808,配置清单!H:H,"TPM",配置清单!N:N,"在岗")+COUNTIFS(配置清单!G:G,G808,配置清单!H:H,"TC",配置清单!N:N,"在岗")</f>
        <v>1</v>
      </c>
      <c r="AJ808" s="61" t="str">
        <f t="shared" si="659"/>
        <v>NA</v>
      </c>
      <c r="AK808" s="60">
        <f>COUNTIFS(配置清单!G:G,G808,配置清单!H:H,"TPM",配置清单!N:N,"在岗",配置清单!P:P,"&lt;&gt;暂不胜任")+COUNTIFS(配置清单!G:G,G808,配置清单!H:H,"TC",配置清单!N:N,"在岗",配置清单!P:P,"&lt;&gt;暂不胜任")</f>
        <v>0</v>
      </c>
      <c r="AL808" s="61" t="str">
        <f t="shared" si="660"/>
        <v>NA</v>
      </c>
      <c r="AM808" s="60">
        <f>COUNTIFS(配置清单!G:G,G808,配置清单!H:H,"TSE",配置清单!N:N,"在岗")</f>
        <v>1</v>
      </c>
      <c r="AN808" s="61">
        <f t="shared" si="661"/>
        <v>1</v>
      </c>
      <c r="AO808" s="60">
        <f>COUNTIFS(配置清单!G:G,G808,配置清单!H:H,"TSE",配置清单!N:N,"在岗",配置清单!P:P,"&lt;&gt;暂不胜任")</f>
        <v>1</v>
      </c>
      <c r="AP808" s="61">
        <f t="shared" si="662"/>
        <v>1</v>
      </c>
      <c r="AQ808" s="60">
        <f>COUNTIFS(配置清单!$G:$G,G808,配置清单!H:H,"QA",配置清单!N:N,"在岗")</f>
        <v>1</v>
      </c>
      <c r="AR808" s="61">
        <f t="shared" si="663"/>
        <v>1</v>
      </c>
      <c r="AS808" s="60">
        <f>COUNTIFS(配置清单!$G:$G,G808,配置清单!$H:$H,"QA",配置清单!$N:$N,"在岗",配置清单!$P:$P,"&lt;&gt;暂不胜任")</f>
        <v>1</v>
      </c>
      <c r="AT808" s="61">
        <f t="shared" si="664"/>
        <v>1</v>
      </c>
      <c r="AU808" s="60">
        <f>COUNTIFS(配置清单!G:G,规划及评估!G808,配置清单!H:H,"BA",配置清单!N:N,"在岗")</f>
        <v>0</v>
      </c>
      <c r="AV808" s="61" t="str">
        <f t="shared" si="665"/>
        <v>NA</v>
      </c>
      <c r="AW808" s="60">
        <f>COUNTIFS(配置清单!G:G,G808,配置清单!H:H,"BA",配置清单!N:N,"在岗",配置清单!P:P,"&lt;&gt;暂不胜任")</f>
        <v>0</v>
      </c>
      <c r="AX808" s="61" t="str">
        <f t="shared" si="666"/>
        <v>NA</v>
      </c>
      <c r="AY808" s="60">
        <f>COUNTIFS(配置清单!G:G,规划及评估!G808,配置清单!H:H,"IA",配置清单!N:N,"在岗")</f>
        <v>0</v>
      </c>
      <c r="AZ808" s="61" t="str">
        <f t="shared" si="667"/>
        <v>NA</v>
      </c>
      <c r="BA808" s="60">
        <f>COUNTIFS(配置清单!G:G,G808,配置清单!H:H,"IA",配置清单!N:N,"在岗",配置清单!P:P,"&lt;&gt;暂不胜任")</f>
        <v>0</v>
      </c>
      <c r="BB808" s="61" t="str">
        <f t="shared" si="668"/>
        <v>NA</v>
      </c>
      <c r="BC808" s="60">
        <f>COUNTIFS(配置清单!G:G,规划及评估!G808,配置清单!H:H,"产品经理",配置清单!N:N,"在岗")</f>
        <v>0</v>
      </c>
      <c r="BD808" s="61" t="str">
        <f t="shared" si="669"/>
        <v>NA</v>
      </c>
      <c r="BE808" s="60">
        <f>COUNTIFS(配置清单!G:G,G808,配置清单!H:H,"产品经理",配置清单!N:N,"在岗",配置清单!P:P,"&lt;&gt;暂不胜任")</f>
        <v>0</v>
      </c>
      <c r="BF808" s="61" t="str">
        <f t="shared" si="670"/>
        <v>NA</v>
      </c>
      <c r="BG808" s="63">
        <f t="shared" si="671"/>
        <v>3</v>
      </c>
      <c r="BH808" s="64">
        <f t="shared" si="672"/>
        <v>3</v>
      </c>
      <c r="BI808" s="64">
        <f t="shared" si="673"/>
        <v>3</v>
      </c>
      <c r="BJ808" s="64">
        <f t="shared" si="674"/>
        <v>3</v>
      </c>
      <c r="BK808" s="65">
        <f t="shared" si="675"/>
        <v>1</v>
      </c>
      <c r="BL808" s="66">
        <f t="shared" si="676"/>
        <v>1</v>
      </c>
      <c r="BM808" s="93">
        <f t="shared" si="677"/>
        <v>1</v>
      </c>
      <c r="BN808" s="93">
        <f t="shared" si="678"/>
        <v>1</v>
      </c>
      <c r="BO808" s="93">
        <f t="shared" si="679"/>
        <v>0</v>
      </c>
      <c r="BP808" s="93">
        <f t="shared" si="680"/>
        <v>0</v>
      </c>
      <c r="BQ808" s="93">
        <f t="shared" si="681"/>
        <v>0</v>
      </c>
      <c r="BR808" s="93">
        <f t="shared" si="682"/>
        <v>0</v>
      </c>
      <c r="BS808" s="93">
        <f t="shared" si="683"/>
        <v>0</v>
      </c>
      <c r="BT808" s="93">
        <f t="shared" si="684"/>
        <v>0</v>
      </c>
      <c r="BU808" s="93">
        <f t="shared" si="685"/>
        <v>1</v>
      </c>
      <c r="BV808" s="93">
        <f t="shared" si="686"/>
        <v>1</v>
      </c>
      <c r="BW808" s="93">
        <f t="shared" si="687"/>
        <v>1</v>
      </c>
      <c r="BX808" s="93">
        <f t="shared" si="688"/>
        <v>1</v>
      </c>
      <c r="BY808" s="93">
        <f t="shared" si="689"/>
        <v>0</v>
      </c>
      <c r="BZ808" s="93">
        <f t="shared" si="690"/>
        <v>0</v>
      </c>
      <c r="CA808" s="93">
        <f t="shared" si="691"/>
        <v>0</v>
      </c>
      <c r="CB808" s="93">
        <f t="shared" si="692"/>
        <v>0</v>
      </c>
      <c r="CC808" s="93">
        <f t="shared" si="693"/>
        <v>0</v>
      </c>
      <c r="CD808" s="93">
        <f t="shared" si="694"/>
        <v>0</v>
      </c>
    </row>
    <row r="809" spans="1:82" hidden="1">
      <c r="A809" s="34">
        <v>21</v>
      </c>
      <c r="B809" s="34" t="s">
        <v>950</v>
      </c>
      <c r="C809" s="34" t="s">
        <v>7259</v>
      </c>
      <c r="D809" s="34" t="s">
        <v>217</v>
      </c>
      <c r="E809" s="34" t="s">
        <v>216</v>
      </c>
      <c r="F809" s="34" t="s">
        <v>7621</v>
      </c>
      <c r="G809" s="34" t="s">
        <v>7622</v>
      </c>
      <c r="H809" s="34" t="s">
        <v>6</v>
      </c>
      <c r="I809" s="34" t="s">
        <v>7</v>
      </c>
      <c r="J809" s="34" t="s">
        <v>195</v>
      </c>
      <c r="K809" s="34" t="s">
        <v>195</v>
      </c>
      <c r="L809" s="34" t="s">
        <v>2866</v>
      </c>
      <c r="M809" s="34" t="s">
        <v>9564</v>
      </c>
      <c r="N809" s="34">
        <v>1</v>
      </c>
      <c r="O809" s="34">
        <v>0</v>
      </c>
      <c r="P809" s="34">
        <v>0</v>
      </c>
      <c r="Q809" s="34">
        <v>0</v>
      </c>
      <c r="R809" s="34">
        <v>0</v>
      </c>
      <c r="S809" s="34">
        <v>1</v>
      </c>
      <c r="T809" s="34">
        <v>0</v>
      </c>
      <c r="U809" s="34">
        <v>0</v>
      </c>
      <c r="V809" s="34">
        <v>0</v>
      </c>
      <c r="W809" s="60">
        <f>COUNTIFS(配置清单!G:G,G809,配置清单!$H:$H,"PM",配置清单!$N:$N,"在岗")</f>
        <v>2</v>
      </c>
      <c r="X809" s="61">
        <f t="shared" si="653"/>
        <v>1</v>
      </c>
      <c r="Y809" s="60">
        <f>COUNTIFS(配置清单!$G:$G,G809,配置清单!$H:$H,"PM",配置清单!$N:$N,"在岗",配置清单!$P:$P,"&lt;&gt;暂不胜任")</f>
        <v>0</v>
      </c>
      <c r="Z809" s="61">
        <f t="shared" si="654"/>
        <v>0</v>
      </c>
      <c r="AA809" s="62">
        <f>COUNTIFS(配置清单!$G:$G,G809,配置清单!$H:$H,"SE",配置清单!$N:$N,"在岗")+COUNTIFS(配置清单!$G:$G,G809,配置清单!$H:$H,"SA",配置清单!$N:$N,"在岗")</f>
        <v>0</v>
      </c>
      <c r="AB809" s="61" t="str">
        <f t="shared" si="655"/>
        <v>NA</v>
      </c>
      <c r="AC809" s="60">
        <f>COUNTIFS(配置清单!$G:$G,G809,配置清单!$H:$H,"SE",配置清单!$N:$N,"在岗",配置清单!$P:$P,"&lt;&gt;暂不胜任")+COUNTIFS(配置清单!$G:$G,G809,配置清单!$H:$H,"SA",配置清单!$N:$N,"在岗",配置清单!$P:$P,"&lt;&gt;暂不胜任")</f>
        <v>0</v>
      </c>
      <c r="AD809" s="61" t="str">
        <f t="shared" si="656"/>
        <v>NA</v>
      </c>
      <c r="AE809" s="60">
        <f>COUNTIFS(配置清单!$G:$G,G809,配置清单!H:H,"MDE",配置清单!N:N,"在岗")</f>
        <v>1</v>
      </c>
      <c r="AF809" s="61" t="str">
        <f t="shared" si="657"/>
        <v>NA</v>
      </c>
      <c r="AG809" s="60">
        <f>COUNTIFS(配置清单!$G:$G,G809,配置清单!$H:$H,"MDE",配置清单!$N:$N,"在岗",配置清单!$P:$P,"&lt;&gt;暂不胜任")</f>
        <v>0</v>
      </c>
      <c r="AH809" s="61" t="str">
        <f t="shared" si="658"/>
        <v>NA</v>
      </c>
      <c r="AI809" s="62">
        <f>COUNTIFS(配置清单!G:G,G809,配置清单!H:H,"TPM",配置清单!N:N,"在岗")+COUNTIFS(配置清单!G:G,G809,配置清单!H:H,"TC",配置清单!N:N,"在岗")</f>
        <v>0</v>
      </c>
      <c r="AJ809" s="61" t="str">
        <f t="shared" si="659"/>
        <v>NA</v>
      </c>
      <c r="AK809" s="60">
        <f>COUNTIFS(配置清单!G:G,G809,配置清单!H:H,"TPM",配置清单!N:N,"在岗",配置清单!P:P,"&lt;&gt;暂不胜任")+COUNTIFS(配置清单!G:G,G809,配置清单!H:H,"TC",配置清单!N:N,"在岗",配置清单!P:P,"&lt;&gt;暂不胜任")</f>
        <v>0</v>
      </c>
      <c r="AL809" s="61" t="str">
        <f t="shared" si="660"/>
        <v>NA</v>
      </c>
      <c r="AM809" s="60">
        <f>COUNTIFS(配置清单!G:G,G809,配置清单!H:H,"TSE",配置清单!N:N,"在岗")</f>
        <v>0</v>
      </c>
      <c r="AN809" s="61" t="str">
        <f t="shared" si="661"/>
        <v>NA</v>
      </c>
      <c r="AO809" s="60">
        <f>COUNTIFS(配置清单!G:G,G809,配置清单!H:H,"TSE",配置清单!N:N,"在岗",配置清单!P:P,"&lt;&gt;暂不胜任")</f>
        <v>0</v>
      </c>
      <c r="AP809" s="61" t="str">
        <f t="shared" si="662"/>
        <v>NA</v>
      </c>
      <c r="AQ809" s="60">
        <f>COUNTIFS(配置清单!$G:$G,G809,配置清单!H:H,"QA",配置清单!N:N,"在岗")</f>
        <v>1</v>
      </c>
      <c r="AR809" s="61">
        <f t="shared" si="663"/>
        <v>1</v>
      </c>
      <c r="AS809" s="60">
        <f>COUNTIFS(配置清单!$G:$G,G809,配置清单!$H:$H,"QA",配置清单!$N:$N,"在岗",配置清单!$P:$P,"&lt;&gt;暂不胜任")</f>
        <v>1</v>
      </c>
      <c r="AT809" s="61">
        <f t="shared" si="664"/>
        <v>1</v>
      </c>
      <c r="AU809" s="60">
        <f>COUNTIFS(配置清单!G:G,规划及评估!G809,配置清单!H:H,"BA",配置清单!N:N,"在岗")</f>
        <v>0</v>
      </c>
      <c r="AV809" s="61" t="str">
        <f t="shared" si="665"/>
        <v>NA</v>
      </c>
      <c r="AW809" s="60">
        <f>COUNTIFS(配置清单!G:G,G809,配置清单!H:H,"BA",配置清单!N:N,"在岗",配置清单!P:P,"&lt;&gt;暂不胜任")</f>
        <v>0</v>
      </c>
      <c r="AX809" s="61" t="str">
        <f t="shared" si="666"/>
        <v>NA</v>
      </c>
      <c r="AY809" s="60">
        <f>COUNTIFS(配置清单!G:G,规划及评估!G809,配置清单!H:H,"IA",配置清单!N:N,"在岗")</f>
        <v>0</v>
      </c>
      <c r="AZ809" s="61" t="str">
        <f t="shared" si="667"/>
        <v>NA</v>
      </c>
      <c r="BA809" s="60">
        <f>COUNTIFS(配置清单!G:G,G809,配置清单!H:H,"IA",配置清单!N:N,"在岗",配置清单!P:P,"&lt;&gt;暂不胜任")</f>
        <v>0</v>
      </c>
      <c r="BB809" s="61" t="str">
        <f t="shared" si="668"/>
        <v>NA</v>
      </c>
      <c r="BC809" s="60">
        <f>COUNTIFS(配置清单!G:G,规划及评估!G809,配置清单!H:H,"产品经理",配置清单!N:N,"在岗")</f>
        <v>0</v>
      </c>
      <c r="BD809" s="61" t="str">
        <f t="shared" si="669"/>
        <v>NA</v>
      </c>
      <c r="BE809" s="60">
        <f>COUNTIFS(配置清单!G:G,G809,配置清单!H:H,"产品经理",配置清单!N:N,"在岗",配置清单!P:P,"&lt;&gt;暂不胜任")</f>
        <v>0</v>
      </c>
      <c r="BF809" s="61" t="str">
        <f t="shared" si="670"/>
        <v>NA</v>
      </c>
      <c r="BG809" s="63">
        <f t="shared" si="671"/>
        <v>2</v>
      </c>
      <c r="BH809" s="64">
        <f t="shared" si="672"/>
        <v>3</v>
      </c>
      <c r="BI809" s="64">
        <f t="shared" si="673"/>
        <v>2</v>
      </c>
      <c r="BJ809" s="64">
        <f t="shared" si="674"/>
        <v>1</v>
      </c>
      <c r="BK809" s="65">
        <f t="shared" si="675"/>
        <v>1</v>
      </c>
      <c r="BL809" s="66">
        <f t="shared" si="676"/>
        <v>0.5</v>
      </c>
      <c r="BM809" s="93">
        <f t="shared" si="677"/>
        <v>1</v>
      </c>
      <c r="BN809" s="93">
        <f t="shared" si="678"/>
        <v>0</v>
      </c>
      <c r="BO809" s="93">
        <f t="shared" si="679"/>
        <v>0</v>
      </c>
      <c r="BP809" s="93">
        <f t="shared" si="680"/>
        <v>0</v>
      </c>
      <c r="BQ809" s="93">
        <f t="shared" si="681"/>
        <v>0</v>
      </c>
      <c r="BR809" s="93">
        <f t="shared" si="682"/>
        <v>0</v>
      </c>
      <c r="BS809" s="93">
        <f t="shared" si="683"/>
        <v>0</v>
      </c>
      <c r="BT809" s="93">
        <f t="shared" si="684"/>
        <v>0</v>
      </c>
      <c r="BU809" s="93">
        <f t="shared" si="685"/>
        <v>0</v>
      </c>
      <c r="BV809" s="93">
        <f t="shared" si="686"/>
        <v>0</v>
      </c>
      <c r="BW809" s="93">
        <f t="shared" si="687"/>
        <v>1</v>
      </c>
      <c r="BX809" s="93">
        <f t="shared" si="688"/>
        <v>1</v>
      </c>
      <c r="BY809" s="93">
        <f t="shared" si="689"/>
        <v>0</v>
      </c>
      <c r="BZ809" s="93">
        <f t="shared" si="690"/>
        <v>0</v>
      </c>
      <c r="CA809" s="93">
        <f t="shared" si="691"/>
        <v>0</v>
      </c>
      <c r="CB809" s="93">
        <f t="shared" si="692"/>
        <v>0</v>
      </c>
      <c r="CC809" s="93">
        <f t="shared" si="693"/>
        <v>0</v>
      </c>
      <c r="CD809" s="93">
        <f t="shared" si="694"/>
        <v>0</v>
      </c>
    </row>
    <row r="810" spans="1:82" hidden="1">
      <c r="A810" s="34">
        <v>22</v>
      </c>
      <c r="B810" s="34" t="s">
        <v>950</v>
      </c>
      <c r="C810" s="34" t="s">
        <v>7259</v>
      </c>
      <c r="D810" s="34" t="s">
        <v>217</v>
      </c>
      <c r="E810" s="34" t="s">
        <v>216</v>
      </c>
      <c r="F810" s="34" t="s">
        <v>7630</v>
      </c>
      <c r="G810" s="34" t="s">
        <v>7631</v>
      </c>
      <c r="H810" s="34" t="s">
        <v>7</v>
      </c>
      <c r="I810" s="34" t="s">
        <v>7</v>
      </c>
      <c r="J810" s="34" t="s">
        <v>195</v>
      </c>
      <c r="K810" s="34" t="s">
        <v>195</v>
      </c>
      <c r="L810" s="34" t="s">
        <v>2866</v>
      </c>
      <c r="M810" s="34" t="s">
        <v>9564</v>
      </c>
      <c r="N810" s="34">
        <v>1</v>
      </c>
      <c r="O810" s="34">
        <v>0</v>
      </c>
      <c r="P810" s="34">
        <v>0</v>
      </c>
      <c r="Q810" s="34">
        <v>0</v>
      </c>
      <c r="R810" s="34">
        <v>0</v>
      </c>
      <c r="S810" s="34">
        <v>1</v>
      </c>
      <c r="T810" s="34">
        <v>0</v>
      </c>
      <c r="U810" s="34">
        <v>0</v>
      </c>
      <c r="V810" s="34">
        <v>0</v>
      </c>
      <c r="W810" s="60">
        <f>COUNTIFS(配置清单!G:G,G810,配置清单!$H:$H,"PM",配置清单!$N:$N,"在岗")</f>
        <v>1</v>
      </c>
      <c r="X810" s="61">
        <f t="shared" si="653"/>
        <v>1</v>
      </c>
      <c r="Y810" s="60">
        <f>COUNTIFS(配置清单!$G:$G,G810,配置清单!$H:$H,"PM",配置清单!$N:$N,"在岗",配置清单!$P:$P,"&lt;&gt;暂不胜任")</f>
        <v>0</v>
      </c>
      <c r="Z810" s="61">
        <f t="shared" si="654"/>
        <v>0</v>
      </c>
      <c r="AA810" s="62">
        <f>COUNTIFS(配置清单!$G:$G,G810,配置清单!$H:$H,"SE",配置清单!$N:$N,"在岗")+COUNTIFS(配置清单!$G:$G,G810,配置清单!$H:$H,"SA",配置清单!$N:$N,"在岗")</f>
        <v>0</v>
      </c>
      <c r="AB810" s="61" t="str">
        <f t="shared" si="655"/>
        <v>NA</v>
      </c>
      <c r="AC810" s="60">
        <f>COUNTIFS(配置清单!$G:$G,G810,配置清单!$H:$H,"SE",配置清单!$N:$N,"在岗",配置清单!$P:$P,"&lt;&gt;暂不胜任")+COUNTIFS(配置清单!$G:$G,G810,配置清单!$H:$H,"SA",配置清单!$N:$N,"在岗",配置清单!$P:$P,"&lt;&gt;暂不胜任")</f>
        <v>0</v>
      </c>
      <c r="AD810" s="61" t="str">
        <f t="shared" si="656"/>
        <v>NA</v>
      </c>
      <c r="AE810" s="60">
        <f>COUNTIFS(配置清单!$G:$G,G810,配置清单!H:H,"MDE",配置清单!N:N,"在岗")</f>
        <v>1</v>
      </c>
      <c r="AF810" s="61" t="str">
        <f t="shared" si="657"/>
        <v>NA</v>
      </c>
      <c r="AG810" s="60">
        <f>COUNTIFS(配置清单!$G:$G,G810,配置清单!$H:$H,"MDE",配置清单!$N:$N,"在岗",配置清单!$P:$P,"&lt;&gt;暂不胜任")</f>
        <v>0</v>
      </c>
      <c r="AH810" s="61" t="str">
        <f t="shared" si="658"/>
        <v>NA</v>
      </c>
      <c r="AI810" s="62">
        <f>COUNTIFS(配置清单!G:G,G810,配置清单!H:H,"TPM",配置清单!N:N,"在岗")+COUNTIFS(配置清单!G:G,G810,配置清单!H:H,"TC",配置清单!N:N,"在岗")</f>
        <v>0</v>
      </c>
      <c r="AJ810" s="61" t="str">
        <f t="shared" si="659"/>
        <v>NA</v>
      </c>
      <c r="AK810" s="60">
        <f>COUNTIFS(配置清单!G:G,G810,配置清单!H:H,"TPM",配置清单!N:N,"在岗",配置清单!P:P,"&lt;&gt;暂不胜任")+COUNTIFS(配置清单!G:G,G810,配置清单!H:H,"TC",配置清单!N:N,"在岗",配置清单!P:P,"&lt;&gt;暂不胜任")</f>
        <v>0</v>
      </c>
      <c r="AL810" s="61" t="str">
        <f t="shared" si="660"/>
        <v>NA</v>
      </c>
      <c r="AM810" s="60">
        <f>COUNTIFS(配置清单!G:G,G810,配置清单!H:H,"TSE",配置清单!N:N,"在岗")</f>
        <v>0</v>
      </c>
      <c r="AN810" s="61" t="str">
        <f t="shared" si="661"/>
        <v>NA</v>
      </c>
      <c r="AO810" s="60">
        <f>COUNTIFS(配置清单!G:G,G810,配置清单!H:H,"TSE",配置清单!N:N,"在岗",配置清单!P:P,"&lt;&gt;暂不胜任")</f>
        <v>0</v>
      </c>
      <c r="AP810" s="61" t="str">
        <f t="shared" si="662"/>
        <v>NA</v>
      </c>
      <c r="AQ810" s="60">
        <f>COUNTIFS(配置清单!$G:$G,G810,配置清单!H:H,"QA",配置清单!N:N,"在岗")</f>
        <v>1</v>
      </c>
      <c r="AR810" s="61">
        <f t="shared" si="663"/>
        <v>1</v>
      </c>
      <c r="AS810" s="60">
        <f>COUNTIFS(配置清单!$G:$G,G810,配置清单!$H:$H,"QA",配置清单!$N:$N,"在岗",配置清单!$P:$P,"&lt;&gt;暂不胜任")</f>
        <v>1</v>
      </c>
      <c r="AT810" s="61">
        <f t="shared" si="664"/>
        <v>1</v>
      </c>
      <c r="AU810" s="60">
        <f>COUNTIFS(配置清单!G:G,规划及评估!G810,配置清单!H:H,"BA",配置清单!N:N,"在岗")</f>
        <v>0</v>
      </c>
      <c r="AV810" s="61" t="str">
        <f t="shared" si="665"/>
        <v>NA</v>
      </c>
      <c r="AW810" s="60">
        <f>COUNTIFS(配置清单!G:G,G810,配置清单!H:H,"BA",配置清单!N:N,"在岗",配置清单!P:P,"&lt;&gt;暂不胜任")</f>
        <v>0</v>
      </c>
      <c r="AX810" s="61" t="str">
        <f t="shared" si="666"/>
        <v>NA</v>
      </c>
      <c r="AY810" s="60">
        <f>COUNTIFS(配置清单!G:G,规划及评估!G810,配置清单!H:H,"IA",配置清单!N:N,"在岗")</f>
        <v>0</v>
      </c>
      <c r="AZ810" s="61" t="str">
        <f t="shared" si="667"/>
        <v>NA</v>
      </c>
      <c r="BA810" s="60">
        <f>COUNTIFS(配置清单!G:G,G810,配置清单!H:H,"IA",配置清单!N:N,"在岗",配置清单!P:P,"&lt;&gt;暂不胜任")</f>
        <v>0</v>
      </c>
      <c r="BB810" s="61" t="str">
        <f t="shared" si="668"/>
        <v>NA</v>
      </c>
      <c r="BC810" s="60">
        <f>COUNTIFS(配置清单!G:G,规划及评估!G810,配置清单!H:H,"产品经理",配置清单!N:N,"在岗")</f>
        <v>0</v>
      </c>
      <c r="BD810" s="61" t="str">
        <f t="shared" si="669"/>
        <v>NA</v>
      </c>
      <c r="BE810" s="60">
        <f>COUNTIFS(配置清单!G:G,G810,配置清单!H:H,"产品经理",配置清单!N:N,"在岗",配置清单!P:P,"&lt;&gt;暂不胜任")</f>
        <v>0</v>
      </c>
      <c r="BF810" s="61" t="str">
        <f t="shared" si="670"/>
        <v>NA</v>
      </c>
      <c r="BG810" s="63">
        <f t="shared" si="671"/>
        <v>2</v>
      </c>
      <c r="BH810" s="64">
        <f t="shared" si="672"/>
        <v>2</v>
      </c>
      <c r="BI810" s="64">
        <f t="shared" si="673"/>
        <v>2</v>
      </c>
      <c r="BJ810" s="64">
        <f t="shared" si="674"/>
        <v>1</v>
      </c>
      <c r="BK810" s="65">
        <f t="shared" si="675"/>
        <v>1</v>
      </c>
      <c r="BL810" s="66">
        <f t="shared" si="676"/>
        <v>0.5</v>
      </c>
      <c r="BM810" s="93">
        <f t="shared" si="677"/>
        <v>1</v>
      </c>
      <c r="BN810" s="93">
        <f t="shared" si="678"/>
        <v>0</v>
      </c>
      <c r="BO810" s="93">
        <f t="shared" si="679"/>
        <v>0</v>
      </c>
      <c r="BP810" s="93">
        <f t="shared" si="680"/>
        <v>0</v>
      </c>
      <c r="BQ810" s="93">
        <f t="shared" si="681"/>
        <v>0</v>
      </c>
      <c r="BR810" s="93">
        <f t="shared" si="682"/>
        <v>0</v>
      </c>
      <c r="BS810" s="93">
        <f t="shared" si="683"/>
        <v>0</v>
      </c>
      <c r="BT810" s="93">
        <f t="shared" si="684"/>
        <v>0</v>
      </c>
      <c r="BU810" s="93">
        <f t="shared" si="685"/>
        <v>0</v>
      </c>
      <c r="BV810" s="93">
        <f t="shared" si="686"/>
        <v>0</v>
      </c>
      <c r="BW810" s="93">
        <f t="shared" si="687"/>
        <v>1</v>
      </c>
      <c r="BX810" s="93">
        <f t="shared" si="688"/>
        <v>1</v>
      </c>
      <c r="BY810" s="93">
        <f t="shared" si="689"/>
        <v>0</v>
      </c>
      <c r="BZ810" s="93">
        <f t="shared" si="690"/>
        <v>0</v>
      </c>
      <c r="CA810" s="93">
        <f t="shared" si="691"/>
        <v>0</v>
      </c>
      <c r="CB810" s="93">
        <f t="shared" si="692"/>
        <v>0</v>
      </c>
      <c r="CC810" s="93">
        <f t="shared" si="693"/>
        <v>0</v>
      </c>
      <c r="CD810" s="93">
        <f t="shared" si="694"/>
        <v>0</v>
      </c>
    </row>
    <row r="811" spans="1:82" hidden="1">
      <c r="A811" s="34">
        <v>23</v>
      </c>
      <c r="B811" s="34" t="s">
        <v>950</v>
      </c>
      <c r="C811" s="34" t="s">
        <v>7259</v>
      </c>
      <c r="D811" s="34" t="s">
        <v>217</v>
      </c>
      <c r="E811" s="34" t="s">
        <v>216</v>
      </c>
      <c r="F811" s="34" t="s">
        <v>7637</v>
      </c>
      <c r="G811" s="34" t="s">
        <v>7638</v>
      </c>
      <c r="H811" s="34" t="s">
        <v>7</v>
      </c>
      <c r="I811" s="34" t="s">
        <v>7</v>
      </c>
      <c r="J811" s="34" t="s">
        <v>195</v>
      </c>
      <c r="K811" s="34" t="s">
        <v>195</v>
      </c>
      <c r="L811" s="34" t="s">
        <v>2866</v>
      </c>
      <c r="M811" s="34" t="s">
        <v>9564</v>
      </c>
      <c r="N811" s="34">
        <v>1</v>
      </c>
      <c r="O811" s="34">
        <v>0</v>
      </c>
      <c r="P811" s="34">
        <v>0</v>
      </c>
      <c r="Q811" s="34">
        <v>0</v>
      </c>
      <c r="R811" s="34">
        <v>0</v>
      </c>
      <c r="S811" s="34">
        <v>1</v>
      </c>
      <c r="T811" s="34">
        <v>0</v>
      </c>
      <c r="U811" s="34">
        <v>0</v>
      </c>
      <c r="V811" s="34">
        <v>0</v>
      </c>
      <c r="W811" s="60">
        <f>COUNTIFS(配置清单!G:G,G811,配置清单!$H:$H,"PM",配置清单!$N:$N,"在岗")</f>
        <v>1</v>
      </c>
      <c r="X811" s="61">
        <f t="shared" si="653"/>
        <v>1</v>
      </c>
      <c r="Y811" s="60">
        <f>COUNTIFS(配置清单!$G:$G,G811,配置清单!$H:$H,"PM",配置清单!$N:$N,"在岗",配置清单!$P:$P,"&lt;&gt;暂不胜任")</f>
        <v>0</v>
      </c>
      <c r="Z811" s="61">
        <f t="shared" si="654"/>
        <v>0</v>
      </c>
      <c r="AA811" s="62">
        <f>COUNTIFS(配置清单!$G:$G,G811,配置清单!$H:$H,"SE",配置清单!$N:$N,"在岗")+COUNTIFS(配置清单!$G:$G,G811,配置清单!$H:$H,"SA",配置清单!$N:$N,"在岗")</f>
        <v>0</v>
      </c>
      <c r="AB811" s="61" t="str">
        <f t="shared" si="655"/>
        <v>NA</v>
      </c>
      <c r="AC811" s="60">
        <f>COUNTIFS(配置清单!$G:$G,G811,配置清单!$H:$H,"SE",配置清单!$N:$N,"在岗",配置清单!$P:$P,"&lt;&gt;暂不胜任")+COUNTIFS(配置清单!$G:$G,G811,配置清单!$H:$H,"SA",配置清单!$N:$N,"在岗",配置清单!$P:$P,"&lt;&gt;暂不胜任")</f>
        <v>0</v>
      </c>
      <c r="AD811" s="61" t="str">
        <f t="shared" si="656"/>
        <v>NA</v>
      </c>
      <c r="AE811" s="60">
        <f>COUNTIFS(配置清单!$G:$G,G811,配置清单!H:H,"MDE",配置清单!N:N,"在岗")</f>
        <v>1</v>
      </c>
      <c r="AF811" s="61" t="str">
        <f t="shared" si="657"/>
        <v>NA</v>
      </c>
      <c r="AG811" s="60">
        <f>COUNTIFS(配置清单!$G:$G,G811,配置清单!$H:$H,"MDE",配置清单!$N:$N,"在岗",配置清单!$P:$P,"&lt;&gt;暂不胜任")</f>
        <v>0</v>
      </c>
      <c r="AH811" s="61" t="str">
        <f t="shared" si="658"/>
        <v>NA</v>
      </c>
      <c r="AI811" s="62">
        <f>COUNTIFS(配置清单!G:G,G811,配置清单!H:H,"TPM",配置清单!N:N,"在岗")+COUNTIFS(配置清单!G:G,G811,配置清单!H:H,"TC",配置清单!N:N,"在岗")</f>
        <v>0</v>
      </c>
      <c r="AJ811" s="61" t="str">
        <f t="shared" si="659"/>
        <v>NA</v>
      </c>
      <c r="AK811" s="60">
        <f>COUNTIFS(配置清单!G:G,G811,配置清单!H:H,"TPM",配置清单!N:N,"在岗",配置清单!P:P,"&lt;&gt;暂不胜任")+COUNTIFS(配置清单!G:G,G811,配置清单!H:H,"TC",配置清单!N:N,"在岗",配置清单!P:P,"&lt;&gt;暂不胜任")</f>
        <v>0</v>
      </c>
      <c r="AL811" s="61" t="str">
        <f t="shared" si="660"/>
        <v>NA</v>
      </c>
      <c r="AM811" s="60">
        <f>COUNTIFS(配置清单!G:G,G811,配置清单!H:H,"TSE",配置清单!N:N,"在岗")</f>
        <v>0</v>
      </c>
      <c r="AN811" s="61" t="str">
        <f t="shared" si="661"/>
        <v>NA</v>
      </c>
      <c r="AO811" s="60">
        <f>COUNTIFS(配置清单!G:G,G811,配置清单!H:H,"TSE",配置清单!N:N,"在岗",配置清单!P:P,"&lt;&gt;暂不胜任")</f>
        <v>0</v>
      </c>
      <c r="AP811" s="61" t="str">
        <f t="shared" si="662"/>
        <v>NA</v>
      </c>
      <c r="AQ811" s="60">
        <f>COUNTIFS(配置清单!$G:$G,G811,配置清单!H:H,"QA",配置清单!N:N,"在岗")</f>
        <v>1</v>
      </c>
      <c r="AR811" s="61">
        <f t="shared" si="663"/>
        <v>1</v>
      </c>
      <c r="AS811" s="60">
        <f>COUNTIFS(配置清单!$G:$G,G811,配置清单!$H:$H,"QA",配置清单!$N:$N,"在岗",配置清单!$P:$P,"&lt;&gt;暂不胜任")</f>
        <v>1</v>
      </c>
      <c r="AT811" s="61">
        <f t="shared" si="664"/>
        <v>1</v>
      </c>
      <c r="AU811" s="60">
        <f>COUNTIFS(配置清单!G:G,规划及评估!G811,配置清单!H:H,"BA",配置清单!N:N,"在岗")</f>
        <v>0</v>
      </c>
      <c r="AV811" s="61" t="str">
        <f t="shared" si="665"/>
        <v>NA</v>
      </c>
      <c r="AW811" s="60">
        <f>COUNTIFS(配置清单!G:G,G811,配置清单!H:H,"BA",配置清单!N:N,"在岗",配置清单!P:P,"&lt;&gt;暂不胜任")</f>
        <v>0</v>
      </c>
      <c r="AX811" s="61" t="str">
        <f t="shared" si="666"/>
        <v>NA</v>
      </c>
      <c r="AY811" s="60">
        <f>COUNTIFS(配置清单!G:G,规划及评估!G811,配置清单!H:H,"IA",配置清单!N:N,"在岗")</f>
        <v>0</v>
      </c>
      <c r="AZ811" s="61" t="str">
        <f t="shared" si="667"/>
        <v>NA</v>
      </c>
      <c r="BA811" s="60">
        <f>COUNTIFS(配置清单!G:G,G811,配置清单!H:H,"IA",配置清单!N:N,"在岗",配置清单!P:P,"&lt;&gt;暂不胜任")</f>
        <v>0</v>
      </c>
      <c r="BB811" s="61" t="str">
        <f t="shared" si="668"/>
        <v>NA</v>
      </c>
      <c r="BC811" s="60">
        <f>COUNTIFS(配置清单!G:G,规划及评估!G811,配置清单!H:H,"产品经理",配置清单!N:N,"在岗")</f>
        <v>0</v>
      </c>
      <c r="BD811" s="61" t="str">
        <f t="shared" si="669"/>
        <v>NA</v>
      </c>
      <c r="BE811" s="60">
        <f>COUNTIFS(配置清单!G:G,G811,配置清单!H:H,"产品经理",配置清单!N:N,"在岗",配置清单!P:P,"&lt;&gt;暂不胜任")</f>
        <v>0</v>
      </c>
      <c r="BF811" s="61" t="str">
        <f t="shared" si="670"/>
        <v>NA</v>
      </c>
      <c r="BG811" s="63">
        <f t="shared" si="671"/>
        <v>2</v>
      </c>
      <c r="BH811" s="64">
        <f t="shared" si="672"/>
        <v>2</v>
      </c>
      <c r="BI811" s="64">
        <f t="shared" si="673"/>
        <v>2</v>
      </c>
      <c r="BJ811" s="64">
        <f t="shared" si="674"/>
        <v>1</v>
      </c>
      <c r="BK811" s="65">
        <f t="shared" si="675"/>
        <v>1</v>
      </c>
      <c r="BL811" s="66">
        <f t="shared" si="676"/>
        <v>0.5</v>
      </c>
      <c r="BM811" s="93">
        <f t="shared" si="677"/>
        <v>1</v>
      </c>
      <c r="BN811" s="93">
        <f t="shared" si="678"/>
        <v>0</v>
      </c>
      <c r="BO811" s="93">
        <f t="shared" si="679"/>
        <v>0</v>
      </c>
      <c r="BP811" s="93">
        <f t="shared" si="680"/>
        <v>0</v>
      </c>
      <c r="BQ811" s="93">
        <f t="shared" si="681"/>
        <v>0</v>
      </c>
      <c r="BR811" s="93">
        <f t="shared" si="682"/>
        <v>0</v>
      </c>
      <c r="BS811" s="93">
        <f t="shared" si="683"/>
        <v>0</v>
      </c>
      <c r="BT811" s="93">
        <f t="shared" si="684"/>
        <v>0</v>
      </c>
      <c r="BU811" s="93">
        <f t="shared" si="685"/>
        <v>0</v>
      </c>
      <c r="BV811" s="93">
        <f t="shared" si="686"/>
        <v>0</v>
      </c>
      <c r="BW811" s="93">
        <f t="shared" si="687"/>
        <v>1</v>
      </c>
      <c r="BX811" s="93">
        <f t="shared" si="688"/>
        <v>1</v>
      </c>
      <c r="BY811" s="93">
        <f t="shared" si="689"/>
        <v>0</v>
      </c>
      <c r="BZ811" s="93">
        <f t="shared" si="690"/>
        <v>0</v>
      </c>
      <c r="CA811" s="93">
        <f t="shared" si="691"/>
        <v>0</v>
      </c>
      <c r="CB811" s="93">
        <f t="shared" si="692"/>
        <v>0</v>
      </c>
      <c r="CC811" s="93">
        <f t="shared" si="693"/>
        <v>0</v>
      </c>
      <c r="CD811" s="93">
        <f t="shared" si="694"/>
        <v>0</v>
      </c>
    </row>
    <row r="812" spans="1:82" hidden="1">
      <c r="A812" s="34">
        <v>24</v>
      </c>
      <c r="B812" s="34" t="s">
        <v>950</v>
      </c>
      <c r="C812" s="34" t="s">
        <v>7259</v>
      </c>
      <c r="D812" s="34" t="s">
        <v>217</v>
      </c>
      <c r="E812" s="34" t="s">
        <v>216</v>
      </c>
      <c r="F812" s="34" t="s">
        <v>7595</v>
      </c>
      <c r="G812" s="34" t="s">
        <v>7596</v>
      </c>
      <c r="H812" s="34" t="s">
        <v>7</v>
      </c>
      <c r="I812" s="34" t="s">
        <v>7</v>
      </c>
      <c r="J812" s="34" t="s">
        <v>195</v>
      </c>
      <c r="K812" s="34" t="s">
        <v>195</v>
      </c>
      <c r="L812" s="34" t="s">
        <v>2866</v>
      </c>
      <c r="M812" s="34" t="s">
        <v>9564</v>
      </c>
      <c r="N812" s="34">
        <v>1</v>
      </c>
      <c r="O812" s="34">
        <v>0</v>
      </c>
      <c r="P812" s="34">
        <v>0</v>
      </c>
      <c r="Q812" s="34">
        <v>0</v>
      </c>
      <c r="R812" s="34">
        <v>0</v>
      </c>
      <c r="S812" s="34">
        <v>1</v>
      </c>
      <c r="T812" s="34">
        <v>0</v>
      </c>
      <c r="U812" s="34">
        <v>0</v>
      </c>
      <c r="V812" s="34">
        <v>0</v>
      </c>
      <c r="W812" s="60">
        <f>COUNTIFS(配置清单!G:G,G812,配置清单!$H:$H,"PM",配置清单!$N:$N,"在岗")</f>
        <v>1</v>
      </c>
      <c r="X812" s="61">
        <f t="shared" si="653"/>
        <v>1</v>
      </c>
      <c r="Y812" s="60">
        <f>COUNTIFS(配置清单!$G:$G,G812,配置清单!$H:$H,"PM",配置清单!$N:$N,"在岗",配置清单!$P:$P,"&lt;&gt;暂不胜任")</f>
        <v>0</v>
      </c>
      <c r="Z812" s="61">
        <f t="shared" si="654"/>
        <v>0</v>
      </c>
      <c r="AA812" s="62">
        <f>COUNTIFS(配置清单!$G:$G,G812,配置清单!$H:$H,"SE",配置清单!$N:$N,"在岗")+COUNTIFS(配置清单!$G:$G,G812,配置清单!$H:$H,"SA",配置清单!$N:$N,"在岗")</f>
        <v>0</v>
      </c>
      <c r="AB812" s="61" t="str">
        <f t="shared" si="655"/>
        <v>NA</v>
      </c>
      <c r="AC812" s="60">
        <f>COUNTIFS(配置清单!$G:$G,G812,配置清单!$H:$H,"SE",配置清单!$N:$N,"在岗",配置清单!$P:$P,"&lt;&gt;暂不胜任")+COUNTIFS(配置清单!$G:$G,G812,配置清单!$H:$H,"SA",配置清单!$N:$N,"在岗",配置清单!$P:$P,"&lt;&gt;暂不胜任")</f>
        <v>0</v>
      </c>
      <c r="AD812" s="61" t="str">
        <f t="shared" si="656"/>
        <v>NA</v>
      </c>
      <c r="AE812" s="60">
        <f>COUNTIFS(配置清单!$G:$G,G812,配置清单!H:H,"MDE",配置清单!N:N,"在岗")</f>
        <v>1</v>
      </c>
      <c r="AF812" s="61" t="str">
        <f t="shared" si="657"/>
        <v>NA</v>
      </c>
      <c r="AG812" s="60">
        <f>COUNTIFS(配置清单!$G:$G,G812,配置清单!$H:$H,"MDE",配置清单!$N:$N,"在岗",配置清单!$P:$P,"&lt;&gt;暂不胜任")</f>
        <v>0</v>
      </c>
      <c r="AH812" s="61" t="str">
        <f t="shared" si="658"/>
        <v>NA</v>
      </c>
      <c r="AI812" s="62">
        <f>COUNTIFS(配置清单!G:G,G812,配置清单!H:H,"TPM",配置清单!N:N,"在岗")+COUNTIFS(配置清单!G:G,G812,配置清单!H:H,"TC",配置清单!N:N,"在岗")</f>
        <v>0</v>
      </c>
      <c r="AJ812" s="61" t="str">
        <f t="shared" si="659"/>
        <v>NA</v>
      </c>
      <c r="AK812" s="60">
        <f>COUNTIFS(配置清单!G:G,G812,配置清单!H:H,"TPM",配置清单!N:N,"在岗",配置清单!P:P,"&lt;&gt;暂不胜任")+COUNTIFS(配置清单!G:G,G812,配置清单!H:H,"TC",配置清单!N:N,"在岗",配置清单!P:P,"&lt;&gt;暂不胜任")</f>
        <v>0</v>
      </c>
      <c r="AL812" s="61" t="str">
        <f t="shared" si="660"/>
        <v>NA</v>
      </c>
      <c r="AM812" s="60">
        <f>COUNTIFS(配置清单!G:G,G812,配置清单!H:H,"TSE",配置清单!N:N,"在岗")</f>
        <v>0</v>
      </c>
      <c r="AN812" s="61" t="str">
        <f t="shared" si="661"/>
        <v>NA</v>
      </c>
      <c r="AO812" s="60">
        <f>COUNTIFS(配置清单!G:G,G812,配置清单!H:H,"TSE",配置清单!N:N,"在岗",配置清单!P:P,"&lt;&gt;暂不胜任")</f>
        <v>0</v>
      </c>
      <c r="AP812" s="61" t="str">
        <f t="shared" si="662"/>
        <v>NA</v>
      </c>
      <c r="AQ812" s="60">
        <f>COUNTIFS(配置清单!$G:$G,G812,配置清单!H:H,"QA",配置清单!N:N,"在岗")</f>
        <v>0</v>
      </c>
      <c r="AR812" s="61">
        <f t="shared" si="663"/>
        <v>0</v>
      </c>
      <c r="AS812" s="60">
        <f>COUNTIFS(配置清单!$G:$G,G812,配置清单!$H:$H,"QA",配置清单!$N:$N,"在岗",配置清单!$P:$P,"&lt;&gt;暂不胜任")</f>
        <v>0</v>
      </c>
      <c r="AT812" s="61">
        <f t="shared" si="664"/>
        <v>0</v>
      </c>
      <c r="AU812" s="60">
        <f>COUNTIFS(配置清单!G:G,规划及评估!G812,配置清单!H:H,"BA",配置清单!N:N,"在岗")</f>
        <v>0</v>
      </c>
      <c r="AV812" s="61" t="str">
        <f t="shared" si="665"/>
        <v>NA</v>
      </c>
      <c r="AW812" s="60">
        <f>COUNTIFS(配置清单!G:G,G812,配置清单!H:H,"BA",配置清单!N:N,"在岗",配置清单!P:P,"&lt;&gt;暂不胜任")</f>
        <v>0</v>
      </c>
      <c r="AX812" s="61" t="str">
        <f t="shared" si="666"/>
        <v>NA</v>
      </c>
      <c r="AY812" s="60">
        <f>COUNTIFS(配置清单!G:G,规划及评估!G812,配置清单!H:H,"IA",配置清单!N:N,"在岗")</f>
        <v>0</v>
      </c>
      <c r="AZ812" s="61" t="str">
        <f t="shared" si="667"/>
        <v>NA</v>
      </c>
      <c r="BA812" s="60">
        <f>COUNTIFS(配置清单!G:G,G812,配置清单!H:H,"IA",配置清单!N:N,"在岗",配置清单!P:P,"&lt;&gt;暂不胜任")</f>
        <v>0</v>
      </c>
      <c r="BB812" s="61" t="str">
        <f t="shared" si="668"/>
        <v>NA</v>
      </c>
      <c r="BC812" s="60">
        <f>COUNTIFS(配置清单!G:G,规划及评估!G812,配置清单!H:H,"产品经理",配置清单!N:N,"在岗")</f>
        <v>0</v>
      </c>
      <c r="BD812" s="61" t="str">
        <f t="shared" si="669"/>
        <v>NA</v>
      </c>
      <c r="BE812" s="60">
        <f>COUNTIFS(配置清单!G:G,G812,配置清单!H:H,"产品经理",配置清单!N:N,"在岗",配置清单!P:P,"&lt;&gt;暂不胜任")</f>
        <v>0</v>
      </c>
      <c r="BF812" s="61" t="str">
        <f t="shared" si="670"/>
        <v>NA</v>
      </c>
      <c r="BG812" s="63">
        <f t="shared" si="671"/>
        <v>2</v>
      </c>
      <c r="BH812" s="64">
        <f t="shared" si="672"/>
        <v>1</v>
      </c>
      <c r="BI812" s="64">
        <f t="shared" si="673"/>
        <v>1</v>
      </c>
      <c r="BJ812" s="64">
        <f t="shared" si="674"/>
        <v>0</v>
      </c>
      <c r="BK812" s="65">
        <f t="shared" si="675"/>
        <v>0.5</v>
      </c>
      <c r="BL812" s="66">
        <f t="shared" si="676"/>
        <v>0</v>
      </c>
      <c r="BM812" s="93">
        <f t="shared" si="677"/>
        <v>1</v>
      </c>
      <c r="BN812" s="93">
        <f t="shared" si="678"/>
        <v>0</v>
      </c>
      <c r="BO812" s="93">
        <f t="shared" si="679"/>
        <v>0</v>
      </c>
      <c r="BP812" s="93">
        <f t="shared" si="680"/>
        <v>0</v>
      </c>
      <c r="BQ812" s="93">
        <f t="shared" si="681"/>
        <v>0</v>
      </c>
      <c r="BR812" s="93">
        <f t="shared" si="682"/>
        <v>0</v>
      </c>
      <c r="BS812" s="93">
        <f t="shared" si="683"/>
        <v>0</v>
      </c>
      <c r="BT812" s="93">
        <f t="shared" si="684"/>
        <v>0</v>
      </c>
      <c r="BU812" s="93">
        <f t="shared" si="685"/>
        <v>0</v>
      </c>
      <c r="BV812" s="93">
        <f t="shared" si="686"/>
        <v>0</v>
      </c>
      <c r="BW812" s="93">
        <f t="shared" si="687"/>
        <v>0</v>
      </c>
      <c r="BX812" s="93">
        <f t="shared" si="688"/>
        <v>0</v>
      </c>
      <c r="BY812" s="93">
        <f t="shared" si="689"/>
        <v>0</v>
      </c>
      <c r="BZ812" s="93">
        <f t="shared" si="690"/>
        <v>0</v>
      </c>
      <c r="CA812" s="93">
        <f t="shared" si="691"/>
        <v>0</v>
      </c>
      <c r="CB812" s="93">
        <f t="shared" si="692"/>
        <v>0</v>
      </c>
      <c r="CC812" s="93">
        <f t="shared" si="693"/>
        <v>0</v>
      </c>
      <c r="CD812" s="93">
        <f t="shared" si="694"/>
        <v>0</v>
      </c>
    </row>
    <row r="813" spans="1:82" hidden="1">
      <c r="A813" s="34">
        <v>25</v>
      </c>
      <c r="B813" s="34" t="s">
        <v>950</v>
      </c>
      <c r="C813" s="34" t="s">
        <v>7259</v>
      </c>
      <c r="D813" s="34" t="s">
        <v>217</v>
      </c>
      <c r="E813" s="34" t="s">
        <v>216</v>
      </c>
      <c r="F813" s="34" t="s">
        <v>7707</v>
      </c>
      <c r="G813" s="34" t="s">
        <v>7724</v>
      </c>
      <c r="H813" s="34" t="s">
        <v>4</v>
      </c>
      <c r="I813" s="34" t="s">
        <v>4</v>
      </c>
      <c r="J813" s="34" t="s">
        <v>34</v>
      </c>
      <c r="K813" s="34" t="s">
        <v>34</v>
      </c>
      <c r="L813" s="34" t="s">
        <v>5134</v>
      </c>
      <c r="M813" s="34" t="s">
        <v>7725</v>
      </c>
      <c r="N813" s="34">
        <v>1</v>
      </c>
      <c r="O813" s="34">
        <v>0</v>
      </c>
      <c r="P813" s="34">
        <v>0</v>
      </c>
      <c r="Q813" s="34">
        <v>0</v>
      </c>
      <c r="R813" s="34">
        <v>0</v>
      </c>
      <c r="S813" s="34">
        <v>1</v>
      </c>
      <c r="T813" s="34">
        <v>0</v>
      </c>
      <c r="U813" s="34">
        <v>0</v>
      </c>
      <c r="V813" s="34">
        <v>0</v>
      </c>
      <c r="W813" s="60">
        <f>COUNTIFS(配置清单!G:G,G813,配置清单!$H:$H,"PM",配置清单!$N:$N,"在岗")</f>
        <v>1</v>
      </c>
      <c r="X813" s="61">
        <f t="shared" si="653"/>
        <v>1</v>
      </c>
      <c r="Y813" s="60">
        <f>COUNTIFS(配置清单!$G:$G,G813,配置清单!$H:$H,"PM",配置清单!$N:$N,"在岗",配置清单!$P:$P,"&lt;&gt;暂不胜任")</f>
        <v>0</v>
      </c>
      <c r="Z813" s="61">
        <f t="shared" si="654"/>
        <v>0</v>
      </c>
      <c r="AA813" s="62">
        <f>COUNTIFS(配置清单!$G:$G,G813,配置清单!$H:$H,"SE",配置清单!$N:$N,"在岗")+COUNTIFS(配置清单!$G:$G,G813,配置清单!$H:$H,"SA",配置清单!$N:$N,"在岗")</f>
        <v>0</v>
      </c>
      <c r="AB813" s="61" t="str">
        <f t="shared" si="655"/>
        <v>NA</v>
      </c>
      <c r="AC813" s="60">
        <f>COUNTIFS(配置清单!$G:$G,G813,配置清单!$H:$H,"SE",配置清单!$N:$N,"在岗",配置清单!$P:$P,"&lt;&gt;暂不胜任")+COUNTIFS(配置清单!$G:$G,G813,配置清单!$H:$H,"SA",配置清单!$N:$N,"在岗",配置清单!$P:$P,"&lt;&gt;暂不胜任")</f>
        <v>0</v>
      </c>
      <c r="AD813" s="61" t="str">
        <f t="shared" si="656"/>
        <v>NA</v>
      </c>
      <c r="AE813" s="60">
        <f>COUNTIFS(配置清单!$G:$G,G813,配置清单!H:H,"MDE",配置清单!N:N,"在岗")</f>
        <v>0</v>
      </c>
      <c r="AF813" s="61" t="str">
        <f t="shared" si="657"/>
        <v>NA</v>
      </c>
      <c r="AG813" s="60">
        <f>COUNTIFS(配置清单!$G:$G,G813,配置清单!$H:$H,"MDE",配置清单!$N:$N,"在岗",配置清单!$P:$P,"&lt;&gt;暂不胜任")</f>
        <v>0</v>
      </c>
      <c r="AH813" s="61" t="str">
        <f t="shared" si="658"/>
        <v>NA</v>
      </c>
      <c r="AI813" s="62">
        <f>COUNTIFS(配置清单!G:G,G813,配置清单!H:H,"TPM",配置清单!N:N,"在岗")+COUNTIFS(配置清单!G:G,G813,配置清单!H:H,"TC",配置清单!N:N,"在岗")</f>
        <v>0</v>
      </c>
      <c r="AJ813" s="61" t="str">
        <f t="shared" si="659"/>
        <v>NA</v>
      </c>
      <c r="AK813" s="60">
        <f>COUNTIFS(配置清单!G:G,G813,配置清单!H:H,"TPM",配置清单!N:N,"在岗",配置清单!P:P,"&lt;&gt;暂不胜任")+COUNTIFS(配置清单!G:G,G813,配置清单!H:H,"TC",配置清单!N:N,"在岗",配置清单!P:P,"&lt;&gt;暂不胜任")</f>
        <v>0</v>
      </c>
      <c r="AL813" s="61" t="str">
        <f t="shared" si="660"/>
        <v>NA</v>
      </c>
      <c r="AM813" s="60">
        <f>COUNTIFS(配置清单!G:G,G813,配置清单!H:H,"TSE",配置清单!N:N,"在岗")</f>
        <v>0</v>
      </c>
      <c r="AN813" s="61" t="str">
        <f t="shared" si="661"/>
        <v>NA</v>
      </c>
      <c r="AO813" s="60">
        <f>COUNTIFS(配置清单!G:G,G813,配置清单!H:H,"TSE",配置清单!N:N,"在岗",配置清单!P:P,"&lt;&gt;暂不胜任")</f>
        <v>0</v>
      </c>
      <c r="AP813" s="61" t="str">
        <f t="shared" si="662"/>
        <v>NA</v>
      </c>
      <c r="AQ813" s="60">
        <f>COUNTIFS(配置清单!$G:$G,G813,配置清单!H:H,"QA",配置清单!N:N,"在岗")</f>
        <v>1</v>
      </c>
      <c r="AR813" s="61">
        <f t="shared" si="663"/>
        <v>1</v>
      </c>
      <c r="AS813" s="60">
        <f>COUNTIFS(配置清单!$G:$G,G813,配置清单!$H:$H,"QA",配置清单!$N:$N,"在岗",配置清单!$P:$P,"&lt;&gt;暂不胜任")</f>
        <v>1</v>
      </c>
      <c r="AT813" s="61">
        <f t="shared" si="664"/>
        <v>1</v>
      </c>
      <c r="AU813" s="60">
        <f>COUNTIFS(配置清单!G:G,规划及评估!G813,配置清单!H:H,"BA",配置清单!N:N,"在岗")</f>
        <v>0</v>
      </c>
      <c r="AV813" s="61" t="str">
        <f t="shared" si="665"/>
        <v>NA</v>
      </c>
      <c r="AW813" s="60">
        <f>COUNTIFS(配置清单!G:G,G813,配置清单!H:H,"BA",配置清单!N:N,"在岗",配置清单!P:P,"&lt;&gt;暂不胜任")</f>
        <v>0</v>
      </c>
      <c r="AX813" s="61" t="str">
        <f t="shared" si="666"/>
        <v>NA</v>
      </c>
      <c r="AY813" s="60">
        <f>COUNTIFS(配置清单!G:G,规划及评估!G813,配置清单!H:H,"IA",配置清单!N:N,"在岗")</f>
        <v>0</v>
      </c>
      <c r="AZ813" s="61" t="str">
        <f t="shared" si="667"/>
        <v>NA</v>
      </c>
      <c r="BA813" s="60">
        <f>COUNTIFS(配置清单!G:G,G813,配置清单!H:H,"IA",配置清单!N:N,"在岗",配置清单!P:P,"&lt;&gt;暂不胜任")</f>
        <v>0</v>
      </c>
      <c r="BB813" s="61" t="str">
        <f t="shared" si="668"/>
        <v>NA</v>
      </c>
      <c r="BC813" s="60">
        <f>COUNTIFS(配置清单!G:G,规划及评估!G813,配置清单!H:H,"产品经理",配置清单!N:N,"在岗")</f>
        <v>0</v>
      </c>
      <c r="BD813" s="61" t="str">
        <f t="shared" si="669"/>
        <v>NA</v>
      </c>
      <c r="BE813" s="60">
        <f>COUNTIFS(配置清单!G:G,G813,配置清单!H:H,"产品经理",配置清单!N:N,"在岗",配置清单!P:P,"&lt;&gt;暂不胜任")</f>
        <v>0</v>
      </c>
      <c r="BF813" s="61" t="str">
        <f t="shared" si="670"/>
        <v>NA</v>
      </c>
      <c r="BG813" s="63">
        <f t="shared" si="671"/>
        <v>2</v>
      </c>
      <c r="BH813" s="64">
        <f t="shared" si="672"/>
        <v>2</v>
      </c>
      <c r="BI813" s="64">
        <f t="shared" si="673"/>
        <v>2</v>
      </c>
      <c r="BJ813" s="64">
        <f t="shared" si="674"/>
        <v>1</v>
      </c>
      <c r="BK813" s="65">
        <f t="shared" si="675"/>
        <v>1</v>
      </c>
      <c r="BL813" s="66">
        <f t="shared" si="676"/>
        <v>0.5</v>
      </c>
      <c r="BM813" s="93">
        <f t="shared" si="677"/>
        <v>1</v>
      </c>
      <c r="BN813" s="93">
        <f t="shared" si="678"/>
        <v>0</v>
      </c>
      <c r="BO813" s="93">
        <f t="shared" si="679"/>
        <v>0</v>
      </c>
      <c r="BP813" s="93">
        <f t="shared" si="680"/>
        <v>0</v>
      </c>
      <c r="BQ813" s="93">
        <f t="shared" si="681"/>
        <v>0</v>
      </c>
      <c r="BR813" s="93">
        <f t="shared" si="682"/>
        <v>0</v>
      </c>
      <c r="BS813" s="93">
        <f t="shared" si="683"/>
        <v>0</v>
      </c>
      <c r="BT813" s="93">
        <f t="shared" si="684"/>
        <v>0</v>
      </c>
      <c r="BU813" s="93">
        <f t="shared" si="685"/>
        <v>0</v>
      </c>
      <c r="BV813" s="93">
        <f t="shared" si="686"/>
        <v>0</v>
      </c>
      <c r="BW813" s="93">
        <f t="shared" si="687"/>
        <v>1</v>
      </c>
      <c r="BX813" s="93">
        <f t="shared" si="688"/>
        <v>1</v>
      </c>
      <c r="BY813" s="93">
        <f t="shared" si="689"/>
        <v>0</v>
      </c>
      <c r="BZ813" s="93">
        <f t="shared" si="690"/>
        <v>0</v>
      </c>
      <c r="CA813" s="93">
        <f t="shared" si="691"/>
        <v>0</v>
      </c>
      <c r="CB813" s="93">
        <f t="shared" si="692"/>
        <v>0</v>
      </c>
      <c r="CC813" s="93">
        <f t="shared" si="693"/>
        <v>0</v>
      </c>
      <c r="CD813" s="93">
        <f t="shared" si="694"/>
        <v>0</v>
      </c>
    </row>
    <row r="814" spans="1:82" hidden="1">
      <c r="A814" s="34">
        <v>26</v>
      </c>
      <c r="B814" s="34" t="s">
        <v>950</v>
      </c>
      <c r="C814" s="34" t="s">
        <v>7259</v>
      </c>
      <c r="D814" s="34" t="s">
        <v>217</v>
      </c>
      <c r="E814" s="34" t="s">
        <v>216</v>
      </c>
      <c r="F814" s="34" t="s">
        <v>213</v>
      </c>
      <c r="G814" s="34" t="s">
        <v>7671</v>
      </c>
      <c r="H814" s="34" t="s">
        <v>7</v>
      </c>
      <c r="I814" s="34" t="s">
        <v>7</v>
      </c>
      <c r="J814" s="34" t="s">
        <v>195</v>
      </c>
      <c r="K814" s="34" t="s">
        <v>34</v>
      </c>
      <c r="L814" s="34" t="s">
        <v>7760</v>
      </c>
      <c r="M814" s="34" t="s">
        <v>7729</v>
      </c>
      <c r="N814" s="34">
        <v>1</v>
      </c>
      <c r="O814" s="34">
        <v>0</v>
      </c>
      <c r="P814" s="34">
        <v>0</v>
      </c>
      <c r="Q814" s="34">
        <v>0</v>
      </c>
      <c r="R814" s="34">
        <v>0</v>
      </c>
      <c r="S814" s="34">
        <v>1</v>
      </c>
      <c r="T814" s="34">
        <v>0</v>
      </c>
      <c r="U814" s="34">
        <v>0</v>
      </c>
      <c r="V814" s="34">
        <v>0</v>
      </c>
      <c r="W814" s="60">
        <f>COUNTIFS(配置清单!G:G,G814,配置清单!$H:$H,"PM",配置清单!$N:$N,"在岗")</f>
        <v>1</v>
      </c>
      <c r="X814" s="61">
        <f t="shared" si="653"/>
        <v>1</v>
      </c>
      <c r="Y814" s="60">
        <f>COUNTIFS(配置清单!$G:$G,G814,配置清单!$H:$H,"PM",配置清单!$N:$N,"在岗",配置清单!$P:$P,"&lt;&gt;暂不胜任")</f>
        <v>1</v>
      </c>
      <c r="Z814" s="61">
        <f t="shared" si="654"/>
        <v>1</v>
      </c>
      <c r="AA814" s="62">
        <f>COUNTIFS(配置清单!$G:$G,G814,配置清单!$H:$H,"SE",配置清单!$N:$N,"在岗")+COUNTIFS(配置清单!$G:$G,G814,配置清单!$H:$H,"SA",配置清单!$N:$N,"在岗")</f>
        <v>0</v>
      </c>
      <c r="AB814" s="61" t="str">
        <f t="shared" si="655"/>
        <v>NA</v>
      </c>
      <c r="AC814" s="60">
        <f>COUNTIFS(配置清单!$G:$G,G814,配置清单!$H:$H,"SE",配置清单!$N:$N,"在岗",配置清单!$P:$P,"&lt;&gt;暂不胜任")+COUNTIFS(配置清单!$G:$G,G814,配置清单!$H:$H,"SA",配置清单!$N:$N,"在岗",配置清单!$P:$P,"&lt;&gt;暂不胜任")</f>
        <v>0</v>
      </c>
      <c r="AD814" s="61" t="str">
        <f t="shared" si="656"/>
        <v>NA</v>
      </c>
      <c r="AE814" s="60">
        <f>COUNTIFS(配置清单!$G:$G,G814,配置清单!H:H,"MDE",配置清单!N:N,"在岗")</f>
        <v>0</v>
      </c>
      <c r="AF814" s="61" t="str">
        <f t="shared" si="657"/>
        <v>NA</v>
      </c>
      <c r="AG814" s="60">
        <f>COUNTIFS(配置清单!$G:$G,G814,配置清单!$H:$H,"MDE",配置清单!$N:$N,"在岗",配置清单!$P:$P,"&lt;&gt;暂不胜任")</f>
        <v>0</v>
      </c>
      <c r="AH814" s="61" t="str">
        <f t="shared" si="658"/>
        <v>NA</v>
      </c>
      <c r="AI814" s="62">
        <f>COUNTIFS(配置清单!G:G,G814,配置清单!H:H,"TPM",配置清单!N:N,"在岗")+COUNTIFS(配置清单!G:G,G814,配置清单!H:H,"TC",配置清单!N:N,"在岗")</f>
        <v>0</v>
      </c>
      <c r="AJ814" s="61" t="str">
        <f t="shared" si="659"/>
        <v>NA</v>
      </c>
      <c r="AK814" s="60">
        <f>COUNTIFS(配置清单!G:G,G814,配置清单!H:H,"TPM",配置清单!N:N,"在岗",配置清单!P:P,"&lt;&gt;暂不胜任")+COUNTIFS(配置清单!G:G,G814,配置清单!H:H,"TC",配置清单!N:N,"在岗",配置清单!P:P,"&lt;&gt;暂不胜任")</f>
        <v>0</v>
      </c>
      <c r="AL814" s="61" t="str">
        <f t="shared" si="660"/>
        <v>NA</v>
      </c>
      <c r="AM814" s="60">
        <f>COUNTIFS(配置清单!G:G,G814,配置清单!H:H,"TSE",配置清单!N:N,"在岗")</f>
        <v>0</v>
      </c>
      <c r="AN814" s="61" t="str">
        <f t="shared" si="661"/>
        <v>NA</v>
      </c>
      <c r="AO814" s="60">
        <f>COUNTIFS(配置清单!G:G,G814,配置清单!H:H,"TSE",配置清单!N:N,"在岗",配置清单!P:P,"&lt;&gt;暂不胜任")</f>
        <v>0</v>
      </c>
      <c r="AP814" s="61" t="str">
        <f t="shared" si="662"/>
        <v>NA</v>
      </c>
      <c r="AQ814" s="60">
        <f>COUNTIFS(配置清单!$G:$G,G814,配置清单!H:H,"QA",配置清单!N:N,"在岗")</f>
        <v>1</v>
      </c>
      <c r="AR814" s="61">
        <f t="shared" si="663"/>
        <v>1</v>
      </c>
      <c r="AS814" s="60">
        <f>COUNTIFS(配置清单!$G:$G,G814,配置清单!$H:$H,"QA",配置清单!$N:$N,"在岗",配置清单!$P:$P,"&lt;&gt;暂不胜任")</f>
        <v>1</v>
      </c>
      <c r="AT814" s="61">
        <f t="shared" si="664"/>
        <v>1</v>
      </c>
      <c r="AU814" s="60">
        <f>COUNTIFS(配置清单!G:G,规划及评估!G814,配置清单!H:H,"BA",配置清单!N:N,"在岗")</f>
        <v>0</v>
      </c>
      <c r="AV814" s="61" t="str">
        <f t="shared" si="665"/>
        <v>NA</v>
      </c>
      <c r="AW814" s="60">
        <f>COUNTIFS(配置清单!G:G,G814,配置清单!H:H,"BA",配置清单!N:N,"在岗",配置清单!P:P,"&lt;&gt;暂不胜任")</f>
        <v>0</v>
      </c>
      <c r="AX814" s="61" t="str">
        <f t="shared" si="666"/>
        <v>NA</v>
      </c>
      <c r="AY814" s="60">
        <f>COUNTIFS(配置清单!G:G,规划及评估!G814,配置清单!H:H,"IA",配置清单!N:N,"在岗")</f>
        <v>0</v>
      </c>
      <c r="AZ814" s="61" t="str">
        <f t="shared" si="667"/>
        <v>NA</v>
      </c>
      <c r="BA814" s="60">
        <f>COUNTIFS(配置清单!G:G,G814,配置清单!H:H,"IA",配置清单!N:N,"在岗",配置清单!P:P,"&lt;&gt;暂不胜任")</f>
        <v>0</v>
      </c>
      <c r="BB814" s="61" t="str">
        <f t="shared" si="668"/>
        <v>NA</v>
      </c>
      <c r="BC814" s="60">
        <f>COUNTIFS(配置清单!G:G,规划及评估!G814,配置清单!H:H,"产品经理",配置清单!N:N,"在岗")</f>
        <v>0</v>
      </c>
      <c r="BD814" s="61" t="str">
        <f t="shared" si="669"/>
        <v>NA</v>
      </c>
      <c r="BE814" s="60">
        <f>COUNTIFS(配置清单!G:G,G814,配置清单!H:H,"产品经理",配置清单!N:N,"在岗",配置清单!P:P,"&lt;&gt;暂不胜任")</f>
        <v>0</v>
      </c>
      <c r="BF814" s="61" t="str">
        <f t="shared" si="670"/>
        <v>NA</v>
      </c>
      <c r="BG814" s="63">
        <f t="shared" si="671"/>
        <v>2</v>
      </c>
      <c r="BH814" s="64">
        <f t="shared" si="672"/>
        <v>2</v>
      </c>
      <c r="BI814" s="64">
        <f t="shared" si="673"/>
        <v>2</v>
      </c>
      <c r="BJ814" s="64">
        <f t="shared" si="674"/>
        <v>2</v>
      </c>
      <c r="BK814" s="65">
        <f t="shared" si="675"/>
        <v>1</v>
      </c>
      <c r="BL814" s="66">
        <f t="shared" si="676"/>
        <v>1</v>
      </c>
      <c r="BM814" s="93">
        <f t="shared" si="677"/>
        <v>1</v>
      </c>
      <c r="BN814" s="93">
        <f t="shared" si="678"/>
        <v>1</v>
      </c>
      <c r="BO814" s="93">
        <f t="shared" si="679"/>
        <v>0</v>
      </c>
      <c r="BP814" s="93">
        <f t="shared" si="680"/>
        <v>0</v>
      </c>
      <c r="BQ814" s="93">
        <f t="shared" si="681"/>
        <v>0</v>
      </c>
      <c r="BR814" s="93">
        <f t="shared" si="682"/>
        <v>0</v>
      </c>
      <c r="BS814" s="93">
        <f t="shared" si="683"/>
        <v>0</v>
      </c>
      <c r="BT814" s="93">
        <f t="shared" si="684"/>
        <v>0</v>
      </c>
      <c r="BU814" s="93">
        <f t="shared" si="685"/>
        <v>0</v>
      </c>
      <c r="BV814" s="93">
        <f t="shared" si="686"/>
        <v>0</v>
      </c>
      <c r="BW814" s="93">
        <f t="shared" si="687"/>
        <v>1</v>
      </c>
      <c r="BX814" s="93">
        <f t="shared" si="688"/>
        <v>1</v>
      </c>
      <c r="BY814" s="93">
        <f t="shared" si="689"/>
        <v>0</v>
      </c>
      <c r="BZ814" s="93">
        <f t="shared" si="690"/>
        <v>0</v>
      </c>
      <c r="CA814" s="93">
        <f t="shared" si="691"/>
        <v>0</v>
      </c>
      <c r="CB814" s="93">
        <f t="shared" si="692"/>
        <v>0</v>
      </c>
      <c r="CC814" s="93">
        <f t="shared" si="693"/>
        <v>0</v>
      </c>
      <c r="CD814" s="93">
        <f t="shared" si="694"/>
        <v>0</v>
      </c>
    </row>
    <row r="815" spans="1:82" hidden="1">
      <c r="A815" s="34">
        <v>27</v>
      </c>
      <c r="B815" s="34" t="s">
        <v>950</v>
      </c>
      <c r="C815" s="34" t="s">
        <v>7259</v>
      </c>
      <c r="D815" s="34" t="s">
        <v>217</v>
      </c>
      <c r="E815" s="34" t="s">
        <v>216</v>
      </c>
      <c r="F815" s="34" t="s">
        <v>3529</v>
      </c>
      <c r="G815" s="34" t="s">
        <v>7678</v>
      </c>
      <c r="H815" s="34" t="s">
        <v>7</v>
      </c>
      <c r="I815" s="34" t="s">
        <v>2868</v>
      </c>
      <c r="J815" s="34" t="s">
        <v>195</v>
      </c>
      <c r="K815" s="34" t="s">
        <v>34</v>
      </c>
      <c r="L815" s="34" t="s">
        <v>7760</v>
      </c>
      <c r="M815" s="34" t="s">
        <v>7725</v>
      </c>
      <c r="N815" s="34">
        <v>1</v>
      </c>
      <c r="O815" s="34">
        <v>1</v>
      </c>
      <c r="P815" s="34">
        <v>1</v>
      </c>
      <c r="Q815" s="34">
        <v>0</v>
      </c>
      <c r="R815" s="34">
        <v>0</v>
      </c>
      <c r="S815" s="34">
        <v>1</v>
      </c>
      <c r="T815" s="34">
        <v>0</v>
      </c>
      <c r="U815" s="34">
        <v>0</v>
      </c>
      <c r="V815" s="34">
        <v>0</v>
      </c>
      <c r="W815" s="60">
        <f>COUNTIFS(配置清单!G:G,G815,配置清单!$H:$H,"PM",配置清单!$N:$N,"在岗")</f>
        <v>1</v>
      </c>
      <c r="X815" s="61">
        <f t="shared" si="653"/>
        <v>1</v>
      </c>
      <c r="Y815" s="60">
        <f>COUNTIFS(配置清单!$G:$G,G815,配置清单!$H:$H,"PM",配置清单!$N:$N,"在岗",配置清单!$P:$P,"&lt;&gt;暂不胜任")</f>
        <v>1</v>
      </c>
      <c r="Z815" s="61">
        <f t="shared" si="654"/>
        <v>1</v>
      </c>
      <c r="AA815" s="62">
        <f>COUNTIFS(配置清单!$G:$G,G815,配置清单!$H:$H,"SE",配置清单!$N:$N,"在岗")+COUNTIFS(配置清单!$G:$G,G815,配置清单!$H:$H,"SA",配置清单!$N:$N,"在岗")</f>
        <v>1</v>
      </c>
      <c r="AB815" s="61">
        <f t="shared" si="655"/>
        <v>1</v>
      </c>
      <c r="AC815" s="60">
        <f>COUNTIFS(配置清单!$G:$G,G815,配置清单!$H:$H,"SE",配置清单!$N:$N,"在岗",配置清单!$P:$P,"&lt;&gt;暂不胜任")+COUNTIFS(配置清单!$G:$G,G815,配置清单!$H:$H,"SA",配置清单!$N:$N,"在岗",配置清单!$P:$P,"&lt;&gt;暂不胜任")</f>
        <v>1</v>
      </c>
      <c r="AD815" s="61">
        <f t="shared" si="656"/>
        <v>1</v>
      </c>
      <c r="AE815" s="60">
        <f>COUNTIFS(配置清单!$G:$G,G815,配置清单!H:H,"MDE",配置清单!N:N,"在岗")</f>
        <v>1</v>
      </c>
      <c r="AF815" s="61">
        <f t="shared" si="657"/>
        <v>1</v>
      </c>
      <c r="AG815" s="60">
        <f>COUNTIFS(配置清单!$G:$G,G815,配置清单!$H:$H,"MDE",配置清单!$N:$N,"在岗",配置清单!$P:$P,"&lt;&gt;暂不胜任")</f>
        <v>1</v>
      </c>
      <c r="AH815" s="61">
        <f t="shared" si="658"/>
        <v>1</v>
      </c>
      <c r="AI815" s="62">
        <f>COUNTIFS(配置清单!G:G,G815,配置清单!H:H,"TPM",配置清单!N:N,"在岗")+COUNTIFS(配置清单!G:G,G815,配置清单!H:H,"TC",配置清单!N:N,"在岗")</f>
        <v>0</v>
      </c>
      <c r="AJ815" s="61" t="str">
        <f t="shared" si="659"/>
        <v>NA</v>
      </c>
      <c r="AK815" s="60">
        <f>COUNTIFS(配置清单!G:G,G815,配置清单!H:H,"TPM",配置清单!N:N,"在岗",配置清单!P:P,"&lt;&gt;暂不胜任")+COUNTIFS(配置清单!G:G,G815,配置清单!H:H,"TC",配置清单!N:N,"在岗",配置清单!P:P,"&lt;&gt;暂不胜任")</f>
        <v>0</v>
      </c>
      <c r="AL815" s="61" t="str">
        <f t="shared" si="660"/>
        <v>NA</v>
      </c>
      <c r="AM815" s="60">
        <f>COUNTIFS(配置清单!G:G,G815,配置清单!H:H,"TSE",配置清单!N:N,"在岗")</f>
        <v>0</v>
      </c>
      <c r="AN815" s="61" t="str">
        <f t="shared" si="661"/>
        <v>NA</v>
      </c>
      <c r="AO815" s="60">
        <f>COUNTIFS(配置清单!G:G,G815,配置清单!H:H,"TSE",配置清单!N:N,"在岗",配置清单!P:P,"&lt;&gt;暂不胜任")</f>
        <v>0</v>
      </c>
      <c r="AP815" s="61" t="str">
        <f t="shared" si="662"/>
        <v>NA</v>
      </c>
      <c r="AQ815" s="60">
        <f>COUNTIFS(配置清单!$G:$G,G815,配置清单!H:H,"QA",配置清单!N:N,"在岗")</f>
        <v>1</v>
      </c>
      <c r="AR815" s="61">
        <f t="shared" si="663"/>
        <v>1</v>
      </c>
      <c r="AS815" s="60">
        <f>COUNTIFS(配置清单!$G:$G,G815,配置清单!$H:$H,"QA",配置清单!$N:$N,"在岗",配置清单!$P:$P,"&lt;&gt;暂不胜任")</f>
        <v>1</v>
      </c>
      <c r="AT815" s="61">
        <f t="shared" si="664"/>
        <v>1</v>
      </c>
      <c r="AU815" s="60">
        <f>COUNTIFS(配置清单!G:G,规划及评估!G815,配置清单!H:H,"BA",配置清单!N:N,"在岗")</f>
        <v>0</v>
      </c>
      <c r="AV815" s="61" t="str">
        <f t="shared" si="665"/>
        <v>NA</v>
      </c>
      <c r="AW815" s="60">
        <f>COUNTIFS(配置清单!G:G,G815,配置清单!H:H,"BA",配置清单!N:N,"在岗",配置清单!P:P,"&lt;&gt;暂不胜任")</f>
        <v>0</v>
      </c>
      <c r="AX815" s="61" t="str">
        <f t="shared" si="666"/>
        <v>NA</v>
      </c>
      <c r="AY815" s="60">
        <f>COUNTIFS(配置清单!G:G,规划及评估!G815,配置清单!H:H,"IA",配置清单!N:N,"在岗")</f>
        <v>0</v>
      </c>
      <c r="AZ815" s="61" t="str">
        <f t="shared" si="667"/>
        <v>NA</v>
      </c>
      <c r="BA815" s="60">
        <f>COUNTIFS(配置清单!G:G,G815,配置清单!H:H,"IA",配置清单!N:N,"在岗",配置清单!P:P,"&lt;&gt;暂不胜任")</f>
        <v>0</v>
      </c>
      <c r="BB815" s="61" t="str">
        <f t="shared" si="668"/>
        <v>NA</v>
      </c>
      <c r="BC815" s="60">
        <f>COUNTIFS(配置清单!G:G,规划及评估!G815,配置清单!H:H,"产品经理",配置清单!N:N,"在岗")</f>
        <v>0</v>
      </c>
      <c r="BD815" s="61" t="str">
        <f t="shared" si="669"/>
        <v>NA</v>
      </c>
      <c r="BE815" s="60">
        <f>COUNTIFS(配置清单!G:G,G815,配置清单!H:H,"产品经理",配置清单!N:N,"在岗",配置清单!P:P,"&lt;&gt;暂不胜任")</f>
        <v>0</v>
      </c>
      <c r="BF815" s="61" t="str">
        <f t="shared" si="670"/>
        <v>NA</v>
      </c>
      <c r="BG815" s="63">
        <f t="shared" si="671"/>
        <v>4</v>
      </c>
      <c r="BH815" s="64">
        <f t="shared" si="672"/>
        <v>4</v>
      </c>
      <c r="BI815" s="64">
        <f t="shared" si="673"/>
        <v>4</v>
      </c>
      <c r="BJ815" s="64">
        <f t="shared" si="674"/>
        <v>4</v>
      </c>
      <c r="BK815" s="65">
        <f t="shared" si="675"/>
        <v>1</v>
      </c>
      <c r="BL815" s="66">
        <f t="shared" si="676"/>
        <v>1</v>
      </c>
      <c r="BM815" s="93">
        <f t="shared" si="677"/>
        <v>1</v>
      </c>
      <c r="BN815" s="93">
        <f t="shared" si="678"/>
        <v>1</v>
      </c>
      <c r="BO815" s="93">
        <f t="shared" si="679"/>
        <v>1</v>
      </c>
      <c r="BP815" s="93">
        <f t="shared" si="680"/>
        <v>1</v>
      </c>
      <c r="BQ815" s="93">
        <f t="shared" si="681"/>
        <v>1</v>
      </c>
      <c r="BR815" s="93">
        <f t="shared" si="682"/>
        <v>1</v>
      </c>
      <c r="BS815" s="93">
        <f t="shared" si="683"/>
        <v>0</v>
      </c>
      <c r="BT815" s="93">
        <f t="shared" si="684"/>
        <v>0</v>
      </c>
      <c r="BU815" s="93">
        <f t="shared" si="685"/>
        <v>0</v>
      </c>
      <c r="BV815" s="93">
        <f t="shared" si="686"/>
        <v>0</v>
      </c>
      <c r="BW815" s="93">
        <f t="shared" si="687"/>
        <v>1</v>
      </c>
      <c r="BX815" s="93">
        <f t="shared" si="688"/>
        <v>1</v>
      </c>
      <c r="BY815" s="93">
        <f t="shared" si="689"/>
        <v>0</v>
      </c>
      <c r="BZ815" s="93">
        <f t="shared" si="690"/>
        <v>0</v>
      </c>
      <c r="CA815" s="93">
        <f t="shared" si="691"/>
        <v>0</v>
      </c>
      <c r="CB815" s="93">
        <f t="shared" si="692"/>
        <v>0</v>
      </c>
      <c r="CC815" s="93">
        <f t="shared" si="693"/>
        <v>0</v>
      </c>
      <c r="CD815" s="93">
        <f t="shared" si="694"/>
        <v>0</v>
      </c>
    </row>
    <row r="816" spans="1:82" hidden="1">
      <c r="A816" s="34">
        <v>28</v>
      </c>
      <c r="B816" s="34" t="s">
        <v>950</v>
      </c>
      <c r="C816" s="34" t="s">
        <v>7259</v>
      </c>
      <c r="D816" s="34" t="s">
        <v>217</v>
      </c>
      <c r="E816" s="34" t="s">
        <v>216</v>
      </c>
      <c r="F816" s="34" t="s">
        <v>7733</v>
      </c>
      <c r="G816" s="34" t="s">
        <v>7649</v>
      </c>
      <c r="H816" s="34" t="s">
        <v>7</v>
      </c>
      <c r="I816" s="34" t="s">
        <v>7</v>
      </c>
      <c r="J816" s="34" t="s">
        <v>195</v>
      </c>
      <c r="K816" s="34" t="s">
        <v>34</v>
      </c>
      <c r="L816" s="34" t="s">
        <v>7760</v>
      </c>
      <c r="M816" s="34" t="s">
        <v>7725</v>
      </c>
      <c r="N816" s="34">
        <v>2</v>
      </c>
      <c r="O816" s="34">
        <v>1</v>
      </c>
      <c r="P816" s="34">
        <v>1</v>
      </c>
      <c r="Q816" s="34">
        <v>0</v>
      </c>
      <c r="R816" s="34">
        <v>0</v>
      </c>
      <c r="S816" s="34">
        <v>1</v>
      </c>
      <c r="T816" s="34">
        <v>0</v>
      </c>
      <c r="U816" s="34">
        <v>0</v>
      </c>
      <c r="V816" s="34">
        <v>0</v>
      </c>
      <c r="W816" s="60">
        <f>COUNTIFS(配置清单!G:G,G816,配置清单!$H:$H,"PM",配置清单!$N:$N,"在岗")</f>
        <v>2</v>
      </c>
      <c r="X816" s="61">
        <f t="shared" si="653"/>
        <v>1</v>
      </c>
      <c r="Y816" s="60">
        <f>COUNTIFS(配置清单!$G:$G,G816,配置清单!$H:$H,"PM",配置清单!$N:$N,"在岗",配置清单!$P:$P,"&lt;&gt;暂不胜任")</f>
        <v>2</v>
      </c>
      <c r="Z816" s="61">
        <f t="shared" si="654"/>
        <v>1</v>
      </c>
      <c r="AA816" s="62">
        <f>COUNTIFS(配置清单!$G:$G,G816,配置清单!$H:$H,"SE",配置清单!$N:$N,"在岗")+COUNTIFS(配置清单!$G:$G,G816,配置清单!$H:$H,"SA",配置清单!$N:$N,"在岗")</f>
        <v>1</v>
      </c>
      <c r="AB816" s="61">
        <f t="shared" si="655"/>
        <v>1</v>
      </c>
      <c r="AC816" s="60">
        <f>COUNTIFS(配置清单!$G:$G,G816,配置清单!$H:$H,"SE",配置清单!$N:$N,"在岗",配置清单!$P:$P,"&lt;&gt;暂不胜任")+COUNTIFS(配置清单!$G:$G,G816,配置清单!$H:$H,"SA",配置清单!$N:$N,"在岗",配置清单!$P:$P,"&lt;&gt;暂不胜任")</f>
        <v>1</v>
      </c>
      <c r="AD816" s="61">
        <f t="shared" si="656"/>
        <v>1</v>
      </c>
      <c r="AE816" s="60">
        <f>COUNTIFS(配置清单!$G:$G,G816,配置清单!H:H,"MDE",配置清单!N:N,"在岗")</f>
        <v>1</v>
      </c>
      <c r="AF816" s="61">
        <f t="shared" si="657"/>
        <v>1</v>
      </c>
      <c r="AG816" s="60">
        <f>COUNTIFS(配置清单!$G:$G,G816,配置清单!$H:$H,"MDE",配置清单!$N:$N,"在岗",配置清单!$P:$P,"&lt;&gt;暂不胜任")</f>
        <v>1</v>
      </c>
      <c r="AH816" s="61">
        <f t="shared" si="658"/>
        <v>1</v>
      </c>
      <c r="AI816" s="62">
        <f>COUNTIFS(配置清单!G:G,G816,配置清单!H:H,"TPM",配置清单!N:N,"在岗")+COUNTIFS(配置清单!G:G,G816,配置清单!H:H,"TC",配置清单!N:N,"在岗")</f>
        <v>0</v>
      </c>
      <c r="AJ816" s="61" t="str">
        <f t="shared" si="659"/>
        <v>NA</v>
      </c>
      <c r="AK816" s="60">
        <f>COUNTIFS(配置清单!G:G,G816,配置清单!H:H,"TPM",配置清单!N:N,"在岗",配置清单!P:P,"&lt;&gt;暂不胜任")+COUNTIFS(配置清单!G:G,G816,配置清单!H:H,"TC",配置清单!N:N,"在岗",配置清单!P:P,"&lt;&gt;暂不胜任")</f>
        <v>0</v>
      </c>
      <c r="AL816" s="61" t="str">
        <f t="shared" si="660"/>
        <v>NA</v>
      </c>
      <c r="AM816" s="60">
        <f>COUNTIFS(配置清单!G:G,G816,配置清单!H:H,"TSE",配置清单!N:N,"在岗")</f>
        <v>0</v>
      </c>
      <c r="AN816" s="61" t="str">
        <f t="shared" si="661"/>
        <v>NA</v>
      </c>
      <c r="AO816" s="60">
        <f>COUNTIFS(配置清单!G:G,G816,配置清单!H:H,"TSE",配置清单!N:N,"在岗",配置清单!P:P,"&lt;&gt;暂不胜任")</f>
        <v>0</v>
      </c>
      <c r="AP816" s="61" t="str">
        <f t="shared" si="662"/>
        <v>NA</v>
      </c>
      <c r="AQ816" s="60">
        <f>COUNTIFS(配置清单!$G:$G,G816,配置清单!H:H,"QA",配置清单!N:N,"在岗")</f>
        <v>1</v>
      </c>
      <c r="AR816" s="61">
        <f t="shared" si="663"/>
        <v>1</v>
      </c>
      <c r="AS816" s="60">
        <f>COUNTIFS(配置清单!$G:$G,G816,配置清单!$H:$H,"QA",配置清单!$N:$N,"在岗",配置清单!$P:$P,"&lt;&gt;暂不胜任")</f>
        <v>1</v>
      </c>
      <c r="AT816" s="61">
        <f t="shared" si="664"/>
        <v>1</v>
      </c>
      <c r="AU816" s="60">
        <f>COUNTIFS(配置清单!G:G,规划及评估!G816,配置清单!H:H,"BA",配置清单!N:N,"在岗")</f>
        <v>0</v>
      </c>
      <c r="AV816" s="61" t="str">
        <f t="shared" si="665"/>
        <v>NA</v>
      </c>
      <c r="AW816" s="60">
        <f>COUNTIFS(配置清单!G:G,G816,配置清单!H:H,"BA",配置清单!N:N,"在岗",配置清单!P:P,"&lt;&gt;暂不胜任")</f>
        <v>0</v>
      </c>
      <c r="AX816" s="61" t="str">
        <f t="shared" si="666"/>
        <v>NA</v>
      </c>
      <c r="AY816" s="60">
        <f>COUNTIFS(配置清单!G:G,规划及评估!G816,配置清单!H:H,"IA",配置清单!N:N,"在岗")</f>
        <v>0</v>
      </c>
      <c r="AZ816" s="61" t="str">
        <f t="shared" si="667"/>
        <v>NA</v>
      </c>
      <c r="BA816" s="60">
        <f>COUNTIFS(配置清单!G:G,G816,配置清单!H:H,"IA",配置清单!N:N,"在岗",配置清单!P:P,"&lt;&gt;暂不胜任")</f>
        <v>0</v>
      </c>
      <c r="BB816" s="61" t="str">
        <f t="shared" si="668"/>
        <v>NA</v>
      </c>
      <c r="BC816" s="60">
        <f>COUNTIFS(配置清单!G:G,规划及评估!G816,配置清单!H:H,"产品经理",配置清单!N:N,"在岗")</f>
        <v>0</v>
      </c>
      <c r="BD816" s="61" t="str">
        <f t="shared" si="669"/>
        <v>NA</v>
      </c>
      <c r="BE816" s="60">
        <f>COUNTIFS(配置清单!G:G,G816,配置清单!H:H,"产品经理",配置清单!N:N,"在岗",配置清单!P:P,"&lt;&gt;暂不胜任")</f>
        <v>0</v>
      </c>
      <c r="BF816" s="61" t="str">
        <f t="shared" si="670"/>
        <v>NA</v>
      </c>
      <c r="BG816" s="63">
        <f t="shared" si="671"/>
        <v>5</v>
      </c>
      <c r="BH816" s="64">
        <f t="shared" si="672"/>
        <v>5</v>
      </c>
      <c r="BI816" s="64">
        <f t="shared" si="673"/>
        <v>5</v>
      </c>
      <c r="BJ816" s="64">
        <f t="shared" si="674"/>
        <v>5</v>
      </c>
      <c r="BK816" s="65">
        <f t="shared" si="675"/>
        <v>1</v>
      </c>
      <c r="BL816" s="66">
        <f t="shared" si="676"/>
        <v>1</v>
      </c>
      <c r="BM816" s="93">
        <f t="shared" si="677"/>
        <v>2</v>
      </c>
      <c r="BN816" s="93">
        <f t="shared" si="678"/>
        <v>2</v>
      </c>
      <c r="BO816" s="93">
        <f t="shared" si="679"/>
        <v>1</v>
      </c>
      <c r="BP816" s="93">
        <f t="shared" si="680"/>
        <v>1</v>
      </c>
      <c r="BQ816" s="93">
        <f t="shared" si="681"/>
        <v>1</v>
      </c>
      <c r="BR816" s="93">
        <f t="shared" si="682"/>
        <v>1</v>
      </c>
      <c r="BS816" s="93">
        <f t="shared" si="683"/>
        <v>0</v>
      </c>
      <c r="BT816" s="93">
        <f t="shared" si="684"/>
        <v>0</v>
      </c>
      <c r="BU816" s="93">
        <f t="shared" si="685"/>
        <v>0</v>
      </c>
      <c r="BV816" s="93">
        <f t="shared" si="686"/>
        <v>0</v>
      </c>
      <c r="BW816" s="93">
        <f t="shared" si="687"/>
        <v>1</v>
      </c>
      <c r="BX816" s="93">
        <f t="shared" si="688"/>
        <v>1</v>
      </c>
      <c r="BY816" s="93">
        <f t="shared" si="689"/>
        <v>0</v>
      </c>
      <c r="BZ816" s="93">
        <f t="shared" si="690"/>
        <v>0</v>
      </c>
      <c r="CA816" s="93">
        <f t="shared" si="691"/>
        <v>0</v>
      </c>
      <c r="CB816" s="93">
        <f t="shared" si="692"/>
        <v>0</v>
      </c>
      <c r="CC816" s="93">
        <f t="shared" si="693"/>
        <v>0</v>
      </c>
      <c r="CD816" s="93">
        <f t="shared" si="694"/>
        <v>0</v>
      </c>
    </row>
    <row r="817" spans="1:82" hidden="1">
      <c r="A817" s="34">
        <v>29</v>
      </c>
      <c r="B817" s="34" t="s">
        <v>950</v>
      </c>
      <c r="C817" s="34" t="s">
        <v>7259</v>
      </c>
      <c r="D817" s="34" t="s">
        <v>217</v>
      </c>
      <c r="E817" s="34" t="s">
        <v>216</v>
      </c>
      <c r="F817" s="34" t="s">
        <v>7716</v>
      </c>
      <c r="G817" s="34" t="s">
        <v>7717</v>
      </c>
      <c r="H817" s="34" t="s">
        <v>6</v>
      </c>
      <c r="I817" s="34" t="s">
        <v>6</v>
      </c>
      <c r="J817" s="34" t="s">
        <v>195</v>
      </c>
      <c r="K817" s="34" t="s">
        <v>34</v>
      </c>
      <c r="L817" s="34" t="s">
        <v>7760</v>
      </c>
      <c r="M817" s="34" t="s">
        <v>7729</v>
      </c>
      <c r="N817" s="34">
        <v>1</v>
      </c>
      <c r="O817" s="34">
        <v>0</v>
      </c>
      <c r="P817" s="34">
        <v>0</v>
      </c>
      <c r="Q817" s="34">
        <v>0</v>
      </c>
      <c r="R817" s="34">
        <v>0</v>
      </c>
      <c r="S817" s="34">
        <v>1</v>
      </c>
      <c r="T817" s="34">
        <v>0</v>
      </c>
      <c r="U817" s="34">
        <v>0</v>
      </c>
      <c r="V817" s="34">
        <v>0</v>
      </c>
      <c r="W817" s="60">
        <f>COUNTIFS(配置清单!G:G,G817,配置清单!$H:$H,"PM",配置清单!$N:$N,"在岗")</f>
        <v>1</v>
      </c>
      <c r="X817" s="61">
        <f t="shared" si="653"/>
        <v>1</v>
      </c>
      <c r="Y817" s="60">
        <f>COUNTIFS(配置清单!$G:$G,G817,配置清单!$H:$H,"PM",配置清单!$N:$N,"在岗",配置清单!$P:$P,"&lt;&gt;暂不胜任")</f>
        <v>1</v>
      </c>
      <c r="Z817" s="61">
        <f t="shared" si="654"/>
        <v>1</v>
      </c>
      <c r="AA817" s="62">
        <f>COUNTIFS(配置清单!$G:$G,G817,配置清单!$H:$H,"SE",配置清单!$N:$N,"在岗")+COUNTIFS(配置清单!$G:$G,G817,配置清单!$H:$H,"SA",配置清单!$N:$N,"在岗")</f>
        <v>0</v>
      </c>
      <c r="AB817" s="61" t="str">
        <f t="shared" si="655"/>
        <v>NA</v>
      </c>
      <c r="AC817" s="60">
        <f>COUNTIFS(配置清单!$G:$G,G817,配置清单!$H:$H,"SE",配置清单!$N:$N,"在岗",配置清单!$P:$P,"&lt;&gt;暂不胜任")+COUNTIFS(配置清单!$G:$G,G817,配置清单!$H:$H,"SA",配置清单!$N:$N,"在岗",配置清单!$P:$P,"&lt;&gt;暂不胜任")</f>
        <v>0</v>
      </c>
      <c r="AD817" s="61" t="str">
        <f t="shared" si="656"/>
        <v>NA</v>
      </c>
      <c r="AE817" s="60">
        <f>COUNTIFS(配置清单!$G:$G,G817,配置清单!H:H,"MDE",配置清单!N:N,"在岗")</f>
        <v>0</v>
      </c>
      <c r="AF817" s="61" t="str">
        <f t="shared" si="657"/>
        <v>NA</v>
      </c>
      <c r="AG817" s="60">
        <f>COUNTIFS(配置清单!$G:$G,G817,配置清单!$H:$H,"MDE",配置清单!$N:$N,"在岗",配置清单!$P:$P,"&lt;&gt;暂不胜任")</f>
        <v>0</v>
      </c>
      <c r="AH817" s="61" t="str">
        <f t="shared" si="658"/>
        <v>NA</v>
      </c>
      <c r="AI817" s="62">
        <f>COUNTIFS(配置清单!G:G,G817,配置清单!H:H,"TPM",配置清单!N:N,"在岗")+COUNTIFS(配置清单!G:G,G817,配置清单!H:H,"TC",配置清单!N:N,"在岗")</f>
        <v>0</v>
      </c>
      <c r="AJ817" s="61" t="str">
        <f t="shared" si="659"/>
        <v>NA</v>
      </c>
      <c r="AK817" s="60">
        <f>COUNTIFS(配置清单!G:G,G817,配置清单!H:H,"TPM",配置清单!N:N,"在岗",配置清单!P:P,"&lt;&gt;暂不胜任")+COUNTIFS(配置清单!G:G,G817,配置清单!H:H,"TC",配置清单!N:N,"在岗",配置清单!P:P,"&lt;&gt;暂不胜任")</f>
        <v>0</v>
      </c>
      <c r="AL817" s="61" t="str">
        <f t="shared" si="660"/>
        <v>NA</v>
      </c>
      <c r="AM817" s="60">
        <f>COUNTIFS(配置清单!G:G,G817,配置清单!H:H,"TSE",配置清单!N:N,"在岗")</f>
        <v>0</v>
      </c>
      <c r="AN817" s="61" t="str">
        <f t="shared" si="661"/>
        <v>NA</v>
      </c>
      <c r="AO817" s="60">
        <f>COUNTIFS(配置清单!G:G,G817,配置清单!H:H,"TSE",配置清单!N:N,"在岗",配置清单!P:P,"&lt;&gt;暂不胜任")</f>
        <v>0</v>
      </c>
      <c r="AP817" s="61" t="str">
        <f t="shared" si="662"/>
        <v>NA</v>
      </c>
      <c r="AQ817" s="60">
        <f>COUNTIFS(配置清单!$G:$G,G817,配置清单!H:H,"QA",配置清单!N:N,"在岗")</f>
        <v>1</v>
      </c>
      <c r="AR817" s="61">
        <f t="shared" si="663"/>
        <v>1</v>
      </c>
      <c r="AS817" s="60">
        <f>COUNTIFS(配置清单!$G:$G,G817,配置清单!$H:$H,"QA",配置清单!$N:$N,"在岗",配置清单!$P:$P,"&lt;&gt;暂不胜任")</f>
        <v>1</v>
      </c>
      <c r="AT817" s="61">
        <f t="shared" si="664"/>
        <v>1</v>
      </c>
      <c r="AU817" s="60">
        <f>COUNTIFS(配置清单!G:G,规划及评估!G817,配置清单!H:H,"BA",配置清单!N:N,"在岗")</f>
        <v>0</v>
      </c>
      <c r="AV817" s="61" t="str">
        <f t="shared" si="665"/>
        <v>NA</v>
      </c>
      <c r="AW817" s="60">
        <f>COUNTIFS(配置清单!G:G,G817,配置清单!H:H,"BA",配置清单!N:N,"在岗",配置清单!P:P,"&lt;&gt;暂不胜任")</f>
        <v>0</v>
      </c>
      <c r="AX817" s="61" t="str">
        <f t="shared" si="666"/>
        <v>NA</v>
      </c>
      <c r="AY817" s="60">
        <f>COUNTIFS(配置清单!G:G,规划及评估!G817,配置清单!H:H,"IA",配置清单!N:N,"在岗")</f>
        <v>0</v>
      </c>
      <c r="AZ817" s="61" t="str">
        <f t="shared" si="667"/>
        <v>NA</v>
      </c>
      <c r="BA817" s="60">
        <f>COUNTIFS(配置清单!G:G,G817,配置清单!H:H,"IA",配置清单!N:N,"在岗",配置清单!P:P,"&lt;&gt;暂不胜任")</f>
        <v>0</v>
      </c>
      <c r="BB817" s="61" t="str">
        <f t="shared" si="668"/>
        <v>NA</v>
      </c>
      <c r="BC817" s="60">
        <f>COUNTIFS(配置清单!G:G,规划及评估!G817,配置清单!H:H,"产品经理",配置清单!N:N,"在岗")</f>
        <v>0</v>
      </c>
      <c r="BD817" s="61" t="str">
        <f t="shared" si="669"/>
        <v>NA</v>
      </c>
      <c r="BE817" s="60">
        <f>COUNTIFS(配置清单!G:G,G817,配置清单!H:H,"产品经理",配置清单!N:N,"在岗",配置清单!P:P,"&lt;&gt;暂不胜任")</f>
        <v>0</v>
      </c>
      <c r="BF817" s="61" t="str">
        <f t="shared" si="670"/>
        <v>NA</v>
      </c>
      <c r="BG817" s="63">
        <f t="shared" si="671"/>
        <v>2</v>
      </c>
      <c r="BH817" s="64">
        <f t="shared" si="672"/>
        <v>2</v>
      </c>
      <c r="BI817" s="64">
        <f t="shared" si="673"/>
        <v>2</v>
      </c>
      <c r="BJ817" s="64">
        <f t="shared" si="674"/>
        <v>2</v>
      </c>
      <c r="BK817" s="65">
        <f t="shared" si="675"/>
        <v>1</v>
      </c>
      <c r="BL817" s="66">
        <f t="shared" si="676"/>
        <v>1</v>
      </c>
      <c r="BM817" s="93">
        <f t="shared" si="677"/>
        <v>1</v>
      </c>
      <c r="BN817" s="93">
        <f t="shared" si="678"/>
        <v>1</v>
      </c>
      <c r="BO817" s="93">
        <f t="shared" si="679"/>
        <v>0</v>
      </c>
      <c r="BP817" s="93">
        <f t="shared" si="680"/>
        <v>0</v>
      </c>
      <c r="BQ817" s="93">
        <f t="shared" si="681"/>
        <v>0</v>
      </c>
      <c r="BR817" s="93">
        <f t="shared" si="682"/>
        <v>0</v>
      </c>
      <c r="BS817" s="93">
        <f t="shared" si="683"/>
        <v>0</v>
      </c>
      <c r="BT817" s="93">
        <f t="shared" si="684"/>
        <v>0</v>
      </c>
      <c r="BU817" s="93">
        <f t="shared" si="685"/>
        <v>0</v>
      </c>
      <c r="BV817" s="93">
        <f t="shared" si="686"/>
        <v>0</v>
      </c>
      <c r="BW817" s="93">
        <f t="shared" si="687"/>
        <v>1</v>
      </c>
      <c r="BX817" s="93">
        <f t="shared" si="688"/>
        <v>1</v>
      </c>
      <c r="BY817" s="93">
        <f t="shared" si="689"/>
        <v>0</v>
      </c>
      <c r="BZ817" s="93">
        <f t="shared" si="690"/>
        <v>0</v>
      </c>
      <c r="CA817" s="93">
        <f t="shared" si="691"/>
        <v>0</v>
      </c>
      <c r="CB817" s="93">
        <f t="shared" si="692"/>
        <v>0</v>
      </c>
      <c r="CC817" s="93">
        <f t="shared" si="693"/>
        <v>0</v>
      </c>
      <c r="CD817" s="93">
        <f t="shared" si="694"/>
        <v>0</v>
      </c>
    </row>
    <row r="818" spans="1:82" hidden="1">
      <c r="A818" s="34">
        <v>30</v>
      </c>
      <c r="B818" s="34" t="s">
        <v>950</v>
      </c>
      <c r="C818" s="34" t="s">
        <v>7259</v>
      </c>
      <c r="D818" s="34" t="s">
        <v>217</v>
      </c>
      <c r="E818" s="34" t="s">
        <v>216</v>
      </c>
      <c r="F818" s="34" t="s">
        <v>7722</v>
      </c>
      <c r="G818" s="34" t="s">
        <v>7723</v>
      </c>
      <c r="H818" s="34" t="s">
        <v>6</v>
      </c>
      <c r="I818" s="34" t="s">
        <v>6</v>
      </c>
      <c r="J818" s="34" t="s">
        <v>195</v>
      </c>
      <c r="K818" s="34" t="s">
        <v>34</v>
      </c>
      <c r="L818" s="34" t="s">
        <v>7760</v>
      </c>
      <c r="M818" s="34" t="s">
        <v>7729</v>
      </c>
      <c r="N818" s="34">
        <v>1</v>
      </c>
      <c r="O818" s="34">
        <v>0</v>
      </c>
      <c r="P818" s="34">
        <v>0</v>
      </c>
      <c r="Q818" s="34">
        <v>0</v>
      </c>
      <c r="R818" s="34">
        <v>0</v>
      </c>
      <c r="S818" s="34">
        <v>1</v>
      </c>
      <c r="T818" s="34">
        <v>0</v>
      </c>
      <c r="U818" s="34">
        <v>0</v>
      </c>
      <c r="V818" s="34">
        <v>0</v>
      </c>
      <c r="W818" s="60">
        <f>COUNTIFS(配置清单!G:G,G818,配置清单!$H:$H,"PM",配置清单!$N:$N,"在岗")</f>
        <v>1</v>
      </c>
      <c r="X818" s="61">
        <f t="shared" si="653"/>
        <v>1</v>
      </c>
      <c r="Y818" s="60">
        <f>COUNTIFS(配置清单!$G:$G,G818,配置清单!$H:$H,"PM",配置清单!$N:$N,"在岗",配置清单!$P:$P,"&lt;&gt;暂不胜任")</f>
        <v>1</v>
      </c>
      <c r="Z818" s="61">
        <f t="shared" si="654"/>
        <v>1</v>
      </c>
      <c r="AA818" s="62">
        <f>COUNTIFS(配置清单!$G:$G,G818,配置清单!$H:$H,"SE",配置清单!$N:$N,"在岗")+COUNTIFS(配置清单!$G:$G,G818,配置清单!$H:$H,"SA",配置清单!$N:$N,"在岗")</f>
        <v>0</v>
      </c>
      <c r="AB818" s="61" t="str">
        <f t="shared" si="655"/>
        <v>NA</v>
      </c>
      <c r="AC818" s="60">
        <f>COUNTIFS(配置清单!$G:$G,G818,配置清单!$H:$H,"SE",配置清单!$N:$N,"在岗",配置清单!$P:$P,"&lt;&gt;暂不胜任")+COUNTIFS(配置清单!$G:$G,G818,配置清单!$H:$H,"SA",配置清单!$N:$N,"在岗",配置清单!$P:$P,"&lt;&gt;暂不胜任")</f>
        <v>0</v>
      </c>
      <c r="AD818" s="61" t="str">
        <f t="shared" si="656"/>
        <v>NA</v>
      </c>
      <c r="AE818" s="60">
        <f>COUNTIFS(配置清单!$G:$G,G818,配置清单!H:H,"MDE",配置清单!N:N,"在岗")</f>
        <v>0</v>
      </c>
      <c r="AF818" s="61" t="str">
        <f t="shared" si="657"/>
        <v>NA</v>
      </c>
      <c r="AG818" s="60">
        <f>COUNTIFS(配置清单!$G:$G,G818,配置清单!$H:$H,"MDE",配置清单!$N:$N,"在岗",配置清单!$P:$P,"&lt;&gt;暂不胜任")</f>
        <v>0</v>
      </c>
      <c r="AH818" s="61" t="str">
        <f t="shared" si="658"/>
        <v>NA</v>
      </c>
      <c r="AI818" s="62">
        <f>COUNTIFS(配置清单!G:G,G818,配置清单!H:H,"TPM",配置清单!N:N,"在岗")+COUNTIFS(配置清单!G:G,G818,配置清单!H:H,"TC",配置清单!N:N,"在岗")</f>
        <v>0</v>
      </c>
      <c r="AJ818" s="61" t="str">
        <f t="shared" si="659"/>
        <v>NA</v>
      </c>
      <c r="AK818" s="60">
        <f>COUNTIFS(配置清单!G:G,G818,配置清单!H:H,"TPM",配置清单!N:N,"在岗",配置清单!P:P,"&lt;&gt;暂不胜任")+COUNTIFS(配置清单!G:G,G818,配置清单!H:H,"TC",配置清单!N:N,"在岗",配置清单!P:P,"&lt;&gt;暂不胜任")</f>
        <v>0</v>
      </c>
      <c r="AL818" s="61" t="str">
        <f t="shared" si="660"/>
        <v>NA</v>
      </c>
      <c r="AM818" s="60">
        <f>COUNTIFS(配置清单!G:G,G818,配置清单!H:H,"TSE",配置清单!N:N,"在岗")</f>
        <v>0</v>
      </c>
      <c r="AN818" s="61" t="str">
        <f t="shared" si="661"/>
        <v>NA</v>
      </c>
      <c r="AO818" s="60">
        <f>COUNTIFS(配置清单!G:G,G818,配置清单!H:H,"TSE",配置清单!N:N,"在岗",配置清单!P:P,"&lt;&gt;暂不胜任")</f>
        <v>0</v>
      </c>
      <c r="AP818" s="61" t="str">
        <f t="shared" si="662"/>
        <v>NA</v>
      </c>
      <c r="AQ818" s="60">
        <f>COUNTIFS(配置清单!$G:$G,G818,配置清单!H:H,"QA",配置清单!N:N,"在岗")</f>
        <v>1</v>
      </c>
      <c r="AR818" s="61">
        <f t="shared" si="663"/>
        <v>1</v>
      </c>
      <c r="AS818" s="60">
        <f>COUNTIFS(配置清单!$G:$G,G818,配置清单!$H:$H,"QA",配置清单!$N:$N,"在岗",配置清单!$P:$P,"&lt;&gt;暂不胜任")</f>
        <v>1</v>
      </c>
      <c r="AT818" s="61">
        <f t="shared" si="664"/>
        <v>1</v>
      </c>
      <c r="AU818" s="60">
        <f>COUNTIFS(配置清单!G:G,规划及评估!G818,配置清单!H:H,"BA",配置清单!N:N,"在岗")</f>
        <v>0</v>
      </c>
      <c r="AV818" s="61" t="str">
        <f t="shared" si="665"/>
        <v>NA</v>
      </c>
      <c r="AW818" s="60">
        <f>COUNTIFS(配置清单!G:G,G818,配置清单!H:H,"BA",配置清单!N:N,"在岗",配置清单!P:P,"&lt;&gt;暂不胜任")</f>
        <v>0</v>
      </c>
      <c r="AX818" s="61" t="str">
        <f t="shared" si="666"/>
        <v>NA</v>
      </c>
      <c r="AY818" s="60">
        <f>COUNTIFS(配置清单!G:G,规划及评估!G818,配置清单!H:H,"IA",配置清单!N:N,"在岗")</f>
        <v>0</v>
      </c>
      <c r="AZ818" s="61" t="str">
        <f t="shared" si="667"/>
        <v>NA</v>
      </c>
      <c r="BA818" s="60">
        <f>COUNTIFS(配置清单!G:G,G818,配置清单!H:H,"IA",配置清单!N:N,"在岗",配置清单!P:P,"&lt;&gt;暂不胜任")</f>
        <v>0</v>
      </c>
      <c r="BB818" s="61" t="str">
        <f t="shared" si="668"/>
        <v>NA</v>
      </c>
      <c r="BC818" s="60">
        <f>COUNTIFS(配置清单!G:G,规划及评估!G818,配置清单!H:H,"产品经理",配置清单!N:N,"在岗")</f>
        <v>0</v>
      </c>
      <c r="BD818" s="61" t="str">
        <f t="shared" si="669"/>
        <v>NA</v>
      </c>
      <c r="BE818" s="60">
        <f>COUNTIFS(配置清单!G:G,G818,配置清单!H:H,"产品经理",配置清单!N:N,"在岗",配置清单!P:P,"&lt;&gt;暂不胜任")</f>
        <v>0</v>
      </c>
      <c r="BF818" s="61" t="str">
        <f t="shared" si="670"/>
        <v>NA</v>
      </c>
      <c r="BG818" s="63">
        <f t="shared" si="671"/>
        <v>2</v>
      </c>
      <c r="BH818" s="64">
        <f t="shared" si="672"/>
        <v>2</v>
      </c>
      <c r="BI818" s="64">
        <f t="shared" si="673"/>
        <v>2</v>
      </c>
      <c r="BJ818" s="64">
        <f t="shared" si="674"/>
        <v>2</v>
      </c>
      <c r="BK818" s="65">
        <f t="shared" si="675"/>
        <v>1</v>
      </c>
      <c r="BL818" s="66">
        <f t="shared" si="676"/>
        <v>1</v>
      </c>
      <c r="BM818" s="93">
        <f t="shared" si="677"/>
        <v>1</v>
      </c>
      <c r="BN818" s="93">
        <f t="shared" si="678"/>
        <v>1</v>
      </c>
      <c r="BO818" s="93">
        <f t="shared" si="679"/>
        <v>0</v>
      </c>
      <c r="BP818" s="93">
        <f t="shared" si="680"/>
        <v>0</v>
      </c>
      <c r="BQ818" s="93">
        <f t="shared" si="681"/>
        <v>0</v>
      </c>
      <c r="BR818" s="93">
        <f t="shared" si="682"/>
        <v>0</v>
      </c>
      <c r="BS818" s="93">
        <f t="shared" si="683"/>
        <v>0</v>
      </c>
      <c r="BT818" s="93">
        <f t="shared" si="684"/>
        <v>0</v>
      </c>
      <c r="BU818" s="93">
        <f t="shared" si="685"/>
        <v>0</v>
      </c>
      <c r="BV818" s="93">
        <f t="shared" si="686"/>
        <v>0</v>
      </c>
      <c r="BW818" s="93">
        <f t="shared" si="687"/>
        <v>1</v>
      </c>
      <c r="BX818" s="93">
        <f t="shared" si="688"/>
        <v>1</v>
      </c>
      <c r="BY818" s="93">
        <f t="shared" si="689"/>
        <v>0</v>
      </c>
      <c r="BZ818" s="93">
        <f t="shared" si="690"/>
        <v>0</v>
      </c>
      <c r="CA818" s="93">
        <f t="shared" si="691"/>
        <v>0</v>
      </c>
      <c r="CB818" s="93">
        <f t="shared" si="692"/>
        <v>0</v>
      </c>
      <c r="CC818" s="93">
        <f t="shared" si="693"/>
        <v>0</v>
      </c>
      <c r="CD818" s="93">
        <f t="shared" si="694"/>
        <v>0</v>
      </c>
    </row>
    <row r="819" spans="1:82" hidden="1">
      <c r="A819" s="34">
        <v>31</v>
      </c>
      <c r="B819" s="34" t="s">
        <v>950</v>
      </c>
      <c r="C819" s="34" t="s">
        <v>7259</v>
      </c>
      <c r="D819" s="34" t="s">
        <v>217</v>
      </c>
      <c r="E819" s="34" t="s">
        <v>216</v>
      </c>
      <c r="F819" s="34" t="s">
        <v>7689</v>
      </c>
      <c r="G819" s="34" t="s">
        <v>7734</v>
      </c>
      <c r="H819" s="34" t="s">
        <v>7</v>
      </c>
      <c r="I819" s="34" t="s">
        <v>7</v>
      </c>
      <c r="J819" s="34" t="s">
        <v>195</v>
      </c>
      <c r="K819" s="34" t="s">
        <v>34</v>
      </c>
      <c r="L819" s="34" t="s">
        <v>7760</v>
      </c>
      <c r="M819" s="34" t="s">
        <v>7729</v>
      </c>
      <c r="N819" s="34">
        <v>1</v>
      </c>
      <c r="O819" s="34">
        <v>0</v>
      </c>
      <c r="P819" s="34">
        <v>0</v>
      </c>
      <c r="Q819" s="34">
        <v>0</v>
      </c>
      <c r="R819" s="34">
        <v>0</v>
      </c>
      <c r="S819" s="34">
        <v>1</v>
      </c>
      <c r="T819" s="34">
        <v>0</v>
      </c>
      <c r="U819" s="34">
        <v>0</v>
      </c>
      <c r="V819" s="34">
        <v>0</v>
      </c>
      <c r="W819" s="60">
        <f>COUNTIFS(配置清单!G:G,G819,配置清单!$H:$H,"PM",配置清单!$N:$N,"在岗")</f>
        <v>1</v>
      </c>
      <c r="X819" s="61">
        <f t="shared" si="653"/>
        <v>1</v>
      </c>
      <c r="Y819" s="60">
        <f>COUNTIFS(配置清单!$G:$G,G819,配置清单!$H:$H,"PM",配置清单!$N:$N,"在岗",配置清单!$P:$P,"&lt;&gt;暂不胜任")</f>
        <v>0</v>
      </c>
      <c r="Z819" s="61">
        <f t="shared" si="654"/>
        <v>0</v>
      </c>
      <c r="AA819" s="62">
        <f>COUNTIFS(配置清单!$G:$G,G819,配置清单!$H:$H,"SE",配置清单!$N:$N,"在岗")+COUNTIFS(配置清单!$G:$G,G819,配置清单!$H:$H,"SA",配置清单!$N:$N,"在岗")</f>
        <v>0</v>
      </c>
      <c r="AB819" s="61" t="str">
        <f t="shared" si="655"/>
        <v>NA</v>
      </c>
      <c r="AC819" s="60">
        <f>COUNTIFS(配置清单!$G:$G,G819,配置清单!$H:$H,"SE",配置清单!$N:$N,"在岗",配置清单!$P:$P,"&lt;&gt;暂不胜任")+COUNTIFS(配置清单!$G:$G,G819,配置清单!$H:$H,"SA",配置清单!$N:$N,"在岗",配置清单!$P:$P,"&lt;&gt;暂不胜任")</f>
        <v>0</v>
      </c>
      <c r="AD819" s="61" t="str">
        <f t="shared" si="656"/>
        <v>NA</v>
      </c>
      <c r="AE819" s="60">
        <f>COUNTIFS(配置清单!$G:$G,G819,配置清单!H:H,"MDE",配置清单!N:N,"在岗")</f>
        <v>0</v>
      </c>
      <c r="AF819" s="61" t="str">
        <f t="shared" si="657"/>
        <v>NA</v>
      </c>
      <c r="AG819" s="60">
        <f>COUNTIFS(配置清单!$G:$G,G819,配置清单!$H:$H,"MDE",配置清单!$N:$N,"在岗",配置清单!$P:$P,"&lt;&gt;暂不胜任")</f>
        <v>0</v>
      </c>
      <c r="AH819" s="61" t="str">
        <f t="shared" si="658"/>
        <v>NA</v>
      </c>
      <c r="AI819" s="62">
        <f>COUNTIFS(配置清单!G:G,G819,配置清单!H:H,"TPM",配置清单!N:N,"在岗")+COUNTIFS(配置清单!G:G,G819,配置清单!H:H,"TC",配置清单!N:N,"在岗")</f>
        <v>0</v>
      </c>
      <c r="AJ819" s="61" t="str">
        <f t="shared" si="659"/>
        <v>NA</v>
      </c>
      <c r="AK819" s="60">
        <f>COUNTIFS(配置清单!G:G,G819,配置清单!H:H,"TPM",配置清单!N:N,"在岗",配置清单!P:P,"&lt;&gt;暂不胜任")+COUNTIFS(配置清单!G:G,G819,配置清单!H:H,"TC",配置清单!N:N,"在岗",配置清单!P:P,"&lt;&gt;暂不胜任")</f>
        <v>0</v>
      </c>
      <c r="AL819" s="61" t="str">
        <f t="shared" si="660"/>
        <v>NA</v>
      </c>
      <c r="AM819" s="60">
        <f>COUNTIFS(配置清单!G:G,G819,配置清单!H:H,"TSE",配置清单!N:N,"在岗")</f>
        <v>0</v>
      </c>
      <c r="AN819" s="61" t="str">
        <f t="shared" si="661"/>
        <v>NA</v>
      </c>
      <c r="AO819" s="60">
        <f>COUNTIFS(配置清单!G:G,G819,配置清单!H:H,"TSE",配置清单!N:N,"在岗",配置清单!P:P,"&lt;&gt;暂不胜任")</f>
        <v>0</v>
      </c>
      <c r="AP819" s="61" t="str">
        <f t="shared" si="662"/>
        <v>NA</v>
      </c>
      <c r="AQ819" s="60">
        <f>COUNTIFS(配置清单!$G:$G,G819,配置清单!H:H,"QA",配置清单!N:N,"在岗")</f>
        <v>1</v>
      </c>
      <c r="AR819" s="61">
        <f t="shared" si="663"/>
        <v>1</v>
      </c>
      <c r="AS819" s="60">
        <f>COUNTIFS(配置清单!$G:$G,G819,配置清单!$H:$H,"QA",配置清单!$N:$N,"在岗",配置清单!$P:$P,"&lt;&gt;暂不胜任")</f>
        <v>1</v>
      </c>
      <c r="AT819" s="61">
        <f t="shared" si="664"/>
        <v>1</v>
      </c>
      <c r="AU819" s="60">
        <f>COUNTIFS(配置清单!G:G,规划及评估!G819,配置清单!H:H,"BA",配置清单!N:N,"在岗")</f>
        <v>0</v>
      </c>
      <c r="AV819" s="61" t="str">
        <f t="shared" si="665"/>
        <v>NA</v>
      </c>
      <c r="AW819" s="60">
        <f>COUNTIFS(配置清单!G:G,G819,配置清单!H:H,"BA",配置清单!N:N,"在岗",配置清单!P:P,"&lt;&gt;暂不胜任")</f>
        <v>0</v>
      </c>
      <c r="AX819" s="61" t="str">
        <f t="shared" si="666"/>
        <v>NA</v>
      </c>
      <c r="AY819" s="60">
        <f>COUNTIFS(配置清单!G:G,规划及评估!G819,配置清单!H:H,"IA",配置清单!N:N,"在岗")</f>
        <v>0</v>
      </c>
      <c r="AZ819" s="61" t="str">
        <f t="shared" si="667"/>
        <v>NA</v>
      </c>
      <c r="BA819" s="60">
        <f>COUNTIFS(配置清单!G:G,G819,配置清单!H:H,"IA",配置清单!N:N,"在岗",配置清单!P:P,"&lt;&gt;暂不胜任")</f>
        <v>0</v>
      </c>
      <c r="BB819" s="61" t="str">
        <f t="shared" si="668"/>
        <v>NA</v>
      </c>
      <c r="BC819" s="60">
        <f>COUNTIFS(配置清单!G:G,规划及评估!G819,配置清单!H:H,"产品经理",配置清单!N:N,"在岗")</f>
        <v>0</v>
      </c>
      <c r="BD819" s="61" t="str">
        <f t="shared" si="669"/>
        <v>NA</v>
      </c>
      <c r="BE819" s="60">
        <f>COUNTIFS(配置清单!G:G,G819,配置清单!H:H,"产品经理",配置清单!N:N,"在岗",配置清单!P:P,"&lt;&gt;暂不胜任")</f>
        <v>0</v>
      </c>
      <c r="BF819" s="61" t="str">
        <f t="shared" si="670"/>
        <v>NA</v>
      </c>
      <c r="BG819" s="63">
        <f t="shared" si="671"/>
        <v>2</v>
      </c>
      <c r="BH819" s="64">
        <f t="shared" si="672"/>
        <v>2</v>
      </c>
      <c r="BI819" s="64">
        <f t="shared" si="673"/>
        <v>2</v>
      </c>
      <c r="BJ819" s="64">
        <f t="shared" si="674"/>
        <v>1</v>
      </c>
      <c r="BK819" s="65">
        <f t="shared" si="675"/>
        <v>1</v>
      </c>
      <c r="BL819" s="66">
        <f t="shared" si="676"/>
        <v>0.5</v>
      </c>
      <c r="BM819" s="93">
        <f t="shared" si="677"/>
        <v>1</v>
      </c>
      <c r="BN819" s="93">
        <f t="shared" si="678"/>
        <v>0</v>
      </c>
      <c r="BO819" s="93">
        <f t="shared" si="679"/>
        <v>0</v>
      </c>
      <c r="BP819" s="93">
        <f t="shared" si="680"/>
        <v>0</v>
      </c>
      <c r="BQ819" s="93">
        <f t="shared" si="681"/>
        <v>0</v>
      </c>
      <c r="BR819" s="93">
        <f t="shared" si="682"/>
        <v>0</v>
      </c>
      <c r="BS819" s="93">
        <f t="shared" si="683"/>
        <v>0</v>
      </c>
      <c r="BT819" s="93">
        <f t="shared" si="684"/>
        <v>0</v>
      </c>
      <c r="BU819" s="93">
        <f t="shared" si="685"/>
        <v>0</v>
      </c>
      <c r="BV819" s="93">
        <f t="shared" si="686"/>
        <v>0</v>
      </c>
      <c r="BW819" s="93">
        <f t="shared" si="687"/>
        <v>1</v>
      </c>
      <c r="BX819" s="93">
        <f t="shared" si="688"/>
        <v>1</v>
      </c>
      <c r="BY819" s="93">
        <f t="shared" si="689"/>
        <v>0</v>
      </c>
      <c r="BZ819" s="93">
        <f t="shared" si="690"/>
        <v>0</v>
      </c>
      <c r="CA819" s="93">
        <f t="shared" si="691"/>
        <v>0</v>
      </c>
      <c r="CB819" s="93">
        <f t="shared" si="692"/>
        <v>0</v>
      </c>
      <c r="CC819" s="93">
        <f t="shared" si="693"/>
        <v>0</v>
      </c>
      <c r="CD819" s="93">
        <f t="shared" si="694"/>
        <v>0</v>
      </c>
    </row>
    <row r="820" spans="1:82" hidden="1">
      <c r="A820" s="34">
        <v>32</v>
      </c>
      <c r="B820" s="34" t="s">
        <v>950</v>
      </c>
      <c r="C820" s="34" t="s">
        <v>7259</v>
      </c>
      <c r="D820" s="34" t="s">
        <v>217</v>
      </c>
      <c r="E820" s="34" t="s">
        <v>216</v>
      </c>
      <c r="F820" s="34" t="s">
        <v>7693</v>
      </c>
      <c r="G820" s="34" t="s">
        <v>7694</v>
      </c>
      <c r="H820" s="34" t="s">
        <v>7</v>
      </c>
      <c r="I820" s="34" t="s">
        <v>7</v>
      </c>
      <c r="J820" s="34" t="s">
        <v>195</v>
      </c>
      <c r="K820" s="34" t="s">
        <v>34</v>
      </c>
      <c r="L820" s="34" t="s">
        <v>7760</v>
      </c>
      <c r="M820" s="34" t="s">
        <v>7729</v>
      </c>
      <c r="N820" s="34">
        <v>1</v>
      </c>
      <c r="O820" s="34">
        <v>1</v>
      </c>
      <c r="P820" s="34">
        <v>1</v>
      </c>
      <c r="Q820" s="34">
        <v>0</v>
      </c>
      <c r="R820" s="34">
        <v>0</v>
      </c>
      <c r="S820" s="34">
        <v>1</v>
      </c>
      <c r="T820" s="34">
        <v>0</v>
      </c>
      <c r="U820" s="34">
        <v>0</v>
      </c>
      <c r="V820" s="34">
        <v>0</v>
      </c>
      <c r="W820" s="60">
        <f>COUNTIFS(配置清单!G:G,G820,配置清单!$H:$H,"PM",配置清单!$N:$N,"在岗")</f>
        <v>1</v>
      </c>
      <c r="X820" s="61">
        <f t="shared" si="653"/>
        <v>1</v>
      </c>
      <c r="Y820" s="60">
        <f>COUNTIFS(配置清单!$G:$G,G820,配置清单!$H:$H,"PM",配置清单!$N:$N,"在岗",配置清单!$P:$P,"&lt;&gt;暂不胜任")</f>
        <v>1</v>
      </c>
      <c r="Z820" s="61">
        <f t="shared" si="654"/>
        <v>1</v>
      </c>
      <c r="AA820" s="62">
        <f>COUNTIFS(配置清单!$G:$G,G820,配置清单!$H:$H,"SE",配置清单!$N:$N,"在岗")+COUNTIFS(配置清单!$G:$G,G820,配置清单!$H:$H,"SA",配置清单!$N:$N,"在岗")</f>
        <v>1</v>
      </c>
      <c r="AB820" s="61">
        <f t="shared" si="655"/>
        <v>1</v>
      </c>
      <c r="AC820" s="60">
        <f>COUNTIFS(配置清单!$G:$G,G820,配置清单!$H:$H,"SE",配置清单!$N:$N,"在岗",配置清单!$P:$P,"&lt;&gt;暂不胜任")+COUNTIFS(配置清单!$G:$G,G820,配置清单!$H:$H,"SA",配置清单!$N:$N,"在岗",配置清单!$P:$P,"&lt;&gt;暂不胜任")</f>
        <v>1</v>
      </c>
      <c r="AD820" s="61">
        <f t="shared" si="656"/>
        <v>1</v>
      </c>
      <c r="AE820" s="60">
        <f>COUNTIFS(配置清单!$G:$G,G820,配置清单!H:H,"MDE",配置清单!N:N,"在岗")</f>
        <v>1</v>
      </c>
      <c r="AF820" s="61">
        <f t="shared" si="657"/>
        <v>1</v>
      </c>
      <c r="AG820" s="60">
        <f>COUNTIFS(配置清单!$G:$G,G820,配置清单!$H:$H,"MDE",配置清单!$N:$N,"在岗",配置清单!$P:$P,"&lt;&gt;暂不胜任")</f>
        <v>1</v>
      </c>
      <c r="AH820" s="61">
        <f t="shared" si="658"/>
        <v>1</v>
      </c>
      <c r="AI820" s="62">
        <f>COUNTIFS(配置清单!G:G,G820,配置清单!H:H,"TPM",配置清单!N:N,"在岗")+COUNTIFS(配置清单!G:G,G820,配置清单!H:H,"TC",配置清单!N:N,"在岗")</f>
        <v>0</v>
      </c>
      <c r="AJ820" s="61" t="str">
        <f t="shared" si="659"/>
        <v>NA</v>
      </c>
      <c r="AK820" s="60">
        <f>COUNTIFS(配置清单!G:G,G820,配置清单!H:H,"TPM",配置清单!N:N,"在岗",配置清单!P:P,"&lt;&gt;暂不胜任")+COUNTIFS(配置清单!G:G,G820,配置清单!H:H,"TC",配置清单!N:N,"在岗",配置清单!P:P,"&lt;&gt;暂不胜任")</f>
        <v>0</v>
      </c>
      <c r="AL820" s="61" t="str">
        <f t="shared" si="660"/>
        <v>NA</v>
      </c>
      <c r="AM820" s="60">
        <f>COUNTIFS(配置清单!G:G,G820,配置清单!H:H,"TSE",配置清单!N:N,"在岗")</f>
        <v>0</v>
      </c>
      <c r="AN820" s="61" t="str">
        <f t="shared" si="661"/>
        <v>NA</v>
      </c>
      <c r="AO820" s="60">
        <f>COUNTIFS(配置清单!G:G,G820,配置清单!H:H,"TSE",配置清单!N:N,"在岗",配置清单!P:P,"&lt;&gt;暂不胜任")</f>
        <v>0</v>
      </c>
      <c r="AP820" s="61" t="str">
        <f t="shared" si="662"/>
        <v>NA</v>
      </c>
      <c r="AQ820" s="60">
        <f>COUNTIFS(配置清单!$G:$G,G820,配置清单!H:H,"QA",配置清单!N:N,"在岗")</f>
        <v>1</v>
      </c>
      <c r="AR820" s="61">
        <f t="shared" si="663"/>
        <v>1</v>
      </c>
      <c r="AS820" s="60">
        <f>COUNTIFS(配置清单!$G:$G,G820,配置清单!$H:$H,"QA",配置清单!$N:$N,"在岗",配置清单!$P:$P,"&lt;&gt;暂不胜任")</f>
        <v>1</v>
      </c>
      <c r="AT820" s="61">
        <f t="shared" si="664"/>
        <v>1</v>
      </c>
      <c r="AU820" s="60">
        <f>COUNTIFS(配置清单!G:G,规划及评估!G820,配置清单!H:H,"BA",配置清单!N:N,"在岗")</f>
        <v>0</v>
      </c>
      <c r="AV820" s="61" t="str">
        <f t="shared" si="665"/>
        <v>NA</v>
      </c>
      <c r="AW820" s="60">
        <f>COUNTIFS(配置清单!G:G,G820,配置清单!H:H,"BA",配置清单!N:N,"在岗",配置清单!P:P,"&lt;&gt;暂不胜任")</f>
        <v>0</v>
      </c>
      <c r="AX820" s="61" t="str">
        <f t="shared" si="666"/>
        <v>NA</v>
      </c>
      <c r="AY820" s="60">
        <f>COUNTIFS(配置清单!G:G,规划及评估!G820,配置清单!H:H,"IA",配置清单!N:N,"在岗")</f>
        <v>0</v>
      </c>
      <c r="AZ820" s="61" t="str">
        <f t="shared" si="667"/>
        <v>NA</v>
      </c>
      <c r="BA820" s="60">
        <f>COUNTIFS(配置清单!G:G,G820,配置清单!H:H,"IA",配置清单!N:N,"在岗",配置清单!P:P,"&lt;&gt;暂不胜任")</f>
        <v>0</v>
      </c>
      <c r="BB820" s="61" t="str">
        <f t="shared" si="668"/>
        <v>NA</v>
      </c>
      <c r="BC820" s="60">
        <f>COUNTIFS(配置清单!G:G,规划及评估!G820,配置清单!H:H,"产品经理",配置清单!N:N,"在岗")</f>
        <v>0</v>
      </c>
      <c r="BD820" s="61" t="str">
        <f t="shared" si="669"/>
        <v>NA</v>
      </c>
      <c r="BE820" s="60">
        <f>COUNTIFS(配置清单!G:G,G820,配置清单!H:H,"产品经理",配置清单!N:N,"在岗",配置清单!P:P,"&lt;&gt;暂不胜任")</f>
        <v>0</v>
      </c>
      <c r="BF820" s="61" t="str">
        <f t="shared" si="670"/>
        <v>NA</v>
      </c>
      <c r="BG820" s="63">
        <f t="shared" si="671"/>
        <v>4</v>
      </c>
      <c r="BH820" s="64">
        <f t="shared" si="672"/>
        <v>4</v>
      </c>
      <c r="BI820" s="64">
        <f t="shared" si="673"/>
        <v>4</v>
      </c>
      <c r="BJ820" s="64">
        <f t="shared" si="674"/>
        <v>4</v>
      </c>
      <c r="BK820" s="65">
        <f t="shared" si="675"/>
        <v>1</v>
      </c>
      <c r="BL820" s="66">
        <f t="shared" si="676"/>
        <v>1</v>
      </c>
      <c r="BM820" s="93">
        <f t="shared" si="677"/>
        <v>1</v>
      </c>
      <c r="BN820" s="93">
        <f t="shared" si="678"/>
        <v>1</v>
      </c>
      <c r="BO820" s="93">
        <f t="shared" si="679"/>
        <v>1</v>
      </c>
      <c r="BP820" s="93">
        <f t="shared" si="680"/>
        <v>1</v>
      </c>
      <c r="BQ820" s="93">
        <f t="shared" si="681"/>
        <v>1</v>
      </c>
      <c r="BR820" s="93">
        <f t="shared" si="682"/>
        <v>1</v>
      </c>
      <c r="BS820" s="93">
        <f t="shared" si="683"/>
        <v>0</v>
      </c>
      <c r="BT820" s="93">
        <f t="shared" si="684"/>
        <v>0</v>
      </c>
      <c r="BU820" s="93">
        <f t="shared" si="685"/>
        <v>0</v>
      </c>
      <c r="BV820" s="93">
        <f t="shared" si="686"/>
        <v>0</v>
      </c>
      <c r="BW820" s="93">
        <f t="shared" si="687"/>
        <v>1</v>
      </c>
      <c r="BX820" s="93">
        <f t="shared" si="688"/>
        <v>1</v>
      </c>
      <c r="BY820" s="93">
        <f t="shared" si="689"/>
        <v>0</v>
      </c>
      <c r="BZ820" s="93">
        <f t="shared" si="690"/>
        <v>0</v>
      </c>
      <c r="CA820" s="93">
        <f t="shared" si="691"/>
        <v>0</v>
      </c>
      <c r="CB820" s="93">
        <f t="shared" si="692"/>
        <v>0</v>
      </c>
      <c r="CC820" s="93">
        <f t="shared" si="693"/>
        <v>0</v>
      </c>
      <c r="CD820" s="93">
        <f t="shared" si="694"/>
        <v>0</v>
      </c>
    </row>
    <row r="821" spans="1:82" hidden="1">
      <c r="A821" s="34">
        <v>33</v>
      </c>
      <c r="B821" s="34" t="s">
        <v>950</v>
      </c>
      <c r="C821" s="34" t="s">
        <v>7259</v>
      </c>
      <c r="D821" s="34" t="s">
        <v>217</v>
      </c>
      <c r="E821" s="34" t="s">
        <v>216</v>
      </c>
      <c r="F821" s="34" t="s">
        <v>7710</v>
      </c>
      <c r="G821" s="34" t="s">
        <v>7711</v>
      </c>
      <c r="H821" s="34" t="s">
        <v>7</v>
      </c>
      <c r="I821" s="34" t="s">
        <v>7</v>
      </c>
      <c r="J821" s="34" t="s">
        <v>195</v>
      </c>
      <c r="K821" s="34" t="s">
        <v>34</v>
      </c>
      <c r="L821" s="34" t="s">
        <v>7760</v>
      </c>
      <c r="M821" s="34" t="s">
        <v>7725</v>
      </c>
      <c r="N821" s="34">
        <v>1</v>
      </c>
      <c r="O821" s="34">
        <v>0</v>
      </c>
      <c r="P821" s="34">
        <v>0</v>
      </c>
      <c r="Q821" s="34">
        <v>0</v>
      </c>
      <c r="R821" s="34">
        <v>0</v>
      </c>
      <c r="S821" s="34">
        <v>1</v>
      </c>
      <c r="T821" s="34">
        <v>0</v>
      </c>
      <c r="U821" s="34">
        <v>0</v>
      </c>
      <c r="V821" s="34">
        <v>0</v>
      </c>
      <c r="W821" s="60">
        <f>COUNTIFS(配置清单!G:G,G821,配置清单!$H:$H,"PM",配置清单!$N:$N,"在岗")</f>
        <v>1</v>
      </c>
      <c r="X821" s="61">
        <f t="shared" si="653"/>
        <v>1</v>
      </c>
      <c r="Y821" s="60">
        <f>COUNTIFS(配置清单!$G:$G,G821,配置清单!$H:$H,"PM",配置清单!$N:$N,"在岗",配置清单!$P:$P,"&lt;&gt;暂不胜任")</f>
        <v>1</v>
      </c>
      <c r="Z821" s="61">
        <f t="shared" si="654"/>
        <v>1</v>
      </c>
      <c r="AA821" s="62">
        <f>COUNTIFS(配置清单!$G:$G,G821,配置清单!$H:$H,"SE",配置清单!$N:$N,"在岗")+COUNTIFS(配置清单!$G:$G,G821,配置清单!$H:$H,"SA",配置清单!$N:$N,"在岗")</f>
        <v>0</v>
      </c>
      <c r="AB821" s="61" t="str">
        <f t="shared" si="655"/>
        <v>NA</v>
      </c>
      <c r="AC821" s="60">
        <f>COUNTIFS(配置清单!$G:$G,G821,配置清单!$H:$H,"SE",配置清单!$N:$N,"在岗",配置清单!$P:$P,"&lt;&gt;暂不胜任")+COUNTIFS(配置清单!$G:$G,G821,配置清单!$H:$H,"SA",配置清单!$N:$N,"在岗",配置清单!$P:$P,"&lt;&gt;暂不胜任")</f>
        <v>0</v>
      </c>
      <c r="AD821" s="61" t="str">
        <f t="shared" si="656"/>
        <v>NA</v>
      </c>
      <c r="AE821" s="60">
        <f>COUNTIFS(配置清单!$G:$G,G821,配置清单!H:H,"MDE",配置清单!N:N,"在岗")</f>
        <v>0</v>
      </c>
      <c r="AF821" s="61" t="str">
        <f t="shared" si="657"/>
        <v>NA</v>
      </c>
      <c r="AG821" s="60">
        <f>COUNTIFS(配置清单!$G:$G,G821,配置清单!$H:$H,"MDE",配置清单!$N:$N,"在岗",配置清单!$P:$P,"&lt;&gt;暂不胜任")</f>
        <v>0</v>
      </c>
      <c r="AH821" s="61" t="str">
        <f t="shared" si="658"/>
        <v>NA</v>
      </c>
      <c r="AI821" s="62">
        <f>COUNTIFS(配置清单!G:G,G821,配置清单!H:H,"TPM",配置清单!N:N,"在岗")+COUNTIFS(配置清单!G:G,G821,配置清单!H:H,"TC",配置清单!N:N,"在岗")</f>
        <v>0</v>
      </c>
      <c r="AJ821" s="61" t="str">
        <f t="shared" si="659"/>
        <v>NA</v>
      </c>
      <c r="AK821" s="60">
        <f>COUNTIFS(配置清单!G:G,G821,配置清单!H:H,"TPM",配置清单!N:N,"在岗",配置清单!P:P,"&lt;&gt;暂不胜任")+COUNTIFS(配置清单!G:G,G821,配置清单!H:H,"TC",配置清单!N:N,"在岗",配置清单!P:P,"&lt;&gt;暂不胜任")</f>
        <v>0</v>
      </c>
      <c r="AL821" s="61" t="str">
        <f t="shared" si="660"/>
        <v>NA</v>
      </c>
      <c r="AM821" s="60">
        <f>COUNTIFS(配置清单!G:G,G821,配置清单!H:H,"TSE",配置清单!N:N,"在岗")</f>
        <v>0</v>
      </c>
      <c r="AN821" s="61" t="str">
        <f t="shared" si="661"/>
        <v>NA</v>
      </c>
      <c r="AO821" s="60">
        <f>COUNTIFS(配置清单!G:G,G821,配置清单!H:H,"TSE",配置清单!N:N,"在岗",配置清单!P:P,"&lt;&gt;暂不胜任")</f>
        <v>0</v>
      </c>
      <c r="AP821" s="61" t="str">
        <f t="shared" si="662"/>
        <v>NA</v>
      </c>
      <c r="AQ821" s="60">
        <f>COUNTIFS(配置清单!$G:$G,G821,配置清单!H:H,"QA",配置清单!N:N,"在岗")</f>
        <v>1</v>
      </c>
      <c r="AR821" s="61">
        <f t="shared" si="663"/>
        <v>1</v>
      </c>
      <c r="AS821" s="60">
        <f>COUNTIFS(配置清单!$G:$G,G821,配置清单!$H:$H,"QA",配置清单!$N:$N,"在岗",配置清单!$P:$P,"&lt;&gt;暂不胜任")</f>
        <v>1</v>
      </c>
      <c r="AT821" s="61">
        <f t="shared" si="664"/>
        <v>1</v>
      </c>
      <c r="AU821" s="60">
        <f>COUNTIFS(配置清单!G:G,规划及评估!G821,配置清单!H:H,"BA",配置清单!N:N,"在岗")</f>
        <v>0</v>
      </c>
      <c r="AV821" s="61" t="str">
        <f t="shared" si="665"/>
        <v>NA</v>
      </c>
      <c r="AW821" s="60">
        <f>COUNTIFS(配置清单!G:G,G821,配置清单!H:H,"BA",配置清单!N:N,"在岗",配置清单!P:P,"&lt;&gt;暂不胜任")</f>
        <v>0</v>
      </c>
      <c r="AX821" s="61" t="str">
        <f t="shared" si="666"/>
        <v>NA</v>
      </c>
      <c r="AY821" s="60">
        <f>COUNTIFS(配置清单!G:G,规划及评估!G821,配置清单!H:H,"IA",配置清单!N:N,"在岗")</f>
        <v>0</v>
      </c>
      <c r="AZ821" s="61" t="str">
        <f t="shared" si="667"/>
        <v>NA</v>
      </c>
      <c r="BA821" s="60">
        <f>COUNTIFS(配置清单!G:G,G821,配置清单!H:H,"IA",配置清单!N:N,"在岗",配置清单!P:P,"&lt;&gt;暂不胜任")</f>
        <v>0</v>
      </c>
      <c r="BB821" s="61" t="str">
        <f t="shared" si="668"/>
        <v>NA</v>
      </c>
      <c r="BC821" s="60">
        <f>COUNTIFS(配置清单!G:G,规划及评估!G821,配置清单!H:H,"产品经理",配置清单!N:N,"在岗")</f>
        <v>0</v>
      </c>
      <c r="BD821" s="61" t="str">
        <f t="shared" si="669"/>
        <v>NA</v>
      </c>
      <c r="BE821" s="60">
        <f>COUNTIFS(配置清单!G:G,G821,配置清单!H:H,"产品经理",配置清单!N:N,"在岗",配置清单!P:P,"&lt;&gt;暂不胜任")</f>
        <v>0</v>
      </c>
      <c r="BF821" s="61" t="str">
        <f t="shared" si="670"/>
        <v>NA</v>
      </c>
      <c r="BG821" s="63">
        <f t="shared" si="671"/>
        <v>2</v>
      </c>
      <c r="BH821" s="64">
        <f t="shared" si="672"/>
        <v>2</v>
      </c>
      <c r="BI821" s="64">
        <f t="shared" si="673"/>
        <v>2</v>
      </c>
      <c r="BJ821" s="64">
        <f t="shared" si="674"/>
        <v>2</v>
      </c>
      <c r="BK821" s="65">
        <f t="shared" si="675"/>
        <v>1</v>
      </c>
      <c r="BL821" s="66">
        <f t="shared" si="676"/>
        <v>1</v>
      </c>
      <c r="BM821" s="93">
        <f t="shared" si="677"/>
        <v>1</v>
      </c>
      <c r="BN821" s="93">
        <f t="shared" si="678"/>
        <v>1</v>
      </c>
      <c r="BO821" s="93">
        <f t="shared" si="679"/>
        <v>0</v>
      </c>
      <c r="BP821" s="93">
        <f t="shared" si="680"/>
        <v>0</v>
      </c>
      <c r="BQ821" s="93">
        <f t="shared" si="681"/>
        <v>0</v>
      </c>
      <c r="BR821" s="93">
        <f t="shared" si="682"/>
        <v>0</v>
      </c>
      <c r="BS821" s="93">
        <f t="shared" si="683"/>
        <v>0</v>
      </c>
      <c r="BT821" s="93">
        <f t="shared" si="684"/>
        <v>0</v>
      </c>
      <c r="BU821" s="93">
        <f t="shared" si="685"/>
        <v>0</v>
      </c>
      <c r="BV821" s="93">
        <f t="shared" si="686"/>
        <v>0</v>
      </c>
      <c r="BW821" s="93">
        <f t="shared" si="687"/>
        <v>1</v>
      </c>
      <c r="BX821" s="93">
        <f t="shared" si="688"/>
        <v>1</v>
      </c>
      <c r="BY821" s="93">
        <f t="shared" si="689"/>
        <v>0</v>
      </c>
      <c r="BZ821" s="93">
        <f t="shared" si="690"/>
        <v>0</v>
      </c>
      <c r="CA821" s="93">
        <f t="shared" si="691"/>
        <v>0</v>
      </c>
      <c r="CB821" s="93">
        <f t="shared" si="692"/>
        <v>0</v>
      </c>
      <c r="CC821" s="93">
        <f t="shared" si="693"/>
        <v>0</v>
      </c>
      <c r="CD821" s="93">
        <f t="shared" si="694"/>
        <v>0</v>
      </c>
    </row>
    <row r="822" spans="1:82" hidden="1">
      <c r="A822" s="34">
        <v>34</v>
      </c>
      <c r="B822" s="34" t="s">
        <v>950</v>
      </c>
      <c r="C822" s="34" t="s">
        <v>7259</v>
      </c>
      <c r="D822" s="34" t="s">
        <v>217</v>
      </c>
      <c r="E822" s="34" t="s">
        <v>216</v>
      </c>
      <c r="F822" s="34" t="s">
        <v>7710</v>
      </c>
      <c r="G822" s="34" t="s">
        <v>7715</v>
      </c>
      <c r="H822" s="34" t="s">
        <v>4</v>
      </c>
      <c r="I822" s="34" t="s">
        <v>4</v>
      </c>
      <c r="J822" s="34" t="s">
        <v>34</v>
      </c>
      <c r="K822" s="34" t="s">
        <v>34</v>
      </c>
      <c r="L822" s="34" t="s">
        <v>7760</v>
      </c>
      <c r="M822" s="34" t="s">
        <v>7725</v>
      </c>
      <c r="N822" s="34">
        <v>1</v>
      </c>
      <c r="O822" s="34">
        <v>0</v>
      </c>
      <c r="P822" s="34">
        <v>0</v>
      </c>
      <c r="Q822" s="34">
        <v>0</v>
      </c>
      <c r="R822" s="34">
        <v>0</v>
      </c>
      <c r="S822" s="34">
        <v>1</v>
      </c>
      <c r="T822" s="34">
        <v>0</v>
      </c>
      <c r="U822" s="34">
        <v>0</v>
      </c>
      <c r="V822" s="34">
        <v>0</v>
      </c>
      <c r="W822" s="60">
        <f>COUNTIFS(配置清单!G:G,G822,配置清单!$H:$H,"PM",配置清单!$N:$N,"在岗")</f>
        <v>1</v>
      </c>
      <c r="X822" s="61">
        <f t="shared" si="653"/>
        <v>1</v>
      </c>
      <c r="Y822" s="60">
        <f>COUNTIFS(配置清单!$G:$G,G822,配置清单!$H:$H,"PM",配置清单!$N:$N,"在岗",配置清单!$P:$P,"&lt;&gt;暂不胜任")</f>
        <v>1</v>
      </c>
      <c r="Z822" s="61">
        <f t="shared" si="654"/>
        <v>1</v>
      </c>
      <c r="AA822" s="62">
        <f>COUNTIFS(配置清单!$G:$G,G822,配置清单!$H:$H,"SE",配置清单!$N:$N,"在岗")+COUNTIFS(配置清单!$G:$G,G822,配置清单!$H:$H,"SA",配置清单!$N:$N,"在岗")</f>
        <v>0</v>
      </c>
      <c r="AB822" s="61" t="str">
        <f t="shared" si="655"/>
        <v>NA</v>
      </c>
      <c r="AC822" s="60">
        <f>COUNTIFS(配置清单!$G:$G,G822,配置清单!$H:$H,"SE",配置清单!$N:$N,"在岗",配置清单!$P:$P,"&lt;&gt;暂不胜任")+COUNTIFS(配置清单!$G:$G,G822,配置清单!$H:$H,"SA",配置清单!$N:$N,"在岗",配置清单!$P:$P,"&lt;&gt;暂不胜任")</f>
        <v>0</v>
      </c>
      <c r="AD822" s="61" t="str">
        <f t="shared" si="656"/>
        <v>NA</v>
      </c>
      <c r="AE822" s="60">
        <f>COUNTIFS(配置清单!$G:$G,G822,配置清单!H:H,"MDE",配置清单!N:N,"在岗")</f>
        <v>0</v>
      </c>
      <c r="AF822" s="61" t="str">
        <f t="shared" si="657"/>
        <v>NA</v>
      </c>
      <c r="AG822" s="60">
        <f>COUNTIFS(配置清单!$G:$G,G822,配置清单!$H:$H,"MDE",配置清单!$N:$N,"在岗",配置清单!$P:$P,"&lt;&gt;暂不胜任")</f>
        <v>0</v>
      </c>
      <c r="AH822" s="61" t="str">
        <f t="shared" si="658"/>
        <v>NA</v>
      </c>
      <c r="AI822" s="62">
        <f>COUNTIFS(配置清单!G:G,G822,配置清单!H:H,"TPM",配置清单!N:N,"在岗")+COUNTIFS(配置清单!G:G,G822,配置清单!H:H,"TC",配置清单!N:N,"在岗")</f>
        <v>0</v>
      </c>
      <c r="AJ822" s="61" t="str">
        <f t="shared" si="659"/>
        <v>NA</v>
      </c>
      <c r="AK822" s="60">
        <f>COUNTIFS(配置清单!G:G,G822,配置清单!H:H,"TPM",配置清单!N:N,"在岗",配置清单!P:P,"&lt;&gt;暂不胜任")+COUNTIFS(配置清单!G:G,G822,配置清单!H:H,"TC",配置清单!N:N,"在岗",配置清单!P:P,"&lt;&gt;暂不胜任")</f>
        <v>0</v>
      </c>
      <c r="AL822" s="61" t="str">
        <f t="shared" si="660"/>
        <v>NA</v>
      </c>
      <c r="AM822" s="60">
        <f>COUNTIFS(配置清单!G:G,G822,配置清单!H:H,"TSE",配置清单!N:N,"在岗")</f>
        <v>0</v>
      </c>
      <c r="AN822" s="61" t="str">
        <f t="shared" si="661"/>
        <v>NA</v>
      </c>
      <c r="AO822" s="60">
        <f>COUNTIFS(配置清单!G:G,G822,配置清单!H:H,"TSE",配置清单!N:N,"在岗",配置清单!P:P,"&lt;&gt;暂不胜任")</f>
        <v>0</v>
      </c>
      <c r="AP822" s="61" t="str">
        <f t="shared" si="662"/>
        <v>NA</v>
      </c>
      <c r="AQ822" s="60">
        <f>COUNTIFS(配置清单!$G:$G,G822,配置清单!H:H,"QA",配置清单!N:N,"在岗")</f>
        <v>1</v>
      </c>
      <c r="AR822" s="61">
        <f t="shared" si="663"/>
        <v>1</v>
      </c>
      <c r="AS822" s="60">
        <f>COUNTIFS(配置清单!$G:$G,G822,配置清单!$H:$H,"QA",配置清单!$N:$N,"在岗",配置清单!$P:$P,"&lt;&gt;暂不胜任")</f>
        <v>1</v>
      </c>
      <c r="AT822" s="61">
        <f t="shared" si="664"/>
        <v>1</v>
      </c>
      <c r="AU822" s="60">
        <f>COUNTIFS(配置清单!G:G,规划及评估!G822,配置清单!H:H,"BA",配置清单!N:N,"在岗")</f>
        <v>0</v>
      </c>
      <c r="AV822" s="61" t="str">
        <f t="shared" si="665"/>
        <v>NA</v>
      </c>
      <c r="AW822" s="60">
        <f>COUNTIFS(配置清单!G:G,G822,配置清单!H:H,"BA",配置清单!N:N,"在岗",配置清单!P:P,"&lt;&gt;暂不胜任")</f>
        <v>0</v>
      </c>
      <c r="AX822" s="61" t="str">
        <f t="shared" si="666"/>
        <v>NA</v>
      </c>
      <c r="AY822" s="60">
        <f>COUNTIFS(配置清单!G:G,规划及评估!G822,配置清单!H:H,"IA",配置清单!N:N,"在岗")</f>
        <v>0</v>
      </c>
      <c r="AZ822" s="61" t="str">
        <f t="shared" si="667"/>
        <v>NA</v>
      </c>
      <c r="BA822" s="60">
        <f>COUNTIFS(配置清单!G:G,G822,配置清单!H:H,"IA",配置清单!N:N,"在岗",配置清单!P:P,"&lt;&gt;暂不胜任")</f>
        <v>0</v>
      </c>
      <c r="BB822" s="61" t="str">
        <f t="shared" si="668"/>
        <v>NA</v>
      </c>
      <c r="BC822" s="60">
        <f>COUNTIFS(配置清单!G:G,规划及评估!G822,配置清单!H:H,"产品经理",配置清单!N:N,"在岗")</f>
        <v>0</v>
      </c>
      <c r="BD822" s="61" t="str">
        <f t="shared" si="669"/>
        <v>NA</v>
      </c>
      <c r="BE822" s="60">
        <f>COUNTIFS(配置清单!G:G,G822,配置清单!H:H,"产品经理",配置清单!N:N,"在岗",配置清单!P:P,"&lt;&gt;暂不胜任")</f>
        <v>0</v>
      </c>
      <c r="BF822" s="61" t="str">
        <f t="shared" si="670"/>
        <v>NA</v>
      </c>
      <c r="BG822" s="63">
        <f t="shared" si="671"/>
        <v>2</v>
      </c>
      <c r="BH822" s="64">
        <f t="shared" si="672"/>
        <v>2</v>
      </c>
      <c r="BI822" s="64">
        <f t="shared" si="673"/>
        <v>2</v>
      </c>
      <c r="BJ822" s="64">
        <f t="shared" si="674"/>
        <v>2</v>
      </c>
      <c r="BK822" s="65">
        <f t="shared" si="675"/>
        <v>1</v>
      </c>
      <c r="BL822" s="66">
        <f t="shared" si="676"/>
        <v>1</v>
      </c>
      <c r="BM822" s="93">
        <f t="shared" si="677"/>
        <v>1</v>
      </c>
      <c r="BN822" s="93">
        <f t="shared" si="678"/>
        <v>1</v>
      </c>
      <c r="BO822" s="93">
        <f t="shared" si="679"/>
        <v>0</v>
      </c>
      <c r="BP822" s="93">
        <f t="shared" si="680"/>
        <v>0</v>
      </c>
      <c r="BQ822" s="93">
        <f t="shared" si="681"/>
        <v>0</v>
      </c>
      <c r="BR822" s="93">
        <f t="shared" si="682"/>
        <v>0</v>
      </c>
      <c r="BS822" s="93">
        <f t="shared" si="683"/>
        <v>0</v>
      </c>
      <c r="BT822" s="93">
        <f t="shared" si="684"/>
        <v>0</v>
      </c>
      <c r="BU822" s="93">
        <f t="shared" si="685"/>
        <v>0</v>
      </c>
      <c r="BV822" s="93">
        <f t="shared" si="686"/>
        <v>0</v>
      </c>
      <c r="BW822" s="93">
        <f t="shared" si="687"/>
        <v>1</v>
      </c>
      <c r="BX822" s="93">
        <f t="shared" si="688"/>
        <v>1</v>
      </c>
      <c r="BY822" s="93">
        <f t="shared" si="689"/>
        <v>0</v>
      </c>
      <c r="BZ822" s="93">
        <f t="shared" si="690"/>
        <v>0</v>
      </c>
      <c r="CA822" s="93">
        <f t="shared" si="691"/>
        <v>0</v>
      </c>
      <c r="CB822" s="93">
        <f t="shared" si="692"/>
        <v>0</v>
      </c>
      <c r="CC822" s="93">
        <f t="shared" si="693"/>
        <v>0</v>
      </c>
      <c r="CD822" s="93">
        <f t="shared" si="694"/>
        <v>0</v>
      </c>
    </row>
    <row r="823" spans="1:82" hidden="1">
      <c r="A823" s="221">
        <v>4</v>
      </c>
      <c r="B823" s="221" t="s">
        <v>9602</v>
      </c>
      <c r="C823" s="221" t="s">
        <v>9603</v>
      </c>
      <c r="D823" s="221" t="s">
        <v>217</v>
      </c>
      <c r="E823" s="221" t="s">
        <v>9327</v>
      </c>
      <c r="F823" s="221" t="s">
        <v>8503</v>
      </c>
      <c r="G823" s="221" t="s">
        <v>8504</v>
      </c>
      <c r="H823" s="221" t="s">
        <v>6</v>
      </c>
      <c r="I823" s="221" t="s">
        <v>6</v>
      </c>
      <c r="J823" s="221" t="s">
        <v>195</v>
      </c>
      <c r="K823" s="221" t="s">
        <v>34</v>
      </c>
      <c r="L823" s="221" t="s">
        <v>2865</v>
      </c>
      <c r="M823" s="221" t="s">
        <v>8519</v>
      </c>
      <c r="N823" s="221">
        <v>1</v>
      </c>
      <c r="O823" s="221">
        <v>0</v>
      </c>
      <c r="P823" s="221">
        <v>0</v>
      </c>
      <c r="Q823" s="221">
        <v>0</v>
      </c>
      <c r="R823" s="221">
        <v>0</v>
      </c>
      <c r="S823" s="221">
        <v>1</v>
      </c>
      <c r="T823" s="221">
        <v>0</v>
      </c>
      <c r="U823" s="221">
        <v>0</v>
      </c>
      <c r="V823" s="221">
        <v>0</v>
      </c>
      <c r="W823" s="60">
        <f>COUNTIFS(配置清单!G:G,G823,配置清单!$H:$H,"PM",配置清单!$N:$N,"在岗")</f>
        <v>1</v>
      </c>
      <c r="X823" s="61">
        <f t="shared" si="653"/>
        <v>1</v>
      </c>
      <c r="Y823" s="60">
        <f>COUNTIFS(配置清单!$G:$G,G823,配置清单!$H:$H,"PM",配置清单!$N:$N,"在岗",配置清单!$P:$P,"&lt;&gt;暂不胜任")</f>
        <v>0</v>
      </c>
      <c r="Z823" s="61">
        <f t="shared" si="654"/>
        <v>0</v>
      </c>
      <c r="AA823" s="62">
        <f>COUNTIFS(配置清单!$G:$G,G823,配置清单!$H:$H,"SE",配置清单!$N:$N,"在岗")+COUNTIFS(配置清单!$G:$G,G823,配置清单!$H:$H,"SA",配置清单!$N:$N,"在岗")</f>
        <v>0</v>
      </c>
      <c r="AB823" s="61" t="str">
        <f t="shared" si="655"/>
        <v>NA</v>
      </c>
      <c r="AC823" s="60">
        <f>COUNTIFS(配置清单!$G:$G,G823,配置清单!$H:$H,"SE",配置清单!$N:$N,"在岗",配置清单!$P:$P,"&lt;&gt;暂不胜任")+COUNTIFS(配置清单!$G:$G,G823,配置清单!$H:$H,"SA",配置清单!$N:$N,"在岗",配置清单!$P:$P,"&lt;&gt;暂不胜任")</f>
        <v>0</v>
      </c>
      <c r="AD823" s="61" t="str">
        <f t="shared" si="656"/>
        <v>NA</v>
      </c>
      <c r="AE823" s="60">
        <f>COUNTIFS(配置清单!$G:$G,G823,配置清单!H:H,"MDE",配置清单!N:N,"在岗")</f>
        <v>0</v>
      </c>
      <c r="AF823" s="61" t="str">
        <f t="shared" si="657"/>
        <v>NA</v>
      </c>
      <c r="AG823" s="60">
        <f>COUNTIFS(配置清单!$G:$G,G823,配置清单!$H:$H,"MDE",配置清单!$N:$N,"在岗",配置清单!$P:$P,"&lt;&gt;暂不胜任")</f>
        <v>0</v>
      </c>
      <c r="AH823" s="61" t="str">
        <f t="shared" si="658"/>
        <v>NA</v>
      </c>
      <c r="AI823" s="62">
        <f>COUNTIFS(配置清单!G:G,G823,配置清单!H:H,"TPM",配置清单!N:N,"在岗")+COUNTIFS(配置清单!G:G,G823,配置清单!H:H,"TC",配置清单!N:N,"在岗")</f>
        <v>0</v>
      </c>
      <c r="AJ823" s="61" t="str">
        <f t="shared" si="659"/>
        <v>NA</v>
      </c>
      <c r="AK823" s="60">
        <f>COUNTIFS(配置清单!G:G,G823,配置清单!H:H,"TPM",配置清单!N:N,"在岗",配置清单!P:P,"&lt;&gt;暂不胜任")+COUNTIFS(配置清单!G:G,G823,配置清单!H:H,"TC",配置清单!N:N,"在岗",配置清单!P:P,"&lt;&gt;暂不胜任")</f>
        <v>0</v>
      </c>
      <c r="AL823" s="61" t="str">
        <f t="shared" si="660"/>
        <v>NA</v>
      </c>
      <c r="AM823" s="60">
        <f>COUNTIFS(配置清单!G:G,G823,配置清单!H:H,"TSE",配置清单!N:N,"在岗")</f>
        <v>0</v>
      </c>
      <c r="AN823" s="61" t="str">
        <f t="shared" si="661"/>
        <v>NA</v>
      </c>
      <c r="AO823" s="60">
        <f>COUNTIFS(配置清单!G:G,G823,配置清单!H:H,"TSE",配置清单!N:N,"在岗",配置清单!P:P,"&lt;&gt;暂不胜任")</f>
        <v>0</v>
      </c>
      <c r="AP823" s="61" t="str">
        <f t="shared" si="662"/>
        <v>NA</v>
      </c>
      <c r="AQ823" s="60">
        <f>COUNTIFS(配置清单!$G:$G,G823,配置清单!H:H,"QA",配置清单!N:N,"在岗")</f>
        <v>1</v>
      </c>
      <c r="AR823" s="61">
        <f t="shared" si="663"/>
        <v>1</v>
      </c>
      <c r="AS823" s="60">
        <f>COUNTIFS(配置清单!$G:$G,G823,配置清单!$H:$H,"QA",配置清单!$N:$N,"在岗",配置清单!$P:$P,"&lt;&gt;暂不胜任")</f>
        <v>0</v>
      </c>
      <c r="AT823" s="61">
        <f t="shared" si="664"/>
        <v>0</v>
      </c>
      <c r="AU823" s="60">
        <f>COUNTIFS(配置清单!G:G,规划及评估!G823,配置清单!H:H,"BA",配置清单!N:N,"在岗")</f>
        <v>0</v>
      </c>
      <c r="AV823" s="61" t="str">
        <f t="shared" si="665"/>
        <v>NA</v>
      </c>
      <c r="AW823" s="60">
        <f>COUNTIFS(配置清单!G:G,G823,配置清单!H:H,"BA",配置清单!N:N,"在岗",配置清单!P:P,"&lt;&gt;暂不胜任")</f>
        <v>0</v>
      </c>
      <c r="AX823" s="61" t="str">
        <f t="shared" si="666"/>
        <v>NA</v>
      </c>
      <c r="AY823" s="60">
        <f>COUNTIFS(配置清单!G:G,规划及评估!G823,配置清单!H:H,"IA",配置清单!N:N,"在岗")</f>
        <v>0</v>
      </c>
      <c r="AZ823" s="61" t="str">
        <f t="shared" si="667"/>
        <v>NA</v>
      </c>
      <c r="BA823" s="60">
        <f>COUNTIFS(配置清单!G:G,G823,配置清单!H:H,"IA",配置清单!N:N,"在岗",配置清单!P:P,"&lt;&gt;暂不胜任")</f>
        <v>0</v>
      </c>
      <c r="BB823" s="61" t="str">
        <f t="shared" si="668"/>
        <v>NA</v>
      </c>
      <c r="BC823" s="60">
        <f>COUNTIFS(配置清单!G:G,规划及评估!G823,配置清单!H:H,"产品经理",配置清单!N:N,"在岗")</f>
        <v>0</v>
      </c>
      <c r="BD823" s="61" t="str">
        <f t="shared" si="669"/>
        <v>NA</v>
      </c>
      <c r="BE823" s="60">
        <f>COUNTIFS(配置清单!G:G,G823,配置清单!H:H,"产品经理",配置清单!N:N,"在岗",配置清单!P:P,"&lt;&gt;暂不胜任")</f>
        <v>0</v>
      </c>
      <c r="BF823" s="61" t="str">
        <f t="shared" si="670"/>
        <v>NA</v>
      </c>
      <c r="BG823" s="63">
        <f t="shared" si="671"/>
        <v>2</v>
      </c>
      <c r="BH823" s="64">
        <f t="shared" si="672"/>
        <v>2</v>
      </c>
      <c r="BI823" s="64">
        <f t="shared" si="673"/>
        <v>2</v>
      </c>
      <c r="BJ823" s="64">
        <f t="shared" si="674"/>
        <v>0</v>
      </c>
      <c r="BK823" s="65">
        <f t="shared" si="675"/>
        <v>1</v>
      </c>
      <c r="BL823" s="66">
        <f t="shared" si="676"/>
        <v>0</v>
      </c>
      <c r="BM823" s="93">
        <f t="shared" si="677"/>
        <v>1</v>
      </c>
      <c r="BN823" s="93">
        <f t="shared" si="678"/>
        <v>0</v>
      </c>
      <c r="BO823" s="93">
        <f t="shared" si="679"/>
        <v>0</v>
      </c>
      <c r="BP823" s="93">
        <f t="shared" si="680"/>
        <v>0</v>
      </c>
      <c r="BQ823" s="93">
        <f t="shared" si="681"/>
        <v>0</v>
      </c>
      <c r="BR823" s="93">
        <f t="shared" si="682"/>
        <v>0</v>
      </c>
      <c r="BS823" s="93">
        <f t="shared" si="683"/>
        <v>0</v>
      </c>
      <c r="BT823" s="93">
        <f t="shared" si="684"/>
        <v>0</v>
      </c>
      <c r="BU823" s="93">
        <f t="shared" si="685"/>
        <v>0</v>
      </c>
      <c r="BV823" s="93">
        <f t="shared" si="686"/>
        <v>0</v>
      </c>
      <c r="BW823" s="93">
        <f t="shared" si="687"/>
        <v>1</v>
      </c>
      <c r="BX823" s="93">
        <f t="shared" si="688"/>
        <v>0</v>
      </c>
      <c r="BY823" s="93">
        <f t="shared" si="689"/>
        <v>0</v>
      </c>
      <c r="BZ823" s="93">
        <f t="shared" si="690"/>
        <v>0</v>
      </c>
      <c r="CA823" s="93">
        <f t="shared" si="691"/>
        <v>0</v>
      </c>
      <c r="CB823" s="93">
        <f t="shared" si="692"/>
        <v>0</v>
      </c>
      <c r="CC823" s="93">
        <f t="shared" si="693"/>
        <v>0</v>
      </c>
      <c r="CD823" s="93">
        <f t="shared" si="694"/>
        <v>0</v>
      </c>
    </row>
    <row r="824" spans="1:82" hidden="1">
      <c r="A824" s="221">
        <v>5</v>
      </c>
      <c r="B824" s="222" t="s">
        <v>9602</v>
      </c>
      <c r="C824" s="221" t="s">
        <v>9603</v>
      </c>
      <c r="D824" s="221" t="s">
        <v>217</v>
      </c>
      <c r="E824" s="221" t="s">
        <v>9327</v>
      </c>
      <c r="F824" s="221" t="s">
        <v>8516</v>
      </c>
      <c r="G824" s="221" t="s">
        <v>8517</v>
      </c>
      <c r="H824" s="221" t="s">
        <v>6</v>
      </c>
      <c r="I824" s="221" t="s">
        <v>7</v>
      </c>
      <c r="J824" s="221" t="s">
        <v>195</v>
      </c>
      <c r="K824" s="221" t="s">
        <v>34</v>
      </c>
      <c r="L824" s="221" t="s">
        <v>2865</v>
      </c>
      <c r="M824" s="221" t="s">
        <v>8519</v>
      </c>
      <c r="N824" s="221">
        <v>1</v>
      </c>
      <c r="O824" s="221">
        <v>0</v>
      </c>
      <c r="P824" s="221">
        <v>0</v>
      </c>
      <c r="Q824" s="221">
        <v>0</v>
      </c>
      <c r="R824" s="221">
        <v>0</v>
      </c>
      <c r="S824" s="221">
        <v>1</v>
      </c>
      <c r="T824" s="221">
        <v>0</v>
      </c>
      <c r="U824" s="221">
        <v>0</v>
      </c>
      <c r="V824" s="221">
        <v>0</v>
      </c>
      <c r="W824" s="60">
        <f>COUNTIFS(配置清单!G:G,G824,配置清单!$H:$H,"PM",配置清单!$N:$N,"在岗")</f>
        <v>1</v>
      </c>
      <c r="X824" s="61">
        <f t="shared" si="653"/>
        <v>1</v>
      </c>
      <c r="Y824" s="60">
        <f>COUNTIFS(配置清单!$G:$G,G824,配置清单!$H:$H,"PM",配置清单!$N:$N,"在岗",配置清单!$P:$P,"&lt;&gt;暂不胜任")</f>
        <v>0</v>
      </c>
      <c r="Z824" s="61">
        <f t="shared" si="654"/>
        <v>0</v>
      </c>
      <c r="AA824" s="62">
        <f>COUNTIFS(配置清单!$G:$G,G824,配置清单!$H:$H,"SE",配置清单!$N:$N,"在岗")+COUNTIFS(配置清单!$G:$G,G824,配置清单!$H:$H,"SA",配置清单!$N:$N,"在岗")</f>
        <v>0</v>
      </c>
      <c r="AB824" s="61" t="str">
        <f t="shared" si="655"/>
        <v>NA</v>
      </c>
      <c r="AC824" s="60">
        <f>COUNTIFS(配置清单!$G:$G,G824,配置清单!$H:$H,"SE",配置清单!$N:$N,"在岗",配置清单!$P:$P,"&lt;&gt;暂不胜任")+COUNTIFS(配置清单!$G:$G,G824,配置清单!$H:$H,"SA",配置清单!$N:$N,"在岗",配置清单!$P:$P,"&lt;&gt;暂不胜任")</f>
        <v>0</v>
      </c>
      <c r="AD824" s="61" t="str">
        <f t="shared" si="656"/>
        <v>NA</v>
      </c>
      <c r="AE824" s="60">
        <f>COUNTIFS(配置清单!$G:$G,G824,配置清单!H:H,"MDE",配置清单!N:N,"在岗")</f>
        <v>0</v>
      </c>
      <c r="AF824" s="61" t="str">
        <f t="shared" si="657"/>
        <v>NA</v>
      </c>
      <c r="AG824" s="60">
        <f>COUNTIFS(配置清单!$G:$G,G824,配置清单!$H:$H,"MDE",配置清单!$N:$N,"在岗",配置清单!$P:$P,"&lt;&gt;暂不胜任")</f>
        <v>0</v>
      </c>
      <c r="AH824" s="61" t="str">
        <f t="shared" si="658"/>
        <v>NA</v>
      </c>
      <c r="AI824" s="62">
        <f>COUNTIFS(配置清单!G:G,G824,配置清单!H:H,"TPM",配置清单!N:N,"在岗")+COUNTIFS(配置清单!G:G,G824,配置清单!H:H,"TC",配置清单!N:N,"在岗")</f>
        <v>0</v>
      </c>
      <c r="AJ824" s="61" t="str">
        <f t="shared" si="659"/>
        <v>NA</v>
      </c>
      <c r="AK824" s="60">
        <f>COUNTIFS(配置清单!G:G,G824,配置清单!H:H,"TPM",配置清单!N:N,"在岗",配置清单!P:P,"&lt;&gt;暂不胜任")+COUNTIFS(配置清单!G:G,G824,配置清单!H:H,"TC",配置清单!N:N,"在岗",配置清单!P:P,"&lt;&gt;暂不胜任")</f>
        <v>0</v>
      </c>
      <c r="AL824" s="61" t="str">
        <f t="shared" si="660"/>
        <v>NA</v>
      </c>
      <c r="AM824" s="60">
        <f>COUNTIFS(配置清单!G:G,G824,配置清单!H:H,"TSE",配置清单!N:N,"在岗")</f>
        <v>0</v>
      </c>
      <c r="AN824" s="61" t="str">
        <f t="shared" si="661"/>
        <v>NA</v>
      </c>
      <c r="AO824" s="60">
        <f>COUNTIFS(配置清单!G:G,G824,配置清单!H:H,"TSE",配置清单!N:N,"在岗",配置清单!P:P,"&lt;&gt;暂不胜任")</f>
        <v>0</v>
      </c>
      <c r="AP824" s="61" t="str">
        <f t="shared" si="662"/>
        <v>NA</v>
      </c>
      <c r="AQ824" s="60">
        <f>COUNTIFS(配置清单!$G:$G,G824,配置清单!H:H,"QA",配置清单!N:N,"在岗")</f>
        <v>1</v>
      </c>
      <c r="AR824" s="61">
        <f t="shared" si="663"/>
        <v>1</v>
      </c>
      <c r="AS824" s="60">
        <f>COUNTIFS(配置清单!$G:$G,G824,配置清单!$H:$H,"QA",配置清单!$N:$N,"在岗",配置清单!$P:$P,"&lt;&gt;暂不胜任")</f>
        <v>0</v>
      </c>
      <c r="AT824" s="61">
        <f t="shared" si="664"/>
        <v>0</v>
      </c>
      <c r="AU824" s="60">
        <f>COUNTIFS(配置清单!G:G,规划及评估!G824,配置清单!H:H,"BA",配置清单!N:N,"在岗")</f>
        <v>0</v>
      </c>
      <c r="AV824" s="61" t="str">
        <f t="shared" si="665"/>
        <v>NA</v>
      </c>
      <c r="AW824" s="60">
        <f>COUNTIFS(配置清单!G:G,G824,配置清单!H:H,"BA",配置清单!N:N,"在岗",配置清单!P:P,"&lt;&gt;暂不胜任")</f>
        <v>0</v>
      </c>
      <c r="AX824" s="61" t="str">
        <f t="shared" si="666"/>
        <v>NA</v>
      </c>
      <c r="AY824" s="60">
        <f>COUNTIFS(配置清单!G:G,规划及评估!G824,配置清单!H:H,"IA",配置清单!N:N,"在岗")</f>
        <v>0</v>
      </c>
      <c r="AZ824" s="61" t="str">
        <f t="shared" si="667"/>
        <v>NA</v>
      </c>
      <c r="BA824" s="60">
        <f>COUNTIFS(配置清单!G:G,G824,配置清单!H:H,"IA",配置清单!N:N,"在岗",配置清单!P:P,"&lt;&gt;暂不胜任")</f>
        <v>0</v>
      </c>
      <c r="BB824" s="61" t="str">
        <f t="shared" si="668"/>
        <v>NA</v>
      </c>
      <c r="BC824" s="60">
        <f>COUNTIFS(配置清单!G:G,规划及评估!G824,配置清单!H:H,"产品经理",配置清单!N:N,"在岗")</f>
        <v>0</v>
      </c>
      <c r="BD824" s="61" t="str">
        <f t="shared" si="669"/>
        <v>NA</v>
      </c>
      <c r="BE824" s="60">
        <f>COUNTIFS(配置清单!G:G,G824,配置清单!H:H,"产品经理",配置清单!N:N,"在岗",配置清单!P:P,"&lt;&gt;暂不胜任")</f>
        <v>0</v>
      </c>
      <c r="BF824" s="61" t="str">
        <f t="shared" si="670"/>
        <v>NA</v>
      </c>
      <c r="BG824" s="63">
        <f t="shared" si="671"/>
        <v>2</v>
      </c>
      <c r="BH824" s="64">
        <f t="shared" si="672"/>
        <v>2</v>
      </c>
      <c r="BI824" s="64">
        <f t="shared" si="673"/>
        <v>2</v>
      </c>
      <c r="BJ824" s="64">
        <f t="shared" si="674"/>
        <v>0</v>
      </c>
      <c r="BK824" s="65">
        <f t="shared" si="675"/>
        <v>1</v>
      </c>
      <c r="BL824" s="66">
        <f t="shared" si="676"/>
        <v>0</v>
      </c>
      <c r="BM824" s="93">
        <f t="shared" si="677"/>
        <v>1</v>
      </c>
      <c r="BN824" s="93">
        <f t="shared" si="678"/>
        <v>0</v>
      </c>
      <c r="BO824" s="93">
        <f t="shared" si="679"/>
        <v>0</v>
      </c>
      <c r="BP824" s="93">
        <f t="shared" si="680"/>
        <v>0</v>
      </c>
      <c r="BQ824" s="93">
        <f t="shared" si="681"/>
        <v>0</v>
      </c>
      <c r="BR824" s="93">
        <f t="shared" si="682"/>
        <v>0</v>
      </c>
      <c r="BS824" s="93">
        <f t="shared" si="683"/>
        <v>0</v>
      </c>
      <c r="BT824" s="93">
        <f t="shared" si="684"/>
        <v>0</v>
      </c>
      <c r="BU824" s="93">
        <f t="shared" si="685"/>
        <v>0</v>
      </c>
      <c r="BV824" s="93">
        <f t="shared" si="686"/>
        <v>0</v>
      </c>
      <c r="BW824" s="93">
        <f t="shared" si="687"/>
        <v>1</v>
      </c>
      <c r="BX824" s="93">
        <f t="shared" si="688"/>
        <v>0</v>
      </c>
      <c r="BY824" s="93">
        <f t="shared" si="689"/>
        <v>0</v>
      </c>
      <c r="BZ824" s="93">
        <f t="shared" si="690"/>
        <v>0</v>
      </c>
      <c r="CA824" s="93">
        <f t="shared" si="691"/>
        <v>0</v>
      </c>
      <c r="CB824" s="93">
        <f t="shared" si="692"/>
        <v>0</v>
      </c>
      <c r="CC824" s="93">
        <f t="shared" si="693"/>
        <v>0</v>
      </c>
      <c r="CD824" s="93">
        <f t="shared" si="694"/>
        <v>0</v>
      </c>
    </row>
    <row r="825" spans="1:82" hidden="1">
      <c r="A825" s="221"/>
      <c r="B825" s="221" t="s">
        <v>9602</v>
      </c>
      <c r="C825" s="221" t="s">
        <v>9603</v>
      </c>
      <c r="D825" s="221" t="s">
        <v>217</v>
      </c>
      <c r="E825" s="221" t="s">
        <v>9327</v>
      </c>
      <c r="F825" s="221" t="s">
        <v>9604</v>
      </c>
      <c r="G825" s="223" t="s">
        <v>8507</v>
      </c>
      <c r="H825" s="221" t="s">
        <v>6</v>
      </c>
      <c r="I825" s="221" t="s">
        <v>6</v>
      </c>
      <c r="J825" s="221" t="s">
        <v>9605</v>
      </c>
      <c r="K825" s="221" t="s">
        <v>9605</v>
      </c>
      <c r="L825" s="221" t="s">
        <v>2865</v>
      </c>
      <c r="M825" s="221" t="s">
        <v>9606</v>
      </c>
      <c r="N825" s="221">
        <v>1</v>
      </c>
      <c r="O825" s="221">
        <v>1</v>
      </c>
      <c r="P825" s="221">
        <v>0</v>
      </c>
      <c r="Q825" s="221">
        <v>0</v>
      </c>
      <c r="R825" s="221">
        <v>0</v>
      </c>
      <c r="S825" s="221">
        <v>1</v>
      </c>
      <c r="T825" s="221">
        <v>0</v>
      </c>
      <c r="U825" s="221">
        <v>0</v>
      </c>
      <c r="V825" s="221">
        <v>0</v>
      </c>
      <c r="W825" s="60">
        <f>COUNTIFS(配置清单!G:G,G825,配置清单!$H:$H,"PM",配置清单!$N:$N,"在岗")</f>
        <v>1</v>
      </c>
      <c r="X825" s="61">
        <f t="shared" si="653"/>
        <v>1</v>
      </c>
      <c r="Y825" s="60">
        <f>COUNTIFS(配置清单!$G:$G,G825,配置清单!$H:$H,"PM",配置清单!$N:$N,"在岗",配置清单!$P:$P,"&lt;&gt;暂不胜任")</f>
        <v>0</v>
      </c>
      <c r="Z825" s="61">
        <f t="shared" si="654"/>
        <v>0</v>
      </c>
      <c r="AA825" s="62">
        <f>COUNTIFS(配置清单!$G:$G,G825,配置清单!$H:$H,"SE",配置清单!$N:$N,"在岗")+COUNTIFS(配置清单!$G:$G,G825,配置清单!$H:$H,"SA",配置清单!$N:$N,"在岗")</f>
        <v>1</v>
      </c>
      <c r="AB825" s="61">
        <f t="shared" si="655"/>
        <v>1</v>
      </c>
      <c r="AC825" s="60">
        <f>COUNTIFS(配置清单!$G:$G,G825,配置清单!$H:$H,"SE",配置清单!$N:$N,"在岗",配置清单!$P:$P,"&lt;&gt;暂不胜任")+COUNTIFS(配置清单!$G:$G,G825,配置清单!$H:$H,"SA",配置清单!$N:$N,"在岗",配置清单!$P:$P,"&lt;&gt;暂不胜任")</f>
        <v>0</v>
      </c>
      <c r="AD825" s="61">
        <f t="shared" si="656"/>
        <v>0</v>
      </c>
      <c r="AE825" s="60">
        <f>COUNTIFS(配置清单!$G:$G,G825,配置清单!H:H,"MDE",配置清单!N:N,"在岗")</f>
        <v>0</v>
      </c>
      <c r="AF825" s="61" t="str">
        <f t="shared" si="657"/>
        <v>NA</v>
      </c>
      <c r="AG825" s="60">
        <f>COUNTIFS(配置清单!$G:$G,G825,配置清单!$H:$H,"MDE",配置清单!$N:$N,"在岗",配置清单!$P:$P,"&lt;&gt;暂不胜任")</f>
        <v>0</v>
      </c>
      <c r="AH825" s="61" t="str">
        <f t="shared" si="658"/>
        <v>NA</v>
      </c>
      <c r="AI825" s="62">
        <f>COUNTIFS(配置清单!G:G,G825,配置清单!H:H,"TPM",配置清单!N:N,"在岗")+COUNTIFS(配置清单!G:G,G825,配置清单!H:H,"TC",配置清单!N:N,"在岗")</f>
        <v>0</v>
      </c>
      <c r="AJ825" s="61" t="str">
        <f t="shared" si="659"/>
        <v>NA</v>
      </c>
      <c r="AK825" s="60">
        <f>COUNTIFS(配置清单!G:G,G825,配置清单!H:H,"TPM",配置清单!N:N,"在岗",配置清单!P:P,"&lt;&gt;暂不胜任")+COUNTIFS(配置清单!G:G,G825,配置清单!H:H,"TC",配置清单!N:N,"在岗",配置清单!P:P,"&lt;&gt;暂不胜任")</f>
        <v>0</v>
      </c>
      <c r="AL825" s="61" t="str">
        <f t="shared" si="660"/>
        <v>NA</v>
      </c>
      <c r="AM825" s="60">
        <f>COUNTIFS(配置清单!G:G,G825,配置清单!H:H,"TSE",配置清单!N:N,"在岗")</f>
        <v>0</v>
      </c>
      <c r="AN825" s="61" t="str">
        <f t="shared" si="661"/>
        <v>NA</v>
      </c>
      <c r="AO825" s="60">
        <f>COUNTIFS(配置清单!G:G,G825,配置清单!H:H,"TSE",配置清单!N:N,"在岗",配置清单!P:P,"&lt;&gt;暂不胜任")</f>
        <v>0</v>
      </c>
      <c r="AP825" s="61" t="str">
        <f t="shared" si="662"/>
        <v>NA</v>
      </c>
      <c r="AQ825" s="60">
        <f>COUNTIFS(配置清单!$G:$G,G825,配置清单!H:H,"QA",配置清单!N:N,"在岗")</f>
        <v>1</v>
      </c>
      <c r="AR825" s="61">
        <f t="shared" si="663"/>
        <v>1</v>
      </c>
      <c r="AS825" s="60">
        <f>COUNTIFS(配置清单!$G:$G,G825,配置清单!$H:$H,"QA",配置清单!$N:$N,"在岗",配置清单!$P:$P,"&lt;&gt;暂不胜任")</f>
        <v>0</v>
      </c>
      <c r="AT825" s="61">
        <f t="shared" si="664"/>
        <v>0</v>
      </c>
      <c r="AU825" s="60">
        <f>COUNTIFS(配置清单!G:G,规划及评估!G825,配置清单!H:H,"BA",配置清单!N:N,"在岗")</f>
        <v>0</v>
      </c>
      <c r="AV825" s="61" t="str">
        <f t="shared" si="665"/>
        <v>NA</v>
      </c>
      <c r="AW825" s="60">
        <f>COUNTIFS(配置清单!G:G,G825,配置清单!H:H,"BA",配置清单!N:N,"在岗",配置清单!P:P,"&lt;&gt;暂不胜任")</f>
        <v>0</v>
      </c>
      <c r="AX825" s="61" t="str">
        <f t="shared" si="666"/>
        <v>NA</v>
      </c>
      <c r="AY825" s="60">
        <f>COUNTIFS(配置清单!G:G,规划及评估!G825,配置清单!H:H,"IA",配置清单!N:N,"在岗")</f>
        <v>0</v>
      </c>
      <c r="AZ825" s="61" t="str">
        <f t="shared" si="667"/>
        <v>NA</v>
      </c>
      <c r="BA825" s="60">
        <f>COUNTIFS(配置清单!G:G,G825,配置清单!H:H,"IA",配置清单!N:N,"在岗",配置清单!P:P,"&lt;&gt;暂不胜任")</f>
        <v>0</v>
      </c>
      <c r="BB825" s="61" t="str">
        <f t="shared" si="668"/>
        <v>NA</v>
      </c>
      <c r="BC825" s="60">
        <f>COUNTIFS(配置清单!G:G,规划及评估!G825,配置清单!H:H,"产品经理",配置清单!N:N,"在岗")</f>
        <v>0</v>
      </c>
      <c r="BD825" s="61" t="str">
        <f t="shared" si="669"/>
        <v>NA</v>
      </c>
      <c r="BE825" s="60">
        <f>COUNTIFS(配置清单!G:G,G825,配置清单!H:H,"产品经理",配置清单!N:N,"在岗",配置清单!P:P,"&lt;&gt;暂不胜任")</f>
        <v>0</v>
      </c>
      <c r="BF825" s="61" t="str">
        <f t="shared" si="670"/>
        <v>NA</v>
      </c>
      <c r="BG825" s="63">
        <f t="shared" si="671"/>
        <v>3</v>
      </c>
      <c r="BH825" s="64">
        <f t="shared" si="672"/>
        <v>3</v>
      </c>
      <c r="BI825" s="64">
        <f t="shared" si="673"/>
        <v>3</v>
      </c>
      <c r="BJ825" s="64">
        <f t="shared" si="674"/>
        <v>0</v>
      </c>
      <c r="BK825" s="65">
        <f t="shared" si="675"/>
        <v>1</v>
      </c>
      <c r="BL825" s="66">
        <f t="shared" si="676"/>
        <v>0</v>
      </c>
      <c r="BM825" s="93">
        <f t="shared" si="677"/>
        <v>1</v>
      </c>
      <c r="BN825" s="93">
        <f t="shared" si="678"/>
        <v>0</v>
      </c>
      <c r="BO825" s="93">
        <f t="shared" si="679"/>
        <v>1</v>
      </c>
      <c r="BP825" s="93">
        <f t="shared" si="680"/>
        <v>0</v>
      </c>
      <c r="BQ825" s="93">
        <f t="shared" si="681"/>
        <v>0</v>
      </c>
      <c r="BR825" s="93">
        <f t="shared" si="682"/>
        <v>0</v>
      </c>
      <c r="BS825" s="93">
        <f t="shared" si="683"/>
        <v>0</v>
      </c>
      <c r="BT825" s="93">
        <f t="shared" si="684"/>
        <v>0</v>
      </c>
      <c r="BU825" s="93">
        <f t="shared" si="685"/>
        <v>0</v>
      </c>
      <c r="BV825" s="93">
        <f t="shared" si="686"/>
        <v>0</v>
      </c>
      <c r="BW825" s="93">
        <f t="shared" si="687"/>
        <v>1</v>
      </c>
      <c r="BX825" s="93">
        <f t="shared" si="688"/>
        <v>0</v>
      </c>
      <c r="BY825" s="93">
        <f t="shared" si="689"/>
        <v>0</v>
      </c>
      <c r="BZ825" s="93">
        <f t="shared" si="690"/>
        <v>0</v>
      </c>
      <c r="CA825" s="93">
        <f t="shared" si="691"/>
        <v>0</v>
      </c>
      <c r="CB825" s="93">
        <f t="shared" si="692"/>
        <v>0</v>
      </c>
      <c r="CC825" s="93">
        <f t="shared" si="693"/>
        <v>0</v>
      </c>
      <c r="CD825" s="93">
        <f t="shared" si="694"/>
        <v>0</v>
      </c>
    </row>
    <row r="826" spans="1:82" hidden="1">
      <c r="A826" s="221"/>
      <c r="B826" s="221" t="s">
        <v>9602</v>
      </c>
      <c r="C826" s="221" t="s">
        <v>9603</v>
      </c>
      <c r="D826" s="221" t="s">
        <v>217</v>
      </c>
      <c r="E826" s="221" t="s">
        <v>9327</v>
      </c>
      <c r="F826" s="221" t="s">
        <v>9607</v>
      </c>
      <c r="G826" s="223" t="s">
        <v>8512</v>
      </c>
      <c r="H826" s="223" t="s">
        <v>4</v>
      </c>
      <c r="I826" s="221" t="s">
        <v>4</v>
      </c>
      <c r="J826" s="221" t="s">
        <v>34</v>
      </c>
      <c r="K826" s="221" t="s">
        <v>34</v>
      </c>
      <c r="L826" s="221" t="s">
        <v>2865</v>
      </c>
      <c r="M826" s="221" t="s">
        <v>9606</v>
      </c>
      <c r="N826" s="221">
        <v>1</v>
      </c>
      <c r="O826" s="221">
        <v>1</v>
      </c>
      <c r="P826" s="221">
        <v>0</v>
      </c>
      <c r="Q826" s="221">
        <v>0</v>
      </c>
      <c r="R826" s="221">
        <v>0</v>
      </c>
      <c r="S826" s="221">
        <v>1</v>
      </c>
      <c r="T826" s="221">
        <v>0</v>
      </c>
      <c r="U826" s="221">
        <v>0</v>
      </c>
      <c r="V826" s="221">
        <v>0</v>
      </c>
      <c r="W826" s="60">
        <f>COUNTIFS(配置清单!G:G,G826,配置清单!$H:$H,"PM",配置清单!$N:$N,"在岗")</f>
        <v>1</v>
      </c>
      <c r="X826" s="61">
        <f t="shared" si="653"/>
        <v>1</v>
      </c>
      <c r="Y826" s="60">
        <f>COUNTIFS(配置清单!$G:$G,G826,配置清单!$H:$H,"PM",配置清单!$N:$N,"在岗",配置清单!$P:$P,"&lt;&gt;暂不胜任")</f>
        <v>0</v>
      </c>
      <c r="Z826" s="61">
        <f t="shared" si="654"/>
        <v>0</v>
      </c>
      <c r="AA826" s="62">
        <f>COUNTIFS(配置清单!$G:$G,G826,配置清单!$H:$H,"SE",配置清单!$N:$N,"在岗")+COUNTIFS(配置清单!$G:$G,G826,配置清单!$H:$H,"SA",配置清单!$N:$N,"在岗")</f>
        <v>1</v>
      </c>
      <c r="AB826" s="61">
        <f t="shared" si="655"/>
        <v>1</v>
      </c>
      <c r="AC826" s="60">
        <f>COUNTIFS(配置清单!$G:$G,G826,配置清单!$H:$H,"SE",配置清单!$N:$N,"在岗",配置清单!$P:$P,"&lt;&gt;暂不胜任")+COUNTIFS(配置清单!$G:$G,G826,配置清单!$H:$H,"SA",配置清单!$N:$N,"在岗",配置清单!$P:$P,"&lt;&gt;暂不胜任")</f>
        <v>0</v>
      </c>
      <c r="AD826" s="61">
        <f t="shared" si="656"/>
        <v>0</v>
      </c>
      <c r="AE826" s="60">
        <f>COUNTIFS(配置清单!$G:$G,G826,配置清单!H:H,"MDE",配置清单!N:N,"在岗")</f>
        <v>0</v>
      </c>
      <c r="AF826" s="61" t="str">
        <f t="shared" si="657"/>
        <v>NA</v>
      </c>
      <c r="AG826" s="60">
        <f>COUNTIFS(配置清单!$G:$G,G826,配置清单!$H:$H,"MDE",配置清单!$N:$N,"在岗",配置清单!$P:$P,"&lt;&gt;暂不胜任")</f>
        <v>0</v>
      </c>
      <c r="AH826" s="61" t="str">
        <f t="shared" si="658"/>
        <v>NA</v>
      </c>
      <c r="AI826" s="62">
        <f>COUNTIFS(配置清单!G:G,G826,配置清单!H:H,"TPM",配置清单!N:N,"在岗")+COUNTIFS(配置清单!G:G,G826,配置清单!H:H,"TC",配置清单!N:N,"在岗")</f>
        <v>0</v>
      </c>
      <c r="AJ826" s="61" t="str">
        <f t="shared" si="659"/>
        <v>NA</v>
      </c>
      <c r="AK826" s="60">
        <f>COUNTIFS(配置清单!G:G,G826,配置清单!H:H,"TPM",配置清单!N:N,"在岗",配置清单!P:P,"&lt;&gt;暂不胜任")+COUNTIFS(配置清单!G:G,G826,配置清单!H:H,"TC",配置清单!N:N,"在岗",配置清单!P:P,"&lt;&gt;暂不胜任")</f>
        <v>0</v>
      </c>
      <c r="AL826" s="61" t="str">
        <f t="shared" si="660"/>
        <v>NA</v>
      </c>
      <c r="AM826" s="60">
        <f>COUNTIFS(配置清单!G:G,G826,配置清单!H:H,"TSE",配置清单!N:N,"在岗")</f>
        <v>0</v>
      </c>
      <c r="AN826" s="61" t="str">
        <f t="shared" si="661"/>
        <v>NA</v>
      </c>
      <c r="AO826" s="60">
        <f>COUNTIFS(配置清单!G:G,G826,配置清单!H:H,"TSE",配置清单!N:N,"在岗",配置清单!P:P,"&lt;&gt;暂不胜任")</f>
        <v>0</v>
      </c>
      <c r="AP826" s="61" t="str">
        <f t="shared" si="662"/>
        <v>NA</v>
      </c>
      <c r="AQ826" s="60">
        <f>COUNTIFS(配置清单!$G:$G,G826,配置清单!H:H,"QA",配置清单!N:N,"在岗")</f>
        <v>1</v>
      </c>
      <c r="AR826" s="61">
        <f t="shared" si="663"/>
        <v>1</v>
      </c>
      <c r="AS826" s="60">
        <f>COUNTIFS(配置清单!$G:$G,G826,配置清单!$H:$H,"QA",配置清单!$N:$N,"在岗",配置清单!$P:$P,"&lt;&gt;暂不胜任")</f>
        <v>0</v>
      </c>
      <c r="AT826" s="61">
        <f t="shared" si="664"/>
        <v>0</v>
      </c>
      <c r="AU826" s="60">
        <f>COUNTIFS(配置清单!G:G,规划及评估!G826,配置清单!H:H,"BA",配置清单!N:N,"在岗")</f>
        <v>0</v>
      </c>
      <c r="AV826" s="61" t="str">
        <f t="shared" si="665"/>
        <v>NA</v>
      </c>
      <c r="AW826" s="60">
        <f>COUNTIFS(配置清单!G:G,G826,配置清单!H:H,"BA",配置清单!N:N,"在岗",配置清单!P:P,"&lt;&gt;暂不胜任")</f>
        <v>0</v>
      </c>
      <c r="AX826" s="61" t="str">
        <f t="shared" si="666"/>
        <v>NA</v>
      </c>
      <c r="AY826" s="60">
        <f>COUNTIFS(配置清单!G:G,规划及评估!G826,配置清单!H:H,"IA",配置清单!N:N,"在岗")</f>
        <v>0</v>
      </c>
      <c r="AZ826" s="61" t="str">
        <f t="shared" si="667"/>
        <v>NA</v>
      </c>
      <c r="BA826" s="60">
        <f>COUNTIFS(配置清单!G:G,G826,配置清单!H:H,"IA",配置清单!N:N,"在岗",配置清单!P:P,"&lt;&gt;暂不胜任")</f>
        <v>0</v>
      </c>
      <c r="BB826" s="61" t="str">
        <f t="shared" si="668"/>
        <v>NA</v>
      </c>
      <c r="BC826" s="60">
        <f>COUNTIFS(配置清单!G:G,规划及评估!G826,配置清单!H:H,"产品经理",配置清单!N:N,"在岗")</f>
        <v>0</v>
      </c>
      <c r="BD826" s="61" t="str">
        <f t="shared" si="669"/>
        <v>NA</v>
      </c>
      <c r="BE826" s="60">
        <f>COUNTIFS(配置清单!G:G,G826,配置清单!H:H,"产品经理",配置清单!N:N,"在岗",配置清单!P:P,"&lt;&gt;暂不胜任")</f>
        <v>0</v>
      </c>
      <c r="BF826" s="61" t="str">
        <f t="shared" si="670"/>
        <v>NA</v>
      </c>
      <c r="BG826" s="63">
        <f t="shared" si="671"/>
        <v>3</v>
      </c>
      <c r="BH826" s="64">
        <f t="shared" si="672"/>
        <v>3</v>
      </c>
      <c r="BI826" s="64">
        <f t="shared" si="673"/>
        <v>3</v>
      </c>
      <c r="BJ826" s="64">
        <f t="shared" si="674"/>
        <v>0</v>
      </c>
      <c r="BK826" s="65">
        <f t="shared" si="675"/>
        <v>1</v>
      </c>
      <c r="BL826" s="66">
        <f t="shared" si="676"/>
        <v>0</v>
      </c>
      <c r="BM826" s="93">
        <f t="shared" si="677"/>
        <v>1</v>
      </c>
      <c r="BN826" s="93">
        <f t="shared" si="678"/>
        <v>0</v>
      </c>
      <c r="BO826" s="93">
        <f t="shared" si="679"/>
        <v>1</v>
      </c>
      <c r="BP826" s="93">
        <f t="shared" si="680"/>
        <v>0</v>
      </c>
      <c r="BQ826" s="93">
        <f t="shared" si="681"/>
        <v>0</v>
      </c>
      <c r="BR826" s="93">
        <f t="shared" si="682"/>
        <v>0</v>
      </c>
      <c r="BS826" s="93">
        <f t="shared" si="683"/>
        <v>0</v>
      </c>
      <c r="BT826" s="93">
        <f t="shared" si="684"/>
        <v>0</v>
      </c>
      <c r="BU826" s="93">
        <f t="shared" si="685"/>
        <v>0</v>
      </c>
      <c r="BV826" s="93">
        <f t="shared" si="686"/>
        <v>0</v>
      </c>
      <c r="BW826" s="93">
        <f t="shared" si="687"/>
        <v>1</v>
      </c>
      <c r="BX826" s="93">
        <f t="shared" si="688"/>
        <v>0</v>
      </c>
      <c r="BY826" s="93">
        <f t="shared" si="689"/>
        <v>0</v>
      </c>
      <c r="BZ826" s="93">
        <f t="shared" si="690"/>
        <v>0</v>
      </c>
      <c r="CA826" s="93">
        <f t="shared" si="691"/>
        <v>0</v>
      </c>
      <c r="CB826" s="93">
        <f t="shared" si="692"/>
        <v>0</v>
      </c>
      <c r="CC826" s="93">
        <f t="shared" si="693"/>
        <v>0</v>
      </c>
      <c r="CD826" s="93">
        <f t="shared" si="694"/>
        <v>0</v>
      </c>
    </row>
    <row r="827" spans="1:82" hidden="1">
      <c r="A827" s="221"/>
      <c r="B827" s="221" t="s">
        <v>9602</v>
      </c>
      <c r="C827" s="221" t="s">
        <v>9603</v>
      </c>
      <c r="D827" s="221" t="s">
        <v>217</v>
      </c>
      <c r="E827" s="221" t="s">
        <v>9327</v>
      </c>
      <c r="F827" s="221" t="s">
        <v>9608</v>
      </c>
      <c r="G827" s="223" t="s">
        <v>8515</v>
      </c>
      <c r="H827" s="223" t="s">
        <v>6</v>
      </c>
      <c r="I827" s="221" t="s">
        <v>7</v>
      </c>
      <c r="J827" s="221" t="s">
        <v>195</v>
      </c>
      <c r="K827" s="221" t="s">
        <v>9605</v>
      </c>
      <c r="L827" s="221" t="s">
        <v>8520</v>
      </c>
      <c r="M827" s="221" t="s">
        <v>9606</v>
      </c>
      <c r="N827" s="221">
        <v>1</v>
      </c>
      <c r="O827" s="221">
        <v>0</v>
      </c>
      <c r="P827" s="221">
        <v>0</v>
      </c>
      <c r="Q827" s="221">
        <v>0</v>
      </c>
      <c r="R827" s="221">
        <v>0</v>
      </c>
      <c r="S827" s="221">
        <v>1</v>
      </c>
      <c r="T827" s="221">
        <v>0</v>
      </c>
      <c r="U827" s="221">
        <v>0</v>
      </c>
      <c r="V827" s="221">
        <v>0</v>
      </c>
      <c r="W827" s="60">
        <f>COUNTIFS(配置清单!G:G,G827,配置清单!$H:$H,"PM",配置清单!$N:$N,"在岗")</f>
        <v>1</v>
      </c>
      <c r="X827" s="61">
        <f t="shared" si="653"/>
        <v>1</v>
      </c>
      <c r="Y827" s="60">
        <f>COUNTIFS(配置清单!$G:$G,G827,配置清单!$H:$H,"PM",配置清单!$N:$N,"在岗",配置清单!$P:$P,"&lt;&gt;暂不胜任")</f>
        <v>0</v>
      </c>
      <c r="Z827" s="61">
        <f t="shared" si="654"/>
        <v>0</v>
      </c>
      <c r="AA827" s="62">
        <f>COUNTIFS(配置清单!$G:$G,G827,配置清单!$H:$H,"SE",配置清单!$N:$N,"在岗")+COUNTIFS(配置清单!$G:$G,G827,配置清单!$H:$H,"SA",配置清单!$N:$N,"在岗")</f>
        <v>0</v>
      </c>
      <c r="AB827" s="61" t="str">
        <f t="shared" si="655"/>
        <v>NA</v>
      </c>
      <c r="AC827" s="60">
        <f>COUNTIFS(配置清单!$G:$G,G827,配置清单!$H:$H,"SE",配置清单!$N:$N,"在岗",配置清单!$P:$P,"&lt;&gt;暂不胜任")+COUNTIFS(配置清单!$G:$G,G827,配置清单!$H:$H,"SA",配置清单!$N:$N,"在岗",配置清单!$P:$P,"&lt;&gt;暂不胜任")</f>
        <v>0</v>
      </c>
      <c r="AD827" s="61" t="str">
        <f t="shared" si="656"/>
        <v>NA</v>
      </c>
      <c r="AE827" s="60">
        <f>COUNTIFS(配置清单!$G:$G,G827,配置清单!H:H,"MDE",配置清单!N:N,"在岗")</f>
        <v>0</v>
      </c>
      <c r="AF827" s="61" t="str">
        <f t="shared" si="657"/>
        <v>NA</v>
      </c>
      <c r="AG827" s="60">
        <f>COUNTIFS(配置清单!$G:$G,G827,配置清单!$H:$H,"MDE",配置清单!$N:$N,"在岗",配置清单!$P:$P,"&lt;&gt;暂不胜任")</f>
        <v>0</v>
      </c>
      <c r="AH827" s="61" t="str">
        <f t="shared" si="658"/>
        <v>NA</v>
      </c>
      <c r="AI827" s="62">
        <f>COUNTIFS(配置清单!G:G,G827,配置清单!H:H,"TPM",配置清单!N:N,"在岗")+COUNTIFS(配置清单!G:G,G827,配置清单!H:H,"TC",配置清单!N:N,"在岗")</f>
        <v>0</v>
      </c>
      <c r="AJ827" s="61" t="str">
        <f t="shared" si="659"/>
        <v>NA</v>
      </c>
      <c r="AK827" s="60">
        <f>COUNTIFS(配置清单!G:G,G827,配置清单!H:H,"TPM",配置清单!N:N,"在岗",配置清单!P:P,"&lt;&gt;暂不胜任")+COUNTIFS(配置清单!G:G,G827,配置清单!H:H,"TC",配置清单!N:N,"在岗",配置清单!P:P,"&lt;&gt;暂不胜任")</f>
        <v>0</v>
      </c>
      <c r="AL827" s="61" t="str">
        <f t="shared" si="660"/>
        <v>NA</v>
      </c>
      <c r="AM827" s="60">
        <f>COUNTIFS(配置清单!G:G,G827,配置清单!H:H,"TSE",配置清单!N:N,"在岗")</f>
        <v>0</v>
      </c>
      <c r="AN827" s="61" t="str">
        <f t="shared" si="661"/>
        <v>NA</v>
      </c>
      <c r="AO827" s="60">
        <f>COUNTIFS(配置清单!G:G,G827,配置清单!H:H,"TSE",配置清单!N:N,"在岗",配置清单!P:P,"&lt;&gt;暂不胜任")</f>
        <v>0</v>
      </c>
      <c r="AP827" s="61" t="str">
        <f t="shared" si="662"/>
        <v>NA</v>
      </c>
      <c r="AQ827" s="60">
        <f>COUNTIFS(配置清单!$G:$G,G827,配置清单!H:H,"QA",配置清单!N:N,"在岗")</f>
        <v>1</v>
      </c>
      <c r="AR827" s="61">
        <f t="shared" si="663"/>
        <v>1</v>
      </c>
      <c r="AS827" s="60">
        <f>COUNTIFS(配置清单!$G:$G,G827,配置清单!$H:$H,"QA",配置清单!$N:$N,"在岗",配置清单!$P:$P,"&lt;&gt;暂不胜任")</f>
        <v>0</v>
      </c>
      <c r="AT827" s="61">
        <f t="shared" si="664"/>
        <v>0</v>
      </c>
      <c r="AU827" s="60">
        <f>COUNTIFS(配置清单!G:G,规划及评估!G827,配置清单!H:H,"BA",配置清单!N:N,"在岗")</f>
        <v>0</v>
      </c>
      <c r="AV827" s="61" t="str">
        <f t="shared" si="665"/>
        <v>NA</v>
      </c>
      <c r="AW827" s="60">
        <f>COUNTIFS(配置清单!G:G,G827,配置清单!H:H,"BA",配置清单!N:N,"在岗",配置清单!P:P,"&lt;&gt;暂不胜任")</f>
        <v>0</v>
      </c>
      <c r="AX827" s="61" t="str">
        <f t="shared" si="666"/>
        <v>NA</v>
      </c>
      <c r="AY827" s="60">
        <f>COUNTIFS(配置清单!G:G,规划及评估!G827,配置清单!H:H,"IA",配置清单!N:N,"在岗")</f>
        <v>0</v>
      </c>
      <c r="AZ827" s="61" t="str">
        <f t="shared" si="667"/>
        <v>NA</v>
      </c>
      <c r="BA827" s="60">
        <f>COUNTIFS(配置清单!G:G,G827,配置清单!H:H,"IA",配置清单!N:N,"在岗",配置清单!P:P,"&lt;&gt;暂不胜任")</f>
        <v>0</v>
      </c>
      <c r="BB827" s="61" t="str">
        <f t="shared" si="668"/>
        <v>NA</v>
      </c>
      <c r="BC827" s="60">
        <f>COUNTIFS(配置清单!G:G,规划及评估!G827,配置清单!H:H,"产品经理",配置清单!N:N,"在岗")</f>
        <v>0</v>
      </c>
      <c r="BD827" s="61" t="str">
        <f t="shared" si="669"/>
        <v>NA</v>
      </c>
      <c r="BE827" s="60">
        <f>COUNTIFS(配置清单!G:G,G827,配置清单!H:H,"产品经理",配置清单!N:N,"在岗",配置清单!P:P,"&lt;&gt;暂不胜任")</f>
        <v>0</v>
      </c>
      <c r="BF827" s="61" t="str">
        <f t="shared" si="670"/>
        <v>NA</v>
      </c>
      <c r="BG827" s="63">
        <f t="shared" si="671"/>
        <v>2</v>
      </c>
      <c r="BH827" s="64">
        <f t="shared" si="672"/>
        <v>2</v>
      </c>
      <c r="BI827" s="64">
        <f t="shared" si="673"/>
        <v>2</v>
      </c>
      <c r="BJ827" s="64">
        <f t="shared" si="674"/>
        <v>0</v>
      </c>
      <c r="BK827" s="65">
        <f t="shared" si="675"/>
        <v>1</v>
      </c>
      <c r="BL827" s="66">
        <f t="shared" si="676"/>
        <v>0</v>
      </c>
      <c r="BM827" s="93">
        <f t="shared" si="677"/>
        <v>1</v>
      </c>
      <c r="BN827" s="93">
        <f t="shared" si="678"/>
        <v>0</v>
      </c>
      <c r="BO827" s="93">
        <f t="shared" si="679"/>
        <v>0</v>
      </c>
      <c r="BP827" s="93">
        <f t="shared" si="680"/>
        <v>0</v>
      </c>
      <c r="BQ827" s="93">
        <f t="shared" si="681"/>
        <v>0</v>
      </c>
      <c r="BR827" s="93">
        <f t="shared" si="682"/>
        <v>0</v>
      </c>
      <c r="BS827" s="93">
        <f t="shared" si="683"/>
        <v>0</v>
      </c>
      <c r="BT827" s="93">
        <f t="shared" si="684"/>
        <v>0</v>
      </c>
      <c r="BU827" s="93">
        <f t="shared" si="685"/>
        <v>0</v>
      </c>
      <c r="BV827" s="93">
        <f t="shared" si="686"/>
        <v>0</v>
      </c>
      <c r="BW827" s="93">
        <f t="shared" si="687"/>
        <v>1</v>
      </c>
      <c r="BX827" s="93">
        <f t="shared" si="688"/>
        <v>0</v>
      </c>
      <c r="BY827" s="93">
        <f t="shared" si="689"/>
        <v>0</v>
      </c>
      <c r="BZ827" s="93">
        <f t="shared" si="690"/>
        <v>0</v>
      </c>
      <c r="CA827" s="93">
        <f t="shared" si="691"/>
        <v>0</v>
      </c>
      <c r="CB827" s="93">
        <f t="shared" si="692"/>
        <v>0</v>
      </c>
      <c r="CC827" s="93">
        <f t="shared" si="693"/>
        <v>0</v>
      </c>
      <c r="CD827" s="93">
        <f t="shared" si="694"/>
        <v>0</v>
      </c>
    </row>
    <row r="828" spans="1:82" hidden="1">
      <c r="A828" s="221"/>
      <c r="B828" s="221" t="s">
        <v>9602</v>
      </c>
      <c r="C828" s="221" t="s">
        <v>9603</v>
      </c>
      <c r="D828" s="221" t="s">
        <v>9609</v>
      </c>
      <c r="E828" s="221" t="s">
        <v>9327</v>
      </c>
      <c r="F828" s="221" t="s">
        <v>8521</v>
      </c>
      <c r="G828" s="223" t="s">
        <v>8518</v>
      </c>
      <c r="H828" s="223" t="s">
        <v>6</v>
      </c>
      <c r="I828" s="221" t="s">
        <v>6</v>
      </c>
      <c r="J828" s="221" t="s">
        <v>195</v>
      </c>
      <c r="K828" s="221" t="s">
        <v>34</v>
      </c>
      <c r="L828" s="221" t="s">
        <v>8520</v>
      </c>
      <c r="M828" s="221" t="s">
        <v>9606</v>
      </c>
      <c r="N828" s="221">
        <v>1</v>
      </c>
      <c r="O828" s="221">
        <v>1</v>
      </c>
      <c r="P828" s="221">
        <v>0</v>
      </c>
      <c r="Q828" s="221">
        <v>0</v>
      </c>
      <c r="R828" s="221">
        <v>0</v>
      </c>
      <c r="S828" s="221">
        <v>1</v>
      </c>
      <c r="T828" s="221">
        <v>0</v>
      </c>
      <c r="U828" s="221">
        <v>0</v>
      </c>
      <c r="V828" s="221">
        <v>0</v>
      </c>
      <c r="W828" s="60">
        <f>COUNTIFS(配置清单!G:G,G828,配置清单!$H:$H,"PM",配置清单!$N:$N,"在岗")</f>
        <v>1</v>
      </c>
      <c r="X828" s="61">
        <f t="shared" ref="X828:X891" si="695">IF(N828=0,"NA",IF(W828&gt;=N828,1,W828/N828))</f>
        <v>1</v>
      </c>
      <c r="Y828" s="60">
        <f>COUNTIFS(配置清单!$G:$G,G828,配置清单!$H:$H,"PM",配置清单!$N:$N,"在岗",配置清单!$P:$P,"&lt;&gt;暂不胜任")</f>
        <v>0</v>
      </c>
      <c r="Z828" s="61">
        <f t="shared" ref="Z828:Z891" si="696">IF(N828=0,"NA",IF(Y828&gt;=N828,1,IF(W828=0,0,Y828/W828)))</f>
        <v>0</v>
      </c>
      <c r="AA828" s="62">
        <f>COUNTIFS(配置清单!$G:$G,G828,配置清单!$H:$H,"SE",配置清单!$N:$N,"在岗")+COUNTIFS(配置清单!$G:$G,G828,配置清单!$H:$H,"SA",配置清单!$N:$N,"在岗")</f>
        <v>1</v>
      </c>
      <c r="AB828" s="61">
        <f t="shared" ref="AB828:AB891" si="697">IF(O828=0,"NA",IF(AA828&gt;=O828,1,AA828/O828))</f>
        <v>1</v>
      </c>
      <c r="AC828" s="60">
        <f>COUNTIFS(配置清单!$G:$G,G828,配置清单!$H:$H,"SE",配置清单!$N:$N,"在岗",配置清单!$P:$P,"&lt;&gt;暂不胜任")+COUNTIFS(配置清单!$G:$G,G828,配置清单!$H:$H,"SA",配置清单!$N:$N,"在岗",配置清单!$P:$P,"&lt;&gt;暂不胜任")</f>
        <v>0</v>
      </c>
      <c r="AD828" s="61">
        <f t="shared" ref="AD828:AD891" si="698">IF(O828=0,"NA",IF(AC828&gt;=O828,1,IF(AA828=0,0,AC828/AA828)))</f>
        <v>0</v>
      </c>
      <c r="AE828" s="60">
        <f>COUNTIFS(配置清单!$G:$G,G828,配置清单!H:H,"MDE",配置清单!N:N,"在岗")</f>
        <v>0</v>
      </c>
      <c r="AF828" s="61" t="str">
        <f t="shared" ref="AF828:AF891" si="699">IF(P828=0,"NA",IF(AE828&gt;=P828,1,AE828/P828))</f>
        <v>NA</v>
      </c>
      <c r="AG828" s="60">
        <f>COUNTIFS(配置清单!$G:$G,G828,配置清单!$H:$H,"MDE",配置清单!$N:$N,"在岗",配置清单!$P:$P,"&lt;&gt;暂不胜任")</f>
        <v>0</v>
      </c>
      <c r="AH828" s="61" t="str">
        <f t="shared" ref="AH828:AH891" si="700">IF(P828=0,"NA",IF(AG828&gt;=P828,1,IF(AE828=0,0,AG828/AE828)))</f>
        <v>NA</v>
      </c>
      <c r="AI828" s="62">
        <f>COUNTIFS(配置清单!G:G,G828,配置清单!H:H,"TPM",配置清单!N:N,"在岗")+COUNTIFS(配置清单!G:G,G828,配置清单!H:H,"TC",配置清单!N:N,"在岗")</f>
        <v>0</v>
      </c>
      <c r="AJ828" s="61" t="str">
        <f t="shared" ref="AJ828:AJ891" si="701">IF(Q828=0,"NA",IF(AI828&gt;=Q828,1,AI828/Q828))</f>
        <v>NA</v>
      </c>
      <c r="AK828" s="60">
        <f>COUNTIFS(配置清单!G:G,G828,配置清单!H:H,"TPM",配置清单!N:N,"在岗",配置清单!P:P,"&lt;&gt;暂不胜任")+COUNTIFS(配置清单!G:G,G828,配置清单!H:H,"TC",配置清单!N:N,"在岗",配置清单!P:P,"&lt;&gt;暂不胜任")</f>
        <v>0</v>
      </c>
      <c r="AL828" s="61" t="str">
        <f t="shared" ref="AL828:AL891" si="702">IF(Q828=0,"NA",IF(AK828&gt;=Q828,1,IF(AI828=0,0,AK828/AI828)))</f>
        <v>NA</v>
      </c>
      <c r="AM828" s="60">
        <f>COUNTIFS(配置清单!G:G,G828,配置清单!H:H,"TSE",配置清单!N:N,"在岗")</f>
        <v>0</v>
      </c>
      <c r="AN828" s="61" t="str">
        <f t="shared" ref="AN828:AN891" si="703">IF(R828=0,"NA",IF(AM828&gt;=R828,1,AM828/R828))</f>
        <v>NA</v>
      </c>
      <c r="AO828" s="60">
        <f>COUNTIFS(配置清单!G:G,G828,配置清单!H:H,"TSE",配置清单!N:N,"在岗",配置清单!P:P,"&lt;&gt;暂不胜任")</f>
        <v>0</v>
      </c>
      <c r="AP828" s="61" t="str">
        <f t="shared" ref="AP828:AP891" si="704">IF(R828=0,"NA",IF(AO828&gt;=R828,1,IF(AM828=0,0,AO828/AM828)))</f>
        <v>NA</v>
      </c>
      <c r="AQ828" s="60">
        <f>COUNTIFS(配置清单!$G:$G,G828,配置清单!H:H,"QA",配置清单!N:N,"在岗")</f>
        <v>1</v>
      </c>
      <c r="AR828" s="61">
        <f t="shared" ref="AR828:AR891" si="705">IF(S828=0,"NA",IF(AQ828&gt;=S828,1,AQ828/S828))</f>
        <v>1</v>
      </c>
      <c r="AS828" s="60">
        <f>COUNTIFS(配置清单!$G:$G,G828,配置清单!$H:$H,"QA",配置清单!$N:$N,"在岗",配置清单!$P:$P,"&lt;&gt;暂不胜任")</f>
        <v>0</v>
      </c>
      <c r="AT828" s="61">
        <f t="shared" ref="AT828:AT891" si="706">IF(S828=0,"NA",IF(AS828&gt;=S828,1,IF(AQ828=0,0,AS828/AQ828)))</f>
        <v>0</v>
      </c>
      <c r="AU828" s="60">
        <f>COUNTIFS(配置清单!G:G,规划及评估!G828,配置清单!H:H,"BA",配置清单!N:N,"在岗")</f>
        <v>0</v>
      </c>
      <c r="AV828" s="61" t="str">
        <f t="shared" ref="AV828:AV891" si="707">IF(T828=0,"NA",IF(AU828&gt;=T828,1,AU828/T828))</f>
        <v>NA</v>
      </c>
      <c r="AW828" s="60">
        <f>COUNTIFS(配置清单!G:G,G828,配置清单!H:H,"BA",配置清单!N:N,"在岗",配置清单!P:P,"&lt;&gt;暂不胜任")</f>
        <v>0</v>
      </c>
      <c r="AX828" s="61" t="str">
        <f t="shared" ref="AX828:AX891" si="708">IF(T828=0,"NA",IF(AW828&gt;=T828,1,IF(AU828=0,0,AW828/AU828)))</f>
        <v>NA</v>
      </c>
      <c r="AY828" s="60">
        <f>COUNTIFS(配置清单!G:G,规划及评估!G828,配置清单!H:H,"IA",配置清单!N:N,"在岗")</f>
        <v>0</v>
      </c>
      <c r="AZ828" s="61" t="str">
        <f t="shared" ref="AZ828:AZ891" si="709">IF(U828=0,"NA",IF(AY828&gt;=U828,1,AY828/U828))</f>
        <v>NA</v>
      </c>
      <c r="BA828" s="60">
        <f>COUNTIFS(配置清单!G:G,G828,配置清单!H:H,"IA",配置清单!N:N,"在岗",配置清单!P:P,"&lt;&gt;暂不胜任")</f>
        <v>0</v>
      </c>
      <c r="BB828" s="61" t="str">
        <f t="shared" ref="BB828:BB891" si="710">IF(U828=0,"NA",IF(BA828&gt;=U828,1,IF(AY828=0,0,BA828/AY828)))</f>
        <v>NA</v>
      </c>
      <c r="BC828" s="60">
        <f>COUNTIFS(配置清单!G:G,规划及评估!G828,配置清单!H:H,"产品经理",配置清单!N:N,"在岗")</f>
        <v>0</v>
      </c>
      <c r="BD828" s="61" t="str">
        <f t="shared" ref="BD828:BD891" si="711">IF(V828=0,"NA",IF(BC828&gt;=V828,1,BC828/V828))</f>
        <v>NA</v>
      </c>
      <c r="BE828" s="60">
        <f>COUNTIFS(配置清单!G:G,G828,配置清单!H:H,"产品经理",配置清单!N:N,"在岗",配置清单!P:P,"&lt;&gt;暂不胜任")</f>
        <v>0</v>
      </c>
      <c r="BF828" s="61" t="str">
        <f t="shared" ref="BF828:BF891" si="712">IF(V828=0,"NA",IF(BE828&gt;=V828,1,IF(BC828=0,0,BE828/BC828)))</f>
        <v>NA</v>
      </c>
      <c r="BG828" s="63">
        <f t="shared" ref="BG828:BG891" si="713">SUM(N828,O828,P828,Q828,R828,S828,T828,U828,V828)</f>
        <v>3</v>
      </c>
      <c r="BH828" s="64">
        <f t="shared" ref="BH828:BH891" si="714">IF(N828=0,0,W828)+IF(O828=0,0,AA828)+IF(P828=0,0,AE828)+IF(Q828=0,0,AI828)+IF(R828=0,0,AM828)+IF(S828=0,0,AQ828)+IF(T828=0,0,AU828)+IF(U828=0,0,AY828)+IF(V828=0,0,BC828)</f>
        <v>3</v>
      </c>
      <c r="BI828" s="64">
        <f t="shared" ref="BI828:BI891" si="715">IF(W828&gt;=N828,N828,W828)+IF(AA828&gt;=O828,O828,AA828)+IF(AE828&gt;=P828,P828,AE828)+IF(AI828&gt;=Q828,Q828,AI828)+IF(AM828&gt;=R828,R828,AM828)+IF(AQ828&gt;=S828,S828,AQ828)+IF(AU828&gt;=T828,T828,AU828)+IF(AY828&gt;=U828,U828,AY828)+IF(BC828&gt;=V828,V828,BC828)</f>
        <v>3</v>
      </c>
      <c r="BJ828" s="64">
        <f t="shared" ref="BJ828:BJ891" si="716">IF(Y828&gt;=N828,N828,Y828)+IF(AC828&gt;=O828,O828,AC828)+IF(AG828&gt;=P828,P828,AG828)+IF(AK828&gt;=Q828,Q828,AK828)+IF(AO828&gt;=R828,R828,AO828)+IF(AS828&gt;=S828,S828,AS828)+IF(AW828&gt;=T828,T828,AW828)+IF(BA828&gt;=U828,U828,BA828)+IF(BE828&gt;=V828,V828,BE828)</f>
        <v>0</v>
      </c>
      <c r="BK828" s="65">
        <f t="shared" ref="BK828:BK891" si="717">IF(BG828=0,0,BI828/BG828)</f>
        <v>1</v>
      </c>
      <c r="BL828" s="66">
        <f t="shared" ref="BL828:BL891" si="718">IF(BI828=0,0,BJ828/BI828)</f>
        <v>0</v>
      </c>
      <c r="BM828" s="93">
        <f t="shared" ref="BM828:BM891" si="719">IF(W828&gt;=N828,N828,W828)</f>
        <v>1</v>
      </c>
      <c r="BN828" s="93">
        <f t="shared" ref="BN828:BN891" si="720">IF(Y828&gt;=N828,N828,Y828)</f>
        <v>0</v>
      </c>
      <c r="BO828" s="93">
        <f t="shared" ref="BO828:BO891" si="721">IF(AA828&gt;=O828,O828,AA828)</f>
        <v>1</v>
      </c>
      <c r="BP828" s="93">
        <f t="shared" ref="BP828:BP891" si="722">IF(AC828&gt;=O828,O828,AC828)</f>
        <v>0</v>
      </c>
      <c r="BQ828" s="93">
        <f t="shared" ref="BQ828:BQ891" si="723">IF(AE828&gt;=P828,P828,AE828)</f>
        <v>0</v>
      </c>
      <c r="BR828" s="93">
        <f t="shared" ref="BR828:BR891" si="724">IF(AG828&gt;=P828,P828,AG828)</f>
        <v>0</v>
      </c>
      <c r="BS828" s="93">
        <f t="shared" ref="BS828:BS891" si="725">IF(AI828&gt;=Q828,Q828,AI828)</f>
        <v>0</v>
      </c>
      <c r="BT828" s="93">
        <f t="shared" ref="BT828:BT891" si="726">IF(AK828&gt;=Q828,Q828,AK828)</f>
        <v>0</v>
      </c>
      <c r="BU828" s="93">
        <f t="shared" ref="BU828:BU891" si="727">IF(AM828&gt;=R828,R828,AM828)</f>
        <v>0</v>
      </c>
      <c r="BV828" s="93">
        <f t="shared" ref="BV828:BV891" si="728">IF(AO828&gt;=R828,R828,AO828)</f>
        <v>0</v>
      </c>
      <c r="BW828" s="93">
        <f t="shared" ref="BW828:BW891" si="729">IF(AQ828&gt;=S828,S828,AQ828)</f>
        <v>1</v>
      </c>
      <c r="BX828" s="93">
        <f t="shared" ref="BX828:BX891" si="730">IF(AS828&gt;=S828,S828,AS828)</f>
        <v>0</v>
      </c>
      <c r="BY828" s="93">
        <f t="shared" ref="BY828:BY891" si="731">IF(AU828&gt;=T828,T828,AU828)</f>
        <v>0</v>
      </c>
      <c r="BZ828" s="93">
        <f t="shared" ref="BZ828:BZ891" si="732">IF(AW828&gt;=T828,T828,AW828)</f>
        <v>0</v>
      </c>
      <c r="CA828" s="93">
        <f t="shared" ref="CA828:CA891" si="733">IF(AY828&gt;=U828,U828,AY828)</f>
        <v>0</v>
      </c>
      <c r="CB828" s="93">
        <f t="shared" ref="CB828:CB891" si="734">IF(BA828&gt;=U828,U828,BA828)</f>
        <v>0</v>
      </c>
      <c r="CC828" s="93">
        <f t="shared" ref="CC828:CC891" si="735">IF(BC828&gt;=V828,V828,BC828)</f>
        <v>0</v>
      </c>
      <c r="CD828" s="93">
        <f t="shared" ref="CD828:CD891" si="736">IF(BE828&gt;=V828,V828,BE828)</f>
        <v>0</v>
      </c>
    </row>
    <row r="829" spans="1:82" hidden="1">
      <c r="A829" s="221"/>
      <c r="B829" s="221" t="s">
        <v>9602</v>
      </c>
      <c r="C829" s="221" t="s">
        <v>9603</v>
      </c>
      <c r="D829" s="221" t="s">
        <v>9609</v>
      </c>
      <c r="E829" s="221" t="s">
        <v>9327</v>
      </c>
      <c r="F829" s="221" t="s">
        <v>9610</v>
      </c>
      <c r="G829" s="223" t="s">
        <v>9611</v>
      </c>
      <c r="H829" s="223" t="s">
        <v>4</v>
      </c>
      <c r="I829" s="221" t="s">
        <v>4</v>
      </c>
      <c r="J829" s="221" t="s">
        <v>34</v>
      </c>
      <c r="K829" s="221" t="s">
        <v>34</v>
      </c>
      <c r="L829" s="221" t="s">
        <v>8520</v>
      </c>
      <c r="M829" s="221" t="s">
        <v>9606</v>
      </c>
      <c r="N829" s="221">
        <v>1</v>
      </c>
      <c r="O829" s="221">
        <v>1</v>
      </c>
      <c r="P829" s="221">
        <v>0</v>
      </c>
      <c r="Q829" s="221">
        <v>0</v>
      </c>
      <c r="R829" s="221">
        <v>0</v>
      </c>
      <c r="S829" s="221">
        <v>1</v>
      </c>
      <c r="T829" s="221">
        <v>0</v>
      </c>
      <c r="U829" s="221">
        <v>0</v>
      </c>
      <c r="V829" s="221">
        <v>0</v>
      </c>
      <c r="W829" s="60">
        <f>COUNTIFS(配置清单!G:G,G829,配置清单!$H:$H,"PM",配置清单!$N:$N,"在岗")</f>
        <v>1</v>
      </c>
      <c r="X829" s="61">
        <f t="shared" si="695"/>
        <v>1</v>
      </c>
      <c r="Y829" s="60">
        <f>COUNTIFS(配置清单!$G:$G,G829,配置清单!$H:$H,"PM",配置清单!$N:$N,"在岗",配置清单!$P:$P,"&lt;&gt;暂不胜任")</f>
        <v>0</v>
      </c>
      <c r="Z829" s="61">
        <f t="shared" si="696"/>
        <v>0</v>
      </c>
      <c r="AA829" s="62">
        <f>COUNTIFS(配置清单!$G:$G,G829,配置清单!$H:$H,"SE",配置清单!$N:$N,"在岗")+COUNTIFS(配置清单!$G:$G,G829,配置清单!$H:$H,"SA",配置清单!$N:$N,"在岗")</f>
        <v>1</v>
      </c>
      <c r="AB829" s="61">
        <f t="shared" si="697"/>
        <v>1</v>
      </c>
      <c r="AC829" s="60">
        <f>COUNTIFS(配置清单!$G:$G,G829,配置清单!$H:$H,"SE",配置清单!$N:$N,"在岗",配置清单!$P:$P,"&lt;&gt;暂不胜任")+COUNTIFS(配置清单!$G:$G,G829,配置清单!$H:$H,"SA",配置清单!$N:$N,"在岗",配置清单!$P:$P,"&lt;&gt;暂不胜任")</f>
        <v>0</v>
      </c>
      <c r="AD829" s="61">
        <f t="shared" si="698"/>
        <v>0</v>
      </c>
      <c r="AE829" s="60">
        <f>COUNTIFS(配置清单!$G:$G,G829,配置清单!H:H,"MDE",配置清单!N:N,"在岗")</f>
        <v>0</v>
      </c>
      <c r="AF829" s="61" t="str">
        <f t="shared" si="699"/>
        <v>NA</v>
      </c>
      <c r="AG829" s="60">
        <f>COUNTIFS(配置清单!$G:$G,G829,配置清单!$H:$H,"MDE",配置清单!$N:$N,"在岗",配置清单!$P:$P,"&lt;&gt;暂不胜任")</f>
        <v>0</v>
      </c>
      <c r="AH829" s="61" t="str">
        <f t="shared" si="700"/>
        <v>NA</v>
      </c>
      <c r="AI829" s="62">
        <f>COUNTIFS(配置清单!G:G,G829,配置清单!H:H,"TPM",配置清单!N:N,"在岗")+COUNTIFS(配置清单!G:G,G829,配置清单!H:H,"TC",配置清单!N:N,"在岗")</f>
        <v>0</v>
      </c>
      <c r="AJ829" s="61" t="str">
        <f t="shared" si="701"/>
        <v>NA</v>
      </c>
      <c r="AK829" s="60">
        <f>COUNTIFS(配置清单!G:G,G829,配置清单!H:H,"TPM",配置清单!N:N,"在岗",配置清单!P:P,"&lt;&gt;暂不胜任")+COUNTIFS(配置清单!G:G,G829,配置清单!H:H,"TC",配置清单!N:N,"在岗",配置清单!P:P,"&lt;&gt;暂不胜任")</f>
        <v>0</v>
      </c>
      <c r="AL829" s="61" t="str">
        <f t="shared" si="702"/>
        <v>NA</v>
      </c>
      <c r="AM829" s="60">
        <f>COUNTIFS(配置清单!G:G,G829,配置清单!H:H,"TSE",配置清单!N:N,"在岗")</f>
        <v>0</v>
      </c>
      <c r="AN829" s="61" t="str">
        <f t="shared" si="703"/>
        <v>NA</v>
      </c>
      <c r="AO829" s="60">
        <f>COUNTIFS(配置清单!G:G,G829,配置清单!H:H,"TSE",配置清单!N:N,"在岗",配置清单!P:P,"&lt;&gt;暂不胜任")</f>
        <v>0</v>
      </c>
      <c r="AP829" s="61" t="str">
        <f t="shared" si="704"/>
        <v>NA</v>
      </c>
      <c r="AQ829" s="60">
        <f>COUNTIFS(配置清单!$G:$G,G829,配置清单!H:H,"QA",配置清单!N:N,"在岗")</f>
        <v>1</v>
      </c>
      <c r="AR829" s="61">
        <f t="shared" si="705"/>
        <v>1</v>
      </c>
      <c r="AS829" s="60">
        <f>COUNTIFS(配置清单!$G:$G,G829,配置清单!$H:$H,"QA",配置清单!$N:$N,"在岗",配置清单!$P:$P,"&lt;&gt;暂不胜任")</f>
        <v>0</v>
      </c>
      <c r="AT829" s="61">
        <f t="shared" si="706"/>
        <v>0</v>
      </c>
      <c r="AU829" s="60">
        <f>COUNTIFS(配置清单!G:G,规划及评估!G829,配置清单!H:H,"BA",配置清单!N:N,"在岗")</f>
        <v>0</v>
      </c>
      <c r="AV829" s="61" t="str">
        <f t="shared" si="707"/>
        <v>NA</v>
      </c>
      <c r="AW829" s="60">
        <f>COUNTIFS(配置清单!G:G,G829,配置清单!H:H,"BA",配置清单!N:N,"在岗",配置清单!P:P,"&lt;&gt;暂不胜任")</f>
        <v>0</v>
      </c>
      <c r="AX829" s="61" t="str">
        <f t="shared" si="708"/>
        <v>NA</v>
      </c>
      <c r="AY829" s="60">
        <f>COUNTIFS(配置清单!G:G,规划及评估!G829,配置清单!H:H,"IA",配置清单!N:N,"在岗")</f>
        <v>0</v>
      </c>
      <c r="AZ829" s="61" t="str">
        <f t="shared" si="709"/>
        <v>NA</v>
      </c>
      <c r="BA829" s="60">
        <f>COUNTIFS(配置清单!G:G,G829,配置清单!H:H,"IA",配置清单!N:N,"在岗",配置清单!P:P,"&lt;&gt;暂不胜任")</f>
        <v>0</v>
      </c>
      <c r="BB829" s="61" t="str">
        <f t="shared" si="710"/>
        <v>NA</v>
      </c>
      <c r="BC829" s="60">
        <f>COUNTIFS(配置清单!G:G,规划及评估!G829,配置清单!H:H,"产品经理",配置清单!N:N,"在岗")</f>
        <v>0</v>
      </c>
      <c r="BD829" s="61" t="str">
        <f t="shared" si="711"/>
        <v>NA</v>
      </c>
      <c r="BE829" s="60">
        <f>COUNTIFS(配置清单!G:G,G829,配置清单!H:H,"产品经理",配置清单!N:N,"在岗",配置清单!P:P,"&lt;&gt;暂不胜任")</f>
        <v>0</v>
      </c>
      <c r="BF829" s="61" t="str">
        <f t="shared" si="712"/>
        <v>NA</v>
      </c>
      <c r="BG829" s="63">
        <f t="shared" si="713"/>
        <v>3</v>
      </c>
      <c r="BH829" s="64">
        <f t="shared" si="714"/>
        <v>3</v>
      </c>
      <c r="BI829" s="64">
        <f t="shared" si="715"/>
        <v>3</v>
      </c>
      <c r="BJ829" s="64">
        <f t="shared" si="716"/>
        <v>0</v>
      </c>
      <c r="BK829" s="65">
        <f t="shared" si="717"/>
        <v>1</v>
      </c>
      <c r="BL829" s="66">
        <f t="shared" si="718"/>
        <v>0</v>
      </c>
      <c r="BM829" s="93">
        <f t="shared" si="719"/>
        <v>1</v>
      </c>
      <c r="BN829" s="93">
        <f t="shared" si="720"/>
        <v>0</v>
      </c>
      <c r="BO829" s="93">
        <f t="shared" si="721"/>
        <v>1</v>
      </c>
      <c r="BP829" s="93">
        <f t="shared" si="722"/>
        <v>0</v>
      </c>
      <c r="BQ829" s="93">
        <f t="shared" si="723"/>
        <v>0</v>
      </c>
      <c r="BR829" s="93">
        <f t="shared" si="724"/>
        <v>0</v>
      </c>
      <c r="BS829" s="93">
        <f t="shared" si="725"/>
        <v>0</v>
      </c>
      <c r="BT829" s="93">
        <f t="shared" si="726"/>
        <v>0</v>
      </c>
      <c r="BU829" s="93">
        <f t="shared" si="727"/>
        <v>0</v>
      </c>
      <c r="BV829" s="93">
        <f t="shared" si="728"/>
        <v>0</v>
      </c>
      <c r="BW829" s="93">
        <f t="shared" si="729"/>
        <v>1</v>
      </c>
      <c r="BX829" s="93">
        <f t="shared" si="730"/>
        <v>0</v>
      </c>
      <c r="BY829" s="93">
        <f t="shared" si="731"/>
        <v>0</v>
      </c>
      <c r="BZ829" s="93">
        <f t="shared" si="732"/>
        <v>0</v>
      </c>
      <c r="CA829" s="93">
        <f t="shared" si="733"/>
        <v>0</v>
      </c>
      <c r="CB829" s="93">
        <f t="shared" si="734"/>
        <v>0</v>
      </c>
      <c r="CC829" s="93">
        <f t="shared" si="735"/>
        <v>0</v>
      </c>
      <c r="CD829" s="93">
        <f t="shared" si="736"/>
        <v>0</v>
      </c>
    </row>
    <row r="830" spans="1:82" hidden="1">
      <c r="A830" s="221"/>
      <c r="B830" s="221" t="s">
        <v>9602</v>
      </c>
      <c r="C830" s="221" t="s">
        <v>9603</v>
      </c>
      <c r="D830" s="221" t="s">
        <v>9609</v>
      </c>
      <c r="E830" s="221" t="s">
        <v>9327</v>
      </c>
      <c r="F830" s="221" t="s">
        <v>9612</v>
      </c>
      <c r="G830" s="223" t="s">
        <v>8348</v>
      </c>
      <c r="H830" s="223" t="s">
        <v>4</v>
      </c>
      <c r="I830" s="221" t="s">
        <v>4</v>
      </c>
      <c r="J830" s="221" t="s">
        <v>34</v>
      </c>
      <c r="K830" s="221" t="s">
        <v>34</v>
      </c>
      <c r="L830" s="221" t="s">
        <v>8520</v>
      </c>
      <c r="M830" s="221" t="s">
        <v>9606</v>
      </c>
      <c r="N830" s="221">
        <v>1</v>
      </c>
      <c r="O830" s="221">
        <v>0</v>
      </c>
      <c r="P830" s="221">
        <v>0</v>
      </c>
      <c r="Q830" s="221">
        <v>0</v>
      </c>
      <c r="R830" s="221">
        <v>0</v>
      </c>
      <c r="S830" s="221">
        <v>1</v>
      </c>
      <c r="T830" s="221">
        <v>0</v>
      </c>
      <c r="U830" s="221">
        <v>0</v>
      </c>
      <c r="V830" s="221">
        <v>0</v>
      </c>
      <c r="W830" s="60">
        <f>COUNTIFS(配置清单!G:G,G830,配置清单!$H:$H,"PM",配置清单!$N:$N,"在岗")</f>
        <v>2</v>
      </c>
      <c r="X830" s="61">
        <f t="shared" si="695"/>
        <v>1</v>
      </c>
      <c r="Y830" s="60">
        <f>COUNTIFS(配置清单!$G:$G,G830,配置清单!$H:$H,"PM",配置清单!$N:$N,"在岗",配置清单!$P:$P,"&lt;&gt;暂不胜任")</f>
        <v>1</v>
      </c>
      <c r="Z830" s="61">
        <f t="shared" si="696"/>
        <v>1</v>
      </c>
      <c r="AA830" s="62">
        <f>COUNTIFS(配置清单!$G:$G,G830,配置清单!$H:$H,"SE",配置清单!$N:$N,"在岗")+COUNTIFS(配置清单!$G:$G,G830,配置清单!$H:$H,"SA",配置清单!$N:$N,"在岗")</f>
        <v>0</v>
      </c>
      <c r="AB830" s="61" t="str">
        <f t="shared" si="697"/>
        <v>NA</v>
      </c>
      <c r="AC830" s="60">
        <f>COUNTIFS(配置清单!$G:$G,G830,配置清单!$H:$H,"SE",配置清单!$N:$N,"在岗",配置清单!$P:$P,"&lt;&gt;暂不胜任")+COUNTIFS(配置清单!$G:$G,G830,配置清单!$H:$H,"SA",配置清单!$N:$N,"在岗",配置清单!$P:$P,"&lt;&gt;暂不胜任")</f>
        <v>0</v>
      </c>
      <c r="AD830" s="61" t="str">
        <f t="shared" si="698"/>
        <v>NA</v>
      </c>
      <c r="AE830" s="60">
        <f>COUNTIFS(配置清单!$G:$G,G830,配置清单!H:H,"MDE",配置清单!N:N,"在岗")</f>
        <v>0</v>
      </c>
      <c r="AF830" s="61" t="str">
        <f t="shared" si="699"/>
        <v>NA</v>
      </c>
      <c r="AG830" s="60">
        <f>COUNTIFS(配置清单!$G:$G,G830,配置清单!$H:$H,"MDE",配置清单!$N:$N,"在岗",配置清单!$P:$P,"&lt;&gt;暂不胜任")</f>
        <v>0</v>
      </c>
      <c r="AH830" s="61" t="str">
        <f t="shared" si="700"/>
        <v>NA</v>
      </c>
      <c r="AI830" s="62">
        <f>COUNTIFS(配置清单!G:G,G830,配置清单!H:H,"TPM",配置清单!N:N,"在岗")+COUNTIFS(配置清单!G:G,G830,配置清单!H:H,"TC",配置清单!N:N,"在岗")</f>
        <v>0</v>
      </c>
      <c r="AJ830" s="61" t="str">
        <f t="shared" si="701"/>
        <v>NA</v>
      </c>
      <c r="AK830" s="60">
        <f>COUNTIFS(配置清单!G:G,G830,配置清单!H:H,"TPM",配置清单!N:N,"在岗",配置清单!P:P,"&lt;&gt;暂不胜任")+COUNTIFS(配置清单!G:G,G830,配置清单!H:H,"TC",配置清单!N:N,"在岗",配置清单!P:P,"&lt;&gt;暂不胜任")</f>
        <v>0</v>
      </c>
      <c r="AL830" s="61" t="str">
        <f t="shared" si="702"/>
        <v>NA</v>
      </c>
      <c r="AM830" s="60">
        <f>COUNTIFS(配置清单!G:G,G830,配置清单!H:H,"TSE",配置清单!N:N,"在岗")</f>
        <v>0</v>
      </c>
      <c r="AN830" s="61" t="str">
        <f t="shared" si="703"/>
        <v>NA</v>
      </c>
      <c r="AO830" s="60">
        <f>COUNTIFS(配置清单!G:G,G830,配置清单!H:H,"TSE",配置清单!N:N,"在岗",配置清单!P:P,"&lt;&gt;暂不胜任")</f>
        <v>0</v>
      </c>
      <c r="AP830" s="61" t="str">
        <f t="shared" si="704"/>
        <v>NA</v>
      </c>
      <c r="AQ830" s="60">
        <f>COUNTIFS(配置清单!$G:$G,G830,配置清单!H:H,"QA",配置清单!N:N,"在岗")</f>
        <v>2</v>
      </c>
      <c r="AR830" s="61">
        <f t="shared" si="705"/>
        <v>1</v>
      </c>
      <c r="AS830" s="60">
        <f>COUNTIFS(配置清单!$G:$G,G830,配置清单!$H:$H,"QA",配置清单!$N:$N,"在岗",配置清单!$P:$P,"&lt;&gt;暂不胜任")</f>
        <v>0</v>
      </c>
      <c r="AT830" s="61">
        <f t="shared" si="706"/>
        <v>0</v>
      </c>
      <c r="AU830" s="60">
        <f>COUNTIFS(配置清单!G:G,规划及评估!G830,配置清单!H:H,"BA",配置清单!N:N,"在岗")</f>
        <v>0</v>
      </c>
      <c r="AV830" s="61" t="str">
        <f t="shared" si="707"/>
        <v>NA</v>
      </c>
      <c r="AW830" s="60">
        <f>COUNTIFS(配置清单!G:G,G830,配置清单!H:H,"BA",配置清单!N:N,"在岗",配置清单!P:P,"&lt;&gt;暂不胜任")</f>
        <v>0</v>
      </c>
      <c r="AX830" s="61" t="str">
        <f t="shared" si="708"/>
        <v>NA</v>
      </c>
      <c r="AY830" s="60">
        <f>COUNTIFS(配置清单!G:G,规划及评估!G830,配置清单!H:H,"IA",配置清单!N:N,"在岗")</f>
        <v>0</v>
      </c>
      <c r="AZ830" s="61" t="str">
        <f t="shared" si="709"/>
        <v>NA</v>
      </c>
      <c r="BA830" s="60">
        <f>COUNTIFS(配置清单!G:G,G830,配置清单!H:H,"IA",配置清单!N:N,"在岗",配置清单!P:P,"&lt;&gt;暂不胜任")</f>
        <v>0</v>
      </c>
      <c r="BB830" s="61" t="str">
        <f t="shared" si="710"/>
        <v>NA</v>
      </c>
      <c r="BC830" s="60">
        <f>COUNTIFS(配置清单!G:G,规划及评估!G830,配置清单!H:H,"产品经理",配置清单!N:N,"在岗")</f>
        <v>0</v>
      </c>
      <c r="BD830" s="61" t="str">
        <f t="shared" si="711"/>
        <v>NA</v>
      </c>
      <c r="BE830" s="60">
        <f>COUNTIFS(配置清单!G:G,G830,配置清单!H:H,"产品经理",配置清单!N:N,"在岗",配置清单!P:P,"&lt;&gt;暂不胜任")</f>
        <v>0</v>
      </c>
      <c r="BF830" s="61" t="str">
        <f t="shared" si="712"/>
        <v>NA</v>
      </c>
      <c r="BG830" s="63">
        <f t="shared" si="713"/>
        <v>2</v>
      </c>
      <c r="BH830" s="64">
        <f t="shared" si="714"/>
        <v>4</v>
      </c>
      <c r="BI830" s="64">
        <f t="shared" si="715"/>
        <v>2</v>
      </c>
      <c r="BJ830" s="64">
        <f t="shared" si="716"/>
        <v>1</v>
      </c>
      <c r="BK830" s="65">
        <f t="shared" si="717"/>
        <v>1</v>
      </c>
      <c r="BL830" s="66">
        <f t="shared" si="718"/>
        <v>0.5</v>
      </c>
      <c r="BM830" s="93">
        <f t="shared" si="719"/>
        <v>1</v>
      </c>
      <c r="BN830" s="93">
        <f t="shared" si="720"/>
        <v>1</v>
      </c>
      <c r="BO830" s="93">
        <f t="shared" si="721"/>
        <v>0</v>
      </c>
      <c r="BP830" s="93">
        <f t="shared" si="722"/>
        <v>0</v>
      </c>
      <c r="BQ830" s="93">
        <f t="shared" si="723"/>
        <v>0</v>
      </c>
      <c r="BR830" s="93">
        <f t="shared" si="724"/>
        <v>0</v>
      </c>
      <c r="BS830" s="93">
        <f t="shared" si="725"/>
        <v>0</v>
      </c>
      <c r="BT830" s="93">
        <f t="shared" si="726"/>
        <v>0</v>
      </c>
      <c r="BU830" s="93">
        <f t="shared" si="727"/>
        <v>0</v>
      </c>
      <c r="BV830" s="93">
        <f t="shared" si="728"/>
        <v>0</v>
      </c>
      <c r="BW830" s="93">
        <f t="shared" si="729"/>
        <v>1</v>
      </c>
      <c r="BX830" s="93">
        <f t="shared" si="730"/>
        <v>0</v>
      </c>
      <c r="BY830" s="93">
        <f t="shared" si="731"/>
        <v>0</v>
      </c>
      <c r="BZ830" s="93">
        <f t="shared" si="732"/>
        <v>0</v>
      </c>
      <c r="CA830" s="93">
        <f t="shared" si="733"/>
        <v>0</v>
      </c>
      <c r="CB830" s="93">
        <f t="shared" si="734"/>
        <v>0</v>
      </c>
      <c r="CC830" s="93">
        <f t="shared" si="735"/>
        <v>0</v>
      </c>
      <c r="CD830" s="93">
        <f t="shared" si="736"/>
        <v>0</v>
      </c>
    </row>
    <row r="831" spans="1:82" hidden="1">
      <c r="A831" s="34">
        <v>484</v>
      </c>
      <c r="B831" s="34" t="s">
        <v>228</v>
      </c>
      <c r="C831" s="34" t="s">
        <v>231</v>
      </c>
      <c r="D831" s="34" t="s">
        <v>230</v>
      </c>
      <c r="E831" s="34" t="s">
        <v>229</v>
      </c>
      <c r="F831" s="34" t="s">
        <v>232</v>
      </c>
      <c r="G831" s="34" t="s">
        <v>233</v>
      </c>
      <c r="H831" s="34" t="s">
        <v>7</v>
      </c>
      <c r="I831" s="34" t="s">
        <v>7</v>
      </c>
      <c r="J831" s="34" t="s">
        <v>195</v>
      </c>
      <c r="K831" s="34" t="s">
        <v>195</v>
      </c>
      <c r="M831" s="34" t="s">
        <v>260</v>
      </c>
      <c r="N831" s="34">
        <v>1</v>
      </c>
      <c r="O831" s="34">
        <v>0</v>
      </c>
      <c r="P831" s="34">
        <v>0</v>
      </c>
      <c r="Q831" s="34">
        <v>1</v>
      </c>
      <c r="R831" s="34">
        <v>2</v>
      </c>
      <c r="S831" s="34">
        <v>1</v>
      </c>
      <c r="T831" s="34">
        <v>0</v>
      </c>
      <c r="U831" s="77">
        <v>0</v>
      </c>
      <c r="V831" s="34">
        <v>0</v>
      </c>
      <c r="W831" s="60">
        <f>COUNTIFS(配置清单!G:G,G831,配置清单!$H:$H,"PM",配置清单!$N:$N,"在岗")</f>
        <v>1</v>
      </c>
      <c r="X831" s="61">
        <f t="shared" si="695"/>
        <v>1</v>
      </c>
      <c r="Y831" s="60">
        <f>COUNTIFS(配置清单!$G:$G,G831,配置清单!$H:$H,"PM",配置清单!$N:$N,"在岗",配置清单!$P:$P,"&lt;&gt;暂不胜任")</f>
        <v>1</v>
      </c>
      <c r="Z831" s="61">
        <f t="shared" si="696"/>
        <v>1</v>
      </c>
      <c r="AA831" s="62">
        <f>COUNTIFS(配置清单!$G:$G,G831,配置清单!$H:$H,"SE",配置清单!$N:$N,"在岗")+COUNTIFS(配置清单!$G:$G,G831,配置清单!$H:$H,"SA",配置清单!$N:$N,"在岗")</f>
        <v>0</v>
      </c>
      <c r="AB831" s="61" t="str">
        <f t="shared" si="697"/>
        <v>NA</v>
      </c>
      <c r="AC831" s="60">
        <f>COUNTIFS(配置清单!$G:$G,G831,配置清单!$H:$H,"SE",配置清单!$N:$N,"在岗",配置清单!$P:$P,"&lt;&gt;暂不胜任")+COUNTIFS(配置清单!$G:$G,G831,配置清单!$H:$H,"SA",配置清单!$N:$N,"在岗",配置清单!$P:$P,"&lt;&gt;暂不胜任")</f>
        <v>0</v>
      </c>
      <c r="AD831" s="61" t="str">
        <f t="shared" si="698"/>
        <v>NA</v>
      </c>
      <c r="AE831" s="60">
        <f>COUNTIFS(配置清单!$G:$G,G831,配置清单!H:H,"MDE",配置清单!N:N,"在岗")</f>
        <v>0</v>
      </c>
      <c r="AF831" s="61" t="str">
        <f t="shared" si="699"/>
        <v>NA</v>
      </c>
      <c r="AG831" s="60">
        <f>COUNTIFS(配置清单!$G:$G,G831,配置清单!$H:$H,"MDE",配置清单!$N:$N,"在岗",配置清单!$P:$P,"&lt;&gt;暂不胜任")</f>
        <v>0</v>
      </c>
      <c r="AH831" s="61" t="str">
        <f t="shared" si="700"/>
        <v>NA</v>
      </c>
      <c r="AI831" s="62">
        <f>COUNTIFS(配置清单!G:G,G831,配置清单!H:H,"TPM",配置清单!N:N,"在岗")+COUNTIFS(配置清单!G:G,G831,配置清单!H:H,"TC",配置清单!N:N,"在岗")</f>
        <v>1</v>
      </c>
      <c r="AJ831" s="61">
        <f t="shared" si="701"/>
        <v>1</v>
      </c>
      <c r="AK831" s="60">
        <f>COUNTIFS(配置清单!G:G,G831,配置清单!H:H,"TPM",配置清单!N:N,"在岗",配置清单!P:P,"&lt;&gt;暂不胜任")+COUNTIFS(配置清单!G:G,G831,配置清单!H:H,"TC",配置清单!N:N,"在岗",配置清单!P:P,"&lt;&gt;暂不胜任")</f>
        <v>1</v>
      </c>
      <c r="AL831" s="61">
        <f t="shared" si="702"/>
        <v>1</v>
      </c>
      <c r="AM831" s="60">
        <f>COUNTIFS(配置清单!G:G,G831,配置清单!H:H,"TSE",配置清单!N:N,"在岗")</f>
        <v>2</v>
      </c>
      <c r="AN831" s="61">
        <f t="shared" si="703"/>
        <v>1</v>
      </c>
      <c r="AO831" s="60">
        <f>COUNTIFS(配置清单!G:G,G831,配置清单!H:H,"TSE",配置清单!N:N,"在岗",配置清单!P:P,"&lt;&gt;暂不胜任")</f>
        <v>2</v>
      </c>
      <c r="AP831" s="61">
        <f t="shared" si="704"/>
        <v>1</v>
      </c>
      <c r="AQ831" s="60">
        <f>COUNTIFS(配置清单!$G:$G,G831,配置清单!H:H,"QA",配置清单!N:N,"在岗")</f>
        <v>1</v>
      </c>
      <c r="AR831" s="61">
        <f t="shared" si="705"/>
        <v>1</v>
      </c>
      <c r="AS831" s="60">
        <f>COUNTIFS(配置清单!$G:$G,G831,配置清单!$H:$H,"QA",配置清单!$N:$N,"在岗",配置清单!$P:$P,"&lt;&gt;暂不胜任")</f>
        <v>1</v>
      </c>
      <c r="AT831" s="61">
        <f t="shared" si="706"/>
        <v>1</v>
      </c>
      <c r="AU831" s="60">
        <f>COUNTIFS(配置清单!G:G,规划及评估!G831,配置清单!H:H,"BA",配置清单!N:N,"在岗")</f>
        <v>0</v>
      </c>
      <c r="AV831" s="61" t="str">
        <f t="shared" si="707"/>
        <v>NA</v>
      </c>
      <c r="AW831" s="60">
        <f>COUNTIFS(配置清单!G:G,G831,配置清单!H:H,"BA",配置清单!N:N,"在岗",配置清单!P:P,"&lt;&gt;暂不胜任")</f>
        <v>0</v>
      </c>
      <c r="AX831" s="61" t="str">
        <f t="shared" si="708"/>
        <v>NA</v>
      </c>
      <c r="AY831" s="60">
        <f>COUNTIFS(配置清单!G:G,规划及评估!G831,配置清单!H:H,"IA",配置清单!N:N,"在岗")</f>
        <v>0</v>
      </c>
      <c r="AZ831" s="61" t="str">
        <f t="shared" si="709"/>
        <v>NA</v>
      </c>
      <c r="BA831" s="60">
        <f>COUNTIFS(配置清单!G:G,G831,配置清单!H:H,"IA",配置清单!N:N,"在岗",配置清单!P:P,"&lt;&gt;暂不胜任")</f>
        <v>0</v>
      </c>
      <c r="BB831" s="61" t="str">
        <f t="shared" si="710"/>
        <v>NA</v>
      </c>
      <c r="BC831" s="60">
        <f>COUNTIFS(配置清单!G:G,规划及评估!G831,配置清单!H:H,"产品经理",配置清单!N:N,"在岗")</f>
        <v>0</v>
      </c>
      <c r="BD831" s="61" t="str">
        <f t="shared" si="711"/>
        <v>NA</v>
      </c>
      <c r="BE831" s="60">
        <f>COUNTIFS(配置清单!G:G,G831,配置清单!H:H,"产品经理",配置清单!N:N,"在岗",配置清单!P:P,"&lt;&gt;暂不胜任")</f>
        <v>0</v>
      </c>
      <c r="BF831" s="61" t="str">
        <f t="shared" si="712"/>
        <v>NA</v>
      </c>
      <c r="BG831" s="63">
        <f t="shared" si="713"/>
        <v>5</v>
      </c>
      <c r="BH831" s="64">
        <f t="shared" si="714"/>
        <v>5</v>
      </c>
      <c r="BI831" s="64">
        <f t="shared" si="715"/>
        <v>5</v>
      </c>
      <c r="BJ831" s="64">
        <f t="shared" si="716"/>
        <v>5</v>
      </c>
      <c r="BK831" s="65">
        <f t="shared" si="717"/>
        <v>1</v>
      </c>
      <c r="BL831" s="66">
        <f t="shared" si="718"/>
        <v>1</v>
      </c>
      <c r="BM831" s="93">
        <f t="shared" si="719"/>
        <v>1</v>
      </c>
      <c r="BN831" s="93">
        <f t="shared" si="720"/>
        <v>1</v>
      </c>
      <c r="BO831" s="93">
        <f t="shared" si="721"/>
        <v>0</v>
      </c>
      <c r="BP831" s="93">
        <f t="shared" si="722"/>
        <v>0</v>
      </c>
      <c r="BQ831" s="93">
        <f t="shared" si="723"/>
        <v>0</v>
      </c>
      <c r="BR831" s="93">
        <f t="shared" si="724"/>
        <v>0</v>
      </c>
      <c r="BS831" s="93">
        <f t="shared" si="725"/>
        <v>1</v>
      </c>
      <c r="BT831" s="93">
        <f t="shared" si="726"/>
        <v>1</v>
      </c>
      <c r="BU831" s="93">
        <f t="shared" si="727"/>
        <v>2</v>
      </c>
      <c r="BV831" s="93">
        <f t="shared" si="728"/>
        <v>2</v>
      </c>
      <c r="BW831" s="93">
        <f t="shared" si="729"/>
        <v>1</v>
      </c>
      <c r="BX831" s="93">
        <f t="shared" si="730"/>
        <v>1</v>
      </c>
      <c r="BY831" s="93">
        <f t="shared" si="731"/>
        <v>0</v>
      </c>
      <c r="BZ831" s="93">
        <f t="shared" si="732"/>
        <v>0</v>
      </c>
      <c r="CA831" s="93">
        <f t="shared" si="733"/>
        <v>0</v>
      </c>
      <c r="CB831" s="93">
        <f t="shared" si="734"/>
        <v>0</v>
      </c>
      <c r="CC831" s="93">
        <f t="shared" si="735"/>
        <v>0</v>
      </c>
      <c r="CD831" s="93">
        <f t="shared" si="736"/>
        <v>0</v>
      </c>
    </row>
    <row r="832" spans="1:82" hidden="1">
      <c r="A832" s="34">
        <v>485</v>
      </c>
      <c r="B832" s="34" t="s">
        <v>228</v>
      </c>
      <c r="C832" s="34" t="s">
        <v>231</v>
      </c>
      <c r="D832" s="34" t="s">
        <v>230</v>
      </c>
      <c r="E832" s="34" t="s">
        <v>229</v>
      </c>
      <c r="F832" s="34" t="s">
        <v>263</v>
      </c>
      <c r="G832" s="34" t="s">
        <v>264</v>
      </c>
      <c r="H832" s="34" t="s">
        <v>4</v>
      </c>
      <c r="I832" s="34" t="s">
        <v>4</v>
      </c>
      <c r="J832" s="34" t="s">
        <v>34</v>
      </c>
      <c r="K832" s="34" t="s">
        <v>34</v>
      </c>
      <c r="M832" s="34" t="s">
        <v>260</v>
      </c>
      <c r="N832" s="34">
        <v>1</v>
      </c>
      <c r="O832" s="34">
        <v>1</v>
      </c>
      <c r="P832" s="34">
        <v>0</v>
      </c>
      <c r="Q832" s="34">
        <v>0</v>
      </c>
      <c r="R832" s="34">
        <v>0</v>
      </c>
      <c r="S832" s="34">
        <v>1</v>
      </c>
      <c r="T832" s="34">
        <v>0</v>
      </c>
      <c r="U832" s="77">
        <v>0</v>
      </c>
      <c r="V832" s="34">
        <v>0</v>
      </c>
      <c r="W832" s="60">
        <f>COUNTIFS(配置清单!G:G,G832,配置清单!$H:$H,"PM",配置清单!$N:$N,"在岗")</f>
        <v>1</v>
      </c>
      <c r="X832" s="61">
        <f t="shared" si="695"/>
        <v>1</v>
      </c>
      <c r="Y832" s="60">
        <f>COUNTIFS(配置清单!$G:$G,G832,配置清单!$H:$H,"PM",配置清单!$N:$N,"在岗",配置清单!$P:$P,"&lt;&gt;暂不胜任")</f>
        <v>1</v>
      </c>
      <c r="Z832" s="61">
        <f t="shared" si="696"/>
        <v>1</v>
      </c>
      <c r="AA832" s="62">
        <f>COUNTIFS(配置清单!$G:$G,G832,配置清单!$H:$H,"SE",配置清单!$N:$N,"在岗")+COUNTIFS(配置清单!$G:$G,G832,配置清单!$H:$H,"SA",配置清单!$N:$N,"在岗")</f>
        <v>1</v>
      </c>
      <c r="AB832" s="61">
        <f t="shared" si="697"/>
        <v>1</v>
      </c>
      <c r="AC832" s="60">
        <f>COUNTIFS(配置清单!$G:$G,G832,配置清单!$H:$H,"SE",配置清单!$N:$N,"在岗",配置清单!$P:$P,"&lt;&gt;暂不胜任")+COUNTIFS(配置清单!$G:$G,G832,配置清单!$H:$H,"SA",配置清单!$N:$N,"在岗",配置清单!$P:$P,"&lt;&gt;暂不胜任")</f>
        <v>1</v>
      </c>
      <c r="AD832" s="61">
        <f t="shared" si="698"/>
        <v>1</v>
      </c>
      <c r="AE832" s="60">
        <f>COUNTIFS(配置清单!$G:$G,G832,配置清单!H:H,"MDE",配置清单!N:N,"在岗")</f>
        <v>0</v>
      </c>
      <c r="AF832" s="61" t="str">
        <f t="shared" si="699"/>
        <v>NA</v>
      </c>
      <c r="AG832" s="60">
        <f>COUNTIFS(配置清单!$G:$G,G832,配置清单!$H:$H,"MDE",配置清单!$N:$N,"在岗",配置清单!$P:$P,"&lt;&gt;暂不胜任")</f>
        <v>0</v>
      </c>
      <c r="AH832" s="61" t="str">
        <f t="shared" si="700"/>
        <v>NA</v>
      </c>
      <c r="AI832" s="62">
        <f>COUNTIFS(配置清单!G:G,G832,配置清单!H:H,"TPM",配置清单!N:N,"在岗")+COUNTIFS(配置清单!G:G,G832,配置清单!H:H,"TC",配置清单!N:N,"在岗")</f>
        <v>0</v>
      </c>
      <c r="AJ832" s="61" t="str">
        <f t="shared" si="701"/>
        <v>NA</v>
      </c>
      <c r="AK832" s="60">
        <f>COUNTIFS(配置清单!G:G,G832,配置清单!H:H,"TPM",配置清单!N:N,"在岗",配置清单!P:P,"&lt;&gt;暂不胜任")+COUNTIFS(配置清单!G:G,G832,配置清单!H:H,"TC",配置清单!N:N,"在岗",配置清单!P:P,"&lt;&gt;暂不胜任")</f>
        <v>0</v>
      </c>
      <c r="AL832" s="61" t="str">
        <f t="shared" si="702"/>
        <v>NA</v>
      </c>
      <c r="AM832" s="60">
        <f>COUNTIFS(配置清单!G:G,G832,配置清单!H:H,"TSE",配置清单!N:N,"在岗")</f>
        <v>0</v>
      </c>
      <c r="AN832" s="61" t="str">
        <f t="shared" si="703"/>
        <v>NA</v>
      </c>
      <c r="AO832" s="60">
        <f>COUNTIFS(配置清单!G:G,G832,配置清单!H:H,"TSE",配置清单!N:N,"在岗",配置清单!P:P,"&lt;&gt;暂不胜任")</f>
        <v>0</v>
      </c>
      <c r="AP832" s="61" t="str">
        <f t="shared" si="704"/>
        <v>NA</v>
      </c>
      <c r="AQ832" s="60">
        <f>COUNTIFS(配置清单!$G:$G,G832,配置清单!H:H,"QA",配置清单!N:N,"在岗")</f>
        <v>1</v>
      </c>
      <c r="AR832" s="61">
        <f t="shared" si="705"/>
        <v>1</v>
      </c>
      <c r="AS832" s="60">
        <f>COUNTIFS(配置清单!$G:$G,G832,配置清单!$H:$H,"QA",配置清单!$N:$N,"在岗",配置清单!$P:$P,"&lt;&gt;暂不胜任")</f>
        <v>1</v>
      </c>
      <c r="AT832" s="61">
        <f t="shared" si="706"/>
        <v>1</v>
      </c>
      <c r="AU832" s="60">
        <f>COUNTIFS(配置清单!G:G,规划及评估!G832,配置清单!H:H,"BA",配置清单!N:N,"在岗")</f>
        <v>0</v>
      </c>
      <c r="AV832" s="61" t="str">
        <f t="shared" si="707"/>
        <v>NA</v>
      </c>
      <c r="AW832" s="60">
        <f>COUNTIFS(配置清单!G:G,G832,配置清单!H:H,"BA",配置清单!N:N,"在岗",配置清单!P:P,"&lt;&gt;暂不胜任")</f>
        <v>0</v>
      </c>
      <c r="AX832" s="61" t="str">
        <f t="shared" si="708"/>
        <v>NA</v>
      </c>
      <c r="AY832" s="60">
        <f>COUNTIFS(配置清单!G:G,规划及评估!G832,配置清单!H:H,"IA",配置清单!N:N,"在岗")</f>
        <v>0</v>
      </c>
      <c r="AZ832" s="61" t="str">
        <f t="shared" si="709"/>
        <v>NA</v>
      </c>
      <c r="BA832" s="60">
        <f>COUNTIFS(配置清单!G:G,G832,配置清单!H:H,"IA",配置清单!N:N,"在岗",配置清单!P:P,"&lt;&gt;暂不胜任")</f>
        <v>0</v>
      </c>
      <c r="BB832" s="61" t="str">
        <f t="shared" si="710"/>
        <v>NA</v>
      </c>
      <c r="BC832" s="60">
        <f>COUNTIFS(配置清单!G:G,规划及评估!G832,配置清单!H:H,"产品经理",配置清单!N:N,"在岗")</f>
        <v>0</v>
      </c>
      <c r="BD832" s="61" t="str">
        <f t="shared" si="711"/>
        <v>NA</v>
      </c>
      <c r="BE832" s="60">
        <f>COUNTIFS(配置清单!G:G,G832,配置清单!H:H,"产品经理",配置清单!N:N,"在岗",配置清单!P:P,"&lt;&gt;暂不胜任")</f>
        <v>0</v>
      </c>
      <c r="BF832" s="61" t="str">
        <f t="shared" si="712"/>
        <v>NA</v>
      </c>
      <c r="BG832" s="63">
        <f t="shared" si="713"/>
        <v>3</v>
      </c>
      <c r="BH832" s="64">
        <f t="shared" si="714"/>
        <v>3</v>
      </c>
      <c r="BI832" s="64">
        <f t="shared" si="715"/>
        <v>3</v>
      </c>
      <c r="BJ832" s="64">
        <f t="shared" si="716"/>
        <v>3</v>
      </c>
      <c r="BK832" s="65">
        <f t="shared" si="717"/>
        <v>1</v>
      </c>
      <c r="BL832" s="66">
        <f t="shared" si="718"/>
        <v>1</v>
      </c>
      <c r="BM832" s="93">
        <f t="shared" si="719"/>
        <v>1</v>
      </c>
      <c r="BN832" s="93">
        <f t="shared" si="720"/>
        <v>1</v>
      </c>
      <c r="BO832" s="93">
        <f t="shared" si="721"/>
        <v>1</v>
      </c>
      <c r="BP832" s="93">
        <f t="shared" si="722"/>
        <v>1</v>
      </c>
      <c r="BQ832" s="93">
        <f t="shared" si="723"/>
        <v>0</v>
      </c>
      <c r="BR832" s="93">
        <f t="shared" si="724"/>
        <v>0</v>
      </c>
      <c r="BS832" s="93">
        <f t="shared" si="725"/>
        <v>0</v>
      </c>
      <c r="BT832" s="93">
        <f t="shared" si="726"/>
        <v>0</v>
      </c>
      <c r="BU832" s="93">
        <f t="shared" si="727"/>
        <v>0</v>
      </c>
      <c r="BV832" s="93">
        <f t="shared" si="728"/>
        <v>0</v>
      </c>
      <c r="BW832" s="93">
        <f t="shared" si="729"/>
        <v>1</v>
      </c>
      <c r="BX832" s="93">
        <f t="shared" si="730"/>
        <v>1</v>
      </c>
      <c r="BY832" s="93">
        <f t="shared" si="731"/>
        <v>0</v>
      </c>
      <c r="BZ832" s="93">
        <f t="shared" si="732"/>
        <v>0</v>
      </c>
      <c r="CA832" s="93">
        <f t="shared" si="733"/>
        <v>0</v>
      </c>
      <c r="CB832" s="93">
        <f t="shared" si="734"/>
        <v>0</v>
      </c>
      <c r="CC832" s="93">
        <f t="shared" si="735"/>
        <v>0</v>
      </c>
      <c r="CD832" s="93">
        <f t="shared" si="736"/>
        <v>0</v>
      </c>
    </row>
    <row r="833" spans="1:82" hidden="1">
      <c r="A833" s="34">
        <v>486</v>
      </c>
      <c r="B833" s="34" t="s">
        <v>228</v>
      </c>
      <c r="C833" s="34" t="s">
        <v>231</v>
      </c>
      <c r="D833" s="34" t="s">
        <v>230</v>
      </c>
      <c r="E833" s="34" t="s">
        <v>229</v>
      </c>
      <c r="F833" s="34" t="s">
        <v>242</v>
      </c>
      <c r="G833" s="34" t="s">
        <v>276</v>
      </c>
      <c r="H833" s="34" t="s">
        <v>7</v>
      </c>
      <c r="I833" s="34" t="s">
        <v>7</v>
      </c>
      <c r="J833" s="34" t="s">
        <v>195</v>
      </c>
      <c r="K833" s="34" t="s">
        <v>34</v>
      </c>
      <c r="M833" s="34" t="s">
        <v>260</v>
      </c>
      <c r="N833" s="34">
        <v>1</v>
      </c>
      <c r="O833" s="34">
        <v>0</v>
      </c>
      <c r="P833" s="34">
        <v>0</v>
      </c>
      <c r="Q833" s="34">
        <v>0</v>
      </c>
      <c r="R833" s="34">
        <v>3</v>
      </c>
      <c r="S833" s="34">
        <v>1</v>
      </c>
      <c r="T833" s="34">
        <v>0</v>
      </c>
      <c r="U833" s="77">
        <v>0</v>
      </c>
      <c r="V833" s="34">
        <v>0</v>
      </c>
      <c r="W833" s="60">
        <f>COUNTIFS(配置清单!G:G,G833,配置清单!$H:$H,"PM",配置清单!$N:$N,"在岗")</f>
        <v>1</v>
      </c>
      <c r="X833" s="61">
        <f t="shared" si="695"/>
        <v>1</v>
      </c>
      <c r="Y833" s="60">
        <f>COUNTIFS(配置清单!$G:$G,G833,配置清单!$H:$H,"PM",配置清单!$N:$N,"在岗",配置清单!$P:$P,"&lt;&gt;暂不胜任")</f>
        <v>1</v>
      </c>
      <c r="Z833" s="61">
        <f t="shared" si="696"/>
        <v>1</v>
      </c>
      <c r="AA833" s="62">
        <f>COUNTIFS(配置清单!$G:$G,G833,配置清单!$H:$H,"SE",配置清单!$N:$N,"在岗")+COUNTIFS(配置清单!$G:$G,G833,配置清单!$H:$H,"SA",配置清单!$N:$N,"在岗")</f>
        <v>0</v>
      </c>
      <c r="AB833" s="61" t="str">
        <f t="shared" si="697"/>
        <v>NA</v>
      </c>
      <c r="AC833" s="60">
        <f>COUNTIFS(配置清单!$G:$G,G833,配置清单!$H:$H,"SE",配置清单!$N:$N,"在岗",配置清单!$P:$P,"&lt;&gt;暂不胜任")+COUNTIFS(配置清单!$G:$G,G833,配置清单!$H:$H,"SA",配置清单!$N:$N,"在岗",配置清单!$P:$P,"&lt;&gt;暂不胜任")</f>
        <v>0</v>
      </c>
      <c r="AD833" s="61" t="str">
        <f t="shared" si="698"/>
        <v>NA</v>
      </c>
      <c r="AE833" s="60">
        <f>COUNTIFS(配置清单!$G:$G,G833,配置清单!H:H,"MDE",配置清单!N:N,"在岗")</f>
        <v>0</v>
      </c>
      <c r="AF833" s="61" t="str">
        <f t="shared" si="699"/>
        <v>NA</v>
      </c>
      <c r="AG833" s="60">
        <f>COUNTIFS(配置清单!$G:$G,G833,配置清单!$H:$H,"MDE",配置清单!$N:$N,"在岗",配置清单!$P:$P,"&lt;&gt;暂不胜任")</f>
        <v>0</v>
      </c>
      <c r="AH833" s="61" t="str">
        <f t="shared" si="700"/>
        <v>NA</v>
      </c>
      <c r="AI833" s="62">
        <f>COUNTIFS(配置清单!G:G,G833,配置清单!H:H,"TPM",配置清单!N:N,"在岗")+COUNTIFS(配置清单!G:G,G833,配置清单!H:H,"TC",配置清单!N:N,"在岗")</f>
        <v>0</v>
      </c>
      <c r="AJ833" s="61" t="str">
        <f t="shared" si="701"/>
        <v>NA</v>
      </c>
      <c r="AK833" s="60">
        <f>COUNTIFS(配置清单!G:G,G833,配置清单!H:H,"TPM",配置清单!N:N,"在岗",配置清单!P:P,"&lt;&gt;暂不胜任")+COUNTIFS(配置清单!G:G,G833,配置清单!H:H,"TC",配置清单!N:N,"在岗",配置清单!P:P,"&lt;&gt;暂不胜任")</f>
        <v>0</v>
      </c>
      <c r="AL833" s="61" t="str">
        <f t="shared" si="702"/>
        <v>NA</v>
      </c>
      <c r="AM833" s="60">
        <f>COUNTIFS(配置清单!G:G,G833,配置清单!H:H,"TSE",配置清单!N:N,"在岗")</f>
        <v>3</v>
      </c>
      <c r="AN833" s="61">
        <f t="shared" si="703"/>
        <v>1</v>
      </c>
      <c r="AO833" s="60">
        <f>COUNTIFS(配置清单!G:G,G833,配置清单!H:H,"TSE",配置清单!N:N,"在岗",配置清单!P:P,"&lt;&gt;暂不胜任")</f>
        <v>3</v>
      </c>
      <c r="AP833" s="61">
        <f t="shared" si="704"/>
        <v>1</v>
      </c>
      <c r="AQ833" s="60">
        <f>COUNTIFS(配置清单!$G:$G,G833,配置清单!H:H,"QA",配置清单!N:N,"在岗")</f>
        <v>1</v>
      </c>
      <c r="AR833" s="61">
        <f t="shared" si="705"/>
        <v>1</v>
      </c>
      <c r="AS833" s="60">
        <f>COUNTIFS(配置清单!$G:$G,G833,配置清单!$H:$H,"QA",配置清单!$N:$N,"在岗",配置清单!$P:$P,"&lt;&gt;暂不胜任")</f>
        <v>1</v>
      </c>
      <c r="AT833" s="61">
        <f t="shared" si="706"/>
        <v>1</v>
      </c>
      <c r="AU833" s="60">
        <f>COUNTIFS(配置清单!G:G,规划及评估!G833,配置清单!H:H,"BA",配置清单!N:N,"在岗")</f>
        <v>0</v>
      </c>
      <c r="AV833" s="61" t="str">
        <f t="shared" si="707"/>
        <v>NA</v>
      </c>
      <c r="AW833" s="60">
        <f>COUNTIFS(配置清单!G:G,G833,配置清单!H:H,"BA",配置清单!N:N,"在岗",配置清单!P:P,"&lt;&gt;暂不胜任")</f>
        <v>0</v>
      </c>
      <c r="AX833" s="61" t="str">
        <f t="shared" si="708"/>
        <v>NA</v>
      </c>
      <c r="AY833" s="60">
        <f>COUNTIFS(配置清单!G:G,规划及评估!G833,配置清单!H:H,"IA",配置清单!N:N,"在岗")</f>
        <v>0</v>
      </c>
      <c r="AZ833" s="61" t="str">
        <f t="shared" si="709"/>
        <v>NA</v>
      </c>
      <c r="BA833" s="60">
        <f>COUNTIFS(配置清单!G:G,G833,配置清单!H:H,"IA",配置清单!N:N,"在岗",配置清单!P:P,"&lt;&gt;暂不胜任")</f>
        <v>0</v>
      </c>
      <c r="BB833" s="61" t="str">
        <f t="shared" si="710"/>
        <v>NA</v>
      </c>
      <c r="BC833" s="60">
        <f>COUNTIFS(配置清单!G:G,规划及评估!G833,配置清单!H:H,"产品经理",配置清单!N:N,"在岗")</f>
        <v>0</v>
      </c>
      <c r="BD833" s="61" t="str">
        <f t="shared" si="711"/>
        <v>NA</v>
      </c>
      <c r="BE833" s="60">
        <f>COUNTIFS(配置清单!G:G,G833,配置清单!H:H,"产品经理",配置清单!N:N,"在岗",配置清单!P:P,"&lt;&gt;暂不胜任")</f>
        <v>0</v>
      </c>
      <c r="BF833" s="61" t="str">
        <f t="shared" si="712"/>
        <v>NA</v>
      </c>
      <c r="BG833" s="63">
        <f t="shared" si="713"/>
        <v>5</v>
      </c>
      <c r="BH833" s="64">
        <f t="shared" si="714"/>
        <v>5</v>
      </c>
      <c r="BI833" s="64">
        <f t="shared" si="715"/>
        <v>5</v>
      </c>
      <c r="BJ833" s="64">
        <f t="shared" si="716"/>
        <v>5</v>
      </c>
      <c r="BK833" s="65">
        <f t="shared" si="717"/>
        <v>1</v>
      </c>
      <c r="BL833" s="66">
        <f t="shared" si="718"/>
        <v>1</v>
      </c>
      <c r="BM833" s="93">
        <f t="shared" si="719"/>
        <v>1</v>
      </c>
      <c r="BN833" s="93">
        <f t="shared" si="720"/>
        <v>1</v>
      </c>
      <c r="BO833" s="93">
        <f t="shared" si="721"/>
        <v>0</v>
      </c>
      <c r="BP833" s="93">
        <f t="shared" si="722"/>
        <v>0</v>
      </c>
      <c r="BQ833" s="93">
        <f t="shared" si="723"/>
        <v>0</v>
      </c>
      <c r="BR833" s="93">
        <f t="shared" si="724"/>
        <v>0</v>
      </c>
      <c r="BS833" s="93">
        <f t="shared" si="725"/>
        <v>0</v>
      </c>
      <c r="BT833" s="93">
        <f t="shared" si="726"/>
        <v>0</v>
      </c>
      <c r="BU833" s="93">
        <f t="shared" si="727"/>
        <v>3</v>
      </c>
      <c r="BV833" s="93">
        <f t="shared" si="728"/>
        <v>3</v>
      </c>
      <c r="BW833" s="93">
        <f t="shared" si="729"/>
        <v>1</v>
      </c>
      <c r="BX833" s="93">
        <f t="shared" si="730"/>
        <v>1</v>
      </c>
      <c r="BY833" s="93">
        <f t="shared" si="731"/>
        <v>0</v>
      </c>
      <c r="BZ833" s="93">
        <f t="shared" si="732"/>
        <v>0</v>
      </c>
      <c r="CA833" s="93">
        <f t="shared" si="733"/>
        <v>0</v>
      </c>
      <c r="CB833" s="93">
        <f t="shared" si="734"/>
        <v>0</v>
      </c>
      <c r="CC833" s="93">
        <f t="shared" si="735"/>
        <v>0</v>
      </c>
      <c r="CD833" s="93">
        <f t="shared" si="736"/>
        <v>0</v>
      </c>
    </row>
    <row r="834" spans="1:82" hidden="1">
      <c r="A834" s="34">
        <v>487</v>
      </c>
      <c r="B834" s="34" t="s">
        <v>228</v>
      </c>
      <c r="C834" s="34" t="s">
        <v>231</v>
      </c>
      <c r="D834" s="34" t="s">
        <v>230</v>
      </c>
      <c r="E834" s="34" t="s">
        <v>229</v>
      </c>
      <c r="F834" s="34" t="s">
        <v>298</v>
      </c>
      <c r="G834" s="34" t="s">
        <v>299</v>
      </c>
      <c r="H834" s="34" t="s">
        <v>7</v>
      </c>
      <c r="I834" s="34" t="s">
        <v>7</v>
      </c>
      <c r="J834" s="34" t="s">
        <v>195</v>
      </c>
      <c r="K834" s="34" t="s">
        <v>195</v>
      </c>
      <c r="M834" s="34" t="s">
        <v>260</v>
      </c>
      <c r="N834" s="34">
        <v>1</v>
      </c>
      <c r="O834" s="34">
        <v>0</v>
      </c>
      <c r="P834" s="34">
        <v>0</v>
      </c>
      <c r="Q834" s="34">
        <v>0</v>
      </c>
      <c r="R834" s="34">
        <v>2</v>
      </c>
      <c r="S834" s="34">
        <v>1</v>
      </c>
      <c r="T834" s="34">
        <v>0</v>
      </c>
      <c r="U834" s="77">
        <v>0</v>
      </c>
      <c r="V834" s="34">
        <v>0</v>
      </c>
      <c r="W834" s="60">
        <f>COUNTIFS(配置清单!G:G,G834,配置清单!$H:$H,"PM",配置清单!$N:$N,"在岗")</f>
        <v>1</v>
      </c>
      <c r="X834" s="61">
        <f t="shared" si="695"/>
        <v>1</v>
      </c>
      <c r="Y834" s="60">
        <f>COUNTIFS(配置清单!$G:$G,G834,配置清单!$H:$H,"PM",配置清单!$N:$N,"在岗",配置清单!$P:$P,"&lt;&gt;暂不胜任")</f>
        <v>1</v>
      </c>
      <c r="Z834" s="61">
        <f t="shared" si="696"/>
        <v>1</v>
      </c>
      <c r="AA834" s="62">
        <f>COUNTIFS(配置清单!$G:$G,G834,配置清单!$H:$H,"SE",配置清单!$N:$N,"在岗")+COUNTIFS(配置清单!$G:$G,G834,配置清单!$H:$H,"SA",配置清单!$N:$N,"在岗")</f>
        <v>0</v>
      </c>
      <c r="AB834" s="61" t="str">
        <f t="shared" si="697"/>
        <v>NA</v>
      </c>
      <c r="AC834" s="60">
        <f>COUNTIFS(配置清单!$G:$G,G834,配置清单!$H:$H,"SE",配置清单!$N:$N,"在岗",配置清单!$P:$P,"&lt;&gt;暂不胜任")+COUNTIFS(配置清单!$G:$G,G834,配置清单!$H:$H,"SA",配置清单!$N:$N,"在岗",配置清单!$P:$P,"&lt;&gt;暂不胜任")</f>
        <v>0</v>
      </c>
      <c r="AD834" s="61" t="str">
        <f t="shared" si="698"/>
        <v>NA</v>
      </c>
      <c r="AE834" s="60">
        <f>COUNTIFS(配置清单!$G:$G,G834,配置清单!H:H,"MDE",配置清单!N:N,"在岗")</f>
        <v>0</v>
      </c>
      <c r="AF834" s="61" t="str">
        <f t="shared" si="699"/>
        <v>NA</v>
      </c>
      <c r="AG834" s="60">
        <f>COUNTIFS(配置清单!$G:$G,G834,配置清单!$H:$H,"MDE",配置清单!$N:$N,"在岗",配置清单!$P:$P,"&lt;&gt;暂不胜任")</f>
        <v>0</v>
      </c>
      <c r="AH834" s="61" t="str">
        <f t="shared" si="700"/>
        <v>NA</v>
      </c>
      <c r="AI834" s="62">
        <f>COUNTIFS(配置清单!G:G,G834,配置清单!H:H,"TPM",配置清单!N:N,"在岗")+COUNTIFS(配置清单!G:G,G834,配置清单!H:H,"TC",配置清单!N:N,"在岗")</f>
        <v>0</v>
      </c>
      <c r="AJ834" s="61" t="str">
        <f t="shared" si="701"/>
        <v>NA</v>
      </c>
      <c r="AK834" s="60">
        <f>COUNTIFS(配置清单!G:G,G834,配置清单!H:H,"TPM",配置清单!N:N,"在岗",配置清单!P:P,"&lt;&gt;暂不胜任")+COUNTIFS(配置清单!G:G,G834,配置清单!H:H,"TC",配置清单!N:N,"在岗",配置清单!P:P,"&lt;&gt;暂不胜任")</f>
        <v>0</v>
      </c>
      <c r="AL834" s="61" t="str">
        <f t="shared" si="702"/>
        <v>NA</v>
      </c>
      <c r="AM834" s="60">
        <f>COUNTIFS(配置清单!G:G,G834,配置清单!H:H,"TSE",配置清单!N:N,"在岗")</f>
        <v>2</v>
      </c>
      <c r="AN834" s="61">
        <f t="shared" si="703"/>
        <v>1</v>
      </c>
      <c r="AO834" s="60">
        <f>COUNTIFS(配置清单!G:G,G834,配置清单!H:H,"TSE",配置清单!N:N,"在岗",配置清单!P:P,"&lt;&gt;暂不胜任")</f>
        <v>2</v>
      </c>
      <c r="AP834" s="61">
        <f t="shared" si="704"/>
        <v>1</v>
      </c>
      <c r="AQ834" s="60">
        <f>COUNTIFS(配置清单!$G:$G,G834,配置清单!H:H,"QA",配置清单!N:N,"在岗")</f>
        <v>1</v>
      </c>
      <c r="AR834" s="61">
        <f t="shared" si="705"/>
        <v>1</v>
      </c>
      <c r="AS834" s="60">
        <f>COUNTIFS(配置清单!$G:$G,G834,配置清单!$H:$H,"QA",配置清单!$N:$N,"在岗",配置清单!$P:$P,"&lt;&gt;暂不胜任")</f>
        <v>1</v>
      </c>
      <c r="AT834" s="61">
        <f t="shared" si="706"/>
        <v>1</v>
      </c>
      <c r="AU834" s="60">
        <f>COUNTIFS(配置清单!G:G,规划及评估!G834,配置清单!H:H,"BA",配置清单!N:N,"在岗")</f>
        <v>0</v>
      </c>
      <c r="AV834" s="61" t="str">
        <f t="shared" si="707"/>
        <v>NA</v>
      </c>
      <c r="AW834" s="60">
        <f>COUNTIFS(配置清单!G:G,G834,配置清单!H:H,"BA",配置清单!N:N,"在岗",配置清单!P:P,"&lt;&gt;暂不胜任")</f>
        <v>0</v>
      </c>
      <c r="AX834" s="61" t="str">
        <f t="shared" si="708"/>
        <v>NA</v>
      </c>
      <c r="AY834" s="60">
        <f>COUNTIFS(配置清单!G:G,规划及评估!G834,配置清单!H:H,"IA",配置清单!N:N,"在岗")</f>
        <v>0</v>
      </c>
      <c r="AZ834" s="61" t="str">
        <f t="shared" si="709"/>
        <v>NA</v>
      </c>
      <c r="BA834" s="60">
        <f>COUNTIFS(配置清单!G:G,G834,配置清单!H:H,"IA",配置清单!N:N,"在岗",配置清单!P:P,"&lt;&gt;暂不胜任")</f>
        <v>0</v>
      </c>
      <c r="BB834" s="61" t="str">
        <f t="shared" si="710"/>
        <v>NA</v>
      </c>
      <c r="BC834" s="60">
        <f>COUNTIFS(配置清单!G:G,规划及评估!G834,配置清单!H:H,"产品经理",配置清单!N:N,"在岗")</f>
        <v>0</v>
      </c>
      <c r="BD834" s="61" t="str">
        <f t="shared" si="711"/>
        <v>NA</v>
      </c>
      <c r="BE834" s="60">
        <f>COUNTIFS(配置清单!G:G,G834,配置清单!H:H,"产品经理",配置清单!N:N,"在岗",配置清单!P:P,"&lt;&gt;暂不胜任")</f>
        <v>0</v>
      </c>
      <c r="BF834" s="61" t="str">
        <f t="shared" si="712"/>
        <v>NA</v>
      </c>
      <c r="BG834" s="63">
        <f t="shared" si="713"/>
        <v>4</v>
      </c>
      <c r="BH834" s="64">
        <f t="shared" si="714"/>
        <v>4</v>
      </c>
      <c r="BI834" s="64">
        <f t="shared" si="715"/>
        <v>4</v>
      </c>
      <c r="BJ834" s="64">
        <f t="shared" si="716"/>
        <v>4</v>
      </c>
      <c r="BK834" s="65">
        <f t="shared" si="717"/>
        <v>1</v>
      </c>
      <c r="BL834" s="66">
        <f t="shared" si="718"/>
        <v>1</v>
      </c>
      <c r="BM834" s="93">
        <f t="shared" si="719"/>
        <v>1</v>
      </c>
      <c r="BN834" s="93">
        <f t="shared" si="720"/>
        <v>1</v>
      </c>
      <c r="BO834" s="93">
        <f t="shared" si="721"/>
        <v>0</v>
      </c>
      <c r="BP834" s="93">
        <f t="shared" si="722"/>
        <v>0</v>
      </c>
      <c r="BQ834" s="93">
        <f t="shared" si="723"/>
        <v>0</v>
      </c>
      <c r="BR834" s="93">
        <f t="shared" si="724"/>
        <v>0</v>
      </c>
      <c r="BS834" s="93">
        <f t="shared" si="725"/>
        <v>0</v>
      </c>
      <c r="BT834" s="93">
        <f t="shared" si="726"/>
        <v>0</v>
      </c>
      <c r="BU834" s="93">
        <f t="shared" si="727"/>
        <v>2</v>
      </c>
      <c r="BV834" s="93">
        <f t="shared" si="728"/>
        <v>2</v>
      </c>
      <c r="BW834" s="93">
        <f t="shared" si="729"/>
        <v>1</v>
      </c>
      <c r="BX834" s="93">
        <f t="shared" si="730"/>
        <v>1</v>
      </c>
      <c r="BY834" s="93">
        <f t="shared" si="731"/>
        <v>0</v>
      </c>
      <c r="BZ834" s="93">
        <f t="shared" si="732"/>
        <v>0</v>
      </c>
      <c r="CA834" s="93">
        <f t="shared" si="733"/>
        <v>0</v>
      </c>
      <c r="CB834" s="93">
        <f t="shared" si="734"/>
        <v>0</v>
      </c>
      <c r="CC834" s="93">
        <f t="shared" si="735"/>
        <v>0</v>
      </c>
      <c r="CD834" s="93">
        <f t="shared" si="736"/>
        <v>0</v>
      </c>
    </row>
    <row r="835" spans="1:82" hidden="1">
      <c r="A835" s="34">
        <v>488</v>
      </c>
      <c r="B835" s="34" t="s">
        <v>228</v>
      </c>
      <c r="C835" s="34" t="s">
        <v>231</v>
      </c>
      <c r="D835" s="34" t="s">
        <v>230</v>
      </c>
      <c r="E835" s="34" t="s">
        <v>229</v>
      </c>
      <c r="F835" s="34" t="s">
        <v>315</v>
      </c>
      <c r="G835" s="34" t="s">
        <v>316</v>
      </c>
      <c r="H835" s="34" t="s">
        <v>4</v>
      </c>
      <c r="I835" s="34" t="s">
        <v>4</v>
      </c>
      <c r="J835" s="34" t="s">
        <v>34</v>
      </c>
      <c r="K835" s="34" t="s">
        <v>34</v>
      </c>
      <c r="M835" s="34" t="s">
        <v>260</v>
      </c>
      <c r="N835" s="34">
        <v>2</v>
      </c>
      <c r="O835" s="34">
        <v>1</v>
      </c>
      <c r="P835" s="34">
        <v>0</v>
      </c>
      <c r="Q835" s="34">
        <v>0</v>
      </c>
      <c r="R835" s="34">
        <v>1</v>
      </c>
      <c r="S835" s="34">
        <v>1</v>
      </c>
      <c r="T835" s="34">
        <v>0</v>
      </c>
      <c r="U835" s="77">
        <v>0</v>
      </c>
      <c r="V835" s="34">
        <v>0</v>
      </c>
      <c r="W835" s="60">
        <f>COUNTIFS(配置清单!G:G,G835,配置清单!$H:$H,"PM",配置清单!$N:$N,"在岗")</f>
        <v>2</v>
      </c>
      <c r="X835" s="61">
        <f t="shared" si="695"/>
        <v>1</v>
      </c>
      <c r="Y835" s="60">
        <f>COUNTIFS(配置清单!$G:$G,G835,配置清单!$H:$H,"PM",配置清单!$N:$N,"在岗",配置清单!$P:$P,"&lt;&gt;暂不胜任")</f>
        <v>2</v>
      </c>
      <c r="Z835" s="61">
        <f t="shared" si="696"/>
        <v>1</v>
      </c>
      <c r="AA835" s="62">
        <f>COUNTIFS(配置清单!$G:$G,G835,配置清单!$H:$H,"SE",配置清单!$N:$N,"在岗")+COUNTIFS(配置清单!$G:$G,G835,配置清单!$H:$H,"SA",配置清单!$N:$N,"在岗")</f>
        <v>1</v>
      </c>
      <c r="AB835" s="61">
        <f t="shared" si="697"/>
        <v>1</v>
      </c>
      <c r="AC835" s="60">
        <f>COUNTIFS(配置清单!$G:$G,G835,配置清单!$H:$H,"SE",配置清单!$N:$N,"在岗",配置清单!$P:$P,"&lt;&gt;暂不胜任")+COUNTIFS(配置清单!$G:$G,G835,配置清单!$H:$H,"SA",配置清单!$N:$N,"在岗",配置清单!$P:$P,"&lt;&gt;暂不胜任")</f>
        <v>1</v>
      </c>
      <c r="AD835" s="61">
        <f t="shared" si="698"/>
        <v>1</v>
      </c>
      <c r="AE835" s="60">
        <f>COUNTIFS(配置清单!$G:$G,G835,配置清单!H:H,"MDE",配置清单!N:N,"在岗")</f>
        <v>0</v>
      </c>
      <c r="AF835" s="61" t="str">
        <f t="shared" si="699"/>
        <v>NA</v>
      </c>
      <c r="AG835" s="60">
        <f>COUNTIFS(配置清单!$G:$G,G835,配置清单!$H:$H,"MDE",配置清单!$N:$N,"在岗",配置清单!$P:$P,"&lt;&gt;暂不胜任")</f>
        <v>0</v>
      </c>
      <c r="AH835" s="61" t="str">
        <f t="shared" si="700"/>
        <v>NA</v>
      </c>
      <c r="AI835" s="62">
        <f>COUNTIFS(配置清单!G:G,G835,配置清单!H:H,"TPM",配置清单!N:N,"在岗")+COUNTIFS(配置清单!G:G,G835,配置清单!H:H,"TC",配置清单!N:N,"在岗")</f>
        <v>0</v>
      </c>
      <c r="AJ835" s="61" t="str">
        <f t="shared" si="701"/>
        <v>NA</v>
      </c>
      <c r="AK835" s="60">
        <f>COUNTIFS(配置清单!G:G,G835,配置清单!H:H,"TPM",配置清单!N:N,"在岗",配置清单!P:P,"&lt;&gt;暂不胜任")+COUNTIFS(配置清单!G:G,G835,配置清单!H:H,"TC",配置清单!N:N,"在岗",配置清单!P:P,"&lt;&gt;暂不胜任")</f>
        <v>0</v>
      </c>
      <c r="AL835" s="61" t="str">
        <f t="shared" si="702"/>
        <v>NA</v>
      </c>
      <c r="AM835" s="60">
        <f>COUNTIFS(配置清单!G:G,G835,配置清单!H:H,"TSE",配置清单!N:N,"在岗")</f>
        <v>1</v>
      </c>
      <c r="AN835" s="61">
        <f t="shared" si="703"/>
        <v>1</v>
      </c>
      <c r="AO835" s="60">
        <f>COUNTIFS(配置清单!G:G,G835,配置清单!H:H,"TSE",配置清单!N:N,"在岗",配置清单!P:P,"&lt;&gt;暂不胜任")</f>
        <v>1</v>
      </c>
      <c r="AP835" s="61">
        <f t="shared" si="704"/>
        <v>1</v>
      </c>
      <c r="AQ835" s="60">
        <f>COUNTIFS(配置清单!$G:$G,G835,配置清单!H:H,"QA",配置清单!N:N,"在岗")</f>
        <v>1</v>
      </c>
      <c r="AR835" s="61">
        <f t="shared" si="705"/>
        <v>1</v>
      </c>
      <c r="AS835" s="60">
        <f>COUNTIFS(配置清单!$G:$G,G835,配置清单!$H:$H,"QA",配置清单!$N:$N,"在岗",配置清单!$P:$P,"&lt;&gt;暂不胜任")</f>
        <v>1</v>
      </c>
      <c r="AT835" s="61">
        <f t="shared" si="706"/>
        <v>1</v>
      </c>
      <c r="AU835" s="60">
        <f>COUNTIFS(配置清单!G:G,规划及评估!G835,配置清单!H:H,"BA",配置清单!N:N,"在岗")</f>
        <v>0</v>
      </c>
      <c r="AV835" s="61" t="str">
        <f t="shared" si="707"/>
        <v>NA</v>
      </c>
      <c r="AW835" s="60">
        <f>COUNTIFS(配置清单!G:G,G835,配置清单!H:H,"BA",配置清单!N:N,"在岗",配置清单!P:P,"&lt;&gt;暂不胜任")</f>
        <v>0</v>
      </c>
      <c r="AX835" s="61" t="str">
        <f t="shared" si="708"/>
        <v>NA</v>
      </c>
      <c r="AY835" s="60">
        <f>COUNTIFS(配置清单!G:G,规划及评估!G835,配置清单!H:H,"IA",配置清单!N:N,"在岗")</f>
        <v>0</v>
      </c>
      <c r="AZ835" s="61" t="str">
        <f t="shared" si="709"/>
        <v>NA</v>
      </c>
      <c r="BA835" s="60">
        <f>COUNTIFS(配置清单!G:G,G835,配置清单!H:H,"IA",配置清单!N:N,"在岗",配置清单!P:P,"&lt;&gt;暂不胜任")</f>
        <v>0</v>
      </c>
      <c r="BB835" s="61" t="str">
        <f t="shared" si="710"/>
        <v>NA</v>
      </c>
      <c r="BC835" s="60">
        <f>COUNTIFS(配置清单!G:G,规划及评估!G835,配置清单!H:H,"产品经理",配置清单!N:N,"在岗")</f>
        <v>0</v>
      </c>
      <c r="BD835" s="61" t="str">
        <f t="shared" si="711"/>
        <v>NA</v>
      </c>
      <c r="BE835" s="60">
        <f>COUNTIFS(配置清单!G:G,G835,配置清单!H:H,"产品经理",配置清单!N:N,"在岗",配置清单!P:P,"&lt;&gt;暂不胜任")</f>
        <v>0</v>
      </c>
      <c r="BF835" s="61" t="str">
        <f t="shared" si="712"/>
        <v>NA</v>
      </c>
      <c r="BG835" s="63">
        <f t="shared" si="713"/>
        <v>5</v>
      </c>
      <c r="BH835" s="64">
        <f t="shared" si="714"/>
        <v>5</v>
      </c>
      <c r="BI835" s="64">
        <f t="shared" si="715"/>
        <v>5</v>
      </c>
      <c r="BJ835" s="64">
        <f t="shared" si="716"/>
        <v>5</v>
      </c>
      <c r="BK835" s="65">
        <f t="shared" si="717"/>
        <v>1</v>
      </c>
      <c r="BL835" s="66">
        <f t="shared" si="718"/>
        <v>1</v>
      </c>
      <c r="BM835" s="93">
        <f t="shared" si="719"/>
        <v>2</v>
      </c>
      <c r="BN835" s="93">
        <f t="shared" si="720"/>
        <v>2</v>
      </c>
      <c r="BO835" s="93">
        <f t="shared" si="721"/>
        <v>1</v>
      </c>
      <c r="BP835" s="93">
        <f t="shared" si="722"/>
        <v>1</v>
      </c>
      <c r="BQ835" s="93">
        <f t="shared" si="723"/>
        <v>0</v>
      </c>
      <c r="BR835" s="93">
        <f t="shared" si="724"/>
        <v>0</v>
      </c>
      <c r="BS835" s="93">
        <f t="shared" si="725"/>
        <v>0</v>
      </c>
      <c r="BT835" s="93">
        <f t="shared" si="726"/>
        <v>0</v>
      </c>
      <c r="BU835" s="93">
        <f t="shared" si="727"/>
        <v>1</v>
      </c>
      <c r="BV835" s="93">
        <f t="shared" si="728"/>
        <v>1</v>
      </c>
      <c r="BW835" s="93">
        <f t="shared" si="729"/>
        <v>1</v>
      </c>
      <c r="BX835" s="93">
        <f t="shared" si="730"/>
        <v>1</v>
      </c>
      <c r="BY835" s="93">
        <f t="shared" si="731"/>
        <v>0</v>
      </c>
      <c r="BZ835" s="93">
        <f t="shared" si="732"/>
        <v>0</v>
      </c>
      <c r="CA835" s="93">
        <f t="shared" si="733"/>
        <v>0</v>
      </c>
      <c r="CB835" s="93">
        <f t="shared" si="734"/>
        <v>0</v>
      </c>
      <c r="CC835" s="93">
        <f t="shared" si="735"/>
        <v>0</v>
      </c>
      <c r="CD835" s="93">
        <f t="shared" si="736"/>
        <v>0</v>
      </c>
    </row>
    <row r="836" spans="1:82" hidden="1">
      <c r="A836" s="34">
        <v>489</v>
      </c>
      <c r="B836" s="34" t="s">
        <v>228</v>
      </c>
      <c r="C836" s="34" t="s">
        <v>231</v>
      </c>
      <c r="D836" s="34" t="s">
        <v>230</v>
      </c>
      <c r="E836" s="34" t="s">
        <v>229</v>
      </c>
      <c r="F836" s="34" t="s">
        <v>335</v>
      </c>
      <c r="G836" s="34" t="s">
        <v>336</v>
      </c>
      <c r="H836" s="34" t="s">
        <v>7</v>
      </c>
      <c r="I836" s="34" t="s">
        <v>7</v>
      </c>
      <c r="J836" s="34" t="s">
        <v>195</v>
      </c>
      <c r="K836" s="34" t="s">
        <v>195</v>
      </c>
      <c r="M836" s="34" t="s">
        <v>260</v>
      </c>
      <c r="N836" s="34">
        <v>1</v>
      </c>
      <c r="O836" s="34">
        <v>1</v>
      </c>
      <c r="P836" s="34">
        <v>0</v>
      </c>
      <c r="Q836" s="34">
        <v>0</v>
      </c>
      <c r="R836" s="34">
        <v>0</v>
      </c>
      <c r="S836" s="34">
        <v>1</v>
      </c>
      <c r="T836" s="34">
        <v>0</v>
      </c>
      <c r="U836" s="77">
        <v>0</v>
      </c>
      <c r="V836" s="34">
        <v>0</v>
      </c>
      <c r="W836" s="60">
        <f>COUNTIFS(配置清单!G:G,G836,配置清单!$H:$H,"PM",配置清单!$N:$N,"在岗")</f>
        <v>1</v>
      </c>
      <c r="X836" s="61">
        <f t="shared" si="695"/>
        <v>1</v>
      </c>
      <c r="Y836" s="60">
        <f>COUNTIFS(配置清单!$G:$G,G836,配置清单!$H:$H,"PM",配置清单!$N:$N,"在岗",配置清单!$P:$P,"&lt;&gt;暂不胜任")</f>
        <v>1</v>
      </c>
      <c r="Z836" s="61">
        <f t="shared" si="696"/>
        <v>1</v>
      </c>
      <c r="AA836" s="62">
        <f>COUNTIFS(配置清单!$G:$G,G836,配置清单!$H:$H,"SE",配置清单!$N:$N,"在岗")+COUNTIFS(配置清单!$G:$G,G836,配置清单!$H:$H,"SA",配置清单!$N:$N,"在岗")</f>
        <v>1</v>
      </c>
      <c r="AB836" s="61">
        <f t="shared" si="697"/>
        <v>1</v>
      </c>
      <c r="AC836" s="60">
        <f>COUNTIFS(配置清单!$G:$G,G836,配置清单!$H:$H,"SE",配置清单!$N:$N,"在岗",配置清单!$P:$P,"&lt;&gt;暂不胜任")+COUNTIFS(配置清单!$G:$G,G836,配置清单!$H:$H,"SA",配置清单!$N:$N,"在岗",配置清单!$P:$P,"&lt;&gt;暂不胜任")</f>
        <v>1</v>
      </c>
      <c r="AD836" s="61">
        <f t="shared" si="698"/>
        <v>1</v>
      </c>
      <c r="AE836" s="60">
        <f>COUNTIFS(配置清单!$G:$G,G836,配置清单!H:H,"MDE",配置清单!N:N,"在岗")</f>
        <v>0</v>
      </c>
      <c r="AF836" s="61" t="str">
        <f t="shared" si="699"/>
        <v>NA</v>
      </c>
      <c r="AG836" s="60">
        <f>COUNTIFS(配置清单!$G:$G,G836,配置清单!$H:$H,"MDE",配置清单!$N:$N,"在岗",配置清单!$P:$P,"&lt;&gt;暂不胜任")</f>
        <v>0</v>
      </c>
      <c r="AH836" s="61" t="str">
        <f t="shared" si="700"/>
        <v>NA</v>
      </c>
      <c r="AI836" s="62">
        <f>COUNTIFS(配置清单!G:G,G836,配置清单!H:H,"TPM",配置清单!N:N,"在岗")+COUNTIFS(配置清单!G:G,G836,配置清单!H:H,"TC",配置清单!N:N,"在岗")</f>
        <v>0</v>
      </c>
      <c r="AJ836" s="61" t="str">
        <f t="shared" si="701"/>
        <v>NA</v>
      </c>
      <c r="AK836" s="60">
        <f>COUNTIFS(配置清单!G:G,G836,配置清单!H:H,"TPM",配置清单!N:N,"在岗",配置清单!P:P,"&lt;&gt;暂不胜任")+COUNTIFS(配置清单!G:G,G836,配置清单!H:H,"TC",配置清单!N:N,"在岗",配置清单!P:P,"&lt;&gt;暂不胜任")</f>
        <v>0</v>
      </c>
      <c r="AL836" s="61" t="str">
        <f t="shared" si="702"/>
        <v>NA</v>
      </c>
      <c r="AM836" s="60">
        <f>COUNTIFS(配置清单!G:G,G836,配置清单!H:H,"TSE",配置清单!N:N,"在岗")</f>
        <v>0</v>
      </c>
      <c r="AN836" s="61" t="str">
        <f t="shared" si="703"/>
        <v>NA</v>
      </c>
      <c r="AO836" s="60">
        <f>COUNTIFS(配置清单!G:G,G836,配置清单!H:H,"TSE",配置清单!N:N,"在岗",配置清单!P:P,"&lt;&gt;暂不胜任")</f>
        <v>0</v>
      </c>
      <c r="AP836" s="61" t="str">
        <f t="shared" si="704"/>
        <v>NA</v>
      </c>
      <c r="AQ836" s="60">
        <f>COUNTIFS(配置清单!$G:$G,G836,配置清单!H:H,"QA",配置清单!N:N,"在岗")</f>
        <v>1</v>
      </c>
      <c r="AR836" s="61">
        <f t="shared" si="705"/>
        <v>1</v>
      </c>
      <c r="AS836" s="60">
        <f>COUNTIFS(配置清单!$G:$G,G836,配置清单!$H:$H,"QA",配置清单!$N:$N,"在岗",配置清单!$P:$P,"&lt;&gt;暂不胜任")</f>
        <v>1</v>
      </c>
      <c r="AT836" s="61">
        <f t="shared" si="706"/>
        <v>1</v>
      </c>
      <c r="AU836" s="60">
        <f>COUNTIFS(配置清单!G:G,规划及评估!G836,配置清单!H:H,"BA",配置清单!N:N,"在岗")</f>
        <v>0</v>
      </c>
      <c r="AV836" s="61" t="str">
        <f t="shared" si="707"/>
        <v>NA</v>
      </c>
      <c r="AW836" s="60">
        <f>COUNTIFS(配置清单!G:G,G836,配置清单!H:H,"BA",配置清单!N:N,"在岗",配置清单!P:P,"&lt;&gt;暂不胜任")</f>
        <v>0</v>
      </c>
      <c r="AX836" s="61" t="str">
        <f t="shared" si="708"/>
        <v>NA</v>
      </c>
      <c r="AY836" s="60">
        <f>COUNTIFS(配置清单!G:G,规划及评估!G836,配置清单!H:H,"IA",配置清单!N:N,"在岗")</f>
        <v>0</v>
      </c>
      <c r="AZ836" s="61" t="str">
        <f t="shared" si="709"/>
        <v>NA</v>
      </c>
      <c r="BA836" s="60">
        <f>COUNTIFS(配置清单!G:G,G836,配置清单!H:H,"IA",配置清单!N:N,"在岗",配置清单!P:P,"&lt;&gt;暂不胜任")</f>
        <v>0</v>
      </c>
      <c r="BB836" s="61" t="str">
        <f t="shared" si="710"/>
        <v>NA</v>
      </c>
      <c r="BC836" s="60">
        <f>COUNTIFS(配置清单!G:G,规划及评估!G836,配置清单!H:H,"产品经理",配置清单!N:N,"在岗")</f>
        <v>0</v>
      </c>
      <c r="BD836" s="61" t="str">
        <f t="shared" si="711"/>
        <v>NA</v>
      </c>
      <c r="BE836" s="60">
        <f>COUNTIFS(配置清单!G:G,G836,配置清单!H:H,"产品经理",配置清单!N:N,"在岗",配置清单!P:P,"&lt;&gt;暂不胜任")</f>
        <v>0</v>
      </c>
      <c r="BF836" s="61" t="str">
        <f t="shared" si="712"/>
        <v>NA</v>
      </c>
      <c r="BG836" s="63">
        <f t="shared" si="713"/>
        <v>3</v>
      </c>
      <c r="BH836" s="64">
        <f t="shared" si="714"/>
        <v>3</v>
      </c>
      <c r="BI836" s="64">
        <f t="shared" si="715"/>
        <v>3</v>
      </c>
      <c r="BJ836" s="64">
        <f t="shared" si="716"/>
        <v>3</v>
      </c>
      <c r="BK836" s="65">
        <f t="shared" si="717"/>
        <v>1</v>
      </c>
      <c r="BL836" s="66">
        <f t="shared" si="718"/>
        <v>1</v>
      </c>
      <c r="BM836" s="93">
        <f t="shared" si="719"/>
        <v>1</v>
      </c>
      <c r="BN836" s="93">
        <f t="shared" si="720"/>
        <v>1</v>
      </c>
      <c r="BO836" s="93">
        <f t="shared" si="721"/>
        <v>1</v>
      </c>
      <c r="BP836" s="93">
        <f t="shared" si="722"/>
        <v>1</v>
      </c>
      <c r="BQ836" s="93">
        <f t="shared" si="723"/>
        <v>0</v>
      </c>
      <c r="BR836" s="93">
        <f t="shared" si="724"/>
        <v>0</v>
      </c>
      <c r="BS836" s="93">
        <f t="shared" si="725"/>
        <v>0</v>
      </c>
      <c r="BT836" s="93">
        <f t="shared" si="726"/>
        <v>0</v>
      </c>
      <c r="BU836" s="93">
        <f t="shared" si="727"/>
        <v>0</v>
      </c>
      <c r="BV836" s="93">
        <f t="shared" si="728"/>
        <v>0</v>
      </c>
      <c r="BW836" s="93">
        <f t="shared" si="729"/>
        <v>1</v>
      </c>
      <c r="BX836" s="93">
        <f t="shared" si="730"/>
        <v>1</v>
      </c>
      <c r="BY836" s="93">
        <f t="shared" si="731"/>
        <v>0</v>
      </c>
      <c r="BZ836" s="93">
        <f t="shared" si="732"/>
        <v>0</v>
      </c>
      <c r="CA836" s="93">
        <f t="shared" si="733"/>
        <v>0</v>
      </c>
      <c r="CB836" s="93">
        <f t="shared" si="734"/>
        <v>0</v>
      </c>
      <c r="CC836" s="93">
        <f t="shared" si="735"/>
        <v>0</v>
      </c>
      <c r="CD836" s="93">
        <f t="shared" si="736"/>
        <v>0</v>
      </c>
    </row>
    <row r="837" spans="1:82" hidden="1">
      <c r="A837" s="34">
        <v>490</v>
      </c>
      <c r="B837" s="34" t="s">
        <v>228</v>
      </c>
      <c r="C837" s="34" t="s">
        <v>231</v>
      </c>
      <c r="D837" s="34" t="s">
        <v>230</v>
      </c>
      <c r="E837" s="34" t="s">
        <v>229</v>
      </c>
      <c r="F837" s="34" t="s">
        <v>342</v>
      </c>
      <c r="G837" s="34" t="s">
        <v>343</v>
      </c>
      <c r="H837" s="34" t="s">
        <v>4</v>
      </c>
      <c r="I837" s="34" t="s">
        <v>4</v>
      </c>
      <c r="J837" s="34" t="s">
        <v>34</v>
      </c>
      <c r="K837" s="34" t="s">
        <v>34</v>
      </c>
      <c r="M837" s="34" t="s">
        <v>260</v>
      </c>
      <c r="N837" s="34">
        <v>1</v>
      </c>
      <c r="O837" s="34">
        <v>0</v>
      </c>
      <c r="P837" s="34">
        <v>0</v>
      </c>
      <c r="Q837" s="34">
        <v>0</v>
      </c>
      <c r="R837" s="34">
        <v>1</v>
      </c>
      <c r="S837" s="34">
        <v>1</v>
      </c>
      <c r="T837" s="34">
        <v>0</v>
      </c>
      <c r="U837" s="77">
        <v>0</v>
      </c>
      <c r="V837" s="34">
        <v>0</v>
      </c>
      <c r="W837" s="60">
        <f>COUNTIFS(配置清单!G:G,G837,配置清单!$H:$H,"PM",配置清单!$N:$N,"在岗")</f>
        <v>1</v>
      </c>
      <c r="X837" s="61">
        <f t="shared" si="695"/>
        <v>1</v>
      </c>
      <c r="Y837" s="60">
        <f>COUNTIFS(配置清单!$G:$G,G837,配置清单!$H:$H,"PM",配置清单!$N:$N,"在岗",配置清单!$P:$P,"&lt;&gt;暂不胜任")</f>
        <v>1</v>
      </c>
      <c r="Z837" s="61">
        <f t="shared" si="696"/>
        <v>1</v>
      </c>
      <c r="AA837" s="62">
        <f>COUNTIFS(配置清单!$G:$G,G837,配置清单!$H:$H,"SE",配置清单!$N:$N,"在岗")+COUNTIFS(配置清单!$G:$G,G837,配置清单!$H:$H,"SA",配置清单!$N:$N,"在岗")</f>
        <v>0</v>
      </c>
      <c r="AB837" s="61" t="str">
        <f t="shared" si="697"/>
        <v>NA</v>
      </c>
      <c r="AC837" s="60">
        <f>COUNTIFS(配置清单!$G:$G,G837,配置清单!$H:$H,"SE",配置清单!$N:$N,"在岗",配置清单!$P:$P,"&lt;&gt;暂不胜任")+COUNTIFS(配置清单!$G:$G,G837,配置清单!$H:$H,"SA",配置清单!$N:$N,"在岗",配置清单!$P:$P,"&lt;&gt;暂不胜任")</f>
        <v>0</v>
      </c>
      <c r="AD837" s="61" t="str">
        <f t="shared" si="698"/>
        <v>NA</v>
      </c>
      <c r="AE837" s="60">
        <f>COUNTIFS(配置清单!$G:$G,G837,配置清单!H:H,"MDE",配置清单!N:N,"在岗")</f>
        <v>0</v>
      </c>
      <c r="AF837" s="61" t="str">
        <f t="shared" si="699"/>
        <v>NA</v>
      </c>
      <c r="AG837" s="60">
        <f>COUNTIFS(配置清单!$G:$G,G837,配置清单!$H:$H,"MDE",配置清单!$N:$N,"在岗",配置清单!$P:$P,"&lt;&gt;暂不胜任")</f>
        <v>0</v>
      </c>
      <c r="AH837" s="61" t="str">
        <f t="shared" si="700"/>
        <v>NA</v>
      </c>
      <c r="AI837" s="62">
        <f>COUNTIFS(配置清单!G:G,G837,配置清单!H:H,"TPM",配置清单!N:N,"在岗")+COUNTIFS(配置清单!G:G,G837,配置清单!H:H,"TC",配置清单!N:N,"在岗")</f>
        <v>0</v>
      </c>
      <c r="AJ837" s="61" t="str">
        <f t="shared" si="701"/>
        <v>NA</v>
      </c>
      <c r="AK837" s="60">
        <f>COUNTIFS(配置清单!G:G,G837,配置清单!H:H,"TPM",配置清单!N:N,"在岗",配置清单!P:P,"&lt;&gt;暂不胜任")+COUNTIFS(配置清单!G:G,G837,配置清单!H:H,"TC",配置清单!N:N,"在岗",配置清单!P:P,"&lt;&gt;暂不胜任")</f>
        <v>0</v>
      </c>
      <c r="AL837" s="61" t="str">
        <f t="shared" si="702"/>
        <v>NA</v>
      </c>
      <c r="AM837" s="60">
        <f>COUNTIFS(配置清单!G:G,G837,配置清单!H:H,"TSE",配置清单!N:N,"在岗")</f>
        <v>1</v>
      </c>
      <c r="AN837" s="61">
        <f t="shared" si="703"/>
        <v>1</v>
      </c>
      <c r="AO837" s="60">
        <f>COUNTIFS(配置清单!G:G,G837,配置清单!H:H,"TSE",配置清单!N:N,"在岗",配置清单!P:P,"&lt;&gt;暂不胜任")</f>
        <v>1</v>
      </c>
      <c r="AP837" s="61">
        <f t="shared" si="704"/>
        <v>1</v>
      </c>
      <c r="AQ837" s="60">
        <f>COUNTIFS(配置清单!$G:$G,G837,配置清单!H:H,"QA",配置清单!N:N,"在岗")</f>
        <v>1</v>
      </c>
      <c r="AR837" s="61">
        <f t="shared" si="705"/>
        <v>1</v>
      </c>
      <c r="AS837" s="60">
        <f>COUNTIFS(配置清单!$G:$G,G837,配置清单!$H:$H,"QA",配置清单!$N:$N,"在岗",配置清单!$P:$P,"&lt;&gt;暂不胜任")</f>
        <v>1</v>
      </c>
      <c r="AT837" s="61">
        <f t="shared" si="706"/>
        <v>1</v>
      </c>
      <c r="AU837" s="60">
        <f>COUNTIFS(配置清单!G:G,规划及评估!G837,配置清单!H:H,"BA",配置清单!N:N,"在岗")</f>
        <v>0</v>
      </c>
      <c r="AV837" s="61" t="str">
        <f t="shared" si="707"/>
        <v>NA</v>
      </c>
      <c r="AW837" s="60">
        <f>COUNTIFS(配置清单!G:G,G837,配置清单!H:H,"BA",配置清单!N:N,"在岗",配置清单!P:P,"&lt;&gt;暂不胜任")</f>
        <v>0</v>
      </c>
      <c r="AX837" s="61" t="str">
        <f t="shared" si="708"/>
        <v>NA</v>
      </c>
      <c r="AY837" s="60">
        <f>COUNTIFS(配置清单!G:G,规划及评估!G837,配置清单!H:H,"IA",配置清单!N:N,"在岗")</f>
        <v>0</v>
      </c>
      <c r="AZ837" s="61" t="str">
        <f t="shared" si="709"/>
        <v>NA</v>
      </c>
      <c r="BA837" s="60">
        <f>COUNTIFS(配置清单!G:G,G837,配置清单!H:H,"IA",配置清单!N:N,"在岗",配置清单!P:P,"&lt;&gt;暂不胜任")</f>
        <v>0</v>
      </c>
      <c r="BB837" s="61" t="str">
        <f t="shared" si="710"/>
        <v>NA</v>
      </c>
      <c r="BC837" s="60">
        <f>COUNTIFS(配置清单!G:G,规划及评估!G837,配置清单!H:H,"产品经理",配置清单!N:N,"在岗")</f>
        <v>0</v>
      </c>
      <c r="BD837" s="61" t="str">
        <f t="shared" si="711"/>
        <v>NA</v>
      </c>
      <c r="BE837" s="60">
        <f>COUNTIFS(配置清单!G:G,G837,配置清单!H:H,"产品经理",配置清单!N:N,"在岗",配置清单!P:P,"&lt;&gt;暂不胜任")</f>
        <v>0</v>
      </c>
      <c r="BF837" s="61" t="str">
        <f t="shared" si="712"/>
        <v>NA</v>
      </c>
      <c r="BG837" s="63">
        <f t="shared" si="713"/>
        <v>3</v>
      </c>
      <c r="BH837" s="64">
        <f t="shared" si="714"/>
        <v>3</v>
      </c>
      <c r="BI837" s="64">
        <f t="shared" si="715"/>
        <v>3</v>
      </c>
      <c r="BJ837" s="64">
        <f t="shared" si="716"/>
        <v>3</v>
      </c>
      <c r="BK837" s="65">
        <f t="shared" si="717"/>
        <v>1</v>
      </c>
      <c r="BL837" s="66">
        <f t="shared" si="718"/>
        <v>1</v>
      </c>
      <c r="BM837" s="93">
        <f t="shared" si="719"/>
        <v>1</v>
      </c>
      <c r="BN837" s="93">
        <f t="shared" si="720"/>
        <v>1</v>
      </c>
      <c r="BO837" s="93">
        <f t="shared" si="721"/>
        <v>0</v>
      </c>
      <c r="BP837" s="93">
        <f t="shared" si="722"/>
        <v>0</v>
      </c>
      <c r="BQ837" s="93">
        <f t="shared" si="723"/>
        <v>0</v>
      </c>
      <c r="BR837" s="93">
        <f t="shared" si="724"/>
        <v>0</v>
      </c>
      <c r="BS837" s="93">
        <f t="shared" si="725"/>
        <v>0</v>
      </c>
      <c r="BT837" s="93">
        <f t="shared" si="726"/>
        <v>0</v>
      </c>
      <c r="BU837" s="93">
        <f t="shared" si="727"/>
        <v>1</v>
      </c>
      <c r="BV837" s="93">
        <f t="shared" si="728"/>
        <v>1</v>
      </c>
      <c r="BW837" s="93">
        <f t="shared" si="729"/>
        <v>1</v>
      </c>
      <c r="BX837" s="93">
        <f t="shared" si="730"/>
        <v>1</v>
      </c>
      <c r="BY837" s="93">
        <f t="shared" si="731"/>
        <v>0</v>
      </c>
      <c r="BZ837" s="93">
        <f t="shared" si="732"/>
        <v>0</v>
      </c>
      <c r="CA837" s="93">
        <f t="shared" si="733"/>
        <v>0</v>
      </c>
      <c r="CB837" s="93">
        <f t="shared" si="734"/>
        <v>0</v>
      </c>
      <c r="CC837" s="93">
        <f t="shared" si="735"/>
        <v>0</v>
      </c>
      <c r="CD837" s="93">
        <f t="shared" si="736"/>
        <v>0</v>
      </c>
    </row>
    <row r="838" spans="1:82" hidden="1">
      <c r="A838" s="34">
        <v>491</v>
      </c>
      <c r="B838" s="34" t="s">
        <v>228</v>
      </c>
      <c r="C838" s="34" t="s">
        <v>231</v>
      </c>
      <c r="D838" s="34" t="s">
        <v>230</v>
      </c>
      <c r="E838" s="34" t="s">
        <v>229</v>
      </c>
      <c r="F838" s="34" t="s">
        <v>359</v>
      </c>
      <c r="G838" s="34" t="s">
        <v>360</v>
      </c>
      <c r="H838" s="34" t="s">
        <v>7</v>
      </c>
      <c r="I838" s="34" t="s">
        <v>7</v>
      </c>
      <c r="J838" s="34" t="s">
        <v>195</v>
      </c>
      <c r="K838" s="34" t="s">
        <v>195</v>
      </c>
      <c r="M838" s="34" t="s">
        <v>367</v>
      </c>
      <c r="N838" s="34">
        <v>1</v>
      </c>
      <c r="O838" s="34">
        <v>0</v>
      </c>
      <c r="P838" s="34">
        <v>0</v>
      </c>
      <c r="Q838" s="34">
        <v>0</v>
      </c>
      <c r="R838" s="34">
        <v>0</v>
      </c>
      <c r="S838" s="34">
        <v>1</v>
      </c>
      <c r="T838" s="34">
        <v>0</v>
      </c>
      <c r="U838" s="77">
        <v>0</v>
      </c>
      <c r="V838" s="34">
        <v>0</v>
      </c>
      <c r="W838" s="60">
        <f>COUNTIFS(配置清单!G:G,G838,配置清单!$H:$H,"PM",配置清单!$N:$N,"在岗")</f>
        <v>1</v>
      </c>
      <c r="X838" s="61">
        <f t="shared" si="695"/>
        <v>1</v>
      </c>
      <c r="Y838" s="60">
        <f>COUNTIFS(配置清单!$G:$G,G838,配置清单!$H:$H,"PM",配置清单!$N:$N,"在岗",配置清单!$P:$P,"&lt;&gt;暂不胜任")</f>
        <v>1</v>
      </c>
      <c r="Z838" s="61">
        <f t="shared" si="696"/>
        <v>1</v>
      </c>
      <c r="AA838" s="62">
        <f>COUNTIFS(配置清单!$G:$G,G838,配置清单!$H:$H,"SE",配置清单!$N:$N,"在岗")+COUNTIFS(配置清单!$G:$G,G838,配置清单!$H:$H,"SA",配置清单!$N:$N,"在岗")</f>
        <v>0</v>
      </c>
      <c r="AB838" s="61" t="str">
        <f t="shared" si="697"/>
        <v>NA</v>
      </c>
      <c r="AC838" s="60">
        <f>COUNTIFS(配置清单!$G:$G,G838,配置清单!$H:$H,"SE",配置清单!$N:$N,"在岗",配置清单!$P:$P,"&lt;&gt;暂不胜任")+COUNTIFS(配置清单!$G:$G,G838,配置清单!$H:$H,"SA",配置清单!$N:$N,"在岗",配置清单!$P:$P,"&lt;&gt;暂不胜任")</f>
        <v>0</v>
      </c>
      <c r="AD838" s="61" t="str">
        <f t="shared" si="698"/>
        <v>NA</v>
      </c>
      <c r="AE838" s="60">
        <f>COUNTIFS(配置清单!$G:$G,G838,配置清单!H:H,"MDE",配置清单!N:N,"在岗")</f>
        <v>0</v>
      </c>
      <c r="AF838" s="61" t="str">
        <f t="shared" si="699"/>
        <v>NA</v>
      </c>
      <c r="AG838" s="60">
        <f>COUNTIFS(配置清单!$G:$G,G838,配置清单!$H:$H,"MDE",配置清单!$N:$N,"在岗",配置清单!$P:$P,"&lt;&gt;暂不胜任")</f>
        <v>0</v>
      </c>
      <c r="AH838" s="61" t="str">
        <f t="shared" si="700"/>
        <v>NA</v>
      </c>
      <c r="AI838" s="62">
        <f>COUNTIFS(配置清单!G:G,G838,配置清单!H:H,"TPM",配置清单!N:N,"在岗")+COUNTIFS(配置清单!G:G,G838,配置清单!H:H,"TC",配置清单!N:N,"在岗")</f>
        <v>0</v>
      </c>
      <c r="AJ838" s="61" t="str">
        <f t="shared" si="701"/>
        <v>NA</v>
      </c>
      <c r="AK838" s="60">
        <f>COUNTIFS(配置清单!G:G,G838,配置清单!H:H,"TPM",配置清单!N:N,"在岗",配置清单!P:P,"&lt;&gt;暂不胜任")+COUNTIFS(配置清单!G:G,G838,配置清单!H:H,"TC",配置清单!N:N,"在岗",配置清单!P:P,"&lt;&gt;暂不胜任")</f>
        <v>0</v>
      </c>
      <c r="AL838" s="61" t="str">
        <f t="shared" si="702"/>
        <v>NA</v>
      </c>
      <c r="AM838" s="60">
        <f>COUNTIFS(配置清单!G:G,G838,配置清单!H:H,"TSE",配置清单!N:N,"在岗")</f>
        <v>0</v>
      </c>
      <c r="AN838" s="61" t="str">
        <f t="shared" si="703"/>
        <v>NA</v>
      </c>
      <c r="AO838" s="60">
        <f>COUNTIFS(配置清单!G:G,G838,配置清单!H:H,"TSE",配置清单!N:N,"在岗",配置清单!P:P,"&lt;&gt;暂不胜任")</f>
        <v>0</v>
      </c>
      <c r="AP838" s="61" t="str">
        <f t="shared" si="704"/>
        <v>NA</v>
      </c>
      <c r="AQ838" s="60">
        <f>COUNTIFS(配置清单!$G:$G,G838,配置清单!H:H,"QA",配置清单!N:N,"在岗")</f>
        <v>1</v>
      </c>
      <c r="AR838" s="61">
        <f t="shared" si="705"/>
        <v>1</v>
      </c>
      <c r="AS838" s="60">
        <f>COUNTIFS(配置清单!$G:$G,G838,配置清单!$H:$H,"QA",配置清单!$N:$N,"在岗",配置清单!$P:$P,"&lt;&gt;暂不胜任")</f>
        <v>1</v>
      </c>
      <c r="AT838" s="61">
        <f t="shared" si="706"/>
        <v>1</v>
      </c>
      <c r="AU838" s="60">
        <f>COUNTIFS(配置清单!G:G,规划及评估!G838,配置清单!H:H,"BA",配置清单!N:N,"在岗")</f>
        <v>0</v>
      </c>
      <c r="AV838" s="61" t="str">
        <f t="shared" si="707"/>
        <v>NA</v>
      </c>
      <c r="AW838" s="60">
        <f>COUNTIFS(配置清单!G:G,G838,配置清单!H:H,"BA",配置清单!N:N,"在岗",配置清单!P:P,"&lt;&gt;暂不胜任")</f>
        <v>0</v>
      </c>
      <c r="AX838" s="61" t="str">
        <f t="shared" si="708"/>
        <v>NA</v>
      </c>
      <c r="AY838" s="60">
        <f>COUNTIFS(配置清单!G:G,规划及评估!G838,配置清单!H:H,"IA",配置清单!N:N,"在岗")</f>
        <v>0</v>
      </c>
      <c r="AZ838" s="61" t="str">
        <f t="shared" si="709"/>
        <v>NA</v>
      </c>
      <c r="BA838" s="60">
        <f>COUNTIFS(配置清单!G:G,G838,配置清单!H:H,"IA",配置清单!N:N,"在岗",配置清单!P:P,"&lt;&gt;暂不胜任")</f>
        <v>0</v>
      </c>
      <c r="BB838" s="61" t="str">
        <f t="shared" si="710"/>
        <v>NA</v>
      </c>
      <c r="BC838" s="60">
        <f>COUNTIFS(配置清单!G:G,规划及评估!G838,配置清单!H:H,"产品经理",配置清单!N:N,"在岗")</f>
        <v>0</v>
      </c>
      <c r="BD838" s="61" t="str">
        <f t="shared" si="711"/>
        <v>NA</v>
      </c>
      <c r="BE838" s="60">
        <f>COUNTIFS(配置清单!G:G,G838,配置清单!H:H,"产品经理",配置清单!N:N,"在岗",配置清单!P:P,"&lt;&gt;暂不胜任")</f>
        <v>0</v>
      </c>
      <c r="BF838" s="61" t="str">
        <f t="shared" si="712"/>
        <v>NA</v>
      </c>
      <c r="BG838" s="63">
        <f t="shared" si="713"/>
        <v>2</v>
      </c>
      <c r="BH838" s="64">
        <f t="shared" si="714"/>
        <v>2</v>
      </c>
      <c r="BI838" s="64">
        <f t="shared" si="715"/>
        <v>2</v>
      </c>
      <c r="BJ838" s="64">
        <f t="shared" si="716"/>
        <v>2</v>
      </c>
      <c r="BK838" s="65">
        <f t="shared" si="717"/>
        <v>1</v>
      </c>
      <c r="BL838" s="66">
        <f t="shared" si="718"/>
        <v>1</v>
      </c>
      <c r="BM838" s="93">
        <f t="shared" si="719"/>
        <v>1</v>
      </c>
      <c r="BN838" s="93">
        <f t="shared" si="720"/>
        <v>1</v>
      </c>
      <c r="BO838" s="93">
        <f t="shared" si="721"/>
        <v>0</v>
      </c>
      <c r="BP838" s="93">
        <f t="shared" si="722"/>
        <v>0</v>
      </c>
      <c r="BQ838" s="93">
        <f t="shared" si="723"/>
        <v>0</v>
      </c>
      <c r="BR838" s="93">
        <f t="shared" si="724"/>
        <v>0</v>
      </c>
      <c r="BS838" s="93">
        <f t="shared" si="725"/>
        <v>0</v>
      </c>
      <c r="BT838" s="93">
        <f t="shared" si="726"/>
        <v>0</v>
      </c>
      <c r="BU838" s="93">
        <f t="shared" si="727"/>
        <v>0</v>
      </c>
      <c r="BV838" s="93">
        <f t="shared" si="728"/>
        <v>0</v>
      </c>
      <c r="BW838" s="93">
        <f t="shared" si="729"/>
        <v>1</v>
      </c>
      <c r="BX838" s="93">
        <f t="shared" si="730"/>
        <v>1</v>
      </c>
      <c r="BY838" s="93">
        <f t="shared" si="731"/>
        <v>0</v>
      </c>
      <c r="BZ838" s="93">
        <f t="shared" si="732"/>
        <v>0</v>
      </c>
      <c r="CA838" s="93">
        <f t="shared" si="733"/>
        <v>0</v>
      </c>
      <c r="CB838" s="93">
        <f t="shared" si="734"/>
        <v>0</v>
      </c>
      <c r="CC838" s="93">
        <f t="shared" si="735"/>
        <v>0</v>
      </c>
      <c r="CD838" s="93">
        <f t="shared" si="736"/>
        <v>0</v>
      </c>
    </row>
    <row r="839" spans="1:82" hidden="1">
      <c r="A839" s="34">
        <v>492</v>
      </c>
      <c r="B839" s="34" t="s">
        <v>228</v>
      </c>
      <c r="C839" s="34" t="s">
        <v>231</v>
      </c>
      <c r="D839" s="34" t="s">
        <v>230</v>
      </c>
      <c r="E839" s="34" t="s">
        <v>229</v>
      </c>
      <c r="F839" s="34" t="s">
        <v>369</v>
      </c>
      <c r="G839" s="34" t="s">
        <v>370</v>
      </c>
      <c r="H839" s="34" t="s">
        <v>4</v>
      </c>
      <c r="I839" s="34" t="s">
        <v>4</v>
      </c>
      <c r="J839" s="34" t="s">
        <v>34</v>
      </c>
      <c r="K839" s="34" t="s">
        <v>34</v>
      </c>
      <c r="M839" s="34" t="s">
        <v>367</v>
      </c>
      <c r="N839" s="34">
        <v>1</v>
      </c>
      <c r="O839" s="34">
        <v>0</v>
      </c>
      <c r="P839" s="34">
        <v>0</v>
      </c>
      <c r="Q839" s="34">
        <v>0</v>
      </c>
      <c r="R839" s="34">
        <v>2</v>
      </c>
      <c r="S839" s="34">
        <v>1</v>
      </c>
      <c r="T839" s="34">
        <v>0</v>
      </c>
      <c r="U839" s="77">
        <v>0</v>
      </c>
      <c r="V839" s="34">
        <v>0</v>
      </c>
      <c r="W839" s="60">
        <f>COUNTIFS(配置清单!G:G,G839,配置清单!$H:$H,"PM",配置清单!$N:$N,"在岗")</f>
        <v>1</v>
      </c>
      <c r="X839" s="61">
        <f t="shared" si="695"/>
        <v>1</v>
      </c>
      <c r="Y839" s="60">
        <f>COUNTIFS(配置清单!$G:$G,G839,配置清单!$H:$H,"PM",配置清单!$N:$N,"在岗",配置清单!$P:$P,"&lt;&gt;暂不胜任")</f>
        <v>1</v>
      </c>
      <c r="Z839" s="61">
        <f t="shared" si="696"/>
        <v>1</v>
      </c>
      <c r="AA839" s="62">
        <f>COUNTIFS(配置清单!$G:$G,G839,配置清单!$H:$H,"SE",配置清单!$N:$N,"在岗")+COUNTIFS(配置清单!$G:$G,G839,配置清单!$H:$H,"SA",配置清单!$N:$N,"在岗")</f>
        <v>0</v>
      </c>
      <c r="AB839" s="61" t="str">
        <f t="shared" si="697"/>
        <v>NA</v>
      </c>
      <c r="AC839" s="60">
        <f>COUNTIFS(配置清单!$G:$G,G839,配置清单!$H:$H,"SE",配置清单!$N:$N,"在岗",配置清单!$P:$P,"&lt;&gt;暂不胜任")+COUNTIFS(配置清单!$G:$G,G839,配置清单!$H:$H,"SA",配置清单!$N:$N,"在岗",配置清单!$P:$P,"&lt;&gt;暂不胜任")</f>
        <v>0</v>
      </c>
      <c r="AD839" s="61" t="str">
        <f t="shared" si="698"/>
        <v>NA</v>
      </c>
      <c r="AE839" s="60">
        <f>COUNTIFS(配置清单!$G:$G,G839,配置清单!H:H,"MDE",配置清单!N:N,"在岗")</f>
        <v>0</v>
      </c>
      <c r="AF839" s="61" t="str">
        <f t="shared" si="699"/>
        <v>NA</v>
      </c>
      <c r="AG839" s="60">
        <f>COUNTIFS(配置清单!$G:$G,G839,配置清单!$H:$H,"MDE",配置清单!$N:$N,"在岗",配置清单!$P:$P,"&lt;&gt;暂不胜任")</f>
        <v>0</v>
      </c>
      <c r="AH839" s="61" t="str">
        <f t="shared" si="700"/>
        <v>NA</v>
      </c>
      <c r="AI839" s="62">
        <f>COUNTIFS(配置清单!G:G,G839,配置清单!H:H,"TPM",配置清单!N:N,"在岗")+COUNTIFS(配置清单!G:G,G839,配置清单!H:H,"TC",配置清单!N:N,"在岗")</f>
        <v>0</v>
      </c>
      <c r="AJ839" s="61" t="str">
        <f t="shared" si="701"/>
        <v>NA</v>
      </c>
      <c r="AK839" s="60">
        <f>COUNTIFS(配置清单!G:G,G839,配置清单!H:H,"TPM",配置清单!N:N,"在岗",配置清单!P:P,"&lt;&gt;暂不胜任")+COUNTIFS(配置清单!G:G,G839,配置清单!H:H,"TC",配置清单!N:N,"在岗",配置清单!P:P,"&lt;&gt;暂不胜任")</f>
        <v>0</v>
      </c>
      <c r="AL839" s="61" t="str">
        <f t="shared" si="702"/>
        <v>NA</v>
      </c>
      <c r="AM839" s="60">
        <f>COUNTIFS(配置清单!G:G,G839,配置清单!H:H,"TSE",配置清单!N:N,"在岗")</f>
        <v>2</v>
      </c>
      <c r="AN839" s="61">
        <f t="shared" si="703"/>
        <v>1</v>
      </c>
      <c r="AO839" s="60">
        <f>COUNTIFS(配置清单!G:G,G839,配置清单!H:H,"TSE",配置清单!N:N,"在岗",配置清单!P:P,"&lt;&gt;暂不胜任")</f>
        <v>2</v>
      </c>
      <c r="AP839" s="61">
        <f t="shared" si="704"/>
        <v>1</v>
      </c>
      <c r="AQ839" s="60">
        <f>COUNTIFS(配置清单!$G:$G,G839,配置清单!H:H,"QA",配置清单!N:N,"在岗")</f>
        <v>1</v>
      </c>
      <c r="AR839" s="61">
        <f t="shared" si="705"/>
        <v>1</v>
      </c>
      <c r="AS839" s="60">
        <f>COUNTIFS(配置清单!$G:$G,G839,配置清单!$H:$H,"QA",配置清单!$N:$N,"在岗",配置清单!$P:$P,"&lt;&gt;暂不胜任")</f>
        <v>1</v>
      </c>
      <c r="AT839" s="61">
        <f t="shared" si="706"/>
        <v>1</v>
      </c>
      <c r="AU839" s="60">
        <f>COUNTIFS(配置清单!G:G,规划及评估!G839,配置清单!H:H,"BA",配置清单!N:N,"在岗")</f>
        <v>0</v>
      </c>
      <c r="AV839" s="61" t="str">
        <f t="shared" si="707"/>
        <v>NA</v>
      </c>
      <c r="AW839" s="60">
        <f>COUNTIFS(配置清单!G:G,G839,配置清单!H:H,"BA",配置清单!N:N,"在岗",配置清单!P:P,"&lt;&gt;暂不胜任")</f>
        <v>0</v>
      </c>
      <c r="AX839" s="61" t="str">
        <f t="shared" si="708"/>
        <v>NA</v>
      </c>
      <c r="AY839" s="60">
        <f>COUNTIFS(配置清单!G:G,规划及评估!G839,配置清单!H:H,"IA",配置清单!N:N,"在岗")</f>
        <v>0</v>
      </c>
      <c r="AZ839" s="61" t="str">
        <f t="shared" si="709"/>
        <v>NA</v>
      </c>
      <c r="BA839" s="60">
        <f>COUNTIFS(配置清单!G:G,G839,配置清单!H:H,"IA",配置清单!N:N,"在岗",配置清单!P:P,"&lt;&gt;暂不胜任")</f>
        <v>0</v>
      </c>
      <c r="BB839" s="61" t="str">
        <f t="shared" si="710"/>
        <v>NA</v>
      </c>
      <c r="BC839" s="60">
        <f>COUNTIFS(配置清单!G:G,规划及评估!G839,配置清单!H:H,"产品经理",配置清单!N:N,"在岗")</f>
        <v>0</v>
      </c>
      <c r="BD839" s="61" t="str">
        <f t="shared" si="711"/>
        <v>NA</v>
      </c>
      <c r="BE839" s="60">
        <f>COUNTIFS(配置清单!G:G,G839,配置清单!H:H,"产品经理",配置清单!N:N,"在岗",配置清单!P:P,"&lt;&gt;暂不胜任")</f>
        <v>0</v>
      </c>
      <c r="BF839" s="61" t="str">
        <f t="shared" si="712"/>
        <v>NA</v>
      </c>
      <c r="BG839" s="63">
        <f t="shared" si="713"/>
        <v>4</v>
      </c>
      <c r="BH839" s="64">
        <f t="shared" si="714"/>
        <v>4</v>
      </c>
      <c r="BI839" s="64">
        <f t="shared" si="715"/>
        <v>4</v>
      </c>
      <c r="BJ839" s="64">
        <f t="shared" si="716"/>
        <v>4</v>
      </c>
      <c r="BK839" s="65">
        <f t="shared" si="717"/>
        <v>1</v>
      </c>
      <c r="BL839" s="66">
        <f t="shared" si="718"/>
        <v>1</v>
      </c>
      <c r="BM839" s="93">
        <f t="shared" si="719"/>
        <v>1</v>
      </c>
      <c r="BN839" s="93">
        <f t="shared" si="720"/>
        <v>1</v>
      </c>
      <c r="BO839" s="93">
        <f t="shared" si="721"/>
        <v>0</v>
      </c>
      <c r="BP839" s="93">
        <f t="shared" si="722"/>
        <v>0</v>
      </c>
      <c r="BQ839" s="93">
        <f t="shared" si="723"/>
        <v>0</v>
      </c>
      <c r="BR839" s="93">
        <f t="shared" si="724"/>
        <v>0</v>
      </c>
      <c r="BS839" s="93">
        <f t="shared" si="725"/>
        <v>0</v>
      </c>
      <c r="BT839" s="93">
        <f t="shared" si="726"/>
        <v>0</v>
      </c>
      <c r="BU839" s="93">
        <f t="shared" si="727"/>
        <v>2</v>
      </c>
      <c r="BV839" s="93">
        <f t="shared" si="728"/>
        <v>2</v>
      </c>
      <c r="BW839" s="93">
        <f t="shared" si="729"/>
        <v>1</v>
      </c>
      <c r="BX839" s="93">
        <f t="shared" si="730"/>
        <v>1</v>
      </c>
      <c r="BY839" s="93">
        <f t="shared" si="731"/>
        <v>0</v>
      </c>
      <c r="BZ839" s="93">
        <f t="shared" si="732"/>
        <v>0</v>
      </c>
      <c r="CA839" s="93">
        <f t="shared" si="733"/>
        <v>0</v>
      </c>
      <c r="CB839" s="93">
        <f t="shared" si="734"/>
        <v>0</v>
      </c>
      <c r="CC839" s="93">
        <f t="shared" si="735"/>
        <v>0</v>
      </c>
      <c r="CD839" s="93">
        <f t="shared" si="736"/>
        <v>0</v>
      </c>
    </row>
    <row r="840" spans="1:82" hidden="1">
      <c r="A840" s="34">
        <v>493</v>
      </c>
      <c r="B840" s="34" t="s">
        <v>228</v>
      </c>
      <c r="C840" s="34" t="s">
        <v>231</v>
      </c>
      <c r="D840" s="34" t="s">
        <v>230</v>
      </c>
      <c r="E840" s="34" t="s">
        <v>229</v>
      </c>
      <c r="F840" s="34" t="s">
        <v>369</v>
      </c>
      <c r="G840" s="34" t="s">
        <v>380</v>
      </c>
      <c r="H840" s="34" t="s">
        <v>7</v>
      </c>
      <c r="I840" s="34" t="s">
        <v>4</v>
      </c>
      <c r="J840" s="34" t="s">
        <v>195</v>
      </c>
      <c r="K840" s="34" t="s">
        <v>195</v>
      </c>
      <c r="M840" s="34" t="s">
        <v>367</v>
      </c>
      <c r="N840" s="34">
        <v>1</v>
      </c>
      <c r="O840" s="34">
        <v>0</v>
      </c>
      <c r="P840" s="34">
        <v>0</v>
      </c>
      <c r="Q840" s="34">
        <v>0</v>
      </c>
      <c r="R840" s="34">
        <v>0</v>
      </c>
      <c r="S840" s="34">
        <v>1</v>
      </c>
      <c r="T840" s="34">
        <v>0</v>
      </c>
      <c r="U840" s="77">
        <v>0</v>
      </c>
      <c r="V840" s="34">
        <v>0</v>
      </c>
      <c r="W840" s="60">
        <f>COUNTIFS(配置清单!G:G,G840,配置清单!$H:$H,"PM",配置清单!$N:$N,"在岗")</f>
        <v>1</v>
      </c>
      <c r="X840" s="61">
        <f t="shared" si="695"/>
        <v>1</v>
      </c>
      <c r="Y840" s="60">
        <f>COUNTIFS(配置清单!$G:$G,G840,配置清单!$H:$H,"PM",配置清单!$N:$N,"在岗",配置清单!$P:$P,"&lt;&gt;暂不胜任")</f>
        <v>1</v>
      </c>
      <c r="Z840" s="61">
        <f t="shared" si="696"/>
        <v>1</v>
      </c>
      <c r="AA840" s="62">
        <f>COUNTIFS(配置清单!$G:$G,G840,配置清单!$H:$H,"SE",配置清单!$N:$N,"在岗")+COUNTIFS(配置清单!$G:$G,G840,配置清单!$H:$H,"SA",配置清单!$N:$N,"在岗")</f>
        <v>0</v>
      </c>
      <c r="AB840" s="61" t="str">
        <f t="shared" si="697"/>
        <v>NA</v>
      </c>
      <c r="AC840" s="60">
        <f>COUNTIFS(配置清单!$G:$G,G840,配置清单!$H:$H,"SE",配置清单!$N:$N,"在岗",配置清单!$P:$P,"&lt;&gt;暂不胜任")+COUNTIFS(配置清单!$G:$G,G840,配置清单!$H:$H,"SA",配置清单!$N:$N,"在岗",配置清单!$P:$P,"&lt;&gt;暂不胜任")</f>
        <v>0</v>
      </c>
      <c r="AD840" s="61" t="str">
        <f t="shared" si="698"/>
        <v>NA</v>
      </c>
      <c r="AE840" s="60">
        <f>COUNTIFS(配置清单!$G:$G,G840,配置清单!H:H,"MDE",配置清单!N:N,"在岗")</f>
        <v>0</v>
      </c>
      <c r="AF840" s="61" t="str">
        <f t="shared" si="699"/>
        <v>NA</v>
      </c>
      <c r="AG840" s="60">
        <f>COUNTIFS(配置清单!$G:$G,G840,配置清单!$H:$H,"MDE",配置清单!$N:$N,"在岗",配置清单!$P:$P,"&lt;&gt;暂不胜任")</f>
        <v>0</v>
      </c>
      <c r="AH840" s="61" t="str">
        <f t="shared" si="700"/>
        <v>NA</v>
      </c>
      <c r="AI840" s="62">
        <f>COUNTIFS(配置清单!G:G,G840,配置清单!H:H,"TPM",配置清单!N:N,"在岗")+COUNTIFS(配置清单!G:G,G840,配置清单!H:H,"TC",配置清单!N:N,"在岗")</f>
        <v>0</v>
      </c>
      <c r="AJ840" s="61" t="str">
        <f t="shared" si="701"/>
        <v>NA</v>
      </c>
      <c r="AK840" s="60">
        <f>COUNTIFS(配置清单!G:G,G840,配置清单!H:H,"TPM",配置清单!N:N,"在岗",配置清单!P:P,"&lt;&gt;暂不胜任")+COUNTIFS(配置清单!G:G,G840,配置清单!H:H,"TC",配置清单!N:N,"在岗",配置清单!P:P,"&lt;&gt;暂不胜任")</f>
        <v>0</v>
      </c>
      <c r="AL840" s="61" t="str">
        <f t="shared" si="702"/>
        <v>NA</v>
      </c>
      <c r="AM840" s="60">
        <f>COUNTIFS(配置清单!G:G,G840,配置清单!H:H,"TSE",配置清单!N:N,"在岗")</f>
        <v>0</v>
      </c>
      <c r="AN840" s="61" t="str">
        <f t="shared" si="703"/>
        <v>NA</v>
      </c>
      <c r="AO840" s="60">
        <f>COUNTIFS(配置清单!G:G,G840,配置清单!H:H,"TSE",配置清单!N:N,"在岗",配置清单!P:P,"&lt;&gt;暂不胜任")</f>
        <v>0</v>
      </c>
      <c r="AP840" s="61" t="str">
        <f t="shared" si="704"/>
        <v>NA</v>
      </c>
      <c r="AQ840" s="60">
        <f>COUNTIFS(配置清单!$G:$G,G840,配置清单!H:H,"QA",配置清单!N:N,"在岗")</f>
        <v>1</v>
      </c>
      <c r="AR840" s="61">
        <f t="shared" si="705"/>
        <v>1</v>
      </c>
      <c r="AS840" s="60">
        <f>COUNTIFS(配置清单!$G:$G,G840,配置清单!$H:$H,"QA",配置清单!$N:$N,"在岗",配置清单!$P:$P,"&lt;&gt;暂不胜任")</f>
        <v>1</v>
      </c>
      <c r="AT840" s="61">
        <f t="shared" si="706"/>
        <v>1</v>
      </c>
      <c r="AU840" s="60">
        <f>COUNTIFS(配置清单!G:G,规划及评估!G840,配置清单!H:H,"BA",配置清单!N:N,"在岗")</f>
        <v>0</v>
      </c>
      <c r="AV840" s="61" t="str">
        <f t="shared" si="707"/>
        <v>NA</v>
      </c>
      <c r="AW840" s="60">
        <f>COUNTIFS(配置清单!G:G,G840,配置清单!H:H,"BA",配置清单!N:N,"在岗",配置清单!P:P,"&lt;&gt;暂不胜任")</f>
        <v>0</v>
      </c>
      <c r="AX840" s="61" t="str">
        <f t="shared" si="708"/>
        <v>NA</v>
      </c>
      <c r="AY840" s="60">
        <f>COUNTIFS(配置清单!G:G,规划及评估!G840,配置清单!H:H,"IA",配置清单!N:N,"在岗")</f>
        <v>0</v>
      </c>
      <c r="AZ840" s="61" t="str">
        <f t="shared" si="709"/>
        <v>NA</v>
      </c>
      <c r="BA840" s="60">
        <f>COUNTIFS(配置清单!G:G,G840,配置清单!H:H,"IA",配置清单!N:N,"在岗",配置清单!P:P,"&lt;&gt;暂不胜任")</f>
        <v>0</v>
      </c>
      <c r="BB840" s="61" t="str">
        <f t="shared" si="710"/>
        <v>NA</v>
      </c>
      <c r="BC840" s="60">
        <f>COUNTIFS(配置清单!G:G,规划及评估!G840,配置清单!H:H,"产品经理",配置清单!N:N,"在岗")</f>
        <v>0</v>
      </c>
      <c r="BD840" s="61" t="str">
        <f t="shared" si="711"/>
        <v>NA</v>
      </c>
      <c r="BE840" s="60">
        <f>COUNTIFS(配置清单!G:G,G840,配置清单!H:H,"产品经理",配置清单!N:N,"在岗",配置清单!P:P,"&lt;&gt;暂不胜任")</f>
        <v>0</v>
      </c>
      <c r="BF840" s="61" t="str">
        <f t="shared" si="712"/>
        <v>NA</v>
      </c>
      <c r="BG840" s="63">
        <f t="shared" si="713"/>
        <v>2</v>
      </c>
      <c r="BH840" s="64">
        <f t="shared" si="714"/>
        <v>2</v>
      </c>
      <c r="BI840" s="64">
        <f t="shared" si="715"/>
        <v>2</v>
      </c>
      <c r="BJ840" s="64">
        <f t="shared" si="716"/>
        <v>2</v>
      </c>
      <c r="BK840" s="65">
        <f t="shared" si="717"/>
        <v>1</v>
      </c>
      <c r="BL840" s="66">
        <f t="shared" si="718"/>
        <v>1</v>
      </c>
      <c r="BM840" s="93">
        <f t="shared" si="719"/>
        <v>1</v>
      </c>
      <c r="BN840" s="93">
        <f t="shared" si="720"/>
        <v>1</v>
      </c>
      <c r="BO840" s="93">
        <f t="shared" si="721"/>
        <v>0</v>
      </c>
      <c r="BP840" s="93">
        <f t="shared" si="722"/>
        <v>0</v>
      </c>
      <c r="BQ840" s="93">
        <f t="shared" si="723"/>
        <v>0</v>
      </c>
      <c r="BR840" s="93">
        <f t="shared" si="724"/>
        <v>0</v>
      </c>
      <c r="BS840" s="93">
        <f t="shared" si="725"/>
        <v>0</v>
      </c>
      <c r="BT840" s="93">
        <f t="shared" si="726"/>
        <v>0</v>
      </c>
      <c r="BU840" s="93">
        <f t="shared" si="727"/>
        <v>0</v>
      </c>
      <c r="BV840" s="93">
        <f t="shared" si="728"/>
        <v>0</v>
      </c>
      <c r="BW840" s="93">
        <f t="shared" si="729"/>
        <v>1</v>
      </c>
      <c r="BX840" s="93">
        <f t="shared" si="730"/>
        <v>1</v>
      </c>
      <c r="BY840" s="93">
        <f t="shared" si="731"/>
        <v>0</v>
      </c>
      <c r="BZ840" s="93">
        <f t="shared" si="732"/>
        <v>0</v>
      </c>
      <c r="CA840" s="93">
        <f t="shared" si="733"/>
        <v>0</v>
      </c>
      <c r="CB840" s="93">
        <f t="shared" si="734"/>
        <v>0</v>
      </c>
      <c r="CC840" s="93">
        <f t="shared" si="735"/>
        <v>0</v>
      </c>
      <c r="CD840" s="93">
        <f t="shared" si="736"/>
        <v>0</v>
      </c>
    </row>
    <row r="841" spans="1:82" hidden="1">
      <c r="A841" s="34">
        <v>494</v>
      </c>
      <c r="B841" s="34" t="s">
        <v>228</v>
      </c>
      <c r="C841" s="34" t="s">
        <v>231</v>
      </c>
      <c r="D841" s="34" t="s">
        <v>230</v>
      </c>
      <c r="E841" s="34" t="s">
        <v>229</v>
      </c>
      <c r="F841" s="34" t="s">
        <v>383</v>
      </c>
      <c r="G841" s="34" t="s">
        <v>384</v>
      </c>
      <c r="H841" s="34" t="s">
        <v>7</v>
      </c>
      <c r="I841" s="34" t="s">
        <v>7</v>
      </c>
      <c r="J841" s="34" t="s">
        <v>195</v>
      </c>
      <c r="K841" s="34" t="s">
        <v>34</v>
      </c>
      <c r="M841" s="34" t="s">
        <v>367</v>
      </c>
      <c r="N841" s="34">
        <v>1</v>
      </c>
      <c r="O841" s="34">
        <v>0</v>
      </c>
      <c r="P841" s="34">
        <v>0</v>
      </c>
      <c r="Q841" s="34">
        <v>0</v>
      </c>
      <c r="R841" s="34">
        <v>0</v>
      </c>
      <c r="S841" s="34">
        <v>1</v>
      </c>
      <c r="T841" s="34">
        <v>0</v>
      </c>
      <c r="U841" s="77">
        <v>0</v>
      </c>
      <c r="V841" s="34">
        <v>0</v>
      </c>
      <c r="W841" s="60">
        <f>COUNTIFS(配置清单!G:G,G841,配置清单!$H:$H,"PM",配置清单!$N:$N,"在岗")</f>
        <v>1</v>
      </c>
      <c r="X841" s="61">
        <f t="shared" si="695"/>
        <v>1</v>
      </c>
      <c r="Y841" s="60">
        <f>COUNTIFS(配置清单!$G:$G,G841,配置清单!$H:$H,"PM",配置清单!$N:$N,"在岗",配置清单!$P:$P,"&lt;&gt;暂不胜任")</f>
        <v>1</v>
      </c>
      <c r="Z841" s="61">
        <f t="shared" si="696"/>
        <v>1</v>
      </c>
      <c r="AA841" s="62">
        <f>COUNTIFS(配置清单!$G:$G,G841,配置清单!$H:$H,"SE",配置清单!$N:$N,"在岗")+COUNTIFS(配置清单!$G:$G,G841,配置清单!$H:$H,"SA",配置清单!$N:$N,"在岗")</f>
        <v>0</v>
      </c>
      <c r="AB841" s="61" t="str">
        <f t="shared" si="697"/>
        <v>NA</v>
      </c>
      <c r="AC841" s="60">
        <f>COUNTIFS(配置清单!$G:$G,G841,配置清单!$H:$H,"SE",配置清单!$N:$N,"在岗",配置清单!$P:$P,"&lt;&gt;暂不胜任")+COUNTIFS(配置清单!$G:$G,G841,配置清单!$H:$H,"SA",配置清单!$N:$N,"在岗",配置清单!$P:$P,"&lt;&gt;暂不胜任")</f>
        <v>0</v>
      </c>
      <c r="AD841" s="61" t="str">
        <f t="shared" si="698"/>
        <v>NA</v>
      </c>
      <c r="AE841" s="60">
        <f>COUNTIFS(配置清单!$G:$G,G841,配置清单!H:H,"MDE",配置清单!N:N,"在岗")</f>
        <v>0</v>
      </c>
      <c r="AF841" s="61" t="str">
        <f t="shared" si="699"/>
        <v>NA</v>
      </c>
      <c r="AG841" s="60">
        <f>COUNTIFS(配置清单!$G:$G,G841,配置清单!$H:$H,"MDE",配置清单!$N:$N,"在岗",配置清单!$P:$P,"&lt;&gt;暂不胜任")</f>
        <v>0</v>
      </c>
      <c r="AH841" s="61" t="str">
        <f t="shared" si="700"/>
        <v>NA</v>
      </c>
      <c r="AI841" s="62">
        <f>COUNTIFS(配置清单!G:G,G841,配置清单!H:H,"TPM",配置清单!N:N,"在岗")+COUNTIFS(配置清单!G:G,G841,配置清单!H:H,"TC",配置清单!N:N,"在岗")</f>
        <v>0</v>
      </c>
      <c r="AJ841" s="61" t="str">
        <f t="shared" si="701"/>
        <v>NA</v>
      </c>
      <c r="AK841" s="60">
        <f>COUNTIFS(配置清单!G:G,G841,配置清单!H:H,"TPM",配置清单!N:N,"在岗",配置清单!P:P,"&lt;&gt;暂不胜任")+COUNTIFS(配置清单!G:G,G841,配置清单!H:H,"TC",配置清单!N:N,"在岗",配置清单!P:P,"&lt;&gt;暂不胜任")</f>
        <v>0</v>
      </c>
      <c r="AL841" s="61" t="str">
        <f t="shared" si="702"/>
        <v>NA</v>
      </c>
      <c r="AM841" s="60">
        <f>COUNTIFS(配置清单!G:G,G841,配置清单!H:H,"TSE",配置清单!N:N,"在岗")</f>
        <v>0</v>
      </c>
      <c r="AN841" s="61" t="str">
        <f t="shared" si="703"/>
        <v>NA</v>
      </c>
      <c r="AO841" s="60">
        <f>COUNTIFS(配置清单!G:G,G841,配置清单!H:H,"TSE",配置清单!N:N,"在岗",配置清单!P:P,"&lt;&gt;暂不胜任")</f>
        <v>0</v>
      </c>
      <c r="AP841" s="61" t="str">
        <f t="shared" si="704"/>
        <v>NA</v>
      </c>
      <c r="AQ841" s="60">
        <f>COUNTIFS(配置清单!$G:$G,G841,配置清单!H:H,"QA",配置清单!N:N,"在岗")</f>
        <v>1</v>
      </c>
      <c r="AR841" s="61">
        <f t="shared" si="705"/>
        <v>1</v>
      </c>
      <c r="AS841" s="60">
        <f>COUNTIFS(配置清单!$G:$G,G841,配置清单!$H:$H,"QA",配置清单!$N:$N,"在岗",配置清单!$P:$P,"&lt;&gt;暂不胜任")</f>
        <v>1</v>
      </c>
      <c r="AT841" s="61">
        <f t="shared" si="706"/>
        <v>1</v>
      </c>
      <c r="AU841" s="60">
        <f>COUNTIFS(配置清单!G:G,规划及评估!G841,配置清单!H:H,"BA",配置清单!N:N,"在岗")</f>
        <v>0</v>
      </c>
      <c r="AV841" s="61" t="str">
        <f t="shared" si="707"/>
        <v>NA</v>
      </c>
      <c r="AW841" s="60">
        <f>COUNTIFS(配置清单!G:G,G841,配置清单!H:H,"BA",配置清单!N:N,"在岗",配置清单!P:P,"&lt;&gt;暂不胜任")</f>
        <v>0</v>
      </c>
      <c r="AX841" s="61" t="str">
        <f t="shared" si="708"/>
        <v>NA</v>
      </c>
      <c r="AY841" s="60">
        <f>COUNTIFS(配置清单!G:G,规划及评估!G841,配置清单!H:H,"IA",配置清单!N:N,"在岗")</f>
        <v>0</v>
      </c>
      <c r="AZ841" s="61" t="str">
        <f t="shared" si="709"/>
        <v>NA</v>
      </c>
      <c r="BA841" s="60">
        <f>COUNTIFS(配置清单!G:G,G841,配置清单!H:H,"IA",配置清单!N:N,"在岗",配置清单!P:P,"&lt;&gt;暂不胜任")</f>
        <v>0</v>
      </c>
      <c r="BB841" s="61" t="str">
        <f t="shared" si="710"/>
        <v>NA</v>
      </c>
      <c r="BC841" s="60">
        <f>COUNTIFS(配置清单!G:G,规划及评估!G841,配置清单!H:H,"产品经理",配置清单!N:N,"在岗")</f>
        <v>0</v>
      </c>
      <c r="BD841" s="61" t="str">
        <f t="shared" si="711"/>
        <v>NA</v>
      </c>
      <c r="BE841" s="60">
        <f>COUNTIFS(配置清单!G:G,G841,配置清单!H:H,"产品经理",配置清单!N:N,"在岗",配置清单!P:P,"&lt;&gt;暂不胜任")</f>
        <v>0</v>
      </c>
      <c r="BF841" s="61" t="str">
        <f t="shared" si="712"/>
        <v>NA</v>
      </c>
      <c r="BG841" s="63">
        <f t="shared" si="713"/>
        <v>2</v>
      </c>
      <c r="BH841" s="64">
        <f t="shared" si="714"/>
        <v>2</v>
      </c>
      <c r="BI841" s="64">
        <f t="shared" si="715"/>
        <v>2</v>
      </c>
      <c r="BJ841" s="64">
        <f t="shared" si="716"/>
        <v>2</v>
      </c>
      <c r="BK841" s="65">
        <f t="shared" si="717"/>
        <v>1</v>
      </c>
      <c r="BL841" s="66">
        <f t="shared" si="718"/>
        <v>1</v>
      </c>
      <c r="BM841" s="93">
        <f t="shared" si="719"/>
        <v>1</v>
      </c>
      <c r="BN841" s="93">
        <f t="shared" si="720"/>
        <v>1</v>
      </c>
      <c r="BO841" s="93">
        <f t="shared" si="721"/>
        <v>0</v>
      </c>
      <c r="BP841" s="93">
        <f t="shared" si="722"/>
        <v>0</v>
      </c>
      <c r="BQ841" s="93">
        <f t="shared" si="723"/>
        <v>0</v>
      </c>
      <c r="BR841" s="93">
        <f t="shared" si="724"/>
        <v>0</v>
      </c>
      <c r="BS841" s="93">
        <f t="shared" si="725"/>
        <v>0</v>
      </c>
      <c r="BT841" s="93">
        <f t="shared" si="726"/>
        <v>0</v>
      </c>
      <c r="BU841" s="93">
        <f t="shared" si="727"/>
        <v>0</v>
      </c>
      <c r="BV841" s="93">
        <f t="shared" si="728"/>
        <v>0</v>
      </c>
      <c r="BW841" s="93">
        <f t="shared" si="729"/>
        <v>1</v>
      </c>
      <c r="BX841" s="93">
        <f t="shared" si="730"/>
        <v>1</v>
      </c>
      <c r="BY841" s="93">
        <f t="shared" si="731"/>
        <v>0</v>
      </c>
      <c r="BZ841" s="93">
        <f t="shared" si="732"/>
        <v>0</v>
      </c>
      <c r="CA841" s="93">
        <f t="shared" si="733"/>
        <v>0</v>
      </c>
      <c r="CB841" s="93">
        <f t="shared" si="734"/>
        <v>0</v>
      </c>
      <c r="CC841" s="93">
        <f t="shared" si="735"/>
        <v>0</v>
      </c>
      <c r="CD841" s="93">
        <f t="shared" si="736"/>
        <v>0</v>
      </c>
    </row>
    <row r="842" spans="1:82" hidden="1">
      <c r="A842" s="34">
        <v>495</v>
      </c>
      <c r="B842" s="34" t="s">
        <v>228</v>
      </c>
      <c r="C842" s="34" t="s">
        <v>231</v>
      </c>
      <c r="D842" s="34" t="s">
        <v>230</v>
      </c>
      <c r="E842" s="34" t="s">
        <v>229</v>
      </c>
      <c r="F842" s="34" t="s">
        <v>383</v>
      </c>
      <c r="G842" s="34" t="s">
        <v>389</v>
      </c>
      <c r="H842" s="34" t="s">
        <v>7</v>
      </c>
      <c r="I842" s="34" t="s">
        <v>7</v>
      </c>
      <c r="J842" s="34" t="s">
        <v>195</v>
      </c>
      <c r="K842" s="34" t="s">
        <v>34</v>
      </c>
      <c r="M842" s="34" t="s">
        <v>367</v>
      </c>
      <c r="N842" s="34">
        <v>1</v>
      </c>
      <c r="O842" s="34">
        <v>0</v>
      </c>
      <c r="P842" s="34">
        <v>0</v>
      </c>
      <c r="Q842" s="34">
        <v>0</v>
      </c>
      <c r="R842" s="34">
        <v>0</v>
      </c>
      <c r="S842" s="34">
        <v>1</v>
      </c>
      <c r="T842" s="34">
        <v>0</v>
      </c>
      <c r="U842" s="77">
        <v>0</v>
      </c>
      <c r="V842" s="34">
        <v>0</v>
      </c>
      <c r="W842" s="60">
        <f>COUNTIFS(配置清单!G:G,G842,配置清单!$H:$H,"PM",配置清单!$N:$N,"在岗")</f>
        <v>1</v>
      </c>
      <c r="X842" s="61">
        <f t="shared" si="695"/>
        <v>1</v>
      </c>
      <c r="Y842" s="60">
        <f>COUNTIFS(配置清单!$G:$G,G842,配置清单!$H:$H,"PM",配置清单!$N:$N,"在岗",配置清单!$P:$P,"&lt;&gt;暂不胜任")</f>
        <v>1</v>
      </c>
      <c r="Z842" s="61">
        <f t="shared" si="696"/>
        <v>1</v>
      </c>
      <c r="AA842" s="62">
        <f>COUNTIFS(配置清单!$G:$G,G842,配置清单!$H:$H,"SE",配置清单!$N:$N,"在岗")+COUNTIFS(配置清单!$G:$G,G842,配置清单!$H:$H,"SA",配置清单!$N:$N,"在岗")</f>
        <v>0</v>
      </c>
      <c r="AB842" s="61" t="str">
        <f t="shared" si="697"/>
        <v>NA</v>
      </c>
      <c r="AC842" s="60">
        <f>COUNTIFS(配置清单!$G:$G,G842,配置清单!$H:$H,"SE",配置清单!$N:$N,"在岗",配置清单!$P:$P,"&lt;&gt;暂不胜任")+COUNTIFS(配置清单!$G:$G,G842,配置清单!$H:$H,"SA",配置清单!$N:$N,"在岗",配置清单!$P:$P,"&lt;&gt;暂不胜任")</f>
        <v>0</v>
      </c>
      <c r="AD842" s="61" t="str">
        <f t="shared" si="698"/>
        <v>NA</v>
      </c>
      <c r="AE842" s="60">
        <f>COUNTIFS(配置清单!$G:$G,G842,配置清单!H:H,"MDE",配置清单!N:N,"在岗")</f>
        <v>0</v>
      </c>
      <c r="AF842" s="61" t="str">
        <f t="shared" si="699"/>
        <v>NA</v>
      </c>
      <c r="AG842" s="60">
        <f>COUNTIFS(配置清单!$G:$G,G842,配置清单!$H:$H,"MDE",配置清单!$N:$N,"在岗",配置清单!$P:$P,"&lt;&gt;暂不胜任")</f>
        <v>0</v>
      </c>
      <c r="AH842" s="61" t="str">
        <f t="shared" si="700"/>
        <v>NA</v>
      </c>
      <c r="AI842" s="62">
        <f>COUNTIFS(配置清单!G:G,G842,配置清单!H:H,"TPM",配置清单!N:N,"在岗")+COUNTIFS(配置清单!G:G,G842,配置清单!H:H,"TC",配置清单!N:N,"在岗")</f>
        <v>0</v>
      </c>
      <c r="AJ842" s="61" t="str">
        <f t="shared" si="701"/>
        <v>NA</v>
      </c>
      <c r="AK842" s="60">
        <f>COUNTIFS(配置清单!G:G,G842,配置清单!H:H,"TPM",配置清单!N:N,"在岗",配置清单!P:P,"&lt;&gt;暂不胜任")+COUNTIFS(配置清单!G:G,G842,配置清单!H:H,"TC",配置清单!N:N,"在岗",配置清单!P:P,"&lt;&gt;暂不胜任")</f>
        <v>0</v>
      </c>
      <c r="AL842" s="61" t="str">
        <f t="shared" si="702"/>
        <v>NA</v>
      </c>
      <c r="AM842" s="60">
        <f>COUNTIFS(配置清单!G:G,G842,配置清单!H:H,"TSE",配置清单!N:N,"在岗")</f>
        <v>0</v>
      </c>
      <c r="AN842" s="61" t="str">
        <f t="shared" si="703"/>
        <v>NA</v>
      </c>
      <c r="AO842" s="60">
        <f>COUNTIFS(配置清单!G:G,G842,配置清单!H:H,"TSE",配置清单!N:N,"在岗",配置清单!P:P,"&lt;&gt;暂不胜任")</f>
        <v>0</v>
      </c>
      <c r="AP842" s="61" t="str">
        <f t="shared" si="704"/>
        <v>NA</v>
      </c>
      <c r="AQ842" s="60">
        <f>COUNTIFS(配置清单!$G:$G,G842,配置清单!H:H,"QA",配置清单!N:N,"在岗")</f>
        <v>1</v>
      </c>
      <c r="AR842" s="61">
        <f t="shared" si="705"/>
        <v>1</v>
      </c>
      <c r="AS842" s="60">
        <f>COUNTIFS(配置清单!$G:$G,G842,配置清单!$H:$H,"QA",配置清单!$N:$N,"在岗",配置清单!$P:$P,"&lt;&gt;暂不胜任")</f>
        <v>1</v>
      </c>
      <c r="AT842" s="61">
        <f t="shared" si="706"/>
        <v>1</v>
      </c>
      <c r="AU842" s="60">
        <f>COUNTIFS(配置清单!G:G,规划及评估!G842,配置清单!H:H,"BA",配置清单!N:N,"在岗")</f>
        <v>0</v>
      </c>
      <c r="AV842" s="61" t="str">
        <f t="shared" si="707"/>
        <v>NA</v>
      </c>
      <c r="AW842" s="60">
        <f>COUNTIFS(配置清单!G:G,G842,配置清单!H:H,"BA",配置清单!N:N,"在岗",配置清单!P:P,"&lt;&gt;暂不胜任")</f>
        <v>0</v>
      </c>
      <c r="AX842" s="61" t="str">
        <f t="shared" si="708"/>
        <v>NA</v>
      </c>
      <c r="AY842" s="60">
        <f>COUNTIFS(配置清单!G:G,规划及评估!G842,配置清单!H:H,"IA",配置清单!N:N,"在岗")</f>
        <v>0</v>
      </c>
      <c r="AZ842" s="61" t="str">
        <f t="shared" si="709"/>
        <v>NA</v>
      </c>
      <c r="BA842" s="60">
        <f>COUNTIFS(配置清单!G:G,G842,配置清单!H:H,"IA",配置清单!N:N,"在岗",配置清单!P:P,"&lt;&gt;暂不胜任")</f>
        <v>0</v>
      </c>
      <c r="BB842" s="61" t="str">
        <f t="shared" si="710"/>
        <v>NA</v>
      </c>
      <c r="BC842" s="60">
        <f>COUNTIFS(配置清单!G:G,规划及评估!G842,配置清单!H:H,"产品经理",配置清单!N:N,"在岗")</f>
        <v>0</v>
      </c>
      <c r="BD842" s="61" t="str">
        <f t="shared" si="711"/>
        <v>NA</v>
      </c>
      <c r="BE842" s="60">
        <f>COUNTIFS(配置清单!G:G,G842,配置清单!H:H,"产品经理",配置清单!N:N,"在岗",配置清单!P:P,"&lt;&gt;暂不胜任")</f>
        <v>0</v>
      </c>
      <c r="BF842" s="61" t="str">
        <f t="shared" si="712"/>
        <v>NA</v>
      </c>
      <c r="BG842" s="63">
        <f t="shared" si="713"/>
        <v>2</v>
      </c>
      <c r="BH842" s="64">
        <f t="shared" si="714"/>
        <v>2</v>
      </c>
      <c r="BI842" s="64">
        <f t="shared" si="715"/>
        <v>2</v>
      </c>
      <c r="BJ842" s="64">
        <f t="shared" si="716"/>
        <v>2</v>
      </c>
      <c r="BK842" s="65">
        <f t="shared" si="717"/>
        <v>1</v>
      </c>
      <c r="BL842" s="66">
        <f t="shared" si="718"/>
        <v>1</v>
      </c>
      <c r="BM842" s="93">
        <f t="shared" si="719"/>
        <v>1</v>
      </c>
      <c r="BN842" s="93">
        <f t="shared" si="720"/>
        <v>1</v>
      </c>
      <c r="BO842" s="93">
        <f t="shared" si="721"/>
        <v>0</v>
      </c>
      <c r="BP842" s="93">
        <f t="shared" si="722"/>
        <v>0</v>
      </c>
      <c r="BQ842" s="93">
        <f t="shared" si="723"/>
        <v>0</v>
      </c>
      <c r="BR842" s="93">
        <f t="shared" si="724"/>
        <v>0</v>
      </c>
      <c r="BS842" s="93">
        <f t="shared" si="725"/>
        <v>0</v>
      </c>
      <c r="BT842" s="93">
        <f t="shared" si="726"/>
        <v>0</v>
      </c>
      <c r="BU842" s="93">
        <f t="shared" si="727"/>
        <v>0</v>
      </c>
      <c r="BV842" s="93">
        <f t="shared" si="728"/>
        <v>0</v>
      </c>
      <c r="BW842" s="93">
        <f t="shared" si="729"/>
        <v>1</v>
      </c>
      <c r="BX842" s="93">
        <f t="shared" si="730"/>
        <v>1</v>
      </c>
      <c r="BY842" s="93">
        <f t="shared" si="731"/>
        <v>0</v>
      </c>
      <c r="BZ842" s="93">
        <f t="shared" si="732"/>
        <v>0</v>
      </c>
      <c r="CA842" s="93">
        <f t="shared" si="733"/>
        <v>0</v>
      </c>
      <c r="CB842" s="93">
        <f t="shared" si="734"/>
        <v>0</v>
      </c>
      <c r="CC842" s="93">
        <f t="shared" si="735"/>
        <v>0</v>
      </c>
      <c r="CD842" s="93">
        <f t="shared" si="736"/>
        <v>0</v>
      </c>
    </row>
    <row r="843" spans="1:82" hidden="1">
      <c r="A843" s="34">
        <v>496</v>
      </c>
      <c r="B843" s="34" t="s">
        <v>228</v>
      </c>
      <c r="C843" s="34" t="s">
        <v>231</v>
      </c>
      <c r="D843" s="34" t="s">
        <v>230</v>
      </c>
      <c r="E843" s="34" t="s">
        <v>229</v>
      </c>
      <c r="F843" s="34" t="s">
        <v>383</v>
      </c>
      <c r="G843" s="34" t="s">
        <v>390</v>
      </c>
      <c r="H843" s="34" t="s">
        <v>7</v>
      </c>
      <c r="I843" s="34" t="s">
        <v>4</v>
      </c>
      <c r="J843" s="34" t="s">
        <v>34</v>
      </c>
      <c r="K843" s="34" t="s">
        <v>34</v>
      </c>
      <c r="M843" s="34" t="s">
        <v>367</v>
      </c>
      <c r="N843" s="34">
        <v>1</v>
      </c>
      <c r="O843" s="34">
        <v>0</v>
      </c>
      <c r="P843" s="34">
        <v>0</v>
      </c>
      <c r="Q843" s="34">
        <v>0</v>
      </c>
      <c r="R843" s="34">
        <v>1</v>
      </c>
      <c r="S843" s="34">
        <v>1</v>
      </c>
      <c r="T843" s="34">
        <v>0</v>
      </c>
      <c r="U843" s="77">
        <v>0</v>
      </c>
      <c r="V843" s="34">
        <v>0</v>
      </c>
      <c r="W843" s="60">
        <f>COUNTIFS(配置清单!G:G,G843,配置清单!$H:$H,"PM",配置清单!$N:$N,"在岗")</f>
        <v>1</v>
      </c>
      <c r="X843" s="61">
        <f t="shared" si="695"/>
        <v>1</v>
      </c>
      <c r="Y843" s="60">
        <f>COUNTIFS(配置清单!$G:$G,G843,配置清单!$H:$H,"PM",配置清单!$N:$N,"在岗",配置清单!$P:$P,"&lt;&gt;暂不胜任")</f>
        <v>1</v>
      </c>
      <c r="Z843" s="61">
        <f t="shared" si="696"/>
        <v>1</v>
      </c>
      <c r="AA843" s="62">
        <f>COUNTIFS(配置清单!$G:$G,G843,配置清单!$H:$H,"SE",配置清单!$N:$N,"在岗")+COUNTIFS(配置清单!$G:$G,G843,配置清单!$H:$H,"SA",配置清单!$N:$N,"在岗")</f>
        <v>0</v>
      </c>
      <c r="AB843" s="61" t="str">
        <f t="shared" si="697"/>
        <v>NA</v>
      </c>
      <c r="AC843" s="60">
        <f>COUNTIFS(配置清单!$G:$G,G843,配置清单!$H:$H,"SE",配置清单!$N:$N,"在岗",配置清单!$P:$P,"&lt;&gt;暂不胜任")+COUNTIFS(配置清单!$G:$G,G843,配置清单!$H:$H,"SA",配置清单!$N:$N,"在岗",配置清单!$P:$P,"&lt;&gt;暂不胜任")</f>
        <v>0</v>
      </c>
      <c r="AD843" s="61" t="str">
        <f t="shared" si="698"/>
        <v>NA</v>
      </c>
      <c r="AE843" s="60">
        <f>COUNTIFS(配置清单!$G:$G,G843,配置清单!H:H,"MDE",配置清单!N:N,"在岗")</f>
        <v>0</v>
      </c>
      <c r="AF843" s="61" t="str">
        <f t="shared" si="699"/>
        <v>NA</v>
      </c>
      <c r="AG843" s="60">
        <f>COUNTIFS(配置清单!$G:$G,G843,配置清单!$H:$H,"MDE",配置清单!$N:$N,"在岗",配置清单!$P:$P,"&lt;&gt;暂不胜任")</f>
        <v>0</v>
      </c>
      <c r="AH843" s="61" t="str">
        <f t="shared" si="700"/>
        <v>NA</v>
      </c>
      <c r="AI843" s="62">
        <f>COUNTIFS(配置清单!G:G,G843,配置清单!H:H,"TPM",配置清单!N:N,"在岗")+COUNTIFS(配置清单!G:G,G843,配置清单!H:H,"TC",配置清单!N:N,"在岗")</f>
        <v>0</v>
      </c>
      <c r="AJ843" s="61" t="str">
        <f t="shared" si="701"/>
        <v>NA</v>
      </c>
      <c r="AK843" s="60">
        <f>COUNTIFS(配置清单!G:G,G843,配置清单!H:H,"TPM",配置清单!N:N,"在岗",配置清单!P:P,"&lt;&gt;暂不胜任")+COUNTIFS(配置清单!G:G,G843,配置清单!H:H,"TC",配置清单!N:N,"在岗",配置清单!P:P,"&lt;&gt;暂不胜任")</f>
        <v>0</v>
      </c>
      <c r="AL843" s="61" t="str">
        <f t="shared" si="702"/>
        <v>NA</v>
      </c>
      <c r="AM843" s="60">
        <f>COUNTIFS(配置清单!G:G,G843,配置清单!H:H,"TSE",配置清单!N:N,"在岗")</f>
        <v>1</v>
      </c>
      <c r="AN843" s="61">
        <f t="shared" si="703"/>
        <v>1</v>
      </c>
      <c r="AO843" s="60">
        <f>COUNTIFS(配置清单!G:G,G843,配置清单!H:H,"TSE",配置清单!N:N,"在岗",配置清单!P:P,"&lt;&gt;暂不胜任")</f>
        <v>1</v>
      </c>
      <c r="AP843" s="61">
        <f t="shared" si="704"/>
        <v>1</v>
      </c>
      <c r="AQ843" s="60">
        <f>COUNTIFS(配置清单!$G:$G,G843,配置清单!H:H,"QA",配置清单!N:N,"在岗")</f>
        <v>1</v>
      </c>
      <c r="AR843" s="61">
        <f t="shared" si="705"/>
        <v>1</v>
      </c>
      <c r="AS843" s="60">
        <f>COUNTIFS(配置清单!$G:$G,G843,配置清单!$H:$H,"QA",配置清单!$N:$N,"在岗",配置清单!$P:$P,"&lt;&gt;暂不胜任")</f>
        <v>1</v>
      </c>
      <c r="AT843" s="61">
        <f t="shared" si="706"/>
        <v>1</v>
      </c>
      <c r="AU843" s="60">
        <f>COUNTIFS(配置清单!G:G,规划及评估!G843,配置清单!H:H,"BA",配置清单!N:N,"在岗")</f>
        <v>0</v>
      </c>
      <c r="AV843" s="61" t="str">
        <f t="shared" si="707"/>
        <v>NA</v>
      </c>
      <c r="AW843" s="60">
        <f>COUNTIFS(配置清单!G:G,G843,配置清单!H:H,"BA",配置清单!N:N,"在岗",配置清单!P:P,"&lt;&gt;暂不胜任")</f>
        <v>0</v>
      </c>
      <c r="AX843" s="61" t="str">
        <f t="shared" si="708"/>
        <v>NA</v>
      </c>
      <c r="AY843" s="60">
        <f>COUNTIFS(配置清单!G:G,规划及评估!G843,配置清单!H:H,"IA",配置清单!N:N,"在岗")</f>
        <v>0</v>
      </c>
      <c r="AZ843" s="61" t="str">
        <f t="shared" si="709"/>
        <v>NA</v>
      </c>
      <c r="BA843" s="60">
        <f>COUNTIFS(配置清单!G:G,G843,配置清单!H:H,"IA",配置清单!N:N,"在岗",配置清单!P:P,"&lt;&gt;暂不胜任")</f>
        <v>0</v>
      </c>
      <c r="BB843" s="61" t="str">
        <f t="shared" si="710"/>
        <v>NA</v>
      </c>
      <c r="BC843" s="60">
        <f>COUNTIFS(配置清单!G:G,规划及评估!G843,配置清单!H:H,"产品经理",配置清单!N:N,"在岗")</f>
        <v>0</v>
      </c>
      <c r="BD843" s="61" t="str">
        <f t="shared" si="711"/>
        <v>NA</v>
      </c>
      <c r="BE843" s="60">
        <f>COUNTIFS(配置清单!G:G,G843,配置清单!H:H,"产品经理",配置清单!N:N,"在岗",配置清单!P:P,"&lt;&gt;暂不胜任")</f>
        <v>0</v>
      </c>
      <c r="BF843" s="61" t="str">
        <f t="shared" si="712"/>
        <v>NA</v>
      </c>
      <c r="BG843" s="63">
        <f t="shared" si="713"/>
        <v>3</v>
      </c>
      <c r="BH843" s="64">
        <f t="shared" si="714"/>
        <v>3</v>
      </c>
      <c r="BI843" s="64">
        <f t="shared" si="715"/>
        <v>3</v>
      </c>
      <c r="BJ843" s="64">
        <f t="shared" si="716"/>
        <v>3</v>
      </c>
      <c r="BK843" s="65">
        <f t="shared" si="717"/>
        <v>1</v>
      </c>
      <c r="BL843" s="66">
        <f t="shared" si="718"/>
        <v>1</v>
      </c>
      <c r="BM843" s="93">
        <f t="shared" si="719"/>
        <v>1</v>
      </c>
      <c r="BN843" s="93">
        <f t="shared" si="720"/>
        <v>1</v>
      </c>
      <c r="BO843" s="93">
        <f t="shared" si="721"/>
        <v>0</v>
      </c>
      <c r="BP843" s="93">
        <f t="shared" si="722"/>
        <v>0</v>
      </c>
      <c r="BQ843" s="93">
        <f t="shared" si="723"/>
        <v>0</v>
      </c>
      <c r="BR843" s="93">
        <f t="shared" si="724"/>
        <v>0</v>
      </c>
      <c r="BS843" s="93">
        <f t="shared" si="725"/>
        <v>0</v>
      </c>
      <c r="BT843" s="93">
        <f t="shared" si="726"/>
        <v>0</v>
      </c>
      <c r="BU843" s="93">
        <f t="shared" si="727"/>
        <v>1</v>
      </c>
      <c r="BV843" s="93">
        <f t="shared" si="728"/>
        <v>1</v>
      </c>
      <c r="BW843" s="93">
        <f t="shared" si="729"/>
        <v>1</v>
      </c>
      <c r="BX843" s="93">
        <f t="shared" si="730"/>
        <v>1</v>
      </c>
      <c r="BY843" s="93">
        <f t="shared" si="731"/>
        <v>0</v>
      </c>
      <c r="BZ843" s="93">
        <f t="shared" si="732"/>
        <v>0</v>
      </c>
      <c r="CA843" s="93">
        <f t="shared" si="733"/>
        <v>0</v>
      </c>
      <c r="CB843" s="93">
        <f t="shared" si="734"/>
        <v>0</v>
      </c>
      <c r="CC843" s="93">
        <f t="shared" si="735"/>
        <v>0</v>
      </c>
      <c r="CD843" s="93">
        <f t="shared" si="736"/>
        <v>0</v>
      </c>
    </row>
    <row r="844" spans="1:82" hidden="1">
      <c r="A844" s="34">
        <v>497</v>
      </c>
      <c r="B844" s="34" t="s">
        <v>228</v>
      </c>
      <c r="C844" s="34" t="s">
        <v>231</v>
      </c>
      <c r="D844" s="34" t="s">
        <v>230</v>
      </c>
      <c r="E844" s="34" t="s">
        <v>229</v>
      </c>
      <c r="F844" s="34" t="s">
        <v>393</v>
      </c>
      <c r="G844" s="34" t="s">
        <v>394</v>
      </c>
      <c r="H844" s="34" t="s">
        <v>4</v>
      </c>
      <c r="I844" s="34" t="s">
        <v>4</v>
      </c>
      <c r="J844" s="34" t="s">
        <v>34</v>
      </c>
      <c r="K844" s="34" t="s">
        <v>34</v>
      </c>
      <c r="M844" s="34" t="s">
        <v>367</v>
      </c>
      <c r="N844" s="34">
        <v>1</v>
      </c>
      <c r="O844" s="34">
        <v>0</v>
      </c>
      <c r="P844" s="34">
        <v>0</v>
      </c>
      <c r="Q844" s="34">
        <v>0</v>
      </c>
      <c r="R844" s="34">
        <v>0</v>
      </c>
      <c r="S844" s="34">
        <v>1</v>
      </c>
      <c r="T844" s="34">
        <v>0</v>
      </c>
      <c r="U844" s="77">
        <v>0</v>
      </c>
      <c r="V844" s="34">
        <v>0</v>
      </c>
      <c r="W844" s="60">
        <f>COUNTIFS(配置清单!G:G,G844,配置清单!$H:$H,"PM",配置清单!$N:$N,"在岗")</f>
        <v>1</v>
      </c>
      <c r="X844" s="61">
        <f t="shared" si="695"/>
        <v>1</v>
      </c>
      <c r="Y844" s="60">
        <f>COUNTIFS(配置清单!$G:$G,G844,配置清单!$H:$H,"PM",配置清单!$N:$N,"在岗",配置清单!$P:$P,"&lt;&gt;暂不胜任")</f>
        <v>0</v>
      </c>
      <c r="Z844" s="61">
        <f t="shared" si="696"/>
        <v>0</v>
      </c>
      <c r="AA844" s="62">
        <f>COUNTIFS(配置清单!$G:$G,G844,配置清单!$H:$H,"SE",配置清单!$N:$N,"在岗")+COUNTIFS(配置清单!$G:$G,G844,配置清单!$H:$H,"SA",配置清单!$N:$N,"在岗")</f>
        <v>0</v>
      </c>
      <c r="AB844" s="61" t="str">
        <f t="shared" si="697"/>
        <v>NA</v>
      </c>
      <c r="AC844" s="60">
        <f>COUNTIFS(配置清单!$G:$G,G844,配置清单!$H:$H,"SE",配置清单!$N:$N,"在岗",配置清单!$P:$P,"&lt;&gt;暂不胜任")+COUNTIFS(配置清单!$G:$G,G844,配置清单!$H:$H,"SA",配置清单!$N:$N,"在岗",配置清单!$P:$P,"&lt;&gt;暂不胜任")</f>
        <v>0</v>
      </c>
      <c r="AD844" s="61" t="str">
        <f t="shared" si="698"/>
        <v>NA</v>
      </c>
      <c r="AE844" s="60">
        <f>COUNTIFS(配置清单!$G:$G,G844,配置清单!H:H,"MDE",配置清单!N:N,"在岗")</f>
        <v>0</v>
      </c>
      <c r="AF844" s="61" t="str">
        <f t="shared" si="699"/>
        <v>NA</v>
      </c>
      <c r="AG844" s="60">
        <f>COUNTIFS(配置清单!$G:$G,G844,配置清单!$H:$H,"MDE",配置清单!$N:$N,"在岗",配置清单!$P:$P,"&lt;&gt;暂不胜任")</f>
        <v>0</v>
      </c>
      <c r="AH844" s="61" t="str">
        <f t="shared" si="700"/>
        <v>NA</v>
      </c>
      <c r="AI844" s="62">
        <f>COUNTIFS(配置清单!G:G,G844,配置清单!H:H,"TPM",配置清单!N:N,"在岗")+COUNTIFS(配置清单!G:G,G844,配置清单!H:H,"TC",配置清单!N:N,"在岗")</f>
        <v>0</v>
      </c>
      <c r="AJ844" s="61" t="str">
        <f t="shared" si="701"/>
        <v>NA</v>
      </c>
      <c r="AK844" s="60">
        <f>COUNTIFS(配置清单!G:G,G844,配置清单!H:H,"TPM",配置清单!N:N,"在岗",配置清单!P:P,"&lt;&gt;暂不胜任")+COUNTIFS(配置清单!G:G,G844,配置清单!H:H,"TC",配置清单!N:N,"在岗",配置清单!P:P,"&lt;&gt;暂不胜任")</f>
        <v>0</v>
      </c>
      <c r="AL844" s="61" t="str">
        <f t="shared" si="702"/>
        <v>NA</v>
      </c>
      <c r="AM844" s="60">
        <f>COUNTIFS(配置清单!G:G,G844,配置清单!H:H,"TSE",配置清单!N:N,"在岗")</f>
        <v>0</v>
      </c>
      <c r="AN844" s="61" t="str">
        <f t="shared" si="703"/>
        <v>NA</v>
      </c>
      <c r="AO844" s="60">
        <f>COUNTIFS(配置清单!G:G,G844,配置清单!H:H,"TSE",配置清单!N:N,"在岗",配置清单!P:P,"&lt;&gt;暂不胜任")</f>
        <v>0</v>
      </c>
      <c r="AP844" s="61" t="str">
        <f t="shared" si="704"/>
        <v>NA</v>
      </c>
      <c r="AQ844" s="60">
        <f>COUNTIFS(配置清单!$G:$G,G844,配置清单!H:H,"QA",配置清单!N:N,"在岗")</f>
        <v>1</v>
      </c>
      <c r="AR844" s="61">
        <f t="shared" si="705"/>
        <v>1</v>
      </c>
      <c r="AS844" s="60">
        <f>COUNTIFS(配置清单!$G:$G,G844,配置清单!$H:$H,"QA",配置清单!$N:$N,"在岗",配置清单!$P:$P,"&lt;&gt;暂不胜任")</f>
        <v>1</v>
      </c>
      <c r="AT844" s="61">
        <f t="shared" si="706"/>
        <v>1</v>
      </c>
      <c r="AU844" s="60">
        <f>COUNTIFS(配置清单!G:G,规划及评估!G844,配置清单!H:H,"BA",配置清单!N:N,"在岗")</f>
        <v>0</v>
      </c>
      <c r="AV844" s="61" t="str">
        <f t="shared" si="707"/>
        <v>NA</v>
      </c>
      <c r="AW844" s="60">
        <f>COUNTIFS(配置清单!G:G,G844,配置清单!H:H,"BA",配置清单!N:N,"在岗",配置清单!P:P,"&lt;&gt;暂不胜任")</f>
        <v>0</v>
      </c>
      <c r="AX844" s="61" t="str">
        <f t="shared" si="708"/>
        <v>NA</v>
      </c>
      <c r="AY844" s="60">
        <f>COUNTIFS(配置清单!G:G,规划及评估!G844,配置清单!H:H,"IA",配置清单!N:N,"在岗")</f>
        <v>0</v>
      </c>
      <c r="AZ844" s="61" t="str">
        <f t="shared" si="709"/>
        <v>NA</v>
      </c>
      <c r="BA844" s="60">
        <f>COUNTIFS(配置清单!G:G,G844,配置清单!H:H,"IA",配置清单!N:N,"在岗",配置清单!P:P,"&lt;&gt;暂不胜任")</f>
        <v>0</v>
      </c>
      <c r="BB844" s="61" t="str">
        <f t="shared" si="710"/>
        <v>NA</v>
      </c>
      <c r="BC844" s="60">
        <f>COUNTIFS(配置清单!G:G,规划及评估!G844,配置清单!H:H,"产品经理",配置清单!N:N,"在岗")</f>
        <v>0</v>
      </c>
      <c r="BD844" s="61" t="str">
        <f t="shared" si="711"/>
        <v>NA</v>
      </c>
      <c r="BE844" s="60">
        <f>COUNTIFS(配置清单!G:G,G844,配置清单!H:H,"产品经理",配置清单!N:N,"在岗",配置清单!P:P,"&lt;&gt;暂不胜任")</f>
        <v>0</v>
      </c>
      <c r="BF844" s="61" t="str">
        <f t="shared" si="712"/>
        <v>NA</v>
      </c>
      <c r="BG844" s="63">
        <f t="shared" si="713"/>
        <v>2</v>
      </c>
      <c r="BH844" s="64">
        <f t="shared" si="714"/>
        <v>2</v>
      </c>
      <c r="BI844" s="64">
        <f t="shared" si="715"/>
        <v>2</v>
      </c>
      <c r="BJ844" s="64">
        <f t="shared" si="716"/>
        <v>1</v>
      </c>
      <c r="BK844" s="65">
        <f t="shared" si="717"/>
        <v>1</v>
      </c>
      <c r="BL844" s="66">
        <f t="shared" si="718"/>
        <v>0.5</v>
      </c>
      <c r="BM844" s="93">
        <f t="shared" si="719"/>
        <v>1</v>
      </c>
      <c r="BN844" s="93">
        <f t="shared" si="720"/>
        <v>0</v>
      </c>
      <c r="BO844" s="93">
        <f t="shared" si="721"/>
        <v>0</v>
      </c>
      <c r="BP844" s="93">
        <f t="shared" si="722"/>
        <v>0</v>
      </c>
      <c r="BQ844" s="93">
        <f t="shared" si="723"/>
        <v>0</v>
      </c>
      <c r="BR844" s="93">
        <f t="shared" si="724"/>
        <v>0</v>
      </c>
      <c r="BS844" s="93">
        <f t="shared" si="725"/>
        <v>0</v>
      </c>
      <c r="BT844" s="93">
        <f t="shared" si="726"/>
        <v>0</v>
      </c>
      <c r="BU844" s="93">
        <f t="shared" si="727"/>
        <v>0</v>
      </c>
      <c r="BV844" s="93">
        <f t="shared" si="728"/>
        <v>0</v>
      </c>
      <c r="BW844" s="93">
        <f t="shared" si="729"/>
        <v>1</v>
      </c>
      <c r="BX844" s="93">
        <f t="shared" si="730"/>
        <v>1</v>
      </c>
      <c r="BY844" s="93">
        <f t="shared" si="731"/>
        <v>0</v>
      </c>
      <c r="BZ844" s="93">
        <f t="shared" si="732"/>
        <v>0</v>
      </c>
      <c r="CA844" s="93">
        <f t="shared" si="733"/>
        <v>0</v>
      </c>
      <c r="CB844" s="93">
        <f t="shared" si="734"/>
        <v>0</v>
      </c>
      <c r="CC844" s="93">
        <f t="shared" si="735"/>
        <v>0</v>
      </c>
      <c r="CD844" s="93">
        <f t="shared" si="736"/>
        <v>0</v>
      </c>
    </row>
    <row r="845" spans="1:82" hidden="1">
      <c r="A845" s="34">
        <v>498</v>
      </c>
      <c r="B845" s="34" t="s">
        <v>228</v>
      </c>
      <c r="C845" s="34" t="s">
        <v>231</v>
      </c>
      <c r="D845" s="34" t="s">
        <v>230</v>
      </c>
      <c r="E845" s="34" t="s">
        <v>229</v>
      </c>
      <c r="F845" s="34" t="s">
        <v>400</v>
      </c>
      <c r="G845" s="34" t="s">
        <v>401</v>
      </c>
      <c r="H845" s="34" t="s">
        <v>4</v>
      </c>
      <c r="I845" s="34" t="s">
        <v>4</v>
      </c>
      <c r="J845" s="34" t="s">
        <v>34</v>
      </c>
      <c r="K845" s="34" t="s">
        <v>34</v>
      </c>
      <c r="M845" s="34" t="s">
        <v>367</v>
      </c>
      <c r="N845" s="34">
        <v>1</v>
      </c>
      <c r="O845" s="34">
        <v>0</v>
      </c>
      <c r="P845" s="34">
        <v>0</v>
      </c>
      <c r="Q845" s="34">
        <v>0</v>
      </c>
      <c r="R845" s="34">
        <v>0</v>
      </c>
      <c r="S845" s="34">
        <v>1</v>
      </c>
      <c r="T845" s="34">
        <v>0</v>
      </c>
      <c r="U845" s="77">
        <v>0</v>
      </c>
      <c r="V845" s="34">
        <v>0</v>
      </c>
      <c r="W845" s="60">
        <f>COUNTIFS(配置清单!G:G,G845,配置清单!$H:$H,"PM",配置清单!$N:$N,"在岗")</f>
        <v>1</v>
      </c>
      <c r="X845" s="61">
        <f t="shared" si="695"/>
        <v>1</v>
      </c>
      <c r="Y845" s="60">
        <f>COUNTIFS(配置清单!$G:$G,G845,配置清单!$H:$H,"PM",配置清单!$N:$N,"在岗",配置清单!$P:$P,"&lt;&gt;暂不胜任")</f>
        <v>1</v>
      </c>
      <c r="Z845" s="61">
        <f t="shared" si="696"/>
        <v>1</v>
      </c>
      <c r="AA845" s="62">
        <f>COUNTIFS(配置清单!$G:$G,G845,配置清单!$H:$H,"SE",配置清单!$N:$N,"在岗")+COUNTIFS(配置清单!$G:$G,G845,配置清单!$H:$H,"SA",配置清单!$N:$N,"在岗")</f>
        <v>1</v>
      </c>
      <c r="AB845" s="61" t="str">
        <f t="shared" si="697"/>
        <v>NA</v>
      </c>
      <c r="AC845" s="60">
        <f>COUNTIFS(配置清单!$G:$G,G845,配置清单!$H:$H,"SE",配置清单!$N:$N,"在岗",配置清单!$P:$P,"&lt;&gt;暂不胜任")+COUNTIFS(配置清单!$G:$G,G845,配置清单!$H:$H,"SA",配置清单!$N:$N,"在岗",配置清单!$P:$P,"&lt;&gt;暂不胜任")</f>
        <v>0</v>
      </c>
      <c r="AD845" s="61" t="str">
        <f t="shared" si="698"/>
        <v>NA</v>
      </c>
      <c r="AE845" s="60">
        <f>COUNTIFS(配置清单!$G:$G,G845,配置清单!H:H,"MDE",配置清单!N:N,"在岗")</f>
        <v>0</v>
      </c>
      <c r="AF845" s="61" t="str">
        <f t="shared" si="699"/>
        <v>NA</v>
      </c>
      <c r="AG845" s="60">
        <f>COUNTIFS(配置清单!$G:$G,G845,配置清单!$H:$H,"MDE",配置清单!$N:$N,"在岗",配置清单!$P:$P,"&lt;&gt;暂不胜任")</f>
        <v>0</v>
      </c>
      <c r="AH845" s="61" t="str">
        <f t="shared" si="700"/>
        <v>NA</v>
      </c>
      <c r="AI845" s="62">
        <f>COUNTIFS(配置清单!G:G,G845,配置清单!H:H,"TPM",配置清单!N:N,"在岗")+COUNTIFS(配置清单!G:G,G845,配置清单!H:H,"TC",配置清单!N:N,"在岗")</f>
        <v>0</v>
      </c>
      <c r="AJ845" s="61" t="str">
        <f t="shared" si="701"/>
        <v>NA</v>
      </c>
      <c r="AK845" s="60">
        <f>COUNTIFS(配置清单!G:G,G845,配置清单!H:H,"TPM",配置清单!N:N,"在岗",配置清单!P:P,"&lt;&gt;暂不胜任")+COUNTIFS(配置清单!G:G,G845,配置清单!H:H,"TC",配置清单!N:N,"在岗",配置清单!P:P,"&lt;&gt;暂不胜任")</f>
        <v>0</v>
      </c>
      <c r="AL845" s="61" t="str">
        <f t="shared" si="702"/>
        <v>NA</v>
      </c>
      <c r="AM845" s="60">
        <f>COUNTIFS(配置清单!G:G,G845,配置清单!H:H,"TSE",配置清单!N:N,"在岗")</f>
        <v>0</v>
      </c>
      <c r="AN845" s="61" t="str">
        <f t="shared" si="703"/>
        <v>NA</v>
      </c>
      <c r="AO845" s="60">
        <f>COUNTIFS(配置清单!G:G,G845,配置清单!H:H,"TSE",配置清单!N:N,"在岗",配置清单!P:P,"&lt;&gt;暂不胜任")</f>
        <v>0</v>
      </c>
      <c r="AP845" s="61" t="str">
        <f t="shared" si="704"/>
        <v>NA</v>
      </c>
      <c r="AQ845" s="60">
        <f>COUNTIFS(配置清单!$G:$G,G845,配置清单!H:H,"QA",配置清单!N:N,"在岗")</f>
        <v>1</v>
      </c>
      <c r="AR845" s="61">
        <f t="shared" si="705"/>
        <v>1</v>
      </c>
      <c r="AS845" s="60">
        <f>COUNTIFS(配置清单!$G:$G,G845,配置清单!$H:$H,"QA",配置清单!$N:$N,"在岗",配置清单!$P:$P,"&lt;&gt;暂不胜任")</f>
        <v>1</v>
      </c>
      <c r="AT845" s="61">
        <f t="shared" si="706"/>
        <v>1</v>
      </c>
      <c r="AU845" s="60">
        <f>COUNTIFS(配置清单!G:G,规划及评估!G845,配置清单!H:H,"BA",配置清单!N:N,"在岗")</f>
        <v>0</v>
      </c>
      <c r="AV845" s="61" t="str">
        <f t="shared" si="707"/>
        <v>NA</v>
      </c>
      <c r="AW845" s="60">
        <f>COUNTIFS(配置清单!G:G,G845,配置清单!H:H,"BA",配置清单!N:N,"在岗",配置清单!P:P,"&lt;&gt;暂不胜任")</f>
        <v>0</v>
      </c>
      <c r="AX845" s="61" t="str">
        <f t="shared" si="708"/>
        <v>NA</v>
      </c>
      <c r="AY845" s="60">
        <f>COUNTIFS(配置清单!G:G,规划及评估!G845,配置清单!H:H,"IA",配置清单!N:N,"在岗")</f>
        <v>0</v>
      </c>
      <c r="AZ845" s="61" t="str">
        <f t="shared" si="709"/>
        <v>NA</v>
      </c>
      <c r="BA845" s="60">
        <f>COUNTIFS(配置清单!G:G,G845,配置清单!H:H,"IA",配置清单!N:N,"在岗",配置清单!P:P,"&lt;&gt;暂不胜任")</f>
        <v>0</v>
      </c>
      <c r="BB845" s="61" t="str">
        <f t="shared" si="710"/>
        <v>NA</v>
      </c>
      <c r="BC845" s="60">
        <f>COUNTIFS(配置清单!G:G,规划及评估!G845,配置清单!H:H,"产品经理",配置清单!N:N,"在岗")</f>
        <v>0</v>
      </c>
      <c r="BD845" s="61" t="str">
        <f t="shared" si="711"/>
        <v>NA</v>
      </c>
      <c r="BE845" s="60">
        <f>COUNTIFS(配置清单!G:G,G845,配置清单!H:H,"产品经理",配置清单!N:N,"在岗",配置清单!P:P,"&lt;&gt;暂不胜任")</f>
        <v>0</v>
      </c>
      <c r="BF845" s="61" t="str">
        <f t="shared" si="712"/>
        <v>NA</v>
      </c>
      <c r="BG845" s="63">
        <f t="shared" si="713"/>
        <v>2</v>
      </c>
      <c r="BH845" s="64">
        <f t="shared" si="714"/>
        <v>2</v>
      </c>
      <c r="BI845" s="64">
        <f t="shared" si="715"/>
        <v>2</v>
      </c>
      <c r="BJ845" s="64">
        <f t="shared" si="716"/>
        <v>2</v>
      </c>
      <c r="BK845" s="65">
        <f t="shared" si="717"/>
        <v>1</v>
      </c>
      <c r="BL845" s="66">
        <f t="shared" si="718"/>
        <v>1</v>
      </c>
      <c r="BM845" s="93">
        <f t="shared" si="719"/>
        <v>1</v>
      </c>
      <c r="BN845" s="93">
        <f t="shared" si="720"/>
        <v>1</v>
      </c>
      <c r="BO845" s="93">
        <f t="shared" si="721"/>
        <v>0</v>
      </c>
      <c r="BP845" s="93">
        <f t="shared" si="722"/>
        <v>0</v>
      </c>
      <c r="BQ845" s="93">
        <f t="shared" si="723"/>
        <v>0</v>
      </c>
      <c r="BR845" s="93">
        <f t="shared" si="724"/>
        <v>0</v>
      </c>
      <c r="BS845" s="93">
        <f t="shared" si="725"/>
        <v>0</v>
      </c>
      <c r="BT845" s="93">
        <f t="shared" si="726"/>
        <v>0</v>
      </c>
      <c r="BU845" s="93">
        <f t="shared" si="727"/>
        <v>0</v>
      </c>
      <c r="BV845" s="93">
        <f t="shared" si="728"/>
        <v>0</v>
      </c>
      <c r="BW845" s="93">
        <f t="shared" si="729"/>
        <v>1</v>
      </c>
      <c r="BX845" s="93">
        <f t="shared" si="730"/>
        <v>1</v>
      </c>
      <c r="BY845" s="93">
        <f t="shared" si="731"/>
        <v>0</v>
      </c>
      <c r="BZ845" s="93">
        <f t="shared" si="732"/>
        <v>0</v>
      </c>
      <c r="CA845" s="93">
        <f t="shared" si="733"/>
        <v>0</v>
      </c>
      <c r="CB845" s="93">
        <f t="shared" si="734"/>
        <v>0</v>
      </c>
      <c r="CC845" s="93">
        <f t="shared" si="735"/>
        <v>0</v>
      </c>
      <c r="CD845" s="93">
        <f t="shared" si="736"/>
        <v>0</v>
      </c>
    </row>
    <row r="846" spans="1:82" hidden="1">
      <c r="A846" s="34">
        <v>499</v>
      </c>
      <c r="B846" s="34" t="s">
        <v>228</v>
      </c>
      <c r="C846" s="34" t="s">
        <v>231</v>
      </c>
      <c r="D846" s="34" t="s">
        <v>230</v>
      </c>
      <c r="E846" s="34" t="s">
        <v>229</v>
      </c>
      <c r="F846" s="34" t="s">
        <v>400</v>
      </c>
      <c r="G846" s="34" t="s">
        <v>407</v>
      </c>
      <c r="H846" s="34" t="s">
        <v>4</v>
      </c>
      <c r="I846" s="34" t="s">
        <v>4</v>
      </c>
      <c r="J846" s="34" t="s">
        <v>195</v>
      </c>
      <c r="K846" s="34" t="s">
        <v>34</v>
      </c>
      <c r="M846" s="34" t="s">
        <v>367</v>
      </c>
      <c r="N846" s="34">
        <v>1</v>
      </c>
      <c r="O846" s="34">
        <v>0</v>
      </c>
      <c r="P846" s="34">
        <v>0</v>
      </c>
      <c r="Q846" s="34">
        <v>0</v>
      </c>
      <c r="R846" s="34">
        <v>0</v>
      </c>
      <c r="S846" s="34">
        <v>1</v>
      </c>
      <c r="T846" s="34">
        <v>0</v>
      </c>
      <c r="U846" s="77">
        <v>0</v>
      </c>
      <c r="V846" s="34">
        <v>0</v>
      </c>
      <c r="W846" s="60">
        <f>COUNTIFS(配置清单!G:G,G846,配置清单!$H:$H,"PM",配置清单!$N:$N,"在岗")</f>
        <v>1</v>
      </c>
      <c r="X846" s="61">
        <f t="shared" si="695"/>
        <v>1</v>
      </c>
      <c r="Y846" s="60">
        <f>COUNTIFS(配置清单!$G:$G,G846,配置清单!$H:$H,"PM",配置清单!$N:$N,"在岗",配置清单!$P:$P,"&lt;&gt;暂不胜任")</f>
        <v>1</v>
      </c>
      <c r="Z846" s="61">
        <f t="shared" si="696"/>
        <v>1</v>
      </c>
      <c r="AA846" s="62">
        <f>COUNTIFS(配置清单!$G:$G,G846,配置清单!$H:$H,"SE",配置清单!$N:$N,"在岗")+COUNTIFS(配置清单!$G:$G,G846,配置清单!$H:$H,"SA",配置清单!$N:$N,"在岗")</f>
        <v>0</v>
      </c>
      <c r="AB846" s="61" t="str">
        <f t="shared" si="697"/>
        <v>NA</v>
      </c>
      <c r="AC846" s="60">
        <f>COUNTIFS(配置清单!$G:$G,G846,配置清单!$H:$H,"SE",配置清单!$N:$N,"在岗",配置清单!$P:$P,"&lt;&gt;暂不胜任")+COUNTIFS(配置清单!$G:$G,G846,配置清单!$H:$H,"SA",配置清单!$N:$N,"在岗",配置清单!$P:$P,"&lt;&gt;暂不胜任")</f>
        <v>0</v>
      </c>
      <c r="AD846" s="61" t="str">
        <f t="shared" si="698"/>
        <v>NA</v>
      </c>
      <c r="AE846" s="60">
        <f>COUNTIFS(配置清单!$G:$G,G846,配置清单!H:H,"MDE",配置清单!N:N,"在岗")</f>
        <v>0</v>
      </c>
      <c r="AF846" s="61" t="str">
        <f t="shared" si="699"/>
        <v>NA</v>
      </c>
      <c r="AG846" s="60">
        <f>COUNTIFS(配置清单!$G:$G,G846,配置清单!$H:$H,"MDE",配置清单!$N:$N,"在岗",配置清单!$P:$P,"&lt;&gt;暂不胜任")</f>
        <v>0</v>
      </c>
      <c r="AH846" s="61" t="str">
        <f t="shared" si="700"/>
        <v>NA</v>
      </c>
      <c r="AI846" s="62">
        <f>COUNTIFS(配置清单!G:G,G846,配置清单!H:H,"TPM",配置清单!N:N,"在岗")+COUNTIFS(配置清单!G:G,G846,配置清单!H:H,"TC",配置清单!N:N,"在岗")</f>
        <v>0</v>
      </c>
      <c r="AJ846" s="61" t="str">
        <f t="shared" si="701"/>
        <v>NA</v>
      </c>
      <c r="AK846" s="60">
        <f>COUNTIFS(配置清单!G:G,G846,配置清单!H:H,"TPM",配置清单!N:N,"在岗",配置清单!P:P,"&lt;&gt;暂不胜任")+COUNTIFS(配置清单!G:G,G846,配置清单!H:H,"TC",配置清单!N:N,"在岗",配置清单!P:P,"&lt;&gt;暂不胜任")</f>
        <v>0</v>
      </c>
      <c r="AL846" s="61" t="str">
        <f t="shared" si="702"/>
        <v>NA</v>
      </c>
      <c r="AM846" s="60">
        <f>COUNTIFS(配置清单!G:G,G846,配置清单!H:H,"TSE",配置清单!N:N,"在岗")</f>
        <v>0</v>
      </c>
      <c r="AN846" s="61" t="str">
        <f t="shared" si="703"/>
        <v>NA</v>
      </c>
      <c r="AO846" s="60">
        <f>COUNTIFS(配置清单!G:G,G846,配置清单!H:H,"TSE",配置清单!N:N,"在岗",配置清单!P:P,"&lt;&gt;暂不胜任")</f>
        <v>0</v>
      </c>
      <c r="AP846" s="61" t="str">
        <f t="shared" si="704"/>
        <v>NA</v>
      </c>
      <c r="AQ846" s="60">
        <f>COUNTIFS(配置清单!$G:$G,G846,配置清单!H:H,"QA",配置清单!N:N,"在岗")</f>
        <v>1</v>
      </c>
      <c r="AR846" s="61">
        <f t="shared" si="705"/>
        <v>1</v>
      </c>
      <c r="AS846" s="60">
        <f>COUNTIFS(配置清单!$G:$G,G846,配置清单!$H:$H,"QA",配置清单!$N:$N,"在岗",配置清单!$P:$P,"&lt;&gt;暂不胜任")</f>
        <v>1</v>
      </c>
      <c r="AT846" s="61">
        <f t="shared" si="706"/>
        <v>1</v>
      </c>
      <c r="AU846" s="60">
        <f>COUNTIFS(配置清单!G:G,规划及评估!G846,配置清单!H:H,"BA",配置清单!N:N,"在岗")</f>
        <v>0</v>
      </c>
      <c r="AV846" s="61" t="str">
        <f t="shared" si="707"/>
        <v>NA</v>
      </c>
      <c r="AW846" s="60">
        <f>COUNTIFS(配置清单!G:G,G846,配置清单!H:H,"BA",配置清单!N:N,"在岗",配置清单!P:P,"&lt;&gt;暂不胜任")</f>
        <v>0</v>
      </c>
      <c r="AX846" s="61" t="str">
        <f t="shared" si="708"/>
        <v>NA</v>
      </c>
      <c r="AY846" s="60">
        <f>COUNTIFS(配置清单!G:G,规划及评估!G846,配置清单!H:H,"IA",配置清单!N:N,"在岗")</f>
        <v>0</v>
      </c>
      <c r="AZ846" s="61" t="str">
        <f t="shared" si="709"/>
        <v>NA</v>
      </c>
      <c r="BA846" s="60">
        <f>COUNTIFS(配置清单!G:G,G846,配置清单!H:H,"IA",配置清单!N:N,"在岗",配置清单!P:P,"&lt;&gt;暂不胜任")</f>
        <v>0</v>
      </c>
      <c r="BB846" s="61" t="str">
        <f t="shared" si="710"/>
        <v>NA</v>
      </c>
      <c r="BC846" s="60">
        <f>COUNTIFS(配置清单!G:G,规划及评估!G846,配置清单!H:H,"产品经理",配置清单!N:N,"在岗")</f>
        <v>0</v>
      </c>
      <c r="BD846" s="61" t="str">
        <f t="shared" si="711"/>
        <v>NA</v>
      </c>
      <c r="BE846" s="60">
        <f>COUNTIFS(配置清单!G:G,G846,配置清单!H:H,"产品经理",配置清单!N:N,"在岗",配置清单!P:P,"&lt;&gt;暂不胜任")</f>
        <v>0</v>
      </c>
      <c r="BF846" s="61" t="str">
        <f t="shared" si="712"/>
        <v>NA</v>
      </c>
      <c r="BG846" s="63">
        <f t="shared" si="713"/>
        <v>2</v>
      </c>
      <c r="BH846" s="64">
        <f t="shared" si="714"/>
        <v>2</v>
      </c>
      <c r="BI846" s="64">
        <f t="shared" si="715"/>
        <v>2</v>
      </c>
      <c r="BJ846" s="64">
        <f t="shared" si="716"/>
        <v>2</v>
      </c>
      <c r="BK846" s="65">
        <f t="shared" si="717"/>
        <v>1</v>
      </c>
      <c r="BL846" s="66">
        <f t="shared" si="718"/>
        <v>1</v>
      </c>
      <c r="BM846" s="93">
        <f t="shared" si="719"/>
        <v>1</v>
      </c>
      <c r="BN846" s="93">
        <f t="shared" si="720"/>
        <v>1</v>
      </c>
      <c r="BO846" s="93">
        <f t="shared" si="721"/>
        <v>0</v>
      </c>
      <c r="BP846" s="93">
        <f t="shared" si="722"/>
        <v>0</v>
      </c>
      <c r="BQ846" s="93">
        <f t="shared" si="723"/>
        <v>0</v>
      </c>
      <c r="BR846" s="93">
        <f t="shared" si="724"/>
        <v>0</v>
      </c>
      <c r="BS846" s="93">
        <f t="shared" si="725"/>
        <v>0</v>
      </c>
      <c r="BT846" s="93">
        <f t="shared" si="726"/>
        <v>0</v>
      </c>
      <c r="BU846" s="93">
        <f t="shared" si="727"/>
        <v>0</v>
      </c>
      <c r="BV846" s="93">
        <f t="shared" si="728"/>
        <v>0</v>
      </c>
      <c r="BW846" s="93">
        <f t="shared" si="729"/>
        <v>1</v>
      </c>
      <c r="BX846" s="93">
        <f t="shared" si="730"/>
        <v>1</v>
      </c>
      <c r="BY846" s="93">
        <f t="shared" si="731"/>
        <v>0</v>
      </c>
      <c r="BZ846" s="93">
        <f t="shared" si="732"/>
        <v>0</v>
      </c>
      <c r="CA846" s="93">
        <f t="shared" si="733"/>
        <v>0</v>
      </c>
      <c r="CB846" s="93">
        <f t="shared" si="734"/>
        <v>0</v>
      </c>
      <c r="CC846" s="93">
        <f t="shared" si="735"/>
        <v>0</v>
      </c>
      <c r="CD846" s="93">
        <f t="shared" si="736"/>
        <v>0</v>
      </c>
    </row>
    <row r="847" spans="1:82" hidden="1">
      <c r="A847" s="34">
        <v>500</v>
      </c>
      <c r="B847" s="34" t="s">
        <v>228</v>
      </c>
      <c r="C847" s="34" t="s">
        <v>231</v>
      </c>
      <c r="D847" s="34" t="s">
        <v>230</v>
      </c>
      <c r="E847" s="34" t="s">
        <v>229</v>
      </c>
      <c r="F847" s="34" t="s">
        <v>411</v>
      </c>
      <c r="G847" s="34" t="s">
        <v>412</v>
      </c>
      <c r="H847" s="34" t="s">
        <v>4</v>
      </c>
      <c r="I847" s="34" t="s">
        <v>4</v>
      </c>
      <c r="J847" s="34" t="s">
        <v>34</v>
      </c>
      <c r="K847" s="34" t="s">
        <v>34</v>
      </c>
      <c r="M847" s="34" t="s">
        <v>367</v>
      </c>
      <c r="N847" s="34">
        <v>1</v>
      </c>
      <c r="O847" s="34">
        <v>0</v>
      </c>
      <c r="P847" s="34">
        <v>0</v>
      </c>
      <c r="Q847" s="34">
        <v>0</v>
      </c>
      <c r="R847" s="34">
        <v>0</v>
      </c>
      <c r="S847" s="34">
        <v>1</v>
      </c>
      <c r="T847" s="34">
        <v>0</v>
      </c>
      <c r="U847" s="77">
        <v>0</v>
      </c>
      <c r="V847" s="34">
        <v>0</v>
      </c>
      <c r="W847" s="60">
        <f>COUNTIFS(配置清单!G:G,G847,配置清单!$H:$H,"PM",配置清单!$N:$N,"在岗")</f>
        <v>1</v>
      </c>
      <c r="X847" s="61">
        <f t="shared" si="695"/>
        <v>1</v>
      </c>
      <c r="Y847" s="60">
        <f>COUNTIFS(配置清单!$G:$G,G847,配置清单!$H:$H,"PM",配置清单!$N:$N,"在岗",配置清单!$P:$P,"&lt;&gt;暂不胜任")</f>
        <v>0</v>
      </c>
      <c r="Z847" s="61">
        <f t="shared" si="696"/>
        <v>0</v>
      </c>
      <c r="AA847" s="62">
        <f>COUNTIFS(配置清单!$G:$G,G847,配置清单!$H:$H,"SE",配置清单!$N:$N,"在岗")+COUNTIFS(配置清单!$G:$G,G847,配置清单!$H:$H,"SA",配置清单!$N:$N,"在岗")</f>
        <v>0</v>
      </c>
      <c r="AB847" s="61" t="str">
        <f t="shared" si="697"/>
        <v>NA</v>
      </c>
      <c r="AC847" s="60">
        <f>COUNTIFS(配置清单!$G:$G,G847,配置清单!$H:$H,"SE",配置清单!$N:$N,"在岗",配置清单!$P:$P,"&lt;&gt;暂不胜任")+COUNTIFS(配置清单!$G:$G,G847,配置清单!$H:$H,"SA",配置清单!$N:$N,"在岗",配置清单!$P:$P,"&lt;&gt;暂不胜任")</f>
        <v>0</v>
      </c>
      <c r="AD847" s="61" t="str">
        <f t="shared" si="698"/>
        <v>NA</v>
      </c>
      <c r="AE847" s="60">
        <f>COUNTIFS(配置清单!$G:$G,G847,配置清单!H:H,"MDE",配置清单!N:N,"在岗")</f>
        <v>0</v>
      </c>
      <c r="AF847" s="61" t="str">
        <f t="shared" si="699"/>
        <v>NA</v>
      </c>
      <c r="AG847" s="60">
        <f>COUNTIFS(配置清单!$G:$G,G847,配置清单!$H:$H,"MDE",配置清单!$N:$N,"在岗",配置清单!$P:$P,"&lt;&gt;暂不胜任")</f>
        <v>0</v>
      </c>
      <c r="AH847" s="61" t="str">
        <f t="shared" si="700"/>
        <v>NA</v>
      </c>
      <c r="AI847" s="62">
        <f>COUNTIFS(配置清单!G:G,G847,配置清单!H:H,"TPM",配置清单!N:N,"在岗")+COUNTIFS(配置清单!G:G,G847,配置清单!H:H,"TC",配置清单!N:N,"在岗")</f>
        <v>0</v>
      </c>
      <c r="AJ847" s="61" t="str">
        <f t="shared" si="701"/>
        <v>NA</v>
      </c>
      <c r="AK847" s="60">
        <f>COUNTIFS(配置清单!G:G,G847,配置清单!H:H,"TPM",配置清单!N:N,"在岗",配置清单!P:P,"&lt;&gt;暂不胜任")+COUNTIFS(配置清单!G:G,G847,配置清单!H:H,"TC",配置清单!N:N,"在岗",配置清单!P:P,"&lt;&gt;暂不胜任")</f>
        <v>0</v>
      </c>
      <c r="AL847" s="61" t="str">
        <f t="shared" si="702"/>
        <v>NA</v>
      </c>
      <c r="AM847" s="60">
        <f>COUNTIFS(配置清单!G:G,G847,配置清单!H:H,"TSE",配置清单!N:N,"在岗")</f>
        <v>0</v>
      </c>
      <c r="AN847" s="61" t="str">
        <f t="shared" si="703"/>
        <v>NA</v>
      </c>
      <c r="AO847" s="60">
        <f>COUNTIFS(配置清单!G:G,G847,配置清单!H:H,"TSE",配置清单!N:N,"在岗",配置清单!P:P,"&lt;&gt;暂不胜任")</f>
        <v>0</v>
      </c>
      <c r="AP847" s="61" t="str">
        <f t="shared" si="704"/>
        <v>NA</v>
      </c>
      <c r="AQ847" s="60">
        <f>COUNTIFS(配置清单!$G:$G,G847,配置清单!H:H,"QA",配置清单!N:N,"在岗")</f>
        <v>1</v>
      </c>
      <c r="AR847" s="61">
        <f t="shared" si="705"/>
        <v>1</v>
      </c>
      <c r="AS847" s="60">
        <f>COUNTIFS(配置清单!$G:$G,G847,配置清单!$H:$H,"QA",配置清单!$N:$N,"在岗",配置清单!$P:$P,"&lt;&gt;暂不胜任")</f>
        <v>1</v>
      </c>
      <c r="AT847" s="61">
        <f t="shared" si="706"/>
        <v>1</v>
      </c>
      <c r="AU847" s="60">
        <f>COUNTIFS(配置清单!G:G,规划及评估!G847,配置清单!H:H,"BA",配置清单!N:N,"在岗")</f>
        <v>0</v>
      </c>
      <c r="AV847" s="61" t="str">
        <f t="shared" si="707"/>
        <v>NA</v>
      </c>
      <c r="AW847" s="60">
        <f>COUNTIFS(配置清单!G:G,G847,配置清单!H:H,"BA",配置清单!N:N,"在岗",配置清单!P:P,"&lt;&gt;暂不胜任")</f>
        <v>0</v>
      </c>
      <c r="AX847" s="61" t="str">
        <f t="shared" si="708"/>
        <v>NA</v>
      </c>
      <c r="AY847" s="60">
        <f>COUNTIFS(配置清单!G:G,规划及评估!G847,配置清单!H:H,"IA",配置清单!N:N,"在岗")</f>
        <v>0</v>
      </c>
      <c r="AZ847" s="61" t="str">
        <f t="shared" si="709"/>
        <v>NA</v>
      </c>
      <c r="BA847" s="60">
        <f>COUNTIFS(配置清单!G:G,G847,配置清单!H:H,"IA",配置清单!N:N,"在岗",配置清单!P:P,"&lt;&gt;暂不胜任")</f>
        <v>0</v>
      </c>
      <c r="BB847" s="61" t="str">
        <f t="shared" si="710"/>
        <v>NA</v>
      </c>
      <c r="BC847" s="60">
        <f>COUNTIFS(配置清单!G:G,规划及评估!G847,配置清单!H:H,"产品经理",配置清单!N:N,"在岗")</f>
        <v>0</v>
      </c>
      <c r="BD847" s="61" t="str">
        <f t="shared" si="711"/>
        <v>NA</v>
      </c>
      <c r="BE847" s="60">
        <f>COUNTIFS(配置清单!G:G,G847,配置清单!H:H,"产品经理",配置清单!N:N,"在岗",配置清单!P:P,"&lt;&gt;暂不胜任")</f>
        <v>0</v>
      </c>
      <c r="BF847" s="61" t="str">
        <f t="shared" si="712"/>
        <v>NA</v>
      </c>
      <c r="BG847" s="63">
        <f t="shared" si="713"/>
        <v>2</v>
      </c>
      <c r="BH847" s="64">
        <f t="shared" si="714"/>
        <v>2</v>
      </c>
      <c r="BI847" s="64">
        <f t="shared" si="715"/>
        <v>2</v>
      </c>
      <c r="BJ847" s="64">
        <f t="shared" si="716"/>
        <v>1</v>
      </c>
      <c r="BK847" s="65">
        <f t="shared" si="717"/>
        <v>1</v>
      </c>
      <c r="BL847" s="66">
        <f t="shared" si="718"/>
        <v>0.5</v>
      </c>
      <c r="BM847" s="93">
        <f t="shared" si="719"/>
        <v>1</v>
      </c>
      <c r="BN847" s="93">
        <f t="shared" si="720"/>
        <v>0</v>
      </c>
      <c r="BO847" s="93">
        <f t="shared" si="721"/>
        <v>0</v>
      </c>
      <c r="BP847" s="93">
        <f t="shared" si="722"/>
        <v>0</v>
      </c>
      <c r="BQ847" s="93">
        <f t="shared" si="723"/>
        <v>0</v>
      </c>
      <c r="BR847" s="93">
        <f t="shared" si="724"/>
        <v>0</v>
      </c>
      <c r="BS847" s="93">
        <f t="shared" si="725"/>
        <v>0</v>
      </c>
      <c r="BT847" s="93">
        <f t="shared" si="726"/>
        <v>0</v>
      </c>
      <c r="BU847" s="93">
        <f t="shared" si="727"/>
        <v>0</v>
      </c>
      <c r="BV847" s="93">
        <f t="shared" si="728"/>
        <v>0</v>
      </c>
      <c r="BW847" s="93">
        <f t="shared" si="729"/>
        <v>1</v>
      </c>
      <c r="BX847" s="93">
        <f t="shared" si="730"/>
        <v>1</v>
      </c>
      <c r="BY847" s="93">
        <f t="shared" si="731"/>
        <v>0</v>
      </c>
      <c r="BZ847" s="93">
        <f t="shared" si="732"/>
        <v>0</v>
      </c>
      <c r="CA847" s="93">
        <f t="shared" si="733"/>
        <v>0</v>
      </c>
      <c r="CB847" s="93">
        <f t="shared" si="734"/>
        <v>0</v>
      </c>
      <c r="CC847" s="93">
        <f t="shared" si="735"/>
        <v>0</v>
      </c>
      <c r="CD847" s="93">
        <f t="shared" si="736"/>
        <v>0</v>
      </c>
    </row>
    <row r="848" spans="1:82" hidden="1">
      <c r="A848" s="34">
        <v>501</v>
      </c>
      <c r="B848" s="34" t="s">
        <v>228</v>
      </c>
      <c r="C848" s="34" t="s">
        <v>231</v>
      </c>
      <c r="D848" s="34" t="s">
        <v>230</v>
      </c>
      <c r="E848" s="34" t="s">
        <v>420</v>
      </c>
      <c r="F848" s="34" t="s">
        <v>421</v>
      </c>
      <c r="G848" s="34" t="s">
        <v>422</v>
      </c>
      <c r="H848" s="34" t="s">
        <v>7</v>
      </c>
      <c r="I848" s="34" t="s">
        <v>7</v>
      </c>
      <c r="J848" s="34" t="s">
        <v>195</v>
      </c>
      <c r="K848" s="34" t="s">
        <v>34</v>
      </c>
      <c r="M848" s="34" t="s">
        <v>436</v>
      </c>
      <c r="N848" s="34">
        <v>1</v>
      </c>
      <c r="O848" s="34">
        <v>0</v>
      </c>
      <c r="P848" s="34">
        <v>0</v>
      </c>
      <c r="Q848" s="34">
        <v>0</v>
      </c>
      <c r="R848" s="34">
        <v>1</v>
      </c>
      <c r="S848" s="34">
        <v>1</v>
      </c>
      <c r="T848" s="34">
        <v>0</v>
      </c>
      <c r="U848" s="77">
        <v>0</v>
      </c>
      <c r="V848" s="34">
        <v>0</v>
      </c>
      <c r="W848" s="60">
        <f>COUNTIFS(配置清单!G:G,G848,配置清单!$H:$H,"PM",配置清单!$N:$N,"在岗")</f>
        <v>1</v>
      </c>
      <c r="X848" s="61">
        <f t="shared" si="695"/>
        <v>1</v>
      </c>
      <c r="Y848" s="60">
        <f>COUNTIFS(配置清单!$G:$G,G848,配置清单!$H:$H,"PM",配置清单!$N:$N,"在岗",配置清单!$P:$P,"&lt;&gt;暂不胜任")</f>
        <v>1</v>
      </c>
      <c r="Z848" s="61">
        <f t="shared" si="696"/>
        <v>1</v>
      </c>
      <c r="AA848" s="62">
        <f>COUNTIFS(配置清单!$G:$G,G848,配置清单!$H:$H,"SE",配置清单!$N:$N,"在岗")+COUNTIFS(配置清单!$G:$G,G848,配置清单!$H:$H,"SA",配置清单!$N:$N,"在岗")</f>
        <v>0</v>
      </c>
      <c r="AB848" s="61" t="str">
        <f t="shared" si="697"/>
        <v>NA</v>
      </c>
      <c r="AC848" s="60">
        <f>COUNTIFS(配置清单!$G:$G,G848,配置清单!$H:$H,"SE",配置清单!$N:$N,"在岗",配置清单!$P:$P,"&lt;&gt;暂不胜任")+COUNTIFS(配置清单!$G:$G,G848,配置清单!$H:$H,"SA",配置清单!$N:$N,"在岗",配置清单!$P:$P,"&lt;&gt;暂不胜任")</f>
        <v>0</v>
      </c>
      <c r="AD848" s="61" t="str">
        <f t="shared" si="698"/>
        <v>NA</v>
      </c>
      <c r="AE848" s="60">
        <f>COUNTIFS(配置清单!$G:$G,G848,配置清单!H:H,"MDE",配置清单!N:N,"在岗")</f>
        <v>0</v>
      </c>
      <c r="AF848" s="61" t="str">
        <f t="shared" si="699"/>
        <v>NA</v>
      </c>
      <c r="AG848" s="60">
        <f>COUNTIFS(配置清单!$G:$G,G848,配置清单!$H:$H,"MDE",配置清单!$N:$N,"在岗",配置清单!$P:$P,"&lt;&gt;暂不胜任")</f>
        <v>0</v>
      </c>
      <c r="AH848" s="61" t="str">
        <f t="shared" si="700"/>
        <v>NA</v>
      </c>
      <c r="AI848" s="62">
        <f>COUNTIFS(配置清单!G:G,G848,配置清单!H:H,"TPM",配置清单!N:N,"在岗")+COUNTIFS(配置清单!G:G,G848,配置清单!H:H,"TC",配置清单!N:N,"在岗")</f>
        <v>0</v>
      </c>
      <c r="AJ848" s="61" t="str">
        <f t="shared" si="701"/>
        <v>NA</v>
      </c>
      <c r="AK848" s="60">
        <f>COUNTIFS(配置清单!G:G,G848,配置清单!H:H,"TPM",配置清单!N:N,"在岗",配置清单!P:P,"&lt;&gt;暂不胜任")+COUNTIFS(配置清单!G:G,G848,配置清单!H:H,"TC",配置清单!N:N,"在岗",配置清单!P:P,"&lt;&gt;暂不胜任")</f>
        <v>0</v>
      </c>
      <c r="AL848" s="61" t="str">
        <f t="shared" si="702"/>
        <v>NA</v>
      </c>
      <c r="AM848" s="60">
        <f>COUNTIFS(配置清单!G:G,G848,配置清单!H:H,"TSE",配置清单!N:N,"在岗")</f>
        <v>1</v>
      </c>
      <c r="AN848" s="61">
        <f t="shared" si="703"/>
        <v>1</v>
      </c>
      <c r="AO848" s="60">
        <f>COUNTIFS(配置清单!G:G,G848,配置清单!H:H,"TSE",配置清单!N:N,"在岗",配置清单!P:P,"&lt;&gt;暂不胜任")</f>
        <v>1</v>
      </c>
      <c r="AP848" s="61">
        <f t="shared" si="704"/>
        <v>1</v>
      </c>
      <c r="AQ848" s="60">
        <f>COUNTIFS(配置清单!$G:$G,G848,配置清单!H:H,"QA",配置清单!N:N,"在岗")</f>
        <v>1</v>
      </c>
      <c r="AR848" s="61">
        <f t="shared" si="705"/>
        <v>1</v>
      </c>
      <c r="AS848" s="60">
        <f>COUNTIFS(配置清单!$G:$G,G848,配置清单!$H:$H,"QA",配置清单!$N:$N,"在岗",配置清单!$P:$P,"&lt;&gt;暂不胜任")</f>
        <v>1</v>
      </c>
      <c r="AT848" s="61">
        <f t="shared" si="706"/>
        <v>1</v>
      </c>
      <c r="AU848" s="60">
        <f>COUNTIFS(配置清单!G:G,规划及评估!G848,配置清单!H:H,"BA",配置清单!N:N,"在岗")</f>
        <v>0</v>
      </c>
      <c r="AV848" s="61" t="str">
        <f t="shared" si="707"/>
        <v>NA</v>
      </c>
      <c r="AW848" s="60">
        <f>COUNTIFS(配置清单!G:G,G848,配置清单!H:H,"BA",配置清单!N:N,"在岗",配置清单!P:P,"&lt;&gt;暂不胜任")</f>
        <v>0</v>
      </c>
      <c r="AX848" s="61" t="str">
        <f t="shared" si="708"/>
        <v>NA</v>
      </c>
      <c r="AY848" s="60">
        <f>COUNTIFS(配置清单!G:G,规划及评估!G848,配置清单!H:H,"IA",配置清单!N:N,"在岗")</f>
        <v>0</v>
      </c>
      <c r="AZ848" s="61" t="str">
        <f t="shared" si="709"/>
        <v>NA</v>
      </c>
      <c r="BA848" s="60">
        <f>COUNTIFS(配置清单!G:G,G848,配置清单!H:H,"IA",配置清单!N:N,"在岗",配置清单!P:P,"&lt;&gt;暂不胜任")</f>
        <v>0</v>
      </c>
      <c r="BB848" s="61" t="str">
        <f t="shared" si="710"/>
        <v>NA</v>
      </c>
      <c r="BC848" s="60">
        <f>COUNTIFS(配置清单!G:G,规划及评估!G848,配置清单!H:H,"产品经理",配置清单!N:N,"在岗")</f>
        <v>0</v>
      </c>
      <c r="BD848" s="61" t="str">
        <f t="shared" si="711"/>
        <v>NA</v>
      </c>
      <c r="BE848" s="60">
        <f>COUNTIFS(配置清单!G:G,G848,配置清单!H:H,"产品经理",配置清单!N:N,"在岗",配置清单!P:P,"&lt;&gt;暂不胜任")</f>
        <v>0</v>
      </c>
      <c r="BF848" s="61" t="str">
        <f t="shared" si="712"/>
        <v>NA</v>
      </c>
      <c r="BG848" s="63">
        <f t="shared" si="713"/>
        <v>3</v>
      </c>
      <c r="BH848" s="64">
        <f t="shared" si="714"/>
        <v>3</v>
      </c>
      <c r="BI848" s="64">
        <f t="shared" si="715"/>
        <v>3</v>
      </c>
      <c r="BJ848" s="64">
        <f t="shared" si="716"/>
        <v>3</v>
      </c>
      <c r="BK848" s="65">
        <f t="shared" si="717"/>
        <v>1</v>
      </c>
      <c r="BL848" s="66">
        <f t="shared" si="718"/>
        <v>1</v>
      </c>
      <c r="BM848" s="93">
        <f t="shared" si="719"/>
        <v>1</v>
      </c>
      <c r="BN848" s="93">
        <f t="shared" si="720"/>
        <v>1</v>
      </c>
      <c r="BO848" s="93">
        <f t="shared" si="721"/>
        <v>0</v>
      </c>
      <c r="BP848" s="93">
        <f t="shared" si="722"/>
        <v>0</v>
      </c>
      <c r="BQ848" s="93">
        <f t="shared" si="723"/>
        <v>0</v>
      </c>
      <c r="BR848" s="93">
        <f t="shared" si="724"/>
        <v>0</v>
      </c>
      <c r="BS848" s="93">
        <f t="shared" si="725"/>
        <v>0</v>
      </c>
      <c r="BT848" s="93">
        <f t="shared" si="726"/>
        <v>0</v>
      </c>
      <c r="BU848" s="93">
        <f t="shared" si="727"/>
        <v>1</v>
      </c>
      <c r="BV848" s="93">
        <f t="shared" si="728"/>
        <v>1</v>
      </c>
      <c r="BW848" s="93">
        <f t="shared" si="729"/>
        <v>1</v>
      </c>
      <c r="BX848" s="93">
        <f t="shared" si="730"/>
        <v>1</v>
      </c>
      <c r="BY848" s="93">
        <f t="shared" si="731"/>
        <v>0</v>
      </c>
      <c r="BZ848" s="93">
        <f t="shared" si="732"/>
        <v>0</v>
      </c>
      <c r="CA848" s="93">
        <f t="shared" si="733"/>
        <v>0</v>
      </c>
      <c r="CB848" s="93">
        <f t="shared" si="734"/>
        <v>0</v>
      </c>
      <c r="CC848" s="93">
        <f t="shared" si="735"/>
        <v>0</v>
      </c>
      <c r="CD848" s="93">
        <f t="shared" si="736"/>
        <v>0</v>
      </c>
    </row>
    <row r="849" spans="1:82" hidden="1">
      <c r="A849" s="34">
        <v>502</v>
      </c>
      <c r="B849" s="34" t="s">
        <v>228</v>
      </c>
      <c r="C849" s="34" t="s">
        <v>231</v>
      </c>
      <c r="D849" s="34" t="s">
        <v>230</v>
      </c>
      <c r="E849" s="34" t="s">
        <v>420</v>
      </c>
      <c r="F849" s="34" t="s">
        <v>440</v>
      </c>
      <c r="G849" s="34" t="s">
        <v>441</v>
      </c>
      <c r="H849" s="34" t="s">
        <v>7</v>
      </c>
      <c r="I849" s="34" t="s">
        <v>4</v>
      </c>
      <c r="J849" s="34" t="s">
        <v>34</v>
      </c>
      <c r="K849" s="34" t="s">
        <v>34</v>
      </c>
      <c r="M849" s="34" t="s">
        <v>436</v>
      </c>
      <c r="N849" s="34">
        <v>1</v>
      </c>
      <c r="O849" s="34">
        <v>1</v>
      </c>
      <c r="P849" s="34">
        <v>1</v>
      </c>
      <c r="Q849" s="34">
        <v>0</v>
      </c>
      <c r="R849" s="34">
        <v>0</v>
      </c>
      <c r="S849" s="34">
        <v>1</v>
      </c>
      <c r="T849" s="34">
        <v>0</v>
      </c>
      <c r="U849" s="77">
        <v>0</v>
      </c>
      <c r="V849" s="34">
        <v>0</v>
      </c>
      <c r="W849" s="60">
        <f>COUNTIFS(配置清单!G:G,G849,配置清单!$H:$H,"PM",配置清单!$N:$N,"在岗")</f>
        <v>2</v>
      </c>
      <c r="X849" s="61">
        <f t="shared" si="695"/>
        <v>1</v>
      </c>
      <c r="Y849" s="60">
        <f>COUNTIFS(配置清单!$G:$G,G849,配置清单!$H:$H,"PM",配置清单!$N:$N,"在岗",配置清单!$P:$P,"&lt;&gt;暂不胜任")</f>
        <v>2</v>
      </c>
      <c r="Z849" s="61">
        <f t="shared" si="696"/>
        <v>1</v>
      </c>
      <c r="AA849" s="62">
        <f>COUNTIFS(配置清单!$G:$G,G849,配置清单!$H:$H,"SE",配置清单!$N:$N,"在岗")+COUNTIFS(配置清单!$G:$G,G849,配置清单!$H:$H,"SA",配置清单!$N:$N,"在岗")</f>
        <v>1</v>
      </c>
      <c r="AB849" s="61">
        <f t="shared" si="697"/>
        <v>1</v>
      </c>
      <c r="AC849" s="60">
        <f>COUNTIFS(配置清单!$G:$G,G849,配置清单!$H:$H,"SE",配置清单!$N:$N,"在岗",配置清单!$P:$P,"&lt;&gt;暂不胜任")+COUNTIFS(配置清单!$G:$G,G849,配置清单!$H:$H,"SA",配置清单!$N:$N,"在岗",配置清单!$P:$P,"&lt;&gt;暂不胜任")</f>
        <v>1</v>
      </c>
      <c r="AD849" s="61">
        <f t="shared" si="698"/>
        <v>1</v>
      </c>
      <c r="AE849" s="60">
        <f>COUNTIFS(配置清单!$G:$G,G849,配置清单!H:H,"MDE",配置清单!N:N,"在岗")</f>
        <v>2</v>
      </c>
      <c r="AF849" s="61">
        <f t="shared" si="699"/>
        <v>1</v>
      </c>
      <c r="AG849" s="60">
        <f>COUNTIFS(配置清单!$G:$G,G849,配置清单!$H:$H,"MDE",配置清单!$N:$N,"在岗",配置清单!$P:$P,"&lt;&gt;暂不胜任")</f>
        <v>1</v>
      </c>
      <c r="AH849" s="61">
        <f t="shared" si="700"/>
        <v>1</v>
      </c>
      <c r="AI849" s="62">
        <f>COUNTIFS(配置清单!G:G,G849,配置清单!H:H,"TPM",配置清单!N:N,"在岗")+COUNTIFS(配置清单!G:G,G849,配置清单!H:H,"TC",配置清单!N:N,"在岗")</f>
        <v>0</v>
      </c>
      <c r="AJ849" s="61" t="str">
        <f t="shared" si="701"/>
        <v>NA</v>
      </c>
      <c r="AK849" s="60">
        <f>COUNTIFS(配置清单!G:G,G849,配置清单!H:H,"TPM",配置清单!N:N,"在岗",配置清单!P:P,"&lt;&gt;暂不胜任")+COUNTIFS(配置清单!G:G,G849,配置清单!H:H,"TC",配置清单!N:N,"在岗",配置清单!P:P,"&lt;&gt;暂不胜任")</f>
        <v>0</v>
      </c>
      <c r="AL849" s="61" t="str">
        <f t="shared" si="702"/>
        <v>NA</v>
      </c>
      <c r="AM849" s="60">
        <f>COUNTIFS(配置清单!G:G,G849,配置清单!H:H,"TSE",配置清单!N:N,"在岗")</f>
        <v>0</v>
      </c>
      <c r="AN849" s="61" t="str">
        <f t="shared" si="703"/>
        <v>NA</v>
      </c>
      <c r="AO849" s="60">
        <f>COUNTIFS(配置清单!G:G,G849,配置清单!H:H,"TSE",配置清单!N:N,"在岗",配置清单!P:P,"&lt;&gt;暂不胜任")</f>
        <v>0</v>
      </c>
      <c r="AP849" s="61" t="str">
        <f t="shared" si="704"/>
        <v>NA</v>
      </c>
      <c r="AQ849" s="60">
        <f>COUNTIFS(配置清单!$G:$G,G849,配置清单!H:H,"QA",配置清单!N:N,"在岗")</f>
        <v>1</v>
      </c>
      <c r="AR849" s="61">
        <f t="shared" si="705"/>
        <v>1</v>
      </c>
      <c r="AS849" s="60">
        <f>COUNTIFS(配置清单!$G:$G,G849,配置清单!$H:$H,"QA",配置清单!$N:$N,"在岗",配置清单!$P:$P,"&lt;&gt;暂不胜任")</f>
        <v>1</v>
      </c>
      <c r="AT849" s="61">
        <f t="shared" si="706"/>
        <v>1</v>
      </c>
      <c r="AU849" s="60">
        <f>COUNTIFS(配置清单!G:G,规划及评估!G849,配置清单!H:H,"BA",配置清单!N:N,"在岗")</f>
        <v>0</v>
      </c>
      <c r="AV849" s="61" t="str">
        <f t="shared" si="707"/>
        <v>NA</v>
      </c>
      <c r="AW849" s="60">
        <f>COUNTIFS(配置清单!G:G,G849,配置清单!H:H,"BA",配置清单!N:N,"在岗",配置清单!P:P,"&lt;&gt;暂不胜任")</f>
        <v>0</v>
      </c>
      <c r="AX849" s="61" t="str">
        <f t="shared" si="708"/>
        <v>NA</v>
      </c>
      <c r="AY849" s="60">
        <f>COUNTIFS(配置清单!G:G,规划及评估!G849,配置清单!H:H,"IA",配置清单!N:N,"在岗")</f>
        <v>0</v>
      </c>
      <c r="AZ849" s="61" t="str">
        <f t="shared" si="709"/>
        <v>NA</v>
      </c>
      <c r="BA849" s="60">
        <f>COUNTIFS(配置清单!G:G,G849,配置清单!H:H,"IA",配置清单!N:N,"在岗",配置清单!P:P,"&lt;&gt;暂不胜任")</f>
        <v>0</v>
      </c>
      <c r="BB849" s="61" t="str">
        <f t="shared" si="710"/>
        <v>NA</v>
      </c>
      <c r="BC849" s="60">
        <f>COUNTIFS(配置清单!G:G,规划及评估!G849,配置清单!H:H,"产品经理",配置清单!N:N,"在岗")</f>
        <v>0</v>
      </c>
      <c r="BD849" s="61" t="str">
        <f t="shared" si="711"/>
        <v>NA</v>
      </c>
      <c r="BE849" s="60">
        <f>COUNTIFS(配置清单!G:G,G849,配置清单!H:H,"产品经理",配置清单!N:N,"在岗",配置清单!P:P,"&lt;&gt;暂不胜任")</f>
        <v>0</v>
      </c>
      <c r="BF849" s="61" t="str">
        <f t="shared" si="712"/>
        <v>NA</v>
      </c>
      <c r="BG849" s="63">
        <f t="shared" si="713"/>
        <v>4</v>
      </c>
      <c r="BH849" s="64">
        <f t="shared" si="714"/>
        <v>6</v>
      </c>
      <c r="BI849" s="64">
        <f t="shared" si="715"/>
        <v>4</v>
      </c>
      <c r="BJ849" s="64">
        <f t="shared" si="716"/>
        <v>4</v>
      </c>
      <c r="BK849" s="65">
        <f t="shared" si="717"/>
        <v>1</v>
      </c>
      <c r="BL849" s="66">
        <f t="shared" si="718"/>
        <v>1</v>
      </c>
      <c r="BM849" s="93">
        <f t="shared" si="719"/>
        <v>1</v>
      </c>
      <c r="BN849" s="93">
        <f t="shared" si="720"/>
        <v>1</v>
      </c>
      <c r="BO849" s="93">
        <f t="shared" si="721"/>
        <v>1</v>
      </c>
      <c r="BP849" s="93">
        <f t="shared" si="722"/>
        <v>1</v>
      </c>
      <c r="BQ849" s="93">
        <f t="shared" si="723"/>
        <v>1</v>
      </c>
      <c r="BR849" s="93">
        <f t="shared" si="724"/>
        <v>1</v>
      </c>
      <c r="BS849" s="93">
        <f t="shared" si="725"/>
        <v>0</v>
      </c>
      <c r="BT849" s="93">
        <f t="shared" si="726"/>
        <v>0</v>
      </c>
      <c r="BU849" s="93">
        <f t="shared" si="727"/>
        <v>0</v>
      </c>
      <c r="BV849" s="93">
        <f t="shared" si="728"/>
        <v>0</v>
      </c>
      <c r="BW849" s="93">
        <f t="shared" si="729"/>
        <v>1</v>
      </c>
      <c r="BX849" s="93">
        <f t="shared" si="730"/>
        <v>1</v>
      </c>
      <c r="BY849" s="93">
        <f t="shared" si="731"/>
        <v>0</v>
      </c>
      <c r="BZ849" s="93">
        <f t="shared" si="732"/>
        <v>0</v>
      </c>
      <c r="CA849" s="93">
        <f t="shared" si="733"/>
        <v>0</v>
      </c>
      <c r="CB849" s="93">
        <f t="shared" si="734"/>
        <v>0</v>
      </c>
      <c r="CC849" s="93">
        <f t="shared" si="735"/>
        <v>0</v>
      </c>
      <c r="CD849" s="93">
        <f t="shared" si="736"/>
        <v>0</v>
      </c>
    </row>
    <row r="850" spans="1:82" hidden="1">
      <c r="A850" s="34">
        <v>503</v>
      </c>
      <c r="B850" s="34" t="s">
        <v>228</v>
      </c>
      <c r="C850" s="34" t="s">
        <v>231</v>
      </c>
      <c r="D850" s="34" t="s">
        <v>230</v>
      </c>
      <c r="E850" s="34" t="s">
        <v>420</v>
      </c>
      <c r="F850" s="34" t="s">
        <v>453</v>
      </c>
      <c r="G850" s="34" t="s">
        <v>454</v>
      </c>
      <c r="H850" s="34" t="s">
        <v>4</v>
      </c>
      <c r="I850" s="34" t="s">
        <v>4</v>
      </c>
      <c r="J850" s="34" t="s">
        <v>34</v>
      </c>
      <c r="K850" s="34" t="s">
        <v>34</v>
      </c>
      <c r="M850" s="34" t="s">
        <v>465</v>
      </c>
      <c r="N850" s="34">
        <v>1</v>
      </c>
      <c r="O850" s="34">
        <v>0</v>
      </c>
      <c r="P850" s="34">
        <v>0</v>
      </c>
      <c r="Q850" s="34">
        <v>0</v>
      </c>
      <c r="R850" s="34">
        <v>1</v>
      </c>
      <c r="S850" s="34">
        <v>1</v>
      </c>
      <c r="T850" s="34">
        <v>0</v>
      </c>
      <c r="U850" s="77">
        <v>0</v>
      </c>
      <c r="V850" s="34">
        <v>0</v>
      </c>
      <c r="W850" s="60">
        <f>COUNTIFS(配置清单!G:G,G850,配置清单!$H:$H,"PM",配置清单!$N:$N,"在岗")</f>
        <v>1</v>
      </c>
      <c r="X850" s="61">
        <f t="shared" si="695"/>
        <v>1</v>
      </c>
      <c r="Y850" s="60">
        <f>COUNTIFS(配置清单!$G:$G,G850,配置清单!$H:$H,"PM",配置清单!$N:$N,"在岗",配置清单!$P:$P,"&lt;&gt;暂不胜任")</f>
        <v>1</v>
      </c>
      <c r="Z850" s="61">
        <f t="shared" si="696"/>
        <v>1</v>
      </c>
      <c r="AA850" s="62">
        <f>COUNTIFS(配置清单!$G:$G,G850,配置清单!$H:$H,"SE",配置清单!$N:$N,"在岗")+COUNTIFS(配置清单!$G:$G,G850,配置清单!$H:$H,"SA",配置清单!$N:$N,"在岗")</f>
        <v>0</v>
      </c>
      <c r="AB850" s="61" t="str">
        <f t="shared" si="697"/>
        <v>NA</v>
      </c>
      <c r="AC850" s="60">
        <f>COUNTIFS(配置清单!$G:$G,G850,配置清单!$H:$H,"SE",配置清单!$N:$N,"在岗",配置清单!$P:$P,"&lt;&gt;暂不胜任")+COUNTIFS(配置清单!$G:$G,G850,配置清单!$H:$H,"SA",配置清单!$N:$N,"在岗",配置清单!$P:$P,"&lt;&gt;暂不胜任")</f>
        <v>0</v>
      </c>
      <c r="AD850" s="61" t="str">
        <f t="shared" si="698"/>
        <v>NA</v>
      </c>
      <c r="AE850" s="60">
        <f>COUNTIFS(配置清单!$G:$G,G850,配置清单!H:H,"MDE",配置清单!N:N,"在岗")</f>
        <v>0</v>
      </c>
      <c r="AF850" s="61" t="str">
        <f t="shared" si="699"/>
        <v>NA</v>
      </c>
      <c r="AG850" s="60">
        <f>COUNTIFS(配置清单!$G:$G,G850,配置清单!$H:$H,"MDE",配置清单!$N:$N,"在岗",配置清单!$P:$P,"&lt;&gt;暂不胜任")</f>
        <v>0</v>
      </c>
      <c r="AH850" s="61" t="str">
        <f t="shared" si="700"/>
        <v>NA</v>
      </c>
      <c r="AI850" s="62">
        <f>COUNTIFS(配置清单!G:G,G850,配置清单!H:H,"TPM",配置清单!N:N,"在岗")+COUNTIFS(配置清单!G:G,G850,配置清单!H:H,"TC",配置清单!N:N,"在岗")</f>
        <v>0</v>
      </c>
      <c r="AJ850" s="61" t="str">
        <f t="shared" si="701"/>
        <v>NA</v>
      </c>
      <c r="AK850" s="60">
        <f>COUNTIFS(配置清单!G:G,G850,配置清单!H:H,"TPM",配置清单!N:N,"在岗",配置清单!P:P,"&lt;&gt;暂不胜任")+COUNTIFS(配置清单!G:G,G850,配置清单!H:H,"TC",配置清单!N:N,"在岗",配置清单!P:P,"&lt;&gt;暂不胜任")</f>
        <v>0</v>
      </c>
      <c r="AL850" s="61" t="str">
        <f t="shared" si="702"/>
        <v>NA</v>
      </c>
      <c r="AM850" s="60">
        <f>COUNTIFS(配置清单!G:G,G850,配置清单!H:H,"TSE",配置清单!N:N,"在岗")</f>
        <v>1</v>
      </c>
      <c r="AN850" s="61">
        <f t="shared" si="703"/>
        <v>1</v>
      </c>
      <c r="AO850" s="60">
        <f>COUNTIFS(配置清单!G:G,G850,配置清单!H:H,"TSE",配置清单!N:N,"在岗",配置清单!P:P,"&lt;&gt;暂不胜任")</f>
        <v>1</v>
      </c>
      <c r="AP850" s="61">
        <f t="shared" si="704"/>
        <v>1</v>
      </c>
      <c r="AQ850" s="60">
        <f>COUNTIFS(配置清单!$G:$G,G850,配置清单!H:H,"QA",配置清单!N:N,"在岗")</f>
        <v>1</v>
      </c>
      <c r="AR850" s="61">
        <f t="shared" si="705"/>
        <v>1</v>
      </c>
      <c r="AS850" s="60">
        <f>COUNTIFS(配置清单!$G:$G,G850,配置清单!$H:$H,"QA",配置清单!$N:$N,"在岗",配置清单!$P:$P,"&lt;&gt;暂不胜任")</f>
        <v>1</v>
      </c>
      <c r="AT850" s="61">
        <f t="shared" si="706"/>
        <v>1</v>
      </c>
      <c r="AU850" s="60">
        <f>COUNTIFS(配置清单!G:G,规划及评估!G850,配置清单!H:H,"BA",配置清单!N:N,"在岗")</f>
        <v>0</v>
      </c>
      <c r="AV850" s="61" t="str">
        <f t="shared" si="707"/>
        <v>NA</v>
      </c>
      <c r="AW850" s="60">
        <f>COUNTIFS(配置清单!G:G,G850,配置清单!H:H,"BA",配置清单!N:N,"在岗",配置清单!P:P,"&lt;&gt;暂不胜任")</f>
        <v>0</v>
      </c>
      <c r="AX850" s="61" t="str">
        <f t="shared" si="708"/>
        <v>NA</v>
      </c>
      <c r="AY850" s="60">
        <f>COUNTIFS(配置清单!G:G,规划及评估!G850,配置清单!H:H,"IA",配置清单!N:N,"在岗")</f>
        <v>0</v>
      </c>
      <c r="AZ850" s="61" t="str">
        <f t="shared" si="709"/>
        <v>NA</v>
      </c>
      <c r="BA850" s="60">
        <f>COUNTIFS(配置清单!G:G,G850,配置清单!H:H,"IA",配置清单!N:N,"在岗",配置清单!P:P,"&lt;&gt;暂不胜任")</f>
        <v>0</v>
      </c>
      <c r="BB850" s="61" t="str">
        <f t="shared" si="710"/>
        <v>NA</v>
      </c>
      <c r="BC850" s="60">
        <f>COUNTIFS(配置清单!G:G,规划及评估!G850,配置清单!H:H,"产品经理",配置清单!N:N,"在岗")</f>
        <v>0</v>
      </c>
      <c r="BD850" s="61" t="str">
        <f t="shared" si="711"/>
        <v>NA</v>
      </c>
      <c r="BE850" s="60">
        <f>COUNTIFS(配置清单!G:G,G850,配置清单!H:H,"产品经理",配置清单!N:N,"在岗",配置清单!P:P,"&lt;&gt;暂不胜任")</f>
        <v>0</v>
      </c>
      <c r="BF850" s="61" t="str">
        <f t="shared" si="712"/>
        <v>NA</v>
      </c>
      <c r="BG850" s="63">
        <f t="shared" si="713"/>
        <v>3</v>
      </c>
      <c r="BH850" s="64">
        <f t="shared" si="714"/>
        <v>3</v>
      </c>
      <c r="BI850" s="64">
        <f t="shared" si="715"/>
        <v>3</v>
      </c>
      <c r="BJ850" s="64">
        <f t="shared" si="716"/>
        <v>3</v>
      </c>
      <c r="BK850" s="65">
        <f t="shared" si="717"/>
        <v>1</v>
      </c>
      <c r="BL850" s="66">
        <f t="shared" si="718"/>
        <v>1</v>
      </c>
      <c r="BM850" s="93">
        <f t="shared" si="719"/>
        <v>1</v>
      </c>
      <c r="BN850" s="93">
        <f t="shared" si="720"/>
        <v>1</v>
      </c>
      <c r="BO850" s="93">
        <f t="shared" si="721"/>
        <v>0</v>
      </c>
      <c r="BP850" s="93">
        <f t="shared" si="722"/>
        <v>0</v>
      </c>
      <c r="BQ850" s="93">
        <f t="shared" si="723"/>
        <v>0</v>
      </c>
      <c r="BR850" s="93">
        <f t="shared" si="724"/>
        <v>0</v>
      </c>
      <c r="BS850" s="93">
        <f t="shared" si="725"/>
        <v>0</v>
      </c>
      <c r="BT850" s="93">
        <f t="shared" si="726"/>
        <v>0</v>
      </c>
      <c r="BU850" s="93">
        <f t="shared" si="727"/>
        <v>1</v>
      </c>
      <c r="BV850" s="93">
        <f t="shared" si="728"/>
        <v>1</v>
      </c>
      <c r="BW850" s="93">
        <f t="shared" si="729"/>
        <v>1</v>
      </c>
      <c r="BX850" s="93">
        <f t="shared" si="730"/>
        <v>1</v>
      </c>
      <c r="BY850" s="93">
        <f t="shared" si="731"/>
        <v>0</v>
      </c>
      <c r="BZ850" s="93">
        <f t="shared" si="732"/>
        <v>0</v>
      </c>
      <c r="CA850" s="93">
        <f t="shared" si="733"/>
        <v>0</v>
      </c>
      <c r="CB850" s="93">
        <f t="shared" si="734"/>
        <v>0</v>
      </c>
      <c r="CC850" s="93">
        <f t="shared" si="735"/>
        <v>0</v>
      </c>
      <c r="CD850" s="93">
        <f t="shared" si="736"/>
        <v>0</v>
      </c>
    </row>
    <row r="851" spans="1:82" hidden="1">
      <c r="A851" s="34">
        <v>504</v>
      </c>
      <c r="B851" s="34" t="s">
        <v>228</v>
      </c>
      <c r="C851" s="34" t="s">
        <v>231</v>
      </c>
      <c r="D851" s="34" t="s">
        <v>230</v>
      </c>
      <c r="E851" s="34" t="s">
        <v>420</v>
      </c>
      <c r="F851" s="34" t="s">
        <v>466</v>
      </c>
      <c r="G851" s="34" t="s">
        <v>467</v>
      </c>
      <c r="H851" s="34" t="s">
        <v>7</v>
      </c>
      <c r="I851" s="34" t="s">
        <v>7</v>
      </c>
      <c r="J851" s="34" t="s">
        <v>195</v>
      </c>
      <c r="K851" s="34" t="s">
        <v>195</v>
      </c>
      <c r="M851" s="34" t="s">
        <v>436</v>
      </c>
      <c r="N851" s="34">
        <v>1</v>
      </c>
      <c r="O851" s="34">
        <v>0</v>
      </c>
      <c r="P851" s="34">
        <v>0</v>
      </c>
      <c r="Q851" s="34">
        <v>0</v>
      </c>
      <c r="R851" s="34">
        <v>1</v>
      </c>
      <c r="S851" s="34">
        <v>1</v>
      </c>
      <c r="T851" s="34">
        <v>0</v>
      </c>
      <c r="U851" s="77">
        <v>0</v>
      </c>
      <c r="V851" s="34">
        <v>0</v>
      </c>
      <c r="W851" s="60">
        <f>COUNTIFS(配置清单!G:G,G851,配置清单!$H:$H,"PM",配置清单!$N:$N,"在岗")</f>
        <v>1</v>
      </c>
      <c r="X851" s="61">
        <f t="shared" si="695"/>
        <v>1</v>
      </c>
      <c r="Y851" s="60">
        <f>COUNTIFS(配置清单!$G:$G,G851,配置清单!$H:$H,"PM",配置清单!$N:$N,"在岗",配置清单!$P:$P,"&lt;&gt;暂不胜任")</f>
        <v>1</v>
      </c>
      <c r="Z851" s="61">
        <f t="shared" si="696"/>
        <v>1</v>
      </c>
      <c r="AA851" s="62">
        <f>COUNTIFS(配置清单!$G:$G,G851,配置清单!$H:$H,"SE",配置清单!$N:$N,"在岗")+COUNTIFS(配置清单!$G:$G,G851,配置清单!$H:$H,"SA",配置清单!$N:$N,"在岗")</f>
        <v>0</v>
      </c>
      <c r="AB851" s="61" t="str">
        <f t="shared" si="697"/>
        <v>NA</v>
      </c>
      <c r="AC851" s="60">
        <f>COUNTIFS(配置清单!$G:$G,G851,配置清单!$H:$H,"SE",配置清单!$N:$N,"在岗",配置清单!$P:$P,"&lt;&gt;暂不胜任")+COUNTIFS(配置清单!$G:$G,G851,配置清单!$H:$H,"SA",配置清单!$N:$N,"在岗",配置清单!$P:$P,"&lt;&gt;暂不胜任")</f>
        <v>0</v>
      </c>
      <c r="AD851" s="61" t="str">
        <f t="shared" si="698"/>
        <v>NA</v>
      </c>
      <c r="AE851" s="60">
        <f>COUNTIFS(配置清单!$G:$G,G851,配置清单!H:H,"MDE",配置清单!N:N,"在岗")</f>
        <v>0</v>
      </c>
      <c r="AF851" s="61" t="str">
        <f t="shared" si="699"/>
        <v>NA</v>
      </c>
      <c r="AG851" s="60">
        <f>COUNTIFS(配置清单!$G:$G,G851,配置清单!$H:$H,"MDE",配置清单!$N:$N,"在岗",配置清单!$P:$P,"&lt;&gt;暂不胜任")</f>
        <v>0</v>
      </c>
      <c r="AH851" s="61" t="str">
        <f t="shared" si="700"/>
        <v>NA</v>
      </c>
      <c r="AI851" s="62">
        <f>COUNTIFS(配置清单!G:G,G851,配置清单!H:H,"TPM",配置清单!N:N,"在岗")+COUNTIFS(配置清单!G:G,G851,配置清单!H:H,"TC",配置清单!N:N,"在岗")</f>
        <v>0</v>
      </c>
      <c r="AJ851" s="61" t="str">
        <f t="shared" si="701"/>
        <v>NA</v>
      </c>
      <c r="AK851" s="60">
        <f>COUNTIFS(配置清单!G:G,G851,配置清单!H:H,"TPM",配置清单!N:N,"在岗",配置清单!P:P,"&lt;&gt;暂不胜任")+COUNTIFS(配置清单!G:G,G851,配置清单!H:H,"TC",配置清单!N:N,"在岗",配置清单!P:P,"&lt;&gt;暂不胜任")</f>
        <v>0</v>
      </c>
      <c r="AL851" s="61" t="str">
        <f t="shared" si="702"/>
        <v>NA</v>
      </c>
      <c r="AM851" s="60">
        <f>COUNTIFS(配置清单!G:G,G851,配置清单!H:H,"TSE",配置清单!N:N,"在岗")</f>
        <v>1</v>
      </c>
      <c r="AN851" s="61">
        <f t="shared" si="703"/>
        <v>1</v>
      </c>
      <c r="AO851" s="60">
        <f>COUNTIFS(配置清单!G:G,G851,配置清单!H:H,"TSE",配置清单!N:N,"在岗",配置清单!P:P,"&lt;&gt;暂不胜任")</f>
        <v>1</v>
      </c>
      <c r="AP851" s="61">
        <f t="shared" si="704"/>
        <v>1</v>
      </c>
      <c r="AQ851" s="60">
        <f>COUNTIFS(配置清单!$G:$G,G851,配置清单!H:H,"QA",配置清单!N:N,"在岗")</f>
        <v>1</v>
      </c>
      <c r="AR851" s="61">
        <f t="shared" si="705"/>
        <v>1</v>
      </c>
      <c r="AS851" s="60">
        <f>COUNTIFS(配置清单!$G:$G,G851,配置清单!$H:$H,"QA",配置清单!$N:$N,"在岗",配置清单!$P:$P,"&lt;&gt;暂不胜任")</f>
        <v>1</v>
      </c>
      <c r="AT851" s="61">
        <f t="shared" si="706"/>
        <v>1</v>
      </c>
      <c r="AU851" s="60">
        <f>COUNTIFS(配置清单!G:G,规划及评估!G851,配置清单!H:H,"BA",配置清单!N:N,"在岗")</f>
        <v>0</v>
      </c>
      <c r="AV851" s="61" t="str">
        <f t="shared" si="707"/>
        <v>NA</v>
      </c>
      <c r="AW851" s="60">
        <f>COUNTIFS(配置清单!G:G,G851,配置清单!H:H,"BA",配置清单!N:N,"在岗",配置清单!P:P,"&lt;&gt;暂不胜任")</f>
        <v>0</v>
      </c>
      <c r="AX851" s="61" t="str">
        <f t="shared" si="708"/>
        <v>NA</v>
      </c>
      <c r="AY851" s="60">
        <f>COUNTIFS(配置清单!G:G,规划及评估!G851,配置清单!H:H,"IA",配置清单!N:N,"在岗")</f>
        <v>0</v>
      </c>
      <c r="AZ851" s="61" t="str">
        <f t="shared" si="709"/>
        <v>NA</v>
      </c>
      <c r="BA851" s="60">
        <f>COUNTIFS(配置清单!G:G,G851,配置清单!H:H,"IA",配置清单!N:N,"在岗",配置清单!P:P,"&lt;&gt;暂不胜任")</f>
        <v>0</v>
      </c>
      <c r="BB851" s="61" t="str">
        <f t="shared" si="710"/>
        <v>NA</v>
      </c>
      <c r="BC851" s="60">
        <f>COUNTIFS(配置清单!G:G,规划及评估!G851,配置清单!H:H,"产品经理",配置清单!N:N,"在岗")</f>
        <v>0</v>
      </c>
      <c r="BD851" s="61" t="str">
        <f t="shared" si="711"/>
        <v>NA</v>
      </c>
      <c r="BE851" s="60">
        <f>COUNTIFS(配置清单!G:G,G851,配置清单!H:H,"产品经理",配置清单!N:N,"在岗",配置清单!P:P,"&lt;&gt;暂不胜任")</f>
        <v>0</v>
      </c>
      <c r="BF851" s="61" t="str">
        <f t="shared" si="712"/>
        <v>NA</v>
      </c>
      <c r="BG851" s="63">
        <f t="shared" si="713"/>
        <v>3</v>
      </c>
      <c r="BH851" s="64">
        <f t="shared" si="714"/>
        <v>3</v>
      </c>
      <c r="BI851" s="64">
        <f t="shared" si="715"/>
        <v>3</v>
      </c>
      <c r="BJ851" s="64">
        <f t="shared" si="716"/>
        <v>3</v>
      </c>
      <c r="BK851" s="65">
        <f t="shared" si="717"/>
        <v>1</v>
      </c>
      <c r="BL851" s="66">
        <f t="shared" si="718"/>
        <v>1</v>
      </c>
      <c r="BM851" s="93">
        <f t="shared" si="719"/>
        <v>1</v>
      </c>
      <c r="BN851" s="93">
        <f t="shared" si="720"/>
        <v>1</v>
      </c>
      <c r="BO851" s="93">
        <f t="shared" si="721"/>
        <v>0</v>
      </c>
      <c r="BP851" s="93">
        <f t="shared" si="722"/>
        <v>0</v>
      </c>
      <c r="BQ851" s="93">
        <f t="shared" si="723"/>
        <v>0</v>
      </c>
      <c r="BR851" s="93">
        <f t="shared" si="724"/>
        <v>0</v>
      </c>
      <c r="BS851" s="93">
        <f t="shared" si="725"/>
        <v>0</v>
      </c>
      <c r="BT851" s="93">
        <f t="shared" si="726"/>
        <v>0</v>
      </c>
      <c r="BU851" s="93">
        <f t="shared" si="727"/>
        <v>1</v>
      </c>
      <c r="BV851" s="93">
        <f t="shared" si="728"/>
        <v>1</v>
      </c>
      <c r="BW851" s="93">
        <f t="shared" si="729"/>
        <v>1</v>
      </c>
      <c r="BX851" s="93">
        <f t="shared" si="730"/>
        <v>1</v>
      </c>
      <c r="BY851" s="93">
        <f t="shared" si="731"/>
        <v>0</v>
      </c>
      <c r="BZ851" s="93">
        <f t="shared" si="732"/>
        <v>0</v>
      </c>
      <c r="CA851" s="93">
        <f t="shared" si="733"/>
        <v>0</v>
      </c>
      <c r="CB851" s="93">
        <f t="shared" si="734"/>
        <v>0</v>
      </c>
      <c r="CC851" s="93">
        <f t="shared" si="735"/>
        <v>0</v>
      </c>
      <c r="CD851" s="93">
        <f t="shared" si="736"/>
        <v>0</v>
      </c>
    </row>
    <row r="852" spans="1:82" hidden="1">
      <c r="A852" s="34">
        <v>505</v>
      </c>
      <c r="B852" s="34" t="s">
        <v>228</v>
      </c>
      <c r="C852" s="34" t="s">
        <v>231</v>
      </c>
      <c r="D852" s="34" t="s">
        <v>230</v>
      </c>
      <c r="E852" s="34" t="s">
        <v>420</v>
      </c>
      <c r="F852" s="34" t="s">
        <v>472</v>
      </c>
      <c r="G852" s="34" t="s">
        <v>473</v>
      </c>
      <c r="H852" s="34" t="s">
        <v>7</v>
      </c>
      <c r="I852" s="34" t="s">
        <v>7</v>
      </c>
      <c r="J852" s="34" t="s">
        <v>195</v>
      </c>
      <c r="K852" s="34" t="s">
        <v>195</v>
      </c>
      <c r="M852" s="34" t="s">
        <v>436</v>
      </c>
      <c r="N852" s="34">
        <v>1</v>
      </c>
      <c r="O852" s="34">
        <v>0</v>
      </c>
      <c r="P852" s="34">
        <v>0</v>
      </c>
      <c r="Q852" s="34">
        <v>0</v>
      </c>
      <c r="R852" s="34">
        <v>0</v>
      </c>
      <c r="S852" s="34">
        <v>1</v>
      </c>
      <c r="T852" s="34">
        <v>0</v>
      </c>
      <c r="U852" s="77">
        <v>0</v>
      </c>
      <c r="V852" s="34">
        <v>0</v>
      </c>
      <c r="W852" s="60">
        <f>COUNTIFS(配置清单!G:G,G852,配置清单!$H:$H,"PM",配置清单!$N:$N,"在岗")</f>
        <v>1</v>
      </c>
      <c r="X852" s="61">
        <f t="shared" si="695"/>
        <v>1</v>
      </c>
      <c r="Y852" s="60">
        <f>COUNTIFS(配置清单!$G:$G,G852,配置清单!$H:$H,"PM",配置清单!$N:$N,"在岗",配置清单!$P:$P,"&lt;&gt;暂不胜任")</f>
        <v>1</v>
      </c>
      <c r="Z852" s="61">
        <f t="shared" si="696"/>
        <v>1</v>
      </c>
      <c r="AA852" s="62">
        <f>COUNTIFS(配置清单!$G:$G,G852,配置清单!$H:$H,"SE",配置清单!$N:$N,"在岗")+COUNTIFS(配置清单!$G:$G,G852,配置清单!$H:$H,"SA",配置清单!$N:$N,"在岗")</f>
        <v>0</v>
      </c>
      <c r="AB852" s="61" t="str">
        <f t="shared" si="697"/>
        <v>NA</v>
      </c>
      <c r="AC852" s="60">
        <f>COUNTIFS(配置清单!$G:$G,G852,配置清单!$H:$H,"SE",配置清单!$N:$N,"在岗",配置清单!$P:$P,"&lt;&gt;暂不胜任")+COUNTIFS(配置清单!$G:$G,G852,配置清单!$H:$H,"SA",配置清单!$N:$N,"在岗",配置清单!$P:$P,"&lt;&gt;暂不胜任")</f>
        <v>0</v>
      </c>
      <c r="AD852" s="61" t="str">
        <f t="shared" si="698"/>
        <v>NA</v>
      </c>
      <c r="AE852" s="60">
        <f>COUNTIFS(配置清单!$G:$G,G852,配置清单!H:H,"MDE",配置清单!N:N,"在岗")</f>
        <v>0</v>
      </c>
      <c r="AF852" s="61" t="str">
        <f t="shared" si="699"/>
        <v>NA</v>
      </c>
      <c r="AG852" s="60">
        <f>COUNTIFS(配置清单!$G:$G,G852,配置清单!$H:$H,"MDE",配置清单!$N:$N,"在岗",配置清单!$P:$P,"&lt;&gt;暂不胜任")</f>
        <v>0</v>
      </c>
      <c r="AH852" s="61" t="str">
        <f t="shared" si="700"/>
        <v>NA</v>
      </c>
      <c r="AI852" s="62">
        <f>COUNTIFS(配置清单!G:G,G852,配置清单!H:H,"TPM",配置清单!N:N,"在岗")+COUNTIFS(配置清单!G:G,G852,配置清单!H:H,"TC",配置清单!N:N,"在岗")</f>
        <v>0</v>
      </c>
      <c r="AJ852" s="61" t="str">
        <f t="shared" si="701"/>
        <v>NA</v>
      </c>
      <c r="AK852" s="60">
        <f>COUNTIFS(配置清单!G:G,G852,配置清单!H:H,"TPM",配置清单!N:N,"在岗",配置清单!P:P,"&lt;&gt;暂不胜任")+COUNTIFS(配置清单!G:G,G852,配置清单!H:H,"TC",配置清单!N:N,"在岗",配置清单!P:P,"&lt;&gt;暂不胜任")</f>
        <v>0</v>
      </c>
      <c r="AL852" s="61" t="str">
        <f t="shared" si="702"/>
        <v>NA</v>
      </c>
      <c r="AM852" s="60">
        <f>COUNTIFS(配置清单!G:G,G852,配置清单!H:H,"TSE",配置清单!N:N,"在岗")</f>
        <v>0</v>
      </c>
      <c r="AN852" s="61" t="str">
        <f t="shared" si="703"/>
        <v>NA</v>
      </c>
      <c r="AO852" s="60">
        <f>COUNTIFS(配置清单!G:G,G852,配置清单!H:H,"TSE",配置清单!N:N,"在岗",配置清单!P:P,"&lt;&gt;暂不胜任")</f>
        <v>0</v>
      </c>
      <c r="AP852" s="61" t="str">
        <f t="shared" si="704"/>
        <v>NA</v>
      </c>
      <c r="AQ852" s="60">
        <f>COUNTIFS(配置清单!$G:$G,G852,配置清单!H:H,"QA",配置清单!N:N,"在岗")</f>
        <v>1</v>
      </c>
      <c r="AR852" s="61">
        <f t="shared" si="705"/>
        <v>1</v>
      </c>
      <c r="AS852" s="60">
        <f>COUNTIFS(配置清单!$G:$G,G852,配置清单!$H:$H,"QA",配置清单!$N:$N,"在岗",配置清单!$P:$P,"&lt;&gt;暂不胜任")</f>
        <v>1</v>
      </c>
      <c r="AT852" s="61">
        <f t="shared" si="706"/>
        <v>1</v>
      </c>
      <c r="AU852" s="60">
        <f>COUNTIFS(配置清单!G:G,规划及评估!G852,配置清单!H:H,"BA",配置清单!N:N,"在岗")</f>
        <v>0</v>
      </c>
      <c r="AV852" s="61" t="str">
        <f t="shared" si="707"/>
        <v>NA</v>
      </c>
      <c r="AW852" s="60">
        <f>COUNTIFS(配置清单!G:G,G852,配置清单!H:H,"BA",配置清单!N:N,"在岗",配置清单!P:P,"&lt;&gt;暂不胜任")</f>
        <v>0</v>
      </c>
      <c r="AX852" s="61" t="str">
        <f t="shared" si="708"/>
        <v>NA</v>
      </c>
      <c r="AY852" s="60">
        <f>COUNTIFS(配置清单!G:G,规划及评估!G852,配置清单!H:H,"IA",配置清单!N:N,"在岗")</f>
        <v>0</v>
      </c>
      <c r="AZ852" s="61" t="str">
        <f t="shared" si="709"/>
        <v>NA</v>
      </c>
      <c r="BA852" s="60">
        <f>COUNTIFS(配置清单!G:G,G852,配置清单!H:H,"IA",配置清单!N:N,"在岗",配置清单!P:P,"&lt;&gt;暂不胜任")</f>
        <v>0</v>
      </c>
      <c r="BB852" s="61" t="str">
        <f t="shared" si="710"/>
        <v>NA</v>
      </c>
      <c r="BC852" s="60">
        <f>COUNTIFS(配置清单!G:G,规划及评估!G852,配置清单!H:H,"产品经理",配置清单!N:N,"在岗")</f>
        <v>0</v>
      </c>
      <c r="BD852" s="61" t="str">
        <f t="shared" si="711"/>
        <v>NA</v>
      </c>
      <c r="BE852" s="60">
        <f>COUNTIFS(配置清单!G:G,G852,配置清单!H:H,"产品经理",配置清单!N:N,"在岗",配置清单!P:P,"&lt;&gt;暂不胜任")</f>
        <v>0</v>
      </c>
      <c r="BF852" s="61" t="str">
        <f t="shared" si="712"/>
        <v>NA</v>
      </c>
      <c r="BG852" s="63">
        <f t="shared" si="713"/>
        <v>2</v>
      </c>
      <c r="BH852" s="64">
        <f t="shared" si="714"/>
        <v>2</v>
      </c>
      <c r="BI852" s="64">
        <f t="shared" si="715"/>
        <v>2</v>
      </c>
      <c r="BJ852" s="64">
        <f t="shared" si="716"/>
        <v>2</v>
      </c>
      <c r="BK852" s="65">
        <f t="shared" si="717"/>
        <v>1</v>
      </c>
      <c r="BL852" s="66">
        <f t="shared" si="718"/>
        <v>1</v>
      </c>
      <c r="BM852" s="93">
        <f t="shared" si="719"/>
        <v>1</v>
      </c>
      <c r="BN852" s="93">
        <f t="shared" si="720"/>
        <v>1</v>
      </c>
      <c r="BO852" s="93">
        <f t="shared" si="721"/>
        <v>0</v>
      </c>
      <c r="BP852" s="93">
        <f t="shared" si="722"/>
        <v>0</v>
      </c>
      <c r="BQ852" s="93">
        <f t="shared" si="723"/>
        <v>0</v>
      </c>
      <c r="BR852" s="93">
        <f t="shared" si="724"/>
        <v>0</v>
      </c>
      <c r="BS852" s="93">
        <f t="shared" si="725"/>
        <v>0</v>
      </c>
      <c r="BT852" s="93">
        <f t="shared" si="726"/>
        <v>0</v>
      </c>
      <c r="BU852" s="93">
        <f t="shared" si="727"/>
        <v>0</v>
      </c>
      <c r="BV852" s="93">
        <f t="shared" si="728"/>
        <v>0</v>
      </c>
      <c r="BW852" s="93">
        <f t="shared" si="729"/>
        <v>1</v>
      </c>
      <c r="BX852" s="93">
        <f t="shared" si="730"/>
        <v>1</v>
      </c>
      <c r="BY852" s="93">
        <f t="shared" si="731"/>
        <v>0</v>
      </c>
      <c r="BZ852" s="93">
        <f t="shared" si="732"/>
        <v>0</v>
      </c>
      <c r="CA852" s="93">
        <f t="shared" si="733"/>
        <v>0</v>
      </c>
      <c r="CB852" s="93">
        <f t="shared" si="734"/>
        <v>0</v>
      </c>
      <c r="CC852" s="93">
        <f t="shared" si="735"/>
        <v>0</v>
      </c>
      <c r="CD852" s="93">
        <f t="shared" si="736"/>
        <v>0</v>
      </c>
    </row>
    <row r="853" spans="1:82" hidden="1">
      <c r="A853" s="34">
        <v>506</v>
      </c>
      <c r="B853" s="34" t="s">
        <v>228</v>
      </c>
      <c r="C853" s="34" t="s">
        <v>231</v>
      </c>
      <c r="D853" s="34" t="s">
        <v>230</v>
      </c>
      <c r="E853" s="34" t="s">
        <v>420</v>
      </c>
      <c r="F853" s="34" t="s">
        <v>477</v>
      </c>
      <c r="G853" s="34" t="s">
        <v>478</v>
      </c>
      <c r="H853" s="34" t="s">
        <v>7</v>
      </c>
      <c r="I853" s="34" t="s">
        <v>7</v>
      </c>
      <c r="J853" s="34" t="s">
        <v>195</v>
      </c>
      <c r="K853" s="34" t="s">
        <v>195</v>
      </c>
      <c r="M853" s="34" t="s">
        <v>436</v>
      </c>
      <c r="N853" s="34">
        <v>1</v>
      </c>
      <c r="O853" s="34">
        <v>0</v>
      </c>
      <c r="P853" s="34">
        <v>0</v>
      </c>
      <c r="Q853" s="34">
        <v>0</v>
      </c>
      <c r="R853" s="34">
        <v>0</v>
      </c>
      <c r="S853" s="34">
        <v>1</v>
      </c>
      <c r="T853" s="34">
        <v>0</v>
      </c>
      <c r="U853" s="77">
        <v>0</v>
      </c>
      <c r="V853" s="34">
        <v>0</v>
      </c>
      <c r="W853" s="60">
        <f>COUNTIFS(配置清单!G:G,G853,配置清单!$H:$H,"PM",配置清单!$N:$N,"在岗")</f>
        <v>1</v>
      </c>
      <c r="X853" s="61">
        <f t="shared" si="695"/>
        <v>1</v>
      </c>
      <c r="Y853" s="60">
        <f>COUNTIFS(配置清单!$G:$G,G853,配置清单!$H:$H,"PM",配置清单!$N:$N,"在岗",配置清单!$P:$P,"&lt;&gt;暂不胜任")</f>
        <v>1</v>
      </c>
      <c r="Z853" s="61">
        <f t="shared" si="696"/>
        <v>1</v>
      </c>
      <c r="AA853" s="62">
        <f>COUNTIFS(配置清单!$G:$G,G853,配置清单!$H:$H,"SE",配置清单!$N:$N,"在岗")+COUNTIFS(配置清单!$G:$G,G853,配置清单!$H:$H,"SA",配置清单!$N:$N,"在岗")</f>
        <v>0</v>
      </c>
      <c r="AB853" s="61" t="str">
        <f t="shared" si="697"/>
        <v>NA</v>
      </c>
      <c r="AC853" s="60">
        <f>COUNTIFS(配置清单!$G:$G,G853,配置清单!$H:$H,"SE",配置清单!$N:$N,"在岗",配置清单!$P:$P,"&lt;&gt;暂不胜任")+COUNTIFS(配置清单!$G:$G,G853,配置清单!$H:$H,"SA",配置清单!$N:$N,"在岗",配置清单!$P:$P,"&lt;&gt;暂不胜任")</f>
        <v>0</v>
      </c>
      <c r="AD853" s="61" t="str">
        <f t="shared" si="698"/>
        <v>NA</v>
      </c>
      <c r="AE853" s="60">
        <f>COUNTIFS(配置清单!$G:$G,G853,配置清单!H:H,"MDE",配置清单!N:N,"在岗")</f>
        <v>1</v>
      </c>
      <c r="AF853" s="61" t="str">
        <f t="shared" si="699"/>
        <v>NA</v>
      </c>
      <c r="AG853" s="60">
        <f>COUNTIFS(配置清单!$G:$G,G853,配置清单!$H:$H,"MDE",配置清单!$N:$N,"在岗",配置清单!$P:$P,"&lt;&gt;暂不胜任")</f>
        <v>1</v>
      </c>
      <c r="AH853" s="61" t="str">
        <f t="shared" si="700"/>
        <v>NA</v>
      </c>
      <c r="AI853" s="62">
        <f>COUNTIFS(配置清单!G:G,G853,配置清单!H:H,"TPM",配置清单!N:N,"在岗")+COUNTIFS(配置清单!G:G,G853,配置清单!H:H,"TC",配置清单!N:N,"在岗")</f>
        <v>0</v>
      </c>
      <c r="AJ853" s="61" t="str">
        <f t="shared" si="701"/>
        <v>NA</v>
      </c>
      <c r="AK853" s="60">
        <f>COUNTIFS(配置清单!G:G,G853,配置清单!H:H,"TPM",配置清单!N:N,"在岗",配置清单!P:P,"&lt;&gt;暂不胜任")+COUNTIFS(配置清单!G:G,G853,配置清单!H:H,"TC",配置清单!N:N,"在岗",配置清单!P:P,"&lt;&gt;暂不胜任")</f>
        <v>0</v>
      </c>
      <c r="AL853" s="61" t="str">
        <f t="shared" si="702"/>
        <v>NA</v>
      </c>
      <c r="AM853" s="60">
        <f>COUNTIFS(配置清单!G:G,G853,配置清单!H:H,"TSE",配置清单!N:N,"在岗")</f>
        <v>0</v>
      </c>
      <c r="AN853" s="61" t="str">
        <f t="shared" si="703"/>
        <v>NA</v>
      </c>
      <c r="AO853" s="60">
        <f>COUNTIFS(配置清单!G:G,G853,配置清单!H:H,"TSE",配置清单!N:N,"在岗",配置清单!P:P,"&lt;&gt;暂不胜任")</f>
        <v>0</v>
      </c>
      <c r="AP853" s="61" t="str">
        <f t="shared" si="704"/>
        <v>NA</v>
      </c>
      <c r="AQ853" s="60">
        <f>COUNTIFS(配置清单!$G:$G,G853,配置清单!H:H,"QA",配置清单!N:N,"在岗")</f>
        <v>1</v>
      </c>
      <c r="AR853" s="61">
        <f t="shared" si="705"/>
        <v>1</v>
      </c>
      <c r="AS853" s="60">
        <f>COUNTIFS(配置清单!$G:$G,G853,配置清单!$H:$H,"QA",配置清单!$N:$N,"在岗",配置清单!$P:$P,"&lt;&gt;暂不胜任")</f>
        <v>1</v>
      </c>
      <c r="AT853" s="61">
        <f t="shared" si="706"/>
        <v>1</v>
      </c>
      <c r="AU853" s="60">
        <f>COUNTIFS(配置清单!G:G,规划及评估!G853,配置清单!H:H,"BA",配置清单!N:N,"在岗")</f>
        <v>0</v>
      </c>
      <c r="AV853" s="61" t="str">
        <f t="shared" si="707"/>
        <v>NA</v>
      </c>
      <c r="AW853" s="60">
        <f>COUNTIFS(配置清单!G:G,G853,配置清单!H:H,"BA",配置清单!N:N,"在岗",配置清单!P:P,"&lt;&gt;暂不胜任")</f>
        <v>0</v>
      </c>
      <c r="AX853" s="61" t="str">
        <f t="shared" si="708"/>
        <v>NA</v>
      </c>
      <c r="AY853" s="60">
        <f>COUNTIFS(配置清单!G:G,规划及评估!G853,配置清单!H:H,"IA",配置清单!N:N,"在岗")</f>
        <v>0</v>
      </c>
      <c r="AZ853" s="61" t="str">
        <f t="shared" si="709"/>
        <v>NA</v>
      </c>
      <c r="BA853" s="60">
        <f>COUNTIFS(配置清单!G:G,G853,配置清单!H:H,"IA",配置清单!N:N,"在岗",配置清单!P:P,"&lt;&gt;暂不胜任")</f>
        <v>0</v>
      </c>
      <c r="BB853" s="61" t="str">
        <f t="shared" si="710"/>
        <v>NA</v>
      </c>
      <c r="BC853" s="60">
        <f>COUNTIFS(配置清单!G:G,规划及评估!G853,配置清单!H:H,"产品经理",配置清单!N:N,"在岗")</f>
        <v>0</v>
      </c>
      <c r="BD853" s="61" t="str">
        <f t="shared" si="711"/>
        <v>NA</v>
      </c>
      <c r="BE853" s="60">
        <f>COUNTIFS(配置清单!G:G,G853,配置清单!H:H,"产品经理",配置清单!N:N,"在岗",配置清单!P:P,"&lt;&gt;暂不胜任")</f>
        <v>0</v>
      </c>
      <c r="BF853" s="61" t="str">
        <f t="shared" si="712"/>
        <v>NA</v>
      </c>
      <c r="BG853" s="63">
        <f t="shared" si="713"/>
        <v>2</v>
      </c>
      <c r="BH853" s="64">
        <f t="shared" si="714"/>
        <v>2</v>
      </c>
      <c r="BI853" s="64">
        <f t="shared" si="715"/>
        <v>2</v>
      </c>
      <c r="BJ853" s="64">
        <f t="shared" si="716"/>
        <v>2</v>
      </c>
      <c r="BK853" s="65">
        <f t="shared" si="717"/>
        <v>1</v>
      </c>
      <c r="BL853" s="66">
        <f t="shared" si="718"/>
        <v>1</v>
      </c>
      <c r="BM853" s="93">
        <f t="shared" si="719"/>
        <v>1</v>
      </c>
      <c r="BN853" s="93">
        <f t="shared" si="720"/>
        <v>1</v>
      </c>
      <c r="BO853" s="93">
        <f t="shared" si="721"/>
        <v>0</v>
      </c>
      <c r="BP853" s="93">
        <f t="shared" si="722"/>
        <v>0</v>
      </c>
      <c r="BQ853" s="93">
        <f t="shared" si="723"/>
        <v>0</v>
      </c>
      <c r="BR853" s="93">
        <f t="shared" si="724"/>
        <v>0</v>
      </c>
      <c r="BS853" s="93">
        <f t="shared" si="725"/>
        <v>0</v>
      </c>
      <c r="BT853" s="93">
        <f t="shared" si="726"/>
        <v>0</v>
      </c>
      <c r="BU853" s="93">
        <f t="shared" si="727"/>
        <v>0</v>
      </c>
      <c r="BV853" s="93">
        <f t="shared" si="728"/>
        <v>0</v>
      </c>
      <c r="BW853" s="93">
        <f t="shared" si="729"/>
        <v>1</v>
      </c>
      <c r="BX853" s="93">
        <f t="shared" si="730"/>
        <v>1</v>
      </c>
      <c r="BY853" s="93">
        <f t="shared" si="731"/>
        <v>0</v>
      </c>
      <c r="BZ853" s="93">
        <f t="shared" si="732"/>
        <v>0</v>
      </c>
      <c r="CA853" s="93">
        <f t="shared" si="733"/>
        <v>0</v>
      </c>
      <c r="CB853" s="93">
        <f t="shared" si="734"/>
        <v>0</v>
      </c>
      <c r="CC853" s="93">
        <f t="shared" si="735"/>
        <v>0</v>
      </c>
      <c r="CD853" s="93">
        <f t="shared" si="736"/>
        <v>0</v>
      </c>
    </row>
    <row r="854" spans="1:82" hidden="1">
      <c r="A854" s="34">
        <v>507</v>
      </c>
      <c r="B854" s="34" t="s">
        <v>228</v>
      </c>
      <c r="C854" s="34" t="s">
        <v>231</v>
      </c>
      <c r="D854" s="34" t="s">
        <v>230</v>
      </c>
      <c r="E854" s="34" t="s">
        <v>420</v>
      </c>
      <c r="F854" s="34" t="s">
        <v>486</v>
      </c>
      <c r="G854" s="34" t="s">
        <v>487</v>
      </c>
      <c r="H854" s="34" t="s">
        <v>4</v>
      </c>
      <c r="I854" s="34" t="s">
        <v>4</v>
      </c>
      <c r="J854" s="34" t="s">
        <v>34</v>
      </c>
      <c r="K854" s="34" t="s">
        <v>34</v>
      </c>
      <c r="M854" s="34" t="s">
        <v>436</v>
      </c>
      <c r="N854" s="34">
        <v>1</v>
      </c>
      <c r="O854" s="34">
        <v>0</v>
      </c>
      <c r="P854" s="34">
        <v>0</v>
      </c>
      <c r="Q854" s="34">
        <v>0</v>
      </c>
      <c r="R854" s="34">
        <v>0</v>
      </c>
      <c r="S854" s="34">
        <v>1</v>
      </c>
      <c r="T854" s="34">
        <v>0</v>
      </c>
      <c r="U854" s="77">
        <v>0</v>
      </c>
      <c r="V854" s="34">
        <v>0</v>
      </c>
      <c r="W854" s="60">
        <f>COUNTIFS(配置清单!G:G,G854,配置清单!$H:$H,"PM",配置清单!$N:$N,"在岗")</f>
        <v>1</v>
      </c>
      <c r="X854" s="61">
        <f t="shared" si="695"/>
        <v>1</v>
      </c>
      <c r="Y854" s="60">
        <f>COUNTIFS(配置清单!$G:$G,G854,配置清单!$H:$H,"PM",配置清单!$N:$N,"在岗",配置清单!$P:$P,"&lt;&gt;暂不胜任")</f>
        <v>1</v>
      </c>
      <c r="Z854" s="61">
        <f t="shared" si="696"/>
        <v>1</v>
      </c>
      <c r="AA854" s="62">
        <f>COUNTIFS(配置清单!$G:$G,G854,配置清单!$H:$H,"SE",配置清单!$N:$N,"在岗")+COUNTIFS(配置清单!$G:$G,G854,配置清单!$H:$H,"SA",配置清单!$N:$N,"在岗")</f>
        <v>0</v>
      </c>
      <c r="AB854" s="61" t="str">
        <f t="shared" si="697"/>
        <v>NA</v>
      </c>
      <c r="AC854" s="60">
        <f>COUNTIFS(配置清单!$G:$G,G854,配置清单!$H:$H,"SE",配置清单!$N:$N,"在岗",配置清单!$P:$P,"&lt;&gt;暂不胜任")+COUNTIFS(配置清单!$G:$G,G854,配置清单!$H:$H,"SA",配置清单!$N:$N,"在岗",配置清单!$P:$P,"&lt;&gt;暂不胜任")</f>
        <v>0</v>
      </c>
      <c r="AD854" s="61" t="str">
        <f t="shared" si="698"/>
        <v>NA</v>
      </c>
      <c r="AE854" s="60">
        <f>COUNTIFS(配置清单!$G:$G,G854,配置清单!H:H,"MDE",配置清单!N:N,"在岗")</f>
        <v>0</v>
      </c>
      <c r="AF854" s="61" t="str">
        <f t="shared" si="699"/>
        <v>NA</v>
      </c>
      <c r="AG854" s="60">
        <f>COUNTIFS(配置清单!$G:$G,G854,配置清单!$H:$H,"MDE",配置清单!$N:$N,"在岗",配置清单!$P:$P,"&lt;&gt;暂不胜任")</f>
        <v>0</v>
      </c>
      <c r="AH854" s="61" t="str">
        <f t="shared" si="700"/>
        <v>NA</v>
      </c>
      <c r="AI854" s="62">
        <f>COUNTIFS(配置清单!G:G,G854,配置清单!H:H,"TPM",配置清单!N:N,"在岗")+COUNTIFS(配置清单!G:G,G854,配置清单!H:H,"TC",配置清单!N:N,"在岗")</f>
        <v>0</v>
      </c>
      <c r="AJ854" s="61" t="str">
        <f t="shared" si="701"/>
        <v>NA</v>
      </c>
      <c r="AK854" s="60">
        <f>COUNTIFS(配置清单!G:G,G854,配置清单!H:H,"TPM",配置清单!N:N,"在岗",配置清单!P:P,"&lt;&gt;暂不胜任")+COUNTIFS(配置清单!G:G,G854,配置清单!H:H,"TC",配置清单!N:N,"在岗",配置清单!P:P,"&lt;&gt;暂不胜任")</f>
        <v>0</v>
      </c>
      <c r="AL854" s="61" t="str">
        <f t="shared" si="702"/>
        <v>NA</v>
      </c>
      <c r="AM854" s="60">
        <f>COUNTIFS(配置清单!G:G,G854,配置清单!H:H,"TSE",配置清单!N:N,"在岗")</f>
        <v>0</v>
      </c>
      <c r="AN854" s="61" t="str">
        <f t="shared" si="703"/>
        <v>NA</v>
      </c>
      <c r="AO854" s="60">
        <f>COUNTIFS(配置清单!G:G,G854,配置清单!H:H,"TSE",配置清单!N:N,"在岗",配置清单!P:P,"&lt;&gt;暂不胜任")</f>
        <v>0</v>
      </c>
      <c r="AP854" s="61" t="str">
        <f t="shared" si="704"/>
        <v>NA</v>
      </c>
      <c r="AQ854" s="60">
        <f>COUNTIFS(配置清单!$G:$G,G854,配置清单!H:H,"QA",配置清单!N:N,"在岗")</f>
        <v>1</v>
      </c>
      <c r="AR854" s="61">
        <f t="shared" si="705"/>
        <v>1</v>
      </c>
      <c r="AS854" s="60">
        <f>COUNTIFS(配置清单!$G:$G,G854,配置清单!$H:$H,"QA",配置清单!$N:$N,"在岗",配置清单!$P:$P,"&lt;&gt;暂不胜任")</f>
        <v>1</v>
      </c>
      <c r="AT854" s="61">
        <f t="shared" si="706"/>
        <v>1</v>
      </c>
      <c r="AU854" s="60">
        <f>COUNTIFS(配置清单!G:G,规划及评估!G854,配置清单!H:H,"BA",配置清单!N:N,"在岗")</f>
        <v>0</v>
      </c>
      <c r="AV854" s="61" t="str">
        <f t="shared" si="707"/>
        <v>NA</v>
      </c>
      <c r="AW854" s="60">
        <f>COUNTIFS(配置清单!G:G,G854,配置清单!H:H,"BA",配置清单!N:N,"在岗",配置清单!P:P,"&lt;&gt;暂不胜任")</f>
        <v>0</v>
      </c>
      <c r="AX854" s="61" t="str">
        <f t="shared" si="708"/>
        <v>NA</v>
      </c>
      <c r="AY854" s="60">
        <f>COUNTIFS(配置清单!G:G,规划及评估!G854,配置清单!H:H,"IA",配置清单!N:N,"在岗")</f>
        <v>0</v>
      </c>
      <c r="AZ854" s="61" t="str">
        <f t="shared" si="709"/>
        <v>NA</v>
      </c>
      <c r="BA854" s="60">
        <f>COUNTIFS(配置清单!G:G,G854,配置清单!H:H,"IA",配置清单!N:N,"在岗",配置清单!P:P,"&lt;&gt;暂不胜任")</f>
        <v>0</v>
      </c>
      <c r="BB854" s="61" t="str">
        <f t="shared" si="710"/>
        <v>NA</v>
      </c>
      <c r="BC854" s="60">
        <f>COUNTIFS(配置清单!G:G,规划及评估!G854,配置清单!H:H,"产品经理",配置清单!N:N,"在岗")</f>
        <v>0</v>
      </c>
      <c r="BD854" s="61" t="str">
        <f t="shared" si="711"/>
        <v>NA</v>
      </c>
      <c r="BE854" s="60">
        <f>COUNTIFS(配置清单!G:G,G854,配置清单!H:H,"产品经理",配置清单!N:N,"在岗",配置清单!P:P,"&lt;&gt;暂不胜任")</f>
        <v>0</v>
      </c>
      <c r="BF854" s="61" t="str">
        <f t="shared" si="712"/>
        <v>NA</v>
      </c>
      <c r="BG854" s="63">
        <f t="shared" si="713"/>
        <v>2</v>
      </c>
      <c r="BH854" s="64">
        <f t="shared" si="714"/>
        <v>2</v>
      </c>
      <c r="BI854" s="64">
        <f t="shared" si="715"/>
        <v>2</v>
      </c>
      <c r="BJ854" s="64">
        <f t="shared" si="716"/>
        <v>2</v>
      </c>
      <c r="BK854" s="65">
        <f t="shared" si="717"/>
        <v>1</v>
      </c>
      <c r="BL854" s="66">
        <f t="shared" si="718"/>
        <v>1</v>
      </c>
      <c r="BM854" s="93">
        <f t="shared" si="719"/>
        <v>1</v>
      </c>
      <c r="BN854" s="93">
        <f t="shared" si="720"/>
        <v>1</v>
      </c>
      <c r="BO854" s="93">
        <f t="shared" si="721"/>
        <v>0</v>
      </c>
      <c r="BP854" s="93">
        <f t="shared" si="722"/>
        <v>0</v>
      </c>
      <c r="BQ854" s="93">
        <f t="shared" si="723"/>
        <v>0</v>
      </c>
      <c r="BR854" s="93">
        <f t="shared" si="724"/>
        <v>0</v>
      </c>
      <c r="BS854" s="93">
        <f t="shared" si="725"/>
        <v>0</v>
      </c>
      <c r="BT854" s="93">
        <f t="shared" si="726"/>
        <v>0</v>
      </c>
      <c r="BU854" s="93">
        <f t="shared" si="727"/>
        <v>0</v>
      </c>
      <c r="BV854" s="93">
        <f t="shared" si="728"/>
        <v>0</v>
      </c>
      <c r="BW854" s="93">
        <f t="shared" si="729"/>
        <v>1</v>
      </c>
      <c r="BX854" s="93">
        <f t="shared" si="730"/>
        <v>1</v>
      </c>
      <c r="BY854" s="93">
        <f t="shared" si="731"/>
        <v>0</v>
      </c>
      <c r="BZ854" s="93">
        <f t="shared" si="732"/>
        <v>0</v>
      </c>
      <c r="CA854" s="93">
        <f t="shared" si="733"/>
        <v>0</v>
      </c>
      <c r="CB854" s="93">
        <f t="shared" si="734"/>
        <v>0</v>
      </c>
      <c r="CC854" s="93">
        <f t="shared" si="735"/>
        <v>0</v>
      </c>
      <c r="CD854" s="93">
        <f t="shared" si="736"/>
        <v>0</v>
      </c>
    </row>
    <row r="855" spans="1:82" hidden="1">
      <c r="A855" s="34">
        <v>508</v>
      </c>
      <c r="B855" s="34" t="s">
        <v>228</v>
      </c>
      <c r="C855" s="34" t="s">
        <v>231</v>
      </c>
      <c r="D855" s="34" t="s">
        <v>230</v>
      </c>
      <c r="E855" s="34" t="s">
        <v>420</v>
      </c>
      <c r="F855" s="34" t="s">
        <v>494</v>
      </c>
      <c r="G855" s="34" t="s">
        <v>495</v>
      </c>
      <c r="H855" s="34" t="s">
        <v>7</v>
      </c>
      <c r="I855" s="34" t="s">
        <v>7</v>
      </c>
      <c r="J855" s="34" t="s">
        <v>195</v>
      </c>
      <c r="K855" s="34" t="s">
        <v>34</v>
      </c>
      <c r="M855" s="34" t="s">
        <v>436</v>
      </c>
      <c r="N855" s="34">
        <v>1</v>
      </c>
      <c r="O855" s="34">
        <v>0</v>
      </c>
      <c r="P855" s="34">
        <v>1</v>
      </c>
      <c r="Q855" s="34">
        <v>0</v>
      </c>
      <c r="R855" s="34">
        <v>0</v>
      </c>
      <c r="S855" s="34">
        <v>1</v>
      </c>
      <c r="T855" s="34">
        <v>0</v>
      </c>
      <c r="U855" s="77">
        <v>0</v>
      </c>
      <c r="V855" s="34">
        <v>0</v>
      </c>
      <c r="W855" s="60">
        <f>COUNTIFS(配置清单!G:G,G855,配置清单!$H:$H,"PM",配置清单!$N:$N,"在岗")</f>
        <v>1</v>
      </c>
      <c r="X855" s="61">
        <f t="shared" si="695"/>
        <v>1</v>
      </c>
      <c r="Y855" s="60">
        <f>COUNTIFS(配置清单!$G:$G,G855,配置清单!$H:$H,"PM",配置清单!$N:$N,"在岗",配置清单!$P:$P,"&lt;&gt;暂不胜任")</f>
        <v>0</v>
      </c>
      <c r="Z855" s="61">
        <f t="shared" si="696"/>
        <v>0</v>
      </c>
      <c r="AA855" s="62">
        <f>COUNTIFS(配置清单!$G:$G,G855,配置清单!$H:$H,"SE",配置清单!$N:$N,"在岗")+COUNTIFS(配置清单!$G:$G,G855,配置清单!$H:$H,"SA",配置清单!$N:$N,"在岗")</f>
        <v>0</v>
      </c>
      <c r="AB855" s="61" t="str">
        <f t="shared" si="697"/>
        <v>NA</v>
      </c>
      <c r="AC855" s="60">
        <f>COUNTIFS(配置清单!$G:$G,G855,配置清单!$H:$H,"SE",配置清单!$N:$N,"在岗",配置清单!$P:$P,"&lt;&gt;暂不胜任")+COUNTIFS(配置清单!$G:$G,G855,配置清单!$H:$H,"SA",配置清单!$N:$N,"在岗",配置清单!$P:$P,"&lt;&gt;暂不胜任")</f>
        <v>0</v>
      </c>
      <c r="AD855" s="61" t="str">
        <f t="shared" si="698"/>
        <v>NA</v>
      </c>
      <c r="AE855" s="60">
        <f>COUNTIFS(配置清单!$G:$G,G855,配置清单!H:H,"MDE",配置清单!N:N,"在岗")</f>
        <v>1</v>
      </c>
      <c r="AF855" s="61">
        <f t="shared" si="699"/>
        <v>1</v>
      </c>
      <c r="AG855" s="60">
        <f>COUNTIFS(配置清单!$G:$G,G855,配置清单!$H:$H,"MDE",配置清单!$N:$N,"在岗",配置清单!$P:$P,"&lt;&gt;暂不胜任")</f>
        <v>1</v>
      </c>
      <c r="AH855" s="61">
        <f t="shared" si="700"/>
        <v>1</v>
      </c>
      <c r="AI855" s="62">
        <f>COUNTIFS(配置清单!G:G,G855,配置清单!H:H,"TPM",配置清单!N:N,"在岗")+COUNTIFS(配置清单!G:G,G855,配置清单!H:H,"TC",配置清单!N:N,"在岗")</f>
        <v>0</v>
      </c>
      <c r="AJ855" s="61" t="str">
        <f t="shared" si="701"/>
        <v>NA</v>
      </c>
      <c r="AK855" s="60">
        <f>COUNTIFS(配置清单!G:G,G855,配置清单!H:H,"TPM",配置清单!N:N,"在岗",配置清单!P:P,"&lt;&gt;暂不胜任")+COUNTIFS(配置清单!G:G,G855,配置清单!H:H,"TC",配置清单!N:N,"在岗",配置清单!P:P,"&lt;&gt;暂不胜任")</f>
        <v>0</v>
      </c>
      <c r="AL855" s="61" t="str">
        <f t="shared" si="702"/>
        <v>NA</v>
      </c>
      <c r="AM855" s="60">
        <f>COUNTIFS(配置清单!G:G,G855,配置清单!H:H,"TSE",配置清单!N:N,"在岗")</f>
        <v>0</v>
      </c>
      <c r="AN855" s="61" t="str">
        <f t="shared" si="703"/>
        <v>NA</v>
      </c>
      <c r="AO855" s="60">
        <f>COUNTIFS(配置清单!G:G,G855,配置清单!H:H,"TSE",配置清单!N:N,"在岗",配置清单!P:P,"&lt;&gt;暂不胜任")</f>
        <v>0</v>
      </c>
      <c r="AP855" s="61" t="str">
        <f t="shared" si="704"/>
        <v>NA</v>
      </c>
      <c r="AQ855" s="60">
        <f>COUNTIFS(配置清单!$G:$G,G855,配置清单!H:H,"QA",配置清单!N:N,"在岗")</f>
        <v>1</v>
      </c>
      <c r="AR855" s="61">
        <f t="shared" si="705"/>
        <v>1</v>
      </c>
      <c r="AS855" s="60">
        <f>COUNTIFS(配置清单!$G:$G,G855,配置清单!$H:$H,"QA",配置清单!$N:$N,"在岗",配置清单!$P:$P,"&lt;&gt;暂不胜任")</f>
        <v>1</v>
      </c>
      <c r="AT855" s="61">
        <f t="shared" si="706"/>
        <v>1</v>
      </c>
      <c r="AU855" s="60">
        <f>COUNTIFS(配置清单!G:G,规划及评估!G855,配置清单!H:H,"BA",配置清单!N:N,"在岗")</f>
        <v>0</v>
      </c>
      <c r="AV855" s="61" t="str">
        <f t="shared" si="707"/>
        <v>NA</v>
      </c>
      <c r="AW855" s="60">
        <f>COUNTIFS(配置清单!G:G,G855,配置清单!H:H,"BA",配置清单!N:N,"在岗",配置清单!P:P,"&lt;&gt;暂不胜任")</f>
        <v>0</v>
      </c>
      <c r="AX855" s="61" t="str">
        <f t="shared" si="708"/>
        <v>NA</v>
      </c>
      <c r="AY855" s="60">
        <f>COUNTIFS(配置清单!G:G,规划及评估!G855,配置清单!H:H,"IA",配置清单!N:N,"在岗")</f>
        <v>0</v>
      </c>
      <c r="AZ855" s="61" t="str">
        <f t="shared" si="709"/>
        <v>NA</v>
      </c>
      <c r="BA855" s="60">
        <f>COUNTIFS(配置清单!G:G,G855,配置清单!H:H,"IA",配置清单!N:N,"在岗",配置清单!P:P,"&lt;&gt;暂不胜任")</f>
        <v>0</v>
      </c>
      <c r="BB855" s="61" t="str">
        <f t="shared" si="710"/>
        <v>NA</v>
      </c>
      <c r="BC855" s="60">
        <f>COUNTIFS(配置清单!G:G,规划及评估!G855,配置清单!H:H,"产品经理",配置清单!N:N,"在岗")</f>
        <v>0</v>
      </c>
      <c r="BD855" s="61" t="str">
        <f t="shared" si="711"/>
        <v>NA</v>
      </c>
      <c r="BE855" s="60">
        <f>COUNTIFS(配置清单!G:G,G855,配置清单!H:H,"产品经理",配置清单!N:N,"在岗",配置清单!P:P,"&lt;&gt;暂不胜任")</f>
        <v>0</v>
      </c>
      <c r="BF855" s="61" t="str">
        <f t="shared" si="712"/>
        <v>NA</v>
      </c>
      <c r="BG855" s="63">
        <f t="shared" si="713"/>
        <v>3</v>
      </c>
      <c r="BH855" s="64">
        <f t="shared" si="714"/>
        <v>3</v>
      </c>
      <c r="BI855" s="64">
        <f t="shared" si="715"/>
        <v>3</v>
      </c>
      <c r="BJ855" s="64">
        <f t="shared" si="716"/>
        <v>2</v>
      </c>
      <c r="BK855" s="65">
        <f t="shared" si="717"/>
        <v>1</v>
      </c>
      <c r="BL855" s="66">
        <f t="shared" si="718"/>
        <v>0.66666666666666663</v>
      </c>
      <c r="BM855" s="93">
        <f t="shared" si="719"/>
        <v>1</v>
      </c>
      <c r="BN855" s="93">
        <f t="shared" si="720"/>
        <v>0</v>
      </c>
      <c r="BO855" s="93">
        <f t="shared" si="721"/>
        <v>0</v>
      </c>
      <c r="BP855" s="93">
        <f t="shared" si="722"/>
        <v>0</v>
      </c>
      <c r="BQ855" s="93">
        <f t="shared" si="723"/>
        <v>1</v>
      </c>
      <c r="BR855" s="93">
        <f t="shared" si="724"/>
        <v>1</v>
      </c>
      <c r="BS855" s="93">
        <f t="shared" si="725"/>
        <v>0</v>
      </c>
      <c r="BT855" s="93">
        <f t="shared" si="726"/>
        <v>0</v>
      </c>
      <c r="BU855" s="93">
        <f t="shared" si="727"/>
        <v>0</v>
      </c>
      <c r="BV855" s="93">
        <f t="shared" si="728"/>
        <v>0</v>
      </c>
      <c r="BW855" s="93">
        <f t="shared" si="729"/>
        <v>1</v>
      </c>
      <c r="BX855" s="93">
        <f t="shared" si="730"/>
        <v>1</v>
      </c>
      <c r="BY855" s="93">
        <f t="shared" si="731"/>
        <v>0</v>
      </c>
      <c r="BZ855" s="93">
        <f t="shared" si="732"/>
        <v>0</v>
      </c>
      <c r="CA855" s="93">
        <f t="shared" si="733"/>
        <v>0</v>
      </c>
      <c r="CB855" s="93">
        <f t="shared" si="734"/>
        <v>0</v>
      </c>
      <c r="CC855" s="93">
        <f t="shared" si="735"/>
        <v>0</v>
      </c>
      <c r="CD855" s="93">
        <f t="shared" si="736"/>
        <v>0</v>
      </c>
    </row>
    <row r="856" spans="1:82" hidden="1">
      <c r="A856" s="34">
        <v>509</v>
      </c>
      <c r="B856" s="34" t="s">
        <v>228</v>
      </c>
      <c r="C856" s="34" t="s">
        <v>231</v>
      </c>
      <c r="D856" s="34" t="s">
        <v>230</v>
      </c>
      <c r="E856" s="34" t="s">
        <v>420</v>
      </c>
      <c r="F856" s="34" t="s">
        <v>504</v>
      </c>
      <c r="G856" s="34" t="s">
        <v>505</v>
      </c>
      <c r="H856" s="34" t="s">
        <v>4</v>
      </c>
      <c r="I856" s="34" t="s">
        <v>4</v>
      </c>
      <c r="J856" s="34" t="s">
        <v>507</v>
      </c>
      <c r="K856" s="34" t="s">
        <v>34</v>
      </c>
      <c r="M856" s="34" t="s">
        <v>436</v>
      </c>
      <c r="N856" s="34">
        <v>1</v>
      </c>
      <c r="O856" s="34">
        <v>0</v>
      </c>
      <c r="P856" s="34">
        <v>0</v>
      </c>
      <c r="Q856" s="34">
        <v>0</v>
      </c>
      <c r="R856" s="34">
        <v>0</v>
      </c>
      <c r="S856" s="34">
        <v>1</v>
      </c>
      <c r="T856" s="34">
        <v>0</v>
      </c>
      <c r="U856" s="77">
        <v>0</v>
      </c>
      <c r="V856" s="34">
        <v>0</v>
      </c>
      <c r="W856" s="60">
        <f>COUNTIFS(配置清单!G:G,G856,配置清单!$H:$H,"PM",配置清单!$N:$N,"在岗")</f>
        <v>1</v>
      </c>
      <c r="X856" s="61">
        <f t="shared" si="695"/>
        <v>1</v>
      </c>
      <c r="Y856" s="60">
        <f>COUNTIFS(配置清单!$G:$G,G856,配置清单!$H:$H,"PM",配置清单!$N:$N,"在岗",配置清单!$P:$P,"&lt;&gt;暂不胜任")</f>
        <v>0</v>
      </c>
      <c r="Z856" s="61">
        <f t="shared" si="696"/>
        <v>0</v>
      </c>
      <c r="AA856" s="62">
        <f>COUNTIFS(配置清单!$G:$G,G856,配置清单!$H:$H,"SE",配置清单!$N:$N,"在岗")+COUNTIFS(配置清单!$G:$G,G856,配置清单!$H:$H,"SA",配置清单!$N:$N,"在岗")</f>
        <v>0</v>
      </c>
      <c r="AB856" s="61" t="str">
        <f t="shared" si="697"/>
        <v>NA</v>
      </c>
      <c r="AC856" s="60">
        <f>COUNTIFS(配置清单!$G:$G,G856,配置清单!$H:$H,"SE",配置清单!$N:$N,"在岗",配置清单!$P:$P,"&lt;&gt;暂不胜任")+COUNTIFS(配置清单!$G:$G,G856,配置清单!$H:$H,"SA",配置清单!$N:$N,"在岗",配置清单!$P:$P,"&lt;&gt;暂不胜任")</f>
        <v>0</v>
      </c>
      <c r="AD856" s="61" t="str">
        <f t="shared" si="698"/>
        <v>NA</v>
      </c>
      <c r="AE856" s="60">
        <f>COUNTIFS(配置清单!$G:$G,G856,配置清单!H:H,"MDE",配置清单!N:N,"在岗")</f>
        <v>1</v>
      </c>
      <c r="AF856" s="61" t="str">
        <f t="shared" si="699"/>
        <v>NA</v>
      </c>
      <c r="AG856" s="60">
        <f>COUNTIFS(配置清单!$G:$G,G856,配置清单!$H:$H,"MDE",配置清单!$N:$N,"在岗",配置清单!$P:$P,"&lt;&gt;暂不胜任")</f>
        <v>0</v>
      </c>
      <c r="AH856" s="61" t="str">
        <f t="shared" si="700"/>
        <v>NA</v>
      </c>
      <c r="AI856" s="62">
        <f>COUNTIFS(配置清单!G:G,G856,配置清单!H:H,"TPM",配置清单!N:N,"在岗")+COUNTIFS(配置清单!G:G,G856,配置清单!H:H,"TC",配置清单!N:N,"在岗")</f>
        <v>0</v>
      </c>
      <c r="AJ856" s="61" t="str">
        <f t="shared" si="701"/>
        <v>NA</v>
      </c>
      <c r="AK856" s="60">
        <f>COUNTIFS(配置清单!G:G,G856,配置清单!H:H,"TPM",配置清单!N:N,"在岗",配置清单!P:P,"&lt;&gt;暂不胜任")+COUNTIFS(配置清单!G:G,G856,配置清单!H:H,"TC",配置清单!N:N,"在岗",配置清单!P:P,"&lt;&gt;暂不胜任")</f>
        <v>0</v>
      </c>
      <c r="AL856" s="61" t="str">
        <f t="shared" si="702"/>
        <v>NA</v>
      </c>
      <c r="AM856" s="60">
        <f>COUNTIFS(配置清单!G:G,G856,配置清单!H:H,"TSE",配置清单!N:N,"在岗")</f>
        <v>0</v>
      </c>
      <c r="AN856" s="61" t="str">
        <f t="shared" si="703"/>
        <v>NA</v>
      </c>
      <c r="AO856" s="60">
        <f>COUNTIFS(配置清单!G:G,G856,配置清单!H:H,"TSE",配置清单!N:N,"在岗",配置清单!P:P,"&lt;&gt;暂不胜任")</f>
        <v>0</v>
      </c>
      <c r="AP856" s="61" t="str">
        <f t="shared" si="704"/>
        <v>NA</v>
      </c>
      <c r="AQ856" s="60">
        <f>COUNTIFS(配置清单!$G:$G,G856,配置清单!H:H,"QA",配置清单!N:N,"在岗")</f>
        <v>1</v>
      </c>
      <c r="AR856" s="61">
        <f t="shared" si="705"/>
        <v>1</v>
      </c>
      <c r="AS856" s="60">
        <f>COUNTIFS(配置清单!$G:$G,G856,配置清单!$H:$H,"QA",配置清单!$N:$N,"在岗",配置清单!$P:$P,"&lt;&gt;暂不胜任")</f>
        <v>1</v>
      </c>
      <c r="AT856" s="61">
        <f t="shared" si="706"/>
        <v>1</v>
      </c>
      <c r="AU856" s="60">
        <f>COUNTIFS(配置清单!G:G,规划及评估!G856,配置清单!H:H,"BA",配置清单!N:N,"在岗")</f>
        <v>0</v>
      </c>
      <c r="AV856" s="61" t="str">
        <f t="shared" si="707"/>
        <v>NA</v>
      </c>
      <c r="AW856" s="60">
        <f>COUNTIFS(配置清单!G:G,G856,配置清单!H:H,"BA",配置清单!N:N,"在岗",配置清单!P:P,"&lt;&gt;暂不胜任")</f>
        <v>0</v>
      </c>
      <c r="AX856" s="61" t="str">
        <f t="shared" si="708"/>
        <v>NA</v>
      </c>
      <c r="AY856" s="60">
        <f>COUNTIFS(配置清单!G:G,规划及评估!G856,配置清单!H:H,"IA",配置清单!N:N,"在岗")</f>
        <v>0</v>
      </c>
      <c r="AZ856" s="61" t="str">
        <f t="shared" si="709"/>
        <v>NA</v>
      </c>
      <c r="BA856" s="60">
        <f>COUNTIFS(配置清单!G:G,G856,配置清单!H:H,"IA",配置清单!N:N,"在岗",配置清单!P:P,"&lt;&gt;暂不胜任")</f>
        <v>0</v>
      </c>
      <c r="BB856" s="61" t="str">
        <f t="shared" si="710"/>
        <v>NA</v>
      </c>
      <c r="BC856" s="60">
        <f>COUNTIFS(配置清单!G:G,规划及评估!G856,配置清单!H:H,"产品经理",配置清单!N:N,"在岗")</f>
        <v>0</v>
      </c>
      <c r="BD856" s="61" t="str">
        <f t="shared" si="711"/>
        <v>NA</v>
      </c>
      <c r="BE856" s="60">
        <f>COUNTIFS(配置清单!G:G,G856,配置清单!H:H,"产品经理",配置清单!N:N,"在岗",配置清单!P:P,"&lt;&gt;暂不胜任")</f>
        <v>0</v>
      </c>
      <c r="BF856" s="61" t="str">
        <f t="shared" si="712"/>
        <v>NA</v>
      </c>
      <c r="BG856" s="63">
        <f t="shared" si="713"/>
        <v>2</v>
      </c>
      <c r="BH856" s="64">
        <f t="shared" si="714"/>
        <v>2</v>
      </c>
      <c r="BI856" s="64">
        <f t="shared" si="715"/>
        <v>2</v>
      </c>
      <c r="BJ856" s="64">
        <f t="shared" si="716"/>
        <v>1</v>
      </c>
      <c r="BK856" s="65">
        <f t="shared" si="717"/>
        <v>1</v>
      </c>
      <c r="BL856" s="66">
        <f t="shared" si="718"/>
        <v>0.5</v>
      </c>
      <c r="BM856" s="93">
        <f t="shared" si="719"/>
        <v>1</v>
      </c>
      <c r="BN856" s="93">
        <f t="shared" si="720"/>
        <v>0</v>
      </c>
      <c r="BO856" s="93">
        <f t="shared" si="721"/>
        <v>0</v>
      </c>
      <c r="BP856" s="93">
        <f t="shared" si="722"/>
        <v>0</v>
      </c>
      <c r="BQ856" s="93">
        <f t="shared" si="723"/>
        <v>0</v>
      </c>
      <c r="BR856" s="93">
        <f t="shared" si="724"/>
        <v>0</v>
      </c>
      <c r="BS856" s="93">
        <f t="shared" si="725"/>
        <v>0</v>
      </c>
      <c r="BT856" s="93">
        <f t="shared" si="726"/>
        <v>0</v>
      </c>
      <c r="BU856" s="93">
        <f t="shared" si="727"/>
        <v>0</v>
      </c>
      <c r="BV856" s="93">
        <f t="shared" si="728"/>
        <v>0</v>
      </c>
      <c r="BW856" s="93">
        <f t="shared" si="729"/>
        <v>1</v>
      </c>
      <c r="BX856" s="93">
        <f t="shared" si="730"/>
        <v>1</v>
      </c>
      <c r="BY856" s="93">
        <f t="shared" si="731"/>
        <v>0</v>
      </c>
      <c r="BZ856" s="93">
        <f t="shared" si="732"/>
        <v>0</v>
      </c>
      <c r="CA856" s="93">
        <f t="shared" si="733"/>
        <v>0</v>
      </c>
      <c r="CB856" s="93">
        <f t="shared" si="734"/>
        <v>0</v>
      </c>
      <c r="CC856" s="93">
        <f t="shared" si="735"/>
        <v>0</v>
      </c>
      <c r="CD856" s="93">
        <f t="shared" si="736"/>
        <v>0</v>
      </c>
    </row>
    <row r="857" spans="1:82" hidden="1">
      <c r="A857" s="34">
        <v>510</v>
      </c>
      <c r="B857" s="34" t="s">
        <v>228</v>
      </c>
      <c r="C857" s="34" t="s">
        <v>231</v>
      </c>
      <c r="D857" s="34" t="s">
        <v>230</v>
      </c>
      <c r="E857" s="34" t="s">
        <v>420</v>
      </c>
      <c r="F857" s="34" t="s">
        <v>512</v>
      </c>
      <c r="G857" s="34" t="s">
        <v>513</v>
      </c>
      <c r="H857" s="34" t="s">
        <v>4</v>
      </c>
      <c r="I857" s="34" t="s">
        <v>4</v>
      </c>
      <c r="J857" s="34" t="s">
        <v>34</v>
      </c>
      <c r="K857" s="34" t="s">
        <v>34</v>
      </c>
      <c r="M857" s="34" t="s">
        <v>9817</v>
      </c>
      <c r="N857" s="34">
        <v>1</v>
      </c>
      <c r="O857" s="34">
        <v>0</v>
      </c>
      <c r="P857" s="34">
        <v>0</v>
      </c>
      <c r="Q857" s="34">
        <v>0</v>
      </c>
      <c r="R857" s="34">
        <v>1</v>
      </c>
      <c r="S857" s="34">
        <v>1</v>
      </c>
      <c r="T857" s="34">
        <v>0</v>
      </c>
      <c r="U857" s="77">
        <v>0</v>
      </c>
      <c r="V857" s="34">
        <v>0</v>
      </c>
      <c r="W857" s="60">
        <f>COUNTIFS(配置清单!G:G,G857,配置清单!$H:$H,"PM",配置清单!$N:$N,"在岗")</f>
        <v>1</v>
      </c>
      <c r="X857" s="61">
        <f t="shared" si="695"/>
        <v>1</v>
      </c>
      <c r="Y857" s="60">
        <f>COUNTIFS(配置清单!$G:$G,G857,配置清单!$H:$H,"PM",配置清单!$N:$N,"在岗",配置清单!$P:$P,"&lt;&gt;暂不胜任")</f>
        <v>1</v>
      </c>
      <c r="Z857" s="61">
        <f t="shared" si="696"/>
        <v>1</v>
      </c>
      <c r="AA857" s="62">
        <f>COUNTIFS(配置清单!$G:$G,G857,配置清单!$H:$H,"SE",配置清单!$N:$N,"在岗")+COUNTIFS(配置清单!$G:$G,G857,配置清单!$H:$H,"SA",配置清单!$N:$N,"在岗")</f>
        <v>0</v>
      </c>
      <c r="AB857" s="61" t="str">
        <f t="shared" si="697"/>
        <v>NA</v>
      </c>
      <c r="AC857" s="60">
        <f>COUNTIFS(配置清单!$G:$G,G857,配置清单!$H:$H,"SE",配置清单!$N:$N,"在岗",配置清单!$P:$P,"&lt;&gt;暂不胜任")+COUNTIFS(配置清单!$G:$G,G857,配置清单!$H:$H,"SA",配置清单!$N:$N,"在岗",配置清单!$P:$P,"&lt;&gt;暂不胜任")</f>
        <v>0</v>
      </c>
      <c r="AD857" s="61" t="str">
        <f t="shared" si="698"/>
        <v>NA</v>
      </c>
      <c r="AE857" s="60">
        <f>COUNTIFS(配置清单!$G:$G,G857,配置清单!H:H,"MDE",配置清单!N:N,"在岗")</f>
        <v>0</v>
      </c>
      <c r="AF857" s="61" t="str">
        <f t="shared" si="699"/>
        <v>NA</v>
      </c>
      <c r="AG857" s="60">
        <f>COUNTIFS(配置清单!$G:$G,G857,配置清单!$H:$H,"MDE",配置清单!$N:$N,"在岗",配置清单!$P:$P,"&lt;&gt;暂不胜任")</f>
        <v>0</v>
      </c>
      <c r="AH857" s="61" t="str">
        <f t="shared" si="700"/>
        <v>NA</v>
      </c>
      <c r="AI857" s="62">
        <f>COUNTIFS(配置清单!G:G,G857,配置清单!H:H,"TPM",配置清单!N:N,"在岗")+COUNTIFS(配置清单!G:G,G857,配置清单!H:H,"TC",配置清单!N:N,"在岗")</f>
        <v>0</v>
      </c>
      <c r="AJ857" s="61" t="str">
        <f t="shared" si="701"/>
        <v>NA</v>
      </c>
      <c r="AK857" s="60">
        <f>COUNTIFS(配置清单!G:G,G857,配置清单!H:H,"TPM",配置清单!N:N,"在岗",配置清单!P:P,"&lt;&gt;暂不胜任")+COUNTIFS(配置清单!G:G,G857,配置清单!H:H,"TC",配置清单!N:N,"在岗",配置清单!P:P,"&lt;&gt;暂不胜任")</f>
        <v>0</v>
      </c>
      <c r="AL857" s="61" t="str">
        <f t="shared" si="702"/>
        <v>NA</v>
      </c>
      <c r="AM857" s="60">
        <f>COUNTIFS(配置清单!G:G,G857,配置清单!H:H,"TSE",配置清单!N:N,"在岗")</f>
        <v>1</v>
      </c>
      <c r="AN857" s="61">
        <f t="shared" si="703"/>
        <v>1</v>
      </c>
      <c r="AO857" s="60">
        <f>COUNTIFS(配置清单!G:G,G857,配置清单!H:H,"TSE",配置清单!N:N,"在岗",配置清单!P:P,"&lt;&gt;暂不胜任")</f>
        <v>1</v>
      </c>
      <c r="AP857" s="61">
        <f t="shared" si="704"/>
        <v>1</v>
      </c>
      <c r="AQ857" s="60">
        <f>COUNTIFS(配置清单!$G:$G,G857,配置清单!H:H,"QA",配置清单!N:N,"在岗")</f>
        <v>1</v>
      </c>
      <c r="AR857" s="61">
        <f t="shared" si="705"/>
        <v>1</v>
      </c>
      <c r="AS857" s="60">
        <f>COUNTIFS(配置清单!$G:$G,G857,配置清单!$H:$H,"QA",配置清单!$N:$N,"在岗",配置清单!$P:$P,"&lt;&gt;暂不胜任")</f>
        <v>1</v>
      </c>
      <c r="AT857" s="61">
        <f t="shared" si="706"/>
        <v>1</v>
      </c>
      <c r="AU857" s="60">
        <f>COUNTIFS(配置清单!G:G,规划及评估!G857,配置清单!H:H,"BA",配置清单!N:N,"在岗")</f>
        <v>0</v>
      </c>
      <c r="AV857" s="61" t="str">
        <f t="shared" si="707"/>
        <v>NA</v>
      </c>
      <c r="AW857" s="60">
        <f>COUNTIFS(配置清单!G:G,G857,配置清单!H:H,"BA",配置清单!N:N,"在岗",配置清单!P:P,"&lt;&gt;暂不胜任")</f>
        <v>0</v>
      </c>
      <c r="AX857" s="61" t="str">
        <f t="shared" si="708"/>
        <v>NA</v>
      </c>
      <c r="AY857" s="60">
        <f>COUNTIFS(配置清单!G:G,规划及评估!G857,配置清单!H:H,"IA",配置清单!N:N,"在岗")</f>
        <v>0</v>
      </c>
      <c r="AZ857" s="61" t="str">
        <f t="shared" si="709"/>
        <v>NA</v>
      </c>
      <c r="BA857" s="60">
        <f>COUNTIFS(配置清单!G:G,G857,配置清单!H:H,"IA",配置清单!N:N,"在岗",配置清单!P:P,"&lt;&gt;暂不胜任")</f>
        <v>0</v>
      </c>
      <c r="BB857" s="61" t="str">
        <f t="shared" si="710"/>
        <v>NA</v>
      </c>
      <c r="BC857" s="60">
        <f>COUNTIFS(配置清单!G:G,规划及评估!G857,配置清单!H:H,"产品经理",配置清单!N:N,"在岗")</f>
        <v>0</v>
      </c>
      <c r="BD857" s="61" t="str">
        <f t="shared" si="711"/>
        <v>NA</v>
      </c>
      <c r="BE857" s="60">
        <f>COUNTIFS(配置清单!G:G,G857,配置清单!H:H,"产品经理",配置清单!N:N,"在岗",配置清单!P:P,"&lt;&gt;暂不胜任")</f>
        <v>0</v>
      </c>
      <c r="BF857" s="61" t="str">
        <f t="shared" si="712"/>
        <v>NA</v>
      </c>
      <c r="BG857" s="63">
        <f t="shared" si="713"/>
        <v>3</v>
      </c>
      <c r="BH857" s="64">
        <f t="shared" si="714"/>
        <v>3</v>
      </c>
      <c r="BI857" s="64">
        <f t="shared" si="715"/>
        <v>3</v>
      </c>
      <c r="BJ857" s="64">
        <f t="shared" si="716"/>
        <v>3</v>
      </c>
      <c r="BK857" s="65">
        <f t="shared" si="717"/>
        <v>1</v>
      </c>
      <c r="BL857" s="66">
        <f t="shared" si="718"/>
        <v>1</v>
      </c>
      <c r="BM857" s="93">
        <f t="shared" si="719"/>
        <v>1</v>
      </c>
      <c r="BN857" s="93">
        <f t="shared" si="720"/>
        <v>1</v>
      </c>
      <c r="BO857" s="93">
        <f t="shared" si="721"/>
        <v>0</v>
      </c>
      <c r="BP857" s="93">
        <f t="shared" si="722"/>
        <v>0</v>
      </c>
      <c r="BQ857" s="93">
        <f t="shared" si="723"/>
        <v>0</v>
      </c>
      <c r="BR857" s="93">
        <f t="shared" si="724"/>
        <v>0</v>
      </c>
      <c r="BS857" s="93">
        <f t="shared" si="725"/>
        <v>0</v>
      </c>
      <c r="BT857" s="93">
        <f t="shared" si="726"/>
        <v>0</v>
      </c>
      <c r="BU857" s="93">
        <f t="shared" si="727"/>
        <v>1</v>
      </c>
      <c r="BV857" s="93">
        <f t="shared" si="728"/>
        <v>1</v>
      </c>
      <c r="BW857" s="93">
        <f t="shared" si="729"/>
        <v>1</v>
      </c>
      <c r="BX857" s="93">
        <f t="shared" si="730"/>
        <v>1</v>
      </c>
      <c r="BY857" s="93">
        <f t="shared" si="731"/>
        <v>0</v>
      </c>
      <c r="BZ857" s="93">
        <f t="shared" si="732"/>
        <v>0</v>
      </c>
      <c r="CA857" s="93">
        <f t="shared" si="733"/>
        <v>0</v>
      </c>
      <c r="CB857" s="93">
        <f t="shared" si="734"/>
        <v>0</v>
      </c>
      <c r="CC857" s="93">
        <f t="shared" si="735"/>
        <v>0</v>
      </c>
      <c r="CD857" s="93">
        <f t="shared" si="736"/>
        <v>0</v>
      </c>
    </row>
    <row r="858" spans="1:82" hidden="1">
      <c r="A858" s="34">
        <v>511</v>
      </c>
      <c r="B858" s="34" t="s">
        <v>228</v>
      </c>
      <c r="C858" s="34" t="s">
        <v>231</v>
      </c>
      <c r="D858" s="34" t="s">
        <v>230</v>
      </c>
      <c r="E858" s="34" t="s">
        <v>420</v>
      </c>
      <c r="F858" s="34" t="s">
        <v>527</v>
      </c>
      <c r="G858" s="34" t="s">
        <v>528</v>
      </c>
      <c r="H858" s="34" t="s">
        <v>4</v>
      </c>
      <c r="I858" s="34" t="s">
        <v>4</v>
      </c>
      <c r="J858" s="34" t="s">
        <v>34</v>
      </c>
      <c r="K858" s="34" t="s">
        <v>34</v>
      </c>
      <c r="M858" s="34" t="s">
        <v>9817</v>
      </c>
      <c r="N858" s="34">
        <v>2</v>
      </c>
      <c r="O858" s="34">
        <v>1</v>
      </c>
      <c r="P858" s="34">
        <v>0</v>
      </c>
      <c r="Q858" s="34">
        <v>0</v>
      </c>
      <c r="R858" s="34">
        <v>0</v>
      </c>
      <c r="S858" s="34">
        <v>1</v>
      </c>
      <c r="T858" s="34">
        <v>0</v>
      </c>
      <c r="U858" s="77">
        <v>0</v>
      </c>
      <c r="V858" s="34">
        <v>0</v>
      </c>
      <c r="W858" s="60">
        <f>COUNTIFS(配置清单!G:G,G858,配置清单!$H:$H,"PM",配置清单!$N:$N,"在岗")</f>
        <v>2</v>
      </c>
      <c r="X858" s="61">
        <f t="shared" si="695"/>
        <v>1</v>
      </c>
      <c r="Y858" s="60">
        <f>COUNTIFS(配置清单!$G:$G,G858,配置清单!$H:$H,"PM",配置清单!$N:$N,"在岗",配置清单!$P:$P,"&lt;&gt;暂不胜任")</f>
        <v>2</v>
      </c>
      <c r="Z858" s="61">
        <f t="shared" si="696"/>
        <v>1</v>
      </c>
      <c r="AA858" s="62">
        <f>COUNTIFS(配置清单!$G:$G,G858,配置清单!$H:$H,"SE",配置清单!$N:$N,"在岗")+COUNTIFS(配置清单!$G:$G,G858,配置清单!$H:$H,"SA",配置清单!$N:$N,"在岗")</f>
        <v>1</v>
      </c>
      <c r="AB858" s="61">
        <f t="shared" si="697"/>
        <v>1</v>
      </c>
      <c r="AC858" s="60">
        <f>COUNTIFS(配置清单!$G:$G,G858,配置清单!$H:$H,"SE",配置清单!$N:$N,"在岗",配置清单!$P:$P,"&lt;&gt;暂不胜任")+COUNTIFS(配置清单!$G:$G,G858,配置清单!$H:$H,"SA",配置清单!$N:$N,"在岗",配置清单!$P:$P,"&lt;&gt;暂不胜任")</f>
        <v>1</v>
      </c>
      <c r="AD858" s="61">
        <f t="shared" si="698"/>
        <v>1</v>
      </c>
      <c r="AE858" s="60">
        <f>COUNTIFS(配置清单!$G:$G,G858,配置清单!H:H,"MDE",配置清单!N:N,"在岗")</f>
        <v>0</v>
      </c>
      <c r="AF858" s="61" t="str">
        <f t="shared" si="699"/>
        <v>NA</v>
      </c>
      <c r="AG858" s="60">
        <f>COUNTIFS(配置清单!$G:$G,G858,配置清单!$H:$H,"MDE",配置清单!$N:$N,"在岗",配置清单!$P:$P,"&lt;&gt;暂不胜任")</f>
        <v>0</v>
      </c>
      <c r="AH858" s="61" t="str">
        <f t="shared" si="700"/>
        <v>NA</v>
      </c>
      <c r="AI858" s="62">
        <f>COUNTIFS(配置清单!G:G,G858,配置清单!H:H,"TPM",配置清单!N:N,"在岗")+COUNTIFS(配置清单!G:G,G858,配置清单!H:H,"TC",配置清单!N:N,"在岗")</f>
        <v>0</v>
      </c>
      <c r="AJ858" s="61" t="str">
        <f t="shared" si="701"/>
        <v>NA</v>
      </c>
      <c r="AK858" s="60">
        <f>COUNTIFS(配置清单!G:G,G858,配置清单!H:H,"TPM",配置清单!N:N,"在岗",配置清单!P:P,"&lt;&gt;暂不胜任")+COUNTIFS(配置清单!G:G,G858,配置清单!H:H,"TC",配置清单!N:N,"在岗",配置清单!P:P,"&lt;&gt;暂不胜任")</f>
        <v>0</v>
      </c>
      <c r="AL858" s="61" t="str">
        <f t="shared" si="702"/>
        <v>NA</v>
      </c>
      <c r="AM858" s="60">
        <f>COUNTIFS(配置清单!G:G,G858,配置清单!H:H,"TSE",配置清单!N:N,"在岗")</f>
        <v>0</v>
      </c>
      <c r="AN858" s="61" t="str">
        <f t="shared" si="703"/>
        <v>NA</v>
      </c>
      <c r="AO858" s="60">
        <f>COUNTIFS(配置清单!G:G,G858,配置清单!H:H,"TSE",配置清单!N:N,"在岗",配置清单!P:P,"&lt;&gt;暂不胜任")</f>
        <v>0</v>
      </c>
      <c r="AP858" s="61" t="str">
        <f t="shared" si="704"/>
        <v>NA</v>
      </c>
      <c r="AQ858" s="60">
        <f>COUNTIFS(配置清单!$G:$G,G858,配置清单!H:H,"QA",配置清单!N:N,"在岗")</f>
        <v>1</v>
      </c>
      <c r="AR858" s="61">
        <f t="shared" si="705"/>
        <v>1</v>
      </c>
      <c r="AS858" s="60">
        <f>COUNTIFS(配置清单!$G:$G,G858,配置清单!$H:$H,"QA",配置清单!$N:$N,"在岗",配置清单!$P:$P,"&lt;&gt;暂不胜任")</f>
        <v>1</v>
      </c>
      <c r="AT858" s="61">
        <f t="shared" si="706"/>
        <v>1</v>
      </c>
      <c r="AU858" s="60">
        <f>COUNTIFS(配置清单!G:G,规划及评估!G858,配置清单!H:H,"BA",配置清单!N:N,"在岗")</f>
        <v>0</v>
      </c>
      <c r="AV858" s="61" t="str">
        <f t="shared" si="707"/>
        <v>NA</v>
      </c>
      <c r="AW858" s="60">
        <f>COUNTIFS(配置清单!G:G,G858,配置清单!H:H,"BA",配置清单!N:N,"在岗",配置清单!P:P,"&lt;&gt;暂不胜任")</f>
        <v>0</v>
      </c>
      <c r="AX858" s="61" t="str">
        <f t="shared" si="708"/>
        <v>NA</v>
      </c>
      <c r="AY858" s="60">
        <f>COUNTIFS(配置清单!G:G,规划及评估!G858,配置清单!H:H,"IA",配置清单!N:N,"在岗")</f>
        <v>0</v>
      </c>
      <c r="AZ858" s="61" t="str">
        <f t="shared" si="709"/>
        <v>NA</v>
      </c>
      <c r="BA858" s="60">
        <f>COUNTIFS(配置清单!G:G,G858,配置清单!H:H,"IA",配置清单!N:N,"在岗",配置清单!P:P,"&lt;&gt;暂不胜任")</f>
        <v>0</v>
      </c>
      <c r="BB858" s="61" t="str">
        <f t="shared" si="710"/>
        <v>NA</v>
      </c>
      <c r="BC858" s="60">
        <f>COUNTIFS(配置清单!G:G,规划及评估!G858,配置清单!H:H,"产品经理",配置清单!N:N,"在岗")</f>
        <v>0</v>
      </c>
      <c r="BD858" s="61" t="str">
        <f t="shared" si="711"/>
        <v>NA</v>
      </c>
      <c r="BE858" s="60">
        <f>COUNTIFS(配置清单!G:G,G858,配置清单!H:H,"产品经理",配置清单!N:N,"在岗",配置清单!P:P,"&lt;&gt;暂不胜任")</f>
        <v>0</v>
      </c>
      <c r="BF858" s="61" t="str">
        <f t="shared" si="712"/>
        <v>NA</v>
      </c>
      <c r="BG858" s="63">
        <f t="shared" si="713"/>
        <v>4</v>
      </c>
      <c r="BH858" s="64">
        <f t="shared" si="714"/>
        <v>4</v>
      </c>
      <c r="BI858" s="64">
        <f t="shared" si="715"/>
        <v>4</v>
      </c>
      <c r="BJ858" s="64">
        <f t="shared" si="716"/>
        <v>4</v>
      </c>
      <c r="BK858" s="65">
        <f t="shared" si="717"/>
        <v>1</v>
      </c>
      <c r="BL858" s="66">
        <f t="shared" si="718"/>
        <v>1</v>
      </c>
      <c r="BM858" s="93">
        <f t="shared" si="719"/>
        <v>2</v>
      </c>
      <c r="BN858" s="93">
        <f t="shared" si="720"/>
        <v>2</v>
      </c>
      <c r="BO858" s="93">
        <f t="shared" si="721"/>
        <v>1</v>
      </c>
      <c r="BP858" s="93">
        <f t="shared" si="722"/>
        <v>1</v>
      </c>
      <c r="BQ858" s="93">
        <f t="shared" si="723"/>
        <v>0</v>
      </c>
      <c r="BR858" s="93">
        <f t="shared" si="724"/>
        <v>0</v>
      </c>
      <c r="BS858" s="93">
        <f t="shared" si="725"/>
        <v>0</v>
      </c>
      <c r="BT858" s="93">
        <f t="shared" si="726"/>
        <v>0</v>
      </c>
      <c r="BU858" s="93">
        <f t="shared" si="727"/>
        <v>0</v>
      </c>
      <c r="BV858" s="93">
        <f t="shared" si="728"/>
        <v>0</v>
      </c>
      <c r="BW858" s="93">
        <f t="shared" si="729"/>
        <v>1</v>
      </c>
      <c r="BX858" s="93">
        <f t="shared" si="730"/>
        <v>1</v>
      </c>
      <c r="BY858" s="93">
        <f t="shared" si="731"/>
        <v>0</v>
      </c>
      <c r="BZ858" s="93">
        <f t="shared" si="732"/>
        <v>0</v>
      </c>
      <c r="CA858" s="93">
        <f t="shared" si="733"/>
        <v>0</v>
      </c>
      <c r="CB858" s="93">
        <f t="shared" si="734"/>
        <v>0</v>
      </c>
      <c r="CC858" s="93">
        <f t="shared" si="735"/>
        <v>0</v>
      </c>
      <c r="CD858" s="93">
        <f t="shared" si="736"/>
        <v>0</v>
      </c>
    </row>
    <row r="859" spans="1:82" hidden="1">
      <c r="A859" s="34">
        <v>512</v>
      </c>
      <c r="B859" s="34" t="s">
        <v>228</v>
      </c>
      <c r="C859" s="34" t="s">
        <v>231</v>
      </c>
      <c r="D859" s="34" t="s">
        <v>230</v>
      </c>
      <c r="E859" s="34" t="s">
        <v>420</v>
      </c>
      <c r="F859" s="34" t="s">
        <v>538</v>
      </c>
      <c r="G859" s="34" t="s">
        <v>539</v>
      </c>
      <c r="H859" s="34" t="s">
        <v>4</v>
      </c>
      <c r="I859" s="34" t="s">
        <v>4</v>
      </c>
      <c r="J859" s="34" t="s">
        <v>507</v>
      </c>
      <c r="K859" s="34" t="s">
        <v>34</v>
      </c>
      <c r="M859" s="34" t="s">
        <v>9817</v>
      </c>
      <c r="N859" s="34">
        <v>1</v>
      </c>
      <c r="O859" s="34">
        <v>0</v>
      </c>
      <c r="P859" s="34">
        <v>0</v>
      </c>
      <c r="Q859" s="34">
        <v>0</v>
      </c>
      <c r="R859" s="34">
        <v>0</v>
      </c>
      <c r="S859" s="34">
        <v>1</v>
      </c>
      <c r="T859" s="34">
        <v>0</v>
      </c>
      <c r="U859" s="77">
        <v>0</v>
      </c>
      <c r="V859" s="34">
        <v>0</v>
      </c>
      <c r="W859" s="60">
        <f>COUNTIFS(配置清单!G:G,G859,配置清单!$H:$H,"PM",配置清单!$N:$N,"在岗")</f>
        <v>1</v>
      </c>
      <c r="X859" s="61">
        <f t="shared" si="695"/>
        <v>1</v>
      </c>
      <c r="Y859" s="60">
        <f>COUNTIFS(配置清单!$G:$G,G859,配置清单!$H:$H,"PM",配置清单!$N:$N,"在岗",配置清单!$P:$P,"&lt;&gt;暂不胜任")</f>
        <v>0</v>
      </c>
      <c r="Z859" s="61">
        <f t="shared" si="696"/>
        <v>0</v>
      </c>
      <c r="AA859" s="62">
        <f>COUNTIFS(配置清单!$G:$G,G859,配置清单!$H:$H,"SE",配置清单!$N:$N,"在岗")+COUNTIFS(配置清单!$G:$G,G859,配置清单!$H:$H,"SA",配置清单!$N:$N,"在岗")</f>
        <v>0</v>
      </c>
      <c r="AB859" s="61" t="str">
        <f t="shared" si="697"/>
        <v>NA</v>
      </c>
      <c r="AC859" s="60">
        <f>COUNTIFS(配置清单!$G:$G,G859,配置清单!$H:$H,"SE",配置清单!$N:$N,"在岗",配置清单!$P:$P,"&lt;&gt;暂不胜任")+COUNTIFS(配置清单!$G:$G,G859,配置清单!$H:$H,"SA",配置清单!$N:$N,"在岗",配置清单!$P:$P,"&lt;&gt;暂不胜任")</f>
        <v>0</v>
      </c>
      <c r="AD859" s="61" t="str">
        <f t="shared" si="698"/>
        <v>NA</v>
      </c>
      <c r="AE859" s="60">
        <f>COUNTIFS(配置清单!$G:$G,G859,配置清单!H:H,"MDE",配置清单!N:N,"在岗")</f>
        <v>0</v>
      </c>
      <c r="AF859" s="61" t="str">
        <f t="shared" si="699"/>
        <v>NA</v>
      </c>
      <c r="AG859" s="60">
        <f>COUNTIFS(配置清单!$G:$G,G859,配置清单!$H:$H,"MDE",配置清单!$N:$N,"在岗",配置清单!$P:$P,"&lt;&gt;暂不胜任")</f>
        <v>0</v>
      </c>
      <c r="AH859" s="61" t="str">
        <f t="shared" si="700"/>
        <v>NA</v>
      </c>
      <c r="AI859" s="62">
        <f>COUNTIFS(配置清单!G:G,G859,配置清单!H:H,"TPM",配置清单!N:N,"在岗")+COUNTIFS(配置清单!G:G,G859,配置清单!H:H,"TC",配置清单!N:N,"在岗")</f>
        <v>0</v>
      </c>
      <c r="AJ859" s="61" t="str">
        <f t="shared" si="701"/>
        <v>NA</v>
      </c>
      <c r="AK859" s="60">
        <f>COUNTIFS(配置清单!G:G,G859,配置清单!H:H,"TPM",配置清单!N:N,"在岗",配置清单!P:P,"&lt;&gt;暂不胜任")+COUNTIFS(配置清单!G:G,G859,配置清单!H:H,"TC",配置清单!N:N,"在岗",配置清单!P:P,"&lt;&gt;暂不胜任")</f>
        <v>0</v>
      </c>
      <c r="AL859" s="61" t="str">
        <f t="shared" si="702"/>
        <v>NA</v>
      </c>
      <c r="AM859" s="60">
        <f>COUNTIFS(配置清单!G:G,G859,配置清单!H:H,"TSE",配置清单!N:N,"在岗")</f>
        <v>0</v>
      </c>
      <c r="AN859" s="61" t="str">
        <f t="shared" si="703"/>
        <v>NA</v>
      </c>
      <c r="AO859" s="60">
        <f>COUNTIFS(配置清单!G:G,G859,配置清单!H:H,"TSE",配置清单!N:N,"在岗",配置清单!P:P,"&lt;&gt;暂不胜任")</f>
        <v>0</v>
      </c>
      <c r="AP859" s="61" t="str">
        <f t="shared" si="704"/>
        <v>NA</v>
      </c>
      <c r="AQ859" s="60">
        <f>COUNTIFS(配置清单!$G:$G,G859,配置清单!H:H,"QA",配置清单!N:N,"在岗")</f>
        <v>1</v>
      </c>
      <c r="AR859" s="61">
        <f t="shared" si="705"/>
        <v>1</v>
      </c>
      <c r="AS859" s="60">
        <f>COUNTIFS(配置清单!$G:$G,G859,配置清单!$H:$H,"QA",配置清单!$N:$N,"在岗",配置清单!$P:$P,"&lt;&gt;暂不胜任")</f>
        <v>1</v>
      </c>
      <c r="AT859" s="61">
        <f t="shared" si="706"/>
        <v>1</v>
      </c>
      <c r="AU859" s="60">
        <f>COUNTIFS(配置清单!G:G,规划及评估!G859,配置清单!H:H,"BA",配置清单!N:N,"在岗")</f>
        <v>0</v>
      </c>
      <c r="AV859" s="61" t="str">
        <f t="shared" si="707"/>
        <v>NA</v>
      </c>
      <c r="AW859" s="60">
        <f>COUNTIFS(配置清单!G:G,G859,配置清单!H:H,"BA",配置清单!N:N,"在岗",配置清单!P:P,"&lt;&gt;暂不胜任")</f>
        <v>0</v>
      </c>
      <c r="AX859" s="61" t="str">
        <f t="shared" si="708"/>
        <v>NA</v>
      </c>
      <c r="AY859" s="60">
        <f>COUNTIFS(配置清单!G:G,规划及评估!G859,配置清单!H:H,"IA",配置清单!N:N,"在岗")</f>
        <v>0</v>
      </c>
      <c r="AZ859" s="61" t="str">
        <f t="shared" si="709"/>
        <v>NA</v>
      </c>
      <c r="BA859" s="60">
        <f>COUNTIFS(配置清单!G:G,G859,配置清单!H:H,"IA",配置清单!N:N,"在岗",配置清单!P:P,"&lt;&gt;暂不胜任")</f>
        <v>0</v>
      </c>
      <c r="BB859" s="61" t="str">
        <f t="shared" si="710"/>
        <v>NA</v>
      </c>
      <c r="BC859" s="60">
        <f>COUNTIFS(配置清单!G:G,规划及评估!G859,配置清单!H:H,"产品经理",配置清单!N:N,"在岗")</f>
        <v>0</v>
      </c>
      <c r="BD859" s="61" t="str">
        <f t="shared" si="711"/>
        <v>NA</v>
      </c>
      <c r="BE859" s="60">
        <f>COUNTIFS(配置清单!G:G,G859,配置清单!H:H,"产品经理",配置清单!N:N,"在岗",配置清单!P:P,"&lt;&gt;暂不胜任")</f>
        <v>0</v>
      </c>
      <c r="BF859" s="61" t="str">
        <f t="shared" si="712"/>
        <v>NA</v>
      </c>
      <c r="BG859" s="63">
        <f t="shared" si="713"/>
        <v>2</v>
      </c>
      <c r="BH859" s="64">
        <f t="shared" si="714"/>
        <v>2</v>
      </c>
      <c r="BI859" s="64">
        <f t="shared" si="715"/>
        <v>2</v>
      </c>
      <c r="BJ859" s="64">
        <f t="shared" si="716"/>
        <v>1</v>
      </c>
      <c r="BK859" s="65">
        <f t="shared" si="717"/>
        <v>1</v>
      </c>
      <c r="BL859" s="66">
        <f t="shared" si="718"/>
        <v>0.5</v>
      </c>
      <c r="BM859" s="93">
        <f t="shared" si="719"/>
        <v>1</v>
      </c>
      <c r="BN859" s="93">
        <f t="shared" si="720"/>
        <v>0</v>
      </c>
      <c r="BO859" s="93">
        <f t="shared" si="721"/>
        <v>0</v>
      </c>
      <c r="BP859" s="93">
        <f t="shared" si="722"/>
        <v>0</v>
      </c>
      <c r="BQ859" s="93">
        <f t="shared" si="723"/>
        <v>0</v>
      </c>
      <c r="BR859" s="93">
        <f t="shared" si="724"/>
        <v>0</v>
      </c>
      <c r="BS859" s="93">
        <f t="shared" si="725"/>
        <v>0</v>
      </c>
      <c r="BT859" s="93">
        <f t="shared" si="726"/>
        <v>0</v>
      </c>
      <c r="BU859" s="93">
        <f t="shared" si="727"/>
        <v>0</v>
      </c>
      <c r="BV859" s="93">
        <f t="shared" si="728"/>
        <v>0</v>
      </c>
      <c r="BW859" s="93">
        <f t="shared" si="729"/>
        <v>1</v>
      </c>
      <c r="BX859" s="93">
        <f t="shared" si="730"/>
        <v>1</v>
      </c>
      <c r="BY859" s="93">
        <f t="shared" si="731"/>
        <v>0</v>
      </c>
      <c r="BZ859" s="93">
        <f t="shared" si="732"/>
        <v>0</v>
      </c>
      <c r="CA859" s="93">
        <f t="shared" si="733"/>
        <v>0</v>
      </c>
      <c r="CB859" s="93">
        <f t="shared" si="734"/>
        <v>0</v>
      </c>
      <c r="CC859" s="93">
        <f t="shared" si="735"/>
        <v>0</v>
      </c>
      <c r="CD859" s="93">
        <f t="shared" si="736"/>
        <v>0</v>
      </c>
    </row>
    <row r="860" spans="1:82" hidden="1">
      <c r="A860" s="34">
        <v>513</v>
      </c>
      <c r="B860" s="34" t="s">
        <v>228</v>
      </c>
      <c r="C860" s="34" t="s">
        <v>231</v>
      </c>
      <c r="D860" s="34" t="s">
        <v>230</v>
      </c>
      <c r="E860" s="34" t="s">
        <v>420</v>
      </c>
      <c r="F860" s="34" t="s">
        <v>542</v>
      </c>
      <c r="G860" s="34" t="s">
        <v>543</v>
      </c>
      <c r="H860" s="34" t="s">
        <v>7</v>
      </c>
      <c r="I860" s="34" t="s">
        <v>7</v>
      </c>
      <c r="J860" s="34" t="s">
        <v>195</v>
      </c>
      <c r="K860" s="34" t="s">
        <v>195</v>
      </c>
      <c r="M860" s="34" t="s">
        <v>9817</v>
      </c>
      <c r="N860" s="34">
        <v>1</v>
      </c>
      <c r="O860" s="34">
        <v>0</v>
      </c>
      <c r="P860" s="34">
        <v>0</v>
      </c>
      <c r="Q860" s="34">
        <v>0</v>
      </c>
      <c r="R860" s="34">
        <v>0</v>
      </c>
      <c r="S860" s="34">
        <v>1</v>
      </c>
      <c r="T860" s="34">
        <v>0</v>
      </c>
      <c r="U860" s="77">
        <v>0</v>
      </c>
      <c r="V860" s="34">
        <v>0</v>
      </c>
      <c r="W860" s="60">
        <f>COUNTIFS(配置清单!G:G,G860,配置清单!$H:$H,"PM",配置清单!$N:$N,"在岗")</f>
        <v>1</v>
      </c>
      <c r="X860" s="61">
        <f t="shared" si="695"/>
        <v>1</v>
      </c>
      <c r="Y860" s="60">
        <f>COUNTIFS(配置清单!$G:$G,G860,配置清单!$H:$H,"PM",配置清单!$N:$N,"在岗",配置清单!$P:$P,"&lt;&gt;暂不胜任")</f>
        <v>1</v>
      </c>
      <c r="Z860" s="61">
        <f t="shared" si="696"/>
        <v>1</v>
      </c>
      <c r="AA860" s="62">
        <f>COUNTIFS(配置清单!$G:$G,G860,配置清单!$H:$H,"SE",配置清单!$N:$N,"在岗")+COUNTIFS(配置清单!$G:$G,G860,配置清单!$H:$H,"SA",配置清单!$N:$N,"在岗")</f>
        <v>0</v>
      </c>
      <c r="AB860" s="61" t="str">
        <f t="shared" si="697"/>
        <v>NA</v>
      </c>
      <c r="AC860" s="60">
        <f>COUNTIFS(配置清单!$G:$G,G860,配置清单!$H:$H,"SE",配置清单!$N:$N,"在岗",配置清单!$P:$P,"&lt;&gt;暂不胜任")+COUNTIFS(配置清单!$G:$G,G860,配置清单!$H:$H,"SA",配置清单!$N:$N,"在岗",配置清单!$P:$P,"&lt;&gt;暂不胜任")</f>
        <v>0</v>
      </c>
      <c r="AD860" s="61" t="str">
        <f t="shared" si="698"/>
        <v>NA</v>
      </c>
      <c r="AE860" s="60">
        <f>COUNTIFS(配置清单!$G:$G,G860,配置清单!H:H,"MDE",配置清单!N:N,"在岗")</f>
        <v>0</v>
      </c>
      <c r="AF860" s="61" t="str">
        <f t="shared" si="699"/>
        <v>NA</v>
      </c>
      <c r="AG860" s="60">
        <f>COUNTIFS(配置清单!$G:$G,G860,配置清单!$H:$H,"MDE",配置清单!$N:$N,"在岗",配置清单!$P:$P,"&lt;&gt;暂不胜任")</f>
        <v>0</v>
      </c>
      <c r="AH860" s="61" t="str">
        <f t="shared" si="700"/>
        <v>NA</v>
      </c>
      <c r="AI860" s="62">
        <f>COUNTIFS(配置清单!G:G,G860,配置清单!H:H,"TPM",配置清单!N:N,"在岗")+COUNTIFS(配置清单!G:G,G860,配置清单!H:H,"TC",配置清单!N:N,"在岗")</f>
        <v>0</v>
      </c>
      <c r="AJ860" s="61" t="str">
        <f t="shared" si="701"/>
        <v>NA</v>
      </c>
      <c r="AK860" s="60">
        <f>COUNTIFS(配置清单!G:G,G860,配置清单!H:H,"TPM",配置清单!N:N,"在岗",配置清单!P:P,"&lt;&gt;暂不胜任")+COUNTIFS(配置清单!G:G,G860,配置清单!H:H,"TC",配置清单!N:N,"在岗",配置清单!P:P,"&lt;&gt;暂不胜任")</f>
        <v>0</v>
      </c>
      <c r="AL860" s="61" t="str">
        <f t="shared" si="702"/>
        <v>NA</v>
      </c>
      <c r="AM860" s="60">
        <f>COUNTIFS(配置清单!G:G,G860,配置清单!H:H,"TSE",配置清单!N:N,"在岗")</f>
        <v>0</v>
      </c>
      <c r="AN860" s="61" t="str">
        <f t="shared" si="703"/>
        <v>NA</v>
      </c>
      <c r="AO860" s="60">
        <f>COUNTIFS(配置清单!G:G,G860,配置清单!H:H,"TSE",配置清单!N:N,"在岗",配置清单!P:P,"&lt;&gt;暂不胜任")</f>
        <v>0</v>
      </c>
      <c r="AP860" s="61" t="str">
        <f t="shared" si="704"/>
        <v>NA</v>
      </c>
      <c r="AQ860" s="60">
        <f>COUNTIFS(配置清单!$G:$G,G860,配置清单!H:H,"QA",配置清单!N:N,"在岗")</f>
        <v>1</v>
      </c>
      <c r="AR860" s="61">
        <f t="shared" si="705"/>
        <v>1</v>
      </c>
      <c r="AS860" s="60">
        <f>COUNTIFS(配置清单!$G:$G,G860,配置清单!$H:$H,"QA",配置清单!$N:$N,"在岗",配置清单!$P:$P,"&lt;&gt;暂不胜任")</f>
        <v>1</v>
      </c>
      <c r="AT860" s="61">
        <f t="shared" si="706"/>
        <v>1</v>
      </c>
      <c r="AU860" s="60">
        <f>COUNTIFS(配置清单!G:G,规划及评估!G860,配置清单!H:H,"BA",配置清单!N:N,"在岗")</f>
        <v>0</v>
      </c>
      <c r="AV860" s="61" t="str">
        <f t="shared" si="707"/>
        <v>NA</v>
      </c>
      <c r="AW860" s="60">
        <f>COUNTIFS(配置清单!G:G,G860,配置清单!H:H,"BA",配置清单!N:N,"在岗",配置清单!P:P,"&lt;&gt;暂不胜任")</f>
        <v>0</v>
      </c>
      <c r="AX860" s="61" t="str">
        <f t="shared" si="708"/>
        <v>NA</v>
      </c>
      <c r="AY860" s="60">
        <f>COUNTIFS(配置清单!G:G,规划及评估!G860,配置清单!H:H,"IA",配置清单!N:N,"在岗")</f>
        <v>0</v>
      </c>
      <c r="AZ860" s="61" t="str">
        <f t="shared" si="709"/>
        <v>NA</v>
      </c>
      <c r="BA860" s="60">
        <f>COUNTIFS(配置清单!G:G,G860,配置清单!H:H,"IA",配置清单!N:N,"在岗",配置清单!P:P,"&lt;&gt;暂不胜任")</f>
        <v>0</v>
      </c>
      <c r="BB860" s="61" t="str">
        <f t="shared" si="710"/>
        <v>NA</v>
      </c>
      <c r="BC860" s="60">
        <f>COUNTIFS(配置清单!G:G,规划及评估!G860,配置清单!H:H,"产品经理",配置清单!N:N,"在岗")</f>
        <v>0</v>
      </c>
      <c r="BD860" s="61" t="str">
        <f t="shared" si="711"/>
        <v>NA</v>
      </c>
      <c r="BE860" s="60">
        <f>COUNTIFS(配置清单!G:G,G860,配置清单!H:H,"产品经理",配置清单!N:N,"在岗",配置清单!P:P,"&lt;&gt;暂不胜任")</f>
        <v>0</v>
      </c>
      <c r="BF860" s="61" t="str">
        <f t="shared" si="712"/>
        <v>NA</v>
      </c>
      <c r="BG860" s="63">
        <f t="shared" si="713"/>
        <v>2</v>
      </c>
      <c r="BH860" s="64">
        <f t="shared" si="714"/>
        <v>2</v>
      </c>
      <c r="BI860" s="64">
        <f t="shared" si="715"/>
        <v>2</v>
      </c>
      <c r="BJ860" s="64">
        <f t="shared" si="716"/>
        <v>2</v>
      </c>
      <c r="BK860" s="65">
        <f t="shared" si="717"/>
        <v>1</v>
      </c>
      <c r="BL860" s="66">
        <f t="shared" si="718"/>
        <v>1</v>
      </c>
      <c r="BM860" s="93">
        <f t="shared" si="719"/>
        <v>1</v>
      </c>
      <c r="BN860" s="93">
        <f t="shared" si="720"/>
        <v>1</v>
      </c>
      <c r="BO860" s="93">
        <f t="shared" si="721"/>
        <v>0</v>
      </c>
      <c r="BP860" s="93">
        <f t="shared" si="722"/>
        <v>0</v>
      </c>
      <c r="BQ860" s="93">
        <f t="shared" si="723"/>
        <v>0</v>
      </c>
      <c r="BR860" s="93">
        <f t="shared" si="724"/>
        <v>0</v>
      </c>
      <c r="BS860" s="93">
        <f t="shared" si="725"/>
        <v>0</v>
      </c>
      <c r="BT860" s="93">
        <f t="shared" si="726"/>
        <v>0</v>
      </c>
      <c r="BU860" s="93">
        <f t="shared" si="727"/>
        <v>0</v>
      </c>
      <c r="BV860" s="93">
        <f t="shared" si="728"/>
        <v>0</v>
      </c>
      <c r="BW860" s="93">
        <f t="shared" si="729"/>
        <v>1</v>
      </c>
      <c r="BX860" s="93">
        <f t="shared" si="730"/>
        <v>1</v>
      </c>
      <c r="BY860" s="93">
        <f t="shared" si="731"/>
        <v>0</v>
      </c>
      <c r="BZ860" s="93">
        <f t="shared" si="732"/>
        <v>0</v>
      </c>
      <c r="CA860" s="93">
        <f t="shared" si="733"/>
        <v>0</v>
      </c>
      <c r="CB860" s="93">
        <f t="shared" si="734"/>
        <v>0</v>
      </c>
      <c r="CC860" s="93">
        <f t="shared" si="735"/>
        <v>0</v>
      </c>
      <c r="CD860" s="93">
        <f t="shared" si="736"/>
        <v>0</v>
      </c>
    </row>
    <row r="861" spans="1:82" hidden="1">
      <c r="A861" s="34">
        <v>514</v>
      </c>
      <c r="B861" s="34" t="s">
        <v>228</v>
      </c>
      <c r="C861" s="34" t="s">
        <v>231</v>
      </c>
      <c r="D861" s="34" t="s">
        <v>230</v>
      </c>
      <c r="E861" s="34" t="s">
        <v>420</v>
      </c>
      <c r="F861" s="34" t="s">
        <v>548</v>
      </c>
      <c r="G861" s="34" t="s">
        <v>549</v>
      </c>
      <c r="H861" s="34" t="s">
        <v>7</v>
      </c>
      <c r="I861" s="34" t="s">
        <v>7</v>
      </c>
      <c r="J861" s="34" t="s">
        <v>195</v>
      </c>
      <c r="K861" s="34" t="s">
        <v>195</v>
      </c>
      <c r="M861" s="34" t="s">
        <v>9817</v>
      </c>
      <c r="N861" s="34">
        <v>1</v>
      </c>
      <c r="O861" s="34">
        <v>0</v>
      </c>
      <c r="P861" s="34">
        <v>0</v>
      </c>
      <c r="Q861" s="34">
        <v>0</v>
      </c>
      <c r="R861" s="34">
        <v>0</v>
      </c>
      <c r="S861" s="34">
        <v>1</v>
      </c>
      <c r="T861" s="34">
        <v>0</v>
      </c>
      <c r="U861" s="77">
        <v>0</v>
      </c>
      <c r="V861" s="34">
        <v>0</v>
      </c>
      <c r="W861" s="60">
        <f>COUNTIFS(配置清单!G:G,G861,配置清单!$H:$H,"PM",配置清单!$N:$N,"在岗")</f>
        <v>1</v>
      </c>
      <c r="X861" s="61">
        <f t="shared" si="695"/>
        <v>1</v>
      </c>
      <c r="Y861" s="60">
        <f>COUNTIFS(配置清单!$G:$G,G861,配置清单!$H:$H,"PM",配置清单!$N:$N,"在岗",配置清单!$P:$P,"&lt;&gt;暂不胜任")</f>
        <v>1</v>
      </c>
      <c r="Z861" s="61">
        <f t="shared" si="696"/>
        <v>1</v>
      </c>
      <c r="AA861" s="62">
        <f>COUNTIFS(配置清单!$G:$G,G861,配置清单!$H:$H,"SE",配置清单!$N:$N,"在岗")+COUNTIFS(配置清单!$G:$G,G861,配置清单!$H:$H,"SA",配置清单!$N:$N,"在岗")</f>
        <v>0</v>
      </c>
      <c r="AB861" s="61" t="str">
        <f t="shared" si="697"/>
        <v>NA</v>
      </c>
      <c r="AC861" s="60">
        <f>COUNTIFS(配置清单!$G:$G,G861,配置清单!$H:$H,"SE",配置清单!$N:$N,"在岗",配置清单!$P:$P,"&lt;&gt;暂不胜任")+COUNTIFS(配置清单!$G:$G,G861,配置清单!$H:$H,"SA",配置清单!$N:$N,"在岗",配置清单!$P:$P,"&lt;&gt;暂不胜任")</f>
        <v>0</v>
      </c>
      <c r="AD861" s="61" t="str">
        <f t="shared" si="698"/>
        <v>NA</v>
      </c>
      <c r="AE861" s="60">
        <f>COUNTIFS(配置清单!$G:$G,G861,配置清单!H:H,"MDE",配置清单!N:N,"在岗")</f>
        <v>0</v>
      </c>
      <c r="AF861" s="61" t="str">
        <f t="shared" si="699"/>
        <v>NA</v>
      </c>
      <c r="AG861" s="60">
        <f>COUNTIFS(配置清单!$G:$G,G861,配置清单!$H:$H,"MDE",配置清单!$N:$N,"在岗",配置清单!$P:$P,"&lt;&gt;暂不胜任")</f>
        <v>0</v>
      </c>
      <c r="AH861" s="61" t="str">
        <f t="shared" si="700"/>
        <v>NA</v>
      </c>
      <c r="AI861" s="62">
        <f>COUNTIFS(配置清单!G:G,G861,配置清单!H:H,"TPM",配置清单!N:N,"在岗")+COUNTIFS(配置清单!G:G,G861,配置清单!H:H,"TC",配置清单!N:N,"在岗")</f>
        <v>0</v>
      </c>
      <c r="AJ861" s="61" t="str">
        <f t="shared" si="701"/>
        <v>NA</v>
      </c>
      <c r="AK861" s="60">
        <f>COUNTIFS(配置清单!G:G,G861,配置清单!H:H,"TPM",配置清单!N:N,"在岗",配置清单!P:P,"&lt;&gt;暂不胜任")+COUNTIFS(配置清单!G:G,G861,配置清单!H:H,"TC",配置清单!N:N,"在岗",配置清单!P:P,"&lt;&gt;暂不胜任")</f>
        <v>0</v>
      </c>
      <c r="AL861" s="61" t="str">
        <f t="shared" si="702"/>
        <v>NA</v>
      </c>
      <c r="AM861" s="60">
        <f>COUNTIFS(配置清单!G:G,G861,配置清单!H:H,"TSE",配置清单!N:N,"在岗")</f>
        <v>0</v>
      </c>
      <c r="AN861" s="61" t="str">
        <f t="shared" si="703"/>
        <v>NA</v>
      </c>
      <c r="AO861" s="60">
        <f>COUNTIFS(配置清单!G:G,G861,配置清单!H:H,"TSE",配置清单!N:N,"在岗",配置清单!P:P,"&lt;&gt;暂不胜任")</f>
        <v>0</v>
      </c>
      <c r="AP861" s="61" t="str">
        <f t="shared" si="704"/>
        <v>NA</v>
      </c>
      <c r="AQ861" s="60">
        <f>COUNTIFS(配置清单!$G:$G,G861,配置清单!H:H,"QA",配置清单!N:N,"在岗")</f>
        <v>1</v>
      </c>
      <c r="AR861" s="61">
        <f t="shared" si="705"/>
        <v>1</v>
      </c>
      <c r="AS861" s="60">
        <f>COUNTIFS(配置清单!$G:$G,G861,配置清单!$H:$H,"QA",配置清单!$N:$N,"在岗",配置清单!$P:$P,"&lt;&gt;暂不胜任")</f>
        <v>1</v>
      </c>
      <c r="AT861" s="61">
        <f t="shared" si="706"/>
        <v>1</v>
      </c>
      <c r="AU861" s="60">
        <f>COUNTIFS(配置清单!G:G,规划及评估!G861,配置清单!H:H,"BA",配置清单!N:N,"在岗")</f>
        <v>0</v>
      </c>
      <c r="AV861" s="61" t="str">
        <f t="shared" si="707"/>
        <v>NA</v>
      </c>
      <c r="AW861" s="60">
        <f>COUNTIFS(配置清单!G:G,G861,配置清单!H:H,"BA",配置清单!N:N,"在岗",配置清单!P:P,"&lt;&gt;暂不胜任")</f>
        <v>0</v>
      </c>
      <c r="AX861" s="61" t="str">
        <f t="shared" si="708"/>
        <v>NA</v>
      </c>
      <c r="AY861" s="60">
        <f>COUNTIFS(配置清单!G:G,规划及评估!G861,配置清单!H:H,"IA",配置清单!N:N,"在岗")</f>
        <v>0</v>
      </c>
      <c r="AZ861" s="61" t="str">
        <f t="shared" si="709"/>
        <v>NA</v>
      </c>
      <c r="BA861" s="60">
        <f>COUNTIFS(配置清单!G:G,G861,配置清单!H:H,"IA",配置清单!N:N,"在岗",配置清单!P:P,"&lt;&gt;暂不胜任")</f>
        <v>0</v>
      </c>
      <c r="BB861" s="61" t="str">
        <f t="shared" si="710"/>
        <v>NA</v>
      </c>
      <c r="BC861" s="60">
        <f>COUNTIFS(配置清单!G:G,规划及评估!G861,配置清单!H:H,"产品经理",配置清单!N:N,"在岗")</f>
        <v>0</v>
      </c>
      <c r="BD861" s="61" t="str">
        <f t="shared" si="711"/>
        <v>NA</v>
      </c>
      <c r="BE861" s="60">
        <f>COUNTIFS(配置清单!G:G,G861,配置清单!H:H,"产品经理",配置清单!N:N,"在岗",配置清单!P:P,"&lt;&gt;暂不胜任")</f>
        <v>0</v>
      </c>
      <c r="BF861" s="61" t="str">
        <f t="shared" si="712"/>
        <v>NA</v>
      </c>
      <c r="BG861" s="63">
        <f t="shared" si="713"/>
        <v>2</v>
      </c>
      <c r="BH861" s="64">
        <f t="shared" si="714"/>
        <v>2</v>
      </c>
      <c r="BI861" s="64">
        <f t="shared" si="715"/>
        <v>2</v>
      </c>
      <c r="BJ861" s="64">
        <f t="shared" si="716"/>
        <v>2</v>
      </c>
      <c r="BK861" s="65">
        <f t="shared" si="717"/>
        <v>1</v>
      </c>
      <c r="BL861" s="66">
        <f t="shared" si="718"/>
        <v>1</v>
      </c>
      <c r="BM861" s="93">
        <f t="shared" si="719"/>
        <v>1</v>
      </c>
      <c r="BN861" s="93">
        <f t="shared" si="720"/>
        <v>1</v>
      </c>
      <c r="BO861" s="93">
        <f t="shared" si="721"/>
        <v>0</v>
      </c>
      <c r="BP861" s="93">
        <f t="shared" si="722"/>
        <v>0</v>
      </c>
      <c r="BQ861" s="93">
        <f t="shared" si="723"/>
        <v>0</v>
      </c>
      <c r="BR861" s="93">
        <f t="shared" si="724"/>
        <v>0</v>
      </c>
      <c r="BS861" s="93">
        <f t="shared" si="725"/>
        <v>0</v>
      </c>
      <c r="BT861" s="93">
        <f t="shared" si="726"/>
        <v>0</v>
      </c>
      <c r="BU861" s="93">
        <f t="shared" si="727"/>
        <v>0</v>
      </c>
      <c r="BV861" s="93">
        <f t="shared" si="728"/>
        <v>0</v>
      </c>
      <c r="BW861" s="93">
        <f t="shared" si="729"/>
        <v>1</v>
      </c>
      <c r="BX861" s="93">
        <f t="shared" si="730"/>
        <v>1</v>
      </c>
      <c r="BY861" s="93">
        <f t="shared" si="731"/>
        <v>0</v>
      </c>
      <c r="BZ861" s="93">
        <f t="shared" si="732"/>
        <v>0</v>
      </c>
      <c r="CA861" s="93">
        <f t="shared" si="733"/>
        <v>0</v>
      </c>
      <c r="CB861" s="93">
        <f t="shared" si="734"/>
        <v>0</v>
      </c>
      <c r="CC861" s="93">
        <f t="shared" si="735"/>
        <v>0</v>
      </c>
      <c r="CD861" s="93">
        <f t="shared" si="736"/>
        <v>0</v>
      </c>
    </row>
    <row r="862" spans="1:82" hidden="1">
      <c r="A862" s="34">
        <v>515</v>
      </c>
      <c r="B862" s="34" t="s">
        <v>228</v>
      </c>
      <c r="C862" s="34" t="s">
        <v>231</v>
      </c>
      <c r="D862" s="34" t="s">
        <v>230</v>
      </c>
      <c r="E862" s="34" t="s">
        <v>420</v>
      </c>
      <c r="F862" s="34" t="s">
        <v>557</v>
      </c>
      <c r="G862" s="34" t="s">
        <v>558</v>
      </c>
      <c r="H862" s="34" t="s">
        <v>7</v>
      </c>
      <c r="I862" s="34" t="s">
        <v>7</v>
      </c>
      <c r="J862" s="34" t="s">
        <v>195</v>
      </c>
      <c r="K862" s="34" t="s">
        <v>195</v>
      </c>
      <c r="M862" s="34" t="s">
        <v>577</v>
      </c>
      <c r="N862" s="34">
        <v>1</v>
      </c>
      <c r="O862" s="34">
        <v>2</v>
      </c>
      <c r="P862" s="34">
        <v>0</v>
      </c>
      <c r="Q862" s="34">
        <v>0</v>
      </c>
      <c r="R862" s="34">
        <v>0</v>
      </c>
      <c r="S862" s="34">
        <v>1</v>
      </c>
      <c r="T862" s="34">
        <v>0</v>
      </c>
      <c r="U862" s="77">
        <v>0</v>
      </c>
      <c r="V862" s="34">
        <v>0</v>
      </c>
      <c r="W862" s="60">
        <f>COUNTIFS(配置清单!G:G,G862,配置清单!$H:$H,"PM",配置清单!$N:$N,"在岗")</f>
        <v>1</v>
      </c>
      <c r="X862" s="61">
        <f t="shared" si="695"/>
        <v>1</v>
      </c>
      <c r="Y862" s="60">
        <f>COUNTIFS(配置清单!$G:$G,G862,配置清单!$H:$H,"PM",配置清单!$N:$N,"在岗",配置清单!$P:$P,"&lt;&gt;暂不胜任")</f>
        <v>1</v>
      </c>
      <c r="Z862" s="61">
        <f t="shared" si="696"/>
        <v>1</v>
      </c>
      <c r="AA862" s="62">
        <f>COUNTIFS(配置清单!$G:$G,G862,配置清单!$H:$H,"SE",配置清单!$N:$N,"在岗")+COUNTIFS(配置清单!$G:$G,G862,配置清单!$H:$H,"SA",配置清单!$N:$N,"在岗")</f>
        <v>2</v>
      </c>
      <c r="AB862" s="61">
        <f t="shared" si="697"/>
        <v>1</v>
      </c>
      <c r="AC862" s="60">
        <f>COUNTIFS(配置清单!$G:$G,G862,配置清单!$H:$H,"SE",配置清单!$N:$N,"在岗",配置清单!$P:$P,"&lt;&gt;暂不胜任")+COUNTIFS(配置清单!$G:$G,G862,配置清单!$H:$H,"SA",配置清单!$N:$N,"在岗",配置清单!$P:$P,"&lt;&gt;暂不胜任")</f>
        <v>2</v>
      </c>
      <c r="AD862" s="61">
        <f t="shared" si="698"/>
        <v>1</v>
      </c>
      <c r="AE862" s="60">
        <f>COUNTIFS(配置清单!$G:$G,G862,配置清单!H:H,"MDE",配置清单!N:N,"在岗")</f>
        <v>1</v>
      </c>
      <c r="AF862" s="61" t="str">
        <f t="shared" si="699"/>
        <v>NA</v>
      </c>
      <c r="AG862" s="60">
        <f>COUNTIFS(配置清单!$G:$G,G862,配置清单!$H:$H,"MDE",配置清单!$N:$N,"在岗",配置清单!$P:$P,"&lt;&gt;暂不胜任")</f>
        <v>1</v>
      </c>
      <c r="AH862" s="61" t="str">
        <f t="shared" si="700"/>
        <v>NA</v>
      </c>
      <c r="AI862" s="62">
        <f>COUNTIFS(配置清单!G:G,G862,配置清单!H:H,"TPM",配置清单!N:N,"在岗")+COUNTIFS(配置清单!G:G,G862,配置清单!H:H,"TC",配置清单!N:N,"在岗")</f>
        <v>0</v>
      </c>
      <c r="AJ862" s="61" t="str">
        <f t="shared" si="701"/>
        <v>NA</v>
      </c>
      <c r="AK862" s="60">
        <f>COUNTIFS(配置清单!G:G,G862,配置清单!H:H,"TPM",配置清单!N:N,"在岗",配置清单!P:P,"&lt;&gt;暂不胜任")+COUNTIFS(配置清单!G:G,G862,配置清单!H:H,"TC",配置清单!N:N,"在岗",配置清单!P:P,"&lt;&gt;暂不胜任")</f>
        <v>0</v>
      </c>
      <c r="AL862" s="61" t="str">
        <f t="shared" si="702"/>
        <v>NA</v>
      </c>
      <c r="AM862" s="60">
        <f>COUNTIFS(配置清单!G:G,G862,配置清单!H:H,"TSE",配置清单!N:N,"在岗")</f>
        <v>0</v>
      </c>
      <c r="AN862" s="61" t="str">
        <f t="shared" si="703"/>
        <v>NA</v>
      </c>
      <c r="AO862" s="60">
        <f>COUNTIFS(配置清单!G:G,G862,配置清单!H:H,"TSE",配置清单!N:N,"在岗",配置清单!P:P,"&lt;&gt;暂不胜任")</f>
        <v>0</v>
      </c>
      <c r="AP862" s="61" t="str">
        <f t="shared" si="704"/>
        <v>NA</v>
      </c>
      <c r="AQ862" s="60">
        <f>COUNTIFS(配置清单!$G:$G,G862,配置清单!H:H,"QA",配置清单!N:N,"在岗")</f>
        <v>1</v>
      </c>
      <c r="AR862" s="61">
        <f t="shared" si="705"/>
        <v>1</v>
      </c>
      <c r="AS862" s="60">
        <f>COUNTIFS(配置清单!$G:$G,G862,配置清单!$H:$H,"QA",配置清单!$N:$N,"在岗",配置清单!$P:$P,"&lt;&gt;暂不胜任")</f>
        <v>1</v>
      </c>
      <c r="AT862" s="61">
        <f t="shared" si="706"/>
        <v>1</v>
      </c>
      <c r="AU862" s="60">
        <f>COUNTIFS(配置清单!G:G,规划及评估!G862,配置清单!H:H,"BA",配置清单!N:N,"在岗")</f>
        <v>0</v>
      </c>
      <c r="AV862" s="61" t="str">
        <f t="shared" si="707"/>
        <v>NA</v>
      </c>
      <c r="AW862" s="60">
        <f>COUNTIFS(配置清单!G:G,G862,配置清单!H:H,"BA",配置清单!N:N,"在岗",配置清单!P:P,"&lt;&gt;暂不胜任")</f>
        <v>0</v>
      </c>
      <c r="AX862" s="61" t="str">
        <f t="shared" si="708"/>
        <v>NA</v>
      </c>
      <c r="AY862" s="60">
        <f>COUNTIFS(配置清单!G:G,规划及评估!G862,配置清单!H:H,"IA",配置清单!N:N,"在岗")</f>
        <v>0</v>
      </c>
      <c r="AZ862" s="61" t="str">
        <f t="shared" si="709"/>
        <v>NA</v>
      </c>
      <c r="BA862" s="60">
        <f>COUNTIFS(配置清单!G:G,G862,配置清单!H:H,"IA",配置清单!N:N,"在岗",配置清单!P:P,"&lt;&gt;暂不胜任")</f>
        <v>0</v>
      </c>
      <c r="BB862" s="61" t="str">
        <f t="shared" si="710"/>
        <v>NA</v>
      </c>
      <c r="BC862" s="60">
        <f>COUNTIFS(配置清单!G:G,规划及评估!G862,配置清单!H:H,"产品经理",配置清单!N:N,"在岗")</f>
        <v>0</v>
      </c>
      <c r="BD862" s="61" t="str">
        <f t="shared" si="711"/>
        <v>NA</v>
      </c>
      <c r="BE862" s="60">
        <f>COUNTIFS(配置清单!G:G,G862,配置清单!H:H,"产品经理",配置清单!N:N,"在岗",配置清单!P:P,"&lt;&gt;暂不胜任")</f>
        <v>0</v>
      </c>
      <c r="BF862" s="61" t="str">
        <f t="shared" si="712"/>
        <v>NA</v>
      </c>
      <c r="BG862" s="63">
        <f t="shared" si="713"/>
        <v>4</v>
      </c>
      <c r="BH862" s="64">
        <f t="shared" si="714"/>
        <v>4</v>
      </c>
      <c r="BI862" s="64">
        <f t="shared" si="715"/>
        <v>4</v>
      </c>
      <c r="BJ862" s="64">
        <f t="shared" si="716"/>
        <v>4</v>
      </c>
      <c r="BK862" s="65">
        <f t="shared" si="717"/>
        <v>1</v>
      </c>
      <c r="BL862" s="66">
        <f t="shared" si="718"/>
        <v>1</v>
      </c>
      <c r="BM862" s="93">
        <f t="shared" si="719"/>
        <v>1</v>
      </c>
      <c r="BN862" s="93">
        <f t="shared" si="720"/>
        <v>1</v>
      </c>
      <c r="BO862" s="93">
        <f t="shared" si="721"/>
        <v>2</v>
      </c>
      <c r="BP862" s="93">
        <f t="shared" si="722"/>
        <v>2</v>
      </c>
      <c r="BQ862" s="93">
        <f t="shared" si="723"/>
        <v>0</v>
      </c>
      <c r="BR862" s="93">
        <f t="shared" si="724"/>
        <v>0</v>
      </c>
      <c r="BS862" s="93">
        <f t="shared" si="725"/>
        <v>0</v>
      </c>
      <c r="BT862" s="93">
        <f t="shared" si="726"/>
        <v>0</v>
      </c>
      <c r="BU862" s="93">
        <f t="shared" si="727"/>
        <v>0</v>
      </c>
      <c r="BV862" s="93">
        <f t="shared" si="728"/>
        <v>0</v>
      </c>
      <c r="BW862" s="93">
        <f t="shared" si="729"/>
        <v>1</v>
      </c>
      <c r="BX862" s="93">
        <f t="shared" si="730"/>
        <v>1</v>
      </c>
      <c r="BY862" s="93">
        <f t="shared" si="731"/>
        <v>0</v>
      </c>
      <c r="BZ862" s="93">
        <f t="shared" si="732"/>
        <v>0</v>
      </c>
      <c r="CA862" s="93">
        <f t="shared" si="733"/>
        <v>0</v>
      </c>
      <c r="CB862" s="93">
        <f t="shared" si="734"/>
        <v>0</v>
      </c>
      <c r="CC862" s="93">
        <f t="shared" si="735"/>
        <v>0</v>
      </c>
      <c r="CD862" s="93">
        <f t="shared" si="736"/>
        <v>0</v>
      </c>
    </row>
    <row r="863" spans="1:82" hidden="1">
      <c r="A863" s="34">
        <v>516</v>
      </c>
      <c r="B863" s="34" t="s">
        <v>228</v>
      </c>
      <c r="C863" s="34" t="s">
        <v>231</v>
      </c>
      <c r="D863" s="34" t="s">
        <v>230</v>
      </c>
      <c r="E863" s="34" t="s">
        <v>420</v>
      </c>
      <c r="F863" s="34" t="s">
        <v>579</v>
      </c>
      <c r="G863" s="34" t="s">
        <v>580</v>
      </c>
      <c r="H863" s="34" t="s">
        <v>7</v>
      </c>
      <c r="I863" s="34" t="s">
        <v>7</v>
      </c>
      <c r="J863" s="34" t="s">
        <v>195</v>
      </c>
      <c r="K863" s="34" t="s">
        <v>34</v>
      </c>
      <c r="M863" s="34" t="s">
        <v>577</v>
      </c>
      <c r="N863" s="34">
        <v>1</v>
      </c>
      <c r="O863" s="34">
        <v>0</v>
      </c>
      <c r="P863" s="34">
        <v>0</v>
      </c>
      <c r="Q863" s="34">
        <v>0</v>
      </c>
      <c r="R863" s="34">
        <v>0</v>
      </c>
      <c r="S863" s="34">
        <v>1</v>
      </c>
      <c r="T863" s="34">
        <v>0</v>
      </c>
      <c r="U863" s="77">
        <v>0</v>
      </c>
      <c r="V863" s="34">
        <v>0</v>
      </c>
      <c r="W863" s="60">
        <f>COUNTIFS(配置清单!G:G,G863,配置清单!$H:$H,"PM",配置清单!$N:$N,"在岗")</f>
        <v>1</v>
      </c>
      <c r="X863" s="61">
        <f t="shared" si="695"/>
        <v>1</v>
      </c>
      <c r="Y863" s="60">
        <f>COUNTIFS(配置清单!$G:$G,G863,配置清单!$H:$H,"PM",配置清单!$N:$N,"在岗",配置清单!$P:$P,"&lt;&gt;暂不胜任")</f>
        <v>1</v>
      </c>
      <c r="Z863" s="61">
        <f t="shared" si="696"/>
        <v>1</v>
      </c>
      <c r="AA863" s="62">
        <f>COUNTIFS(配置清单!$G:$G,G863,配置清单!$H:$H,"SE",配置清单!$N:$N,"在岗")+COUNTIFS(配置清单!$G:$G,G863,配置清单!$H:$H,"SA",配置清单!$N:$N,"在岗")</f>
        <v>0</v>
      </c>
      <c r="AB863" s="61" t="str">
        <f t="shared" si="697"/>
        <v>NA</v>
      </c>
      <c r="AC863" s="60">
        <f>COUNTIFS(配置清单!$G:$G,G863,配置清单!$H:$H,"SE",配置清单!$N:$N,"在岗",配置清单!$P:$P,"&lt;&gt;暂不胜任")+COUNTIFS(配置清单!$G:$G,G863,配置清单!$H:$H,"SA",配置清单!$N:$N,"在岗",配置清单!$P:$P,"&lt;&gt;暂不胜任")</f>
        <v>0</v>
      </c>
      <c r="AD863" s="61" t="str">
        <f t="shared" si="698"/>
        <v>NA</v>
      </c>
      <c r="AE863" s="60">
        <f>COUNTIFS(配置清单!$G:$G,G863,配置清单!H:H,"MDE",配置清单!N:N,"在岗")</f>
        <v>0</v>
      </c>
      <c r="AF863" s="61" t="str">
        <f t="shared" si="699"/>
        <v>NA</v>
      </c>
      <c r="AG863" s="60">
        <f>COUNTIFS(配置清单!$G:$G,G863,配置清单!$H:$H,"MDE",配置清单!$N:$N,"在岗",配置清单!$P:$P,"&lt;&gt;暂不胜任")</f>
        <v>0</v>
      </c>
      <c r="AH863" s="61" t="str">
        <f t="shared" si="700"/>
        <v>NA</v>
      </c>
      <c r="AI863" s="62">
        <f>COUNTIFS(配置清单!G:G,G863,配置清单!H:H,"TPM",配置清单!N:N,"在岗")+COUNTIFS(配置清单!G:G,G863,配置清单!H:H,"TC",配置清单!N:N,"在岗")</f>
        <v>0</v>
      </c>
      <c r="AJ863" s="61" t="str">
        <f t="shared" si="701"/>
        <v>NA</v>
      </c>
      <c r="AK863" s="60">
        <f>COUNTIFS(配置清单!G:G,G863,配置清单!H:H,"TPM",配置清单!N:N,"在岗",配置清单!P:P,"&lt;&gt;暂不胜任")+COUNTIFS(配置清单!G:G,G863,配置清单!H:H,"TC",配置清单!N:N,"在岗",配置清单!P:P,"&lt;&gt;暂不胜任")</f>
        <v>0</v>
      </c>
      <c r="AL863" s="61" t="str">
        <f t="shared" si="702"/>
        <v>NA</v>
      </c>
      <c r="AM863" s="60">
        <f>COUNTIFS(配置清单!G:G,G863,配置清单!H:H,"TSE",配置清单!N:N,"在岗")</f>
        <v>0</v>
      </c>
      <c r="AN863" s="61" t="str">
        <f t="shared" si="703"/>
        <v>NA</v>
      </c>
      <c r="AO863" s="60">
        <f>COUNTIFS(配置清单!G:G,G863,配置清单!H:H,"TSE",配置清单!N:N,"在岗",配置清单!P:P,"&lt;&gt;暂不胜任")</f>
        <v>0</v>
      </c>
      <c r="AP863" s="61" t="str">
        <f t="shared" si="704"/>
        <v>NA</v>
      </c>
      <c r="AQ863" s="60">
        <f>COUNTIFS(配置清单!$G:$G,G863,配置清单!H:H,"QA",配置清单!N:N,"在岗")</f>
        <v>1</v>
      </c>
      <c r="AR863" s="61">
        <f t="shared" si="705"/>
        <v>1</v>
      </c>
      <c r="AS863" s="60">
        <f>COUNTIFS(配置清单!$G:$G,G863,配置清单!$H:$H,"QA",配置清单!$N:$N,"在岗",配置清单!$P:$P,"&lt;&gt;暂不胜任")</f>
        <v>1</v>
      </c>
      <c r="AT863" s="61">
        <f t="shared" si="706"/>
        <v>1</v>
      </c>
      <c r="AU863" s="60">
        <f>COUNTIFS(配置清单!G:G,规划及评估!G863,配置清单!H:H,"BA",配置清单!N:N,"在岗")</f>
        <v>0</v>
      </c>
      <c r="AV863" s="61" t="str">
        <f t="shared" si="707"/>
        <v>NA</v>
      </c>
      <c r="AW863" s="60">
        <f>COUNTIFS(配置清单!G:G,G863,配置清单!H:H,"BA",配置清单!N:N,"在岗",配置清单!P:P,"&lt;&gt;暂不胜任")</f>
        <v>0</v>
      </c>
      <c r="AX863" s="61" t="str">
        <f t="shared" si="708"/>
        <v>NA</v>
      </c>
      <c r="AY863" s="60">
        <f>COUNTIFS(配置清单!G:G,规划及评估!G863,配置清单!H:H,"IA",配置清单!N:N,"在岗")</f>
        <v>0</v>
      </c>
      <c r="AZ863" s="61" t="str">
        <f t="shared" si="709"/>
        <v>NA</v>
      </c>
      <c r="BA863" s="60">
        <f>COUNTIFS(配置清单!G:G,G863,配置清单!H:H,"IA",配置清单!N:N,"在岗",配置清单!P:P,"&lt;&gt;暂不胜任")</f>
        <v>0</v>
      </c>
      <c r="BB863" s="61" t="str">
        <f t="shared" si="710"/>
        <v>NA</v>
      </c>
      <c r="BC863" s="60">
        <f>COUNTIFS(配置清单!G:G,规划及评估!G863,配置清单!H:H,"产品经理",配置清单!N:N,"在岗")</f>
        <v>0</v>
      </c>
      <c r="BD863" s="61" t="str">
        <f t="shared" si="711"/>
        <v>NA</v>
      </c>
      <c r="BE863" s="60">
        <f>COUNTIFS(配置清单!G:G,G863,配置清单!H:H,"产品经理",配置清单!N:N,"在岗",配置清单!P:P,"&lt;&gt;暂不胜任")</f>
        <v>0</v>
      </c>
      <c r="BF863" s="61" t="str">
        <f t="shared" si="712"/>
        <v>NA</v>
      </c>
      <c r="BG863" s="63">
        <f t="shared" si="713"/>
        <v>2</v>
      </c>
      <c r="BH863" s="64">
        <f t="shared" si="714"/>
        <v>2</v>
      </c>
      <c r="BI863" s="64">
        <f t="shared" si="715"/>
        <v>2</v>
      </c>
      <c r="BJ863" s="64">
        <f t="shared" si="716"/>
        <v>2</v>
      </c>
      <c r="BK863" s="65">
        <f t="shared" si="717"/>
        <v>1</v>
      </c>
      <c r="BL863" s="66">
        <f t="shared" si="718"/>
        <v>1</v>
      </c>
      <c r="BM863" s="93">
        <f t="shared" si="719"/>
        <v>1</v>
      </c>
      <c r="BN863" s="93">
        <f t="shared" si="720"/>
        <v>1</v>
      </c>
      <c r="BO863" s="93">
        <f t="shared" si="721"/>
        <v>0</v>
      </c>
      <c r="BP863" s="93">
        <f t="shared" si="722"/>
        <v>0</v>
      </c>
      <c r="BQ863" s="93">
        <f t="shared" si="723"/>
        <v>0</v>
      </c>
      <c r="BR863" s="93">
        <f t="shared" si="724"/>
        <v>0</v>
      </c>
      <c r="BS863" s="93">
        <f t="shared" si="725"/>
        <v>0</v>
      </c>
      <c r="BT863" s="93">
        <f t="shared" si="726"/>
        <v>0</v>
      </c>
      <c r="BU863" s="93">
        <f t="shared" si="727"/>
        <v>0</v>
      </c>
      <c r="BV863" s="93">
        <f t="shared" si="728"/>
        <v>0</v>
      </c>
      <c r="BW863" s="93">
        <f t="shared" si="729"/>
        <v>1</v>
      </c>
      <c r="BX863" s="93">
        <f t="shared" si="730"/>
        <v>1</v>
      </c>
      <c r="BY863" s="93">
        <f t="shared" si="731"/>
        <v>0</v>
      </c>
      <c r="BZ863" s="93">
        <f t="shared" si="732"/>
        <v>0</v>
      </c>
      <c r="CA863" s="93">
        <f t="shared" si="733"/>
        <v>0</v>
      </c>
      <c r="CB863" s="93">
        <f t="shared" si="734"/>
        <v>0</v>
      </c>
      <c r="CC863" s="93">
        <f t="shared" si="735"/>
        <v>0</v>
      </c>
      <c r="CD863" s="93">
        <f t="shared" si="736"/>
        <v>0</v>
      </c>
    </row>
    <row r="864" spans="1:82" hidden="1">
      <c r="A864" s="34">
        <v>517</v>
      </c>
      <c r="B864" s="34" t="s">
        <v>228</v>
      </c>
      <c r="C864" s="34" t="s">
        <v>231</v>
      </c>
      <c r="D864" s="34" t="s">
        <v>230</v>
      </c>
      <c r="E864" s="34" t="s">
        <v>420</v>
      </c>
      <c r="F864" s="34" t="s">
        <v>582</v>
      </c>
      <c r="G864" s="34" t="s">
        <v>583</v>
      </c>
      <c r="H864" s="34" t="s">
        <v>4</v>
      </c>
      <c r="I864" s="34" t="s">
        <v>4</v>
      </c>
      <c r="J864" s="34" t="s">
        <v>507</v>
      </c>
      <c r="K864" s="34" t="s">
        <v>34</v>
      </c>
      <c r="M864" s="34" t="s">
        <v>577</v>
      </c>
      <c r="N864" s="34">
        <v>1</v>
      </c>
      <c r="O864" s="34">
        <v>0</v>
      </c>
      <c r="P864" s="34">
        <v>0</v>
      </c>
      <c r="Q864" s="34">
        <v>0</v>
      </c>
      <c r="R864" s="34">
        <v>0</v>
      </c>
      <c r="S864" s="34">
        <v>1</v>
      </c>
      <c r="T864" s="34">
        <v>0</v>
      </c>
      <c r="U864" s="77">
        <v>0</v>
      </c>
      <c r="V864" s="34">
        <v>0</v>
      </c>
      <c r="W864" s="60">
        <f>COUNTIFS(配置清单!G:G,G864,配置清单!$H:$H,"PM",配置清单!$N:$N,"在岗")</f>
        <v>1</v>
      </c>
      <c r="X864" s="61">
        <f t="shared" si="695"/>
        <v>1</v>
      </c>
      <c r="Y864" s="60">
        <f>COUNTIFS(配置清单!$G:$G,G864,配置清单!$H:$H,"PM",配置清单!$N:$N,"在岗",配置清单!$P:$P,"&lt;&gt;暂不胜任")</f>
        <v>1</v>
      </c>
      <c r="Z864" s="61">
        <f t="shared" si="696"/>
        <v>1</v>
      </c>
      <c r="AA864" s="62">
        <f>COUNTIFS(配置清单!$G:$G,G864,配置清单!$H:$H,"SE",配置清单!$N:$N,"在岗")+COUNTIFS(配置清单!$G:$G,G864,配置清单!$H:$H,"SA",配置清单!$N:$N,"在岗")</f>
        <v>0</v>
      </c>
      <c r="AB864" s="61" t="str">
        <f t="shared" si="697"/>
        <v>NA</v>
      </c>
      <c r="AC864" s="60">
        <f>COUNTIFS(配置清单!$G:$G,G864,配置清单!$H:$H,"SE",配置清单!$N:$N,"在岗",配置清单!$P:$P,"&lt;&gt;暂不胜任")+COUNTIFS(配置清单!$G:$G,G864,配置清单!$H:$H,"SA",配置清单!$N:$N,"在岗",配置清单!$P:$P,"&lt;&gt;暂不胜任")</f>
        <v>0</v>
      </c>
      <c r="AD864" s="61" t="str">
        <f t="shared" si="698"/>
        <v>NA</v>
      </c>
      <c r="AE864" s="60">
        <f>COUNTIFS(配置清单!$G:$G,G864,配置清单!H:H,"MDE",配置清单!N:N,"在岗")</f>
        <v>0</v>
      </c>
      <c r="AF864" s="61" t="str">
        <f t="shared" si="699"/>
        <v>NA</v>
      </c>
      <c r="AG864" s="60">
        <f>COUNTIFS(配置清单!$G:$G,G864,配置清单!$H:$H,"MDE",配置清单!$N:$N,"在岗",配置清单!$P:$P,"&lt;&gt;暂不胜任")</f>
        <v>0</v>
      </c>
      <c r="AH864" s="61" t="str">
        <f t="shared" si="700"/>
        <v>NA</v>
      </c>
      <c r="AI864" s="62">
        <f>COUNTIFS(配置清单!G:G,G864,配置清单!H:H,"TPM",配置清单!N:N,"在岗")+COUNTIFS(配置清单!G:G,G864,配置清单!H:H,"TC",配置清单!N:N,"在岗")</f>
        <v>0</v>
      </c>
      <c r="AJ864" s="61" t="str">
        <f t="shared" si="701"/>
        <v>NA</v>
      </c>
      <c r="AK864" s="60">
        <f>COUNTIFS(配置清单!G:G,G864,配置清单!H:H,"TPM",配置清单!N:N,"在岗",配置清单!P:P,"&lt;&gt;暂不胜任")+COUNTIFS(配置清单!G:G,G864,配置清单!H:H,"TC",配置清单!N:N,"在岗",配置清单!P:P,"&lt;&gt;暂不胜任")</f>
        <v>0</v>
      </c>
      <c r="AL864" s="61" t="str">
        <f t="shared" si="702"/>
        <v>NA</v>
      </c>
      <c r="AM864" s="60">
        <f>COUNTIFS(配置清单!G:G,G864,配置清单!H:H,"TSE",配置清单!N:N,"在岗")</f>
        <v>0</v>
      </c>
      <c r="AN864" s="61" t="str">
        <f t="shared" si="703"/>
        <v>NA</v>
      </c>
      <c r="AO864" s="60">
        <f>COUNTIFS(配置清单!G:G,G864,配置清单!H:H,"TSE",配置清单!N:N,"在岗",配置清单!P:P,"&lt;&gt;暂不胜任")</f>
        <v>0</v>
      </c>
      <c r="AP864" s="61" t="str">
        <f t="shared" si="704"/>
        <v>NA</v>
      </c>
      <c r="AQ864" s="60">
        <f>COUNTIFS(配置清单!$G:$G,G864,配置清单!H:H,"QA",配置清单!N:N,"在岗")</f>
        <v>1</v>
      </c>
      <c r="AR864" s="61">
        <f t="shared" si="705"/>
        <v>1</v>
      </c>
      <c r="AS864" s="60">
        <f>COUNTIFS(配置清单!$G:$G,G864,配置清单!$H:$H,"QA",配置清单!$N:$N,"在岗",配置清单!$P:$P,"&lt;&gt;暂不胜任")</f>
        <v>1</v>
      </c>
      <c r="AT864" s="61">
        <f t="shared" si="706"/>
        <v>1</v>
      </c>
      <c r="AU864" s="60">
        <f>COUNTIFS(配置清单!G:G,规划及评估!G864,配置清单!H:H,"BA",配置清单!N:N,"在岗")</f>
        <v>0</v>
      </c>
      <c r="AV864" s="61" t="str">
        <f t="shared" si="707"/>
        <v>NA</v>
      </c>
      <c r="AW864" s="60">
        <f>COUNTIFS(配置清单!G:G,G864,配置清单!H:H,"BA",配置清单!N:N,"在岗",配置清单!P:P,"&lt;&gt;暂不胜任")</f>
        <v>0</v>
      </c>
      <c r="AX864" s="61" t="str">
        <f t="shared" si="708"/>
        <v>NA</v>
      </c>
      <c r="AY864" s="60">
        <f>COUNTIFS(配置清单!G:G,规划及评估!G864,配置清单!H:H,"IA",配置清单!N:N,"在岗")</f>
        <v>0</v>
      </c>
      <c r="AZ864" s="61" t="str">
        <f t="shared" si="709"/>
        <v>NA</v>
      </c>
      <c r="BA864" s="60">
        <f>COUNTIFS(配置清单!G:G,G864,配置清单!H:H,"IA",配置清单!N:N,"在岗",配置清单!P:P,"&lt;&gt;暂不胜任")</f>
        <v>0</v>
      </c>
      <c r="BB864" s="61" t="str">
        <f t="shared" si="710"/>
        <v>NA</v>
      </c>
      <c r="BC864" s="60">
        <f>COUNTIFS(配置清单!G:G,规划及评估!G864,配置清单!H:H,"产品经理",配置清单!N:N,"在岗")</f>
        <v>0</v>
      </c>
      <c r="BD864" s="61" t="str">
        <f t="shared" si="711"/>
        <v>NA</v>
      </c>
      <c r="BE864" s="60">
        <f>COUNTIFS(配置清单!G:G,G864,配置清单!H:H,"产品经理",配置清单!N:N,"在岗",配置清单!P:P,"&lt;&gt;暂不胜任")</f>
        <v>0</v>
      </c>
      <c r="BF864" s="61" t="str">
        <f t="shared" si="712"/>
        <v>NA</v>
      </c>
      <c r="BG864" s="63">
        <f t="shared" si="713"/>
        <v>2</v>
      </c>
      <c r="BH864" s="64">
        <f t="shared" si="714"/>
        <v>2</v>
      </c>
      <c r="BI864" s="64">
        <f t="shared" si="715"/>
        <v>2</v>
      </c>
      <c r="BJ864" s="64">
        <f t="shared" si="716"/>
        <v>2</v>
      </c>
      <c r="BK864" s="65">
        <f t="shared" si="717"/>
        <v>1</v>
      </c>
      <c r="BL864" s="66">
        <f t="shared" si="718"/>
        <v>1</v>
      </c>
      <c r="BM864" s="93">
        <f t="shared" si="719"/>
        <v>1</v>
      </c>
      <c r="BN864" s="93">
        <f t="shared" si="720"/>
        <v>1</v>
      </c>
      <c r="BO864" s="93">
        <f t="shared" si="721"/>
        <v>0</v>
      </c>
      <c r="BP864" s="93">
        <f t="shared" si="722"/>
        <v>0</v>
      </c>
      <c r="BQ864" s="93">
        <f t="shared" si="723"/>
        <v>0</v>
      </c>
      <c r="BR864" s="93">
        <f t="shared" si="724"/>
        <v>0</v>
      </c>
      <c r="BS864" s="93">
        <f t="shared" si="725"/>
        <v>0</v>
      </c>
      <c r="BT864" s="93">
        <f t="shared" si="726"/>
        <v>0</v>
      </c>
      <c r="BU864" s="93">
        <f t="shared" si="727"/>
        <v>0</v>
      </c>
      <c r="BV864" s="93">
        <f t="shared" si="728"/>
        <v>0</v>
      </c>
      <c r="BW864" s="93">
        <f t="shared" si="729"/>
        <v>1</v>
      </c>
      <c r="BX864" s="93">
        <f t="shared" si="730"/>
        <v>1</v>
      </c>
      <c r="BY864" s="93">
        <f t="shared" si="731"/>
        <v>0</v>
      </c>
      <c r="BZ864" s="93">
        <f t="shared" si="732"/>
        <v>0</v>
      </c>
      <c r="CA864" s="93">
        <f t="shared" si="733"/>
        <v>0</v>
      </c>
      <c r="CB864" s="93">
        <f t="shared" si="734"/>
        <v>0</v>
      </c>
      <c r="CC864" s="93">
        <f t="shared" si="735"/>
        <v>0</v>
      </c>
      <c r="CD864" s="93">
        <f t="shared" si="736"/>
        <v>0</v>
      </c>
    </row>
    <row r="865" spans="1:82" hidden="1">
      <c r="A865" s="34">
        <v>518</v>
      </c>
      <c r="B865" s="34" t="s">
        <v>228</v>
      </c>
      <c r="C865" s="34" t="s">
        <v>231</v>
      </c>
      <c r="D865" s="34" t="s">
        <v>230</v>
      </c>
      <c r="E865" s="34" t="s">
        <v>420</v>
      </c>
      <c r="F865" s="34" t="s">
        <v>584</v>
      </c>
      <c r="G865" s="34" t="s">
        <v>585</v>
      </c>
      <c r="H865" s="34" t="s">
        <v>4</v>
      </c>
      <c r="I865" s="34" t="s">
        <v>4</v>
      </c>
      <c r="J865" s="34" t="s">
        <v>507</v>
      </c>
      <c r="K865" s="34" t="s">
        <v>34</v>
      </c>
      <c r="M865" s="34" t="s">
        <v>577</v>
      </c>
      <c r="N865" s="34">
        <v>1</v>
      </c>
      <c r="O865" s="34">
        <v>0</v>
      </c>
      <c r="P865" s="34">
        <v>0</v>
      </c>
      <c r="Q865" s="34">
        <v>0</v>
      </c>
      <c r="R865" s="34">
        <v>0</v>
      </c>
      <c r="S865" s="34">
        <v>1</v>
      </c>
      <c r="T865" s="34">
        <v>0</v>
      </c>
      <c r="U865" s="77">
        <v>0</v>
      </c>
      <c r="V865" s="34">
        <v>0</v>
      </c>
      <c r="W865" s="60">
        <f>COUNTIFS(配置清单!G:G,G865,配置清单!$H:$H,"PM",配置清单!$N:$N,"在岗")</f>
        <v>1</v>
      </c>
      <c r="X865" s="61">
        <f t="shared" si="695"/>
        <v>1</v>
      </c>
      <c r="Y865" s="60">
        <f>COUNTIFS(配置清单!$G:$G,G865,配置清单!$H:$H,"PM",配置清单!$N:$N,"在岗",配置清单!$P:$P,"&lt;&gt;暂不胜任")</f>
        <v>0</v>
      </c>
      <c r="Z865" s="61">
        <f t="shared" si="696"/>
        <v>0</v>
      </c>
      <c r="AA865" s="62">
        <f>COUNTIFS(配置清单!$G:$G,G865,配置清单!$H:$H,"SE",配置清单!$N:$N,"在岗")+COUNTIFS(配置清单!$G:$G,G865,配置清单!$H:$H,"SA",配置清单!$N:$N,"在岗")</f>
        <v>0</v>
      </c>
      <c r="AB865" s="61" t="str">
        <f t="shared" si="697"/>
        <v>NA</v>
      </c>
      <c r="AC865" s="60">
        <f>COUNTIFS(配置清单!$G:$G,G865,配置清单!$H:$H,"SE",配置清单!$N:$N,"在岗",配置清单!$P:$P,"&lt;&gt;暂不胜任")+COUNTIFS(配置清单!$G:$G,G865,配置清单!$H:$H,"SA",配置清单!$N:$N,"在岗",配置清单!$P:$P,"&lt;&gt;暂不胜任")</f>
        <v>0</v>
      </c>
      <c r="AD865" s="61" t="str">
        <f t="shared" si="698"/>
        <v>NA</v>
      </c>
      <c r="AE865" s="60">
        <f>COUNTIFS(配置清单!$G:$G,G865,配置清单!H:H,"MDE",配置清单!N:N,"在岗")</f>
        <v>0</v>
      </c>
      <c r="AF865" s="61" t="str">
        <f t="shared" si="699"/>
        <v>NA</v>
      </c>
      <c r="AG865" s="60">
        <f>COUNTIFS(配置清单!$G:$G,G865,配置清单!$H:$H,"MDE",配置清单!$N:$N,"在岗",配置清单!$P:$P,"&lt;&gt;暂不胜任")</f>
        <v>0</v>
      </c>
      <c r="AH865" s="61" t="str">
        <f t="shared" si="700"/>
        <v>NA</v>
      </c>
      <c r="AI865" s="62">
        <f>COUNTIFS(配置清单!G:G,G865,配置清单!H:H,"TPM",配置清单!N:N,"在岗")+COUNTIFS(配置清单!G:G,G865,配置清单!H:H,"TC",配置清单!N:N,"在岗")</f>
        <v>0</v>
      </c>
      <c r="AJ865" s="61" t="str">
        <f t="shared" si="701"/>
        <v>NA</v>
      </c>
      <c r="AK865" s="60">
        <f>COUNTIFS(配置清单!G:G,G865,配置清单!H:H,"TPM",配置清单!N:N,"在岗",配置清单!P:P,"&lt;&gt;暂不胜任")+COUNTIFS(配置清单!G:G,G865,配置清单!H:H,"TC",配置清单!N:N,"在岗",配置清单!P:P,"&lt;&gt;暂不胜任")</f>
        <v>0</v>
      </c>
      <c r="AL865" s="61" t="str">
        <f t="shared" si="702"/>
        <v>NA</v>
      </c>
      <c r="AM865" s="60">
        <f>COUNTIFS(配置清单!G:G,G865,配置清单!H:H,"TSE",配置清单!N:N,"在岗")</f>
        <v>0</v>
      </c>
      <c r="AN865" s="61" t="str">
        <f t="shared" si="703"/>
        <v>NA</v>
      </c>
      <c r="AO865" s="60">
        <f>COUNTIFS(配置清单!G:G,G865,配置清单!H:H,"TSE",配置清单!N:N,"在岗",配置清单!P:P,"&lt;&gt;暂不胜任")</f>
        <v>0</v>
      </c>
      <c r="AP865" s="61" t="str">
        <f t="shared" si="704"/>
        <v>NA</v>
      </c>
      <c r="AQ865" s="60">
        <f>COUNTIFS(配置清单!$G:$G,G865,配置清单!H:H,"QA",配置清单!N:N,"在岗")</f>
        <v>1</v>
      </c>
      <c r="AR865" s="61">
        <f t="shared" si="705"/>
        <v>1</v>
      </c>
      <c r="AS865" s="60">
        <f>COUNTIFS(配置清单!$G:$G,G865,配置清单!$H:$H,"QA",配置清单!$N:$N,"在岗",配置清单!$P:$P,"&lt;&gt;暂不胜任")</f>
        <v>1</v>
      </c>
      <c r="AT865" s="61">
        <f t="shared" si="706"/>
        <v>1</v>
      </c>
      <c r="AU865" s="60">
        <f>COUNTIFS(配置清单!G:G,规划及评估!G865,配置清单!H:H,"BA",配置清单!N:N,"在岗")</f>
        <v>0</v>
      </c>
      <c r="AV865" s="61" t="str">
        <f t="shared" si="707"/>
        <v>NA</v>
      </c>
      <c r="AW865" s="60">
        <f>COUNTIFS(配置清单!G:G,G865,配置清单!H:H,"BA",配置清单!N:N,"在岗",配置清单!P:P,"&lt;&gt;暂不胜任")</f>
        <v>0</v>
      </c>
      <c r="AX865" s="61" t="str">
        <f t="shared" si="708"/>
        <v>NA</v>
      </c>
      <c r="AY865" s="60">
        <f>COUNTIFS(配置清单!G:G,规划及评估!G865,配置清单!H:H,"IA",配置清单!N:N,"在岗")</f>
        <v>0</v>
      </c>
      <c r="AZ865" s="61" t="str">
        <f t="shared" si="709"/>
        <v>NA</v>
      </c>
      <c r="BA865" s="60">
        <f>COUNTIFS(配置清单!G:G,G865,配置清单!H:H,"IA",配置清单!N:N,"在岗",配置清单!P:P,"&lt;&gt;暂不胜任")</f>
        <v>0</v>
      </c>
      <c r="BB865" s="61" t="str">
        <f t="shared" si="710"/>
        <v>NA</v>
      </c>
      <c r="BC865" s="60">
        <f>COUNTIFS(配置清单!G:G,规划及评估!G865,配置清单!H:H,"产品经理",配置清单!N:N,"在岗")</f>
        <v>0</v>
      </c>
      <c r="BD865" s="61" t="str">
        <f t="shared" si="711"/>
        <v>NA</v>
      </c>
      <c r="BE865" s="60">
        <f>COUNTIFS(配置清单!G:G,G865,配置清单!H:H,"产品经理",配置清单!N:N,"在岗",配置清单!P:P,"&lt;&gt;暂不胜任")</f>
        <v>0</v>
      </c>
      <c r="BF865" s="61" t="str">
        <f t="shared" si="712"/>
        <v>NA</v>
      </c>
      <c r="BG865" s="63">
        <f t="shared" si="713"/>
        <v>2</v>
      </c>
      <c r="BH865" s="64">
        <f t="shared" si="714"/>
        <v>2</v>
      </c>
      <c r="BI865" s="64">
        <f t="shared" si="715"/>
        <v>2</v>
      </c>
      <c r="BJ865" s="64">
        <f t="shared" si="716"/>
        <v>1</v>
      </c>
      <c r="BK865" s="65">
        <f t="shared" si="717"/>
        <v>1</v>
      </c>
      <c r="BL865" s="66">
        <f t="shared" si="718"/>
        <v>0.5</v>
      </c>
      <c r="BM865" s="93">
        <f t="shared" si="719"/>
        <v>1</v>
      </c>
      <c r="BN865" s="93">
        <f t="shared" si="720"/>
        <v>0</v>
      </c>
      <c r="BO865" s="93">
        <f t="shared" si="721"/>
        <v>0</v>
      </c>
      <c r="BP865" s="93">
        <f t="shared" si="722"/>
        <v>0</v>
      </c>
      <c r="BQ865" s="93">
        <f t="shared" si="723"/>
        <v>0</v>
      </c>
      <c r="BR865" s="93">
        <f t="shared" si="724"/>
        <v>0</v>
      </c>
      <c r="BS865" s="93">
        <f t="shared" si="725"/>
        <v>0</v>
      </c>
      <c r="BT865" s="93">
        <f t="shared" si="726"/>
        <v>0</v>
      </c>
      <c r="BU865" s="93">
        <f t="shared" si="727"/>
        <v>0</v>
      </c>
      <c r="BV865" s="93">
        <f t="shared" si="728"/>
        <v>0</v>
      </c>
      <c r="BW865" s="93">
        <f t="shared" si="729"/>
        <v>1</v>
      </c>
      <c r="BX865" s="93">
        <f t="shared" si="730"/>
        <v>1</v>
      </c>
      <c r="BY865" s="93">
        <f t="shared" si="731"/>
        <v>0</v>
      </c>
      <c r="BZ865" s="93">
        <f t="shared" si="732"/>
        <v>0</v>
      </c>
      <c r="CA865" s="93">
        <f t="shared" si="733"/>
        <v>0</v>
      </c>
      <c r="CB865" s="93">
        <f t="shared" si="734"/>
        <v>0</v>
      </c>
      <c r="CC865" s="93">
        <f t="shared" si="735"/>
        <v>0</v>
      </c>
      <c r="CD865" s="93">
        <f t="shared" si="736"/>
        <v>0</v>
      </c>
    </row>
    <row r="866" spans="1:82" hidden="1">
      <c r="A866" s="34">
        <v>519</v>
      </c>
      <c r="B866" s="34" t="s">
        <v>228</v>
      </c>
      <c r="C866" s="34" t="s">
        <v>231</v>
      </c>
      <c r="D866" s="34" t="s">
        <v>217</v>
      </c>
      <c r="E866" s="34" t="s">
        <v>216</v>
      </c>
      <c r="F866" s="34" t="s">
        <v>587</v>
      </c>
      <c r="G866" s="34" t="s">
        <v>588</v>
      </c>
      <c r="H866" s="34" t="s">
        <v>6</v>
      </c>
      <c r="I866" s="34" t="s">
        <v>6</v>
      </c>
      <c r="J866" s="34" t="s">
        <v>195</v>
      </c>
      <c r="K866" s="34" t="s">
        <v>34</v>
      </c>
      <c r="M866" s="34" t="s">
        <v>592</v>
      </c>
      <c r="N866" s="34">
        <v>1</v>
      </c>
      <c r="O866" s="34">
        <v>0</v>
      </c>
      <c r="P866" s="34">
        <v>0</v>
      </c>
      <c r="Q866" s="34">
        <v>0</v>
      </c>
      <c r="R866" s="34">
        <v>0</v>
      </c>
      <c r="S866" s="34">
        <v>1</v>
      </c>
      <c r="T866" s="34">
        <v>0</v>
      </c>
      <c r="U866" s="77">
        <v>0</v>
      </c>
      <c r="V866" s="34">
        <v>0</v>
      </c>
      <c r="W866" s="60">
        <f>COUNTIFS(配置清单!G:G,G866,配置清单!$H:$H,"PM",配置清单!$N:$N,"在岗")</f>
        <v>1</v>
      </c>
      <c r="X866" s="61">
        <f t="shared" si="695"/>
        <v>1</v>
      </c>
      <c r="Y866" s="60">
        <f>COUNTIFS(配置清单!$G:$G,G866,配置清单!$H:$H,"PM",配置清单!$N:$N,"在岗",配置清单!$P:$P,"&lt;&gt;暂不胜任")</f>
        <v>1</v>
      </c>
      <c r="Z866" s="61">
        <f t="shared" si="696"/>
        <v>1</v>
      </c>
      <c r="AA866" s="62">
        <f>COUNTIFS(配置清单!$G:$G,G866,配置清单!$H:$H,"SE",配置清单!$N:$N,"在岗")+COUNTIFS(配置清单!$G:$G,G866,配置清单!$H:$H,"SA",配置清单!$N:$N,"在岗")</f>
        <v>0</v>
      </c>
      <c r="AB866" s="61" t="str">
        <f t="shared" si="697"/>
        <v>NA</v>
      </c>
      <c r="AC866" s="60">
        <f>COUNTIFS(配置清单!$G:$G,G866,配置清单!$H:$H,"SE",配置清单!$N:$N,"在岗",配置清单!$P:$P,"&lt;&gt;暂不胜任")+COUNTIFS(配置清单!$G:$G,G866,配置清单!$H:$H,"SA",配置清单!$N:$N,"在岗",配置清单!$P:$P,"&lt;&gt;暂不胜任")</f>
        <v>0</v>
      </c>
      <c r="AD866" s="61" t="str">
        <f t="shared" si="698"/>
        <v>NA</v>
      </c>
      <c r="AE866" s="60">
        <f>COUNTIFS(配置清单!$G:$G,G866,配置清单!H:H,"MDE",配置清单!N:N,"在岗")</f>
        <v>0</v>
      </c>
      <c r="AF866" s="61" t="str">
        <f t="shared" si="699"/>
        <v>NA</v>
      </c>
      <c r="AG866" s="60">
        <f>COUNTIFS(配置清单!$G:$G,G866,配置清单!$H:$H,"MDE",配置清单!$N:$N,"在岗",配置清单!$P:$P,"&lt;&gt;暂不胜任")</f>
        <v>0</v>
      </c>
      <c r="AH866" s="61" t="str">
        <f t="shared" si="700"/>
        <v>NA</v>
      </c>
      <c r="AI866" s="62">
        <f>COUNTIFS(配置清单!G:G,G866,配置清单!H:H,"TPM",配置清单!N:N,"在岗")+COUNTIFS(配置清单!G:G,G866,配置清单!H:H,"TC",配置清单!N:N,"在岗")</f>
        <v>0</v>
      </c>
      <c r="AJ866" s="61" t="str">
        <f t="shared" si="701"/>
        <v>NA</v>
      </c>
      <c r="AK866" s="60">
        <f>COUNTIFS(配置清单!G:G,G866,配置清单!H:H,"TPM",配置清单!N:N,"在岗",配置清单!P:P,"&lt;&gt;暂不胜任")+COUNTIFS(配置清单!G:G,G866,配置清单!H:H,"TC",配置清单!N:N,"在岗",配置清单!P:P,"&lt;&gt;暂不胜任")</f>
        <v>0</v>
      </c>
      <c r="AL866" s="61" t="str">
        <f t="shared" si="702"/>
        <v>NA</v>
      </c>
      <c r="AM866" s="60">
        <f>COUNTIFS(配置清单!G:G,G866,配置清单!H:H,"TSE",配置清单!N:N,"在岗")</f>
        <v>0</v>
      </c>
      <c r="AN866" s="61" t="str">
        <f t="shared" si="703"/>
        <v>NA</v>
      </c>
      <c r="AO866" s="60">
        <f>COUNTIFS(配置清单!G:G,G866,配置清单!H:H,"TSE",配置清单!N:N,"在岗",配置清单!P:P,"&lt;&gt;暂不胜任")</f>
        <v>0</v>
      </c>
      <c r="AP866" s="61" t="str">
        <f t="shared" si="704"/>
        <v>NA</v>
      </c>
      <c r="AQ866" s="60">
        <f>COUNTIFS(配置清单!$G:$G,G866,配置清单!H:H,"QA",配置清单!N:N,"在岗")</f>
        <v>1</v>
      </c>
      <c r="AR866" s="61">
        <f t="shared" si="705"/>
        <v>1</v>
      </c>
      <c r="AS866" s="60">
        <f>COUNTIFS(配置清单!$G:$G,G866,配置清单!$H:$H,"QA",配置清单!$N:$N,"在岗",配置清单!$P:$P,"&lt;&gt;暂不胜任")</f>
        <v>1</v>
      </c>
      <c r="AT866" s="61">
        <f t="shared" si="706"/>
        <v>1</v>
      </c>
      <c r="AU866" s="60">
        <f>COUNTIFS(配置清单!G:G,规划及评估!G866,配置清单!H:H,"BA",配置清单!N:N,"在岗")</f>
        <v>0</v>
      </c>
      <c r="AV866" s="61" t="str">
        <f t="shared" si="707"/>
        <v>NA</v>
      </c>
      <c r="AW866" s="60">
        <f>COUNTIFS(配置清单!G:G,G866,配置清单!H:H,"BA",配置清单!N:N,"在岗",配置清单!P:P,"&lt;&gt;暂不胜任")</f>
        <v>0</v>
      </c>
      <c r="AX866" s="61" t="str">
        <f t="shared" si="708"/>
        <v>NA</v>
      </c>
      <c r="AY866" s="60">
        <f>COUNTIFS(配置清单!G:G,规划及评估!G866,配置清单!H:H,"IA",配置清单!N:N,"在岗")</f>
        <v>0</v>
      </c>
      <c r="AZ866" s="61" t="str">
        <f t="shared" si="709"/>
        <v>NA</v>
      </c>
      <c r="BA866" s="60">
        <f>COUNTIFS(配置清单!G:G,G866,配置清单!H:H,"IA",配置清单!N:N,"在岗",配置清单!P:P,"&lt;&gt;暂不胜任")</f>
        <v>0</v>
      </c>
      <c r="BB866" s="61" t="str">
        <f t="shared" si="710"/>
        <v>NA</v>
      </c>
      <c r="BC866" s="60">
        <f>COUNTIFS(配置清单!G:G,规划及评估!G866,配置清单!H:H,"产品经理",配置清单!N:N,"在岗")</f>
        <v>0</v>
      </c>
      <c r="BD866" s="61" t="str">
        <f t="shared" si="711"/>
        <v>NA</v>
      </c>
      <c r="BE866" s="60">
        <f>COUNTIFS(配置清单!G:G,G866,配置清单!H:H,"产品经理",配置清单!N:N,"在岗",配置清单!P:P,"&lt;&gt;暂不胜任")</f>
        <v>0</v>
      </c>
      <c r="BF866" s="61" t="str">
        <f t="shared" si="712"/>
        <v>NA</v>
      </c>
      <c r="BG866" s="63">
        <f t="shared" si="713"/>
        <v>2</v>
      </c>
      <c r="BH866" s="64">
        <f t="shared" si="714"/>
        <v>2</v>
      </c>
      <c r="BI866" s="64">
        <f t="shared" si="715"/>
        <v>2</v>
      </c>
      <c r="BJ866" s="64">
        <f t="shared" si="716"/>
        <v>2</v>
      </c>
      <c r="BK866" s="65">
        <f t="shared" si="717"/>
        <v>1</v>
      </c>
      <c r="BL866" s="66">
        <f t="shared" si="718"/>
        <v>1</v>
      </c>
      <c r="BM866" s="93">
        <f t="shared" si="719"/>
        <v>1</v>
      </c>
      <c r="BN866" s="93">
        <f t="shared" si="720"/>
        <v>1</v>
      </c>
      <c r="BO866" s="93">
        <f t="shared" si="721"/>
        <v>0</v>
      </c>
      <c r="BP866" s="93">
        <f t="shared" si="722"/>
        <v>0</v>
      </c>
      <c r="BQ866" s="93">
        <f t="shared" si="723"/>
        <v>0</v>
      </c>
      <c r="BR866" s="93">
        <f t="shared" si="724"/>
        <v>0</v>
      </c>
      <c r="BS866" s="93">
        <f t="shared" si="725"/>
        <v>0</v>
      </c>
      <c r="BT866" s="93">
        <f t="shared" si="726"/>
        <v>0</v>
      </c>
      <c r="BU866" s="93">
        <f t="shared" si="727"/>
        <v>0</v>
      </c>
      <c r="BV866" s="93">
        <f t="shared" si="728"/>
        <v>0</v>
      </c>
      <c r="BW866" s="93">
        <f t="shared" si="729"/>
        <v>1</v>
      </c>
      <c r="BX866" s="93">
        <f t="shared" si="730"/>
        <v>1</v>
      </c>
      <c r="BY866" s="93">
        <f t="shared" si="731"/>
        <v>0</v>
      </c>
      <c r="BZ866" s="93">
        <f t="shared" si="732"/>
        <v>0</v>
      </c>
      <c r="CA866" s="93">
        <f t="shared" si="733"/>
        <v>0</v>
      </c>
      <c r="CB866" s="93">
        <f t="shared" si="734"/>
        <v>0</v>
      </c>
      <c r="CC866" s="93">
        <f t="shared" si="735"/>
        <v>0</v>
      </c>
      <c r="CD866" s="93">
        <f t="shared" si="736"/>
        <v>0</v>
      </c>
    </row>
    <row r="867" spans="1:82" hidden="1">
      <c r="A867" s="34">
        <v>520</v>
      </c>
      <c r="B867" s="34" t="s">
        <v>228</v>
      </c>
      <c r="C867" s="34" t="s">
        <v>231</v>
      </c>
      <c r="D867" s="34" t="s">
        <v>217</v>
      </c>
      <c r="E867" s="34" t="s">
        <v>216</v>
      </c>
      <c r="F867" s="34" t="s">
        <v>595</v>
      </c>
      <c r="G867" s="34" t="s">
        <v>596</v>
      </c>
      <c r="H867" s="34" t="s">
        <v>7</v>
      </c>
      <c r="I867" s="34" t="s">
        <v>7</v>
      </c>
      <c r="J867" s="34" t="s">
        <v>34</v>
      </c>
      <c r="K867" s="34" t="s">
        <v>34</v>
      </c>
      <c r="M867" s="34" t="s">
        <v>592</v>
      </c>
      <c r="N867" s="34">
        <v>1</v>
      </c>
      <c r="O867" s="34">
        <v>0</v>
      </c>
      <c r="P867" s="34">
        <v>0</v>
      </c>
      <c r="Q867" s="34">
        <v>0</v>
      </c>
      <c r="R867" s="34">
        <v>0</v>
      </c>
      <c r="S867" s="34">
        <v>1</v>
      </c>
      <c r="T867" s="34">
        <v>0</v>
      </c>
      <c r="U867" s="77">
        <v>0</v>
      </c>
      <c r="V867" s="34">
        <v>0</v>
      </c>
      <c r="W867" s="60">
        <f>COUNTIFS(配置清单!G:G,G867,配置清单!$H:$H,"PM",配置清单!$N:$N,"在岗")</f>
        <v>1</v>
      </c>
      <c r="X867" s="61">
        <f t="shared" si="695"/>
        <v>1</v>
      </c>
      <c r="Y867" s="60">
        <f>COUNTIFS(配置清单!$G:$G,G867,配置清单!$H:$H,"PM",配置清单!$N:$N,"在岗",配置清单!$P:$P,"&lt;&gt;暂不胜任")</f>
        <v>1</v>
      </c>
      <c r="Z867" s="61">
        <f t="shared" si="696"/>
        <v>1</v>
      </c>
      <c r="AA867" s="62">
        <f>COUNTIFS(配置清单!$G:$G,G867,配置清单!$H:$H,"SE",配置清单!$N:$N,"在岗")+COUNTIFS(配置清单!$G:$G,G867,配置清单!$H:$H,"SA",配置清单!$N:$N,"在岗")</f>
        <v>0</v>
      </c>
      <c r="AB867" s="61" t="str">
        <f t="shared" si="697"/>
        <v>NA</v>
      </c>
      <c r="AC867" s="60">
        <f>COUNTIFS(配置清单!$G:$G,G867,配置清单!$H:$H,"SE",配置清单!$N:$N,"在岗",配置清单!$P:$P,"&lt;&gt;暂不胜任")+COUNTIFS(配置清单!$G:$G,G867,配置清单!$H:$H,"SA",配置清单!$N:$N,"在岗",配置清单!$P:$P,"&lt;&gt;暂不胜任")</f>
        <v>0</v>
      </c>
      <c r="AD867" s="61" t="str">
        <f t="shared" si="698"/>
        <v>NA</v>
      </c>
      <c r="AE867" s="60">
        <f>COUNTIFS(配置清单!$G:$G,G867,配置清单!H:H,"MDE",配置清单!N:N,"在岗")</f>
        <v>0</v>
      </c>
      <c r="AF867" s="61" t="str">
        <f t="shared" si="699"/>
        <v>NA</v>
      </c>
      <c r="AG867" s="60">
        <f>COUNTIFS(配置清单!$G:$G,G867,配置清单!$H:$H,"MDE",配置清单!$N:$N,"在岗",配置清单!$P:$P,"&lt;&gt;暂不胜任")</f>
        <v>0</v>
      </c>
      <c r="AH867" s="61" t="str">
        <f t="shared" si="700"/>
        <v>NA</v>
      </c>
      <c r="AI867" s="62">
        <f>COUNTIFS(配置清单!G:G,G867,配置清单!H:H,"TPM",配置清单!N:N,"在岗")+COUNTIFS(配置清单!G:G,G867,配置清单!H:H,"TC",配置清单!N:N,"在岗")</f>
        <v>0</v>
      </c>
      <c r="AJ867" s="61" t="str">
        <f t="shared" si="701"/>
        <v>NA</v>
      </c>
      <c r="AK867" s="60">
        <f>COUNTIFS(配置清单!G:G,G867,配置清单!H:H,"TPM",配置清单!N:N,"在岗",配置清单!P:P,"&lt;&gt;暂不胜任")+COUNTIFS(配置清单!G:G,G867,配置清单!H:H,"TC",配置清单!N:N,"在岗",配置清单!P:P,"&lt;&gt;暂不胜任")</f>
        <v>0</v>
      </c>
      <c r="AL867" s="61" t="str">
        <f t="shared" si="702"/>
        <v>NA</v>
      </c>
      <c r="AM867" s="60">
        <f>COUNTIFS(配置清单!G:G,G867,配置清单!H:H,"TSE",配置清单!N:N,"在岗")</f>
        <v>0</v>
      </c>
      <c r="AN867" s="61" t="str">
        <f t="shared" si="703"/>
        <v>NA</v>
      </c>
      <c r="AO867" s="60">
        <f>COUNTIFS(配置清单!G:G,G867,配置清单!H:H,"TSE",配置清单!N:N,"在岗",配置清单!P:P,"&lt;&gt;暂不胜任")</f>
        <v>0</v>
      </c>
      <c r="AP867" s="61" t="str">
        <f t="shared" si="704"/>
        <v>NA</v>
      </c>
      <c r="AQ867" s="60">
        <f>COUNTIFS(配置清单!$G:$G,G867,配置清单!H:H,"QA",配置清单!N:N,"在岗")</f>
        <v>1</v>
      </c>
      <c r="AR867" s="61">
        <f t="shared" si="705"/>
        <v>1</v>
      </c>
      <c r="AS867" s="60">
        <f>COUNTIFS(配置清单!$G:$G,G867,配置清单!$H:$H,"QA",配置清单!$N:$N,"在岗",配置清单!$P:$P,"&lt;&gt;暂不胜任")</f>
        <v>1</v>
      </c>
      <c r="AT867" s="61">
        <f t="shared" si="706"/>
        <v>1</v>
      </c>
      <c r="AU867" s="60">
        <f>COUNTIFS(配置清单!G:G,规划及评估!G867,配置清单!H:H,"BA",配置清单!N:N,"在岗")</f>
        <v>0</v>
      </c>
      <c r="AV867" s="61" t="str">
        <f t="shared" si="707"/>
        <v>NA</v>
      </c>
      <c r="AW867" s="60">
        <f>COUNTIFS(配置清单!G:G,G867,配置清单!H:H,"BA",配置清单!N:N,"在岗",配置清单!P:P,"&lt;&gt;暂不胜任")</f>
        <v>0</v>
      </c>
      <c r="AX867" s="61" t="str">
        <f t="shared" si="708"/>
        <v>NA</v>
      </c>
      <c r="AY867" s="60">
        <f>COUNTIFS(配置清单!G:G,规划及评估!G867,配置清单!H:H,"IA",配置清单!N:N,"在岗")</f>
        <v>0</v>
      </c>
      <c r="AZ867" s="61" t="str">
        <f t="shared" si="709"/>
        <v>NA</v>
      </c>
      <c r="BA867" s="60">
        <f>COUNTIFS(配置清单!G:G,G867,配置清单!H:H,"IA",配置清单!N:N,"在岗",配置清单!P:P,"&lt;&gt;暂不胜任")</f>
        <v>0</v>
      </c>
      <c r="BB867" s="61" t="str">
        <f t="shared" si="710"/>
        <v>NA</v>
      </c>
      <c r="BC867" s="60">
        <f>COUNTIFS(配置清单!G:G,规划及评估!G867,配置清单!H:H,"产品经理",配置清单!N:N,"在岗")</f>
        <v>0</v>
      </c>
      <c r="BD867" s="61" t="str">
        <f t="shared" si="711"/>
        <v>NA</v>
      </c>
      <c r="BE867" s="60">
        <f>COUNTIFS(配置清单!G:G,G867,配置清单!H:H,"产品经理",配置清单!N:N,"在岗",配置清单!P:P,"&lt;&gt;暂不胜任")</f>
        <v>0</v>
      </c>
      <c r="BF867" s="61" t="str">
        <f t="shared" si="712"/>
        <v>NA</v>
      </c>
      <c r="BG867" s="63">
        <f t="shared" si="713"/>
        <v>2</v>
      </c>
      <c r="BH867" s="64">
        <f t="shared" si="714"/>
        <v>2</v>
      </c>
      <c r="BI867" s="64">
        <f t="shared" si="715"/>
        <v>2</v>
      </c>
      <c r="BJ867" s="64">
        <f t="shared" si="716"/>
        <v>2</v>
      </c>
      <c r="BK867" s="65">
        <f t="shared" si="717"/>
        <v>1</v>
      </c>
      <c r="BL867" s="66">
        <f t="shared" si="718"/>
        <v>1</v>
      </c>
      <c r="BM867" s="93">
        <f t="shared" si="719"/>
        <v>1</v>
      </c>
      <c r="BN867" s="93">
        <f t="shared" si="720"/>
        <v>1</v>
      </c>
      <c r="BO867" s="93">
        <f t="shared" si="721"/>
        <v>0</v>
      </c>
      <c r="BP867" s="93">
        <f t="shared" si="722"/>
        <v>0</v>
      </c>
      <c r="BQ867" s="93">
        <f t="shared" si="723"/>
        <v>0</v>
      </c>
      <c r="BR867" s="93">
        <f t="shared" si="724"/>
        <v>0</v>
      </c>
      <c r="BS867" s="93">
        <f t="shared" si="725"/>
        <v>0</v>
      </c>
      <c r="BT867" s="93">
        <f t="shared" si="726"/>
        <v>0</v>
      </c>
      <c r="BU867" s="93">
        <f t="shared" si="727"/>
        <v>0</v>
      </c>
      <c r="BV867" s="93">
        <f t="shared" si="728"/>
        <v>0</v>
      </c>
      <c r="BW867" s="93">
        <f t="shared" si="729"/>
        <v>1</v>
      </c>
      <c r="BX867" s="93">
        <f t="shared" si="730"/>
        <v>1</v>
      </c>
      <c r="BY867" s="93">
        <f t="shared" si="731"/>
        <v>0</v>
      </c>
      <c r="BZ867" s="93">
        <f t="shared" si="732"/>
        <v>0</v>
      </c>
      <c r="CA867" s="93">
        <f t="shared" si="733"/>
        <v>0</v>
      </c>
      <c r="CB867" s="93">
        <f t="shared" si="734"/>
        <v>0</v>
      </c>
      <c r="CC867" s="93">
        <f t="shared" si="735"/>
        <v>0</v>
      </c>
      <c r="CD867" s="93">
        <f t="shared" si="736"/>
        <v>0</v>
      </c>
    </row>
    <row r="868" spans="1:82" hidden="1">
      <c r="A868" s="34">
        <v>521</v>
      </c>
      <c r="B868" s="34" t="s">
        <v>228</v>
      </c>
      <c r="C868" s="34" t="s">
        <v>231</v>
      </c>
      <c r="D868" s="34" t="s">
        <v>217</v>
      </c>
      <c r="E868" s="34" t="s">
        <v>216</v>
      </c>
      <c r="F868" s="34" t="s">
        <v>607</v>
      </c>
      <c r="G868" s="34" t="s">
        <v>611</v>
      </c>
      <c r="H868" s="34" t="s">
        <v>7</v>
      </c>
      <c r="I868" s="34" t="s">
        <v>7</v>
      </c>
      <c r="J868" s="34" t="s">
        <v>34</v>
      </c>
      <c r="K868" s="34" t="s">
        <v>34</v>
      </c>
      <c r="M868" s="34" t="s">
        <v>592</v>
      </c>
      <c r="N868" s="34">
        <v>1</v>
      </c>
      <c r="O868" s="34">
        <v>1</v>
      </c>
      <c r="P868" s="34">
        <v>0</v>
      </c>
      <c r="Q868" s="34">
        <v>0</v>
      </c>
      <c r="R868" s="34">
        <v>0</v>
      </c>
      <c r="S868" s="34">
        <v>1</v>
      </c>
      <c r="T868" s="34">
        <v>0</v>
      </c>
      <c r="U868" s="77">
        <v>0</v>
      </c>
      <c r="V868" s="34">
        <v>0</v>
      </c>
      <c r="W868" s="60">
        <f>COUNTIFS(配置清单!G:G,G868,配置清单!$H:$H,"PM",配置清单!$N:$N,"在岗")</f>
        <v>1</v>
      </c>
      <c r="X868" s="61">
        <f t="shared" si="695"/>
        <v>1</v>
      </c>
      <c r="Y868" s="60">
        <f>COUNTIFS(配置清单!$G:$G,G868,配置清单!$H:$H,"PM",配置清单!$N:$N,"在岗",配置清单!$P:$P,"&lt;&gt;暂不胜任")</f>
        <v>1</v>
      </c>
      <c r="Z868" s="61">
        <f t="shared" si="696"/>
        <v>1</v>
      </c>
      <c r="AA868" s="62">
        <f>COUNTIFS(配置清单!$G:$G,G868,配置清单!$H:$H,"SE",配置清单!$N:$N,"在岗")+COUNTIFS(配置清单!$G:$G,G868,配置清单!$H:$H,"SA",配置清单!$N:$N,"在岗")</f>
        <v>1</v>
      </c>
      <c r="AB868" s="61">
        <f t="shared" si="697"/>
        <v>1</v>
      </c>
      <c r="AC868" s="60">
        <f>COUNTIFS(配置清单!$G:$G,G868,配置清单!$H:$H,"SE",配置清单!$N:$N,"在岗",配置清单!$P:$P,"&lt;&gt;暂不胜任")+COUNTIFS(配置清单!$G:$G,G868,配置清单!$H:$H,"SA",配置清单!$N:$N,"在岗",配置清单!$P:$P,"&lt;&gt;暂不胜任")</f>
        <v>0</v>
      </c>
      <c r="AD868" s="61">
        <f t="shared" si="698"/>
        <v>0</v>
      </c>
      <c r="AE868" s="60">
        <f>COUNTIFS(配置清单!$G:$G,G868,配置清单!H:H,"MDE",配置清单!N:N,"在岗")</f>
        <v>0</v>
      </c>
      <c r="AF868" s="61" t="str">
        <f t="shared" si="699"/>
        <v>NA</v>
      </c>
      <c r="AG868" s="60">
        <f>COUNTIFS(配置清单!$G:$G,G868,配置清单!$H:$H,"MDE",配置清单!$N:$N,"在岗",配置清单!$P:$P,"&lt;&gt;暂不胜任")</f>
        <v>0</v>
      </c>
      <c r="AH868" s="61" t="str">
        <f t="shared" si="700"/>
        <v>NA</v>
      </c>
      <c r="AI868" s="62">
        <f>COUNTIFS(配置清单!G:G,G868,配置清单!H:H,"TPM",配置清单!N:N,"在岗")+COUNTIFS(配置清单!G:G,G868,配置清单!H:H,"TC",配置清单!N:N,"在岗")</f>
        <v>0</v>
      </c>
      <c r="AJ868" s="61" t="str">
        <f t="shared" si="701"/>
        <v>NA</v>
      </c>
      <c r="AK868" s="60">
        <f>COUNTIFS(配置清单!G:G,G868,配置清单!H:H,"TPM",配置清单!N:N,"在岗",配置清单!P:P,"&lt;&gt;暂不胜任")+COUNTIFS(配置清单!G:G,G868,配置清单!H:H,"TC",配置清单!N:N,"在岗",配置清单!P:P,"&lt;&gt;暂不胜任")</f>
        <v>0</v>
      </c>
      <c r="AL868" s="61" t="str">
        <f t="shared" si="702"/>
        <v>NA</v>
      </c>
      <c r="AM868" s="60">
        <f>COUNTIFS(配置清单!G:G,G868,配置清单!H:H,"TSE",配置清单!N:N,"在岗")</f>
        <v>0</v>
      </c>
      <c r="AN868" s="61" t="str">
        <f t="shared" si="703"/>
        <v>NA</v>
      </c>
      <c r="AO868" s="60">
        <f>COUNTIFS(配置清单!G:G,G868,配置清单!H:H,"TSE",配置清单!N:N,"在岗",配置清单!P:P,"&lt;&gt;暂不胜任")</f>
        <v>0</v>
      </c>
      <c r="AP868" s="61" t="str">
        <f t="shared" si="704"/>
        <v>NA</v>
      </c>
      <c r="AQ868" s="60">
        <f>COUNTIFS(配置清单!$G:$G,G868,配置清单!H:H,"QA",配置清单!N:N,"在岗")</f>
        <v>1</v>
      </c>
      <c r="AR868" s="61">
        <f t="shared" si="705"/>
        <v>1</v>
      </c>
      <c r="AS868" s="60">
        <f>COUNTIFS(配置清单!$G:$G,G868,配置清单!$H:$H,"QA",配置清单!$N:$N,"在岗",配置清单!$P:$P,"&lt;&gt;暂不胜任")</f>
        <v>1</v>
      </c>
      <c r="AT868" s="61">
        <f t="shared" si="706"/>
        <v>1</v>
      </c>
      <c r="AU868" s="60">
        <f>COUNTIFS(配置清单!G:G,规划及评估!G868,配置清单!H:H,"BA",配置清单!N:N,"在岗")</f>
        <v>0</v>
      </c>
      <c r="AV868" s="61" t="str">
        <f t="shared" si="707"/>
        <v>NA</v>
      </c>
      <c r="AW868" s="60">
        <f>COUNTIFS(配置清单!G:G,G868,配置清单!H:H,"BA",配置清单!N:N,"在岗",配置清单!P:P,"&lt;&gt;暂不胜任")</f>
        <v>0</v>
      </c>
      <c r="AX868" s="61" t="str">
        <f t="shared" si="708"/>
        <v>NA</v>
      </c>
      <c r="AY868" s="60">
        <f>COUNTIFS(配置清单!G:G,规划及评估!G868,配置清单!H:H,"IA",配置清单!N:N,"在岗")</f>
        <v>0</v>
      </c>
      <c r="AZ868" s="61" t="str">
        <f t="shared" si="709"/>
        <v>NA</v>
      </c>
      <c r="BA868" s="60">
        <f>COUNTIFS(配置清单!G:G,G868,配置清单!H:H,"IA",配置清单!N:N,"在岗",配置清单!P:P,"&lt;&gt;暂不胜任")</f>
        <v>0</v>
      </c>
      <c r="BB868" s="61" t="str">
        <f t="shared" si="710"/>
        <v>NA</v>
      </c>
      <c r="BC868" s="60">
        <f>COUNTIFS(配置清单!G:G,规划及评估!G868,配置清单!H:H,"产品经理",配置清单!N:N,"在岗")</f>
        <v>0</v>
      </c>
      <c r="BD868" s="61" t="str">
        <f t="shared" si="711"/>
        <v>NA</v>
      </c>
      <c r="BE868" s="60">
        <f>COUNTIFS(配置清单!G:G,G868,配置清单!H:H,"产品经理",配置清单!N:N,"在岗",配置清单!P:P,"&lt;&gt;暂不胜任")</f>
        <v>0</v>
      </c>
      <c r="BF868" s="61" t="str">
        <f t="shared" si="712"/>
        <v>NA</v>
      </c>
      <c r="BG868" s="63">
        <f t="shared" si="713"/>
        <v>3</v>
      </c>
      <c r="BH868" s="64">
        <f t="shared" si="714"/>
        <v>3</v>
      </c>
      <c r="BI868" s="64">
        <f t="shared" si="715"/>
        <v>3</v>
      </c>
      <c r="BJ868" s="64">
        <f t="shared" si="716"/>
        <v>2</v>
      </c>
      <c r="BK868" s="65">
        <f t="shared" si="717"/>
        <v>1</v>
      </c>
      <c r="BL868" s="66">
        <f t="shared" si="718"/>
        <v>0.66666666666666663</v>
      </c>
      <c r="BM868" s="93">
        <f t="shared" si="719"/>
        <v>1</v>
      </c>
      <c r="BN868" s="93">
        <f t="shared" si="720"/>
        <v>1</v>
      </c>
      <c r="BO868" s="93">
        <f t="shared" si="721"/>
        <v>1</v>
      </c>
      <c r="BP868" s="93">
        <f t="shared" si="722"/>
        <v>0</v>
      </c>
      <c r="BQ868" s="93">
        <f t="shared" si="723"/>
        <v>0</v>
      </c>
      <c r="BR868" s="93">
        <f t="shared" si="724"/>
        <v>0</v>
      </c>
      <c r="BS868" s="93">
        <f t="shared" si="725"/>
        <v>0</v>
      </c>
      <c r="BT868" s="93">
        <f t="shared" si="726"/>
        <v>0</v>
      </c>
      <c r="BU868" s="93">
        <f t="shared" si="727"/>
        <v>0</v>
      </c>
      <c r="BV868" s="93">
        <f t="shared" si="728"/>
        <v>0</v>
      </c>
      <c r="BW868" s="93">
        <f t="shared" si="729"/>
        <v>1</v>
      </c>
      <c r="BX868" s="93">
        <f t="shared" si="730"/>
        <v>1</v>
      </c>
      <c r="BY868" s="93">
        <f t="shared" si="731"/>
        <v>0</v>
      </c>
      <c r="BZ868" s="93">
        <f t="shared" si="732"/>
        <v>0</v>
      </c>
      <c r="CA868" s="93">
        <f t="shared" si="733"/>
        <v>0</v>
      </c>
      <c r="CB868" s="93">
        <f t="shared" si="734"/>
        <v>0</v>
      </c>
      <c r="CC868" s="93">
        <f t="shared" si="735"/>
        <v>0</v>
      </c>
      <c r="CD868" s="93">
        <f t="shared" si="736"/>
        <v>0</v>
      </c>
    </row>
    <row r="869" spans="1:82" hidden="1">
      <c r="A869" s="34">
        <v>522</v>
      </c>
      <c r="B869" s="34" t="s">
        <v>228</v>
      </c>
      <c r="C869" s="34" t="s">
        <v>231</v>
      </c>
      <c r="D869" s="34" t="s">
        <v>217</v>
      </c>
      <c r="E869" s="34" t="s">
        <v>216</v>
      </c>
      <c r="F869" s="34" t="s">
        <v>607</v>
      </c>
      <c r="G869" s="34" t="s">
        <v>617</v>
      </c>
      <c r="H869" s="34" t="s">
        <v>7</v>
      </c>
      <c r="I869" s="34" t="s">
        <v>7</v>
      </c>
      <c r="J869" s="34" t="s">
        <v>34</v>
      </c>
      <c r="K869" s="34" t="s">
        <v>34</v>
      </c>
      <c r="M869" s="34" t="s">
        <v>592</v>
      </c>
      <c r="N869" s="34">
        <v>1</v>
      </c>
      <c r="O869" s="34">
        <v>0</v>
      </c>
      <c r="P869" s="34">
        <v>0</v>
      </c>
      <c r="Q869" s="34">
        <v>0</v>
      </c>
      <c r="R869" s="34">
        <v>0</v>
      </c>
      <c r="S869" s="34">
        <v>1</v>
      </c>
      <c r="T869" s="34">
        <v>0</v>
      </c>
      <c r="U869" s="77">
        <v>0</v>
      </c>
      <c r="V869" s="34">
        <v>0</v>
      </c>
      <c r="W869" s="60">
        <f>COUNTIFS(配置清单!G:G,G869,配置清单!$H:$H,"PM",配置清单!$N:$N,"在岗")</f>
        <v>1</v>
      </c>
      <c r="X869" s="61">
        <f t="shared" si="695"/>
        <v>1</v>
      </c>
      <c r="Y869" s="60">
        <f>COUNTIFS(配置清单!$G:$G,G869,配置清单!$H:$H,"PM",配置清单!$N:$N,"在岗",配置清单!$P:$P,"&lt;&gt;暂不胜任")</f>
        <v>1</v>
      </c>
      <c r="Z869" s="61">
        <f t="shared" si="696"/>
        <v>1</v>
      </c>
      <c r="AA869" s="62">
        <f>COUNTIFS(配置清单!$G:$G,G869,配置清单!$H:$H,"SE",配置清单!$N:$N,"在岗")+COUNTIFS(配置清单!$G:$G,G869,配置清单!$H:$H,"SA",配置清单!$N:$N,"在岗")</f>
        <v>0</v>
      </c>
      <c r="AB869" s="61" t="str">
        <f t="shared" si="697"/>
        <v>NA</v>
      </c>
      <c r="AC869" s="60">
        <f>COUNTIFS(配置清单!$G:$G,G869,配置清单!$H:$H,"SE",配置清单!$N:$N,"在岗",配置清单!$P:$P,"&lt;&gt;暂不胜任")+COUNTIFS(配置清单!$G:$G,G869,配置清单!$H:$H,"SA",配置清单!$N:$N,"在岗",配置清单!$P:$P,"&lt;&gt;暂不胜任")</f>
        <v>0</v>
      </c>
      <c r="AD869" s="61" t="str">
        <f t="shared" si="698"/>
        <v>NA</v>
      </c>
      <c r="AE869" s="60">
        <f>COUNTIFS(配置清单!$G:$G,G869,配置清单!H:H,"MDE",配置清单!N:N,"在岗")</f>
        <v>0</v>
      </c>
      <c r="AF869" s="61" t="str">
        <f t="shared" si="699"/>
        <v>NA</v>
      </c>
      <c r="AG869" s="60">
        <f>COUNTIFS(配置清单!$G:$G,G869,配置清单!$H:$H,"MDE",配置清单!$N:$N,"在岗",配置清单!$P:$P,"&lt;&gt;暂不胜任")</f>
        <v>0</v>
      </c>
      <c r="AH869" s="61" t="str">
        <f t="shared" si="700"/>
        <v>NA</v>
      </c>
      <c r="AI869" s="62">
        <f>COUNTIFS(配置清单!G:G,G869,配置清单!H:H,"TPM",配置清单!N:N,"在岗")+COUNTIFS(配置清单!G:G,G869,配置清单!H:H,"TC",配置清单!N:N,"在岗")</f>
        <v>0</v>
      </c>
      <c r="AJ869" s="61" t="str">
        <f t="shared" si="701"/>
        <v>NA</v>
      </c>
      <c r="AK869" s="60">
        <f>COUNTIFS(配置清单!G:G,G869,配置清单!H:H,"TPM",配置清单!N:N,"在岗",配置清单!P:P,"&lt;&gt;暂不胜任")+COUNTIFS(配置清单!G:G,G869,配置清单!H:H,"TC",配置清单!N:N,"在岗",配置清单!P:P,"&lt;&gt;暂不胜任")</f>
        <v>0</v>
      </c>
      <c r="AL869" s="61" t="str">
        <f t="shared" si="702"/>
        <v>NA</v>
      </c>
      <c r="AM869" s="60">
        <f>COUNTIFS(配置清单!G:G,G869,配置清单!H:H,"TSE",配置清单!N:N,"在岗")</f>
        <v>0</v>
      </c>
      <c r="AN869" s="61" t="str">
        <f t="shared" si="703"/>
        <v>NA</v>
      </c>
      <c r="AO869" s="60">
        <f>COUNTIFS(配置清单!G:G,G869,配置清单!H:H,"TSE",配置清单!N:N,"在岗",配置清单!P:P,"&lt;&gt;暂不胜任")</f>
        <v>0</v>
      </c>
      <c r="AP869" s="61" t="str">
        <f t="shared" si="704"/>
        <v>NA</v>
      </c>
      <c r="AQ869" s="60">
        <f>COUNTIFS(配置清单!$G:$G,G869,配置清单!H:H,"QA",配置清单!N:N,"在岗")</f>
        <v>1</v>
      </c>
      <c r="AR869" s="61">
        <f t="shared" si="705"/>
        <v>1</v>
      </c>
      <c r="AS869" s="60">
        <f>COUNTIFS(配置清单!$G:$G,G869,配置清单!$H:$H,"QA",配置清单!$N:$N,"在岗",配置清单!$P:$P,"&lt;&gt;暂不胜任")</f>
        <v>1</v>
      </c>
      <c r="AT869" s="61">
        <f t="shared" si="706"/>
        <v>1</v>
      </c>
      <c r="AU869" s="60">
        <f>COUNTIFS(配置清单!G:G,规划及评估!G869,配置清单!H:H,"BA",配置清单!N:N,"在岗")</f>
        <v>0</v>
      </c>
      <c r="AV869" s="61" t="str">
        <f t="shared" si="707"/>
        <v>NA</v>
      </c>
      <c r="AW869" s="60">
        <f>COUNTIFS(配置清单!G:G,G869,配置清单!H:H,"BA",配置清单!N:N,"在岗",配置清单!P:P,"&lt;&gt;暂不胜任")</f>
        <v>0</v>
      </c>
      <c r="AX869" s="61" t="str">
        <f t="shared" si="708"/>
        <v>NA</v>
      </c>
      <c r="AY869" s="60">
        <f>COUNTIFS(配置清单!G:G,规划及评估!G869,配置清单!H:H,"IA",配置清单!N:N,"在岗")</f>
        <v>0</v>
      </c>
      <c r="AZ869" s="61" t="str">
        <f t="shared" si="709"/>
        <v>NA</v>
      </c>
      <c r="BA869" s="60">
        <f>COUNTIFS(配置清单!G:G,G869,配置清单!H:H,"IA",配置清单!N:N,"在岗",配置清单!P:P,"&lt;&gt;暂不胜任")</f>
        <v>0</v>
      </c>
      <c r="BB869" s="61" t="str">
        <f t="shared" si="710"/>
        <v>NA</v>
      </c>
      <c r="BC869" s="60">
        <f>COUNTIFS(配置清单!G:G,规划及评估!G869,配置清单!H:H,"产品经理",配置清单!N:N,"在岗")</f>
        <v>0</v>
      </c>
      <c r="BD869" s="61" t="str">
        <f t="shared" si="711"/>
        <v>NA</v>
      </c>
      <c r="BE869" s="60">
        <f>COUNTIFS(配置清单!G:G,G869,配置清单!H:H,"产品经理",配置清单!N:N,"在岗",配置清单!P:P,"&lt;&gt;暂不胜任")</f>
        <v>0</v>
      </c>
      <c r="BF869" s="61" t="str">
        <f t="shared" si="712"/>
        <v>NA</v>
      </c>
      <c r="BG869" s="63">
        <f t="shared" si="713"/>
        <v>2</v>
      </c>
      <c r="BH869" s="64">
        <f t="shared" si="714"/>
        <v>2</v>
      </c>
      <c r="BI869" s="64">
        <f t="shared" si="715"/>
        <v>2</v>
      </c>
      <c r="BJ869" s="64">
        <f t="shared" si="716"/>
        <v>2</v>
      </c>
      <c r="BK869" s="65">
        <f t="shared" si="717"/>
        <v>1</v>
      </c>
      <c r="BL869" s="66">
        <f t="shared" si="718"/>
        <v>1</v>
      </c>
      <c r="BM869" s="93">
        <f t="shared" si="719"/>
        <v>1</v>
      </c>
      <c r="BN869" s="93">
        <f t="shared" si="720"/>
        <v>1</v>
      </c>
      <c r="BO869" s="93">
        <f t="shared" si="721"/>
        <v>0</v>
      </c>
      <c r="BP869" s="93">
        <f t="shared" si="722"/>
        <v>0</v>
      </c>
      <c r="BQ869" s="93">
        <f t="shared" si="723"/>
        <v>0</v>
      </c>
      <c r="BR869" s="93">
        <f t="shared" si="724"/>
        <v>0</v>
      </c>
      <c r="BS869" s="93">
        <f t="shared" si="725"/>
        <v>0</v>
      </c>
      <c r="BT869" s="93">
        <f t="shared" si="726"/>
        <v>0</v>
      </c>
      <c r="BU869" s="93">
        <f t="shared" si="727"/>
        <v>0</v>
      </c>
      <c r="BV869" s="93">
        <f t="shared" si="728"/>
        <v>0</v>
      </c>
      <c r="BW869" s="93">
        <f t="shared" si="729"/>
        <v>1</v>
      </c>
      <c r="BX869" s="93">
        <f t="shared" si="730"/>
        <v>1</v>
      </c>
      <c r="BY869" s="93">
        <f t="shared" si="731"/>
        <v>0</v>
      </c>
      <c r="BZ869" s="93">
        <f t="shared" si="732"/>
        <v>0</v>
      </c>
      <c r="CA869" s="93">
        <f t="shared" si="733"/>
        <v>0</v>
      </c>
      <c r="CB869" s="93">
        <f t="shared" si="734"/>
        <v>0</v>
      </c>
      <c r="CC869" s="93">
        <f t="shared" si="735"/>
        <v>0</v>
      </c>
      <c r="CD869" s="93">
        <f t="shared" si="736"/>
        <v>0</v>
      </c>
    </row>
    <row r="870" spans="1:82" hidden="1">
      <c r="A870" s="34">
        <v>523</v>
      </c>
      <c r="B870" s="34" t="s">
        <v>228</v>
      </c>
      <c r="C870" s="34" t="s">
        <v>231</v>
      </c>
      <c r="D870" s="34" t="s">
        <v>217</v>
      </c>
      <c r="E870" s="34" t="s">
        <v>216</v>
      </c>
      <c r="F870" s="34" t="s">
        <v>609</v>
      </c>
      <c r="G870" s="34" t="s">
        <v>608</v>
      </c>
      <c r="H870" s="34" t="s">
        <v>7</v>
      </c>
      <c r="I870" s="34" t="s">
        <v>4</v>
      </c>
      <c r="J870" s="34" t="s">
        <v>195</v>
      </c>
      <c r="K870" s="34" t="s">
        <v>34</v>
      </c>
      <c r="M870" s="34" t="s">
        <v>592</v>
      </c>
      <c r="N870" s="34">
        <v>1</v>
      </c>
      <c r="O870" s="34">
        <v>0</v>
      </c>
      <c r="P870" s="34">
        <v>0</v>
      </c>
      <c r="Q870" s="34">
        <v>0</v>
      </c>
      <c r="R870" s="34">
        <v>0</v>
      </c>
      <c r="S870" s="34">
        <v>1</v>
      </c>
      <c r="T870" s="34">
        <v>0</v>
      </c>
      <c r="U870" s="77">
        <v>0</v>
      </c>
      <c r="V870" s="34">
        <v>0</v>
      </c>
      <c r="W870" s="60">
        <f>COUNTIFS(配置清单!G:G,G870,配置清单!$H:$H,"PM",配置清单!$N:$N,"在岗")</f>
        <v>1</v>
      </c>
      <c r="X870" s="61">
        <f t="shared" si="695"/>
        <v>1</v>
      </c>
      <c r="Y870" s="60">
        <f>COUNTIFS(配置清单!$G:$G,G870,配置清单!$H:$H,"PM",配置清单!$N:$N,"在岗",配置清单!$P:$P,"&lt;&gt;暂不胜任")</f>
        <v>1</v>
      </c>
      <c r="Z870" s="61">
        <f t="shared" si="696"/>
        <v>1</v>
      </c>
      <c r="AA870" s="62">
        <f>COUNTIFS(配置清单!$G:$G,G870,配置清单!$H:$H,"SE",配置清单!$N:$N,"在岗")+COUNTIFS(配置清单!$G:$G,G870,配置清单!$H:$H,"SA",配置清单!$N:$N,"在岗")</f>
        <v>0</v>
      </c>
      <c r="AB870" s="61" t="str">
        <f t="shared" si="697"/>
        <v>NA</v>
      </c>
      <c r="AC870" s="60">
        <f>COUNTIFS(配置清单!$G:$G,G870,配置清单!$H:$H,"SE",配置清单!$N:$N,"在岗",配置清单!$P:$P,"&lt;&gt;暂不胜任")+COUNTIFS(配置清单!$G:$G,G870,配置清单!$H:$H,"SA",配置清单!$N:$N,"在岗",配置清单!$P:$P,"&lt;&gt;暂不胜任")</f>
        <v>0</v>
      </c>
      <c r="AD870" s="61" t="str">
        <f t="shared" si="698"/>
        <v>NA</v>
      </c>
      <c r="AE870" s="60">
        <f>COUNTIFS(配置清单!$G:$G,G870,配置清单!H:H,"MDE",配置清单!N:N,"在岗")</f>
        <v>0</v>
      </c>
      <c r="AF870" s="61" t="str">
        <f t="shared" si="699"/>
        <v>NA</v>
      </c>
      <c r="AG870" s="60">
        <f>COUNTIFS(配置清单!$G:$G,G870,配置清单!$H:$H,"MDE",配置清单!$N:$N,"在岗",配置清单!$P:$P,"&lt;&gt;暂不胜任")</f>
        <v>0</v>
      </c>
      <c r="AH870" s="61" t="str">
        <f t="shared" si="700"/>
        <v>NA</v>
      </c>
      <c r="AI870" s="62">
        <f>COUNTIFS(配置清单!G:G,G870,配置清单!H:H,"TPM",配置清单!N:N,"在岗")+COUNTIFS(配置清单!G:G,G870,配置清单!H:H,"TC",配置清单!N:N,"在岗")</f>
        <v>0</v>
      </c>
      <c r="AJ870" s="61" t="str">
        <f t="shared" si="701"/>
        <v>NA</v>
      </c>
      <c r="AK870" s="60">
        <f>COUNTIFS(配置清单!G:G,G870,配置清单!H:H,"TPM",配置清单!N:N,"在岗",配置清单!P:P,"&lt;&gt;暂不胜任")+COUNTIFS(配置清单!G:G,G870,配置清单!H:H,"TC",配置清单!N:N,"在岗",配置清单!P:P,"&lt;&gt;暂不胜任")</f>
        <v>0</v>
      </c>
      <c r="AL870" s="61" t="str">
        <f t="shared" si="702"/>
        <v>NA</v>
      </c>
      <c r="AM870" s="60">
        <f>COUNTIFS(配置清单!G:G,G870,配置清单!H:H,"TSE",配置清单!N:N,"在岗")</f>
        <v>0</v>
      </c>
      <c r="AN870" s="61" t="str">
        <f t="shared" si="703"/>
        <v>NA</v>
      </c>
      <c r="AO870" s="60">
        <f>COUNTIFS(配置清单!G:G,G870,配置清单!H:H,"TSE",配置清单!N:N,"在岗",配置清单!P:P,"&lt;&gt;暂不胜任")</f>
        <v>0</v>
      </c>
      <c r="AP870" s="61" t="str">
        <f t="shared" si="704"/>
        <v>NA</v>
      </c>
      <c r="AQ870" s="60">
        <f>COUNTIFS(配置清单!$G:$G,G870,配置清单!H:H,"QA",配置清单!N:N,"在岗")</f>
        <v>1</v>
      </c>
      <c r="AR870" s="61">
        <f t="shared" si="705"/>
        <v>1</v>
      </c>
      <c r="AS870" s="60">
        <f>COUNTIFS(配置清单!$G:$G,G870,配置清单!$H:$H,"QA",配置清单!$N:$N,"在岗",配置清单!$P:$P,"&lt;&gt;暂不胜任")</f>
        <v>1</v>
      </c>
      <c r="AT870" s="61">
        <f t="shared" si="706"/>
        <v>1</v>
      </c>
      <c r="AU870" s="60">
        <f>COUNTIFS(配置清单!G:G,规划及评估!G870,配置清单!H:H,"BA",配置清单!N:N,"在岗")</f>
        <v>0</v>
      </c>
      <c r="AV870" s="61" t="str">
        <f t="shared" si="707"/>
        <v>NA</v>
      </c>
      <c r="AW870" s="60">
        <f>COUNTIFS(配置清单!G:G,G870,配置清单!H:H,"BA",配置清单!N:N,"在岗",配置清单!P:P,"&lt;&gt;暂不胜任")</f>
        <v>0</v>
      </c>
      <c r="AX870" s="61" t="str">
        <f t="shared" si="708"/>
        <v>NA</v>
      </c>
      <c r="AY870" s="60">
        <f>COUNTIFS(配置清单!G:G,规划及评估!G870,配置清单!H:H,"IA",配置清单!N:N,"在岗")</f>
        <v>0</v>
      </c>
      <c r="AZ870" s="61" t="str">
        <f t="shared" si="709"/>
        <v>NA</v>
      </c>
      <c r="BA870" s="60">
        <f>COUNTIFS(配置清单!G:G,G870,配置清单!H:H,"IA",配置清单!N:N,"在岗",配置清单!P:P,"&lt;&gt;暂不胜任")</f>
        <v>0</v>
      </c>
      <c r="BB870" s="61" t="str">
        <f t="shared" si="710"/>
        <v>NA</v>
      </c>
      <c r="BC870" s="60">
        <f>COUNTIFS(配置清单!G:G,规划及评估!G870,配置清单!H:H,"产品经理",配置清单!N:N,"在岗")</f>
        <v>0</v>
      </c>
      <c r="BD870" s="61" t="str">
        <f t="shared" si="711"/>
        <v>NA</v>
      </c>
      <c r="BE870" s="60">
        <f>COUNTIFS(配置清单!G:G,G870,配置清单!H:H,"产品经理",配置清单!N:N,"在岗",配置清单!P:P,"&lt;&gt;暂不胜任")</f>
        <v>0</v>
      </c>
      <c r="BF870" s="61" t="str">
        <f t="shared" si="712"/>
        <v>NA</v>
      </c>
      <c r="BG870" s="63">
        <f t="shared" si="713"/>
        <v>2</v>
      </c>
      <c r="BH870" s="64">
        <f t="shared" si="714"/>
        <v>2</v>
      </c>
      <c r="BI870" s="64">
        <f t="shared" si="715"/>
        <v>2</v>
      </c>
      <c r="BJ870" s="64">
        <f t="shared" si="716"/>
        <v>2</v>
      </c>
      <c r="BK870" s="65">
        <f t="shared" si="717"/>
        <v>1</v>
      </c>
      <c r="BL870" s="66">
        <f t="shared" si="718"/>
        <v>1</v>
      </c>
      <c r="BM870" s="93">
        <f t="shared" si="719"/>
        <v>1</v>
      </c>
      <c r="BN870" s="93">
        <f t="shared" si="720"/>
        <v>1</v>
      </c>
      <c r="BO870" s="93">
        <f t="shared" si="721"/>
        <v>0</v>
      </c>
      <c r="BP870" s="93">
        <f t="shared" si="722"/>
        <v>0</v>
      </c>
      <c r="BQ870" s="93">
        <f t="shared" si="723"/>
        <v>0</v>
      </c>
      <c r="BR870" s="93">
        <f t="shared" si="724"/>
        <v>0</v>
      </c>
      <c r="BS870" s="93">
        <f t="shared" si="725"/>
        <v>0</v>
      </c>
      <c r="BT870" s="93">
        <f t="shared" si="726"/>
        <v>0</v>
      </c>
      <c r="BU870" s="93">
        <f t="shared" si="727"/>
        <v>0</v>
      </c>
      <c r="BV870" s="93">
        <f t="shared" si="728"/>
        <v>0</v>
      </c>
      <c r="BW870" s="93">
        <f t="shared" si="729"/>
        <v>1</v>
      </c>
      <c r="BX870" s="93">
        <f t="shared" si="730"/>
        <v>1</v>
      </c>
      <c r="BY870" s="93">
        <f t="shared" si="731"/>
        <v>0</v>
      </c>
      <c r="BZ870" s="93">
        <f t="shared" si="732"/>
        <v>0</v>
      </c>
      <c r="CA870" s="93">
        <f t="shared" si="733"/>
        <v>0</v>
      </c>
      <c r="CB870" s="93">
        <f t="shared" si="734"/>
        <v>0</v>
      </c>
      <c r="CC870" s="93">
        <f t="shared" si="735"/>
        <v>0</v>
      </c>
      <c r="CD870" s="93">
        <f t="shared" si="736"/>
        <v>0</v>
      </c>
    </row>
    <row r="871" spans="1:82" hidden="1">
      <c r="A871" s="34">
        <v>524</v>
      </c>
      <c r="B871" s="34" t="s">
        <v>228</v>
      </c>
      <c r="C871" s="34" t="s">
        <v>231</v>
      </c>
      <c r="D871" s="34" t="s">
        <v>217</v>
      </c>
      <c r="E871" s="34" t="s">
        <v>216</v>
      </c>
      <c r="F871" s="34" t="s">
        <v>621</v>
      </c>
      <c r="G871" s="34" t="s">
        <v>622</v>
      </c>
      <c r="H871" s="34" t="s">
        <v>4</v>
      </c>
      <c r="I871" s="34" t="s">
        <v>4</v>
      </c>
      <c r="J871" s="34" t="s">
        <v>34</v>
      </c>
      <c r="K871" s="34" t="s">
        <v>34</v>
      </c>
      <c r="M871" s="34" t="s">
        <v>592</v>
      </c>
      <c r="N871" s="34">
        <v>1</v>
      </c>
      <c r="O871" s="34">
        <v>0</v>
      </c>
      <c r="P871" s="34">
        <v>1</v>
      </c>
      <c r="Q871" s="34">
        <v>0</v>
      </c>
      <c r="R871" s="34">
        <v>0</v>
      </c>
      <c r="S871" s="34">
        <v>1</v>
      </c>
      <c r="T871" s="34">
        <v>0</v>
      </c>
      <c r="U871" s="77">
        <v>0</v>
      </c>
      <c r="V871" s="34">
        <v>0</v>
      </c>
      <c r="W871" s="60">
        <f>COUNTIFS(配置清单!G:G,G871,配置清单!$H:$H,"PM",配置清单!$N:$N,"在岗")</f>
        <v>1</v>
      </c>
      <c r="X871" s="61">
        <f t="shared" si="695"/>
        <v>1</v>
      </c>
      <c r="Y871" s="60">
        <f>COUNTIFS(配置清单!$G:$G,G871,配置清单!$H:$H,"PM",配置清单!$N:$N,"在岗",配置清单!$P:$P,"&lt;&gt;暂不胜任")</f>
        <v>1</v>
      </c>
      <c r="Z871" s="61">
        <f t="shared" si="696"/>
        <v>1</v>
      </c>
      <c r="AA871" s="62">
        <f>COUNTIFS(配置清单!$G:$G,G871,配置清单!$H:$H,"SE",配置清单!$N:$N,"在岗")+COUNTIFS(配置清单!$G:$G,G871,配置清单!$H:$H,"SA",配置清单!$N:$N,"在岗")</f>
        <v>0</v>
      </c>
      <c r="AB871" s="61" t="str">
        <f t="shared" si="697"/>
        <v>NA</v>
      </c>
      <c r="AC871" s="60">
        <f>COUNTIFS(配置清单!$G:$G,G871,配置清单!$H:$H,"SE",配置清单!$N:$N,"在岗",配置清单!$P:$P,"&lt;&gt;暂不胜任")+COUNTIFS(配置清单!$G:$G,G871,配置清单!$H:$H,"SA",配置清单!$N:$N,"在岗",配置清单!$P:$P,"&lt;&gt;暂不胜任")</f>
        <v>0</v>
      </c>
      <c r="AD871" s="61" t="str">
        <f t="shared" si="698"/>
        <v>NA</v>
      </c>
      <c r="AE871" s="60">
        <f>COUNTIFS(配置清单!$G:$G,G871,配置清单!H:H,"MDE",配置清单!N:N,"在岗")</f>
        <v>1</v>
      </c>
      <c r="AF871" s="61">
        <f t="shared" si="699"/>
        <v>1</v>
      </c>
      <c r="AG871" s="60">
        <f>COUNTIFS(配置清单!$G:$G,G871,配置清单!$H:$H,"MDE",配置清单!$N:$N,"在岗",配置清单!$P:$P,"&lt;&gt;暂不胜任")</f>
        <v>0</v>
      </c>
      <c r="AH871" s="61">
        <f t="shared" si="700"/>
        <v>0</v>
      </c>
      <c r="AI871" s="62">
        <f>COUNTIFS(配置清单!G:G,G871,配置清单!H:H,"TPM",配置清单!N:N,"在岗")+COUNTIFS(配置清单!G:G,G871,配置清单!H:H,"TC",配置清单!N:N,"在岗")</f>
        <v>1</v>
      </c>
      <c r="AJ871" s="61" t="str">
        <f t="shared" si="701"/>
        <v>NA</v>
      </c>
      <c r="AK871" s="60">
        <f>COUNTIFS(配置清单!G:G,G871,配置清单!H:H,"TPM",配置清单!N:N,"在岗",配置清单!P:P,"&lt;&gt;暂不胜任")+COUNTIFS(配置清单!G:G,G871,配置清单!H:H,"TC",配置清单!N:N,"在岗",配置清单!P:P,"&lt;&gt;暂不胜任")</f>
        <v>0</v>
      </c>
      <c r="AL871" s="61" t="str">
        <f t="shared" si="702"/>
        <v>NA</v>
      </c>
      <c r="AM871" s="60">
        <f>COUNTIFS(配置清单!G:G,G871,配置清单!H:H,"TSE",配置清单!N:N,"在岗")</f>
        <v>1</v>
      </c>
      <c r="AN871" s="61" t="str">
        <f t="shared" si="703"/>
        <v>NA</v>
      </c>
      <c r="AO871" s="60">
        <f>COUNTIFS(配置清单!G:G,G871,配置清单!H:H,"TSE",配置清单!N:N,"在岗",配置清单!P:P,"&lt;&gt;暂不胜任")</f>
        <v>1</v>
      </c>
      <c r="AP871" s="61" t="str">
        <f t="shared" si="704"/>
        <v>NA</v>
      </c>
      <c r="AQ871" s="60">
        <f>COUNTIFS(配置清单!$G:$G,G871,配置清单!H:H,"QA",配置清单!N:N,"在岗")</f>
        <v>1</v>
      </c>
      <c r="AR871" s="61">
        <f t="shared" si="705"/>
        <v>1</v>
      </c>
      <c r="AS871" s="60">
        <f>COUNTIFS(配置清单!$G:$G,G871,配置清单!$H:$H,"QA",配置清单!$N:$N,"在岗",配置清单!$P:$P,"&lt;&gt;暂不胜任")</f>
        <v>1</v>
      </c>
      <c r="AT871" s="61">
        <f t="shared" si="706"/>
        <v>1</v>
      </c>
      <c r="AU871" s="60">
        <f>COUNTIFS(配置清单!G:G,规划及评估!G871,配置清单!H:H,"BA",配置清单!N:N,"在岗")</f>
        <v>0</v>
      </c>
      <c r="AV871" s="61" t="str">
        <f t="shared" si="707"/>
        <v>NA</v>
      </c>
      <c r="AW871" s="60">
        <f>COUNTIFS(配置清单!G:G,G871,配置清单!H:H,"BA",配置清单!N:N,"在岗",配置清单!P:P,"&lt;&gt;暂不胜任")</f>
        <v>0</v>
      </c>
      <c r="AX871" s="61" t="str">
        <f t="shared" si="708"/>
        <v>NA</v>
      </c>
      <c r="AY871" s="60">
        <f>COUNTIFS(配置清单!G:G,规划及评估!G871,配置清单!H:H,"IA",配置清单!N:N,"在岗")</f>
        <v>0</v>
      </c>
      <c r="AZ871" s="61" t="str">
        <f t="shared" si="709"/>
        <v>NA</v>
      </c>
      <c r="BA871" s="60">
        <f>COUNTIFS(配置清单!G:G,G871,配置清单!H:H,"IA",配置清单!N:N,"在岗",配置清单!P:P,"&lt;&gt;暂不胜任")</f>
        <v>0</v>
      </c>
      <c r="BB871" s="61" t="str">
        <f t="shared" si="710"/>
        <v>NA</v>
      </c>
      <c r="BC871" s="60">
        <f>COUNTIFS(配置清单!G:G,规划及评估!G871,配置清单!H:H,"产品经理",配置清单!N:N,"在岗")</f>
        <v>0</v>
      </c>
      <c r="BD871" s="61" t="str">
        <f t="shared" si="711"/>
        <v>NA</v>
      </c>
      <c r="BE871" s="60">
        <f>COUNTIFS(配置清单!G:G,G871,配置清单!H:H,"产品经理",配置清单!N:N,"在岗",配置清单!P:P,"&lt;&gt;暂不胜任")</f>
        <v>0</v>
      </c>
      <c r="BF871" s="61" t="str">
        <f t="shared" si="712"/>
        <v>NA</v>
      </c>
      <c r="BG871" s="63">
        <f t="shared" si="713"/>
        <v>3</v>
      </c>
      <c r="BH871" s="64">
        <f t="shared" si="714"/>
        <v>3</v>
      </c>
      <c r="BI871" s="64">
        <f t="shared" si="715"/>
        <v>3</v>
      </c>
      <c r="BJ871" s="64">
        <f t="shared" si="716"/>
        <v>2</v>
      </c>
      <c r="BK871" s="65">
        <f t="shared" si="717"/>
        <v>1</v>
      </c>
      <c r="BL871" s="66">
        <f t="shared" si="718"/>
        <v>0.66666666666666663</v>
      </c>
      <c r="BM871" s="93">
        <f t="shared" si="719"/>
        <v>1</v>
      </c>
      <c r="BN871" s="93">
        <f t="shared" si="720"/>
        <v>1</v>
      </c>
      <c r="BO871" s="93">
        <f t="shared" si="721"/>
        <v>0</v>
      </c>
      <c r="BP871" s="93">
        <f t="shared" si="722"/>
        <v>0</v>
      </c>
      <c r="BQ871" s="93">
        <f t="shared" si="723"/>
        <v>1</v>
      </c>
      <c r="BR871" s="93">
        <f t="shared" si="724"/>
        <v>0</v>
      </c>
      <c r="BS871" s="93">
        <f t="shared" si="725"/>
        <v>0</v>
      </c>
      <c r="BT871" s="93">
        <f t="shared" si="726"/>
        <v>0</v>
      </c>
      <c r="BU871" s="93">
        <f t="shared" si="727"/>
        <v>0</v>
      </c>
      <c r="BV871" s="93">
        <f t="shared" si="728"/>
        <v>0</v>
      </c>
      <c r="BW871" s="93">
        <f t="shared" si="729"/>
        <v>1</v>
      </c>
      <c r="BX871" s="93">
        <f t="shared" si="730"/>
        <v>1</v>
      </c>
      <c r="BY871" s="93">
        <f t="shared" si="731"/>
        <v>0</v>
      </c>
      <c r="BZ871" s="93">
        <f t="shared" si="732"/>
        <v>0</v>
      </c>
      <c r="CA871" s="93">
        <f t="shared" si="733"/>
        <v>0</v>
      </c>
      <c r="CB871" s="93">
        <f t="shared" si="734"/>
        <v>0</v>
      </c>
      <c r="CC871" s="93">
        <f t="shared" si="735"/>
        <v>0</v>
      </c>
      <c r="CD871" s="93">
        <f t="shared" si="736"/>
        <v>0</v>
      </c>
    </row>
    <row r="872" spans="1:82" hidden="1">
      <c r="A872" s="34">
        <v>525</v>
      </c>
      <c r="B872" s="34" t="s">
        <v>228</v>
      </c>
      <c r="C872" s="34" t="s">
        <v>231</v>
      </c>
      <c r="D872" s="34" t="s">
        <v>217</v>
      </c>
      <c r="E872" s="34" t="s">
        <v>216</v>
      </c>
      <c r="F872" s="34" t="s">
        <v>224</v>
      </c>
      <c r="G872" s="34" t="s">
        <v>637</v>
      </c>
      <c r="H872" s="34" t="s">
        <v>7</v>
      </c>
      <c r="I872" s="34" t="s">
        <v>4</v>
      </c>
      <c r="J872" s="34" t="s">
        <v>195</v>
      </c>
      <c r="K872" s="34" t="s">
        <v>195</v>
      </c>
      <c r="M872" s="34" t="s">
        <v>592</v>
      </c>
      <c r="N872" s="34">
        <v>1</v>
      </c>
      <c r="O872" s="34">
        <v>0</v>
      </c>
      <c r="P872" s="34">
        <v>0</v>
      </c>
      <c r="Q872" s="34">
        <v>0</v>
      </c>
      <c r="R872" s="34">
        <v>0</v>
      </c>
      <c r="S872" s="34">
        <v>0</v>
      </c>
      <c r="T872" s="34">
        <v>0</v>
      </c>
      <c r="U872" s="77">
        <v>0</v>
      </c>
      <c r="V872" s="34">
        <v>0</v>
      </c>
      <c r="W872" s="60">
        <f>COUNTIFS(配置清单!G:G,G872,配置清单!$H:$H,"PM",配置清单!$N:$N,"在岗")</f>
        <v>1</v>
      </c>
      <c r="X872" s="61">
        <f t="shared" si="695"/>
        <v>1</v>
      </c>
      <c r="Y872" s="60">
        <f>COUNTIFS(配置清单!$G:$G,G872,配置清单!$H:$H,"PM",配置清单!$N:$N,"在岗",配置清单!$P:$P,"&lt;&gt;暂不胜任")</f>
        <v>1</v>
      </c>
      <c r="Z872" s="61">
        <f t="shared" si="696"/>
        <v>1</v>
      </c>
      <c r="AA872" s="62">
        <f>COUNTIFS(配置清单!$G:$G,G872,配置清单!$H:$H,"SE",配置清单!$N:$N,"在岗")+COUNTIFS(配置清单!$G:$G,G872,配置清单!$H:$H,"SA",配置清单!$N:$N,"在岗")</f>
        <v>0</v>
      </c>
      <c r="AB872" s="61" t="str">
        <f t="shared" si="697"/>
        <v>NA</v>
      </c>
      <c r="AC872" s="60">
        <f>COUNTIFS(配置清单!$G:$G,G872,配置清单!$H:$H,"SE",配置清单!$N:$N,"在岗",配置清单!$P:$P,"&lt;&gt;暂不胜任")+COUNTIFS(配置清单!$G:$G,G872,配置清单!$H:$H,"SA",配置清单!$N:$N,"在岗",配置清单!$P:$P,"&lt;&gt;暂不胜任")</f>
        <v>0</v>
      </c>
      <c r="AD872" s="61" t="str">
        <f t="shared" si="698"/>
        <v>NA</v>
      </c>
      <c r="AE872" s="60">
        <f>COUNTIFS(配置清单!$G:$G,G872,配置清单!H:H,"MDE",配置清单!N:N,"在岗")</f>
        <v>0</v>
      </c>
      <c r="AF872" s="61" t="str">
        <f t="shared" si="699"/>
        <v>NA</v>
      </c>
      <c r="AG872" s="60">
        <f>COUNTIFS(配置清单!$G:$G,G872,配置清单!$H:$H,"MDE",配置清单!$N:$N,"在岗",配置清单!$P:$P,"&lt;&gt;暂不胜任")</f>
        <v>0</v>
      </c>
      <c r="AH872" s="61" t="str">
        <f t="shared" si="700"/>
        <v>NA</v>
      </c>
      <c r="AI872" s="62">
        <f>COUNTIFS(配置清单!G:G,G872,配置清单!H:H,"TPM",配置清单!N:N,"在岗")+COUNTIFS(配置清单!G:G,G872,配置清单!H:H,"TC",配置清单!N:N,"在岗")</f>
        <v>0</v>
      </c>
      <c r="AJ872" s="61" t="str">
        <f t="shared" si="701"/>
        <v>NA</v>
      </c>
      <c r="AK872" s="60">
        <f>COUNTIFS(配置清单!G:G,G872,配置清单!H:H,"TPM",配置清单!N:N,"在岗",配置清单!P:P,"&lt;&gt;暂不胜任")+COUNTIFS(配置清单!G:G,G872,配置清单!H:H,"TC",配置清单!N:N,"在岗",配置清单!P:P,"&lt;&gt;暂不胜任")</f>
        <v>0</v>
      </c>
      <c r="AL872" s="61" t="str">
        <f t="shared" si="702"/>
        <v>NA</v>
      </c>
      <c r="AM872" s="60">
        <f>COUNTIFS(配置清单!G:G,G872,配置清单!H:H,"TSE",配置清单!N:N,"在岗")</f>
        <v>0</v>
      </c>
      <c r="AN872" s="61" t="str">
        <f t="shared" si="703"/>
        <v>NA</v>
      </c>
      <c r="AO872" s="60">
        <f>COUNTIFS(配置清单!G:G,G872,配置清单!H:H,"TSE",配置清单!N:N,"在岗",配置清单!P:P,"&lt;&gt;暂不胜任")</f>
        <v>0</v>
      </c>
      <c r="AP872" s="61" t="str">
        <f t="shared" si="704"/>
        <v>NA</v>
      </c>
      <c r="AQ872" s="60">
        <f>COUNTIFS(配置清单!$G:$G,G872,配置清单!H:H,"QA",配置清单!N:N,"在岗")</f>
        <v>1</v>
      </c>
      <c r="AR872" s="61" t="str">
        <f t="shared" si="705"/>
        <v>NA</v>
      </c>
      <c r="AS872" s="60">
        <f>COUNTIFS(配置清单!$G:$G,G872,配置清单!$H:$H,"QA",配置清单!$N:$N,"在岗",配置清单!$P:$P,"&lt;&gt;暂不胜任")</f>
        <v>1</v>
      </c>
      <c r="AT872" s="61" t="str">
        <f t="shared" si="706"/>
        <v>NA</v>
      </c>
      <c r="AU872" s="60">
        <f>COUNTIFS(配置清单!G:G,规划及评估!G872,配置清单!H:H,"BA",配置清单!N:N,"在岗")</f>
        <v>0</v>
      </c>
      <c r="AV872" s="61" t="str">
        <f t="shared" si="707"/>
        <v>NA</v>
      </c>
      <c r="AW872" s="60">
        <f>COUNTIFS(配置清单!G:G,G872,配置清单!H:H,"BA",配置清单!N:N,"在岗",配置清单!P:P,"&lt;&gt;暂不胜任")</f>
        <v>0</v>
      </c>
      <c r="AX872" s="61" t="str">
        <f t="shared" si="708"/>
        <v>NA</v>
      </c>
      <c r="AY872" s="60">
        <f>COUNTIFS(配置清单!G:G,规划及评估!G872,配置清单!H:H,"IA",配置清单!N:N,"在岗")</f>
        <v>0</v>
      </c>
      <c r="AZ872" s="61" t="str">
        <f t="shared" si="709"/>
        <v>NA</v>
      </c>
      <c r="BA872" s="60">
        <f>COUNTIFS(配置清单!G:G,G872,配置清单!H:H,"IA",配置清单!N:N,"在岗",配置清单!P:P,"&lt;&gt;暂不胜任")</f>
        <v>0</v>
      </c>
      <c r="BB872" s="61" t="str">
        <f t="shared" si="710"/>
        <v>NA</v>
      </c>
      <c r="BC872" s="60">
        <f>COUNTIFS(配置清单!G:G,规划及评估!G872,配置清单!H:H,"产品经理",配置清单!N:N,"在岗")</f>
        <v>0</v>
      </c>
      <c r="BD872" s="61" t="str">
        <f t="shared" si="711"/>
        <v>NA</v>
      </c>
      <c r="BE872" s="60">
        <f>COUNTIFS(配置清单!G:G,G872,配置清单!H:H,"产品经理",配置清单!N:N,"在岗",配置清单!P:P,"&lt;&gt;暂不胜任")</f>
        <v>0</v>
      </c>
      <c r="BF872" s="61" t="str">
        <f t="shared" si="712"/>
        <v>NA</v>
      </c>
      <c r="BG872" s="63">
        <f t="shared" si="713"/>
        <v>1</v>
      </c>
      <c r="BH872" s="64">
        <f t="shared" si="714"/>
        <v>1</v>
      </c>
      <c r="BI872" s="64">
        <f t="shared" si="715"/>
        <v>1</v>
      </c>
      <c r="BJ872" s="64">
        <f t="shared" si="716"/>
        <v>1</v>
      </c>
      <c r="BK872" s="65">
        <f t="shared" si="717"/>
        <v>1</v>
      </c>
      <c r="BL872" s="66">
        <f t="shared" si="718"/>
        <v>1</v>
      </c>
      <c r="BM872" s="93">
        <f t="shared" si="719"/>
        <v>1</v>
      </c>
      <c r="BN872" s="93">
        <f t="shared" si="720"/>
        <v>1</v>
      </c>
      <c r="BO872" s="93">
        <f t="shared" si="721"/>
        <v>0</v>
      </c>
      <c r="BP872" s="93">
        <f t="shared" si="722"/>
        <v>0</v>
      </c>
      <c r="BQ872" s="93">
        <f t="shared" si="723"/>
        <v>0</v>
      </c>
      <c r="BR872" s="93">
        <f t="shared" si="724"/>
        <v>0</v>
      </c>
      <c r="BS872" s="93">
        <f t="shared" si="725"/>
        <v>0</v>
      </c>
      <c r="BT872" s="93">
        <f t="shared" si="726"/>
        <v>0</v>
      </c>
      <c r="BU872" s="93">
        <f t="shared" si="727"/>
        <v>0</v>
      </c>
      <c r="BV872" s="93">
        <f t="shared" si="728"/>
        <v>0</v>
      </c>
      <c r="BW872" s="93">
        <f t="shared" si="729"/>
        <v>0</v>
      </c>
      <c r="BX872" s="93">
        <f t="shared" si="730"/>
        <v>0</v>
      </c>
      <c r="BY872" s="93">
        <f t="shared" si="731"/>
        <v>0</v>
      </c>
      <c r="BZ872" s="93">
        <f t="shared" si="732"/>
        <v>0</v>
      </c>
      <c r="CA872" s="93">
        <f t="shared" si="733"/>
        <v>0</v>
      </c>
      <c r="CB872" s="93">
        <f t="shared" si="734"/>
        <v>0</v>
      </c>
      <c r="CC872" s="93">
        <f t="shared" si="735"/>
        <v>0</v>
      </c>
      <c r="CD872" s="93">
        <f t="shared" si="736"/>
        <v>0</v>
      </c>
    </row>
    <row r="873" spans="1:82" hidden="1">
      <c r="A873" s="34">
        <v>526</v>
      </c>
      <c r="B873" s="34" t="s">
        <v>228</v>
      </c>
      <c r="C873" s="34" t="s">
        <v>231</v>
      </c>
      <c r="D873" s="34" t="s">
        <v>217</v>
      </c>
      <c r="E873" s="34" t="s">
        <v>216</v>
      </c>
      <c r="F873" s="34" t="s">
        <v>646</v>
      </c>
      <c r="G873" s="34" t="s">
        <v>645</v>
      </c>
      <c r="H873" s="34" t="s">
        <v>7</v>
      </c>
      <c r="I873" s="34" t="s">
        <v>7</v>
      </c>
      <c r="J873" s="34" t="s">
        <v>34</v>
      </c>
      <c r="K873" s="34" t="s">
        <v>34</v>
      </c>
      <c r="M873" s="34" t="s">
        <v>592</v>
      </c>
      <c r="N873" s="34">
        <v>1</v>
      </c>
      <c r="O873" s="34">
        <v>0</v>
      </c>
      <c r="P873" s="34">
        <v>0</v>
      </c>
      <c r="Q873" s="34">
        <v>0</v>
      </c>
      <c r="R873" s="34">
        <v>0</v>
      </c>
      <c r="S873" s="34">
        <v>1</v>
      </c>
      <c r="T873" s="34">
        <v>0</v>
      </c>
      <c r="U873" s="77">
        <v>0</v>
      </c>
      <c r="V873" s="34">
        <v>0</v>
      </c>
      <c r="W873" s="60">
        <f>COUNTIFS(配置清单!G:G,G873,配置清单!$H:$H,"PM",配置清单!$N:$N,"在岗")</f>
        <v>1</v>
      </c>
      <c r="X873" s="61">
        <f t="shared" si="695"/>
        <v>1</v>
      </c>
      <c r="Y873" s="60">
        <f>COUNTIFS(配置清单!$G:$G,G873,配置清单!$H:$H,"PM",配置清单!$N:$N,"在岗",配置清单!$P:$P,"&lt;&gt;暂不胜任")</f>
        <v>1</v>
      </c>
      <c r="Z873" s="61">
        <f t="shared" si="696"/>
        <v>1</v>
      </c>
      <c r="AA873" s="62">
        <f>COUNTIFS(配置清单!$G:$G,G873,配置清单!$H:$H,"SE",配置清单!$N:$N,"在岗")+COUNTIFS(配置清单!$G:$G,G873,配置清单!$H:$H,"SA",配置清单!$N:$N,"在岗")</f>
        <v>0</v>
      </c>
      <c r="AB873" s="61" t="str">
        <f t="shared" si="697"/>
        <v>NA</v>
      </c>
      <c r="AC873" s="60">
        <f>COUNTIFS(配置清单!$G:$G,G873,配置清单!$H:$H,"SE",配置清单!$N:$N,"在岗",配置清单!$P:$P,"&lt;&gt;暂不胜任")+COUNTIFS(配置清单!$G:$G,G873,配置清单!$H:$H,"SA",配置清单!$N:$N,"在岗",配置清单!$P:$P,"&lt;&gt;暂不胜任")</f>
        <v>0</v>
      </c>
      <c r="AD873" s="61" t="str">
        <f t="shared" si="698"/>
        <v>NA</v>
      </c>
      <c r="AE873" s="60">
        <f>COUNTIFS(配置清单!$G:$G,G873,配置清单!H:H,"MDE",配置清单!N:N,"在岗")</f>
        <v>0</v>
      </c>
      <c r="AF873" s="61" t="str">
        <f t="shared" si="699"/>
        <v>NA</v>
      </c>
      <c r="AG873" s="60">
        <f>COUNTIFS(配置清单!$G:$G,G873,配置清单!$H:$H,"MDE",配置清单!$N:$N,"在岗",配置清单!$P:$P,"&lt;&gt;暂不胜任")</f>
        <v>0</v>
      </c>
      <c r="AH873" s="61" t="str">
        <f t="shared" si="700"/>
        <v>NA</v>
      </c>
      <c r="AI873" s="62">
        <f>COUNTIFS(配置清单!G:G,G873,配置清单!H:H,"TPM",配置清单!N:N,"在岗")+COUNTIFS(配置清单!G:G,G873,配置清单!H:H,"TC",配置清单!N:N,"在岗")</f>
        <v>0</v>
      </c>
      <c r="AJ873" s="61" t="str">
        <f t="shared" si="701"/>
        <v>NA</v>
      </c>
      <c r="AK873" s="60">
        <f>COUNTIFS(配置清单!G:G,G873,配置清单!H:H,"TPM",配置清单!N:N,"在岗",配置清单!P:P,"&lt;&gt;暂不胜任")+COUNTIFS(配置清单!G:G,G873,配置清单!H:H,"TC",配置清单!N:N,"在岗",配置清单!P:P,"&lt;&gt;暂不胜任")</f>
        <v>0</v>
      </c>
      <c r="AL873" s="61" t="str">
        <f t="shared" si="702"/>
        <v>NA</v>
      </c>
      <c r="AM873" s="60">
        <f>COUNTIFS(配置清单!G:G,G873,配置清单!H:H,"TSE",配置清单!N:N,"在岗")</f>
        <v>0</v>
      </c>
      <c r="AN873" s="61" t="str">
        <f t="shared" si="703"/>
        <v>NA</v>
      </c>
      <c r="AO873" s="60">
        <f>COUNTIFS(配置清单!G:G,G873,配置清单!H:H,"TSE",配置清单!N:N,"在岗",配置清单!P:P,"&lt;&gt;暂不胜任")</f>
        <v>0</v>
      </c>
      <c r="AP873" s="61" t="str">
        <f t="shared" si="704"/>
        <v>NA</v>
      </c>
      <c r="AQ873" s="60">
        <f>COUNTIFS(配置清单!$G:$G,G873,配置清单!H:H,"QA",配置清单!N:N,"在岗")</f>
        <v>1</v>
      </c>
      <c r="AR873" s="61">
        <f t="shared" si="705"/>
        <v>1</v>
      </c>
      <c r="AS873" s="60">
        <f>COUNTIFS(配置清单!$G:$G,G873,配置清单!$H:$H,"QA",配置清单!$N:$N,"在岗",配置清单!$P:$P,"&lt;&gt;暂不胜任")</f>
        <v>1</v>
      </c>
      <c r="AT873" s="61">
        <f t="shared" si="706"/>
        <v>1</v>
      </c>
      <c r="AU873" s="60">
        <f>COUNTIFS(配置清单!G:G,规划及评估!G873,配置清单!H:H,"BA",配置清单!N:N,"在岗")</f>
        <v>0</v>
      </c>
      <c r="AV873" s="61" t="str">
        <f t="shared" si="707"/>
        <v>NA</v>
      </c>
      <c r="AW873" s="60">
        <f>COUNTIFS(配置清单!G:G,G873,配置清单!H:H,"BA",配置清单!N:N,"在岗",配置清单!P:P,"&lt;&gt;暂不胜任")</f>
        <v>0</v>
      </c>
      <c r="AX873" s="61" t="str">
        <f t="shared" si="708"/>
        <v>NA</v>
      </c>
      <c r="AY873" s="60">
        <f>COUNTIFS(配置清单!G:G,规划及评估!G873,配置清单!H:H,"IA",配置清单!N:N,"在岗")</f>
        <v>0</v>
      </c>
      <c r="AZ873" s="61" t="str">
        <f t="shared" si="709"/>
        <v>NA</v>
      </c>
      <c r="BA873" s="60">
        <f>COUNTIFS(配置清单!G:G,G873,配置清单!H:H,"IA",配置清单!N:N,"在岗",配置清单!P:P,"&lt;&gt;暂不胜任")</f>
        <v>0</v>
      </c>
      <c r="BB873" s="61" t="str">
        <f t="shared" si="710"/>
        <v>NA</v>
      </c>
      <c r="BC873" s="60">
        <f>COUNTIFS(配置清单!G:G,规划及评估!G873,配置清单!H:H,"产品经理",配置清单!N:N,"在岗")</f>
        <v>0</v>
      </c>
      <c r="BD873" s="61" t="str">
        <f t="shared" si="711"/>
        <v>NA</v>
      </c>
      <c r="BE873" s="60">
        <f>COUNTIFS(配置清单!G:G,G873,配置清单!H:H,"产品经理",配置清单!N:N,"在岗",配置清单!P:P,"&lt;&gt;暂不胜任")</f>
        <v>0</v>
      </c>
      <c r="BF873" s="61" t="str">
        <f t="shared" si="712"/>
        <v>NA</v>
      </c>
      <c r="BG873" s="63">
        <f t="shared" si="713"/>
        <v>2</v>
      </c>
      <c r="BH873" s="64">
        <f t="shared" si="714"/>
        <v>2</v>
      </c>
      <c r="BI873" s="64">
        <f t="shared" si="715"/>
        <v>2</v>
      </c>
      <c r="BJ873" s="64">
        <f t="shared" si="716"/>
        <v>2</v>
      </c>
      <c r="BK873" s="65">
        <f t="shared" si="717"/>
        <v>1</v>
      </c>
      <c r="BL873" s="66">
        <f t="shared" si="718"/>
        <v>1</v>
      </c>
      <c r="BM873" s="93">
        <f t="shared" si="719"/>
        <v>1</v>
      </c>
      <c r="BN873" s="93">
        <f t="shared" si="720"/>
        <v>1</v>
      </c>
      <c r="BO873" s="93">
        <f t="shared" si="721"/>
        <v>0</v>
      </c>
      <c r="BP873" s="93">
        <f t="shared" si="722"/>
        <v>0</v>
      </c>
      <c r="BQ873" s="93">
        <f t="shared" si="723"/>
        <v>0</v>
      </c>
      <c r="BR873" s="93">
        <f t="shared" si="724"/>
        <v>0</v>
      </c>
      <c r="BS873" s="93">
        <f t="shared" si="725"/>
        <v>0</v>
      </c>
      <c r="BT873" s="93">
        <f t="shared" si="726"/>
        <v>0</v>
      </c>
      <c r="BU873" s="93">
        <f t="shared" si="727"/>
        <v>0</v>
      </c>
      <c r="BV873" s="93">
        <f t="shared" si="728"/>
        <v>0</v>
      </c>
      <c r="BW873" s="93">
        <f t="shared" si="729"/>
        <v>1</v>
      </c>
      <c r="BX873" s="93">
        <f t="shared" si="730"/>
        <v>1</v>
      </c>
      <c r="BY873" s="93">
        <f t="shared" si="731"/>
        <v>0</v>
      </c>
      <c r="BZ873" s="93">
        <f t="shared" si="732"/>
        <v>0</v>
      </c>
      <c r="CA873" s="93">
        <f t="shared" si="733"/>
        <v>0</v>
      </c>
      <c r="CB873" s="93">
        <f t="shared" si="734"/>
        <v>0</v>
      </c>
      <c r="CC873" s="93">
        <f t="shared" si="735"/>
        <v>0</v>
      </c>
      <c r="CD873" s="93">
        <f t="shared" si="736"/>
        <v>0</v>
      </c>
    </row>
    <row r="874" spans="1:82" hidden="1">
      <c r="A874" s="34">
        <v>527</v>
      </c>
      <c r="B874" s="34" t="s">
        <v>228</v>
      </c>
      <c r="C874" s="34" t="s">
        <v>231</v>
      </c>
      <c r="D874" s="34" t="s">
        <v>217</v>
      </c>
      <c r="E874" s="34" t="s">
        <v>216</v>
      </c>
      <c r="F874" s="34" t="s">
        <v>648</v>
      </c>
      <c r="G874" s="34" t="s">
        <v>649</v>
      </c>
      <c r="H874" s="34" t="s">
        <v>6</v>
      </c>
      <c r="I874" s="34" t="s">
        <v>6</v>
      </c>
      <c r="J874" s="34" t="s">
        <v>507</v>
      </c>
      <c r="K874" s="34" t="s">
        <v>34</v>
      </c>
      <c r="M874" s="34" t="s">
        <v>666</v>
      </c>
      <c r="N874" s="34">
        <v>1</v>
      </c>
      <c r="O874" s="34">
        <v>0</v>
      </c>
      <c r="P874" s="34">
        <v>0</v>
      </c>
      <c r="Q874" s="34">
        <v>0</v>
      </c>
      <c r="R874" s="34">
        <v>0</v>
      </c>
      <c r="S874" s="34">
        <v>1</v>
      </c>
      <c r="T874" s="34">
        <v>0</v>
      </c>
      <c r="U874" s="77">
        <v>0</v>
      </c>
      <c r="V874" s="34">
        <v>0</v>
      </c>
      <c r="W874" s="60">
        <f>COUNTIFS(配置清单!G:G,G874,配置清单!$H:$H,"PM",配置清单!$N:$N,"在岗")</f>
        <v>1</v>
      </c>
      <c r="X874" s="61">
        <f t="shared" si="695"/>
        <v>1</v>
      </c>
      <c r="Y874" s="60">
        <f>COUNTIFS(配置清单!$G:$G,G874,配置清单!$H:$H,"PM",配置清单!$N:$N,"在岗",配置清单!$P:$P,"&lt;&gt;暂不胜任")</f>
        <v>1</v>
      </c>
      <c r="Z874" s="61">
        <f t="shared" si="696"/>
        <v>1</v>
      </c>
      <c r="AA874" s="62">
        <f>COUNTIFS(配置清单!$G:$G,G874,配置清单!$H:$H,"SE",配置清单!$N:$N,"在岗")+COUNTIFS(配置清单!$G:$G,G874,配置清单!$H:$H,"SA",配置清单!$N:$N,"在岗")</f>
        <v>0</v>
      </c>
      <c r="AB874" s="61" t="str">
        <f t="shared" si="697"/>
        <v>NA</v>
      </c>
      <c r="AC874" s="60">
        <f>COUNTIFS(配置清单!$G:$G,G874,配置清单!$H:$H,"SE",配置清单!$N:$N,"在岗",配置清单!$P:$P,"&lt;&gt;暂不胜任")+COUNTIFS(配置清单!$G:$G,G874,配置清单!$H:$H,"SA",配置清单!$N:$N,"在岗",配置清单!$P:$P,"&lt;&gt;暂不胜任")</f>
        <v>0</v>
      </c>
      <c r="AD874" s="61" t="str">
        <f t="shared" si="698"/>
        <v>NA</v>
      </c>
      <c r="AE874" s="60">
        <f>COUNTIFS(配置清单!$G:$G,G874,配置清单!H:H,"MDE",配置清单!N:N,"在岗")</f>
        <v>0</v>
      </c>
      <c r="AF874" s="61" t="str">
        <f t="shared" si="699"/>
        <v>NA</v>
      </c>
      <c r="AG874" s="60">
        <f>COUNTIFS(配置清单!$G:$G,G874,配置清单!$H:$H,"MDE",配置清单!$N:$N,"在岗",配置清单!$P:$P,"&lt;&gt;暂不胜任")</f>
        <v>0</v>
      </c>
      <c r="AH874" s="61" t="str">
        <f t="shared" si="700"/>
        <v>NA</v>
      </c>
      <c r="AI874" s="62">
        <f>COUNTIFS(配置清单!G:G,G874,配置清单!H:H,"TPM",配置清单!N:N,"在岗")+COUNTIFS(配置清单!G:G,G874,配置清单!H:H,"TC",配置清单!N:N,"在岗")</f>
        <v>0</v>
      </c>
      <c r="AJ874" s="61" t="str">
        <f t="shared" si="701"/>
        <v>NA</v>
      </c>
      <c r="AK874" s="60">
        <f>COUNTIFS(配置清单!G:G,G874,配置清单!H:H,"TPM",配置清单!N:N,"在岗",配置清单!P:P,"&lt;&gt;暂不胜任")+COUNTIFS(配置清单!G:G,G874,配置清单!H:H,"TC",配置清单!N:N,"在岗",配置清单!P:P,"&lt;&gt;暂不胜任")</f>
        <v>0</v>
      </c>
      <c r="AL874" s="61" t="str">
        <f t="shared" si="702"/>
        <v>NA</v>
      </c>
      <c r="AM874" s="60">
        <f>COUNTIFS(配置清单!G:G,G874,配置清单!H:H,"TSE",配置清单!N:N,"在岗")</f>
        <v>0</v>
      </c>
      <c r="AN874" s="61" t="str">
        <f t="shared" si="703"/>
        <v>NA</v>
      </c>
      <c r="AO874" s="60">
        <f>COUNTIFS(配置清单!G:G,G874,配置清单!H:H,"TSE",配置清单!N:N,"在岗",配置清单!P:P,"&lt;&gt;暂不胜任")</f>
        <v>0</v>
      </c>
      <c r="AP874" s="61" t="str">
        <f t="shared" si="704"/>
        <v>NA</v>
      </c>
      <c r="AQ874" s="60">
        <f>COUNTIFS(配置清单!$G:$G,G874,配置清单!H:H,"QA",配置清单!N:N,"在岗")</f>
        <v>1</v>
      </c>
      <c r="AR874" s="61">
        <f t="shared" si="705"/>
        <v>1</v>
      </c>
      <c r="AS874" s="60">
        <f>COUNTIFS(配置清单!$G:$G,G874,配置清单!$H:$H,"QA",配置清单!$N:$N,"在岗",配置清单!$P:$P,"&lt;&gt;暂不胜任")</f>
        <v>1</v>
      </c>
      <c r="AT874" s="61">
        <f t="shared" si="706"/>
        <v>1</v>
      </c>
      <c r="AU874" s="60">
        <f>COUNTIFS(配置清单!G:G,规划及评估!G874,配置清单!H:H,"BA",配置清单!N:N,"在岗")</f>
        <v>0</v>
      </c>
      <c r="AV874" s="61" t="str">
        <f t="shared" si="707"/>
        <v>NA</v>
      </c>
      <c r="AW874" s="60">
        <f>COUNTIFS(配置清单!G:G,G874,配置清单!H:H,"BA",配置清单!N:N,"在岗",配置清单!P:P,"&lt;&gt;暂不胜任")</f>
        <v>0</v>
      </c>
      <c r="AX874" s="61" t="str">
        <f t="shared" si="708"/>
        <v>NA</v>
      </c>
      <c r="AY874" s="60">
        <f>COUNTIFS(配置清单!G:G,规划及评估!G874,配置清单!H:H,"IA",配置清单!N:N,"在岗")</f>
        <v>0</v>
      </c>
      <c r="AZ874" s="61" t="str">
        <f t="shared" si="709"/>
        <v>NA</v>
      </c>
      <c r="BA874" s="60">
        <f>COUNTIFS(配置清单!G:G,G874,配置清单!H:H,"IA",配置清单!N:N,"在岗",配置清单!P:P,"&lt;&gt;暂不胜任")</f>
        <v>0</v>
      </c>
      <c r="BB874" s="61" t="str">
        <f t="shared" si="710"/>
        <v>NA</v>
      </c>
      <c r="BC874" s="60">
        <f>COUNTIFS(配置清单!G:G,规划及评估!G874,配置清单!H:H,"产品经理",配置清单!N:N,"在岗")</f>
        <v>0</v>
      </c>
      <c r="BD874" s="61" t="str">
        <f t="shared" si="711"/>
        <v>NA</v>
      </c>
      <c r="BE874" s="60">
        <f>COUNTIFS(配置清单!G:G,G874,配置清单!H:H,"产品经理",配置清单!N:N,"在岗",配置清单!P:P,"&lt;&gt;暂不胜任")</f>
        <v>0</v>
      </c>
      <c r="BF874" s="61" t="str">
        <f t="shared" si="712"/>
        <v>NA</v>
      </c>
      <c r="BG874" s="63">
        <f t="shared" si="713"/>
        <v>2</v>
      </c>
      <c r="BH874" s="64">
        <f t="shared" si="714"/>
        <v>2</v>
      </c>
      <c r="BI874" s="64">
        <f t="shared" si="715"/>
        <v>2</v>
      </c>
      <c r="BJ874" s="64">
        <f t="shared" si="716"/>
        <v>2</v>
      </c>
      <c r="BK874" s="65">
        <f t="shared" si="717"/>
        <v>1</v>
      </c>
      <c r="BL874" s="66">
        <f t="shared" si="718"/>
        <v>1</v>
      </c>
      <c r="BM874" s="93">
        <f t="shared" si="719"/>
        <v>1</v>
      </c>
      <c r="BN874" s="93">
        <f t="shared" si="720"/>
        <v>1</v>
      </c>
      <c r="BO874" s="93">
        <f t="shared" si="721"/>
        <v>0</v>
      </c>
      <c r="BP874" s="93">
        <f t="shared" si="722"/>
        <v>0</v>
      </c>
      <c r="BQ874" s="93">
        <f t="shared" si="723"/>
        <v>0</v>
      </c>
      <c r="BR874" s="93">
        <f t="shared" si="724"/>
        <v>0</v>
      </c>
      <c r="BS874" s="93">
        <f t="shared" si="725"/>
        <v>0</v>
      </c>
      <c r="BT874" s="93">
        <f t="shared" si="726"/>
        <v>0</v>
      </c>
      <c r="BU874" s="93">
        <f t="shared" si="727"/>
        <v>0</v>
      </c>
      <c r="BV874" s="93">
        <f t="shared" si="728"/>
        <v>0</v>
      </c>
      <c r="BW874" s="93">
        <f t="shared" si="729"/>
        <v>1</v>
      </c>
      <c r="BX874" s="93">
        <f t="shared" si="730"/>
        <v>1</v>
      </c>
      <c r="BY874" s="93">
        <f t="shared" si="731"/>
        <v>0</v>
      </c>
      <c r="BZ874" s="93">
        <f t="shared" si="732"/>
        <v>0</v>
      </c>
      <c r="CA874" s="93">
        <f t="shared" si="733"/>
        <v>0</v>
      </c>
      <c r="CB874" s="93">
        <f t="shared" si="734"/>
        <v>0</v>
      </c>
      <c r="CC874" s="93">
        <f t="shared" si="735"/>
        <v>0</v>
      </c>
      <c r="CD874" s="93">
        <f t="shared" si="736"/>
        <v>0</v>
      </c>
    </row>
    <row r="875" spans="1:82" hidden="1">
      <c r="A875" s="34">
        <v>528</v>
      </c>
      <c r="B875" s="34" t="s">
        <v>228</v>
      </c>
      <c r="C875" s="34" t="s">
        <v>231</v>
      </c>
      <c r="D875" s="34" t="s">
        <v>217</v>
      </c>
      <c r="E875" s="34" t="s">
        <v>216</v>
      </c>
      <c r="F875" s="34" t="s">
        <v>678</v>
      </c>
      <c r="G875" s="34" t="s">
        <v>679</v>
      </c>
      <c r="H875" s="34" t="s">
        <v>7</v>
      </c>
      <c r="I875" s="34" t="s">
        <v>7</v>
      </c>
      <c r="J875" s="34" t="s">
        <v>195</v>
      </c>
      <c r="K875" s="34" t="s">
        <v>34</v>
      </c>
      <c r="M875" s="34" t="s">
        <v>666</v>
      </c>
      <c r="N875" s="34">
        <v>1</v>
      </c>
      <c r="O875" s="34">
        <v>0</v>
      </c>
      <c r="P875" s="34">
        <v>0</v>
      </c>
      <c r="Q875" s="34">
        <v>0</v>
      </c>
      <c r="R875" s="34">
        <v>0</v>
      </c>
      <c r="S875" s="34">
        <v>0</v>
      </c>
      <c r="T875" s="34">
        <v>0</v>
      </c>
      <c r="U875" s="77">
        <v>0</v>
      </c>
      <c r="V875" s="34">
        <v>0</v>
      </c>
      <c r="W875" s="60">
        <f>COUNTIFS(配置清单!G:G,G875,配置清单!$H:$H,"PM",配置清单!$N:$N,"在岗")</f>
        <v>1</v>
      </c>
      <c r="X875" s="61">
        <f t="shared" si="695"/>
        <v>1</v>
      </c>
      <c r="Y875" s="60">
        <f>COUNTIFS(配置清单!$G:$G,G875,配置清单!$H:$H,"PM",配置清单!$N:$N,"在岗",配置清单!$P:$P,"&lt;&gt;暂不胜任")</f>
        <v>1</v>
      </c>
      <c r="Z875" s="61">
        <f t="shared" si="696"/>
        <v>1</v>
      </c>
      <c r="AA875" s="62">
        <f>COUNTIFS(配置清单!$G:$G,G875,配置清单!$H:$H,"SE",配置清单!$N:$N,"在岗")+COUNTIFS(配置清单!$G:$G,G875,配置清单!$H:$H,"SA",配置清单!$N:$N,"在岗")</f>
        <v>0</v>
      </c>
      <c r="AB875" s="61" t="str">
        <f t="shared" si="697"/>
        <v>NA</v>
      </c>
      <c r="AC875" s="60">
        <f>COUNTIFS(配置清单!$G:$G,G875,配置清单!$H:$H,"SE",配置清单!$N:$N,"在岗",配置清单!$P:$P,"&lt;&gt;暂不胜任")+COUNTIFS(配置清单!$G:$G,G875,配置清单!$H:$H,"SA",配置清单!$N:$N,"在岗",配置清单!$P:$P,"&lt;&gt;暂不胜任")</f>
        <v>0</v>
      </c>
      <c r="AD875" s="61" t="str">
        <f t="shared" si="698"/>
        <v>NA</v>
      </c>
      <c r="AE875" s="60">
        <f>COUNTIFS(配置清单!$G:$G,G875,配置清单!H:H,"MDE",配置清单!N:N,"在岗")</f>
        <v>0</v>
      </c>
      <c r="AF875" s="61" t="str">
        <f t="shared" si="699"/>
        <v>NA</v>
      </c>
      <c r="AG875" s="60">
        <f>COUNTIFS(配置清单!$G:$G,G875,配置清单!$H:$H,"MDE",配置清单!$N:$N,"在岗",配置清单!$P:$P,"&lt;&gt;暂不胜任")</f>
        <v>0</v>
      </c>
      <c r="AH875" s="61" t="str">
        <f t="shared" si="700"/>
        <v>NA</v>
      </c>
      <c r="AI875" s="62">
        <f>COUNTIFS(配置清单!G:G,G875,配置清单!H:H,"TPM",配置清单!N:N,"在岗")+COUNTIFS(配置清单!G:G,G875,配置清单!H:H,"TC",配置清单!N:N,"在岗")</f>
        <v>0</v>
      </c>
      <c r="AJ875" s="61" t="str">
        <f t="shared" si="701"/>
        <v>NA</v>
      </c>
      <c r="AK875" s="60">
        <f>COUNTIFS(配置清单!G:G,G875,配置清单!H:H,"TPM",配置清单!N:N,"在岗",配置清单!P:P,"&lt;&gt;暂不胜任")+COUNTIFS(配置清单!G:G,G875,配置清单!H:H,"TC",配置清单!N:N,"在岗",配置清单!P:P,"&lt;&gt;暂不胜任")</f>
        <v>0</v>
      </c>
      <c r="AL875" s="61" t="str">
        <f t="shared" si="702"/>
        <v>NA</v>
      </c>
      <c r="AM875" s="60">
        <f>COUNTIFS(配置清单!G:G,G875,配置清单!H:H,"TSE",配置清单!N:N,"在岗")</f>
        <v>0</v>
      </c>
      <c r="AN875" s="61" t="str">
        <f t="shared" si="703"/>
        <v>NA</v>
      </c>
      <c r="AO875" s="60">
        <f>COUNTIFS(配置清单!G:G,G875,配置清单!H:H,"TSE",配置清单!N:N,"在岗",配置清单!P:P,"&lt;&gt;暂不胜任")</f>
        <v>0</v>
      </c>
      <c r="AP875" s="61" t="str">
        <f t="shared" si="704"/>
        <v>NA</v>
      </c>
      <c r="AQ875" s="60">
        <f>COUNTIFS(配置清单!$G:$G,G875,配置清单!H:H,"QA",配置清单!N:N,"在岗")</f>
        <v>0</v>
      </c>
      <c r="AR875" s="61" t="str">
        <f t="shared" si="705"/>
        <v>NA</v>
      </c>
      <c r="AS875" s="60">
        <f>COUNTIFS(配置清单!$G:$G,G875,配置清单!$H:$H,"QA",配置清单!$N:$N,"在岗",配置清单!$P:$P,"&lt;&gt;暂不胜任")</f>
        <v>0</v>
      </c>
      <c r="AT875" s="61" t="str">
        <f t="shared" si="706"/>
        <v>NA</v>
      </c>
      <c r="AU875" s="60">
        <f>COUNTIFS(配置清单!G:G,规划及评估!G875,配置清单!H:H,"BA",配置清单!N:N,"在岗")</f>
        <v>0</v>
      </c>
      <c r="AV875" s="61" t="str">
        <f t="shared" si="707"/>
        <v>NA</v>
      </c>
      <c r="AW875" s="60">
        <f>COUNTIFS(配置清单!G:G,G875,配置清单!H:H,"BA",配置清单!N:N,"在岗",配置清单!P:P,"&lt;&gt;暂不胜任")</f>
        <v>0</v>
      </c>
      <c r="AX875" s="61" t="str">
        <f t="shared" si="708"/>
        <v>NA</v>
      </c>
      <c r="AY875" s="60">
        <f>COUNTIFS(配置清单!G:G,规划及评估!G875,配置清单!H:H,"IA",配置清单!N:N,"在岗")</f>
        <v>0</v>
      </c>
      <c r="AZ875" s="61" t="str">
        <f t="shared" si="709"/>
        <v>NA</v>
      </c>
      <c r="BA875" s="60">
        <f>COUNTIFS(配置清单!G:G,G875,配置清单!H:H,"IA",配置清单!N:N,"在岗",配置清单!P:P,"&lt;&gt;暂不胜任")</f>
        <v>0</v>
      </c>
      <c r="BB875" s="61" t="str">
        <f t="shared" si="710"/>
        <v>NA</v>
      </c>
      <c r="BC875" s="60">
        <f>COUNTIFS(配置清单!G:G,规划及评估!G875,配置清单!H:H,"产品经理",配置清单!N:N,"在岗")</f>
        <v>0</v>
      </c>
      <c r="BD875" s="61" t="str">
        <f t="shared" si="711"/>
        <v>NA</v>
      </c>
      <c r="BE875" s="60">
        <f>COUNTIFS(配置清单!G:G,G875,配置清单!H:H,"产品经理",配置清单!N:N,"在岗",配置清单!P:P,"&lt;&gt;暂不胜任")</f>
        <v>0</v>
      </c>
      <c r="BF875" s="61" t="str">
        <f t="shared" si="712"/>
        <v>NA</v>
      </c>
      <c r="BG875" s="63">
        <f t="shared" si="713"/>
        <v>1</v>
      </c>
      <c r="BH875" s="64">
        <f t="shared" si="714"/>
        <v>1</v>
      </c>
      <c r="BI875" s="64">
        <f t="shared" si="715"/>
        <v>1</v>
      </c>
      <c r="BJ875" s="64">
        <f t="shared" si="716"/>
        <v>1</v>
      </c>
      <c r="BK875" s="65">
        <f t="shared" si="717"/>
        <v>1</v>
      </c>
      <c r="BL875" s="66">
        <f t="shared" si="718"/>
        <v>1</v>
      </c>
      <c r="BM875" s="93">
        <f t="shared" si="719"/>
        <v>1</v>
      </c>
      <c r="BN875" s="93">
        <f t="shared" si="720"/>
        <v>1</v>
      </c>
      <c r="BO875" s="93">
        <f t="shared" si="721"/>
        <v>0</v>
      </c>
      <c r="BP875" s="93">
        <f t="shared" si="722"/>
        <v>0</v>
      </c>
      <c r="BQ875" s="93">
        <f t="shared" si="723"/>
        <v>0</v>
      </c>
      <c r="BR875" s="93">
        <f t="shared" si="724"/>
        <v>0</v>
      </c>
      <c r="BS875" s="93">
        <f t="shared" si="725"/>
        <v>0</v>
      </c>
      <c r="BT875" s="93">
        <f t="shared" si="726"/>
        <v>0</v>
      </c>
      <c r="BU875" s="93">
        <f t="shared" si="727"/>
        <v>0</v>
      </c>
      <c r="BV875" s="93">
        <f t="shared" si="728"/>
        <v>0</v>
      </c>
      <c r="BW875" s="93">
        <f t="shared" si="729"/>
        <v>0</v>
      </c>
      <c r="BX875" s="93">
        <f t="shared" si="730"/>
        <v>0</v>
      </c>
      <c r="BY875" s="93">
        <f t="shared" si="731"/>
        <v>0</v>
      </c>
      <c r="BZ875" s="93">
        <f t="shared" si="732"/>
        <v>0</v>
      </c>
      <c r="CA875" s="93">
        <f t="shared" si="733"/>
        <v>0</v>
      </c>
      <c r="CB875" s="93">
        <f t="shared" si="734"/>
        <v>0</v>
      </c>
      <c r="CC875" s="93">
        <f t="shared" si="735"/>
        <v>0</v>
      </c>
      <c r="CD875" s="93">
        <f t="shared" si="736"/>
        <v>0</v>
      </c>
    </row>
    <row r="876" spans="1:82" hidden="1">
      <c r="A876" s="34">
        <v>529</v>
      </c>
      <c r="B876" s="34" t="s">
        <v>228</v>
      </c>
      <c r="C876" s="34" t="s">
        <v>231</v>
      </c>
      <c r="D876" s="34" t="s">
        <v>217</v>
      </c>
      <c r="E876" s="34" t="s">
        <v>216</v>
      </c>
      <c r="F876" s="34" t="s">
        <v>607</v>
      </c>
      <c r="G876" s="34" t="s">
        <v>686</v>
      </c>
      <c r="H876" s="34" t="s">
        <v>7</v>
      </c>
      <c r="I876" s="34" t="s">
        <v>7</v>
      </c>
      <c r="J876" s="34" t="s">
        <v>507</v>
      </c>
      <c r="K876" s="34" t="s">
        <v>34</v>
      </c>
      <c r="M876" s="34" t="s">
        <v>592</v>
      </c>
      <c r="N876" s="34">
        <v>1</v>
      </c>
      <c r="O876" s="34">
        <v>0</v>
      </c>
      <c r="P876" s="34">
        <v>0</v>
      </c>
      <c r="Q876" s="34">
        <v>0</v>
      </c>
      <c r="R876" s="34">
        <v>0</v>
      </c>
      <c r="S876" s="34">
        <v>1</v>
      </c>
      <c r="T876" s="34">
        <v>0</v>
      </c>
      <c r="U876" s="77">
        <v>0</v>
      </c>
      <c r="V876" s="34">
        <v>0</v>
      </c>
      <c r="W876" s="60">
        <f>COUNTIFS(配置清单!G:G,G876,配置清单!$H:$H,"PM",配置清单!$N:$N,"在岗")</f>
        <v>1</v>
      </c>
      <c r="X876" s="61">
        <f t="shared" si="695"/>
        <v>1</v>
      </c>
      <c r="Y876" s="60">
        <f>COUNTIFS(配置清单!$G:$G,G876,配置清单!$H:$H,"PM",配置清单!$N:$N,"在岗",配置清单!$P:$P,"&lt;&gt;暂不胜任")</f>
        <v>1</v>
      </c>
      <c r="Z876" s="61">
        <f t="shared" si="696"/>
        <v>1</v>
      </c>
      <c r="AA876" s="62">
        <f>COUNTIFS(配置清单!$G:$G,G876,配置清单!$H:$H,"SE",配置清单!$N:$N,"在岗")+COUNTIFS(配置清单!$G:$G,G876,配置清单!$H:$H,"SA",配置清单!$N:$N,"在岗")</f>
        <v>0</v>
      </c>
      <c r="AB876" s="61" t="str">
        <f t="shared" si="697"/>
        <v>NA</v>
      </c>
      <c r="AC876" s="60">
        <f>COUNTIFS(配置清单!$G:$G,G876,配置清单!$H:$H,"SE",配置清单!$N:$N,"在岗",配置清单!$P:$P,"&lt;&gt;暂不胜任")+COUNTIFS(配置清单!$G:$G,G876,配置清单!$H:$H,"SA",配置清单!$N:$N,"在岗",配置清单!$P:$P,"&lt;&gt;暂不胜任")</f>
        <v>0</v>
      </c>
      <c r="AD876" s="61" t="str">
        <f t="shared" si="698"/>
        <v>NA</v>
      </c>
      <c r="AE876" s="60">
        <f>COUNTIFS(配置清单!$G:$G,G876,配置清单!H:H,"MDE",配置清单!N:N,"在岗")</f>
        <v>0</v>
      </c>
      <c r="AF876" s="61" t="str">
        <f t="shared" si="699"/>
        <v>NA</v>
      </c>
      <c r="AG876" s="60">
        <f>COUNTIFS(配置清单!$G:$G,G876,配置清单!$H:$H,"MDE",配置清单!$N:$N,"在岗",配置清单!$P:$P,"&lt;&gt;暂不胜任")</f>
        <v>0</v>
      </c>
      <c r="AH876" s="61" t="str">
        <f t="shared" si="700"/>
        <v>NA</v>
      </c>
      <c r="AI876" s="62">
        <f>COUNTIFS(配置清单!G:G,G876,配置清单!H:H,"TPM",配置清单!N:N,"在岗")+COUNTIFS(配置清单!G:G,G876,配置清单!H:H,"TC",配置清单!N:N,"在岗")</f>
        <v>0</v>
      </c>
      <c r="AJ876" s="61" t="str">
        <f t="shared" si="701"/>
        <v>NA</v>
      </c>
      <c r="AK876" s="60">
        <f>COUNTIFS(配置清单!G:G,G876,配置清单!H:H,"TPM",配置清单!N:N,"在岗",配置清单!P:P,"&lt;&gt;暂不胜任")+COUNTIFS(配置清单!G:G,G876,配置清单!H:H,"TC",配置清单!N:N,"在岗",配置清单!P:P,"&lt;&gt;暂不胜任")</f>
        <v>0</v>
      </c>
      <c r="AL876" s="61" t="str">
        <f t="shared" si="702"/>
        <v>NA</v>
      </c>
      <c r="AM876" s="60">
        <f>COUNTIFS(配置清单!G:G,G876,配置清单!H:H,"TSE",配置清单!N:N,"在岗")</f>
        <v>0</v>
      </c>
      <c r="AN876" s="61" t="str">
        <f t="shared" si="703"/>
        <v>NA</v>
      </c>
      <c r="AO876" s="60">
        <f>COUNTIFS(配置清单!G:G,G876,配置清单!H:H,"TSE",配置清单!N:N,"在岗",配置清单!P:P,"&lt;&gt;暂不胜任")</f>
        <v>0</v>
      </c>
      <c r="AP876" s="61" t="str">
        <f t="shared" si="704"/>
        <v>NA</v>
      </c>
      <c r="AQ876" s="60">
        <f>COUNTIFS(配置清单!$G:$G,G876,配置清单!H:H,"QA",配置清单!N:N,"在岗")</f>
        <v>1</v>
      </c>
      <c r="AR876" s="61">
        <f t="shared" si="705"/>
        <v>1</v>
      </c>
      <c r="AS876" s="60">
        <f>COUNTIFS(配置清单!$G:$G,G876,配置清单!$H:$H,"QA",配置清单!$N:$N,"在岗",配置清单!$P:$P,"&lt;&gt;暂不胜任")</f>
        <v>1</v>
      </c>
      <c r="AT876" s="61">
        <f t="shared" si="706"/>
        <v>1</v>
      </c>
      <c r="AU876" s="60">
        <f>COUNTIFS(配置清单!G:G,规划及评估!G876,配置清单!H:H,"BA",配置清单!N:N,"在岗")</f>
        <v>0</v>
      </c>
      <c r="AV876" s="61" t="str">
        <f t="shared" si="707"/>
        <v>NA</v>
      </c>
      <c r="AW876" s="60">
        <f>COUNTIFS(配置清单!G:G,G876,配置清单!H:H,"BA",配置清单!N:N,"在岗",配置清单!P:P,"&lt;&gt;暂不胜任")</f>
        <v>0</v>
      </c>
      <c r="AX876" s="61" t="str">
        <f t="shared" si="708"/>
        <v>NA</v>
      </c>
      <c r="AY876" s="60">
        <f>COUNTIFS(配置清单!G:G,规划及评估!G876,配置清单!H:H,"IA",配置清单!N:N,"在岗")</f>
        <v>0</v>
      </c>
      <c r="AZ876" s="61" t="str">
        <f t="shared" si="709"/>
        <v>NA</v>
      </c>
      <c r="BA876" s="60">
        <f>COUNTIFS(配置清单!G:G,G876,配置清单!H:H,"IA",配置清单!N:N,"在岗",配置清单!P:P,"&lt;&gt;暂不胜任")</f>
        <v>0</v>
      </c>
      <c r="BB876" s="61" t="str">
        <f t="shared" si="710"/>
        <v>NA</v>
      </c>
      <c r="BC876" s="60">
        <f>COUNTIFS(配置清单!G:G,规划及评估!G876,配置清单!H:H,"产品经理",配置清单!N:N,"在岗")</f>
        <v>0</v>
      </c>
      <c r="BD876" s="61" t="str">
        <f t="shared" si="711"/>
        <v>NA</v>
      </c>
      <c r="BE876" s="60">
        <f>COUNTIFS(配置清单!G:G,G876,配置清单!H:H,"产品经理",配置清单!N:N,"在岗",配置清单!P:P,"&lt;&gt;暂不胜任")</f>
        <v>0</v>
      </c>
      <c r="BF876" s="61" t="str">
        <f t="shared" si="712"/>
        <v>NA</v>
      </c>
      <c r="BG876" s="63">
        <f t="shared" si="713"/>
        <v>2</v>
      </c>
      <c r="BH876" s="64">
        <f t="shared" si="714"/>
        <v>2</v>
      </c>
      <c r="BI876" s="64">
        <f t="shared" si="715"/>
        <v>2</v>
      </c>
      <c r="BJ876" s="64">
        <f t="shared" si="716"/>
        <v>2</v>
      </c>
      <c r="BK876" s="65">
        <f t="shared" si="717"/>
        <v>1</v>
      </c>
      <c r="BL876" s="66">
        <f t="shared" si="718"/>
        <v>1</v>
      </c>
      <c r="BM876" s="93">
        <f t="shared" si="719"/>
        <v>1</v>
      </c>
      <c r="BN876" s="93">
        <f t="shared" si="720"/>
        <v>1</v>
      </c>
      <c r="BO876" s="93">
        <f t="shared" si="721"/>
        <v>0</v>
      </c>
      <c r="BP876" s="93">
        <f t="shared" si="722"/>
        <v>0</v>
      </c>
      <c r="BQ876" s="93">
        <f t="shared" si="723"/>
        <v>0</v>
      </c>
      <c r="BR876" s="93">
        <f t="shared" si="724"/>
        <v>0</v>
      </c>
      <c r="BS876" s="93">
        <f t="shared" si="725"/>
        <v>0</v>
      </c>
      <c r="BT876" s="93">
        <f t="shared" si="726"/>
        <v>0</v>
      </c>
      <c r="BU876" s="93">
        <f t="shared" si="727"/>
        <v>0</v>
      </c>
      <c r="BV876" s="93">
        <f t="shared" si="728"/>
        <v>0</v>
      </c>
      <c r="BW876" s="93">
        <f t="shared" si="729"/>
        <v>1</v>
      </c>
      <c r="BX876" s="93">
        <f t="shared" si="730"/>
        <v>1</v>
      </c>
      <c r="BY876" s="93">
        <f t="shared" si="731"/>
        <v>0</v>
      </c>
      <c r="BZ876" s="93">
        <f t="shared" si="732"/>
        <v>0</v>
      </c>
      <c r="CA876" s="93">
        <f t="shared" si="733"/>
        <v>0</v>
      </c>
      <c r="CB876" s="93">
        <f t="shared" si="734"/>
        <v>0</v>
      </c>
      <c r="CC876" s="93">
        <f t="shared" si="735"/>
        <v>0</v>
      </c>
      <c r="CD876" s="93">
        <f t="shared" si="736"/>
        <v>0</v>
      </c>
    </row>
    <row r="877" spans="1:82" hidden="1">
      <c r="A877" s="34">
        <v>530</v>
      </c>
      <c r="B877" s="34" t="s">
        <v>228</v>
      </c>
      <c r="C877" s="34" t="s">
        <v>231</v>
      </c>
      <c r="D877" s="34" t="s">
        <v>217</v>
      </c>
      <c r="E877" s="34" t="s">
        <v>216</v>
      </c>
      <c r="F877" s="34" t="s">
        <v>690</v>
      </c>
      <c r="G877" s="34" t="s">
        <v>691</v>
      </c>
      <c r="H877" s="34" t="s">
        <v>7</v>
      </c>
      <c r="I877" s="34" t="s">
        <v>7</v>
      </c>
      <c r="J877" s="34" t="s">
        <v>195</v>
      </c>
      <c r="K877" s="34" t="s">
        <v>195</v>
      </c>
      <c r="M877" s="34" t="s">
        <v>666</v>
      </c>
      <c r="N877" s="34">
        <v>1</v>
      </c>
      <c r="O877" s="34">
        <v>0</v>
      </c>
      <c r="P877" s="34">
        <v>0</v>
      </c>
      <c r="Q877" s="34">
        <v>0</v>
      </c>
      <c r="R877" s="34">
        <v>0</v>
      </c>
      <c r="S877" s="34">
        <v>0</v>
      </c>
      <c r="T877" s="34">
        <v>0</v>
      </c>
      <c r="U877" s="77">
        <v>0</v>
      </c>
      <c r="V877" s="34">
        <v>0</v>
      </c>
      <c r="W877" s="60">
        <f>COUNTIFS(配置清单!G:G,G877,配置清单!$H:$H,"PM",配置清单!$N:$N,"在岗")</f>
        <v>1</v>
      </c>
      <c r="X877" s="61">
        <f t="shared" si="695"/>
        <v>1</v>
      </c>
      <c r="Y877" s="60">
        <f>COUNTIFS(配置清单!$G:$G,G877,配置清单!$H:$H,"PM",配置清单!$N:$N,"在岗",配置清单!$P:$P,"&lt;&gt;暂不胜任")</f>
        <v>1</v>
      </c>
      <c r="Z877" s="61">
        <f t="shared" si="696"/>
        <v>1</v>
      </c>
      <c r="AA877" s="62">
        <f>COUNTIFS(配置清单!$G:$G,G877,配置清单!$H:$H,"SE",配置清单!$N:$N,"在岗")+COUNTIFS(配置清单!$G:$G,G877,配置清单!$H:$H,"SA",配置清单!$N:$N,"在岗")</f>
        <v>0</v>
      </c>
      <c r="AB877" s="61" t="str">
        <f t="shared" si="697"/>
        <v>NA</v>
      </c>
      <c r="AC877" s="60">
        <f>COUNTIFS(配置清单!$G:$G,G877,配置清单!$H:$H,"SE",配置清单!$N:$N,"在岗",配置清单!$P:$P,"&lt;&gt;暂不胜任")+COUNTIFS(配置清单!$G:$G,G877,配置清单!$H:$H,"SA",配置清单!$N:$N,"在岗",配置清单!$P:$P,"&lt;&gt;暂不胜任")</f>
        <v>0</v>
      </c>
      <c r="AD877" s="61" t="str">
        <f t="shared" si="698"/>
        <v>NA</v>
      </c>
      <c r="AE877" s="60">
        <f>COUNTIFS(配置清单!$G:$G,G877,配置清单!H:H,"MDE",配置清单!N:N,"在岗")</f>
        <v>0</v>
      </c>
      <c r="AF877" s="61" t="str">
        <f t="shared" si="699"/>
        <v>NA</v>
      </c>
      <c r="AG877" s="60">
        <f>COUNTIFS(配置清单!$G:$G,G877,配置清单!$H:$H,"MDE",配置清单!$N:$N,"在岗",配置清单!$P:$P,"&lt;&gt;暂不胜任")</f>
        <v>0</v>
      </c>
      <c r="AH877" s="61" t="str">
        <f t="shared" si="700"/>
        <v>NA</v>
      </c>
      <c r="AI877" s="62">
        <f>COUNTIFS(配置清单!G:G,G877,配置清单!H:H,"TPM",配置清单!N:N,"在岗")+COUNTIFS(配置清单!G:G,G877,配置清单!H:H,"TC",配置清单!N:N,"在岗")</f>
        <v>0</v>
      </c>
      <c r="AJ877" s="61" t="str">
        <f t="shared" si="701"/>
        <v>NA</v>
      </c>
      <c r="AK877" s="60">
        <f>COUNTIFS(配置清单!G:G,G877,配置清单!H:H,"TPM",配置清单!N:N,"在岗",配置清单!P:P,"&lt;&gt;暂不胜任")+COUNTIFS(配置清单!G:G,G877,配置清单!H:H,"TC",配置清单!N:N,"在岗",配置清单!P:P,"&lt;&gt;暂不胜任")</f>
        <v>0</v>
      </c>
      <c r="AL877" s="61" t="str">
        <f t="shared" si="702"/>
        <v>NA</v>
      </c>
      <c r="AM877" s="60">
        <f>COUNTIFS(配置清单!G:G,G877,配置清单!H:H,"TSE",配置清单!N:N,"在岗")</f>
        <v>0</v>
      </c>
      <c r="AN877" s="61" t="str">
        <f t="shared" si="703"/>
        <v>NA</v>
      </c>
      <c r="AO877" s="60">
        <f>COUNTIFS(配置清单!G:G,G877,配置清单!H:H,"TSE",配置清单!N:N,"在岗",配置清单!P:P,"&lt;&gt;暂不胜任")</f>
        <v>0</v>
      </c>
      <c r="AP877" s="61" t="str">
        <f t="shared" si="704"/>
        <v>NA</v>
      </c>
      <c r="AQ877" s="60">
        <f>COUNTIFS(配置清单!$G:$G,G877,配置清单!H:H,"QA",配置清单!N:N,"在岗")</f>
        <v>1</v>
      </c>
      <c r="AR877" s="61" t="str">
        <f t="shared" si="705"/>
        <v>NA</v>
      </c>
      <c r="AS877" s="60">
        <f>COUNTIFS(配置清单!$G:$G,G877,配置清单!$H:$H,"QA",配置清单!$N:$N,"在岗",配置清单!$P:$P,"&lt;&gt;暂不胜任")</f>
        <v>1</v>
      </c>
      <c r="AT877" s="61" t="str">
        <f t="shared" si="706"/>
        <v>NA</v>
      </c>
      <c r="AU877" s="60">
        <f>COUNTIFS(配置清单!G:G,规划及评估!G877,配置清单!H:H,"BA",配置清单!N:N,"在岗")</f>
        <v>0</v>
      </c>
      <c r="AV877" s="61" t="str">
        <f t="shared" si="707"/>
        <v>NA</v>
      </c>
      <c r="AW877" s="60">
        <f>COUNTIFS(配置清单!G:G,G877,配置清单!H:H,"BA",配置清单!N:N,"在岗",配置清单!P:P,"&lt;&gt;暂不胜任")</f>
        <v>0</v>
      </c>
      <c r="AX877" s="61" t="str">
        <f t="shared" si="708"/>
        <v>NA</v>
      </c>
      <c r="AY877" s="60">
        <f>COUNTIFS(配置清单!G:G,规划及评估!G877,配置清单!H:H,"IA",配置清单!N:N,"在岗")</f>
        <v>0</v>
      </c>
      <c r="AZ877" s="61" t="str">
        <f t="shared" si="709"/>
        <v>NA</v>
      </c>
      <c r="BA877" s="60">
        <f>COUNTIFS(配置清单!G:G,G877,配置清单!H:H,"IA",配置清单!N:N,"在岗",配置清单!P:P,"&lt;&gt;暂不胜任")</f>
        <v>0</v>
      </c>
      <c r="BB877" s="61" t="str">
        <f t="shared" si="710"/>
        <v>NA</v>
      </c>
      <c r="BC877" s="60">
        <f>COUNTIFS(配置清单!G:G,规划及评估!G877,配置清单!H:H,"产品经理",配置清单!N:N,"在岗")</f>
        <v>0</v>
      </c>
      <c r="BD877" s="61" t="str">
        <f t="shared" si="711"/>
        <v>NA</v>
      </c>
      <c r="BE877" s="60">
        <f>COUNTIFS(配置清单!G:G,G877,配置清单!H:H,"产品经理",配置清单!N:N,"在岗",配置清单!P:P,"&lt;&gt;暂不胜任")</f>
        <v>0</v>
      </c>
      <c r="BF877" s="61" t="str">
        <f t="shared" si="712"/>
        <v>NA</v>
      </c>
      <c r="BG877" s="63">
        <f t="shared" si="713"/>
        <v>1</v>
      </c>
      <c r="BH877" s="64">
        <f t="shared" si="714"/>
        <v>1</v>
      </c>
      <c r="BI877" s="64">
        <f t="shared" si="715"/>
        <v>1</v>
      </c>
      <c r="BJ877" s="64">
        <f t="shared" si="716"/>
        <v>1</v>
      </c>
      <c r="BK877" s="65">
        <f t="shared" si="717"/>
        <v>1</v>
      </c>
      <c r="BL877" s="66">
        <f t="shared" si="718"/>
        <v>1</v>
      </c>
      <c r="BM877" s="93">
        <f t="shared" si="719"/>
        <v>1</v>
      </c>
      <c r="BN877" s="93">
        <f t="shared" si="720"/>
        <v>1</v>
      </c>
      <c r="BO877" s="93">
        <f t="shared" si="721"/>
        <v>0</v>
      </c>
      <c r="BP877" s="93">
        <f t="shared" si="722"/>
        <v>0</v>
      </c>
      <c r="BQ877" s="93">
        <f t="shared" si="723"/>
        <v>0</v>
      </c>
      <c r="BR877" s="93">
        <f t="shared" si="724"/>
        <v>0</v>
      </c>
      <c r="BS877" s="93">
        <f t="shared" si="725"/>
        <v>0</v>
      </c>
      <c r="BT877" s="93">
        <f t="shared" si="726"/>
        <v>0</v>
      </c>
      <c r="BU877" s="93">
        <f t="shared" si="727"/>
        <v>0</v>
      </c>
      <c r="BV877" s="93">
        <f t="shared" si="728"/>
        <v>0</v>
      </c>
      <c r="BW877" s="93">
        <f t="shared" si="729"/>
        <v>0</v>
      </c>
      <c r="BX877" s="93">
        <f t="shared" si="730"/>
        <v>0</v>
      </c>
      <c r="BY877" s="93">
        <f t="shared" si="731"/>
        <v>0</v>
      </c>
      <c r="BZ877" s="93">
        <f t="shared" si="732"/>
        <v>0</v>
      </c>
      <c r="CA877" s="93">
        <f t="shared" si="733"/>
        <v>0</v>
      </c>
      <c r="CB877" s="93">
        <f t="shared" si="734"/>
        <v>0</v>
      </c>
      <c r="CC877" s="93">
        <f t="shared" si="735"/>
        <v>0</v>
      </c>
      <c r="CD877" s="93">
        <f t="shared" si="736"/>
        <v>0</v>
      </c>
    </row>
    <row r="878" spans="1:82" hidden="1">
      <c r="A878" s="34">
        <v>531</v>
      </c>
      <c r="B878" s="34" t="s">
        <v>228</v>
      </c>
      <c r="C878" s="34" t="s">
        <v>231</v>
      </c>
      <c r="D878" s="34" t="s">
        <v>217</v>
      </c>
      <c r="E878" s="34" t="s">
        <v>216</v>
      </c>
      <c r="F878" s="34" t="s">
        <v>699</v>
      </c>
      <c r="G878" s="34" t="s">
        <v>700</v>
      </c>
      <c r="H878" s="34" t="s">
        <v>7</v>
      </c>
      <c r="I878" s="34" t="s">
        <v>4</v>
      </c>
      <c r="J878" s="34" t="s">
        <v>507</v>
      </c>
      <c r="K878" s="34" t="s">
        <v>34</v>
      </c>
      <c r="M878" s="34" t="s">
        <v>666</v>
      </c>
      <c r="N878" s="34">
        <v>1</v>
      </c>
      <c r="O878" s="34">
        <v>0</v>
      </c>
      <c r="P878" s="34">
        <v>0</v>
      </c>
      <c r="Q878" s="34">
        <v>0</v>
      </c>
      <c r="R878" s="34">
        <v>0</v>
      </c>
      <c r="S878" s="34">
        <v>1</v>
      </c>
      <c r="T878" s="34">
        <v>0</v>
      </c>
      <c r="U878" s="77">
        <v>0</v>
      </c>
      <c r="V878" s="34">
        <v>0</v>
      </c>
      <c r="W878" s="60">
        <f>COUNTIFS(配置清单!G:G,G878,配置清单!$H:$H,"PM",配置清单!$N:$N,"在岗")</f>
        <v>1</v>
      </c>
      <c r="X878" s="61">
        <f t="shared" si="695"/>
        <v>1</v>
      </c>
      <c r="Y878" s="60">
        <f>COUNTIFS(配置清单!$G:$G,G878,配置清单!$H:$H,"PM",配置清单!$N:$N,"在岗",配置清单!$P:$P,"&lt;&gt;暂不胜任")</f>
        <v>0</v>
      </c>
      <c r="Z878" s="61">
        <f t="shared" si="696"/>
        <v>0</v>
      </c>
      <c r="AA878" s="62">
        <f>COUNTIFS(配置清单!$G:$G,G878,配置清单!$H:$H,"SE",配置清单!$N:$N,"在岗")+COUNTIFS(配置清单!$G:$G,G878,配置清单!$H:$H,"SA",配置清单!$N:$N,"在岗")</f>
        <v>0</v>
      </c>
      <c r="AB878" s="61" t="str">
        <f t="shared" si="697"/>
        <v>NA</v>
      </c>
      <c r="AC878" s="60">
        <f>COUNTIFS(配置清单!$G:$G,G878,配置清单!$H:$H,"SE",配置清单!$N:$N,"在岗",配置清单!$P:$P,"&lt;&gt;暂不胜任")+COUNTIFS(配置清单!$G:$G,G878,配置清单!$H:$H,"SA",配置清单!$N:$N,"在岗",配置清单!$P:$P,"&lt;&gt;暂不胜任")</f>
        <v>0</v>
      </c>
      <c r="AD878" s="61" t="str">
        <f t="shared" si="698"/>
        <v>NA</v>
      </c>
      <c r="AE878" s="60">
        <f>COUNTIFS(配置清单!$G:$G,G878,配置清单!H:H,"MDE",配置清单!N:N,"在岗")</f>
        <v>0</v>
      </c>
      <c r="AF878" s="61" t="str">
        <f t="shared" si="699"/>
        <v>NA</v>
      </c>
      <c r="AG878" s="60">
        <f>COUNTIFS(配置清单!$G:$G,G878,配置清单!$H:$H,"MDE",配置清单!$N:$N,"在岗",配置清单!$P:$P,"&lt;&gt;暂不胜任")</f>
        <v>0</v>
      </c>
      <c r="AH878" s="61" t="str">
        <f t="shared" si="700"/>
        <v>NA</v>
      </c>
      <c r="AI878" s="62">
        <f>COUNTIFS(配置清单!G:G,G878,配置清单!H:H,"TPM",配置清单!N:N,"在岗")+COUNTIFS(配置清单!G:G,G878,配置清单!H:H,"TC",配置清单!N:N,"在岗")</f>
        <v>0</v>
      </c>
      <c r="AJ878" s="61" t="str">
        <f t="shared" si="701"/>
        <v>NA</v>
      </c>
      <c r="AK878" s="60">
        <f>COUNTIFS(配置清单!G:G,G878,配置清单!H:H,"TPM",配置清单!N:N,"在岗",配置清单!P:P,"&lt;&gt;暂不胜任")+COUNTIFS(配置清单!G:G,G878,配置清单!H:H,"TC",配置清单!N:N,"在岗",配置清单!P:P,"&lt;&gt;暂不胜任")</f>
        <v>0</v>
      </c>
      <c r="AL878" s="61" t="str">
        <f t="shared" si="702"/>
        <v>NA</v>
      </c>
      <c r="AM878" s="60">
        <f>COUNTIFS(配置清单!G:G,G878,配置清单!H:H,"TSE",配置清单!N:N,"在岗")</f>
        <v>0</v>
      </c>
      <c r="AN878" s="61" t="str">
        <f t="shared" si="703"/>
        <v>NA</v>
      </c>
      <c r="AO878" s="60">
        <f>COUNTIFS(配置清单!G:G,G878,配置清单!H:H,"TSE",配置清单!N:N,"在岗",配置清单!P:P,"&lt;&gt;暂不胜任")</f>
        <v>0</v>
      </c>
      <c r="AP878" s="61" t="str">
        <f t="shared" si="704"/>
        <v>NA</v>
      </c>
      <c r="AQ878" s="60">
        <f>COUNTIFS(配置清单!$G:$G,G878,配置清单!H:H,"QA",配置清单!N:N,"在岗")</f>
        <v>1</v>
      </c>
      <c r="AR878" s="61">
        <f t="shared" si="705"/>
        <v>1</v>
      </c>
      <c r="AS878" s="60">
        <f>COUNTIFS(配置清单!$G:$G,G878,配置清单!$H:$H,"QA",配置清单!$N:$N,"在岗",配置清单!$P:$P,"&lt;&gt;暂不胜任")</f>
        <v>1</v>
      </c>
      <c r="AT878" s="61">
        <f t="shared" si="706"/>
        <v>1</v>
      </c>
      <c r="AU878" s="60">
        <f>COUNTIFS(配置清单!G:G,规划及评估!G878,配置清单!H:H,"BA",配置清单!N:N,"在岗")</f>
        <v>0</v>
      </c>
      <c r="AV878" s="61" t="str">
        <f t="shared" si="707"/>
        <v>NA</v>
      </c>
      <c r="AW878" s="60">
        <f>COUNTIFS(配置清单!G:G,G878,配置清单!H:H,"BA",配置清单!N:N,"在岗",配置清单!P:P,"&lt;&gt;暂不胜任")</f>
        <v>0</v>
      </c>
      <c r="AX878" s="61" t="str">
        <f t="shared" si="708"/>
        <v>NA</v>
      </c>
      <c r="AY878" s="60">
        <f>COUNTIFS(配置清单!G:G,规划及评估!G878,配置清单!H:H,"IA",配置清单!N:N,"在岗")</f>
        <v>0</v>
      </c>
      <c r="AZ878" s="61" t="str">
        <f t="shared" si="709"/>
        <v>NA</v>
      </c>
      <c r="BA878" s="60">
        <f>COUNTIFS(配置清单!G:G,G878,配置清单!H:H,"IA",配置清单!N:N,"在岗",配置清单!P:P,"&lt;&gt;暂不胜任")</f>
        <v>0</v>
      </c>
      <c r="BB878" s="61" t="str">
        <f t="shared" si="710"/>
        <v>NA</v>
      </c>
      <c r="BC878" s="60">
        <f>COUNTIFS(配置清单!G:G,规划及评估!G878,配置清单!H:H,"产品经理",配置清单!N:N,"在岗")</f>
        <v>0</v>
      </c>
      <c r="BD878" s="61" t="str">
        <f t="shared" si="711"/>
        <v>NA</v>
      </c>
      <c r="BE878" s="60">
        <f>COUNTIFS(配置清单!G:G,G878,配置清单!H:H,"产品经理",配置清单!N:N,"在岗",配置清单!P:P,"&lt;&gt;暂不胜任")</f>
        <v>0</v>
      </c>
      <c r="BF878" s="61" t="str">
        <f t="shared" si="712"/>
        <v>NA</v>
      </c>
      <c r="BG878" s="63">
        <f t="shared" si="713"/>
        <v>2</v>
      </c>
      <c r="BH878" s="64">
        <f t="shared" si="714"/>
        <v>2</v>
      </c>
      <c r="BI878" s="64">
        <f t="shared" si="715"/>
        <v>2</v>
      </c>
      <c r="BJ878" s="64">
        <f t="shared" si="716"/>
        <v>1</v>
      </c>
      <c r="BK878" s="65">
        <f t="shared" si="717"/>
        <v>1</v>
      </c>
      <c r="BL878" s="66">
        <f t="shared" si="718"/>
        <v>0.5</v>
      </c>
      <c r="BM878" s="93">
        <f t="shared" si="719"/>
        <v>1</v>
      </c>
      <c r="BN878" s="93">
        <f t="shared" si="720"/>
        <v>0</v>
      </c>
      <c r="BO878" s="93">
        <f t="shared" si="721"/>
        <v>0</v>
      </c>
      <c r="BP878" s="93">
        <f t="shared" si="722"/>
        <v>0</v>
      </c>
      <c r="BQ878" s="93">
        <f t="shared" si="723"/>
        <v>0</v>
      </c>
      <c r="BR878" s="93">
        <f t="shared" si="724"/>
        <v>0</v>
      </c>
      <c r="BS878" s="93">
        <f t="shared" si="725"/>
        <v>0</v>
      </c>
      <c r="BT878" s="93">
        <f t="shared" si="726"/>
        <v>0</v>
      </c>
      <c r="BU878" s="93">
        <f t="shared" si="727"/>
        <v>0</v>
      </c>
      <c r="BV878" s="93">
        <f t="shared" si="728"/>
        <v>0</v>
      </c>
      <c r="BW878" s="93">
        <f t="shared" si="729"/>
        <v>1</v>
      </c>
      <c r="BX878" s="93">
        <f t="shared" si="730"/>
        <v>1</v>
      </c>
      <c r="BY878" s="93">
        <f t="shared" si="731"/>
        <v>0</v>
      </c>
      <c r="BZ878" s="93">
        <f t="shared" si="732"/>
        <v>0</v>
      </c>
      <c r="CA878" s="93">
        <f t="shared" si="733"/>
        <v>0</v>
      </c>
      <c r="CB878" s="93">
        <f t="shared" si="734"/>
        <v>0</v>
      </c>
      <c r="CC878" s="93">
        <f t="shared" si="735"/>
        <v>0</v>
      </c>
      <c r="CD878" s="93">
        <f t="shared" si="736"/>
        <v>0</v>
      </c>
    </row>
    <row r="879" spans="1:82" hidden="1">
      <c r="A879" s="34">
        <v>532</v>
      </c>
      <c r="B879" s="34" t="s">
        <v>228</v>
      </c>
      <c r="C879" s="34" t="s">
        <v>231</v>
      </c>
      <c r="D879" s="34" t="s">
        <v>217</v>
      </c>
      <c r="E879" s="34" t="s">
        <v>216</v>
      </c>
      <c r="F879" s="34" t="s">
        <v>702</v>
      </c>
      <c r="G879" s="34" t="s">
        <v>703</v>
      </c>
      <c r="H879" s="34" t="s">
        <v>7</v>
      </c>
      <c r="I879" s="34" t="s">
        <v>4</v>
      </c>
      <c r="J879" s="34" t="s">
        <v>195</v>
      </c>
      <c r="K879" s="34" t="s">
        <v>34</v>
      </c>
      <c r="M879" s="34" t="s">
        <v>666</v>
      </c>
      <c r="N879" s="34">
        <v>1</v>
      </c>
      <c r="O879" s="34">
        <v>0</v>
      </c>
      <c r="P879" s="34">
        <v>0</v>
      </c>
      <c r="Q879" s="34">
        <v>0</v>
      </c>
      <c r="R879" s="34">
        <v>0</v>
      </c>
      <c r="S879" s="34">
        <v>0</v>
      </c>
      <c r="T879" s="34">
        <v>0</v>
      </c>
      <c r="U879" s="77">
        <v>0</v>
      </c>
      <c r="V879" s="34">
        <v>0</v>
      </c>
      <c r="W879" s="60">
        <f>COUNTIFS(配置清单!G:G,G879,配置清单!$H:$H,"PM",配置清单!$N:$N,"在岗")</f>
        <v>1</v>
      </c>
      <c r="X879" s="61">
        <f t="shared" si="695"/>
        <v>1</v>
      </c>
      <c r="Y879" s="60">
        <f>COUNTIFS(配置清单!$G:$G,G879,配置清单!$H:$H,"PM",配置清单!$N:$N,"在岗",配置清单!$P:$P,"&lt;&gt;暂不胜任")</f>
        <v>1</v>
      </c>
      <c r="Z879" s="61">
        <f t="shared" si="696"/>
        <v>1</v>
      </c>
      <c r="AA879" s="62">
        <f>COUNTIFS(配置清单!$G:$G,G879,配置清单!$H:$H,"SE",配置清单!$N:$N,"在岗")+COUNTIFS(配置清单!$G:$G,G879,配置清单!$H:$H,"SA",配置清单!$N:$N,"在岗")</f>
        <v>0</v>
      </c>
      <c r="AB879" s="61" t="str">
        <f t="shared" si="697"/>
        <v>NA</v>
      </c>
      <c r="AC879" s="60">
        <f>COUNTIFS(配置清单!$G:$G,G879,配置清单!$H:$H,"SE",配置清单!$N:$N,"在岗",配置清单!$P:$P,"&lt;&gt;暂不胜任")+COUNTIFS(配置清单!$G:$G,G879,配置清单!$H:$H,"SA",配置清单!$N:$N,"在岗",配置清单!$P:$P,"&lt;&gt;暂不胜任")</f>
        <v>0</v>
      </c>
      <c r="AD879" s="61" t="str">
        <f t="shared" si="698"/>
        <v>NA</v>
      </c>
      <c r="AE879" s="60">
        <f>COUNTIFS(配置清单!$G:$G,G879,配置清单!H:H,"MDE",配置清单!N:N,"在岗")</f>
        <v>0</v>
      </c>
      <c r="AF879" s="61" t="str">
        <f t="shared" si="699"/>
        <v>NA</v>
      </c>
      <c r="AG879" s="60">
        <f>COUNTIFS(配置清单!$G:$G,G879,配置清单!$H:$H,"MDE",配置清单!$N:$N,"在岗",配置清单!$P:$P,"&lt;&gt;暂不胜任")</f>
        <v>0</v>
      </c>
      <c r="AH879" s="61" t="str">
        <f t="shared" si="700"/>
        <v>NA</v>
      </c>
      <c r="AI879" s="62">
        <f>COUNTIFS(配置清单!G:G,G879,配置清单!H:H,"TPM",配置清单!N:N,"在岗")+COUNTIFS(配置清单!G:G,G879,配置清单!H:H,"TC",配置清单!N:N,"在岗")</f>
        <v>0</v>
      </c>
      <c r="AJ879" s="61" t="str">
        <f t="shared" si="701"/>
        <v>NA</v>
      </c>
      <c r="AK879" s="60">
        <f>COUNTIFS(配置清单!G:G,G879,配置清单!H:H,"TPM",配置清单!N:N,"在岗",配置清单!P:P,"&lt;&gt;暂不胜任")+COUNTIFS(配置清单!G:G,G879,配置清单!H:H,"TC",配置清单!N:N,"在岗",配置清单!P:P,"&lt;&gt;暂不胜任")</f>
        <v>0</v>
      </c>
      <c r="AL879" s="61" t="str">
        <f t="shared" si="702"/>
        <v>NA</v>
      </c>
      <c r="AM879" s="60">
        <f>COUNTIFS(配置清单!G:G,G879,配置清单!H:H,"TSE",配置清单!N:N,"在岗")</f>
        <v>0</v>
      </c>
      <c r="AN879" s="61" t="str">
        <f t="shared" si="703"/>
        <v>NA</v>
      </c>
      <c r="AO879" s="60">
        <f>COUNTIFS(配置清单!G:G,G879,配置清单!H:H,"TSE",配置清单!N:N,"在岗",配置清单!P:P,"&lt;&gt;暂不胜任")</f>
        <v>0</v>
      </c>
      <c r="AP879" s="61" t="str">
        <f t="shared" si="704"/>
        <v>NA</v>
      </c>
      <c r="AQ879" s="60">
        <f>COUNTIFS(配置清单!$G:$G,G879,配置清单!H:H,"QA",配置清单!N:N,"在岗")</f>
        <v>0</v>
      </c>
      <c r="AR879" s="61" t="str">
        <f t="shared" si="705"/>
        <v>NA</v>
      </c>
      <c r="AS879" s="60">
        <f>COUNTIFS(配置清单!$G:$G,G879,配置清单!$H:$H,"QA",配置清单!$N:$N,"在岗",配置清单!$P:$P,"&lt;&gt;暂不胜任")</f>
        <v>0</v>
      </c>
      <c r="AT879" s="61" t="str">
        <f t="shared" si="706"/>
        <v>NA</v>
      </c>
      <c r="AU879" s="60">
        <f>COUNTIFS(配置清单!G:G,规划及评估!G879,配置清单!H:H,"BA",配置清单!N:N,"在岗")</f>
        <v>0</v>
      </c>
      <c r="AV879" s="61" t="str">
        <f t="shared" si="707"/>
        <v>NA</v>
      </c>
      <c r="AW879" s="60">
        <f>COUNTIFS(配置清单!G:G,G879,配置清单!H:H,"BA",配置清单!N:N,"在岗",配置清单!P:P,"&lt;&gt;暂不胜任")</f>
        <v>0</v>
      </c>
      <c r="AX879" s="61" t="str">
        <f t="shared" si="708"/>
        <v>NA</v>
      </c>
      <c r="AY879" s="60">
        <f>COUNTIFS(配置清单!G:G,规划及评估!G879,配置清单!H:H,"IA",配置清单!N:N,"在岗")</f>
        <v>0</v>
      </c>
      <c r="AZ879" s="61" t="str">
        <f t="shared" si="709"/>
        <v>NA</v>
      </c>
      <c r="BA879" s="60">
        <f>COUNTIFS(配置清单!G:G,G879,配置清单!H:H,"IA",配置清单!N:N,"在岗",配置清单!P:P,"&lt;&gt;暂不胜任")</f>
        <v>0</v>
      </c>
      <c r="BB879" s="61" t="str">
        <f t="shared" si="710"/>
        <v>NA</v>
      </c>
      <c r="BC879" s="60">
        <f>COUNTIFS(配置清单!G:G,规划及评估!G879,配置清单!H:H,"产品经理",配置清单!N:N,"在岗")</f>
        <v>0</v>
      </c>
      <c r="BD879" s="61" t="str">
        <f t="shared" si="711"/>
        <v>NA</v>
      </c>
      <c r="BE879" s="60">
        <f>COUNTIFS(配置清单!G:G,G879,配置清单!H:H,"产品经理",配置清单!N:N,"在岗",配置清单!P:P,"&lt;&gt;暂不胜任")</f>
        <v>0</v>
      </c>
      <c r="BF879" s="61" t="str">
        <f t="shared" si="712"/>
        <v>NA</v>
      </c>
      <c r="BG879" s="63">
        <f t="shared" si="713"/>
        <v>1</v>
      </c>
      <c r="BH879" s="64">
        <f t="shared" si="714"/>
        <v>1</v>
      </c>
      <c r="BI879" s="64">
        <f t="shared" si="715"/>
        <v>1</v>
      </c>
      <c r="BJ879" s="64">
        <f t="shared" si="716"/>
        <v>1</v>
      </c>
      <c r="BK879" s="65">
        <f t="shared" si="717"/>
        <v>1</v>
      </c>
      <c r="BL879" s="66">
        <f t="shared" si="718"/>
        <v>1</v>
      </c>
      <c r="BM879" s="93">
        <f t="shared" si="719"/>
        <v>1</v>
      </c>
      <c r="BN879" s="93">
        <f t="shared" si="720"/>
        <v>1</v>
      </c>
      <c r="BO879" s="93">
        <f t="shared" si="721"/>
        <v>0</v>
      </c>
      <c r="BP879" s="93">
        <f t="shared" si="722"/>
        <v>0</v>
      </c>
      <c r="BQ879" s="93">
        <f t="shared" si="723"/>
        <v>0</v>
      </c>
      <c r="BR879" s="93">
        <f t="shared" si="724"/>
        <v>0</v>
      </c>
      <c r="BS879" s="93">
        <f t="shared" si="725"/>
        <v>0</v>
      </c>
      <c r="BT879" s="93">
        <f t="shared" si="726"/>
        <v>0</v>
      </c>
      <c r="BU879" s="93">
        <f t="shared" si="727"/>
        <v>0</v>
      </c>
      <c r="BV879" s="93">
        <f t="shared" si="728"/>
        <v>0</v>
      </c>
      <c r="BW879" s="93">
        <f t="shared" si="729"/>
        <v>0</v>
      </c>
      <c r="BX879" s="93">
        <f t="shared" si="730"/>
        <v>0</v>
      </c>
      <c r="BY879" s="93">
        <f t="shared" si="731"/>
        <v>0</v>
      </c>
      <c r="BZ879" s="93">
        <f t="shared" si="732"/>
        <v>0</v>
      </c>
      <c r="CA879" s="93">
        <f t="shared" si="733"/>
        <v>0</v>
      </c>
      <c r="CB879" s="93">
        <f t="shared" si="734"/>
        <v>0</v>
      </c>
      <c r="CC879" s="93">
        <f t="shared" si="735"/>
        <v>0</v>
      </c>
      <c r="CD879" s="93">
        <f t="shared" si="736"/>
        <v>0</v>
      </c>
    </row>
    <row r="880" spans="1:82" hidden="1">
      <c r="A880" s="34">
        <v>533</v>
      </c>
      <c r="B880" s="34" t="s">
        <v>228</v>
      </c>
      <c r="C880" s="34" t="s">
        <v>231</v>
      </c>
      <c r="D880" s="34" t="s">
        <v>217</v>
      </c>
      <c r="E880" s="34" t="s">
        <v>216</v>
      </c>
      <c r="F880" s="34" t="s">
        <v>702</v>
      </c>
      <c r="G880" s="34" t="s">
        <v>716</v>
      </c>
      <c r="H880" s="34" t="s">
        <v>4</v>
      </c>
      <c r="I880" s="34" t="s">
        <v>4</v>
      </c>
      <c r="J880" s="34" t="s">
        <v>34</v>
      </c>
      <c r="K880" s="34" t="s">
        <v>34</v>
      </c>
      <c r="M880" s="34" t="s">
        <v>1049</v>
      </c>
      <c r="N880" s="34">
        <v>1</v>
      </c>
      <c r="O880" s="34">
        <v>1</v>
      </c>
      <c r="P880" s="34">
        <v>0</v>
      </c>
      <c r="Q880" s="34">
        <v>0</v>
      </c>
      <c r="R880" s="34">
        <v>0</v>
      </c>
      <c r="S880" s="34">
        <v>1</v>
      </c>
      <c r="T880" s="34">
        <v>0</v>
      </c>
      <c r="U880" s="77">
        <v>0</v>
      </c>
      <c r="V880" s="34">
        <v>0</v>
      </c>
      <c r="W880" s="60">
        <f>COUNTIFS(配置清单!G:G,G880,配置清单!$H:$H,"PM",配置清单!$N:$N,"在岗")</f>
        <v>1</v>
      </c>
      <c r="X880" s="61">
        <f t="shared" si="695"/>
        <v>1</v>
      </c>
      <c r="Y880" s="60">
        <f>COUNTIFS(配置清单!$G:$G,G880,配置清单!$H:$H,"PM",配置清单!$N:$N,"在岗",配置清单!$P:$P,"&lt;&gt;暂不胜任")</f>
        <v>1</v>
      </c>
      <c r="Z880" s="61">
        <f t="shared" si="696"/>
        <v>1</v>
      </c>
      <c r="AA880" s="62">
        <f>COUNTIFS(配置清单!$G:$G,G880,配置清单!$H:$H,"SE",配置清单!$N:$N,"在岗")+COUNTIFS(配置清单!$G:$G,G880,配置清单!$H:$H,"SA",配置清单!$N:$N,"在岗")</f>
        <v>1</v>
      </c>
      <c r="AB880" s="61">
        <f t="shared" si="697"/>
        <v>1</v>
      </c>
      <c r="AC880" s="60">
        <f>COUNTIFS(配置清单!$G:$G,G880,配置清单!$H:$H,"SE",配置清单!$N:$N,"在岗",配置清单!$P:$P,"&lt;&gt;暂不胜任")+COUNTIFS(配置清单!$G:$G,G880,配置清单!$H:$H,"SA",配置清单!$N:$N,"在岗",配置清单!$P:$P,"&lt;&gt;暂不胜任")</f>
        <v>0</v>
      </c>
      <c r="AD880" s="61">
        <f t="shared" si="698"/>
        <v>0</v>
      </c>
      <c r="AE880" s="60">
        <f>COUNTIFS(配置清单!$G:$G,G880,配置清单!H:H,"MDE",配置清单!N:N,"在岗")</f>
        <v>1</v>
      </c>
      <c r="AF880" s="61" t="str">
        <f t="shared" si="699"/>
        <v>NA</v>
      </c>
      <c r="AG880" s="60">
        <f>COUNTIFS(配置清单!$G:$G,G880,配置清单!$H:$H,"MDE",配置清单!$N:$N,"在岗",配置清单!$P:$P,"&lt;&gt;暂不胜任")</f>
        <v>0</v>
      </c>
      <c r="AH880" s="61" t="str">
        <f t="shared" si="700"/>
        <v>NA</v>
      </c>
      <c r="AI880" s="62">
        <f>COUNTIFS(配置清单!G:G,G880,配置清单!H:H,"TPM",配置清单!N:N,"在岗")+COUNTIFS(配置清单!G:G,G880,配置清单!H:H,"TC",配置清单!N:N,"在岗")</f>
        <v>0</v>
      </c>
      <c r="AJ880" s="61" t="str">
        <f t="shared" si="701"/>
        <v>NA</v>
      </c>
      <c r="AK880" s="60">
        <f>COUNTIFS(配置清单!G:G,G880,配置清单!H:H,"TPM",配置清单!N:N,"在岗",配置清单!P:P,"&lt;&gt;暂不胜任")+COUNTIFS(配置清单!G:G,G880,配置清单!H:H,"TC",配置清单!N:N,"在岗",配置清单!P:P,"&lt;&gt;暂不胜任")</f>
        <v>0</v>
      </c>
      <c r="AL880" s="61" t="str">
        <f t="shared" si="702"/>
        <v>NA</v>
      </c>
      <c r="AM880" s="60">
        <f>COUNTIFS(配置清单!G:G,G880,配置清单!H:H,"TSE",配置清单!N:N,"在岗")</f>
        <v>0</v>
      </c>
      <c r="AN880" s="61" t="str">
        <f t="shared" si="703"/>
        <v>NA</v>
      </c>
      <c r="AO880" s="60">
        <f>COUNTIFS(配置清单!G:G,G880,配置清单!H:H,"TSE",配置清单!N:N,"在岗",配置清单!P:P,"&lt;&gt;暂不胜任")</f>
        <v>0</v>
      </c>
      <c r="AP880" s="61" t="str">
        <f t="shared" si="704"/>
        <v>NA</v>
      </c>
      <c r="AQ880" s="60">
        <f>COUNTIFS(配置清单!$G:$G,G880,配置清单!H:H,"QA",配置清单!N:N,"在岗")</f>
        <v>1</v>
      </c>
      <c r="AR880" s="61">
        <f t="shared" si="705"/>
        <v>1</v>
      </c>
      <c r="AS880" s="60">
        <f>COUNTIFS(配置清单!$G:$G,G880,配置清单!$H:$H,"QA",配置清单!$N:$N,"在岗",配置清单!$P:$P,"&lt;&gt;暂不胜任")</f>
        <v>1</v>
      </c>
      <c r="AT880" s="61">
        <f t="shared" si="706"/>
        <v>1</v>
      </c>
      <c r="AU880" s="60">
        <f>COUNTIFS(配置清单!G:G,规划及评估!G880,配置清单!H:H,"BA",配置清单!N:N,"在岗")</f>
        <v>0</v>
      </c>
      <c r="AV880" s="61" t="str">
        <f t="shared" si="707"/>
        <v>NA</v>
      </c>
      <c r="AW880" s="60">
        <f>COUNTIFS(配置清单!G:G,G880,配置清单!H:H,"BA",配置清单!N:N,"在岗",配置清单!P:P,"&lt;&gt;暂不胜任")</f>
        <v>0</v>
      </c>
      <c r="AX880" s="61" t="str">
        <f t="shared" si="708"/>
        <v>NA</v>
      </c>
      <c r="AY880" s="60">
        <f>COUNTIFS(配置清单!G:G,规划及评估!G880,配置清单!H:H,"IA",配置清单!N:N,"在岗")</f>
        <v>0</v>
      </c>
      <c r="AZ880" s="61" t="str">
        <f t="shared" si="709"/>
        <v>NA</v>
      </c>
      <c r="BA880" s="60">
        <f>COUNTIFS(配置清单!G:G,G880,配置清单!H:H,"IA",配置清单!N:N,"在岗",配置清单!P:P,"&lt;&gt;暂不胜任")</f>
        <v>0</v>
      </c>
      <c r="BB880" s="61" t="str">
        <f t="shared" si="710"/>
        <v>NA</v>
      </c>
      <c r="BC880" s="60">
        <f>COUNTIFS(配置清单!G:G,规划及评估!G880,配置清单!H:H,"产品经理",配置清单!N:N,"在岗")</f>
        <v>0</v>
      </c>
      <c r="BD880" s="61" t="str">
        <f t="shared" si="711"/>
        <v>NA</v>
      </c>
      <c r="BE880" s="60">
        <f>COUNTIFS(配置清单!G:G,G880,配置清单!H:H,"产品经理",配置清单!N:N,"在岗",配置清单!P:P,"&lt;&gt;暂不胜任")</f>
        <v>0</v>
      </c>
      <c r="BF880" s="61" t="str">
        <f t="shared" si="712"/>
        <v>NA</v>
      </c>
      <c r="BG880" s="63">
        <f t="shared" si="713"/>
        <v>3</v>
      </c>
      <c r="BH880" s="64">
        <f t="shared" si="714"/>
        <v>3</v>
      </c>
      <c r="BI880" s="64">
        <f t="shared" si="715"/>
        <v>3</v>
      </c>
      <c r="BJ880" s="64">
        <f t="shared" si="716"/>
        <v>2</v>
      </c>
      <c r="BK880" s="65">
        <f t="shared" si="717"/>
        <v>1</v>
      </c>
      <c r="BL880" s="66">
        <f t="shared" si="718"/>
        <v>0.66666666666666663</v>
      </c>
      <c r="BM880" s="93">
        <f t="shared" si="719"/>
        <v>1</v>
      </c>
      <c r="BN880" s="93">
        <f t="shared" si="720"/>
        <v>1</v>
      </c>
      <c r="BO880" s="93">
        <f t="shared" si="721"/>
        <v>1</v>
      </c>
      <c r="BP880" s="93">
        <f t="shared" si="722"/>
        <v>0</v>
      </c>
      <c r="BQ880" s="93">
        <f t="shared" si="723"/>
        <v>0</v>
      </c>
      <c r="BR880" s="93">
        <f t="shared" si="724"/>
        <v>0</v>
      </c>
      <c r="BS880" s="93">
        <f t="shared" si="725"/>
        <v>0</v>
      </c>
      <c r="BT880" s="93">
        <f t="shared" si="726"/>
        <v>0</v>
      </c>
      <c r="BU880" s="93">
        <f t="shared" si="727"/>
        <v>0</v>
      </c>
      <c r="BV880" s="93">
        <f t="shared" si="728"/>
        <v>0</v>
      </c>
      <c r="BW880" s="93">
        <f t="shared" si="729"/>
        <v>1</v>
      </c>
      <c r="BX880" s="93">
        <f t="shared" si="730"/>
        <v>1</v>
      </c>
      <c r="BY880" s="93">
        <f t="shared" si="731"/>
        <v>0</v>
      </c>
      <c r="BZ880" s="93">
        <f t="shared" si="732"/>
        <v>0</v>
      </c>
      <c r="CA880" s="93">
        <f t="shared" si="733"/>
        <v>0</v>
      </c>
      <c r="CB880" s="93">
        <f t="shared" si="734"/>
        <v>0</v>
      </c>
      <c r="CC880" s="93">
        <f t="shared" si="735"/>
        <v>0</v>
      </c>
      <c r="CD880" s="93">
        <f t="shared" si="736"/>
        <v>0</v>
      </c>
    </row>
    <row r="881" spans="1:82" hidden="1">
      <c r="A881" s="34">
        <v>534</v>
      </c>
      <c r="B881" s="34" t="s">
        <v>228</v>
      </c>
      <c r="C881" s="34" t="s">
        <v>231</v>
      </c>
      <c r="D881" s="34" t="s">
        <v>217</v>
      </c>
      <c r="E881" s="34" t="s">
        <v>216</v>
      </c>
      <c r="F881" s="34" t="s">
        <v>702</v>
      </c>
      <c r="G881" s="34" t="s">
        <v>724</v>
      </c>
      <c r="H881" s="34" t="s">
        <v>4</v>
      </c>
      <c r="I881" s="34" t="s">
        <v>4</v>
      </c>
      <c r="J881" s="34" t="s">
        <v>34</v>
      </c>
      <c r="K881" s="34" t="s">
        <v>34</v>
      </c>
      <c r="M881" s="34" t="s">
        <v>1049</v>
      </c>
      <c r="N881" s="34">
        <v>1</v>
      </c>
      <c r="O881" s="34">
        <v>0</v>
      </c>
      <c r="P881" s="34">
        <v>0</v>
      </c>
      <c r="Q881" s="34">
        <v>0</v>
      </c>
      <c r="R881" s="34">
        <v>0</v>
      </c>
      <c r="S881" s="34">
        <v>0</v>
      </c>
      <c r="T881" s="34">
        <v>0</v>
      </c>
      <c r="U881" s="77">
        <v>0</v>
      </c>
      <c r="V881" s="34">
        <v>0</v>
      </c>
      <c r="W881" s="60">
        <f>COUNTIFS(配置清单!G:G,G881,配置清单!$H:$H,"PM",配置清单!$N:$N,"在岗")</f>
        <v>1</v>
      </c>
      <c r="X881" s="61">
        <f t="shared" si="695"/>
        <v>1</v>
      </c>
      <c r="Y881" s="60">
        <f>COUNTIFS(配置清单!$G:$G,G881,配置清单!$H:$H,"PM",配置清单!$N:$N,"在岗",配置清单!$P:$P,"&lt;&gt;暂不胜任")</f>
        <v>1</v>
      </c>
      <c r="Z881" s="61">
        <f t="shared" si="696"/>
        <v>1</v>
      </c>
      <c r="AA881" s="62">
        <f>COUNTIFS(配置清单!$G:$G,G881,配置清单!$H:$H,"SE",配置清单!$N:$N,"在岗")+COUNTIFS(配置清单!$G:$G,G881,配置清单!$H:$H,"SA",配置清单!$N:$N,"在岗")</f>
        <v>0</v>
      </c>
      <c r="AB881" s="61" t="str">
        <f t="shared" si="697"/>
        <v>NA</v>
      </c>
      <c r="AC881" s="60">
        <f>COUNTIFS(配置清单!$G:$G,G881,配置清单!$H:$H,"SE",配置清单!$N:$N,"在岗",配置清单!$P:$P,"&lt;&gt;暂不胜任")+COUNTIFS(配置清单!$G:$G,G881,配置清单!$H:$H,"SA",配置清单!$N:$N,"在岗",配置清单!$P:$P,"&lt;&gt;暂不胜任")</f>
        <v>0</v>
      </c>
      <c r="AD881" s="61" t="str">
        <f t="shared" si="698"/>
        <v>NA</v>
      </c>
      <c r="AE881" s="60">
        <f>COUNTIFS(配置清单!$G:$G,G881,配置清单!H:H,"MDE",配置清单!N:N,"在岗")</f>
        <v>0</v>
      </c>
      <c r="AF881" s="61" t="str">
        <f t="shared" si="699"/>
        <v>NA</v>
      </c>
      <c r="AG881" s="60">
        <f>COUNTIFS(配置清单!$G:$G,G881,配置清单!$H:$H,"MDE",配置清单!$N:$N,"在岗",配置清单!$P:$P,"&lt;&gt;暂不胜任")</f>
        <v>0</v>
      </c>
      <c r="AH881" s="61" t="str">
        <f t="shared" si="700"/>
        <v>NA</v>
      </c>
      <c r="AI881" s="62">
        <f>COUNTIFS(配置清单!G:G,G881,配置清单!H:H,"TPM",配置清单!N:N,"在岗")+COUNTIFS(配置清单!G:G,G881,配置清单!H:H,"TC",配置清单!N:N,"在岗")</f>
        <v>0</v>
      </c>
      <c r="AJ881" s="61" t="str">
        <f t="shared" si="701"/>
        <v>NA</v>
      </c>
      <c r="AK881" s="60">
        <f>COUNTIFS(配置清单!G:G,G881,配置清单!H:H,"TPM",配置清单!N:N,"在岗",配置清单!P:P,"&lt;&gt;暂不胜任")+COUNTIFS(配置清单!G:G,G881,配置清单!H:H,"TC",配置清单!N:N,"在岗",配置清单!P:P,"&lt;&gt;暂不胜任")</f>
        <v>0</v>
      </c>
      <c r="AL881" s="61" t="str">
        <f t="shared" si="702"/>
        <v>NA</v>
      </c>
      <c r="AM881" s="60">
        <f>COUNTIFS(配置清单!G:G,G881,配置清单!H:H,"TSE",配置清单!N:N,"在岗")</f>
        <v>0</v>
      </c>
      <c r="AN881" s="61" t="str">
        <f t="shared" si="703"/>
        <v>NA</v>
      </c>
      <c r="AO881" s="60">
        <f>COUNTIFS(配置清单!G:G,G881,配置清单!H:H,"TSE",配置清单!N:N,"在岗",配置清单!P:P,"&lt;&gt;暂不胜任")</f>
        <v>0</v>
      </c>
      <c r="AP881" s="61" t="str">
        <f t="shared" si="704"/>
        <v>NA</v>
      </c>
      <c r="AQ881" s="60">
        <f>COUNTIFS(配置清单!$G:$G,G881,配置清单!H:H,"QA",配置清单!N:N,"在岗")</f>
        <v>0</v>
      </c>
      <c r="AR881" s="61" t="str">
        <f t="shared" si="705"/>
        <v>NA</v>
      </c>
      <c r="AS881" s="60">
        <f>COUNTIFS(配置清单!$G:$G,G881,配置清单!$H:$H,"QA",配置清单!$N:$N,"在岗",配置清单!$P:$P,"&lt;&gt;暂不胜任")</f>
        <v>0</v>
      </c>
      <c r="AT881" s="61" t="str">
        <f t="shared" si="706"/>
        <v>NA</v>
      </c>
      <c r="AU881" s="60">
        <f>COUNTIFS(配置清单!G:G,规划及评估!G881,配置清单!H:H,"BA",配置清单!N:N,"在岗")</f>
        <v>0</v>
      </c>
      <c r="AV881" s="61" t="str">
        <f t="shared" si="707"/>
        <v>NA</v>
      </c>
      <c r="AW881" s="60">
        <f>COUNTIFS(配置清单!G:G,G881,配置清单!H:H,"BA",配置清单!N:N,"在岗",配置清单!P:P,"&lt;&gt;暂不胜任")</f>
        <v>0</v>
      </c>
      <c r="AX881" s="61" t="str">
        <f t="shared" si="708"/>
        <v>NA</v>
      </c>
      <c r="AY881" s="60">
        <f>COUNTIFS(配置清单!G:G,规划及评估!G881,配置清单!H:H,"IA",配置清单!N:N,"在岗")</f>
        <v>0</v>
      </c>
      <c r="AZ881" s="61" t="str">
        <f t="shared" si="709"/>
        <v>NA</v>
      </c>
      <c r="BA881" s="60">
        <f>COUNTIFS(配置清单!G:G,G881,配置清单!H:H,"IA",配置清单!N:N,"在岗",配置清单!P:P,"&lt;&gt;暂不胜任")</f>
        <v>0</v>
      </c>
      <c r="BB881" s="61" t="str">
        <f t="shared" si="710"/>
        <v>NA</v>
      </c>
      <c r="BC881" s="60">
        <f>COUNTIFS(配置清单!G:G,规划及评估!G881,配置清单!H:H,"产品经理",配置清单!N:N,"在岗")</f>
        <v>0</v>
      </c>
      <c r="BD881" s="61" t="str">
        <f t="shared" si="711"/>
        <v>NA</v>
      </c>
      <c r="BE881" s="60">
        <f>COUNTIFS(配置清单!G:G,G881,配置清单!H:H,"产品经理",配置清单!N:N,"在岗",配置清单!P:P,"&lt;&gt;暂不胜任")</f>
        <v>0</v>
      </c>
      <c r="BF881" s="61" t="str">
        <f t="shared" si="712"/>
        <v>NA</v>
      </c>
      <c r="BG881" s="63">
        <f t="shared" si="713"/>
        <v>1</v>
      </c>
      <c r="BH881" s="64">
        <f t="shared" si="714"/>
        <v>1</v>
      </c>
      <c r="BI881" s="64">
        <f t="shared" si="715"/>
        <v>1</v>
      </c>
      <c r="BJ881" s="64">
        <f t="shared" si="716"/>
        <v>1</v>
      </c>
      <c r="BK881" s="65">
        <f t="shared" si="717"/>
        <v>1</v>
      </c>
      <c r="BL881" s="66">
        <f t="shared" si="718"/>
        <v>1</v>
      </c>
      <c r="BM881" s="93">
        <f t="shared" si="719"/>
        <v>1</v>
      </c>
      <c r="BN881" s="93">
        <f t="shared" si="720"/>
        <v>1</v>
      </c>
      <c r="BO881" s="93">
        <f t="shared" si="721"/>
        <v>0</v>
      </c>
      <c r="BP881" s="93">
        <f t="shared" si="722"/>
        <v>0</v>
      </c>
      <c r="BQ881" s="93">
        <f t="shared" si="723"/>
        <v>0</v>
      </c>
      <c r="BR881" s="93">
        <f t="shared" si="724"/>
        <v>0</v>
      </c>
      <c r="BS881" s="93">
        <f t="shared" si="725"/>
        <v>0</v>
      </c>
      <c r="BT881" s="93">
        <f t="shared" si="726"/>
        <v>0</v>
      </c>
      <c r="BU881" s="93">
        <f t="shared" si="727"/>
        <v>0</v>
      </c>
      <c r="BV881" s="93">
        <f t="shared" si="728"/>
        <v>0</v>
      </c>
      <c r="BW881" s="93">
        <f t="shared" si="729"/>
        <v>0</v>
      </c>
      <c r="BX881" s="93">
        <f t="shared" si="730"/>
        <v>0</v>
      </c>
      <c r="BY881" s="93">
        <f t="shared" si="731"/>
        <v>0</v>
      </c>
      <c r="BZ881" s="93">
        <f t="shared" si="732"/>
        <v>0</v>
      </c>
      <c r="CA881" s="93">
        <f t="shared" si="733"/>
        <v>0</v>
      </c>
      <c r="CB881" s="93">
        <f t="shared" si="734"/>
        <v>0</v>
      </c>
      <c r="CC881" s="93">
        <f t="shared" si="735"/>
        <v>0</v>
      </c>
      <c r="CD881" s="93">
        <f t="shared" si="736"/>
        <v>0</v>
      </c>
    </row>
    <row r="882" spans="1:82" hidden="1">
      <c r="A882" s="34">
        <v>535</v>
      </c>
      <c r="B882" s="34" t="s">
        <v>228</v>
      </c>
      <c r="C882" s="34" t="s">
        <v>231</v>
      </c>
      <c r="D882" s="34" t="s">
        <v>217</v>
      </c>
      <c r="E882" s="34" t="s">
        <v>216</v>
      </c>
      <c r="F882" s="34" t="s">
        <v>225</v>
      </c>
      <c r="G882" s="34" t="s">
        <v>707</v>
      </c>
      <c r="H882" s="34" t="s">
        <v>7</v>
      </c>
      <c r="I882" s="34" t="s">
        <v>4</v>
      </c>
      <c r="J882" s="34" t="s">
        <v>507</v>
      </c>
      <c r="K882" s="34" t="s">
        <v>34</v>
      </c>
      <c r="M882" s="34" t="s">
        <v>666</v>
      </c>
      <c r="N882" s="34">
        <v>1</v>
      </c>
      <c r="O882" s="34">
        <v>0</v>
      </c>
      <c r="P882" s="34">
        <v>1</v>
      </c>
      <c r="Q882" s="34">
        <v>0</v>
      </c>
      <c r="R882" s="34">
        <v>0</v>
      </c>
      <c r="S882" s="34">
        <v>1</v>
      </c>
      <c r="T882" s="34">
        <v>0</v>
      </c>
      <c r="U882" s="77">
        <v>0</v>
      </c>
      <c r="V882" s="34">
        <v>0</v>
      </c>
      <c r="W882" s="60">
        <f>COUNTIFS(配置清单!G:G,G882,配置清单!$H:$H,"PM",配置清单!$N:$N,"在岗")</f>
        <v>1</v>
      </c>
      <c r="X882" s="61">
        <f t="shared" si="695"/>
        <v>1</v>
      </c>
      <c r="Y882" s="60">
        <f>COUNTIFS(配置清单!$G:$G,G882,配置清单!$H:$H,"PM",配置清单!$N:$N,"在岗",配置清单!$P:$P,"&lt;&gt;暂不胜任")</f>
        <v>1</v>
      </c>
      <c r="Z882" s="61">
        <f t="shared" si="696"/>
        <v>1</v>
      </c>
      <c r="AA882" s="62">
        <f>COUNTIFS(配置清单!$G:$G,G882,配置清单!$H:$H,"SE",配置清单!$N:$N,"在岗")+COUNTIFS(配置清单!$G:$G,G882,配置清单!$H:$H,"SA",配置清单!$N:$N,"在岗")</f>
        <v>0</v>
      </c>
      <c r="AB882" s="61" t="str">
        <f t="shared" si="697"/>
        <v>NA</v>
      </c>
      <c r="AC882" s="60">
        <f>COUNTIFS(配置清单!$G:$G,G882,配置清单!$H:$H,"SE",配置清单!$N:$N,"在岗",配置清单!$P:$P,"&lt;&gt;暂不胜任")+COUNTIFS(配置清单!$G:$G,G882,配置清单!$H:$H,"SA",配置清单!$N:$N,"在岗",配置清单!$P:$P,"&lt;&gt;暂不胜任")</f>
        <v>0</v>
      </c>
      <c r="AD882" s="61" t="str">
        <f t="shared" si="698"/>
        <v>NA</v>
      </c>
      <c r="AE882" s="60">
        <f>COUNTIFS(配置清单!$G:$G,G882,配置清单!H:H,"MDE",配置清单!N:N,"在岗")</f>
        <v>1</v>
      </c>
      <c r="AF882" s="61">
        <f t="shared" si="699"/>
        <v>1</v>
      </c>
      <c r="AG882" s="60">
        <f>COUNTIFS(配置清单!$G:$G,G882,配置清单!$H:$H,"MDE",配置清单!$N:$N,"在岗",配置清单!$P:$P,"&lt;&gt;暂不胜任")</f>
        <v>0</v>
      </c>
      <c r="AH882" s="61">
        <f t="shared" si="700"/>
        <v>0</v>
      </c>
      <c r="AI882" s="62">
        <f>COUNTIFS(配置清单!G:G,G882,配置清单!H:H,"TPM",配置清单!N:N,"在岗")+COUNTIFS(配置清单!G:G,G882,配置清单!H:H,"TC",配置清单!N:N,"在岗")</f>
        <v>0</v>
      </c>
      <c r="AJ882" s="61" t="str">
        <f t="shared" si="701"/>
        <v>NA</v>
      </c>
      <c r="AK882" s="60">
        <f>COUNTIFS(配置清单!G:G,G882,配置清单!H:H,"TPM",配置清单!N:N,"在岗",配置清单!P:P,"&lt;&gt;暂不胜任")+COUNTIFS(配置清单!G:G,G882,配置清单!H:H,"TC",配置清单!N:N,"在岗",配置清单!P:P,"&lt;&gt;暂不胜任")</f>
        <v>0</v>
      </c>
      <c r="AL882" s="61" t="str">
        <f t="shared" si="702"/>
        <v>NA</v>
      </c>
      <c r="AM882" s="60">
        <f>COUNTIFS(配置清单!G:G,G882,配置清单!H:H,"TSE",配置清单!N:N,"在岗")</f>
        <v>0</v>
      </c>
      <c r="AN882" s="61" t="str">
        <f t="shared" si="703"/>
        <v>NA</v>
      </c>
      <c r="AO882" s="60">
        <f>COUNTIFS(配置清单!G:G,G882,配置清单!H:H,"TSE",配置清单!N:N,"在岗",配置清单!P:P,"&lt;&gt;暂不胜任")</f>
        <v>0</v>
      </c>
      <c r="AP882" s="61" t="str">
        <f t="shared" si="704"/>
        <v>NA</v>
      </c>
      <c r="AQ882" s="60">
        <f>COUNTIFS(配置清单!$G:$G,G882,配置清单!H:H,"QA",配置清单!N:N,"在岗")</f>
        <v>1</v>
      </c>
      <c r="AR882" s="61">
        <f t="shared" si="705"/>
        <v>1</v>
      </c>
      <c r="AS882" s="60">
        <f>COUNTIFS(配置清单!$G:$G,G882,配置清单!$H:$H,"QA",配置清单!$N:$N,"在岗",配置清单!$P:$P,"&lt;&gt;暂不胜任")</f>
        <v>1</v>
      </c>
      <c r="AT882" s="61">
        <f t="shared" si="706"/>
        <v>1</v>
      </c>
      <c r="AU882" s="60">
        <f>COUNTIFS(配置清单!G:G,规划及评估!G882,配置清单!H:H,"BA",配置清单!N:N,"在岗")</f>
        <v>0</v>
      </c>
      <c r="AV882" s="61" t="str">
        <f t="shared" si="707"/>
        <v>NA</v>
      </c>
      <c r="AW882" s="60">
        <f>COUNTIFS(配置清单!G:G,G882,配置清单!H:H,"BA",配置清单!N:N,"在岗",配置清单!P:P,"&lt;&gt;暂不胜任")</f>
        <v>0</v>
      </c>
      <c r="AX882" s="61" t="str">
        <f t="shared" si="708"/>
        <v>NA</v>
      </c>
      <c r="AY882" s="60">
        <f>COUNTIFS(配置清单!G:G,规划及评估!G882,配置清单!H:H,"IA",配置清单!N:N,"在岗")</f>
        <v>0</v>
      </c>
      <c r="AZ882" s="61" t="str">
        <f t="shared" si="709"/>
        <v>NA</v>
      </c>
      <c r="BA882" s="60">
        <f>COUNTIFS(配置清单!G:G,G882,配置清单!H:H,"IA",配置清单!N:N,"在岗",配置清单!P:P,"&lt;&gt;暂不胜任")</f>
        <v>0</v>
      </c>
      <c r="BB882" s="61" t="str">
        <f t="shared" si="710"/>
        <v>NA</v>
      </c>
      <c r="BC882" s="60">
        <f>COUNTIFS(配置清单!G:G,规划及评估!G882,配置清单!H:H,"产品经理",配置清单!N:N,"在岗")</f>
        <v>0</v>
      </c>
      <c r="BD882" s="61" t="str">
        <f t="shared" si="711"/>
        <v>NA</v>
      </c>
      <c r="BE882" s="60">
        <f>COUNTIFS(配置清单!G:G,G882,配置清单!H:H,"产品经理",配置清单!N:N,"在岗",配置清单!P:P,"&lt;&gt;暂不胜任")</f>
        <v>0</v>
      </c>
      <c r="BF882" s="61" t="str">
        <f t="shared" si="712"/>
        <v>NA</v>
      </c>
      <c r="BG882" s="63">
        <f t="shared" si="713"/>
        <v>3</v>
      </c>
      <c r="BH882" s="64">
        <f t="shared" si="714"/>
        <v>3</v>
      </c>
      <c r="BI882" s="64">
        <f t="shared" si="715"/>
        <v>3</v>
      </c>
      <c r="BJ882" s="64">
        <f t="shared" si="716"/>
        <v>2</v>
      </c>
      <c r="BK882" s="65">
        <f t="shared" si="717"/>
        <v>1</v>
      </c>
      <c r="BL882" s="66">
        <f t="shared" si="718"/>
        <v>0.66666666666666663</v>
      </c>
      <c r="BM882" s="93">
        <f t="shared" si="719"/>
        <v>1</v>
      </c>
      <c r="BN882" s="93">
        <f t="shared" si="720"/>
        <v>1</v>
      </c>
      <c r="BO882" s="93">
        <f t="shared" si="721"/>
        <v>0</v>
      </c>
      <c r="BP882" s="93">
        <f t="shared" si="722"/>
        <v>0</v>
      </c>
      <c r="BQ882" s="93">
        <f t="shared" si="723"/>
        <v>1</v>
      </c>
      <c r="BR882" s="93">
        <f t="shared" si="724"/>
        <v>0</v>
      </c>
      <c r="BS882" s="93">
        <f t="shared" si="725"/>
        <v>0</v>
      </c>
      <c r="BT882" s="93">
        <f t="shared" si="726"/>
        <v>0</v>
      </c>
      <c r="BU882" s="93">
        <f t="shared" si="727"/>
        <v>0</v>
      </c>
      <c r="BV882" s="93">
        <f t="shared" si="728"/>
        <v>0</v>
      </c>
      <c r="BW882" s="93">
        <f t="shared" si="729"/>
        <v>1</v>
      </c>
      <c r="BX882" s="93">
        <f t="shared" si="730"/>
        <v>1</v>
      </c>
      <c r="BY882" s="93">
        <f t="shared" si="731"/>
        <v>0</v>
      </c>
      <c r="BZ882" s="93">
        <f t="shared" si="732"/>
        <v>0</v>
      </c>
      <c r="CA882" s="93">
        <f t="shared" si="733"/>
        <v>0</v>
      </c>
      <c r="CB882" s="93">
        <f t="shared" si="734"/>
        <v>0</v>
      </c>
      <c r="CC882" s="93">
        <f t="shared" si="735"/>
        <v>0</v>
      </c>
      <c r="CD882" s="93">
        <f t="shared" si="736"/>
        <v>0</v>
      </c>
    </row>
    <row r="883" spans="1:82" hidden="1">
      <c r="A883" s="34">
        <v>536</v>
      </c>
      <c r="B883" s="34" t="s">
        <v>228</v>
      </c>
      <c r="C883" s="34" t="s">
        <v>231</v>
      </c>
      <c r="D883" s="34" t="s">
        <v>217</v>
      </c>
      <c r="E883" s="34" t="s">
        <v>216</v>
      </c>
      <c r="F883" s="34" t="s">
        <v>607</v>
      </c>
      <c r="G883" s="34" t="s">
        <v>726</v>
      </c>
      <c r="H883" s="34" t="s">
        <v>4</v>
      </c>
      <c r="I883" s="34" t="s">
        <v>4</v>
      </c>
      <c r="J883" s="34" t="s">
        <v>34</v>
      </c>
      <c r="K883" s="34" t="s">
        <v>34</v>
      </c>
      <c r="M883" s="34" t="s">
        <v>592</v>
      </c>
      <c r="N883" s="34">
        <v>1</v>
      </c>
      <c r="O883" s="34">
        <v>0</v>
      </c>
      <c r="P883" s="34">
        <v>0</v>
      </c>
      <c r="Q883" s="34">
        <v>0</v>
      </c>
      <c r="R883" s="34">
        <v>0</v>
      </c>
      <c r="S883" s="34">
        <v>1</v>
      </c>
      <c r="T883" s="34">
        <v>0</v>
      </c>
      <c r="U883" s="77">
        <v>0</v>
      </c>
      <c r="V883" s="34">
        <v>0</v>
      </c>
      <c r="W883" s="60">
        <f>COUNTIFS(配置清单!G:G,G883,配置清单!$H:$H,"PM",配置清单!$N:$N,"在岗")</f>
        <v>1</v>
      </c>
      <c r="X883" s="61">
        <f t="shared" si="695"/>
        <v>1</v>
      </c>
      <c r="Y883" s="60">
        <f>COUNTIFS(配置清单!$G:$G,G883,配置清单!$H:$H,"PM",配置清单!$N:$N,"在岗",配置清单!$P:$P,"&lt;&gt;暂不胜任")</f>
        <v>1</v>
      </c>
      <c r="Z883" s="61">
        <f t="shared" si="696"/>
        <v>1</v>
      </c>
      <c r="AA883" s="62">
        <f>COUNTIFS(配置清单!$G:$G,G883,配置清单!$H:$H,"SE",配置清单!$N:$N,"在岗")+COUNTIFS(配置清单!$G:$G,G883,配置清单!$H:$H,"SA",配置清单!$N:$N,"在岗")</f>
        <v>0</v>
      </c>
      <c r="AB883" s="61" t="str">
        <f t="shared" si="697"/>
        <v>NA</v>
      </c>
      <c r="AC883" s="60">
        <f>COUNTIFS(配置清单!$G:$G,G883,配置清单!$H:$H,"SE",配置清单!$N:$N,"在岗",配置清单!$P:$P,"&lt;&gt;暂不胜任")+COUNTIFS(配置清单!$G:$G,G883,配置清单!$H:$H,"SA",配置清单!$N:$N,"在岗",配置清单!$P:$P,"&lt;&gt;暂不胜任")</f>
        <v>0</v>
      </c>
      <c r="AD883" s="61" t="str">
        <f t="shared" si="698"/>
        <v>NA</v>
      </c>
      <c r="AE883" s="60">
        <f>COUNTIFS(配置清单!$G:$G,G883,配置清单!H:H,"MDE",配置清单!N:N,"在岗")</f>
        <v>0</v>
      </c>
      <c r="AF883" s="61" t="str">
        <f t="shared" si="699"/>
        <v>NA</v>
      </c>
      <c r="AG883" s="60">
        <f>COUNTIFS(配置清单!$G:$G,G883,配置清单!$H:$H,"MDE",配置清单!$N:$N,"在岗",配置清单!$P:$P,"&lt;&gt;暂不胜任")</f>
        <v>0</v>
      </c>
      <c r="AH883" s="61" t="str">
        <f t="shared" si="700"/>
        <v>NA</v>
      </c>
      <c r="AI883" s="62">
        <f>COUNTIFS(配置清单!G:G,G883,配置清单!H:H,"TPM",配置清单!N:N,"在岗")+COUNTIFS(配置清单!G:G,G883,配置清单!H:H,"TC",配置清单!N:N,"在岗")</f>
        <v>0</v>
      </c>
      <c r="AJ883" s="61" t="str">
        <f t="shared" si="701"/>
        <v>NA</v>
      </c>
      <c r="AK883" s="60">
        <f>COUNTIFS(配置清单!G:G,G883,配置清单!H:H,"TPM",配置清单!N:N,"在岗",配置清单!P:P,"&lt;&gt;暂不胜任")+COUNTIFS(配置清单!G:G,G883,配置清单!H:H,"TC",配置清单!N:N,"在岗",配置清单!P:P,"&lt;&gt;暂不胜任")</f>
        <v>0</v>
      </c>
      <c r="AL883" s="61" t="str">
        <f t="shared" si="702"/>
        <v>NA</v>
      </c>
      <c r="AM883" s="60">
        <f>COUNTIFS(配置清单!G:G,G883,配置清单!H:H,"TSE",配置清单!N:N,"在岗")</f>
        <v>0</v>
      </c>
      <c r="AN883" s="61" t="str">
        <f t="shared" si="703"/>
        <v>NA</v>
      </c>
      <c r="AO883" s="60">
        <f>COUNTIFS(配置清单!G:G,G883,配置清单!H:H,"TSE",配置清单!N:N,"在岗",配置清单!P:P,"&lt;&gt;暂不胜任")</f>
        <v>0</v>
      </c>
      <c r="AP883" s="61" t="str">
        <f t="shared" si="704"/>
        <v>NA</v>
      </c>
      <c r="AQ883" s="60">
        <f>COUNTIFS(配置清单!$G:$G,G883,配置清单!H:H,"QA",配置清单!N:N,"在岗")</f>
        <v>1</v>
      </c>
      <c r="AR883" s="61">
        <f t="shared" si="705"/>
        <v>1</v>
      </c>
      <c r="AS883" s="60">
        <f>COUNTIFS(配置清单!$G:$G,G883,配置清单!$H:$H,"QA",配置清单!$N:$N,"在岗",配置清单!$P:$P,"&lt;&gt;暂不胜任")</f>
        <v>1</v>
      </c>
      <c r="AT883" s="61">
        <f t="shared" si="706"/>
        <v>1</v>
      </c>
      <c r="AU883" s="60">
        <f>COUNTIFS(配置清单!G:G,规划及评估!G883,配置清单!H:H,"BA",配置清单!N:N,"在岗")</f>
        <v>0</v>
      </c>
      <c r="AV883" s="61" t="str">
        <f t="shared" si="707"/>
        <v>NA</v>
      </c>
      <c r="AW883" s="60">
        <f>COUNTIFS(配置清单!G:G,G883,配置清单!H:H,"BA",配置清单!N:N,"在岗",配置清单!P:P,"&lt;&gt;暂不胜任")</f>
        <v>0</v>
      </c>
      <c r="AX883" s="61" t="str">
        <f t="shared" si="708"/>
        <v>NA</v>
      </c>
      <c r="AY883" s="60">
        <f>COUNTIFS(配置清单!G:G,规划及评估!G883,配置清单!H:H,"IA",配置清单!N:N,"在岗")</f>
        <v>0</v>
      </c>
      <c r="AZ883" s="61" t="str">
        <f t="shared" si="709"/>
        <v>NA</v>
      </c>
      <c r="BA883" s="60">
        <f>COUNTIFS(配置清单!G:G,G883,配置清单!H:H,"IA",配置清单!N:N,"在岗",配置清单!P:P,"&lt;&gt;暂不胜任")</f>
        <v>0</v>
      </c>
      <c r="BB883" s="61" t="str">
        <f t="shared" si="710"/>
        <v>NA</v>
      </c>
      <c r="BC883" s="60">
        <f>COUNTIFS(配置清单!G:G,规划及评估!G883,配置清单!H:H,"产品经理",配置清单!N:N,"在岗")</f>
        <v>0</v>
      </c>
      <c r="BD883" s="61" t="str">
        <f t="shared" si="711"/>
        <v>NA</v>
      </c>
      <c r="BE883" s="60">
        <f>COUNTIFS(配置清单!G:G,G883,配置清单!H:H,"产品经理",配置清单!N:N,"在岗",配置清单!P:P,"&lt;&gt;暂不胜任")</f>
        <v>0</v>
      </c>
      <c r="BF883" s="61" t="str">
        <f t="shared" si="712"/>
        <v>NA</v>
      </c>
      <c r="BG883" s="63">
        <f t="shared" si="713"/>
        <v>2</v>
      </c>
      <c r="BH883" s="64">
        <f t="shared" si="714"/>
        <v>2</v>
      </c>
      <c r="BI883" s="64">
        <f t="shared" si="715"/>
        <v>2</v>
      </c>
      <c r="BJ883" s="64">
        <f t="shared" si="716"/>
        <v>2</v>
      </c>
      <c r="BK883" s="65">
        <f t="shared" si="717"/>
        <v>1</v>
      </c>
      <c r="BL883" s="66">
        <f t="shared" si="718"/>
        <v>1</v>
      </c>
      <c r="BM883" s="93">
        <f t="shared" si="719"/>
        <v>1</v>
      </c>
      <c r="BN883" s="93">
        <f t="shared" si="720"/>
        <v>1</v>
      </c>
      <c r="BO883" s="93">
        <f t="shared" si="721"/>
        <v>0</v>
      </c>
      <c r="BP883" s="93">
        <f t="shared" si="722"/>
        <v>0</v>
      </c>
      <c r="BQ883" s="93">
        <f t="shared" si="723"/>
        <v>0</v>
      </c>
      <c r="BR883" s="93">
        <f t="shared" si="724"/>
        <v>0</v>
      </c>
      <c r="BS883" s="93">
        <f t="shared" si="725"/>
        <v>0</v>
      </c>
      <c r="BT883" s="93">
        <f t="shared" si="726"/>
        <v>0</v>
      </c>
      <c r="BU883" s="93">
        <f t="shared" si="727"/>
        <v>0</v>
      </c>
      <c r="BV883" s="93">
        <f t="shared" si="728"/>
        <v>0</v>
      </c>
      <c r="BW883" s="93">
        <f t="shared" si="729"/>
        <v>1</v>
      </c>
      <c r="BX883" s="93">
        <f t="shared" si="730"/>
        <v>1</v>
      </c>
      <c r="BY883" s="93">
        <f t="shared" si="731"/>
        <v>0</v>
      </c>
      <c r="BZ883" s="93">
        <f t="shared" si="732"/>
        <v>0</v>
      </c>
      <c r="CA883" s="93">
        <f t="shared" si="733"/>
        <v>0</v>
      </c>
      <c r="CB883" s="93">
        <f t="shared" si="734"/>
        <v>0</v>
      </c>
      <c r="CC883" s="93">
        <f t="shared" si="735"/>
        <v>0</v>
      </c>
      <c r="CD883" s="93">
        <f t="shared" si="736"/>
        <v>0</v>
      </c>
    </row>
    <row r="884" spans="1:82" hidden="1">
      <c r="A884" s="34">
        <v>537</v>
      </c>
      <c r="B884" s="34" t="s">
        <v>228</v>
      </c>
      <c r="C884" s="34" t="s">
        <v>231</v>
      </c>
      <c r="D884" s="34" t="s">
        <v>217</v>
      </c>
      <c r="E884" s="34" t="s">
        <v>216</v>
      </c>
      <c r="F884" s="34" t="s">
        <v>683</v>
      </c>
      <c r="G884" s="34" t="s">
        <v>728</v>
      </c>
      <c r="H884" s="34" t="s">
        <v>7</v>
      </c>
      <c r="I884" s="34" t="s">
        <v>7</v>
      </c>
      <c r="J884" s="34" t="s">
        <v>195</v>
      </c>
      <c r="K884" s="34" t="s">
        <v>34</v>
      </c>
      <c r="M884" s="34" t="s">
        <v>666</v>
      </c>
      <c r="N884" s="34">
        <v>1</v>
      </c>
      <c r="O884" s="34">
        <v>0</v>
      </c>
      <c r="P884" s="34">
        <v>0</v>
      </c>
      <c r="Q884" s="34">
        <v>0</v>
      </c>
      <c r="R884" s="34">
        <v>0</v>
      </c>
      <c r="S884" s="34">
        <v>0</v>
      </c>
      <c r="T884" s="34">
        <v>0</v>
      </c>
      <c r="U884" s="77">
        <v>0</v>
      </c>
      <c r="V884" s="34">
        <v>0</v>
      </c>
      <c r="W884" s="60">
        <f>COUNTIFS(配置清单!G:G,G884,配置清单!$H:$H,"PM",配置清单!$N:$N,"在岗")</f>
        <v>1</v>
      </c>
      <c r="X884" s="61">
        <f t="shared" si="695"/>
        <v>1</v>
      </c>
      <c r="Y884" s="60">
        <f>COUNTIFS(配置清单!$G:$G,G884,配置清单!$H:$H,"PM",配置清单!$N:$N,"在岗",配置清单!$P:$P,"&lt;&gt;暂不胜任")</f>
        <v>1</v>
      </c>
      <c r="Z884" s="61">
        <f t="shared" si="696"/>
        <v>1</v>
      </c>
      <c r="AA884" s="62">
        <f>COUNTIFS(配置清单!$G:$G,G884,配置清单!$H:$H,"SE",配置清单!$N:$N,"在岗")+COUNTIFS(配置清单!$G:$G,G884,配置清单!$H:$H,"SA",配置清单!$N:$N,"在岗")</f>
        <v>0</v>
      </c>
      <c r="AB884" s="61" t="str">
        <f t="shared" si="697"/>
        <v>NA</v>
      </c>
      <c r="AC884" s="60">
        <f>COUNTIFS(配置清单!$G:$G,G884,配置清单!$H:$H,"SE",配置清单!$N:$N,"在岗",配置清单!$P:$P,"&lt;&gt;暂不胜任")+COUNTIFS(配置清单!$G:$G,G884,配置清单!$H:$H,"SA",配置清单!$N:$N,"在岗",配置清单!$P:$P,"&lt;&gt;暂不胜任")</f>
        <v>0</v>
      </c>
      <c r="AD884" s="61" t="str">
        <f t="shared" si="698"/>
        <v>NA</v>
      </c>
      <c r="AE884" s="60">
        <f>COUNTIFS(配置清单!$G:$G,G884,配置清单!H:H,"MDE",配置清单!N:N,"在岗")</f>
        <v>0</v>
      </c>
      <c r="AF884" s="61" t="str">
        <f t="shared" si="699"/>
        <v>NA</v>
      </c>
      <c r="AG884" s="60">
        <f>COUNTIFS(配置清单!$G:$G,G884,配置清单!$H:$H,"MDE",配置清单!$N:$N,"在岗",配置清单!$P:$P,"&lt;&gt;暂不胜任")</f>
        <v>0</v>
      </c>
      <c r="AH884" s="61" t="str">
        <f t="shared" si="700"/>
        <v>NA</v>
      </c>
      <c r="AI884" s="62">
        <f>COUNTIFS(配置清单!G:G,G884,配置清单!H:H,"TPM",配置清单!N:N,"在岗")+COUNTIFS(配置清单!G:G,G884,配置清单!H:H,"TC",配置清单!N:N,"在岗")</f>
        <v>0</v>
      </c>
      <c r="AJ884" s="61" t="str">
        <f t="shared" si="701"/>
        <v>NA</v>
      </c>
      <c r="AK884" s="60">
        <f>COUNTIFS(配置清单!G:G,G884,配置清单!H:H,"TPM",配置清单!N:N,"在岗",配置清单!P:P,"&lt;&gt;暂不胜任")+COUNTIFS(配置清单!G:G,G884,配置清单!H:H,"TC",配置清单!N:N,"在岗",配置清单!P:P,"&lt;&gt;暂不胜任")</f>
        <v>0</v>
      </c>
      <c r="AL884" s="61" t="str">
        <f t="shared" si="702"/>
        <v>NA</v>
      </c>
      <c r="AM884" s="60">
        <f>COUNTIFS(配置清单!G:G,G884,配置清单!H:H,"TSE",配置清单!N:N,"在岗")</f>
        <v>0</v>
      </c>
      <c r="AN884" s="61" t="str">
        <f t="shared" si="703"/>
        <v>NA</v>
      </c>
      <c r="AO884" s="60">
        <f>COUNTIFS(配置清单!G:G,G884,配置清单!H:H,"TSE",配置清单!N:N,"在岗",配置清单!P:P,"&lt;&gt;暂不胜任")</f>
        <v>0</v>
      </c>
      <c r="AP884" s="61" t="str">
        <f t="shared" si="704"/>
        <v>NA</v>
      </c>
      <c r="AQ884" s="60">
        <f>COUNTIFS(配置清单!$G:$G,G884,配置清单!H:H,"QA",配置清单!N:N,"在岗")</f>
        <v>0</v>
      </c>
      <c r="AR884" s="61" t="str">
        <f t="shared" si="705"/>
        <v>NA</v>
      </c>
      <c r="AS884" s="60">
        <f>COUNTIFS(配置清单!$G:$G,G884,配置清单!$H:$H,"QA",配置清单!$N:$N,"在岗",配置清单!$P:$P,"&lt;&gt;暂不胜任")</f>
        <v>0</v>
      </c>
      <c r="AT884" s="61" t="str">
        <f t="shared" si="706"/>
        <v>NA</v>
      </c>
      <c r="AU884" s="60">
        <f>COUNTIFS(配置清单!G:G,规划及评估!G884,配置清单!H:H,"BA",配置清单!N:N,"在岗")</f>
        <v>0</v>
      </c>
      <c r="AV884" s="61" t="str">
        <f t="shared" si="707"/>
        <v>NA</v>
      </c>
      <c r="AW884" s="60">
        <f>COUNTIFS(配置清单!G:G,G884,配置清单!H:H,"BA",配置清单!N:N,"在岗",配置清单!P:P,"&lt;&gt;暂不胜任")</f>
        <v>0</v>
      </c>
      <c r="AX884" s="61" t="str">
        <f t="shared" si="708"/>
        <v>NA</v>
      </c>
      <c r="AY884" s="60">
        <f>COUNTIFS(配置清单!G:G,规划及评估!G884,配置清单!H:H,"IA",配置清单!N:N,"在岗")</f>
        <v>0</v>
      </c>
      <c r="AZ884" s="61" t="str">
        <f t="shared" si="709"/>
        <v>NA</v>
      </c>
      <c r="BA884" s="60">
        <f>COUNTIFS(配置清单!G:G,G884,配置清单!H:H,"IA",配置清单!N:N,"在岗",配置清单!P:P,"&lt;&gt;暂不胜任")</f>
        <v>0</v>
      </c>
      <c r="BB884" s="61" t="str">
        <f t="shared" si="710"/>
        <v>NA</v>
      </c>
      <c r="BC884" s="60">
        <f>COUNTIFS(配置清单!G:G,规划及评估!G884,配置清单!H:H,"产品经理",配置清单!N:N,"在岗")</f>
        <v>0</v>
      </c>
      <c r="BD884" s="61" t="str">
        <f t="shared" si="711"/>
        <v>NA</v>
      </c>
      <c r="BE884" s="60">
        <f>COUNTIFS(配置清单!G:G,G884,配置清单!H:H,"产品经理",配置清单!N:N,"在岗",配置清单!P:P,"&lt;&gt;暂不胜任")</f>
        <v>0</v>
      </c>
      <c r="BF884" s="61" t="str">
        <f t="shared" si="712"/>
        <v>NA</v>
      </c>
      <c r="BG884" s="63">
        <f t="shared" si="713"/>
        <v>1</v>
      </c>
      <c r="BH884" s="64">
        <f t="shared" si="714"/>
        <v>1</v>
      </c>
      <c r="BI884" s="64">
        <f t="shared" si="715"/>
        <v>1</v>
      </c>
      <c r="BJ884" s="64">
        <f t="shared" si="716"/>
        <v>1</v>
      </c>
      <c r="BK884" s="65">
        <f t="shared" si="717"/>
        <v>1</v>
      </c>
      <c r="BL884" s="66">
        <f t="shared" si="718"/>
        <v>1</v>
      </c>
      <c r="BM884" s="93">
        <f t="shared" si="719"/>
        <v>1</v>
      </c>
      <c r="BN884" s="93">
        <f t="shared" si="720"/>
        <v>1</v>
      </c>
      <c r="BO884" s="93">
        <f t="shared" si="721"/>
        <v>0</v>
      </c>
      <c r="BP884" s="93">
        <f t="shared" si="722"/>
        <v>0</v>
      </c>
      <c r="BQ884" s="93">
        <f t="shared" si="723"/>
        <v>0</v>
      </c>
      <c r="BR884" s="93">
        <f t="shared" si="724"/>
        <v>0</v>
      </c>
      <c r="BS884" s="93">
        <f t="shared" si="725"/>
        <v>0</v>
      </c>
      <c r="BT884" s="93">
        <f t="shared" si="726"/>
        <v>0</v>
      </c>
      <c r="BU884" s="93">
        <f t="shared" si="727"/>
        <v>0</v>
      </c>
      <c r="BV884" s="93">
        <f t="shared" si="728"/>
        <v>0</v>
      </c>
      <c r="BW884" s="93">
        <f t="shared" si="729"/>
        <v>0</v>
      </c>
      <c r="BX884" s="93">
        <f t="shared" si="730"/>
        <v>0</v>
      </c>
      <c r="BY884" s="93">
        <f t="shared" si="731"/>
        <v>0</v>
      </c>
      <c r="BZ884" s="93">
        <f t="shared" si="732"/>
        <v>0</v>
      </c>
      <c r="CA884" s="93">
        <f t="shared" si="733"/>
        <v>0</v>
      </c>
      <c r="CB884" s="93">
        <f t="shared" si="734"/>
        <v>0</v>
      </c>
      <c r="CC884" s="93">
        <f t="shared" si="735"/>
        <v>0</v>
      </c>
      <c r="CD884" s="93">
        <f t="shared" si="736"/>
        <v>0</v>
      </c>
    </row>
    <row r="885" spans="1:82" hidden="1">
      <c r="A885" s="34">
        <v>538</v>
      </c>
      <c r="B885" s="34" t="s">
        <v>228</v>
      </c>
      <c r="C885" s="34" t="s">
        <v>231</v>
      </c>
      <c r="D885" s="34" t="s">
        <v>217</v>
      </c>
      <c r="E885" s="34" t="s">
        <v>216</v>
      </c>
      <c r="F885" s="34" t="s">
        <v>607</v>
      </c>
      <c r="G885" s="34" t="s">
        <v>729</v>
      </c>
      <c r="H885" s="34" t="s">
        <v>7</v>
      </c>
      <c r="I885" s="34" t="s">
        <v>7</v>
      </c>
      <c r="J885" s="34" t="s">
        <v>195</v>
      </c>
      <c r="K885" s="34" t="s">
        <v>195</v>
      </c>
      <c r="M885" s="34" t="s">
        <v>592</v>
      </c>
      <c r="N885" s="34">
        <v>1</v>
      </c>
      <c r="O885" s="34">
        <v>0</v>
      </c>
      <c r="P885" s="34">
        <v>0</v>
      </c>
      <c r="Q885" s="34">
        <v>0</v>
      </c>
      <c r="R885" s="34">
        <v>0</v>
      </c>
      <c r="S885" s="34">
        <v>0</v>
      </c>
      <c r="T885" s="34">
        <v>0</v>
      </c>
      <c r="U885" s="77">
        <v>0</v>
      </c>
      <c r="V885" s="34">
        <v>0</v>
      </c>
      <c r="W885" s="60">
        <f>COUNTIFS(配置清单!G:G,G885,配置清单!$H:$H,"PM",配置清单!$N:$N,"在岗")</f>
        <v>1</v>
      </c>
      <c r="X885" s="61">
        <f t="shared" si="695"/>
        <v>1</v>
      </c>
      <c r="Y885" s="60">
        <f>COUNTIFS(配置清单!$G:$G,G885,配置清单!$H:$H,"PM",配置清单!$N:$N,"在岗",配置清单!$P:$P,"&lt;&gt;暂不胜任")</f>
        <v>1</v>
      </c>
      <c r="Z885" s="61">
        <f t="shared" si="696"/>
        <v>1</v>
      </c>
      <c r="AA885" s="62">
        <f>COUNTIFS(配置清单!$G:$G,G885,配置清单!$H:$H,"SE",配置清单!$N:$N,"在岗")+COUNTIFS(配置清单!$G:$G,G885,配置清单!$H:$H,"SA",配置清单!$N:$N,"在岗")</f>
        <v>0</v>
      </c>
      <c r="AB885" s="61" t="str">
        <f t="shared" si="697"/>
        <v>NA</v>
      </c>
      <c r="AC885" s="60">
        <f>COUNTIFS(配置清单!$G:$G,G885,配置清单!$H:$H,"SE",配置清单!$N:$N,"在岗",配置清单!$P:$P,"&lt;&gt;暂不胜任")+COUNTIFS(配置清单!$G:$G,G885,配置清单!$H:$H,"SA",配置清单!$N:$N,"在岗",配置清单!$P:$P,"&lt;&gt;暂不胜任")</f>
        <v>0</v>
      </c>
      <c r="AD885" s="61" t="str">
        <f t="shared" si="698"/>
        <v>NA</v>
      </c>
      <c r="AE885" s="60">
        <f>COUNTIFS(配置清单!$G:$G,G885,配置清单!H:H,"MDE",配置清单!N:N,"在岗")</f>
        <v>0</v>
      </c>
      <c r="AF885" s="61" t="str">
        <f t="shared" si="699"/>
        <v>NA</v>
      </c>
      <c r="AG885" s="60">
        <f>COUNTIFS(配置清单!$G:$G,G885,配置清单!$H:$H,"MDE",配置清单!$N:$N,"在岗",配置清单!$P:$P,"&lt;&gt;暂不胜任")</f>
        <v>0</v>
      </c>
      <c r="AH885" s="61" t="str">
        <f t="shared" si="700"/>
        <v>NA</v>
      </c>
      <c r="AI885" s="62">
        <f>COUNTIFS(配置清单!G:G,G885,配置清单!H:H,"TPM",配置清单!N:N,"在岗")+COUNTIFS(配置清单!G:G,G885,配置清单!H:H,"TC",配置清单!N:N,"在岗")</f>
        <v>0</v>
      </c>
      <c r="AJ885" s="61" t="str">
        <f t="shared" si="701"/>
        <v>NA</v>
      </c>
      <c r="AK885" s="60">
        <f>COUNTIFS(配置清单!G:G,G885,配置清单!H:H,"TPM",配置清单!N:N,"在岗",配置清单!P:P,"&lt;&gt;暂不胜任")+COUNTIFS(配置清单!G:G,G885,配置清单!H:H,"TC",配置清单!N:N,"在岗",配置清单!P:P,"&lt;&gt;暂不胜任")</f>
        <v>0</v>
      </c>
      <c r="AL885" s="61" t="str">
        <f t="shared" si="702"/>
        <v>NA</v>
      </c>
      <c r="AM885" s="60">
        <f>COUNTIFS(配置清单!G:G,G885,配置清单!H:H,"TSE",配置清单!N:N,"在岗")</f>
        <v>0</v>
      </c>
      <c r="AN885" s="61" t="str">
        <f t="shared" si="703"/>
        <v>NA</v>
      </c>
      <c r="AO885" s="60">
        <f>COUNTIFS(配置清单!G:G,G885,配置清单!H:H,"TSE",配置清单!N:N,"在岗",配置清单!P:P,"&lt;&gt;暂不胜任")</f>
        <v>0</v>
      </c>
      <c r="AP885" s="61" t="str">
        <f t="shared" si="704"/>
        <v>NA</v>
      </c>
      <c r="AQ885" s="60">
        <f>COUNTIFS(配置清单!$G:$G,G885,配置清单!H:H,"QA",配置清单!N:N,"在岗")</f>
        <v>0</v>
      </c>
      <c r="AR885" s="61" t="str">
        <f t="shared" si="705"/>
        <v>NA</v>
      </c>
      <c r="AS885" s="60">
        <f>COUNTIFS(配置清单!$G:$G,G885,配置清单!$H:$H,"QA",配置清单!$N:$N,"在岗",配置清单!$P:$P,"&lt;&gt;暂不胜任")</f>
        <v>0</v>
      </c>
      <c r="AT885" s="61" t="str">
        <f t="shared" si="706"/>
        <v>NA</v>
      </c>
      <c r="AU885" s="60">
        <f>COUNTIFS(配置清单!G:G,规划及评估!G885,配置清单!H:H,"BA",配置清单!N:N,"在岗")</f>
        <v>0</v>
      </c>
      <c r="AV885" s="61" t="str">
        <f t="shared" si="707"/>
        <v>NA</v>
      </c>
      <c r="AW885" s="60">
        <f>COUNTIFS(配置清单!G:G,G885,配置清单!H:H,"BA",配置清单!N:N,"在岗",配置清单!P:P,"&lt;&gt;暂不胜任")</f>
        <v>0</v>
      </c>
      <c r="AX885" s="61" t="str">
        <f t="shared" si="708"/>
        <v>NA</v>
      </c>
      <c r="AY885" s="60">
        <f>COUNTIFS(配置清单!G:G,规划及评估!G885,配置清单!H:H,"IA",配置清单!N:N,"在岗")</f>
        <v>0</v>
      </c>
      <c r="AZ885" s="61" t="str">
        <f t="shared" si="709"/>
        <v>NA</v>
      </c>
      <c r="BA885" s="60">
        <f>COUNTIFS(配置清单!G:G,G885,配置清单!H:H,"IA",配置清单!N:N,"在岗",配置清单!P:P,"&lt;&gt;暂不胜任")</f>
        <v>0</v>
      </c>
      <c r="BB885" s="61" t="str">
        <f t="shared" si="710"/>
        <v>NA</v>
      </c>
      <c r="BC885" s="60">
        <f>COUNTIFS(配置清单!G:G,规划及评估!G885,配置清单!H:H,"产品经理",配置清单!N:N,"在岗")</f>
        <v>0</v>
      </c>
      <c r="BD885" s="61" t="str">
        <f t="shared" si="711"/>
        <v>NA</v>
      </c>
      <c r="BE885" s="60">
        <f>COUNTIFS(配置清单!G:G,G885,配置清单!H:H,"产品经理",配置清单!N:N,"在岗",配置清单!P:P,"&lt;&gt;暂不胜任")</f>
        <v>0</v>
      </c>
      <c r="BF885" s="61" t="str">
        <f t="shared" si="712"/>
        <v>NA</v>
      </c>
      <c r="BG885" s="63">
        <f t="shared" si="713"/>
        <v>1</v>
      </c>
      <c r="BH885" s="64">
        <f t="shared" si="714"/>
        <v>1</v>
      </c>
      <c r="BI885" s="64">
        <f t="shared" si="715"/>
        <v>1</v>
      </c>
      <c r="BJ885" s="64">
        <f t="shared" si="716"/>
        <v>1</v>
      </c>
      <c r="BK885" s="65">
        <f t="shared" si="717"/>
        <v>1</v>
      </c>
      <c r="BL885" s="66">
        <f t="shared" si="718"/>
        <v>1</v>
      </c>
      <c r="BM885" s="93">
        <f t="shared" si="719"/>
        <v>1</v>
      </c>
      <c r="BN885" s="93">
        <f t="shared" si="720"/>
        <v>1</v>
      </c>
      <c r="BO885" s="93">
        <f t="shared" si="721"/>
        <v>0</v>
      </c>
      <c r="BP885" s="93">
        <f t="shared" si="722"/>
        <v>0</v>
      </c>
      <c r="BQ885" s="93">
        <f t="shared" si="723"/>
        <v>0</v>
      </c>
      <c r="BR885" s="93">
        <f t="shared" si="724"/>
        <v>0</v>
      </c>
      <c r="BS885" s="93">
        <f t="shared" si="725"/>
        <v>0</v>
      </c>
      <c r="BT885" s="93">
        <f t="shared" si="726"/>
        <v>0</v>
      </c>
      <c r="BU885" s="93">
        <f t="shared" si="727"/>
        <v>0</v>
      </c>
      <c r="BV885" s="93">
        <f t="shared" si="728"/>
        <v>0</v>
      </c>
      <c r="BW885" s="93">
        <f t="shared" si="729"/>
        <v>0</v>
      </c>
      <c r="BX885" s="93">
        <f t="shared" si="730"/>
        <v>0</v>
      </c>
      <c r="BY885" s="93">
        <f t="shared" si="731"/>
        <v>0</v>
      </c>
      <c r="BZ885" s="93">
        <f t="shared" si="732"/>
        <v>0</v>
      </c>
      <c r="CA885" s="93">
        <f t="shared" si="733"/>
        <v>0</v>
      </c>
      <c r="CB885" s="93">
        <f t="shared" si="734"/>
        <v>0</v>
      </c>
      <c r="CC885" s="93">
        <f t="shared" si="735"/>
        <v>0</v>
      </c>
      <c r="CD885" s="93">
        <f t="shared" si="736"/>
        <v>0</v>
      </c>
    </row>
    <row r="886" spans="1:82" hidden="1">
      <c r="A886" s="34">
        <v>539</v>
      </c>
      <c r="B886" s="34" t="s">
        <v>228</v>
      </c>
      <c r="C886" s="34" t="s">
        <v>231</v>
      </c>
      <c r="D886" s="34" t="s">
        <v>217</v>
      </c>
      <c r="E886" s="34" t="s">
        <v>216</v>
      </c>
      <c r="F886" s="34" t="s">
        <v>731</v>
      </c>
      <c r="G886" s="34" t="s">
        <v>732</v>
      </c>
      <c r="H886" s="34" t="s">
        <v>4</v>
      </c>
      <c r="I886" s="34" t="s">
        <v>4</v>
      </c>
      <c r="J886" s="34" t="s">
        <v>34</v>
      </c>
      <c r="K886" s="34" t="s">
        <v>34</v>
      </c>
      <c r="M886" s="34" t="s">
        <v>592</v>
      </c>
      <c r="N886" s="34">
        <v>1</v>
      </c>
      <c r="O886" s="34">
        <v>0</v>
      </c>
      <c r="P886" s="34">
        <v>1</v>
      </c>
      <c r="Q886" s="34">
        <v>0</v>
      </c>
      <c r="R886" s="34">
        <v>0</v>
      </c>
      <c r="S886" s="34">
        <v>1</v>
      </c>
      <c r="T886" s="34">
        <v>0</v>
      </c>
      <c r="U886" s="77">
        <v>0</v>
      </c>
      <c r="V886" s="34">
        <v>0</v>
      </c>
      <c r="W886" s="60">
        <f>COUNTIFS(配置清单!G:G,G886,配置清单!$H:$H,"PM",配置清单!$N:$N,"在岗")</f>
        <v>1</v>
      </c>
      <c r="X886" s="61">
        <f t="shared" si="695"/>
        <v>1</v>
      </c>
      <c r="Y886" s="60">
        <f>COUNTIFS(配置清单!$G:$G,G886,配置清单!$H:$H,"PM",配置清单!$N:$N,"在岗",配置清单!$P:$P,"&lt;&gt;暂不胜任")</f>
        <v>1</v>
      </c>
      <c r="Z886" s="61">
        <f t="shared" si="696"/>
        <v>1</v>
      </c>
      <c r="AA886" s="62">
        <f>COUNTIFS(配置清单!$G:$G,G886,配置清单!$H:$H,"SE",配置清单!$N:$N,"在岗")+COUNTIFS(配置清单!$G:$G,G886,配置清单!$H:$H,"SA",配置清单!$N:$N,"在岗")</f>
        <v>0</v>
      </c>
      <c r="AB886" s="61" t="str">
        <f t="shared" si="697"/>
        <v>NA</v>
      </c>
      <c r="AC886" s="60">
        <f>COUNTIFS(配置清单!$G:$G,G886,配置清单!$H:$H,"SE",配置清单!$N:$N,"在岗",配置清单!$P:$P,"&lt;&gt;暂不胜任")+COUNTIFS(配置清单!$G:$G,G886,配置清单!$H:$H,"SA",配置清单!$N:$N,"在岗",配置清单!$P:$P,"&lt;&gt;暂不胜任")</f>
        <v>0</v>
      </c>
      <c r="AD886" s="61" t="str">
        <f t="shared" si="698"/>
        <v>NA</v>
      </c>
      <c r="AE886" s="60">
        <f>COUNTIFS(配置清单!$G:$G,G886,配置清单!H:H,"MDE",配置清单!N:N,"在岗")</f>
        <v>1</v>
      </c>
      <c r="AF886" s="61">
        <f t="shared" si="699"/>
        <v>1</v>
      </c>
      <c r="AG886" s="60">
        <f>COUNTIFS(配置清单!$G:$G,G886,配置清单!$H:$H,"MDE",配置清单!$N:$N,"在岗",配置清单!$P:$P,"&lt;&gt;暂不胜任")</f>
        <v>0</v>
      </c>
      <c r="AH886" s="61">
        <f t="shared" si="700"/>
        <v>0</v>
      </c>
      <c r="AI886" s="62">
        <f>COUNTIFS(配置清单!G:G,G886,配置清单!H:H,"TPM",配置清单!N:N,"在岗")+COUNTIFS(配置清单!G:G,G886,配置清单!H:H,"TC",配置清单!N:N,"在岗")</f>
        <v>0</v>
      </c>
      <c r="AJ886" s="61" t="str">
        <f t="shared" si="701"/>
        <v>NA</v>
      </c>
      <c r="AK886" s="60">
        <f>COUNTIFS(配置清单!G:G,G886,配置清单!H:H,"TPM",配置清单!N:N,"在岗",配置清单!P:P,"&lt;&gt;暂不胜任")+COUNTIFS(配置清单!G:G,G886,配置清单!H:H,"TC",配置清单!N:N,"在岗",配置清单!P:P,"&lt;&gt;暂不胜任")</f>
        <v>0</v>
      </c>
      <c r="AL886" s="61" t="str">
        <f t="shared" si="702"/>
        <v>NA</v>
      </c>
      <c r="AM886" s="60">
        <f>COUNTIFS(配置清单!G:G,G886,配置清单!H:H,"TSE",配置清单!N:N,"在岗")</f>
        <v>0</v>
      </c>
      <c r="AN886" s="61" t="str">
        <f t="shared" si="703"/>
        <v>NA</v>
      </c>
      <c r="AO886" s="60">
        <f>COUNTIFS(配置清单!G:G,G886,配置清单!H:H,"TSE",配置清单!N:N,"在岗",配置清单!P:P,"&lt;&gt;暂不胜任")</f>
        <v>0</v>
      </c>
      <c r="AP886" s="61" t="str">
        <f t="shared" si="704"/>
        <v>NA</v>
      </c>
      <c r="AQ886" s="60">
        <f>COUNTIFS(配置清单!$G:$G,G886,配置清单!H:H,"QA",配置清单!N:N,"在岗")</f>
        <v>1</v>
      </c>
      <c r="AR886" s="61">
        <f t="shared" si="705"/>
        <v>1</v>
      </c>
      <c r="AS886" s="60">
        <f>COUNTIFS(配置清单!$G:$G,G886,配置清单!$H:$H,"QA",配置清单!$N:$N,"在岗",配置清单!$P:$P,"&lt;&gt;暂不胜任")</f>
        <v>1</v>
      </c>
      <c r="AT886" s="61">
        <f t="shared" si="706"/>
        <v>1</v>
      </c>
      <c r="AU886" s="60">
        <f>COUNTIFS(配置清单!G:G,规划及评估!G886,配置清单!H:H,"BA",配置清单!N:N,"在岗")</f>
        <v>0</v>
      </c>
      <c r="AV886" s="61" t="str">
        <f t="shared" si="707"/>
        <v>NA</v>
      </c>
      <c r="AW886" s="60">
        <f>COUNTIFS(配置清单!G:G,G886,配置清单!H:H,"BA",配置清单!N:N,"在岗",配置清单!P:P,"&lt;&gt;暂不胜任")</f>
        <v>0</v>
      </c>
      <c r="AX886" s="61" t="str">
        <f t="shared" si="708"/>
        <v>NA</v>
      </c>
      <c r="AY886" s="60">
        <f>COUNTIFS(配置清单!G:G,规划及评估!G886,配置清单!H:H,"IA",配置清单!N:N,"在岗")</f>
        <v>0</v>
      </c>
      <c r="AZ886" s="61" t="str">
        <f t="shared" si="709"/>
        <v>NA</v>
      </c>
      <c r="BA886" s="60">
        <f>COUNTIFS(配置清单!G:G,G886,配置清单!H:H,"IA",配置清单!N:N,"在岗",配置清单!P:P,"&lt;&gt;暂不胜任")</f>
        <v>0</v>
      </c>
      <c r="BB886" s="61" t="str">
        <f t="shared" si="710"/>
        <v>NA</v>
      </c>
      <c r="BC886" s="60">
        <f>COUNTIFS(配置清单!G:G,规划及评估!G886,配置清单!H:H,"产品经理",配置清单!N:N,"在岗")</f>
        <v>0</v>
      </c>
      <c r="BD886" s="61" t="str">
        <f t="shared" si="711"/>
        <v>NA</v>
      </c>
      <c r="BE886" s="60">
        <f>COUNTIFS(配置清单!G:G,G886,配置清单!H:H,"产品经理",配置清单!N:N,"在岗",配置清单!P:P,"&lt;&gt;暂不胜任")</f>
        <v>0</v>
      </c>
      <c r="BF886" s="61" t="str">
        <f t="shared" si="712"/>
        <v>NA</v>
      </c>
      <c r="BG886" s="63">
        <f t="shared" si="713"/>
        <v>3</v>
      </c>
      <c r="BH886" s="64">
        <f t="shared" si="714"/>
        <v>3</v>
      </c>
      <c r="BI886" s="64">
        <f t="shared" si="715"/>
        <v>3</v>
      </c>
      <c r="BJ886" s="64">
        <f t="shared" si="716"/>
        <v>2</v>
      </c>
      <c r="BK886" s="65">
        <f t="shared" si="717"/>
        <v>1</v>
      </c>
      <c r="BL886" s="66">
        <f t="shared" si="718"/>
        <v>0.66666666666666663</v>
      </c>
      <c r="BM886" s="93">
        <f t="shared" si="719"/>
        <v>1</v>
      </c>
      <c r="BN886" s="93">
        <f t="shared" si="720"/>
        <v>1</v>
      </c>
      <c r="BO886" s="93">
        <f t="shared" si="721"/>
        <v>0</v>
      </c>
      <c r="BP886" s="93">
        <f t="shared" si="722"/>
        <v>0</v>
      </c>
      <c r="BQ886" s="93">
        <f t="shared" si="723"/>
        <v>1</v>
      </c>
      <c r="BR886" s="93">
        <f t="shared" si="724"/>
        <v>0</v>
      </c>
      <c r="BS886" s="93">
        <f t="shared" si="725"/>
        <v>0</v>
      </c>
      <c r="BT886" s="93">
        <f t="shared" si="726"/>
        <v>0</v>
      </c>
      <c r="BU886" s="93">
        <f t="shared" si="727"/>
        <v>0</v>
      </c>
      <c r="BV886" s="93">
        <f t="shared" si="728"/>
        <v>0</v>
      </c>
      <c r="BW886" s="93">
        <f t="shared" si="729"/>
        <v>1</v>
      </c>
      <c r="BX886" s="93">
        <f t="shared" si="730"/>
        <v>1</v>
      </c>
      <c r="BY886" s="93">
        <f t="shared" si="731"/>
        <v>0</v>
      </c>
      <c r="BZ886" s="93">
        <f t="shared" si="732"/>
        <v>0</v>
      </c>
      <c r="CA886" s="93">
        <f t="shared" si="733"/>
        <v>0</v>
      </c>
      <c r="CB886" s="93">
        <f t="shared" si="734"/>
        <v>0</v>
      </c>
      <c r="CC886" s="93">
        <f t="shared" si="735"/>
        <v>0</v>
      </c>
      <c r="CD886" s="93">
        <f t="shared" si="736"/>
        <v>0</v>
      </c>
    </row>
    <row r="887" spans="1:82" hidden="1">
      <c r="A887" s="34">
        <v>540</v>
      </c>
      <c r="B887" s="34" t="s">
        <v>228</v>
      </c>
      <c r="C887" s="34" t="s">
        <v>231</v>
      </c>
      <c r="D887" s="34" t="s">
        <v>217</v>
      </c>
      <c r="E887" s="34" t="s">
        <v>216</v>
      </c>
      <c r="F887" s="34" t="s">
        <v>223</v>
      </c>
      <c r="G887" s="34" t="s">
        <v>738</v>
      </c>
      <c r="H887" s="34" t="s">
        <v>6</v>
      </c>
      <c r="I887" s="34" t="s">
        <v>6</v>
      </c>
      <c r="J887" s="34" t="s">
        <v>507</v>
      </c>
      <c r="K887" s="34" t="s">
        <v>34</v>
      </c>
      <c r="M887" s="34" t="s">
        <v>666</v>
      </c>
      <c r="N887" s="34">
        <v>1</v>
      </c>
      <c r="O887" s="34">
        <v>0</v>
      </c>
      <c r="P887" s="34">
        <v>0</v>
      </c>
      <c r="Q887" s="34">
        <v>0</v>
      </c>
      <c r="R887" s="34">
        <v>0</v>
      </c>
      <c r="S887" s="34">
        <v>0</v>
      </c>
      <c r="T887" s="34">
        <v>0</v>
      </c>
      <c r="U887" s="77">
        <v>0</v>
      </c>
      <c r="V887" s="34">
        <v>0</v>
      </c>
      <c r="W887" s="60">
        <f>COUNTIFS(配置清单!G:G,G887,配置清单!$H:$H,"PM",配置清单!$N:$N,"在岗")</f>
        <v>1</v>
      </c>
      <c r="X887" s="61">
        <f t="shared" si="695"/>
        <v>1</v>
      </c>
      <c r="Y887" s="60">
        <f>COUNTIFS(配置清单!$G:$G,G887,配置清单!$H:$H,"PM",配置清单!$N:$N,"在岗",配置清单!$P:$P,"&lt;&gt;暂不胜任")</f>
        <v>1</v>
      </c>
      <c r="Z887" s="61">
        <f t="shared" si="696"/>
        <v>1</v>
      </c>
      <c r="AA887" s="62">
        <f>COUNTIFS(配置清单!$G:$G,G887,配置清单!$H:$H,"SE",配置清单!$N:$N,"在岗")+COUNTIFS(配置清单!$G:$G,G887,配置清单!$H:$H,"SA",配置清单!$N:$N,"在岗")</f>
        <v>0</v>
      </c>
      <c r="AB887" s="61" t="str">
        <f t="shared" si="697"/>
        <v>NA</v>
      </c>
      <c r="AC887" s="60">
        <f>COUNTIFS(配置清单!$G:$G,G887,配置清单!$H:$H,"SE",配置清单!$N:$N,"在岗",配置清单!$P:$P,"&lt;&gt;暂不胜任")+COUNTIFS(配置清单!$G:$G,G887,配置清单!$H:$H,"SA",配置清单!$N:$N,"在岗",配置清单!$P:$P,"&lt;&gt;暂不胜任")</f>
        <v>0</v>
      </c>
      <c r="AD887" s="61" t="str">
        <f t="shared" si="698"/>
        <v>NA</v>
      </c>
      <c r="AE887" s="60">
        <f>COUNTIFS(配置清单!$G:$G,G887,配置清单!H:H,"MDE",配置清单!N:N,"在岗")</f>
        <v>0</v>
      </c>
      <c r="AF887" s="61" t="str">
        <f t="shared" si="699"/>
        <v>NA</v>
      </c>
      <c r="AG887" s="60">
        <f>COUNTIFS(配置清单!$G:$G,G887,配置清单!$H:$H,"MDE",配置清单!$N:$N,"在岗",配置清单!$P:$P,"&lt;&gt;暂不胜任")</f>
        <v>0</v>
      </c>
      <c r="AH887" s="61" t="str">
        <f t="shared" si="700"/>
        <v>NA</v>
      </c>
      <c r="AI887" s="62">
        <f>COUNTIFS(配置清单!G:G,G887,配置清单!H:H,"TPM",配置清单!N:N,"在岗")+COUNTIFS(配置清单!G:G,G887,配置清单!H:H,"TC",配置清单!N:N,"在岗")</f>
        <v>0</v>
      </c>
      <c r="AJ887" s="61" t="str">
        <f t="shared" si="701"/>
        <v>NA</v>
      </c>
      <c r="AK887" s="60">
        <f>COUNTIFS(配置清单!G:G,G887,配置清单!H:H,"TPM",配置清单!N:N,"在岗",配置清单!P:P,"&lt;&gt;暂不胜任")+COUNTIFS(配置清单!G:G,G887,配置清单!H:H,"TC",配置清单!N:N,"在岗",配置清单!P:P,"&lt;&gt;暂不胜任")</f>
        <v>0</v>
      </c>
      <c r="AL887" s="61" t="str">
        <f t="shared" si="702"/>
        <v>NA</v>
      </c>
      <c r="AM887" s="60">
        <f>COUNTIFS(配置清单!G:G,G887,配置清单!H:H,"TSE",配置清单!N:N,"在岗")</f>
        <v>0</v>
      </c>
      <c r="AN887" s="61" t="str">
        <f t="shared" si="703"/>
        <v>NA</v>
      </c>
      <c r="AO887" s="60">
        <f>COUNTIFS(配置清单!G:G,G887,配置清单!H:H,"TSE",配置清单!N:N,"在岗",配置清单!P:P,"&lt;&gt;暂不胜任")</f>
        <v>0</v>
      </c>
      <c r="AP887" s="61" t="str">
        <f t="shared" si="704"/>
        <v>NA</v>
      </c>
      <c r="AQ887" s="60">
        <f>COUNTIFS(配置清单!$G:$G,G887,配置清单!H:H,"QA",配置清单!N:N,"在岗")</f>
        <v>0</v>
      </c>
      <c r="AR887" s="61" t="str">
        <f t="shared" si="705"/>
        <v>NA</v>
      </c>
      <c r="AS887" s="60">
        <f>COUNTIFS(配置清单!$G:$G,G887,配置清单!$H:$H,"QA",配置清单!$N:$N,"在岗",配置清单!$P:$P,"&lt;&gt;暂不胜任")</f>
        <v>0</v>
      </c>
      <c r="AT887" s="61" t="str">
        <f t="shared" si="706"/>
        <v>NA</v>
      </c>
      <c r="AU887" s="60">
        <f>COUNTIFS(配置清单!G:G,规划及评估!G887,配置清单!H:H,"BA",配置清单!N:N,"在岗")</f>
        <v>0</v>
      </c>
      <c r="AV887" s="61" t="str">
        <f t="shared" si="707"/>
        <v>NA</v>
      </c>
      <c r="AW887" s="60">
        <f>COUNTIFS(配置清单!G:G,G887,配置清单!H:H,"BA",配置清单!N:N,"在岗",配置清单!P:P,"&lt;&gt;暂不胜任")</f>
        <v>0</v>
      </c>
      <c r="AX887" s="61" t="str">
        <f t="shared" si="708"/>
        <v>NA</v>
      </c>
      <c r="AY887" s="60">
        <f>COUNTIFS(配置清单!G:G,规划及评估!G887,配置清单!H:H,"IA",配置清单!N:N,"在岗")</f>
        <v>0</v>
      </c>
      <c r="AZ887" s="61" t="str">
        <f t="shared" si="709"/>
        <v>NA</v>
      </c>
      <c r="BA887" s="60">
        <f>COUNTIFS(配置清单!G:G,G887,配置清单!H:H,"IA",配置清单!N:N,"在岗",配置清单!P:P,"&lt;&gt;暂不胜任")</f>
        <v>0</v>
      </c>
      <c r="BB887" s="61" t="str">
        <f t="shared" si="710"/>
        <v>NA</v>
      </c>
      <c r="BC887" s="60">
        <f>COUNTIFS(配置清单!G:G,规划及评估!G887,配置清单!H:H,"产品经理",配置清单!N:N,"在岗")</f>
        <v>0</v>
      </c>
      <c r="BD887" s="61" t="str">
        <f t="shared" si="711"/>
        <v>NA</v>
      </c>
      <c r="BE887" s="60">
        <f>COUNTIFS(配置清单!G:G,G887,配置清单!H:H,"产品经理",配置清单!N:N,"在岗",配置清单!P:P,"&lt;&gt;暂不胜任")</f>
        <v>0</v>
      </c>
      <c r="BF887" s="61" t="str">
        <f t="shared" si="712"/>
        <v>NA</v>
      </c>
      <c r="BG887" s="63">
        <f t="shared" si="713"/>
        <v>1</v>
      </c>
      <c r="BH887" s="64">
        <f t="shared" si="714"/>
        <v>1</v>
      </c>
      <c r="BI887" s="64">
        <f t="shared" si="715"/>
        <v>1</v>
      </c>
      <c r="BJ887" s="64">
        <f t="shared" si="716"/>
        <v>1</v>
      </c>
      <c r="BK887" s="65">
        <f t="shared" si="717"/>
        <v>1</v>
      </c>
      <c r="BL887" s="66">
        <f t="shared" si="718"/>
        <v>1</v>
      </c>
      <c r="BM887" s="93">
        <f t="shared" si="719"/>
        <v>1</v>
      </c>
      <c r="BN887" s="93">
        <f t="shared" si="720"/>
        <v>1</v>
      </c>
      <c r="BO887" s="93">
        <f t="shared" si="721"/>
        <v>0</v>
      </c>
      <c r="BP887" s="93">
        <f t="shared" si="722"/>
        <v>0</v>
      </c>
      <c r="BQ887" s="93">
        <f t="shared" si="723"/>
        <v>0</v>
      </c>
      <c r="BR887" s="93">
        <f t="shared" si="724"/>
        <v>0</v>
      </c>
      <c r="BS887" s="93">
        <f t="shared" si="725"/>
        <v>0</v>
      </c>
      <c r="BT887" s="93">
        <f t="shared" si="726"/>
        <v>0</v>
      </c>
      <c r="BU887" s="93">
        <f t="shared" si="727"/>
        <v>0</v>
      </c>
      <c r="BV887" s="93">
        <f t="shared" si="728"/>
        <v>0</v>
      </c>
      <c r="BW887" s="93">
        <f t="shared" si="729"/>
        <v>0</v>
      </c>
      <c r="BX887" s="93">
        <f t="shared" si="730"/>
        <v>0</v>
      </c>
      <c r="BY887" s="93">
        <f t="shared" si="731"/>
        <v>0</v>
      </c>
      <c r="BZ887" s="93">
        <f t="shared" si="732"/>
        <v>0</v>
      </c>
      <c r="CA887" s="93">
        <f t="shared" si="733"/>
        <v>0</v>
      </c>
      <c r="CB887" s="93">
        <f t="shared" si="734"/>
        <v>0</v>
      </c>
      <c r="CC887" s="93">
        <f t="shared" si="735"/>
        <v>0</v>
      </c>
      <c r="CD887" s="93">
        <f t="shared" si="736"/>
        <v>0</v>
      </c>
    </row>
    <row r="888" spans="1:82" hidden="1">
      <c r="A888" s="34">
        <v>541</v>
      </c>
      <c r="B888" s="34" t="s">
        <v>228</v>
      </c>
      <c r="C888" s="34" t="s">
        <v>231</v>
      </c>
      <c r="D888" s="34" t="s">
        <v>217</v>
      </c>
      <c r="E888" s="34" t="s">
        <v>216</v>
      </c>
      <c r="F888" s="34" t="s">
        <v>678</v>
      </c>
      <c r="G888" s="34" t="s">
        <v>740</v>
      </c>
      <c r="H888" s="34" t="s">
        <v>7</v>
      </c>
      <c r="I888" s="34" t="s">
        <v>7</v>
      </c>
      <c r="J888" s="34" t="s">
        <v>195</v>
      </c>
      <c r="K888" s="34" t="s">
        <v>34</v>
      </c>
      <c r="M888" s="34" t="s">
        <v>666</v>
      </c>
      <c r="N888" s="34">
        <v>1</v>
      </c>
      <c r="O888" s="34">
        <v>0</v>
      </c>
      <c r="P888" s="34">
        <v>0</v>
      </c>
      <c r="Q888" s="34">
        <v>0</v>
      </c>
      <c r="R888" s="34">
        <v>0</v>
      </c>
      <c r="S888" s="34">
        <v>1</v>
      </c>
      <c r="T888" s="34">
        <v>0</v>
      </c>
      <c r="U888" s="77">
        <v>0</v>
      </c>
      <c r="V888" s="34">
        <v>0</v>
      </c>
      <c r="W888" s="60">
        <f>COUNTIFS(配置清单!G:G,G888,配置清单!$H:$H,"PM",配置清单!$N:$N,"在岗")</f>
        <v>1</v>
      </c>
      <c r="X888" s="61">
        <f t="shared" si="695"/>
        <v>1</v>
      </c>
      <c r="Y888" s="60">
        <f>COUNTIFS(配置清单!$G:$G,G888,配置清单!$H:$H,"PM",配置清单!$N:$N,"在岗",配置清单!$P:$P,"&lt;&gt;暂不胜任")</f>
        <v>1</v>
      </c>
      <c r="Z888" s="61">
        <f t="shared" si="696"/>
        <v>1</v>
      </c>
      <c r="AA888" s="62">
        <f>COUNTIFS(配置清单!$G:$G,G888,配置清单!$H:$H,"SE",配置清单!$N:$N,"在岗")+COUNTIFS(配置清单!$G:$G,G888,配置清单!$H:$H,"SA",配置清单!$N:$N,"在岗")</f>
        <v>0</v>
      </c>
      <c r="AB888" s="61" t="str">
        <f t="shared" si="697"/>
        <v>NA</v>
      </c>
      <c r="AC888" s="60">
        <f>COUNTIFS(配置清单!$G:$G,G888,配置清单!$H:$H,"SE",配置清单!$N:$N,"在岗",配置清单!$P:$P,"&lt;&gt;暂不胜任")+COUNTIFS(配置清单!$G:$G,G888,配置清单!$H:$H,"SA",配置清单!$N:$N,"在岗",配置清单!$P:$P,"&lt;&gt;暂不胜任")</f>
        <v>0</v>
      </c>
      <c r="AD888" s="61" t="str">
        <f t="shared" si="698"/>
        <v>NA</v>
      </c>
      <c r="AE888" s="60">
        <f>COUNTIFS(配置清单!$G:$G,G888,配置清单!H:H,"MDE",配置清单!N:N,"在岗")</f>
        <v>0</v>
      </c>
      <c r="AF888" s="61" t="str">
        <f t="shared" si="699"/>
        <v>NA</v>
      </c>
      <c r="AG888" s="60">
        <f>COUNTIFS(配置清单!$G:$G,G888,配置清单!$H:$H,"MDE",配置清单!$N:$N,"在岗",配置清单!$P:$P,"&lt;&gt;暂不胜任")</f>
        <v>0</v>
      </c>
      <c r="AH888" s="61" t="str">
        <f t="shared" si="700"/>
        <v>NA</v>
      </c>
      <c r="AI888" s="62">
        <f>COUNTIFS(配置清单!G:G,G888,配置清单!H:H,"TPM",配置清单!N:N,"在岗")+COUNTIFS(配置清单!G:G,G888,配置清单!H:H,"TC",配置清单!N:N,"在岗")</f>
        <v>0</v>
      </c>
      <c r="AJ888" s="61" t="str">
        <f t="shared" si="701"/>
        <v>NA</v>
      </c>
      <c r="AK888" s="60">
        <f>COUNTIFS(配置清单!G:G,G888,配置清单!H:H,"TPM",配置清单!N:N,"在岗",配置清单!P:P,"&lt;&gt;暂不胜任")+COUNTIFS(配置清单!G:G,G888,配置清单!H:H,"TC",配置清单!N:N,"在岗",配置清单!P:P,"&lt;&gt;暂不胜任")</f>
        <v>0</v>
      </c>
      <c r="AL888" s="61" t="str">
        <f t="shared" si="702"/>
        <v>NA</v>
      </c>
      <c r="AM888" s="60">
        <f>COUNTIFS(配置清单!G:G,G888,配置清单!H:H,"TSE",配置清单!N:N,"在岗")</f>
        <v>0</v>
      </c>
      <c r="AN888" s="61" t="str">
        <f t="shared" si="703"/>
        <v>NA</v>
      </c>
      <c r="AO888" s="60">
        <f>COUNTIFS(配置清单!G:G,G888,配置清单!H:H,"TSE",配置清单!N:N,"在岗",配置清单!P:P,"&lt;&gt;暂不胜任")</f>
        <v>0</v>
      </c>
      <c r="AP888" s="61" t="str">
        <f t="shared" si="704"/>
        <v>NA</v>
      </c>
      <c r="AQ888" s="60">
        <f>COUNTIFS(配置清单!$G:$G,G888,配置清单!H:H,"QA",配置清单!N:N,"在岗")</f>
        <v>1</v>
      </c>
      <c r="AR888" s="61">
        <f t="shared" si="705"/>
        <v>1</v>
      </c>
      <c r="AS888" s="60">
        <f>COUNTIFS(配置清单!$G:$G,G888,配置清单!$H:$H,"QA",配置清单!$N:$N,"在岗",配置清单!$P:$P,"&lt;&gt;暂不胜任")</f>
        <v>1</v>
      </c>
      <c r="AT888" s="61">
        <f t="shared" si="706"/>
        <v>1</v>
      </c>
      <c r="AU888" s="60">
        <f>COUNTIFS(配置清单!G:G,规划及评估!G888,配置清单!H:H,"BA",配置清单!N:N,"在岗")</f>
        <v>0</v>
      </c>
      <c r="AV888" s="61" t="str">
        <f t="shared" si="707"/>
        <v>NA</v>
      </c>
      <c r="AW888" s="60">
        <f>COUNTIFS(配置清单!G:G,G888,配置清单!H:H,"BA",配置清单!N:N,"在岗",配置清单!P:P,"&lt;&gt;暂不胜任")</f>
        <v>0</v>
      </c>
      <c r="AX888" s="61" t="str">
        <f t="shared" si="708"/>
        <v>NA</v>
      </c>
      <c r="AY888" s="60">
        <f>COUNTIFS(配置清单!G:G,规划及评估!G888,配置清单!H:H,"IA",配置清单!N:N,"在岗")</f>
        <v>0</v>
      </c>
      <c r="AZ888" s="61" t="str">
        <f t="shared" si="709"/>
        <v>NA</v>
      </c>
      <c r="BA888" s="60">
        <f>COUNTIFS(配置清单!G:G,G888,配置清单!H:H,"IA",配置清单!N:N,"在岗",配置清单!P:P,"&lt;&gt;暂不胜任")</f>
        <v>0</v>
      </c>
      <c r="BB888" s="61" t="str">
        <f t="shared" si="710"/>
        <v>NA</v>
      </c>
      <c r="BC888" s="60">
        <f>COUNTIFS(配置清单!G:G,规划及评估!G888,配置清单!H:H,"产品经理",配置清单!N:N,"在岗")</f>
        <v>0</v>
      </c>
      <c r="BD888" s="61" t="str">
        <f t="shared" si="711"/>
        <v>NA</v>
      </c>
      <c r="BE888" s="60">
        <f>COUNTIFS(配置清单!G:G,G888,配置清单!H:H,"产品经理",配置清单!N:N,"在岗",配置清单!P:P,"&lt;&gt;暂不胜任")</f>
        <v>0</v>
      </c>
      <c r="BF888" s="61" t="str">
        <f t="shared" si="712"/>
        <v>NA</v>
      </c>
      <c r="BG888" s="63">
        <f t="shared" si="713"/>
        <v>2</v>
      </c>
      <c r="BH888" s="64">
        <f t="shared" si="714"/>
        <v>2</v>
      </c>
      <c r="BI888" s="64">
        <f t="shared" si="715"/>
        <v>2</v>
      </c>
      <c r="BJ888" s="64">
        <f t="shared" si="716"/>
        <v>2</v>
      </c>
      <c r="BK888" s="65">
        <f t="shared" si="717"/>
        <v>1</v>
      </c>
      <c r="BL888" s="66">
        <f t="shared" si="718"/>
        <v>1</v>
      </c>
      <c r="BM888" s="93">
        <f t="shared" si="719"/>
        <v>1</v>
      </c>
      <c r="BN888" s="93">
        <f t="shared" si="720"/>
        <v>1</v>
      </c>
      <c r="BO888" s="93">
        <f t="shared" si="721"/>
        <v>0</v>
      </c>
      <c r="BP888" s="93">
        <f t="shared" si="722"/>
        <v>0</v>
      </c>
      <c r="BQ888" s="93">
        <f t="shared" si="723"/>
        <v>0</v>
      </c>
      <c r="BR888" s="93">
        <f t="shared" si="724"/>
        <v>0</v>
      </c>
      <c r="BS888" s="93">
        <f t="shared" si="725"/>
        <v>0</v>
      </c>
      <c r="BT888" s="93">
        <f t="shared" si="726"/>
        <v>0</v>
      </c>
      <c r="BU888" s="93">
        <f t="shared" si="727"/>
        <v>0</v>
      </c>
      <c r="BV888" s="93">
        <f t="shared" si="728"/>
        <v>0</v>
      </c>
      <c r="BW888" s="93">
        <f t="shared" si="729"/>
        <v>1</v>
      </c>
      <c r="BX888" s="93">
        <f t="shared" si="730"/>
        <v>1</v>
      </c>
      <c r="BY888" s="93">
        <f t="shared" si="731"/>
        <v>0</v>
      </c>
      <c r="BZ888" s="93">
        <f t="shared" si="732"/>
        <v>0</v>
      </c>
      <c r="CA888" s="93">
        <f t="shared" si="733"/>
        <v>0</v>
      </c>
      <c r="CB888" s="93">
        <f t="shared" si="734"/>
        <v>0</v>
      </c>
      <c r="CC888" s="93">
        <f t="shared" si="735"/>
        <v>0</v>
      </c>
      <c r="CD888" s="93">
        <f t="shared" si="736"/>
        <v>0</v>
      </c>
    </row>
    <row r="889" spans="1:82" hidden="1">
      <c r="A889" s="34">
        <v>542</v>
      </c>
      <c r="B889" s="34" t="s">
        <v>228</v>
      </c>
      <c r="C889" s="34" t="s">
        <v>231</v>
      </c>
      <c r="D889" s="34" t="s">
        <v>217</v>
      </c>
      <c r="E889" s="34" t="s">
        <v>216</v>
      </c>
      <c r="F889" s="34" t="s">
        <v>741</v>
      </c>
      <c r="G889" s="34" t="s">
        <v>742</v>
      </c>
      <c r="H889" s="34" t="s">
        <v>4</v>
      </c>
      <c r="I889" s="34" t="s">
        <v>4</v>
      </c>
      <c r="J889" s="34" t="s">
        <v>34</v>
      </c>
      <c r="K889" s="34" t="s">
        <v>34</v>
      </c>
      <c r="M889" s="34" t="s">
        <v>592</v>
      </c>
      <c r="N889" s="34">
        <v>1</v>
      </c>
      <c r="O889" s="34">
        <v>0</v>
      </c>
      <c r="P889" s="34">
        <v>0</v>
      </c>
      <c r="Q889" s="34">
        <v>0</v>
      </c>
      <c r="R889" s="34">
        <v>1</v>
      </c>
      <c r="S889" s="34">
        <v>1</v>
      </c>
      <c r="T889" s="34">
        <v>0</v>
      </c>
      <c r="U889" s="77">
        <v>0</v>
      </c>
      <c r="V889" s="34">
        <v>0</v>
      </c>
      <c r="W889" s="60">
        <f>COUNTIFS(配置清单!G:G,G889,配置清单!$H:$H,"PM",配置清单!$N:$N,"在岗")</f>
        <v>1</v>
      </c>
      <c r="X889" s="61">
        <f t="shared" si="695"/>
        <v>1</v>
      </c>
      <c r="Y889" s="60">
        <f>COUNTIFS(配置清单!$G:$G,G889,配置清单!$H:$H,"PM",配置清单!$N:$N,"在岗",配置清单!$P:$P,"&lt;&gt;暂不胜任")</f>
        <v>1</v>
      </c>
      <c r="Z889" s="61">
        <f t="shared" si="696"/>
        <v>1</v>
      </c>
      <c r="AA889" s="62">
        <f>COUNTIFS(配置清单!$G:$G,G889,配置清单!$H:$H,"SE",配置清单!$N:$N,"在岗")+COUNTIFS(配置清单!$G:$G,G889,配置清单!$H:$H,"SA",配置清单!$N:$N,"在岗")</f>
        <v>0</v>
      </c>
      <c r="AB889" s="61" t="str">
        <f t="shared" si="697"/>
        <v>NA</v>
      </c>
      <c r="AC889" s="60">
        <f>COUNTIFS(配置清单!$G:$G,G889,配置清单!$H:$H,"SE",配置清单!$N:$N,"在岗",配置清单!$P:$P,"&lt;&gt;暂不胜任")+COUNTIFS(配置清单!$G:$G,G889,配置清单!$H:$H,"SA",配置清单!$N:$N,"在岗",配置清单!$P:$P,"&lt;&gt;暂不胜任")</f>
        <v>0</v>
      </c>
      <c r="AD889" s="61" t="str">
        <f t="shared" si="698"/>
        <v>NA</v>
      </c>
      <c r="AE889" s="60">
        <f>COUNTIFS(配置清单!$G:$G,G889,配置清单!H:H,"MDE",配置清单!N:N,"在岗")</f>
        <v>0</v>
      </c>
      <c r="AF889" s="61" t="str">
        <f t="shared" si="699"/>
        <v>NA</v>
      </c>
      <c r="AG889" s="60">
        <f>COUNTIFS(配置清单!$G:$G,G889,配置清单!$H:$H,"MDE",配置清单!$N:$N,"在岗",配置清单!$P:$P,"&lt;&gt;暂不胜任")</f>
        <v>0</v>
      </c>
      <c r="AH889" s="61" t="str">
        <f t="shared" si="700"/>
        <v>NA</v>
      </c>
      <c r="AI889" s="62">
        <f>COUNTIFS(配置清单!G:G,G889,配置清单!H:H,"TPM",配置清单!N:N,"在岗")+COUNTIFS(配置清单!G:G,G889,配置清单!H:H,"TC",配置清单!N:N,"在岗")</f>
        <v>1</v>
      </c>
      <c r="AJ889" s="61" t="str">
        <f t="shared" si="701"/>
        <v>NA</v>
      </c>
      <c r="AK889" s="60">
        <f>COUNTIFS(配置清单!G:G,G889,配置清单!H:H,"TPM",配置清单!N:N,"在岗",配置清单!P:P,"&lt;&gt;暂不胜任")+COUNTIFS(配置清单!G:G,G889,配置清单!H:H,"TC",配置清单!N:N,"在岗",配置清单!P:P,"&lt;&gt;暂不胜任")</f>
        <v>0</v>
      </c>
      <c r="AL889" s="61" t="str">
        <f t="shared" si="702"/>
        <v>NA</v>
      </c>
      <c r="AM889" s="60">
        <f>COUNTIFS(配置清单!G:G,G889,配置清单!H:H,"TSE",配置清单!N:N,"在岗")</f>
        <v>1</v>
      </c>
      <c r="AN889" s="61">
        <f t="shared" si="703"/>
        <v>1</v>
      </c>
      <c r="AO889" s="60">
        <f>COUNTIFS(配置清单!G:G,G889,配置清单!H:H,"TSE",配置清单!N:N,"在岗",配置清单!P:P,"&lt;&gt;暂不胜任")</f>
        <v>0</v>
      </c>
      <c r="AP889" s="61">
        <f t="shared" si="704"/>
        <v>0</v>
      </c>
      <c r="AQ889" s="60">
        <f>COUNTIFS(配置清单!$G:$G,G889,配置清单!H:H,"QA",配置清单!N:N,"在岗")</f>
        <v>1</v>
      </c>
      <c r="AR889" s="61">
        <f t="shared" si="705"/>
        <v>1</v>
      </c>
      <c r="AS889" s="60">
        <f>COUNTIFS(配置清单!$G:$G,G889,配置清单!$H:$H,"QA",配置清单!$N:$N,"在岗",配置清单!$P:$P,"&lt;&gt;暂不胜任")</f>
        <v>1</v>
      </c>
      <c r="AT889" s="61">
        <f t="shared" si="706"/>
        <v>1</v>
      </c>
      <c r="AU889" s="60">
        <f>COUNTIFS(配置清单!G:G,规划及评估!G889,配置清单!H:H,"BA",配置清单!N:N,"在岗")</f>
        <v>0</v>
      </c>
      <c r="AV889" s="61" t="str">
        <f t="shared" si="707"/>
        <v>NA</v>
      </c>
      <c r="AW889" s="60">
        <f>COUNTIFS(配置清单!G:G,G889,配置清单!H:H,"BA",配置清单!N:N,"在岗",配置清单!P:P,"&lt;&gt;暂不胜任")</f>
        <v>0</v>
      </c>
      <c r="AX889" s="61" t="str">
        <f t="shared" si="708"/>
        <v>NA</v>
      </c>
      <c r="AY889" s="60">
        <f>COUNTIFS(配置清单!G:G,规划及评估!G889,配置清单!H:H,"IA",配置清单!N:N,"在岗")</f>
        <v>0</v>
      </c>
      <c r="AZ889" s="61" t="str">
        <f t="shared" si="709"/>
        <v>NA</v>
      </c>
      <c r="BA889" s="60">
        <f>COUNTIFS(配置清单!G:G,G889,配置清单!H:H,"IA",配置清单!N:N,"在岗",配置清单!P:P,"&lt;&gt;暂不胜任")</f>
        <v>0</v>
      </c>
      <c r="BB889" s="61" t="str">
        <f t="shared" si="710"/>
        <v>NA</v>
      </c>
      <c r="BC889" s="60">
        <f>COUNTIFS(配置清单!G:G,规划及评估!G889,配置清单!H:H,"产品经理",配置清单!N:N,"在岗")</f>
        <v>0</v>
      </c>
      <c r="BD889" s="61" t="str">
        <f t="shared" si="711"/>
        <v>NA</v>
      </c>
      <c r="BE889" s="60">
        <f>COUNTIFS(配置清单!G:G,G889,配置清单!H:H,"产品经理",配置清单!N:N,"在岗",配置清单!P:P,"&lt;&gt;暂不胜任")</f>
        <v>0</v>
      </c>
      <c r="BF889" s="61" t="str">
        <f t="shared" si="712"/>
        <v>NA</v>
      </c>
      <c r="BG889" s="63">
        <f t="shared" si="713"/>
        <v>3</v>
      </c>
      <c r="BH889" s="64">
        <f t="shared" si="714"/>
        <v>3</v>
      </c>
      <c r="BI889" s="64">
        <f t="shared" si="715"/>
        <v>3</v>
      </c>
      <c r="BJ889" s="64">
        <f t="shared" si="716"/>
        <v>2</v>
      </c>
      <c r="BK889" s="65">
        <f t="shared" si="717"/>
        <v>1</v>
      </c>
      <c r="BL889" s="66">
        <f t="shared" si="718"/>
        <v>0.66666666666666663</v>
      </c>
      <c r="BM889" s="93">
        <f t="shared" si="719"/>
        <v>1</v>
      </c>
      <c r="BN889" s="93">
        <f t="shared" si="720"/>
        <v>1</v>
      </c>
      <c r="BO889" s="93">
        <f t="shared" si="721"/>
        <v>0</v>
      </c>
      <c r="BP889" s="93">
        <f t="shared" si="722"/>
        <v>0</v>
      </c>
      <c r="BQ889" s="93">
        <f t="shared" si="723"/>
        <v>0</v>
      </c>
      <c r="BR889" s="93">
        <f t="shared" si="724"/>
        <v>0</v>
      </c>
      <c r="BS889" s="93">
        <f t="shared" si="725"/>
        <v>0</v>
      </c>
      <c r="BT889" s="93">
        <f t="shared" si="726"/>
        <v>0</v>
      </c>
      <c r="BU889" s="93">
        <f t="shared" si="727"/>
        <v>1</v>
      </c>
      <c r="BV889" s="93">
        <f t="shared" si="728"/>
        <v>0</v>
      </c>
      <c r="BW889" s="93">
        <f t="shared" si="729"/>
        <v>1</v>
      </c>
      <c r="BX889" s="93">
        <f t="shared" si="730"/>
        <v>1</v>
      </c>
      <c r="BY889" s="93">
        <f t="shared" si="731"/>
        <v>0</v>
      </c>
      <c r="BZ889" s="93">
        <f t="shared" si="732"/>
        <v>0</v>
      </c>
      <c r="CA889" s="93">
        <f t="shared" si="733"/>
        <v>0</v>
      </c>
      <c r="CB889" s="93">
        <f t="shared" si="734"/>
        <v>0</v>
      </c>
      <c r="CC889" s="93">
        <f t="shared" si="735"/>
        <v>0</v>
      </c>
      <c r="CD889" s="93">
        <f t="shared" si="736"/>
        <v>0</v>
      </c>
    </row>
    <row r="890" spans="1:82" hidden="1">
      <c r="A890" s="34">
        <v>543</v>
      </c>
      <c r="B890" s="34" t="s">
        <v>228</v>
      </c>
      <c r="C890" s="34" t="s">
        <v>231</v>
      </c>
      <c r="D890" s="34" t="s">
        <v>217</v>
      </c>
      <c r="E890" s="34" t="s">
        <v>216</v>
      </c>
      <c r="F890" s="34" t="s">
        <v>640</v>
      </c>
      <c r="G890" s="34" t="s">
        <v>641</v>
      </c>
      <c r="H890" s="34" t="s">
        <v>7</v>
      </c>
      <c r="I890" s="34" t="s">
        <v>7</v>
      </c>
      <c r="J890" s="34" t="s">
        <v>195</v>
      </c>
      <c r="K890" s="34" t="s">
        <v>34</v>
      </c>
      <c r="M890" s="34" t="s">
        <v>592</v>
      </c>
      <c r="N890" s="34">
        <v>1</v>
      </c>
      <c r="O890" s="34">
        <v>1</v>
      </c>
      <c r="P890" s="34">
        <v>0</v>
      </c>
      <c r="Q890" s="34">
        <v>0</v>
      </c>
      <c r="R890" s="34">
        <v>0</v>
      </c>
      <c r="S890" s="34">
        <v>1</v>
      </c>
      <c r="T890" s="34">
        <v>0</v>
      </c>
      <c r="U890" s="77">
        <v>0</v>
      </c>
      <c r="V890" s="34">
        <v>0</v>
      </c>
      <c r="W890" s="60">
        <f>COUNTIFS(配置清单!G:G,G890,配置清单!$H:$H,"PM",配置清单!$N:$N,"在岗")</f>
        <v>1</v>
      </c>
      <c r="X890" s="61">
        <f t="shared" si="695"/>
        <v>1</v>
      </c>
      <c r="Y890" s="60">
        <f>COUNTIFS(配置清单!$G:$G,G890,配置清单!$H:$H,"PM",配置清单!$N:$N,"在岗",配置清单!$P:$P,"&lt;&gt;暂不胜任")</f>
        <v>0</v>
      </c>
      <c r="Z890" s="61">
        <f t="shared" si="696"/>
        <v>0</v>
      </c>
      <c r="AA890" s="62">
        <f>COUNTIFS(配置清单!$G:$G,G890,配置清单!$H:$H,"SE",配置清单!$N:$N,"在岗")+COUNTIFS(配置清单!$G:$G,G890,配置清单!$H:$H,"SA",配置清单!$N:$N,"在岗")</f>
        <v>1</v>
      </c>
      <c r="AB890" s="61">
        <f t="shared" si="697"/>
        <v>1</v>
      </c>
      <c r="AC890" s="60">
        <f>COUNTIFS(配置清单!$G:$G,G890,配置清单!$H:$H,"SE",配置清单!$N:$N,"在岗",配置清单!$P:$P,"&lt;&gt;暂不胜任")+COUNTIFS(配置清单!$G:$G,G890,配置清单!$H:$H,"SA",配置清单!$N:$N,"在岗",配置清单!$P:$P,"&lt;&gt;暂不胜任")</f>
        <v>0</v>
      </c>
      <c r="AD890" s="61">
        <f t="shared" si="698"/>
        <v>0</v>
      </c>
      <c r="AE890" s="60">
        <f>COUNTIFS(配置清单!$G:$G,G890,配置清单!H:H,"MDE",配置清单!N:N,"在岗")</f>
        <v>0</v>
      </c>
      <c r="AF890" s="61" t="str">
        <f t="shared" si="699"/>
        <v>NA</v>
      </c>
      <c r="AG890" s="60">
        <f>COUNTIFS(配置清单!$G:$G,G890,配置清单!$H:$H,"MDE",配置清单!$N:$N,"在岗",配置清单!$P:$P,"&lt;&gt;暂不胜任")</f>
        <v>0</v>
      </c>
      <c r="AH890" s="61" t="str">
        <f t="shared" si="700"/>
        <v>NA</v>
      </c>
      <c r="AI890" s="62">
        <f>COUNTIFS(配置清单!G:G,G890,配置清单!H:H,"TPM",配置清单!N:N,"在岗")+COUNTIFS(配置清单!G:G,G890,配置清单!H:H,"TC",配置清单!N:N,"在岗")</f>
        <v>0</v>
      </c>
      <c r="AJ890" s="61" t="str">
        <f t="shared" si="701"/>
        <v>NA</v>
      </c>
      <c r="AK890" s="60">
        <f>COUNTIFS(配置清单!G:G,G890,配置清单!H:H,"TPM",配置清单!N:N,"在岗",配置清单!P:P,"&lt;&gt;暂不胜任")+COUNTIFS(配置清单!G:G,G890,配置清单!H:H,"TC",配置清单!N:N,"在岗",配置清单!P:P,"&lt;&gt;暂不胜任")</f>
        <v>0</v>
      </c>
      <c r="AL890" s="61" t="str">
        <f t="shared" si="702"/>
        <v>NA</v>
      </c>
      <c r="AM890" s="60">
        <f>COUNTIFS(配置清单!G:G,G890,配置清单!H:H,"TSE",配置清单!N:N,"在岗")</f>
        <v>0</v>
      </c>
      <c r="AN890" s="61" t="str">
        <f t="shared" si="703"/>
        <v>NA</v>
      </c>
      <c r="AO890" s="60">
        <f>COUNTIFS(配置清单!G:G,G890,配置清单!H:H,"TSE",配置清单!N:N,"在岗",配置清单!P:P,"&lt;&gt;暂不胜任")</f>
        <v>0</v>
      </c>
      <c r="AP890" s="61" t="str">
        <f t="shared" si="704"/>
        <v>NA</v>
      </c>
      <c r="AQ890" s="60">
        <f>COUNTIFS(配置清单!$G:$G,G890,配置清单!H:H,"QA",配置清单!N:N,"在岗")</f>
        <v>1</v>
      </c>
      <c r="AR890" s="61">
        <f t="shared" si="705"/>
        <v>1</v>
      </c>
      <c r="AS890" s="60">
        <f>COUNTIFS(配置清单!$G:$G,G890,配置清单!$H:$H,"QA",配置清单!$N:$N,"在岗",配置清单!$P:$P,"&lt;&gt;暂不胜任")</f>
        <v>1</v>
      </c>
      <c r="AT890" s="61">
        <f t="shared" si="706"/>
        <v>1</v>
      </c>
      <c r="AU890" s="60">
        <f>COUNTIFS(配置清单!G:G,规划及评估!G890,配置清单!H:H,"BA",配置清单!N:N,"在岗")</f>
        <v>0</v>
      </c>
      <c r="AV890" s="61" t="str">
        <f t="shared" si="707"/>
        <v>NA</v>
      </c>
      <c r="AW890" s="60">
        <f>COUNTIFS(配置清单!G:G,G890,配置清单!H:H,"BA",配置清单!N:N,"在岗",配置清单!P:P,"&lt;&gt;暂不胜任")</f>
        <v>0</v>
      </c>
      <c r="AX890" s="61" t="str">
        <f t="shared" si="708"/>
        <v>NA</v>
      </c>
      <c r="AY890" s="60">
        <f>COUNTIFS(配置清单!G:G,规划及评估!G890,配置清单!H:H,"IA",配置清单!N:N,"在岗")</f>
        <v>0</v>
      </c>
      <c r="AZ890" s="61" t="str">
        <f t="shared" si="709"/>
        <v>NA</v>
      </c>
      <c r="BA890" s="60">
        <f>COUNTIFS(配置清单!G:G,G890,配置清单!H:H,"IA",配置清单!N:N,"在岗",配置清单!P:P,"&lt;&gt;暂不胜任")</f>
        <v>0</v>
      </c>
      <c r="BB890" s="61" t="str">
        <f t="shared" si="710"/>
        <v>NA</v>
      </c>
      <c r="BC890" s="60">
        <f>COUNTIFS(配置清单!G:G,规划及评估!G890,配置清单!H:H,"产品经理",配置清单!N:N,"在岗")</f>
        <v>0</v>
      </c>
      <c r="BD890" s="61" t="str">
        <f t="shared" si="711"/>
        <v>NA</v>
      </c>
      <c r="BE890" s="60">
        <f>COUNTIFS(配置清单!G:G,G890,配置清单!H:H,"产品经理",配置清单!N:N,"在岗",配置清单!P:P,"&lt;&gt;暂不胜任")</f>
        <v>0</v>
      </c>
      <c r="BF890" s="61" t="str">
        <f t="shared" si="712"/>
        <v>NA</v>
      </c>
      <c r="BG890" s="63">
        <f t="shared" si="713"/>
        <v>3</v>
      </c>
      <c r="BH890" s="64">
        <f t="shared" si="714"/>
        <v>3</v>
      </c>
      <c r="BI890" s="64">
        <f t="shared" si="715"/>
        <v>3</v>
      </c>
      <c r="BJ890" s="64">
        <f t="shared" si="716"/>
        <v>1</v>
      </c>
      <c r="BK890" s="65">
        <f t="shared" si="717"/>
        <v>1</v>
      </c>
      <c r="BL890" s="66">
        <f t="shared" si="718"/>
        <v>0.33333333333333331</v>
      </c>
      <c r="BM890" s="93">
        <f t="shared" si="719"/>
        <v>1</v>
      </c>
      <c r="BN890" s="93">
        <f t="shared" si="720"/>
        <v>0</v>
      </c>
      <c r="BO890" s="93">
        <f t="shared" si="721"/>
        <v>1</v>
      </c>
      <c r="BP890" s="93">
        <f t="shared" si="722"/>
        <v>0</v>
      </c>
      <c r="BQ890" s="93">
        <f t="shared" si="723"/>
        <v>0</v>
      </c>
      <c r="BR890" s="93">
        <f t="shared" si="724"/>
        <v>0</v>
      </c>
      <c r="BS890" s="93">
        <f t="shared" si="725"/>
        <v>0</v>
      </c>
      <c r="BT890" s="93">
        <f t="shared" si="726"/>
        <v>0</v>
      </c>
      <c r="BU890" s="93">
        <f t="shared" si="727"/>
        <v>0</v>
      </c>
      <c r="BV890" s="93">
        <f t="shared" si="728"/>
        <v>0</v>
      </c>
      <c r="BW890" s="93">
        <f t="shared" si="729"/>
        <v>1</v>
      </c>
      <c r="BX890" s="93">
        <f t="shared" si="730"/>
        <v>1</v>
      </c>
      <c r="BY890" s="93">
        <f t="shared" si="731"/>
        <v>0</v>
      </c>
      <c r="BZ890" s="93">
        <f t="shared" si="732"/>
        <v>0</v>
      </c>
      <c r="CA890" s="93">
        <f t="shared" si="733"/>
        <v>0</v>
      </c>
      <c r="CB890" s="93">
        <f t="shared" si="734"/>
        <v>0</v>
      </c>
      <c r="CC890" s="93">
        <f t="shared" si="735"/>
        <v>0</v>
      </c>
      <c r="CD890" s="93">
        <f t="shared" si="736"/>
        <v>0</v>
      </c>
    </row>
    <row r="891" spans="1:82" hidden="1">
      <c r="A891" s="34">
        <v>544</v>
      </c>
      <c r="B891" s="34" t="s">
        <v>228</v>
      </c>
      <c r="C891" s="34" t="s">
        <v>231</v>
      </c>
      <c r="D891" s="34" t="s">
        <v>217</v>
      </c>
      <c r="E891" s="34" t="s">
        <v>216</v>
      </c>
      <c r="F891" s="34" t="s">
        <v>749</v>
      </c>
      <c r="G891" s="34" t="s">
        <v>752</v>
      </c>
      <c r="H891" s="34" t="s">
        <v>7</v>
      </c>
      <c r="I891" s="34" t="s">
        <v>7</v>
      </c>
      <c r="J891" s="34" t="s">
        <v>507</v>
      </c>
      <c r="K891" s="34" t="s">
        <v>34</v>
      </c>
      <c r="M891" s="34" t="s">
        <v>666</v>
      </c>
      <c r="N891" s="34">
        <v>1</v>
      </c>
      <c r="O891" s="34">
        <v>0</v>
      </c>
      <c r="P891" s="34">
        <v>0</v>
      </c>
      <c r="Q891" s="34">
        <v>0</v>
      </c>
      <c r="R891" s="34">
        <v>0</v>
      </c>
      <c r="S891" s="34">
        <v>1</v>
      </c>
      <c r="T891" s="34">
        <v>0</v>
      </c>
      <c r="U891" s="77">
        <v>0</v>
      </c>
      <c r="V891" s="34">
        <v>0</v>
      </c>
      <c r="W891" s="60">
        <f>COUNTIFS(配置清单!G:G,G891,配置清单!$H:$H,"PM",配置清单!$N:$N,"在岗")</f>
        <v>1</v>
      </c>
      <c r="X891" s="61">
        <f t="shared" si="695"/>
        <v>1</v>
      </c>
      <c r="Y891" s="60">
        <f>COUNTIFS(配置清单!$G:$G,G891,配置清单!$H:$H,"PM",配置清单!$N:$N,"在岗",配置清单!$P:$P,"&lt;&gt;暂不胜任")</f>
        <v>0</v>
      </c>
      <c r="Z891" s="61">
        <f t="shared" si="696"/>
        <v>0</v>
      </c>
      <c r="AA891" s="62">
        <f>COUNTIFS(配置清单!$G:$G,G891,配置清单!$H:$H,"SE",配置清单!$N:$N,"在岗")+COUNTIFS(配置清单!$G:$G,G891,配置清单!$H:$H,"SA",配置清单!$N:$N,"在岗")</f>
        <v>0</v>
      </c>
      <c r="AB891" s="61" t="str">
        <f t="shared" si="697"/>
        <v>NA</v>
      </c>
      <c r="AC891" s="60">
        <f>COUNTIFS(配置清单!$G:$G,G891,配置清单!$H:$H,"SE",配置清单!$N:$N,"在岗",配置清单!$P:$P,"&lt;&gt;暂不胜任")+COUNTIFS(配置清单!$G:$G,G891,配置清单!$H:$H,"SA",配置清单!$N:$N,"在岗",配置清单!$P:$P,"&lt;&gt;暂不胜任")</f>
        <v>0</v>
      </c>
      <c r="AD891" s="61" t="str">
        <f t="shared" si="698"/>
        <v>NA</v>
      </c>
      <c r="AE891" s="60">
        <f>COUNTIFS(配置清单!$G:$G,G891,配置清单!H:H,"MDE",配置清单!N:N,"在岗")</f>
        <v>0</v>
      </c>
      <c r="AF891" s="61" t="str">
        <f t="shared" si="699"/>
        <v>NA</v>
      </c>
      <c r="AG891" s="60">
        <f>COUNTIFS(配置清单!$G:$G,G891,配置清单!$H:$H,"MDE",配置清单!$N:$N,"在岗",配置清单!$P:$P,"&lt;&gt;暂不胜任")</f>
        <v>0</v>
      </c>
      <c r="AH891" s="61" t="str">
        <f t="shared" si="700"/>
        <v>NA</v>
      </c>
      <c r="AI891" s="62">
        <f>COUNTIFS(配置清单!G:G,G891,配置清单!H:H,"TPM",配置清单!N:N,"在岗")+COUNTIFS(配置清单!G:G,G891,配置清单!H:H,"TC",配置清单!N:N,"在岗")</f>
        <v>0</v>
      </c>
      <c r="AJ891" s="61" t="str">
        <f t="shared" si="701"/>
        <v>NA</v>
      </c>
      <c r="AK891" s="60">
        <f>COUNTIFS(配置清单!G:G,G891,配置清单!H:H,"TPM",配置清单!N:N,"在岗",配置清单!P:P,"&lt;&gt;暂不胜任")+COUNTIFS(配置清单!G:G,G891,配置清单!H:H,"TC",配置清单!N:N,"在岗",配置清单!P:P,"&lt;&gt;暂不胜任")</f>
        <v>0</v>
      </c>
      <c r="AL891" s="61" t="str">
        <f t="shared" si="702"/>
        <v>NA</v>
      </c>
      <c r="AM891" s="60">
        <f>COUNTIFS(配置清单!G:G,G891,配置清单!H:H,"TSE",配置清单!N:N,"在岗")</f>
        <v>1</v>
      </c>
      <c r="AN891" s="61" t="str">
        <f t="shared" si="703"/>
        <v>NA</v>
      </c>
      <c r="AO891" s="60">
        <f>COUNTIFS(配置清单!G:G,G891,配置清单!H:H,"TSE",配置清单!N:N,"在岗",配置清单!P:P,"&lt;&gt;暂不胜任")</f>
        <v>0</v>
      </c>
      <c r="AP891" s="61" t="str">
        <f t="shared" si="704"/>
        <v>NA</v>
      </c>
      <c r="AQ891" s="60">
        <f>COUNTIFS(配置清单!$G:$G,G891,配置清单!H:H,"QA",配置清单!N:N,"在岗")</f>
        <v>1</v>
      </c>
      <c r="AR891" s="61">
        <f t="shared" si="705"/>
        <v>1</v>
      </c>
      <c r="AS891" s="60">
        <f>COUNTIFS(配置清单!$G:$G,G891,配置清单!$H:$H,"QA",配置清单!$N:$N,"在岗",配置清单!$P:$P,"&lt;&gt;暂不胜任")</f>
        <v>1</v>
      </c>
      <c r="AT891" s="61">
        <f t="shared" si="706"/>
        <v>1</v>
      </c>
      <c r="AU891" s="60">
        <f>COUNTIFS(配置清单!G:G,规划及评估!G891,配置清单!H:H,"BA",配置清单!N:N,"在岗")</f>
        <v>0</v>
      </c>
      <c r="AV891" s="61" t="str">
        <f t="shared" si="707"/>
        <v>NA</v>
      </c>
      <c r="AW891" s="60">
        <f>COUNTIFS(配置清单!G:G,G891,配置清单!H:H,"BA",配置清单!N:N,"在岗",配置清单!P:P,"&lt;&gt;暂不胜任")</f>
        <v>0</v>
      </c>
      <c r="AX891" s="61" t="str">
        <f t="shared" si="708"/>
        <v>NA</v>
      </c>
      <c r="AY891" s="60">
        <f>COUNTIFS(配置清单!G:G,规划及评估!G891,配置清单!H:H,"IA",配置清单!N:N,"在岗")</f>
        <v>0</v>
      </c>
      <c r="AZ891" s="61" t="str">
        <f t="shared" si="709"/>
        <v>NA</v>
      </c>
      <c r="BA891" s="60">
        <f>COUNTIFS(配置清单!G:G,G891,配置清单!H:H,"IA",配置清单!N:N,"在岗",配置清单!P:P,"&lt;&gt;暂不胜任")</f>
        <v>0</v>
      </c>
      <c r="BB891" s="61" t="str">
        <f t="shared" si="710"/>
        <v>NA</v>
      </c>
      <c r="BC891" s="60">
        <f>COUNTIFS(配置清单!G:G,规划及评估!G891,配置清单!H:H,"产品经理",配置清单!N:N,"在岗")</f>
        <v>0</v>
      </c>
      <c r="BD891" s="61" t="str">
        <f t="shared" si="711"/>
        <v>NA</v>
      </c>
      <c r="BE891" s="60">
        <f>COUNTIFS(配置清单!G:G,G891,配置清单!H:H,"产品经理",配置清单!N:N,"在岗",配置清单!P:P,"&lt;&gt;暂不胜任")</f>
        <v>0</v>
      </c>
      <c r="BF891" s="61" t="str">
        <f t="shared" si="712"/>
        <v>NA</v>
      </c>
      <c r="BG891" s="63">
        <f t="shared" si="713"/>
        <v>2</v>
      </c>
      <c r="BH891" s="64">
        <f t="shared" si="714"/>
        <v>2</v>
      </c>
      <c r="BI891" s="64">
        <f t="shared" si="715"/>
        <v>2</v>
      </c>
      <c r="BJ891" s="64">
        <f t="shared" si="716"/>
        <v>1</v>
      </c>
      <c r="BK891" s="65">
        <f t="shared" si="717"/>
        <v>1</v>
      </c>
      <c r="BL891" s="66">
        <f t="shared" si="718"/>
        <v>0.5</v>
      </c>
      <c r="BM891" s="93">
        <f t="shared" si="719"/>
        <v>1</v>
      </c>
      <c r="BN891" s="93">
        <f t="shared" si="720"/>
        <v>0</v>
      </c>
      <c r="BO891" s="93">
        <f t="shared" si="721"/>
        <v>0</v>
      </c>
      <c r="BP891" s="93">
        <f t="shared" si="722"/>
        <v>0</v>
      </c>
      <c r="BQ891" s="93">
        <f t="shared" si="723"/>
        <v>0</v>
      </c>
      <c r="BR891" s="93">
        <f t="shared" si="724"/>
        <v>0</v>
      </c>
      <c r="BS891" s="93">
        <f t="shared" si="725"/>
        <v>0</v>
      </c>
      <c r="BT891" s="93">
        <f t="shared" si="726"/>
        <v>0</v>
      </c>
      <c r="BU891" s="93">
        <f t="shared" si="727"/>
        <v>0</v>
      </c>
      <c r="BV891" s="93">
        <f t="shared" si="728"/>
        <v>0</v>
      </c>
      <c r="BW891" s="93">
        <f t="shared" si="729"/>
        <v>1</v>
      </c>
      <c r="BX891" s="93">
        <f t="shared" si="730"/>
        <v>1</v>
      </c>
      <c r="BY891" s="93">
        <f t="shared" si="731"/>
        <v>0</v>
      </c>
      <c r="BZ891" s="93">
        <f t="shared" si="732"/>
        <v>0</v>
      </c>
      <c r="CA891" s="93">
        <f t="shared" si="733"/>
        <v>0</v>
      </c>
      <c r="CB891" s="93">
        <f t="shared" si="734"/>
        <v>0</v>
      </c>
      <c r="CC891" s="93">
        <f t="shared" si="735"/>
        <v>0</v>
      </c>
      <c r="CD891" s="93">
        <f t="shared" si="736"/>
        <v>0</v>
      </c>
    </row>
    <row r="892" spans="1:82" hidden="1">
      <c r="A892" s="34">
        <v>545</v>
      </c>
      <c r="B892" s="34" t="s">
        <v>228</v>
      </c>
      <c r="C892" s="34" t="s">
        <v>231</v>
      </c>
      <c r="D892" s="34" t="s">
        <v>217</v>
      </c>
      <c r="E892" s="34" t="s">
        <v>216</v>
      </c>
      <c r="F892" s="34" t="s">
        <v>225</v>
      </c>
      <c r="G892" s="34" t="s">
        <v>753</v>
      </c>
      <c r="H892" s="34" t="s">
        <v>7</v>
      </c>
      <c r="I892" s="34" t="s">
        <v>7</v>
      </c>
      <c r="J892" s="34" t="s">
        <v>195</v>
      </c>
      <c r="K892" s="34" t="s">
        <v>195</v>
      </c>
      <c r="M892" s="34" t="s">
        <v>666</v>
      </c>
      <c r="N892" s="34">
        <v>1</v>
      </c>
      <c r="O892" s="34">
        <v>0</v>
      </c>
      <c r="P892" s="34">
        <v>0</v>
      </c>
      <c r="Q892" s="34">
        <v>0</v>
      </c>
      <c r="R892" s="34">
        <v>0</v>
      </c>
      <c r="S892" s="34">
        <v>0</v>
      </c>
      <c r="T892" s="34">
        <v>0</v>
      </c>
      <c r="U892" s="77">
        <v>0</v>
      </c>
      <c r="V892" s="34">
        <v>0</v>
      </c>
      <c r="W892" s="60">
        <f>COUNTIFS(配置清单!G:G,G892,配置清单!$H:$H,"PM",配置清单!$N:$N,"在岗")</f>
        <v>1</v>
      </c>
      <c r="X892" s="61">
        <f t="shared" ref="X892:X955" si="737">IF(N892=0,"NA",IF(W892&gt;=N892,1,W892/N892))</f>
        <v>1</v>
      </c>
      <c r="Y892" s="60">
        <f>COUNTIFS(配置清单!$G:$G,G892,配置清单!$H:$H,"PM",配置清单!$N:$N,"在岗",配置清单!$P:$P,"&lt;&gt;暂不胜任")</f>
        <v>1</v>
      </c>
      <c r="Z892" s="61">
        <f t="shared" ref="Z892:Z955" si="738">IF(N892=0,"NA",IF(Y892&gt;=N892,1,IF(W892=0,0,Y892/W892)))</f>
        <v>1</v>
      </c>
      <c r="AA892" s="62">
        <f>COUNTIFS(配置清单!$G:$G,G892,配置清单!$H:$H,"SE",配置清单!$N:$N,"在岗")+COUNTIFS(配置清单!$G:$G,G892,配置清单!$H:$H,"SA",配置清单!$N:$N,"在岗")</f>
        <v>0</v>
      </c>
      <c r="AB892" s="61" t="str">
        <f t="shared" ref="AB892:AB955" si="739">IF(O892=0,"NA",IF(AA892&gt;=O892,1,AA892/O892))</f>
        <v>NA</v>
      </c>
      <c r="AC892" s="60">
        <f>COUNTIFS(配置清单!$G:$G,G892,配置清单!$H:$H,"SE",配置清单!$N:$N,"在岗",配置清单!$P:$P,"&lt;&gt;暂不胜任")+COUNTIFS(配置清单!$G:$G,G892,配置清单!$H:$H,"SA",配置清单!$N:$N,"在岗",配置清单!$P:$P,"&lt;&gt;暂不胜任")</f>
        <v>0</v>
      </c>
      <c r="AD892" s="61" t="str">
        <f t="shared" ref="AD892:AD955" si="740">IF(O892=0,"NA",IF(AC892&gt;=O892,1,IF(AA892=0,0,AC892/AA892)))</f>
        <v>NA</v>
      </c>
      <c r="AE892" s="60">
        <f>COUNTIFS(配置清单!$G:$G,G892,配置清单!H:H,"MDE",配置清单!N:N,"在岗")</f>
        <v>0</v>
      </c>
      <c r="AF892" s="61" t="str">
        <f t="shared" ref="AF892:AF955" si="741">IF(P892=0,"NA",IF(AE892&gt;=P892,1,AE892/P892))</f>
        <v>NA</v>
      </c>
      <c r="AG892" s="60">
        <f>COUNTIFS(配置清单!$G:$G,G892,配置清单!$H:$H,"MDE",配置清单!$N:$N,"在岗",配置清单!$P:$P,"&lt;&gt;暂不胜任")</f>
        <v>0</v>
      </c>
      <c r="AH892" s="61" t="str">
        <f t="shared" ref="AH892:AH955" si="742">IF(P892=0,"NA",IF(AG892&gt;=P892,1,IF(AE892=0,0,AG892/AE892)))</f>
        <v>NA</v>
      </c>
      <c r="AI892" s="62">
        <f>COUNTIFS(配置清单!G:G,G892,配置清单!H:H,"TPM",配置清单!N:N,"在岗")+COUNTIFS(配置清单!G:G,G892,配置清单!H:H,"TC",配置清单!N:N,"在岗")</f>
        <v>0</v>
      </c>
      <c r="AJ892" s="61" t="str">
        <f t="shared" ref="AJ892:AJ955" si="743">IF(Q892=0,"NA",IF(AI892&gt;=Q892,1,AI892/Q892))</f>
        <v>NA</v>
      </c>
      <c r="AK892" s="60">
        <f>COUNTIFS(配置清单!G:G,G892,配置清单!H:H,"TPM",配置清单!N:N,"在岗",配置清单!P:P,"&lt;&gt;暂不胜任")+COUNTIFS(配置清单!G:G,G892,配置清单!H:H,"TC",配置清单!N:N,"在岗",配置清单!P:P,"&lt;&gt;暂不胜任")</f>
        <v>0</v>
      </c>
      <c r="AL892" s="61" t="str">
        <f t="shared" ref="AL892:AL955" si="744">IF(Q892=0,"NA",IF(AK892&gt;=Q892,1,IF(AI892=0,0,AK892/AI892)))</f>
        <v>NA</v>
      </c>
      <c r="AM892" s="60">
        <f>COUNTIFS(配置清单!G:G,G892,配置清单!H:H,"TSE",配置清单!N:N,"在岗")</f>
        <v>0</v>
      </c>
      <c r="AN892" s="61" t="str">
        <f t="shared" ref="AN892:AN955" si="745">IF(R892=0,"NA",IF(AM892&gt;=R892,1,AM892/R892))</f>
        <v>NA</v>
      </c>
      <c r="AO892" s="60">
        <f>COUNTIFS(配置清单!G:G,G892,配置清单!H:H,"TSE",配置清单!N:N,"在岗",配置清单!P:P,"&lt;&gt;暂不胜任")</f>
        <v>0</v>
      </c>
      <c r="AP892" s="61" t="str">
        <f t="shared" ref="AP892:AP955" si="746">IF(R892=0,"NA",IF(AO892&gt;=R892,1,IF(AM892=0,0,AO892/AM892)))</f>
        <v>NA</v>
      </c>
      <c r="AQ892" s="60">
        <f>COUNTIFS(配置清单!$G:$G,G892,配置清单!H:H,"QA",配置清单!N:N,"在岗")</f>
        <v>0</v>
      </c>
      <c r="AR892" s="61" t="str">
        <f t="shared" ref="AR892:AR955" si="747">IF(S892=0,"NA",IF(AQ892&gt;=S892,1,AQ892/S892))</f>
        <v>NA</v>
      </c>
      <c r="AS892" s="60">
        <f>COUNTIFS(配置清单!$G:$G,G892,配置清单!$H:$H,"QA",配置清单!$N:$N,"在岗",配置清单!$P:$P,"&lt;&gt;暂不胜任")</f>
        <v>0</v>
      </c>
      <c r="AT892" s="61" t="str">
        <f t="shared" ref="AT892:AT955" si="748">IF(S892=0,"NA",IF(AS892&gt;=S892,1,IF(AQ892=0,0,AS892/AQ892)))</f>
        <v>NA</v>
      </c>
      <c r="AU892" s="60">
        <f>COUNTIFS(配置清单!G:G,规划及评估!G892,配置清单!H:H,"BA",配置清单!N:N,"在岗")</f>
        <v>0</v>
      </c>
      <c r="AV892" s="61" t="str">
        <f t="shared" ref="AV892:AV955" si="749">IF(T892=0,"NA",IF(AU892&gt;=T892,1,AU892/T892))</f>
        <v>NA</v>
      </c>
      <c r="AW892" s="60">
        <f>COUNTIFS(配置清单!G:G,G892,配置清单!H:H,"BA",配置清单!N:N,"在岗",配置清单!P:P,"&lt;&gt;暂不胜任")</f>
        <v>0</v>
      </c>
      <c r="AX892" s="61" t="str">
        <f t="shared" ref="AX892:AX955" si="750">IF(T892=0,"NA",IF(AW892&gt;=T892,1,IF(AU892=0,0,AW892/AU892)))</f>
        <v>NA</v>
      </c>
      <c r="AY892" s="60">
        <f>COUNTIFS(配置清单!G:G,规划及评估!G892,配置清单!H:H,"IA",配置清单!N:N,"在岗")</f>
        <v>0</v>
      </c>
      <c r="AZ892" s="61" t="str">
        <f t="shared" ref="AZ892:AZ955" si="751">IF(U892=0,"NA",IF(AY892&gt;=U892,1,AY892/U892))</f>
        <v>NA</v>
      </c>
      <c r="BA892" s="60">
        <f>COUNTIFS(配置清单!G:G,G892,配置清单!H:H,"IA",配置清单!N:N,"在岗",配置清单!P:P,"&lt;&gt;暂不胜任")</f>
        <v>0</v>
      </c>
      <c r="BB892" s="61" t="str">
        <f t="shared" ref="BB892:BB955" si="752">IF(U892=0,"NA",IF(BA892&gt;=U892,1,IF(AY892=0,0,BA892/AY892)))</f>
        <v>NA</v>
      </c>
      <c r="BC892" s="60">
        <f>COUNTIFS(配置清单!G:G,规划及评估!G892,配置清单!H:H,"产品经理",配置清单!N:N,"在岗")</f>
        <v>0</v>
      </c>
      <c r="BD892" s="61" t="str">
        <f t="shared" ref="BD892:BD955" si="753">IF(V892=0,"NA",IF(BC892&gt;=V892,1,BC892/V892))</f>
        <v>NA</v>
      </c>
      <c r="BE892" s="60">
        <f>COUNTIFS(配置清单!G:G,G892,配置清单!H:H,"产品经理",配置清单!N:N,"在岗",配置清单!P:P,"&lt;&gt;暂不胜任")</f>
        <v>0</v>
      </c>
      <c r="BF892" s="61" t="str">
        <f t="shared" ref="BF892:BF955" si="754">IF(V892=0,"NA",IF(BE892&gt;=V892,1,IF(BC892=0,0,BE892/BC892)))</f>
        <v>NA</v>
      </c>
      <c r="BG892" s="63">
        <f t="shared" ref="BG892:BG955" si="755">SUM(N892,O892,P892,Q892,R892,S892,T892,U892,V892)</f>
        <v>1</v>
      </c>
      <c r="BH892" s="64">
        <f t="shared" ref="BH892:BH955" si="756">IF(N892=0,0,W892)+IF(O892=0,0,AA892)+IF(P892=0,0,AE892)+IF(Q892=0,0,AI892)+IF(R892=0,0,AM892)+IF(S892=0,0,AQ892)+IF(T892=0,0,AU892)+IF(U892=0,0,AY892)+IF(V892=0,0,BC892)</f>
        <v>1</v>
      </c>
      <c r="BI892" s="64">
        <f t="shared" ref="BI892:BI955" si="757">IF(W892&gt;=N892,N892,W892)+IF(AA892&gt;=O892,O892,AA892)+IF(AE892&gt;=P892,P892,AE892)+IF(AI892&gt;=Q892,Q892,AI892)+IF(AM892&gt;=R892,R892,AM892)+IF(AQ892&gt;=S892,S892,AQ892)+IF(AU892&gt;=T892,T892,AU892)+IF(AY892&gt;=U892,U892,AY892)+IF(BC892&gt;=V892,V892,BC892)</f>
        <v>1</v>
      </c>
      <c r="BJ892" s="64">
        <f t="shared" ref="BJ892:BJ955" si="758">IF(Y892&gt;=N892,N892,Y892)+IF(AC892&gt;=O892,O892,AC892)+IF(AG892&gt;=P892,P892,AG892)+IF(AK892&gt;=Q892,Q892,AK892)+IF(AO892&gt;=R892,R892,AO892)+IF(AS892&gt;=S892,S892,AS892)+IF(AW892&gt;=T892,T892,AW892)+IF(BA892&gt;=U892,U892,BA892)+IF(BE892&gt;=V892,V892,BE892)</f>
        <v>1</v>
      </c>
      <c r="BK892" s="65">
        <f t="shared" ref="BK892:BK955" si="759">IF(BG892=0,0,BI892/BG892)</f>
        <v>1</v>
      </c>
      <c r="BL892" s="66">
        <f t="shared" ref="BL892:BL955" si="760">IF(BI892=0,0,BJ892/BI892)</f>
        <v>1</v>
      </c>
      <c r="BM892" s="93">
        <f t="shared" ref="BM892:BM955" si="761">IF(W892&gt;=N892,N892,W892)</f>
        <v>1</v>
      </c>
      <c r="BN892" s="93">
        <f t="shared" ref="BN892:BN955" si="762">IF(Y892&gt;=N892,N892,Y892)</f>
        <v>1</v>
      </c>
      <c r="BO892" s="93">
        <f t="shared" ref="BO892:BO955" si="763">IF(AA892&gt;=O892,O892,AA892)</f>
        <v>0</v>
      </c>
      <c r="BP892" s="93">
        <f t="shared" ref="BP892:BP955" si="764">IF(AC892&gt;=O892,O892,AC892)</f>
        <v>0</v>
      </c>
      <c r="BQ892" s="93">
        <f t="shared" ref="BQ892:BQ955" si="765">IF(AE892&gt;=P892,P892,AE892)</f>
        <v>0</v>
      </c>
      <c r="BR892" s="93">
        <f t="shared" ref="BR892:BR955" si="766">IF(AG892&gt;=P892,P892,AG892)</f>
        <v>0</v>
      </c>
      <c r="BS892" s="93">
        <f t="shared" ref="BS892:BS955" si="767">IF(AI892&gt;=Q892,Q892,AI892)</f>
        <v>0</v>
      </c>
      <c r="BT892" s="93">
        <f t="shared" ref="BT892:BT955" si="768">IF(AK892&gt;=Q892,Q892,AK892)</f>
        <v>0</v>
      </c>
      <c r="BU892" s="93">
        <f t="shared" ref="BU892:BU955" si="769">IF(AM892&gt;=R892,R892,AM892)</f>
        <v>0</v>
      </c>
      <c r="BV892" s="93">
        <f t="shared" ref="BV892:BV955" si="770">IF(AO892&gt;=R892,R892,AO892)</f>
        <v>0</v>
      </c>
      <c r="BW892" s="93">
        <f t="shared" ref="BW892:BW955" si="771">IF(AQ892&gt;=S892,S892,AQ892)</f>
        <v>0</v>
      </c>
      <c r="BX892" s="93">
        <f t="shared" ref="BX892:BX955" si="772">IF(AS892&gt;=S892,S892,AS892)</f>
        <v>0</v>
      </c>
      <c r="BY892" s="93">
        <f t="shared" ref="BY892:BY955" si="773">IF(AU892&gt;=T892,T892,AU892)</f>
        <v>0</v>
      </c>
      <c r="BZ892" s="93">
        <f t="shared" ref="BZ892:BZ955" si="774">IF(AW892&gt;=T892,T892,AW892)</f>
        <v>0</v>
      </c>
      <c r="CA892" s="93">
        <f t="shared" ref="CA892:CA955" si="775">IF(AY892&gt;=U892,U892,AY892)</f>
        <v>0</v>
      </c>
      <c r="CB892" s="93">
        <f t="shared" ref="CB892:CB955" si="776">IF(BA892&gt;=U892,U892,BA892)</f>
        <v>0</v>
      </c>
      <c r="CC892" s="93">
        <f t="shared" ref="CC892:CC955" si="777">IF(BC892&gt;=V892,V892,BC892)</f>
        <v>0</v>
      </c>
      <c r="CD892" s="93">
        <f t="shared" ref="CD892:CD955" si="778">IF(BE892&gt;=V892,V892,BE892)</f>
        <v>0</v>
      </c>
    </row>
    <row r="893" spans="1:82" hidden="1">
      <c r="A893" s="34">
        <v>546</v>
      </c>
      <c r="B893" s="34" t="s">
        <v>228</v>
      </c>
      <c r="C893" s="34" t="s">
        <v>231</v>
      </c>
      <c r="D893" s="34" t="s">
        <v>217</v>
      </c>
      <c r="E893" s="34" t="s">
        <v>216</v>
      </c>
      <c r="F893" s="34" t="s">
        <v>749</v>
      </c>
      <c r="G893" s="34" t="s">
        <v>754</v>
      </c>
      <c r="H893" s="34" t="s">
        <v>4</v>
      </c>
      <c r="I893" s="34" t="s">
        <v>4</v>
      </c>
      <c r="J893" s="34" t="s">
        <v>507</v>
      </c>
      <c r="K893" s="34" t="s">
        <v>34</v>
      </c>
      <c r="M893" s="34" t="s">
        <v>666</v>
      </c>
      <c r="N893" s="34">
        <v>1</v>
      </c>
      <c r="O893" s="34">
        <v>0</v>
      </c>
      <c r="P893" s="34">
        <v>0</v>
      </c>
      <c r="Q893" s="34">
        <v>0</v>
      </c>
      <c r="R893" s="34">
        <v>0</v>
      </c>
      <c r="S893" s="34">
        <v>1</v>
      </c>
      <c r="T893" s="34">
        <v>0</v>
      </c>
      <c r="U893" s="77">
        <v>0</v>
      </c>
      <c r="V893" s="34">
        <v>0</v>
      </c>
      <c r="W893" s="60">
        <f>COUNTIFS(配置清单!G:G,G893,配置清单!$H:$H,"PM",配置清单!$N:$N,"在岗")</f>
        <v>1</v>
      </c>
      <c r="X893" s="61">
        <f t="shared" si="737"/>
        <v>1</v>
      </c>
      <c r="Y893" s="60">
        <f>COUNTIFS(配置清单!$G:$G,G893,配置清单!$H:$H,"PM",配置清单!$N:$N,"在岗",配置清单!$P:$P,"&lt;&gt;暂不胜任")</f>
        <v>0</v>
      </c>
      <c r="Z893" s="61">
        <f t="shared" si="738"/>
        <v>0</v>
      </c>
      <c r="AA893" s="62">
        <f>COUNTIFS(配置清单!$G:$G,G893,配置清单!$H:$H,"SE",配置清单!$N:$N,"在岗")+COUNTIFS(配置清单!$G:$G,G893,配置清单!$H:$H,"SA",配置清单!$N:$N,"在岗")</f>
        <v>0</v>
      </c>
      <c r="AB893" s="61" t="str">
        <f t="shared" si="739"/>
        <v>NA</v>
      </c>
      <c r="AC893" s="60">
        <f>COUNTIFS(配置清单!$G:$G,G893,配置清单!$H:$H,"SE",配置清单!$N:$N,"在岗",配置清单!$P:$P,"&lt;&gt;暂不胜任")+COUNTIFS(配置清单!$G:$G,G893,配置清单!$H:$H,"SA",配置清单!$N:$N,"在岗",配置清单!$P:$P,"&lt;&gt;暂不胜任")</f>
        <v>0</v>
      </c>
      <c r="AD893" s="61" t="str">
        <f t="shared" si="740"/>
        <v>NA</v>
      </c>
      <c r="AE893" s="60">
        <f>COUNTIFS(配置清单!$G:$G,G893,配置清单!H:H,"MDE",配置清单!N:N,"在岗")</f>
        <v>0</v>
      </c>
      <c r="AF893" s="61" t="str">
        <f t="shared" si="741"/>
        <v>NA</v>
      </c>
      <c r="AG893" s="60">
        <f>COUNTIFS(配置清单!$G:$G,G893,配置清单!$H:$H,"MDE",配置清单!$N:$N,"在岗",配置清单!$P:$P,"&lt;&gt;暂不胜任")</f>
        <v>0</v>
      </c>
      <c r="AH893" s="61" t="str">
        <f t="shared" si="742"/>
        <v>NA</v>
      </c>
      <c r="AI893" s="62">
        <f>COUNTIFS(配置清单!G:G,G893,配置清单!H:H,"TPM",配置清单!N:N,"在岗")+COUNTIFS(配置清单!G:G,G893,配置清单!H:H,"TC",配置清单!N:N,"在岗")</f>
        <v>0</v>
      </c>
      <c r="AJ893" s="61" t="str">
        <f t="shared" si="743"/>
        <v>NA</v>
      </c>
      <c r="AK893" s="60">
        <f>COUNTIFS(配置清单!G:G,G893,配置清单!H:H,"TPM",配置清单!N:N,"在岗",配置清单!P:P,"&lt;&gt;暂不胜任")+COUNTIFS(配置清单!G:G,G893,配置清单!H:H,"TC",配置清单!N:N,"在岗",配置清单!P:P,"&lt;&gt;暂不胜任")</f>
        <v>0</v>
      </c>
      <c r="AL893" s="61" t="str">
        <f t="shared" si="744"/>
        <v>NA</v>
      </c>
      <c r="AM893" s="60">
        <f>COUNTIFS(配置清单!G:G,G893,配置清单!H:H,"TSE",配置清单!N:N,"在岗")</f>
        <v>0</v>
      </c>
      <c r="AN893" s="61" t="str">
        <f t="shared" si="745"/>
        <v>NA</v>
      </c>
      <c r="AO893" s="60">
        <f>COUNTIFS(配置清单!G:G,G893,配置清单!H:H,"TSE",配置清单!N:N,"在岗",配置清单!P:P,"&lt;&gt;暂不胜任")</f>
        <v>0</v>
      </c>
      <c r="AP893" s="61" t="str">
        <f t="shared" si="746"/>
        <v>NA</v>
      </c>
      <c r="AQ893" s="60">
        <f>COUNTIFS(配置清单!$G:$G,G893,配置清单!H:H,"QA",配置清单!N:N,"在岗")</f>
        <v>1</v>
      </c>
      <c r="AR893" s="61">
        <f t="shared" si="747"/>
        <v>1</v>
      </c>
      <c r="AS893" s="60">
        <f>COUNTIFS(配置清单!$G:$G,G893,配置清单!$H:$H,"QA",配置清单!$N:$N,"在岗",配置清单!$P:$P,"&lt;&gt;暂不胜任")</f>
        <v>1</v>
      </c>
      <c r="AT893" s="61">
        <f t="shared" si="748"/>
        <v>1</v>
      </c>
      <c r="AU893" s="60">
        <f>COUNTIFS(配置清单!G:G,规划及评估!G893,配置清单!H:H,"BA",配置清单!N:N,"在岗")</f>
        <v>0</v>
      </c>
      <c r="AV893" s="61" t="str">
        <f t="shared" si="749"/>
        <v>NA</v>
      </c>
      <c r="AW893" s="60">
        <f>COUNTIFS(配置清单!G:G,G893,配置清单!H:H,"BA",配置清单!N:N,"在岗",配置清单!P:P,"&lt;&gt;暂不胜任")</f>
        <v>0</v>
      </c>
      <c r="AX893" s="61" t="str">
        <f t="shared" si="750"/>
        <v>NA</v>
      </c>
      <c r="AY893" s="60">
        <f>COUNTIFS(配置清单!G:G,规划及评估!G893,配置清单!H:H,"IA",配置清单!N:N,"在岗")</f>
        <v>0</v>
      </c>
      <c r="AZ893" s="61" t="str">
        <f t="shared" si="751"/>
        <v>NA</v>
      </c>
      <c r="BA893" s="60">
        <f>COUNTIFS(配置清单!G:G,G893,配置清单!H:H,"IA",配置清单!N:N,"在岗",配置清单!P:P,"&lt;&gt;暂不胜任")</f>
        <v>0</v>
      </c>
      <c r="BB893" s="61" t="str">
        <f t="shared" si="752"/>
        <v>NA</v>
      </c>
      <c r="BC893" s="60">
        <f>COUNTIFS(配置清单!G:G,规划及评估!G893,配置清单!H:H,"产品经理",配置清单!N:N,"在岗")</f>
        <v>0</v>
      </c>
      <c r="BD893" s="61" t="str">
        <f t="shared" si="753"/>
        <v>NA</v>
      </c>
      <c r="BE893" s="60">
        <f>COUNTIFS(配置清单!G:G,G893,配置清单!H:H,"产品经理",配置清单!N:N,"在岗",配置清单!P:P,"&lt;&gt;暂不胜任")</f>
        <v>0</v>
      </c>
      <c r="BF893" s="61" t="str">
        <f t="shared" si="754"/>
        <v>NA</v>
      </c>
      <c r="BG893" s="63">
        <f t="shared" si="755"/>
        <v>2</v>
      </c>
      <c r="BH893" s="64">
        <f t="shared" si="756"/>
        <v>2</v>
      </c>
      <c r="BI893" s="64">
        <f t="shared" si="757"/>
        <v>2</v>
      </c>
      <c r="BJ893" s="64">
        <f t="shared" si="758"/>
        <v>1</v>
      </c>
      <c r="BK893" s="65">
        <f t="shared" si="759"/>
        <v>1</v>
      </c>
      <c r="BL893" s="66">
        <f t="shared" si="760"/>
        <v>0.5</v>
      </c>
      <c r="BM893" s="93">
        <f t="shared" si="761"/>
        <v>1</v>
      </c>
      <c r="BN893" s="93">
        <f t="shared" si="762"/>
        <v>0</v>
      </c>
      <c r="BO893" s="93">
        <f t="shared" si="763"/>
        <v>0</v>
      </c>
      <c r="BP893" s="93">
        <f t="shared" si="764"/>
        <v>0</v>
      </c>
      <c r="BQ893" s="93">
        <f t="shared" si="765"/>
        <v>0</v>
      </c>
      <c r="BR893" s="93">
        <f t="shared" si="766"/>
        <v>0</v>
      </c>
      <c r="BS893" s="93">
        <f t="shared" si="767"/>
        <v>0</v>
      </c>
      <c r="BT893" s="93">
        <f t="shared" si="768"/>
        <v>0</v>
      </c>
      <c r="BU893" s="93">
        <f t="shared" si="769"/>
        <v>0</v>
      </c>
      <c r="BV893" s="93">
        <f t="shared" si="770"/>
        <v>0</v>
      </c>
      <c r="BW893" s="93">
        <f t="shared" si="771"/>
        <v>1</v>
      </c>
      <c r="BX893" s="93">
        <f t="shared" si="772"/>
        <v>1</v>
      </c>
      <c r="BY893" s="93">
        <f t="shared" si="773"/>
        <v>0</v>
      </c>
      <c r="BZ893" s="93">
        <f t="shared" si="774"/>
        <v>0</v>
      </c>
      <c r="CA893" s="93">
        <f t="shared" si="775"/>
        <v>0</v>
      </c>
      <c r="CB893" s="93">
        <f t="shared" si="776"/>
        <v>0</v>
      </c>
      <c r="CC893" s="93">
        <f t="shared" si="777"/>
        <v>0</v>
      </c>
      <c r="CD893" s="93">
        <f t="shared" si="778"/>
        <v>0</v>
      </c>
    </row>
    <row r="894" spans="1:82" hidden="1">
      <c r="A894" s="34">
        <v>547</v>
      </c>
      <c r="B894" s="34" t="s">
        <v>228</v>
      </c>
      <c r="C894" s="34" t="s">
        <v>231</v>
      </c>
      <c r="D894" s="34" t="s">
        <v>217</v>
      </c>
      <c r="E894" s="34" t="s">
        <v>216</v>
      </c>
      <c r="F894" s="34" t="s">
        <v>749</v>
      </c>
      <c r="G894" s="34" t="s">
        <v>756</v>
      </c>
      <c r="H894" s="34" t="s">
        <v>4</v>
      </c>
      <c r="I894" s="34" t="s">
        <v>4</v>
      </c>
      <c r="J894" s="34" t="s">
        <v>507</v>
      </c>
      <c r="K894" s="34" t="s">
        <v>34</v>
      </c>
      <c r="M894" s="34" t="s">
        <v>666</v>
      </c>
      <c r="N894" s="34">
        <v>1</v>
      </c>
      <c r="O894" s="34">
        <v>0</v>
      </c>
      <c r="P894" s="34">
        <v>0</v>
      </c>
      <c r="Q894" s="34">
        <v>0</v>
      </c>
      <c r="R894" s="34">
        <v>0</v>
      </c>
      <c r="S894" s="34">
        <v>1</v>
      </c>
      <c r="T894" s="34">
        <v>0</v>
      </c>
      <c r="U894" s="77">
        <v>0</v>
      </c>
      <c r="V894" s="34">
        <v>0</v>
      </c>
      <c r="W894" s="60">
        <f>COUNTIFS(配置清单!G:G,G894,配置清单!$H:$H,"PM",配置清单!$N:$N,"在岗")</f>
        <v>1</v>
      </c>
      <c r="X894" s="61">
        <f t="shared" si="737"/>
        <v>1</v>
      </c>
      <c r="Y894" s="60">
        <f>COUNTIFS(配置清单!$G:$G,G894,配置清单!$H:$H,"PM",配置清单!$N:$N,"在岗",配置清单!$P:$P,"&lt;&gt;暂不胜任")</f>
        <v>0</v>
      </c>
      <c r="Z894" s="61">
        <f t="shared" si="738"/>
        <v>0</v>
      </c>
      <c r="AA894" s="62">
        <f>COUNTIFS(配置清单!$G:$G,G894,配置清单!$H:$H,"SE",配置清单!$N:$N,"在岗")+COUNTIFS(配置清单!$G:$G,G894,配置清单!$H:$H,"SA",配置清单!$N:$N,"在岗")</f>
        <v>0</v>
      </c>
      <c r="AB894" s="61" t="str">
        <f t="shared" si="739"/>
        <v>NA</v>
      </c>
      <c r="AC894" s="60">
        <f>COUNTIFS(配置清单!$G:$G,G894,配置清单!$H:$H,"SE",配置清单!$N:$N,"在岗",配置清单!$P:$P,"&lt;&gt;暂不胜任")+COUNTIFS(配置清单!$G:$G,G894,配置清单!$H:$H,"SA",配置清单!$N:$N,"在岗",配置清单!$P:$P,"&lt;&gt;暂不胜任")</f>
        <v>0</v>
      </c>
      <c r="AD894" s="61" t="str">
        <f t="shared" si="740"/>
        <v>NA</v>
      </c>
      <c r="AE894" s="60">
        <f>COUNTIFS(配置清单!$G:$G,G894,配置清单!H:H,"MDE",配置清单!N:N,"在岗")</f>
        <v>0</v>
      </c>
      <c r="AF894" s="61" t="str">
        <f t="shared" si="741"/>
        <v>NA</v>
      </c>
      <c r="AG894" s="60">
        <f>COUNTIFS(配置清单!$G:$G,G894,配置清单!$H:$H,"MDE",配置清单!$N:$N,"在岗",配置清单!$P:$P,"&lt;&gt;暂不胜任")</f>
        <v>0</v>
      </c>
      <c r="AH894" s="61" t="str">
        <f t="shared" si="742"/>
        <v>NA</v>
      </c>
      <c r="AI894" s="62">
        <f>COUNTIFS(配置清单!G:G,G894,配置清单!H:H,"TPM",配置清单!N:N,"在岗")+COUNTIFS(配置清单!G:G,G894,配置清单!H:H,"TC",配置清单!N:N,"在岗")</f>
        <v>0</v>
      </c>
      <c r="AJ894" s="61" t="str">
        <f t="shared" si="743"/>
        <v>NA</v>
      </c>
      <c r="AK894" s="60">
        <f>COUNTIFS(配置清单!G:G,G894,配置清单!H:H,"TPM",配置清单!N:N,"在岗",配置清单!P:P,"&lt;&gt;暂不胜任")+COUNTIFS(配置清单!G:G,G894,配置清单!H:H,"TC",配置清单!N:N,"在岗",配置清单!P:P,"&lt;&gt;暂不胜任")</f>
        <v>0</v>
      </c>
      <c r="AL894" s="61" t="str">
        <f t="shared" si="744"/>
        <v>NA</v>
      </c>
      <c r="AM894" s="60">
        <f>COUNTIFS(配置清单!G:G,G894,配置清单!H:H,"TSE",配置清单!N:N,"在岗")</f>
        <v>0</v>
      </c>
      <c r="AN894" s="61" t="str">
        <f t="shared" si="745"/>
        <v>NA</v>
      </c>
      <c r="AO894" s="60">
        <f>COUNTIFS(配置清单!G:G,G894,配置清单!H:H,"TSE",配置清单!N:N,"在岗",配置清单!P:P,"&lt;&gt;暂不胜任")</f>
        <v>0</v>
      </c>
      <c r="AP894" s="61" t="str">
        <f t="shared" si="746"/>
        <v>NA</v>
      </c>
      <c r="AQ894" s="60">
        <f>COUNTIFS(配置清单!$G:$G,G894,配置清单!H:H,"QA",配置清单!N:N,"在岗")</f>
        <v>1</v>
      </c>
      <c r="AR894" s="61">
        <f t="shared" si="747"/>
        <v>1</v>
      </c>
      <c r="AS894" s="60">
        <f>COUNTIFS(配置清单!$G:$G,G894,配置清单!$H:$H,"QA",配置清单!$N:$N,"在岗",配置清单!$P:$P,"&lt;&gt;暂不胜任")</f>
        <v>1</v>
      </c>
      <c r="AT894" s="61">
        <f t="shared" si="748"/>
        <v>1</v>
      </c>
      <c r="AU894" s="60">
        <f>COUNTIFS(配置清单!G:G,规划及评估!G894,配置清单!H:H,"BA",配置清单!N:N,"在岗")</f>
        <v>0</v>
      </c>
      <c r="AV894" s="61" t="str">
        <f t="shared" si="749"/>
        <v>NA</v>
      </c>
      <c r="AW894" s="60">
        <f>COUNTIFS(配置清单!G:G,G894,配置清单!H:H,"BA",配置清单!N:N,"在岗",配置清单!P:P,"&lt;&gt;暂不胜任")</f>
        <v>0</v>
      </c>
      <c r="AX894" s="61" t="str">
        <f t="shared" si="750"/>
        <v>NA</v>
      </c>
      <c r="AY894" s="60">
        <f>COUNTIFS(配置清单!G:G,规划及评估!G894,配置清单!H:H,"IA",配置清单!N:N,"在岗")</f>
        <v>0</v>
      </c>
      <c r="AZ894" s="61" t="str">
        <f t="shared" si="751"/>
        <v>NA</v>
      </c>
      <c r="BA894" s="60">
        <f>COUNTIFS(配置清单!G:G,G894,配置清单!H:H,"IA",配置清单!N:N,"在岗",配置清单!P:P,"&lt;&gt;暂不胜任")</f>
        <v>0</v>
      </c>
      <c r="BB894" s="61" t="str">
        <f t="shared" si="752"/>
        <v>NA</v>
      </c>
      <c r="BC894" s="60">
        <f>COUNTIFS(配置清单!G:G,规划及评估!G894,配置清单!H:H,"产品经理",配置清单!N:N,"在岗")</f>
        <v>0</v>
      </c>
      <c r="BD894" s="61" t="str">
        <f t="shared" si="753"/>
        <v>NA</v>
      </c>
      <c r="BE894" s="60">
        <f>COUNTIFS(配置清单!G:G,G894,配置清单!H:H,"产品经理",配置清单!N:N,"在岗",配置清单!P:P,"&lt;&gt;暂不胜任")</f>
        <v>0</v>
      </c>
      <c r="BF894" s="61" t="str">
        <f t="shared" si="754"/>
        <v>NA</v>
      </c>
      <c r="BG894" s="63">
        <f t="shared" si="755"/>
        <v>2</v>
      </c>
      <c r="BH894" s="64">
        <f t="shared" si="756"/>
        <v>2</v>
      </c>
      <c r="BI894" s="64">
        <f t="shared" si="757"/>
        <v>2</v>
      </c>
      <c r="BJ894" s="64">
        <f t="shared" si="758"/>
        <v>1</v>
      </c>
      <c r="BK894" s="65">
        <f t="shared" si="759"/>
        <v>1</v>
      </c>
      <c r="BL894" s="66">
        <f t="shared" si="760"/>
        <v>0.5</v>
      </c>
      <c r="BM894" s="93">
        <f t="shared" si="761"/>
        <v>1</v>
      </c>
      <c r="BN894" s="93">
        <f t="shared" si="762"/>
        <v>0</v>
      </c>
      <c r="BO894" s="93">
        <f t="shared" si="763"/>
        <v>0</v>
      </c>
      <c r="BP894" s="93">
        <f t="shared" si="764"/>
        <v>0</v>
      </c>
      <c r="BQ894" s="93">
        <f t="shared" si="765"/>
        <v>0</v>
      </c>
      <c r="BR894" s="93">
        <f t="shared" si="766"/>
        <v>0</v>
      </c>
      <c r="BS894" s="93">
        <f t="shared" si="767"/>
        <v>0</v>
      </c>
      <c r="BT894" s="93">
        <f t="shared" si="768"/>
        <v>0</v>
      </c>
      <c r="BU894" s="93">
        <f t="shared" si="769"/>
        <v>0</v>
      </c>
      <c r="BV894" s="93">
        <f t="shared" si="770"/>
        <v>0</v>
      </c>
      <c r="BW894" s="93">
        <f t="shared" si="771"/>
        <v>1</v>
      </c>
      <c r="BX894" s="93">
        <f t="shared" si="772"/>
        <v>1</v>
      </c>
      <c r="BY894" s="93">
        <f t="shared" si="773"/>
        <v>0</v>
      </c>
      <c r="BZ894" s="93">
        <f t="shared" si="774"/>
        <v>0</v>
      </c>
      <c r="CA894" s="93">
        <f t="shared" si="775"/>
        <v>0</v>
      </c>
      <c r="CB894" s="93">
        <f t="shared" si="776"/>
        <v>0</v>
      </c>
      <c r="CC894" s="93">
        <f t="shared" si="777"/>
        <v>0</v>
      </c>
      <c r="CD894" s="93">
        <f t="shared" si="778"/>
        <v>0</v>
      </c>
    </row>
    <row r="895" spans="1:82" hidden="1">
      <c r="A895" s="34">
        <v>548</v>
      </c>
      <c r="B895" s="34" t="s">
        <v>228</v>
      </c>
      <c r="C895" s="34" t="s">
        <v>231</v>
      </c>
      <c r="D895" s="34" t="s">
        <v>217</v>
      </c>
      <c r="E895" s="34" t="s">
        <v>216</v>
      </c>
      <c r="F895" s="34" t="s">
        <v>678</v>
      </c>
      <c r="G895" s="34" t="s">
        <v>758</v>
      </c>
      <c r="H895" s="34" t="s">
        <v>4</v>
      </c>
      <c r="I895" s="34" t="s">
        <v>4</v>
      </c>
      <c r="J895" s="34" t="s">
        <v>507</v>
      </c>
      <c r="K895" s="34" t="s">
        <v>34</v>
      </c>
      <c r="M895" s="34" t="s">
        <v>666</v>
      </c>
      <c r="N895" s="34">
        <v>1</v>
      </c>
      <c r="O895" s="34">
        <v>0</v>
      </c>
      <c r="P895" s="34">
        <v>0</v>
      </c>
      <c r="Q895" s="34">
        <v>0</v>
      </c>
      <c r="R895" s="34">
        <v>0</v>
      </c>
      <c r="S895" s="34">
        <v>1</v>
      </c>
      <c r="T895" s="34">
        <v>0</v>
      </c>
      <c r="U895" s="77">
        <v>0</v>
      </c>
      <c r="V895" s="34">
        <v>0</v>
      </c>
      <c r="W895" s="60">
        <f>COUNTIFS(配置清单!G:G,G895,配置清单!$H:$H,"PM",配置清单!$N:$N,"在岗")</f>
        <v>1</v>
      </c>
      <c r="X895" s="61">
        <f t="shared" si="737"/>
        <v>1</v>
      </c>
      <c r="Y895" s="60">
        <f>COUNTIFS(配置清单!$G:$G,G895,配置清单!$H:$H,"PM",配置清单!$N:$N,"在岗",配置清单!$P:$P,"&lt;&gt;暂不胜任")</f>
        <v>1</v>
      </c>
      <c r="Z895" s="61">
        <f t="shared" si="738"/>
        <v>1</v>
      </c>
      <c r="AA895" s="62">
        <f>COUNTIFS(配置清单!$G:$G,G895,配置清单!$H:$H,"SE",配置清单!$N:$N,"在岗")+COUNTIFS(配置清单!$G:$G,G895,配置清单!$H:$H,"SA",配置清单!$N:$N,"在岗")</f>
        <v>0</v>
      </c>
      <c r="AB895" s="61" t="str">
        <f t="shared" si="739"/>
        <v>NA</v>
      </c>
      <c r="AC895" s="60">
        <f>COUNTIFS(配置清单!$G:$G,G895,配置清单!$H:$H,"SE",配置清单!$N:$N,"在岗",配置清单!$P:$P,"&lt;&gt;暂不胜任")+COUNTIFS(配置清单!$G:$G,G895,配置清单!$H:$H,"SA",配置清单!$N:$N,"在岗",配置清单!$P:$P,"&lt;&gt;暂不胜任")</f>
        <v>0</v>
      </c>
      <c r="AD895" s="61" t="str">
        <f t="shared" si="740"/>
        <v>NA</v>
      </c>
      <c r="AE895" s="60">
        <f>COUNTIFS(配置清单!$G:$G,G895,配置清单!H:H,"MDE",配置清单!N:N,"在岗")</f>
        <v>0</v>
      </c>
      <c r="AF895" s="61" t="str">
        <f t="shared" si="741"/>
        <v>NA</v>
      </c>
      <c r="AG895" s="60">
        <f>COUNTIFS(配置清单!$G:$G,G895,配置清单!$H:$H,"MDE",配置清单!$N:$N,"在岗",配置清单!$P:$P,"&lt;&gt;暂不胜任")</f>
        <v>0</v>
      </c>
      <c r="AH895" s="61" t="str">
        <f t="shared" si="742"/>
        <v>NA</v>
      </c>
      <c r="AI895" s="62">
        <f>COUNTIFS(配置清单!G:G,G895,配置清单!H:H,"TPM",配置清单!N:N,"在岗")+COUNTIFS(配置清单!G:G,G895,配置清单!H:H,"TC",配置清单!N:N,"在岗")</f>
        <v>0</v>
      </c>
      <c r="AJ895" s="61" t="str">
        <f t="shared" si="743"/>
        <v>NA</v>
      </c>
      <c r="AK895" s="60">
        <f>COUNTIFS(配置清单!G:G,G895,配置清单!H:H,"TPM",配置清单!N:N,"在岗",配置清单!P:P,"&lt;&gt;暂不胜任")+COUNTIFS(配置清单!G:G,G895,配置清单!H:H,"TC",配置清单!N:N,"在岗",配置清单!P:P,"&lt;&gt;暂不胜任")</f>
        <v>0</v>
      </c>
      <c r="AL895" s="61" t="str">
        <f t="shared" si="744"/>
        <v>NA</v>
      </c>
      <c r="AM895" s="60">
        <f>COUNTIFS(配置清单!G:G,G895,配置清单!H:H,"TSE",配置清单!N:N,"在岗")</f>
        <v>0</v>
      </c>
      <c r="AN895" s="61" t="str">
        <f t="shared" si="745"/>
        <v>NA</v>
      </c>
      <c r="AO895" s="60">
        <f>COUNTIFS(配置清单!G:G,G895,配置清单!H:H,"TSE",配置清单!N:N,"在岗",配置清单!P:P,"&lt;&gt;暂不胜任")</f>
        <v>0</v>
      </c>
      <c r="AP895" s="61" t="str">
        <f t="shared" si="746"/>
        <v>NA</v>
      </c>
      <c r="AQ895" s="60">
        <f>COUNTIFS(配置清单!$G:$G,G895,配置清单!H:H,"QA",配置清单!N:N,"在岗")</f>
        <v>1</v>
      </c>
      <c r="AR895" s="61">
        <f t="shared" si="747"/>
        <v>1</v>
      </c>
      <c r="AS895" s="60">
        <f>COUNTIFS(配置清单!$G:$G,G895,配置清单!$H:$H,"QA",配置清单!$N:$N,"在岗",配置清单!$P:$P,"&lt;&gt;暂不胜任")</f>
        <v>1</v>
      </c>
      <c r="AT895" s="61">
        <f t="shared" si="748"/>
        <v>1</v>
      </c>
      <c r="AU895" s="60">
        <f>COUNTIFS(配置清单!G:G,规划及评估!G895,配置清单!H:H,"BA",配置清单!N:N,"在岗")</f>
        <v>0</v>
      </c>
      <c r="AV895" s="61" t="str">
        <f t="shared" si="749"/>
        <v>NA</v>
      </c>
      <c r="AW895" s="60">
        <f>COUNTIFS(配置清单!G:G,G895,配置清单!H:H,"BA",配置清单!N:N,"在岗",配置清单!P:P,"&lt;&gt;暂不胜任")</f>
        <v>0</v>
      </c>
      <c r="AX895" s="61" t="str">
        <f t="shared" si="750"/>
        <v>NA</v>
      </c>
      <c r="AY895" s="60">
        <f>COUNTIFS(配置清单!G:G,规划及评估!G895,配置清单!H:H,"IA",配置清单!N:N,"在岗")</f>
        <v>0</v>
      </c>
      <c r="AZ895" s="61" t="str">
        <f t="shared" si="751"/>
        <v>NA</v>
      </c>
      <c r="BA895" s="60">
        <f>COUNTIFS(配置清单!G:G,G895,配置清单!H:H,"IA",配置清单!N:N,"在岗",配置清单!P:P,"&lt;&gt;暂不胜任")</f>
        <v>0</v>
      </c>
      <c r="BB895" s="61" t="str">
        <f t="shared" si="752"/>
        <v>NA</v>
      </c>
      <c r="BC895" s="60">
        <f>COUNTIFS(配置清单!G:G,规划及评估!G895,配置清单!H:H,"产品经理",配置清单!N:N,"在岗")</f>
        <v>0</v>
      </c>
      <c r="BD895" s="61" t="str">
        <f t="shared" si="753"/>
        <v>NA</v>
      </c>
      <c r="BE895" s="60">
        <f>COUNTIFS(配置清单!G:G,G895,配置清单!H:H,"产品经理",配置清单!N:N,"在岗",配置清单!P:P,"&lt;&gt;暂不胜任")</f>
        <v>0</v>
      </c>
      <c r="BF895" s="61" t="str">
        <f t="shared" si="754"/>
        <v>NA</v>
      </c>
      <c r="BG895" s="63">
        <f t="shared" si="755"/>
        <v>2</v>
      </c>
      <c r="BH895" s="64">
        <f t="shared" si="756"/>
        <v>2</v>
      </c>
      <c r="BI895" s="64">
        <f t="shared" si="757"/>
        <v>2</v>
      </c>
      <c r="BJ895" s="64">
        <f t="shared" si="758"/>
        <v>2</v>
      </c>
      <c r="BK895" s="65">
        <f t="shared" si="759"/>
        <v>1</v>
      </c>
      <c r="BL895" s="66">
        <f t="shared" si="760"/>
        <v>1</v>
      </c>
      <c r="BM895" s="93">
        <f t="shared" si="761"/>
        <v>1</v>
      </c>
      <c r="BN895" s="93">
        <f t="shared" si="762"/>
        <v>1</v>
      </c>
      <c r="BO895" s="93">
        <f t="shared" si="763"/>
        <v>0</v>
      </c>
      <c r="BP895" s="93">
        <f t="shared" si="764"/>
        <v>0</v>
      </c>
      <c r="BQ895" s="93">
        <f t="shared" si="765"/>
        <v>0</v>
      </c>
      <c r="BR895" s="93">
        <f t="shared" si="766"/>
        <v>0</v>
      </c>
      <c r="BS895" s="93">
        <f t="shared" si="767"/>
        <v>0</v>
      </c>
      <c r="BT895" s="93">
        <f t="shared" si="768"/>
        <v>0</v>
      </c>
      <c r="BU895" s="93">
        <f t="shared" si="769"/>
        <v>0</v>
      </c>
      <c r="BV895" s="93">
        <f t="shared" si="770"/>
        <v>0</v>
      </c>
      <c r="BW895" s="93">
        <f t="shared" si="771"/>
        <v>1</v>
      </c>
      <c r="BX895" s="93">
        <f t="shared" si="772"/>
        <v>1</v>
      </c>
      <c r="BY895" s="93">
        <f t="shared" si="773"/>
        <v>0</v>
      </c>
      <c r="BZ895" s="93">
        <f t="shared" si="774"/>
        <v>0</v>
      </c>
      <c r="CA895" s="93">
        <f t="shared" si="775"/>
        <v>0</v>
      </c>
      <c r="CB895" s="93">
        <f t="shared" si="776"/>
        <v>0</v>
      </c>
      <c r="CC895" s="93">
        <f t="shared" si="777"/>
        <v>0</v>
      </c>
      <c r="CD895" s="93">
        <f t="shared" si="778"/>
        <v>0</v>
      </c>
    </row>
    <row r="896" spans="1:82" hidden="1">
      <c r="A896" s="34">
        <v>549</v>
      </c>
      <c r="B896" s="34" t="s">
        <v>228</v>
      </c>
      <c r="C896" s="34" t="s">
        <v>231</v>
      </c>
      <c r="D896" s="34" t="s">
        <v>217</v>
      </c>
      <c r="E896" s="34" t="s">
        <v>216</v>
      </c>
      <c r="F896" s="34" t="s">
        <v>690</v>
      </c>
      <c r="G896" s="34" t="s">
        <v>759</v>
      </c>
      <c r="H896" s="34" t="s">
        <v>7</v>
      </c>
      <c r="I896" s="34" t="s">
        <v>7</v>
      </c>
      <c r="J896" s="34" t="s">
        <v>195</v>
      </c>
      <c r="K896" s="34" t="s">
        <v>195</v>
      </c>
      <c r="M896" s="34" t="s">
        <v>666</v>
      </c>
      <c r="N896" s="34">
        <v>1</v>
      </c>
      <c r="O896" s="34">
        <v>0</v>
      </c>
      <c r="P896" s="34">
        <v>0</v>
      </c>
      <c r="Q896" s="34">
        <v>0</v>
      </c>
      <c r="R896" s="34">
        <v>0</v>
      </c>
      <c r="S896" s="34">
        <v>0</v>
      </c>
      <c r="T896" s="34">
        <v>0</v>
      </c>
      <c r="U896" s="77">
        <v>0</v>
      </c>
      <c r="V896" s="34">
        <v>0</v>
      </c>
      <c r="W896" s="60">
        <f>COUNTIFS(配置清单!G:G,G896,配置清单!$H:$H,"PM",配置清单!$N:$N,"在岗")</f>
        <v>1</v>
      </c>
      <c r="X896" s="61">
        <f t="shared" si="737"/>
        <v>1</v>
      </c>
      <c r="Y896" s="60">
        <f>COUNTIFS(配置清单!$G:$G,G896,配置清单!$H:$H,"PM",配置清单!$N:$N,"在岗",配置清单!$P:$P,"&lt;&gt;暂不胜任")</f>
        <v>1</v>
      </c>
      <c r="Z896" s="61">
        <f t="shared" si="738"/>
        <v>1</v>
      </c>
      <c r="AA896" s="62">
        <f>COUNTIFS(配置清单!$G:$G,G896,配置清单!$H:$H,"SE",配置清单!$N:$N,"在岗")+COUNTIFS(配置清单!$G:$G,G896,配置清单!$H:$H,"SA",配置清单!$N:$N,"在岗")</f>
        <v>0</v>
      </c>
      <c r="AB896" s="61" t="str">
        <f t="shared" si="739"/>
        <v>NA</v>
      </c>
      <c r="AC896" s="60">
        <f>COUNTIFS(配置清单!$G:$G,G896,配置清单!$H:$H,"SE",配置清单!$N:$N,"在岗",配置清单!$P:$P,"&lt;&gt;暂不胜任")+COUNTIFS(配置清单!$G:$G,G896,配置清单!$H:$H,"SA",配置清单!$N:$N,"在岗",配置清单!$P:$P,"&lt;&gt;暂不胜任")</f>
        <v>0</v>
      </c>
      <c r="AD896" s="61" t="str">
        <f t="shared" si="740"/>
        <v>NA</v>
      </c>
      <c r="AE896" s="60">
        <f>COUNTIFS(配置清单!$G:$G,G896,配置清单!H:H,"MDE",配置清单!N:N,"在岗")</f>
        <v>0</v>
      </c>
      <c r="AF896" s="61" t="str">
        <f t="shared" si="741"/>
        <v>NA</v>
      </c>
      <c r="AG896" s="60">
        <f>COUNTIFS(配置清单!$G:$G,G896,配置清单!$H:$H,"MDE",配置清单!$N:$N,"在岗",配置清单!$P:$P,"&lt;&gt;暂不胜任")</f>
        <v>0</v>
      </c>
      <c r="AH896" s="61" t="str">
        <f t="shared" si="742"/>
        <v>NA</v>
      </c>
      <c r="AI896" s="62">
        <f>COUNTIFS(配置清单!G:G,G896,配置清单!H:H,"TPM",配置清单!N:N,"在岗")+COUNTIFS(配置清单!G:G,G896,配置清单!H:H,"TC",配置清单!N:N,"在岗")</f>
        <v>0</v>
      </c>
      <c r="AJ896" s="61" t="str">
        <f t="shared" si="743"/>
        <v>NA</v>
      </c>
      <c r="AK896" s="60">
        <f>COUNTIFS(配置清单!G:G,G896,配置清单!H:H,"TPM",配置清单!N:N,"在岗",配置清单!P:P,"&lt;&gt;暂不胜任")+COUNTIFS(配置清单!G:G,G896,配置清单!H:H,"TC",配置清单!N:N,"在岗",配置清单!P:P,"&lt;&gt;暂不胜任")</f>
        <v>0</v>
      </c>
      <c r="AL896" s="61" t="str">
        <f t="shared" si="744"/>
        <v>NA</v>
      </c>
      <c r="AM896" s="60">
        <f>COUNTIFS(配置清单!G:G,G896,配置清单!H:H,"TSE",配置清单!N:N,"在岗")</f>
        <v>0</v>
      </c>
      <c r="AN896" s="61" t="str">
        <f t="shared" si="745"/>
        <v>NA</v>
      </c>
      <c r="AO896" s="60">
        <f>COUNTIFS(配置清单!G:G,G896,配置清单!H:H,"TSE",配置清单!N:N,"在岗",配置清单!P:P,"&lt;&gt;暂不胜任")</f>
        <v>0</v>
      </c>
      <c r="AP896" s="61" t="str">
        <f t="shared" si="746"/>
        <v>NA</v>
      </c>
      <c r="AQ896" s="60">
        <f>COUNTIFS(配置清单!$G:$G,G896,配置清单!H:H,"QA",配置清单!N:N,"在岗")</f>
        <v>0</v>
      </c>
      <c r="AR896" s="61" t="str">
        <f t="shared" si="747"/>
        <v>NA</v>
      </c>
      <c r="AS896" s="60">
        <f>COUNTIFS(配置清单!$G:$G,G896,配置清单!$H:$H,"QA",配置清单!$N:$N,"在岗",配置清单!$P:$P,"&lt;&gt;暂不胜任")</f>
        <v>0</v>
      </c>
      <c r="AT896" s="61" t="str">
        <f t="shared" si="748"/>
        <v>NA</v>
      </c>
      <c r="AU896" s="60">
        <f>COUNTIFS(配置清单!G:G,规划及评估!G896,配置清单!H:H,"BA",配置清单!N:N,"在岗")</f>
        <v>0</v>
      </c>
      <c r="AV896" s="61" t="str">
        <f t="shared" si="749"/>
        <v>NA</v>
      </c>
      <c r="AW896" s="60">
        <f>COUNTIFS(配置清单!G:G,G896,配置清单!H:H,"BA",配置清单!N:N,"在岗",配置清单!P:P,"&lt;&gt;暂不胜任")</f>
        <v>0</v>
      </c>
      <c r="AX896" s="61" t="str">
        <f t="shared" si="750"/>
        <v>NA</v>
      </c>
      <c r="AY896" s="60">
        <f>COUNTIFS(配置清单!G:G,规划及评估!G896,配置清单!H:H,"IA",配置清单!N:N,"在岗")</f>
        <v>0</v>
      </c>
      <c r="AZ896" s="61" t="str">
        <f t="shared" si="751"/>
        <v>NA</v>
      </c>
      <c r="BA896" s="60">
        <f>COUNTIFS(配置清单!G:G,G896,配置清单!H:H,"IA",配置清单!N:N,"在岗",配置清单!P:P,"&lt;&gt;暂不胜任")</f>
        <v>0</v>
      </c>
      <c r="BB896" s="61" t="str">
        <f t="shared" si="752"/>
        <v>NA</v>
      </c>
      <c r="BC896" s="60">
        <f>COUNTIFS(配置清单!G:G,规划及评估!G896,配置清单!H:H,"产品经理",配置清单!N:N,"在岗")</f>
        <v>0</v>
      </c>
      <c r="BD896" s="61" t="str">
        <f t="shared" si="753"/>
        <v>NA</v>
      </c>
      <c r="BE896" s="60">
        <f>COUNTIFS(配置清单!G:G,G896,配置清单!H:H,"产品经理",配置清单!N:N,"在岗",配置清单!P:P,"&lt;&gt;暂不胜任")</f>
        <v>0</v>
      </c>
      <c r="BF896" s="61" t="str">
        <f t="shared" si="754"/>
        <v>NA</v>
      </c>
      <c r="BG896" s="63">
        <f t="shared" si="755"/>
        <v>1</v>
      </c>
      <c r="BH896" s="64">
        <f t="shared" si="756"/>
        <v>1</v>
      </c>
      <c r="BI896" s="64">
        <f t="shared" si="757"/>
        <v>1</v>
      </c>
      <c r="BJ896" s="64">
        <f t="shared" si="758"/>
        <v>1</v>
      </c>
      <c r="BK896" s="65">
        <f t="shared" si="759"/>
        <v>1</v>
      </c>
      <c r="BL896" s="66">
        <f t="shared" si="760"/>
        <v>1</v>
      </c>
      <c r="BM896" s="93">
        <f t="shared" si="761"/>
        <v>1</v>
      </c>
      <c r="BN896" s="93">
        <f t="shared" si="762"/>
        <v>1</v>
      </c>
      <c r="BO896" s="93">
        <f t="shared" si="763"/>
        <v>0</v>
      </c>
      <c r="BP896" s="93">
        <f t="shared" si="764"/>
        <v>0</v>
      </c>
      <c r="BQ896" s="93">
        <f t="shared" si="765"/>
        <v>0</v>
      </c>
      <c r="BR896" s="93">
        <f t="shared" si="766"/>
        <v>0</v>
      </c>
      <c r="BS896" s="93">
        <f t="shared" si="767"/>
        <v>0</v>
      </c>
      <c r="BT896" s="93">
        <f t="shared" si="768"/>
        <v>0</v>
      </c>
      <c r="BU896" s="93">
        <f t="shared" si="769"/>
        <v>0</v>
      </c>
      <c r="BV896" s="93">
        <f t="shared" si="770"/>
        <v>0</v>
      </c>
      <c r="BW896" s="93">
        <f t="shared" si="771"/>
        <v>0</v>
      </c>
      <c r="BX896" s="93">
        <f t="shared" si="772"/>
        <v>0</v>
      </c>
      <c r="BY896" s="93">
        <f t="shared" si="773"/>
        <v>0</v>
      </c>
      <c r="BZ896" s="93">
        <f t="shared" si="774"/>
        <v>0</v>
      </c>
      <c r="CA896" s="93">
        <f t="shared" si="775"/>
        <v>0</v>
      </c>
      <c r="CB896" s="93">
        <f t="shared" si="776"/>
        <v>0</v>
      </c>
      <c r="CC896" s="93">
        <f t="shared" si="777"/>
        <v>0</v>
      </c>
      <c r="CD896" s="93">
        <f t="shared" si="778"/>
        <v>0</v>
      </c>
    </row>
    <row r="897" spans="1:82" hidden="1">
      <c r="A897" s="34">
        <v>550</v>
      </c>
      <c r="B897" s="34" t="s">
        <v>228</v>
      </c>
      <c r="C897" s="34" t="s">
        <v>231</v>
      </c>
      <c r="D897" s="34" t="s">
        <v>217</v>
      </c>
      <c r="E897" s="34" t="s">
        <v>216</v>
      </c>
      <c r="F897" s="34" t="s">
        <v>702</v>
      </c>
      <c r="G897" s="34" t="s">
        <v>1051</v>
      </c>
      <c r="H897" s="34" t="s">
        <v>4</v>
      </c>
      <c r="I897" s="34" t="s">
        <v>4</v>
      </c>
      <c r="J897" s="34" t="s">
        <v>34</v>
      </c>
      <c r="K897" s="34" t="s">
        <v>34</v>
      </c>
      <c r="M897" s="34" t="s">
        <v>1049</v>
      </c>
      <c r="N897" s="34">
        <v>1</v>
      </c>
      <c r="O897" s="34">
        <v>1</v>
      </c>
      <c r="P897" s="34">
        <v>0</v>
      </c>
      <c r="Q897" s="34">
        <v>0</v>
      </c>
      <c r="R897" s="34">
        <v>0</v>
      </c>
      <c r="S897" s="34">
        <v>1</v>
      </c>
      <c r="T897" s="34">
        <v>0</v>
      </c>
      <c r="U897" s="77">
        <v>0</v>
      </c>
      <c r="V897" s="34">
        <v>0</v>
      </c>
      <c r="W897" s="60">
        <f>COUNTIFS(配置清单!G:G,G897,配置清单!$H:$H,"PM",配置清单!$N:$N,"在岗")</f>
        <v>1</v>
      </c>
      <c r="X897" s="61">
        <f t="shared" si="737"/>
        <v>1</v>
      </c>
      <c r="Y897" s="60">
        <f>COUNTIFS(配置清单!$G:$G,G897,配置清单!$H:$H,"PM",配置清单!$N:$N,"在岗",配置清单!$P:$P,"&lt;&gt;暂不胜任")</f>
        <v>1</v>
      </c>
      <c r="Z897" s="61">
        <f t="shared" si="738"/>
        <v>1</v>
      </c>
      <c r="AA897" s="62">
        <f>COUNTIFS(配置清单!$G:$G,G897,配置清单!$H:$H,"SE",配置清单!$N:$N,"在岗")+COUNTIFS(配置清单!$G:$G,G897,配置清单!$H:$H,"SA",配置清单!$N:$N,"在岗")</f>
        <v>1</v>
      </c>
      <c r="AB897" s="61">
        <f t="shared" si="739"/>
        <v>1</v>
      </c>
      <c r="AC897" s="60">
        <f>COUNTIFS(配置清单!$G:$G,G897,配置清单!$H:$H,"SE",配置清单!$N:$N,"在岗",配置清单!$P:$P,"&lt;&gt;暂不胜任")+COUNTIFS(配置清单!$G:$G,G897,配置清单!$H:$H,"SA",配置清单!$N:$N,"在岗",配置清单!$P:$P,"&lt;&gt;暂不胜任")</f>
        <v>0</v>
      </c>
      <c r="AD897" s="61">
        <f t="shared" si="740"/>
        <v>0</v>
      </c>
      <c r="AE897" s="60">
        <f>COUNTIFS(配置清单!$G:$G,G897,配置清单!H:H,"MDE",配置清单!N:N,"在岗")</f>
        <v>0</v>
      </c>
      <c r="AF897" s="61" t="str">
        <f t="shared" si="741"/>
        <v>NA</v>
      </c>
      <c r="AG897" s="60">
        <f>COUNTIFS(配置清单!$G:$G,G897,配置清单!$H:$H,"MDE",配置清单!$N:$N,"在岗",配置清单!$P:$P,"&lt;&gt;暂不胜任")</f>
        <v>0</v>
      </c>
      <c r="AH897" s="61" t="str">
        <f t="shared" si="742"/>
        <v>NA</v>
      </c>
      <c r="AI897" s="62">
        <f>COUNTIFS(配置清单!G:G,G897,配置清单!H:H,"TPM",配置清单!N:N,"在岗")+COUNTIFS(配置清单!G:G,G897,配置清单!H:H,"TC",配置清单!N:N,"在岗")</f>
        <v>0</v>
      </c>
      <c r="AJ897" s="61" t="str">
        <f t="shared" si="743"/>
        <v>NA</v>
      </c>
      <c r="AK897" s="60">
        <f>COUNTIFS(配置清单!G:G,G897,配置清单!H:H,"TPM",配置清单!N:N,"在岗",配置清单!P:P,"&lt;&gt;暂不胜任")+COUNTIFS(配置清单!G:G,G897,配置清单!H:H,"TC",配置清单!N:N,"在岗",配置清单!P:P,"&lt;&gt;暂不胜任")</f>
        <v>0</v>
      </c>
      <c r="AL897" s="61" t="str">
        <f t="shared" si="744"/>
        <v>NA</v>
      </c>
      <c r="AM897" s="60">
        <f>COUNTIFS(配置清单!G:G,G897,配置清单!H:H,"TSE",配置清单!N:N,"在岗")</f>
        <v>0</v>
      </c>
      <c r="AN897" s="61" t="str">
        <f t="shared" si="745"/>
        <v>NA</v>
      </c>
      <c r="AO897" s="60">
        <f>COUNTIFS(配置清单!G:G,G897,配置清单!H:H,"TSE",配置清单!N:N,"在岗",配置清单!P:P,"&lt;&gt;暂不胜任")</f>
        <v>0</v>
      </c>
      <c r="AP897" s="61" t="str">
        <f t="shared" si="746"/>
        <v>NA</v>
      </c>
      <c r="AQ897" s="60">
        <f>COUNTIFS(配置清单!$G:$G,G897,配置清单!H:H,"QA",配置清单!N:N,"在岗")</f>
        <v>1</v>
      </c>
      <c r="AR897" s="61">
        <f t="shared" si="747"/>
        <v>1</v>
      </c>
      <c r="AS897" s="60">
        <f>COUNTIFS(配置清单!$G:$G,G897,配置清单!$H:$H,"QA",配置清单!$N:$N,"在岗",配置清单!$P:$P,"&lt;&gt;暂不胜任")</f>
        <v>1</v>
      </c>
      <c r="AT897" s="61">
        <f t="shared" si="748"/>
        <v>1</v>
      </c>
      <c r="AU897" s="60">
        <f>COUNTIFS(配置清单!G:G,规划及评估!G897,配置清单!H:H,"BA",配置清单!N:N,"在岗")</f>
        <v>0</v>
      </c>
      <c r="AV897" s="61" t="str">
        <f t="shared" si="749"/>
        <v>NA</v>
      </c>
      <c r="AW897" s="60">
        <f>COUNTIFS(配置清单!G:G,G897,配置清单!H:H,"BA",配置清单!N:N,"在岗",配置清单!P:P,"&lt;&gt;暂不胜任")</f>
        <v>0</v>
      </c>
      <c r="AX897" s="61" t="str">
        <f t="shared" si="750"/>
        <v>NA</v>
      </c>
      <c r="AY897" s="60">
        <f>COUNTIFS(配置清单!G:G,规划及评估!G897,配置清单!H:H,"IA",配置清单!N:N,"在岗")</f>
        <v>0</v>
      </c>
      <c r="AZ897" s="61" t="str">
        <f t="shared" si="751"/>
        <v>NA</v>
      </c>
      <c r="BA897" s="60">
        <f>COUNTIFS(配置清单!G:G,G897,配置清单!H:H,"IA",配置清单!N:N,"在岗",配置清单!P:P,"&lt;&gt;暂不胜任")</f>
        <v>0</v>
      </c>
      <c r="BB897" s="61" t="str">
        <f t="shared" si="752"/>
        <v>NA</v>
      </c>
      <c r="BC897" s="60">
        <f>COUNTIFS(配置清单!G:G,规划及评估!G897,配置清单!H:H,"产品经理",配置清单!N:N,"在岗")</f>
        <v>0</v>
      </c>
      <c r="BD897" s="61" t="str">
        <f t="shared" si="753"/>
        <v>NA</v>
      </c>
      <c r="BE897" s="60">
        <f>COUNTIFS(配置清单!G:G,G897,配置清单!H:H,"产品经理",配置清单!N:N,"在岗",配置清单!P:P,"&lt;&gt;暂不胜任")</f>
        <v>0</v>
      </c>
      <c r="BF897" s="61" t="str">
        <f t="shared" si="754"/>
        <v>NA</v>
      </c>
      <c r="BG897" s="63">
        <f t="shared" si="755"/>
        <v>3</v>
      </c>
      <c r="BH897" s="64">
        <f t="shared" si="756"/>
        <v>3</v>
      </c>
      <c r="BI897" s="64">
        <f t="shared" si="757"/>
        <v>3</v>
      </c>
      <c r="BJ897" s="64">
        <f t="shared" si="758"/>
        <v>2</v>
      </c>
      <c r="BK897" s="65">
        <f t="shared" si="759"/>
        <v>1</v>
      </c>
      <c r="BL897" s="66">
        <f t="shared" si="760"/>
        <v>0.66666666666666663</v>
      </c>
      <c r="BM897" s="93">
        <f t="shared" si="761"/>
        <v>1</v>
      </c>
      <c r="BN897" s="93">
        <f t="shared" si="762"/>
        <v>1</v>
      </c>
      <c r="BO897" s="93">
        <f t="shared" si="763"/>
        <v>1</v>
      </c>
      <c r="BP897" s="93">
        <f t="shared" si="764"/>
        <v>0</v>
      </c>
      <c r="BQ897" s="93">
        <f t="shared" si="765"/>
        <v>0</v>
      </c>
      <c r="BR897" s="93">
        <f t="shared" si="766"/>
        <v>0</v>
      </c>
      <c r="BS897" s="93">
        <f t="shared" si="767"/>
        <v>0</v>
      </c>
      <c r="BT897" s="93">
        <f t="shared" si="768"/>
        <v>0</v>
      </c>
      <c r="BU897" s="93">
        <f t="shared" si="769"/>
        <v>0</v>
      </c>
      <c r="BV897" s="93">
        <f t="shared" si="770"/>
        <v>0</v>
      </c>
      <c r="BW897" s="93">
        <f t="shared" si="771"/>
        <v>1</v>
      </c>
      <c r="BX897" s="93">
        <f t="shared" si="772"/>
        <v>1</v>
      </c>
      <c r="BY897" s="93">
        <f t="shared" si="773"/>
        <v>0</v>
      </c>
      <c r="BZ897" s="93">
        <f t="shared" si="774"/>
        <v>0</v>
      </c>
      <c r="CA897" s="93">
        <f t="shared" si="775"/>
        <v>0</v>
      </c>
      <c r="CB897" s="93">
        <f t="shared" si="776"/>
        <v>0</v>
      </c>
      <c r="CC897" s="93">
        <f t="shared" si="777"/>
        <v>0</v>
      </c>
      <c r="CD897" s="93">
        <f t="shared" si="778"/>
        <v>0</v>
      </c>
    </row>
    <row r="898" spans="1:82" hidden="1">
      <c r="A898" s="34">
        <v>551</v>
      </c>
      <c r="B898" s="34" t="s">
        <v>228</v>
      </c>
      <c r="C898" s="34" t="s">
        <v>231</v>
      </c>
      <c r="D898" s="34" t="s">
        <v>217</v>
      </c>
      <c r="E898" s="34" t="s">
        <v>216</v>
      </c>
      <c r="F898" s="34" t="s">
        <v>702</v>
      </c>
      <c r="G898" s="34" t="s">
        <v>1055</v>
      </c>
      <c r="H898" s="34" t="s">
        <v>4</v>
      </c>
      <c r="I898" s="34" t="s">
        <v>4</v>
      </c>
      <c r="J898" s="34" t="s">
        <v>34</v>
      </c>
      <c r="K898" s="34" t="s">
        <v>34</v>
      </c>
      <c r="M898" s="34" t="s">
        <v>1049</v>
      </c>
      <c r="N898" s="34">
        <v>1</v>
      </c>
      <c r="O898" s="34">
        <v>0</v>
      </c>
      <c r="P898" s="34">
        <v>0</v>
      </c>
      <c r="Q898" s="34">
        <v>0</v>
      </c>
      <c r="R898" s="34">
        <v>0</v>
      </c>
      <c r="S898" s="34">
        <v>1</v>
      </c>
      <c r="T898" s="34">
        <v>0</v>
      </c>
      <c r="U898" s="77">
        <v>0</v>
      </c>
      <c r="V898" s="34">
        <v>0</v>
      </c>
      <c r="W898" s="60">
        <f>COUNTIFS(配置清单!G:G,G898,配置清单!$H:$H,"PM",配置清单!$N:$N,"在岗")</f>
        <v>1</v>
      </c>
      <c r="X898" s="61">
        <f t="shared" si="737"/>
        <v>1</v>
      </c>
      <c r="Y898" s="60">
        <f>COUNTIFS(配置清单!$G:$G,G898,配置清单!$H:$H,"PM",配置清单!$N:$N,"在岗",配置清单!$P:$P,"&lt;&gt;暂不胜任")</f>
        <v>1</v>
      </c>
      <c r="Z898" s="61">
        <f t="shared" si="738"/>
        <v>1</v>
      </c>
      <c r="AA898" s="62">
        <f>COUNTIFS(配置清单!$G:$G,G898,配置清单!$H:$H,"SE",配置清单!$N:$N,"在岗")+COUNTIFS(配置清单!$G:$G,G898,配置清单!$H:$H,"SA",配置清单!$N:$N,"在岗")</f>
        <v>0</v>
      </c>
      <c r="AB898" s="61" t="str">
        <f t="shared" si="739"/>
        <v>NA</v>
      </c>
      <c r="AC898" s="60">
        <f>COUNTIFS(配置清单!$G:$G,G898,配置清单!$H:$H,"SE",配置清单!$N:$N,"在岗",配置清单!$P:$P,"&lt;&gt;暂不胜任")+COUNTIFS(配置清单!$G:$G,G898,配置清单!$H:$H,"SA",配置清单!$N:$N,"在岗",配置清单!$P:$P,"&lt;&gt;暂不胜任")</f>
        <v>0</v>
      </c>
      <c r="AD898" s="61" t="str">
        <f t="shared" si="740"/>
        <v>NA</v>
      </c>
      <c r="AE898" s="60">
        <f>COUNTIFS(配置清单!$G:$G,G898,配置清单!H:H,"MDE",配置清单!N:N,"在岗")</f>
        <v>0</v>
      </c>
      <c r="AF898" s="61" t="str">
        <f t="shared" si="741"/>
        <v>NA</v>
      </c>
      <c r="AG898" s="60">
        <f>COUNTIFS(配置清单!$G:$G,G898,配置清单!$H:$H,"MDE",配置清单!$N:$N,"在岗",配置清单!$P:$P,"&lt;&gt;暂不胜任")</f>
        <v>0</v>
      </c>
      <c r="AH898" s="61" t="str">
        <f t="shared" si="742"/>
        <v>NA</v>
      </c>
      <c r="AI898" s="62">
        <f>COUNTIFS(配置清单!G:G,G898,配置清单!H:H,"TPM",配置清单!N:N,"在岗")+COUNTIFS(配置清单!G:G,G898,配置清单!H:H,"TC",配置清单!N:N,"在岗")</f>
        <v>1</v>
      </c>
      <c r="AJ898" s="61" t="str">
        <f t="shared" si="743"/>
        <v>NA</v>
      </c>
      <c r="AK898" s="60">
        <f>COUNTIFS(配置清单!G:G,G898,配置清单!H:H,"TPM",配置清单!N:N,"在岗",配置清单!P:P,"&lt;&gt;暂不胜任")+COUNTIFS(配置清单!G:G,G898,配置清单!H:H,"TC",配置清单!N:N,"在岗",配置清单!P:P,"&lt;&gt;暂不胜任")</f>
        <v>0</v>
      </c>
      <c r="AL898" s="61" t="str">
        <f t="shared" si="744"/>
        <v>NA</v>
      </c>
      <c r="AM898" s="60">
        <f>COUNTIFS(配置清单!G:G,G898,配置清单!H:H,"TSE",配置清单!N:N,"在岗")</f>
        <v>1</v>
      </c>
      <c r="AN898" s="61" t="str">
        <f t="shared" si="745"/>
        <v>NA</v>
      </c>
      <c r="AO898" s="60">
        <f>COUNTIFS(配置清单!G:G,G898,配置清单!H:H,"TSE",配置清单!N:N,"在岗",配置清单!P:P,"&lt;&gt;暂不胜任")</f>
        <v>0</v>
      </c>
      <c r="AP898" s="61" t="str">
        <f t="shared" si="746"/>
        <v>NA</v>
      </c>
      <c r="AQ898" s="60">
        <f>COUNTIFS(配置清单!$G:$G,G898,配置清单!H:H,"QA",配置清单!N:N,"在岗")</f>
        <v>1</v>
      </c>
      <c r="AR898" s="61">
        <f t="shared" si="747"/>
        <v>1</v>
      </c>
      <c r="AS898" s="60">
        <f>COUNTIFS(配置清单!$G:$G,G898,配置清单!$H:$H,"QA",配置清单!$N:$N,"在岗",配置清单!$P:$P,"&lt;&gt;暂不胜任")</f>
        <v>1</v>
      </c>
      <c r="AT898" s="61">
        <f t="shared" si="748"/>
        <v>1</v>
      </c>
      <c r="AU898" s="60">
        <f>COUNTIFS(配置清单!G:G,规划及评估!G898,配置清单!H:H,"BA",配置清单!N:N,"在岗")</f>
        <v>0</v>
      </c>
      <c r="AV898" s="61" t="str">
        <f t="shared" si="749"/>
        <v>NA</v>
      </c>
      <c r="AW898" s="60">
        <f>COUNTIFS(配置清单!G:G,G898,配置清单!H:H,"BA",配置清单!N:N,"在岗",配置清单!P:P,"&lt;&gt;暂不胜任")</f>
        <v>0</v>
      </c>
      <c r="AX898" s="61" t="str">
        <f t="shared" si="750"/>
        <v>NA</v>
      </c>
      <c r="AY898" s="60">
        <f>COUNTIFS(配置清单!G:G,规划及评估!G898,配置清单!H:H,"IA",配置清单!N:N,"在岗")</f>
        <v>0</v>
      </c>
      <c r="AZ898" s="61" t="str">
        <f t="shared" si="751"/>
        <v>NA</v>
      </c>
      <c r="BA898" s="60">
        <f>COUNTIFS(配置清单!G:G,G898,配置清单!H:H,"IA",配置清单!N:N,"在岗",配置清单!P:P,"&lt;&gt;暂不胜任")</f>
        <v>0</v>
      </c>
      <c r="BB898" s="61" t="str">
        <f t="shared" si="752"/>
        <v>NA</v>
      </c>
      <c r="BC898" s="60">
        <f>COUNTIFS(配置清单!G:G,规划及评估!G898,配置清单!H:H,"产品经理",配置清单!N:N,"在岗")</f>
        <v>0</v>
      </c>
      <c r="BD898" s="61" t="str">
        <f t="shared" si="753"/>
        <v>NA</v>
      </c>
      <c r="BE898" s="60">
        <f>COUNTIFS(配置清单!G:G,G898,配置清单!H:H,"产品经理",配置清单!N:N,"在岗",配置清单!P:P,"&lt;&gt;暂不胜任")</f>
        <v>0</v>
      </c>
      <c r="BF898" s="61" t="str">
        <f t="shared" si="754"/>
        <v>NA</v>
      </c>
      <c r="BG898" s="63">
        <f t="shared" si="755"/>
        <v>2</v>
      </c>
      <c r="BH898" s="64">
        <f t="shared" si="756"/>
        <v>2</v>
      </c>
      <c r="BI898" s="64">
        <f t="shared" si="757"/>
        <v>2</v>
      </c>
      <c r="BJ898" s="64">
        <f t="shared" si="758"/>
        <v>2</v>
      </c>
      <c r="BK898" s="65">
        <f t="shared" si="759"/>
        <v>1</v>
      </c>
      <c r="BL898" s="66">
        <f t="shared" si="760"/>
        <v>1</v>
      </c>
      <c r="BM898" s="93">
        <f t="shared" si="761"/>
        <v>1</v>
      </c>
      <c r="BN898" s="93">
        <f t="shared" si="762"/>
        <v>1</v>
      </c>
      <c r="BO898" s="93">
        <f t="shared" si="763"/>
        <v>0</v>
      </c>
      <c r="BP898" s="93">
        <f t="shared" si="764"/>
        <v>0</v>
      </c>
      <c r="BQ898" s="93">
        <f t="shared" si="765"/>
        <v>0</v>
      </c>
      <c r="BR898" s="93">
        <f t="shared" si="766"/>
        <v>0</v>
      </c>
      <c r="BS898" s="93">
        <f t="shared" si="767"/>
        <v>0</v>
      </c>
      <c r="BT898" s="93">
        <f t="shared" si="768"/>
        <v>0</v>
      </c>
      <c r="BU898" s="93">
        <f t="shared" si="769"/>
        <v>0</v>
      </c>
      <c r="BV898" s="93">
        <f t="shared" si="770"/>
        <v>0</v>
      </c>
      <c r="BW898" s="93">
        <f t="shared" si="771"/>
        <v>1</v>
      </c>
      <c r="BX898" s="93">
        <f t="shared" si="772"/>
        <v>1</v>
      </c>
      <c r="BY898" s="93">
        <f t="shared" si="773"/>
        <v>0</v>
      </c>
      <c r="BZ898" s="93">
        <f t="shared" si="774"/>
        <v>0</v>
      </c>
      <c r="CA898" s="93">
        <f t="shared" si="775"/>
        <v>0</v>
      </c>
      <c r="CB898" s="93">
        <f t="shared" si="776"/>
        <v>0</v>
      </c>
      <c r="CC898" s="93">
        <f t="shared" si="777"/>
        <v>0</v>
      </c>
      <c r="CD898" s="93">
        <f t="shared" si="778"/>
        <v>0</v>
      </c>
    </row>
    <row r="899" spans="1:82" hidden="1">
      <c r="A899" s="34">
        <v>552</v>
      </c>
      <c r="B899" s="34" t="s">
        <v>228</v>
      </c>
      <c r="C899" s="34" t="s">
        <v>231</v>
      </c>
      <c r="D899" s="34" t="s">
        <v>217</v>
      </c>
      <c r="E899" s="34" t="s">
        <v>216</v>
      </c>
      <c r="F899" s="34" t="s">
        <v>702</v>
      </c>
      <c r="G899" s="34" t="s">
        <v>757</v>
      </c>
      <c r="H899" s="34" t="s">
        <v>4</v>
      </c>
      <c r="I899" s="34" t="s">
        <v>4</v>
      </c>
      <c r="J899" s="34" t="s">
        <v>34</v>
      </c>
      <c r="K899" s="34" t="s">
        <v>34</v>
      </c>
      <c r="M899" s="34" t="s">
        <v>1049</v>
      </c>
      <c r="N899" s="34">
        <v>1</v>
      </c>
      <c r="O899" s="34">
        <v>0</v>
      </c>
      <c r="P899" s="34">
        <v>0</v>
      </c>
      <c r="Q899" s="34">
        <v>0</v>
      </c>
      <c r="R899" s="34">
        <v>0</v>
      </c>
      <c r="S899" s="34">
        <v>1</v>
      </c>
      <c r="T899" s="34">
        <v>0</v>
      </c>
      <c r="U899" s="77">
        <v>0</v>
      </c>
      <c r="V899" s="34">
        <v>0</v>
      </c>
      <c r="W899" s="60">
        <f>COUNTIFS(配置清单!G:G,G899,配置清单!$H:$H,"PM",配置清单!$N:$N,"在岗")</f>
        <v>1</v>
      </c>
      <c r="X899" s="61">
        <f t="shared" si="737"/>
        <v>1</v>
      </c>
      <c r="Y899" s="60">
        <f>COUNTIFS(配置清单!$G:$G,G899,配置清单!$H:$H,"PM",配置清单!$N:$N,"在岗",配置清单!$P:$P,"&lt;&gt;暂不胜任")</f>
        <v>1</v>
      </c>
      <c r="Z899" s="61">
        <f t="shared" si="738"/>
        <v>1</v>
      </c>
      <c r="AA899" s="62">
        <f>COUNTIFS(配置清单!$G:$G,G899,配置清单!$H:$H,"SE",配置清单!$N:$N,"在岗")+COUNTIFS(配置清单!$G:$G,G899,配置清单!$H:$H,"SA",配置清单!$N:$N,"在岗")</f>
        <v>0</v>
      </c>
      <c r="AB899" s="61" t="str">
        <f t="shared" si="739"/>
        <v>NA</v>
      </c>
      <c r="AC899" s="60">
        <f>COUNTIFS(配置清单!$G:$G,G899,配置清单!$H:$H,"SE",配置清单!$N:$N,"在岗",配置清单!$P:$P,"&lt;&gt;暂不胜任")+COUNTIFS(配置清单!$G:$G,G899,配置清单!$H:$H,"SA",配置清单!$N:$N,"在岗",配置清单!$P:$P,"&lt;&gt;暂不胜任")</f>
        <v>0</v>
      </c>
      <c r="AD899" s="61" t="str">
        <f t="shared" si="740"/>
        <v>NA</v>
      </c>
      <c r="AE899" s="60">
        <f>COUNTIFS(配置清单!$G:$G,G899,配置清单!H:H,"MDE",配置清单!N:N,"在岗")</f>
        <v>0</v>
      </c>
      <c r="AF899" s="61" t="str">
        <f t="shared" si="741"/>
        <v>NA</v>
      </c>
      <c r="AG899" s="60">
        <f>COUNTIFS(配置清单!$G:$G,G899,配置清单!$H:$H,"MDE",配置清单!$N:$N,"在岗",配置清单!$P:$P,"&lt;&gt;暂不胜任")</f>
        <v>0</v>
      </c>
      <c r="AH899" s="61" t="str">
        <f t="shared" si="742"/>
        <v>NA</v>
      </c>
      <c r="AI899" s="62">
        <f>COUNTIFS(配置清单!G:G,G899,配置清单!H:H,"TPM",配置清单!N:N,"在岗")+COUNTIFS(配置清单!G:G,G899,配置清单!H:H,"TC",配置清单!N:N,"在岗")</f>
        <v>0</v>
      </c>
      <c r="AJ899" s="61" t="str">
        <f t="shared" si="743"/>
        <v>NA</v>
      </c>
      <c r="AK899" s="60">
        <f>COUNTIFS(配置清单!G:G,G899,配置清单!H:H,"TPM",配置清单!N:N,"在岗",配置清单!P:P,"&lt;&gt;暂不胜任")+COUNTIFS(配置清单!G:G,G899,配置清单!H:H,"TC",配置清单!N:N,"在岗",配置清单!P:P,"&lt;&gt;暂不胜任")</f>
        <v>0</v>
      </c>
      <c r="AL899" s="61" t="str">
        <f t="shared" si="744"/>
        <v>NA</v>
      </c>
      <c r="AM899" s="60">
        <f>COUNTIFS(配置清单!G:G,G899,配置清单!H:H,"TSE",配置清单!N:N,"在岗")</f>
        <v>0</v>
      </c>
      <c r="AN899" s="61" t="str">
        <f t="shared" si="745"/>
        <v>NA</v>
      </c>
      <c r="AO899" s="60">
        <f>COUNTIFS(配置清单!G:G,G899,配置清单!H:H,"TSE",配置清单!N:N,"在岗",配置清单!P:P,"&lt;&gt;暂不胜任")</f>
        <v>0</v>
      </c>
      <c r="AP899" s="61" t="str">
        <f t="shared" si="746"/>
        <v>NA</v>
      </c>
      <c r="AQ899" s="60">
        <f>COUNTIFS(配置清单!$G:$G,G899,配置清单!H:H,"QA",配置清单!N:N,"在岗")</f>
        <v>1</v>
      </c>
      <c r="AR899" s="61">
        <f t="shared" si="747"/>
        <v>1</v>
      </c>
      <c r="AS899" s="60">
        <f>COUNTIFS(配置清单!$G:$G,G899,配置清单!$H:$H,"QA",配置清单!$N:$N,"在岗",配置清单!$P:$P,"&lt;&gt;暂不胜任")</f>
        <v>1</v>
      </c>
      <c r="AT899" s="61">
        <f t="shared" si="748"/>
        <v>1</v>
      </c>
      <c r="AU899" s="60">
        <f>COUNTIFS(配置清单!G:G,规划及评估!G899,配置清单!H:H,"BA",配置清单!N:N,"在岗")</f>
        <v>0</v>
      </c>
      <c r="AV899" s="61" t="str">
        <f t="shared" si="749"/>
        <v>NA</v>
      </c>
      <c r="AW899" s="60">
        <f>COUNTIFS(配置清单!G:G,G899,配置清单!H:H,"BA",配置清单!N:N,"在岗",配置清单!P:P,"&lt;&gt;暂不胜任")</f>
        <v>0</v>
      </c>
      <c r="AX899" s="61" t="str">
        <f t="shared" si="750"/>
        <v>NA</v>
      </c>
      <c r="AY899" s="60">
        <f>COUNTIFS(配置清单!G:G,规划及评估!G899,配置清单!H:H,"IA",配置清单!N:N,"在岗")</f>
        <v>0</v>
      </c>
      <c r="AZ899" s="61" t="str">
        <f t="shared" si="751"/>
        <v>NA</v>
      </c>
      <c r="BA899" s="60">
        <f>COUNTIFS(配置清单!G:G,G899,配置清单!H:H,"IA",配置清单!N:N,"在岗",配置清单!P:P,"&lt;&gt;暂不胜任")</f>
        <v>0</v>
      </c>
      <c r="BB899" s="61" t="str">
        <f t="shared" si="752"/>
        <v>NA</v>
      </c>
      <c r="BC899" s="60">
        <f>COUNTIFS(配置清单!G:G,规划及评估!G899,配置清单!H:H,"产品经理",配置清单!N:N,"在岗")</f>
        <v>0</v>
      </c>
      <c r="BD899" s="61" t="str">
        <f t="shared" si="753"/>
        <v>NA</v>
      </c>
      <c r="BE899" s="60">
        <f>COUNTIFS(配置清单!G:G,G899,配置清单!H:H,"产品经理",配置清单!N:N,"在岗",配置清单!P:P,"&lt;&gt;暂不胜任")</f>
        <v>0</v>
      </c>
      <c r="BF899" s="61" t="str">
        <f t="shared" si="754"/>
        <v>NA</v>
      </c>
      <c r="BG899" s="63">
        <f t="shared" si="755"/>
        <v>2</v>
      </c>
      <c r="BH899" s="64">
        <f t="shared" si="756"/>
        <v>2</v>
      </c>
      <c r="BI899" s="64">
        <f t="shared" si="757"/>
        <v>2</v>
      </c>
      <c r="BJ899" s="64">
        <f t="shared" si="758"/>
        <v>2</v>
      </c>
      <c r="BK899" s="65">
        <f t="shared" si="759"/>
        <v>1</v>
      </c>
      <c r="BL899" s="66">
        <f t="shared" si="760"/>
        <v>1</v>
      </c>
      <c r="BM899" s="93">
        <f t="shared" si="761"/>
        <v>1</v>
      </c>
      <c r="BN899" s="93">
        <f t="shared" si="762"/>
        <v>1</v>
      </c>
      <c r="BO899" s="93">
        <f t="shared" si="763"/>
        <v>0</v>
      </c>
      <c r="BP899" s="93">
        <f t="shared" si="764"/>
        <v>0</v>
      </c>
      <c r="BQ899" s="93">
        <f t="shared" si="765"/>
        <v>0</v>
      </c>
      <c r="BR899" s="93">
        <f t="shared" si="766"/>
        <v>0</v>
      </c>
      <c r="BS899" s="93">
        <f t="shared" si="767"/>
        <v>0</v>
      </c>
      <c r="BT899" s="93">
        <f t="shared" si="768"/>
        <v>0</v>
      </c>
      <c r="BU899" s="93">
        <f t="shared" si="769"/>
        <v>0</v>
      </c>
      <c r="BV899" s="93">
        <f t="shared" si="770"/>
        <v>0</v>
      </c>
      <c r="BW899" s="93">
        <f t="shared" si="771"/>
        <v>1</v>
      </c>
      <c r="BX899" s="93">
        <f t="shared" si="772"/>
        <v>1</v>
      </c>
      <c r="BY899" s="93">
        <f t="shared" si="773"/>
        <v>0</v>
      </c>
      <c r="BZ899" s="93">
        <f t="shared" si="774"/>
        <v>0</v>
      </c>
      <c r="CA899" s="93">
        <f t="shared" si="775"/>
        <v>0</v>
      </c>
      <c r="CB899" s="93">
        <f t="shared" si="776"/>
        <v>0</v>
      </c>
      <c r="CC899" s="93">
        <f t="shared" si="777"/>
        <v>0</v>
      </c>
      <c r="CD899" s="93">
        <f t="shared" si="778"/>
        <v>0</v>
      </c>
    </row>
    <row r="900" spans="1:82" hidden="1">
      <c r="A900" s="34">
        <v>553</v>
      </c>
      <c r="B900" s="34" t="s">
        <v>228</v>
      </c>
      <c r="C900" s="34" t="s">
        <v>231</v>
      </c>
      <c r="D900" s="34" t="s">
        <v>217</v>
      </c>
      <c r="E900" s="34" t="s">
        <v>216</v>
      </c>
      <c r="F900" s="34" t="s">
        <v>702</v>
      </c>
      <c r="G900" s="34" t="s">
        <v>1062</v>
      </c>
      <c r="H900" s="34" t="s">
        <v>4</v>
      </c>
      <c r="I900" s="34" t="s">
        <v>4</v>
      </c>
      <c r="J900" s="34" t="s">
        <v>34</v>
      </c>
      <c r="K900" s="34" t="s">
        <v>34</v>
      </c>
      <c r="M900" s="34" t="s">
        <v>1049</v>
      </c>
      <c r="N900" s="34">
        <v>1</v>
      </c>
      <c r="O900" s="34">
        <v>0</v>
      </c>
      <c r="P900" s="34">
        <v>0</v>
      </c>
      <c r="Q900" s="34">
        <v>0</v>
      </c>
      <c r="R900" s="34">
        <v>0</v>
      </c>
      <c r="S900" s="34">
        <v>1</v>
      </c>
      <c r="T900" s="34">
        <v>0</v>
      </c>
      <c r="U900" s="77">
        <v>0</v>
      </c>
      <c r="V900" s="34">
        <v>0</v>
      </c>
      <c r="W900" s="60">
        <f>COUNTIFS(配置清单!G:G,G900,配置清单!$H:$H,"PM",配置清单!$N:$N,"在岗")</f>
        <v>1</v>
      </c>
      <c r="X900" s="61">
        <f t="shared" si="737"/>
        <v>1</v>
      </c>
      <c r="Y900" s="60">
        <f>COUNTIFS(配置清单!$G:$G,G900,配置清单!$H:$H,"PM",配置清单!$N:$N,"在岗",配置清单!$P:$P,"&lt;&gt;暂不胜任")</f>
        <v>1</v>
      </c>
      <c r="Z900" s="61">
        <f t="shared" si="738"/>
        <v>1</v>
      </c>
      <c r="AA900" s="62">
        <f>COUNTIFS(配置清单!$G:$G,G900,配置清单!$H:$H,"SE",配置清单!$N:$N,"在岗")+COUNTIFS(配置清单!$G:$G,G900,配置清单!$H:$H,"SA",配置清单!$N:$N,"在岗")</f>
        <v>0</v>
      </c>
      <c r="AB900" s="61" t="str">
        <f t="shared" si="739"/>
        <v>NA</v>
      </c>
      <c r="AC900" s="60">
        <f>COUNTIFS(配置清单!$G:$G,G900,配置清单!$H:$H,"SE",配置清单!$N:$N,"在岗",配置清单!$P:$P,"&lt;&gt;暂不胜任")+COUNTIFS(配置清单!$G:$G,G900,配置清单!$H:$H,"SA",配置清单!$N:$N,"在岗",配置清单!$P:$P,"&lt;&gt;暂不胜任")</f>
        <v>0</v>
      </c>
      <c r="AD900" s="61" t="str">
        <f t="shared" si="740"/>
        <v>NA</v>
      </c>
      <c r="AE900" s="60">
        <f>COUNTIFS(配置清单!$G:$G,G900,配置清单!H:H,"MDE",配置清单!N:N,"在岗")</f>
        <v>0</v>
      </c>
      <c r="AF900" s="61" t="str">
        <f t="shared" si="741"/>
        <v>NA</v>
      </c>
      <c r="AG900" s="60">
        <f>COUNTIFS(配置清单!$G:$G,G900,配置清单!$H:$H,"MDE",配置清单!$N:$N,"在岗",配置清单!$P:$P,"&lt;&gt;暂不胜任")</f>
        <v>0</v>
      </c>
      <c r="AH900" s="61" t="str">
        <f t="shared" si="742"/>
        <v>NA</v>
      </c>
      <c r="AI900" s="62">
        <f>COUNTIFS(配置清单!G:G,G900,配置清单!H:H,"TPM",配置清单!N:N,"在岗")+COUNTIFS(配置清单!G:G,G900,配置清单!H:H,"TC",配置清单!N:N,"在岗")</f>
        <v>1</v>
      </c>
      <c r="AJ900" s="61" t="str">
        <f t="shared" si="743"/>
        <v>NA</v>
      </c>
      <c r="AK900" s="60">
        <f>COUNTIFS(配置清单!G:G,G900,配置清单!H:H,"TPM",配置清单!N:N,"在岗",配置清单!P:P,"&lt;&gt;暂不胜任")+COUNTIFS(配置清单!G:G,G900,配置清单!H:H,"TC",配置清单!N:N,"在岗",配置清单!P:P,"&lt;&gt;暂不胜任")</f>
        <v>0</v>
      </c>
      <c r="AL900" s="61" t="str">
        <f t="shared" si="744"/>
        <v>NA</v>
      </c>
      <c r="AM900" s="60">
        <f>COUNTIFS(配置清单!G:G,G900,配置清单!H:H,"TSE",配置清单!N:N,"在岗")</f>
        <v>0</v>
      </c>
      <c r="AN900" s="61" t="str">
        <f t="shared" si="745"/>
        <v>NA</v>
      </c>
      <c r="AO900" s="60">
        <f>COUNTIFS(配置清单!G:G,G900,配置清单!H:H,"TSE",配置清单!N:N,"在岗",配置清单!P:P,"&lt;&gt;暂不胜任")</f>
        <v>0</v>
      </c>
      <c r="AP900" s="61" t="str">
        <f t="shared" si="746"/>
        <v>NA</v>
      </c>
      <c r="AQ900" s="60">
        <f>COUNTIFS(配置清单!$G:$G,G900,配置清单!H:H,"QA",配置清单!N:N,"在岗")</f>
        <v>1</v>
      </c>
      <c r="AR900" s="61">
        <f t="shared" si="747"/>
        <v>1</v>
      </c>
      <c r="AS900" s="60">
        <f>COUNTIFS(配置清单!$G:$G,G900,配置清单!$H:$H,"QA",配置清单!$N:$N,"在岗",配置清单!$P:$P,"&lt;&gt;暂不胜任")</f>
        <v>1</v>
      </c>
      <c r="AT900" s="61">
        <f t="shared" si="748"/>
        <v>1</v>
      </c>
      <c r="AU900" s="60">
        <f>COUNTIFS(配置清单!G:G,规划及评估!G900,配置清单!H:H,"BA",配置清单!N:N,"在岗")</f>
        <v>0</v>
      </c>
      <c r="AV900" s="61" t="str">
        <f t="shared" si="749"/>
        <v>NA</v>
      </c>
      <c r="AW900" s="60">
        <f>COUNTIFS(配置清单!G:G,G900,配置清单!H:H,"BA",配置清单!N:N,"在岗",配置清单!P:P,"&lt;&gt;暂不胜任")</f>
        <v>0</v>
      </c>
      <c r="AX900" s="61" t="str">
        <f t="shared" si="750"/>
        <v>NA</v>
      </c>
      <c r="AY900" s="60">
        <f>COUNTIFS(配置清单!G:G,规划及评估!G900,配置清单!H:H,"IA",配置清单!N:N,"在岗")</f>
        <v>0</v>
      </c>
      <c r="AZ900" s="61" t="str">
        <f t="shared" si="751"/>
        <v>NA</v>
      </c>
      <c r="BA900" s="60">
        <f>COUNTIFS(配置清单!G:G,G900,配置清单!H:H,"IA",配置清单!N:N,"在岗",配置清单!P:P,"&lt;&gt;暂不胜任")</f>
        <v>0</v>
      </c>
      <c r="BB900" s="61" t="str">
        <f t="shared" si="752"/>
        <v>NA</v>
      </c>
      <c r="BC900" s="60">
        <f>COUNTIFS(配置清单!G:G,规划及评估!G900,配置清单!H:H,"产品经理",配置清单!N:N,"在岗")</f>
        <v>0</v>
      </c>
      <c r="BD900" s="61" t="str">
        <f t="shared" si="753"/>
        <v>NA</v>
      </c>
      <c r="BE900" s="60">
        <f>COUNTIFS(配置清单!G:G,G900,配置清单!H:H,"产品经理",配置清单!N:N,"在岗",配置清单!P:P,"&lt;&gt;暂不胜任")</f>
        <v>0</v>
      </c>
      <c r="BF900" s="61" t="str">
        <f t="shared" si="754"/>
        <v>NA</v>
      </c>
      <c r="BG900" s="63">
        <f t="shared" si="755"/>
        <v>2</v>
      </c>
      <c r="BH900" s="64">
        <f t="shared" si="756"/>
        <v>2</v>
      </c>
      <c r="BI900" s="64">
        <f t="shared" si="757"/>
        <v>2</v>
      </c>
      <c r="BJ900" s="64">
        <f t="shared" si="758"/>
        <v>2</v>
      </c>
      <c r="BK900" s="65">
        <f t="shared" si="759"/>
        <v>1</v>
      </c>
      <c r="BL900" s="66">
        <f t="shared" si="760"/>
        <v>1</v>
      </c>
      <c r="BM900" s="93">
        <f t="shared" si="761"/>
        <v>1</v>
      </c>
      <c r="BN900" s="93">
        <f t="shared" si="762"/>
        <v>1</v>
      </c>
      <c r="BO900" s="93">
        <f t="shared" si="763"/>
        <v>0</v>
      </c>
      <c r="BP900" s="93">
        <f t="shared" si="764"/>
        <v>0</v>
      </c>
      <c r="BQ900" s="93">
        <f t="shared" si="765"/>
        <v>0</v>
      </c>
      <c r="BR900" s="93">
        <f t="shared" si="766"/>
        <v>0</v>
      </c>
      <c r="BS900" s="93">
        <f t="shared" si="767"/>
        <v>0</v>
      </c>
      <c r="BT900" s="93">
        <f t="shared" si="768"/>
        <v>0</v>
      </c>
      <c r="BU900" s="93">
        <f t="shared" si="769"/>
        <v>0</v>
      </c>
      <c r="BV900" s="93">
        <f t="shared" si="770"/>
        <v>0</v>
      </c>
      <c r="BW900" s="93">
        <f t="shared" si="771"/>
        <v>1</v>
      </c>
      <c r="BX900" s="93">
        <f t="shared" si="772"/>
        <v>1</v>
      </c>
      <c r="BY900" s="93">
        <f t="shared" si="773"/>
        <v>0</v>
      </c>
      <c r="BZ900" s="93">
        <f t="shared" si="774"/>
        <v>0</v>
      </c>
      <c r="CA900" s="93">
        <f t="shared" si="775"/>
        <v>0</v>
      </c>
      <c r="CB900" s="93">
        <f t="shared" si="776"/>
        <v>0</v>
      </c>
      <c r="CC900" s="93">
        <f t="shared" si="777"/>
        <v>0</v>
      </c>
      <c r="CD900" s="93">
        <f t="shared" si="778"/>
        <v>0</v>
      </c>
    </row>
    <row r="901" spans="1:82" hidden="1">
      <c r="A901" s="34">
        <v>554</v>
      </c>
      <c r="B901" s="34" t="s">
        <v>228</v>
      </c>
      <c r="C901" s="34" t="s">
        <v>231</v>
      </c>
      <c r="D901" s="34" t="s">
        <v>217</v>
      </c>
      <c r="E901" s="34" t="s">
        <v>216</v>
      </c>
      <c r="F901" s="34" t="s">
        <v>658</v>
      </c>
      <c r="G901" s="34" t="s">
        <v>1037</v>
      </c>
      <c r="H901" s="34" t="s">
        <v>7</v>
      </c>
      <c r="I901" s="34" t="s">
        <v>7</v>
      </c>
      <c r="J901" s="34" t="s">
        <v>195</v>
      </c>
      <c r="K901" s="34" t="s">
        <v>195</v>
      </c>
      <c r="M901" s="34" t="s">
        <v>666</v>
      </c>
      <c r="N901" s="34">
        <v>1</v>
      </c>
      <c r="O901" s="34">
        <v>0</v>
      </c>
      <c r="P901" s="34">
        <v>0</v>
      </c>
      <c r="Q901" s="34">
        <v>0</v>
      </c>
      <c r="R901" s="34">
        <v>0</v>
      </c>
      <c r="S901" s="34">
        <v>0</v>
      </c>
      <c r="T901" s="34">
        <v>0</v>
      </c>
      <c r="U901" s="77">
        <v>0</v>
      </c>
      <c r="V901" s="34">
        <v>0</v>
      </c>
      <c r="W901" s="60">
        <f>COUNTIFS(配置清单!G:G,G901,配置清单!$H:$H,"PM",配置清单!$N:$N,"在岗")</f>
        <v>1</v>
      </c>
      <c r="X901" s="61">
        <f t="shared" si="737"/>
        <v>1</v>
      </c>
      <c r="Y901" s="60">
        <f>COUNTIFS(配置清单!$G:$G,G901,配置清单!$H:$H,"PM",配置清单!$N:$N,"在岗",配置清单!$P:$P,"&lt;&gt;暂不胜任")</f>
        <v>1</v>
      </c>
      <c r="Z901" s="61">
        <f t="shared" si="738"/>
        <v>1</v>
      </c>
      <c r="AA901" s="62">
        <f>COUNTIFS(配置清单!$G:$G,G901,配置清单!$H:$H,"SE",配置清单!$N:$N,"在岗")+COUNTIFS(配置清单!$G:$G,G901,配置清单!$H:$H,"SA",配置清单!$N:$N,"在岗")</f>
        <v>0</v>
      </c>
      <c r="AB901" s="61" t="str">
        <f t="shared" si="739"/>
        <v>NA</v>
      </c>
      <c r="AC901" s="60">
        <f>COUNTIFS(配置清单!$G:$G,G901,配置清单!$H:$H,"SE",配置清单!$N:$N,"在岗",配置清单!$P:$P,"&lt;&gt;暂不胜任")+COUNTIFS(配置清单!$G:$G,G901,配置清单!$H:$H,"SA",配置清单!$N:$N,"在岗",配置清单!$P:$P,"&lt;&gt;暂不胜任")</f>
        <v>0</v>
      </c>
      <c r="AD901" s="61" t="str">
        <f t="shared" si="740"/>
        <v>NA</v>
      </c>
      <c r="AE901" s="60">
        <f>COUNTIFS(配置清单!$G:$G,G901,配置清单!H:H,"MDE",配置清单!N:N,"在岗")</f>
        <v>0</v>
      </c>
      <c r="AF901" s="61" t="str">
        <f t="shared" si="741"/>
        <v>NA</v>
      </c>
      <c r="AG901" s="60">
        <f>COUNTIFS(配置清单!$G:$G,G901,配置清单!$H:$H,"MDE",配置清单!$N:$N,"在岗",配置清单!$P:$P,"&lt;&gt;暂不胜任")</f>
        <v>0</v>
      </c>
      <c r="AH901" s="61" t="str">
        <f t="shared" si="742"/>
        <v>NA</v>
      </c>
      <c r="AI901" s="62">
        <f>COUNTIFS(配置清单!G:G,G901,配置清单!H:H,"TPM",配置清单!N:N,"在岗")+COUNTIFS(配置清单!G:G,G901,配置清单!H:H,"TC",配置清单!N:N,"在岗")</f>
        <v>0</v>
      </c>
      <c r="AJ901" s="61" t="str">
        <f t="shared" si="743"/>
        <v>NA</v>
      </c>
      <c r="AK901" s="60">
        <f>COUNTIFS(配置清单!G:G,G901,配置清单!H:H,"TPM",配置清单!N:N,"在岗",配置清单!P:P,"&lt;&gt;暂不胜任")+COUNTIFS(配置清单!G:G,G901,配置清单!H:H,"TC",配置清单!N:N,"在岗",配置清单!P:P,"&lt;&gt;暂不胜任")</f>
        <v>0</v>
      </c>
      <c r="AL901" s="61" t="str">
        <f t="shared" si="744"/>
        <v>NA</v>
      </c>
      <c r="AM901" s="60">
        <f>COUNTIFS(配置清单!G:G,G901,配置清单!H:H,"TSE",配置清单!N:N,"在岗")</f>
        <v>0</v>
      </c>
      <c r="AN901" s="61" t="str">
        <f t="shared" si="745"/>
        <v>NA</v>
      </c>
      <c r="AO901" s="60">
        <f>COUNTIFS(配置清单!G:G,G901,配置清单!H:H,"TSE",配置清单!N:N,"在岗",配置清单!P:P,"&lt;&gt;暂不胜任")</f>
        <v>0</v>
      </c>
      <c r="AP901" s="61" t="str">
        <f t="shared" si="746"/>
        <v>NA</v>
      </c>
      <c r="AQ901" s="60">
        <f>COUNTIFS(配置清单!$G:$G,G901,配置清单!H:H,"QA",配置清单!N:N,"在岗")</f>
        <v>0</v>
      </c>
      <c r="AR901" s="61" t="str">
        <f t="shared" si="747"/>
        <v>NA</v>
      </c>
      <c r="AS901" s="60">
        <f>COUNTIFS(配置清单!$G:$G,G901,配置清单!$H:$H,"QA",配置清单!$N:$N,"在岗",配置清单!$P:$P,"&lt;&gt;暂不胜任")</f>
        <v>0</v>
      </c>
      <c r="AT901" s="61" t="str">
        <f t="shared" si="748"/>
        <v>NA</v>
      </c>
      <c r="AU901" s="60">
        <f>COUNTIFS(配置清单!G:G,规划及评估!G901,配置清单!H:H,"BA",配置清单!N:N,"在岗")</f>
        <v>0</v>
      </c>
      <c r="AV901" s="61" t="str">
        <f t="shared" si="749"/>
        <v>NA</v>
      </c>
      <c r="AW901" s="60">
        <f>COUNTIFS(配置清单!G:G,G901,配置清单!H:H,"BA",配置清单!N:N,"在岗",配置清单!P:P,"&lt;&gt;暂不胜任")</f>
        <v>0</v>
      </c>
      <c r="AX901" s="61" t="str">
        <f t="shared" si="750"/>
        <v>NA</v>
      </c>
      <c r="AY901" s="60">
        <f>COUNTIFS(配置清单!G:G,规划及评估!G901,配置清单!H:H,"IA",配置清单!N:N,"在岗")</f>
        <v>0</v>
      </c>
      <c r="AZ901" s="61" t="str">
        <f t="shared" si="751"/>
        <v>NA</v>
      </c>
      <c r="BA901" s="60">
        <f>COUNTIFS(配置清单!G:G,G901,配置清单!H:H,"IA",配置清单!N:N,"在岗",配置清单!P:P,"&lt;&gt;暂不胜任")</f>
        <v>0</v>
      </c>
      <c r="BB901" s="61" t="str">
        <f t="shared" si="752"/>
        <v>NA</v>
      </c>
      <c r="BC901" s="60">
        <f>COUNTIFS(配置清单!G:G,规划及评估!G901,配置清单!H:H,"产品经理",配置清单!N:N,"在岗")</f>
        <v>0</v>
      </c>
      <c r="BD901" s="61" t="str">
        <f t="shared" si="753"/>
        <v>NA</v>
      </c>
      <c r="BE901" s="60">
        <f>COUNTIFS(配置清单!G:G,G901,配置清单!H:H,"产品经理",配置清单!N:N,"在岗",配置清单!P:P,"&lt;&gt;暂不胜任")</f>
        <v>0</v>
      </c>
      <c r="BF901" s="61" t="str">
        <f t="shared" si="754"/>
        <v>NA</v>
      </c>
      <c r="BG901" s="63">
        <f t="shared" si="755"/>
        <v>1</v>
      </c>
      <c r="BH901" s="64">
        <f t="shared" si="756"/>
        <v>1</v>
      </c>
      <c r="BI901" s="64">
        <f t="shared" si="757"/>
        <v>1</v>
      </c>
      <c r="BJ901" s="64">
        <f t="shared" si="758"/>
        <v>1</v>
      </c>
      <c r="BK901" s="65">
        <f t="shared" si="759"/>
        <v>1</v>
      </c>
      <c r="BL901" s="66">
        <f t="shared" si="760"/>
        <v>1</v>
      </c>
      <c r="BM901" s="93">
        <f t="shared" si="761"/>
        <v>1</v>
      </c>
      <c r="BN901" s="93">
        <f t="shared" si="762"/>
        <v>1</v>
      </c>
      <c r="BO901" s="93">
        <f t="shared" si="763"/>
        <v>0</v>
      </c>
      <c r="BP901" s="93">
        <f t="shared" si="764"/>
        <v>0</v>
      </c>
      <c r="BQ901" s="93">
        <f t="shared" si="765"/>
        <v>0</v>
      </c>
      <c r="BR901" s="93">
        <f t="shared" si="766"/>
        <v>0</v>
      </c>
      <c r="BS901" s="93">
        <f t="shared" si="767"/>
        <v>0</v>
      </c>
      <c r="BT901" s="93">
        <f t="shared" si="768"/>
        <v>0</v>
      </c>
      <c r="BU901" s="93">
        <f t="shared" si="769"/>
        <v>0</v>
      </c>
      <c r="BV901" s="93">
        <f t="shared" si="770"/>
        <v>0</v>
      </c>
      <c r="BW901" s="93">
        <f t="shared" si="771"/>
        <v>0</v>
      </c>
      <c r="BX901" s="93">
        <f t="shared" si="772"/>
        <v>0</v>
      </c>
      <c r="BY901" s="93">
        <f t="shared" si="773"/>
        <v>0</v>
      </c>
      <c r="BZ901" s="93">
        <f t="shared" si="774"/>
        <v>0</v>
      </c>
      <c r="CA901" s="93">
        <f t="shared" si="775"/>
        <v>0</v>
      </c>
      <c r="CB901" s="93">
        <f t="shared" si="776"/>
        <v>0</v>
      </c>
      <c r="CC901" s="93">
        <f t="shared" si="777"/>
        <v>0</v>
      </c>
      <c r="CD901" s="93">
        <f t="shared" si="778"/>
        <v>0</v>
      </c>
    </row>
    <row r="902" spans="1:82" hidden="1">
      <c r="A902" s="34">
        <v>555</v>
      </c>
      <c r="B902" s="34" t="s">
        <v>228</v>
      </c>
      <c r="C902" s="34" t="s">
        <v>231</v>
      </c>
      <c r="D902" s="34" t="s">
        <v>217</v>
      </c>
      <c r="E902" s="34" t="s">
        <v>216</v>
      </c>
      <c r="F902" s="34" t="s">
        <v>685</v>
      </c>
      <c r="G902" s="34" t="s">
        <v>995</v>
      </c>
      <c r="H902" s="34" t="s">
        <v>7</v>
      </c>
      <c r="I902" s="34" t="s">
        <v>7</v>
      </c>
      <c r="J902" s="34" t="s">
        <v>34</v>
      </c>
      <c r="K902" s="34" t="s">
        <v>34</v>
      </c>
      <c r="M902" s="34" t="s">
        <v>592</v>
      </c>
      <c r="N902" s="34">
        <v>1</v>
      </c>
      <c r="O902" s="34">
        <v>0</v>
      </c>
      <c r="P902" s="34">
        <v>0</v>
      </c>
      <c r="Q902" s="34">
        <v>0</v>
      </c>
      <c r="R902" s="34">
        <v>0</v>
      </c>
      <c r="S902" s="34">
        <v>1</v>
      </c>
      <c r="T902" s="34">
        <v>0</v>
      </c>
      <c r="U902" s="77">
        <v>0</v>
      </c>
      <c r="V902" s="34">
        <v>0</v>
      </c>
      <c r="W902" s="60">
        <f>COUNTIFS(配置清单!G:G,G902,配置清单!$H:$H,"PM",配置清单!$N:$N,"在岗")</f>
        <v>1</v>
      </c>
      <c r="X902" s="61">
        <f t="shared" si="737"/>
        <v>1</v>
      </c>
      <c r="Y902" s="60">
        <f>COUNTIFS(配置清单!$G:$G,G902,配置清单!$H:$H,"PM",配置清单!$N:$N,"在岗",配置清单!$P:$P,"&lt;&gt;暂不胜任")</f>
        <v>1</v>
      </c>
      <c r="Z902" s="61">
        <f t="shared" si="738"/>
        <v>1</v>
      </c>
      <c r="AA902" s="62">
        <f>COUNTIFS(配置清单!$G:$G,G902,配置清单!$H:$H,"SE",配置清单!$N:$N,"在岗")+COUNTIFS(配置清单!$G:$G,G902,配置清单!$H:$H,"SA",配置清单!$N:$N,"在岗")</f>
        <v>0</v>
      </c>
      <c r="AB902" s="61" t="str">
        <f t="shared" si="739"/>
        <v>NA</v>
      </c>
      <c r="AC902" s="60">
        <f>COUNTIFS(配置清单!$G:$G,G902,配置清单!$H:$H,"SE",配置清单!$N:$N,"在岗",配置清单!$P:$P,"&lt;&gt;暂不胜任")+COUNTIFS(配置清单!$G:$G,G902,配置清单!$H:$H,"SA",配置清单!$N:$N,"在岗",配置清单!$P:$P,"&lt;&gt;暂不胜任")</f>
        <v>0</v>
      </c>
      <c r="AD902" s="61" t="str">
        <f t="shared" si="740"/>
        <v>NA</v>
      </c>
      <c r="AE902" s="60">
        <f>COUNTIFS(配置清单!$G:$G,G902,配置清单!H:H,"MDE",配置清单!N:N,"在岗")</f>
        <v>0</v>
      </c>
      <c r="AF902" s="61" t="str">
        <f t="shared" si="741"/>
        <v>NA</v>
      </c>
      <c r="AG902" s="60">
        <f>COUNTIFS(配置清单!$G:$G,G902,配置清单!$H:$H,"MDE",配置清单!$N:$N,"在岗",配置清单!$P:$P,"&lt;&gt;暂不胜任")</f>
        <v>0</v>
      </c>
      <c r="AH902" s="61" t="str">
        <f t="shared" si="742"/>
        <v>NA</v>
      </c>
      <c r="AI902" s="62">
        <f>COUNTIFS(配置清单!G:G,G902,配置清单!H:H,"TPM",配置清单!N:N,"在岗")+COUNTIFS(配置清单!G:G,G902,配置清单!H:H,"TC",配置清单!N:N,"在岗")</f>
        <v>0</v>
      </c>
      <c r="AJ902" s="61" t="str">
        <f t="shared" si="743"/>
        <v>NA</v>
      </c>
      <c r="AK902" s="60">
        <f>COUNTIFS(配置清单!G:G,G902,配置清单!H:H,"TPM",配置清单!N:N,"在岗",配置清单!P:P,"&lt;&gt;暂不胜任")+COUNTIFS(配置清单!G:G,G902,配置清单!H:H,"TC",配置清单!N:N,"在岗",配置清单!P:P,"&lt;&gt;暂不胜任")</f>
        <v>0</v>
      </c>
      <c r="AL902" s="61" t="str">
        <f t="shared" si="744"/>
        <v>NA</v>
      </c>
      <c r="AM902" s="60">
        <f>COUNTIFS(配置清单!G:G,G902,配置清单!H:H,"TSE",配置清单!N:N,"在岗")</f>
        <v>0</v>
      </c>
      <c r="AN902" s="61" t="str">
        <f t="shared" si="745"/>
        <v>NA</v>
      </c>
      <c r="AO902" s="60">
        <f>COUNTIFS(配置清单!G:G,G902,配置清单!H:H,"TSE",配置清单!N:N,"在岗",配置清单!P:P,"&lt;&gt;暂不胜任")</f>
        <v>0</v>
      </c>
      <c r="AP902" s="61" t="str">
        <f t="shared" si="746"/>
        <v>NA</v>
      </c>
      <c r="AQ902" s="60">
        <f>COUNTIFS(配置清单!$G:$G,G902,配置清单!H:H,"QA",配置清单!N:N,"在岗")</f>
        <v>1</v>
      </c>
      <c r="AR902" s="61">
        <f t="shared" si="747"/>
        <v>1</v>
      </c>
      <c r="AS902" s="60">
        <f>COUNTIFS(配置清单!$G:$G,G902,配置清单!$H:$H,"QA",配置清单!$N:$N,"在岗",配置清单!$P:$P,"&lt;&gt;暂不胜任")</f>
        <v>1</v>
      </c>
      <c r="AT902" s="61">
        <f t="shared" si="748"/>
        <v>1</v>
      </c>
      <c r="AU902" s="60">
        <f>COUNTIFS(配置清单!G:G,规划及评估!G902,配置清单!H:H,"BA",配置清单!N:N,"在岗")</f>
        <v>0</v>
      </c>
      <c r="AV902" s="61" t="str">
        <f t="shared" si="749"/>
        <v>NA</v>
      </c>
      <c r="AW902" s="60">
        <f>COUNTIFS(配置清单!G:G,G902,配置清单!H:H,"BA",配置清单!N:N,"在岗",配置清单!P:P,"&lt;&gt;暂不胜任")</f>
        <v>0</v>
      </c>
      <c r="AX902" s="61" t="str">
        <f t="shared" si="750"/>
        <v>NA</v>
      </c>
      <c r="AY902" s="60">
        <f>COUNTIFS(配置清单!G:G,规划及评估!G902,配置清单!H:H,"IA",配置清单!N:N,"在岗")</f>
        <v>0</v>
      </c>
      <c r="AZ902" s="61" t="str">
        <f t="shared" si="751"/>
        <v>NA</v>
      </c>
      <c r="BA902" s="60">
        <f>COUNTIFS(配置清单!G:G,G902,配置清单!H:H,"IA",配置清单!N:N,"在岗",配置清单!P:P,"&lt;&gt;暂不胜任")</f>
        <v>0</v>
      </c>
      <c r="BB902" s="61" t="str">
        <f t="shared" si="752"/>
        <v>NA</v>
      </c>
      <c r="BC902" s="60">
        <f>COUNTIFS(配置清单!G:G,规划及评估!G902,配置清单!H:H,"产品经理",配置清单!N:N,"在岗")</f>
        <v>0</v>
      </c>
      <c r="BD902" s="61" t="str">
        <f t="shared" si="753"/>
        <v>NA</v>
      </c>
      <c r="BE902" s="60">
        <f>COUNTIFS(配置清单!G:G,G902,配置清单!H:H,"产品经理",配置清单!N:N,"在岗",配置清单!P:P,"&lt;&gt;暂不胜任")</f>
        <v>0</v>
      </c>
      <c r="BF902" s="61" t="str">
        <f t="shared" si="754"/>
        <v>NA</v>
      </c>
      <c r="BG902" s="63">
        <f t="shared" si="755"/>
        <v>2</v>
      </c>
      <c r="BH902" s="64">
        <f t="shared" si="756"/>
        <v>2</v>
      </c>
      <c r="BI902" s="64">
        <f t="shared" si="757"/>
        <v>2</v>
      </c>
      <c r="BJ902" s="64">
        <f t="shared" si="758"/>
        <v>2</v>
      </c>
      <c r="BK902" s="65">
        <f t="shared" si="759"/>
        <v>1</v>
      </c>
      <c r="BL902" s="66">
        <f t="shared" si="760"/>
        <v>1</v>
      </c>
      <c r="BM902" s="93">
        <f t="shared" si="761"/>
        <v>1</v>
      </c>
      <c r="BN902" s="93">
        <f t="shared" si="762"/>
        <v>1</v>
      </c>
      <c r="BO902" s="93">
        <f t="shared" si="763"/>
        <v>0</v>
      </c>
      <c r="BP902" s="93">
        <f t="shared" si="764"/>
        <v>0</v>
      </c>
      <c r="BQ902" s="93">
        <f t="shared" si="765"/>
        <v>0</v>
      </c>
      <c r="BR902" s="93">
        <f t="shared" si="766"/>
        <v>0</v>
      </c>
      <c r="BS902" s="93">
        <f t="shared" si="767"/>
        <v>0</v>
      </c>
      <c r="BT902" s="93">
        <f t="shared" si="768"/>
        <v>0</v>
      </c>
      <c r="BU902" s="93">
        <f t="shared" si="769"/>
        <v>0</v>
      </c>
      <c r="BV902" s="93">
        <f t="shared" si="770"/>
        <v>0</v>
      </c>
      <c r="BW902" s="93">
        <f t="shared" si="771"/>
        <v>1</v>
      </c>
      <c r="BX902" s="93">
        <f t="shared" si="772"/>
        <v>1</v>
      </c>
      <c r="BY902" s="93">
        <f t="shared" si="773"/>
        <v>0</v>
      </c>
      <c r="BZ902" s="93">
        <f t="shared" si="774"/>
        <v>0</v>
      </c>
      <c r="CA902" s="93">
        <f t="shared" si="775"/>
        <v>0</v>
      </c>
      <c r="CB902" s="93">
        <f t="shared" si="776"/>
        <v>0</v>
      </c>
      <c r="CC902" s="93">
        <f t="shared" si="777"/>
        <v>0</v>
      </c>
      <c r="CD902" s="93">
        <f t="shared" si="778"/>
        <v>0</v>
      </c>
    </row>
    <row r="903" spans="1:82" hidden="1">
      <c r="A903" s="34">
        <v>556</v>
      </c>
      <c r="B903" s="34" t="s">
        <v>228</v>
      </c>
      <c r="C903" s="34" t="s">
        <v>231</v>
      </c>
      <c r="D903" s="34" t="s">
        <v>217</v>
      </c>
      <c r="E903" s="34" t="s">
        <v>216</v>
      </c>
      <c r="F903" s="34" t="s">
        <v>607</v>
      </c>
      <c r="G903" s="34" t="s">
        <v>996</v>
      </c>
      <c r="H903" s="34" t="s">
        <v>7</v>
      </c>
      <c r="I903" s="34" t="s">
        <v>7</v>
      </c>
      <c r="J903" s="34" t="s">
        <v>195</v>
      </c>
      <c r="K903" s="34" t="s">
        <v>195</v>
      </c>
      <c r="M903" s="34" t="s">
        <v>592</v>
      </c>
      <c r="N903" s="34">
        <v>1</v>
      </c>
      <c r="O903" s="34">
        <v>0</v>
      </c>
      <c r="P903" s="34">
        <v>0</v>
      </c>
      <c r="Q903" s="34">
        <v>0</v>
      </c>
      <c r="R903" s="34">
        <v>0</v>
      </c>
      <c r="S903" s="34">
        <v>0</v>
      </c>
      <c r="T903" s="34">
        <v>0</v>
      </c>
      <c r="U903" s="77">
        <v>0</v>
      </c>
      <c r="V903" s="34">
        <v>0</v>
      </c>
      <c r="W903" s="60">
        <f>COUNTIFS(配置清单!G:G,G903,配置清单!$H:$H,"PM",配置清单!$N:$N,"在岗")</f>
        <v>1</v>
      </c>
      <c r="X903" s="61">
        <f t="shared" si="737"/>
        <v>1</v>
      </c>
      <c r="Y903" s="60">
        <f>COUNTIFS(配置清单!$G:$G,G903,配置清单!$H:$H,"PM",配置清单!$N:$N,"在岗",配置清单!$P:$P,"&lt;&gt;暂不胜任")</f>
        <v>1</v>
      </c>
      <c r="Z903" s="61">
        <f t="shared" si="738"/>
        <v>1</v>
      </c>
      <c r="AA903" s="62">
        <f>COUNTIFS(配置清单!$G:$G,G903,配置清单!$H:$H,"SE",配置清单!$N:$N,"在岗")+COUNTIFS(配置清单!$G:$G,G903,配置清单!$H:$H,"SA",配置清单!$N:$N,"在岗")</f>
        <v>0</v>
      </c>
      <c r="AB903" s="61" t="str">
        <f t="shared" si="739"/>
        <v>NA</v>
      </c>
      <c r="AC903" s="60">
        <f>COUNTIFS(配置清单!$G:$G,G903,配置清单!$H:$H,"SE",配置清单!$N:$N,"在岗",配置清单!$P:$P,"&lt;&gt;暂不胜任")+COUNTIFS(配置清单!$G:$G,G903,配置清单!$H:$H,"SA",配置清单!$N:$N,"在岗",配置清单!$P:$P,"&lt;&gt;暂不胜任")</f>
        <v>0</v>
      </c>
      <c r="AD903" s="61" t="str">
        <f t="shared" si="740"/>
        <v>NA</v>
      </c>
      <c r="AE903" s="60">
        <f>COUNTIFS(配置清单!$G:$G,G903,配置清单!H:H,"MDE",配置清单!N:N,"在岗")</f>
        <v>0</v>
      </c>
      <c r="AF903" s="61" t="str">
        <f t="shared" si="741"/>
        <v>NA</v>
      </c>
      <c r="AG903" s="60">
        <f>COUNTIFS(配置清单!$G:$G,G903,配置清单!$H:$H,"MDE",配置清单!$N:$N,"在岗",配置清单!$P:$P,"&lt;&gt;暂不胜任")</f>
        <v>0</v>
      </c>
      <c r="AH903" s="61" t="str">
        <f t="shared" si="742"/>
        <v>NA</v>
      </c>
      <c r="AI903" s="62">
        <f>COUNTIFS(配置清单!G:G,G903,配置清单!H:H,"TPM",配置清单!N:N,"在岗")+COUNTIFS(配置清单!G:G,G903,配置清单!H:H,"TC",配置清单!N:N,"在岗")</f>
        <v>0</v>
      </c>
      <c r="AJ903" s="61" t="str">
        <f t="shared" si="743"/>
        <v>NA</v>
      </c>
      <c r="AK903" s="60">
        <f>COUNTIFS(配置清单!G:G,G903,配置清单!H:H,"TPM",配置清单!N:N,"在岗",配置清单!P:P,"&lt;&gt;暂不胜任")+COUNTIFS(配置清单!G:G,G903,配置清单!H:H,"TC",配置清单!N:N,"在岗",配置清单!P:P,"&lt;&gt;暂不胜任")</f>
        <v>0</v>
      </c>
      <c r="AL903" s="61" t="str">
        <f t="shared" si="744"/>
        <v>NA</v>
      </c>
      <c r="AM903" s="60">
        <f>COUNTIFS(配置清单!G:G,G903,配置清单!H:H,"TSE",配置清单!N:N,"在岗")</f>
        <v>0</v>
      </c>
      <c r="AN903" s="61" t="str">
        <f t="shared" si="745"/>
        <v>NA</v>
      </c>
      <c r="AO903" s="60">
        <f>COUNTIFS(配置清单!G:G,G903,配置清单!H:H,"TSE",配置清单!N:N,"在岗",配置清单!P:P,"&lt;&gt;暂不胜任")</f>
        <v>0</v>
      </c>
      <c r="AP903" s="61" t="str">
        <f t="shared" si="746"/>
        <v>NA</v>
      </c>
      <c r="AQ903" s="60">
        <f>COUNTIFS(配置清单!$G:$G,G903,配置清单!H:H,"QA",配置清单!N:N,"在岗")</f>
        <v>1</v>
      </c>
      <c r="AR903" s="61" t="str">
        <f t="shared" si="747"/>
        <v>NA</v>
      </c>
      <c r="AS903" s="60">
        <f>COUNTIFS(配置清单!$G:$G,G903,配置清单!$H:$H,"QA",配置清单!$N:$N,"在岗",配置清单!$P:$P,"&lt;&gt;暂不胜任")</f>
        <v>1</v>
      </c>
      <c r="AT903" s="61" t="str">
        <f t="shared" si="748"/>
        <v>NA</v>
      </c>
      <c r="AU903" s="60">
        <f>COUNTIFS(配置清单!G:G,规划及评估!G903,配置清单!H:H,"BA",配置清单!N:N,"在岗")</f>
        <v>0</v>
      </c>
      <c r="AV903" s="61" t="str">
        <f t="shared" si="749"/>
        <v>NA</v>
      </c>
      <c r="AW903" s="60">
        <f>COUNTIFS(配置清单!G:G,G903,配置清单!H:H,"BA",配置清单!N:N,"在岗",配置清单!P:P,"&lt;&gt;暂不胜任")</f>
        <v>0</v>
      </c>
      <c r="AX903" s="61" t="str">
        <f t="shared" si="750"/>
        <v>NA</v>
      </c>
      <c r="AY903" s="60">
        <f>COUNTIFS(配置清单!G:G,规划及评估!G903,配置清单!H:H,"IA",配置清单!N:N,"在岗")</f>
        <v>0</v>
      </c>
      <c r="AZ903" s="61" t="str">
        <f t="shared" si="751"/>
        <v>NA</v>
      </c>
      <c r="BA903" s="60">
        <f>COUNTIFS(配置清单!G:G,G903,配置清单!H:H,"IA",配置清单!N:N,"在岗",配置清单!P:P,"&lt;&gt;暂不胜任")</f>
        <v>0</v>
      </c>
      <c r="BB903" s="61" t="str">
        <f t="shared" si="752"/>
        <v>NA</v>
      </c>
      <c r="BC903" s="60">
        <f>COUNTIFS(配置清单!G:G,规划及评估!G903,配置清单!H:H,"产品经理",配置清单!N:N,"在岗")</f>
        <v>0</v>
      </c>
      <c r="BD903" s="61" t="str">
        <f t="shared" si="753"/>
        <v>NA</v>
      </c>
      <c r="BE903" s="60">
        <f>COUNTIFS(配置清单!G:G,G903,配置清单!H:H,"产品经理",配置清单!N:N,"在岗",配置清单!P:P,"&lt;&gt;暂不胜任")</f>
        <v>0</v>
      </c>
      <c r="BF903" s="61" t="str">
        <f t="shared" si="754"/>
        <v>NA</v>
      </c>
      <c r="BG903" s="63">
        <f t="shared" si="755"/>
        <v>1</v>
      </c>
      <c r="BH903" s="64">
        <f t="shared" si="756"/>
        <v>1</v>
      </c>
      <c r="BI903" s="64">
        <f t="shared" si="757"/>
        <v>1</v>
      </c>
      <c r="BJ903" s="64">
        <f t="shared" si="758"/>
        <v>1</v>
      </c>
      <c r="BK903" s="65">
        <f t="shared" si="759"/>
        <v>1</v>
      </c>
      <c r="BL903" s="66">
        <f t="shared" si="760"/>
        <v>1</v>
      </c>
      <c r="BM903" s="93">
        <f t="shared" si="761"/>
        <v>1</v>
      </c>
      <c r="BN903" s="93">
        <f t="shared" si="762"/>
        <v>1</v>
      </c>
      <c r="BO903" s="93">
        <f t="shared" si="763"/>
        <v>0</v>
      </c>
      <c r="BP903" s="93">
        <f t="shared" si="764"/>
        <v>0</v>
      </c>
      <c r="BQ903" s="93">
        <f t="shared" si="765"/>
        <v>0</v>
      </c>
      <c r="BR903" s="93">
        <f t="shared" si="766"/>
        <v>0</v>
      </c>
      <c r="BS903" s="93">
        <f t="shared" si="767"/>
        <v>0</v>
      </c>
      <c r="BT903" s="93">
        <f t="shared" si="768"/>
        <v>0</v>
      </c>
      <c r="BU903" s="93">
        <f t="shared" si="769"/>
        <v>0</v>
      </c>
      <c r="BV903" s="93">
        <f t="shared" si="770"/>
        <v>0</v>
      </c>
      <c r="BW903" s="93">
        <f t="shared" si="771"/>
        <v>0</v>
      </c>
      <c r="BX903" s="93">
        <f t="shared" si="772"/>
        <v>0</v>
      </c>
      <c r="BY903" s="93">
        <f t="shared" si="773"/>
        <v>0</v>
      </c>
      <c r="BZ903" s="93">
        <f t="shared" si="774"/>
        <v>0</v>
      </c>
      <c r="CA903" s="93">
        <f t="shared" si="775"/>
        <v>0</v>
      </c>
      <c r="CB903" s="93">
        <f t="shared" si="776"/>
        <v>0</v>
      </c>
      <c r="CC903" s="93">
        <f t="shared" si="777"/>
        <v>0</v>
      </c>
      <c r="CD903" s="93">
        <f t="shared" si="778"/>
        <v>0</v>
      </c>
    </row>
    <row r="904" spans="1:82" hidden="1">
      <c r="A904" s="34">
        <v>557</v>
      </c>
      <c r="B904" s="34" t="s">
        <v>228</v>
      </c>
      <c r="C904" s="34" t="s">
        <v>231</v>
      </c>
      <c r="D904" s="34" t="s">
        <v>217</v>
      </c>
      <c r="E904" s="34" t="s">
        <v>216</v>
      </c>
      <c r="F904" s="34" t="s">
        <v>656</v>
      </c>
      <c r="G904" s="34" t="s">
        <v>1034</v>
      </c>
      <c r="H904" s="34" t="s">
        <v>7</v>
      </c>
      <c r="I904" s="34" t="s">
        <v>7</v>
      </c>
      <c r="J904" s="34" t="s">
        <v>195</v>
      </c>
      <c r="K904" s="34" t="s">
        <v>195</v>
      </c>
      <c r="M904" s="34" t="s">
        <v>666</v>
      </c>
      <c r="N904" s="34">
        <v>1</v>
      </c>
      <c r="O904" s="34">
        <v>0</v>
      </c>
      <c r="P904" s="34">
        <v>0</v>
      </c>
      <c r="Q904" s="34">
        <v>0</v>
      </c>
      <c r="R904" s="34">
        <v>0</v>
      </c>
      <c r="S904" s="34">
        <v>0</v>
      </c>
      <c r="T904" s="34">
        <v>0</v>
      </c>
      <c r="U904" s="77">
        <v>0</v>
      </c>
      <c r="V904" s="34">
        <v>0</v>
      </c>
      <c r="W904" s="60">
        <f>COUNTIFS(配置清单!G:G,G904,配置清单!$H:$H,"PM",配置清单!$N:$N,"在岗")</f>
        <v>1</v>
      </c>
      <c r="X904" s="61">
        <f t="shared" si="737"/>
        <v>1</v>
      </c>
      <c r="Y904" s="60">
        <f>COUNTIFS(配置清单!$G:$G,G904,配置清单!$H:$H,"PM",配置清单!$N:$N,"在岗",配置清单!$P:$P,"&lt;&gt;暂不胜任")</f>
        <v>1</v>
      </c>
      <c r="Z904" s="61">
        <f t="shared" si="738"/>
        <v>1</v>
      </c>
      <c r="AA904" s="62">
        <f>COUNTIFS(配置清单!$G:$G,G904,配置清单!$H:$H,"SE",配置清单!$N:$N,"在岗")+COUNTIFS(配置清单!$G:$G,G904,配置清单!$H:$H,"SA",配置清单!$N:$N,"在岗")</f>
        <v>0</v>
      </c>
      <c r="AB904" s="61" t="str">
        <f t="shared" si="739"/>
        <v>NA</v>
      </c>
      <c r="AC904" s="60">
        <f>COUNTIFS(配置清单!$G:$G,G904,配置清单!$H:$H,"SE",配置清单!$N:$N,"在岗",配置清单!$P:$P,"&lt;&gt;暂不胜任")+COUNTIFS(配置清单!$G:$G,G904,配置清单!$H:$H,"SA",配置清单!$N:$N,"在岗",配置清单!$P:$P,"&lt;&gt;暂不胜任")</f>
        <v>0</v>
      </c>
      <c r="AD904" s="61" t="str">
        <f t="shared" si="740"/>
        <v>NA</v>
      </c>
      <c r="AE904" s="60">
        <f>COUNTIFS(配置清单!$G:$G,G904,配置清单!H:H,"MDE",配置清单!N:N,"在岗")</f>
        <v>0</v>
      </c>
      <c r="AF904" s="61" t="str">
        <f t="shared" si="741"/>
        <v>NA</v>
      </c>
      <c r="AG904" s="60">
        <f>COUNTIFS(配置清单!$G:$G,G904,配置清单!$H:$H,"MDE",配置清单!$N:$N,"在岗",配置清单!$P:$P,"&lt;&gt;暂不胜任")</f>
        <v>0</v>
      </c>
      <c r="AH904" s="61" t="str">
        <f t="shared" si="742"/>
        <v>NA</v>
      </c>
      <c r="AI904" s="62">
        <f>COUNTIFS(配置清单!G:G,G904,配置清单!H:H,"TPM",配置清单!N:N,"在岗")+COUNTIFS(配置清单!G:G,G904,配置清单!H:H,"TC",配置清单!N:N,"在岗")</f>
        <v>0</v>
      </c>
      <c r="AJ904" s="61" t="str">
        <f t="shared" si="743"/>
        <v>NA</v>
      </c>
      <c r="AK904" s="60">
        <f>COUNTIFS(配置清单!G:G,G904,配置清单!H:H,"TPM",配置清单!N:N,"在岗",配置清单!P:P,"&lt;&gt;暂不胜任")+COUNTIFS(配置清单!G:G,G904,配置清单!H:H,"TC",配置清单!N:N,"在岗",配置清单!P:P,"&lt;&gt;暂不胜任")</f>
        <v>0</v>
      </c>
      <c r="AL904" s="61" t="str">
        <f t="shared" si="744"/>
        <v>NA</v>
      </c>
      <c r="AM904" s="60">
        <f>COUNTIFS(配置清单!G:G,G904,配置清单!H:H,"TSE",配置清单!N:N,"在岗")</f>
        <v>0</v>
      </c>
      <c r="AN904" s="61" t="str">
        <f t="shared" si="745"/>
        <v>NA</v>
      </c>
      <c r="AO904" s="60">
        <f>COUNTIFS(配置清单!G:G,G904,配置清单!H:H,"TSE",配置清单!N:N,"在岗",配置清单!P:P,"&lt;&gt;暂不胜任")</f>
        <v>0</v>
      </c>
      <c r="AP904" s="61" t="str">
        <f t="shared" si="746"/>
        <v>NA</v>
      </c>
      <c r="AQ904" s="60">
        <f>COUNTIFS(配置清单!$G:$G,G904,配置清单!H:H,"QA",配置清单!N:N,"在岗")</f>
        <v>0</v>
      </c>
      <c r="AR904" s="61" t="str">
        <f t="shared" si="747"/>
        <v>NA</v>
      </c>
      <c r="AS904" s="60">
        <f>COUNTIFS(配置清单!$G:$G,G904,配置清单!$H:$H,"QA",配置清单!$N:$N,"在岗",配置清单!$P:$P,"&lt;&gt;暂不胜任")</f>
        <v>0</v>
      </c>
      <c r="AT904" s="61" t="str">
        <f t="shared" si="748"/>
        <v>NA</v>
      </c>
      <c r="AU904" s="60">
        <f>COUNTIFS(配置清单!G:G,规划及评估!G904,配置清单!H:H,"BA",配置清单!N:N,"在岗")</f>
        <v>0</v>
      </c>
      <c r="AV904" s="61" t="str">
        <f t="shared" si="749"/>
        <v>NA</v>
      </c>
      <c r="AW904" s="60">
        <f>COUNTIFS(配置清单!G:G,G904,配置清单!H:H,"BA",配置清单!N:N,"在岗",配置清单!P:P,"&lt;&gt;暂不胜任")</f>
        <v>0</v>
      </c>
      <c r="AX904" s="61" t="str">
        <f t="shared" si="750"/>
        <v>NA</v>
      </c>
      <c r="AY904" s="60">
        <f>COUNTIFS(配置清单!G:G,规划及评估!G904,配置清单!H:H,"IA",配置清单!N:N,"在岗")</f>
        <v>0</v>
      </c>
      <c r="AZ904" s="61" t="str">
        <f t="shared" si="751"/>
        <v>NA</v>
      </c>
      <c r="BA904" s="60">
        <f>COUNTIFS(配置清单!G:G,G904,配置清单!H:H,"IA",配置清单!N:N,"在岗",配置清单!P:P,"&lt;&gt;暂不胜任")</f>
        <v>0</v>
      </c>
      <c r="BB904" s="61" t="str">
        <f t="shared" si="752"/>
        <v>NA</v>
      </c>
      <c r="BC904" s="60">
        <f>COUNTIFS(配置清单!G:G,规划及评估!G904,配置清单!H:H,"产品经理",配置清单!N:N,"在岗")</f>
        <v>0</v>
      </c>
      <c r="BD904" s="61" t="str">
        <f t="shared" si="753"/>
        <v>NA</v>
      </c>
      <c r="BE904" s="60">
        <f>COUNTIFS(配置清单!G:G,G904,配置清单!H:H,"产品经理",配置清单!N:N,"在岗",配置清单!P:P,"&lt;&gt;暂不胜任")</f>
        <v>0</v>
      </c>
      <c r="BF904" s="61" t="str">
        <f t="shared" si="754"/>
        <v>NA</v>
      </c>
      <c r="BG904" s="63">
        <f t="shared" si="755"/>
        <v>1</v>
      </c>
      <c r="BH904" s="64">
        <f t="shared" si="756"/>
        <v>1</v>
      </c>
      <c r="BI904" s="64">
        <f t="shared" si="757"/>
        <v>1</v>
      </c>
      <c r="BJ904" s="64">
        <f t="shared" si="758"/>
        <v>1</v>
      </c>
      <c r="BK904" s="65">
        <f t="shared" si="759"/>
        <v>1</v>
      </c>
      <c r="BL904" s="66">
        <f t="shared" si="760"/>
        <v>1</v>
      </c>
      <c r="BM904" s="93">
        <f t="shared" si="761"/>
        <v>1</v>
      </c>
      <c r="BN904" s="93">
        <f t="shared" si="762"/>
        <v>1</v>
      </c>
      <c r="BO904" s="93">
        <f t="shared" si="763"/>
        <v>0</v>
      </c>
      <c r="BP904" s="93">
        <f t="shared" si="764"/>
        <v>0</v>
      </c>
      <c r="BQ904" s="93">
        <f t="shared" si="765"/>
        <v>0</v>
      </c>
      <c r="BR904" s="93">
        <f t="shared" si="766"/>
        <v>0</v>
      </c>
      <c r="BS904" s="93">
        <f t="shared" si="767"/>
        <v>0</v>
      </c>
      <c r="BT904" s="93">
        <f t="shared" si="768"/>
        <v>0</v>
      </c>
      <c r="BU904" s="93">
        <f t="shared" si="769"/>
        <v>0</v>
      </c>
      <c r="BV904" s="93">
        <f t="shared" si="770"/>
        <v>0</v>
      </c>
      <c r="BW904" s="93">
        <f t="shared" si="771"/>
        <v>0</v>
      </c>
      <c r="BX904" s="93">
        <f t="shared" si="772"/>
        <v>0</v>
      </c>
      <c r="BY904" s="93">
        <f t="shared" si="773"/>
        <v>0</v>
      </c>
      <c r="BZ904" s="93">
        <f t="shared" si="774"/>
        <v>0</v>
      </c>
      <c r="CA904" s="93">
        <f t="shared" si="775"/>
        <v>0</v>
      </c>
      <c r="CB904" s="93">
        <f t="shared" si="776"/>
        <v>0</v>
      </c>
      <c r="CC904" s="93">
        <f t="shared" si="777"/>
        <v>0</v>
      </c>
      <c r="CD904" s="93">
        <f t="shared" si="778"/>
        <v>0</v>
      </c>
    </row>
    <row r="905" spans="1:82" hidden="1">
      <c r="A905" s="34">
        <v>558</v>
      </c>
      <c r="B905" s="34" t="s">
        <v>228</v>
      </c>
      <c r="C905" s="34" t="s">
        <v>231</v>
      </c>
      <c r="D905" s="34" t="s">
        <v>217</v>
      </c>
      <c r="E905" s="34" t="s">
        <v>216</v>
      </c>
      <c r="F905" s="34" t="s">
        <v>662</v>
      </c>
      <c r="G905" s="34" t="s">
        <v>997</v>
      </c>
      <c r="H905" s="34" t="s">
        <v>7</v>
      </c>
      <c r="I905" s="34" t="s">
        <v>7</v>
      </c>
      <c r="J905" s="34" t="s">
        <v>195</v>
      </c>
      <c r="K905" s="34" t="s">
        <v>195</v>
      </c>
      <c r="M905" s="34" t="s">
        <v>666</v>
      </c>
      <c r="N905" s="34">
        <v>1</v>
      </c>
      <c r="O905" s="34">
        <v>0</v>
      </c>
      <c r="P905" s="34">
        <v>0</v>
      </c>
      <c r="Q905" s="34">
        <v>0</v>
      </c>
      <c r="R905" s="34">
        <v>0</v>
      </c>
      <c r="S905" s="34">
        <v>0</v>
      </c>
      <c r="T905" s="34">
        <v>0</v>
      </c>
      <c r="U905" s="77">
        <v>0</v>
      </c>
      <c r="V905" s="34">
        <v>0</v>
      </c>
      <c r="W905" s="60">
        <f>COUNTIFS(配置清单!G:G,G905,配置清单!$H:$H,"PM",配置清单!$N:$N,"在岗")</f>
        <v>1</v>
      </c>
      <c r="X905" s="61">
        <f t="shared" si="737"/>
        <v>1</v>
      </c>
      <c r="Y905" s="60">
        <f>COUNTIFS(配置清单!$G:$G,G905,配置清单!$H:$H,"PM",配置清单!$N:$N,"在岗",配置清单!$P:$P,"&lt;&gt;暂不胜任")</f>
        <v>1</v>
      </c>
      <c r="Z905" s="61">
        <f t="shared" si="738"/>
        <v>1</v>
      </c>
      <c r="AA905" s="62">
        <f>COUNTIFS(配置清单!$G:$G,G905,配置清单!$H:$H,"SE",配置清单!$N:$N,"在岗")+COUNTIFS(配置清单!$G:$G,G905,配置清单!$H:$H,"SA",配置清单!$N:$N,"在岗")</f>
        <v>0</v>
      </c>
      <c r="AB905" s="61" t="str">
        <f t="shared" si="739"/>
        <v>NA</v>
      </c>
      <c r="AC905" s="60">
        <f>COUNTIFS(配置清单!$G:$G,G905,配置清单!$H:$H,"SE",配置清单!$N:$N,"在岗",配置清单!$P:$P,"&lt;&gt;暂不胜任")+COUNTIFS(配置清单!$G:$G,G905,配置清单!$H:$H,"SA",配置清单!$N:$N,"在岗",配置清单!$P:$P,"&lt;&gt;暂不胜任")</f>
        <v>0</v>
      </c>
      <c r="AD905" s="61" t="str">
        <f t="shared" si="740"/>
        <v>NA</v>
      </c>
      <c r="AE905" s="60">
        <f>COUNTIFS(配置清单!$G:$G,G905,配置清单!H:H,"MDE",配置清单!N:N,"在岗")</f>
        <v>0</v>
      </c>
      <c r="AF905" s="61" t="str">
        <f t="shared" si="741"/>
        <v>NA</v>
      </c>
      <c r="AG905" s="60">
        <f>COUNTIFS(配置清单!$G:$G,G905,配置清单!$H:$H,"MDE",配置清单!$N:$N,"在岗",配置清单!$P:$P,"&lt;&gt;暂不胜任")</f>
        <v>0</v>
      </c>
      <c r="AH905" s="61" t="str">
        <f t="shared" si="742"/>
        <v>NA</v>
      </c>
      <c r="AI905" s="62">
        <f>COUNTIFS(配置清单!G:G,G905,配置清单!H:H,"TPM",配置清单!N:N,"在岗")+COUNTIFS(配置清单!G:G,G905,配置清单!H:H,"TC",配置清单!N:N,"在岗")</f>
        <v>0</v>
      </c>
      <c r="AJ905" s="61" t="str">
        <f t="shared" si="743"/>
        <v>NA</v>
      </c>
      <c r="AK905" s="60">
        <f>COUNTIFS(配置清单!G:G,G905,配置清单!H:H,"TPM",配置清单!N:N,"在岗",配置清单!P:P,"&lt;&gt;暂不胜任")+COUNTIFS(配置清单!G:G,G905,配置清单!H:H,"TC",配置清单!N:N,"在岗",配置清单!P:P,"&lt;&gt;暂不胜任")</f>
        <v>0</v>
      </c>
      <c r="AL905" s="61" t="str">
        <f t="shared" si="744"/>
        <v>NA</v>
      </c>
      <c r="AM905" s="60">
        <f>COUNTIFS(配置清单!G:G,G905,配置清单!H:H,"TSE",配置清单!N:N,"在岗")</f>
        <v>0</v>
      </c>
      <c r="AN905" s="61" t="str">
        <f t="shared" si="745"/>
        <v>NA</v>
      </c>
      <c r="AO905" s="60">
        <f>COUNTIFS(配置清单!G:G,G905,配置清单!H:H,"TSE",配置清单!N:N,"在岗",配置清单!P:P,"&lt;&gt;暂不胜任")</f>
        <v>0</v>
      </c>
      <c r="AP905" s="61" t="str">
        <f t="shared" si="746"/>
        <v>NA</v>
      </c>
      <c r="AQ905" s="60">
        <f>COUNTIFS(配置清单!$G:$G,G905,配置清单!H:H,"QA",配置清单!N:N,"在岗")</f>
        <v>0</v>
      </c>
      <c r="AR905" s="61" t="str">
        <f t="shared" si="747"/>
        <v>NA</v>
      </c>
      <c r="AS905" s="60">
        <f>COUNTIFS(配置清单!$G:$G,G905,配置清单!$H:$H,"QA",配置清单!$N:$N,"在岗",配置清单!$P:$P,"&lt;&gt;暂不胜任")</f>
        <v>0</v>
      </c>
      <c r="AT905" s="61" t="str">
        <f t="shared" si="748"/>
        <v>NA</v>
      </c>
      <c r="AU905" s="60">
        <f>COUNTIFS(配置清单!G:G,规划及评估!G905,配置清单!H:H,"BA",配置清单!N:N,"在岗")</f>
        <v>0</v>
      </c>
      <c r="AV905" s="61" t="str">
        <f t="shared" si="749"/>
        <v>NA</v>
      </c>
      <c r="AW905" s="60">
        <f>COUNTIFS(配置清单!G:G,G905,配置清单!H:H,"BA",配置清单!N:N,"在岗",配置清单!P:P,"&lt;&gt;暂不胜任")</f>
        <v>0</v>
      </c>
      <c r="AX905" s="61" t="str">
        <f t="shared" si="750"/>
        <v>NA</v>
      </c>
      <c r="AY905" s="60">
        <f>COUNTIFS(配置清单!G:G,规划及评估!G905,配置清单!H:H,"IA",配置清单!N:N,"在岗")</f>
        <v>0</v>
      </c>
      <c r="AZ905" s="61" t="str">
        <f t="shared" si="751"/>
        <v>NA</v>
      </c>
      <c r="BA905" s="60">
        <f>COUNTIFS(配置清单!G:G,G905,配置清单!H:H,"IA",配置清单!N:N,"在岗",配置清单!P:P,"&lt;&gt;暂不胜任")</f>
        <v>0</v>
      </c>
      <c r="BB905" s="61" t="str">
        <f t="shared" si="752"/>
        <v>NA</v>
      </c>
      <c r="BC905" s="60">
        <f>COUNTIFS(配置清单!G:G,规划及评估!G905,配置清单!H:H,"产品经理",配置清单!N:N,"在岗")</f>
        <v>0</v>
      </c>
      <c r="BD905" s="61" t="str">
        <f t="shared" si="753"/>
        <v>NA</v>
      </c>
      <c r="BE905" s="60">
        <f>COUNTIFS(配置清单!G:G,G905,配置清单!H:H,"产品经理",配置清单!N:N,"在岗",配置清单!P:P,"&lt;&gt;暂不胜任")</f>
        <v>0</v>
      </c>
      <c r="BF905" s="61" t="str">
        <f t="shared" si="754"/>
        <v>NA</v>
      </c>
      <c r="BG905" s="63">
        <f t="shared" si="755"/>
        <v>1</v>
      </c>
      <c r="BH905" s="64">
        <f t="shared" si="756"/>
        <v>1</v>
      </c>
      <c r="BI905" s="64">
        <f t="shared" si="757"/>
        <v>1</v>
      </c>
      <c r="BJ905" s="64">
        <f t="shared" si="758"/>
        <v>1</v>
      </c>
      <c r="BK905" s="65">
        <f t="shared" si="759"/>
        <v>1</v>
      </c>
      <c r="BL905" s="66">
        <f t="shared" si="760"/>
        <v>1</v>
      </c>
      <c r="BM905" s="93">
        <f t="shared" si="761"/>
        <v>1</v>
      </c>
      <c r="BN905" s="93">
        <f t="shared" si="762"/>
        <v>1</v>
      </c>
      <c r="BO905" s="93">
        <f t="shared" si="763"/>
        <v>0</v>
      </c>
      <c r="BP905" s="93">
        <f t="shared" si="764"/>
        <v>0</v>
      </c>
      <c r="BQ905" s="93">
        <f t="shared" si="765"/>
        <v>0</v>
      </c>
      <c r="BR905" s="93">
        <f t="shared" si="766"/>
        <v>0</v>
      </c>
      <c r="BS905" s="93">
        <f t="shared" si="767"/>
        <v>0</v>
      </c>
      <c r="BT905" s="93">
        <f t="shared" si="768"/>
        <v>0</v>
      </c>
      <c r="BU905" s="93">
        <f t="shared" si="769"/>
        <v>0</v>
      </c>
      <c r="BV905" s="93">
        <f t="shared" si="770"/>
        <v>0</v>
      </c>
      <c r="BW905" s="93">
        <f t="shared" si="771"/>
        <v>0</v>
      </c>
      <c r="BX905" s="93">
        <f t="shared" si="772"/>
        <v>0</v>
      </c>
      <c r="BY905" s="93">
        <f t="shared" si="773"/>
        <v>0</v>
      </c>
      <c r="BZ905" s="93">
        <f t="shared" si="774"/>
        <v>0</v>
      </c>
      <c r="CA905" s="93">
        <f t="shared" si="775"/>
        <v>0</v>
      </c>
      <c r="CB905" s="93">
        <f t="shared" si="776"/>
        <v>0</v>
      </c>
      <c r="CC905" s="93">
        <f t="shared" si="777"/>
        <v>0</v>
      </c>
      <c r="CD905" s="93">
        <f t="shared" si="778"/>
        <v>0</v>
      </c>
    </row>
    <row r="906" spans="1:82" hidden="1">
      <c r="A906" s="34">
        <v>559</v>
      </c>
      <c r="B906" s="34" t="s">
        <v>228</v>
      </c>
      <c r="C906" s="34" t="s">
        <v>231</v>
      </c>
      <c r="D906" s="34" t="s">
        <v>217</v>
      </c>
      <c r="E906" s="34" t="s">
        <v>216</v>
      </c>
      <c r="F906" s="34" t="s">
        <v>662</v>
      </c>
      <c r="G906" s="34" t="s">
        <v>1044</v>
      </c>
      <c r="H906" s="34" t="s">
        <v>4</v>
      </c>
      <c r="I906" s="34" t="s">
        <v>4</v>
      </c>
      <c r="J906" s="34" t="s">
        <v>34</v>
      </c>
      <c r="K906" s="34" t="s">
        <v>34</v>
      </c>
      <c r="M906" s="34" t="s">
        <v>666</v>
      </c>
      <c r="N906" s="34">
        <v>1</v>
      </c>
      <c r="O906" s="34">
        <v>0</v>
      </c>
      <c r="P906" s="34">
        <v>0</v>
      </c>
      <c r="Q906" s="34">
        <v>0</v>
      </c>
      <c r="R906" s="34">
        <v>0</v>
      </c>
      <c r="S906" s="34">
        <v>1</v>
      </c>
      <c r="T906" s="34">
        <v>0</v>
      </c>
      <c r="U906" s="77">
        <v>0</v>
      </c>
      <c r="V906" s="34">
        <v>0</v>
      </c>
      <c r="W906" s="60">
        <f>COUNTIFS(配置清单!G:G,G906,配置清单!$H:$H,"PM",配置清单!$N:$N,"在岗")</f>
        <v>1</v>
      </c>
      <c r="X906" s="61">
        <f t="shared" si="737"/>
        <v>1</v>
      </c>
      <c r="Y906" s="60">
        <f>COUNTIFS(配置清单!$G:$G,G906,配置清单!$H:$H,"PM",配置清单!$N:$N,"在岗",配置清单!$P:$P,"&lt;&gt;暂不胜任")</f>
        <v>1</v>
      </c>
      <c r="Z906" s="61">
        <f t="shared" si="738"/>
        <v>1</v>
      </c>
      <c r="AA906" s="62">
        <f>COUNTIFS(配置清单!$G:$G,G906,配置清单!$H:$H,"SE",配置清单!$N:$N,"在岗")+COUNTIFS(配置清单!$G:$G,G906,配置清单!$H:$H,"SA",配置清单!$N:$N,"在岗")</f>
        <v>0</v>
      </c>
      <c r="AB906" s="61" t="str">
        <f t="shared" si="739"/>
        <v>NA</v>
      </c>
      <c r="AC906" s="60">
        <f>COUNTIFS(配置清单!$G:$G,G906,配置清单!$H:$H,"SE",配置清单!$N:$N,"在岗",配置清单!$P:$P,"&lt;&gt;暂不胜任")+COUNTIFS(配置清单!$G:$G,G906,配置清单!$H:$H,"SA",配置清单!$N:$N,"在岗",配置清单!$P:$P,"&lt;&gt;暂不胜任")</f>
        <v>0</v>
      </c>
      <c r="AD906" s="61" t="str">
        <f t="shared" si="740"/>
        <v>NA</v>
      </c>
      <c r="AE906" s="60">
        <f>COUNTIFS(配置清单!$G:$G,G906,配置清单!H:H,"MDE",配置清单!N:N,"在岗")</f>
        <v>0</v>
      </c>
      <c r="AF906" s="61" t="str">
        <f t="shared" si="741"/>
        <v>NA</v>
      </c>
      <c r="AG906" s="60">
        <f>COUNTIFS(配置清单!$G:$G,G906,配置清单!$H:$H,"MDE",配置清单!$N:$N,"在岗",配置清单!$P:$P,"&lt;&gt;暂不胜任")</f>
        <v>0</v>
      </c>
      <c r="AH906" s="61" t="str">
        <f t="shared" si="742"/>
        <v>NA</v>
      </c>
      <c r="AI906" s="62">
        <f>COUNTIFS(配置清单!G:G,G906,配置清单!H:H,"TPM",配置清单!N:N,"在岗")+COUNTIFS(配置清单!G:G,G906,配置清单!H:H,"TC",配置清单!N:N,"在岗")</f>
        <v>0</v>
      </c>
      <c r="AJ906" s="61" t="str">
        <f t="shared" si="743"/>
        <v>NA</v>
      </c>
      <c r="AK906" s="60">
        <f>COUNTIFS(配置清单!G:G,G906,配置清单!H:H,"TPM",配置清单!N:N,"在岗",配置清单!P:P,"&lt;&gt;暂不胜任")+COUNTIFS(配置清单!G:G,G906,配置清单!H:H,"TC",配置清单!N:N,"在岗",配置清单!P:P,"&lt;&gt;暂不胜任")</f>
        <v>0</v>
      </c>
      <c r="AL906" s="61" t="str">
        <f t="shared" si="744"/>
        <v>NA</v>
      </c>
      <c r="AM906" s="60">
        <f>COUNTIFS(配置清单!G:G,G906,配置清单!H:H,"TSE",配置清单!N:N,"在岗")</f>
        <v>0</v>
      </c>
      <c r="AN906" s="61" t="str">
        <f t="shared" si="745"/>
        <v>NA</v>
      </c>
      <c r="AO906" s="60">
        <f>COUNTIFS(配置清单!G:G,G906,配置清单!H:H,"TSE",配置清单!N:N,"在岗",配置清单!P:P,"&lt;&gt;暂不胜任")</f>
        <v>0</v>
      </c>
      <c r="AP906" s="61" t="str">
        <f t="shared" si="746"/>
        <v>NA</v>
      </c>
      <c r="AQ906" s="60">
        <f>COUNTIFS(配置清单!$G:$G,G906,配置清单!H:H,"QA",配置清单!N:N,"在岗")</f>
        <v>1</v>
      </c>
      <c r="AR906" s="61">
        <f t="shared" si="747"/>
        <v>1</v>
      </c>
      <c r="AS906" s="60">
        <f>COUNTIFS(配置清单!$G:$G,G906,配置清单!$H:$H,"QA",配置清单!$N:$N,"在岗",配置清单!$P:$P,"&lt;&gt;暂不胜任")</f>
        <v>1</v>
      </c>
      <c r="AT906" s="61">
        <f t="shared" si="748"/>
        <v>1</v>
      </c>
      <c r="AU906" s="60">
        <f>COUNTIFS(配置清单!G:G,规划及评估!G906,配置清单!H:H,"BA",配置清单!N:N,"在岗")</f>
        <v>0</v>
      </c>
      <c r="AV906" s="61" t="str">
        <f t="shared" si="749"/>
        <v>NA</v>
      </c>
      <c r="AW906" s="60">
        <f>COUNTIFS(配置清单!G:G,G906,配置清单!H:H,"BA",配置清单!N:N,"在岗",配置清单!P:P,"&lt;&gt;暂不胜任")</f>
        <v>0</v>
      </c>
      <c r="AX906" s="61" t="str">
        <f t="shared" si="750"/>
        <v>NA</v>
      </c>
      <c r="AY906" s="60">
        <f>COUNTIFS(配置清单!G:G,规划及评估!G906,配置清单!H:H,"IA",配置清单!N:N,"在岗")</f>
        <v>0</v>
      </c>
      <c r="AZ906" s="61" t="str">
        <f t="shared" si="751"/>
        <v>NA</v>
      </c>
      <c r="BA906" s="60">
        <f>COUNTIFS(配置清单!G:G,G906,配置清单!H:H,"IA",配置清单!N:N,"在岗",配置清单!P:P,"&lt;&gt;暂不胜任")</f>
        <v>0</v>
      </c>
      <c r="BB906" s="61" t="str">
        <f t="shared" si="752"/>
        <v>NA</v>
      </c>
      <c r="BC906" s="60">
        <f>COUNTIFS(配置清单!G:G,规划及评估!G906,配置清单!H:H,"产品经理",配置清单!N:N,"在岗")</f>
        <v>0</v>
      </c>
      <c r="BD906" s="61" t="str">
        <f t="shared" si="753"/>
        <v>NA</v>
      </c>
      <c r="BE906" s="60">
        <f>COUNTIFS(配置清单!G:G,G906,配置清单!H:H,"产品经理",配置清单!N:N,"在岗",配置清单!P:P,"&lt;&gt;暂不胜任")</f>
        <v>0</v>
      </c>
      <c r="BF906" s="61" t="str">
        <f t="shared" si="754"/>
        <v>NA</v>
      </c>
      <c r="BG906" s="63">
        <f t="shared" si="755"/>
        <v>2</v>
      </c>
      <c r="BH906" s="64">
        <f t="shared" si="756"/>
        <v>2</v>
      </c>
      <c r="BI906" s="64">
        <f t="shared" si="757"/>
        <v>2</v>
      </c>
      <c r="BJ906" s="64">
        <f t="shared" si="758"/>
        <v>2</v>
      </c>
      <c r="BK906" s="65">
        <f t="shared" si="759"/>
        <v>1</v>
      </c>
      <c r="BL906" s="66">
        <f t="shared" si="760"/>
        <v>1</v>
      </c>
      <c r="BM906" s="93">
        <f t="shared" si="761"/>
        <v>1</v>
      </c>
      <c r="BN906" s="93">
        <f t="shared" si="762"/>
        <v>1</v>
      </c>
      <c r="BO906" s="93">
        <f t="shared" si="763"/>
        <v>0</v>
      </c>
      <c r="BP906" s="93">
        <f t="shared" si="764"/>
        <v>0</v>
      </c>
      <c r="BQ906" s="93">
        <f t="shared" si="765"/>
        <v>0</v>
      </c>
      <c r="BR906" s="93">
        <f t="shared" si="766"/>
        <v>0</v>
      </c>
      <c r="BS906" s="93">
        <f t="shared" si="767"/>
        <v>0</v>
      </c>
      <c r="BT906" s="93">
        <f t="shared" si="768"/>
        <v>0</v>
      </c>
      <c r="BU906" s="93">
        <f t="shared" si="769"/>
        <v>0</v>
      </c>
      <c r="BV906" s="93">
        <f t="shared" si="770"/>
        <v>0</v>
      </c>
      <c r="BW906" s="93">
        <f t="shared" si="771"/>
        <v>1</v>
      </c>
      <c r="BX906" s="93">
        <f t="shared" si="772"/>
        <v>1</v>
      </c>
      <c r="BY906" s="93">
        <f t="shared" si="773"/>
        <v>0</v>
      </c>
      <c r="BZ906" s="93">
        <f t="shared" si="774"/>
        <v>0</v>
      </c>
      <c r="CA906" s="93">
        <f t="shared" si="775"/>
        <v>0</v>
      </c>
      <c r="CB906" s="93">
        <f t="shared" si="776"/>
        <v>0</v>
      </c>
      <c r="CC906" s="93">
        <f t="shared" si="777"/>
        <v>0</v>
      </c>
      <c r="CD906" s="93">
        <f t="shared" si="778"/>
        <v>0</v>
      </c>
    </row>
    <row r="907" spans="1:82" hidden="1">
      <c r="A907" s="34">
        <v>560</v>
      </c>
      <c r="B907" s="34" t="s">
        <v>228</v>
      </c>
      <c r="C907" s="34" t="s">
        <v>231</v>
      </c>
      <c r="D907" s="34" t="s">
        <v>217</v>
      </c>
      <c r="E907" s="34" t="s">
        <v>216</v>
      </c>
      <c r="F907" s="34" t="s">
        <v>662</v>
      </c>
      <c r="G907" s="34" t="s">
        <v>1046</v>
      </c>
      <c r="H907" s="34" t="s">
        <v>4</v>
      </c>
      <c r="I907" s="34" t="s">
        <v>4</v>
      </c>
      <c r="J907" s="34" t="s">
        <v>34</v>
      </c>
      <c r="K907" s="34" t="s">
        <v>34</v>
      </c>
      <c r="M907" s="34" t="s">
        <v>666</v>
      </c>
      <c r="N907" s="34">
        <v>1</v>
      </c>
      <c r="O907" s="34">
        <v>0</v>
      </c>
      <c r="P907" s="34">
        <v>0</v>
      </c>
      <c r="Q907" s="34">
        <v>0</v>
      </c>
      <c r="R907" s="34">
        <v>0</v>
      </c>
      <c r="S907" s="34">
        <v>1</v>
      </c>
      <c r="T907" s="34">
        <v>0</v>
      </c>
      <c r="U907" s="77">
        <v>0</v>
      </c>
      <c r="V907" s="34">
        <v>0</v>
      </c>
      <c r="W907" s="60">
        <f>COUNTIFS(配置清单!G:G,G907,配置清单!$H:$H,"PM",配置清单!$N:$N,"在岗")</f>
        <v>1</v>
      </c>
      <c r="X907" s="61">
        <f t="shared" si="737"/>
        <v>1</v>
      </c>
      <c r="Y907" s="60">
        <f>COUNTIFS(配置清单!$G:$G,G907,配置清单!$H:$H,"PM",配置清单!$N:$N,"在岗",配置清单!$P:$P,"&lt;&gt;暂不胜任")</f>
        <v>1</v>
      </c>
      <c r="Z907" s="61">
        <f t="shared" si="738"/>
        <v>1</v>
      </c>
      <c r="AA907" s="62">
        <f>COUNTIFS(配置清单!$G:$G,G907,配置清单!$H:$H,"SE",配置清单!$N:$N,"在岗")+COUNTIFS(配置清单!$G:$G,G907,配置清单!$H:$H,"SA",配置清单!$N:$N,"在岗")</f>
        <v>0</v>
      </c>
      <c r="AB907" s="61" t="str">
        <f t="shared" si="739"/>
        <v>NA</v>
      </c>
      <c r="AC907" s="60">
        <f>COUNTIFS(配置清单!$G:$G,G907,配置清单!$H:$H,"SE",配置清单!$N:$N,"在岗",配置清单!$P:$P,"&lt;&gt;暂不胜任")+COUNTIFS(配置清单!$G:$G,G907,配置清单!$H:$H,"SA",配置清单!$N:$N,"在岗",配置清单!$P:$P,"&lt;&gt;暂不胜任")</f>
        <v>0</v>
      </c>
      <c r="AD907" s="61" t="str">
        <f t="shared" si="740"/>
        <v>NA</v>
      </c>
      <c r="AE907" s="60">
        <f>COUNTIFS(配置清单!$G:$G,G907,配置清单!H:H,"MDE",配置清单!N:N,"在岗")</f>
        <v>0</v>
      </c>
      <c r="AF907" s="61" t="str">
        <f t="shared" si="741"/>
        <v>NA</v>
      </c>
      <c r="AG907" s="60">
        <f>COUNTIFS(配置清单!$G:$G,G907,配置清单!$H:$H,"MDE",配置清单!$N:$N,"在岗",配置清单!$P:$P,"&lt;&gt;暂不胜任")</f>
        <v>0</v>
      </c>
      <c r="AH907" s="61" t="str">
        <f t="shared" si="742"/>
        <v>NA</v>
      </c>
      <c r="AI907" s="62">
        <f>COUNTIFS(配置清单!G:G,G907,配置清单!H:H,"TPM",配置清单!N:N,"在岗")+COUNTIFS(配置清单!G:G,G907,配置清单!H:H,"TC",配置清单!N:N,"在岗")</f>
        <v>0</v>
      </c>
      <c r="AJ907" s="61" t="str">
        <f t="shared" si="743"/>
        <v>NA</v>
      </c>
      <c r="AK907" s="60">
        <f>COUNTIFS(配置清单!G:G,G907,配置清单!H:H,"TPM",配置清单!N:N,"在岗",配置清单!P:P,"&lt;&gt;暂不胜任")+COUNTIFS(配置清单!G:G,G907,配置清单!H:H,"TC",配置清单!N:N,"在岗",配置清单!P:P,"&lt;&gt;暂不胜任")</f>
        <v>0</v>
      </c>
      <c r="AL907" s="61" t="str">
        <f t="shared" si="744"/>
        <v>NA</v>
      </c>
      <c r="AM907" s="60">
        <f>COUNTIFS(配置清单!G:G,G907,配置清单!H:H,"TSE",配置清单!N:N,"在岗")</f>
        <v>0</v>
      </c>
      <c r="AN907" s="61" t="str">
        <f t="shared" si="745"/>
        <v>NA</v>
      </c>
      <c r="AO907" s="60">
        <f>COUNTIFS(配置清单!G:G,G907,配置清单!H:H,"TSE",配置清单!N:N,"在岗",配置清单!P:P,"&lt;&gt;暂不胜任")</f>
        <v>0</v>
      </c>
      <c r="AP907" s="61" t="str">
        <f t="shared" si="746"/>
        <v>NA</v>
      </c>
      <c r="AQ907" s="60">
        <f>COUNTIFS(配置清单!$G:$G,G907,配置清单!H:H,"QA",配置清单!N:N,"在岗")</f>
        <v>1</v>
      </c>
      <c r="AR907" s="61">
        <f t="shared" si="747"/>
        <v>1</v>
      </c>
      <c r="AS907" s="60">
        <f>COUNTIFS(配置清单!$G:$G,G907,配置清单!$H:$H,"QA",配置清单!$N:$N,"在岗",配置清单!$P:$P,"&lt;&gt;暂不胜任")</f>
        <v>1</v>
      </c>
      <c r="AT907" s="61">
        <f t="shared" si="748"/>
        <v>1</v>
      </c>
      <c r="AU907" s="60">
        <f>COUNTIFS(配置清单!G:G,规划及评估!G907,配置清单!H:H,"BA",配置清单!N:N,"在岗")</f>
        <v>0</v>
      </c>
      <c r="AV907" s="61" t="str">
        <f t="shared" si="749"/>
        <v>NA</v>
      </c>
      <c r="AW907" s="60">
        <f>COUNTIFS(配置清单!G:G,G907,配置清单!H:H,"BA",配置清单!N:N,"在岗",配置清单!P:P,"&lt;&gt;暂不胜任")</f>
        <v>0</v>
      </c>
      <c r="AX907" s="61" t="str">
        <f t="shared" si="750"/>
        <v>NA</v>
      </c>
      <c r="AY907" s="60">
        <f>COUNTIFS(配置清单!G:G,规划及评估!G907,配置清单!H:H,"IA",配置清单!N:N,"在岗")</f>
        <v>0</v>
      </c>
      <c r="AZ907" s="61" t="str">
        <f t="shared" si="751"/>
        <v>NA</v>
      </c>
      <c r="BA907" s="60">
        <f>COUNTIFS(配置清单!G:G,G907,配置清单!H:H,"IA",配置清单!N:N,"在岗",配置清单!P:P,"&lt;&gt;暂不胜任")</f>
        <v>0</v>
      </c>
      <c r="BB907" s="61" t="str">
        <f t="shared" si="752"/>
        <v>NA</v>
      </c>
      <c r="BC907" s="60">
        <f>COUNTIFS(配置清单!G:G,规划及评估!G907,配置清单!H:H,"产品经理",配置清单!N:N,"在岗")</f>
        <v>0</v>
      </c>
      <c r="BD907" s="61" t="str">
        <f t="shared" si="753"/>
        <v>NA</v>
      </c>
      <c r="BE907" s="60">
        <f>COUNTIFS(配置清单!G:G,G907,配置清单!H:H,"产品经理",配置清单!N:N,"在岗",配置清单!P:P,"&lt;&gt;暂不胜任")</f>
        <v>0</v>
      </c>
      <c r="BF907" s="61" t="str">
        <f t="shared" si="754"/>
        <v>NA</v>
      </c>
      <c r="BG907" s="63">
        <f t="shared" si="755"/>
        <v>2</v>
      </c>
      <c r="BH907" s="64">
        <f t="shared" si="756"/>
        <v>2</v>
      </c>
      <c r="BI907" s="64">
        <f t="shared" si="757"/>
        <v>2</v>
      </c>
      <c r="BJ907" s="64">
        <f t="shared" si="758"/>
        <v>2</v>
      </c>
      <c r="BK907" s="65">
        <f t="shared" si="759"/>
        <v>1</v>
      </c>
      <c r="BL907" s="66">
        <f t="shared" si="760"/>
        <v>1</v>
      </c>
      <c r="BM907" s="93">
        <f t="shared" si="761"/>
        <v>1</v>
      </c>
      <c r="BN907" s="93">
        <f t="shared" si="762"/>
        <v>1</v>
      </c>
      <c r="BO907" s="93">
        <f t="shared" si="763"/>
        <v>0</v>
      </c>
      <c r="BP907" s="93">
        <f t="shared" si="764"/>
        <v>0</v>
      </c>
      <c r="BQ907" s="93">
        <f t="shared" si="765"/>
        <v>0</v>
      </c>
      <c r="BR907" s="93">
        <f t="shared" si="766"/>
        <v>0</v>
      </c>
      <c r="BS907" s="93">
        <f t="shared" si="767"/>
        <v>0</v>
      </c>
      <c r="BT907" s="93">
        <f t="shared" si="768"/>
        <v>0</v>
      </c>
      <c r="BU907" s="93">
        <f t="shared" si="769"/>
        <v>0</v>
      </c>
      <c r="BV907" s="93">
        <f t="shared" si="770"/>
        <v>0</v>
      </c>
      <c r="BW907" s="93">
        <f t="shared" si="771"/>
        <v>1</v>
      </c>
      <c r="BX907" s="93">
        <f t="shared" si="772"/>
        <v>1</v>
      </c>
      <c r="BY907" s="93">
        <f t="shared" si="773"/>
        <v>0</v>
      </c>
      <c r="BZ907" s="93">
        <f t="shared" si="774"/>
        <v>0</v>
      </c>
      <c r="CA907" s="93">
        <f t="shared" si="775"/>
        <v>0</v>
      </c>
      <c r="CB907" s="93">
        <f t="shared" si="776"/>
        <v>0</v>
      </c>
      <c r="CC907" s="93">
        <f t="shared" si="777"/>
        <v>0</v>
      </c>
      <c r="CD907" s="93">
        <f t="shared" si="778"/>
        <v>0</v>
      </c>
    </row>
    <row r="908" spans="1:82" hidden="1">
      <c r="A908" s="34">
        <v>561</v>
      </c>
      <c r="B908" s="34" t="s">
        <v>228</v>
      </c>
      <c r="C908" s="34" t="s">
        <v>231</v>
      </c>
      <c r="D908" s="34" t="s">
        <v>217</v>
      </c>
      <c r="E908" s="34" t="s">
        <v>216</v>
      </c>
      <c r="F908" s="34" t="s">
        <v>662</v>
      </c>
      <c r="G908" s="34" t="s">
        <v>1042</v>
      </c>
      <c r="H908" s="34" t="s">
        <v>7</v>
      </c>
      <c r="I908" s="34" t="s">
        <v>7</v>
      </c>
      <c r="J908" s="34" t="s">
        <v>195</v>
      </c>
      <c r="K908" s="34" t="s">
        <v>195</v>
      </c>
      <c r="M908" s="34" t="s">
        <v>666</v>
      </c>
      <c r="N908" s="34">
        <v>1</v>
      </c>
      <c r="O908" s="34">
        <v>0</v>
      </c>
      <c r="P908" s="34">
        <v>0</v>
      </c>
      <c r="Q908" s="34">
        <v>0</v>
      </c>
      <c r="R908" s="34">
        <v>0</v>
      </c>
      <c r="S908" s="34">
        <v>0</v>
      </c>
      <c r="T908" s="34">
        <v>0</v>
      </c>
      <c r="U908" s="77">
        <v>0</v>
      </c>
      <c r="V908" s="34">
        <v>0</v>
      </c>
      <c r="W908" s="60">
        <f>COUNTIFS(配置清单!G:G,G908,配置清单!$H:$H,"PM",配置清单!$N:$N,"在岗")</f>
        <v>1</v>
      </c>
      <c r="X908" s="61">
        <f t="shared" si="737"/>
        <v>1</v>
      </c>
      <c r="Y908" s="60">
        <f>COUNTIFS(配置清单!$G:$G,G908,配置清单!$H:$H,"PM",配置清单!$N:$N,"在岗",配置清单!$P:$P,"&lt;&gt;暂不胜任")</f>
        <v>1</v>
      </c>
      <c r="Z908" s="61">
        <f t="shared" si="738"/>
        <v>1</v>
      </c>
      <c r="AA908" s="62">
        <f>COUNTIFS(配置清单!$G:$G,G908,配置清单!$H:$H,"SE",配置清单!$N:$N,"在岗")+COUNTIFS(配置清单!$G:$G,G908,配置清单!$H:$H,"SA",配置清单!$N:$N,"在岗")</f>
        <v>0</v>
      </c>
      <c r="AB908" s="61" t="str">
        <f t="shared" si="739"/>
        <v>NA</v>
      </c>
      <c r="AC908" s="60">
        <f>COUNTIFS(配置清单!$G:$G,G908,配置清单!$H:$H,"SE",配置清单!$N:$N,"在岗",配置清单!$P:$P,"&lt;&gt;暂不胜任")+COUNTIFS(配置清单!$G:$G,G908,配置清单!$H:$H,"SA",配置清单!$N:$N,"在岗",配置清单!$P:$P,"&lt;&gt;暂不胜任")</f>
        <v>0</v>
      </c>
      <c r="AD908" s="61" t="str">
        <f t="shared" si="740"/>
        <v>NA</v>
      </c>
      <c r="AE908" s="60">
        <f>COUNTIFS(配置清单!$G:$G,G908,配置清单!H:H,"MDE",配置清单!N:N,"在岗")</f>
        <v>0</v>
      </c>
      <c r="AF908" s="61" t="str">
        <f t="shared" si="741"/>
        <v>NA</v>
      </c>
      <c r="AG908" s="60">
        <f>COUNTIFS(配置清单!$G:$G,G908,配置清单!$H:$H,"MDE",配置清单!$N:$N,"在岗",配置清单!$P:$P,"&lt;&gt;暂不胜任")</f>
        <v>0</v>
      </c>
      <c r="AH908" s="61" t="str">
        <f t="shared" si="742"/>
        <v>NA</v>
      </c>
      <c r="AI908" s="62">
        <f>COUNTIFS(配置清单!G:G,G908,配置清单!H:H,"TPM",配置清单!N:N,"在岗")+COUNTIFS(配置清单!G:G,G908,配置清单!H:H,"TC",配置清单!N:N,"在岗")</f>
        <v>0</v>
      </c>
      <c r="AJ908" s="61" t="str">
        <f t="shared" si="743"/>
        <v>NA</v>
      </c>
      <c r="AK908" s="60">
        <f>COUNTIFS(配置清单!G:G,G908,配置清单!H:H,"TPM",配置清单!N:N,"在岗",配置清单!P:P,"&lt;&gt;暂不胜任")+COUNTIFS(配置清单!G:G,G908,配置清单!H:H,"TC",配置清单!N:N,"在岗",配置清单!P:P,"&lt;&gt;暂不胜任")</f>
        <v>0</v>
      </c>
      <c r="AL908" s="61" t="str">
        <f t="shared" si="744"/>
        <v>NA</v>
      </c>
      <c r="AM908" s="60">
        <f>COUNTIFS(配置清单!G:G,G908,配置清单!H:H,"TSE",配置清单!N:N,"在岗")</f>
        <v>0</v>
      </c>
      <c r="AN908" s="61" t="str">
        <f t="shared" si="745"/>
        <v>NA</v>
      </c>
      <c r="AO908" s="60">
        <f>COUNTIFS(配置清单!G:G,G908,配置清单!H:H,"TSE",配置清单!N:N,"在岗",配置清单!P:P,"&lt;&gt;暂不胜任")</f>
        <v>0</v>
      </c>
      <c r="AP908" s="61" t="str">
        <f t="shared" si="746"/>
        <v>NA</v>
      </c>
      <c r="AQ908" s="60">
        <f>COUNTIFS(配置清单!$G:$G,G908,配置清单!H:H,"QA",配置清单!N:N,"在岗")</f>
        <v>0</v>
      </c>
      <c r="AR908" s="61" t="str">
        <f t="shared" si="747"/>
        <v>NA</v>
      </c>
      <c r="AS908" s="60">
        <f>COUNTIFS(配置清单!$G:$G,G908,配置清单!$H:$H,"QA",配置清单!$N:$N,"在岗",配置清单!$P:$P,"&lt;&gt;暂不胜任")</f>
        <v>0</v>
      </c>
      <c r="AT908" s="61" t="str">
        <f t="shared" si="748"/>
        <v>NA</v>
      </c>
      <c r="AU908" s="60">
        <f>COUNTIFS(配置清单!G:G,规划及评估!G908,配置清单!H:H,"BA",配置清单!N:N,"在岗")</f>
        <v>0</v>
      </c>
      <c r="AV908" s="61" t="str">
        <f t="shared" si="749"/>
        <v>NA</v>
      </c>
      <c r="AW908" s="60">
        <f>COUNTIFS(配置清单!G:G,G908,配置清单!H:H,"BA",配置清单!N:N,"在岗",配置清单!P:P,"&lt;&gt;暂不胜任")</f>
        <v>0</v>
      </c>
      <c r="AX908" s="61" t="str">
        <f t="shared" si="750"/>
        <v>NA</v>
      </c>
      <c r="AY908" s="60">
        <f>COUNTIFS(配置清单!G:G,规划及评估!G908,配置清单!H:H,"IA",配置清单!N:N,"在岗")</f>
        <v>0</v>
      </c>
      <c r="AZ908" s="61" t="str">
        <f t="shared" si="751"/>
        <v>NA</v>
      </c>
      <c r="BA908" s="60">
        <f>COUNTIFS(配置清单!G:G,G908,配置清单!H:H,"IA",配置清单!N:N,"在岗",配置清单!P:P,"&lt;&gt;暂不胜任")</f>
        <v>0</v>
      </c>
      <c r="BB908" s="61" t="str">
        <f t="shared" si="752"/>
        <v>NA</v>
      </c>
      <c r="BC908" s="60">
        <f>COUNTIFS(配置清单!G:G,规划及评估!G908,配置清单!H:H,"产品经理",配置清单!N:N,"在岗")</f>
        <v>0</v>
      </c>
      <c r="BD908" s="61" t="str">
        <f t="shared" si="753"/>
        <v>NA</v>
      </c>
      <c r="BE908" s="60">
        <f>COUNTIFS(配置清单!G:G,G908,配置清单!H:H,"产品经理",配置清单!N:N,"在岗",配置清单!P:P,"&lt;&gt;暂不胜任")</f>
        <v>0</v>
      </c>
      <c r="BF908" s="61" t="str">
        <f t="shared" si="754"/>
        <v>NA</v>
      </c>
      <c r="BG908" s="63">
        <f t="shared" si="755"/>
        <v>1</v>
      </c>
      <c r="BH908" s="64">
        <f t="shared" si="756"/>
        <v>1</v>
      </c>
      <c r="BI908" s="64">
        <f t="shared" si="757"/>
        <v>1</v>
      </c>
      <c r="BJ908" s="64">
        <f t="shared" si="758"/>
        <v>1</v>
      </c>
      <c r="BK908" s="65">
        <f t="shared" si="759"/>
        <v>1</v>
      </c>
      <c r="BL908" s="66">
        <f t="shared" si="760"/>
        <v>1</v>
      </c>
      <c r="BM908" s="93">
        <f t="shared" si="761"/>
        <v>1</v>
      </c>
      <c r="BN908" s="93">
        <f t="shared" si="762"/>
        <v>1</v>
      </c>
      <c r="BO908" s="93">
        <f t="shared" si="763"/>
        <v>0</v>
      </c>
      <c r="BP908" s="93">
        <f t="shared" si="764"/>
        <v>0</v>
      </c>
      <c r="BQ908" s="93">
        <f t="shared" si="765"/>
        <v>0</v>
      </c>
      <c r="BR908" s="93">
        <f t="shared" si="766"/>
        <v>0</v>
      </c>
      <c r="BS908" s="93">
        <f t="shared" si="767"/>
        <v>0</v>
      </c>
      <c r="BT908" s="93">
        <f t="shared" si="768"/>
        <v>0</v>
      </c>
      <c r="BU908" s="93">
        <f t="shared" si="769"/>
        <v>0</v>
      </c>
      <c r="BV908" s="93">
        <f t="shared" si="770"/>
        <v>0</v>
      </c>
      <c r="BW908" s="93">
        <f t="shared" si="771"/>
        <v>0</v>
      </c>
      <c r="BX908" s="93">
        <f t="shared" si="772"/>
        <v>0</v>
      </c>
      <c r="BY908" s="93">
        <f t="shared" si="773"/>
        <v>0</v>
      </c>
      <c r="BZ908" s="93">
        <f t="shared" si="774"/>
        <v>0</v>
      </c>
      <c r="CA908" s="93">
        <f t="shared" si="775"/>
        <v>0</v>
      </c>
      <c r="CB908" s="93">
        <f t="shared" si="776"/>
        <v>0</v>
      </c>
      <c r="CC908" s="93">
        <f t="shared" si="777"/>
        <v>0</v>
      </c>
      <c r="CD908" s="93">
        <f t="shared" si="778"/>
        <v>0</v>
      </c>
    </row>
    <row r="909" spans="1:82" hidden="1">
      <c r="A909" s="34">
        <v>562</v>
      </c>
      <c r="B909" s="34" t="s">
        <v>228</v>
      </c>
      <c r="C909" s="34" t="s">
        <v>231</v>
      </c>
      <c r="D909" s="34" t="s">
        <v>217</v>
      </c>
      <c r="E909" s="34" t="s">
        <v>216</v>
      </c>
      <c r="F909" s="34" t="s">
        <v>656</v>
      </c>
      <c r="G909" s="34" t="s">
        <v>998</v>
      </c>
      <c r="H909" s="34" t="s">
        <v>7</v>
      </c>
      <c r="I909" s="34" t="s">
        <v>7</v>
      </c>
      <c r="J909" s="34" t="s">
        <v>195</v>
      </c>
      <c r="K909" s="34" t="s">
        <v>195</v>
      </c>
      <c r="M909" s="34" t="s">
        <v>666</v>
      </c>
      <c r="N909" s="34">
        <v>1</v>
      </c>
      <c r="O909" s="34">
        <v>0</v>
      </c>
      <c r="P909" s="34">
        <v>0</v>
      </c>
      <c r="Q909" s="34">
        <v>0</v>
      </c>
      <c r="R909" s="34">
        <v>0</v>
      </c>
      <c r="S909" s="34">
        <v>0</v>
      </c>
      <c r="T909" s="34">
        <v>0</v>
      </c>
      <c r="U909" s="77">
        <v>0</v>
      </c>
      <c r="V909" s="34">
        <v>0</v>
      </c>
      <c r="W909" s="60">
        <f>COUNTIFS(配置清单!G:G,G909,配置清单!$H:$H,"PM",配置清单!$N:$N,"在岗")</f>
        <v>1</v>
      </c>
      <c r="X909" s="61">
        <f t="shared" si="737"/>
        <v>1</v>
      </c>
      <c r="Y909" s="60">
        <f>COUNTIFS(配置清单!$G:$G,G909,配置清单!$H:$H,"PM",配置清单!$N:$N,"在岗",配置清单!$P:$P,"&lt;&gt;暂不胜任")</f>
        <v>1</v>
      </c>
      <c r="Z909" s="61">
        <f t="shared" si="738"/>
        <v>1</v>
      </c>
      <c r="AA909" s="62">
        <f>COUNTIFS(配置清单!$G:$G,G909,配置清单!$H:$H,"SE",配置清单!$N:$N,"在岗")+COUNTIFS(配置清单!$G:$G,G909,配置清单!$H:$H,"SA",配置清单!$N:$N,"在岗")</f>
        <v>0</v>
      </c>
      <c r="AB909" s="61" t="str">
        <f t="shared" si="739"/>
        <v>NA</v>
      </c>
      <c r="AC909" s="60">
        <f>COUNTIFS(配置清单!$G:$G,G909,配置清单!$H:$H,"SE",配置清单!$N:$N,"在岗",配置清单!$P:$P,"&lt;&gt;暂不胜任")+COUNTIFS(配置清单!$G:$G,G909,配置清单!$H:$H,"SA",配置清单!$N:$N,"在岗",配置清单!$P:$P,"&lt;&gt;暂不胜任")</f>
        <v>0</v>
      </c>
      <c r="AD909" s="61" t="str">
        <f t="shared" si="740"/>
        <v>NA</v>
      </c>
      <c r="AE909" s="60">
        <f>COUNTIFS(配置清单!$G:$G,G909,配置清单!H:H,"MDE",配置清单!N:N,"在岗")</f>
        <v>0</v>
      </c>
      <c r="AF909" s="61" t="str">
        <f t="shared" si="741"/>
        <v>NA</v>
      </c>
      <c r="AG909" s="60">
        <f>COUNTIFS(配置清单!$G:$G,G909,配置清单!$H:$H,"MDE",配置清单!$N:$N,"在岗",配置清单!$P:$P,"&lt;&gt;暂不胜任")</f>
        <v>0</v>
      </c>
      <c r="AH909" s="61" t="str">
        <f t="shared" si="742"/>
        <v>NA</v>
      </c>
      <c r="AI909" s="62">
        <f>COUNTIFS(配置清单!G:G,G909,配置清单!H:H,"TPM",配置清单!N:N,"在岗")+COUNTIFS(配置清单!G:G,G909,配置清单!H:H,"TC",配置清单!N:N,"在岗")</f>
        <v>0</v>
      </c>
      <c r="AJ909" s="61" t="str">
        <f t="shared" si="743"/>
        <v>NA</v>
      </c>
      <c r="AK909" s="60">
        <f>COUNTIFS(配置清单!G:G,G909,配置清单!H:H,"TPM",配置清单!N:N,"在岗",配置清单!P:P,"&lt;&gt;暂不胜任")+COUNTIFS(配置清单!G:G,G909,配置清单!H:H,"TC",配置清单!N:N,"在岗",配置清单!P:P,"&lt;&gt;暂不胜任")</f>
        <v>0</v>
      </c>
      <c r="AL909" s="61" t="str">
        <f t="shared" si="744"/>
        <v>NA</v>
      </c>
      <c r="AM909" s="60">
        <f>COUNTIFS(配置清单!G:G,G909,配置清单!H:H,"TSE",配置清单!N:N,"在岗")</f>
        <v>0</v>
      </c>
      <c r="AN909" s="61" t="str">
        <f t="shared" si="745"/>
        <v>NA</v>
      </c>
      <c r="AO909" s="60">
        <f>COUNTIFS(配置清单!G:G,G909,配置清单!H:H,"TSE",配置清单!N:N,"在岗",配置清单!P:P,"&lt;&gt;暂不胜任")</f>
        <v>0</v>
      </c>
      <c r="AP909" s="61" t="str">
        <f t="shared" si="746"/>
        <v>NA</v>
      </c>
      <c r="AQ909" s="60">
        <f>COUNTIFS(配置清单!$G:$G,G909,配置清单!H:H,"QA",配置清单!N:N,"在岗")</f>
        <v>0</v>
      </c>
      <c r="AR909" s="61" t="str">
        <f t="shared" si="747"/>
        <v>NA</v>
      </c>
      <c r="AS909" s="60">
        <f>COUNTIFS(配置清单!$G:$G,G909,配置清单!$H:$H,"QA",配置清单!$N:$N,"在岗",配置清单!$P:$P,"&lt;&gt;暂不胜任")</f>
        <v>0</v>
      </c>
      <c r="AT909" s="61" t="str">
        <f t="shared" si="748"/>
        <v>NA</v>
      </c>
      <c r="AU909" s="60">
        <f>COUNTIFS(配置清单!G:G,规划及评估!G909,配置清单!H:H,"BA",配置清单!N:N,"在岗")</f>
        <v>0</v>
      </c>
      <c r="AV909" s="61" t="str">
        <f t="shared" si="749"/>
        <v>NA</v>
      </c>
      <c r="AW909" s="60">
        <f>COUNTIFS(配置清单!G:G,G909,配置清单!H:H,"BA",配置清单!N:N,"在岗",配置清单!P:P,"&lt;&gt;暂不胜任")</f>
        <v>0</v>
      </c>
      <c r="AX909" s="61" t="str">
        <f t="shared" si="750"/>
        <v>NA</v>
      </c>
      <c r="AY909" s="60">
        <f>COUNTIFS(配置清单!G:G,规划及评估!G909,配置清单!H:H,"IA",配置清单!N:N,"在岗")</f>
        <v>0</v>
      </c>
      <c r="AZ909" s="61" t="str">
        <f t="shared" si="751"/>
        <v>NA</v>
      </c>
      <c r="BA909" s="60">
        <f>COUNTIFS(配置清单!G:G,G909,配置清单!H:H,"IA",配置清单!N:N,"在岗",配置清单!P:P,"&lt;&gt;暂不胜任")</f>
        <v>0</v>
      </c>
      <c r="BB909" s="61" t="str">
        <f t="shared" si="752"/>
        <v>NA</v>
      </c>
      <c r="BC909" s="60">
        <f>COUNTIFS(配置清单!G:G,规划及评估!G909,配置清单!H:H,"产品经理",配置清单!N:N,"在岗")</f>
        <v>0</v>
      </c>
      <c r="BD909" s="61" t="str">
        <f t="shared" si="753"/>
        <v>NA</v>
      </c>
      <c r="BE909" s="60">
        <f>COUNTIFS(配置清单!G:G,G909,配置清单!H:H,"产品经理",配置清单!N:N,"在岗",配置清单!P:P,"&lt;&gt;暂不胜任")</f>
        <v>0</v>
      </c>
      <c r="BF909" s="61" t="str">
        <f t="shared" si="754"/>
        <v>NA</v>
      </c>
      <c r="BG909" s="63">
        <f t="shared" si="755"/>
        <v>1</v>
      </c>
      <c r="BH909" s="64">
        <f t="shared" si="756"/>
        <v>1</v>
      </c>
      <c r="BI909" s="64">
        <f t="shared" si="757"/>
        <v>1</v>
      </c>
      <c r="BJ909" s="64">
        <f t="shared" si="758"/>
        <v>1</v>
      </c>
      <c r="BK909" s="65">
        <f t="shared" si="759"/>
        <v>1</v>
      </c>
      <c r="BL909" s="66">
        <f t="shared" si="760"/>
        <v>1</v>
      </c>
      <c r="BM909" s="93">
        <f t="shared" si="761"/>
        <v>1</v>
      </c>
      <c r="BN909" s="93">
        <f t="shared" si="762"/>
        <v>1</v>
      </c>
      <c r="BO909" s="93">
        <f t="shared" si="763"/>
        <v>0</v>
      </c>
      <c r="BP909" s="93">
        <f t="shared" si="764"/>
        <v>0</v>
      </c>
      <c r="BQ909" s="93">
        <f t="shared" si="765"/>
        <v>0</v>
      </c>
      <c r="BR909" s="93">
        <f t="shared" si="766"/>
        <v>0</v>
      </c>
      <c r="BS909" s="93">
        <f t="shared" si="767"/>
        <v>0</v>
      </c>
      <c r="BT909" s="93">
        <f t="shared" si="768"/>
        <v>0</v>
      </c>
      <c r="BU909" s="93">
        <f t="shared" si="769"/>
        <v>0</v>
      </c>
      <c r="BV909" s="93">
        <f t="shared" si="770"/>
        <v>0</v>
      </c>
      <c r="BW909" s="93">
        <f t="shared" si="771"/>
        <v>0</v>
      </c>
      <c r="BX909" s="93">
        <f t="shared" si="772"/>
        <v>0</v>
      </c>
      <c r="BY909" s="93">
        <f t="shared" si="773"/>
        <v>0</v>
      </c>
      <c r="BZ909" s="93">
        <f t="shared" si="774"/>
        <v>0</v>
      </c>
      <c r="CA909" s="93">
        <f t="shared" si="775"/>
        <v>0</v>
      </c>
      <c r="CB909" s="93">
        <f t="shared" si="776"/>
        <v>0</v>
      </c>
      <c r="CC909" s="93">
        <f t="shared" si="777"/>
        <v>0</v>
      </c>
      <c r="CD909" s="93">
        <f t="shared" si="778"/>
        <v>0</v>
      </c>
    </row>
    <row r="910" spans="1:82" hidden="1">
      <c r="A910" s="34">
        <v>563</v>
      </c>
      <c r="B910" s="34" t="s">
        <v>228</v>
      </c>
      <c r="C910" s="34" t="s">
        <v>231</v>
      </c>
      <c r="D910" s="34" t="s">
        <v>217</v>
      </c>
      <c r="E910" s="34" t="s">
        <v>216</v>
      </c>
      <c r="F910" s="34" t="s">
        <v>662</v>
      </c>
      <c r="G910" s="34" t="s">
        <v>999</v>
      </c>
      <c r="H910" s="34" t="s">
        <v>7</v>
      </c>
      <c r="I910" s="34" t="s">
        <v>7</v>
      </c>
      <c r="J910" s="34" t="s">
        <v>195</v>
      </c>
      <c r="K910" s="34" t="s">
        <v>195</v>
      </c>
      <c r="M910" s="34" t="s">
        <v>666</v>
      </c>
      <c r="N910" s="34">
        <v>1</v>
      </c>
      <c r="O910" s="34">
        <v>0</v>
      </c>
      <c r="P910" s="34">
        <v>0</v>
      </c>
      <c r="Q910" s="34">
        <v>0</v>
      </c>
      <c r="R910" s="34">
        <v>0</v>
      </c>
      <c r="S910" s="34">
        <v>0</v>
      </c>
      <c r="T910" s="34">
        <v>0</v>
      </c>
      <c r="U910" s="77">
        <v>0</v>
      </c>
      <c r="V910" s="34">
        <v>0</v>
      </c>
      <c r="W910" s="60">
        <f>COUNTIFS(配置清单!G:G,G910,配置清单!$H:$H,"PM",配置清单!$N:$N,"在岗")</f>
        <v>1</v>
      </c>
      <c r="X910" s="61">
        <f t="shared" si="737"/>
        <v>1</v>
      </c>
      <c r="Y910" s="60">
        <f>COUNTIFS(配置清单!$G:$G,G910,配置清单!$H:$H,"PM",配置清单!$N:$N,"在岗",配置清单!$P:$P,"&lt;&gt;暂不胜任")</f>
        <v>1</v>
      </c>
      <c r="Z910" s="61">
        <f t="shared" si="738"/>
        <v>1</v>
      </c>
      <c r="AA910" s="62">
        <f>COUNTIFS(配置清单!$G:$G,G910,配置清单!$H:$H,"SE",配置清单!$N:$N,"在岗")+COUNTIFS(配置清单!$G:$G,G910,配置清单!$H:$H,"SA",配置清单!$N:$N,"在岗")</f>
        <v>0</v>
      </c>
      <c r="AB910" s="61" t="str">
        <f t="shared" si="739"/>
        <v>NA</v>
      </c>
      <c r="AC910" s="60">
        <f>COUNTIFS(配置清单!$G:$G,G910,配置清单!$H:$H,"SE",配置清单!$N:$N,"在岗",配置清单!$P:$P,"&lt;&gt;暂不胜任")+COUNTIFS(配置清单!$G:$G,G910,配置清单!$H:$H,"SA",配置清单!$N:$N,"在岗",配置清单!$P:$P,"&lt;&gt;暂不胜任")</f>
        <v>0</v>
      </c>
      <c r="AD910" s="61" t="str">
        <f t="shared" si="740"/>
        <v>NA</v>
      </c>
      <c r="AE910" s="60">
        <f>COUNTIFS(配置清单!$G:$G,G910,配置清单!H:H,"MDE",配置清单!N:N,"在岗")</f>
        <v>0</v>
      </c>
      <c r="AF910" s="61" t="str">
        <f t="shared" si="741"/>
        <v>NA</v>
      </c>
      <c r="AG910" s="60">
        <f>COUNTIFS(配置清单!$G:$G,G910,配置清单!$H:$H,"MDE",配置清单!$N:$N,"在岗",配置清单!$P:$P,"&lt;&gt;暂不胜任")</f>
        <v>0</v>
      </c>
      <c r="AH910" s="61" t="str">
        <f t="shared" si="742"/>
        <v>NA</v>
      </c>
      <c r="AI910" s="62">
        <f>COUNTIFS(配置清单!G:G,G910,配置清单!H:H,"TPM",配置清单!N:N,"在岗")+COUNTIFS(配置清单!G:G,G910,配置清单!H:H,"TC",配置清单!N:N,"在岗")</f>
        <v>0</v>
      </c>
      <c r="AJ910" s="61" t="str">
        <f t="shared" si="743"/>
        <v>NA</v>
      </c>
      <c r="AK910" s="60">
        <f>COUNTIFS(配置清单!G:G,G910,配置清单!H:H,"TPM",配置清单!N:N,"在岗",配置清单!P:P,"&lt;&gt;暂不胜任")+COUNTIFS(配置清单!G:G,G910,配置清单!H:H,"TC",配置清单!N:N,"在岗",配置清单!P:P,"&lt;&gt;暂不胜任")</f>
        <v>0</v>
      </c>
      <c r="AL910" s="61" t="str">
        <f t="shared" si="744"/>
        <v>NA</v>
      </c>
      <c r="AM910" s="60">
        <f>COUNTIFS(配置清单!G:G,G910,配置清单!H:H,"TSE",配置清单!N:N,"在岗")</f>
        <v>0</v>
      </c>
      <c r="AN910" s="61" t="str">
        <f t="shared" si="745"/>
        <v>NA</v>
      </c>
      <c r="AO910" s="60">
        <f>COUNTIFS(配置清单!G:G,G910,配置清单!H:H,"TSE",配置清单!N:N,"在岗",配置清单!P:P,"&lt;&gt;暂不胜任")</f>
        <v>0</v>
      </c>
      <c r="AP910" s="61" t="str">
        <f t="shared" si="746"/>
        <v>NA</v>
      </c>
      <c r="AQ910" s="60">
        <f>COUNTIFS(配置清单!$G:$G,G910,配置清单!H:H,"QA",配置清单!N:N,"在岗")</f>
        <v>0</v>
      </c>
      <c r="AR910" s="61" t="str">
        <f t="shared" si="747"/>
        <v>NA</v>
      </c>
      <c r="AS910" s="60">
        <f>COUNTIFS(配置清单!$G:$G,G910,配置清单!$H:$H,"QA",配置清单!$N:$N,"在岗",配置清单!$P:$P,"&lt;&gt;暂不胜任")</f>
        <v>0</v>
      </c>
      <c r="AT910" s="61" t="str">
        <f t="shared" si="748"/>
        <v>NA</v>
      </c>
      <c r="AU910" s="60">
        <f>COUNTIFS(配置清单!G:G,规划及评估!G910,配置清单!H:H,"BA",配置清单!N:N,"在岗")</f>
        <v>0</v>
      </c>
      <c r="AV910" s="61" t="str">
        <f t="shared" si="749"/>
        <v>NA</v>
      </c>
      <c r="AW910" s="60">
        <f>COUNTIFS(配置清单!G:G,G910,配置清单!H:H,"BA",配置清单!N:N,"在岗",配置清单!P:P,"&lt;&gt;暂不胜任")</f>
        <v>0</v>
      </c>
      <c r="AX910" s="61" t="str">
        <f t="shared" si="750"/>
        <v>NA</v>
      </c>
      <c r="AY910" s="60">
        <f>COUNTIFS(配置清单!G:G,规划及评估!G910,配置清单!H:H,"IA",配置清单!N:N,"在岗")</f>
        <v>0</v>
      </c>
      <c r="AZ910" s="61" t="str">
        <f t="shared" si="751"/>
        <v>NA</v>
      </c>
      <c r="BA910" s="60">
        <f>COUNTIFS(配置清单!G:G,G910,配置清单!H:H,"IA",配置清单!N:N,"在岗",配置清单!P:P,"&lt;&gt;暂不胜任")</f>
        <v>0</v>
      </c>
      <c r="BB910" s="61" t="str">
        <f t="shared" si="752"/>
        <v>NA</v>
      </c>
      <c r="BC910" s="60">
        <f>COUNTIFS(配置清单!G:G,规划及评估!G910,配置清单!H:H,"产品经理",配置清单!N:N,"在岗")</f>
        <v>0</v>
      </c>
      <c r="BD910" s="61" t="str">
        <f t="shared" si="753"/>
        <v>NA</v>
      </c>
      <c r="BE910" s="60">
        <f>COUNTIFS(配置清单!G:G,G910,配置清单!H:H,"产品经理",配置清单!N:N,"在岗",配置清单!P:P,"&lt;&gt;暂不胜任")</f>
        <v>0</v>
      </c>
      <c r="BF910" s="61" t="str">
        <f t="shared" si="754"/>
        <v>NA</v>
      </c>
      <c r="BG910" s="63">
        <f t="shared" si="755"/>
        <v>1</v>
      </c>
      <c r="BH910" s="64">
        <f t="shared" si="756"/>
        <v>1</v>
      </c>
      <c r="BI910" s="64">
        <f t="shared" si="757"/>
        <v>1</v>
      </c>
      <c r="BJ910" s="64">
        <f t="shared" si="758"/>
        <v>1</v>
      </c>
      <c r="BK910" s="65">
        <f t="shared" si="759"/>
        <v>1</v>
      </c>
      <c r="BL910" s="66">
        <f t="shared" si="760"/>
        <v>1</v>
      </c>
      <c r="BM910" s="93">
        <f t="shared" si="761"/>
        <v>1</v>
      </c>
      <c r="BN910" s="93">
        <f t="shared" si="762"/>
        <v>1</v>
      </c>
      <c r="BO910" s="93">
        <f t="shared" si="763"/>
        <v>0</v>
      </c>
      <c r="BP910" s="93">
        <f t="shared" si="764"/>
        <v>0</v>
      </c>
      <c r="BQ910" s="93">
        <f t="shared" si="765"/>
        <v>0</v>
      </c>
      <c r="BR910" s="93">
        <f t="shared" si="766"/>
        <v>0</v>
      </c>
      <c r="BS910" s="93">
        <f t="shared" si="767"/>
        <v>0</v>
      </c>
      <c r="BT910" s="93">
        <f t="shared" si="768"/>
        <v>0</v>
      </c>
      <c r="BU910" s="93">
        <f t="shared" si="769"/>
        <v>0</v>
      </c>
      <c r="BV910" s="93">
        <f t="shared" si="770"/>
        <v>0</v>
      </c>
      <c r="BW910" s="93">
        <f t="shared" si="771"/>
        <v>0</v>
      </c>
      <c r="BX910" s="93">
        <f t="shared" si="772"/>
        <v>0</v>
      </c>
      <c r="BY910" s="93">
        <f t="shared" si="773"/>
        <v>0</v>
      </c>
      <c r="BZ910" s="93">
        <f t="shared" si="774"/>
        <v>0</v>
      </c>
      <c r="CA910" s="93">
        <f t="shared" si="775"/>
        <v>0</v>
      </c>
      <c r="CB910" s="93">
        <f t="shared" si="776"/>
        <v>0</v>
      </c>
      <c r="CC910" s="93">
        <f t="shared" si="777"/>
        <v>0</v>
      </c>
      <c r="CD910" s="93">
        <f t="shared" si="778"/>
        <v>0</v>
      </c>
    </row>
    <row r="911" spans="1:82" hidden="1">
      <c r="A911" s="34">
        <v>564</v>
      </c>
      <c r="B911" s="34" t="s">
        <v>228</v>
      </c>
      <c r="C911" s="34" t="s">
        <v>231</v>
      </c>
      <c r="D911" s="34" t="s">
        <v>217</v>
      </c>
      <c r="E911" s="34" t="s">
        <v>216</v>
      </c>
      <c r="F911" s="34" t="s">
        <v>662</v>
      </c>
      <c r="G911" s="34" t="s">
        <v>1000</v>
      </c>
      <c r="H911" s="34" t="s">
        <v>7</v>
      </c>
      <c r="I911" s="34" t="s">
        <v>7</v>
      </c>
      <c r="J911" s="34" t="s">
        <v>195</v>
      </c>
      <c r="K911" s="34" t="s">
        <v>195</v>
      </c>
      <c r="M911" s="34" t="s">
        <v>666</v>
      </c>
      <c r="N911" s="34">
        <v>1</v>
      </c>
      <c r="O911" s="34">
        <v>0</v>
      </c>
      <c r="P911" s="34">
        <v>0</v>
      </c>
      <c r="Q911" s="34">
        <v>0</v>
      </c>
      <c r="R911" s="34">
        <v>0</v>
      </c>
      <c r="S911" s="34">
        <v>0</v>
      </c>
      <c r="T911" s="34">
        <v>0</v>
      </c>
      <c r="U911" s="77">
        <v>0</v>
      </c>
      <c r="V911" s="34">
        <v>0</v>
      </c>
      <c r="W911" s="60">
        <f>COUNTIFS(配置清单!G:G,G911,配置清单!$H:$H,"PM",配置清单!$N:$N,"在岗")</f>
        <v>1</v>
      </c>
      <c r="X911" s="61">
        <f t="shared" si="737"/>
        <v>1</v>
      </c>
      <c r="Y911" s="60">
        <f>COUNTIFS(配置清单!$G:$G,G911,配置清单!$H:$H,"PM",配置清单!$N:$N,"在岗",配置清单!$P:$P,"&lt;&gt;暂不胜任")</f>
        <v>1</v>
      </c>
      <c r="Z911" s="61">
        <f t="shared" si="738"/>
        <v>1</v>
      </c>
      <c r="AA911" s="62">
        <f>COUNTIFS(配置清单!$G:$G,G911,配置清单!$H:$H,"SE",配置清单!$N:$N,"在岗")+COUNTIFS(配置清单!$G:$G,G911,配置清单!$H:$H,"SA",配置清单!$N:$N,"在岗")</f>
        <v>0</v>
      </c>
      <c r="AB911" s="61" t="str">
        <f t="shared" si="739"/>
        <v>NA</v>
      </c>
      <c r="AC911" s="60">
        <f>COUNTIFS(配置清单!$G:$G,G911,配置清单!$H:$H,"SE",配置清单!$N:$N,"在岗",配置清单!$P:$P,"&lt;&gt;暂不胜任")+COUNTIFS(配置清单!$G:$G,G911,配置清单!$H:$H,"SA",配置清单!$N:$N,"在岗",配置清单!$P:$P,"&lt;&gt;暂不胜任")</f>
        <v>0</v>
      </c>
      <c r="AD911" s="61" t="str">
        <f t="shared" si="740"/>
        <v>NA</v>
      </c>
      <c r="AE911" s="60">
        <f>COUNTIFS(配置清单!$G:$G,G911,配置清单!H:H,"MDE",配置清单!N:N,"在岗")</f>
        <v>0</v>
      </c>
      <c r="AF911" s="61" t="str">
        <f t="shared" si="741"/>
        <v>NA</v>
      </c>
      <c r="AG911" s="60">
        <f>COUNTIFS(配置清单!$G:$G,G911,配置清单!$H:$H,"MDE",配置清单!$N:$N,"在岗",配置清单!$P:$P,"&lt;&gt;暂不胜任")</f>
        <v>0</v>
      </c>
      <c r="AH911" s="61" t="str">
        <f t="shared" si="742"/>
        <v>NA</v>
      </c>
      <c r="AI911" s="62">
        <f>COUNTIFS(配置清单!G:G,G911,配置清单!H:H,"TPM",配置清单!N:N,"在岗")+COUNTIFS(配置清单!G:G,G911,配置清单!H:H,"TC",配置清单!N:N,"在岗")</f>
        <v>0</v>
      </c>
      <c r="AJ911" s="61" t="str">
        <f t="shared" si="743"/>
        <v>NA</v>
      </c>
      <c r="AK911" s="60">
        <f>COUNTIFS(配置清单!G:G,G911,配置清单!H:H,"TPM",配置清单!N:N,"在岗",配置清单!P:P,"&lt;&gt;暂不胜任")+COUNTIFS(配置清单!G:G,G911,配置清单!H:H,"TC",配置清单!N:N,"在岗",配置清单!P:P,"&lt;&gt;暂不胜任")</f>
        <v>0</v>
      </c>
      <c r="AL911" s="61" t="str">
        <f t="shared" si="744"/>
        <v>NA</v>
      </c>
      <c r="AM911" s="60">
        <f>COUNTIFS(配置清单!G:G,G911,配置清单!H:H,"TSE",配置清单!N:N,"在岗")</f>
        <v>0</v>
      </c>
      <c r="AN911" s="61" t="str">
        <f t="shared" si="745"/>
        <v>NA</v>
      </c>
      <c r="AO911" s="60">
        <f>COUNTIFS(配置清单!G:G,G911,配置清单!H:H,"TSE",配置清单!N:N,"在岗",配置清单!P:P,"&lt;&gt;暂不胜任")</f>
        <v>0</v>
      </c>
      <c r="AP911" s="61" t="str">
        <f t="shared" si="746"/>
        <v>NA</v>
      </c>
      <c r="AQ911" s="60">
        <f>COUNTIFS(配置清单!$G:$G,G911,配置清单!H:H,"QA",配置清单!N:N,"在岗")</f>
        <v>0</v>
      </c>
      <c r="AR911" s="61" t="str">
        <f t="shared" si="747"/>
        <v>NA</v>
      </c>
      <c r="AS911" s="60">
        <f>COUNTIFS(配置清单!$G:$G,G911,配置清单!$H:$H,"QA",配置清单!$N:$N,"在岗",配置清单!$P:$P,"&lt;&gt;暂不胜任")</f>
        <v>0</v>
      </c>
      <c r="AT911" s="61" t="str">
        <f t="shared" si="748"/>
        <v>NA</v>
      </c>
      <c r="AU911" s="60">
        <f>COUNTIFS(配置清单!G:G,规划及评估!G911,配置清单!H:H,"BA",配置清单!N:N,"在岗")</f>
        <v>0</v>
      </c>
      <c r="AV911" s="61" t="str">
        <f t="shared" si="749"/>
        <v>NA</v>
      </c>
      <c r="AW911" s="60">
        <f>COUNTIFS(配置清单!G:G,G911,配置清单!H:H,"BA",配置清单!N:N,"在岗",配置清单!P:P,"&lt;&gt;暂不胜任")</f>
        <v>0</v>
      </c>
      <c r="AX911" s="61" t="str">
        <f t="shared" si="750"/>
        <v>NA</v>
      </c>
      <c r="AY911" s="60">
        <f>COUNTIFS(配置清单!G:G,规划及评估!G911,配置清单!H:H,"IA",配置清单!N:N,"在岗")</f>
        <v>0</v>
      </c>
      <c r="AZ911" s="61" t="str">
        <f t="shared" si="751"/>
        <v>NA</v>
      </c>
      <c r="BA911" s="60">
        <f>COUNTIFS(配置清单!G:G,G911,配置清单!H:H,"IA",配置清单!N:N,"在岗",配置清单!P:P,"&lt;&gt;暂不胜任")</f>
        <v>0</v>
      </c>
      <c r="BB911" s="61" t="str">
        <f t="shared" si="752"/>
        <v>NA</v>
      </c>
      <c r="BC911" s="60">
        <f>COUNTIFS(配置清单!G:G,规划及评估!G911,配置清单!H:H,"产品经理",配置清单!N:N,"在岗")</f>
        <v>0</v>
      </c>
      <c r="BD911" s="61" t="str">
        <f t="shared" si="753"/>
        <v>NA</v>
      </c>
      <c r="BE911" s="60">
        <f>COUNTIFS(配置清单!G:G,G911,配置清单!H:H,"产品经理",配置清单!N:N,"在岗",配置清单!P:P,"&lt;&gt;暂不胜任")</f>
        <v>0</v>
      </c>
      <c r="BF911" s="61" t="str">
        <f t="shared" si="754"/>
        <v>NA</v>
      </c>
      <c r="BG911" s="63">
        <f t="shared" si="755"/>
        <v>1</v>
      </c>
      <c r="BH911" s="64">
        <f t="shared" si="756"/>
        <v>1</v>
      </c>
      <c r="BI911" s="64">
        <f t="shared" si="757"/>
        <v>1</v>
      </c>
      <c r="BJ911" s="64">
        <f t="shared" si="758"/>
        <v>1</v>
      </c>
      <c r="BK911" s="65">
        <f t="shared" si="759"/>
        <v>1</v>
      </c>
      <c r="BL911" s="66">
        <f t="shared" si="760"/>
        <v>1</v>
      </c>
      <c r="BM911" s="93">
        <f t="shared" si="761"/>
        <v>1</v>
      </c>
      <c r="BN911" s="93">
        <f t="shared" si="762"/>
        <v>1</v>
      </c>
      <c r="BO911" s="93">
        <f t="shared" si="763"/>
        <v>0</v>
      </c>
      <c r="BP911" s="93">
        <f t="shared" si="764"/>
        <v>0</v>
      </c>
      <c r="BQ911" s="93">
        <f t="shared" si="765"/>
        <v>0</v>
      </c>
      <c r="BR911" s="93">
        <f t="shared" si="766"/>
        <v>0</v>
      </c>
      <c r="BS911" s="93">
        <f t="shared" si="767"/>
        <v>0</v>
      </c>
      <c r="BT911" s="93">
        <f t="shared" si="768"/>
        <v>0</v>
      </c>
      <c r="BU911" s="93">
        <f t="shared" si="769"/>
        <v>0</v>
      </c>
      <c r="BV911" s="93">
        <f t="shared" si="770"/>
        <v>0</v>
      </c>
      <c r="BW911" s="93">
        <f t="shared" si="771"/>
        <v>0</v>
      </c>
      <c r="BX911" s="93">
        <f t="shared" si="772"/>
        <v>0</v>
      </c>
      <c r="BY911" s="93">
        <f t="shared" si="773"/>
        <v>0</v>
      </c>
      <c r="BZ911" s="93">
        <f t="shared" si="774"/>
        <v>0</v>
      </c>
      <c r="CA911" s="93">
        <f t="shared" si="775"/>
        <v>0</v>
      </c>
      <c r="CB911" s="93">
        <f t="shared" si="776"/>
        <v>0</v>
      </c>
      <c r="CC911" s="93">
        <f t="shared" si="777"/>
        <v>0</v>
      </c>
      <c r="CD911" s="93">
        <f t="shared" si="778"/>
        <v>0</v>
      </c>
    </row>
    <row r="912" spans="1:82" hidden="1">
      <c r="A912" s="34">
        <v>565</v>
      </c>
      <c r="B912" s="34" t="s">
        <v>228</v>
      </c>
      <c r="C912" s="34" t="s">
        <v>231</v>
      </c>
      <c r="D912" s="34" t="s">
        <v>217</v>
      </c>
      <c r="E912" s="34" t="s">
        <v>216</v>
      </c>
      <c r="F912" s="34" t="s">
        <v>648</v>
      </c>
      <c r="G912" s="34" t="s">
        <v>671</v>
      </c>
      <c r="H912" s="34" t="s">
        <v>4</v>
      </c>
      <c r="I912" s="34" t="s">
        <v>4</v>
      </c>
      <c r="J912" s="34" t="s">
        <v>507</v>
      </c>
      <c r="K912" s="34" t="s">
        <v>34</v>
      </c>
      <c r="M912" s="34" t="s">
        <v>666</v>
      </c>
      <c r="N912" s="34">
        <v>1</v>
      </c>
      <c r="O912" s="34">
        <v>1</v>
      </c>
      <c r="P912" s="34">
        <v>0</v>
      </c>
      <c r="Q912" s="34">
        <v>0</v>
      </c>
      <c r="R912" s="34">
        <v>1</v>
      </c>
      <c r="S912" s="34">
        <v>1</v>
      </c>
      <c r="T912" s="34">
        <v>0</v>
      </c>
      <c r="U912" s="77">
        <v>0</v>
      </c>
      <c r="V912" s="34">
        <v>0</v>
      </c>
      <c r="W912" s="60">
        <f>COUNTIFS(配置清单!G:G,G912,配置清单!$H:$H,"PM",配置清单!$N:$N,"在岗")</f>
        <v>1</v>
      </c>
      <c r="X912" s="61">
        <f t="shared" si="737"/>
        <v>1</v>
      </c>
      <c r="Y912" s="60">
        <f>COUNTIFS(配置清单!$G:$G,G912,配置清单!$H:$H,"PM",配置清单!$N:$N,"在岗",配置清单!$P:$P,"&lt;&gt;暂不胜任")</f>
        <v>1</v>
      </c>
      <c r="Z912" s="61">
        <f t="shared" si="738"/>
        <v>1</v>
      </c>
      <c r="AA912" s="62">
        <f>COUNTIFS(配置清单!$G:$G,G912,配置清单!$H:$H,"SE",配置清单!$N:$N,"在岗")+COUNTIFS(配置清单!$G:$G,G912,配置清单!$H:$H,"SA",配置清单!$N:$N,"在岗")</f>
        <v>1</v>
      </c>
      <c r="AB912" s="61">
        <f t="shared" si="739"/>
        <v>1</v>
      </c>
      <c r="AC912" s="60">
        <f>COUNTIFS(配置清单!$G:$G,G912,配置清单!$H:$H,"SE",配置清单!$N:$N,"在岗",配置清单!$P:$P,"&lt;&gt;暂不胜任")+COUNTIFS(配置清单!$G:$G,G912,配置清单!$H:$H,"SA",配置清单!$N:$N,"在岗",配置清单!$P:$P,"&lt;&gt;暂不胜任")</f>
        <v>1</v>
      </c>
      <c r="AD912" s="61">
        <f t="shared" si="740"/>
        <v>1</v>
      </c>
      <c r="AE912" s="60">
        <f>COUNTIFS(配置清单!$G:$G,G912,配置清单!H:H,"MDE",配置清单!N:N,"在岗")</f>
        <v>0</v>
      </c>
      <c r="AF912" s="61" t="str">
        <f t="shared" si="741"/>
        <v>NA</v>
      </c>
      <c r="AG912" s="60">
        <f>COUNTIFS(配置清单!$G:$G,G912,配置清单!$H:$H,"MDE",配置清单!$N:$N,"在岗",配置清单!$P:$P,"&lt;&gt;暂不胜任")</f>
        <v>0</v>
      </c>
      <c r="AH912" s="61" t="str">
        <f t="shared" si="742"/>
        <v>NA</v>
      </c>
      <c r="AI912" s="62">
        <f>COUNTIFS(配置清单!G:G,G912,配置清单!H:H,"TPM",配置清单!N:N,"在岗")+COUNTIFS(配置清单!G:G,G912,配置清单!H:H,"TC",配置清单!N:N,"在岗")</f>
        <v>0</v>
      </c>
      <c r="AJ912" s="61" t="str">
        <f t="shared" si="743"/>
        <v>NA</v>
      </c>
      <c r="AK912" s="60">
        <f>COUNTIFS(配置清单!G:G,G912,配置清单!H:H,"TPM",配置清单!N:N,"在岗",配置清单!P:P,"&lt;&gt;暂不胜任")+COUNTIFS(配置清单!G:G,G912,配置清单!H:H,"TC",配置清单!N:N,"在岗",配置清单!P:P,"&lt;&gt;暂不胜任")</f>
        <v>0</v>
      </c>
      <c r="AL912" s="61" t="str">
        <f t="shared" si="744"/>
        <v>NA</v>
      </c>
      <c r="AM912" s="60">
        <f>COUNTIFS(配置清单!G:G,G912,配置清单!H:H,"TSE",配置清单!N:N,"在岗")</f>
        <v>1</v>
      </c>
      <c r="AN912" s="61">
        <f t="shared" si="745"/>
        <v>1</v>
      </c>
      <c r="AO912" s="60">
        <f>COUNTIFS(配置清单!G:G,G912,配置清单!H:H,"TSE",配置清单!N:N,"在岗",配置清单!P:P,"&lt;&gt;暂不胜任")</f>
        <v>1</v>
      </c>
      <c r="AP912" s="61">
        <f t="shared" si="746"/>
        <v>1</v>
      </c>
      <c r="AQ912" s="60">
        <f>COUNTIFS(配置清单!$G:$G,G912,配置清单!H:H,"QA",配置清单!N:N,"在岗")</f>
        <v>1</v>
      </c>
      <c r="AR912" s="61">
        <f t="shared" si="747"/>
        <v>1</v>
      </c>
      <c r="AS912" s="60">
        <f>COUNTIFS(配置清单!$G:$G,G912,配置清单!$H:$H,"QA",配置清单!$N:$N,"在岗",配置清单!$P:$P,"&lt;&gt;暂不胜任")</f>
        <v>1</v>
      </c>
      <c r="AT912" s="61">
        <f t="shared" si="748"/>
        <v>1</v>
      </c>
      <c r="AU912" s="60">
        <f>COUNTIFS(配置清单!G:G,规划及评估!G912,配置清单!H:H,"BA",配置清单!N:N,"在岗")</f>
        <v>0</v>
      </c>
      <c r="AV912" s="61" t="str">
        <f t="shared" si="749"/>
        <v>NA</v>
      </c>
      <c r="AW912" s="60">
        <f>COUNTIFS(配置清单!G:G,G912,配置清单!H:H,"BA",配置清单!N:N,"在岗",配置清单!P:P,"&lt;&gt;暂不胜任")</f>
        <v>0</v>
      </c>
      <c r="AX912" s="61" t="str">
        <f t="shared" si="750"/>
        <v>NA</v>
      </c>
      <c r="AY912" s="60">
        <f>COUNTIFS(配置清单!G:G,规划及评估!G912,配置清单!H:H,"IA",配置清单!N:N,"在岗")</f>
        <v>0</v>
      </c>
      <c r="AZ912" s="61" t="str">
        <f t="shared" si="751"/>
        <v>NA</v>
      </c>
      <c r="BA912" s="60">
        <f>COUNTIFS(配置清单!G:G,G912,配置清单!H:H,"IA",配置清单!N:N,"在岗",配置清单!P:P,"&lt;&gt;暂不胜任")</f>
        <v>0</v>
      </c>
      <c r="BB912" s="61" t="str">
        <f t="shared" si="752"/>
        <v>NA</v>
      </c>
      <c r="BC912" s="60">
        <f>COUNTIFS(配置清单!G:G,规划及评估!G912,配置清单!H:H,"产品经理",配置清单!N:N,"在岗")</f>
        <v>0</v>
      </c>
      <c r="BD912" s="61" t="str">
        <f t="shared" si="753"/>
        <v>NA</v>
      </c>
      <c r="BE912" s="60">
        <f>COUNTIFS(配置清单!G:G,G912,配置清单!H:H,"产品经理",配置清单!N:N,"在岗",配置清单!P:P,"&lt;&gt;暂不胜任")</f>
        <v>0</v>
      </c>
      <c r="BF912" s="61" t="str">
        <f t="shared" si="754"/>
        <v>NA</v>
      </c>
      <c r="BG912" s="63">
        <f t="shared" si="755"/>
        <v>4</v>
      </c>
      <c r="BH912" s="64">
        <f t="shared" si="756"/>
        <v>4</v>
      </c>
      <c r="BI912" s="64">
        <f t="shared" si="757"/>
        <v>4</v>
      </c>
      <c r="BJ912" s="64">
        <f t="shared" si="758"/>
        <v>4</v>
      </c>
      <c r="BK912" s="65">
        <f t="shared" si="759"/>
        <v>1</v>
      </c>
      <c r="BL912" s="66">
        <f t="shared" si="760"/>
        <v>1</v>
      </c>
      <c r="BM912" s="93">
        <f t="shared" si="761"/>
        <v>1</v>
      </c>
      <c r="BN912" s="93">
        <f t="shared" si="762"/>
        <v>1</v>
      </c>
      <c r="BO912" s="93">
        <f t="shared" si="763"/>
        <v>1</v>
      </c>
      <c r="BP912" s="93">
        <f t="shared" si="764"/>
        <v>1</v>
      </c>
      <c r="BQ912" s="93">
        <f t="shared" si="765"/>
        <v>0</v>
      </c>
      <c r="BR912" s="93">
        <f t="shared" si="766"/>
        <v>0</v>
      </c>
      <c r="BS912" s="93">
        <f t="shared" si="767"/>
        <v>0</v>
      </c>
      <c r="BT912" s="93">
        <f t="shared" si="768"/>
        <v>0</v>
      </c>
      <c r="BU912" s="93">
        <f t="shared" si="769"/>
        <v>1</v>
      </c>
      <c r="BV912" s="93">
        <f t="shared" si="770"/>
        <v>1</v>
      </c>
      <c r="BW912" s="93">
        <f t="shared" si="771"/>
        <v>1</v>
      </c>
      <c r="BX912" s="93">
        <f t="shared" si="772"/>
        <v>1</v>
      </c>
      <c r="BY912" s="93">
        <f t="shared" si="773"/>
        <v>0</v>
      </c>
      <c r="BZ912" s="93">
        <f t="shared" si="774"/>
        <v>0</v>
      </c>
      <c r="CA912" s="93">
        <f t="shared" si="775"/>
        <v>0</v>
      </c>
      <c r="CB912" s="93">
        <f t="shared" si="776"/>
        <v>0</v>
      </c>
      <c r="CC912" s="93">
        <f t="shared" si="777"/>
        <v>0</v>
      </c>
      <c r="CD912" s="93">
        <f t="shared" si="778"/>
        <v>0</v>
      </c>
    </row>
    <row r="913" spans="1:82" hidden="1">
      <c r="A913" s="34">
        <v>566</v>
      </c>
      <c r="B913" s="34" t="s">
        <v>228</v>
      </c>
      <c r="C913" s="34" t="s">
        <v>231</v>
      </c>
      <c r="D913" s="34" t="s">
        <v>217</v>
      </c>
      <c r="E913" s="34" t="s">
        <v>216</v>
      </c>
      <c r="F913" s="34" t="s">
        <v>648</v>
      </c>
      <c r="G913" s="34" t="s">
        <v>1022</v>
      </c>
      <c r="H913" s="34" t="s">
        <v>7</v>
      </c>
      <c r="I913" s="34" t="s">
        <v>7</v>
      </c>
      <c r="J913" s="34" t="s">
        <v>195</v>
      </c>
      <c r="K913" s="34" t="s">
        <v>195</v>
      </c>
      <c r="M913" s="34" t="s">
        <v>666</v>
      </c>
      <c r="N913" s="34">
        <v>1</v>
      </c>
      <c r="O913" s="34">
        <v>0</v>
      </c>
      <c r="P913" s="34">
        <v>0</v>
      </c>
      <c r="Q913" s="34">
        <v>0</v>
      </c>
      <c r="R913" s="34">
        <v>0</v>
      </c>
      <c r="S913" s="34">
        <v>1</v>
      </c>
      <c r="T913" s="34">
        <v>0</v>
      </c>
      <c r="U913" s="77">
        <v>0</v>
      </c>
      <c r="V913" s="34">
        <v>0</v>
      </c>
      <c r="W913" s="60">
        <f>COUNTIFS(配置清单!G:G,G913,配置清单!$H:$H,"PM",配置清单!$N:$N,"在岗")</f>
        <v>1</v>
      </c>
      <c r="X913" s="61">
        <f t="shared" si="737"/>
        <v>1</v>
      </c>
      <c r="Y913" s="60">
        <f>COUNTIFS(配置清单!$G:$G,G913,配置清单!$H:$H,"PM",配置清单!$N:$N,"在岗",配置清单!$P:$P,"&lt;&gt;暂不胜任")</f>
        <v>0</v>
      </c>
      <c r="Z913" s="61">
        <f t="shared" si="738"/>
        <v>0</v>
      </c>
      <c r="AA913" s="62">
        <f>COUNTIFS(配置清单!$G:$G,G913,配置清单!$H:$H,"SE",配置清单!$N:$N,"在岗")+COUNTIFS(配置清单!$G:$G,G913,配置清单!$H:$H,"SA",配置清单!$N:$N,"在岗")</f>
        <v>0</v>
      </c>
      <c r="AB913" s="61" t="str">
        <f t="shared" si="739"/>
        <v>NA</v>
      </c>
      <c r="AC913" s="60">
        <f>COUNTIFS(配置清单!$G:$G,G913,配置清单!$H:$H,"SE",配置清单!$N:$N,"在岗",配置清单!$P:$P,"&lt;&gt;暂不胜任")+COUNTIFS(配置清单!$G:$G,G913,配置清单!$H:$H,"SA",配置清单!$N:$N,"在岗",配置清单!$P:$P,"&lt;&gt;暂不胜任")</f>
        <v>0</v>
      </c>
      <c r="AD913" s="61" t="str">
        <f t="shared" si="740"/>
        <v>NA</v>
      </c>
      <c r="AE913" s="60">
        <f>COUNTIFS(配置清单!$G:$G,G913,配置清单!H:H,"MDE",配置清单!N:N,"在岗")</f>
        <v>0</v>
      </c>
      <c r="AF913" s="61" t="str">
        <f t="shared" si="741"/>
        <v>NA</v>
      </c>
      <c r="AG913" s="60">
        <f>COUNTIFS(配置清单!$G:$G,G913,配置清单!$H:$H,"MDE",配置清单!$N:$N,"在岗",配置清单!$P:$P,"&lt;&gt;暂不胜任")</f>
        <v>0</v>
      </c>
      <c r="AH913" s="61" t="str">
        <f t="shared" si="742"/>
        <v>NA</v>
      </c>
      <c r="AI913" s="62">
        <f>COUNTIFS(配置清单!G:G,G913,配置清单!H:H,"TPM",配置清单!N:N,"在岗")+COUNTIFS(配置清单!G:G,G913,配置清单!H:H,"TC",配置清单!N:N,"在岗")</f>
        <v>0</v>
      </c>
      <c r="AJ913" s="61" t="str">
        <f t="shared" si="743"/>
        <v>NA</v>
      </c>
      <c r="AK913" s="60">
        <f>COUNTIFS(配置清单!G:G,G913,配置清单!H:H,"TPM",配置清单!N:N,"在岗",配置清单!P:P,"&lt;&gt;暂不胜任")+COUNTIFS(配置清单!G:G,G913,配置清单!H:H,"TC",配置清单!N:N,"在岗",配置清单!P:P,"&lt;&gt;暂不胜任")</f>
        <v>0</v>
      </c>
      <c r="AL913" s="61" t="str">
        <f t="shared" si="744"/>
        <v>NA</v>
      </c>
      <c r="AM913" s="60">
        <f>COUNTIFS(配置清单!G:G,G913,配置清单!H:H,"TSE",配置清单!N:N,"在岗")</f>
        <v>0</v>
      </c>
      <c r="AN913" s="61" t="str">
        <f t="shared" si="745"/>
        <v>NA</v>
      </c>
      <c r="AO913" s="60">
        <f>COUNTIFS(配置清单!G:G,G913,配置清单!H:H,"TSE",配置清单!N:N,"在岗",配置清单!P:P,"&lt;&gt;暂不胜任")</f>
        <v>0</v>
      </c>
      <c r="AP913" s="61" t="str">
        <f t="shared" si="746"/>
        <v>NA</v>
      </c>
      <c r="AQ913" s="60">
        <f>COUNTIFS(配置清单!$G:$G,G913,配置清单!H:H,"QA",配置清单!N:N,"在岗")</f>
        <v>1</v>
      </c>
      <c r="AR913" s="61">
        <f t="shared" si="747"/>
        <v>1</v>
      </c>
      <c r="AS913" s="60">
        <f>COUNTIFS(配置清单!$G:$G,G913,配置清单!$H:$H,"QA",配置清单!$N:$N,"在岗",配置清单!$P:$P,"&lt;&gt;暂不胜任")</f>
        <v>1</v>
      </c>
      <c r="AT913" s="61">
        <f t="shared" si="748"/>
        <v>1</v>
      </c>
      <c r="AU913" s="60">
        <f>COUNTIFS(配置清单!G:G,规划及评估!G913,配置清单!H:H,"BA",配置清单!N:N,"在岗")</f>
        <v>0</v>
      </c>
      <c r="AV913" s="61" t="str">
        <f t="shared" si="749"/>
        <v>NA</v>
      </c>
      <c r="AW913" s="60">
        <f>COUNTIFS(配置清单!G:G,G913,配置清单!H:H,"BA",配置清单!N:N,"在岗",配置清单!P:P,"&lt;&gt;暂不胜任")</f>
        <v>0</v>
      </c>
      <c r="AX913" s="61" t="str">
        <f t="shared" si="750"/>
        <v>NA</v>
      </c>
      <c r="AY913" s="60">
        <f>COUNTIFS(配置清单!G:G,规划及评估!G913,配置清单!H:H,"IA",配置清单!N:N,"在岗")</f>
        <v>0</v>
      </c>
      <c r="AZ913" s="61" t="str">
        <f t="shared" si="751"/>
        <v>NA</v>
      </c>
      <c r="BA913" s="60">
        <f>COUNTIFS(配置清单!G:G,G913,配置清单!H:H,"IA",配置清单!N:N,"在岗",配置清单!P:P,"&lt;&gt;暂不胜任")</f>
        <v>0</v>
      </c>
      <c r="BB913" s="61" t="str">
        <f t="shared" si="752"/>
        <v>NA</v>
      </c>
      <c r="BC913" s="60">
        <f>COUNTIFS(配置清单!G:G,规划及评估!G913,配置清单!H:H,"产品经理",配置清单!N:N,"在岗")</f>
        <v>0</v>
      </c>
      <c r="BD913" s="61" t="str">
        <f t="shared" si="753"/>
        <v>NA</v>
      </c>
      <c r="BE913" s="60">
        <f>COUNTIFS(配置清单!G:G,G913,配置清单!H:H,"产品经理",配置清单!N:N,"在岗",配置清单!P:P,"&lt;&gt;暂不胜任")</f>
        <v>0</v>
      </c>
      <c r="BF913" s="61" t="str">
        <f t="shared" si="754"/>
        <v>NA</v>
      </c>
      <c r="BG913" s="63">
        <f t="shared" si="755"/>
        <v>2</v>
      </c>
      <c r="BH913" s="64">
        <f t="shared" si="756"/>
        <v>2</v>
      </c>
      <c r="BI913" s="64">
        <f t="shared" si="757"/>
        <v>2</v>
      </c>
      <c r="BJ913" s="64">
        <f t="shared" si="758"/>
        <v>1</v>
      </c>
      <c r="BK913" s="65">
        <f t="shared" si="759"/>
        <v>1</v>
      </c>
      <c r="BL913" s="66">
        <f t="shared" si="760"/>
        <v>0.5</v>
      </c>
      <c r="BM913" s="93">
        <f t="shared" si="761"/>
        <v>1</v>
      </c>
      <c r="BN913" s="93">
        <f t="shared" si="762"/>
        <v>0</v>
      </c>
      <c r="BO913" s="93">
        <f t="shared" si="763"/>
        <v>0</v>
      </c>
      <c r="BP913" s="93">
        <f t="shared" si="764"/>
        <v>0</v>
      </c>
      <c r="BQ913" s="93">
        <f t="shared" si="765"/>
        <v>0</v>
      </c>
      <c r="BR913" s="93">
        <f t="shared" si="766"/>
        <v>0</v>
      </c>
      <c r="BS913" s="93">
        <f t="shared" si="767"/>
        <v>0</v>
      </c>
      <c r="BT913" s="93">
        <f t="shared" si="768"/>
        <v>0</v>
      </c>
      <c r="BU913" s="93">
        <f t="shared" si="769"/>
        <v>0</v>
      </c>
      <c r="BV913" s="93">
        <f t="shared" si="770"/>
        <v>0</v>
      </c>
      <c r="BW913" s="93">
        <f t="shared" si="771"/>
        <v>1</v>
      </c>
      <c r="BX913" s="93">
        <f t="shared" si="772"/>
        <v>1</v>
      </c>
      <c r="BY913" s="93">
        <f t="shared" si="773"/>
        <v>0</v>
      </c>
      <c r="BZ913" s="93">
        <f t="shared" si="774"/>
        <v>0</v>
      </c>
      <c r="CA913" s="93">
        <f t="shared" si="775"/>
        <v>0</v>
      </c>
      <c r="CB913" s="93">
        <f t="shared" si="776"/>
        <v>0</v>
      </c>
      <c r="CC913" s="93">
        <f t="shared" si="777"/>
        <v>0</v>
      </c>
      <c r="CD913" s="93">
        <f t="shared" si="778"/>
        <v>0</v>
      </c>
    </row>
    <row r="914" spans="1:82" hidden="1">
      <c r="A914" s="34">
        <v>567</v>
      </c>
      <c r="B914" s="34" t="s">
        <v>228</v>
      </c>
      <c r="C914" s="34" t="s">
        <v>231</v>
      </c>
      <c r="D914" s="34" t="s">
        <v>217</v>
      </c>
      <c r="E914" s="34" t="s">
        <v>216</v>
      </c>
      <c r="F914" s="34" t="s">
        <v>587</v>
      </c>
      <c r="G914" s="34" t="s">
        <v>1001</v>
      </c>
      <c r="H914" s="34" t="s">
        <v>7</v>
      </c>
      <c r="I914" s="34" t="s">
        <v>7</v>
      </c>
      <c r="J914" s="34" t="s">
        <v>195</v>
      </c>
      <c r="K914" s="34" t="s">
        <v>195</v>
      </c>
      <c r="M914" s="34" t="s">
        <v>592</v>
      </c>
      <c r="N914" s="34">
        <v>1</v>
      </c>
      <c r="O914" s="34">
        <v>0</v>
      </c>
      <c r="P914" s="34">
        <v>0</v>
      </c>
      <c r="Q914" s="34">
        <v>0</v>
      </c>
      <c r="R914" s="34">
        <v>0</v>
      </c>
      <c r="S914" s="34">
        <v>1</v>
      </c>
      <c r="T914" s="34">
        <v>0</v>
      </c>
      <c r="U914" s="77">
        <v>0</v>
      </c>
      <c r="V914" s="34">
        <v>0</v>
      </c>
      <c r="W914" s="60">
        <f>COUNTIFS(配置清单!G:G,G914,配置清单!$H:$H,"PM",配置清单!$N:$N,"在岗")</f>
        <v>1</v>
      </c>
      <c r="X914" s="61">
        <f t="shared" si="737"/>
        <v>1</v>
      </c>
      <c r="Y914" s="60">
        <f>COUNTIFS(配置清单!$G:$G,G914,配置清单!$H:$H,"PM",配置清单!$N:$N,"在岗",配置清单!$P:$P,"&lt;&gt;暂不胜任")</f>
        <v>1</v>
      </c>
      <c r="Z914" s="61">
        <f t="shared" si="738"/>
        <v>1</v>
      </c>
      <c r="AA914" s="62">
        <f>COUNTIFS(配置清单!$G:$G,G914,配置清单!$H:$H,"SE",配置清单!$N:$N,"在岗")+COUNTIFS(配置清单!$G:$G,G914,配置清单!$H:$H,"SA",配置清单!$N:$N,"在岗")</f>
        <v>0</v>
      </c>
      <c r="AB914" s="61" t="str">
        <f t="shared" si="739"/>
        <v>NA</v>
      </c>
      <c r="AC914" s="60">
        <f>COUNTIFS(配置清单!$G:$G,G914,配置清单!$H:$H,"SE",配置清单!$N:$N,"在岗",配置清单!$P:$P,"&lt;&gt;暂不胜任")+COUNTIFS(配置清单!$G:$G,G914,配置清单!$H:$H,"SA",配置清单!$N:$N,"在岗",配置清单!$P:$P,"&lt;&gt;暂不胜任")</f>
        <v>0</v>
      </c>
      <c r="AD914" s="61" t="str">
        <f t="shared" si="740"/>
        <v>NA</v>
      </c>
      <c r="AE914" s="60">
        <f>COUNTIFS(配置清单!$G:$G,G914,配置清单!H:H,"MDE",配置清单!N:N,"在岗")</f>
        <v>0</v>
      </c>
      <c r="AF914" s="61" t="str">
        <f t="shared" si="741"/>
        <v>NA</v>
      </c>
      <c r="AG914" s="60">
        <f>COUNTIFS(配置清单!$G:$G,G914,配置清单!$H:$H,"MDE",配置清单!$N:$N,"在岗",配置清单!$P:$P,"&lt;&gt;暂不胜任")</f>
        <v>0</v>
      </c>
      <c r="AH914" s="61" t="str">
        <f t="shared" si="742"/>
        <v>NA</v>
      </c>
      <c r="AI914" s="62">
        <f>COUNTIFS(配置清单!G:G,G914,配置清单!H:H,"TPM",配置清单!N:N,"在岗")+COUNTIFS(配置清单!G:G,G914,配置清单!H:H,"TC",配置清单!N:N,"在岗")</f>
        <v>0</v>
      </c>
      <c r="AJ914" s="61" t="str">
        <f t="shared" si="743"/>
        <v>NA</v>
      </c>
      <c r="AK914" s="60">
        <f>COUNTIFS(配置清单!G:G,G914,配置清单!H:H,"TPM",配置清单!N:N,"在岗",配置清单!P:P,"&lt;&gt;暂不胜任")+COUNTIFS(配置清单!G:G,G914,配置清单!H:H,"TC",配置清单!N:N,"在岗",配置清单!P:P,"&lt;&gt;暂不胜任")</f>
        <v>0</v>
      </c>
      <c r="AL914" s="61" t="str">
        <f t="shared" si="744"/>
        <v>NA</v>
      </c>
      <c r="AM914" s="60">
        <f>COUNTIFS(配置清单!G:G,G914,配置清单!H:H,"TSE",配置清单!N:N,"在岗")</f>
        <v>0</v>
      </c>
      <c r="AN914" s="61" t="str">
        <f t="shared" si="745"/>
        <v>NA</v>
      </c>
      <c r="AO914" s="60">
        <f>COUNTIFS(配置清单!G:G,G914,配置清单!H:H,"TSE",配置清单!N:N,"在岗",配置清单!P:P,"&lt;&gt;暂不胜任")</f>
        <v>0</v>
      </c>
      <c r="AP914" s="61" t="str">
        <f t="shared" si="746"/>
        <v>NA</v>
      </c>
      <c r="AQ914" s="60">
        <f>COUNTIFS(配置清单!$G:$G,G914,配置清单!H:H,"QA",配置清单!N:N,"在岗")</f>
        <v>1</v>
      </c>
      <c r="AR914" s="61">
        <f t="shared" si="747"/>
        <v>1</v>
      </c>
      <c r="AS914" s="60">
        <f>COUNTIFS(配置清单!$G:$G,G914,配置清单!$H:$H,"QA",配置清单!$N:$N,"在岗",配置清单!$P:$P,"&lt;&gt;暂不胜任")</f>
        <v>1</v>
      </c>
      <c r="AT914" s="61">
        <f t="shared" si="748"/>
        <v>1</v>
      </c>
      <c r="AU914" s="60">
        <f>COUNTIFS(配置清单!G:G,规划及评估!G914,配置清单!H:H,"BA",配置清单!N:N,"在岗")</f>
        <v>0</v>
      </c>
      <c r="AV914" s="61" t="str">
        <f t="shared" si="749"/>
        <v>NA</v>
      </c>
      <c r="AW914" s="60">
        <f>COUNTIFS(配置清单!G:G,G914,配置清单!H:H,"BA",配置清单!N:N,"在岗",配置清单!P:P,"&lt;&gt;暂不胜任")</f>
        <v>0</v>
      </c>
      <c r="AX914" s="61" t="str">
        <f t="shared" si="750"/>
        <v>NA</v>
      </c>
      <c r="AY914" s="60">
        <f>COUNTIFS(配置清单!G:G,规划及评估!G914,配置清单!H:H,"IA",配置清单!N:N,"在岗")</f>
        <v>0</v>
      </c>
      <c r="AZ914" s="61" t="str">
        <f t="shared" si="751"/>
        <v>NA</v>
      </c>
      <c r="BA914" s="60">
        <f>COUNTIFS(配置清单!G:G,G914,配置清单!H:H,"IA",配置清单!N:N,"在岗",配置清单!P:P,"&lt;&gt;暂不胜任")</f>
        <v>0</v>
      </c>
      <c r="BB914" s="61" t="str">
        <f t="shared" si="752"/>
        <v>NA</v>
      </c>
      <c r="BC914" s="60">
        <f>COUNTIFS(配置清单!G:G,规划及评估!G914,配置清单!H:H,"产品经理",配置清单!N:N,"在岗")</f>
        <v>0</v>
      </c>
      <c r="BD914" s="61" t="str">
        <f t="shared" si="753"/>
        <v>NA</v>
      </c>
      <c r="BE914" s="60">
        <f>COUNTIFS(配置清单!G:G,G914,配置清单!H:H,"产品经理",配置清单!N:N,"在岗",配置清单!P:P,"&lt;&gt;暂不胜任")</f>
        <v>0</v>
      </c>
      <c r="BF914" s="61" t="str">
        <f t="shared" si="754"/>
        <v>NA</v>
      </c>
      <c r="BG914" s="63">
        <f t="shared" si="755"/>
        <v>2</v>
      </c>
      <c r="BH914" s="64">
        <f t="shared" si="756"/>
        <v>2</v>
      </c>
      <c r="BI914" s="64">
        <f t="shared" si="757"/>
        <v>2</v>
      </c>
      <c r="BJ914" s="64">
        <f t="shared" si="758"/>
        <v>2</v>
      </c>
      <c r="BK914" s="65">
        <f t="shared" si="759"/>
        <v>1</v>
      </c>
      <c r="BL914" s="66">
        <f t="shared" si="760"/>
        <v>1</v>
      </c>
      <c r="BM914" s="93">
        <f t="shared" si="761"/>
        <v>1</v>
      </c>
      <c r="BN914" s="93">
        <f t="shared" si="762"/>
        <v>1</v>
      </c>
      <c r="BO914" s="93">
        <f t="shared" si="763"/>
        <v>0</v>
      </c>
      <c r="BP914" s="93">
        <f t="shared" si="764"/>
        <v>0</v>
      </c>
      <c r="BQ914" s="93">
        <f t="shared" si="765"/>
        <v>0</v>
      </c>
      <c r="BR914" s="93">
        <f t="shared" si="766"/>
        <v>0</v>
      </c>
      <c r="BS914" s="93">
        <f t="shared" si="767"/>
        <v>0</v>
      </c>
      <c r="BT914" s="93">
        <f t="shared" si="768"/>
        <v>0</v>
      </c>
      <c r="BU914" s="93">
        <f t="shared" si="769"/>
        <v>0</v>
      </c>
      <c r="BV914" s="93">
        <f t="shared" si="770"/>
        <v>0</v>
      </c>
      <c r="BW914" s="93">
        <f t="shared" si="771"/>
        <v>1</v>
      </c>
      <c r="BX914" s="93">
        <f t="shared" si="772"/>
        <v>1</v>
      </c>
      <c r="BY914" s="93">
        <f t="shared" si="773"/>
        <v>0</v>
      </c>
      <c r="BZ914" s="93">
        <f t="shared" si="774"/>
        <v>0</v>
      </c>
      <c r="CA914" s="93">
        <f t="shared" si="775"/>
        <v>0</v>
      </c>
      <c r="CB914" s="93">
        <f t="shared" si="776"/>
        <v>0</v>
      </c>
      <c r="CC914" s="93">
        <f t="shared" si="777"/>
        <v>0</v>
      </c>
      <c r="CD914" s="93">
        <f t="shared" si="778"/>
        <v>0</v>
      </c>
    </row>
    <row r="915" spans="1:82" hidden="1">
      <c r="A915" s="34">
        <v>568</v>
      </c>
      <c r="B915" s="34" t="s">
        <v>228</v>
      </c>
      <c r="C915" s="34" t="s">
        <v>231</v>
      </c>
      <c r="D915" s="34" t="s">
        <v>217</v>
      </c>
      <c r="E915" s="34" t="s">
        <v>216</v>
      </c>
      <c r="F915" s="34" t="s">
        <v>587</v>
      </c>
      <c r="G915" s="34" t="s">
        <v>1017</v>
      </c>
      <c r="H915" s="34" t="s">
        <v>7</v>
      </c>
      <c r="I915" s="34" t="s">
        <v>7</v>
      </c>
      <c r="J915" s="34" t="s">
        <v>34</v>
      </c>
      <c r="K915" s="34" t="s">
        <v>34</v>
      </c>
      <c r="M915" s="34" t="s">
        <v>592</v>
      </c>
      <c r="N915" s="34">
        <v>1</v>
      </c>
      <c r="O915" s="34">
        <v>0</v>
      </c>
      <c r="P915" s="34">
        <v>0</v>
      </c>
      <c r="Q915" s="34">
        <v>0</v>
      </c>
      <c r="R915" s="34">
        <v>0</v>
      </c>
      <c r="S915" s="34">
        <v>1</v>
      </c>
      <c r="T915" s="34">
        <v>0</v>
      </c>
      <c r="U915" s="77">
        <v>0</v>
      </c>
      <c r="V915" s="34">
        <v>0</v>
      </c>
      <c r="W915" s="60">
        <f>COUNTIFS(配置清单!G:G,G915,配置清单!$H:$H,"PM",配置清单!$N:$N,"在岗")</f>
        <v>1</v>
      </c>
      <c r="X915" s="61">
        <f t="shared" si="737"/>
        <v>1</v>
      </c>
      <c r="Y915" s="60">
        <f>COUNTIFS(配置清单!$G:$G,G915,配置清单!$H:$H,"PM",配置清单!$N:$N,"在岗",配置清单!$P:$P,"&lt;&gt;暂不胜任")</f>
        <v>1</v>
      </c>
      <c r="Z915" s="61">
        <f t="shared" si="738"/>
        <v>1</v>
      </c>
      <c r="AA915" s="62">
        <f>COUNTIFS(配置清单!$G:$G,G915,配置清单!$H:$H,"SE",配置清单!$N:$N,"在岗")+COUNTIFS(配置清单!$G:$G,G915,配置清单!$H:$H,"SA",配置清单!$N:$N,"在岗")</f>
        <v>0</v>
      </c>
      <c r="AB915" s="61" t="str">
        <f t="shared" si="739"/>
        <v>NA</v>
      </c>
      <c r="AC915" s="60">
        <f>COUNTIFS(配置清单!$G:$G,G915,配置清单!$H:$H,"SE",配置清单!$N:$N,"在岗",配置清单!$P:$P,"&lt;&gt;暂不胜任")+COUNTIFS(配置清单!$G:$G,G915,配置清单!$H:$H,"SA",配置清单!$N:$N,"在岗",配置清单!$P:$P,"&lt;&gt;暂不胜任")</f>
        <v>0</v>
      </c>
      <c r="AD915" s="61" t="str">
        <f t="shared" si="740"/>
        <v>NA</v>
      </c>
      <c r="AE915" s="60">
        <f>COUNTIFS(配置清单!$G:$G,G915,配置清单!H:H,"MDE",配置清单!N:N,"在岗")</f>
        <v>0</v>
      </c>
      <c r="AF915" s="61" t="str">
        <f t="shared" si="741"/>
        <v>NA</v>
      </c>
      <c r="AG915" s="60">
        <f>COUNTIFS(配置清单!$G:$G,G915,配置清单!$H:$H,"MDE",配置清单!$N:$N,"在岗",配置清单!$P:$P,"&lt;&gt;暂不胜任")</f>
        <v>0</v>
      </c>
      <c r="AH915" s="61" t="str">
        <f t="shared" si="742"/>
        <v>NA</v>
      </c>
      <c r="AI915" s="62">
        <f>COUNTIFS(配置清单!G:G,G915,配置清单!H:H,"TPM",配置清单!N:N,"在岗")+COUNTIFS(配置清单!G:G,G915,配置清单!H:H,"TC",配置清单!N:N,"在岗")</f>
        <v>0</v>
      </c>
      <c r="AJ915" s="61" t="str">
        <f t="shared" si="743"/>
        <v>NA</v>
      </c>
      <c r="AK915" s="60">
        <f>COUNTIFS(配置清单!G:G,G915,配置清单!H:H,"TPM",配置清单!N:N,"在岗",配置清单!P:P,"&lt;&gt;暂不胜任")+COUNTIFS(配置清单!G:G,G915,配置清单!H:H,"TC",配置清单!N:N,"在岗",配置清单!P:P,"&lt;&gt;暂不胜任")</f>
        <v>0</v>
      </c>
      <c r="AL915" s="61" t="str">
        <f t="shared" si="744"/>
        <v>NA</v>
      </c>
      <c r="AM915" s="60">
        <f>COUNTIFS(配置清单!G:G,G915,配置清单!H:H,"TSE",配置清单!N:N,"在岗")</f>
        <v>0</v>
      </c>
      <c r="AN915" s="61" t="str">
        <f t="shared" si="745"/>
        <v>NA</v>
      </c>
      <c r="AO915" s="60">
        <f>COUNTIFS(配置清单!G:G,G915,配置清单!H:H,"TSE",配置清单!N:N,"在岗",配置清单!P:P,"&lt;&gt;暂不胜任")</f>
        <v>0</v>
      </c>
      <c r="AP915" s="61" t="str">
        <f t="shared" si="746"/>
        <v>NA</v>
      </c>
      <c r="AQ915" s="60">
        <f>COUNTIFS(配置清单!$G:$G,G915,配置清单!H:H,"QA",配置清单!N:N,"在岗")</f>
        <v>1</v>
      </c>
      <c r="AR915" s="61">
        <f t="shared" si="747"/>
        <v>1</v>
      </c>
      <c r="AS915" s="60">
        <f>COUNTIFS(配置清单!$G:$G,G915,配置清单!$H:$H,"QA",配置清单!$N:$N,"在岗",配置清单!$P:$P,"&lt;&gt;暂不胜任")</f>
        <v>1</v>
      </c>
      <c r="AT915" s="61">
        <f t="shared" si="748"/>
        <v>1</v>
      </c>
      <c r="AU915" s="60">
        <f>COUNTIFS(配置清单!G:G,规划及评估!G915,配置清单!H:H,"BA",配置清单!N:N,"在岗")</f>
        <v>0</v>
      </c>
      <c r="AV915" s="61" t="str">
        <f t="shared" si="749"/>
        <v>NA</v>
      </c>
      <c r="AW915" s="60">
        <f>COUNTIFS(配置清单!G:G,G915,配置清单!H:H,"BA",配置清单!N:N,"在岗",配置清单!P:P,"&lt;&gt;暂不胜任")</f>
        <v>0</v>
      </c>
      <c r="AX915" s="61" t="str">
        <f t="shared" si="750"/>
        <v>NA</v>
      </c>
      <c r="AY915" s="60">
        <f>COUNTIFS(配置清单!G:G,规划及评估!G915,配置清单!H:H,"IA",配置清单!N:N,"在岗")</f>
        <v>0</v>
      </c>
      <c r="AZ915" s="61" t="str">
        <f t="shared" si="751"/>
        <v>NA</v>
      </c>
      <c r="BA915" s="60">
        <f>COUNTIFS(配置清单!G:G,G915,配置清单!H:H,"IA",配置清单!N:N,"在岗",配置清单!P:P,"&lt;&gt;暂不胜任")</f>
        <v>0</v>
      </c>
      <c r="BB915" s="61" t="str">
        <f t="shared" si="752"/>
        <v>NA</v>
      </c>
      <c r="BC915" s="60">
        <f>COUNTIFS(配置清单!G:G,规划及评估!G915,配置清单!H:H,"产品经理",配置清单!N:N,"在岗")</f>
        <v>0</v>
      </c>
      <c r="BD915" s="61" t="str">
        <f t="shared" si="753"/>
        <v>NA</v>
      </c>
      <c r="BE915" s="60">
        <f>COUNTIFS(配置清单!G:G,G915,配置清单!H:H,"产品经理",配置清单!N:N,"在岗",配置清单!P:P,"&lt;&gt;暂不胜任")</f>
        <v>0</v>
      </c>
      <c r="BF915" s="61" t="str">
        <f t="shared" si="754"/>
        <v>NA</v>
      </c>
      <c r="BG915" s="63">
        <f t="shared" si="755"/>
        <v>2</v>
      </c>
      <c r="BH915" s="64">
        <f t="shared" si="756"/>
        <v>2</v>
      </c>
      <c r="BI915" s="64">
        <f t="shared" si="757"/>
        <v>2</v>
      </c>
      <c r="BJ915" s="64">
        <f t="shared" si="758"/>
        <v>2</v>
      </c>
      <c r="BK915" s="65">
        <f t="shared" si="759"/>
        <v>1</v>
      </c>
      <c r="BL915" s="66">
        <f t="shared" si="760"/>
        <v>1</v>
      </c>
      <c r="BM915" s="93">
        <f t="shared" si="761"/>
        <v>1</v>
      </c>
      <c r="BN915" s="93">
        <f t="shared" si="762"/>
        <v>1</v>
      </c>
      <c r="BO915" s="93">
        <f t="shared" si="763"/>
        <v>0</v>
      </c>
      <c r="BP915" s="93">
        <f t="shared" si="764"/>
        <v>0</v>
      </c>
      <c r="BQ915" s="93">
        <f t="shared" si="765"/>
        <v>0</v>
      </c>
      <c r="BR915" s="93">
        <f t="shared" si="766"/>
        <v>0</v>
      </c>
      <c r="BS915" s="93">
        <f t="shared" si="767"/>
        <v>0</v>
      </c>
      <c r="BT915" s="93">
        <f t="shared" si="768"/>
        <v>0</v>
      </c>
      <c r="BU915" s="93">
        <f t="shared" si="769"/>
        <v>0</v>
      </c>
      <c r="BV915" s="93">
        <f t="shared" si="770"/>
        <v>0</v>
      </c>
      <c r="BW915" s="93">
        <f t="shared" si="771"/>
        <v>1</v>
      </c>
      <c r="BX915" s="93">
        <f t="shared" si="772"/>
        <v>1</v>
      </c>
      <c r="BY915" s="93">
        <f t="shared" si="773"/>
        <v>0</v>
      </c>
      <c r="BZ915" s="93">
        <f t="shared" si="774"/>
        <v>0</v>
      </c>
      <c r="CA915" s="93">
        <f t="shared" si="775"/>
        <v>0</v>
      </c>
      <c r="CB915" s="93">
        <f t="shared" si="776"/>
        <v>0</v>
      </c>
      <c r="CC915" s="93">
        <f t="shared" si="777"/>
        <v>0</v>
      </c>
      <c r="CD915" s="93">
        <f t="shared" si="778"/>
        <v>0</v>
      </c>
    </row>
    <row r="916" spans="1:82" hidden="1">
      <c r="A916" s="34">
        <v>569</v>
      </c>
      <c r="B916" s="34" t="s">
        <v>228</v>
      </c>
      <c r="C916" s="34" t="s">
        <v>231</v>
      </c>
      <c r="D916" s="34" t="s">
        <v>217</v>
      </c>
      <c r="E916" s="34" t="s">
        <v>216</v>
      </c>
      <c r="F916" s="34" t="s">
        <v>685</v>
      </c>
      <c r="G916" s="34" t="s">
        <v>1002</v>
      </c>
      <c r="H916" s="34" t="s">
        <v>7</v>
      </c>
      <c r="I916" s="34" t="s">
        <v>7</v>
      </c>
      <c r="J916" s="34" t="s">
        <v>34</v>
      </c>
      <c r="K916" s="34" t="s">
        <v>34</v>
      </c>
      <c r="M916" s="34" t="s">
        <v>592</v>
      </c>
      <c r="N916" s="34">
        <v>1</v>
      </c>
      <c r="O916" s="34">
        <v>0</v>
      </c>
      <c r="P916" s="34">
        <v>0</v>
      </c>
      <c r="Q916" s="34">
        <v>0</v>
      </c>
      <c r="R916" s="34">
        <v>0</v>
      </c>
      <c r="S916" s="34">
        <v>1</v>
      </c>
      <c r="T916" s="34">
        <v>0</v>
      </c>
      <c r="U916" s="77">
        <v>0</v>
      </c>
      <c r="V916" s="34">
        <v>0</v>
      </c>
      <c r="W916" s="60">
        <f>COUNTIFS(配置清单!G:G,G916,配置清单!$H:$H,"PM",配置清单!$N:$N,"在岗")</f>
        <v>1</v>
      </c>
      <c r="X916" s="61">
        <f t="shared" si="737"/>
        <v>1</v>
      </c>
      <c r="Y916" s="60">
        <f>COUNTIFS(配置清单!$G:$G,G916,配置清单!$H:$H,"PM",配置清单!$N:$N,"在岗",配置清单!$P:$P,"&lt;&gt;暂不胜任")</f>
        <v>1</v>
      </c>
      <c r="Z916" s="61">
        <f t="shared" si="738"/>
        <v>1</v>
      </c>
      <c r="AA916" s="62">
        <f>COUNTIFS(配置清单!$G:$G,G916,配置清单!$H:$H,"SE",配置清单!$N:$N,"在岗")+COUNTIFS(配置清单!$G:$G,G916,配置清单!$H:$H,"SA",配置清单!$N:$N,"在岗")</f>
        <v>0</v>
      </c>
      <c r="AB916" s="61" t="str">
        <f t="shared" si="739"/>
        <v>NA</v>
      </c>
      <c r="AC916" s="60">
        <f>COUNTIFS(配置清单!$G:$G,G916,配置清单!$H:$H,"SE",配置清单!$N:$N,"在岗",配置清单!$P:$P,"&lt;&gt;暂不胜任")+COUNTIFS(配置清单!$G:$G,G916,配置清单!$H:$H,"SA",配置清单!$N:$N,"在岗",配置清单!$P:$P,"&lt;&gt;暂不胜任")</f>
        <v>0</v>
      </c>
      <c r="AD916" s="61" t="str">
        <f t="shared" si="740"/>
        <v>NA</v>
      </c>
      <c r="AE916" s="60">
        <f>COUNTIFS(配置清单!$G:$G,G916,配置清单!H:H,"MDE",配置清单!N:N,"在岗")</f>
        <v>0</v>
      </c>
      <c r="AF916" s="61" t="str">
        <f t="shared" si="741"/>
        <v>NA</v>
      </c>
      <c r="AG916" s="60">
        <f>COUNTIFS(配置清单!$G:$G,G916,配置清单!$H:$H,"MDE",配置清单!$N:$N,"在岗",配置清单!$P:$P,"&lt;&gt;暂不胜任")</f>
        <v>0</v>
      </c>
      <c r="AH916" s="61" t="str">
        <f t="shared" si="742"/>
        <v>NA</v>
      </c>
      <c r="AI916" s="62">
        <f>COUNTIFS(配置清单!G:G,G916,配置清单!H:H,"TPM",配置清单!N:N,"在岗")+COUNTIFS(配置清单!G:G,G916,配置清单!H:H,"TC",配置清单!N:N,"在岗")</f>
        <v>0</v>
      </c>
      <c r="AJ916" s="61" t="str">
        <f t="shared" si="743"/>
        <v>NA</v>
      </c>
      <c r="AK916" s="60">
        <f>COUNTIFS(配置清单!G:G,G916,配置清单!H:H,"TPM",配置清单!N:N,"在岗",配置清单!P:P,"&lt;&gt;暂不胜任")+COUNTIFS(配置清单!G:G,G916,配置清单!H:H,"TC",配置清单!N:N,"在岗",配置清单!P:P,"&lt;&gt;暂不胜任")</f>
        <v>0</v>
      </c>
      <c r="AL916" s="61" t="str">
        <f t="shared" si="744"/>
        <v>NA</v>
      </c>
      <c r="AM916" s="60">
        <f>COUNTIFS(配置清单!G:G,G916,配置清单!H:H,"TSE",配置清单!N:N,"在岗")</f>
        <v>0</v>
      </c>
      <c r="AN916" s="61" t="str">
        <f t="shared" si="745"/>
        <v>NA</v>
      </c>
      <c r="AO916" s="60">
        <f>COUNTIFS(配置清单!G:G,G916,配置清单!H:H,"TSE",配置清单!N:N,"在岗",配置清单!P:P,"&lt;&gt;暂不胜任")</f>
        <v>0</v>
      </c>
      <c r="AP916" s="61" t="str">
        <f t="shared" si="746"/>
        <v>NA</v>
      </c>
      <c r="AQ916" s="60">
        <f>COUNTIFS(配置清单!$G:$G,G916,配置清单!H:H,"QA",配置清单!N:N,"在岗")</f>
        <v>1</v>
      </c>
      <c r="AR916" s="61">
        <f t="shared" si="747"/>
        <v>1</v>
      </c>
      <c r="AS916" s="60">
        <f>COUNTIFS(配置清单!$G:$G,G916,配置清单!$H:$H,"QA",配置清单!$N:$N,"在岗",配置清单!$P:$P,"&lt;&gt;暂不胜任")</f>
        <v>1</v>
      </c>
      <c r="AT916" s="61">
        <f t="shared" si="748"/>
        <v>1</v>
      </c>
      <c r="AU916" s="60">
        <f>COUNTIFS(配置清单!G:G,规划及评估!G916,配置清单!H:H,"BA",配置清单!N:N,"在岗")</f>
        <v>0</v>
      </c>
      <c r="AV916" s="61" t="str">
        <f t="shared" si="749"/>
        <v>NA</v>
      </c>
      <c r="AW916" s="60">
        <f>COUNTIFS(配置清单!G:G,G916,配置清单!H:H,"BA",配置清单!N:N,"在岗",配置清单!P:P,"&lt;&gt;暂不胜任")</f>
        <v>0</v>
      </c>
      <c r="AX916" s="61" t="str">
        <f t="shared" si="750"/>
        <v>NA</v>
      </c>
      <c r="AY916" s="60">
        <f>COUNTIFS(配置清单!G:G,规划及评估!G916,配置清单!H:H,"IA",配置清单!N:N,"在岗")</f>
        <v>0</v>
      </c>
      <c r="AZ916" s="61" t="str">
        <f t="shared" si="751"/>
        <v>NA</v>
      </c>
      <c r="BA916" s="60">
        <f>COUNTIFS(配置清单!G:G,G916,配置清单!H:H,"IA",配置清单!N:N,"在岗",配置清单!P:P,"&lt;&gt;暂不胜任")</f>
        <v>0</v>
      </c>
      <c r="BB916" s="61" t="str">
        <f t="shared" si="752"/>
        <v>NA</v>
      </c>
      <c r="BC916" s="60">
        <f>COUNTIFS(配置清单!G:G,规划及评估!G916,配置清单!H:H,"产品经理",配置清单!N:N,"在岗")</f>
        <v>0</v>
      </c>
      <c r="BD916" s="61" t="str">
        <f t="shared" si="753"/>
        <v>NA</v>
      </c>
      <c r="BE916" s="60">
        <f>COUNTIFS(配置清单!G:G,G916,配置清单!H:H,"产品经理",配置清单!N:N,"在岗",配置清单!P:P,"&lt;&gt;暂不胜任")</f>
        <v>0</v>
      </c>
      <c r="BF916" s="61" t="str">
        <f t="shared" si="754"/>
        <v>NA</v>
      </c>
      <c r="BG916" s="63">
        <f t="shared" si="755"/>
        <v>2</v>
      </c>
      <c r="BH916" s="64">
        <f t="shared" si="756"/>
        <v>2</v>
      </c>
      <c r="BI916" s="64">
        <f t="shared" si="757"/>
        <v>2</v>
      </c>
      <c r="BJ916" s="64">
        <f t="shared" si="758"/>
        <v>2</v>
      </c>
      <c r="BK916" s="65">
        <f t="shared" si="759"/>
        <v>1</v>
      </c>
      <c r="BL916" s="66">
        <f t="shared" si="760"/>
        <v>1</v>
      </c>
      <c r="BM916" s="93">
        <f t="shared" si="761"/>
        <v>1</v>
      </c>
      <c r="BN916" s="93">
        <f t="shared" si="762"/>
        <v>1</v>
      </c>
      <c r="BO916" s="93">
        <f t="shared" si="763"/>
        <v>0</v>
      </c>
      <c r="BP916" s="93">
        <f t="shared" si="764"/>
        <v>0</v>
      </c>
      <c r="BQ916" s="93">
        <f t="shared" si="765"/>
        <v>0</v>
      </c>
      <c r="BR916" s="93">
        <f t="shared" si="766"/>
        <v>0</v>
      </c>
      <c r="BS916" s="93">
        <f t="shared" si="767"/>
        <v>0</v>
      </c>
      <c r="BT916" s="93">
        <f t="shared" si="768"/>
        <v>0</v>
      </c>
      <c r="BU916" s="93">
        <f t="shared" si="769"/>
        <v>0</v>
      </c>
      <c r="BV916" s="93">
        <f t="shared" si="770"/>
        <v>0</v>
      </c>
      <c r="BW916" s="93">
        <f t="shared" si="771"/>
        <v>1</v>
      </c>
      <c r="BX916" s="93">
        <f t="shared" si="772"/>
        <v>1</v>
      </c>
      <c r="BY916" s="93">
        <f t="shared" si="773"/>
        <v>0</v>
      </c>
      <c r="BZ916" s="93">
        <f t="shared" si="774"/>
        <v>0</v>
      </c>
      <c r="CA916" s="93">
        <f t="shared" si="775"/>
        <v>0</v>
      </c>
      <c r="CB916" s="93">
        <f t="shared" si="776"/>
        <v>0</v>
      </c>
      <c r="CC916" s="93">
        <f t="shared" si="777"/>
        <v>0</v>
      </c>
      <c r="CD916" s="93">
        <f t="shared" si="778"/>
        <v>0</v>
      </c>
    </row>
    <row r="917" spans="1:82" hidden="1">
      <c r="A917" s="34">
        <v>570</v>
      </c>
      <c r="B917" s="34" t="s">
        <v>228</v>
      </c>
      <c r="C917" s="34" t="s">
        <v>231</v>
      </c>
      <c r="D917" s="34" t="s">
        <v>204</v>
      </c>
      <c r="E917" s="34" t="s">
        <v>208</v>
      </c>
      <c r="F917" s="34" t="s">
        <v>685</v>
      </c>
      <c r="G917" s="34" t="s">
        <v>1002</v>
      </c>
      <c r="H917" s="34" t="s">
        <v>7</v>
      </c>
      <c r="I917" s="34" t="s">
        <v>7</v>
      </c>
      <c r="J917" s="34" t="s">
        <v>34</v>
      </c>
      <c r="K917" s="34" t="s">
        <v>34</v>
      </c>
      <c r="L917" s="34" t="s">
        <v>211</v>
      </c>
      <c r="M917" s="34" t="s">
        <v>592</v>
      </c>
      <c r="N917" s="34">
        <v>1</v>
      </c>
      <c r="O917" s="34">
        <v>0</v>
      </c>
      <c r="P917" s="34">
        <v>0</v>
      </c>
      <c r="Q917" s="34">
        <v>0</v>
      </c>
      <c r="R917" s="34">
        <v>0</v>
      </c>
      <c r="S917" s="34">
        <v>1</v>
      </c>
      <c r="T917" s="34">
        <v>0</v>
      </c>
      <c r="U917" s="77">
        <v>0</v>
      </c>
      <c r="V917" s="34">
        <v>0</v>
      </c>
      <c r="W917" s="60">
        <f>COUNTIFS(配置清单!G:G,G917,配置清单!$H:$H,"PM",配置清单!$N:$N,"在岗")</f>
        <v>1</v>
      </c>
      <c r="X917" s="61">
        <f t="shared" si="737"/>
        <v>1</v>
      </c>
      <c r="Y917" s="60">
        <f>COUNTIFS(配置清单!$G:$G,G917,配置清单!$H:$H,"PM",配置清单!$N:$N,"在岗",配置清单!$P:$P,"&lt;&gt;暂不胜任")</f>
        <v>1</v>
      </c>
      <c r="Z917" s="61">
        <f t="shared" si="738"/>
        <v>1</v>
      </c>
      <c r="AA917" s="62">
        <f>COUNTIFS(配置清单!$G:$G,G917,配置清单!$H:$H,"SE",配置清单!$N:$N,"在岗")+COUNTIFS(配置清单!$G:$G,G917,配置清单!$H:$H,"SA",配置清单!$N:$N,"在岗")</f>
        <v>0</v>
      </c>
      <c r="AB917" s="61" t="str">
        <f t="shared" si="739"/>
        <v>NA</v>
      </c>
      <c r="AC917" s="60">
        <f>COUNTIFS(配置清单!$G:$G,G917,配置清单!$H:$H,"SE",配置清单!$N:$N,"在岗",配置清单!$P:$P,"&lt;&gt;暂不胜任")+COUNTIFS(配置清单!$G:$G,G917,配置清单!$H:$H,"SA",配置清单!$N:$N,"在岗",配置清单!$P:$P,"&lt;&gt;暂不胜任")</f>
        <v>0</v>
      </c>
      <c r="AD917" s="61" t="str">
        <f t="shared" si="740"/>
        <v>NA</v>
      </c>
      <c r="AE917" s="60">
        <f>COUNTIFS(配置清单!$G:$G,G917,配置清单!H:H,"MDE",配置清单!N:N,"在岗")</f>
        <v>0</v>
      </c>
      <c r="AF917" s="61" t="str">
        <f t="shared" si="741"/>
        <v>NA</v>
      </c>
      <c r="AG917" s="60">
        <f>COUNTIFS(配置清单!$G:$G,G917,配置清单!$H:$H,"MDE",配置清单!$N:$N,"在岗",配置清单!$P:$P,"&lt;&gt;暂不胜任")</f>
        <v>0</v>
      </c>
      <c r="AH917" s="61" t="str">
        <f t="shared" si="742"/>
        <v>NA</v>
      </c>
      <c r="AI917" s="62">
        <f>COUNTIFS(配置清单!G:G,G917,配置清单!H:H,"TPM",配置清单!N:N,"在岗")+COUNTIFS(配置清单!G:G,G917,配置清单!H:H,"TC",配置清单!N:N,"在岗")</f>
        <v>0</v>
      </c>
      <c r="AJ917" s="61" t="str">
        <f t="shared" si="743"/>
        <v>NA</v>
      </c>
      <c r="AK917" s="60">
        <f>COUNTIFS(配置清单!G:G,G917,配置清单!H:H,"TPM",配置清单!N:N,"在岗",配置清单!P:P,"&lt;&gt;暂不胜任")+COUNTIFS(配置清单!G:G,G917,配置清单!H:H,"TC",配置清单!N:N,"在岗",配置清单!P:P,"&lt;&gt;暂不胜任")</f>
        <v>0</v>
      </c>
      <c r="AL917" s="61" t="str">
        <f t="shared" si="744"/>
        <v>NA</v>
      </c>
      <c r="AM917" s="60">
        <f>COUNTIFS(配置清单!G:G,G917,配置清单!H:H,"TSE",配置清单!N:N,"在岗")</f>
        <v>0</v>
      </c>
      <c r="AN917" s="61" t="str">
        <f t="shared" si="745"/>
        <v>NA</v>
      </c>
      <c r="AO917" s="60">
        <f>COUNTIFS(配置清单!G:G,G917,配置清单!H:H,"TSE",配置清单!N:N,"在岗",配置清单!P:P,"&lt;&gt;暂不胜任")</f>
        <v>0</v>
      </c>
      <c r="AP917" s="61" t="str">
        <f t="shared" si="746"/>
        <v>NA</v>
      </c>
      <c r="AQ917" s="60">
        <f>COUNTIFS(配置清单!$G:$G,G917,配置清单!H:H,"QA",配置清单!N:N,"在岗")</f>
        <v>1</v>
      </c>
      <c r="AR917" s="61">
        <f t="shared" si="747"/>
        <v>1</v>
      </c>
      <c r="AS917" s="60">
        <f>COUNTIFS(配置清单!$G:$G,G917,配置清单!$H:$H,"QA",配置清单!$N:$N,"在岗",配置清单!$P:$P,"&lt;&gt;暂不胜任")</f>
        <v>1</v>
      </c>
      <c r="AT917" s="61">
        <f t="shared" si="748"/>
        <v>1</v>
      </c>
      <c r="AU917" s="60">
        <f>COUNTIFS(配置清单!G:G,规划及评估!G917,配置清单!H:H,"BA",配置清单!N:N,"在岗")</f>
        <v>0</v>
      </c>
      <c r="AV917" s="61" t="str">
        <f t="shared" si="749"/>
        <v>NA</v>
      </c>
      <c r="AW917" s="60">
        <f>COUNTIFS(配置清单!G:G,G917,配置清单!H:H,"BA",配置清单!N:N,"在岗",配置清单!P:P,"&lt;&gt;暂不胜任")</f>
        <v>0</v>
      </c>
      <c r="AX917" s="61" t="str">
        <f t="shared" si="750"/>
        <v>NA</v>
      </c>
      <c r="AY917" s="60">
        <f>COUNTIFS(配置清单!G:G,规划及评估!G917,配置清单!H:H,"IA",配置清单!N:N,"在岗")</f>
        <v>0</v>
      </c>
      <c r="AZ917" s="61" t="str">
        <f t="shared" si="751"/>
        <v>NA</v>
      </c>
      <c r="BA917" s="60">
        <f>COUNTIFS(配置清单!G:G,G917,配置清单!H:H,"IA",配置清单!N:N,"在岗",配置清单!P:P,"&lt;&gt;暂不胜任")</f>
        <v>0</v>
      </c>
      <c r="BB917" s="61" t="str">
        <f t="shared" si="752"/>
        <v>NA</v>
      </c>
      <c r="BC917" s="60">
        <f>COUNTIFS(配置清单!G:G,规划及评估!G917,配置清单!H:H,"产品经理",配置清单!N:N,"在岗")</f>
        <v>0</v>
      </c>
      <c r="BD917" s="61" t="str">
        <f t="shared" si="753"/>
        <v>NA</v>
      </c>
      <c r="BE917" s="60">
        <f>COUNTIFS(配置清单!G:G,G917,配置清单!H:H,"产品经理",配置清单!N:N,"在岗",配置清单!P:P,"&lt;&gt;暂不胜任")</f>
        <v>0</v>
      </c>
      <c r="BF917" s="61" t="str">
        <f t="shared" si="754"/>
        <v>NA</v>
      </c>
      <c r="BG917" s="63">
        <f t="shared" si="755"/>
        <v>2</v>
      </c>
      <c r="BH917" s="64">
        <f t="shared" si="756"/>
        <v>2</v>
      </c>
      <c r="BI917" s="64">
        <f t="shared" si="757"/>
        <v>2</v>
      </c>
      <c r="BJ917" s="64">
        <f t="shared" si="758"/>
        <v>2</v>
      </c>
      <c r="BK917" s="65">
        <f t="shared" si="759"/>
        <v>1</v>
      </c>
      <c r="BL917" s="66">
        <f t="shared" si="760"/>
        <v>1</v>
      </c>
      <c r="BM917" s="93">
        <f t="shared" si="761"/>
        <v>1</v>
      </c>
      <c r="BN917" s="93">
        <f t="shared" si="762"/>
        <v>1</v>
      </c>
      <c r="BO917" s="93">
        <f t="shared" si="763"/>
        <v>0</v>
      </c>
      <c r="BP917" s="93">
        <f t="shared" si="764"/>
        <v>0</v>
      </c>
      <c r="BQ917" s="93">
        <f t="shared" si="765"/>
        <v>0</v>
      </c>
      <c r="BR917" s="93">
        <f t="shared" si="766"/>
        <v>0</v>
      </c>
      <c r="BS917" s="93">
        <f t="shared" si="767"/>
        <v>0</v>
      </c>
      <c r="BT917" s="93">
        <f t="shared" si="768"/>
        <v>0</v>
      </c>
      <c r="BU917" s="93">
        <f t="shared" si="769"/>
        <v>0</v>
      </c>
      <c r="BV917" s="93">
        <f t="shared" si="770"/>
        <v>0</v>
      </c>
      <c r="BW917" s="93">
        <f t="shared" si="771"/>
        <v>1</v>
      </c>
      <c r="BX917" s="93">
        <f t="shared" si="772"/>
        <v>1</v>
      </c>
      <c r="BY917" s="93">
        <f t="shared" si="773"/>
        <v>0</v>
      </c>
      <c r="BZ917" s="93">
        <f t="shared" si="774"/>
        <v>0</v>
      </c>
      <c r="CA917" s="93">
        <f t="shared" si="775"/>
        <v>0</v>
      </c>
      <c r="CB917" s="93">
        <f t="shared" si="776"/>
        <v>0</v>
      </c>
      <c r="CC917" s="93">
        <f t="shared" si="777"/>
        <v>0</v>
      </c>
      <c r="CD917" s="93">
        <f t="shared" si="778"/>
        <v>0</v>
      </c>
    </row>
    <row r="918" spans="1:82" hidden="1">
      <c r="A918" s="34">
        <v>571</v>
      </c>
      <c r="B918" s="34" t="s">
        <v>228</v>
      </c>
      <c r="C918" s="34" t="s">
        <v>231</v>
      </c>
      <c r="D918" s="34" t="s">
        <v>204</v>
      </c>
      <c r="E918" s="34" t="s">
        <v>208</v>
      </c>
      <c r="F918" s="34" t="s">
        <v>786</v>
      </c>
      <c r="G918" s="34" t="s">
        <v>787</v>
      </c>
      <c r="H918" s="34" t="s">
        <v>6</v>
      </c>
      <c r="I918" s="34" t="s">
        <v>7</v>
      </c>
      <c r="J918" s="34" t="s">
        <v>195</v>
      </c>
      <c r="K918" s="34" t="s">
        <v>34</v>
      </c>
      <c r="L918" s="34" t="s">
        <v>211</v>
      </c>
      <c r="M918" s="34" t="s">
        <v>763</v>
      </c>
      <c r="N918" s="34">
        <v>1</v>
      </c>
      <c r="O918" s="34">
        <v>0</v>
      </c>
      <c r="P918" s="34">
        <v>0</v>
      </c>
      <c r="Q918" s="34">
        <v>0</v>
      </c>
      <c r="R918" s="34">
        <v>0</v>
      </c>
      <c r="S918" s="34">
        <v>1</v>
      </c>
      <c r="T918" s="34">
        <v>0</v>
      </c>
      <c r="U918" s="77">
        <v>0</v>
      </c>
      <c r="V918" s="34">
        <v>0</v>
      </c>
      <c r="W918" s="60">
        <f>COUNTIFS(配置清单!G:G,G918,配置清单!$H:$H,"PM",配置清单!$N:$N,"在岗")</f>
        <v>1</v>
      </c>
      <c r="X918" s="61">
        <f t="shared" si="737"/>
        <v>1</v>
      </c>
      <c r="Y918" s="60">
        <f>COUNTIFS(配置清单!$G:$G,G918,配置清单!$H:$H,"PM",配置清单!$N:$N,"在岗",配置清单!$P:$P,"&lt;&gt;暂不胜任")</f>
        <v>0</v>
      </c>
      <c r="Z918" s="61">
        <f t="shared" si="738"/>
        <v>0</v>
      </c>
      <c r="AA918" s="62">
        <f>COUNTIFS(配置清单!$G:$G,G918,配置清单!$H:$H,"SE",配置清单!$N:$N,"在岗")+COUNTIFS(配置清单!$G:$G,G918,配置清单!$H:$H,"SA",配置清单!$N:$N,"在岗")</f>
        <v>0</v>
      </c>
      <c r="AB918" s="61" t="str">
        <f t="shared" si="739"/>
        <v>NA</v>
      </c>
      <c r="AC918" s="60">
        <f>COUNTIFS(配置清单!$G:$G,G918,配置清单!$H:$H,"SE",配置清单!$N:$N,"在岗",配置清单!$P:$P,"&lt;&gt;暂不胜任")+COUNTIFS(配置清单!$G:$G,G918,配置清单!$H:$H,"SA",配置清单!$N:$N,"在岗",配置清单!$P:$P,"&lt;&gt;暂不胜任")</f>
        <v>0</v>
      </c>
      <c r="AD918" s="61" t="str">
        <f t="shared" si="740"/>
        <v>NA</v>
      </c>
      <c r="AE918" s="60">
        <f>COUNTIFS(配置清单!$G:$G,G918,配置清单!H:H,"MDE",配置清单!N:N,"在岗")</f>
        <v>0</v>
      </c>
      <c r="AF918" s="61" t="str">
        <f t="shared" si="741"/>
        <v>NA</v>
      </c>
      <c r="AG918" s="60">
        <f>COUNTIFS(配置清单!$G:$G,G918,配置清单!$H:$H,"MDE",配置清单!$N:$N,"在岗",配置清单!$P:$P,"&lt;&gt;暂不胜任")</f>
        <v>0</v>
      </c>
      <c r="AH918" s="61" t="str">
        <f t="shared" si="742"/>
        <v>NA</v>
      </c>
      <c r="AI918" s="62">
        <f>COUNTIFS(配置清单!G:G,G918,配置清单!H:H,"TPM",配置清单!N:N,"在岗")+COUNTIFS(配置清单!G:G,G918,配置清单!H:H,"TC",配置清单!N:N,"在岗")</f>
        <v>0</v>
      </c>
      <c r="AJ918" s="61" t="str">
        <f t="shared" si="743"/>
        <v>NA</v>
      </c>
      <c r="AK918" s="60">
        <f>COUNTIFS(配置清单!G:G,G918,配置清单!H:H,"TPM",配置清单!N:N,"在岗",配置清单!P:P,"&lt;&gt;暂不胜任")+COUNTIFS(配置清单!G:G,G918,配置清单!H:H,"TC",配置清单!N:N,"在岗",配置清单!P:P,"&lt;&gt;暂不胜任")</f>
        <v>0</v>
      </c>
      <c r="AL918" s="61" t="str">
        <f t="shared" si="744"/>
        <v>NA</v>
      </c>
      <c r="AM918" s="60">
        <f>COUNTIFS(配置清单!G:G,G918,配置清单!H:H,"TSE",配置清单!N:N,"在岗")</f>
        <v>0</v>
      </c>
      <c r="AN918" s="61" t="str">
        <f t="shared" si="745"/>
        <v>NA</v>
      </c>
      <c r="AO918" s="60">
        <f>COUNTIFS(配置清单!G:G,G918,配置清单!H:H,"TSE",配置清单!N:N,"在岗",配置清单!P:P,"&lt;&gt;暂不胜任")</f>
        <v>0</v>
      </c>
      <c r="AP918" s="61" t="str">
        <f t="shared" si="746"/>
        <v>NA</v>
      </c>
      <c r="AQ918" s="60">
        <f>COUNTIFS(配置清单!$G:$G,G918,配置清单!H:H,"QA",配置清单!N:N,"在岗")</f>
        <v>1</v>
      </c>
      <c r="AR918" s="61">
        <f t="shared" si="747"/>
        <v>1</v>
      </c>
      <c r="AS918" s="60">
        <f>COUNTIFS(配置清单!$G:$G,G918,配置清单!$H:$H,"QA",配置清单!$N:$N,"在岗",配置清单!$P:$P,"&lt;&gt;暂不胜任")</f>
        <v>1</v>
      </c>
      <c r="AT918" s="61">
        <f t="shared" si="748"/>
        <v>1</v>
      </c>
      <c r="AU918" s="60">
        <f>COUNTIFS(配置清单!G:G,规划及评估!G918,配置清单!H:H,"BA",配置清单!N:N,"在岗")</f>
        <v>0</v>
      </c>
      <c r="AV918" s="61" t="str">
        <f t="shared" si="749"/>
        <v>NA</v>
      </c>
      <c r="AW918" s="60">
        <f>COUNTIFS(配置清单!G:G,G918,配置清单!H:H,"BA",配置清单!N:N,"在岗",配置清单!P:P,"&lt;&gt;暂不胜任")</f>
        <v>0</v>
      </c>
      <c r="AX918" s="61" t="str">
        <f t="shared" si="750"/>
        <v>NA</v>
      </c>
      <c r="AY918" s="60">
        <f>COUNTIFS(配置清单!G:G,规划及评估!G918,配置清单!H:H,"IA",配置清单!N:N,"在岗")</f>
        <v>0</v>
      </c>
      <c r="AZ918" s="61" t="str">
        <f t="shared" si="751"/>
        <v>NA</v>
      </c>
      <c r="BA918" s="60">
        <f>COUNTIFS(配置清单!G:G,G918,配置清单!H:H,"IA",配置清单!N:N,"在岗",配置清单!P:P,"&lt;&gt;暂不胜任")</f>
        <v>0</v>
      </c>
      <c r="BB918" s="61" t="str">
        <f t="shared" si="752"/>
        <v>NA</v>
      </c>
      <c r="BC918" s="60">
        <f>COUNTIFS(配置清单!G:G,规划及评估!G918,配置清单!H:H,"产品经理",配置清单!N:N,"在岗")</f>
        <v>0</v>
      </c>
      <c r="BD918" s="61" t="str">
        <f t="shared" si="753"/>
        <v>NA</v>
      </c>
      <c r="BE918" s="60">
        <f>COUNTIFS(配置清单!G:G,G918,配置清单!H:H,"产品经理",配置清单!N:N,"在岗",配置清单!P:P,"&lt;&gt;暂不胜任")</f>
        <v>0</v>
      </c>
      <c r="BF918" s="61" t="str">
        <f t="shared" si="754"/>
        <v>NA</v>
      </c>
      <c r="BG918" s="63">
        <f t="shared" si="755"/>
        <v>2</v>
      </c>
      <c r="BH918" s="64">
        <f t="shared" si="756"/>
        <v>2</v>
      </c>
      <c r="BI918" s="64">
        <f t="shared" si="757"/>
        <v>2</v>
      </c>
      <c r="BJ918" s="64">
        <f t="shared" si="758"/>
        <v>1</v>
      </c>
      <c r="BK918" s="65">
        <f t="shared" si="759"/>
        <v>1</v>
      </c>
      <c r="BL918" s="66">
        <f t="shared" si="760"/>
        <v>0.5</v>
      </c>
      <c r="BM918" s="93">
        <f t="shared" si="761"/>
        <v>1</v>
      </c>
      <c r="BN918" s="93">
        <f t="shared" si="762"/>
        <v>0</v>
      </c>
      <c r="BO918" s="93">
        <f t="shared" si="763"/>
        <v>0</v>
      </c>
      <c r="BP918" s="93">
        <f t="shared" si="764"/>
        <v>0</v>
      </c>
      <c r="BQ918" s="93">
        <f t="shared" si="765"/>
        <v>0</v>
      </c>
      <c r="BR918" s="93">
        <f t="shared" si="766"/>
        <v>0</v>
      </c>
      <c r="BS918" s="93">
        <f t="shared" si="767"/>
        <v>0</v>
      </c>
      <c r="BT918" s="93">
        <f t="shared" si="768"/>
        <v>0</v>
      </c>
      <c r="BU918" s="93">
        <f t="shared" si="769"/>
        <v>0</v>
      </c>
      <c r="BV918" s="93">
        <f t="shared" si="770"/>
        <v>0</v>
      </c>
      <c r="BW918" s="93">
        <f t="shared" si="771"/>
        <v>1</v>
      </c>
      <c r="BX918" s="93">
        <f t="shared" si="772"/>
        <v>1</v>
      </c>
      <c r="BY918" s="93">
        <f t="shared" si="773"/>
        <v>0</v>
      </c>
      <c r="BZ918" s="93">
        <f t="shared" si="774"/>
        <v>0</v>
      </c>
      <c r="CA918" s="93">
        <f t="shared" si="775"/>
        <v>0</v>
      </c>
      <c r="CB918" s="93">
        <f t="shared" si="776"/>
        <v>0</v>
      </c>
      <c r="CC918" s="93">
        <f t="shared" si="777"/>
        <v>0</v>
      </c>
      <c r="CD918" s="93">
        <f t="shared" si="778"/>
        <v>0</v>
      </c>
    </row>
    <row r="919" spans="1:82" hidden="1">
      <c r="A919" s="34">
        <v>572</v>
      </c>
      <c r="B919" s="34" t="s">
        <v>228</v>
      </c>
      <c r="C919" s="34" t="s">
        <v>231</v>
      </c>
      <c r="D919" s="34" t="s">
        <v>204</v>
      </c>
      <c r="E919" s="34" t="s">
        <v>208</v>
      </c>
      <c r="F919" s="34" t="s">
        <v>790</v>
      </c>
      <c r="G919" s="34" t="s">
        <v>791</v>
      </c>
      <c r="H919" s="34" t="s">
        <v>7</v>
      </c>
      <c r="I919" s="34" t="s">
        <v>4</v>
      </c>
      <c r="J919" s="34" t="s">
        <v>195</v>
      </c>
      <c r="K919" s="34" t="s">
        <v>195</v>
      </c>
      <c r="L919" s="34" t="s">
        <v>940</v>
      </c>
      <c r="M919" s="34" t="s">
        <v>763</v>
      </c>
      <c r="N919" s="34">
        <v>1</v>
      </c>
      <c r="O919" s="34">
        <v>0</v>
      </c>
      <c r="P919" s="34">
        <v>1</v>
      </c>
      <c r="Q919" s="34">
        <v>1</v>
      </c>
      <c r="R919" s="34">
        <v>0</v>
      </c>
      <c r="S919" s="34">
        <v>1</v>
      </c>
      <c r="T919" s="34">
        <v>0</v>
      </c>
      <c r="U919" s="77">
        <v>0</v>
      </c>
      <c r="V919" s="34">
        <v>0</v>
      </c>
      <c r="W919" s="60">
        <f>COUNTIFS(配置清单!G:G,G919,配置清单!$H:$H,"PM",配置清单!$N:$N,"在岗")</f>
        <v>1</v>
      </c>
      <c r="X919" s="61">
        <f t="shared" si="737"/>
        <v>1</v>
      </c>
      <c r="Y919" s="60">
        <f>COUNTIFS(配置清单!$G:$G,G919,配置清单!$H:$H,"PM",配置清单!$N:$N,"在岗",配置清单!$P:$P,"&lt;&gt;暂不胜任")</f>
        <v>1</v>
      </c>
      <c r="Z919" s="61">
        <f t="shared" si="738"/>
        <v>1</v>
      </c>
      <c r="AA919" s="62">
        <f>COUNTIFS(配置清单!$G:$G,G919,配置清单!$H:$H,"SE",配置清单!$N:$N,"在岗")+COUNTIFS(配置清单!$G:$G,G919,配置清单!$H:$H,"SA",配置清单!$N:$N,"在岗")</f>
        <v>0</v>
      </c>
      <c r="AB919" s="61" t="str">
        <f t="shared" si="739"/>
        <v>NA</v>
      </c>
      <c r="AC919" s="60">
        <f>COUNTIFS(配置清单!$G:$G,G919,配置清单!$H:$H,"SE",配置清单!$N:$N,"在岗",配置清单!$P:$P,"&lt;&gt;暂不胜任")+COUNTIFS(配置清单!$G:$G,G919,配置清单!$H:$H,"SA",配置清单!$N:$N,"在岗",配置清单!$P:$P,"&lt;&gt;暂不胜任")</f>
        <v>0</v>
      </c>
      <c r="AD919" s="61" t="str">
        <f t="shared" si="740"/>
        <v>NA</v>
      </c>
      <c r="AE919" s="60">
        <f>COUNTIFS(配置清单!$G:$G,G919,配置清单!H:H,"MDE",配置清单!N:N,"在岗")</f>
        <v>2</v>
      </c>
      <c r="AF919" s="61">
        <f t="shared" si="741"/>
        <v>1</v>
      </c>
      <c r="AG919" s="60">
        <f>COUNTIFS(配置清单!$G:$G,G919,配置清单!$H:$H,"MDE",配置清单!$N:$N,"在岗",配置清单!$P:$P,"&lt;&gt;暂不胜任")</f>
        <v>2</v>
      </c>
      <c r="AH919" s="61">
        <f t="shared" si="742"/>
        <v>1</v>
      </c>
      <c r="AI919" s="62">
        <f>COUNTIFS(配置清单!G:G,G919,配置清单!H:H,"TPM",配置清单!N:N,"在岗")+COUNTIFS(配置清单!G:G,G919,配置清单!H:H,"TC",配置清单!N:N,"在岗")</f>
        <v>1</v>
      </c>
      <c r="AJ919" s="61">
        <f t="shared" si="743"/>
        <v>1</v>
      </c>
      <c r="AK919" s="60">
        <f>COUNTIFS(配置清单!G:G,G919,配置清单!H:H,"TPM",配置清单!N:N,"在岗",配置清单!P:P,"&lt;&gt;暂不胜任")+COUNTIFS(配置清单!G:G,G919,配置清单!H:H,"TC",配置清单!N:N,"在岗",配置清单!P:P,"&lt;&gt;暂不胜任")</f>
        <v>1</v>
      </c>
      <c r="AL919" s="61">
        <f t="shared" si="744"/>
        <v>1</v>
      </c>
      <c r="AM919" s="60">
        <f>COUNTIFS(配置清单!G:G,G919,配置清单!H:H,"TSE",配置清单!N:N,"在岗")</f>
        <v>0</v>
      </c>
      <c r="AN919" s="61" t="str">
        <f t="shared" si="745"/>
        <v>NA</v>
      </c>
      <c r="AO919" s="60">
        <f>COUNTIFS(配置清单!G:G,G919,配置清单!H:H,"TSE",配置清单!N:N,"在岗",配置清单!P:P,"&lt;&gt;暂不胜任")</f>
        <v>0</v>
      </c>
      <c r="AP919" s="61" t="str">
        <f t="shared" si="746"/>
        <v>NA</v>
      </c>
      <c r="AQ919" s="60">
        <f>COUNTIFS(配置清单!$G:$G,G919,配置清单!H:H,"QA",配置清单!N:N,"在岗")</f>
        <v>1</v>
      </c>
      <c r="AR919" s="61">
        <f t="shared" si="747"/>
        <v>1</v>
      </c>
      <c r="AS919" s="60">
        <f>COUNTIFS(配置清单!$G:$G,G919,配置清单!$H:$H,"QA",配置清单!$N:$N,"在岗",配置清单!$P:$P,"&lt;&gt;暂不胜任")</f>
        <v>1</v>
      </c>
      <c r="AT919" s="61">
        <f t="shared" si="748"/>
        <v>1</v>
      </c>
      <c r="AU919" s="60">
        <f>COUNTIFS(配置清单!G:G,规划及评估!G919,配置清单!H:H,"BA",配置清单!N:N,"在岗")</f>
        <v>0</v>
      </c>
      <c r="AV919" s="61" t="str">
        <f t="shared" si="749"/>
        <v>NA</v>
      </c>
      <c r="AW919" s="60">
        <f>COUNTIFS(配置清单!G:G,G919,配置清单!H:H,"BA",配置清单!N:N,"在岗",配置清单!P:P,"&lt;&gt;暂不胜任")</f>
        <v>0</v>
      </c>
      <c r="AX919" s="61" t="str">
        <f t="shared" si="750"/>
        <v>NA</v>
      </c>
      <c r="AY919" s="60">
        <f>COUNTIFS(配置清单!G:G,规划及评估!G919,配置清单!H:H,"IA",配置清单!N:N,"在岗")</f>
        <v>0</v>
      </c>
      <c r="AZ919" s="61" t="str">
        <f t="shared" si="751"/>
        <v>NA</v>
      </c>
      <c r="BA919" s="60">
        <f>COUNTIFS(配置清单!G:G,G919,配置清单!H:H,"IA",配置清单!N:N,"在岗",配置清单!P:P,"&lt;&gt;暂不胜任")</f>
        <v>0</v>
      </c>
      <c r="BB919" s="61" t="str">
        <f t="shared" si="752"/>
        <v>NA</v>
      </c>
      <c r="BC919" s="60">
        <f>COUNTIFS(配置清单!G:G,规划及评估!G919,配置清单!H:H,"产品经理",配置清单!N:N,"在岗")</f>
        <v>0</v>
      </c>
      <c r="BD919" s="61" t="str">
        <f t="shared" si="753"/>
        <v>NA</v>
      </c>
      <c r="BE919" s="60">
        <f>COUNTIFS(配置清单!G:G,G919,配置清单!H:H,"产品经理",配置清单!N:N,"在岗",配置清单!P:P,"&lt;&gt;暂不胜任")</f>
        <v>0</v>
      </c>
      <c r="BF919" s="61" t="str">
        <f t="shared" si="754"/>
        <v>NA</v>
      </c>
      <c r="BG919" s="63">
        <f t="shared" si="755"/>
        <v>4</v>
      </c>
      <c r="BH919" s="64">
        <f t="shared" si="756"/>
        <v>5</v>
      </c>
      <c r="BI919" s="64">
        <f t="shared" si="757"/>
        <v>4</v>
      </c>
      <c r="BJ919" s="64">
        <f t="shared" si="758"/>
        <v>4</v>
      </c>
      <c r="BK919" s="65">
        <f t="shared" si="759"/>
        <v>1</v>
      </c>
      <c r="BL919" s="66">
        <f t="shared" si="760"/>
        <v>1</v>
      </c>
      <c r="BM919" s="93">
        <f t="shared" si="761"/>
        <v>1</v>
      </c>
      <c r="BN919" s="93">
        <f t="shared" si="762"/>
        <v>1</v>
      </c>
      <c r="BO919" s="93">
        <f t="shared" si="763"/>
        <v>0</v>
      </c>
      <c r="BP919" s="93">
        <f t="shared" si="764"/>
        <v>0</v>
      </c>
      <c r="BQ919" s="93">
        <f t="shared" si="765"/>
        <v>1</v>
      </c>
      <c r="BR919" s="93">
        <f t="shared" si="766"/>
        <v>1</v>
      </c>
      <c r="BS919" s="93">
        <f t="shared" si="767"/>
        <v>1</v>
      </c>
      <c r="BT919" s="93">
        <f t="shared" si="768"/>
        <v>1</v>
      </c>
      <c r="BU919" s="93">
        <f t="shared" si="769"/>
        <v>0</v>
      </c>
      <c r="BV919" s="93">
        <f t="shared" si="770"/>
        <v>0</v>
      </c>
      <c r="BW919" s="93">
        <f t="shared" si="771"/>
        <v>1</v>
      </c>
      <c r="BX919" s="93">
        <f t="shared" si="772"/>
        <v>1</v>
      </c>
      <c r="BY919" s="93">
        <f t="shared" si="773"/>
        <v>0</v>
      </c>
      <c r="BZ919" s="93">
        <f t="shared" si="774"/>
        <v>0</v>
      </c>
      <c r="CA919" s="93">
        <f t="shared" si="775"/>
        <v>0</v>
      </c>
      <c r="CB919" s="93">
        <f t="shared" si="776"/>
        <v>0</v>
      </c>
      <c r="CC919" s="93">
        <f t="shared" si="777"/>
        <v>0</v>
      </c>
      <c r="CD919" s="93">
        <f t="shared" si="778"/>
        <v>0</v>
      </c>
    </row>
    <row r="920" spans="1:82" hidden="1">
      <c r="A920" s="34">
        <v>573</v>
      </c>
      <c r="B920" s="34" t="s">
        <v>228</v>
      </c>
      <c r="C920" s="34" t="s">
        <v>231</v>
      </c>
      <c r="D920" s="34" t="s">
        <v>204</v>
      </c>
      <c r="E920" s="34" t="s">
        <v>208</v>
      </c>
      <c r="F920" s="34" t="s">
        <v>809</v>
      </c>
      <c r="G920" s="34" t="s">
        <v>810</v>
      </c>
      <c r="H920" s="34" t="s">
        <v>7</v>
      </c>
      <c r="I920" s="34" t="s">
        <v>4</v>
      </c>
      <c r="J920" s="34" t="s">
        <v>195</v>
      </c>
      <c r="K920" s="34" t="s">
        <v>34</v>
      </c>
      <c r="L920" s="34" t="s">
        <v>941</v>
      </c>
      <c r="M920" s="34" t="s">
        <v>763</v>
      </c>
      <c r="N920" s="34">
        <v>1</v>
      </c>
      <c r="O920" s="34">
        <v>0</v>
      </c>
      <c r="P920" s="34">
        <v>0</v>
      </c>
      <c r="Q920" s="34">
        <v>1</v>
      </c>
      <c r="R920" s="34">
        <v>0</v>
      </c>
      <c r="S920" s="34">
        <v>1</v>
      </c>
      <c r="T920" s="34">
        <v>0</v>
      </c>
      <c r="U920" s="77">
        <v>0</v>
      </c>
      <c r="V920" s="34">
        <v>0</v>
      </c>
      <c r="W920" s="60">
        <f>COUNTIFS(配置清单!G:G,G920,配置清单!$H:$H,"PM",配置清单!$N:$N,"在岗")</f>
        <v>1</v>
      </c>
      <c r="X920" s="61">
        <f t="shared" si="737"/>
        <v>1</v>
      </c>
      <c r="Y920" s="60">
        <f>COUNTIFS(配置清单!$G:$G,G920,配置清单!$H:$H,"PM",配置清单!$N:$N,"在岗",配置清单!$P:$P,"&lt;&gt;暂不胜任")</f>
        <v>0</v>
      </c>
      <c r="Z920" s="61">
        <f t="shared" si="738"/>
        <v>0</v>
      </c>
      <c r="AA920" s="62">
        <f>COUNTIFS(配置清单!$G:$G,G920,配置清单!$H:$H,"SE",配置清单!$N:$N,"在岗")+COUNTIFS(配置清单!$G:$G,G920,配置清单!$H:$H,"SA",配置清单!$N:$N,"在岗")</f>
        <v>0</v>
      </c>
      <c r="AB920" s="61" t="str">
        <f t="shared" si="739"/>
        <v>NA</v>
      </c>
      <c r="AC920" s="60">
        <f>COUNTIFS(配置清单!$G:$G,G920,配置清单!$H:$H,"SE",配置清单!$N:$N,"在岗",配置清单!$P:$P,"&lt;&gt;暂不胜任")+COUNTIFS(配置清单!$G:$G,G920,配置清单!$H:$H,"SA",配置清单!$N:$N,"在岗",配置清单!$P:$P,"&lt;&gt;暂不胜任")</f>
        <v>0</v>
      </c>
      <c r="AD920" s="61" t="str">
        <f t="shared" si="740"/>
        <v>NA</v>
      </c>
      <c r="AE920" s="60">
        <f>COUNTIFS(配置清单!$G:$G,G920,配置清单!H:H,"MDE",配置清单!N:N,"在岗")</f>
        <v>0</v>
      </c>
      <c r="AF920" s="61" t="str">
        <f t="shared" si="741"/>
        <v>NA</v>
      </c>
      <c r="AG920" s="60">
        <f>COUNTIFS(配置清单!$G:$G,G920,配置清单!$H:$H,"MDE",配置清单!$N:$N,"在岗",配置清单!$P:$P,"&lt;&gt;暂不胜任")</f>
        <v>0</v>
      </c>
      <c r="AH920" s="61" t="str">
        <f t="shared" si="742"/>
        <v>NA</v>
      </c>
      <c r="AI920" s="62">
        <f>COUNTIFS(配置清单!G:G,G920,配置清单!H:H,"TPM",配置清单!N:N,"在岗")+COUNTIFS(配置清单!G:G,G920,配置清单!H:H,"TC",配置清单!N:N,"在岗")</f>
        <v>0</v>
      </c>
      <c r="AJ920" s="61">
        <f t="shared" si="743"/>
        <v>0</v>
      </c>
      <c r="AK920" s="60">
        <f>COUNTIFS(配置清单!G:G,G920,配置清单!H:H,"TPM",配置清单!N:N,"在岗",配置清单!P:P,"&lt;&gt;暂不胜任")+COUNTIFS(配置清单!G:G,G920,配置清单!H:H,"TC",配置清单!N:N,"在岗",配置清单!P:P,"&lt;&gt;暂不胜任")</f>
        <v>0</v>
      </c>
      <c r="AL920" s="61">
        <f t="shared" si="744"/>
        <v>0</v>
      </c>
      <c r="AM920" s="60">
        <f>COUNTIFS(配置清单!G:G,G920,配置清单!H:H,"TSE",配置清单!N:N,"在岗")</f>
        <v>0</v>
      </c>
      <c r="AN920" s="61" t="str">
        <f t="shared" si="745"/>
        <v>NA</v>
      </c>
      <c r="AO920" s="60">
        <f>COUNTIFS(配置清单!G:G,G920,配置清单!H:H,"TSE",配置清单!N:N,"在岗",配置清单!P:P,"&lt;&gt;暂不胜任")</f>
        <v>0</v>
      </c>
      <c r="AP920" s="61" t="str">
        <f t="shared" si="746"/>
        <v>NA</v>
      </c>
      <c r="AQ920" s="60">
        <f>COUNTIFS(配置清单!$G:$G,G920,配置清单!H:H,"QA",配置清单!N:N,"在岗")</f>
        <v>1</v>
      </c>
      <c r="AR920" s="61">
        <f t="shared" si="747"/>
        <v>1</v>
      </c>
      <c r="AS920" s="60">
        <f>COUNTIFS(配置清单!$G:$G,G920,配置清单!$H:$H,"QA",配置清单!$N:$N,"在岗",配置清单!$P:$P,"&lt;&gt;暂不胜任")</f>
        <v>1</v>
      </c>
      <c r="AT920" s="61">
        <f t="shared" si="748"/>
        <v>1</v>
      </c>
      <c r="AU920" s="60">
        <f>COUNTIFS(配置清单!G:G,规划及评估!G920,配置清单!H:H,"BA",配置清单!N:N,"在岗")</f>
        <v>0</v>
      </c>
      <c r="AV920" s="61" t="str">
        <f t="shared" si="749"/>
        <v>NA</v>
      </c>
      <c r="AW920" s="60">
        <f>COUNTIFS(配置清单!G:G,G920,配置清单!H:H,"BA",配置清单!N:N,"在岗",配置清单!P:P,"&lt;&gt;暂不胜任")</f>
        <v>0</v>
      </c>
      <c r="AX920" s="61" t="str">
        <f t="shared" si="750"/>
        <v>NA</v>
      </c>
      <c r="AY920" s="60">
        <f>COUNTIFS(配置清单!G:G,规划及评估!G920,配置清单!H:H,"IA",配置清单!N:N,"在岗")</f>
        <v>0</v>
      </c>
      <c r="AZ920" s="61" t="str">
        <f t="shared" si="751"/>
        <v>NA</v>
      </c>
      <c r="BA920" s="60">
        <f>COUNTIFS(配置清单!G:G,G920,配置清单!H:H,"IA",配置清单!N:N,"在岗",配置清单!P:P,"&lt;&gt;暂不胜任")</f>
        <v>0</v>
      </c>
      <c r="BB920" s="61" t="str">
        <f t="shared" si="752"/>
        <v>NA</v>
      </c>
      <c r="BC920" s="60">
        <f>COUNTIFS(配置清单!G:G,规划及评估!G920,配置清单!H:H,"产品经理",配置清单!N:N,"在岗")</f>
        <v>0</v>
      </c>
      <c r="BD920" s="61" t="str">
        <f t="shared" si="753"/>
        <v>NA</v>
      </c>
      <c r="BE920" s="60">
        <f>COUNTIFS(配置清单!G:G,G920,配置清单!H:H,"产品经理",配置清单!N:N,"在岗",配置清单!P:P,"&lt;&gt;暂不胜任")</f>
        <v>0</v>
      </c>
      <c r="BF920" s="61" t="str">
        <f t="shared" si="754"/>
        <v>NA</v>
      </c>
      <c r="BG920" s="63">
        <f t="shared" si="755"/>
        <v>3</v>
      </c>
      <c r="BH920" s="64">
        <f t="shared" si="756"/>
        <v>2</v>
      </c>
      <c r="BI920" s="64">
        <f t="shared" si="757"/>
        <v>2</v>
      </c>
      <c r="BJ920" s="64">
        <f t="shared" si="758"/>
        <v>1</v>
      </c>
      <c r="BK920" s="65">
        <f t="shared" si="759"/>
        <v>0.66666666666666663</v>
      </c>
      <c r="BL920" s="66">
        <f t="shared" si="760"/>
        <v>0.5</v>
      </c>
      <c r="BM920" s="93">
        <f t="shared" si="761"/>
        <v>1</v>
      </c>
      <c r="BN920" s="93">
        <f t="shared" si="762"/>
        <v>0</v>
      </c>
      <c r="BO920" s="93">
        <f t="shared" si="763"/>
        <v>0</v>
      </c>
      <c r="BP920" s="93">
        <f t="shared" si="764"/>
        <v>0</v>
      </c>
      <c r="BQ920" s="93">
        <f t="shared" si="765"/>
        <v>0</v>
      </c>
      <c r="BR920" s="93">
        <f t="shared" si="766"/>
        <v>0</v>
      </c>
      <c r="BS920" s="93">
        <f t="shared" si="767"/>
        <v>0</v>
      </c>
      <c r="BT920" s="93">
        <f t="shared" si="768"/>
        <v>0</v>
      </c>
      <c r="BU920" s="93">
        <f t="shared" si="769"/>
        <v>0</v>
      </c>
      <c r="BV920" s="93">
        <f t="shared" si="770"/>
        <v>0</v>
      </c>
      <c r="BW920" s="93">
        <f t="shared" si="771"/>
        <v>1</v>
      </c>
      <c r="BX920" s="93">
        <f t="shared" si="772"/>
        <v>1</v>
      </c>
      <c r="BY920" s="93">
        <f t="shared" si="773"/>
        <v>0</v>
      </c>
      <c r="BZ920" s="93">
        <f t="shared" si="774"/>
        <v>0</v>
      </c>
      <c r="CA920" s="93">
        <f t="shared" si="775"/>
        <v>0</v>
      </c>
      <c r="CB920" s="93">
        <f t="shared" si="776"/>
        <v>0</v>
      </c>
      <c r="CC920" s="93">
        <f t="shared" si="777"/>
        <v>0</v>
      </c>
      <c r="CD920" s="93">
        <f t="shared" si="778"/>
        <v>0</v>
      </c>
    </row>
    <row r="921" spans="1:82" hidden="1">
      <c r="A921" s="34">
        <v>574</v>
      </c>
      <c r="B921" s="34" t="s">
        <v>228</v>
      </c>
      <c r="C921" s="34" t="s">
        <v>231</v>
      </c>
      <c r="D921" s="34" t="s">
        <v>204</v>
      </c>
      <c r="E921" s="34" t="s">
        <v>208</v>
      </c>
      <c r="F921" s="34" t="s">
        <v>814</v>
      </c>
      <c r="G921" s="34" t="s">
        <v>815</v>
      </c>
      <c r="H921" s="34" t="s">
        <v>4</v>
      </c>
      <c r="I921" s="34" t="s">
        <v>4</v>
      </c>
      <c r="J921" s="34" t="s">
        <v>195</v>
      </c>
      <c r="K921" s="34" t="s">
        <v>34</v>
      </c>
      <c r="L921" s="34" t="s">
        <v>212</v>
      </c>
      <c r="M921" s="34" t="s">
        <v>763</v>
      </c>
      <c r="N921" s="34">
        <v>1</v>
      </c>
      <c r="O921" s="34">
        <v>1</v>
      </c>
      <c r="P921" s="34">
        <v>1</v>
      </c>
      <c r="Q921" s="34">
        <v>0</v>
      </c>
      <c r="R921" s="34">
        <v>0</v>
      </c>
      <c r="S921" s="34">
        <v>1</v>
      </c>
      <c r="T921" s="34">
        <v>0</v>
      </c>
      <c r="U921" s="77">
        <v>0</v>
      </c>
      <c r="V921" s="34">
        <v>0</v>
      </c>
      <c r="W921" s="60">
        <f>COUNTIFS(配置清单!G:G,G921,配置清单!$H:$H,"PM",配置清单!$N:$N,"在岗")</f>
        <v>1</v>
      </c>
      <c r="X921" s="61">
        <f t="shared" si="737"/>
        <v>1</v>
      </c>
      <c r="Y921" s="60">
        <f>COUNTIFS(配置清单!$G:$G,G921,配置清单!$H:$H,"PM",配置清单!$N:$N,"在岗",配置清单!$P:$P,"&lt;&gt;暂不胜任")</f>
        <v>1</v>
      </c>
      <c r="Z921" s="61">
        <f t="shared" si="738"/>
        <v>1</v>
      </c>
      <c r="AA921" s="62">
        <f>COUNTIFS(配置清单!$G:$G,G921,配置清单!$H:$H,"SE",配置清单!$N:$N,"在岗")+COUNTIFS(配置清单!$G:$G,G921,配置清单!$H:$H,"SA",配置清单!$N:$N,"在岗")</f>
        <v>1</v>
      </c>
      <c r="AB921" s="61">
        <f t="shared" si="739"/>
        <v>1</v>
      </c>
      <c r="AC921" s="60">
        <f>COUNTIFS(配置清单!$G:$G,G921,配置清单!$H:$H,"SE",配置清单!$N:$N,"在岗",配置清单!$P:$P,"&lt;&gt;暂不胜任")+COUNTIFS(配置清单!$G:$G,G921,配置清单!$H:$H,"SA",配置清单!$N:$N,"在岗",配置清单!$P:$P,"&lt;&gt;暂不胜任")</f>
        <v>1</v>
      </c>
      <c r="AD921" s="61">
        <f t="shared" si="740"/>
        <v>1</v>
      </c>
      <c r="AE921" s="60">
        <f>COUNTIFS(配置清单!$G:$G,G921,配置清单!H:H,"MDE",配置清单!N:N,"在岗")</f>
        <v>1</v>
      </c>
      <c r="AF921" s="61">
        <f t="shared" si="741"/>
        <v>1</v>
      </c>
      <c r="AG921" s="60">
        <f>COUNTIFS(配置清单!$G:$G,G921,配置清单!$H:$H,"MDE",配置清单!$N:$N,"在岗",配置清单!$P:$P,"&lt;&gt;暂不胜任")</f>
        <v>0</v>
      </c>
      <c r="AH921" s="61">
        <f t="shared" si="742"/>
        <v>0</v>
      </c>
      <c r="AI921" s="62">
        <f>COUNTIFS(配置清单!G:G,G921,配置清单!H:H,"TPM",配置清单!N:N,"在岗")+COUNTIFS(配置清单!G:G,G921,配置清单!H:H,"TC",配置清单!N:N,"在岗")</f>
        <v>0</v>
      </c>
      <c r="AJ921" s="61" t="str">
        <f t="shared" si="743"/>
        <v>NA</v>
      </c>
      <c r="AK921" s="60">
        <f>COUNTIFS(配置清单!G:G,G921,配置清单!H:H,"TPM",配置清单!N:N,"在岗",配置清单!P:P,"&lt;&gt;暂不胜任")+COUNTIFS(配置清单!G:G,G921,配置清单!H:H,"TC",配置清单!N:N,"在岗",配置清单!P:P,"&lt;&gt;暂不胜任")</f>
        <v>0</v>
      </c>
      <c r="AL921" s="61" t="str">
        <f t="shared" si="744"/>
        <v>NA</v>
      </c>
      <c r="AM921" s="60">
        <f>COUNTIFS(配置清单!G:G,G921,配置清单!H:H,"TSE",配置清单!N:N,"在岗")</f>
        <v>0</v>
      </c>
      <c r="AN921" s="61" t="str">
        <f t="shared" si="745"/>
        <v>NA</v>
      </c>
      <c r="AO921" s="60">
        <f>COUNTIFS(配置清单!G:G,G921,配置清单!H:H,"TSE",配置清单!N:N,"在岗",配置清单!P:P,"&lt;&gt;暂不胜任")</f>
        <v>0</v>
      </c>
      <c r="AP921" s="61" t="str">
        <f t="shared" si="746"/>
        <v>NA</v>
      </c>
      <c r="AQ921" s="60">
        <f>COUNTIFS(配置清单!$G:$G,G921,配置清单!H:H,"QA",配置清单!N:N,"在岗")</f>
        <v>1</v>
      </c>
      <c r="AR921" s="61">
        <f t="shared" si="747"/>
        <v>1</v>
      </c>
      <c r="AS921" s="60">
        <f>COUNTIFS(配置清单!$G:$G,G921,配置清单!$H:$H,"QA",配置清单!$N:$N,"在岗",配置清单!$P:$P,"&lt;&gt;暂不胜任")</f>
        <v>1</v>
      </c>
      <c r="AT921" s="61">
        <f t="shared" si="748"/>
        <v>1</v>
      </c>
      <c r="AU921" s="60">
        <f>COUNTIFS(配置清单!G:G,规划及评估!G921,配置清单!H:H,"BA",配置清单!N:N,"在岗")</f>
        <v>0</v>
      </c>
      <c r="AV921" s="61" t="str">
        <f t="shared" si="749"/>
        <v>NA</v>
      </c>
      <c r="AW921" s="60">
        <f>COUNTIFS(配置清单!G:G,G921,配置清单!H:H,"BA",配置清单!N:N,"在岗",配置清单!P:P,"&lt;&gt;暂不胜任")</f>
        <v>0</v>
      </c>
      <c r="AX921" s="61" t="str">
        <f t="shared" si="750"/>
        <v>NA</v>
      </c>
      <c r="AY921" s="60">
        <f>COUNTIFS(配置清单!G:G,规划及评估!G921,配置清单!H:H,"IA",配置清单!N:N,"在岗")</f>
        <v>0</v>
      </c>
      <c r="AZ921" s="61" t="str">
        <f t="shared" si="751"/>
        <v>NA</v>
      </c>
      <c r="BA921" s="60">
        <f>COUNTIFS(配置清单!G:G,G921,配置清单!H:H,"IA",配置清单!N:N,"在岗",配置清单!P:P,"&lt;&gt;暂不胜任")</f>
        <v>0</v>
      </c>
      <c r="BB921" s="61" t="str">
        <f t="shared" si="752"/>
        <v>NA</v>
      </c>
      <c r="BC921" s="60">
        <f>COUNTIFS(配置清单!G:G,规划及评估!G921,配置清单!H:H,"产品经理",配置清单!N:N,"在岗")</f>
        <v>0</v>
      </c>
      <c r="BD921" s="61" t="str">
        <f t="shared" si="753"/>
        <v>NA</v>
      </c>
      <c r="BE921" s="60">
        <f>COUNTIFS(配置清单!G:G,G921,配置清单!H:H,"产品经理",配置清单!N:N,"在岗",配置清单!P:P,"&lt;&gt;暂不胜任")</f>
        <v>0</v>
      </c>
      <c r="BF921" s="61" t="str">
        <f t="shared" si="754"/>
        <v>NA</v>
      </c>
      <c r="BG921" s="63">
        <f t="shared" si="755"/>
        <v>4</v>
      </c>
      <c r="BH921" s="64">
        <f t="shared" si="756"/>
        <v>4</v>
      </c>
      <c r="BI921" s="64">
        <f t="shared" si="757"/>
        <v>4</v>
      </c>
      <c r="BJ921" s="64">
        <f t="shared" si="758"/>
        <v>3</v>
      </c>
      <c r="BK921" s="65">
        <f t="shared" si="759"/>
        <v>1</v>
      </c>
      <c r="BL921" s="66">
        <f t="shared" si="760"/>
        <v>0.75</v>
      </c>
      <c r="BM921" s="93">
        <f t="shared" si="761"/>
        <v>1</v>
      </c>
      <c r="BN921" s="93">
        <f t="shared" si="762"/>
        <v>1</v>
      </c>
      <c r="BO921" s="93">
        <f t="shared" si="763"/>
        <v>1</v>
      </c>
      <c r="BP921" s="93">
        <f t="shared" si="764"/>
        <v>1</v>
      </c>
      <c r="BQ921" s="93">
        <f t="shared" si="765"/>
        <v>1</v>
      </c>
      <c r="BR921" s="93">
        <f t="shared" si="766"/>
        <v>0</v>
      </c>
      <c r="BS921" s="93">
        <f t="shared" si="767"/>
        <v>0</v>
      </c>
      <c r="BT921" s="93">
        <f t="shared" si="768"/>
        <v>0</v>
      </c>
      <c r="BU921" s="93">
        <f t="shared" si="769"/>
        <v>0</v>
      </c>
      <c r="BV921" s="93">
        <f t="shared" si="770"/>
        <v>0</v>
      </c>
      <c r="BW921" s="93">
        <f t="shared" si="771"/>
        <v>1</v>
      </c>
      <c r="BX921" s="93">
        <f t="shared" si="772"/>
        <v>1</v>
      </c>
      <c r="BY921" s="93">
        <f t="shared" si="773"/>
        <v>0</v>
      </c>
      <c r="BZ921" s="93">
        <f t="shared" si="774"/>
        <v>0</v>
      </c>
      <c r="CA921" s="93">
        <f t="shared" si="775"/>
        <v>0</v>
      </c>
      <c r="CB921" s="93">
        <f t="shared" si="776"/>
        <v>0</v>
      </c>
      <c r="CC921" s="93">
        <f t="shared" si="777"/>
        <v>0</v>
      </c>
      <c r="CD921" s="93">
        <f t="shared" si="778"/>
        <v>0</v>
      </c>
    </row>
    <row r="922" spans="1:82" hidden="1">
      <c r="A922" s="34">
        <v>575</v>
      </c>
      <c r="B922" s="34" t="s">
        <v>228</v>
      </c>
      <c r="C922" s="34" t="s">
        <v>231</v>
      </c>
      <c r="D922" s="34" t="s">
        <v>204</v>
      </c>
      <c r="E922" s="34" t="s">
        <v>208</v>
      </c>
      <c r="F922" s="34" t="s">
        <v>814</v>
      </c>
      <c r="G922" s="34" t="s">
        <v>823</v>
      </c>
      <c r="H922" s="34" t="s">
        <v>7</v>
      </c>
      <c r="I922" s="34" t="s">
        <v>4</v>
      </c>
      <c r="J922" s="34" t="s">
        <v>507</v>
      </c>
      <c r="K922" s="34" t="s">
        <v>34</v>
      </c>
      <c r="L922" s="34" t="s">
        <v>212</v>
      </c>
      <c r="M922" s="34" t="s">
        <v>763</v>
      </c>
      <c r="N922" s="34">
        <v>1</v>
      </c>
      <c r="O922" s="34">
        <v>1</v>
      </c>
      <c r="P922" s="34">
        <v>1</v>
      </c>
      <c r="Q922" s="34">
        <v>0</v>
      </c>
      <c r="R922" s="34">
        <v>0</v>
      </c>
      <c r="S922" s="34">
        <v>1</v>
      </c>
      <c r="T922" s="34">
        <v>0</v>
      </c>
      <c r="U922" s="77">
        <v>0</v>
      </c>
      <c r="V922" s="34">
        <v>0</v>
      </c>
      <c r="W922" s="60">
        <f>COUNTIFS(配置清单!G:G,G922,配置清单!$H:$H,"PM",配置清单!$N:$N,"在岗")</f>
        <v>1</v>
      </c>
      <c r="X922" s="61">
        <f t="shared" si="737"/>
        <v>1</v>
      </c>
      <c r="Y922" s="60">
        <f>COUNTIFS(配置清单!$G:$G,G922,配置清单!$H:$H,"PM",配置清单!$N:$N,"在岗",配置清单!$P:$P,"&lt;&gt;暂不胜任")</f>
        <v>1</v>
      </c>
      <c r="Z922" s="61">
        <f t="shared" si="738"/>
        <v>1</v>
      </c>
      <c r="AA922" s="62">
        <f>COUNTIFS(配置清单!$G:$G,G922,配置清单!$H:$H,"SE",配置清单!$N:$N,"在岗")+COUNTIFS(配置清单!$G:$G,G922,配置清单!$H:$H,"SA",配置清单!$N:$N,"在岗")</f>
        <v>1</v>
      </c>
      <c r="AB922" s="61">
        <f t="shared" si="739"/>
        <v>1</v>
      </c>
      <c r="AC922" s="60">
        <f>COUNTIFS(配置清单!$G:$G,G922,配置清单!$H:$H,"SE",配置清单!$N:$N,"在岗",配置清单!$P:$P,"&lt;&gt;暂不胜任")+COUNTIFS(配置清单!$G:$G,G922,配置清单!$H:$H,"SA",配置清单!$N:$N,"在岗",配置清单!$P:$P,"&lt;&gt;暂不胜任")</f>
        <v>1</v>
      </c>
      <c r="AD922" s="61">
        <f t="shared" si="740"/>
        <v>1</v>
      </c>
      <c r="AE922" s="60">
        <f>COUNTIFS(配置清单!$G:$G,G922,配置清单!H:H,"MDE",配置清单!N:N,"在岗")</f>
        <v>1</v>
      </c>
      <c r="AF922" s="61">
        <f t="shared" si="741"/>
        <v>1</v>
      </c>
      <c r="AG922" s="60">
        <f>COUNTIFS(配置清单!$G:$G,G922,配置清单!$H:$H,"MDE",配置清单!$N:$N,"在岗",配置清单!$P:$P,"&lt;&gt;暂不胜任")</f>
        <v>0</v>
      </c>
      <c r="AH922" s="61">
        <f t="shared" si="742"/>
        <v>0</v>
      </c>
      <c r="AI922" s="62">
        <f>COUNTIFS(配置清单!G:G,G922,配置清单!H:H,"TPM",配置清单!N:N,"在岗")+COUNTIFS(配置清单!G:G,G922,配置清单!H:H,"TC",配置清单!N:N,"在岗")</f>
        <v>0</v>
      </c>
      <c r="AJ922" s="61" t="str">
        <f t="shared" si="743"/>
        <v>NA</v>
      </c>
      <c r="AK922" s="60">
        <f>COUNTIFS(配置清单!G:G,G922,配置清单!H:H,"TPM",配置清单!N:N,"在岗",配置清单!P:P,"&lt;&gt;暂不胜任")+COUNTIFS(配置清单!G:G,G922,配置清单!H:H,"TC",配置清单!N:N,"在岗",配置清单!P:P,"&lt;&gt;暂不胜任")</f>
        <v>0</v>
      </c>
      <c r="AL922" s="61" t="str">
        <f t="shared" si="744"/>
        <v>NA</v>
      </c>
      <c r="AM922" s="60">
        <f>COUNTIFS(配置清单!G:G,G922,配置清单!H:H,"TSE",配置清单!N:N,"在岗")</f>
        <v>0</v>
      </c>
      <c r="AN922" s="61" t="str">
        <f t="shared" si="745"/>
        <v>NA</v>
      </c>
      <c r="AO922" s="60">
        <f>COUNTIFS(配置清单!G:G,G922,配置清单!H:H,"TSE",配置清单!N:N,"在岗",配置清单!P:P,"&lt;&gt;暂不胜任")</f>
        <v>0</v>
      </c>
      <c r="AP922" s="61" t="str">
        <f t="shared" si="746"/>
        <v>NA</v>
      </c>
      <c r="AQ922" s="60">
        <f>COUNTIFS(配置清单!$G:$G,G922,配置清单!H:H,"QA",配置清单!N:N,"在岗")</f>
        <v>1</v>
      </c>
      <c r="AR922" s="61">
        <f t="shared" si="747"/>
        <v>1</v>
      </c>
      <c r="AS922" s="60">
        <f>COUNTIFS(配置清单!$G:$G,G922,配置清单!$H:$H,"QA",配置清单!$N:$N,"在岗",配置清单!$P:$P,"&lt;&gt;暂不胜任")</f>
        <v>1</v>
      </c>
      <c r="AT922" s="61">
        <f t="shared" si="748"/>
        <v>1</v>
      </c>
      <c r="AU922" s="60">
        <f>COUNTIFS(配置清单!G:G,规划及评估!G922,配置清单!H:H,"BA",配置清单!N:N,"在岗")</f>
        <v>0</v>
      </c>
      <c r="AV922" s="61" t="str">
        <f t="shared" si="749"/>
        <v>NA</v>
      </c>
      <c r="AW922" s="60">
        <f>COUNTIFS(配置清单!G:G,G922,配置清单!H:H,"BA",配置清单!N:N,"在岗",配置清单!P:P,"&lt;&gt;暂不胜任")</f>
        <v>0</v>
      </c>
      <c r="AX922" s="61" t="str">
        <f t="shared" si="750"/>
        <v>NA</v>
      </c>
      <c r="AY922" s="60">
        <f>COUNTIFS(配置清单!G:G,规划及评估!G922,配置清单!H:H,"IA",配置清单!N:N,"在岗")</f>
        <v>0</v>
      </c>
      <c r="AZ922" s="61" t="str">
        <f t="shared" si="751"/>
        <v>NA</v>
      </c>
      <c r="BA922" s="60">
        <f>COUNTIFS(配置清单!G:G,G922,配置清单!H:H,"IA",配置清单!N:N,"在岗",配置清单!P:P,"&lt;&gt;暂不胜任")</f>
        <v>0</v>
      </c>
      <c r="BB922" s="61" t="str">
        <f t="shared" si="752"/>
        <v>NA</v>
      </c>
      <c r="BC922" s="60">
        <f>COUNTIFS(配置清单!G:G,规划及评估!G922,配置清单!H:H,"产品经理",配置清单!N:N,"在岗")</f>
        <v>0</v>
      </c>
      <c r="BD922" s="61" t="str">
        <f t="shared" si="753"/>
        <v>NA</v>
      </c>
      <c r="BE922" s="60">
        <f>COUNTIFS(配置清单!G:G,G922,配置清单!H:H,"产品经理",配置清单!N:N,"在岗",配置清单!P:P,"&lt;&gt;暂不胜任")</f>
        <v>0</v>
      </c>
      <c r="BF922" s="61" t="str">
        <f t="shared" si="754"/>
        <v>NA</v>
      </c>
      <c r="BG922" s="63">
        <f t="shared" si="755"/>
        <v>4</v>
      </c>
      <c r="BH922" s="64">
        <f t="shared" si="756"/>
        <v>4</v>
      </c>
      <c r="BI922" s="64">
        <f t="shared" si="757"/>
        <v>4</v>
      </c>
      <c r="BJ922" s="64">
        <f t="shared" si="758"/>
        <v>3</v>
      </c>
      <c r="BK922" s="65">
        <f t="shared" si="759"/>
        <v>1</v>
      </c>
      <c r="BL922" s="66">
        <f t="shared" si="760"/>
        <v>0.75</v>
      </c>
      <c r="BM922" s="93">
        <f t="shared" si="761"/>
        <v>1</v>
      </c>
      <c r="BN922" s="93">
        <f t="shared" si="762"/>
        <v>1</v>
      </c>
      <c r="BO922" s="93">
        <f t="shared" si="763"/>
        <v>1</v>
      </c>
      <c r="BP922" s="93">
        <f t="shared" si="764"/>
        <v>1</v>
      </c>
      <c r="BQ922" s="93">
        <f t="shared" si="765"/>
        <v>1</v>
      </c>
      <c r="BR922" s="93">
        <f t="shared" si="766"/>
        <v>0</v>
      </c>
      <c r="BS922" s="93">
        <f t="shared" si="767"/>
        <v>0</v>
      </c>
      <c r="BT922" s="93">
        <f t="shared" si="768"/>
        <v>0</v>
      </c>
      <c r="BU922" s="93">
        <f t="shared" si="769"/>
        <v>0</v>
      </c>
      <c r="BV922" s="93">
        <f t="shared" si="770"/>
        <v>0</v>
      </c>
      <c r="BW922" s="93">
        <f t="shared" si="771"/>
        <v>1</v>
      </c>
      <c r="BX922" s="93">
        <f t="shared" si="772"/>
        <v>1</v>
      </c>
      <c r="BY922" s="93">
        <f t="shared" si="773"/>
        <v>0</v>
      </c>
      <c r="BZ922" s="93">
        <f t="shared" si="774"/>
        <v>0</v>
      </c>
      <c r="CA922" s="93">
        <f t="shared" si="775"/>
        <v>0</v>
      </c>
      <c r="CB922" s="93">
        <f t="shared" si="776"/>
        <v>0</v>
      </c>
      <c r="CC922" s="93">
        <f t="shared" si="777"/>
        <v>0</v>
      </c>
      <c r="CD922" s="93">
        <f t="shared" si="778"/>
        <v>0</v>
      </c>
    </row>
    <row r="923" spans="1:82" hidden="1">
      <c r="A923" s="34">
        <v>576</v>
      </c>
      <c r="B923" s="34" t="s">
        <v>228</v>
      </c>
      <c r="C923" s="34" t="s">
        <v>231</v>
      </c>
      <c r="D923" s="34" t="s">
        <v>204</v>
      </c>
      <c r="E923" s="34" t="s">
        <v>208</v>
      </c>
      <c r="F923" s="34" t="s">
        <v>814</v>
      </c>
      <c r="G923" s="34" t="s">
        <v>824</v>
      </c>
      <c r="H923" s="34" t="s">
        <v>7</v>
      </c>
      <c r="I923" s="34" t="s">
        <v>4</v>
      </c>
      <c r="J923" s="34" t="s">
        <v>507</v>
      </c>
      <c r="K923" s="34" t="s">
        <v>34</v>
      </c>
      <c r="L923" s="34" t="s">
        <v>209</v>
      </c>
      <c r="M923" s="34" t="s">
        <v>763</v>
      </c>
      <c r="N923" s="34">
        <v>1</v>
      </c>
      <c r="O923" s="34">
        <v>1</v>
      </c>
      <c r="P923" s="34">
        <v>1</v>
      </c>
      <c r="Q923" s="34">
        <v>1</v>
      </c>
      <c r="R923" s="34">
        <v>0</v>
      </c>
      <c r="S923" s="34">
        <v>1</v>
      </c>
      <c r="T923" s="34">
        <v>0</v>
      </c>
      <c r="U923" s="77">
        <v>0</v>
      </c>
      <c r="V923" s="34">
        <v>0</v>
      </c>
      <c r="W923" s="60">
        <f>COUNTIFS(配置清单!G:G,G923,配置清单!$H:$H,"PM",配置清单!$N:$N,"在岗")</f>
        <v>1</v>
      </c>
      <c r="X923" s="61">
        <f t="shared" si="737"/>
        <v>1</v>
      </c>
      <c r="Y923" s="60">
        <f>COUNTIFS(配置清单!$G:$G,G923,配置清单!$H:$H,"PM",配置清单!$N:$N,"在岗",配置清单!$P:$P,"&lt;&gt;暂不胜任")</f>
        <v>1</v>
      </c>
      <c r="Z923" s="61">
        <f t="shared" si="738"/>
        <v>1</v>
      </c>
      <c r="AA923" s="62">
        <f>COUNTIFS(配置清单!$G:$G,G923,配置清单!$H:$H,"SE",配置清单!$N:$N,"在岗")+COUNTIFS(配置清单!$G:$G,G923,配置清单!$H:$H,"SA",配置清单!$N:$N,"在岗")</f>
        <v>1</v>
      </c>
      <c r="AB923" s="61">
        <f t="shared" si="739"/>
        <v>1</v>
      </c>
      <c r="AC923" s="60">
        <f>COUNTIFS(配置清单!$G:$G,G923,配置清单!$H:$H,"SE",配置清单!$N:$N,"在岗",配置清单!$P:$P,"&lt;&gt;暂不胜任")+COUNTIFS(配置清单!$G:$G,G923,配置清单!$H:$H,"SA",配置清单!$N:$N,"在岗",配置清单!$P:$P,"&lt;&gt;暂不胜任")</f>
        <v>1</v>
      </c>
      <c r="AD923" s="61">
        <f t="shared" si="740"/>
        <v>1</v>
      </c>
      <c r="AE923" s="60">
        <f>COUNTIFS(配置清单!$G:$G,G923,配置清单!H:H,"MDE",配置清单!N:N,"在岗")</f>
        <v>1</v>
      </c>
      <c r="AF923" s="61">
        <f t="shared" si="741"/>
        <v>1</v>
      </c>
      <c r="AG923" s="60">
        <f>COUNTIFS(配置清单!$G:$G,G923,配置清单!$H:$H,"MDE",配置清单!$N:$N,"在岗",配置清单!$P:$P,"&lt;&gt;暂不胜任")</f>
        <v>0</v>
      </c>
      <c r="AH923" s="61">
        <f t="shared" si="742"/>
        <v>0</v>
      </c>
      <c r="AI923" s="62">
        <f>COUNTIFS(配置清单!G:G,G923,配置清单!H:H,"TPM",配置清单!N:N,"在岗")+COUNTIFS(配置清单!G:G,G923,配置清单!H:H,"TC",配置清单!N:N,"在岗")</f>
        <v>0</v>
      </c>
      <c r="AJ923" s="61">
        <f t="shared" si="743"/>
        <v>0</v>
      </c>
      <c r="AK923" s="60">
        <f>COUNTIFS(配置清单!G:G,G923,配置清单!H:H,"TPM",配置清单!N:N,"在岗",配置清单!P:P,"&lt;&gt;暂不胜任")+COUNTIFS(配置清单!G:G,G923,配置清单!H:H,"TC",配置清单!N:N,"在岗",配置清单!P:P,"&lt;&gt;暂不胜任")</f>
        <v>0</v>
      </c>
      <c r="AL923" s="61">
        <f t="shared" si="744"/>
        <v>0</v>
      </c>
      <c r="AM923" s="60">
        <f>COUNTIFS(配置清单!G:G,G923,配置清单!H:H,"TSE",配置清单!N:N,"在岗")</f>
        <v>0</v>
      </c>
      <c r="AN923" s="61" t="str">
        <f t="shared" si="745"/>
        <v>NA</v>
      </c>
      <c r="AO923" s="60">
        <f>COUNTIFS(配置清单!G:G,G923,配置清单!H:H,"TSE",配置清单!N:N,"在岗",配置清单!P:P,"&lt;&gt;暂不胜任")</f>
        <v>0</v>
      </c>
      <c r="AP923" s="61" t="str">
        <f t="shared" si="746"/>
        <v>NA</v>
      </c>
      <c r="AQ923" s="60">
        <f>COUNTIFS(配置清单!$G:$G,G923,配置清单!H:H,"QA",配置清单!N:N,"在岗")</f>
        <v>1</v>
      </c>
      <c r="AR923" s="61">
        <f t="shared" si="747"/>
        <v>1</v>
      </c>
      <c r="AS923" s="60">
        <f>COUNTIFS(配置清单!$G:$G,G923,配置清单!$H:$H,"QA",配置清单!$N:$N,"在岗",配置清单!$P:$P,"&lt;&gt;暂不胜任")</f>
        <v>1</v>
      </c>
      <c r="AT923" s="61">
        <f t="shared" si="748"/>
        <v>1</v>
      </c>
      <c r="AU923" s="60">
        <f>COUNTIFS(配置清单!G:G,规划及评估!G923,配置清单!H:H,"BA",配置清单!N:N,"在岗")</f>
        <v>0</v>
      </c>
      <c r="AV923" s="61" t="str">
        <f t="shared" si="749"/>
        <v>NA</v>
      </c>
      <c r="AW923" s="60">
        <f>COUNTIFS(配置清单!G:G,G923,配置清单!H:H,"BA",配置清单!N:N,"在岗",配置清单!P:P,"&lt;&gt;暂不胜任")</f>
        <v>0</v>
      </c>
      <c r="AX923" s="61" t="str">
        <f t="shared" si="750"/>
        <v>NA</v>
      </c>
      <c r="AY923" s="60">
        <f>COUNTIFS(配置清单!G:G,规划及评估!G923,配置清单!H:H,"IA",配置清单!N:N,"在岗")</f>
        <v>0</v>
      </c>
      <c r="AZ923" s="61" t="str">
        <f t="shared" si="751"/>
        <v>NA</v>
      </c>
      <c r="BA923" s="60">
        <f>COUNTIFS(配置清单!G:G,G923,配置清单!H:H,"IA",配置清单!N:N,"在岗",配置清单!P:P,"&lt;&gt;暂不胜任")</f>
        <v>0</v>
      </c>
      <c r="BB923" s="61" t="str">
        <f t="shared" si="752"/>
        <v>NA</v>
      </c>
      <c r="BC923" s="60">
        <f>COUNTIFS(配置清单!G:G,规划及评估!G923,配置清单!H:H,"产品经理",配置清单!N:N,"在岗")</f>
        <v>0</v>
      </c>
      <c r="BD923" s="61" t="str">
        <f t="shared" si="753"/>
        <v>NA</v>
      </c>
      <c r="BE923" s="60">
        <f>COUNTIFS(配置清单!G:G,G923,配置清单!H:H,"产品经理",配置清单!N:N,"在岗",配置清单!P:P,"&lt;&gt;暂不胜任")</f>
        <v>0</v>
      </c>
      <c r="BF923" s="61" t="str">
        <f t="shared" si="754"/>
        <v>NA</v>
      </c>
      <c r="BG923" s="63">
        <f t="shared" si="755"/>
        <v>5</v>
      </c>
      <c r="BH923" s="64">
        <f t="shared" si="756"/>
        <v>4</v>
      </c>
      <c r="BI923" s="64">
        <f t="shared" si="757"/>
        <v>4</v>
      </c>
      <c r="BJ923" s="64">
        <f t="shared" si="758"/>
        <v>3</v>
      </c>
      <c r="BK923" s="65">
        <f t="shared" si="759"/>
        <v>0.8</v>
      </c>
      <c r="BL923" s="66">
        <f t="shared" si="760"/>
        <v>0.75</v>
      </c>
      <c r="BM923" s="93">
        <f t="shared" si="761"/>
        <v>1</v>
      </c>
      <c r="BN923" s="93">
        <f t="shared" si="762"/>
        <v>1</v>
      </c>
      <c r="BO923" s="93">
        <f t="shared" si="763"/>
        <v>1</v>
      </c>
      <c r="BP923" s="93">
        <f t="shared" si="764"/>
        <v>1</v>
      </c>
      <c r="BQ923" s="93">
        <f t="shared" si="765"/>
        <v>1</v>
      </c>
      <c r="BR923" s="93">
        <f t="shared" si="766"/>
        <v>0</v>
      </c>
      <c r="BS923" s="93">
        <f t="shared" si="767"/>
        <v>0</v>
      </c>
      <c r="BT923" s="93">
        <f t="shared" si="768"/>
        <v>0</v>
      </c>
      <c r="BU923" s="93">
        <f t="shared" si="769"/>
        <v>0</v>
      </c>
      <c r="BV923" s="93">
        <f t="shared" si="770"/>
        <v>0</v>
      </c>
      <c r="BW923" s="93">
        <f t="shared" si="771"/>
        <v>1</v>
      </c>
      <c r="BX923" s="93">
        <f t="shared" si="772"/>
        <v>1</v>
      </c>
      <c r="BY923" s="93">
        <f t="shared" si="773"/>
        <v>0</v>
      </c>
      <c r="BZ923" s="93">
        <f t="shared" si="774"/>
        <v>0</v>
      </c>
      <c r="CA923" s="93">
        <f t="shared" si="775"/>
        <v>0</v>
      </c>
      <c r="CB923" s="93">
        <f t="shared" si="776"/>
        <v>0</v>
      </c>
      <c r="CC923" s="93">
        <f t="shared" si="777"/>
        <v>0</v>
      </c>
      <c r="CD923" s="93">
        <f t="shared" si="778"/>
        <v>0</v>
      </c>
    </row>
    <row r="924" spans="1:82" hidden="1">
      <c r="A924" s="34">
        <v>577</v>
      </c>
      <c r="B924" s="34" t="s">
        <v>228</v>
      </c>
      <c r="C924" s="34" t="s">
        <v>231</v>
      </c>
      <c r="D924" s="34" t="s">
        <v>204</v>
      </c>
      <c r="E924" s="34" t="s">
        <v>208</v>
      </c>
      <c r="F924" s="34" t="s">
        <v>825</v>
      </c>
      <c r="G924" s="34" t="s">
        <v>826</v>
      </c>
      <c r="H924" s="34" t="s">
        <v>7</v>
      </c>
      <c r="I924" s="34" t="s">
        <v>7</v>
      </c>
      <c r="J924" s="34" t="s">
        <v>507</v>
      </c>
      <c r="K924" s="34" t="s">
        <v>34</v>
      </c>
      <c r="L924" s="34" t="s">
        <v>209</v>
      </c>
      <c r="M924" s="34" t="s">
        <v>763</v>
      </c>
      <c r="N924" s="34">
        <v>1</v>
      </c>
      <c r="O924" s="34">
        <v>1</v>
      </c>
      <c r="P924" s="34">
        <v>0</v>
      </c>
      <c r="Q924" s="34">
        <v>0</v>
      </c>
      <c r="R924" s="34">
        <v>0</v>
      </c>
      <c r="S924" s="34">
        <v>1</v>
      </c>
      <c r="T924" s="34">
        <v>0</v>
      </c>
      <c r="U924" s="77">
        <v>0</v>
      </c>
      <c r="V924" s="34">
        <v>0</v>
      </c>
      <c r="W924" s="60">
        <f>COUNTIFS(配置清单!G:G,G924,配置清单!$H:$H,"PM",配置清单!$N:$N,"在岗")</f>
        <v>1</v>
      </c>
      <c r="X924" s="61">
        <f t="shared" si="737"/>
        <v>1</v>
      </c>
      <c r="Y924" s="60">
        <f>COUNTIFS(配置清单!$G:$G,G924,配置清单!$H:$H,"PM",配置清单!$N:$N,"在岗",配置清单!$P:$P,"&lt;&gt;暂不胜任")</f>
        <v>1</v>
      </c>
      <c r="Z924" s="61">
        <f t="shared" si="738"/>
        <v>1</v>
      </c>
      <c r="AA924" s="62">
        <f>COUNTIFS(配置清单!$G:$G,G924,配置清单!$H:$H,"SE",配置清单!$N:$N,"在岗")+COUNTIFS(配置清单!$G:$G,G924,配置清单!$H:$H,"SA",配置清单!$N:$N,"在岗")</f>
        <v>1</v>
      </c>
      <c r="AB924" s="61">
        <f t="shared" si="739"/>
        <v>1</v>
      </c>
      <c r="AC924" s="60">
        <f>COUNTIFS(配置清单!$G:$G,G924,配置清单!$H:$H,"SE",配置清单!$N:$N,"在岗",配置清单!$P:$P,"&lt;&gt;暂不胜任")+COUNTIFS(配置清单!$G:$G,G924,配置清单!$H:$H,"SA",配置清单!$N:$N,"在岗",配置清单!$P:$P,"&lt;&gt;暂不胜任")</f>
        <v>1</v>
      </c>
      <c r="AD924" s="61">
        <f t="shared" si="740"/>
        <v>1</v>
      </c>
      <c r="AE924" s="60">
        <f>COUNTIFS(配置清单!$G:$G,G924,配置清单!H:H,"MDE",配置清单!N:N,"在岗")</f>
        <v>0</v>
      </c>
      <c r="AF924" s="61" t="str">
        <f t="shared" si="741"/>
        <v>NA</v>
      </c>
      <c r="AG924" s="60">
        <f>COUNTIFS(配置清单!$G:$G,G924,配置清单!$H:$H,"MDE",配置清单!$N:$N,"在岗",配置清单!$P:$P,"&lt;&gt;暂不胜任")</f>
        <v>0</v>
      </c>
      <c r="AH924" s="61" t="str">
        <f t="shared" si="742"/>
        <v>NA</v>
      </c>
      <c r="AI924" s="62">
        <f>COUNTIFS(配置清单!G:G,G924,配置清单!H:H,"TPM",配置清单!N:N,"在岗")+COUNTIFS(配置清单!G:G,G924,配置清单!H:H,"TC",配置清单!N:N,"在岗")</f>
        <v>0</v>
      </c>
      <c r="AJ924" s="61" t="str">
        <f t="shared" si="743"/>
        <v>NA</v>
      </c>
      <c r="AK924" s="60">
        <f>COUNTIFS(配置清单!G:G,G924,配置清单!H:H,"TPM",配置清单!N:N,"在岗",配置清单!P:P,"&lt;&gt;暂不胜任")+COUNTIFS(配置清单!G:G,G924,配置清单!H:H,"TC",配置清单!N:N,"在岗",配置清单!P:P,"&lt;&gt;暂不胜任")</f>
        <v>0</v>
      </c>
      <c r="AL924" s="61" t="str">
        <f t="shared" si="744"/>
        <v>NA</v>
      </c>
      <c r="AM924" s="60">
        <f>COUNTIFS(配置清单!G:G,G924,配置清单!H:H,"TSE",配置清单!N:N,"在岗")</f>
        <v>0</v>
      </c>
      <c r="AN924" s="61" t="str">
        <f t="shared" si="745"/>
        <v>NA</v>
      </c>
      <c r="AO924" s="60">
        <f>COUNTIFS(配置清单!G:G,G924,配置清单!H:H,"TSE",配置清单!N:N,"在岗",配置清单!P:P,"&lt;&gt;暂不胜任")</f>
        <v>0</v>
      </c>
      <c r="AP924" s="61" t="str">
        <f t="shared" si="746"/>
        <v>NA</v>
      </c>
      <c r="AQ924" s="60">
        <f>COUNTIFS(配置清单!$G:$G,G924,配置清单!H:H,"QA",配置清单!N:N,"在岗")</f>
        <v>1</v>
      </c>
      <c r="AR924" s="61">
        <f t="shared" si="747"/>
        <v>1</v>
      </c>
      <c r="AS924" s="60">
        <f>COUNTIFS(配置清单!$G:$G,G924,配置清单!$H:$H,"QA",配置清单!$N:$N,"在岗",配置清单!$P:$P,"&lt;&gt;暂不胜任")</f>
        <v>1</v>
      </c>
      <c r="AT924" s="61">
        <f t="shared" si="748"/>
        <v>1</v>
      </c>
      <c r="AU924" s="60">
        <f>COUNTIFS(配置清单!G:G,规划及评估!G924,配置清单!H:H,"BA",配置清单!N:N,"在岗")</f>
        <v>0</v>
      </c>
      <c r="AV924" s="61" t="str">
        <f t="shared" si="749"/>
        <v>NA</v>
      </c>
      <c r="AW924" s="60">
        <f>COUNTIFS(配置清单!G:G,G924,配置清单!H:H,"BA",配置清单!N:N,"在岗",配置清单!P:P,"&lt;&gt;暂不胜任")</f>
        <v>0</v>
      </c>
      <c r="AX924" s="61" t="str">
        <f t="shared" si="750"/>
        <v>NA</v>
      </c>
      <c r="AY924" s="60">
        <f>COUNTIFS(配置清单!G:G,规划及评估!G924,配置清单!H:H,"IA",配置清单!N:N,"在岗")</f>
        <v>0</v>
      </c>
      <c r="AZ924" s="61" t="str">
        <f t="shared" si="751"/>
        <v>NA</v>
      </c>
      <c r="BA924" s="60">
        <f>COUNTIFS(配置清单!G:G,G924,配置清单!H:H,"IA",配置清单!N:N,"在岗",配置清单!P:P,"&lt;&gt;暂不胜任")</f>
        <v>0</v>
      </c>
      <c r="BB924" s="61" t="str">
        <f t="shared" si="752"/>
        <v>NA</v>
      </c>
      <c r="BC924" s="60">
        <f>COUNTIFS(配置清单!G:G,规划及评估!G924,配置清单!H:H,"产品经理",配置清单!N:N,"在岗")</f>
        <v>0</v>
      </c>
      <c r="BD924" s="61" t="str">
        <f t="shared" si="753"/>
        <v>NA</v>
      </c>
      <c r="BE924" s="60">
        <f>COUNTIFS(配置清单!G:G,G924,配置清单!H:H,"产品经理",配置清单!N:N,"在岗",配置清单!P:P,"&lt;&gt;暂不胜任")</f>
        <v>0</v>
      </c>
      <c r="BF924" s="61" t="str">
        <f t="shared" si="754"/>
        <v>NA</v>
      </c>
      <c r="BG924" s="63">
        <f t="shared" si="755"/>
        <v>3</v>
      </c>
      <c r="BH924" s="64">
        <f t="shared" si="756"/>
        <v>3</v>
      </c>
      <c r="BI924" s="64">
        <f t="shared" si="757"/>
        <v>3</v>
      </c>
      <c r="BJ924" s="64">
        <f t="shared" si="758"/>
        <v>3</v>
      </c>
      <c r="BK924" s="65">
        <f t="shared" si="759"/>
        <v>1</v>
      </c>
      <c r="BL924" s="66">
        <f t="shared" si="760"/>
        <v>1</v>
      </c>
      <c r="BM924" s="93">
        <f t="shared" si="761"/>
        <v>1</v>
      </c>
      <c r="BN924" s="93">
        <f t="shared" si="762"/>
        <v>1</v>
      </c>
      <c r="BO924" s="93">
        <f t="shared" si="763"/>
        <v>1</v>
      </c>
      <c r="BP924" s="93">
        <f t="shared" si="764"/>
        <v>1</v>
      </c>
      <c r="BQ924" s="93">
        <f t="shared" si="765"/>
        <v>0</v>
      </c>
      <c r="BR924" s="93">
        <f t="shared" si="766"/>
        <v>0</v>
      </c>
      <c r="BS924" s="93">
        <f t="shared" si="767"/>
        <v>0</v>
      </c>
      <c r="BT924" s="93">
        <f t="shared" si="768"/>
        <v>0</v>
      </c>
      <c r="BU924" s="93">
        <f t="shared" si="769"/>
        <v>0</v>
      </c>
      <c r="BV924" s="93">
        <f t="shared" si="770"/>
        <v>0</v>
      </c>
      <c r="BW924" s="93">
        <f t="shared" si="771"/>
        <v>1</v>
      </c>
      <c r="BX924" s="93">
        <f t="shared" si="772"/>
        <v>1</v>
      </c>
      <c r="BY924" s="93">
        <f t="shared" si="773"/>
        <v>0</v>
      </c>
      <c r="BZ924" s="93">
        <f t="shared" si="774"/>
        <v>0</v>
      </c>
      <c r="CA924" s="93">
        <f t="shared" si="775"/>
        <v>0</v>
      </c>
      <c r="CB924" s="93">
        <f t="shared" si="776"/>
        <v>0</v>
      </c>
      <c r="CC924" s="93">
        <f t="shared" si="777"/>
        <v>0</v>
      </c>
      <c r="CD924" s="93">
        <f t="shared" si="778"/>
        <v>0</v>
      </c>
    </row>
    <row r="925" spans="1:82" hidden="1">
      <c r="A925" s="34">
        <v>578</v>
      </c>
      <c r="B925" s="34" t="s">
        <v>228</v>
      </c>
      <c r="C925" s="34" t="s">
        <v>231</v>
      </c>
      <c r="D925" s="34" t="s">
        <v>204</v>
      </c>
      <c r="E925" s="34" t="s">
        <v>208</v>
      </c>
      <c r="F925" s="34" t="s">
        <v>220</v>
      </c>
      <c r="G925" s="34" t="s">
        <v>831</v>
      </c>
      <c r="H925" s="34" t="s">
        <v>7</v>
      </c>
      <c r="I925" s="34" t="s">
        <v>4</v>
      </c>
      <c r="J925" s="34" t="s">
        <v>195</v>
      </c>
      <c r="K925" s="34" t="s">
        <v>195</v>
      </c>
      <c r="L925" s="34" t="s">
        <v>209</v>
      </c>
      <c r="M925" s="34" t="s">
        <v>763</v>
      </c>
      <c r="N925" s="34">
        <v>1</v>
      </c>
      <c r="O925" s="34">
        <v>0</v>
      </c>
      <c r="P925" s="34">
        <v>0</v>
      </c>
      <c r="Q925" s="34">
        <v>0</v>
      </c>
      <c r="R925" s="34">
        <v>0</v>
      </c>
      <c r="S925" s="34">
        <v>1</v>
      </c>
      <c r="T925" s="34">
        <v>0</v>
      </c>
      <c r="U925" s="77">
        <v>0</v>
      </c>
      <c r="V925" s="34">
        <v>0</v>
      </c>
      <c r="W925" s="60">
        <f>COUNTIFS(配置清单!G:G,G925,配置清单!$H:$H,"PM",配置清单!$N:$N,"在岗")</f>
        <v>1</v>
      </c>
      <c r="X925" s="61">
        <f t="shared" si="737"/>
        <v>1</v>
      </c>
      <c r="Y925" s="60">
        <f>COUNTIFS(配置清单!$G:$G,G925,配置清单!$H:$H,"PM",配置清单!$N:$N,"在岗",配置清单!$P:$P,"&lt;&gt;暂不胜任")</f>
        <v>1</v>
      </c>
      <c r="Z925" s="61">
        <f t="shared" si="738"/>
        <v>1</v>
      </c>
      <c r="AA925" s="62">
        <f>COUNTIFS(配置清单!$G:$G,G925,配置清单!$H:$H,"SE",配置清单!$N:$N,"在岗")+COUNTIFS(配置清单!$G:$G,G925,配置清单!$H:$H,"SA",配置清单!$N:$N,"在岗")</f>
        <v>0</v>
      </c>
      <c r="AB925" s="61" t="str">
        <f t="shared" si="739"/>
        <v>NA</v>
      </c>
      <c r="AC925" s="60">
        <f>COUNTIFS(配置清单!$G:$G,G925,配置清单!$H:$H,"SE",配置清单!$N:$N,"在岗",配置清单!$P:$P,"&lt;&gt;暂不胜任")+COUNTIFS(配置清单!$G:$G,G925,配置清单!$H:$H,"SA",配置清单!$N:$N,"在岗",配置清单!$P:$P,"&lt;&gt;暂不胜任")</f>
        <v>0</v>
      </c>
      <c r="AD925" s="61" t="str">
        <f t="shared" si="740"/>
        <v>NA</v>
      </c>
      <c r="AE925" s="60">
        <f>COUNTIFS(配置清单!$G:$G,G925,配置清单!H:H,"MDE",配置清单!N:N,"在岗")</f>
        <v>0</v>
      </c>
      <c r="AF925" s="61" t="str">
        <f t="shared" si="741"/>
        <v>NA</v>
      </c>
      <c r="AG925" s="60">
        <f>COUNTIFS(配置清单!$G:$G,G925,配置清单!$H:$H,"MDE",配置清单!$N:$N,"在岗",配置清单!$P:$P,"&lt;&gt;暂不胜任")</f>
        <v>0</v>
      </c>
      <c r="AH925" s="61" t="str">
        <f t="shared" si="742"/>
        <v>NA</v>
      </c>
      <c r="AI925" s="62">
        <f>COUNTIFS(配置清单!G:G,G925,配置清单!H:H,"TPM",配置清单!N:N,"在岗")+COUNTIFS(配置清单!G:G,G925,配置清单!H:H,"TC",配置清单!N:N,"在岗")</f>
        <v>0</v>
      </c>
      <c r="AJ925" s="61" t="str">
        <f t="shared" si="743"/>
        <v>NA</v>
      </c>
      <c r="AK925" s="60">
        <f>COUNTIFS(配置清单!G:G,G925,配置清单!H:H,"TPM",配置清单!N:N,"在岗",配置清单!P:P,"&lt;&gt;暂不胜任")+COUNTIFS(配置清单!G:G,G925,配置清单!H:H,"TC",配置清单!N:N,"在岗",配置清单!P:P,"&lt;&gt;暂不胜任")</f>
        <v>0</v>
      </c>
      <c r="AL925" s="61" t="str">
        <f t="shared" si="744"/>
        <v>NA</v>
      </c>
      <c r="AM925" s="60">
        <f>COUNTIFS(配置清单!G:G,G925,配置清单!H:H,"TSE",配置清单!N:N,"在岗")</f>
        <v>0</v>
      </c>
      <c r="AN925" s="61" t="str">
        <f t="shared" si="745"/>
        <v>NA</v>
      </c>
      <c r="AO925" s="60">
        <f>COUNTIFS(配置清单!G:G,G925,配置清单!H:H,"TSE",配置清单!N:N,"在岗",配置清单!P:P,"&lt;&gt;暂不胜任")</f>
        <v>0</v>
      </c>
      <c r="AP925" s="61" t="str">
        <f t="shared" si="746"/>
        <v>NA</v>
      </c>
      <c r="AQ925" s="60">
        <f>COUNTIFS(配置清单!$G:$G,G925,配置清单!H:H,"QA",配置清单!N:N,"在岗")</f>
        <v>1</v>
      </c>
      <c r="AR925" s="61">
        <f t="shared" si="747"/>
        <v>1</v>
      </c>
      <c r="AS925" s="60">
        <f>COUNTIFS(配置清单!$G:$G,G925,配置清单!$H:$H,"QA",配置清单!$N:$N,"在岗",配置清单!$P:$P,"&lt;&gt;暂不胜任")</f>
        <v>1</v>
      </c>
      <c r="AT925" s="61">
        <f t="shared" si="748"/>
        <v>1</v>
      </c>
      <c r="AU925" s="60">
        <f>COUNTIFS(配置清单!G:G,规划及评估!G925,配置清单!H:H,"BA",配置清单!N:N,"在岗")</f>
        <v>0</v>
      </c>
      <c r="AV925" s="61" t="str">
        <f t="shared" si="749"/>
        <v>NA</v>
      </c>
      <c r="AW925" s="60">
        <f>COUNTIFS(配置清单!G:G,G925,配置清单!H:H,"BA",配置清单!N:N,"在岗",配置清单!P:P,"&lt;&gt;暂不胜任")</f>
        <v>0</v>
      </c>
      <c r="AX925" s="61" t="str">
        <f t="shared" si="750"/>
        <v>NA</v>
      </c>
      <c r="AY925" s="60">
        <f>COUNTIFS(配置清单!G:G,规划及评估!G925,配置清单!H:H,"IA",配置清单!N:N,"在岗")</f>
        <v>0</v>
      </c>
      <c r="AZ925" s="61" t="str">
        <f t="shared" si="751"/>
        <v>NA</v>
      </c>
      <c r="BA925" s="60">
        <f>COUNTIFS(配置清单!G:G,G925,配置清单!H:H,"IA",配置清单!N:N,"在岗",配置清单!P:P,"&lt;&gt;暂不胜任")</f>
        <v>0</v>
      </c>
      <c r="BB925" s="61" t="str">
        <f t="shared" si="752"/>
        <v>NA</v>
      </c>
      <c r="BC925" s="60">
        <f>COUNTIFS(配置清单!G:G,规划及评估!G925,配置清单!H:H,"产品经理",配置清单!N:N,"在岗")</f>
        <v>0</v>
      </c>
      <c r="BD925" s="61" t="str">
        <f t="shared" si="753"/>
        <v>NA</v>
      </c>
      <c r="BE925" s="60">
        <f>COUNTIFS(配置清单!G:G,G925,配置清单!H:H,"产品经理",配置清单!N:N,"在岗",配置清单!P:P,"&lt;&gt;暂不胜任")</f>
        <v>0</v>
      </c>
      <c r="BF925" s="61" t="str">
        <f t="shared" si="754"/>
        <v>NA</v>
      </c>
      <c r="BG925" s="63">
        <f t="shared" si="755"/>
        <v>2</v>
      </c>
      <c r="BH925" s="64">
        <f t="shared" si="756"/>
        <v>2</v>
      </c>
      <c r="BI925" s="64">
        <f t="shared" si="757"/>
        <v>2</v>
      </c>
      <c r="BJ925" s="64">
        <f t="shared" si="758"/>
        <v>2</v>
      </c>
      <c r="BK925" s="65">
        <f t="shared" si="759"/>
        <v>1</v>
      </c>
      <c r="BL925" s="66">
        <f t="shared" si="760"/>
        <v>1</v>
      </c>
      <c r="BM925" s="93">
        <f t="shared" si="761"/>
        <v>1</v>
      </c>
      <c r="BN925" s="93">
        <f t="shared" si="762"/>
        <v>1</v>
      </c>
      <c r="BO925" s="93">
        <f t="shared" si="763"/>
        <v>0</v>
      </c>
      <c r="BP925" s="93">
        <f t="shared" si="764"/>
        <v>0</v>
      </c>
      <c r="BQ925" s="93">
        <f t="shared" si="765"/>
        <v>0</v>
      </c>
      <c r="BR925" s="93">
        <f t="shared" si="766"/>
        <v>0</v>
      </c>
      <c r="BS925" s="93">
        <f t="shared" si="767"/>
        <v>0</v>
      </c>
      <c r="BT925" s="93">
        <f t="shared" si="768"/>
        <v>0</v>
      </c>
      <c r="BU925" s="93">
        <f t="shared" si="769"/>
        <v>0</v>
      </c>
      <c r="BV925" s="93">
        <f t="shared" si="770"/>
        <v>0</v>
      </c>
      <c r="BW925" s="93">
        <f t="shared" si="771"/>
        <v>1</v>
      </c>
      <c r="BX925" s="93">
        <f t="shared" si="772"/>
        <v>1</v>
      </c>
      <c r="BY925" s="93">
        <f t="shared" si="773"/>
        <v>0</v>
      </c>
      <c r="BZ925" s="93">
        <f t="shared" si="774"/>
        <v>0</v>
      </c>
      <c r="CA925" s="93">
        <f t="shared" si="775"/>
        <v>0</v>
      </c>
      <c r="CB925" s="93">
        <f t="shared" si="776"/>
        <v>0</v>
      </c>
      <c r="CC925" s="93">
        <f t="shared" si="777"/>
        <v>0</v>
      </c>
      <c r="CD925" s="93">
        <f t="shared" si="778"/>
        <v>0</v>
      </c>
    </row>
    <row r="926" spans="1:82" hidden="1">
      <c r="A926" s="34">
        <v>579</v>
      </c>
      <c r="B926" s="34" t="s">
        <v>228</v>
      </c>
      <c r="C926" s="34" t="s">
        <v>231</v>
      </c>
      <c r="D926" s="34" t="s">
        <v>204</v>
      </c>
      <c r="E926" s="34" t="s">
        <v>208</v>
      </c>
      <c r="F926" s="34" t="s">
        <v>835</v>
      </c>
      <c r="G926" s="34" t="s">
        <v>836</v>
      </c>
      <c r="H926" s="34" t="s">
        <v>7</v>
      </c>
      <c r="I926" s="34" t="s">
        <v>4</v>
      </c>
      <c r="J926" s="34" t="s">
        <v>507</v>
      </c>
      <c r="K926" s="34" t="s">
        <v>34</v>
      </c>
      <c r="L926" s="34" t="s">
        <v>211</v>
      </c>
      <c r="M926" s="34" t="s">
        <v>763</v>
      </c>
      <c r="N926" s="34">
        <v>1</v>
      </c>
      <c r="O926" s="34">
        <v>0</v>
      </c>
      <c r="P926" s="34">
        <v>0</v>
      </c>
      <c r="Q926" s="34">
        <v>1</v>
      </c>
      <c r="R926" s="34">
        <v>1</v>
      </c>
      <c r="S926" s="34">
        <v>1</v>
      </c>
      <c r="T926" s="34">
        <v>0</v>
      </c>
      <c r="U926" s="77">
        <v>0</v>
      </c>
      <c r="V926" s="34">
        <v>0</v>
      </c>
      <c r="W926" s="60">
        <f>COUNTIFS(配置清单!G:G,G926,配置清单!$H:$H,"PM",配置清单!$N:$N,"在岗")</f>
        <v>1</v>
      </c>
      <c r="X926" s="61">
        <f t="shared" si="737"/>
        <v>1</v>
      </c>
      <c r="Y926" s="60">
        <f>COUNTIFS(配置清单!$G:$G,G926,配置清单!$H:$H,"PM",配置清单!$N:$N,"在岗",配置清单!$P:$P,"&lt;&gt;暂不胜任")</f>
        <v>1</v>
      </c>
      <c r="Z926" s="61">
        <f t="shared" si="738"/>
        <v>1</v>
      </c>
      <c r="AA926" s="62">
        <f>COUNTIFS(配置清单!$G:$G,G926,配置清单!$H:$H,"SE",配置清单!$N:$N,"在岗")+COUNTIFS(配置清单!$G:$G,G926,配置清单!$H:$H,"SA",配置清单!$N:$N,"在岗")</f>
        <v>0</v>
      </c>
      <c r="AB926" s="61" t="str">
        <f t="shared" si="739"/>
        <v>NA</v>
      </c>
      <c r="AC926" s="60">
        <f>COUNTIFS(配置清单!$G:$G,G926,配置清单!$H:$H,"SE",配置清单!$N:$N,"在岗",配置清单!$P:$P,"&lt;&gt;暂不胜任")+COUNTIFS(配置清单!$G:$G,G926,配置清单!$H:$H,"SA",配置清单!$N:$N,"在岗",配置清单!$P:$P,"&lt;&gt;暂不胜任")</f>
        <v>0</v>
      </c>
      <c r="AD926" s="61" t="str">
        <f t="shared" si="740"/>
        <v>NA</v>
      </c>
      <c r="AE926" s="60">
        <f>COUNTIFS(配置清单!$G:$G,G926,配置清单!H:H,"MDE",配置清单!N:N,"在岗")</f>
        <v>0</v>
      </c>
      <c r="AF926" s="61" t="str">
        <f t="shared" si="741"/>
        <v>NA</v>
      </c>
      <c r="AG926" s="60">
        <f>COUNTIFS(配置清单!$G:$G,G926,配置清单!$H:$H,"MDE",配置清单!$N:$N,"在岗",配置清单!$P:$P,"&lt;&gt;暂不胜任")</f>
        <v>0</v>
      </c>
      <c r="AH926" s="61" t="str">
        <f t="shared" si="742"/>
        <v>NA</v>
      </c>
      <c r="AI926" s="62">
        <f>COUNTIFS(配置清单!G:G,G926,配置清单!H:H,"TPM",配置清单!N:N,"在岗")+COUNTIFS(配置清单!G:G,G926,配置清单!H:H,"TC",配置清单!N:N,"在岗")</f>
        <v>1</v>
      </c>
      <c r="AJ926" s="61">
        <f t="shared" si="743"/>
        <v>1</v>
      </c>
      <c r="AK926" s="60">
        <f>COUNTIFS(配置清单!G:G,G926,配置清单!H:H,"TPM",配置清单!N:N,"在岗",配置清单!P:P,"&lt;&gt;暂不胜任")+COUNTIFS(配置清单!G:G,G926,配置清单!H:H,"TC",配置清单!N:N,"在岗",配置清单!P:P,"&lt;&gt;暂不胜任")</f>
        <v>1</v>
      </c>
      <c r="AL926" s="61">
        <f t="shared" si="744"/>
        <v>1</v>
      </c>
      <c r="AM926" s="60">
        <f>COUNTIFS(配置清单!G:G,G926,配置清单!H:H,"TSE",配置清单!N:N,"在岗")</f>
        <v>1</v>
      </c>
      <c r="AN926" s="61">
        <f t="shared" si="745"/>
        <v>1</v>
      </c>
      <c r="AO926" s="60">
        <f>COUNTIFS(配置清单!G:G,G926,配置清单!H:H,"TSE",配置清单!N:N,"在岗",配置清单!P:P,"&lt;&gt;暂不胜任")</f>
        <v>1</v>
      </c>
      <c r="AP926" s="61">
        <f t="shared" si="746"/>
        <v>1</v>
      </c>
      <c r="AQ926" s="60">
        <f>COUNTIFS(配置清单!$G:$G,G926,配置清单!H:H,"QA",配置清单!N:N,"在岗")</f>
        <v>1</v>
      </c>
      <c r="AR926" s="61">
        <f t="shared" si="747"/>
        <v>1</v>
      </c>
      <c r="AS926" s="60">
        <f>COUNTIFS(配置清单!$G:$G,G926,配置清单!$H:$H,"QA",配置清单!$N:$N,"在岗",配置清单!$P:$P,"&lt;&gt;暂不胜任")</f>
        <v>1</v>
      </c>
      <c r="AT926" s="61">
        <f t="shared" si="748"/>
        <v>1</v>
      </c>
      <c r="AU926" s="60">
        <f>COUNTIFS(配置清单!G:G,规划及评估!G926,配置清单!H:H,"BA",配置清单!N:N,"在岗")</f>
        <v>0</v>
      </c>
      <c r="AV926" s="61" t="str">
        <f t="shared" si="749"/>
        <v>NA</v>
      </c>
      <c r="AW926" s="60">
        <f>COUNTIFS(配置清单!G:G,G926,配置清单!H:H,"BA",配置清单!N:N,"在岗",配置清单!P:P,"&lt;&gt;暂不胜任")</f>
        <v>0</v>
      </c>
      <c r="AX926" s="61" t="str">
        <f t="shared" si="750"/>
        <v>NA</v>
      </c>
      <c r="AY926" s="60">
        <f>COUNTIFS(配置清单!G:G,规划及评估!G926,配置清单!H:H,"IA",配置清单!N:N,"在岗")</f>
        <v>0</v>
      </c>
      <c r="AZ926" s="61" t="str">
        <f t="shared" si="751"/>
        <v>NA</v>
      </c>
      <c r="BA926" s="60">
        <f>COUNTIFS(配置清单!G:G,G926,配置清单!H:H,"IA",配置清单!N:N,"在岗",配置清单!P:P,"&lt;&gt;暂不胜任")</f>
        <v>0</v>
      </c>
      <c r="BB926" s="61" t="str">
        <f t="shared" si="752"/>
        <v>NA</v>
      </c>
      <c r="BC926" s="60">
        <f>COUNTIFS(配置清单!G:G,规划及评估!G926,配置清单!H:H,"产品经理",配置清单!N:N,"在岗")</f>
        <v>0</v>
      </c>
      <c r="BD926" s="61" t="str">
        <f t="shared" si="753"/>
        <v>NA</v>
      </c>
      <c r="BE926" s="60">
        <f>COUNTIFS(配置清单!G:G,G926,配置清单!H:H,"产品经理",配置清单!N:N,"在岗",配置清单!P:P,"&lt;&gt;暂不胜任")</f>
        <v>0</v>
      </c>
      <c r="BF926" s="61" t="str">
        <f t="shared" si="754"/>
        <v>NA</v>
      </c>
      <c r="BG926" s="63">
        <f t="shared" si="755"/>
        <v>4</v>
      </c>
      <c r="BH926" s="64">
        <f t="shared" si="756"/>
        <v>4</v>
      </c>
      <c r="BI926" s="64">
        <f t="shared" si="757"/>
        <v>4</v>
      </c>
      <c r="BJ926" s="64">
        <f t="shared" si="758"/>
        <v>4</v>
      </c>
      <c r="BK926" s="65">
        <f t="shared" si="759"/>
        <v>1</v>
      </c>
      <c r="BL926" s="66">
        <f t="shared" si="760"/>
        <v>1</v>
      </c>
      <c r="BM926" s="93">
        <f t="shared" si="761"/>
        <v>1</v>
      </c>
      <c r="BN926" s="93">
        <f t="shared" si="762"/>
        <v>1</v>
      </c>
      <c r="BO926" s="93">
        <f t="shared" si="763"/>
        <v>0</v>
      </c>
      <c r="BP926" s="93">
        <f t="shared" si="764"/>
        <v>0</v>
      </c>
      <c r="BQ926" s="93">
        <f t="shared" si="765"/>
        <v>0</v>
      </c>
      <c r="BR926" s="93">
        <f t="shared" si="766"/>
        <v>0</v>
      </c>
      <c r="BS926" s="93">
        <f t="shared" si="767"/>
        <v>1</v>
      </c>
      <c r="BT926" s="93">
        <f t="shared" si="768"/>
        <v>1</v>
      </c>
      <c r="BU926" s="93">
        <f t="shared" si="769"/>
        <v>1</v>
      </c>
      <c r="BV926" s="93">
        <f t="shared" si="770"/>
        <v>1</v>
      </c>
      <c r="BW926" s="93">
        <f t="shared" si="771"/>
        <v>1</v>
      </c>
      <c r="BX926" s="93">
        <f t="shared" si="772"/>
        <v>1</v>
      </c>
      <c r="BY926" s="93">
        <f t="shared" si="773"/>
        <v>0</v>
      </c>
      <c r="BZ926" s="93">
        <f t="shared" si="774"/>
        <v>0</v>
      </c>
      <c r="CA926" s="93">
        <f t="shared" si="775"/>
        <v>0</v>
      </c>
      <c r="CB926" s="93">
        <f t="shared" si="776"/>
        <v>0</v>
      </c>
      <c r="CC926" s="93">
        <f t="shared" si="777"/>
        <v>0</v>
      </c>
      <c r="CD926" s="93">
        <f t="shared" si="778"/>
        <v>0</v>
      </c>
    </row>
    <row r="927" spans="1:82" hidden="1">
      <c r="A927" s="34">
        <v>580</v>
      </c>
      <c r="B927" s="34" t="s">
        <v>228</v>
      </c>
      <c r="C927" s="34" t="s">
        <v>231</v>
      </c>
      <c r="D927" s="34" t="s">
        <v>204</v>
      </c>
      <c r="E927" s="34" t="s">
        <v>208</v>
      </c>
      <c r="F927" s="34" t="s">
        <v>846</v>
      </c>
      <c r="G927" s="34" t="s">
        <v>847</v>
      </c>
      <c r="H927" s="34" t="s">
        <v>7</v>
      </c>
      <c r="I927" s="34" t="s">
        <v>4</v>
      </c>
      <c r="J927" s="34" t="s">
        <v>507</v>
      </c>
      <c r="K927" s="34" t="s">
        <v>34</v>
      </c>
      <c r="L927" s="34" t="s">
        <v>211</v>
      </c>
      <c r="M927" s="34" t="s">
        <v>763</v>
      </c>
      <c r="N927" s="34">
        <v>1</v>
      </c>
      <c r="O927" s="34">
        <v>1</v>
      </c>
      <c r="P927" s="34">
        <v>0</v>
      </c>
      <c r="Q927" s="34">
        <v>0</v>
      </c>
      <c r="R927" s="34">
        <v>0</v>
      </c>
      <c r="S927" s="34">
        <v>1</v>
      </c>
      <c r="T927" s="34">
        <v>0</v>
      </c>
      <c r="U927" s="77">
        <v>0</v>
      </c>
      <c r="V927" s="34">
        <v>0</v>
      </c>
      <c r="W927" s="60">
        <f>COUNTIFS(配置清单!G:G,G927,配置清单!$H:$H,"PM",配置清单!$N:$N,"在岗")</f>
        <v>1</v>
      </c>
      <c r="X927" s="61">
        <f t="shared" si="737"/>
        <v>1</v>
      </c>
      <c r="Y927" s="60">
        <f>COUNTIFS(配置清单!$G:$G,G927,配置清单!$H:$H,"PM",配置清单!$N:$N,"在岗",配置清单!$P:$P,"&lt;&gt;暂不胜任")</f>
        <v>0</v>
      </c>
      <c r="Z927" s="61">
        <f t="shared" si="738"/>
        <v>0</v>
      </c>
      <c r="AA927" s="62">
        <f>COUNTIFS(配置清单!$G:$G,G927,配置清单!$H:$H,"SE",配置清单!$N:$N,"在岗")+COUNTIFS(配置清单!$G:$G,G927,配置清单!$H:$H,"SA",配置清单!$N:$N,"在岗")</f>
        <v>1</v>
      </c>
      <c r="AB927" s="61">
        <f t="shared" si="739"/>
        <v>1</v>
      </c>
      <c r="AC927" s="60">
        <f>COUNTIFS(配置清单!$G:$G,G927,配置清单!$H:$H,"SE",配置清单!$N:$N,"在岗",配置清单!$P:$P,"&lt;&gt;暂不胜任")+COUNTIFS(配置清单!$G:$G,G927,配置清单!$H:$H,"SA",配置清单!$N:$N,"在岗",配置清单!$P:$P,"&lt;&gt;暂不胜任")</f>
        <v>1</v>
      </c>
      <c r="AD927" s="61">
        <f t="shared" si="740"/>
        <v>1</v>
      </c>
      <c r="AE927" s="60">
        <f>COUNTIFS(配置清单!$G:$G,G927,配置清单!H:H,"MDE",配置清单!N:N,"在岗")</f>
        <v>0</v>
      </c>
      <c r="AF927" s="61" t="str">
        <f t="shared" si="741"/>
        <v>NA</v>
      </c>
      <c r="AG927" s="60">
        <f>COUNTIFS(配置清单!$G:$G,G927,配置清单!$H:$H,"MDE",配置清单!$N:$N,"在岗",配置清单!$P:$P,"&lt;&gt;暂不胜任")</f>
        <v>0</v>
      </c>
      <c r="AH927" s="61" t="str">
        <f t="shared" si="742"/>
        <v>NA</v>
      </c>
      <c r="AI927" s="62">
        <f>COUNTIFS(配置清单!G:G,G927,配置清单!H:H,"TPM",配置清单!N:N,"在岗")+COUNTIFS(配置清单!G:G,G927,配置清单!H:H,"TC",配置清单!N:N,"在岗")</f>
        <v>0</v>
      </c>
      <c r="AJ927" s="61" t="str">
        <f t="shared" si="743"/>
        <v>NA</v>
      </c>
      <c r="AK927" s="60">
        <f>COUNTIFS(配置清单!G:G,G927,配置清单!H:H,"TPM",配置清单!N:N,"在岗",配置清单!P:P,"&lt;&gt;暂不胜任")+COUNTIFS(配置清单!G:G,G927,配置清单!H:H,"TC",配置清单!N:N,"在岗",配置清单!P:P,"&lt;&gt;暂不胜任")</f>
        <v>0</v>
      </c>
      <c r="AL927" s="61" t="str">
        <f t="shared" si="744"/>
        <v>NA</v>
      </c>
      <c r="AM927" s="60">
        <f>COUNTIFS(配置清单!G:G,G927,配置清单!H:H,"TSE",配置清单!N:N,"在岗")</f>
        <v>0</v>
      </c>
      <c r="AN927" s="61" t="str">
        <f t="shared" si="745"/>
        <v>NA</v>
      </c>
      <c r="AO927" s="60">
        <f>COUNTIFS(配置清单!G:G,G927,配置清单!H:H,"TSE",配置清单!N:N,"在岗",配置清单!P:P,"&lt;&gt;暂不胜任")</f>
        <v>0</v>
      </c>
      <c r="AP927" s="61" t="str">
        <f t="shared" si="746"/>
        <v>NA</v>
      </c>
      <c r="AQ927" s="60">
        <f>COUNTIFS(配置清单!$G:$G,G927,配置清单!H:H,"QA",配置清单!N:N,"在岗")</f>
        <v>1</v>
      </c>
      <c r="AR927" s="61">
        <f t="shared" si="747"/>
        <v>1</v>
      </c>
      <c r="AS927" s="60">
        <f>COUNTIFS(配置清单!$G:$G,G927,配置清单!$H:$H,"QA",配置清单!$N:$N,"在岗",配置清单!$P:$P,"&lt;&gt;暂不胜任")</f>
        <v>1</v>
      </c>
      <c r="AT927" s="61">
        <f t="shared" si="748"/>
        <v>1</v>
      </c>
      <c r="AU927" s="60">
        <f>COUNTIFS(配置清单!G:G,规划及评估!G927,配置清单!H:H,"BA",配置清单!N:N,"在岗")</f>
        <v>0</v>
      </c>
      <c r="AV927" s="61" t="str">
        <f t="shared" si="749"/>
        <v>NA</v>
      </c>
      <c r="AW927" s="60">
        <f>COUNTIFS(配置清单!G:G,G927,配置清单!H:H,"BA",配置清单!N:N,"在岗",配置清单!P:P,"&lt;&gt;暂不胜任")</f>
        <v>0</v>
      </c>
      <c r="AX927" s="61" t="str">
        <f t="shared" si="750"/>
        <v>NA</v>
      </c>
      <c r="AY927" s="60">
        <f>COUNTIFS(配置清单!G:G,规划及评估!G927,配置清单!H:H,"IA",配置清单!N:N,"在岗")</f>
        <v>0</v>
      </c>
      <c r="AZ927" s="61" t="str">
        <f t="shared" si="751"/>
        <v>NA</v>
      </c>
      <c r="BA927" s="60">
        <f>COUNTIFS(配置清单!G:G,G927,配置清单!H:H,"IA",配置清单!N:N,"在岗",配置清单!P:P,"&lt;&gt;暂不胜任")</f>
        <v>0</v>
      </c>
      <c r="BB927" s="61" t="str">
        <f t="shared" si="752"/>
        <v>NA</v>
      </c>
      <c r="BC927" s="60">
        <f>COUNTIFS(配置清单!G:G,规划及评估!G927,配置清单!H:H,"产品经理",配置清单!N:N,"在岗")</f>
        <v>0</v>
      </c>
      <c r="BD927" s="61" t="str">
        <f t="shared" si="753"/>
        <v>NA</v>
      </c>
      <c r="BE927" s="60">
        <f>COUNTIFS(配置清单!G:G,G927,配置清单!H:H,"产品经理",配置清单!N:N,"在岗",配置清单!P:P,"&lt;&gt;暂不胜任")</f>
        <v>0</v>
      </c>
      <c r="BF927" s="61" t="str">
        <f t="shared" si="754"/>
        <v>NA</v>
      </c>
      <c r="BG927" s="63">
        <f t="shared" si="755"/>
        <v>3</v>
      </c>
      <c r="BH927" s="64">
        <f t="shared" si="756"/>
        <v>3</v>
      </c>
      <c r="BI927" s="64">
        <f t="shared" si="757"/>
        <v>3</v>
      </c>
      <c r="BJ927" s="64">
        <f t="shared" si="758"/>
        <v>2</v>
      </c>
      <c r="BK927" s="65">
        <f t="shared" si="759"/>
        <v>1</v>
      </c>
      <c r="BL927" s="66">
        <f t="shared" si="760"/>
        <v>0.66666666666666663</v>
      </c>
      <c r="BM927" s="93">
        <f t="shared" si="761"/>
        <v>1</v>
      </c>
      <c r="BN927" s="93">
        <f t="shared" si="762"/>
        <v>0</v>
      </c>
      <c r="BO927" s="93">
        <f t="shared" si="763"/>
        <v>1</v>
      </c>
      <c r="BP927" s="93">
        <f t="shared" si="764"/>
        <v>1</v>
      </c>
      <c r="BQ927" s="93">
        <f t="shared" si="765"/>
        <v>0</v>
      </c>
      <c r="BR927" s="93">
        <f t="shared" si="766"/>
        <v>0</v>
      </c>
      <c r="BS927" s="93">
        <f t="shared" si="767"/>
        <v>0</v>
      </c>
      <c r="BT927" s="93">
        <f t="shared" si="768"/>
        <v>0</v>
      </c>
      <c r="BU927" s="93">
        <f t="shared" si="769"/>
        <v>0</v>
      </c>
      <c r="BV927" s="93">
        <f t="shared" si="770"/>
        <v>0</v>
      </c>
      <c r="BW927" s="93">
        <f t="shared" si="771"/>
        <v>1</v>
      </c>
      <c r="BX927" s="93">
        <f t="shared" si="772"/>
        <v>1</v>
      </c>
      <c r="BY927" s="93">
        <f t="shared" si="773"/>
        <v>0</v>
      </c>
      <c r="BZ927" s="93">
        <f t="shared" si="774"/>
        <v>0</v>
      </c>
      <c r="CA927" s="93">
        <f t="shared" si="775"/>
        <v>0</v>
      </c>
      <c r="CB927" s="93">
        <f t="shared" si="776"/>
        <v>0</v>
      </c>
      <c r="CC927" s="93">
        <f t="shared" si="777"/>
        <v>0</v>
      </c>
      <c r="CD927" s="93">
        <f t="shared" si="778"/>
        <v>0</v>
      </c>
    </row>
    <row r="928" spans="1:82" hidden="1">
      <c r="A928" s="34">
        <v>581</v>
      </c>
      <c r="B928" s="34" t="s">
        <v>228</v>
      </c>
      <c r="C928" s="34" t="s">
        <v>231</v>
      </c>
      <c r="D928" s="34" t="s">
        <v>204</v>
      </c>
      <c r="E928" s="34" t="s">
        <v>208</v>
      </c>
      <c r="F928" s="34" t="s">
        <v>219</v>
      </c>
      <c r="G928" s="34" t="s">
        <v>857</v>
      </c>
      <c r="H928" s="34" t="s">
        <v>4</v>
      </c>
      <c r="I928" s="34" t="s">
        <v>4</v>
      </c>
      <c r="J928" s="34" t="s">
        <v>507</v>
      </c>
      <c r="K928" s="34" t="s">
        <v>34</v>
      </c>
      <c r="L928" s="34" t="s">
        <v>211</v>
      </c>
      <c r="M928" s="34" t="s">
        <v>763</v>
      </c>
      <c r="N928" s="34">
        <v>1</v>
      </c>
      <c r="O928" s="34">
        <v>1</v>
      </c>
      <c r="P928" s="34">
        <v>0</v>
      </c>
      <c r="Q928" s="34">
        <v>0</v>
      </c>
      <c r="R928" s="34">
        <v>0</v>
      </c>
      <c r="S928" s="34">
        <v>1</v>
      </c>
      <c r="T928" s="34">
        <v>0</v>
      </c>
      <c r="U928" s="77">
        <v>0</v>
      </c>
      <c r="V928" s="34">
        <v>0</v>
      </c>
      <c r="W928" s="60">
        <f>COUNTIFS(配置清单!G:G,G928,配置清单!$H:$H,"PM",配置清单!$N:$N,"在岗")</f>
        <v>1</v>
      </c>
      <c r="X928" s="61">
        <f t="shared" si="737"/>
        <v>1</v>
      </c>
      <c r="Y928" s="60">
        <f>COUNTIFS(配置清单!$G:$G,G928,配置清单!$H:$H,"PM",配置清单!$N:$N,"在岗",配置清单!$P:$P,"&lt;&gt;暂不胜任")</f>
        <v>1</v>
      </c>
      <c r="Z928" s="61">
        <f t="shared" si="738"/>
        <v>1</v>
      </c>
      <c r="AA928" s="62">
        <f>COUNTIFS(配置清单!$G:$G,G928,配置清单!$H:$H,"SE",配置清单!$N:$N,"在岗")+COUNTIFS(配置清单!$G:$G,G928,配置清单!$H:$H,"SA",配置清单!$N:$N,"在岗")</f>
        <v>1</v>
      </c>
      <c r="AB928" s="61">
        <f t="shared" si="739"/>
        <v>1</v>
      </c>
      <c r="AC928" s="60">
        <f>COUNTIFS(配置清单!$G:$G,G928,配置清单!$H:$H,"SE",配置清单!$N:$N,"在岗",配置清单!$P:$P,"&lt;&gt;暂不胜任")+COUNTIFS(配置清单!$G:$G,G928,配置清单!$H:$H,"SA",配置清单!$N:$N,"在岗",配置清单!$P:$P,"&lt;&gt;暂不胜任")</f>
        <v>0</v>
      </c>
      <c r="AD928" s="61">
        <f t="shared" si="740"/>
        <v>0</v>
      </c>
      <c r="AE928" s="60">
        <f>COUNTIFS(配置清单!$G:$G,G928,配置清单!H:H,"MDE",配置清单!N:N,"在岗")</f>
        <v>0</v>
      </c>
      <c r="AF928" s="61" t="str">
        <f t="shared" si="741"/>
        <v>NA</v>
      </c>
      <c r="AG928" s="60">
        <f>COUNTIFS(配置清单!$G:$G,G928,配置清单!$H:$H,"MDE",配置清单!$N:$N,"在岗",配置清单!$P:$P,"&lt;&gt;暂不胜任")</f>
        <v>0</v>
      </c>
      <c r="AH928" s="61" t="str">
        <f t="shared" si="742"/>
        <v>NA</v>
      </c>
      <c r="AI928" s="62">
        <f>COUNTIFS(配置清单!G:G,G928,配置清单!H:H,"TPM",配置清单!N:N,"在岗")+COUNTIFS(配置清单!G:G,G928,配置清单!H:H,"TC",配置清单!N:N,"在岗")</f>
        <v>0</v>
      </c>
      <c r="AJ928" s="61" t="str">
        <f t="shared" si="743"/>
        <v>NA</v>
      </c>
      <c r="AK928" s="60">
        <f>COUNTIFS(配置清单!G:G,G928,配置清单!H:H,"TPM",配置清单!N:N,"在岗",配置清单!P:P,"&lt;&gt;暂不胜任")+COUNTIFS(配置清单!G:G,G928,配置清单!H:H,"TC",配置清单!N:N,"在岗",配置清单!P:P,"&lt;&gt;暂不胜任")</f>
        <v>0</v>
      </c>
      <c r="AL928" s="61" t="str">
        <f t="shared" si="744"/>
        <v>NA</v>
      </c>
      <c r="AM928" s="60">
        <f>COUNTIFS(配置清单!G:G,G928,配置清单!H:H,"TSE",配置清单!N:N,"在岗")</f>
        <v>0</v>
      </c>
      <c r="AN928" s="61" t="str">
        <f t="shared" si="745"/>
        <v>NA</v>
      </c>
      <c r="AO928" s="60">
        <f>COUNTIFS(配置清单!G:G,G928,配置清单!H:H,"TSE",配置清单!N:N,"在岗",配置清单!P:P,"&lt;&gt;暂不胜任")</f>
        <v>0</v>
      </c>
      <c r="AP928" s="61" t="str">
        <f t="shared" si="746"/>
        <v>NA</v>
      </c>
      <c r="AQ928" s="60">
        <f>COUNTIFS(配置清单!$G:$G,G928,配置清单!H:H,"QA",配置清单!N:N,"在岗")</f>
        <v>1</v>
      </c>
      <c r="AR928" s="61">
        <f t="shared" si="747"/>
        <v>1</v>
      </c>
      <c r="AS928" s="60">
        <f>COUNTIFS(配置清单!$G:$G,G928,配置清单!$H:$H,"QA",配置清单!$N:$N,"在岗",配置清单!$P:$P,"&lt;&gt;暂不胜任")</f>
        <v>1</v>
      </c>
      <c r="AT928" s="61">
        <f t="shared" si="748"/>
        <v>1</v>
      </c>
      <c r="AU928" s="60">
        <f>COUNTIFS(配置清单!G:G,规划及评估!G928,配置清单!H:H,"BA",配置清单!N:N,"在岗")</f>
        <v>0</v>
      </c>
      <c r="AV928" s="61" t="str">
        <f t="shared" si="749"/>
        <v>NA</v>
      </c>
      <c r="AW928" s="60">
        <f>COUNTIFS(配置清单!G:G,G928,配置清单!H:H,"BA",配置清单!N:N,"在岗",配置清单!P:P,"&lt;&gt;暂不胜任")</f>
        <v>0</v>
      </c>
      <c r="AX928" s="61" t="str">
        <f t="shared" si="750"/>
        <v>NA</v>
      </c>
      <c r="AY928" s="60">
        <f>COUNTIFS(配置清单!G:G,规划及评估!G928,配置清单!H:H,"IA",配置清单!N:N,"在岗")</f>
        <v>0</v>
      </c>
      <c r="AZ928" s="61" t="str">
        <f t="shared" si="751"/>
        <v>NA</v>
      </c>
      <c r="BA928" s="60">
        <f>COUNTIFS(配置清单!G:G,G928,配置清单!H:H,"IA",配置清单!N:N,"在岗",配置清单!P:P,"&lt;&gt;暂不胜任")</f>
        <v>0</v>
      </c>
      <c r="BB928" s="61" t="str">
        <f t="shared" si="752"/>
        <v>NA</v>
      </c>
      <c r="BC928" s="60">
        <f>COUNTIFS(配置清单!G:G,规划及评估!G928,配置清单!H:H,"产品经理",配置清单!N:N,"在岗")</f>
        <v>0</v>
      </c>
      <c r="BD928" s="61" t="str">
        <f t="shared" si="753"/>
        <v>NA</v>
      </c>
      <c r="BE928" s="60">
        <f>COUNTIFS(配置清单!G:G,G928,配置清单!H:H,"产品经理",配置清单!N:N,"在岗",配置清单!P:P,"&lt;&gt;暂不胜任")</f>
        <v>0</v>
      </c>
      <c r="BF928" s="61" t="str">
        <f t="shared" si="754"/>
        <v>NA</v>
      </c>
      <c r="BG928" s="63">
        <f t="shared" si="755"/>
        <v>3</v>
      </c>
      <c r="BH928" s="64">
        <f t="shared" si="756"/>
        <v>3</v>
      </c>
      <c r="BI928" s="64">
        <f t="shared" si="757"/>
        <v>3</v>
      </c>
      <c r="BJ928" s="64">
        <f t="shared" si="758"/>
        <v>2</v>
      </c>
      <c r="BK928" s="65">
        <f t="shared" si="759"/>
        <v>1</v>
      </c>
      <c r="BL928" s="66">
        <f t="shared" si="760"/>
        <v>0.66666666666666663</v>
      </c>
      <c r="BM928" s="93">
        <f t="shared" si="761"/>
        <v>1</v>
      </c>
      <c r="BN928" s="93">
        <f t="shared" si="762"/>
        <v>1</v>
      </c>
      <c r="BO928" s="93">
        <f t="shared" si="763"/>
        <v>1</v>
      </c>
      <c r="BP928" s="93">
        <f t="shared" si="764"/>
        <v>0</v>
      </c>
      <c r="BQ928" s="93">
        <f t="shared" si="765"/>
        <v>0</v>
      </c>
      <c r="BR928" s="93">
        <f t="shared" si="766"/>
        <v>0</v>
      </c>
      <c r="BS928" s="93">
        <f t="shared" si="767"/>
        <v>0</v>
      </c>
      <c r="BT928" s="93">
        <f t="shared" si="768"/>
        <v>0</v>
      </c>
      <c r="BU928" s="93">
        <f t="shared" si="769"/>
        <v>0</v>
      </c>
      <c r="BV928" s="93">
        <f t="shared" si="770"/>
        <v>0</v>
      </c>
      <c r="BW928" s="93">
        <f t="shared" si="771"/>
        <v>1</v>
      </c>
      <c r="BX928" s="93">
        <f t="shared" si="772"/>
        <v>1</v>
      </c>
      <c r="BY928" s="93">
        <f t="shared" si="773"/>
        <v>0</v>
      </c>
      <c r="BZ928" s="93">
        <f t="shared" si="774"/>
        <v>0</v>
      </c>
      <c r="CA928" s="93">
        <f t="shared" si="775"/>
        <v>0</v>
      </c>
      <c r="CB928" s="93">
        <f t="shared" si="776"/>
        <v>0</v>
      </c>
      <c r="CC928" s="93">
        <f t="shared" si="777"/>
        <v>0</v>
      </c>
      <c r="CD928" s="93">
        <f t="shared" si="778"/>
        <v>0</v>
      </c>
    </row>
    <row r="929" spans="1:82" hidden="1">
      <c r="A929" s="34">
        <v>582</v>
      </c>
      <c r="B929" s="34" t="s">
        <v>228</v>
      </c>
      <c r="C929" s="34" t="s">
        <v>231</v>
      </c>
      <c r="D929" s="34" t="s">
        <v>204</v>
      </c>
      <c r="E929" s="34" t="s">
        <v>208</v>
      </c>
      <c r="F929" s="34" t="s">
        <v>866</v>
      </c>
      <c r="G929" s="34" t="s">
        <v>867</v>
      </c>
      <c r="H929" s="34" t="s">
        <v>7</v>
      </c>
      <c r="I929" s="34" t="s">
        <v>7</v>
      </c>
      <c r="J929" s="34" t="s">
        <v>195</v>
      </c>
      <c r="K929" s="34" t="s">
        <v>195</v>
      </c>
      <c r="L929" s="34" t="s">
        <v>211</v>
      </c>
      <c r="M929" s="34" t="s">
        <v>763</v>
      </c>
      <c r="N929" s="34">
        <v>1</v>
      </c>
      <c r="O929" s="34">
        <v>0</v>
      </c>
      <c r="P929" s="34">
        <v>0</v>
      </c>
      <c r="Q929" s="34">
        <v>0</v>
      </c>
      <c r="R929" s="34">
        <v>0</v>
      </c>
      <c r="S929" s="34">
        <v>1</v>
      </c>
      <c r="T929" s="34">
        <v>0</v>
      </c>
      <c r="U929" s="77">
        <v>0</v>
      </c>
      <c r="V929" s="34">
        <v>0</v>
      </c>
      <c r="W929" s="60">
        <f>COUNTIFS(配置清单!G:G,G929,配置清单!$H:$H,"PM",配置清单!$N:$N,"在岗")</f>
        <v>1</v>
      </c>
      <c r="X929" s="61">
        <f t="shared" si="737"/>
        <v>1</v>
      </c>
      <c r="Y929" s="60">
        <f>COUNTIFS(配置清单!$G:$G,G929,配置清单!$H:$H,"PM",配置清单!$N:$N,"在岗",配置清单!$P:$P,"&lt;&gt;暂不胜任")</f>
        <v>0</v>
      </c>
      <c r="Z929" s="61">
        <f t="shared" si="738"/>
        <v>0</v>
      </c>
      <c r="AA929" s="62">
        <f>COUNTIFS(配置清单!$G:$G,G929,配置清单!$H:$H,"SE",配置清单!$N:$N,"在岗")+COUNTIFS(配置清单!$G:$G,G929,配置清单!$H:$H,"SA",配置清单!$N:$N,"在岗")</f>
        <v>0</v>
      </c>
      <c r="AB929" s="61" t="str">
        <f t="shared" si="739"/>
        <v>NA</v>
      </c>
      <c r="AC929" s="60">
        <f>COUNTIFS(配置清单!$G:$G,G929,配置清单!$H:$H,"SE",配置清单!$N:$N,"在岗",配置清单!$P:$P,"&lt;&gt;暂不胜任")+COUNTIFS(配置清单!$G:$G,G929,配置清单!$H:$H,"SA",配置清单!$N:$N,"在岗",配置清单!$P:$P,"&lt;&gt;暂不胜任")</f>
        <v>0</v>
      </c>
      <c r="AD929" s="61" t="str">
        <f t="shared" si="740"/>
        <v>NA</v>
      </c>
      <c r="AE929" s="60">
        <f>COUNTIFS(配置清单!$G:$G,G929,配置清单!H:H,"MDE",配置清单!N:N,"在岗")</f>
        <v>0</v>
      </c>
      <c r="AF929" s="61" t="str">
        <f t="shared" si="741"/>
        <v>NA</v>
      </c>
      <c r="AG929" s="60">
        <f>COUNTIFS(配置清单!$G:$G,G929,配置清单!$H:$H,"MDE",配置清单!$N:$N,"在岗",配置清单!$P:$P,"&lt;&gt;暂不胜任")</f>
        <v>0</v>
      </c>
      <c r="AH929" s="61" t="str">
        <f t="shared" si="742"/>
        <v>NA</v>
      </c>
      <c r="AI929" s="62">
        <f>COUNTIFS(配置清单!G:G,G929,配置清单!H:H,"TPM",配置清单!N:N,"在岗")+COUNTIFS(配置清单!G:G,G929,配置清单!H:H,"TC",配置清单!N:N,"在岗")</f>
        <v>0</v>
      </c>
      <c r="AJ929" s="61" t="str">
        <f t="shared" si="743"/>
        <v>NA</v>
      </c>
      <c r="AK929" s="60">
        <f>COUNTIFS(配置清单!G:G,G929,配置清单!H:H,"TPM",配置清单!N:N,"在岗",配置清单!P:P,"&lt;&gt;暂不胜任")+COUNTIFS(配置清单!G:G,G929,配置清单!H:H,"TC",配置清单!N:N,"在岗",配置清单!P:P,"&lt;&gt;暂不胜任")</f>
        <v>0</v>
      </c>
      <c r="AL929" s="61" t="str">
        <f t="shared" si="744"/>
        <v>NA</v>
      </c>
      <c r="AM929" s="60">
        <f>COUNTIFS(配置清单!G:G,G929,配置清单!H:H,"TSE",配置清单!N:N,"在岗")</f>
        <v>0</v>
      </c>
      <c r="AN929" s="61" t="str">
        <f t="shared" si="745"/>
        <v>NA</v>
      </c>
      <c r="AO929" s="60">
        <f>COUNTIFS(配置清单!G:G,G929,配置清单!H:H,"TSE",配置清单!N:N,"在岗",配置清单!P:P,"&lt;&gt;暂不胜任")</f>
        <v>0</v>
      </c>
      <c r="AP929" s="61" t="str">
        <f t="shared" si="746"/>
        <v>NA</v>
      </c>
      <c r="AQ929" s="60">
        <f>COUNTIFS(配置清单!$G:$G,G929,配置清单!H:H,"QA",配置清单!N:N,"在岗")</f>
        <v>1</v>
      </c>
      <c r="AR929" s="61">
        <f t="shared" si="747"/>
        <v>1</v>
      </c>
      <c r="AS929" s="60">
        <f>COUNTIFS(配置清单!$G:$G,G929,配置清单!$H:$H,"QA",配置清单!$N:$N,"在岗",配置清单!$P:$P,"&lt;&gt;暂不胜任")</f>
        <v>1</v>
      </c>
      <c r="AT929" s="61">
        <f t="shared" si="748"/>
        <v>1</v>
      </c>
      <c r="AU929" s="60">
        <f>COUNTIFS(配置清单!G:G,规划及评估!G929,配置清单!H:H,"BA",配置清单!N:N,"在岗")</f>
        <v>0</v>
      </c>
      <c r="AV929" s="61" t="str">
        <f t="shared" si="749"/>
        <v>NA</v>
      </c>
      <c r="AW929" s="60">
        <f>COUNTIFS(配置清单!G:G,G929,配置清单!H:H,"BA",配置清单!N:N,"在岗",配置清单!P:P,"&lt;&gt;暂不胜任")</f>
        <v>0</v>
      </c>
      <c r="AX929" s="61" t="str">
        <f t="shared" si="750"/>
        <v>NA</v>
      </c>
      <c r="AY929" s="60">
        <f>COUNTIFS(配置清单!G:G,规划及评估!G929,配置清单!H:H,"IA",配置清单!N:N,"在岗")</f>
        <v>0</v>
      </c>
      <c r="AZ929" s="61" t="str">
        <f t="shared" si="751"/>
        <v>NA</v>
      </c>
      <c r="BA929" s="60">
        <f>COUNTIFS(配置清单!G:G,G929,配置清单!H:H,"IA",配置清单!N:N,"在岗",配置清单!P:P,"&lt;&gt;暂不胜任")</f>
        <v>0</v>
      </c>
      <c r="BB929" s="61" t="str">
        <f t="shared" si="752"/>
        <v>NA</v>
      </c>
      <c r="BC929" s="60">
        <f>COUNTIFS(配置清单!G:G,规划及评估!G929,配置清单!H:H,"产品经理",配置清单!N:N,"在岗")</f>
        <v>0</v>
      </c>
      <c r="BD929" s="61" t="str">
        <f t="shared" si="753"/>
        <v>NA</v>
      </c>
      <c r="BE929" s="60">
        <f>COUNTIFS(配置清单!G:G,G929,配置清单!H:H,"产品经理",配置清单!N:N,"在岗",配置清单!P:P,"&lt;&gt;暂不胜任")</f>
        <v>0</v>
      </c>
      <c r="BF929" s="61" t="str">
        <f t="shared" si="754"/>
        <v>NA</v>
      </c>
      <c r="BG929" s="63">
        <f t="shared" si="755"/>
        <v>2</v>
      </c>
      <c r="BH929" s="64">
        <f t="shared" si="756"/>
        <v>2</v>
      </c>
      <c r="BI929" s="64">
        <f t="shared" si="757"/>
        <v>2</v>
      </c>
      <c r="BJ929" s="64">
        <f t="shared" si="758"/>
        <v>1</v>
      </c>
      <c r="BK929" s="65">
        <f t="shared" si="759"/>
        <v>1</v>
      </c>
      <c r="BL929" s="66">
        <f t="shared" si="760"/>
        <v>0.5</v>
      </c>
      <c r="BM929" s="93">
        <f t="shared" si="761"/>
        <v>1</v>
      </c>
      <c r="BN929" s="93">
        <f t="shared" si="762"/>
        <v>0</v>
      </c>
      <c r="BO929" s="93">
        <f t="shared" si="763"/>
        <v>0</v>
      </c>
      <c r="BP929" s="93">
        <f t="shared" si="764"/>
        <v>0</v>
      </c>
      <c r="BQ929" s="93">
        <f t="shared" si="765"/>
        <v>0</v>
      </c>
      <c r="BR929" s="93">
        <f t="shared" si="766"/>
        <v>0</v>
      </c>
      <c r="BS929" s="93">
        <f t="shared" si="767"/>
        <v>0</v>
      </c>
      <c r="BT929" s="93">
        <f t="shared" si="768"/>
        <v>0</v>
      </c>
      <c r="BU929" s="93">
        <f t="shared" si="769"/>
        <v>0</v>
      </c>
      <c r="BV929" s="93">
        <f t="shared" si="770"/>
        <v>0</v>
      </c>
      <c r="BW929" s="93">
        <f t="shared" si="771"/>
        <v>1</v>
      </c>
      <c r="BX929" s="93">
        <f t="shared" si="772"/>
        <v>1</v>
      </c>
      <c r="BY929" s="93">
        <f t="shared" si="773"/>
        <v>0</v>
      </c>
      <c r="BZ929" s="93">
        <f t="shared" si="774"/>
        <v>0</v>
      </c>
      <c r="CA929" s="93">
        <f t="shared" si="775"/>
        <v>0</v>
      </c>
      <c r="CB929" s="93">
        <f t="shared" si="776"/>
        <v>0</v>
      </c>
      <c r="CC929" s="93">
        <f t="shared" si="777"/>
        <v>0</v>
      </c>
      <c r="CD929" s="93">
        <f t="shared" si="778"/>
        <v>0</v>
      </c>
    </row>
    <row r="930" spans="1:82" hidden="1">
      <c r="A930" s="34">
        <v>583</v>
      </c>
      <c r="B930" s="34" t="s">
        <v>228</v>
      </c>
      <c r="C930" s="34" t="s">
        <v>231</v>
      </c>
      <c r="D930" s="34" t="s">
        <v>204</v>
      </c>
      <c r="E930" s="34" t="s">
        <v>208</v>
      </c>
      <c r="F930" s="34" t="s">
        <v>866</v>
      </c>
      <c r="G930" s="34" t="s">
        <v>870</v>
      </c>
      <c r="H930" s="34" t="s">
        <v>7</v>
      </c>
      <c r="I930" s="34" t="s">
        <v>4</v>
      </c>
      <c r="J930" s="34" t="s">
        <v>195</v>
      </c>
      <c r="K930" s="34" t="s">
        <v>195</v>
      </c>
      <c r="L930" s="34" t="s">
        <v>211</v>
      </c>
      <c r="M930" s="34" t="s">
        <v>763</v>
      </c>
      <c r="N930" s="34">
        <v>1</v>
      </c>
      <c r="O930" s="34">
        <v>0</v>
      </c>
      <c r="P930" s="34">
        <v>0</v>
      </c>
      <c r="Q930" s="34">
        <v>0</v>
      </c>
      <c r="R930" s="34">
        <v>0</v>
      </c>
      <c r="S930" s="34">
        <v>1</v>
      </c>
      <c r="T930" s="34">
        <v>0</v>
      </c>
      <c r="U930" s="77">
        <v>0</v>
      </c>
      <c r="V930" s="34">
        <v>0</v>
      </c>
      <c r="W930" s="60">
        <f>COUNTIFS(配置清单!G:G,G930,配置清单!$H:$H,"PM",配置清单!$N:$N,"在岗")</f>
        <v>1</v>
      </c>
      <c r="X930" s="61">
        <f t="shared" si="737"/>
        <v>1</v>
      </c>
      <c r="Y930" s="60">
        <f>COUNTIFS(配置清单!$G:$G,G930,配置清单!$H:$H,"PM",配置清单!$N:$N,"在岗",配置清单!$P:$P,"&lt;&gt;暂不胜任")</f>
        <v>0</v>
      </c>
      <c r="Z930" s="61">
        <f t="shared" si="738"/>
        <v>0</v>
      </c>
      <c r="AA930" s="62">
        <f>COUNTIFS(配置清单!$G:$G,G930,配置清单!$H:$H,"SE",配置清单!$N:$N,"在岗")+COUNTIFS(配置清单!$G:$G,G930,配置清单!$H:$H,"SA",配置清单!$N:$N,"在岗")</f>
        <v>0</v>
      </c>
      <c r="AB930" s="61" t="str">
        <f t="shared" si="739"/>
        <v>NA</v>
      </c>
      <c r="AC930" s="60">
        <f>COUNTIFS(配置清单!$G:$G,G930,配置清单!$H:$H,"SE",配置清单!$N:$N,"在岗",配置清单!$P:$P,"&lt;&gt;暂不胜任")+COUNTIFS(配置清单!$G:$G,G930,配置清单!$H:$H,"SA",配置清单!$N:$N,"在岗",配置清单!$P:$P,"&lt;&gt;暂不胜任")</f>
        <v>0</v>
      </c>
      <c r="AD930" s="61" t="str">
        <f t="shared" si="740"/>
        <v>NA</v>
      </c>
      <c r="AE930" s="60">
        <f>COUNTIFS(配置清单!$G:$G,G930,配置清单!H:H,"MDE",配置清单!N:N,"在岗")</f>
        <v>0</v>
      </c>
      <c r="AF930" s="61" t="str">
        <f t="shared" si="741"/>
        <v>NA</v>
      </c>
      <c r="AG930" s="60">
        <f>COUNTIFS(配置清单!$G:$G,G930,配置清单!$H:$H,"MDE",配置清单!$N:$N,"在岗",配置清单!$P:$P,"&lt;&gt;暂不胜任")</f>
        <v>0</v>
      </c>
      <c r="AH930" s="61" t="str">
        <f t="shared" si="742"/>
        <v>NA</v>
      </c>
      <c r="AI930" s="62">
        <f>COUNTIFS(配置清单!G:G,G930,配置清单!H:H,"TPM",配置清单!N:N,"在岗")+COUNTIFS(配置清单!G:G,G930,配置清单!H:H,"TC",配置清单!N:N,"在岗")</f>
        <v>0</v>
      </c>
      <c r="AJ930" s="61" t="str">
        <f t="shared" si="743"/>
        <v>NA</v>
      </c>
      <c r="AK930" s="60">
        <f>COUNTIFS(配置清单!G:G,G930,配置清单!H:H,"TPM",配置清单!N:N,"在岗",配置清单!P:P,"&lt;&gt;暂不胜任")+COUNTIFS(配置清单!G:G,G930,配置清单!H:H,"TC",配置清单!N:N,"在岗",配置清单!P:P,"&lt;&gt;暂不胜任")</f>
        <v>0</v>
      </c>
      <c r="AL930" s="61" t="str">
        <f t="shared" si="744"/>
        <v>NA</v>
      </c>
      <c r="AM930" s="60">
        <f>COUNTIFS(配置清单!G:G,G930,配置清单!H:H,"TSE",配置清单!N:N,"在岗")</f>
        <v>0</v>
      </c>
      <c r="AN930" s="61" t="str">
        <f t="shared" si="745"/>
        <v>NA</v>
      </c>
      <c r="AO930" s="60">
        <f>COUNTIFS(配置清单!G:G,G930,配置清单!H:H,"TSE",配置清单!N:N,"在岗",配置清单!P:P,"&lt;&gt;暂不胜任")</f>
        <v>0</v>
      </c>
      <c r="AP930" s="61" t="str">
        <f t="shared" si="746"/>
        <v>NA</v>
      </c>
      <c r="AQ930" s="60">
        <f>COUNTIFS(配置清单!$G:$G,G930,配置清单!H:H,"QA",配置清单!N:N,"在岗")</f>
        <v>1</v>
      </c>
      <c r="AR930" s="61">
        <f t="shared" si="747"/>
        <v>1</v>
      </c>
      <c r="AS930" s="60">
        <f>COUNTIFS(配置清单!$G:$G,G930,配置清单!$H:$H,"QA",配置清单!$N:$N,"在岗",配置清单!$P:$P,"&lt;&gt;暂不胜任")</f>
        <v>1</v>
      </c>
      <c r="AT930" s="61">
        <f t="shared" si="748"/>
        <v>1</v>
      </c>
      <c r="AU930" s="60">
        <f>COUNTIFS(配置清单!G:G,规划及评估!G930,配置清单!H:H,"BA",配置清单!N:N,"在岗")</f>
        <v>0</v>
      </c>
      <c r="AV930" s="61" t="str">
        <f t="shared" si="749"/>
        <v>NA</v>
      </c>
      <c r="AW930" s="60">
        <f>COUNTIFS(配置清单!G:G,G930,配置清单!H:H,"BA",配置清单!N:N,"在岗",配置清单!P:P,"&lt;&gt;暂不胜任")</f>
        <v>0</v>
      </c>
      <c r="AX930" s="61" t="str">
        <f t="shared" si="750"/>
        <v>NA</v>
      </c>
      <c r="AY930" s="60">
        <f>COUNTIFS(配置清单!G:G,规划及评估!G930,配置清单!H:H,"IA",配置清单!N:N,"在岗")</f>
        <v>0</v>
      </c>
      <c r="AZ930" s="61" t="str">
        <f t="shared" si="751"/>
        <v>NA</v>
      </c>
      <c r="BA930" s="60">
        <f>COUNTIFS(配置清单!G:G,G930,配置清单!H:H,"IA",配置清单!N:N,"在岗",配置清单!P:P,"&lt;&gt;暂不胜任")</f>
        <v>0</v>
      </c>
      <c r="BB930" s="61" t="str">
        <f t="shared" si="752"/>
        <v>NA</v>
      </c>
      <c r="BC930" s="60">
        <f>COUNTIFS(配置清单!G:G,规划及评估!G930,配置清单!H:H,"产品经理",配置清单!N:N,"在岗")</f>
        <v>0</v>
      </c>
      <c r="BD930" s="61" t="str">
        <f t="shared" si="753"/>
        <v>NA</v>
      </c>
      <c r="BE930" s="60">
        <f>COUNTIFS(配置清单!G:G,G930,配置清单!H:H,"产品经理",配置清单!N:N,"在岗",配置清单!P:P,"&lt;&gt;暂不胜任")</f>
        <v>0</v>
      </c>
      <c r="BF930" s="61" t="str">
        <f t="shared" si="754"/>
        <v>NA</v>
      </c>
      <c r="BG930" s="63">
        <f t="shared" si="755"/>
        <v>2</v>
      </c>
      <c r="BH930" s="64">
        <f t="shared" si="756"/>
        <v>2</v>
      </c>
      <c r="BI930" s="64">
        <f t="shared" si="757"/>
        <v>2</v>
      </c>
      <c r="BJ930" s="64">
        <f t="shared" si="758"/>
        <v>1</v>
      </c>
      <c r="BK930" s="65">
        <f t="shared" si="759"/>
        <v>1</v>
      </c>
      <c r="BL930" s="66">
        <f t="shared" si="760"/>
        <v>0.5</v>
      </c>
      <c r="BM930" s="93">
        <f t="shared" si="761"/>
        <v>1</v>
      </c>
      <c r="BN930" s="93">
        <f t="shared" si="762"/>
        <v>0</v>
      </c>
      <c r="BO930" s="93">
        <f t="shared" si="763"/>
        <v>0</v>
      </c>
      <c r="BP930" s="93">
        <f t="shared" si="764"/>
        <v>0</v>
      </c>
      <c r="BQ930" s="93">
        <f t="shared" si="765"/>
        <v>0</v>
      </c>
      <c r="BR930" s="93">
        <f t="shared" si="766"/>
        <v>0</v>
      </c>
      <c r="BS930" s="93">
        <f t="shared" si="767"/>
        <v>0</v>
      </c>
      <c r="BT930" s="93">
        <f t="shared" si="768"/>
        <v>0</v>
      </c>
      <c r="BU930" s="93">
        <f t="shared" si="769"/>
        <v>0</v>
      </c>
      <c r="BV930" s="93">
        <f t="shared" si="770"/>
        <v>0</v>
      </c>
      <c r="BW930" s="93">
        <f t="shared" si="771"/>
        <v>1</v>
      </c>
      <c r="BX930" s="93">
        <f t="shared" si="772"/>
        <v>1</v>
      </c>
      <c r="BY930" s="93">
        <f t="shared" si="773"/>
        <v>0</v>
      </c>
      <c r="BZ930" s="93">
        <f t="shared" si="774"/>
        <v>0</v>
      </c>
      <c r="CA930" s="93">
        <f t="shared" si="775"/>
        <v>0</v>
      </c>
      <c r="CB930" s="93">
        <f t="shared" si="776"/>
        <v>0</v>
      </c>
      <c r="CC930" s="93">
        <f t="shared" si="777"/>
        <v>0</v>
      </c>
      <c r="CD930" s="93">
        <f t="shared" si="778"/>
        <v>0</v>
      </c>
    </row>
    <row r="931" spans="1:82" hidden="1">
      <c r="A931" s="34">
        <v>584</v>
      </c>
      <c r="B931" s="34" t="s">
        <v>228</v>
      </c>
      <c r="C931" s="34" t="s">
        <v>231</v>
      </c>
      <c r="D931" s="34" t="s">
        <v>204</v>
      </c>
      <c r="E931" s="34" t="s">
        <v>208</v>
      </c>
      <c r="F931" s="34" t="s">
        <v>871</v>
      </c>
      <c r="G931" s="34" t="s">
        <v>872</v>
      </c>
      <c r="H931" s="34" t="s">
        <v>6</v>
      </c>
      <c r="I931" s="34" t="s">
        <v>7</v>
      </c>
      <c r="J931" s="34" t="s">
        <v>195</v>
      </c>
      <c r="K931" s="34" t="s">
        <v>195</v>
      </c>
      <c r="L931" s="34" t="s">
        <v>211</v>
      </c>
      <c r="M931" s="34" t="s">
        <v>763</v>
      </c>
      <c r="N931" s="34">
        <v>1</v>
      </c>
      <c r="O931" s="34">
        <v>1</v>
      </c>
      <c r="P931" s="34">
        <v>0</v>
      </c>
      <c r="Q931" s="34">
        <v>0</v>
      </c>
      <c r="R931" s="34">
        <v>0</v>
      </c>
      <c r="S931" s="34">
        <v>1</v>
      </c>
      <c r="T931" s="34">
        <v>0</v>
      </c>
      <c r="U931" s="77">
        <v>0</v>
      </c>
      <c r="V931" s="34">
        <v>0</v>
      </c>
      <c r="W931" s="60">
        <f>COUNTIFS(配置清单!G:G,G931,配置清单!$H:$H,"PM",配置清单!$N:$N,"在岗")</f>
        <v>1</v>
      </c>
      <c r="X931" s="61">
        <f t="shared" si="737"/>
        <v>1</v>
      </c>
      <c r="Y931" s="60">
        <f>COUNTIFS(配置清单!$G:$G,G931,配置清单!$H:$H,"PM",配置清单!$N:$N,"在岗",配置清单!$P:$P,"&lt;&gt;暂不胜任")</f>
        <v>0</v>
      </c>
      <c r="Z931" s="61">
        <f t="shared" si="738"/>
        <v>0</v>
      </c>
      <c r="AA931" s="62">
        <f>COUNTIFS(配置清单!$G:$G,G931,配置清单!$H:$H,"SE",配置清单!$N:$N,"在岗")+COUNTIFS(配置清单!$G:$G,G931,配置清单!$H:$H,"SA",配置清单!$N:$N,"在岗")</f>
        <v>1</v>
      </c>
      <c r="AB931" s="61">
        <f t="shared" si="739"/>
        <v>1</v>
      </c>
      <c r="AC931" s="60">
        <f>COUNTIFS(配置清单!$G:$G,G931,配置清单!$H:$H,"SE",配置清单!$N:$N,"在岗",配置清单!$P:$P,"&lt;&gt;暂不胜任")+COUNTIFS(配置清单!$G:$G,G931,配置清单!$H:$H,"SA",配置清单!$N:$N,"在岗",配置清单!$P:$P,"&lt;&gt;暂不胜任")</f>
        <v>0</v>
      </c>
      <c r="AD931" s="61">
        <f t="shared" si="740"/>
        <v>0</v>
      </c>
      <c r="AE931" s="60">
        <f>COUNTIFS(配置清单!$G:$G,G931,配置清单!H:H,"MDE",配置清单!N:N,"在岗")</f>
        <v>0</v>
      </c>
      <c r="AF931" s="61" t="str">
        <f t="shared" si="741"/>
        <v>NA</v>
      </c>
      <c r="AG931" s="60">
        <f>COUNTIFS(配置清单!$G:$G,G931,配置清单!$H:$H,"MDE",配置清单!$N:$N,"在岗",配置清单!$P:$P,"&lt;&gt;暂不胜任")</f>
        <v>0</v>
      </c>
      <c r="AH931" s="61" t="str">
        <f t="shared" si="742"/>
        <v>NA</v>
      </c>
      <c r="AI931" s="62">
        <f>COUNTIFS(配置清单!G:G,G931,配置清单!H:H,"TPM",配置清单!N:N,"在岗")+COUNTIFS(配置清单!G:G,G931,配置清单!H:H,"TC",配置清单!N:N,"在岗")</f>
        <v>0</v>
      </c>
      <c r="AJ931" s="61" t="str">
        <f t="shared" si="743"/>
        <v>NA</v>
      </c>
      <c r="AK931" s="60">
        <f>COUNTIFS(配置清单!G:G,G931,配置清单!H:H,"TPM",配置清单!N:N,"在岗",配置清单!P:P,"&lt;&gt;暂不胜任")+COUNTIFS(配置清单!G:G,G931,配置清单!H:H,"TC",配置清单!N:N,"在岗",配置清单!P:P,"&lt;&gt;暂不胜任")</f>
        <v>0</v>
      </c>
      <c r="AL931" s="61" t="str">
        <f t="shared" si="744"/>
        <v>NA</v>
      </c>
      <c r="AM931" s="60">
        <f>COUNTIFS(配置清单!G:G,G931,配置清单!H:H,"TSE",配置清单!N:N,"在岗")</f>
        <v>0</v>
      </c>
      <c r="AN931" s="61" t="str">
        <f t="shared" si="745"/>
        <v>NA</v>
      </c>
      <c r="AO931" s="60">
        <f>COUNTIFS(配置清单!G:G,G931,配置清单!H:H,"TSE",配置清单!N:N,"在岗",配置清单!P:P,"&lt;&gt;暂不胜任")</f>
        <v>0</v>
      </c>
      <c r="AP931" s="61" t="str">
        <f t="shared" si="746"/>
        <v>NA</v>
      </c>
      <c r="AQ931" s="60">
        <f>COUNTIFS(配置清单!$G:$G,G931,配置清单!H:H,"QA",配置清单!N:N,"在岗")</f>
        <v>1</v>
      </c>
      <c r="AR931" s="61">
        <f t="shared" si="747"/>
        <v>1</v>
      </c>
      <c r="AS931" s="60">
        <f>COUNTIFS(配置清单!$G:$G,G931,配置清单!$H:$H,"QA",配置清单!$N:$N,"在岗",配置清单!$P:$P,"&lt;&gt;暂不胜任")</f>
        <v>1</v>
      </c>
      <c r="AT931" s="61">
        <f t="shared" si="748"/>
        <v>1</v>
      </c>
      <c r="AU931" s="60">
        <f>COUNTIFS(配置清单!G:G,规划及评估!G931,配置清单!H:H,"BA",配置清单!N:N,"在岗")</f>
        <v>0</v>
      </c>
      <c r="AV931" s="61" t="str">
        <f t="shared" si="749"/>
        <v>NA</v>
      </c>
      <c r="AW931" s="60">
        <f>COUNTIFS(配置清单!G:G,G931,配置清单!H:H,"BA",配置清单!N:N,"在岗",配置清单!P:P,"&lt;&gt;暂不胜任")</f>
        <v>0</v>
      </c>
      <c r="AX931" s="61" t="str">
        <f t="shared" si="750"/>
        <v>NA</v>
      </c>
      <c r="AY931" s="60">
        <f>COUNTIFS(配置清单!G:G,规划及评估!G931,配置清单!H:H,"IA",配置清单!N:N,"在岗")</f>
        <v>0</v>
      </c>
      <c r="AZ931" s="61" t="str">
        <f t="shared" si="751"/>
        <v>NA</v>
      </c>
      <c r="BA931" s="60">
        <f>COUNTIFS(配置清单!G:G,G931,配置清单!H:H,"IA",配置清单!N:N,"在岗",配置清单!P:P,"&lt;&gt;暂不胜任")</f>
        <v>0</v>
      </c>
      <c r="BB931" s="61" t="str">
        <f t="shared" si="752"/>
        <v>NA</v>
      </c>
      <c r="BC931" s="60">
        <f>COUNTIFS(配置清单!G:G,规划及评估!G931,配置清单!H:H,"产品经理",配置清单!N:N,"在岗")</f>
        <v>0</v>
      </c>
      <c r="BD931" s="61" t="str">
        <f t="shared" si="753"/>
        <v>NA</v>
      </c>
      <c r="BE931" s="60">
        <f>COUNTIFS(配置清单!G:G,G931,配置清单!H:H,"产品经理",配置清单!N:N,"在岗",配置清单!P:P,"&lt;&gt;暂不胜任")</f>
        <v>0</v>
      </c>
      <c r="BF931" s="61" t="str">
        <f t="shared" si="754"/>
        <v>NA</v>
      </c>
      <c r="BG931" s="63">
        <f t="shared" si="755"/>
        <v>3</v>
      </c>
      <c r="BH931" s="64">
        <f t="shared" si="756"/>
        <v>3</v>
      </c>
      <c r="BI931" s="64">
        <f t="shared" si="757"/>
        <v>3</v>
      </c>
      <c r="BJ931" s="64">
        <f t="shared" si="758"/>
        <v>1</v>
      </c>
      <c r="BK931" s="65">
        <f t="shared" si="759"/>
        <v>1</v>
      </c>
      <c r="BL931" s="66">
        <f t="shared" si="760"/>
        <v>0.33333333333333331</v>
      </c>
      <c r="BM931" s="93">
        <f t="shared" si="761"/>
        <v>1</v>
      </c>
      <c r="BN931" s="93">
        <f t="shared" si="762"/>
        <v>0</v>
      </c>
      <c r="BO931" s="93">
        <f t="shared" si="763"/>
        <v>1</v>
      </c>
      <c r="BP931" s="93">
        <f t="shared" si="764"/>
        <v>0</v>
      </c>
      <c r="BQ931" s="93">
        <f t="shared" si="765"/>
        <v>0</v>
      </c>
      <c r="BR931" s="93">
        <f t="shared" si="766"/>
        <v>0</v>
      </c>
      <c r="BS931" s="93">
        <f t="shared" si="767"/>
        <v>0</v>
      </c>
      <c r="BT931" s="93">
        <f t="shared" si="768"/>
        <v>0</v>
      </c>
      <c r="BU931" s="93">
        <f t="shared" si="769"/>
        <v>0</v>
      </c>
      <c r="BV931" s="93">
        <f t="shared" si="770"/>
        <v>0</v>
      </c>
      <c r="BW931" s="93">
        <f t="shared" si="771"/>
        <v>1</v>
      </c>
      <c r="BX931" s="93">
        <f t="shared" si="772"/>
        <v>1</v>
      </c>
      <c r="BY931" s="93">
        <f t="shared" si="773"/>
        <v>0</v>
      </c>
      <c r="BZ931" s="93">
        <f t="shared" si="774"/>
        <v>0</v>
      </c>
      <c r="CA931" s="93">
        <f t="shared" si="775"/>
        <v>0</v>
      </c>
      <c r="CB931" s="93">
        <f t="shared" si="776"/>
        <v>0</v>
      </c>
      <c r="CC931" s="93">
        <f t="shared" si="777"/>
        <v>0</v>
      </c>
      <c r="CD931" s="93">
        <f t="shared" si="778"/>
        <v>0</v>
      </c>
    </row>
    <row r="932" spans="1:82" hidden="1">
      <c r="A932" s="34">
        <v>585</v>
      </c>
      <c r="B932" s="34" t="s">
        <v>228</v>
      </c>
      <c r="C932" s="34" t="s">
        <v>231</v>
      </c>
      <c r="D932" s="34" t="s">
        <v>204</v>
      </c>
      <c r="E932" s="34" t="s">
        <v>208</v>
      </c>
      <c r="F932" s="34" t="s">
        <v>877</v>
      </c>
      <c r="G932" s="34" t="s">
        <v>878</v>
      </c>
      <c r="H932" s="34" t="s">
        <v>6</v>
      </c>
      <c r="I932" s="34" t="s">
        <v>7</v>
      </c>
      <c r="J932" s="34" t="s">
        <v>195</v>
      </c>
      <c r="K932" s="34" t="s">
        <v>195</v>
      </c>
      <c r="L932" s="34" t="s">
        <v>211</v>
      </c>
      <c r="M932" s="34" t="s">
        <v>763</v>
      </c>
      <c r="N932" s="34">
        <v>1</v>
      </c>
      <c r="O932" s="34">
        <v>1</v>
      </c>
      <c r="P932" s="34">
        <v>0</v>
      </c>
      <c r="Q932" s="34">
        <v>0</v>
      </c>
      <c r="R932" s="34">
        <v>0</v>
      </c>
      <c r="S932" s="34">
        <v>1</v>
      </c>
      <c r="T932" s="34">
        <v>0</v>
      </c>
      <c r="U932" s="77">
        <v>0</v>
      </c>
      <c r="V932" s="34">
        <v>0</v>
      </c>
      <c r="W932" s="60">
        <f>COUNTIFS(配置清单!G:G,G932,配置清单!$H:$H,"PM",配置清单!$N:$N,"在岗")</f>
        <v>1</v>
      </c>
      <c r="X932" s="61">
        <f t="shared" si="737"/>
        <v>1</v>
      </c>
      <c r="Y932" s="60">
        <f>COUNTIFS(配置清单!$G:$G,G932,配置清单!$H:$H,"PM",配置清单!$N:$N,"在岗",配置清单!$P:$P,"&lt;&gt;暂不胜任")</f>
        <v>0</v>
      </c>
      <c r="Z932" s="61">
        <f t="shared" si="738"/>
        <v>0</v>
      </c>
      <c r="AA932" s="62">
        <f>COUNTIFS(配置清单!$G:$G,G932,配置清单!$H:$H,"SE",配置清单!$N:$N,"在岗")+COUNTIFS(配置清单!$G:$G,G932,配置清单!$H:$H,"SA",配置清单!$N:$N,"在岗")</f>
        <v>1</v>
      </c>
      <c r="AB932" s="61">
        <f t="shared" si="739"/>
        <v>1</v>
      </c>
      <c r="AC932" s="60">
        <f>COUNTIFS(配置清单!$G:$G,G932,配置清单!$H:$H,"SE",配置清单!$N:$N,"在岗",配置清单!$P:$P,"&lt;&gt;暂不胜任")+COUNTIFS(配置清单!$G:$G,G932,配置清单!$H:$H,"SA",配置清单!$N:$N,"在岗",配置清单!$P:$P,"&lt;&gt;暂不胜任")</f>
        <v>0</v>
      </c>
      <c r="AD932" s="61">
        <f t="shared" si="740"/>
        <v>0</v>
      </c>
      <c r="AE932" s="60">
        <f>COUNTIFS(配置清单!$G:$G,G932,配置清单!H:H,"MDE",配置清单!N:N,"在岗")</f>
        <v>0</v>
      </c>
      <c r="AF932" s="61" t="str">
        <f t="shared" si="741"/>
        <v>NA</v>
      </c>
      <c r="AG932" s="60">
        <f>COUNTIFS(配置清单!$G:$G,G932,配置清单!$H:$H,"MDE",配置清单!$N:$N,"在岗",配置清单!$P:$P,"&lt;&gt;暂不胜任")</f>
        <v>0</v>
      </c>
      <c r="AH932" s="61" t="str">
        <f t="shared" si="742"/>
        <v>NA</v>
      </c>
      <c r="AI932" s="62">
        <f>COUNTIFS(配置清单!G:G,G932,配置清单!H:H,"TPM",配置清单!N:N,"在岗")+COUNTIFS(配置清单!G:G,G932,配置清单!H:H,"TC",配置清单!N:N,"在岗")</f>
        <v>0</v>
      </c>
      <c r="AJ932" s="61" t="str">
        <f t="shared" si="743"/>
        <v>NA</v>
      </c>
      <c r="AK932" s="60">
        <f>COUNTIFS(配置清单!G:G,G932,配置清单!H:H,"TPM",配置清单!N:N,"在岗",配置清单!P:P,"&lt;&gt;暂不胜任")+COUNTIFS(配置清单!G:G,G932,配置清单!H:H,"TC",配置清单!N:N,"在岗",配置清单!P:P,"&lt;&gt;暂不胜任")</f>
        <v>0</v>
      </c>
      <c r="AL932" s="61" t="str">
        <f t="shared" si="744"/>
        <v>NA</v>
      </c>
      <c r="AM932" s="60">
        <f>COUNTIFS(配置清单!G:G,G932,配置清单!H:H,"TSE",配置清单!N:N,"在岗")</f>
        <v>0</v>
      </c>
      <c r="AN932" s="61" t="str">
        <f t="shared" si="745"/>
        <v>NA</v>
      </c>
      <c r="AO932" s="60">
        <f>COUNTIFS(配置清单!G:G,G932,配置清单!H:H,"TSE",配置清单!N:N,"在岗",配置清单!P:P,"&lt;&gt;暂不胜任")</f>
        <v>0</v>
      </c>
      <c r="AP932" s="61" t="str">
        <f t="shared" si="746"/>
        <v>NA</v>
      </c>
      <c r="AQ932" s="60">
        <f>COUNTIFS(配置清单!$G:$G,G932,配置清单!H:H,"QA",配置清单!N:N,"在岗")</f>
        <v>1</v>
      </c>
      <c r="AR932" s="61">
        <f t="shared" si="747"/>
        <v>1</v>
      </c>
      <c r="AS932" s="60">
        <f>COUNTIFS(配置清单!$G:$G,G932,配置清单!$H:$H,"QA",配置清单!$N:$N,"在岗",配置清单!$P:$P,"&lt;&gt;暂不胜任")</f>
        <v>1</v>
      </c>
      <c r="AT932" s="61">
        <f t="shared" si="748"/>
        <v>1</v>
      </c>
      <c r="AU932" s="60">
        <f>COUNTIFS(配置清单!G:G,规划及评估!G932,配置清单!H:H,"BA",配置清单!N:N,"在岗")</f>
        <v>0</v>
      </c>
      <c r="AV932" s="61" t="str">
        <f t="shared" si="749"/>
        <v>NA</v>
      </c>
      <c r="AW932" s="60">
        <f>COUNTIFS(配置清单!G:G,G932,配置清单!H:H,"BA",配置清单!N:N,"在岗",配置清单!P:P,"&lt;&gt;暂不胜任")</f>
        <v>0</v>
      </c>
      <c r="AX932" s="61" t="str">
        <f t="shared" si="750"/>
        <v>NA</v>
      </c>
      <c r="AY932" s="60">
        <f>COUNTIFS(配置清单!G:G,规划及评估!G932,配置清单!H:H,"IA",配置清单!N:N,"在岗")</f>
        <v>0</v>
      </c>
      <c r="AZ932" s="61" t="str">
        <f t="shared" si="751"/>
        <v>NA</v>
      </c>
      <c r="BA932" s="60">
        <f>COUNTIFS(配置清单!G:G,G932,配置清单!H:H,"IA",配置清单!N:N,"在岗",配置清单!P:P,"&lt;&gt;暂不胜任")</f>
        <v>0</v>
      </c>
      <c r="BB932" s="61" t="str">
        <f t="shared" si="752"/>
        <v>NA</v>
      </c>
      <c r="BC932" s="60">
        <f>COUNTIFS(配置清单!G:G,规划及评估!G932,配置清单!H:H,"产品经理",配置清单!N:N,"在岗")</f>
        <v>0</v>
      </c>
      <c r="BD932" s="61" t="str">
        <f t="shared" si="753"/>
        <v>NA</v>
      </c>
      <c r="BE932" s="60">
        <f>COUNTIFS(配置清单!G:G,G932,配置清单!H:H,"产品经理",配置清单!N:N,"在岗",配置清单!P:P,"&lt;&gt;暂不胜任")</f>
        <v>0</v>
      </c>
      <c r="BF932" s="61" t="str">
        <f t="shared" si="754"/>
        <v>NA</v>
      </c>
      <c r="BG932" s="63">
        <f t="shared" si="755"/>
        <v>3</v>
      </c>
      <c r="BH932" s="64">
        <f t="shared" si="756"/>
        <v>3</v>
      </c>
      <c r="BI932" s="64">
        <f t="shared" si="757"/>
        <v>3</v>
      </c>
      <c r="BJ932" s="64">
        <f t="shared" si="758"/>
        <v>1</v>
      </c>
      <c r="BK932" s="65">
        <f t="shared" si="759"/>
        <v>1</v>
      </c>
      <c r="BL932" s="66">
        <f t="shared" si="760"/>
        <v>0.33333333333333331</v>
      </c>
      <c r="BM932" s="93">
        <f t="shared" si="761"/>
        <v>1</v>
      </c>
      <c r="BN932" s="93">
        <f t="shared" si="762"/>
        <v>0</v>
      </c>
      <c r="BO932" s="93">
        <f t="shared" si="763"/>
        <v>1</v>
      </c>
      <c r="BP932" s="93">
        <f t="shared" si="764"/>
        <v>0</v>
      </c>
      <c r="BQ932" s="93">
        <f t="shared" si="765"/>
        <v>0</v>
      </c>
      <c r="BR932" s="93">
        <f t="shared" si="766"/>
        <v>0</v>
      </c>
      <c r="BS932" s="93">
        <f t="shared" si="767"/>
        <v>0</v>
      </c>
      <c r="BT932" s="93">
        <f t="shared" si="768"/>
        <v>0</v>
      </c>
      <c r="BU932" s="93">
        <f t="shared" si="769"/>
        <v>0</v>
      </c>
      <c r="BV932" s="93">
        <f t="shared" si="770"/>
        <v>0</v>
      </c>
      <c r="BW932" s="93">
        <f t="shared" si="771"/>
        <v>1</v>
      </c>
      <c r="BX932" s="93">
        <f t="shared" si="772"/>
        <v>1</v>
      </c>
      <c r="BY932" s="93">
        <f t="shared" si="773"/>
        <v>0</v>
      </c>
      <c r="BZ932" s="93">
        <f t="shared" si="774"/>
        <v>0</v>
      </c>
      <c r="CA932" s="93">
        <f t="shared" si="775"/>
        <v>0</v>
      </c>
      <c r="CB932" s="93">
        <f t="shared" si="776"/>
        <v>0</v>
      </c>
      <c r="CC932" s="93">
        <f t="shared" si="777"/>
        <v>0</v>
      </c>
      <c r="CD932" s="93">
        <f t="shared" si="778"/>
        <v>0</v>
      </c>
    </row>
    <row r="933" spans="1:82" hidden="1">
      <c r="A933" s="34">
        <v>586</v>
      </c>
      <c r="B933" s="34" t="s">
        <v>228</v>
      </c>
      <c r="C933" s="34" t="s">
        <v>231</v>
      </c>
      <c r="D933" s="34" t="s">
        <v>204</v>
      </c>
      <c r="E933" s="34" t="s">
        <v>208</v>
      </c>
      <c r="F933" s="34" t="s">
        <v>880</v>
      </c>
      <c r="G933" s="34" t="s">
        <v>881</v>
      </c>
      <c r="H933" s="34" t="s">
        <v>6</v>
      </c>
      <c r="I933" s="34" t="s">
        <v>4</v>
      </c>
      <c r="J933" s="34" t="s">
        <v>507</v>
      </c>
      <c r="K933" s="34" t="s">
        <v>34</v>
      </c>
      <c r="L933" s="34" t="s">
        <v>211</v>
      </c>
      <c r="M933" s="34" t="s">
        <v>763</v>
      </c>
      <c r="N933" s="34">
        <v>1</v>
      </c>
      <c r="O933" s="34">
        <v>0</v>
      </c>
      <c r="P933" s="34">
        <v>0</v>
      </c>
      <c r="Q933" s="34">
        <v>0</v>
      </c>
      <c r="R933" s="34">
        <v>0</v>
      </c>
      <c r="S933" s="34">
        <v>1</v>
      </c>
      <c r="T933" s="34">
        <v>0</v>
      </c>
      <c r="U933" s="77">
        <v>0</v>
      </c>
      <c r="V933" s="34">
        <v>0</v>
      </c>
      <c r="W933" s="60">
        <f>COUNTIFS(配置清单!G:G,G933,配置清单!$H:$H,"PM",配置清单!$N:$N,"在岗")</f>
        <v>1</v>
      </c>
      <c r="X933" s="61">
        <f t="shared" si="737"/>
        <v>1</v>
      </c>
      <c r="Y933" s="60">
        <f>COUNTIFS(配置清单!$G:$G,G933,配置清单!$H:$H,"PM",配置清单!$N:$N,"在岗",配置清单!$P:$P,"&lt;&gt;暂不胜任")</f>
        <v>1</v>
      </c>
      <c r="Z933" s="61">
        <f t="shared" si="738"/>
        <v>1</v>
      </c>
      <c r="AA933" s="62">
        <f>COUNTIFS(配置清单!$G:$G,G933,配置清单!$H:$H,"SE",配置清单!$N:$N,"在岗")+COUNTIFS(配置清单!$G:$G,G933,配置清单!$H:$H,"SA",配置清单!$N:$N,"在岗")</f>
        <v>0</v>
      </c>
      <c r="AB933" s="61" t="str">
        <f t="shared" si="739"/>
        <v>NA</v>
      </c>
      <c r="AC933" s="60">
        <f>COUNTIFS(配置清单!$G:$G,G933,配置清单!$H:$H,"SE",配置清单!$N:$N,"在岗",配置清单!$P:$P,"&lt;&gt;暂不胜任")+COUNTIFS(配置清单!$G:$G,G933,配置清单!$H:$H,"SA",配置清单!$N:$N,"在岗",配置清单!$P:$P,"&lt;&gt;暂不胜任")</f>
        <v>0</v>
      </c>
      <c r="AD933" s="61" t="str">
        <f t="shared" si="740"/>
        <v>NA</v>
      </c>
      <c r="AE933" s="60">
        <f>COUNTIFS(配置清单!$G:$G,G933,配置清单!H:H,"MDE",配置清单!N:N,"在岗")</f>
        <v>0</v>
      </c>
      <c r="AF933" s="61" t="str">
        <f t="shared" si="741"/>
        <v>NA</v>
      </c>
      <c r="AG933" s="60">
        <f>COUNTIFS(配置清单!$G:$G,G933,配置清单!$H:$H,"MDE",配置清单!$N:$N,"在岗",配置清单!$P:$P,"&lt;&gt;暂不胜任")</f>
        <v>0</v>
      </c>
      <c r="AH933" s="61" t="str">
        <f t="shared" si="742"/>
        <v>NA</v>
      </c>
      <c r="AI933" s="62">
        <f>COUNTIFS(配置清单!G:G,G933,配置清单!H:H,"TPM",配置清单!N:N,"在岗")+COUNTIFS(配置清单!G:G,G933,配置清单!H:H,"TC",配置清单!N:N,"在岗")</f>
        <v>0</v>
      </c>
      <c r="AJ933" s="61" t="str">
        <f t="shared" si="743"/>
        <v>NA</v>
      </c>
      <c r="AK933" s="60">
        <f>COUNTIFS(配置清单!G:G,G933,配置清单!H:H,"TPM",配置清单!N:N,"在岗",配置清单!P:P,"&lt;&gt;暂不胜任")+COUNTIFS(配置清单!G:G,G933,配置清单!H:H,"TC",配置清单!N:N,"在岗",配置清单!P:P,"&lt;&gt;暂不胜任")</f>
        <v>0</v>
      </c>
      <c r="AL933" s="61" t="str">
        <f t="shared" si="744"/>
        <v>NA</v>
      </c>
      <c r="AM933" s="60">
        <f>COUNTIFS(配置清单!G:G,G933,配置清单!H:H,"TSE",配置清单!N:N,"在岗")</f>
        <v>0</v>
      </c>
      <c r="AN933" s="61" t="str">
        <f t="shared" si="745"/>
        <v>NA</v>
      </c>
      <c r="AO933" s="60">
        <f>COUNTIFS(配置清单!G:G,G933,配置清单!H:H,"TSE",配置清单!N:N,"在岗",配置清单!P:P,"&lt;&gt;暂不胜任")</f>
        <v>0</v>
      </c>
      <c r="AP933" s="61" t="str">
        <f t="shared" si="746"/>
        <v>NA</v>
      </c>
      <c r="AQ933" s="60">
        <f>COUNTIFS(配置清单!$G:$G,G933,配置清单!H:H,"QA",配置清单!N:N,"在岗")</f>
        <v>1</v>
      </c>
      <c r="AR933" s="61">
        <f t="shared" si="747"/>
        <v>1</v>
      </c>
      <c r="AS933" s="60">
        <f>COUNTIFS(配置清单!$G:$G,G933,配置清单!$H:$H,"QA",配置清单!$N:$N,"在岗",配置清单!$P:$P,"&lt;&gt;暂不胜任")</f>
        <v>1</v>
      </c>
      <c r="AT933" s="61">
        <f t="shared" si="748"/>
        <v>1</v>
      </c>
      <c r="AU933" s="60">
        <f>COUNTIFS(配置清单!G:G,规划及评估!G933,配置清单!H:H,"BA",配置清单!N:N,"在岗")</f>
        <v>0</v>
      </c>
      <c r="AV933" s="61" t="str">
        <f t="shared" si="749"/>
        <v>NA</v>
      </c>
      <c r="AW933" s="60">
        <f>COUNTIFS(配置清单!G:G,G933,配置清单!H:H,"BA",配置清单!N:N,"在岗",配置清单!P:P,"&lt;&gt;暂不胜任")</f>
        <v>0</v>
      </c>
      <c r="AX933" s="61" t="str">
        <f t="shared" si="750"/>
        <v>NA</v>
      </c>
      <c r="AY933" s="60">
        <f>COUNTIFS(配置清单!G:G,规划及评估!G933,配置清单!H:H,"IA",配置清单!N:N,"在岗")</f>
        <v>0</v>
      </c>
      <c r="AZ933" s="61" t="str">
        <f t="shared" si="751"/>
        <v>NA</v>
      </c>
      <c r="BA933" s="60">
        <f>COUNTIFS(配置清单!G:G,G933,配置清单!H:H,"IA",配置清单!N:N,"在岗",配置清单!P:P,"&lt;&gt;暂不胜任")</f>
        <v>0</v>
      </c>
      <c r="BB933" s="61" t="str">
        <f t="shared" si="752"/>
        <v>NA</v>
      </c>
      <c r="BC933" s="60">
        <f>COUNTIFS(配置清单!G:G,规划及评估!G933,配置清单!H:H,"产品经理",配置清单!N:N,"在岗")</f>
        <v>0</v>
      </c>
      <c r="BD933" s="61" t="str">
        <f t="shared" si="753"/>
        <v>NA</v>
      </c>
      <c r="BE933" s="60">
        <f>COUNTIFS(配置清单!G:G,G933,配置清单!H:H,"产品经理",配置清单!N:N,"在岗",配置清单!P:P,"&lt;&gt;暂不胜任")</f>
        <v>0</v>
      </c>
      <c r="BF933" s="61" t="str">
        <f t="shared" si="754"/>
        <v>NA</v>
      </c>
      <c r="BG933" s="63">
        <f t="shared" si="755"/>
        <v>2</v>
      </c>
      <c r="BH933" s="64">
        <f t="shared" si="756"/>
        <v>2</v>
      </c>
      <c r="BI933" s="64">
        <f t="shared" si="757"/>
        <v>2</v>
      </c>
      <c r="BJ933" s="64">
        <f t="shared" si="758"/>
        <v>2</v>
      </c>
      <c r="BK933" s="65">
        <f t="shared" si="759"/>
        <v>1</v>
      </c>
      <c r="BL933" s="66">
        <f t="shared" si="760"/>
        <v>1</v>
      </c>
      <c r="BM933" s="93">
        <f t="shared" si="761"/>
        <v>1</v>
      </c>
      <c r="BN933" s="93">
        <f t="shared" si="762"/>
        <v>1</v>
      </c>
      <c r="BO933" s="93">
        <f t="shared" si="763"/>
        <v>0</v>
      </c>
      <c r="BP933" s="93">
        <f t="shared" si="764"/>
        <v>0</v>
      </c>
      <c r="BQ933" s="93">
        <f t="shared" si="765"/>
        <v>0</v>
      </c>
      <c r="BR933" s="93">
        <f t="shared" si="766"/>
        <v>0</v>
      </c>
      <c r="BS933" s="93">
        <f t="shared" si="767"/>
        <v>0</v>
      </c>
      <c r="BT933" s="93">
        <f t="shared" si="768"/>
        <v>0</v>
      </c>
      <c r="BU933" s="93">
        <f t="shared" si="769"/>
        <v>0</v>
      </c>
      <c r="BV933" s="93">
        <f t="shared" si="770"/>
        <v>0</v>
      </c>
      <c r="BW933" s="93">
        <f t="shared" si="771"/>
        <v>1</v>
      </c>
      <c r="BX933" s="93">
        <f t="shared" si="772"/>
        <v>1</v>
      </c>
      <c r="BY933" s="93">
        <f t="shared" si="773"/>
        <v>0</v>
      </c>
      <c r="BZ933" s="93">
        <f t="shared" si="774"/>
        <v>0</v>
      </c>
      <c r="CA933" s="93">
        <f t="shared" si="775"/>
        <v>0</v>
      </c>
      <c r="CB933" s="93">
        <f t="shared" si="776"/>
        <v>0</v>
      </c>
      <c r="CC933" s="93">
        <f t="shared" si="777"/>
        <v>0</v>
      </c>
      <c r="CD933" s="93">
        <f t="shared" si="778"/>
        <v>0</v>
      </c>
    </row>
    <row r="934" spans="1:82" hidden="1">
      <c r="A934" s="34">
        <v>587</v>
      </c>
      <c r="B934" s="34" t="s">
        <v>228</v>
      </c>
      <c r="C934" s="34" t="s">
        <v>231</v>
      </c>
      <c r="D934" s="34" t="s">
        <v>204</v>
      </c>
      <c r="E934" s="34" t="s">
        <v>208</v>
      </c>
      <c r="F934" s="34" t="s">
        <v>886</v>
      </c>
      <c r="G934" s="34" t="s">
        <v>887</v>
      </c>
      <c r="H934" s="34" t="s">
        <v>7</v>
      </c>
      <c r="I934" s="34" t="s">
        <v>4</v>
      </c>
      <c r="J934" s="34" t="s">
        <v>507</v>
      </c>
      <c r="K934" s="34" t="s">
        <v>34</v>
      </c>
      <c r="L934" s="34" t="s">
        <v>211</v>
      </c>
      <c r="M934" s="34" t="s">
        <v>763</v>
      </c>
      <c r="N934" s="34">
        <v>1</v>
      </c>
      <c r="O934" s="34">
        <v>1</v>
      </c>
      <c r="P934" s="34">
        <v>1</v>
      </c>
      <c r="Q934" s="34">
        <v>0</v>
      </c>
      <c r="R934" s="34">
        <v>0</v>
      </c>
      <c r="S934" s="34">
        <v>1</v>
      </c>
      <c r="T934" s="34">
        <v>0</v>
      </c>
      <c r="U934" s="77">
        <v>0</v>
      </c>
      <c r="V934" s="34">
        <v>0</v>
      </c>
      <c r="W934" s="60">
        <f>COUNTIFS(配置清单!G:G,G934,配置清单!$H:$H,"PM",配置清单!$N:$N,"在岗")</f>
        <v>1</v>
      </c>
      <c r="X934" s="61">
        <f t="shared" si="737"/>
        <v>1</v>
      </c>
      <c r="Y934" s="60">
        <f>COUNTIFS(配置清单!$G:$G,G934,配置清单!$H:$H,"PM",配置清单!$N:$N,"在岗",配置清单!$P:$P,"&lt;&gt;暂不胜任")</f>
        <v>0</v>
      </c>
      <c r="Z934" s="61">
        <f t="shared" si="738"/>
        <v>0</v>
      </c>
      <c r="AA934" s="62">
        <f>COUNTIFS(配置清单!$G:$G,G934,配置清单!$H:$H,"SE",配置清单!$N:$N,"在岗")+COUNTIFS(配置清单!$G:$G,G934,配置清单!$H:$H,"SA",配置清单!$N:$N,"在岗")</f>
        <v>1</v>
      </c>
      <c r="AB934" s="61">
        <f t="shared" si="739"/>
        <v>1</v>
      </c>
      <c r="AC934" s="60">
        <f>COUNTIFS(配置清单!$G:$G,G934,配置清单!$H:$H,"SE",配置清单!$N:$N,"在岗",配置清单!$P:$P,"&lt;&gt;暂不胜任")+COUNTIFS(配置清单!$G:$G,G934,配置清单!$H:$H,"SA",配置清单!$N:$N,"在岗",配置清单!$P:$P,"&lt;&gt;暂不胜任")</f>
        <v>0</v>
      </c>
      <c r="AD934" s="61">
        <f t="shared" si="740"/>
        <v>0</v>
      </c>
      <c r="AE934" s="60">
        <f>COUNTIFS(配置清单!$G:$G,G934,配置清单!H:H,"MDE",配置清单!N:N,"在岗")</f>
        <v>1</v>
      </c>
      <c r="AF934" s="61">
        <f t="shared" si="741"/>
        <v>1</v>
      </c>
      <c r="AG934" s="60">
        <f>COUNTIFS(配置清单!$G:$G,G934,配置清单!$H:$H,"MDE",配置清单!$N:$N,"在岗",配置清单!$P:$P,"&lt;&gt;暂不胜任")</f>
        <v>0</v>
      </c>
      <c r="AH934" s="61">
        <f t="shared" si="742"/>
        <v>0</v>
      </c>
      <c r="AI934" s="62">
        <f>COUNTIFS(配置清单!G:G,G934,配置清单!H:H,"TPM",配置清单!N:N,"在岗")+COUNTIFS(配置清单!G:G,G934,配置清单!H:H,"TC",配置清单!N:N,"在岗")</f>
        <v>0</v>
      </c>
      <c r="AJ934" s="61" t="str">
        <f t="shared" si="743"/>
        <v>NA</v>
      </c>
      <c r="AK934" s="60">
        <f>COUNTIFS(配置清单!G:G,G934,配置清单!H:H,"TPM",配置清单!N:N,"在岗",配置清单!P:P,"&lt;&gt;暂不胜任")+COUNTIFS(配置清单!G:G,G934,配置清单!H:H,"TC",配置清单!N:N,"在岗",配置清单!P:P,"&lt;&gt;暂不胜任")</f>
        <v>0</v>
      </c>
      <c r="AL934" s="61" t="str">
        <f t="shared" si="744"/>
        <v>NA</v>
      </c>
      <c r="AM934" s="60">
        <f>COUNTIFS(配置清单!G:G,G934,配置清单!H:H,"TSE",配置清单!N:N,"在岗")</f>
        <v>0</v>
      </c>
      <c r="AN934" s="61" t="str">
        <f t="shared" si="745"/>
        <v>NA</v>
      </c>
      <c r="AO934" s="60">
        <f>COUNTIFS(配置清单!G:G,G934,配置清单!H:H,"TSE",配置清单!N:N,"在岗",配置清单!P:P,"&lt;&gt;暂不胜任")</f>
        <v>0</v>
      </c>
      <c r="AP934" s="61" t="str">
        <f t="shared" si="746"/>
        <v>NA</v>
      </c>
      <c r="AQ934" s="60">
        <f>COUNTIFS(配置清单!$G:$G,G934,配置清单!H:H,"QA",配置清单!N:N,"在岗")</f>
        <v>1</v>
      </c>
      <c r="AR934" s="61">
        <f t="shared" si="747"/>
        <v>1</v>
      </c>
      <c r="AS934" s="60">
        <f>COUNTIFS(配置清单!$G:$G,G934,配置清单!$H:$H,"QA",配置清单!$N:$N,"在岗",配置清单!$P:$P,"&lt;&gt;暂不胜任")</f>
        <v>1</v>
      </c>
      <c r="AT934" s="61">
        <f t="shared" si="748"/>
        <v>1</v>
      </c>
      <c r="AU934" s="60">
        <f>COUNTIFS(配置清单!G:G,规划及评估!G934,配置清单!H:H,"BA",配置清单!N:N,"在岗")</f>
        <v>0</v>
      </c>
      <c r="AV934" s="61" t="str">
        <f t="shared" si="749"/>
        <v>NA</v>
      </c>
      <c r="AW934" s="60">
        <f>COUNTIFS(配置清单!G:G,G934,配置清单!H:H,"BA",配置清单!N:N,"在岗",配置清单!P:P,"&lt;&gt;暂不胜任")</f>
        <v>0</v>
      </c>
      <c r="AX934" s="61" t="str">
        <f t="shared" si="750"/>
        <v>NA</v>
      </c>
      <c r="AY934" s="60">
        <f>COUNTIFS(配置清单!G:G,规划及评估!G934,配置清单!H:H,"IA",配置清单!N:N,"在岗")</f>
        <v>0</v>
      </c>
      <c r="AZ934" s="61" t="str">
        <f t="shared" si="751"/>
        <v>NA</v>
      </c>
      <c r="BA934" s="60">
        <f>COUNTIFS(配置清单!G:G,G934,配置清单!H:H,"IA",配置清单!N:N,"在岗",配置清单!P:P,"&lt;&gt;暂不胜任")</f>
        <v>0</v>
      </c>
      <c r="BB934" s="61" t="str">
        <f t="shared" si="752"/>
        <v>NA</v>
      </c>
      <c r="BC934" s="60">
        <f>COUNTIFS(配置清单!G:G,规划及评估!G934,配置清单!H:H,"产品经理",配置清单!N:N,"在岗")</f>
        <v>0</v>
      </c>
      <c r="BD934" s="61" t="str">
        <f t="shared" si="753"/>
        <v>NA</v>
      </c>
      <c r="BE934" s="60">
        <f>COUNTIFS(配置清单!G:G,G934,配置清单!H:H,"产品经理",配置清单!N:N,"在岗",配置清单!P:P,"&lt;&gt;暂不胜任")</f>
        <v>0</v>
      </c>
      <c r="BF934" s="61" t="str">
        <f t="shared" si="754"/>
        <v>NA</v>
      </c>
      <c r="BG934" s="63">
        <f t="shared" si="755"/>
        <v>4</v>
      </c>
      <c r="BH934" s="64">
        <f t="shared" si="756"/>
        <v>4</v>
      </c>
      <c r="BI934" s="64">
        <f t="shared" si="757"/>
        <v>4</v>
      </c>
      <c r="BJ934" s="64">
        <f t="shared" si="758"/>
        <v>1</v>
      </c>
      <c r="BK934" s="65">
        <f t="shared" si="759"/>
        <v>1</v>
      </c>
      <c r="BL934" s="66">
        <f t="shared" si="760"/>
        <v>0.25</v>
      </c>
      <c r="BM934" s="93">
        <f t="shared" si="761"/>
        <v>1</v>
      </c>
      <c r="BN934" s="93">
        <f t="shared" si="762"/>
        <v>0</v>
      </c>
      <c r="BO934" s="93">
        <f t="shared" si="763"/>
        <v>1</v>
      </c>
      <c r="BP934" s="93">
        <f t="shared" si="764"/>
        <v>0</v>
      </c>
      <c r="BQ934" s="93">
        <f t="shared" si="765"/>
        <v>1</v>
      </c>
      <c r="BR934" s="93">
        <f t="shared" si="766"/>
        <v>0</v>
      </c>
      <c r="BS934" s="93">
        <f t="shared" si="767"/>
        <v>0</v>
      </c>
      <c r="BT934" s="93">
        <f t="shared" si="768"/>
        <v>0</v>
      </c>
      <c r="BU934" s="93">
        <f t="shared" si="769"/>
        <v>0</v>
      </c>
      <c r="BV934" s="93">
        <f t="shared" si="770"/>
        <v>0</v>
      </c>
      <c r="BW934" s="93">
        <f t="shared" si="771"/>
        <v>1</v>
      </c>
      <c r="BX934" s="93">
        <f t="shared" si="772"/>
        <v>1</v>
      </c>
      <c r="BY934" s="93">
        <f t="shared" si="773"/>
        <v>0</v>
      </c>
      <c r="BZ934" s="93">
        <f t="shared" si="774"/>
        <v>0</v>
      </c>
      <c r="CA934" s="93">
        <f t="shared" si="775"/>
        <v>0</v>
      </c>
      <c r="CB934" s="93">
        <f t="shared" si="776"/>
        <v>0</v>
      </c>
      <c r="CC934" s="93">
        <f t="shared" si="777"/>
        <v>0</v>
      </c>
      <c r="CD934" s="93">
        <f t="shared" si="778"/>
        <v>0</v>
      </c>
    </row>
    <row r="935" spans="1:82" hidden="1">
      <c r="A935" s="34">
        <v>588</v>
      </c>
      <c r="B935" s="34" t="s">
        <v>228</v>
      </c>
      <c r="C935" s="34" t="s">
        <v>231</v>
      </c>
      <c r="D935" s="34" t="s">
        <v>204</v>
      </c>
      <c r="E935" s="34" t="s">
        <v>208</v>
      </c>
      <c r="F935" s="34" t="s">
        <v>890</v>
      </c>
      <c r="G935" s="34" t="s">
        <v>891</v>
      </c>
      <c r="H935" s="34" t="s">
        <v>942</v>
      </c>
      <c r="I935" s="34" t="s">
        <v>942</v>
      </c>
      <c r="J935" s="34" t="s">
        <v>34</v>
      </c>
      <c r="K935" s="34" t="s">
        <v>34</v>
      </c>
      <c r="L935" s="34" t="s">
        <v>943</v>
      </c>
      <c r="M935" s="34" t="s">
        <v>763</v>
      </c>
      <c r="N935" s="34">
        <v>1</v>
      </c>
      <c r="O935" s="34">
        <v>0</v>
      </c>
      <c r="P935" s="34">
        <v>0</v>
      </c>
      <c r="Q935" s="34">
        <v>0</v>
      </c>
      <c r="R935" s="34">
        <v>0</v>
      </c>
      <c r="S935" s="34">
        <v>1</v>
      </c>
      <c r="T935" s="34">
        <v>0</v>
      </c>
      <c r="U935" s="77">
        <v>0</v>
      </c>
      <c r="V935" s="34">
        <v>0</v>
      </c>
      <c r="W935" s="60">
        <f>COUNTIFS(配置清单!G:G,G935,配置清单!$H:$H,"PM",配置清单!$N:$N,"在岗")</f>
        <v>1</v>
      </c>
      <c r="X935" s="61">
        <f t="shared" si="737"/>
        <v>1</v>
      </c>
      <c r="Y935" s="60">
        <f>COUNTIFS(配置清单!$G:$G,G935,配置清单!$H:$H,"PM",配置清单!$N:$N,"在岗",配置清单!$P:$P,"&lt;&gt;暂不胜任")</f>
        <v>1</v>
      </c>
      <c r="Z935" s="61">
        <f t="shared" si="738"/>
        <v>1</v>
      </c>
      <c r="AA935" s="62">
        <f>COUNTIFS(配置清单!$G:$G,G935,配置清单!$H:$H,"SE",配置清单!$N:$N,"在岗")+COUNTIFS(配置清单!$G:$G,G935,配置清单!$H:$H,"SA",配置清单!$N:$N,"在岗")</f>
        <v>0</v>
      </c>
      <c r="AB935" s="61" t="str">
        <f t="shared" si="739"/>
        <v>NA</v>
      </c>
      <c r="AC935" s="60">
        <f>COUNTIFS(配置清单!$G:$G,G935,配置清单!$H:$H,"SE",配置清单!$N:$N,"在岗",配置清单!$P:$P,"&lt;&gt;暂不胜任")+COUNTIFS(配置清单!$G:$G,G935,配置清单!$H:$H,"SA",配置清单!$N:$N,"在岗",配置清单!$P:$P,"&lt;&gt;暂不胜任")</f>
        <v>0</v>
      </c>
      <c r="AD935" s="61" t="str">
        <f t="shared" si="740"/>
        <v>NA</v>
      </c>
      <c r="AE935" s="60">
        <f>COUNTIFS(配置清单!$G:$G,G935,配置清单!H:H,"MDE",配置清单!N:N,"在岗")</f>
        <v>0</v>
      </c>
      <c r="AF935" s="61" t="str">
        <f t="shared" si="741"/>
        <v>NA</v>
      </c>
      <c r="AG935" s="60">
        <f>COUNTIFS(配置清单!$G:$G,G935,配置清单!$H:$H,"MDE",配置清单!$N:$N,"在岗",配置清单!$P:$P,"&lt;&gt;暂不胜任")</f>
        <v>0</v>
      </c>
      <c r="AH935" s="61" t="str">
        <f t="shared" si="742"/>
        <v>NA</v>
      </c>
      <c r="AI935" s="62">
        <f>COUNTIFS(配置清单!G:G,G935,配置清单!H:H,"TPM",配置清单!N:N,"在岗")+COUNTIFS(配置清单!G:G,G935,配置清单!H:H,"TC",配置清单!N:N,"在岗")</f>
        <v>0</v>
      </c>
      <c r="AJ935" s="61" t="str">
        <f t="shared" si="743"/>
        <v>NA</v>
      </c>
      <c r="AK935" s="60">
        <f>COUNTIFS(配置清单!G:G,G935,配置清单!H:H,"TPM",配置清单!N:N,"在岗",配置清单!P:P,"&lt;&gt;暂不胜任")+COUNTIFS(配置清单!G:G,G935,配置清单!H:H,"TC",配置清单!N:N,"在岗",配置清单!P:P,"&lt;&gt;暂不胜任")</f>
        <v>0</v>
      </c>
      <c r="AL935" s="61" t="str">
        <f t="shared" si="744"/>
        <v>NA</v>
      </c>
      <c r="AM935" s="60">
        <f>COUNTIFS(配置清单!G:G,G935,配置清单!H:H,"TSE",配置清单!N:N,"在岗")</f>
        <v>0</v>
      </c>
      <c r="AN935" s="61" t="str">
        <f t="shared" si="745"/>
        <v>NA</v>
      </c>
      <c r="AO935" s="60">
        <f>COUNTIFS(配置清单!G:G,G935,配置清单!H:H,"TSE",配置清单!N:N,"在岗",配置清单!P:P,"&lt;&gt;暂不胜任")</f>
        <v>0</v>
      </c>
      <c r="AP935" s="61" t="str">
        <f t="shared" si="746"/>
        <v>NA</v>
      </c>
      <c r="AQ935" s="60">
        <f>COUNTIFS(配置清单!$G:$G,G935,配置清单!H:H,"QA",配置清单!N:N,"在岗")</f>
        <v>1</v>
      </c>
      <c r="AR935" s="61">
        <f t="shared" si="747"/>
        <v>1</v>
      </c>
      <c r="AS935" s="60">
        <f>COUNTIFS(配置清单!$G:$G,G935,配置清单!$H:$H,"QA",配置清单!$N:$N,"在岗",配置清单!$P:$P,"&lt;&gt;暂不胜任")</f>
        <v>1</v>
      </c>
      <c r="AT935" s="61">
        <f t="shared" si="748"/>
        <v>1</v>
      </c>
      <c r="AU935" s="60">
        <f>COUNTIFS(配置清单!G:G,规划及评估!G935,配置清单!H:H,"BA",配置清单!N:N,"在岗")</f>
        <v>0</v>
      </c>
      <c r="AV935" s="61" t="str">
        <f t="shared" si="749"/>
        <v>NA</v>
      </c>
      <c r="AW935" s="60">
        <f>COUNTIFS(配置清单!G:G,G935,配置清单!H:H,"BA",配置清单!N:N,"在岗",配置清单!P:P,"&lt;&gt;暂不胜任")</f>
        <v>0</v>
      </c>
      <c r="AX935" s="61" t="str">
        <f t="shared" si="750"/>
        <v>NA</v>
      </c>
      <c r="AY935" s="60">
        <f>COUNTIFS(配置清单!G:G,规划及评估!G935,配置清单!H:H,"IA",配置清单!N:N,"在岗")</f>
        <v>0</v>
      </c>
      <c r="AZ935" s="61" t="str">
        <f t="shared" si="751"/>
        <v>NA</v>
      </c>
      <c r="BA935" s="60">
        <f>COUNTIFS(配置清单!G:G,G935,配置清单!H:H,"IA",配置清单!N:N,"在岗",配置清单!P:P,"&lt;&gt;暂不胜任")</f>
        <v>0</v>
      </c>
      <c r="BB935" s="61" t="str">
        <f t="shared" si="752"/>
        <v>NA</v>
      </c>
      <c r="BC935" s="60">
        <f>COUNTIFS(配置清单!G:G,规划及评估!G935,配置清单!H:H,"产品经理",配置清单!N:N,"在岗")</f>
        <v>0</v>
      </c>
      <c r="BD935" s="61" t="str">
        <f t="shared" si="753"/>
        <v>NA</v>
      </c>
      <c r="BE935" s="60">
        <f>COUNTIFS(配置清单!G:G,G935,配置清单!H:H,"产品经理",配置清单!N:N,"在岗",配置清单!P:P,"&lt;&gt;暂不胜任")</f>
        <v>0</v>
      </c>
      <c r="BF935" s="61" t="str">
        <f t="shared" si="754"/>
        <v>NA</v>
      </c>
      <c r="BG935" s="63">
        <f t="shared" si="755"/>
        <v>2</v>
      </c>
      <c r="BH935" s="64">
        <f t="shared" si="756"/>
        <v>2</v>
      </c>
      <c r="BI935" s="64">
        <f t="shared" si="757"/>
        <v>2</v>
      </c>
      <c r="BJ935" s="64">
        <f t="shared" si="758"/>
        <v>2</v>
      </c>
      <c r="BK935" s="65">
        <f t="shared" si="759"/>
        <v>1</v>
      </c>
      <c r="BL935" s="66">
        <f t="shared" si="760"/>
        <v>1</v>
      </c>
      <c r="BM935" s="93">
        <f t="shared" si="761"/>
        <v>1</v>
      </c>
      <c r="BN935" s="93">
        <f t="shared" si="762"/>
        <v>1</v>
      </c>
      <c r="BO935" s="93">
        <f t="shared" si="763"/>
        <v>0</v>
      </c>
      <c r="BP935" s="93">
        <f t="shared" si="764"/>
        <v>0</v>
      </c>
      <c r="BQ935" s="93">
        <f t="shared" si="765"/>
        <v>0</v>
      </c>
      <c r="BR935" s="93">
        <f t="shared" si="766"/>
        <v>0</v>
      </c>
      <c r="BS935" s="93">
        <f t="shared" si="767"/>
        <v>0</v>
      </c>
      <c r="BT935" s="93">
        <f t="shared" si="768"/>
        <v>0</v>
      </c>
      <c r="BU935" s="93">
        <f t="shared" si="769"/>
        <v>0</v>
      </c>
      <c r="BV935" s="93">
        <f t="shared" si="770"/>
        <v>0</v>
      </c>
      <c r="BW935" s="93">
        <f t="shared" si="771"/>
        <v>1</v>
      </c>
      <c r="BX935" s="93">
        <f t="shared" si="772"/>
        <v>1</v>
      </c>
      <c r="BY935" s="93">
        <f t="shared" si="773"/>
        <v>0</v>
      </c>
      <c r="BZ935" s="93">
        <f t="shared" si="774"/>
        <v>0</v>
      </c>
      <c r="CA935" s="93">
        <f t="shared" si="775"/>
        <v>0</v>
      </c>
      <c r="CB935" s="93">
        <f t="shared" si="776"/>
        <v>0</v>
      </c>
      <c r="CC935" s="93">
        <f t="shared" si="777"/>
        <v>0</v>
      </c>
      <c r="CD935" s="93">
        <f t="shared" si="778"/>
        <v>0</v>
      </c>
    </row>
    <row r="936" spans="1:82" hidden="1">
      <c r="A936" s="34">
        <v>589</v>
      </c>
      <c r="B936" s="34" t="s">
        <v>228</v>
      </c>
      <c r="C936" s="34" t="s">
        <v>231</v>
      </c>
      <c r="D936" s="34" t="s">
        <v>204</v>
      </c>
      <c r="E936" s="34" t="s">
        <v>208</v>
      </c>
      <c r="F936" s="34" t="s">
        <v>9818</v>
      </c>
      <c r="G936" s="34" t="s">
        <v>904</v>
      </c>
      <c r="H936" s="34" t="s">
        <v>7</v>
      </c>
      <c r="I936" s="34" t="s">
        <v>7</v>
      </c>
      <c r="J936" s="34" t="s">
        <v>195</v>
      </c>
      <c r="K936" s="34" t="s">
        <v>195</v>
      </c>
      <c r="L936" s="34" t="s">
        <v>211</v>
      </c>
      <c r="M936" s="34" t="s">
        <v>763</v>
      </c>
      <c r="N936" s="34">
        <v>1</v>
      </c>
      <c r="O936" s="34">
        <v>0</v>
      </c>
      <c r="P936" s="34">
        <v>0</v>
      </c>
      <c r="Q936" s="34">
        <v>0</v>
      </c>
      <c r="R936" s="34">
        <v>0</v>
      </c>
      <c r="S936" s="34">
        <v>1</v>
      </c>
      <c r="T936" s="34">
        <v>0</v>
      </c>
      <c r="U936" s="77">
        <v>0</v>
      </c>
      <c r="V936" s="34">
        <v>0</v>
      </c>
      <c r="W936" s="60">
        <f>COUNTIFS(配置清单!G:G,G936,配置清单!$H:$H,"PM",配置清单!$N:$N,"在岗")</f>
        <v>1</v>
      </c>
      <c r="X936" s="61">
        <f t="shared" si="737"/>
        <v>1</v>
      </c>
      <c r="Y936" s="60">
        <f>COUNTIFS(配置清单!$G:$G,G936,配置清单!$H:$H,"PM",配置清单!$N:$N,"在岗",配置清单!$P:$P,"&lt;&gt;暂不胜任")</f>
        <v>1</v>
      </c>
      <c r="Z936" s="61">
        <f t="shared" si="738"/>
        <v>1</v>
      </c>
      <c r="AA936" s="62">
        <f>COUNTIFS(配置清单!$G:$G,G936,配置清单!$H:$H,"SE",配置清单!$N:$N,"在岗")+COUNTIFS(配置清单!$G:$G,G936,配置清单!$H:$H,"SA",配置清单!$N:$N,"在岗")</f>
        <v>0</v>
      </c>
      <c r="AB936" s="61" t="str">
        <f t="shared" si="739"/>
        <v>NA</v>
      </c>
      <c r="AC936" s="60">
        <f>COUNTIFS(配置清单!$G:$G,G936,配置清单!$H:$H,"SE",配置清单!$N:$N,"在岗",配置清单!$P:$P,"&lt;&gt;暂不胜任")+COUNTIFS(配置清单!$G:$G,G936,配置清单!$H:$H,"SA",配置清单!$N:$N,"在岗",配置清单!$P:$P,"&lt;&gt;暂不胜任")</f>
        <v>0</v>
      </c>
      <c r="AD936" s="61" t="str">
        <f t="shared" si="740"/>
        <v>NA</v>
      </c>
      <c r="AE936" s="60">
        <f>COUNTIFS(配置清单!$G:$G,G936,配置清单!H:H,"MDE",配置清单!N:N,"在岗")</f>
        <v>0</v>
      </c>
      <c r="AF936" s="61" t="str">
        <f t="shared" si="741"/>
        <v>NA</v>
      </c>
      <c r="AG936" s="60">
        <f>COUNTIFS(配置清单!$G:$G,G936,配置清单!$H:$H,"MDE",配置清单!$N:$N,"在岗",配置清单!$P:$P,"&lt;&gt;暂不胜任")</f>
        <v>0</v>
      </c>
      <c r="AH936" s="61" t="str">
        <f t="shared" si="742"/>
        <v>NA</v>
      </c>
      <c r="AI936" s="62">
        <f>COUNTIFS(配置清单!G:G,G936,配置清单!H:H,"TPM",配置清单!N:N,"在岗")+COUNTIFS(配置清单!G:G,G936,配置清单!H:H,"TC",配置清单!N:N,"在岗")</f>
        <v>0</v>
      </c>
      <c r="AJ936" s="61" t="str">
        <f t="shared" si="743"/>
        <v>NA</v>
      </c>
      <c r="AK936" s="60">
        <f>COUNTIFS(配置清单!G:G,G936,配置清单!H:H,"TPM",配置清单!N:N,"在岗",配置清单!P:P,"&lt;&gt;暂不胜任")+COUNTIFS(配置清单!G:G,G936,配置清单!H:H,"TC",配置清单!N:N,"在岗",配置清单!P:P,"&lt;&gt;暂不胜任")</f>
        <v>0</v>
      </c>
      <c r="AL936" s="61" t="str">
        <f t="shared" si="744"/>
        <v>NA</v>
      </c>
      <c r="AM936" s="60">
        <f>COUNTIFS(配置清单!G:G,G936,配置清单!H:H,"TSE",配置清单!N:N,"在岗")</f>
        <v>0</v>
      </c>
      <c r="AN936" s="61" t="str">
        <f t="shared" si="745"/>
        <v>NA</v>
      </c>
      <c r="AO936" s="60">
        <f>COUNTIFS(配置清单!G:G,G936,配置清单!H:H,"TSE",配置清单!N:N,"在岗",配置清单!P:P,"&lt;&gt;暂不胜任")</f>
        <v>0</v>
      </c>
      <c r="AP936" s="61" t="str">
        <f t="shared" si="746"/>
        <v>NA</v>
      </c>
      <c r="AQ936" s="60">
        <f>COUNTIFS(配置清单!$G:$G,G936,配置清单!H:H,"QA",配置清单!N:N,"在岗")</f>
        <v>1</v>
      </c>
      <c r="AR936" s="61">
        <f t="shared" si="747"/>
        <v>1</v>
      </c>
      <c r="AS936" s="60">
        <f>COUNTIFS(配置清单!$G:$G,G936,配置清单!$H:$H,"QA",配置清单!$N:$N,"在岗",配置清单!$P:$P,"&lt;&gt;暂不胜任")</f>
        <v>1</v>
      </c>
      <c r="AT936" s="61">
        <f t="shared" si="748"/>
        <v>1</v>
      </c>
      <c r="AU936" s="60">
        <f>COUNTIFS(配置清单!G:G,规划及评估!G936,配置清单!H:H,"BA",配置清单!N:N,"在岗")</f>
        <v>0</v>
      </c>
      <c r="AV936" s="61" t="str">
        <f t="shared" si="749"/>
        <v>NA</v>
      </c>
      <c r="AW936" s="60">
        <f>COUNTIFS(配置清单!G:G,G936,配置清单!H:H,"BA",配置清单!N:N,"在岗",配置清单!P:P,"&lt;&gt;暂不胜任")</f>
        <v>0</v>
      </c>
      <c r="AX936" s="61" t="str">
        <f t="shared" si="750"/>
        <v>NA</v>
      </c>
      <c r="AY936" s="60">
        <f>COUNTIFS(配置清单!G:G,规划及评估!G936,配置清单!H:H,"IA",配置清单!N:N,"在岗")</f>
        <v>0</v>
      </c>
      <c r="AZ936" s="61" t="str">
        <f t="shared" si="751"/>
        <v>NA</v>
      </c>
      <c r="BA936" s="60">
        <f>COUNTIFS(配置清单!G:G,G936,配置清单!H:H,"IA",配置清单!N:N,"在岗",配置清单!P:P,"&lt;&gt;暂不胜任")</f>
        <v>0</v>
      </c>
      <c r="BB936" s="61" t="str">
        <f t="shared" si="752"/>
        <v>NA</v>
      </c>
      <c r="BC936" s="60">
        <f>COUNTIFS(配置清单!G:G,规划及评估!G936,配置清单!H:H,"产品经理",配置清单!N:N,"在岗")</f>
        <v>0</v>
      </c>
      <c r="BD936" s="61" t="str">
        <f t="shared" si="753"/>
        <v>NA</v>
      </c>
      <c r="BE936" s="60">
        <f>COUNTIFS(配置清单!G:G,G936,配置清单!H:H,"产品经理",配置清单!N:N,"在岗",配置清单!P:P,"&lt;&gt;暂不胜任")</f>
        <v>0</v>
      </c>
      <c r="BF936" s="61" t="str">
        <f t="shared" si="754"/>
        <v>NA</v>
      </c>
      <c r="BG936" s="63">
        <f t="shared" si="755"/>
        <v>2</v>
      </c>
      <c r="BH936" s="64">
        <f t="shared" si="756"/>
        <v>2</v>
      </c>
      <c r="BI936" s="64">
        <f t="shared" si="757"/>
        <v>2</v>
      </c>
      <c r="BJ936" s="64">
        <f t="shared" si="758"/>
        <v>2</v>
      </c>
      <c r="BK936" s="65">
        <f t="shared" si="759"/>
        <v>1</v>
      </c>
      <c r="BL936" s="66">
        <f t="shared" si="760"/>
        <v>1</v>
      </c>
      <c r="BM936" s="93">
        <f t="shared" si="761"/>
        <v>1</v>
      </c>
      <c r="BN936" s="93">
        <f t="shared" si="762"/>
        <v>1</v>
      </c>
      <c r="BO936" s="93">
        <f t="shared" si="763"/>
        <v>0</v>
      </c>
      <c r="BP936" s="93">
        <f t="shared" si="764"/>
        <v>0</v>
      </c>
      <c r="BQ936" s="93">
        <f t="shared" si="765"/>
        <v>0</v>
      </c>
      <c r="BR936" s="93">
        <f t="shared" si="766"/>
        <v>0</v>
      </c>
      <c r="BS936" s="93">
        <f t="shared" si="767"/>
        <v>0</v>
      </c>
      <c r="BT936" s="93">
        <f t="shared" si="768"/>
        <v>0</v>
      </c>
      <c r="BU936" s="93">
        <f t="shared" si="769"/>
        <v>0</v>
      </c>
      <c r="BV936" s="93">
        <f t="shared" si="770"/>
        <v>0</v>
      </c>
      <c r="BW936" s="93">
        <f t="shared" si="771"/>
        <v>1</v>
      </c>
      <c r="BX936" s="93">
        <f t="shared" si="772"/>
        <v>1</v>
      </c>
      <c r="BY936" s="93">
        <f t="shared" si="773"/>
        <v>0</v>
      </c>
      <c r="BZ936" s="93">
        <f t="shared" si="774"/>
        <v>0</v>
      </c>
      <c r="CA936" s="93">
        <f t="shared" si="775"/>
        <v>0</v>
      </c>
      <c r="CB936" s="93">
        <f t="shared" si="776"/>
        <v>0</v>
      </c>
      <c r="CC936" s="93">
        <f t="shared" si="777"/>
        <v>0</v>
      </c>
      <c r="CD936" s="93">
        <f t="shared" si="778"/>
        <v>0</v>
      </c>
    </row>
    <row r="937" spans="1:82" hidden="1">
      <c r="A937" s="34">
        <v>590</v>
      </c>
      <c r="B937" s="34" t="s">
        <v>228</v>
      </c>
      <c r="C937" s="34" t="s">
        <v>231</v>
      </c>
      <c r="D937" s="34" t="s">
        <v>204</v>
      </c>
      <c r="E937" s="34" t="s">
        <v>208</v>
      </c>
      <c r="F937" s="34" t="s">
        <v>835</v>
      </c>
      <c r="G937" s="34" t="s">
        <v>893</v>
      </c>
      <c r="H937" s="34" t="s">
        <v>4</v>
      </c>
      <c r="I937" s="34" t="s">
        <v>4</v>
      </c>
      <c r="J937" s="34" t="s">
        <v>507</v>
      </c>
      <c r="K937" s="34" t="s">
        <v>34</v>
      </c>
      <c r="L937" s="34" t="s">
        <v>211</v>
      </c>
      <c r="M937" s="34" t="s">
        <v>763</v>
      </c>
      <c r="N937" s="34">
        <v>1</v>
      </c>
      <c r="O937" s="34">
        <v>0</v>
      </c>
      <c r="P937" s="34">
        <v>0</v>
      </c>
      <c r="Q937" s="34">
        <v>0</v>
      </c>
      <c r="R937" s="34">
        <v>0</v>
      </c>
      <c r="S937" s="34">
        <v>1</v>
      </c>
      <c r="T937" s="34">
        <v>0</v>
      </c>
      <c r="U937" s="77">
        <v>0</v>
      </c>
      <c r="V937" s="34">
        <v>0</v>
      </c>
      <c r="W937" s="60">
        <f>COUNTIFS(配置清单!G:G,G937,配置清单!$H:$H,"PM",配置清单!$N:$N,"在岗")</f>
        <v>1</v>
      </c>
      <c r="X937" s="61">
        <f t="shared" si="737"/>
        <v>1</v>
      </c>
      <c r="Y937" s="60">
        <f>COUNTIFS(配置清单!$G:$G,G937,配置清单!$H:$H,"PM",配置清单!$N:$N,"在岗",配置清单!$P:$P,"&lt;&gt;暂不胜任")</f>
        <v>1</v>
      </c>
      <c r="Z937" s="61">
        <f t="shared" si="738"/>
        <v>1</v>
      </c>
      <c r="AA937" s="62">
        <f>COUNTIFS(配置清单!$G:$G,G937,配置清单!$H:$H,"SE",配置清单!$N:$N,"在岗")+COUNTIFS(配置清单!$G:$G,G937,配置清单!$H:$H,"SA",配置清单!$N:$N,"在岗")</f>
        <v>0</v>
      </c>
      <c r="AB937" s="61" t="str">
        <f t="shared" si="739"/>
        <v>NA</v>
      </c>
      <c r="AC937" s="60">
        <f>COUNTIFS(配置清单!$G:$G,G937,配置清单!$H:$H,"SE",配置清单!$N:$N,"在岗",配置清单!$P:$P,"&lt;&gt;暂不胜任")+COUNTIFS(配置清单!$G:$G,G937,配置清单!$H:$H,"SA",配置清单!$N:$N,"在岗",配置清单!$P:$P,"&lt;&gt;暂不胜任")</f>
        <v>0</v>
      </c>
      <c r="AD937" s="61" t="str">
        <f t="shared" si="740"/>
        <v>NA</v>
      </c>
      <c r="AE937" s="60">
        <f>COUNTIFS(配置清单!$G:$G,G937,配置清单!H:H,"MDE",配置清单!N:N,"在岗")</f>
        <v>0</v>
      </c>
      <c r="AF937" s="61" t="str">
        <f t="shared" si="741"/>
        <v>NA</v>
      </c>
      <c r="AG937" s="60">
        <f>COUNTIFS(配置清单!$G:$G,G937,配置清单!$H:$H,"MDE",配置清单!$N:$N,"在岗",配置清单!$P:$P,"&lt;&gt;暂不胜任")</f>
        <v>0</v>
      </c>
      <c r="AH937" s="61" t="str">
        <f t="shared" si="742"/>
        <v>NA</v>
      </c>
      <c r="AI937" s="62">
        <f>COUNTIFS(配置清单!G:G,G937,配置清单!H:H,"TPM",配置清单!N:N,"在岗")+COUNTIFS(配置清单!G:G,G937,配置清单!H:H,"TC",配置清单!N:N,"在岗")</f>
        <v>0</v>
      </c>
      <c r="AJ937" s="61" t="str">
        <f t="shared" si="743"/>
        <v>NA</v>
      </c>
      <c r="AK937" s="60">
        <f>COUNTIFS(配置清单!G:G,G937,配置清单!H:H,"TPM",配置清单!N:N,"在岗",配置清单!P:P,"&lt;&gt;暂不胜任")+COUNTIFS(配置清单!G:G,G937,配置清单!H:H,"TC",配置清单!N:N,"在岗",配置清单!P:P,"&lt;&gt;暂不胜任")</f>
        <v>0</v>
      </c>
      <c r="AL937" s="61" t="str">
        <f t="shared" si="744"/>
        <v>NA</v>
      </c>
      <c r="AM937" s="60">
        <f>COUNTIFS(配置清单!G:G,G937,配置清单!H:H,"TSE",配置清单!N:N,"在岗")</f>
        <v>0</v>
      </c>
      <c r="AN937" s="61" t="str">
        <f t="shared" si="745"/>
        <v>NA</v>
      </c>
      <c r="AO937" s="60">
        <f>COUNTIFS(配置清单!G:G,G937,配置清单!H:H,"TSE",配置清单!N:N,"在岗",配置清单!P:P,"&lt;&gt;暂不胜任")</f>
        <v>0</v>
      </c>
      <c r="AP937" s="61" t="str">
        <f t="shared" si="746"/>
        <v>NA</v>
      </c>
      <c r="AQ937" s="60">
        <f>COUNTIFS(配置清单!$G:$G,G937,配置清单!H:H,"QA",配置清单!N:N,"在岗")</f>
        <v>1</v>
      </c>
      <c r="AR937" s="61">
        <f t="shared" si="747"/>
        <v>1</v>
      </c>
      <c r="AS937" s="60">
        <f>COUNTIFS(配置清单!$G:$G,G937,配置清单!$H:$H,"QA",配置清单!$N:$N,"在岗",配置清单!$P:$P,"&lt;&gt;暂不胜任")</f>
        <v>1</v>
      </c>
      <c r="AT937" s="61">
        <f t="shared" si="748"/>
        <v>1</v>
      </c>
      <c r="AU937" s="60">
        <f>COUNTIFS(配置清单!G:G,规划及评估!G937,配置清单!H:H,"BA",配置清单!N:N,"在岗")</f>
        <v>0</v>
      </c>
      <c r="AV937" s="61" t="str">
        <f t="shared" si="749"/>
        <v>NA</v>
      </c>
      <c r="AW937" s="60">
        <f>COUNTIFS(配置清单!G:G,G937,配置清单!H:H,"BA",配置清单!N:N,"在岗",配置清单!P:P,"&lt;&gt;暂不胜任")</f>
        <v>0</v>
      </c>
      <c r="AX937" s="61" t="str">
        <f t="shared" si="750"/>
        <v>NA</v>
      </c>
      <c r="AY937" s="60">
        <f>COUNTIFS(配置清单!G:G,规划及评估!G937,配置清单!H:H,"IA",配置清单!N:N,"在岗")</f>
        <v>0</v>
      </c>
      <c r="AZ937" s="61" t="str">
        <f t="shared" si="751"/>
        <v>NA</v>
      </c>
      <c r="BA937" s="60">
        <f>COUNTIFS(配置清单!G:G,G937,配置清单!H:H,"IA",配置清单!N:N,"在岗",配置清单!P:P,"&lt;&gt;暂不胜任")</f>
        <v>0</v>
      </c>
      <c r="BB937" s="61" t="str">
        <f t="shared" si="752"/>
        <v>NA</v>
      </c>
      <c r="BC937" s="60">
        <f>COUNTIFS(配置清单!G:G,规划及评估!G937,配置清单!H:H,"产品经理",配置清单!N:N,"在岗")</f>
        <v>0</v>
      </c>
      <c r="BD937" s="61" t="str">
        <f t="shared" si="753"/>
        <v>NA</v>
      </c>
      <c r="BE937" s="60">
        <f>COUNTIFS(配置清单!G:G,G937,配置清单!H:H,"产品经理",配置清单!N:N,"在岗",配置清单!P:P,"&lt;&gt;暂不胜任")</f>
        <v>0</v>
      </c>
      <c r="BF937" s="61" t="str">
        <f t="shared" si="754"/>
        <v>NA</v>
      </c>
      <c r="BG937" s="63">
        <f t="shared" si="755"/>
        <v>2</v>
      </c>
      <c r="BH937" s="64">
        <f t="shared" si="756"/>
        <v>2</v>
      </c>
      <c r="BI937" s="64">
        <f t="shared" si="757"/>
        <v>2</v>
      </c>
      <c r="BJ937" s="64">
        <f t="shared" si="758"/>
        <v>2</v>
      </c>
      <c r="BK937" s="65">
        <f t="shared" si="759"/>
        <v>1</v>
      </c>
      <c r="BL937" s="66">
        <f t="shared" si="760"/>
        <v>1</v>
      </c>
      <c r="BM937" s="93">
        <f t="shared" si="761"/>
        <v>1</v>
      </c>
      <c r="BN937" s="93">
        <f t="shared" si="762"/>
        <v>1</v>
      </c>
      <c r="BO937" s="93">
        <f t="shared" si="763"/>
        <v>0</v>
      </c>
      <c r="BP937" s="93">
        <f t="shared" si="764"/>
        <v>0</v>
      </c>
      <c r="BQ937" s="93">
        <f t="shared" si="765"/>
        <v>0</v>
      </c>
      <c r="BR937" s="93">
        <f t="shared" si="766"/>
        <v>0</v>
      </c>
      <c r="BS937" s="93">
        <f t="shared" si="767"/>
        <v>0</v>
      </c>
      <c r="BT937" s="93">
        <f t="shared" si="768"/>
        <v>0</v>
      </c>
      <c r="BU937" s="93">
        <f t="shared" si="769"/>
        <v>0</v>
      </c>
      <c r="BV937" s="93">
        <f t="shared" si="770"/>
        <v>0</v>
      </c>
      <c r="BW937" s="93">
        <f t="shared" si="771"/>
        <v>1</v>
      </c>
      <c r="BX937" s="93">
        <f t="shared" si="772"/>
        <v>1</v>
      </c>
      <c r="BY937" s="93">
        <f t="shared" si="773"/>
        <v>0</v>
      </c>
      <c r="BZ937" s="93">
        <f t="shared" si="774"/>
        <v>0</v>
      </c>
      <c r="CA937" s="93">
        <f t="shared" si="775"/>
        <v>0</v>
      </c>
      <c r="CB937" s="93">
        <f t="shared" si="776"/>
        <v>0</v>
      </c>
      <c r="CC937" s="93">
        <f t="shared" si="777"/>
        <v>0</v>
      </c>
      <c r="CD937" s="93">
        <f t="shared" si="778"/>
        <v>0</v>
      </c>
    </row>
    <row r="938" spans="1:82" hidden="1">
      <c r="A938" s="34">
        <v>591</v>
      </c>
      <c r="B938" s="34" t="s">
        <v>228</v>
      </c>
      <c r="C938" s="34" t="s">
        <v>231</v>
      </c>
      <c r="D938" s="34" t="s">
        <v>204</v>
      </c>
      <c r="E938" s="34" t="s">
        <v>208</v>
      </c>
      <c r="F938" s="34" t="s">
        <v>9819</v>
      </c>
      <c r="G938" s="34" t="s">
        <v>895</v>
      </c>
      <c r="H938" s="34" t="s">
        <v>7</v>
      </c>
      <c r="I938" s="34" t="s">
        <v>7</v>
      </c>
      <c r="J938" s="34" t="s">
        <v>507</v>
      </c>
      <c r="K938" s="34" t="s">
        <v>34</v>
      </c>
      <c r="L938" s="34" t="s">
        <v>211</v>
      </c>
      <c r="M938" s="34" t="s">
        <v>763</v>
      </c>
      <c r="N938" s="34">
        <v>1</v>
      </c>
      <c r="O938" s="34">
        <v>1</v>
      </c>
      <c r="P938" s="34">
        <v>1</v>
      </c>
      <c r="Q938" s="34">
        <v>1</v>
      </c>
      <c r="R938" s="34">
        <v>0</v>
      </c>
      <c r="S938" s="34">
        <v>1</v>
      </c>
      <c r="T938" s="34">
        <v>0</v>
      </c>
      <c r="U938" s="77">
        <v>0</v>
      </c>
      <c r="V938" s="34">
        <v>0</v>
      </c>
      <c r="W938" s="60">
        <f>COUNTIFS(配置清单!G:G,G938,配置清单!$H:$H,"PM",配置清单!$N:$N,"在岗")</f>
        <v>1</v>
      </c>
      <c r="X938" s="61">
        <f t="shared" si="737"/>
        <v>1</v>
      </c>
      <c r="Y938" s="60">
        <f>COUNTIFS(配置清单!$G:$G,G938,配置清单!$H:$H,"PM",配置清单!$N:$N,"在岗",配置清单!$P:$P,"&lt;&gt;暂不胜任")</f>
        <v>0</v>
      </c>
      <c r="Z938" s="61">
        <f t="shared" si="738"/>
        <v>0</v>
      </c>
      <c r="AA938" s="62">
        <f>COUNTIFS(配置清单!$G:$G,G938,配置清单!$H:$H,"SE",配置清单!$N:$N,"在岗")+COUNTIFS(配置清单!$G:$G,G938,配置清单!$H:$H,"SA",配置清单!$N:$N,"在岗")</f>
        <v>2</v>
      </c>
      <c r="AB938" s="61">
        <f t="shared" si="739"/>
        <v>1</v>
      </c>
      <c r="AC938" s="60">
        <f>COUNTIFS(配置清单!$G:$G,G938,配置清单!$H:$H,"SE",配置清单!$N:$N,"在岗",配置清单!$P:$P,"&lt;&gt;暂不胜任")+COUNTIFS(配置清单!$G:$G,G938,配置清单!$H:$H,"SA",配置清单!$N:$N,"在岗",配置清单!$P:$P,"&lt;&gt;暂不胜任")</f>
        <v>1</v>
      </c>
      <c r="AD938" s="61">
        <f t="shared" si="740"/>
        <v>1</v>
      </c>
      <c r="AE938" s="60">
        <f>COUNTIFS(配置清单!$G:$G,G938,配置清单!H:H,"MDE",配置清单!N:N,"在岗")</f>
        <v>0</v>
      </c>
      <c r="AF938" s="61">
        <f t="shared" si="741"/>
        <v>0</v>
      </c>
      <c r="AG938" s="60">
        <f>COUNTIFS(配置清单!$G:$G,G938,配置清单!$H:$H,"MDE",配置清单!$N:$N,"在岗",配置清单!$P:$P,"&lt;&gt;暂不胜任")</f>
        <v>0</v>
      </c>
      <c r="AH938" s="61">
        <f t="shared" si="742"/>
        <v>0</v>
      </c>
      <c r="AI938" s="62">
        <f>COUNTIFS(配置清单!G:G,G938,配置清单!H:H,"TPM",配置清单!N:N,"在岗")+COUNTIFS(配置清单!G:G,G938,配置清单!H:H,"TC",配置清单!N:N,"在岗")</f>
        <v>0</v>
      </c>
      <c r="AJ938" s="61">
        <f t="shared" si="743"/>
        <v>0</v>
      </c>
      <c r="AK938" s="60">
        <f>COUNTIFS(配置清单!G:G,G938,配置清单!H:H,"TPM",配置清单!N:N,"在岗",配置清单!P:P,"&lt;&gt;暂不胜任")+COUNTIFS(配置清单!G:G,G938,配置清单!H:H,"TC",配置清单!N:N,"在岗",配置清单!P:P,"&lt;&gt;暂不胜任")</f>
        <v>0</v>
      </c>
      <c r="AL938" s="61">
        <f t="shared" si="744"/>
        <v>0</v>
      </c>
      <c r="AM938" s="60">
        <f>COUNTIFS(配置清单!G:G,G938,配置清单!H:H,"TSE",配置清单!N:N,"在岗")</f>
        <v>0</v>
      </c>
      <c r="AN938" s="61" t="str">
        <f t="shared" si="745"/>
        <v>NA</v>
      </c>
      <c r="AO938" s="60">
        <f>COUNTIFS(配置清单!G:G,G938,配置清单!H:H,"TSE",配置清单!N:N,"在岗",配置清单!P:P,"&lt;&gt;暂不胜任")</f>
        <v>0</v>
      </c>
      <c r="AP938" s="61" t="str">
        <f t="shared" si="746"/>
        <v>NA</v>
      </c>
      <c r="AQ938" s="60">
        <f>COUNTIFS(配置清单!$G:$G,G938,配置清单!H:H,"QA",配置清单!N:N,"在岗")</f>
        <v>1</v>
      </c>
      <c r="AR938" s="61">
        <f t="shared" si="747"/>
        <v>1</v>
      </c>
      <c r="AS938" s="60">
        <f>COUNTIFS(配置清单!$G:$G,G938,配置清单!$H:$H,"QA",配置清单!$N:$N,"在岗",配置清单!$P:$P,"&lt;&gt;暂不胜任")</f>
        <v>1</v>
      </c>
      <c r="AT938" s="61">
        <f t="shared" si="748"/>
        <v>1</v>
      </c>
      <c r="AU938" s="60">
        <f>COUNTIFS(配置清单!G:G,规划及评估!G938,配置清单!H:H,"BA",配置清单!N:N,"在岗")</f>
        <v>0</v>
      </c>
      <c r="AV938" s="61" t="str">
        <f t="shared" si="749"/>
        <v>NA</v>
      </c>
      <c r="AW938" s="60">
        <f>COUNTIFS(配置清单!G:G,G938,配置清单!H:H,"BA",配置清单!N:N,"在岗",配置清单!P:P,"&lt;&gt;暂不胜任")</f>
        <v>0</v>
      </c>
      <c r="AX938" s="61" t="str">
        <f t="shared" si="750"/>
        <v>NA</v>
      </c>
      <c r="AY938" s="60">
        <f>COUNTIFS(配置清单!G:G,规划及评估!G938,配置清单!H:H,"IA",配置清单!N:N,"在岗")</f>
        <v>0</v>
      </c>
      <c r="AZ938" s="61" t="str">
        <f t="shared" si="751"/>
        <v>NA</v>
      </c>
      <c r="BA938" s="60">
        <f>COUNTIFS(配置清单!G:G,G938,配置清单!H:H,"IA",配置清单!N:N,"在岗",配置清单!P:P,"&lt;&gt;暂不胜任")</f>
        <v>0</v>
      </c>
      <c r="BB938" s="61" t="str">
        <f t="shared" si="752"/>
        <v>NA</v>
      </c>
      <c r="BC938" s="60">
        <f>COUNTIFS(配置清单!G:G,规划及评估!G938,配置清单!H:H,"产品经理",配置清单!N:N,"在岗")</f>
        <v>0</v>
      </c>
      <c r="BD938" s="61" t="str">
        <f t="shared" si="753"/>
        <v>NA</v>
      </c>
      <c r="BE938" s="60">
        <f>COUNTIFS(配置清单!G:G,G938,配置清单!H:H,"产品经理",配置清单!N:N,"在岗",配置清单!P:P,"&lt;&gt;暂不胜任")</f>
        <v>0</v>
      </c>
      <c r="BF938" s="61" t="str">
        <f t="shared" si="754"/>
        <v>NA</v>
      </c>
      <c r="BG938" s="63">
        <f t="shared" si="755"/>
        <v>5</v>
      </c>
      <c r="BH938" s="64">
        <f t="shared" si="756"/>
        <v>4</v>
      </c>
      <c r="BI938" s="64">
        <f t="shared" si="757"/>
        <v>3</v>
      </c>
      <c r="BJ938" s="64">
        <f t="shared" si="758"/>
        <v>2</v>
      </c>
      <c r="BK938" s="65">
        <f t="shared" si="759"/>
        <v>0.6</v>
      </c>
      <c r="BL938" s="66">
        <f t="shared" si="760"/>
        <v>0.66666666666666663</v>
      </c>
      <c r="BM938" s="93">
        <f t="shared" si="761"/>
        <v>1</v>
      </c>
      <c r="BN938" s="93">
        <f t="shared" si="762"/>
        <v>0</v>
      </c>
      <c r="BO938" s="93">
        <f t="shared" si="763"/>
        <v>1</v>
      </c>
      <c r="BP938" s="93">
        <f t="shared" si="764"/>
        <v>1</v>
      </c>
      <c r="BQ938" s="93">
        <f t="shared" si="765"/>
        <v>0</v>
      </c>
      <c r="BR938" s="93">
        <f t="shared" si="766"/>
        <v>0</v>
      </c>
      <c r="BS938" s="93">
        <f t="shared" si="767"/>
        <v>0</v>
      </c>
      <c r="BT938" s="93">
        <f t="shared" si="768"/>
        <v>0</v>
      </c>
      <c r="BU938" s="93">
        <f t="shared" si="769"/>
        <v>0</v>
      </c>
      <c r="BV938" s="93">
        <f t="shared" si="770"/>
        <v>0</v>
      </c>
      <c r="BW938" s="93">
        <f t="shared" si="771"/>
        <v>1</v>
      </c>
      <c r="BX938" s="93">
        <f t="shared" si="772"/>
        <v>1</v>
      </c>
      <c r="BY938" s="93">
        <f t="shared" si="773"/>
        <v>0</v>
      </c>
      <c r="BZ938" s="93">
        <f t="shared" si="774"/>
        <v>0</v>
      </c>
      <c r="CA938" s="93">
        <f t="shared" si="775"/>
        <v>0</v>
      </c>
      <c r="CB938" s="93">
        <f t="shared" si="776"/>
        <v>0</v>
      </c>
      <c r="CC938" s="93">
        <f t="shared" si="777"/>
        <v>0</v>
      </c>
      <c r="CD938" s="93">
        <f t="shared" si="778"/>
        <v>0</v>
      </c>
    </row>
    <row r="939" spans="1:82" hidden="1">
      <c r="A939" s="34">
        <v>592</v>
      </c>
      <c r="B939" s="34" t="s">
        <v>228</v>
      </c>
      <c r="C939" s="34" t="s">
        <v>231</v>
      </c>
      <c r="D939" s="34" t="s">
        <v>204</v>
      </c>
      <c r="E939" s="34" t="s">
        <v>208</v>
      </c>
      <c r="F939" s="34" t="s">
        <v>866</v>
      </c>
      <c r="G939" s="34" t="s">
        <v>905</v>
      </c>
      <c r="H939" s="34" t="s">
        <v>7</v>
      </c>
      <c r="I939" s="34" t="s">
        <v>7</v>
      </c>
      <c r="J939" s="34" t="s">
        <v>195</v>
      </c>
      <c r="K939" s="34" t="s">
        <v>195</v>
      </c>
      <c r="L939" s="34" t="s">
        <v>211</v>
      </c>
      <c r="M939" s="34" t="s">
        <v>763</v>
      </c>
      <c r="N939" s="34">
        <v>1</v>
      </c>
      <c r="O939" s="34">
        <v>0</v>
      </c>
      <c r="P939" s="34">
        <v>0</v>
      </c>
      <c r="Q939" s="34">
        <v>0</v>
      </c>
      <c r="R939" s="34">
        <v>0</v>
      </c>
      <c r="S939" s="34">
        <v>1</v>
      </c>
      <c r="T939" s="34">
        <v>0</v>
      </c>
      <c r="U939" s="77">
        <v>0</v>
      </c>
      <c r="V939" s="34">
        <v>0</v>
      </c>
      <c r="W939" s="60">
        <f>COUNTIFS(配置清单!G:G,G939,配置清单!$H:$H,"PM",配置清单!$N:$N,"在岗")</f>
        <v>1</v>
      </c>
      <c r="X939" s="61">
        <f t="shared" si="737"/>
        <v>1</v>
      </c>
      <c r="Y939" s="60">
        <f>COUNTIFS(配置清单!$G:$G,G939,配置清单!$H:$H,"PM",配置清单!$N:$N,"在岗",配置清单!$P:$P,"&lt;&gt;暂不胜任")</f>
        <v>0</v>
      </c>
      <c r="Z939" s="61">
        <f t="shared" si="738"/>
        <v>0</v>
      </c>
      <c r="AA939" s="62">
        <f>COUNTIFS(配置清单!$G:$G,G939,配置清单!$H:$H,"SE",配置清单!$N:$N,"在岗")+COUNTIFS(配置清单!$G:$G,G939,配置清单!$H:$H,"SA",配置清单!$N:$N,"在岗")</f>
        <v>0</v>
      </c>
      <c r="AB939" s="61" t="str">
        <f t="shared" si="739"/>
        <v>NA</v>
      </c>
      <c r="AC939" s="60">
        <f>COUNTIFS(配置清单!$G:$G,G939,配置清单!$H:$H,"SE",配置清单!$N:$N,"在岗",配置清单!$P:$P,"&lt;&gt;暂不胜任")+COUNTIFS(配置清单!$G:$G,G939,配置清单!$H:$H,"SA",配置清单!$N:$N,"在岗",配置清单!$P:$P,"&lt;&gt;暂不胜任")</f>
        <v>0</v>
      </c>
      <c r="AD939" s="61" t="str">
        <f t="shared" si="740"/>
        <v>NA</v>
      </c>
      <c r="AE939" s="60">
        <f>COUNTIFS(配置清单!$G:$G,G939,配置清单!H:H,"MDE",配置清单!N:N,"在岗")</f>
        <v>0</v>
      </c>
      <c r="AF939" s="61" t="str">
        <f t="shared" si="741"/>
        <v>NA</v>
      </c>
      <c r="AG939" s="60">
        <f>COUNTIFS(配置清单!$G:$G,G939,配置清单!$H:$H,"MDE",配置清单!$N:$N,"在岗",配置清单!$P:$P,"&lt;&gt;暂不胜任")</f>
        <v>0</v>
      </c>
      <c r="AH939" s="61" t="str">
        <f t="shared" si="742"/>
        <v>NA</v>
      </c>
      <c r="AI939" s="62">
        <f>COUNTIFS(配置清单!G:G,G939,配置清单!H:H,"TPM",配置清单!N:N,"在岗")+COUNTIFS(配置清单!G:G,G939,配置清单!H:H,"TC",配置清单!N:N,"在岗")</f>
        <v>0</v>
      </c>
      <c r="AJ939" s="61" t="str">
        <f t="shared" si="743"/>
        <v>NA</v>
      </c>
      <c r="AK939" s="60">
        <f>COUNTIFS(配置清单!G:G,G939,配置清单!H:H,"TPM",配置清单!N:N,"在岗",配置清单!P:P,"&lt;&gt;暂不胜任")+COUNTIFS(配置清单!G:G,G939,配置清单!H:H,"TC",配置清单!N:N,"在岗",配置清单!P:P,"&lt;&gt;暂不胜任")</f>
        <v>0</v>
      </c>
      <c r="AL939" s="61" t="str">
        <f t="shared" si="744"/>
        <v>NA</v>
      </c>
      <c r="AM939" s="60">
        <f>COUNTIFS(配置清单!G:G,G939,配置清单!H:H,"TSE",配置清单!N:N,"在岗")</f>
        <v>0</v>
      </c>
      <c r="AN939" s="61" t="str">
        <f t="shared" si="745"/>
        <v>NA</v>
      </c>
      <c r="AO939" s="60">
        <f>COUNTIFS(配置清单!G:G,G939,配置清单!H:H,"TSE",配置清单!N:N,"在岗",配置清单!P:P,"&lt;&gt;暂不胜任")</f>
        <v>0</v>
      </c>
      <c r="AP939" s="61" t="str">
        <f t="shared" si="746"/>
        <v>NA</v>
      </c>
      <c r="AQ939" s="60">
        <f>COUNTIFS(配置清单!$G:$G,G939,配置清单!H:H,"QA",配置清单!N:N,"在岗")</f>
        <v>1</v>
      </c>
      <c r="AR939" s="61">
        <f t="shared" si="747"/>
        <v>1</v>
      </c>
      <c r="AS939" s="60">
        <f>COUNTIFS(配置清单!$G:$G,G939,配置清单!$H:$H,"QA",配置清单!$N:$N,"在岗",配置清单!$P:$P,"&lt;&gt;暂不胜任")</f>
        <v>1</v>
      </c>
      <c r="AT939" s="61">
        <f t="shared" si="748"/>
        <v>1</v>
      </c>
      <c r="AU939" s="60">
        <f>COUNTIFS(配置清单!G:G,规划及评估!G939,配置清单!H:H,"BA",配置清单!N:N,"在岗")</f>
        <v>0</v>
      </c>
      <c r="AV939" s="61" t="str">
        <f t="shared" si="749"/>
        <v>NA</v>
      </c>
      <c r="AW939" s="60">
        <f>COUNTIFS(配置清单!G:G,G939,配置清单!H:H,"BA",配置清单!N:N,"在岗",配置清单!P:P,"&lt;&gt;暂不胜任")</f>
        <v>0</v>
      </c>
      <c r="AX939" s="61" t="str">
        <f t="shared" si="750"/>
        <v>NA</v>
      </c>
      <c r="AY939" s="60">
        <f>COUNTIFS(配置清单!G:G,规划及评估!G939,配置清单!H:H,"IA",配置清单!N:N,"在岗")</f>
        <v>0</v>
      </c>
      <c r="AZ939" s="61" t="str">
        <f t="shared" si="751"/>
        <v>NA</v>
      </c>
      <c r="BA939" s="60">
        <f>COUNTIFS(配置清单!G:G,G939,配置清单!H:H,"IA",配置清单!N:N,"在岗",配置清单!P:P,"&lt;&gt;暂不胜任")</f>
        <v>0</v>
      </c>
      <c r="BB939" s="61" t="str">
        <f t="shared" si="752"/>
        <v>NA</v>
      </c>
      <c r="BC939" s="60">
        <f>COUNTIFS(配置清单!G:G,规划及评估!G939,配置清单!H:H,"产品经理",配置清单!N:N,"在岗")</f>
        <v>0</v>
      </c>
      <c r="BD939" s="61" t="str">
        <f t="shared" si="753"/>
        <v>NA</v>
      </c>
      <c r="BE939" s="60">
        <f>COUNTIFS(配置清单!G:G,G939,配置清单!H:H,"产品经理",配置清单!N:N,"在岗",配置清单!P:P,"&lt;&gt;暂不胜任")</f>
        <v>0</v>
      </c>
      <c r="BF939" s="61" t="str">
        <f t="shared" si="754"/>
        <v>NA</v>
      </c>
      <c r="BG939" s="63">
        <f t="shared" si="755"/>
        <v>2</v>
      </c>
      <c r="BH939" s="64">
        <f t="shared" si="756"/>
        <v>2</v>
      </c>
      <c r="BI939" s="64">
        <f t="shared" si="757"/>
        <v>2</v>
      </c>
      <c r="BJ939" s="64">
        <f t="shared" si="758"/>
        <v>1</v>
      </c>
      <c r="BK939" s="65">
        <f t="shared" si="759"/>
        <v>1</v>
      </c>
      <c r="BL939" s="66">
        <f t="shared" si="760"/>
        <v>0.5</v>
      </c>
      <c r="BM939" s="93">
        <f t="shared" si="761"/>
        <v>1</v>
      </c>
      <c r="BN939" s="93">
        <f t="shared" si="762"/>
        <v>0</v>
      </c>
      <c r="BO939" s="93">
        <f t="shared" si="763"/>
        <v>0</v>
      </c>
      <c r="BP939" s="93">
        <f t="shared" si="764"/>
        <v>0</v>
      </c>
      <c r="BQ939" s="93">
        <f t="shared" si="765"/>
        <v>0</v>
      </c>
      <c r="BR939" s="93">
        <f t="shared" si="766"/>
        <v>0</v>
      </c>
      <c r="BS939" s="93">
        <f t="shared" si="767"/>
        <v>0</v>
      </c>
      <c r="BT939" s="93">
        <f t="shared" si="768"/>
        <v>0</v>
      </c>
      <c r="BU939" s="93">
        <f t="shared" si="769"/>
        <v>0</v>
      </c>
      <c r="BV939" s="93">
        <f t="shared" si="770"/>
        <v>0</v>
      </c>
      <c r="BW939" s="93">
        <f t="shared" si="771"/>
        <v>1</v>
      </c>
      <c r="BX939" s="93">
        <f t="shared" si="772"/>
        <v>1</v>
      </c>
      <c r="BY939" s="93">
        <f t="shared" si="773"/>
        <v>0</v>
      </c>
      <c r="BZ939" s="93">
        <f t="shared" si="774"/>
        <v>0</v>
      </c>
      <c r="CA939" s="93">
        <f t="shared" si="775"/>
        <v>0</v>
      </c>
      <c r="CB939" s="93">
        <f t="shared" si="776"/>
        <v>0</v>
      </c>
      <c r="CC939" s="93">
        <f t="shared" si="777"/>
        <v>0</v>
      </c>
      <c r="CD939" s="93">
        <f t="shared" si="778"/>
        <v>0</v>
      </c>
    </row>
    <row r="940" spans="1:82" hidden="1">
      <c r="A940" s="34">
        <v>593</v>
      </c>
      <c r="B940" s="34" t="s">
        <v>228</v>
      </c>
      <c r="C940" s="34" t="s">
        <v>231</v>
      </c>
      <c r="D940" s="34" t="s">
        <v>204</v>
      </c>
      <c r="E940" s="34" t="s">
        <v>208</v>
      </c>
      <c r="F940" s="34" t="s">
        <v>9820</v>
      </c>
      <c r="G940" s="34" t="s">
        <v>907</v>
      </c>
      <c r="H940" s="34" t="s">
        <v>7</v>
      </c>
      <c r="I940" s="34" t="s">
        <v>7</v>
      </c>
      <c r="J940" s="34" t="s">
        <v>507</v>
      </c>
      <c r="K940" s="34" t="s">
        <v>34</v>
      </c>
      <c r="L940" s="34" t="s">
        <v>211</v>
      </c>
      <c r="M940" s="34" t="s">
        <v>763</v>
      </c>
      <c r="N940" s="34">
        <v>1</v>
      </c>
      <c r="O940" s="34">
        <v>1</v>
      </c>
      <c r="P940" s="34">
        <v>1</v>
      </c>
      <c r="Q940" s="34">
        <v>1</v>
      </c>
      <c r="R940" s="34">
        <v>0</v>
      </c>
      <c r="S940" s="34">
        <v>1</v>
      </c>
      <c r="T940" s="34">
        <v>0</v>
      </c>
      <c r="U940" s="77">
        <v>0</v>
      </c>
      <c r="V940" s="34">
        <v>0</v>
      </c>
      <c r="W940" s="60">
        <f>COUNTIFS(配置清单!G:G,G940,配置清单!$H:$H,"PM",配置清单!$N:$N,"在岗")</f>
        <v>1</v>
      </c>
      <c r="X940" s="61">
        <f t="shared" si="737"/>
        <v>1</v>
      </c>
      <c r="Y940" s="60">
        <f>COUNTIFS(配置清单!$G:$G,G940,配置清单!$H:$H,"PM",配置清单!$N:$N,"在岗",配置清单!$P:$P,"&lt;&gt;暂不胜任")</f>
        <v>0</v>
      </c>
      <c r="Z940" s="61">
        <f t="shared" si="738"/>
        <v>0</v>
      </c>
      <c r="AA940" s="62">
        <f>COUNTIFS(配置清单!$G:$G,G940,配置清单!$H:$H,"SE",配置清单!$N:$N,"在岗")+COUNTIFS(配置清单!$G:$G,G940,配置清单!$H:$H,"SA",配置清单!$N:$N,"在岗")</f>
        <v>1</v>
      </c>
      <c r="AB940" s="61">
        <f t="shared" si="739"/>
        <v>1</v>
      </c>
      <c r="AC940" s="60">
        <f>COUNTIFS(配置清单!$G:$G,G940,配置清单!$H:$H,"SE",配置清单!$N:$N,"在岗",配置清单!$P:$P,"&lt;&gt;暂不胜任")+COUNTIFS(配置清单!$G:$G,G940,配置清单!$H:$H,"SA",配置清单!$N:$N,"在岗",配置清单!$P:$P,"&lt;&gt;暂不胜任")</f>
        <v>0</v>
      </c>
      <c r="AD940" s="61">
        <f t="shared" si="740"/>
        <v>0</v>
      </c>
      <c r="AE940" s="60">
        <f>COUNTIFS(配置清单!$G:$G,G940,配置清单!H:H,"MDE",配置清单!N:N,"在岗")</f>
        <v>0</v>
      </c>
      <c r="AF940" s="61">
        <f t="shared" si="741"/>
        <v>0</v>
      </c>
      <c r="AG940" s="60">
        <f>COUNTIFS(配置清单!$G:$G,G940,配置清单!$H:$H,"MDE",配置清单!$N:$N,"在岗",配置清单!$P:$P,"&lt;&gt;暂不胜任")</f>
        <v>0</v>
      </c>
      <c r="AH940" s="61">
        <f t="shared" si="742"/>
        <v>0</v>
      </c>
      <c r="AI940" s="62">
        <f>COUNTIFS(配置清单!G:G,G940,配置清单!H:H,"TPM",配置清单!N:N,"在岗")+COUNTIFS(配置清单!G:G,G940,配置清单!H:H,"TC",配置清单!N:N,"在岗")</f>
        <v>0</v>
      </c>
      <c r="AJ940" s="61">
        <f t="shared" si="743"/>
        <v>0</v>
      </c>
      <c r="AK940" s="60">
        <f>COUNTIFS(配置清单!G:G,G940,配置清单!H:H,"TPM",配置清单!N:N,"在岗",配置清单!P:P,"&lt;&gt;暂不胜任")+COUNTIFS(配置清单!G:G,G940,配置清单!H:H,"TC",配置清单!N:N,"在岗",配置清单!P:P,"&lt;&gt;暂不胜任")</f>
        <v>0</v>
      </c>
      <c r="AL940" s="61">
        <f t="shared" si="744"/>
        <v>0</v>
      </c>
      <c r="AM940" s="60">
        <f>COUNTIFS(配置清单!G:G,G940,配置清单!H:H,"TSE",配置清单!N:N,"在岗")</f>
        <v>0</v>
      </c>
      <c r="AN940" s="61" t="str">
        <f t="shared" si="745"/>
        <v>NA</v>
      </c>
      <c r="AO940" s="60">
        <f>COUNTIFS(配置清单!G:G,G940,配置清单!H:H,"TSE",配置清单!N:N,"在岗",配置清单!P:P,"&lt;&gt;暂不胜任")</f>
        <v>0</v>
      </c>
      <c r="AP940" s="61" t="str">
        <f t="shared" si="746"/>
        <v>NA</v>
      </c>
      <c r="AQ940" s="60">
        <f>COUNTIFS(配置清单!$G:$G,G940,配置清单!H:H,"QA",配置清单!N:N,"在岗")</f>
        <v>1</v>
      </c>
      <c r="AR940" s="61">
        <f t="shared" si="747"/>
        <v>1</v>
      </c>
      <c r="AS940" s="60">
        <f>COUNTIFS(配置清单!$G:$G,G940,配置清单!$H:$H,"QA",配置清单!$N:$N,"在岗",配置清单!$P:$P,"&lt;&gt;暂不胜任")</f>
        <v>1</v>
      </c>
      <c r="AT940" s="61">
        <f t="shared" si="748"/>
        <v>1</v>
      </c>
      <c r="AU940" s="60">
        <f>COUNTIFS(配置清单!G:G,规划及评估!G940,配置清单!H:H,"BA",配置清单!N:N,"在岗")</f>
        <v>0</v>
      </c>
      <c r="AV940" s="61" t="str">
        <f t="shared" si="749"/>
        <v>NA</v>
      </c>
      <c r="AW940" s="60">
        <f>COUNTIFS(配置清单!G:G,G940,配置清单!H:H,"BA",配置清单!N:N,"在岗",配置清单!P:P,"&lt;&gt;暂不胜任")</f>
        <v>0</v>
      </c>
      <c r="AX940" s="61" t="str">
        <f t="shared" si="750"/>
        <v>NA</v>
      </c>
      <c r="AY940" s="60">
        <f>COUNTIFS(配置清单!G:G,规划及评估!G940,配置清单!H:H,"IA",配置清单!N:N,"在岗")</f>
        <v>0</v>
      </c>
      <c r="AZ940" s="61" t="str">
        <f t="shared" si="751"/>
        <v>NA</v>
      </c>
      <c r="BA940" s="60">
        <f>COUNTIFS(配置清单!G:G,G940,配置清单!H:H,"IA",配置清单!N:N,"在岗",配置清单!P:P,"&lt;&gt;暂不胜任")</f>
        <v>0</v>
      </c>
      <c r="BB940" s="61" t="str">
        <f t="shared" si="752"/>
        <v>NA</v>
      </c>
      <c r="BC940" s="60">
        <f>COUNTIFS(配置清单!G:G,规划及评估!G940,配置清单!H:H,"产品经理",配置清单!N:N,"在岗")</f>
        <v>0</v>
      </c>
      <c r="BD940" s="61" t="str">
        <f t="shared" si="753"/>
        <v>NA</v>
      </c>
      <c r="BE940" s="60">
        <f>COUNTIFS(配置清单!G:G,G940,配置清单!H:H,"产品经理",配置清单!N:N,"在岗",配置清单!P:P,"&lt;&gt;暂不胜任")</f>
        <v>0</v>
      </c>
      <c r="BF940" s="61" t="str">
        <f t="shared" si="754"/>
        <v>NA</v>
      </c>
      <c r="BG940" s="63">
        <f t="shared" si="755"/>
        <v>5</v>
      </c>
      <c r="BH940" s="64">
        <f t="shared" si="756"/>
        <v>3</v>
      </c>
      <c r="BI940" s="64">
        <f t="shared" si="757"/>
        <v>3</v>
      </c>
      <c r="BJ940" s="64">
        <f t="shared" si="758"/>
        <v>1</v>
      </c>
      <c r="BK940" s="65">
        <f t="shared" si="759"/>
        <v>0.6</v>
      </c>
      <c r="BL940" s="66">
        <f t="shared" si="760"/>
        <v>0.33333333333333331</v>
      </c>
      <c r="BM940" s="93">
        <f t="shared" si="761"/>
        <v>1</v>
      </c>
      <c r="BN940" s="93">
        <f t="shared" si="762"/>
        <v>0</v>
      </c>
      <c r="BO940" s="93">
        <f t="shared" si="763"/>
        <v>1</v>
      </c>
      <c r="BP940" s="93">
        <f t="shared" si="764"/>
        <v>0</v>
      </c>
      <c r="BQ940" s="93">
        <f t="shared" si="765"/>
        <v>0</v>
      </c>
      <c r="BR940" s="93">
        <f t="shared" si="766"/>
        <v>0</v>
      </c>
      <c r="BS940" s="93">
        <f t="shared" si="767"/>
        <v>0</v>
      </c>
      <c r="BT940" s="93">
        <f t="shared" si="768"/>
        <v>0</v>
      </c>
      <c r="BU940" s="93">
        <f t="shared" si="769"/>
        <v>0</v>
      </c>
      <c r="BV940" s="93">
        <f t="shared" si="770"/>
        <v>0</v>
      </c>
      <c r="BW940" s="93">
        <f t="shared" si="771"/>
        <v>1</v>
      </c>
      <c r="BX940" s="93">
        <f t="shared" si="772"/>
        <v>1</v>
      </c>
      <c r="BY940" s="93">
        <f t="shared" si="773"/>
        <v>0</v>
      </c>
      <c r="BZ940" s="93">
        <f t="shared" si="774"/>
        <v>0</v>
      </c>
      <c r="CA940" s="93">
        <f t="shared" si="775"/>
        <v>0</v>
      </c>
      <c r="CB940" s="93">
        <f t="shared" si="776"/>
        <v>0</v>
      </c>
      <c r="CC940" s="93">
        <f t="shared" si="777"/>
        <v>0</v>
      </c>
      <c r="CD940" s="93">
        <f t="shared" si="778"/>
        <v>0</v>
      </c>
    </row>
    <row r="941" spans="1:82" hidden="1">
      <c r="A941" s="34">
        <v>594</v>
      </c>
      <c r="B941" s="34" t="s">
        <v>228</v>
      </c>
      <c r="C941" s="34" t="s">
        <v>231</v>
      </c>
      <c r="D941" s="34" t="s">
        <v>204</v>
      </c>
      <c r="E941" s="34" t="s">
        <v>208</v>
      </c>
      <c r="F941" s="34" t="s">
        <v>890</v>
      </c>
      <c r="G941" s="34" t="s">
        <v>911</v>
      </c>
      <c r="H941" s="34" t="s">
        <v>942</v>
      </c>
      <c r="I941" s="34" t="s">
        <v>942</v>
      </c>
      <c r="J941" s="34" t="s">
        <v>34</v>
      </c>
      <c r="K941" s="34" t="s">
        <v>34</v>
      </c>
      <c r="L941" s="34" t="s">
        <v>211</v>
      </c>
      <c r="M941" s="34" t="s">
        <v>912</v>
      </c>
      <c r="N941" s="34">
        <v>1</v>
      </c>
      <c r="O941" s="34">
        <v>0</v>
      </c>
      <c r="P941" s="34">
        <v>0</v>
      </c>
      <c r="Q941" s="34">
        <v>0</v>
      </c>
      <c r="R941" s="34">
        <v>0</v>
      </c>
      <c r="S941" s="34">
        <v>1</v>
      </c>
      <c r="T941" s="34">
        <v>0</v>
      </c>
      <c r="U941" s="77">
        <v>0</v>
      </c>
      <c r="V941" s="34">
        <v>0</v>
      </c>
      <c r="W941" s="60">
        <f>COUNTIFS(配置清单!G:G,G941,配置清单!$H:$H,"PM",配置清单!$N:$N,"在岗")</f>
        <v>1</v>
      </c>
      <c r="X941" s="61">
        <f t="shared" si="737"/>
        <v>1</v>
      </c>
      <c r="Y941" s="60">
        <f>COUNTIFS(配置清单!$G:$G,G941,配置清单!$H:$H,"PM",配置清单!$N:$N,"在岗",配置清单!$P:$P,"&lt;&gt;暂不胜任")</f>
        <v>1</v>
      </c>
      <c r="Z941" s="61">
        <f t="shared" si="738"/>
        <v>1</v>
      </c>
      <c r="AA941" s="62">
        <f>COUNTIFS(配置清单!$G:$G,G941,配置清单!$H:$H,"SE",配置清单!$N:$N,"在岗")+COUNTIFS(配置清单!$G:$G,G941,配置清单!$H:$H,"SA",配置清单!$N:$N,"在岗")</f>
        <v>0</v>
      </c>
      <c r="AB941" s="61" t="str">
        <f t="shared" si="739"/>
        <v>NA</v>
      </c>
      <c r="AC941" s="60">
        <f>COUNTIFS(配置清单!$G:$G,G941,配置清单!$H:$H,"SE",配置清单!$N:$N,"在岗",配置清单!$P:$P,"&lt;&gt;暂不胜任")+COUNTIFS(配置清单!$G:$G,G941,配置清单!$H:$H,"SA",配置清单!$N:$N,"在岗",配置清单!$P:$P,"&lt;&gt;暂不胜任")</f>
        <v>0</v>
      </c>
      <c r="AD941" s="61" t="str">
        <f t="shared" si="740"/>
        <v>NA</v>
      </c>
      <c r="AE941" s="60">
        <f>COUNTIFS(配置清单!$G:$G,G941,配置清单!H:H,"MDE",配置清单!N:N,"在岗")</f>
        <v>0</v>
      </c>
      <c r="AF941" s="61" t="str">
        <f t="shared" si="741"/>
        <v>NA</v>
      </c>
      <c r="AG941" s="60">
        <f>COUNTIFS(配置清单!$G:$G,G941,配置清单!$H:$H,"MDE",配置清单!$N:$N,"在岗",配置清单!$P:$P,"&lt;&gt;暂不胜任")</f>
        <v>0</v>
      </c>
      <c r="AH941" s="61" t="str">
        <f t="shared" si="742"/>
        <v>NA</v>
      </c>
      <c r="AI941" s="62">
        <f>COUNTIFS(配置清单!G:G,G941,配置清单!H:H,"TPM",配置清单!N:N,"在岗")+COUNTIFS(配置清单!G:G,G941,配置清单!H:H,"TC",配置清单!N:N,"在岗")</f>
        <v>0</v>
      </c>
      <c r="AJ941" s="61" t="str">
        <f t="shared" si="743"/>
        <v>NA</v>
      </c>
      <c r="AK941" s="60">
        <f>COUNTIFS(配置清单!G:G,G941,配置清单!H:H,"TPM",配置清单!N:N,"在岗",配置清单!P:P,"&lt;&gt;暂不胜任")+COUNTIFS(配置清单!G:G,G941,配置清单!H:H,"TC",配置清单!N:N,"在岗",配置清单!P:P,"&lt;&gt;暂不胜任")</f>
        <v>0</v>
      </c>
      <c r="AL941" s="61" t="str">
        <f t="shared" si="744"/>
        <v>NA</v>
      </c>
      <c r="AM941" s="60">
        <f>COUNTIFS(配置清单!G:G,G941,配置清单!H:H,"TSE",配置清单!N:N,"在岗")</f>
        <v>0</v>
      </c>
      <c r="AN941" s="61" t="str">
        <f t="shared" si="745"/>
        <v>NA</v>
      </c>
      <c r="AO941" s="60">
        <f>COUNTIFS(配置清单!G:G,G941,配置清单!H:H,"TSE",配置清单!N:N,"在岗",配置清单!P:P,"&lt;&gt;暂不胜任")</f>
        <v>0</v>
      </c>
      <c r="AP941" s="61" t="str">
        <f t="shared" si="746"/>
        <v>NA</v>
      </c>
      <c r="AQ941" s="60">
        <f>COUNTIFS(配置清单!$G:$G,G941,配置清单!H:H,"QA",配置清单!N:N,"在岗")</f>
        <v>1</v>
      </c>
      <c r="AR941" s="61">
        <f t="shared" si="747"/>
        <v>1</v>
      </c>
      <c r="AS941" s="60">
        <f>COUNTIFS(配置清单!$G:$G,G941,配置清单!$H:$H,"QA",配置清单!$N:$N,"在岗",配置清单!$P:$P,"&lt;&gt;暂不胜任")</f>
        <v>1</v>
      </c>
      <c r="AT941" s="61">
        <f t="shared" si="748"/>
        <v>1</v>
      </c>
      <c r="AU941" s="60">
        <f>COUNTIFS(配置清单!G:G,规划及评估!G941,配置清单!H:H,"BA",配置清单!N:N,"在岗")</f>
        <v>0</v>
      </c>
      <c r="AV941" s="61" t="str">
        <f t="shared" si="749"/>
        <v>NA</v>
      </c>
      <c r="AW941" s="60">
        <f>COUNTIFS(配置清单!G:G,G941,配置清单!H:H,"BA",配置清单!N:N,"在岗",配置清单!P:P,"&lt;&gt;暂不胜任")</f>
        <v>0</v>
      </c>
      <c r="AX941" s="61" t="str">
        <f t="shared" si="750"/>
        <v>NA</v>
      </c>
      <c r="AY941" s="60">
        <f>COUNTIFS(配置清单!G:G,规划及评估!G941,配置清单!H:H,"IA",配置清单!N:N,"在岗")</f>
        <v>0</v>
      </c>
      <c r="AZ941" s="61" t="str">
        <f t="shared" si="751"/>
        <v>NA</v>
      </c>
      <c r="BA941" s="60">
        <f>COUNTIFS(配置清单!G:G,G941,配置清单!H:H,"IA",配置清单!N:N,"在岗",配置清单!P:P,"&lt;&gt;暂不胜任")</f>
        <v>0</v>
      </c>
      <c r="BB941" s="61" t="str">
        <f t="shared" si="752"/>
        <v>NA</v>
      </c>
      <c r="BC941" s="60">
        <f>COUNTIFS(配置清单!G:G,规划及评估!G941,配置清单!H:H,"产品经理",配置清单!N:N,"在岗")</f>
        <v>0</v>
      </c>
      <c r="BD941" s="61" t="str">
        <f t="shared" si="753"/>
        <v>NA</v>
      </c>
      <c r="BE941" s="60">
        <f>COUNTIFS(配置清单!G:G,G941,配置清单!H:H,"产品经理",配置清单!N:N,"在岗",配置清单!P:P,"&lt;&gt;暂不胜任")</f>
        <v>0</v>
      </c>
      <c r="BF941" s="61" t="str">
        <f t="shared" si="754"/>
        <v>NA</v>
      </c>
      <c r="BG941" s="63">
        <f t="shared" si="755"/>
        <v>2</v>
      </c>
      <c r="BH941" s="64">
        <f t="shared" si="756"/>
        <v>2</v>
      </c>
      <c r="BI941" s="64">
        <f t="shared" si="757"/>
        <v>2</v>
      </c>
      <c r="BJ941" s="64">
        <f t="shared" si="758"/>
        <v>2</v>
      </c>
      <c r="BK941" s="65">
        <f t="shared" si="759"/>
        <v>1</v>
      </c>
      <c r="BL941" s="66">
        <f t="shared" si="760"/>
        <v>1</v>
      </c>
      <c r="BM941" s="93">
        <f t="shared" si="761"/>
        <v>1</v>
      </c>
      <c r="BN941" s="93">
        <f t="shared" si="762"/>
        <v>1</v>
      </c>
      <c r="BO941" s="93">
        <f t="shared" si="763"/>
        <v>0</v>
      </c>
      <c r="BP941" s="93">
        <f t="shared" si="764"/>
        <v>0</v>
      </c>
      <c r="BQ941" s="93">
        <f t="shared" si="765"/>
        <v>0</v>
      </c>
      <c r="BR941" s="93">
        <f t="shared" si="766"/>
        <v>0</v>
      </c>
      <c r="BS941" s="93">
        <f t="shared" si="767"/>
        <v>0</v>
      </c>
      <c r="BT941" s="93">
        <f t="shared" si="768"/>
        <v>0</v>
      </c>
      <c r="BU941" s="93">
        <f t="shared" si="769"/>
        <v>0</v>
      </c>
      <c r="BV941" s="93">
        <f t="shared" si="770"/>
        <v>0</v>
      </c>
      <c r="BW941" s="93">
        <f t="shared" si="771"/>
        <v>1</v>
      </c>
      <c r="BX941" s="93">
        <f t="shared" si="772"/>
        <v>1</v>
      </c>
      <c r="BY941" s="93">
        <f t="shared" si="773"/>
        <v>0</v>
      </c>
      <c r="BZ941" s="93">
        <f t="shared" si="774"/>
        <v>0</v>
      </c>
      <c r="CA941" s="93">
        <f t="shared" si="775"/>
        <v>0</v>
      </c>
      <c r="CB941" s="93">
        <f t="shared" si="776"/>
        <v>0</v>
      </c>
      <c r="CC941" s="93">
        <f t="shared" si="777"/>
        <v>0</v>
      </c>
      <c r="CD941" s="93">
        <f t="shared" si="778"/>
        <v>0</v>
      </c>
    </row>
    <row r="942" spans="1:82" hidden="1">
      <c r="A942" s="34">
        <v>595</v>
      </c>
      <c r="B942" s="34" t="s">
        <v>228</v>
      </c>
      <c r="C942" s="34" t="s">
        <v>231</v>
      </c>
      <c r="D942" s="34" t="s">
        <v>204</v>
      </c>
      <c r="E942" s="34" t="s">
        <v>208</v>
      </c>
      <c r="F942" s="34" t="s">
        <v>890</v>
      </c>
      <c r="G942" s="34" t="s">
        <v>913</v>
      </c>
      <c r="H942" s="34" t="s">
        <v>942</v>
      </c>
      <c r="I942" s="34" t="s">
        <v>942</v>
      </c>
      <c r="J942" s="34" t="s">
        <v>34</v>
      </c>
      <c r="K942" s="34" t="s">
        <v>34</v>
      </c>
      <c r="L942" s="34" t="s">
        <v>211</v>
      </c>
      <c r="M942" s="34" t="s">
        <v>992</v>
      </c>
      <c r="N942" s="34">
        <v>1</v>
      </c>
      <c r="O942" s="34">
        <v>0</v>
      </c>
      <c r="P942" s="34">
        <v>0</v>
      </c>
      <c r="Q942" s="34">
        <v>0</v>
      </c>
      <c r="R942" s="34">
        <v>0</v>
      </c>
      <c r="S942" s="34">
        <v>1</v>
      </c>
      <c r="T942" s="34">
        <v>0</v>
      </c>
      <c r="U942" s="77">
        <v>0</v>
      </c>
      <c r="V942" s="34">
        <v>0</v>
      </c>
      <c r="W942" s="60">
        <f>COUNTIFS(配置清单!G:G,G942,配置清单!$H:$H,"PM",配置清单!$N:$N,"在岗")</f>
        <v>1</v>
      </c>
      <c r="X942" s="61">
        <f t="shared" si="737"/>
        <v>1</v>
      </c>
      <c r="Y942" s="60">
        <f>COUNTIFS(配置清单!$G:$G,G942,配置清单!$H:$H,"PM",配置清单!$N:$N,"在岗",配置清单!$P:$P,"&lt;&gt;暂不胜任")</f>
        <v>1</v>
      </c>
      <c r="Z942" s="61">
        <f t="shared" si="738"/>
        <v>1</v>
      </c>
      <c r="AA942" s="62">
        <f>COUNTIFS(配置清单!$G:$G,G942,配置清单!$H:$H,"SE",配置清单!$N:$N,"在岗")+COUNTIFS(配置清单!$G:$G,G942,配置清单!$H:$H,"SA",配置清单!$N:$N,"在岗")</f>
        <v>0</v>
      </c>
      <c r="AB942" s="61" t="str">
        <f t="shared" si="739"/>
        <v>NA</v>
      </c>
      <c r="AC942" s="60">
        <f>COUNTIFS(配置清单!$G:$G,G942,配置清单!$H:$H,"SE",配置清单!$N:$N,"在岗",配置清单!$P:$P,"&lt;&gt;暂不胜任")+COUNTIFS(配置清单!$G:$G,G942,配置清单!$H:$H,"SA",配置清单!$N:$N,"在岗",配置清单!$P:$P,"&lt;&gt;暂不胜任")</f>
        <v>0</v>
      </c>
      <c r="AD942" s="61" t="str">
        <f t="shared" si="740"/>
        <v>NA</v>
      </c>
      <c r="AE942" s="60">
        <f>COUNTIFS(配置清单!$G:$G,G942,配置清单!H:H,"MDE",配置清单!N:N,"在岗")</f>
        <v>0</v>
      </c>
      <c r="AF942" s="61" t="str">
        <f t="shared" si="741"/>
        <v>NA</v>
      </c>
      <c r="AG942" s="60">
        <f>COUNTIFS(配置清单!$G:$G,G942,配置清单!$H:$H,"MDE",配置清单!$N:$N,"在岗",配置清单!$P:$P,"&lt;&gt;暂不胜任")</f>
        <v>0</v>
      </c>
      <c r="AH942" s="61" t="str">
        <f t="shared" si="742"/>
        <v>NA</v>
      </c>
      <c r="AI942" s="62">
        <f>COUNTIFS(配置清单!G:G,G942,配置清单!H:H,"TPM",配置清单!N:N,"在岗")+COUNTIFS(配置清单!G:G,G942,配置清单!H:H,"TC",配置清单!N:N,"在岗")</f>
        <v>0</v>
      </c>
      <c r="AJ942" s="61" t="str">
        <f t="shared" si="743"/>
        <v>NA</v>
      </c>
      <c r="AK942" s="60">
        <f>COUNTIFS(配置清单!G:G,G942,配置清单!H:H,"TPM",配置清单!N:N,"在岗",配置清单!P:P,"&lt;&gt;暂不胜任")+COUNTIFS(配置清单!G:G,G942,配置清单!H:H,"TC",配置清单!N:N,"在岗",配置清单!P:P,"&lt;&gt;暂不胜任")</f>
        <v>0</v>
      </c>
      <c r="AL942" s="61" t="str">
        <f t="shared" si="744"/>
        <v>NA</v>
      </c>
      <c r="AM942" s="60">
        <f>COUNTIFS(配置清单!G:G,G942,配置清单!H:H,"TSE",配置清单!N:N,"在岗")</f>
        <v>0</v>
      </c>
      <c r="AN942" s="61" t="str">
        <f t="shared" si="745"/>
        <v>NA</v>
      </c>
      <c r="AO942" s="60">
        <f>COUNTIFS(配置清单!G:G,G942,配置清单!H:H,"TSE",配置清单!N:N,"在岗",配置清单!P:P,"&lt;&gt;暂不胜任")</f>
        <v>0</v>
      </c>
      <c r="AP942" s="61" t="str">
        <f t="shared" si="746"/>
        <v>NA</v>
      </c>
      <c r="AQ942" s="60">
        <f>COUNTIFS(配置清单!$G:$G,G942,配置清单!H:H,"QA",配置清单!N:N,"在岗")</f>
        <v>1</v>
      </c>
      <c r="AR942" s="61">
        <f t="shared" si="747"/>
        <v>1</v>
      </c>
      <c r="AS942" s="60">
        <f>COUNTIFS(配置清单!$G:$G,G942,配置清单!$H:$H,"QA",配置清单!$N:$N,"在岗",配置清单!$P:$P,"&lt;&gt;暂不胜任")</f>
        <v>0</v>
      </c>
      <c r="AT942" s="61">
        <f t="shared" si="748"/>
        <v>0</v>
      </c>
      <c r="AU942" s="60">
        <f>COUNTIFS(配置清单!G:G,规划及评估!G942,配置清单!H:H,"BA",配置清单!N:N,"在岗")</f>
        <v>0</v>
      </c>
      <c r="AV942" s="61" t="str">
        <f t="shared" si="749"/>
        <v>NA</v>
      </c>
      <c r="AW942" s="60">
        <f>COUNTIFS(配置清单!G:G,G942,配置清单!H:H,"BA",配置清单!N:N,"在岗",配置清单!P:P,"&lt;&gt;暂不胜任")</f>
        <v>0</v>
      </c>
      <c r="AX942" s="61" t="str">
        <f t="shared" si="750"/>
        <v>NA</v>
      </c>
      <c r="AY942" s="60">
        <f>COUNTIFS(配置清单!G:G,规划及评估!G942,配置清单!H:H,"IA",配置清单!N:N,"在岗")</f>
        <v>0</v>
      </c>
      <c r="AZ942" s="61" t="str">
        <f t="shared" si="751"/>
        <v>NA</v>
      </c>
      <c r="BA942" s="60">
        <f>COUNTIFS(配置清单!G:G,G942,配置清单!H:H,"IA",配置清单!N:N,"在岗",配置清单!P:P,"&lt;&gt;暂不胜任")</f>
        <v>0</v>
      </c>
      <c r="BB942" s="61" t="str">
        <f t="shared" si="752"/>
        <v>NA</v>
      </c>
      <c r="BC942" s="60">
        <f>COUNTIFS(配置清单!G:G,规划及评估!G942,配置清单!H:H,"产品经理",配置清单!N:N,"在岗")</f>
        <v>0</v>
      </c>
      <c r="BD942" s="61" t="str">
        <f t="shared" si="753"/>
        <v>NA</v>
      </c>
      <c r="BE942" s="60">
        <f>COUNTIFS(配置清单!G:G,G942,配置清单!H:H,"产品经理",配置清单!N:N,"在岗",配置清单!P:P,"&lt;&gt;暂不胜任")</f>
        <v>0</v>
      </c>
      <c r="BF942" s="61" t="str">
        <f t="shared" si="754"/>
        <v>NA</v>
      </c>
      <c r="BG942" s="63">
        <f t="shared" si="755"/>
        <v>2</v>
      </c>
      <c r="BH942" s="64">
        <f t="shared" si="756"/>
        <v>2</v>
      </c>
      <c r="BI942" s="64">
        <f t="shared" si="757"/>
        <v>2</v>
      </c>
      <c r="BJ942" s="64">
        <f t="shared" si="758"/>
        <v>1</v>
      </c>
      <c r="BK942" s="65">
        <f t="shared" si="759"/>
        <v>1</v>
      </c>
      <c r="BL942" s="66">
        <f t="shared" si="760"/>
        <v>0.5</v>
      </c>
      <c r="BM942" s="93">
        <f t="shared" si="761"/>
        <v>1</v>
      </c>
      <c r="BN942" s="93">
        <f t="shared" si="762"/>
        <v>1</v>
      </c>
      <c r="BO942" s="93">
        <f t="shared" si="763"/>
        <v>0</v>
      </c>
      <c r="BP942" s="93">
        <f t="shared" si="764"/>
        <v>0</v>
      </c>
      <c r="BQ942" s="93">
        <f t="shared" si="765"/>
        <v>0</v>
      </c>
      <c r="BR942" s="93">
        <f t="shared" si="766"/>
        <v>0</v>
      </c>
      <c r="BS942" s="93">
        <f t="shared" si="767"/>
        <v>0</v>
      </c>
      <c r="BT942" s="93">
        <f t="shared" si="768"/>
        <v>0</v>
      </c>
      <c r="BU942" s="93">
        <f t="shared" si="769"/>
        <v>0</v>
      </c>
      <c r="BV942" s="93">
        <f t="shared" si="770"/>
        <v>0</v>
      </c>
      <c r="BW942" s="93">
        <f t="shared" si="771"/>
        <v>1</v>
      </c>
      <c r="BX942" s="93">
        <f t="shared" si="772"/>
        <v>0</v>
      </c>
      <c r="BY942" s="93">
        <f t="shared" si="773"/>
        <v>0</v>
      </c>
      <c r="BZ942" s="93">
        <f t="shared" si="774"/>
        <v>0</v>
      </c>
      <c r="CA942" s="93">
        <f t="shared" si="775"/>
        <v>0</v>
      </c>
      <c r="CB942" s="93">
        <f t="shared" si="776"/>
        <v>0</v>
      </c>
      <c r="CC942" s="93">
        <f t="shared" si="777"/>
        <v>0</v>
      </c>
      <c r="CD942" s="93">
        <f t="shared" si="778"/>
        <v>0</v>
      </c>
    </row>
    <row r="943" spans="1:82" hidden="1">
      <c r="A943" s="34">
        <v>596</v>
      </c>
      <c r="B943" s="34" t="s">
        <v>228</v>
      </c>
      <c r="C943" s="34" t="s">
        <v>231</v>
      </c>
      <c r="D943" s="34" t="s">
        <v>204</v>
      </c>
      <c r="E943" s="34" t="s">
        <v>208</v>
      </c>
      <c r="F943" s="34" t="s">
        <v>9821</v>
      </c>
      <c r="G943" s="34" t="s">
        <v>915</v>
      </c>
      <c r="H943" s="34" t="s">
        <v>7</v>
      </c>
      <c r="I943" s="34" t="s">
        <v>4</v>
      </c>
      <c r="J943" s="34" t="s">
        <v>507</v>
      </c>
      <c r="K943" s="34" t="s">
        <v>34</v>
      </c>
      <c r="L943" s="34" t="s">
        <v>211</v>
      </c>
      <c r="M943" s="34" t="s">
        <v>763</v>
      </c>
      <c r="N943" s="34">
        <v>1</v>
      </c>
      <c r="O943" s="34">
        <v>1</v>
      </c>
      <c r="P943" s="34">
        <v>1</v>
      </c>
      <c r="Q943" s="34">
        <v>1</v>
      </c>
      <c r="R943" s="34">
        <v>0</v>
      </c>
      <c r="S943" s="34">
        <v>1</v>
      </c>
      <c r="T943" s="34">
        <v>0</v>
      </c>
      <c r="U943" s="77">
        <v>0</v>
      </c>
      <c r="V943" s="34">
        <v>0</v>
      </c>
      <c r="W943" s="60">
        <f>COUNTIFS(配置清单!G:G,G943,配置清单!$H:$H,"PM",配置清单!$N:$N,"在岗")</f>
        <v>1</v>
      </c>
      <c r="X943" s="61">
        <f t="shared" si="737"/>
        <v>1</v>
      </c>
      <c r="Y943" s="60">
        <f>COUNTIFS(配置清单!$G:$G,G943,配置清单!$H:$H,"PM",配置清单!$N:$N,"在岗",配置清单!$P:$P,"&lt;&gt;暂不胜任")</f>
        <v>0</v>
      </c>
      <c r="Z943" s="61">
        <f t="shared" si="738"/>
        <v>0</v>
      </c>
      <c r="AA943" s="62">
        <f>COUNTIFS(配置清单!$G:$G,G943,配置清单!$H:$H,"SE",配置清单!$N:$N,"在岗")+COUNTIFS(配置清单!$G:$G,G943,配置清单!$H:$H,"SA",配置清单!$N:$N,"在岗")</f>
        <v>1</v>
      </c>
      <c r="AB943" s="61">
        <f t="shared" si="739"/>
        <v>1</v>
      </c>
      <c r="AC943" s="60">
        <f>COUNTIFS(配置清单!$G:$G,G943,配置清单!$H:$H,"SE",配置清单!$N:$N,"在岗",配置清单!$P:$P,"&lt;&gt;暂不胜任")+COUNTIFS(配置清单!$G:$G,G943,配置清单!$H:$H,"SA",配置清单!$N:$N,"在岗",配置清单!$P:$P,"&lt;&gt;暂不胜任")</f>
        <v>0</v>
      </c>
      <c r="AD943" s="61">
        <f t="shared" si="740"/>
        <v>0</v>
      </c>
      <c r="AE943" s="60">
        <f>COUNTIFS(配置清单!$G:$G,G943,配置清单!H:H,"MDE",配置清单!N:N,"在岗")</f>
        <v>0</v>
      </c>
      <c r="AF943" s="61">
        <f t="shared" si="741"/>
        <v>0</v>
      </c>
      <c r="AG943" s="60">
        <f>COUNTIFS(配置清单!$G:$G,G943,配置清单!$H:$H,"MDE",配置清单!$N:$N,"在岗",配置清单!$P:$P,"&lt;&gt;暂不胜任")</f>
        <v>0</v>
      </c>
      <c r="AH943" s="61">
        <f t="shared" si="742"/>
        <v>0</v>
      </c>
      <c r="AI943" s="62">
        <f>COUNTIFS(配置清单!G:G,G943,配置清单!H:H,"TPM",配置清单!N:N,"在岗")+COUNTIFS(配置清单!G:G,G943,配置清单!H:H,"TC",配置清单!N:N,"在岗")</f>
        <v>0</v>
      </c>
      <c r="AJ943" s="61">
        <f t="shared" si="743"/>
        <v>0</v>
      </c>
      <c r="AK943" s="60">
        <f>COUNTIFS(配置清单!G:G,G943,配置清单!H:H,"TPM",配置清单!N:N,"在岗",配置清单!P:P,"&lt;&gt;暂不胜任")+COUNTIFS(配置清单!G:G,G943,配置清单!H:H,"TC",配置清单!N:N,"在岗",配置清单!P:P,"&lt;&gt;暂不胜任")</f>
        <v>0</v>
      </c>
      <c r="AL943" s="61">
        <f t="shared" si="744"/>
        <v>0</v>
      </c>
      <c r="AM943" s="60">
        <f>COUNTIFS(配置清单!G:G,G943,配置清单!H:H,"TSE",配置清单!N:N,"在岗")</f>
        <v>0</v>
      </c>
      <c r="AN943" s="61" t="str">
        <f t="shared" si="745"/>
        <v>NA</v>
      </c>
      <c r="AO943" s="60">
        <f>COUNTIFS(配置清单!G:G,G943,配置清单!H:H,"TSE",配置清单!N:N,"在岗",配置清单!P:P,"&lt;&gt;暂不胜任")</f>
        <v>0</v>
      </c>
      <c r="AP943" s="61" t="str">
        <f t="shared" si="746"/>
        <v>NA</v>
      </c>
      <c r="AQ943" s="60">
        <f>COUNTIFS(配置清单!$G:$G,G943,配置清单!H:H,"QA",配置清单!N:N,"在岗")</f>
        <v>1</v>
      </c>
      <c r="AR943" s="61">
        <f t="shared" si="747"/>
        <v>1</v>
      </c>
      <c r="AS943" s="60">
        <f>COUNTIFS(配置清单!$G:$G,G943,配置清单!$H:$H,"QA",配置清单!$N:$N,"在岗",配置清单!$P:$P,"&lt;&gt;暂不胜任")</f>
        <v>1</v>
      </c>
      <c r="AT943" s="61">
        <f t="shared" si="748"/>
        <v>1</v>
      </c>
      <c r="AU943" s="60">
        <f>COUNTIFS(配置清单!G:G,规划及评估!G943,配置清单!H:H,"BA",配置清单!N:N,"在岗")</f>
        <v>0</v>
      </c>
      <c r="AV943" s="61" t="str">
        <f t="shared" si="749"/>
        <v>NA</v>
      </c>
      <c r="AW943" s="60">
        <f>COUNTIFS(配置清单!G:G,G943,配置清单!H:H,"BA",配置清单!N:N,"在岗",配置清单!P:P,"&lt;&gt;暂不胜任")</f>
        <v>0</v>
      </c>
      <c r="AX943" s="61" t="str">
        <f t="shared" si="750"/>
        <v>NA</v>
      </c>
      <c r="AY943" s="60">
        <f>COUNTIFS(配置清单!G:G,规划及评估!G943,配置清单!H:H,"IA",配置清单!N:N,"在岗")</f>
        <v>0</v>
      </c>
      <c r="AZ943" s="61" t="str">
        <f t="shared" si="751"/>
        <v>NA</v>
      </c>
      <c r="BA943" s="60">
        <f>COUNTIFS(配置清单!G:G,G943,配置清单!H:H,"IA",配置清单!N:N,"在岗",配置清单!P:P,"&lt;&gt;暂不胜任")</f>
        <v>0</v>
      </c>
      <c r="BB943" s="61" t="str">
        <f t="shared" si="752"/>
        <v>NA</v>
      </c>
      <c r="BC943" s="60">
        <f>COUNTIFS(配置清单!G:G,规划及评估!G943,配置清单!H:H,"产品经理",配置清单!N:N,"在岗")</f>
        <v>0</v>
      </c>
      <c r="BD943" s="61" t="str">
        <f t="shared" si="753"/>
        <v>NA</v>
      </c>
      <c r="BE943" s="60">
        <f>COUNTIFS(配置清单!G:G,G943,配置清单!H:H,"产品经理",配置清单!N:N,"在岗",配置清单!P:P,"&lt;&gt;暂不胜任")</f>
        <v>0</v>
      </c>
      <c r="BF943" s="61" t="str">
        <f t="shared" si="754"/>
        <v>NA</v>
      </c>
      <c r="BG943" s="63">
        <f t="shared" si="755"/>
        <v>5</v>
      </c>
      <c r="BH943" s="64">
        <f t="shared" si="756"/>
        <v>3</v>
      </c>
      <c r="BI943" s="64">
        <f t="shared" si="757"/>
        <v>3</v>
      </c>
      <c r="BJ943" s="64">
        <f t="shared" si="758"/>
        <v>1</v>
      </c>
      <c r="BK943" s="65">
        <f t="shared" si="759"/>
        <v>0.6</v>
      </c>
      <c r="BL943" s="66">
        <f t="shared" si="760"/>
        <v>0.33333333333333331</v>
      </c>
      <c r="BM943" s="93">
        <f t="shared" si="761"/>
        <v>1</v>
      </c>
      <c r="BN943" s="93">
        <f t="shared" si="762"/>
        <v>0</v>
      </c>
      <c r="BO943" s="93">
        <f t="shared" si="763"/>
        <v>1</v>
      </c>
      <c r="BP943" s="93">
        <f t="shared" si="764"/>
        <v>0</v>
      </c>
      <c r="BQ943" s="93">
        <f t="shared" si="765"/>
        <v>0</v>
      </c>
      <c r="BR943" s="93">
        <f t="shared" si="766"/>
        <v>0</v>
      </c>
      <c r="BS943" s="93">
        <f t="shared" si="767"/>
        <v>0</v>
      </c>
      <c r="BT943" s="93">
        <f t="shared" si="768"/>
        <v>0</v>
      </c>
      <c r="BU943" s="93">
        <f t="shared" si="769"/>
        <v>0</v>
      </c>
      <c r="BV943" s="93">
        <f t="shared" si="770"/>
        <v>0</v>
      </c>
      <c r="BW943" s="93">
        <f t="shared" si="771"/>
        <v>1</v>
      </c>
      <c r="BX943" s="93">
        <f t="shared" si="772"/>
        <v>1</v>
      </c>
      <c r="BY943" s="93">
        <f t="shared" si="773"/>
        <v>0</v>
      </c>
      <c r="BZ943" s="93">
        <f t="shared" si="774"/>
        <v>0</v>
      </c>
      <c r="CA943" s="93">
        <f t="shared" si="775"/>
        <v>0</v>
      </c>
      <c r="CB943" s="93">
        <f t="shared" si="776"/>
        <v>0</v>
      </c>
      <c r="CC943" s="93">
        <f t="shared" si="777"/>
        <v>0</v>
      </c>
      <c r="CD943" s="93">
        <f t="shared" si="778"/>
        <v>0</v>
      </c>
    </row>
    <row r="944" spans="1:82" hidden="1">
      <c r="A944" s="34">
        <v>597</v>
      </c>
      <c r="B944" s="34" t="s">
        <v>228</v>
      </c>
      <c r="C944" s="34" t="s">
        <v>231</v>
      </c>
      <c r="D944" s="34" t="s">
        <v>204</v>
      </c>
      <c r="E944" s="34" t="s">
        <v>208</v>
      </c>
      <c r="F944" s="34" t="s">
        <v>830</v>
      </c>
      <c r="G944" s="34" t="s">
        <v>918</v>
      </c>
      <c r="H944" s="34" t="s">
        <v>7</v>
      </c>
      <c r="I944" s="34" t="s">
        <v>4</v>
      </c>
      <c r="J944" s="34" t="s">
        <v>507</v>
      </c>
      <c r="K944" s="34" t="s">
        <v>34</v>
      </c>
      <c r="L944" s="34" t="s">
        <v>211</v>
      </c>
      <c r="M944" s="34" t="s">
        <v>763</v>
      </c>
      <c r="N944" s="34">
        <v>1</v>
      </c>
      <c r="O944" s="34">
        <v>0</v>
      </c>
      <c r="P944" s="34">
        <v>0</v>
      </c>
      <c r="Q944" s="34">
        <v>0</v>
      </c>
      <c r="R944" s="34">
        <v>0</v>
      </c>
      <c r="S944" s="34">
        <v>1</v>
      </c>
      <c r="T944" s="34">
        <v>0</v>
      </c>
      <c r="U944" s="77">
        <v>0</v>
      </c>
      <c r="V944" s="34">
        <v>0</v>
      </c>
      <c r="W944" s="60">
        <f>COUNTIFS(配置清单!G:G,G944,配置清单!$H:$H,"PM",配置清单!$N:$N,"在岗")</f>
        <v>1</v>
      </c>
      <c r="X944" s="61">
        <f t="shared" si="737"/>
        <v>1</v>
      </c>
      <c r="Y944" s="60">
        <f>COUNTIFS(配置清单!$G:$G,G944,配置清单!$H:$H,"PM",配置清单!$N:$N,"在岗",配置清单!$P:$P,"&lt;&gt;暂不胜任")</f>
        <v>1</v>
      </c>
      <c r="Z944" s="61">
        <f t="shared" si="738"/>
        <v>1</v>
      </c>
      <c r="AA944" s="62">
        <f>COUNTIFS(配置清单!$G:$G,G944,配置清单!$H:$H,"SE",配置清单!$N:$N,"在岗")+COUNTIFS(配置清单!$G:$G,G944,配置清单!$H:$H,"SA",配置清单!$N:$N,"在岗")</f>
        <v>0</v>
      </c>
      <c r="AB944" s="61" t="str">
        <f t="shared" si="739"/>
        <v>NA</v>
      </c>
      <c r="AC944" s="60">
        <f>COUNTIFS(配置清单!$G:$G,G944,配置清单!$H:$H,"SE",配置清单!$N:$N,"在岗",配置清单!$P:$P,"&lt;&gt;暂不胜任")+COUNTIFS(配置清单!$G:$G,G944,配置清单!$H:$H,"SA",配置清单!$N:$N,"在岗",配置清单!$P:$P,"&lt;&gt;暂不胜任")</f>
        <v>0</v>
      </c>
      <c r="AD944" s="61" t="str">
        <f t="shared" si="740"/>
        <v>NA</v>
      </c>
      <c r="AE944" s="60">
        <f>COUNTIFS(配置清单!$G:$G,G944,配置清单!H:H,"MDE",配置清单!N:N,"在岗")</f>
        <v>0</v>
      </c>
      <c r="AF944" s="61" t="str">
        <f t="shared" si="741"/>
        <v>NA</v>
      </c>
      <c r="AG944" s="60">
        <f>COUNTIFS(配置清单!$G:$G,G944,配置清单!$H:$H,"MDE",配置清单!$N:$N,"在岗",配置清单!$P:$P,"&lt;&gt;暂不胜任")</f>
        <v>0</v>
      </c>
      <c r="AH944" s="61" t="str">
        <f t="shared" si="742"/>
        <v>NA</v>
      </c>
      <c r="AI944" s="62">
        <f>COUNTIFS(配置清单!G:G,G944,配置清单!H:H,"TPM",配置清单!N:N,"在岗")+COUNTIFS(配置清单!G:G,G944,配置清单!H:H,"TC",配置清单!N:N,"在岗")</f>
        <v>0</v>
      </c>
      <c r="AJ944" s="61" t="str">
        <f t="shared" si="743"/>
        <v>NA</v>
      </c>
      <c r="AK944" s="60">
        <f>COUNTIFS(配置清单!G:G,G944,配置清单!H:H,"TPM",配置清单!N:N,"在岗",配置清单!P:P,"&lt;&gt;暂不胜任")+COUNTIFS(配置清单!G:G,G944,配置清单!H:H,"TC",配置清单!N:N,"在岗",配置清单!P:P,"&lt;&gt;暂不胜任")</f>
        <v>0</v>
      </c>
      <c r="AL944" s="61" t="str">
        <f t="shared" si="744"/>
        <v>NA</v>
      </c>
      <c r="AM944" s="60">
        <f>COUNTIFS(配置清单!G:G,G944,配置清单!H:H,"TSE",配置清单!N:N,"在岗")</f>
        <v>0</v>
      </c>
      <c r="AN944" s="61" t="str">
        <f t="shared" si="745"/>
        <v>NA</v>
      </c>
      <c r="AO944" s="60">
        <f>COUNTIFS(配置清单!G:G,G944,配置清单!H:H,"TSE",配置清单!N:N,"在岗",配置清单!P:P,"&lt;&gt;暂不胜任")</f>
        <v>0</v>
      </c>
      <c r="AP944" s="61" t="str">
        <f t="shared" si="746"/>
        <v>NA</v>
      </c>
      <c r="AQ944" s="60">
        <f>COUNTIFS(配置清单!$G:$G,G944,配置清单!H:H,"QA",配置清单!N:N,"在岗")</f>
        <v>1</v>
      </c>
      <c r="AR944" s="61">
        <f t="shared" si="747"/>
        <v>1</v>
      </c>
      <c r="AS944" s="60">
        <f>COUNTIFS(配置清单!$G:$G,G944,配置清单!$H:$H,"QA",配置清单!$N:$N,"在岗",配置清单!$P:$P,"&lt;&gt;暂不胜任")</f>
        <v>1</v>
      </c>
      <c r="AT944" s="61">
        <f t="shared" si="748"/>
        <v>1</v>
      </c>
      <c r="AU944" s="60">
        <f>COUNTIFS(配置清单!G:G,规划及评估!G944,配置清单!H:H,"BA",配置清单!N:N,"在岗")</f>
        <v>0</v>
      </c>
      <c r="AV944" s="61" t="str">
        <f t="shared" si="749"/>
        <v>NA</v>
      </c>
      <c r="AW944" s="60">
        <f>COUNTIFS(配置清单!G:G,G944,配置清单!H:H,"BA",配置清单!N:N,"在岗",配置清单!P:P,"&lt;&gt;暂不胜任")</f>
        <v>0</v>
      </c>
      <c r="AX944" s="61" t="str">
        <f t="shared" si="750"/>
        <v>NA</v>
      </c>
      <c r="AY944" s="60">
        <f>COUNTIFS(配置清单!G:G,规划及评估!G944,配置清单!H:H,"IA",配置清单!N:N,"在岗")</f>
        <v>0</v>
      </c>
      <c r="AZ944" s="61" t="str">
        <f t="shared" si="751"/>
        <v>NA</v>
      </c>
      <c r="BA944" s="60">
        <f>COUNTIFS(配置清单!G:G,G944,配置清单!H:H,"IA",配置清单!N:N,"在岗",配置清单!P:P,"&lt;&gt;暂不胜任")</f>
        <v>0</v>
      </c>
      <c r="BB944" s="61" t="str">
        <f t="shared" si="752"/>
        <v>NA</v>
      </c>
      <c r="BC944" s="60">
        <f>COUNTIFS(配置清单!G:G,规划及评估!G944,配置清单!H:H,"产品经理",配置清单!N:N,"在岗")</f>
        <v>0</v>
      </c>
      <c r="BD944" s="61" t="str">
        <f t="shared" si="753"/>
        <v>NA</v>
      </c>
      <c r="BE944" s="60">
        <f>COUNTIFS(配置清单!G:G,G944,配置清单!H:H,"产品经理",配置清单!N:N,"在岗",配置清单!P:P,"&lt;&gt;暂不胜任")</f>
        <v>0</v>
      </c>
      <c r="BF944" s="61" t="str">
        <f t="shared" si="754"/>
        <v>NA</v>
      </c>
      <c r="BG944" s="63">
        <f t="shared" si="755"/>
        <v>2</v>
      </c>
      <c r="BH944" s="64">
        <f t="shared" si="756"/>
        <v>2</v>
      </c>
      <c r="BI944" s="64">
        <f t="shared" si="757"/>
        <v>2</v>
      </c>
      <c r="BJ944" s="64">
        <f t="shared" si="758"/>
        <v>2</v>
      </c>
      <c r="BK944" s="65">
        <f t="shared" si="759"/>
        <v>1</v>
      </c>
      <c r="BL944" s="66">
        <f t="shared" si="760"/>
        <v>1</v>
      </c>
      <c r="BM944" s="93">
        <f t="shared" si="761"/>
        <v>1</v>
      </c>
      <c r="BN944" s="93">
        <f t="shared" si="762"/>
        <v>1</v>
      </c>
      <c r="BO944" s="93">
        <f t="shared" si="763"/>
        <v>0</v>
      </c>
      <c r="BP944" s="93">
        <f t="shared" si="764"/>
        <v>0</v>
      </c>
      <c r="BQ944" s="93">
        <f t="shared" si="765"/>
        <v>0</v>
      </c>
      <c r="BR944" s="93">
        <f t="shared" si="766"/>
        <v>0</v>
      </c>
      <c r="BS944" s="93">
        <f t="shared" si="767"/>
        <v>0</v>
      </c>
      <c r="BT944" s="93">
        <f t="shared" si="768"/>
        <v>0</v>
      </c>
      <c r="BU944" s="93">
        <f t="shared" si="769"/>
        <v>0</v>
      </c>
      <c r="BV944" s="93">
        <f t="shared" si="770"/>
        <v>0</v>
      </c>
      <c r="BW944" s="93">
        <f t="shared" si="771"/>
        <v>1</v>
      </c>
      <c r="BX944" s="93">
        <f t="shared" si="772"/>
        <v>1</v>
      </c>
      <c r="BY944" s="93">
        <f t="shared" si="773"/>
        <v>0</v>
      </c>
      <c r="BZ944" s="93">
        <f t="shared" si="774"/>
        <v>0</v>
      </c>
      <c r="CA944" s="93">
        <f t="shared" si="775"/>
        <v>0</v>
      </c>
      <c r="CB944" s="93">
        <f t="shared" si="776"/>
        <v>0</v>
      </c>
      <c r="CC944" s="93">
        <f t="shared" si="777"/>
        <v>0</v>
      </c>
      <c r="CD944" s="93">
        <f t="shared" si="778"/>
        <v>0</v>
      </c>
    </row>
    <row r="945" spans="1:82" hidden="1">
      <c r="A945" s="34">
        <v>598</v>
      </c>
      <c r="B945" s="34" t="s">
        <v>228</v>
      </c>
      <c r="C945" s="34" t="s">
        <v>231</v>
      </c>
      <c r="D945" s="34" t="s">
        <v>204</v>
      </c>
      <c r="E945" s="34" t="s">
        <v>208</v>
      </c>
      <c r="F945" s="34" t="s">
        <v>885</v>
      </c>
      <c r="G945" s="34" t="s">
        <v>920</v>
      </c>
      <c r="H945" s="34" t="s">
        <v>4</v>
      </c>
      <c r="I945" s="34" t="s">
        <v>4</v>
      </c>
      <c r="J945" s="34" t="s">
        <v>507</v>
      </c>
      <c r="K945" s="34" t="s">
        <v>34</v>
      </c>
      <c r="L945" s="34" t="s">
        <v>9822</v>
      </c>
      <c r="M945" s="34" t="s">
        <v>763</v>
      </c>
      <c r="N945" s="34">
        <v>1</v>
      </c>
      <c r="O945" s="34">
        <v>0</v>
      </c>
      <c r="P945" s="34">
        <v>0</v>
      </c>
      <c r="Q945" s="34">
        <v>0</v>
      </c>
      <c r="R945" s="34">
        <v>0</v>
      </c>
      <c r="S945" s="34">
        <v>1</v>
      </c>
      <c r="T945" s="34">
        <v>0</v>
      </c>
      <c r="U945" s="77">
        <v>0</v>
      </c>
      <c r="V945" s="34">
        <v>0</v>
      </c>
      <c r="W945" s="60">
        <f>COUNTIFS(配置清单!G:G,G945,配置清单!$H:$H,"PM",配置清单!$N:$N,"在岗")</f>
        <v>1</v>
      </c>
      <c r="X945" s="61">
        <f t="shared" si="737"/>
        <v>1</v>
      </c>
      <c r="Y945" s="60">
        <f>COUNTIFS(配置清单!$G:$G,G945,配置清单!$H:$H,"PM",配置清单!$N:$N,"在岗",配置清单!$P:$P,"&lt;&gt;暂不胜任")</f>
        <v>0</v>
      </c>
      <c r="Z945" s="61">
        <f t="shared" si="738"/>
        <v>0</v>
      </c>
      <c r="AA945" s="62">
        <f>COUNTIFS(配置清单!$G:$G,G945,配置清单!$H:$H,"SE",配置清单!$N:$N,"在岗")+COUNTIFS(配置清单!$G:$G,G945,配置清单!$H:$H,"SA",配置清单!$N:$N,"在岗")</f>
        <v>0</v>
      </c>
      <c r="AB945" s="61" t="str">
        <f t="shared" si="739"/>
        <v>NA</v>
      </c>
      <c r="AC945" s="60">
        <f>COUNTIFS(配置清单!$G:$G,G945,配置清单!$H:$H,"SE",配置清单!$N:$N,"在岗",配置清单!$P:$P,"&lt;&gt;暂不胜任")+COUNTIFS(配置清单!$G:$G,G945,配置清单!$H:$H,"SA",配置清单!$N:$N,"在岗",配置清单!$P:$P,"&lt;&gt;暂不胜任")</f>
        <v>0</v>
      </c>
      <c r="AD945" s="61" t="str">
        <f t="shared" si="740"/>
        <v>NA</v>
      </c>
      <c r="AE945" s="60">
        <f>COUNTIFS(配置清单!$G:$G,G945,配置清单!H:H,"MDE",配置清单!N:N,"在岗")</f>
        <v>0</v>
      </c>
      <c r="AF945" s="61" t="str">
        <f t="shared" si="741"/>
        <v>NA</v>
      </c>
      <c r="AG945" s="60">
        <f>COUNTIFS(配置清单!$G:$G,G945,配置清单!$H:$H,"MDE",配置清单!$N:$N,"在岗",配置清单!$P:$P,"&lt;&gt;暂不胜任")</f>
        <v>0</v>
      </c>
      <c r="AH945" s="61" t="str">
        <f t="shared" si="742"/>
        <v>NA</v>
      </c>
      <c r="AI945" s="62">
        <f>COUNTIFS(配置清单!G:G,G945,配置清单!H:H,"TPM",配置清单!N:N,"在岗")+COUNTIFS(配置清单!G:G,G945,配置清单!H:H,"TC",配置清单!N:N,"在岗")</f>
        <v>0</v>
      </c>
      <c r="AJ945" s="61" t="str">
        <f t="shared" si="743"/>
        <v>NA</v>
      </c>
      <c r="AK945" s="60">
        <f>COUNTIFS(配置清单!G:G,G945,配置清单!H:H,"TPM",配置清单!N:N,"在岗",配置清单!P:P,"&lt;&gt;暂不胜任")+COUNTIFS(配置清单!G:G,G945,配置清单!H:H,"TC",配置清单!N:N,"在岗",配置清单!P:P,"&lt;&gt;暂不胜任")</f>
        <v>0</v>
      </c>
      <c r="AL945" s="61" t="str">
        <f t="shared" si="744"/>
        <v>NA</v>
      </c>
      <c r="AM945" s="60">
        <f>COUNTIFS(配置清单!G:G,G945,配置清单!H:H,"TSE",配置清单!N:N,"在岗")</f>
        <v>0</v>
      </c>
      <c r="AN945" s="61" t="str">
        <f t="shared" si="745"/>
        <v>NA</v>
      </c>
      <c r="AO945" s="60">
        <f>COUNTIFS(配置清单!G:G,G945,配置清单!H:H,"TSE",配置清单!N:N,"在岗",配置清单!P:P,"&lt;&gt;暂不胜任")</f>
        <v>0</v>
      </c>
      <c r="AP945" s="61" t="str">
        <f t="shared" si="746"/>
        <v>NA</v>
      </c>
      <c r="AQ945" s="60">
        <f>COUNTIFS(配置清单!$G:$G,G945,配置清单!H:H,"QA",配置清单!N:N,"在岗")</f>
        <v>1</v>
      </c>
      <c r="AR945" s="61">
        <f t="shared" si="747"/>
        <v>1</v>
      </c>
      <c r="AS945" s="60">
        <f>COUNTIFS(配置清单!$G:$G,G945,配置清单!$H:$H,"QA",配置清单!$N:$N,"在岗",配置清单!$P:$P,"&lt;&gt;暂不胜任")</f>
        <v>1</v>
      </c>
      <c r="AT945" s="61">
        <f t="shared" si="748"/>
        <v>1</v>
      </c>
      <c r="AU945" s="60">
        <f>COUNTIFS(配置清单!G:G,规划及评估!G945,配置清单!H:H,"BA",配置清单!N:N,"在岗")</f>
        <v>0</v>
      </c>
      <c r="AV945" s="61" t="str">
        <f t="shared" si="749"/>
        <v>NA</v>
      </c>
      <c r="AW945" s="60">
        <f>COUNTIFS(配置清单!G:G,G945,配置清单!H:H,"BA",配置清单!N:N,"在岗",配置清单!P:P,"&lt;&gt;暂不胜任")</f>
        <v>0</v>
      </c>
      <c r="AX945" s="61" t="str">
        <f t="shared" si="750"/>
        <v>NA</v>
      </c>
      <c r="AY945" s="60">
        <f>COUNTIFS(配置清单!G:G,规划及评估!G945,配置清单!H:H,"IA",配置清单!N:N,"在岗")</f>
        <v>0</v>
      </c>
      <c r="AZ945" s="61" t="str">
        <f t="shared" si="751"/>
        <v>NA</v>
      </c>
      <c r="BA945" s="60">
        <f>COUNTIFS(配置清单!G:G,G945,配置清单!H:H,"IA",配置清单!N:N,"在岗",配置清单!P:P,"&lt;&gt;暂不胜任")</f>
        <v>0</v>
      </c>
      <c r="BB945" s="61" t="str">
        <f t="shared" si="752"/>
        <v>NA</v>
      </c>
      <c r="BC945" s="60">
        <f>COUNTIFS(配置清单!G:G,规划及评估!G945,配置清单!H:H,"产品经理",配置清单!N:N,"在岗")</f>
        <v>0</v>
      </c>
      <c r="BD945" s="61" t="str">
        <f t="shared" si="753"/>
        <v>NA</v>
      </c>
      <c r="BE945" s="60">
        <f>COUNTIFS(配置清单!G:G,G945,配置清单!H:H,"产品经理",配置清单!N:N,"在岗",配置清单!P:P,"&lt;&gt;暂不胜任")</f>
        <v>0</v>
      </c>
      <c r="BF945" s="61" t="str">
        <f t="shared" si="754"/>
        <v>NA</v>
      </c>
      <c r="BG945" s="63">
        <f t="shared" si="755"/>
        <v>2</v>
      </c>
      <c r="BH945" s="64">
        <f t="shared" si="756"/>
        <v>2</v>
      </c>
      <c r="BI945" s="64">
        <f t="shared" si="757"/>
        <v>2</v>
      </c>
      <c r="BJ945" s="64">
        <f t="shared" si="758"/>
        <v>1</v>
      </c>
      <c r="BK945" s="65">
        <f t="shared" si="759"/>
        <v>1</v>
      </c>
      <c r="BL945" s="66">
        <f t="shared" si="760"/>
        <v>0.5</v>
      </c>
      <c r="BM945" s="93">
        <f t="shared" si="761"/>
        <v>1</v>
      </c>
      <c r="BN945" s="93">
        <f t="shared" si="762"/>
        <v>0</v>
      </c>
      <c r="BO945" s="93">
        <f t="shared" si="763"/>
        <v>0</v>
      </c>
      <c r="BP945" s="93">
        <f t="shared" si="764"/>
        <v>0</v>
      </c>
      <c r="BQ945" s="93">
        <f t="shared" si="765"/>
        <v>0</v>
      </c>
      <c r="BR945" s="93">
        <f t="shared" si="766"/>
        <v>0</v>
      </c>
      <c r="BS945" s="93">
        <f t="shared" si="767"/>
        <v>0</v>
      </c>
      <c r="BT945" s="93">
        <f t="shared" si="768"/>
        <v>0</v>
      </c>
      <c r="BU945" s="93">
        <f t="shared" si="769"/>
        <v>0</v>
      </c>
      <c r="BV945" s="93">
        <f t="shared" si="770"/>
        <v>0</v>
      </c>
      <c r="BW945" s="93">
        <f t="shared" si="771"/>
        <v>1</v>
      </c>
      <c r="BX945" s="93">
        <f t="shared" si="772"/>
        <v>1</v>
      </c>
      <c r="BY945" s="93">
        <f t="shared" si="773"/>
        <v>0</v>
      </c>
      <c r="BZ945" s="93">
        <f t="shared" si="774"/>
        <v>0</v>
      </c>
      <c r="CA945" s="93">
        <f t="shared" si="775"/>
        <v>0</v>
      </c>
      <c r="CB945" s="93">
        <f t="shared" si="776"/>
        <v>0</v>
      </c>
      <c r="CC945" s="93">
        <f t="shared" si="777"/>
        <v>0</v>
      </c>
      <c r="CD945" s="93">
        <f t="shared" si="778"/>
        <v>0</v>
      </c>
    </row>
    <row r="946" spans="1:82" hidden="1">
      <c r="A946" s="34">
        <v>599</v>
      </c>
      <c r="B946" s="34" t="s">
        <v>228</v>
      </c>
      <c r="C946" s="34" t="s">
        <v>231</v>
      </c>
      <c r="D946" s="34" t="s">
        <v>204</v>
      </c>
      <c r="E946" s="34" t="s">
        <v>208</v>
      </c>
      <c r="F946" s="34" t="s">
        <v>790</v>
      </c>
      <c r="G946" s="34" t="s">
        <v>922</v>
      </c>
      <c r="H946" s="34" t="s">
        <v>4</v>
      </c>
      <c r="I946" s="34" t="s">
        <v>4</v>
      </c>
      <c r="J946" s="34" t="s">
        <v>507</v>
      </c>
      <c r="K946" s="34" t="s">
        <v>34</v>
      </c>
      <c r="L946" s="34" t="s">
        <v>9823</v>
      </c>
      <c r="M946" s="34" t="s">
        <v>763</v>
      </c>
      <c r="N946" s="34">
        <v>1</v>
      </c>
      <c r="O946" s="34">
        <v>0</v>
      </c>
      <c r="P946" s="34">
        <v>1</v>
      </c>
      <c r="Q946" s="34">
        <v>0</v>
      </c>
      <c r="R946" s="34">
        <v>0</v>
      </c>
      <c r="S946" s="34">
        <v>1</v>
      </c>
      <c r="T946" s="34">
        <v>0</v>
      </c>
      <c r="U946" s="77">
        <v>0</v>
      </c>
      <c r="V946" s="34">
        <v>0</v>
      </c>
      <c r="W946" s="60">
        <f>COUNTIFS(配置清单!G:G,G946,配置清单!$H:$H,"PM",配置清单!$N:$N,"在岗")</f>
        <v>1</v>
      </c>
      <c r="X946" s="61">
        <f t="shared" si="737"/>
        <v>1</v>
      </c>
      <c r="Y946" s="60">
        <f>COUNTIFS(配置清单!$G:$G,G946,配置清单!$H:$H,"PM",配置清单!$N:$N,"在岗",配置清单!$P:$P,"&lt;&gt;暂不胜任")</f>
        <v>1</v>
      </c>
      <c r="Z946" s="61">
        <f t="shared" si="738"/>
        <v>1</v>
      </c>
      <c r="AA946" s="62">
        <f>COUNTIFS(配置清单!$G:$G,G946,配置清单!$H:$H,"SE",配置清单!$N:$N,"在岗")+COUNTIFS(配置清单!$G:$G,G946,配置清单!$H:$H,"SA",配置清单!$N:$N,"在岗")</f>
        <v>0</v>
      </c>
      <c r="AB946" s="61" t="str">
        <f t="shared" si="739"/>
        <v>NA</v>
      </c>
      <c r="AC946" s="60">
        <f>COUNTIFS(配置清单!$G:$G,G946,配置清单!$H:$H,"SE",配置清单!$N:$N,"在岗",配置清单!$P:$P,"&lt;&gt;暂不胜任")+COUNTIFS(配置清单!$G:$G,G946,配置清单!$H:$H,"SA",配置清单!$N:$N,"在岗",配置清单!$P:$P,"&lt;&gt;暂不胜任")</f>
        <v>0</v>
      </c>
      <c r="AD946" s="61" t="str">
        <f t="shared" si="740"/>
        <v>NA</v>
      </c>
      <c r="AE946" s="60">
        <f>COUNTIFS(配置清单!$G:$G,G946,配置清单!H:H,"MDE",配置清单!N:N,"在岗")</f>
        <v>2</v>
      </c>
      <c r="AF946" s="61">
        <f t="shared" si="741"/>
        <v>1</v>
      </c>
      <c r="AG946" s="60">
        <f>COUNTIFS(配置清单!$G:$G,G946,配置清单!$H:$H,"MDE",配置清单!$N:$N,"在岗",配置清单!$P:$P,"&lt;&gt;暂不胜任")</f>
        <v>2</v>
      </c>
      <c r="AH946" s="61">
        <f t="shared" si="742"/>
        <v>1</v>
      </c>
      <c r="AI946" s="62">
        <f>COUNTIFS(配置清单!G:G,G946,配置清单!H:H,"TPM",配置清单!N:N,"在岗")+COUNTIFS(配置清单!G:G,G946,配置清单!H:H,"TC",配置清单!N:N,"在岗")</f>
        <v>0</v>
      </c>
      <c r="AJ946" s="61" t="str">
        <f t="shared" si="743"/>
        <v>NA</v>
      </c>
      <c r="AK946" s="60">
        <f>COUNTIFS(配置清单!G:G,G946,配置清单!H:H,"TPM",配置清单!N:N,"在岗",配置清单!P:P,"&lt;&gt;暂不胜任")+COUNTIFS(配置清单!G:G,G946,配置清单!H:H,"TC",配置清单!N:N,"在岗",配置清单!P:P,"&lt;&gt;暂不胜任")</f>
        <v>0</v>
      </c>
      <c r="AL946" s="61" t="str">
        <f t="shared" si="744"/>
        <v>NA</v>
      </c>
      <c r="AM946" s="60">
        <f>COUNTIFS(配置清单!G:G,G946,配置清单!H:H,"TSE",配置清单!N:N,"在岗")</f>
        <v>0</v>
      </c>
      <c r="AN946" s="61" t="str">
        <f t="shared" si="745"/>
        <v>NA</v>
      </c>
      <c r="AO946" s="60">
        <f>COUNTIFS(配置清单!G:G,G946,配置清单!H:H,"TSE",配置清单!N:N,"在岗",配置清单!P:P,"&lt;&gt;暂不胜任")</f>
        <v>0</v>
      </c>
      <c r="AP946" s="61" t="str">
        <f t="shared" si="746"/>
        <v>NA</v>
      </c>
      <c r="AQ946" s="60">
        <f>COUNTIFS(配置清单!$G:$G,G946,配置清单!H:H,"QA",配置清单!N:N,"在岗")</f>
        <v>1</v>
      </c>
      <c r="AR946" s="61">
        <f t="shared" si="747"/>
        <v>1</v>
      </c>
      <c r="AS946" s="60">
        <f>COUNTIFS(配置清单!$G:$G,G946,配置清单!$H:$H,"QA",配置清单!$N:$N,"在岗",配置清单!$P:$P,"&lt;&gt;暂不胜任")</f>
        <v>1</v>
      </c>
      <c r="AT946" s="61">
        <f t="shared" si="748"/>
        <v>1</v>
      </c>
      <c r="AU946" s="60">
        <f>COUNTIFS(配置清单!G:G,规划及评估!G946,配置清单!H:H,"BA",配置清单!N:N,"在岗")</f>
        <v>0</v>
      </c>
      <c r="AV946" s="61" t="str">
        <f t="shared" si="749"/>
        <v>NA</v>
      </c>
      <c r="AW946" s="60">
        <f>COUNTIFS(配置清单!G:G,G946,配置清单!H:H,"BA",配置清单!N:N,"在岗",配置清单!P:P,"&lt;&gt;暂不胜任")</f>
        <v>0</v>
      </c>
      <c r="AX946" s="61" t="str">
        <f t="shared" si="750"/>
        <v>NA</v>
      </c>
      <c r="AY946" s="60">
        <f>COUNTIFS(配置清单!G:G,规划及评估!G946,配置清单!H:H,"IA",配置清单!N:N,"在岗")</f>
        <v>0</v>
      </c>
      <c r="AZ946" s="61" t="str">
        <f t="shared" si="751"/>
        <v>NA</v>
      </c>
      <c r="BA946" s="60">
        <f>COUNTIFS(配置清单!G:G,G946,配置清单!H:H,"IA",配置清单!N:N,"在岗",配置清单!P:P,"&lt;&gt;暂不胜任")</f>
        <v>0</v>
      </c>
      <c r="BB946" s="61" t="str">
        <f t="shared" si="752"/>
        <v>NA</v>
      </c>
      <c r="BC946" s="60">
        <f>COUNTIFS(配置清单!G:G,规划及评估!G946,配置清单!H:H,"产品经理",配置清单!N:N,"在岗")</f>
        <v>0</v>
      </c>
      <c r="BD946" s="61" t="str">
        <f t="shared" si="753"/>
        <v>NA</v>
      </c>
      <c r="BE946" s="60">
        <f>COUNTIFS(配置清单!G:G,G946,配置清单!H:H,"产品经理",配置清单!N:N,"在岗",配置清单!P:P,"&lt;&gt;暂不胜任")</f>
        <v>0</v>
      </c>
      <c r="BF946" s="61" t="str">
        <f t="shared" si="754"/>
        <v>NA</v>
      </c>
      <c r="BG946" s="63">
        <f t="shared" si="755"/>
        <v>3</v>
      </c>
      <c r="BH946" s="64">
        <f t="shared" si="756"/>
        <v>4</v>
      </c>
      <c r="BI946" s="64">
        <f t="shared" si="757"/>
        <v>3</v>
      </c>
      <c r="BJ946" s="64">
        <f t="shared" si="758"/>
        <v>3</v>
      </c>
      <c r="BK946" s="65">
        <f t="shared" si="759"/>
        <v>1</v>
      </c>
      <c r="BL946" s="66">
        <f t="shared" si="760"/>
        <v>1</v>
      </c>
      <c r="BM946" s="93">
        <f t="shared" si="761"/>
        <v>1</v>
      </c>
      <c r="BN946" s="93">
        <f t="shared" si="762"/>
        <v>1</v>
      </c>
      <c r="BO946" s="93">
        <f t="shared" si="763"/>
        <v>0</v>
      </c>
      <c r="BP946" s="93">
        <f t="shared" si="764"/>
        <v>0</v>
      </c>
      <c r="BQ946" s="93">
        <f t="shared" si="765"/>
        <v>1</v>
      </c>
      <c r="BR946" s="93">
        <f t="shared" si="766"/>
        <v>1</v>
      </c>
      <c r="BS946" s="93">
        <f t="shared" si="767"/>
        <v>0</v>
      </c>
      <c r="BT946" s="93">
        <f t="shared" si="768"/>
        <v>0</v>
      </c>
      <c r="BU946" s="93">
        <f t="shared" si="769"/>
        <v>0</v>
      </c>
      <c r="BV946" s="93">
        <f t="shared" si="770"/>
        <v>0</v>
      </c>
      <c r="BW946" s="93">
        <f t="shared" si="771"/>
        <v>1</v>
      </c>
      <c r="BX946" s="93">
        <f t="shared" si="772"/>
        <v>1</v>
      </c>
      <c r="BY946" s="93">
        <f t="shared" si="773"/>
        <v>0</v>
      </c>
      <c r="BZ946" s="93">
        <f t="shared" si="774"/>
        <v>0</v>
      </c>
      <c r="CA946" s="93">
        <f t="shared" si="775"/>
        <v>0</v>
      </c>
      <c r="CB946" s="93">
        <f t="shared" si="776"/>
        <v>0</v>
      </c>
      <c r="CC946" s="93">
        <f t="shared" si="777"/>
        <v>0</v>
      </c>
      <c r="CD946" s="93">
        <f t="shared" si="778"/>
        <v>0</v>
      </c>
    </row>
    <row r="947" spans="1:82" hidden="1">
      <c r="A947" s="34">
        <v>600</v>
      </c>
      <c r="B947" s="34" t="s">
        <v>228</v>
      </c>
      <c r="C947" s="34" t="s">
        <v>231</v>
      </c>
      <c r="D947" s="34" t="s">
        <v>204</v>
      </c>
      <c r="E947" s="34" t="s">
        <v>208</v>
      </c>
      <c r="F947" s="34" t="s">
        <v>825</v>
      </c>
      <c r="G947" s="34" t="s">
        <v>924</v>
      </c>
      <c r="H947" s="34" t="s">
        <v>7</v>
      </c>
      <c r="I947" s="34" t="s">
        <v>7</v>
      </c>
      <c r="J947" s="34" t="s">
        <v>195</v>
      </c>
      <c r="K947" s="34" t="s">
        <v>195</v>
      </c>
      <c r="L947" s="34" t="s">
        <v>9824</v>
      </c>
      <c r="M947" s="34" t="s">
        <v>763</v>
      </c>
      <c r="N947" s="34">
        <v>1</v>
      </c>
      <c r="O947" s="34">
        <v>0</v>
      </c>
      <c r="P947" s="34">
        <v>0</v>
      </c>
      <c r="Q947" s="34">
        <v>0</v>
      </c>
      <c r="R947" s="34">
        <v>0</v>
      </c>
      <c r="S947" s="34">
        <v>1</v>
      </c>
      <c r="T947" s="34">
        <v>0</v>
      </c>
      <c r="U947" s="77">
        <v>0</v>
      </c>
      <c r="V947" s="34">
        <v>0</v>
      </c>
      <c r="W947" s="60">
        <f>COUNTIFS(配置清单!G:G,G947,配置清单!$H:$H,"PM",配置清单!$N:$N,"在岗")</f>
        <v>1</v>
      </c>
      <c r="X947" s="61">
        <f t="shared" si="737"/>
        <v>1</v>
      </c>
      <c r="Y947" s="60">
        <f>COUNTIFS(配置清单!$G:$G,G947,配置清单!$H:$H,"PM",配置清单!$N:$N,"在岗",配置清单!$P:$P,"&lt;&gt;暂不胜任")</f>
        <v>1</v>
      </c>
      <c r="Z947" s="61">
        <f t="shared" si="738"/>
        <v>1</v>
      </c>
      <c r="AA947" s="62">
        <f>COUNTIFS(配置清单!$G:$G,G947,配置清单!$H:$H,"SE",配置清单!$N:$N,"在岗")+COUNTIFS(配置清单!$G:$G,G947,配置清单!$H:$H,"SA",配置清单!$N:$N,"在岗")</f>
        <v>0</v>
      </c>
      <c r="AB947" s="61" t="str">
        <f t="shared" si="739"/>
        <v>NA</v>
      </c>
      <c r="AC947" s="60">
        <f>COUNTIFS(配置清单!$G:$G,G947,配置清单!$H:$H,"SE",配置清单!$N:$N,"在岗",配置清单!$P:$P,"&lt;&gt;暂不胜任")+COUNTIFS(配置清单!$G:$G,G947,配置清单!$H:$H,"SA",配置清单!$N:$N,"在岗",配置清单!$P:$P,"&lt;&gt;暂不胜任")</f>
        <v>0</v>
      </c>
      <c r="AD947" s="61" t="str">
        <f t="shared" si="740"/>
        <v>NA</v>
      </c>
      <c r="AE947" s="60">
        <f>COUNTIFS(配置清单!$G:$G,G947,配置清单!H:H,"MDE",配置清单!N:N,"在岗")</f>
        <v>0</v>
      </c>
      <c r="AF947" s="61" t="str">
        <f t="shared" si="741"/>
        <v>NA</v>
      </c>
      <c r="AG947" s="60">
        <f>COUNTIFS(配置清单!$G:$G,G947,配置清单!$H:$H,"MDE",配置清单!$N:$N,"在岗",配置清单!$P:$P,"&lt;&gt;暂不胜任")</f>
        <v>0</v>
      </c>
      <c r="AH947" s="61" t="str">
        <f t="shared" si="742"/>
        <v>NA</v>
      </c>
      <c r="AI947" s="62">
        <f>COUNTIFS(配置清单!G:G,G947,配置清单!H:H,"TPM",配置清单!N:N,"在岗")+COUNTIFS(配置清单!G:G,G947,配置清单!H:H,"TC",配置清单!N:N,"在岗")</f>
        <v>0</v>
      </c>
      <c r="AJ947" s="61" t="str">
        <f t="shared" si="743"/>
        <v>NA</v>
      </c>
      <c r="AK947" s="60">
        <f>COUNTIFS(配置清单!G:G,G947,配置清单!H:H,"TPM",配置清单!N:N,"在岗",配置清单!P:P,"&lt;&gt;暂不胜任")+COUNTIFS(配置清单!G:G,G947,配置清单!H:H,"TC",配置清单!N:N,"在岗",配置清单!P:P,"&lt;&gt;暂不胜任")</f>
        <v>0</v>
      </c>
      <c r="AL947" s="61" t="str">
        <f t="shared" si="744"/>
        <v>NA</v>
      </c>
      <c r="AM947" s="60">
        <f>COUNTIFS(配置清单!G:G,G947,配置清单!H:H,"TSE",配置清单!N:N,"在岗")</f>
        <v>0</v>
      </c>
      <c r="AN947" s="61" t="str">
        <f t="shared" si="745"/>
        <v>NA</v>
      </c>
      <c r="AO947" s="60">
        <f>COUNTIFS(配置清单!G:G,G947,配置清单!H:H,"TSE",配置清单!N:N,"在岗",配置清单!P:P,"&lt;&gt;暂不胜任")</f>
        <v>0</v>
      </c>
      <c r="AP947" s="61" t="str">
        <f t="shared" si="746"/>
        <v>NA</v>
      </c>
      <c r="AQ947" s="60">
        <f>COUNTIFS(配置清单!$G:$G,G947,配置清单!H:H,"QA",配置清单!N:N,"在岗")</f>
        <v>1</v>
      </c>
      <c r="AR947" s="61">
        <f t="shared" si="747"/>
        <v>1</v>
      </c>
      <c r="AS947" s="60">
        <f>COUNTIFS(配置清单!$G:$G,G947,配置清单!$H:$H,"QA",配置清单!$N:$N,"在岗",配置清单!$P:$P,"&lt;&gt;暂不胜任")</f>
        <v>1</v>
      </c>
      <c r="AT947" s="61">
        <f t="shared" si="748"/>
        <v>1</v>
      </c>
      <c r="AU947" s="60">
        <f>COUNTIFS(配置清单!G:G,规划及评估!G947,配置清单!H:H,"BA",配置清单!N:N,"在岗")</f>
        <v>0</v>
      </c>
      <c r="AV947" s="61" t="str">
        <f t="shared" si="749"/>
        <v>NA</v>
      </c>
      <c r="AW947" s="60">
        <f>COUNTIFS(配置清单!G:G,G947,配置清单!H:H,"BA",配置清单!N:N,"在岗",配置清单!P:P,"&lt;&gt;暂不胜任")</f>
        <v>0</v>
      </c>
      <c r="AX947" s="61" t="str">
        <f t="shared" si="750"/>
        <v>NA</v>
      </c>
      <c r="AY947" s="60">
        <f>COUNTIFS(配置清单!G:G,规划及评估!G947,配置清单!H:H,"IA",配置清单!N:N,"在岗")</f>
        <v>0</v>
      </c>
      <c r="AZ947" s="61" t="str">
        <f t="shared" si="751"/>
        <v>NA</v>
      </c>
      <c r="BA947" s="60">
        <f>COUNTIFS(配置清单!G:G,G947,配置清单!H:H,"IA",配置清单!N:N,"在岗",配置清单!P:P,"&lt;&gt;暂不胜任")</f>
        <v>0</v>
      </c>
      <c r="BB947" s="61" t="str">
        <f t="shared" si="752"/>
        <v>NA</v>
      </c>
      <c r="BC947" s="60">
        <f>COUNTIFS(配置清单!G:G,规划及评估!G947,配置清单!H:H,"产品经理",配置清单!N:N,"在岗")</f>
        <v>0</v>
      </c>
      <c r="BD947" s="61" t="str">
        <f t="shared" si="753"/>
        <v>NA</v>
      </c>
      <c r="BE947" s="60">
        <f>COUNTIFS(配置清单!G:G,G947,配置清单!H:H,"产品经理",配置清单!N:N,"在岗",配置清单!P:P,"&lt;&gt;暂不胜任")</f>
        <v>0</v>
      </c>
      <c r="BF947" s="61" t="str">
        <f t="shared" si="754"/>
        <v>NA</v>
      </c>
      <c r="BG947" s="63">
        <f t="shared" si="755"/>
        <v>2</v>
      </c>
      <c r="BH947" s="64">
        <f t="shared" si="756"/>
        <v>2</v>
      </c>
      <c r="BI947" s="64">
        <f t="shared" si="757"/>
        <v>2</v>
      </c>
      <c r="BJ947" s="64">
        <f t="shared" si="758"/>
        <v>2</v>
      </c>
      <c r="BK947" s="65">
        <f t="shared" si="759"/>
        <v>1</v>
      </c>
      <c r="BL947" s="66">
        <f t="shared" si="760"/>
        <v>1</v>
      </c>
      <c r="BM947" s="93">
        <f t="shared" si="761"/>
        <v>1</v>
      </c>
      <c r="BN947" s="93">
        <f t="shared" si="762"/>
        <v>1</v>
      </c>
      <c r="BO947" s="93">
        <f t="shared" si="763"/>
        <v>0</v>
      </c>
      <c r="BP947" s="93">
        <f t="shared" si="764"/>
        <v>0</v>
      </c>
      <c r="BQ947" s="93">
        <f t="shared" si="765"/>
        <v>0</v>
      </c>
      <c r="BR947" s="93">
        <f t="shared" si="766"/>
        <v>0</v>
      </c>
      <c r="BS947" s="93">
        <f t="shared" si="767"/>
        <v>0</v>
      </c>
      <c r="BT947" s="93">
        <f t="shared" si="768"/>
        <v>0</v>
      </c>
      <c r="BU947" s="93">
        <f t="shared" si="769"/>
        <v>0</v>
      </c>
      <c r="BV947" s="93">
        <f t="shared" si="770"/>
        <v>0</v>
      </c>
      <c r="BW947" s="93">
        <f t="shared" si="771"/>
        <v>1</v>
      </c>
      <c r="BX947" s="93">
        <f t="shared" si="772"/>
        <v>1</v>
      </c>
      <c r="BY947" s="93">
        <f t="shared" si="773"/>
        <v>0</v>
      </c>
      <c r="BZ947" s="93">
        <f t="shared" si="774"/>
        <v>0</v>
      </c>
      <c r="CA947" s="93">
        <f t="shared" si="775"/>
        <v>0</v>
      </c>
      <c r="CB947" s="93">
        <f t="shared" si="776"/>
        <v>0</v>
      </c>
      <c r="CC947" s="93">
        <f t="shared" si="777"/>
        <v>0</v>
      </c>
      <c r="CD947" s="93">
        <f t="shared" si="778"/>
        <v>0</v>
      </c>
    </row>
    <row r="948" spans="1:82" hidden="1">
      <c r="A948" s="34">
        <v>601</v>
      </c>
      <c r="B948" s="34" t="s">
        <v>228</v>
      </c>
      <c r="C948" s="34" t="s">
        <v>231</v>
      </c>
      <c r="D948" s="34" t="s">
        <v>204</v>
      </c>
      <c r="E948" s="34" t="s">
        <v>208</v>
      </c>
      <c r="F948" s="34" t="s">
        <v>925</v>
      </c>
      <c r="G948" s="34" t="s">
        <v>926</v>
      </c>
      <c r="H948" s="34" t="s">
        <v>7</v>
      </c>
      <c r="I948" s="34" t="s">
        <v>7</v>
      </c>
      <c r="J948" s="34" t="s">
        <v>195</v>
      </c>
      <c r="K948" s="34" t="s">
        <v>195</v>
      </c>
      <c r="L948" s="34" t="s">
        <v>9825</v>
      </c>
      <c r="M948" s="34" t="s">
        <v>763</v>
      </c>
      <c r="N948" s="34">
        <v>1</v>
      </c>
      <c r="O948" s="34">
        <v>0</v>
      </c>
      <c r="P948" s="34">
        <v>0</v>
      </c>
      <c r="Q948" s="34">
        <v>0</v>
      </c>
      <c r="R948" s="34">
        <v>0</v>
      </c>
      <c r="S948" s="34">
        <v>1</v>
      </c>
      <c r="T948" s="34">
        <v>0</v>
      </c>
      <c r="U948" s="77">
        <v>0</v>
      </c>
      <c r="V948" s="34">
        <v>0</v>
      </c>
      <c r="W948" s="60">
        <f>COUNTIFS(配置清单!G:G,G948,配置清单!$H:$H,"PM",配置清单!$N:$N,"在岗")</f>
        <v>1</v>
      </c>
      <c r="X948" s="61">
        <f t="shared" si="737"/>
        <v>1</v>
      </c>
      <c r="Y948" s="60">
        <f>COUNTIFS(配置清单!$G:$G,G948,配置清单!$H:$H,"PM",配置清单!$N:$N,"在岗",配置清单!$P:$P,"&lt;&gt;暂不胜任")</f>
        <v>0</v>
      </c>
      <c r="Z948" s="61">
        <f t="shared" si="738"/>
        <v>0</v>
      </c>
      <c r="AA948" s="62">
        <f>COUNTIFS(配置清单!$G:$G,G948,配置清单!$H:$H,"SE",配置清单!$N:$N,"在岗")+COUNTIFS(配置清单!$G:$G,G948,配置清单!$H:$H,"SA",配置清单!$N:$N,"在岗")</f>
        <v>0</v>
      </c>
      <c r="AB948" s="61" t="str">
        <f t="shared" si="739"/>
        <v>NA</v>
      </c>
      <c r="AC948" s="60">
        <f>COUNTIFS(配置清单!$G:$G,G948,配置清单!$H:$H,"SE",配置清单!$N:$N,"在岗",配置清单!$P:$P,"&lt;&gt;暂不胜任")+COUNTIFS(配置清单!$G:$G,G948,配置清单!$H:$H,"SA",配置清单!$N:$N,"在岗",配置清单!$P:$P,"&lt;&gt;暂不胜任")</f>
        <v>0</v>
      </c>
      <c r="AD948" s="61" t="str">
        <f t="shared" si="740"/>
        <v>NA</v>
      </c>
      <c r="AE948" s="60">
        <f>COUNTIFS(配置清单!$G:$G,G948,配置清单!H:H,"MDE",配置清单!N:N,"在岗")</f>
        <v>0</v>
      </c>
      <c r="AF948" s="61" t="str">
        <f t="shared" si="741"/>
        <v>NA</v>
      </c>
      <c r="AG948" s="60">
        <f>COUNTIFS(配置清单!$G:$G,G948,配置清单!$H:$H,"MDE",配置清单!$N:$N,"在岗",配置清单!$P:$P,"&lt;&gt;暂不胜任")</f>
        <v>0</v>
      </c>
      <c r="AH948" s="61" t="str">
        <f t="shared" si="742"/>
        <v>NA</v>
      </c>
      <c r="AI948" s="62">
        <f>COUNTIFS(配置清单!G:G,G948,配置清单!H:H,"TPM",配置清单!N:N,"在岗")+COUNTIFS(配置清单!G:G,G948,配置清单!H:H,"TC",配置清单!N:N,"在岗")</f>
        <v>0</v>
      </c>
      <c r="AJ948" s="61" t="str">
        <f t="shared" si="743"/>
        <v>NA</v>
      </c>
      <c r="AK948" s="60">
        <f>COUNTIFS(配置清单!G:G,G948,配置清单!H:H,"TPM",配置清单!N:N,"在岗",配置清单!P:P,"&lt;&gt;暂不胜任")+COUNTIFS(配置清单!G:G,G948,配置清单!H:H,"TC",配置清单!N:N,"在岗",配置清单!P:P,"&lt;&gt;暂不胜任")</f>
        <v>0</v>
      </c>
      <c r="AL948" s="61" t="str">
        <f t="shared" si="744"/>
        <v>NA</v>
      </c>
      <c r="AM948" s="60">
        <f>COUNTIFS(配置清单!G:G,G948,配置清单!H:H,"TSE",配置清单!N:N,"在岗")</f>
        <v>0</v>
      </c>
      <c r="AN948" s="61" t="str">
        <f t="shared" si="745"/>
        <v>NA</v>
      </c>
      <c r="AO948" s="60">
        <f>COUNTIFS(配置清单!G:G,G948,配置清单!H:H,"TSE",配置清单!N:N,"在岗",配置清单!P:P,"&lt;&gt;暂不胜任")</f>
        <v>0</v>
      </c>
      <c r="AP948" s="61" t="str">
        <f t="shared" si="746"/>
        <v>NA</v>
      </c>
      <c r="AQ948" s="60">
        <f>COUNTIFS(配置清单!$G:$G,G948,配置清单!H:H,"QA",配置清单!N:N,"在岗")</f>
        <v>1</v>
      </c>
      <c r="AR948" s="61">
        <f t="shared" si="747"/>
        <v>1</v>
      </c>
      <c r="AS948" s="60">
        <f>COUNTIFS(配置清单!$G:$G,G948,配置清单!$H:$H,"QA",配置清单!$N:$N,"在岗",配置清单!$P:$P,"&lt;&gt;暂不胜任")</f>
        <v>1</v>
      </c>
      <c r="AT948" s="61">
        <f t="shared" si="748"/>
        <v>1</v>
      </c>
      <c r="AU948" s="60">
        <f>COUNTIFS(配置清单!G:G,规划及评估!G948,配置清单!H:H,"BA",配置清单!N:N,"在岗")</f>
        <v>0</v>
      </c>
      <c r="AV948" s="61" t="str">
        <f t="shared" si="749"/>
        <v>NA</v>
      </c>
      <c r="AW948" s="60">
        <f>COUNTIFS(配置清单!G:G,G948,配置清单!H:H,"BA",配置清单!N:N,"在岗",配置清单!P:P,"&lt;&gt;暂不胜任")</f>
        <v>0</v>
      </c>
      <c r="AX948" s="61" t="str">
        <f t="shared" si="750"/>
        <v>NA</v>
      </c>
      <c r="AY948" s="60">
        <f>COUNTIFS(配置清单!G:G,规划及评估!G948,配置清单!H:H,"IA",配置清单!N:N,"在岗")</f>
        <v>0</v>
      </c>
      <c r="AZ948" s="61" t="str">
        <f t="shared" si="751"/>
        <v>NA</v>
      </c>
      <c r="BA948" s="60">
        <f>COUNTIFS(配置清单!G:G,G948,配置清单!H:H,"IA",配置清单!N:N,"在岗",配置清单!P:P,"&lt;&gt;暂不胜任")</f>
        <v>0</v>
      </c>
      <c r="BB948" s="61" t="str">
        <f t="shared" si="752"/>
        <v>NA</v>
      </c>
      <c r="BC948" s="60">
        <f>COUNTIFS(配置清单!G:G,规划及评估!G948,配置清单!H:H,"产品经理",配置清单!N:N,"在岗")</f>
        <v>0</v>
      </c>
      <c r="BD948" s="61" t="str">
        <f t="shared" si="753"/>
        <v>NA</v>
      </c>
      <c r="BE948" s="60">
        <f>COUNTIFS(配置清单!G:G,G948,配置清单!H:H,"产品经理",配置清单!N:N,"在岗",配置清单!P:P,"&lt;&gt;暂不胜任")</f>
        <v>0</v>
      </c>
      <c r="BF948" s="61" t="str">
        <f t="shared" si="754"/>
        <v>NA</v>
      </c>
      <c r="BG948" s="63">
        <f t="shared" si="755"/>
        <v>2</v>
      </c>
      <c r="BH948" s="64">
        <f t="shared" si="756"/>
        <v>2</v>
      </c>
      <c r="BI948" s="64">
        <f t="shared" si="757"/>
        <v>2</v>
      </c>
      <c r="BJ948" s="64">
        <f t="shared" si="758"/>
        <v>1</v>
      </c>
      <c r="BK948" s="65">
        <f t="shared" si="759"/>
        <v>1</v>
      </c>
      <c r="BL948" s="66">
        <f t="shared" si="760"/>
        <v>0.5</v>
      </c>
      <c r="BM948" s="93">
        <f t="shared" si="761"/>
        <v>1</v>
      </c>
      <c r="BN948" s="93">
        <f t="shared" si="762"/>
        <v>0</v>
      </c>
      <c r="BO948" s="93">
        <f t="shared" si="763"/>
        <v>0</v>
      </c>
      <c r="BP948" s="93">
        <f t="shared" si="764"/>
        <v>0</v>
      </c>
      <c r="BQ948" s="93">
        <f t="shared" si="765"/>
        <v>0</v>
      </c>
      <c r="BR948" s="93">
        <f t="shared" si="766"/>
        <v>0</v>
      </c>
      <c r="BS948" s="93">
        <f t="shared" si="767"/>
        <v>0</v>
      </c>
      <c r="BT948" s="93">
        <f t="shared" si="768"/>
        <v>0</v>
      </c>
      <c r="BU948" s="93">
        <f t="shared" si="769"/>
        <v>0</v>
      </c>
      <c r="BV948" s="93">
        <f t="shared" si="770"/>
        <v>0</v>
      </c>
      <c r="BW948" s="93">
        <f t="shared" si="771"/>
        <v>1</v>
      </c>
      <c r="BX948" s="93">
        <f t="shared" si="772"/>
        <v>1</v>
      </c>
      <c r="BY948" s="93">
        <f t="shared" si="773"/>
        <v>0</v>
      </c>
      <c r="BZ948" s="93">
        <f t="shared" si="774"/>
        <v>0</v>
      </c>
      <c r="CA948" s="93">
        <f t="shared" si="775"/>
        <v>0</v>
      </c>
      <c r="CB948" s="93">
        <f t="shared" si="776"/>
        <v>0</v>
      </c>
      <c r="CC948" s="93">
        <f t="shared" si="777"/>
        <v>0</v>
      </c>
      <c r="CD948" s="93">
        <f t="shared" si="778"/>
        <v>0</v>
      </c>
    </row>
    <row r="949" spans="1:82" hidden="1">
      <c r="A949" s="34">
        <v>602</v>
      </c>
      <c r="B949" s="34" t="s">
        <v>228</v>
      </c>
      <c r="C949" s="34" t="s">
        <v>231</v>
      </c>
      <c r="D949" s="34" t="s">
        <v>204</v>
      </c>
      <c r="E949" s="34" t="s">
        <v>208</v>
      </c>
      <c r="F949" s="34" t="s">
        <v>9826</v>
      </c>
      <c r="G949" s="34" t="s">
        <v>929</v>
      </c>
      <c r="H949" s="34" t="s">
        <v>6</v>
      </c>
      <c r="I949" s="34" t="s">
        <v>7</v>
      </c>
      <c r="J949" s="34" t="s">
        <v>195</v>
      </c>
      <c r="K949" s="34" t="s">
        <v>195</v>
      </c>
      <c r="L949" s="34" t="s">
        <v>9827</v>
      </c>
      <c r="M949" s="34" t="s">
        <v>763</v>
      </c>
      <c r="N949" s="34">
        <v>1</v>
      </c>
      <c r="O949" s="34">
        <v>1</v>
      </c>
      <c r="P949" s="34">
        <v>0</v>
      </c>
      <c r="Q949" s="34">
        <v>0</v>
      </c>
      <c r="R949" s="34">
        <v>0</v>
      </c>
      <c r="S949" s="34">
        <v>1</v>
      </c>
      <c r="T949" s="34">
        <v>0</v>
      </c>
      <c r="U949" s="77">
        <v>0</v>
      </c>
      <c r="V949" s="34">
        <v>0</v>
      </c>
      <c r="W949" s="60">
        <f>COUNTIFS(配置清单!G:G,G949,配置清单!$H:$H,"PM",配置清单!$N:$N,"在岗")</f>
        <v>1</v>
      </c>
      <c r="X949" s="61">
        <f t="shared" si="737"/>
        <v>1</v>
      </c>
      <c r="Y949" s="60">
        <f>COUNTIFS(配置清单!$G:$G,G949,配置清单!$H:$H,"PM",配置清单!$N:$N,"在岗",配置清单!$P:$P,"&lt;&gt;暂不胜任")</f>
        <v>0</v>
      </c>
      <c r="Z949" s="61">
        <f t="shared" si="738"/>
        <v>0</v>
      </c>
      <c r="AA949" s="62">
        <f>COUNTIFS(配置清单!$G:$G,G949,配置清单!$H:$H,"SE",配置清单!$N:$N,"在岗")+COUNTIFS(配置清单!$G:$G,G949,配置清单!$H:$H,"SA",配置清单!$N:$N,"在岗")</f>
        <v>1</v>
      </c>
      <c r="AB949" s="61">
        <f t="shared" si="739"/>
        <v>1</v>
      </c>
      <c r="AC949" s="60">
        <f>COUNTIFS(配置清单!$G:$G,G949,配置清单!$H:$H,"SE",配置清单!$N:$N,"在岗",配置清单!$P:$P,"&lt;&gt;暂不胜任")+COUNTIFS(配置清单!$G:$G,G949,配置清单!$H:$H,"SA",配置清单!$N:$N,"在岗",配置清单!$P:$P,"&lt;&gt;暂不胜任")</f>
        <v>0</v>
      </c>
      <c r="AD949" s="61">
        <f t="shared" si="740"/>
        <v>0</v>
      </c>
      <c r="AE949" s="60">
        <f>COUNTIFS(配置清单!$G:$G,G949,配置清单!H:H,"MDE",配置清单!N:N,"在岗")</f>
        <v>0</v>
      </c>
      <c r="AF949" s="61" t="str">
        <f t="shared" si="741"/>
        <v>NA</v>
      </c>
      <c r="AG949" s="60">
        <f>COUNTIFS(配置清单!$G:$G,G949,配置清单!$H:$H,"MDE",配置清单!$N:$N,"在岗",配置清单!$P:$P,"&lt;&gt;暂不胜任")</f>
        <v>0</v>
      </c>
      <c r="AH949" s="61" t="str">
        <f t="shared" si="742"/>
        <v>NA</v>
      </c>
      <c r="AI949" s="62">
        <f>COUNTIFS(配置清单!G:G,G949,配置清单!H:H,"TPM",配置清单!N:N,"在岗")+COUNTIFS(配置清单!G:G,G949,配置清单!H:H,"TC",配置清单!N:N,"在岗")</f>
        <v>0</v>
      </c>
      <c r="AJ949" s="61" t="str">
        <f t="shared" si="743"/>
        <v>NA</v>
      </c>
      <c r="AK949" s="60">
        <f>COUNTIFS(配置清单!G:G,G949,配置清单!H:H,"TPM",配置清单!N:N,"在岗",配置清单!P:P,"&lt;&gt;暂不胜任")+COUNTIFS(配置清单!G:G,G949,配置清单!H:H,"TC",配置清单!N:N,"在岗",配置清单!P:P,"&lt;&gt;暂不胜任")</f>
        <v>0</v>
      </c>
      <c r="AL949" s="61" t="str">
        <f t="shared" si="744"/>
        <v>NA</v>
      </c>
      <c r="AM949" s="60">
        <f>COUNTIFS(配置清单!G:G,G949,配置清单!H:H,"TSE",配置清单!N:N,"在岗")</f>
        <v>0</v>
      </c>
      <c r="AN949" s="61" t="str">
        <f t="shared" si="745"/>
        <v>NA</v>
      </c>
      <c r="AO949" s="60">
        <f>COUNTIFS(配置清单!G:G,G949,配置清单!H:H,"TSE",配置清单!N:N,"在岗",配置清单!P:P,"&lt;&gt;暂不胜任")</f>
        <v>0</v>
      </c>
      <c r="AP949" s="61" t="str">
        <f t="shared" si="746"/>
        <v>NA</v>
      </c>
      <c r="AQ949" s="60">
        <f>COUNTIFS(配置清单!$G:$G,G949,配置清单!H:H,"QA",配置清单!N:N,"在岗")</f>
        <v>1</v>
      </c>
      <c r="AR949" s="61">
        <f t="shared" si="747"/>
        <v>1</v>
      </c>
      <c r="AS949" s="60">
        <f>COUNTIFS(配置清单!$G:$G,G949,配置清单!$H:$H,"QA",配置清单!$N:$N,"在岗",配置清单!$P:$P,"&lt;&gt;暂不胜任")</f>
        <v>1</v>
      </c>
      <c r="AT949" s="61">
        <f t="shared" si="748"/>
        <v>1</v>
      </c>
      <c r="AU949" s="60">
        <f>COUNTIFS(配置清单!G:G,规划及评估!G949,配置清单!H:H,"BA",配置清单!N:N,"在岗")</f>
        <v>0</v>
      </c>
      <c r="AV949" s="61" t="str">
        <f t="shared" si="749"/>
        <v>NA</v>
      </c>
      <c r="AW949" s="60">
        <f>COUNTIFS(配置清单!G:G,G949,配置清单!H:H,"BA",配置清单!N:N,"在岗",配置清单!P:P,"&lt;&gt;暂不胜任")</f>
        <v>0</v>
      </c>
      <c r="AX949" s="61" t="str">
        <f t="shared" si="750"/>
        <v>NA</v>
      </c>
      <c r="AY949" s="60">
        <f>COUNTIFS(配置清单!G:G,规划及评估!G949,配置清单!H:H,"IA",配置清单!N:N,"在岗")</f>
        <v>0</v>
      </c>
      <c r="AZ949" s="61" t="str">
        <f t="shared" si="751"/>
        <v>NA</v>
      </c>
      <c r="BA949" s="60">
        <f>COUNTIFS(配置清单!G:G,G949,配置清单!H:H,"IA",配置清单!N:N,"在岗",配置清单!P:P,"&lt;&gt;暂不胜任")</f>
        <v>0</v>
      </c>
      <c r="BB949" s="61" t="str">
        <f t="shared" si="752"/>
        <v>NA</v>
      </c>
      <c r="BC949" s="60">
        <f>COUNTIFS(配置清单!G:G,规划及评估!G949,配置清单!H:H,"产品经理",配置清单!N:N,"在岗")</f>
        <v>0</v>
      </c>
      <c r="BD949" s="61" t="str">
        <f t="shared" si="753"/>
        <v>NA</v>
      </c>
      <c r="BE949" s="60">
        <f>COUNTIFS(配置清单!G:G,G949,配置清单!H:H,"产品经理",配置清单!N:N,"在岗",配置清单!P:P,"&lt;&gt;暂不胜任")</f>
        <v>0</v>
      </c>
      <c r="BF949" s="61" t="str">
        <f t="shared" si="754"/>
        <v>NA</v>
      </c>
      <c r="BG949" s="63">
        <f t="shared" si="755"/>
        <v>3</v>
      </c>
      <c r="BH949" s="64">
        <f t="shared" si="756"/>
        <v>3</v>
      </c>
      <c r="BI949" s="64">
        <f t="shared" si="757"/>
        <v>3</v>
      </c>
      <c r="BJ949" s="64">
        <f t="shared" si="758"/>
        <v>1</v>
      </c>
      <c r="BK949" s="65">
        <f t="shared" si="759"/>
        <v>1</v>
      </c>
      <c r="BL949" s="66">
        <f t="shared" si="760"/>
        <v>0.33333333333333331</v>
      </c>
      <c r="BM949" s="93">
        <f t="shared" si="761"/>
        <v>1</v>
      </c>
      <c r="BN949" s="93">
        <f t="shared" si="762"/>
        <v>0</v>
      </c>
      <c r="BO949" s="93">
        <f t="shared" si="763"/>
        <v>1</v>
      </c>
      <c r="BP949" s="93">
        <f t="shared" si="764"/>
        <v>0</v>
      </c>
      <c r="BQ949" s="93">
        <f t="shared" si="765"/>
        <v>0</v>
      </c>
      <c r="BR949" s="93">
        <f t="shared" si="766"/>
        <v>0</v>
      </c>
      <c r="BS949" s="93">
        <f t="shared" si="767"/>
        <v>0</v>
      </c>
      <c r="BT949" s="93">
        <f t="shared" si="768"/>
        <v>0</v>
      </c>
      <c r="BU949" s="93">
        <f t="shared" si="769"/>
        <v>0</v>
      </c>
      <c r="BV949" s="93">
        <f t="shared" si="770"/>
        <v>0</v>
      </c>
      <c r="BW949" s="93">
        <f t="shared" si="771"/>
        <v>1</v>
      </c>
      <c r="BX949" s="93">
        <f t="shared" si="772"/>
        <v>1</v>
      </c>
      <c r="BY949" s="93">
        <f t="shared" si="773"/>
        <v>0</v>
      </c>
      <c r="BZ949" s="93">
        <f t="shared" si="774"/>
        <v>0</v>
      </c>
      <c r="CA949" s="93">
        <f t="shared" si="775"/>
        <v>0</v>
      </c>
      <c r="CB949" s="93">
        <f t="shared" si="776"/>
        <v>0</v>
      </c>
      <c r="CC949" s="93">
        <f t="shared" si="777"/>
        <v>0</v>
      </c>
      <c r="CD949" s="93">
        <f t="shared" si="778"/>
        <v>0</v>
      </c>
    </row>
    <row r="950" spans="1:82" hidden="1">
      <c r="A950" s="34">
        <v>603</v>
      </c>
      <c r="B950" s="34" t="s">
        <v>228</v>
      </c>
      <c r="C950" s="34" t="s">
        <v>231</v>
      </c>
      <c r="D950" s="34" t="s">
        <v>204</v>
      </c>
      <c r="E950" s="34" t="s">
        <v>208</v>
      </c>
      <c r="F950" s="34" t="s">
        <v>9828</v>
      </c>
      <c r="G950" s="34" t="s">
        <v>934</v>
      </c>
      <c r="H950" s="34" t="s">
        <v>7</v>
      </c>
      <c r="I950" s="34" t="s">
        <v>4</v>
      </c>
      <c r="J950" s="34" t="s">
        <v>507</v>
      </c>
      <c r="K950" s="34" t="s">
        <v>34</v>
      </c>
      <c r="L950" s="34" t="s">
        <v>944</v>
      </c>
      <c r="M950" s="34" t="s">
        <v>763</v>
      </c>
      <c r="N950" s="34">
        <v>1</v>
      </c>
      <c r="O950" s="34">
        <v>1</v>
      </c>
      <c r="P950" s="34">
        <v>0</v>
      </c>
      <c r="Q950" s="34">
        <v>0</v>
      </c>
      <c r="R950" s="34">
        <v>0</v>
      </c>
      <c r="S950" s="34">
        <v>1</v>
      </c>
      <c r="T950" s="34">
        <v>0</v>
      </c>
      <c r="U950" s="77">
        <v>0</v>
      </c>
      <c r="V950" s="34">
        <v>0</v>
      </c>
      <c r="W950" s="60">
        <f>COUNTIFS(配置清单!G:G,G950,配置清单!$H:$H,"PM",配置清单!$N:$N,"在岗")</f>
        <v>1</v>
      </c>
      <c r="X950" s="61">
        <f t="shared" si="737"/>
        <v>1</v>
      </c>
      <c r="Y950" s="60">
        <f>COUNTIFS(配置清单!$G:$G,G950,配置清单!$H:$H,"PM",配置清单!$N:$N,"在岗",配置清单!$P:$P,"&lt;&gt;暂不胜任")</f>
        <v>0</v>
      </c>
      <c r="Z950" s="61">
        <f t="shared" si="738"/>
        <v>0</v>
      </c>
      <c r="AA950" s="62">
        <f>COUNTIFS(配置清单!$G:$G,G950,配置清单!$H:$H,"SE",配置清单!$N:$N,"在岗")+COUNTIFS(配置清单!$G:$G,G950,配置清单!$H:$H,"SA",配置清单!$N:$N,"在岗")</f>
        <v>2</v>
      </c>
      <c r="AB950" s="61">
        <f t="shared" si="739"/>
        <v>1</v>
      </c>
      <c r="AC950" s="60">
        <f>COUNTIFS(配置清单!$G:$G,G950,配置清单!$H:$H,"SE",配置清单!$N:$N,"在岗",配置清单!$P:$P,"&lt;&gt;暂不胜任")+COUNTIFS(配置清单!$G:$G,G950,配置清单!$H:$H,"SA",配置清单!$N:$N,"在岗",配置清单!$P:$P,"&lt;&gt;暂不胜任")</f>
        <v>0</v>
      </c>
      <c r="AD950" s="61">
        <f t="shared" si="740"/>
        <v>0</v>
      </c>
      <c r="AE950" s="60">
        <f>COUNTIFS(配置清单!$G:$G,G950,配置清单!H:H,"MDE",配置清单!N:N,"在岗")</f>
        <v>0</v>
      </c>
      <c r="AF950" s="61" t="str">
        <f t="shared" si="741"/>
        <v>NA</v>
      </c>
      <c r="AG950" s="60">
        <f>COUNTIFS(配置清单!$G:$G,G950,配置清单!$H:$H,"MDE",配置清单!$N:$N,"在岗",配置清单!$P:$P,"&lt;&gt;暂不胜任")</f>
        <v>0</v>
      </c>
      <c r="AH950" s="61" t="str">
        <f t="shared" si="742"/>
        <v>NA</v>
      </c>
      <c r="AI950" s="62">
        <f>COUNTIFS(配置清单!G:G,G950,配置清单!H:H,"TPM",配置清单!N:N,"在岗")+COUNTIFS(配置清单!G:G,G950,配置清单!H:H,"TC",配置清单!N:N,"在岗")</f>
        <v>0</v>
      </c>
      <c r="AJ950" s="61" t="str">
        <f t="shared" si="743"/>
        <v>NA</v>
      </c>
      <c r="AK950" s="60">
        <f>COUNTIFS(配置清单!G:G,G950,配置清单!H:H,"TPM",配置清单!N:N,"在岗",配置清单!P:P,"&lt;&gt;暂不胜任")+COUNTIFS(配置清单!G:G,G950,配置清单!H:H,"TC",配置清单!N:N,"在岗",配置清单!P:P,"&lt;&gt;暂不胜任")</f>
        <v>0</v>
      </c>
      <c r="AL950" s="61" t="str">
        <f t="shared" si="744"/>
        <v>NA</v>
      </c>
      <c r="AM950" s="60">
        <f>COUNTIFS(配置清单!G:G,G950,配置清单!H:H,"TSE",配置清单!N:N,"在岗")</f>
        <v>0</v>
      </c>
      <c r="AN950" s="61" t="str">
        <f t="shared" si="745"/>
        <v>NA</v>
      </c>
      <c r="AO950" s="60">
        <f>COUNTIFS(配置清单!G:G,G950,配置清单!H:H,"TSE",配置清单!N:N,"在岗",配置清单!P:P,"&lt;&gt;暂不胜任")</f>
        <v>0</v>
      </c>
      <c r="AP950" s="61" t="str">
        <f t="shared" si="746"/>
        <v>NA</v>
      </c>
      <c r="AQ950" s="60">
        <f>COUNTIFS(配置清单!$G:$G,G950,配置清单!H:H,"QA",配置清单!N:N,"在岗")</f>
        <v>1</v>
      </c>
      <c r="AR950" s="61">
        <f t="shared" si="747"/>
        <v>1</v>
      </c>
      <c r="AS950" s="60">
        <f>COUNTIFS(配置清单!$G:$G,G950,配置清单!$H:$H,"QA",配置清单!$N:$N,"在岗",配置清单!$P:$P,"&lt;&gt;暂不胜任")</f>
        <v>1</v>
      </c>
      <c r="AT950" s="61">
        <f t="shared" si="748"/>
        <v>1</v>
      </c>
      <c r="AU950" s="60">
        <f>COUNTIFS(配置清单!G:G,规划及评估!G950,配置清单!H:H,"BA",配置清单!N:N,"在岗")</f>
        <v>0</v>
      </c>
      <c r="AV950" s="61" t="str">
        <f t="shared" si="749"/>
        <v>NA</v>
      </c>
      <c r="AW950" s="60">
        <f>COUNTIFS(配置清单!G:G,G950,配置清单!H:H,"BA",配置清单!N:N,"在岗",配置清单!P:P,"&lt;&gt;暂不胜任")</f>
        <v>0</v>
      </c>
      <c r="AX950" s="61" t="str">
        <f t="shared" si="750"/>
        <v>NA</v>
      </c>
      <c r="AY950" s="60">
        <f>COUNTIFS(配置清单!G:G,规划及评估!G950,配置清单!H:H,"IA",配置清单!N:N,"在岗")</f>
        <v>0</v>
      </c>
      <c r="AZ950" s="61" t="str">
        <f t="shared" si="751"/>
        <v>NA</v>
      </c>
      <c r="BA950" s="60">
        <f>COUNTIFS(配置清单!G:G,G950,配置清单!H:H,"IA",配置清单!N:N,"在岗",配置清单!P:P,"&lt;&gt;暂不胜任")</f>
        <v>0</v>
      </c>
      <c r="BB950" s="61" t="str">
        <f t="shared" si="752"/>
        <v>NA</v>
      </c>
      <c r="BC950" s="60">
        <f>COUNTIFS(配置清单!G:G,规划及评估!G950,配置清单!H:H,"产品经理",配置清单!N:N,"在岗")</f>
        <v>0</v>
      </c>
      <c r="BD950" s="61" t="str">
        <f t="shared" si="753"/>
        <v>NA</v>
      </c>
      <c r="BE950" s="60">
        <f>COUNTIFS(配置清单!G:G,G950,配置清单!H:H,"产品经理",配置清单!N:N,"在岗",配置清单!P:P,"&lt;&gt;暂不胜任")</f>
        <v>0</v>
      </c>
      <c r="BF950" s="61" t="str">
        <f t="shared" si="754"/>
        <v>NA</v>
      </c>
      <c r="BG950" s="63">
        <f t="shared" si="755"/>
        <v>3</v>
      </c>
      <c r="BH950" s="64">
        <f t="shared" si="756"/>
        <v>4</v>
      </c>
      <c r="BI950" s="64">
        <f t="shared" si="757"/>
        <v>3</v>
      </c>
      <c r="BJ950" s="64">
        <f t="shared" si="758"/>
        <v>1</v>
      </c>
      <c r="BK950" s="65">
        <f t="shared" si="759"/>
        <v>1</v>
      </c>
      <c r="BL950" s="66">
        <f t="shared" si="760"/>
        <v>0.33333333333333331</v>
      </c>
      <c r="BM950" s="93">
        <f t="shared" si="761"/>
        <v>1</v>
      </c>
      <c r="BN950" s="93">
        <f t="shared" si="762"/>
        <v>0</v>
      </c>
      <c r="BO950" s="93">
        <f t="shared" si="763"/>
        <v>1</v>
      </c>
      <c r="BP950" s="93">
        <f t="shared" si="764"/>
        <v>0</v>
      </c>
      <c r="BQ950" s="93">
        <f t="shared" si="765"/>
        <v>0</v>
      </c>
      <c r="BR950" s="93">
        <f t="shared" si="766"/>
        <v>0</v>
      </c>
      <c r="BS950" s="93">
        <f t="shared" si="767"/>
        <v>0</v>
      </c>
      <c r="BT950" s="93">
        <f t="shared" si="768"/>
        <v>0</v>
      </c>
      <c r="BU950" s="93">
        <f t="shared" si="769"/>
        <v>0</v>
      </c>
      <c r="BV950" s="93">
        <f t="shared" si="770"/>
        <v>0</v>
      </c>
      <c r="BW950" s="93">
        <f t="shared" si="771"/>
        <v>1</v>
      </c>
      <c r="BX950" s="93">
        <f t="shared" si="772"/>
        <v>1</v>
      </c>
      <c r="BY950" s="93">
        <f t="shared" si="773"/>
        <v>0</v>
      </c>
      <c r="BZ950" s="93">
        <f t="shared" si="774"/>
        <v>0</v>
      </c>
      <c r="CA950" s="93">
        <f t="shared" si="775"/>
        <v>0</v>
      </c>
      <c r="CB950" s="93">
        <f t="shared" si="776"/>
        <v>0</v>
      </c>
      <c r="CC950" s="93">
        <f t="shared" si="777"/>
        <v>0</v>
      </c>
      <c r="CD950" s="93">
        <f t="shared" si="778"/>
        <v>0</v>
      </c>
    </row>
    <row r="951" spans="1:82" hidden="1">
      <c r="A951" s="34">
        <v>604</v>
      </c>
      <c r="B951" s="34" t="s">
        <v>228</v>
      </c>
      <c r="C951" s="34" t="s">
        <v>231</v>
      </c>
      <c r="D951" s="34" t="s">
        <v>204</v>
      </c>
      <c r="E951" s="34" t="s">
        <v>208</v>
      </c>
      <c r="F951" s="34" t="s">
        <v>825</v>
      </c>
      <c r="G951" s="34" t="s">
        <v>902</v>
      </c>
      <c r="H951" s="34" t="s">
        <v>7</v>
      </c>
      <c r="I951" s="34" t="s">
        <v>7</v>
      </c>
      <c r="J951" s="34" t="s">
        <v>195</v>
      </c>
      <c r="K951" s="34" t="s">
        <v>195</v>
      </c>
      <c r="L951" s="34" t="s">
        <v>211</v>
      </c>
      <c r="M951" s="34" t="s">
        <v>763</v>
      </c>
      <c r="N951" s="34">
        <v>1</v>
      </c>
      <c r="O951" s="34">
        <v>0</v>
      </c>
      <c r="P951" s="34">
        <v>0</v>
      </c>
      <c r="Q951" s="34">
        <v>0</v>
      </c>
      <c r="R951" s="34">
        <v>0</v>
      </c>
      <c r="S951" s="34">
        <v>1</v>
      </c>
      <c r="T951" s="34">
        <v>0</v>
      </c>
      <c r="U951" s="77">
        <v>0</v>
      </c>
      <c r="V951" s="34">
        <v>0</v>
      </c>
      <c r="W951" s="60">
        <f>COUNTIFS(配置清单!G:G,G951,配置清单!$H:$H,"PM",配置清单!$N:$N,"在岗")</f>
        <v>1</v>
      </c>
      <c r="X951" s="61">
        <f t="shared" si="737"/>
        <v>1</v>
      </c>
      <c r="Y951" s="60">
        <f>COUNTIFS(配置清单!$G:$G,G951,配置清单!$H:$H,"PM",配置清单!$N:$N,"在岗",配置清单!$P:$P,"&lt;&gt;暂不胜任")</f>
        <v>1</v>
      </c>
      <c r="Z951" s="61">
        <f t="shared" si="738"/>
        <v>1</v>
      </c>
      <c r="AA951" s="62">
        <f>COUNTIFS(配置清单!$G:$G,G951,配置清单!$H:$H,"SE",配置清单!$N:$N,"在岗")+COUNTIFS(配置清单!$G:$G,G951,配置清单!$H:$H,"SA",配置清单!$N:$N,"在岗")</f>
        <v>0</v>
      </c>
      <c r="AB951" s="61" t="str">
        <f t="shared" si="739"/>
        <v>NA</v>
      </c>
      <c r="AC951" s="60">
        <f>COUNTIFS(配置清单!$G:$G,G951,配置清单!$H:$H,"SE",配置清单!$N:$N,"在岗",配置清单!$P:$P,"&lt;&gt;暂不胜任")+COUNTIFS(配置清单!$G:$G,G951,配置清单!$H:$H,"SA",配置清单!$N:$N,"在岗",配置清单!$P:$P,"&lt;&gt;暂不胜任")</f>
        <v>0</v>
      </c>
      <c r="AD951" s="61" t="str">
        <f t="shared" si="740"/>
        <v>NA</v>
      </c>
      <c r="AE951" s="60">
        <f>COUNTIFS(配置清单!$G:$G,G951,配置清单!H:H,"MDE",配置清单!N:N,"在岗")</f>
        <v>0</v>
      </c>
      <c r="AF951" s="61" t="str">
        <f t="shared" si="741"/>
        <v>NA</v>
      </c>
      <c r="AG951" s="60">
        <f>COUNTIFS(配置清单!$G:$G,G951,配置清单!$H:$H,"MDE",配置清单!$N:$N,"在岗",配置清单!$P:$P,"&lt;&gt;暂不胜任")</f>
        <v>0</v>
      </c>
      <c r="AH951" s="61" t="str">
        <f t="shared" si="742"/>
        <v>NA</v>
      </c>
      <c r="AI951" s="62">
        <f>COUNTIFS(配置清单!G:G,G951,配置清单!H:H,"TPM",配置清单!N:N,"在岗")+COUNTIFS(配置清单!G:G,G951,配置清单!H:H,"TC",配置清单!N:N,"在岗")</f>
        <v>0</v>
      </c>
      <c r="AJ951" s="61" t="str">
        <f t="shared" si="743"/>
        <v>NA</v>
      </c>
      <c r="AK951" s="60">
        <f>COUNTIFS(配置清单!G:G,G951,配置清单!H:H,"TPM",配置清单!N:N,"在岗",配置清单!P:P,"&lt;&gt;暂不胜任")+COUNTIFS(配置清单!G:G,G951,配置清单!H:H,"TC",配置清单!N:N,"在岗",配置清单!P:P,"&lt;&gt;暂不胜任")</f>
        <v>0</v>
      </c>
      <c r="AL951" s="61" t="str">
        <f t="shared" si="744"/>
        <v>NA</v>
      </c>
      <c r="AM951" s="60">
        <f>COUNTIFS(配置清单!G:G,G951,配置清单!H:H,"TSE",配置清单!N:N,"在岗")</f>
        <v>0</v>
      </c>
      <c r="AN951" s="61" t="str">
        <f t="shared" si="745"/>
        <v>NA</v>
      </c>
      <c r="AO951" s="60">
        <f>COUNTIFS(配置清单!G:G,G951,配置清单!H:H,"TSE",配置清单!N:N,"在岗",配置清单!P:P,"&lt;&gt;暂不胜任")</f>
        <v>0</v>
      </c>
      <c r="AP951" s="61" t="str">
        <f t="shared" si="746"/>
        <v>NA</v>
      </c>
      <c r="AQ951" s="60">
        <f>COUNTIFS(配置清单!$G:$G,G951,配置清单!H:H,"QA",配置清单!N:N,"在岗")</f>
        <v>1</v>
      </c>
      <c r="AR951" s="61">
        <f t="shared" si="747"/>
        <v>1</v>
      </c>
      <c r="AS951" s="60">
        <f>COUNTIFS(配置清单!$G:$G,G951,配置清单!$H:$H,"QA",配置清单!$N:$N,"在岗",配置清单!$P:$P,"&lt;&gt;暂不胜任")</f>
        <v>1</v>
      </c>
      <c r="AT951" s="61">
        <f t="shared" si="748"/>
        <v>1</v>
      </c>
      <c r="AU951" s="60">
        <f>COUNTIFS(配置清单!G:G,规划及评估!G951,配置清单!H:H,"BA",配置清单!N:N,"在岗")</f>
        <v>0</v>
      </c>
      <c r="AV951" s="61" t="str">
        <f t="shared" si="749"/>
        <v>NA</v>
      </c>
      <c r="AW951" s="60">
        <f>COUNTIFS(配置清单!G:G,G951,配置清单!H:H,"BA",配置清单!N:N,"在岗",配置清单!P:P,"&lt;&gt;暂不胜任")</f>
        <v>0</v>
      </c>
      <c r="AX951" s="61" t="str">
        <f t="shared" si="750"/>
        <v>NA</v>
      </c>
      <c r="AY951" s="60">
        <f>COUNTIFS(配置清单!G:G,规划及评估!G951,配置清单!H:H,"IA",配置清单!N:N,"在岗")</f>
        <v>0</v>
      </c>
      <c r="AZ951" s="61" t="str">
        <f t="shared" si="751"/>
        <v>NA</v>
      </c>
      <c r="BA951" s="60">
        <f>COUNTIFS(配置清单!G:G,G951,配置清单!H:H,"IA",配置清单!N:N,"在岗",配置清单!P:P,"&lt;&gt;暂不胜任")</f>
        <v>0</v>
      </c>
      <c r="BB951" s="61" t="str">
        <f t="shared" si="752"/>
        <v>NA</v>
      </c>
      <c r="BC951" s="60">
        <f>COUNTIFS(配置清单!G:G,规划及评估!G951,配置清单!H:H,"产品经理",配置清单!N:N,"在岗")</f>
        <v>0</v>
      </c>
      <c r="BD951" s="61" t="str">
        <f t="shared" si="753"/>
        <v>NA</v>
      </c>
      <c r="BE951" s="60">
        <f>COUNTIFS(配置清单!G:G,G951,配置清单!H:H,"产品经理",配置清单!N:N,"在岗",配置清单!P:P,"&lt;&gt;暂不胜任")</f>
        <v>0</v>
      </c>
      <c r="BF951" s="61" t="str">
        <f t="shared" si="754"/>
        <v>NA</v>
      </c>
      <c r="BG951" s="63">
        <f t="shared" si="755"/>
        <v>2</v>
      </c>
      <c r="BH951" s="64">
        <f t="shared" si="756"/>
        <v>2</v>
      </c>
      <c r="BI951" s="64">
        <f t="shared" si="757"/>
        <v>2</v>
      </c>
      <c r="BJ951" s="64">
        <f t="shared" si="758"/>
        <v>2</v>
      </c>
      <c r="BK951" s="65">
        <f t="shared" si="759"/>
        <v>1</v>
      </c>
      <c r="BL951" s="66">
        <f t="shared" si="760"/>
        <v>1</v>
      </c>
      <c r="BM951" s="93">
        <f t="shared" si="761"/>
        <v>1</v>
      </c>
      <c r="BN951" s="93">
        <f t="shared" si="762"/>
        <v>1</v>
      </c>
      <c r="BO951" s="93">
        <f t="shared" si="763"/>
        <v>0</v>
      </c>
      <c r="BP951" s="93">
        <f t="shared" si="764"/>
        <v>0</v>
      </c>
      <c r="BQ951" s="93">
        <f t="shared" si="765"/>
        <v>0</v>
      </c>
      <c r="BR951" s="93">
        <f t="shared" si="766"/>
        <v>0</v>
      </c>
      <c r="BS951" s="93">
        <f t="shared" si="767"/>
        <v>0</v>
      </c>
      <c r="BT951" s="93">
        <f t="shared" si="768"/>
        <v>0</v>
      </c>
      <c r="BU951" s="93">
        <f t="shared" si="769"/>
        <v>0</v>
      </c>
      <c r="BV951" s="93">
        <f t="shared" si="770"/>
        <v>0</v>
      </c>
      <c r="BW951" s="93">
        <f t="shared" si="771"/>
        <v>1</v>
      </c>
      <c r="BX951" s="93">
        <f t="shared" si="772"/>
        <v>1</v>
      </c>
      <c r="BY951" s="93">
        <f t="shared" si="773"/>
        <v>0</v>
      </c>
      <c r="BZ951" s="93">
        <f t="shared" si="774"/>
        <v>0</v>
      </c>
      <c r="CA951" s="93">
        <f t="shared" si="775"/>
        <v>0</v>
      </c>
      <c r="CB951" s="93">
        <f t="shared" si="776"/>
        <v>0</v>
      </c>
      <c r="CC951" s="93">
        <f t="shared" si="777"/>
        <v>0</v>
      </c>
      <c r="CD951" s="93">
        <f t="shared" si="778"/>
        <v>0</v>
      </c>
    </row>
    <row r="952" spans="1:82" hidden="1">
      <c r="A952" s="34">
        <v>605</v>
      </c>
      <c r="B952" s="34" t="s">
        <v>228</v>
      </c>
      <c r="C952" s="34" t="s">
        <v>231</v>
      </c>
      <c r="D952" s="34" t="s">
        <v>204</v>
      </c>
      <c r="E952" s="34" t="s">
        <v>208</v>
      </c>
      <c r="F952" s="34" t="s">
        <v>800</v>
      </c>
      <c r="G952" s="34" t="s">
        <v>1003</v>
      </c>
      <c r="H952" s="34" t="s">
        <v>7</v>
      </c>
      <c r="I952" s="34" t="s">
        <v>4</v>
      </c>
      <c r="J952" s="34" t="s">
        <v>195</v>
      </c>
      <c r="K952" s="34" t="s">
        <v>195</v>
      </c>
      <c r="L952" s="34" t="s">
        <v>211</v>
      </c>
      <c r="M952" s="34" t="s">
        <v>763</v>
      </c>
      <c r="N952" s="34">
        <v>1</v>
      </c>
      <c r="O952" s="34">
        <v>0</v>
      </c>
      <c r="P952" s="34">
        <v>0</v>
      </c>
      <c r="Q952" s="34">
        <v>0</v>
      </c>
      <c r="R952" s="34">
        <v>1</v>
      </c>
      <c r="S952" s="34">
        <v>1</v>
      </c>
      <c r="T952" s="34">
        <v>0</v>
      </c>
      <c r="U952" s="77">
        <v>0</v>
      </c>
      <c r="V952" s="34">
        <v>0</v>
      </c>
      <c r="W952" s="60">
        <f>COUNTIFS(配置清单!G:G,G952,配置清单!$H:$H,"PM",配置清单!$N:$N,"在岗")</f>
        <v>1</v>
      </c>
      <c r="X952" s="61">
        <f t="shared" si="737"/>
        <v>1</v>
      </c>
      <c r="Y952" s="60">
        <f>COUNTIFS(配置清单!$G:$G,G952,配置清单!$H:$H,"PM",配置清单!$N:$N,"在岗",配置清单!$P:$P,"&lt;&gt;暂不胜任")</f>
        <v>0</v>
      </c>
      <c r="Z952" s="61">
        <f t="shared" si="738"/>
        <v>0</v>
      </c>
      <c r="AA952" s="62">
        <f>COUNTIFS(配置清单!$G:$G,G952,配置清单!$H:$H,"SE",配置清单!$N:$N,"在岗")+COUNTIFS(配置清单!$G:$G,G952,配置清单!$H:$H,"SA",配置清单!$N:$N,"在岗")</f>
        <v>0</v>
      </c>
      <c r="AB952" s="61" t="str">
        <f t="shared" si="739"/>
        <v>NA</v>
      </c>
      <c r="AC952" s="60">
        <f>COUNTIFS(配置清单!$G:$G,G952,配置清单!$H:$H,"SE",配置清单!$N:$N,"在岗",配置清单!$P:$P,"&lt;&gt;暂不胜任")+COUNTIFS(配置清单!$G:$G,G952,配置清单!$H:$H,"SA",配置清单!$N:$N,"在岗",配置清单!$P:$P,"&lt;&gt;暂不胜任")</f>
        <v>0</v>
      </c>
      <c r="AD952" s="61" t="str">
        <f t="shared" si="740"/>
        <v>NA</v>
      </c>
      <c r="AE952" s="60">
        <f>COUNTIFS(配置清单!$G:$G,G952,配置清单!H:H,"MDE",配置清单!N:N,"在岗")</f>
        <v>0</v>
      </c>
      <c r="AF952" s="61" t="str">
        <f t="shared" si="741"/>
        <v>NA</v>
      </c>
      <c r="AG952" s="60">
        <f>COUNTIFS(配置清单!$G:$G,G952,配置清单!$H:$H,"MDE",配置清单!$N:$N,"在岗",配置清单!$P:$P,"&lt;&gt;暂不胜任")</f>
        <v>0</v>
      </c>
      <c r="AH952" s="61" t="str">
        <f t="shared" si="742"/>
        <v>NA</v>
      </c>
      <c r="AI952" s="62">
        <f>COUNTIFS(配置清单!G:G,G952,配置清单!H:H,"TPM",配置清单!N:N,"在岗")+COUNTIFS(配置清单!G:G,G952,配置清单!H:H,"TC",配置清单!N:N,"在岗")</f>
        <v>0</v>
      </c>
      <c r="AJ952" s="61" t="str">
        <f t="shared" si="743"/>
        <v>NA</v>
      </c>
      <c r="AK952" s="60">
        <f>COUNTIFS(配置清单!G:G,G952,配置清单!H:H,"TPM",配置清单!N:N,"在岗",配置清单!P:P,"&lt;&gt;暂不胜任")+COUNTIFS(配置清单!G:G,G952,配置清单!H:H,"TC",配置清单!N:N,"在岗",配置清单!P:P,"&lt;&gt;暂不胜任")</f>
        <v>0</v>
      </c>
      <c r="AL952" s="61" t="str">
        <f t="shared" si="744"/>
        <v>NA</v>
      </c>
      <c r="AM952" s="60">
        <f>COUNTIFS(配置清单!G:G,G952,配置清单!H:H,"TSE",配置清单!N:N,"在岗")</f>
        <v>1</v>
      </c>
      <c r="AN952" s="61">
        <f t="shared" si="745"/>
        <v>1</v>
      </c>
      <c r="AO952" s="60">
        <f>COUNTIFS(配置清单!G:G,G952,配置清单!H:H,"TSE",配置清单!N:N,"在岗",配置清单!P:P,"&lt;&gt;暂不胜任")</f>
        <v>1</v>
      </c>
      <c r="AP952" s="61">
        <f t="shared" si="746"/>
        <v>1</v>
      </c>
      <c r="AQ952" s="60">
        <f>COUNTIFS(配置清单!$G:$G,G952,配置清单!H:H,"QA",配置清单!N:N,"在岗")</f>
        <v>1</v>
      </c>
      <c r="AR952" s="61">
        <f t="shared" si="747"/>
        <v>1</v>
      </c>
      <c r="AS952" s="60">
        <f>COUNTIFS(配置清单!$G:$G,G952,配置清单!$H:$H,"QA",配置清单!$N:$N,"在岗",配置清单!$P:$P,"&lt;&gt;暂不胜任")</f>
        <v>1</v>
      </c>
      <c r="AT952" s="61">
        <f t="shared" si="748"/>
        <v>1</v>
      </c>
      <c r="AU952" s="60">
        <f>COUNTIFS(配置清单!G:G,规划及评估!G952,配置清单!H:H,"BA",配置清单!N:N,"在岗")</f>
        <v>0</v>
      </c>
      <c r="AV952" s="61" t="str">
        <f t="shared" si="749"/>
        <v>NA</v>
      </c>
      <c r="AW952" s="60">
        <f>COUNTIFS(配置清单!G:G,G952,配置清单!H:H,"BA",配置清单!N:N,"在岗",配置清单!P:P,"&lt;&gt;暂不胜任")</f>
        <v>0</v>
      </c>
      <c r="AX952" s="61" t="str">
        <f t="shared" si="750"/>
        <v>NA</v>
      </c>
      <c r="AY952" s="60">
        <f>COUNTIFS(配置清单!G:G,规划及评估!G952,配置清单!H:H,"IA",配置清单!N:N,"在岗")</f>
        <v>0</v>
      </c>
      <c r="AZ952" s="61" t="str">
        <f t="shared" si="751"/>
        <v>NA</v>
      </c>
      <c r="BA952" s="60">
        <f>COUNTIFS(配置清单!G:G,G952,配置清单!H:H,"IA",配置清单!N:N,"在岗",配置清单!P:P,"&lt;&gt;暂不胜任")</f>
        <v>0</v>
      </c>
      <c r="BB952" s="61" t="str">
        <f t="shared" si="752"/>
        <v>NA</v>
      </c>
      <c r="BC952" s="60">
        <f>COUNTIFS(配置清单!G:G,规划及评估!G952,配置清单!H:H,"产品经理",配置清单!N:N,"在岗")</f>
        <v>0</v>
      </c>
      <c r="BD952" s="61" t="str">
        <f t="shared" si="753"/>
        <v>NA</v>
      </c>
      <c r="BE952" s="60">
        <f>COUNTIFS(配置清单!G:G,G952,配置清单!H:H,"产品经理",配置清单!N:N,"在岗",配置清单!P:P,"&lt;&gt;暂不胜任")</f>
        <v>0</v>
      </c>
      <c r="BF952" s="61" t="str">
        <f t="shared" si="754"/>
        <v>NA</v>
      </c>
      <c r="BG952" s="63">
        <f t="shared" si="755"/>
        <v>3</v>
      </c>
      <c r="BH952" s="64">
        <f t="shared" si="756"/>
        <v>3</v>
      </c>
      <c r="BI952" s="64">
        <f t="shared" si="757"/>
        <v>3</v>
      </c>
      <c r="BJ952" s="64">
        <f t="shared" si="758"/>
        <v>2</v>
      </c>
      <c r="BK952" s="65">
        <f t="shared" si="759"/>
        <v>1</v>
      </c>
      <c r="BL952" s="66">
        <f t="shared" si="760"/>
        <v>0.66666666666666663</v>
      </c>
      <c r="BM952" s="93">
        <f t="shared" si="761"/>
        <v>1</v>
      </c>
      <c r="BN952" s="93">
        <f t="shared" si="762"/>
        <v>0</v>
      </c>
      <c r="BO952" s="93">
        <f t="shared" si="763"/>
        <v>0</v>
      </c>
      <c r="BP952" s="93">
        <f t="shared" si="764"/>
        <v>0</v>
      </c>
      <c r="BQ952" s="93">
        <f t="shared" si="765"/>
        <v>0</v>
      </c>
      <c r="BR952" s="93">
        <f t="shared" si="766"/>
        <v>0</v>
      </c>
      <c r="BS952" s="93">
        <f t="shared" si="767"/>
        <v>0</v>
      </c>
      <c r="BT952" s="93">
        <f t="shared" si="768"/>
        <v>0</v>
      </c>
      <c r="BU952" s="93">
        <f t="shared" si="769"/>
        <v>1</v>
      </c>
      <c r="BV952" s="93">
        <f t="shared" si="770"/>
        <v>1</v>
      </c>
      <c r="BW952" s="93">
        <f t="shared" si="771"/>
        <v>1</v>
      </c>
      <c r="BX952" s="93">
        <f t="shared" si="772"/>
        <v>1</v>
      </c>
      <c r="BY952" s="93">
        <f t="shared" si="773"/>
        <v>0</v>
      </c>
      <c r="BZ952" s="93">
        <f t="shared" si="774"/>
        <v>0</v>
      </c>
      <c r="CA952" s="93">
        <f t="shared" si="775"/>
        <v>0</v>
      </c>
      <c r="CB952" s="93">
        <f t="shared" si="776"/>
        <v>0</v>
      </c>
      <c r="CC952" s="93">
        <f t="shared" si="777"/>
        <v>0</v>
      </c>
      <c r="CD952" s="93">
        <f t="shared" si="778"/>
        <v>0</v>
      </c>
    </row>
    <row r="953" spans="1:82" hidden="1">
      <c r="A953" s="34">
        <v>606</v>
      </c>
      <c r="B953" s="34" t="s">
        <v>228</v>
      </c>
      <c r="C953" s="34" t="s">
        <v>231</v>
      </c>
      <c r="D953" s="34" t="s">
        <v>204</v>
      </c>
      <c r="E953" s="34" t="s">
        <v>208</v>
      </c>
      <c r="F953" s="34" t="s">
        <v>790</v>
      </c>
      <c r="G953" s="34" t="s">
        <v>1004</v>
      </c>
      <c r="H953" s="34" t="s">
        <v>4</v>
      </c>
      <c r="I953" s="34" t="s">
        <v>4</v>
      </c>
      <c r="J953" s="34" t="s">
        <v>507</v>
      </c>
      <c r="K953" s="34" t="s">
        <v>34</v>
      </c>
      <c r="L953" s="34" t="s">
        <v>9829</v>
      </c>
      <c r="M953" s="34" t="s">
        <v>763</v>
      </c>
      <c r="N953" s="34">
        <v>1</v>
      </c>
      <c r="O953" s="34">
        <v>0</v>
      </c>
      <c r="P953" s="34">
        <v>0</v>
      </c>
      <c r="Q953" s="34">
        <v>0</v>
      </c>
      <c r="R953" s="34">
        <v>0</v>
      </c>
      <c r="S953" s="34">
        <v>1</v>
      </c>
      <c r="T953" s="34">
        <v>0</v>
      </c>
      <c r="U953" s="77">
        <v>0</v>
      </c>
      <c r="V953" s="34">
        <v>0</v>
      </c>
      <c r="W953" s="60">
        <f>COUNTIFS(配置清单!G:G,G953,配置清单!$H:$H,"PM",配置清单!$N:$N,"在岗")</f>
        <v>1</v>
      </c>
      <c r="X953" s="61">
        <f t="shared" si="737"/>
        <v>1</v>
      </c>
      <c r="Y953" s="60">
        <f>COUNTIFS(配置清单!$G:$G,G953,配置清单!$H:$H,"PM",配置清单!$N:$N,"在岗",配置清单!$P:$P,"&lt;&gt;暂不胜任")</f>
        <v>1</v>
      </c>
      <c r="Z953" s="61">
        <f t="shared" si="738"/>
        <v>1</v>
      </c>
      <c r="AA953" s="62">
        <f>COUNTIFS(配置清单!$G:$G,G953,配置清单!$H:$H,"SE",配置清单!$N:$N,"在岗")+COUNTIFS(配置清单!$G:$G,G953,配置清单!$H:$H,"SA",配置清单!$N:$N,"在岗")</f>
        <v>0</v>
      </c>
      <c r="AB953" s="61" t="str">
        <f t="shared" si="739"/>
        <v>NA</v>
      </c>
      <c r="AC953" s="60">
        <f>COUNTIFS(配置清单!$G:$G,G953,配置清单!$H:$H,"SE",配置清单!$N:$N,"在岗",配置清单!$P:$P,"&lt;&gt;暂不胜任")+COUNTIFS(配置清单!$G:$G,G953,配置清单!$H:$H,"SA",配置清单!$N:$N,"在岗",配置清单!$P:$P,"&lt;&gt;暂不胜任")</f>
        <v>0</v>
      </c>
      <c r="AD953" s="61" t="str">
        <f t="shared" si="740"/>
        <v>NA</v>
      </c>
      <c r="AE953" s="60">
        <f>COUNTIFS(配置清单!$G:$G,G953,配置清单!H:H,"MDE",配置清单!N:N,"在岗")</f>
        <v>2</v>
      </c>
      <c r="AF953" s="61" t="str">
        <f t="shared" si="741"/>
        <v>NA</v>
      </c>
      <c r="AG953" s="60">
        <f>COUNTIFS(配置清单!$G:$G,G953,配置清单!$H:$H,"MDE",配置清单!$N:$N,"在岗",配置清单!$P:$P,"&lt;&gt;暂不胜任")</f>
        <v>2</v>
      </c>
      <c r="AH953" s="61" t="str">
        <f t="shared" si="742"/>
        <v>NA</v>
      </c>
      <c r="AI953" s="62">
        <f>COUNTIFS(配置清单!G:G,G953,配置清单!H:H,"TPM",配置清单!N:N,"在岗")+COUNTIFS(配置清单!G:G,G953,配置清单!H:H,"TC",配置清单!N:N,"在岗")</f>
        <v>0</v>
      </c>
      <c r="AJ953" s="61" t="str">
        <f t="shared" si="743"/>
        <v>NA</v>
      </c>
      <c r="AK953" s="60">
        <f>COUNTIFS(配置清单!G:G,G953,配置清单!H:H,"TPM",配置清单!N:N,"在岗",配置清单!P:P,"&lt;&gt;暂不胜任")+COUNTIFS(配置清单!G:G,G953,配置清单!H:H,"TC",配置清单!N:N,"在岗",配置清单!P:P,"&lt;&gt;暂不胜任")</f>
        <v>0</v>
      </c>
      <c r="AL953" s="61" t="str">
        <f t="shared" si="744"/>
        <v>NA</v>
      </c>
      <c r="AM953" s="60">
        <f>COUNTIFS(配置清单!G:G,G953,配置清单!H:H,"TSE",配置清单!N:N,"在岗")</f>
        <v>0</v>
      </c>
      <c r="AN953" s="61" t="str">
        <f t="shared" si="745"/>
        <v>NA</v>
      </c>
      <c r="AO953" s="60">
        <f>COUNTIFS(配置清单!G:G,G953,配置清单!H:H,"TSE",配置清单!N:N,"在岗",配置清单!P:P,"&lt;&gt;暂不胜任")</f>
        <v>0</v>
      </c>
      <c r="AP953" s="61" t="str">
        <f t="shared" si="746"/>
        <v>NA</v>
      </c>
      <c r="AQ953" s="60">
        <f>COUNTIFS(配置清单!$G:$G,G953,配置清单!H:H,"QA",配置清单!N:N,"在岗")</f>
        <v>1</v>
      </c>
      <c r="AR953" s="61">
        <f t="shared" si="747"/>
        <v>1</v>
      </c>
      <c r="AS953" s="60">
        <f>COUNTIFS(配置清单!$G:$G,G953,配置清单!$H:$H,"QA",配置清单!$N:$N,"在岗",配置清单!$P:$P,"&lt;&gt;暂不胜任")</f>
        <v>1</v>
      </c>
      <c r="AT953" s="61">
        <f t="shared" si="748"/>
        <v>1</v>
      </c>
      <c r="AU953" s="60">
        <f>COUNTIFS(配置清单!G:G,规划及评估!G953,配置清单!H:H,"BA",配置清单!N:N,"在岗")</f>
        <v>0</v>
      </c>
      <c r="AV953" s="61" t="str">
        <f t="shared" si="749"/>
        <v>NA</v>
      </c>
      <c r="AW953" s="60">
        <f>COUNTIFS(配置清单!G:G,G953,配置清单!H:H,"BA",配置清单!N:N,"在岗",配置清单!P:P,"&lt;&gt;暂不胜任")</f>
        <v>0</v>
      </c>
      <c r="AX953" s="61" t="str">
        <f t="shared" si="750"/>
        <v>NA</v>
      </c>
      <c r="AY953" s="60">
        <f>COUNTIFS(配置清单!G:G,规划及评估!G953,配置清单!H:H,"IA",配置清单!N:N,"在岗")</f>
        <v>0</v>
      </c>
      <c r="AZ953" s="61" t="str">
        <f t="shared" si="751"/>
        <v>NA</v>
      </c>
      <c r="BA953" s="60">
        <f>COUNTIFS(配置清单!G:G,G953,配置清单!H:H,"IA",配置清单!N:N,"在岗",配置清单!P:P,"&lt;&gt;暂不胜任")</f>
        <v>0</v>
      </c>
      <c r="BB953" s="61" t="str">
        <f t="shared" si="752"/>
        <v>NA</v>
      </c>
      <c r="BC953" s="60">
        <f>COUNTIFS(配置清单!G:G,规划及评估!G953,配置清单!H:H,"产品经理",配置清单!N:N,"在岗")</f>
        <v>0</v>
      </c>
      <c r="BD953" s="61" t="str">
        <f t="shared" si="753"/>
        <v>NA</v>
      </c>
      <c r="BE953" s="60">
        <f>COUNTIFS(配置清单!G:G,G953,配置清单!H:H,"产品经理",配置清单!N:N,"在岗",配置清单!P:P,"&lt;&gt;暂不胜任")</f>
        <v>0</v>
      </c>
      <c r="BF953" s="61" t="str">
        <f t="shared" si="754"/>
        <v>NA</v>
      </c>
      <c r="BG953" s="63">
        <f t="shared" si="755"/>
        <v>2</v>
      </c>
      <c r="BH953" s="64">
        <f t="shared" si="756"/>
        <v>2</v>
      </c>
      <c r="BI953" s="64">
        <f t="shared" si="757"/>
        <v>2</v>
      </c>
      <c r="BJ953" s="64">
        <f t="shared" si="758"/>
        <v>2</v>
      </c>
      <c r="BK953" s="65">
        <f t="shared" si="759"/>
        <v>1</v>
      </c>
      <c r="BL953" s="66">
        <f t="shared" si="760"/>
        <v>1</v>
      </c>
      <c r="BM953" s="93">
        <f t="shared" si="761"/>
        <v>1</v>
      </c>
      <c r="BN953" s="93">
        <f t="shared" si="762"/>
        <v>1</v>
      </c>
      <c r="BO953" s="93">
        <f t="shared" si="763"/>
        <v>0</v>
      </c>
      <c r="BP953" s="93">
        <f t="shared" si="764"/>
        <v>0</v>
      </c>
      <c r="BQ953" s="93">
        <f t="shared" si="765"/>
        <v>0</v>
      </c>
      <c r="BR953" s="93">
        <f t="shared" si="766"/>
        <v>0</v>
      </c>
      <c r="BS953" s="93">
        <f t="shared" si="767"/>
        <v>0</v>
      </c>
      <c r="BT953" s="93">
        <f t="shared" si="768"/>
        <v>0</v>
      </c>
      <c r="BU953" s="93">
        <f t="shared" si="769"/>
        <v>0</v>
      </c>
      <c r="BV953" s="93">
        <f t="shared" si="770"/>
        <v>0</v>
      </c>
      <c r="BW953" s="93">
        <f t="shared" si="771"/>
        <v>1</v>
      </c>
      <c r="BX953" s="93">
        <f t="shared" si="772"/>
        <v>1</v>
      </c>
      <c r="BY953" s="93">
        <f t="shared" si="773"/>
        <v>0</v>
      </c>
      <c r="BZ953" s="93">
        <f t="shared" si="774"/>
        <v>0</v>
      </c>
      <c r="CA953" s="93">
        <f t="shared" si="775"/>
        <v>0</v>
      </c>
      <c r="CB953" s="93">
        <f t="shared" si="776"/>
        <v>0</v>
      </c>
      <c r="CC953" s="93">
        <f t="shared" si="777"/>
        <v>0</v>
      </c>
      <c r="CD953" s="93">
        <f t="shared" si="778"/>
        <v>0</v>
      </c>
    </row>
    <row r="954" spans="1:82" hidden="1">
      <c r="A954" s="34">
        <v>607</v>
      </c>
      <c r="B954" s="34" t="s">
        <v>228</v>
      </c>
      <c r="C954" s="34" t="s">
        <v>231</v>
      </c>
      <c r="D954" s="34" t="s">
        <v>204</v>
      </c>
      <c r="E954" s="34" t="s">
        <v>208</v>
      </c>
      <c r="F954" s="34" t="s">
        <v>814</v>
      </c>
      <c r="G954" s="34" t="s">
        <v>1005</v>
      </c>
      <c r="H954" s="34" t="s">
        <v>4</v>
      </c>
      <c r="I954" s="34" t="s">
        <v>4</v>
      </c>
      <c r="J954" s="34" t="s">
        <v>507</v>
      </c>
      <c r="K954" s="34" t="s">
        <v>34</v>
      </c>
      <c r="L954" s="34" t="s">
        <v>212</v>
      </c>
      <c r="M954" s="34" t="s">
        <v>763</v>
      </c>
      <c r="N954" s="34">
        <v>1</v>
      </c>
      <c r="O954" s="34">
        <v>1</v>
      </c>
      <c r="P954" s="34">
        <v>1</v>
      </c>
      <c r="Q954" s="34">
        <v>0</v>
      </c>
      <c r="R954" s="34">
        <v>0</v>
      </c>
      <c r="S954" s="34">
        <v>1</v>
      </c>
      <c r="T954" s="34">
        <v>0</v>
      </c>
      <c r="U954" s="77">
        <v>0</v>
      </c>
      <c r="V954" s="34">
        <v>0</v>
      </c>
      <c r="W954" s="60">
        <f>COUNTIFS(配置清单!G:G,G954,配置清单!$H:$H,"PM",配置清单!$N:$N,"在岗")</f>
        <v>1</v>
      </c>
      <c r="X954" s="61">
        <f t="shared" si="737"/>
        <v>1</v>
      </c>
      <c r="Y954" s="60">
        <f>COUNTIFS(配置清单!$G:$G,G954,配置清单!$H:$H,"PM",配置清单!$N:$N,"在岗",配置清单!$P:$P,"&lt;&gt;暂不胜任")</f>
        <v>1</v>
      </c>
      <c r="Z954" s="61">
        <f t="shared" si="738"/>
        <v>1</v>
      </c>
      <c r="AA954" s="62">
        <f>COUNTIFS(配置清单!$G:$G,G954,配置清单!$H:$H,"SE",配置清单!$N:$N,"在岗")+COUNTIFS(配置清单!$G:$G,G954,配置清单!$H:$H,"SA",配置清单!$N:$N,"在岗")</f>
        <v>1</v>
      </c>
      <c r="AB954" s="61">
        <f t="shared" si="739"/>
        <v>1</v>
      </c>
      <c r="AC954" s="60">
        <f>COUNTIFS(配置清单!$G:$G,G954,配置清单!$H:$H,"SE",配置清单!$N:$N,"在岗",配置清单!$P:$P,"&lt;&gt;暂不胜任")+COUNTIFS(配置清单!$G:$G,G954,配置清单!$H:$H,"SA",配置清单!$N:$N,"在岗",配置清单!$P:$P,"&lt;&gt;暂不胜任")</f>
        <v>1</v>
      </c>
      <c r="AD954" s="61">
        <f t="shared" si="740"/>
        <v>1</v>
      </c>
      <c r="AE954" s="60">
        <f>COUNTIFS(配置清单!$G:$G,G954,配置清单!H:H,"MDE",配置清单!N:N,"在岗")</f>
        <v>1</v>
      </c>
      <c r="AF954" s="61">
        <f t="shared" si="741"/>
        <v>1</v>
      </c>
      <c r="AG954" s="60">
        <f>COUNTIFS(配置清单!$G:$G,G954,配置清单!$H:$H,"MDE",配置清单!$N:$N,"在岗",配置清单!$P:$P,"&lt;&gt;暂不胜任")</f>
        <v>0</v>
      </c>
      <c r="AH954" s="61">
        <f t="shared" si="742"/>
        <v>0</v>
      </c>
      <c r="AI954" s="62">
        <f>COUNTIFS(配置清单!G:G,G954,配置清单!H:H,"TPM",配置清单!N:N,"在岗")+COUNTIFS(配置清单!G:G,G954,配置清单!H:H,"TC",配置清单!N:N,"在岗")</f>
        <v>0</v>
      </c>
      <c r="AJ954" s="61" t="str">
        <f t="shared" si="743"/>
        <v>NA</v>
      </c>
      <c r="AK954" s="60">
        <f>COUNTIFS(配置清单!G:G,G954,配置清单!H:H,"TPM",配置清单!N:N,"在岗",配置清单!P:P,"&lt;&gt;暂不胜任")+COUNTIFS(配置清单!G:G,G954,配置清单!H:H,"TC",配置清单!N:N,"在岗",配置清单!P:P,"&lt;&gt;暂不胜任")</f>
        <v>0</v>
      </c>
      <c r="AL954" s="61" t="str">
        <f t="shared" si="744"/>
        <v>NA</v>
      </c>
      <c r="AM954" s="60">
        <f>COUNTIFS(配置清单!G:G,G954,配置清单!H:H,"TSE",配置清单!N:N,"在岗")</f>
        <v>0</v>
      </c>
      <c r="AN954" s="61" t="str">
        <f t="shared" si="745"/>
        <v>NA</v>
      </c>
      <c r="AO954" s="60">
        <f>COUNTIFS(配置清单!G:G,G954,配置清单!H:H,"TSE",配置清单!N:N,"在岗",配置清单!P:P,"&lt;&gt;暂不胜任")</f>
        <v>0</v>
      </c>
      <c r="AP954" s="61" t="str">
        <f t="shared" si="746"/>
        <v>NA</v>
      </c>
      <c r="AQ954" s="60">
        <f>COUNTIFS(配置清单!$G:$G,G954,配置清单!H:H,"QA",配置清单!N:N,"在岗")</f>
        <v>1</v>
      </c>
      <c r="AR954" s="61">
        <f t="shared" si="747"/>
        <v>1</v>
      </c>
      <c r="AS954" s="60">
        <f>COUNTIFS(配置清单!$G:$G,G954,配置清单!$H:$H,"QA",配置清单!$N:$N,"在岗",配置清单!$P:$P,"&lt;&gt;暂不胜任")</f>
        <v>1</v>
      </c>
      <c r="AT954" s="61">
        <f t="shared" si="748"/>
        <v>1</v>
      </c>
      <c r="AU954" s="60">
        <f>COUNTIFS(配置清单!G:G,规划及评估!G954,配置清单!H:H,"BA",配置清单!N:N,"在岗")</f>
        <v>0</v>
      </c>
      <c r="AV954" s="61" t="str">
        <f t="shared" si="749"/>
        <v>NA</v>
      </c>
      <c r="AW954" s="60">
        <f>COUNTIFS(配置清单!G:G,G954,配置清单!H:H,"BA",配置清单!N:N,"在岗",配置清单!P:P,"&lt;&gt;暂不胜任")</f>
        <v>0</v>
      </c>
      <c r="AX954" s="61" t="str">
        <f t="shared" si="750"/>
        <v>NA</v>
      </c>
      <c r="AY954" s="60">
        <f>COUNTIFS(配置清单!G:G,规划及评估!G954,配置清单!H:H,"IA",配置清单!N:N,"在岗")</f>
        <v>0</v>
      </c>
      <c r="AZ954" s="61" t="str">
        <f t="shared" si="751"/>
        <v>NA</v>
      </c>
      <c r="BA954" s="60">
        <f>COUNTIFS(配置清单!G:G,G954,配置清单!H:H,"IA",配置清单!N:N,"在岗",配置清单!P:P,"&lt;&gt;暂不胜任")</f>
        <v>0</v>
      </c>
      <c r="BB954" s="61" t="str">
        <f t="shared" si="752"/>
        <v>NA</v>
      </c>
      <c r="BC954" s="60">
        <f>COUNTIFS(配置清单!G:G,规划及评估!G954,配置清单!H:H,"产品经理",配置清单!N:N,"在岗")</f>
        <v>0</v>
      </c>
      <c r="BD954" s="61" t="str">
        <f t="shared" si="753"/>
        <v>NA</v>
      </c>
      <c r="BE954" s="60">
        <f>COUNTIFS(配置清单!G:G,G954,配置清单!H:H,"产品经理",配置清单!N:N,"在岗",配置清单!P:P,"&lt;&gt;暂不胜任")</f>
        <v>0</v>
      </c>
      <c r="BF954" s="61" t="str">
        <f t="shared" si="754"/>
        <v>NA</v>
      </c>
      <c r="BG954" s="63">
        <f t="shared" si="755"/>
        <v>4</v>
      </c>
      <c r="BH954" s="64">
        <f t="shared" si="756"/>
        <v>4</v>
      </c>
      <c r="BI954" s="64">
        <f t="shared" si="757"/>
        <v>4</v>
      </c>
      <c r="BJ954" s="64">
        <f t="shared" si="758"/>
        <v>3</v>
      </c>
      <c r="BK954" s="65">
        <f t="shared" si="759"/>
        <v>1</v>
      </c>
      <c r="BL954" s="66">
        <f t="shared" si="760"/>
        <v>0.75</v>
      </c>
      <c r="BM954" s="93">
        <f t="shared" si="761"/>
        <v>1</v>
      </c>
      <c r="BN954" s="93">
        <f t="shared" si="762"/>
        <v>1</v>
      </c>
      <c r="BO954" s="93">
        <f t="shared" si="763"/>
        <v>1</v>
      </c>
      <c r="BP954" s="93">
        <f t="shared" si="764"/>
        <v>1</v>
      </c>
      <c r="BQ954" s="93">
        <f t="shared" si="765"/>
        <v>1</v>
      </c>
      <c r="BR954" s="93">
        <f t="shared" si="766"/>
        <v>0</v>
      </c>
      <c r="BS954" s="93">
        <f t="shared" si="767"/>
        <v>0</v>
      </c>
      <c r="BT954" s="93">
        <f t="shared" si="768"/>
        <v>0</v>
      </c>
      <c r="BU954" s="93">
        <f t="shared" si="769"/>
        <v>0</v>
      </c>
      <c r="BV954" s="93">
        <f t="shared" si="770"/>
        <v>0</v>
      </c>
      <c r="BW954" s="93">
        <f t="shared" si="771"/>
        <v>1</v>
      </c>
      <c r="BX954" s="93">
        <f t="shared" si="772"/>
        <v>1</v>
      </c>
      <c r="BY954" s="93">
        <f t="shared" si="773"/>
        <v>0</v>
      </c>
      <c r="BZ954" s="93">
        <f t="shared" si="774"/>
        <v>0</v>
      </c>
      <c r="CA954" s="93">
        <f t="shared" si="775"/>
        <v>0</v>
      </c>
      <c r="CB954" s="93">
        <f t="shared" si="776"/>
        <v>0</v>
      </c>
      <c r="CC954" s="93">
        <f t="shared" si="777"/>
        <v>0</v>
      </c>
      <c r="CD954" s="93">
        <f t="shared" si="778"/>
        <v>0</v>
      </c>
    </row>
    <row r="955" spans="1:82">
      <c r="A955" s="34">
        <v>1</v>
      </c>
      <c r="B955" s="34" t="s">
        <v>8522</v>
      </c>
      <c r="C955" s="34" t="s">
        <v>8480</v>
      </c>
      <c r="D955" s="34" t="s">
        <v>217</v>
      </c>
      <c r="E955" s="34" t="s">
        <v>6299</v>
      </c>
      <c r="F955" s="34" t="s">
        <v>8523</v>
      </c>
      <c r="G955" s="34" t="s">
        <v>8524</v>
      </c>
      <c r="H955" s="34" t="s">
        <v>4</v>
      </c>
      <c r="I955" s="34" t="s">
        <v>10</v>
      </c>
      <c r="J955" s="34" t="s">
        <v>34</v>
      </c>
      <c r="K955" s="34" t="s">
        <v>34</v>
      </c>
      <c r="L955" s="34" t="s">
        <v>2063</v>
      </c>
      <c r="M955" s="34" t="s">
        <v>8525</v>
      </c>
      <c r="N955" s="34">
        <v>1</v>
      </c>
      <c r="O955" s="34">
        <v>0</v>
      </c>
      <c r="P955" s="34">
        <v>0</v>
      </c>
      <c r="Q955" s="34">
        <v>0</v>
      </c>
      <c r="R955" s="34">
        <v>0</v>
      </c>
      <c r="S955" s="34">
        <v>1</v>
      </c>
      <c r="T955" s="34">
        <v>0</v>
      </c>
      <c r="U955" s="77">
        <v>0</v>
      </c>
      <c r="V955" s="34">
        <v>0</v>
      </c>
      <c r="W955" s="60">
        <f>COUNTIFS(配置清单!G:G,G955,配置清单!$H:$H,"PM",配置清单!$N:$N,"在岗")</f>
        <v>1</v>
      </c>
      <c r="X955" s="61">
        <f t="shared" si="737"/>
        <v>1</v>
      </c>
      <c r="Y955" s="60">
        <f>COUNTIFS(配置清单!$G:$G,G955,配置清单!$H:$H,"PM",配置清单!$N:$N,"在岗",配置清单!$P:$P,"&lt;&gt;暂不胜任")</f>
        <v>1</v>
      </c>
      <c r="Z955" s="61">
        <f t="shared" si="738"/>
        <v>1</v>
      </c>
      <c r="AA955" s="62">
        <f>COUNTIFS(配置清单!$G:$G,G955,配置清单!$H:$H,"SE",配置清单!$N:$N,"在岗")+COUNTIFS(配置清单!$G:$G,G955,配置清单!$H:$H,"SA",配置清单!$N:$N,"在岗")</f>
        <v>0</v>
      </c>
      <c r="AB955" s="61" t="str">
        <f t="shared" si="739"/>
        <v>NA</v>
      </c>
      <c r="AC955" s="60">
        <f>COUNTIFS(配置清单!$G:$G,G955,配置清单!$H:$H,"SE",配置清单!$N:$N,"在岗",配置清单!$P:$P,"&lt;&gt;暂不胜任")+COUNTIFS(配置清单!$G:$G,G955,配置清单!$H:$H,"SA",配置清单!$N:$N,"在岗",配置清单!$P:$P,"&lt;&gt;暂不胜任")</f>
        <v>0</v>
      </c>
      <c r="AD955" s="61" t="str">
        <f t="shared" si="740"/>
        <v>NA</v>
      </c>
      <c r="AE955" s="60">
        <f>COUNTIFS(配置清单!$G:$G,G955,配置清单!H:H,"MDE",配置清单!N:N,"在岗")</f>
        <v>0</v>
      </c>
      <c r="AF955" s="61" t="str">
        <f t="shared" si="741"/>
        <v>NA</v>
      </c>
      <c r="AG955" s="60">
        <f>COUNTIFS(配置清单!$G:$G,G955,配置清单!$H:$H,"MDE",配置清单!$N:$N,"在岗",配置清单!$P:$P,"&lt;&gt;暂不胜任")</f>
        <v>0</v>
      </c>
      <c r="AH955" s="61" t="str">
        <f t="shared" si="742"/>
        <v>NA</v>
      </c>
      <c r="AI955" s="62">
        <f>COUNTIFS(配置清单!G:G,G955,配置清单!H:H,"TPM",配置清单!N:N,"在岗")+COUNTIFS(配置清单!G:G,G955,配置清单!H:H,"TC",配置清单!N:N,"在岗")</f>
        <v>0</v>
      </c>
      <c r="AJ955" s="61" t="str">
        <f t="shared" si="743"/>
        <v>NA</v>
      </c>
      <c r="AK955" s="60">
        <f>COUNTIFS(配置清单!G:G,G955,配置清单!H:H,"TPM",配置清单!N:N,"在岗",配置清单!P:P,"&lt;&gt;暂不胜任")+COUNTIFS(配置清单!G:G,G955,配置清单!H:H,"TC",配置清单!N:N,"在岗",配置清单!P:P,"&lt;&gt;暂不胜任")</f>
        <v>0</v>
      </c>
      <c r="AL955" s="61" t="str">
        <f t="shared" si="744"/>
        <v>NA</v>
      </c>
      <c r="AM955" s="60">
        <f>COUNTIFS(配置清单!G:G,G955,配置清单!H:H,"TSE",配置清单!N:N,"在岗")</f>
        <v>0</v>
      </c>
      <c r="AN955" s="61" t="str">
        <f t="shared" si="745"/>
        <v>NA</v>
      </c>
      <c r="AO955" s="60">
        <f>COUNTIFS(配置清单!G:G,G955,配置清单!H:H,"TSE",配置清单!N:N,"在岗",配置清单!P:P,"&lt;&gt;暂不胜任")</f>
        <v>0</v>
      </c>
      <c r="AP955" s="61" t="str">
        <f t="shared" si="746"/>
        <v>NA</v>
      </c>
      <c r="AQ955" s="60">
        <f>COUNTIFS(配置清单!$G:$G,G955,配置清单!H:H,"QA",配置清单!N:N,"在岗")</f>
        <v>1</v>
      </c>
      <c r="AR955" s="61">
        <f t="shared" si="747"/>
        <v>1</v>
      </c>
      <c r="AS955" s="60">
        <f>COUNTIFS(配置清单!$G:$G,G955,配置清单!$H:$H,"QA",配置清单!$N:$N,"在岗",配置清单!$P:$P,"&lt;&gt;暂不胜任")</f>
        <v>1</v>
      </c>
      <c r="AT955" s="61">
        <f t="shared" si="748"/>
        <v>1</v>
      </c>
      <c r="AU955" s="60">
        <f>COUNTIFS(配置清单!G:G,规划及评估!G955,配置清单!H:H,"BA",配置清单!N:N,"在岗")</f>
        <v>0</v>
      </c>
      <c r="AV955" s="61" t="str">
        <f t="shared" si="749"/>
        <v>NA</v>
      </c>
      <c r="AW955" s="60">
        <f>COUNTIFS(配置清单!G:G,G955,配置清单!H:H,"BA",配置清单!N:N,"在岗",配置清单!P:P,"&lt;&gt;暂不胜任")</f>
        <v>0</v>
      </c>
      <c r="AX955" s="61" t="str">
        <f t="shared" si="750"/>
        <v>NA</v>
      </c>
      <c r="AY955" s="60">
        <f>COUNTIFS(配置清单!G:G,规划及评估!G955,配置清单!H:H,"IA",配置清单!N:N,"在岗")</f>
        <v>0</v>
      </c>
      <c r="AZ955" s="61" t="str">
        <f t="shared" si="751"/>
        <v>NA</v>
      </c>
      <c r="BA955" s="60">
        <f>COUNTIFS(配置清单!G:G,G955,配置清单!H:H,"IA",配置清单!N:N,"在岗",配置清单!P:P,"&lt;&gt;暂不胜任")</f>
        <v>0</v>
      </c>
      <c r="BB955" s="61" t="str">
        <f t="shared" si="752"/>
        <v>NA</v>
      </c>
      <c r="BC955" s="60">
        <f>COUNTIFS(配置清单!G:G,规划及评估!G955,配置清单!H:H,"产品经理",配置清单!N:N,"在岗")</f>
        <v>0</v>
      </c>
      <c r="BD955" s="61" t="str">
        <f t="shared" si="753"/>
        <v>NA</v>
      </c>
      <c r="BE955" s="60">
        <f>COUNTIFS(配置清单!G:G,G955,配置清单!H:H,"产品经理",配置清单!N:N,"在岗",配置清单!P:P,"&lt;&gt;暂不胜任")</f>
        <v>0</v>
      </c>
      <c r="BF955" s="61" t="str">
        <f t="shared" si="754"/>
        <v>NA</v>
      </c>
      <c r="BG955" s="63">
        <f t="shared" si="755"/>
        <v>2</v>
      </c>
      <c r="BH955" s="64">
        <f t="shared" si="756"/>
        <v>2</v>
      </c>
      <c r="BI955" s="64">
        <f t="shared" si="757"/>
        <v>2</v>
      </c>
      <c r="BJ955" s="64">
        <f t="shared" si="758"/>
        <v>2</v>
      </c>
      <c r="BK955" s="65">
        <f t="shared" si="759"/>
        <v>1</v>
      </c>
      <c r="BL955" s="66">
        <f t="shared" si="760"/>
        <v>1</v>
      </c>
      <c r="BM955" s="93">
        <f t="shared" si="761"/>
        <v>1</v>
      </c>
      <c r="BN955" s="93">
        <f t="shared" si="762"/>
        <v>1</v>
      </c>
      <c r="BO955" s="93">
        <f t="shared" si="763"/>
        <v>0</v>
      </c>
      <c r="BP955" s="93">
        <f t="shared" si="764"/>
        <v>0</v>
      </c>
      <c r="BQ955" s="93">
        <f t="shared" si="765"/>
        <v>0</v>
      </c>
      <c r="BR955" s="93">
        <f t="shared" si="766"/>
        <v>0</v>
      </c>
      <c r="BS955" s="93">
        <f t="shared" si="767"/>
        <v>0</v>
      </c>
      <c r="BT955" s="93">
        <f t="shared" si="768"/>
        <v>0</v>
      </c>
      <c r="BU955" s="93">
        <f t="shared" si="769"/>
        <v>0</v>
      </c>
      <c r="BV955" s="93">
        <f t="shared" si="770"/>
        <v>0</v>
      </c>
      <c r="BW955" s="93">
        <f t="shared" si="771"/>
        <v>1</v>
      </c>
      <c r="BX955" s="93">
        <f t="shared" si="772"/>
        <v>1</v>
      </c>
      <c r="BY955" s="93">
        <f t="shared" si="773"/>
        <v>0</v>
      </c>
      <c r="BZ955" s="93">
        <f t="shared" si="774"/>
        <v>0</v>
      </c>
      <c r="CA955" s="93">
        <f t="shared" si="775"/>
        <v>0</v>
      </c>
      <c r="CB955" s="93">
        <f t="shared" si="776"/>
        <v>0</v>
      </c>
      <c r="CC955" s="93">
        <f t="shared" si="777"/>
        <v>0</v>
      </c>
      <c r="CD955" s="93">
        <f t="shared" si="778"/>
        <v>0</v>
      </c>
    </row>
    <row r="956" spans="1:82">
      <c r="A956" s="34">
        <v>2</v>
      </c>
      <c r="B956" s="34" t="s">
        <v>8522</v>
      </c>
      <c r="C956" s="34" t="s">
        <v>8480</v>
      </c>
      <c r="D956" s="34" t="s">
        <v>217</v>
      </c>
      <c r="E956" s="34" t="s">
        <v>6299</v>
      </c>
      <c r="F956" s="34" t="s">
        <v>8526</v>
      </c>
      <c r="G956" s="34" t="s">
        <v>8527</v>
      </c>
      <c r="H956" s="34" t="s">
        <v>4</v>
      </c>
      <c r="I956" s="34" t="s">
        <v>10</v>
      </c>
      <c r="J956" s="34" t="s">
        <v>34</v>
      </c>
      <c r="K956" s="34" t="s">
        <v>34</v>
      </c>
      <c r="L956" s="34" t="s">
        <v>2063</v>
      </c>
      <c r="M956" s="34" t="s">
        <v>8525</v>
      </c>
      <c r="N956" s="34">
        <v>1</v>
      </c>
      <c r="O956" s="34">
        <v>1</v>
      </c>
      <c r="P956" s="34">
        <v>0</v>
      </c>
      <c r="Q956" s="34">
        <v>0</v>
      </c>
      <c r="R956" s="34">
        <v>0</v>
      </c>
      <c r="S956" s="34">
        <v>1</v>
      </c>
      <c r="T956" s="34">
        <v>0</v>
      </c>
      <c r="U956" s="77">
        <v>0</v>
      </c>
      <c r="V956" s="34">
        <v>0</v>
      </c>
      <c r="W956" s="60">
        <f>COUNTIFS(配置清单!G:G,G956,配置清单!$H:$H,"PM",配置清单!$N:$N,"在岗")</f>
        <v>1</v>
      </c>
      <c r="X956" s="61">
        <f t="shared" ref="X956:X1019" si="779">IF(N956=0,"NA",IF(W956&gt;=N956,1,W956/N956))</f>
        <v>1</v>
      </c>
      <c r="Y956" s="60">
        <f>COUNTIFS(配置清单!$G:$G,G956,配置清单!$H:$H,"PM",配置清单!$N:$N,"在岗",配置清单!$P:$P,"&lt;&gt;暂不胜任")</f>
        <v>1</v>
      </c>
      <c r="Z956" s="61">
        <f t="shared" ref="Z956:Z1019" si="780">IF(N956=0,"NA",IF(Y956&gt;=N956,1,IF(W956=0,0,Y956/W956)))</f>
        <v>1</v>
      </c>
      <c r="AA956" s="62">
        <f>COUNTIFS(配置清单!$G:$G,G956,配置清单!$H:$H,"SE",配置清单!$N:$N,"在岗")+COUNTIFS(配置清单!$G:$G,G956,配置清单!$H:$H,"SA",配置清单!$N:$N,"在岗")</f>
        <v>1</v>
      </c>
      <c r="AB956" s="61">
        <f t="shared" ref="AB956:AB1019" si="781">IF(O956=0,"NA",IF(AA956&gt;=O956,1,AA956/O956))</f>
        <v>1</v>
      </c>
      <c r="AC956" s="60">
        <f>COUNTIFS(配置清单!$G:$G,G956,配置清单!$H:$H,"SE",配置清单!$N:$N,"在岗",配置清单!$P:$P,"&lt;&gt;暂不胜任")+COUNTIFS(配置清单!$G:$G,G956,配置清单!$H:$H,"SA",配置清单!$N:$N,"在岗",配置清单!$P:$P,"&lt;&gt;暂不胜任")</f>
        <v>1</v>
      </c>
      <c r="AD956" s="61">
        <f t="shared" ref="AD956:AD1019" si="782">IF(O956=0,"NA",IF(AC956&gt;=O956,1,IF(AA956=0,0,AC956/AA956)))</f>
        <v>1</v>
      </c>
      <c r="AE956" s="60">
        <f>COUNTIFS(配置清单!$G:$G,G956,配置清单!H:H,"MDE",配置清单!N:N,"在岗")</f>
        <v>0</v>
      </c>
      <c r="AF956" s="61" t="str">
        <f t="shared" ref="AF956:AF1019" si="783">IF(P956=0,"NA",IF(AE956&gt;=P956,1,AE956/P956))</f>
        <v>NA</v>
      </c>
      <c r="AG956" s="60">
        <f>COUNTIFS(配置清单!$G:$G,G956,配置清单!$H:$H,"MDE",配置清单!$N:$N,"在岗",配置清单!$P:$P,"&lt;&gt;暂不胜任")</f>
        <v>0</v>
      </c>
      <c r="AH956" s="61" t="str">
        <f t="shared" ref="AH956:AH1019" si="784">IF(P956=0,"NA",IF(AG956&gt;=P956,1,IF(AE956=0,0,AG956/AE956)))</f>
        <v>NA</v>
      </c>
      <c r="AI956" s="62">
        <f>COUNTIFS(配置清单!G:G,G956,配置清单!H:H,"TPM",配置清单!N:N,"在岗")+COUNTIFS(配置清单!G:G,G956,配置清单!H:H,"TC",配置清单!N:N,"在岗")</f>
        <v>0</v>
      </c>
      <c r="AJ956" s="61" t="str">
        <f t="shared" ref="AJ956:AJ1019" si="785">IF(Q956=0,"NA",IF(AI956&gt;=Q956,1,AI956/Q956))</f>
        <v>NA</v>
      </c>
      <c r="AK956" s="60">
        <f>COUNTIFS(配置清单!G:G,G956,配置清单!H:H,"TPM",配置清单!N:N,"在岗",配置清单!P:P,"&lt;&gt;暂不胜任")+COUNTIFS(配置清单!G:G,G956,配置清单!H:H,"TC",配置清单!N:N,"在岗",配置清单!P:P,"&lt;&gt;暂不胜任")</f>
        <v>0</v>
      </c>
      <c r="AL956" s="61" t="str">
        <f t="shared" ref="AL956:AL1019" si="786">IF(Q956=0,"NA",IF(AK956&gt;=Q956,1,IF(AI956=0,0,AK956/AI956)))</f>
        <v>NA</v>
      </c>
      <c r="AM956" s="60">
        <f>COUNTIFS(配置清单!G:G,G956,配置清单!H:H,"TSE",配置清单!N:N,"在岗")</f>
        <v>0</v>
      </c>
      <c r="AN956" s="61" t="str">
        <f t="shared" ref="AN956:AN1019" si="787">IF(R956=0,"NA",IF(AM956&gt;=R956,1,AM956/R956))</f>
        <v>NA</v>
      </c>
      <c r="AO956" s="60">
        <f>COUNTIFS(配置清单!G:G,G956,配置清单!H:H,"TSE",配置清单!N:N,"在岗",配置清单!P:P,"&lt;&gt;暂不胜任")</f>
        <v>0</v>
      </c>
      <c r="AP956" s="61" t="str">
        <f t="shared" ref="AP956:AP1019" si="788">IF(R956=0,"NA",IF(AO956&gt;=R956,1,IF(AM956=0,0,AO956/AM956)))</f>
        <v>NA</v>
      </c>
      <c r="AQ956" s="60">
        <f>COUNTIFS(配置清单!$G:$G,G956,配置清单!H:H,"QA",配置清单!N:N,"在岗")</f>
        <v>1</v>
      </c>
      <c r="AR956" s="61">
        <f t="shared" ref="AR956:AR1019" si="789">IF(S956=0,"NA",IF(AQ956&gt;=S956,1,AQ956/S956))</f>
        <v>1</v>
      </c>
      <c r="AS956" s="60">
        <f>COUNTIFS(配置清单!$G:$G,G956,配置清单!$H:$H,"QA",配置清单!$N:$N,"在岗",配置清单!$P:$P,"&lt;&gt;暂不胜任")</f>
        <v>1</v>
      </c>
      <c r="AT956" s="61">
        <f t="shared" ref="AT956:AT1019" si="790">IF(S956=0,"NA",IF(AS956&gt;=S956,1,IF(AQ956=0,0,AS956/AQ956)))</f>
        <v>1</v>
      </c>
      <c r="AU956" s="60">
        <f>COUNTIFS(配置清单!G:G,规划及评估!G956,配置清单!H:H,"BA",配置清单!N:N,"在岗")</f>
        <v>0</v>
      </c>
      <c r="AV956" s="61" t="str">
        <f t="shared" ref="AV956:AV1019" si="791">IF(T956=0,"NA",IF(AU956&gt;=T956,1,AU956/T956))</f>
        <v>NA</v>
      </c>
      <c r="AW956" s="60">
        <f>COUNTIFS(配置清单!G:G,G956,配置清单!H:H,"BA",配置清单!N:N,"在岗",配置清单!P:P,"&lt;&gt;暂不胜任")</f>
        <v>0</v>
      </c>
      <c r="AX956" s="61" t="str">
        <f t="shared" ref="AX956:AX1019" si="792">IF(T956=0,"NA",IF(AW956&gt;=T956,1,IF(AU956=0,0,AW956/AU956)))</f>
        <v>NA</v>
      </c>
      <c r="AY956" s="60">
        <f>COUNTIFS(配置清单!G:G,规划及评估!G956,配置清单!H:H,"IA",配置清单!N:N,"在岗")</f>
        <v>0</v>
      </c>
      <c r="AZ956" s="61" t="str">
        <f t="shared" ref="AZ956:AZ1019" si="793">IF(U956=0,"NA",IF(AY956&gt;=U956,1,AY956/U956))</f>
        <v>NA</v>
      </c>
      <c r="BA956" s="60">
        <f>COUNTIFS(配置清单!G:G,G956,配置清单!H:H,"IA",配置清单!N:N,"在岗",配置清单!P:P,"&lt;&gt;暂不胜任")</f>
        <v>0</v>
      </c>
      <c r="BB956" s="61" t="str">
        <f t="shared" ref="BB956:BB1019" si="794">IF(U956=0,"NA",IF(BA956&gt;=U956,1,IF(AY956=0,0,BA956/AY956)))</f>
        <v>NA</v>
      </c>
      <c r="BC956" s="60">
        <f>COUNTIFS(配置清单!G:G,规划及评估!G956,配置清单!H:H,"产品经理",配置清单!N:N,"在岗")</f>
        <v>0</v>
      </c>
      <c r="BD956" s="61" t="str">
        <f t="shared" ref="BD956:BD1019" si="795">IF(V956=0,"NA",IF(BC956&gt;=V956,1,BC956/V956))</f>
        <v>NA</v>
      </c>
      <c r="BE956" s="60">
        <f>COUNTIFS(配置清单!G:G,G956,配置清单!H:H,"产品经理",配置清单!N:N,"在岗",配置清单!P:P,"&lt;&gt;暂不胜任")</f>
        <v>0</v>
      </c>
      <c r="BF956" s="61" t="str">
        <f t="shared" ref="BF956:BF1019" si="796">IF(V956=0,"NA",IF(BE956&gt;=V956,1,IF(BC956=0,0,BE956/BC956)))</f>
        <v>NA</v>
      </c>
      <c r="BG956" s="63">
        <f t="shared" ref="BG956:BG1019" si="797">SUM(N956,O956,P956,Q956,R956,S956,T956,U956,V956)</f>
        <v>3</v>
      </c>
      <c r="BH956" s="64">
        <f t="shared" ref="BH956:BH1019" si="798">IF(N956=0,0,W956)+IF(O956=0,0,AA956)+IF(P956=0,0,AE956)+IF(Q956=0,0,AI956)+IF(R956=0,0,AM956)+IF(S956=0,0,AQ956)+IF(T956=0,0,AU956)+IF(U956=0,0,AY956)+IF(V956=0,0,BC956)</f>
        <v>3</v>
      </c>
      <c r="BI956" s="64">
        <f t="shared" ref="BI956:BI1019" si="799">IF(W956&gt;=N956,N956,W956)+IF(AA956&gt;=O956,O956,AA956)+IF(AE956&gt;=P956,P956,AE956)+IF(AI956&gt;=Q956,Q956,AI956)+IF(AM956&gt;=R956,R956,AM956)+IF(AQ956&gt;=S956,S956,AQ956)+IF(AU956&gt;=T956,T956,AU956)+IF(AY956&gt;=U956,U956,AY956)+IF(BC956&gt;=V956,V956,BC956)</f>
        <v>3</v>
      </c>
      <c r="BJ956" s="64">
        <f t="shared" ref="BJ956:BJ1019" si="800">IF(Y956&gt;=N956,N956,Y956)+IF(AC956&gt;=O956,O956,AC956)+IF(AG956&gt;=P956,P956,AG956)+IF(AK956&gt;=Q956,Q956,AK956)+IF(AO956&gt;=R956,R956,AO956)+IF(AS956&gt;=S956,S956,AS956)+IF(AW956&gt;=T956,T956,AW956)+IF(BA956&gt;=U956,U956,BA956)+IF(BE956&gt;=V956,V956,BE956)</f>
        <v>3</v>
      </c>
      <c r="BK956" s="65">
        <f t="shared" ref="BK956:BK1019" si="801">IF(BG956=0,0,BI956/BG956)</f>
        <v>1</v>
      </c>
      <c r="BL956" s="66">
        <f t="shared" ref="BL956:BL1019" si="802">IF(BI956=0,0,BJ956/BI956)</f>
        <v>1</v>
      </c>
      <c r="BM956" s="93">
        <f t="shared" ref="BM956:BM1019" si="803">IF(W956&gt;=N956,N956,W956)</f>
        <v>1</v>
      </c>
      <c r="BN956" s="93">
        <f t="shared" ref="BN956:BN1019" si="804">IF(Y956&gt;=N956,N956,Y956)</f>
        <v>1</v>
      </c>
      <c r="BO956" s="93">
        <f t="shared" ref="BO956:BO1019" si="805">IF(AA956&gt;=O956,O956,AA956)</f>
        <v>1</v>
      </c>
      <c r="BP956" s="93">
        <f t="shared" ref="BP956:BP1019" si="806">IF(AC956&gt;=O956,O956,AC956)</f>
        <v>1</v>
      </c>
      <c r="BQ956" s="93">
        <f t="shared" ref="BQ956:BQ1019" si="807">IF(AE956&gt;=P956,P956,AE956)</f>
        <v>0</v>
      </c>
      <c r="BR956" s="93">
        <f t="shared" ref="BR956:BR1019" si="808">IF(AG956&gt;=P956,P956,AG956)</f>
        <v>0</v>
      </c>
      <c r="BS956" s="93">
        <f t="shared" ref="BS956:BS1019" si="809">IF(AI956&gt;=Q956,Q956,AI956)</f>
        <v>0</v>
      </c>
      <c r="BT956" s="93">
        <f t="shared" ref="BT956:BT1019" si="810">IF(AK956&gt;=Q956,Q956,AK956)</f>
        <v>0</v>
      </c>
      <c r="BU956" s="93">
        <f t="shared" ref="BU956:BU1019" si="811">IF(AM956&gt;=R956,R956,AM956)</f>
        <v>0</v>
      </c>
      <c r="BV956" s="93">
        <f t="shared" ref="BV956:BV1019" si="812">IF(AO956&gt;=R956,R956,AO956)</f>
        <v>0</v>
      </c>
      <c r="BW956" s="93">
        <f t="shared" ref="BW956:BW1019" si="813">IF(AQ956&gt;=S956,S956,AQ956)</f>
        <v>1</v>
      </c>
      <c r="BX956" s="93">
        <f t="shared" ref="BX956:BX1019" si="814">IF(AS956&gt;=S956,S956,AS956)</f>
        <v>1</v>
      </c>
      <c r="BY956" s="93">
        <f t="shared" ref="BY956:BY1019" si="815">IF(AU956&gt;=T956,T956,AU956)</f>
        <v>0</v>
      </c>
      <c r="BZ956" s="93">
        <f t="shared" ref="BZ956:BZ1019" si="816">IF(AW956&gt;=T956,T956,AW956)</f>
        <v>0</v>
      </c>
      <c r="CA956" s="93">
        <f t="shared" ref="CA956:CA1019" si="817">IF(AY956&gt;=U956,U956,AY956)</f>
        <v>0</v>
      </c>
      <c r="CB956" s="93">
        <f t="shared" ref="CB956:CB1019" si="818">IF(BA956&gt;=U956,U956,BA956)</f>
        <v>0</v>
      </c>
      <c r="CC956" s="93">
        <f t="shared" ref="CC956:CC1019" si="819">IF(BC956&gt;=V956,V956,BC956)</f>
        <v>0</v>
      </c>
      <c r="CD956" s="93">
        <f t="shared" ref="CD956:CD1019" si="820">IF(BE956&gt;=V956,V956,BE956)</f>
        <v>0</v>
      </c>
    </row>
    <row r="957" spans="1:82">
      <c r="A957" s="34">
        <v>3</v>
      </c>
      <c r="B957" s="34" t="s">
        <v>8522</v>
      </c>
      <c r="C957" s="34" t="s">
        <v>8480</v>
      </c>
      <c r="D957" s="34" t="s">
        <v>217</v>
      </c>
      <c r="E957" s="34" t="s">
        <v>6299</v>
      </c>
      <c r="F957" s="34" t="s">
        <v>8528</v>
      </c>
      <c r="G957" s="34" t="s">
        <v>8529</v>
      </c>
      <c r="H957" s="34" t="s">
        <v>4</v>
      </c>
      <c r="I957" s="34" t="s">
        <v>10</v>
      </c>
      <c r="J957" s="34" t="s">
        <v>34</v>
      </c>
      <c r="K957" s="34" t="s">
        <v>34</v>
      </c>
      <c r="L957" s="34" t="s">
        <v>2063</v>
      </c>
      <c r="M957" s="34" t="s">
        <v>8525</v>
      </c>
      <c r="N957" s="34">
        <v>1</v>
      </c>
      <c r="O957" s="34">
        <v>1</v>
      </c>
      <c r="P957" s="34">
        <v>0</v>
      </c>
      <c r="Q957" s="34">
        <v>0</v>
      </c>
      <c r="R957" s="34">
        <v>0</v>
      </c>
      <c r="S957" s="34">
        <v>1</v>
      </c>
      <c r="T957" s="34">
        <v>0</v>
      </c>
      <c r="U957" s="77">
        <v>0</v>
      </c>
      <c r="V957" s="34">
        <v>0</v>
      </c>
      <c r="W957" s="60">
        <f>COUNTIFS(配置清单!G:G,G957,配置清单!$H:$H,"PM",配置清单!$N:$N,"在岗")</f>
        <v>2</v>
      </c>
      <c r="X957" s="61">
        <f t="shared" si="779"/>
        <v>1</v>
      </c>
      <c r="Y957" s="60">
        <f>COUNTIFS(配置清单!$G:$G,G957,配置清单!$H:$H,"PM",配置清单!$N:$N,"在岗",配置清单!$P:$P,"&lt;&gt;暂不胜任")</f>
        <v>2</v>
      </c>
      <c r="Z957" s="61">
        <f t="shared" si="780"/>
        <v>1</v>
      </c>
      <c r="AA957" s="62">
        <f>COUNTIFS(配置清单!$G:$G,G957,配置清单!$H:$H,"SE",配置清单!$N:$N,"在岗")+COUNTIFS(配置清单!$G:$G,G957,配置清单!$H:$H,"SA",配置清单!$N:$N,"在岗")</f>
        <v>1</v>
      </c>
      <c r="AB957" s="61">
        <f t="shared" si="781"/>
        <v>1</v>
      </c>
      <c r="AC957" s="60">
        <f>COUNTIFS(配置清单!$G:$G,G957,配置清单!$H:$H,"SE",配置清单!$N:$N,"在岗",配置清单!$P:$P,"&lt;&gt;暂不胜任")+COUNTIFS(配置清单!$G:$G,G957,配置清单!$H:$H,"SA",配置清单!$N:$N,"在岗",配置清单!$P:$P,"&lt;&gt;暂不胜任")</f>
        <v>1</v>
      </c>
      <c r="AD957" s="61">
        <f t="shared" si="782"/>
        <v>1</v>
      </c>
      <c r="AE957" s="60">
        <f>COUNTIFS(配置清单!$G:$G,G957,配置清单!H:H,"MDE",配置清单!N:N,"在岗")</f>
        <v>0</v>
      </c>
      <c r="AF957" s="61" t="str">
        <f t="shared" si="783"/>
        <v>NA</v>
      </c>
      <c r="AG957" s="60">
        <f>COUNTIFS(配置清单!$G:$G,G957,配置清单!$H:$H,"MDE",配置清单!$N:$N,"在岗",配置清单!$P:$P,"&lt;&gt;暂不胜任")</f>
        <v>0</v>
      </c>
      <c r="AH957" s="61" t="str">
        <f t="shared" si="784"/>
        <v>NA</v>
      </c>
      <c r="AI957" s="62">
        <f>COUNTIFS(配置清单!G:G,G957,配置清单!H:H,"TPM",配置清单!N:N,"在岗")+COUNTIFS(配置清单!G:G,G957,配置清单!H:H,"TC",配置清单!N:N,"在岗")</f>
        <v>0</v>
      </c>
      <c r="AJ957" s="61" t="str">
        <f t="shared" si="785"/>
        <v>NA</v>
      </c>
      <c r="AK957" s="60">
        <f>COUNTIFS(配置清单!G:G,G957,配置清单!H:H,"TPM",配置清单!N:N,"在岗",配置清单!P:P,"&lt;&gt;暂不胜任")+COUNTIFS(配置清单!G:G,G957,配置清单!H:H,"TC",配置清单!N:N,"在岗",配置清单!P:P,"&lt;&gt;暂不胜任")</f>
        <v>0</v>
      </c>
      <c r="AL957" s="61" t="str">
        <f t="shared" si="786"/>
        <v>NA</v>
      </c>
      <c r="AM957" s="60">
        <f>COUNTIFS(配置清单!G:G,G957,配置清单!H:H,"TSE",配置清单!N:N,"在岗")</f>
        <v>0</v>
      </c>
      <c r="AN957" s="61" t="str">
        <f t="shared" si="787"/>
        <v>NA</v>
      </c>
      <c r="AO957" s="60">
        <f>COUNTIFS(配置清单!G:G,G957,配置清单!H:H,"TSE",配置清单!N:N,"在岗",配置清单!P:P,"&lt;&gt;暂不胜任")</f>
        <v>0</v>
      </c>
      <c r="AP957" s="61" t="str">
        <f t="shared" si="788"/>
        <v>NA</v>
      </c>
      <c r="AQ957" s="60">
        <f>COUNTIFS(配置清单!$G:$G,G957,配置清单!H:H,"QA",配置清单!N:N,"在岗")</f>
        <v>1</v>
      </c>
      <c r="AR957" s="61">
        <f t="shared" si="789"/>
        <v>1</v>
      </c>
      <c r="AS957" s="60">
        <f>COUNTIFS(配置清单!$G:$G,G957,配置清单!$H:$H,"QA",配置清单!$N:$N,"在岗",配置清单!$P:$P,"&lt;&gt;暂不胜任")</f>
        <v>1</v>
      </c>
      <c r="AT957" s="61">
        <f t="shared" si="790"/>
        <v>1</v>
      </c>
      <c r="AU957" s="60">
        <f>COUNTIFS(配置清单!G:G,规划及评估!G957,配置清单!H:H,"BA",配置清单!N:N,"在岗")</f>
        <v>0</v>
      </c>
      <c r="AV957" s="61" t="str">
        <f t="shared" si="791"/>
        <v>NA</v>
      </c>
      <c r="AW957" s="60">
        <f>COUNTIFS(配置清单!G:G,G957,配置清单!H:H,"BA",配置清单!N:N,"在岗",配置清单!P:P,"&lt;&gt;暂不胜任")</f>
        <v>0</v>
      </c>
      <c r="AX957" s="61" t="str">
        <f t="shared" si="792"/>
        <v>NA</v>
      </c>
      <c r="AY957" s="60">
        <f>COUNTIFS(配置清单!G:G,规划及评估!G957,配置清单!H:H,"IA",配置清单!N:N,"在岗")</f>
        <v>0</v>
      </c>
      <c r="AZ957" s="61" t="str">
        <f t="shared" si="793"/>
        <v>NA</v>
      </c>
      <c r="BA957" s="60">
        <f>COUNTIFS(配置清单!G:G,G957,配置清单!H:H,"IA",配置清单!N:N,"在岗",配置清单!P:P,"&lt;&gt;暂不胜任")</f>
        <v>0</v>
      </c>
      <c r="BB957" s="61" t="str">
        <f t="shared" si="794"/>
        <v>NA</v>
      </c>
      <c r="BC957" s="60">
        <f>COUNTIFS(配置清单!G:G,规划及评估!G957,配置清单!H:H,"产品经理",配置清单!N:N,"在岗")</f>
        <v>0</v>
      </c>
      <c r="BD957" s="61" t="str">
        <f t="shared" si="795"/>
        <v>NA</v>
      </c>
      <c r="BE957" s="60">
        <f>COUNTIFS(配置清单!G:G,G957,配置清单!H:H,"产品经理",配置清单!N:N,"在岗",配置清单!P:P,"&lt;&gt;暂不胜任")</f>
        <v>0</v>
      </c>
      <c r="BF957" s="61" t="str">
        <f t="shared" si="796"/>
        <v>NA</v>
      </c>
      <c r="BG957" s="63">
        <f t="shared" si="797"/>
        <v>3</v>
      </c>
      <c r="BH957" s="64">
        <f t="shared" si="798"/>
        <v>4</v>
      </c>
      <c r="BI957" s="64">
        <f t="shared" si="799"/>
        <v>3</v>
      </c>
      <c r="BJ957" s="64">
        <f t="shared" si="800"/>
        <v>3</v>
      </c>
      <c r="BK957" s="65">
        <f t="shared" si="801"/>
        <v>1</v>
      </c>
      <c r="BL957" s="66">
        <f t="shared" si="802"/>
        <v>1</v>
      </c>
      <c r="BM957" s="93">
        <f t="shared" si="803"/>
        <v>1</v>
      </c>
      <c r="BN957" s="93">
        <f t="shared" si="804"/>
        <v>1</v>
      </c>
      <c r="BO957" s="93">
        <f t="shared" si="805"/>
        <v>1</v>
      </c>
      <c r="BP957" s="93">
        <f t="shared" si="806"/>
        <v>1</v>
      </c>
      <c r="BQ957" s="93">
        <f t="shared" si="807"/>
        <v>0</v>
      </c>
      <c r="BR957" s="93">
        <f t="shared" si="808"/>
        <v>0</v>
      </c>
      <c r="BS957" s="93">
        <f t="shared" si="809"/>
        <v>0</v>
      </c>
      <c r="BT957" s="93">
        <f t="shared" si="810"/>
        <v>0</v>
      </c>
      <c r="BU957" s="93">
        <f t="shared" si="811"/>
        <v>0</v>
      </c>
      <c r="BV957" s="93">
        <f t="shared" si="812"/>
        <v>0</v>
      </c>
      <c r="BW957" s="93">
        <f t="shared" si="813"/>
        <v>1</v>
      </c>
      <c r="BX957" s="93">
        <f t="shared" si="814"/>
        <v>1</v>
      </c>
      <c r="BY957" s="93">
        <f t="shared" si="815"/>
        <v>0</v>
      </c>
      <c r="BZ957" s="93">
        <f t="shared" si="816"/>
        <v>0</v>
      </c>
      <c r="CA957" s="93">
        <f t="shared" si="817"/>
        <v>0</v>
      </c>
      <c r="CB957" s="93">
        <f t="shared" si="818"/>
        <v>0</v>
      </c>
      <c r="CC957" s="93">
        <f t="shared" si="819"/>
        <v>0</v>
      </c>
      <c r="CD957" s="93">
        <f t="shared" si="820"/>
        <v>0</v>
      </c>
    </row>
    <row r="958" spans="1:82">
      <c r="A958" s="34">
        <v>4</v>
      </c>
      <c r="B958" s="34" t="s">
        <v>8522</v>
      </c>
      <c r="C958" s="34" t="s">
        <v>8480</v>
      </c>
      <c r="D958" s="34" t="s">
        <v>217</v>
      </c>
      <c r="E958" s="34" t="s">
        <v>6299</v>
      </c>
      <c r="F958" s="34" t="s">
        <v>8530</v>
      </c>
      <c r="G958" s="34" t="s">
        <v>8531</v>
      </c>
      <c r="H958" s="34" t="s">
        <v>4</v>
      </c>
      <c r="I958" s="34" t="s">
        <v>10</v>
      </c>
      <c r="J958" s="34" t="s">
        <v>34</v>
      </c>
      <c r="K958" s="34" t="s">
        <v>34</v>
      </c>
      <c r="L958" s="34" t="s">
        <v>2063</v>
      </c>
      <c r="M958" s="34" t="s">
        <v>8525</v>
      </c>
      <c r="N958" s="34">
        <v>1</v>
      </c>
      <c r="O958" s="34">
        <v>1</v>
      </c>
      <c r="P958" s="34">
        <v>0</v>
      </c>
      <c r="Q958" s="34">
        <v>0</v>
      </c>
      <c r="R958" s="34">
        <v>0</v>
      </c>
      <c r="S958" s="34">
        <v>1</v>
      </c>
      <c r="T958" s="34">
        <v>0</v>
      </c>
      <c r="U958" s="77">
        <v>0</v>
      </c>
      <c r="V958" s="34">
        <v>0</v>
      </c>
      <c r="W958" s="60">
        <f>COUNTIFS(配置清单!G:G,G958,配置清单!$H:$H,"PM",配置清单!$N:$N,"在岗")</f>
        <v>1</v>
      </c>
      <c r="X958" s="61">
        <f t="shared" si="779"/>
        <v>1</v>
      </c>
      <c r="Y958" s="60">
        <f>COUNTIFS(配置清单!$G:$G,G958,配置清单!$H:$H,"PM",配置清单!$N:$N,"在岗",配置清单!$P:$P,"&lt;&gt;暂不胜任")</f>
        <v>1</v>
      </c>
      <c r="Z958" s="61">
        <f t="shared" si="780"/>
        <v>1</v>
      </c>
      <c r="AA958" s="62">
        <f>COUNTIFS(配置清单!$G:$G,G958,配置清单!$H:$H,"SE",配置清单!$N:$N,"在岗")+COUNTIFS(配置清单!$G:$G,G958,配置清单!$H:$H,"SA",配置清单!$N:$N,"在岗")</f>
        <v>1</v>
      </c>
      <c r="AB958" s="61">
        <f t="shared" si="781"/>
        <v>1</v>
      </c>
      <c r="AC958" s="60">
        <f>COUNTIFS(配置清单!$G:$G,G958,配置清单!$H:$H,"SE",配置清单!$N:$N,"在岗",配置清单!$P:$P,"&lt;&gt;暂不胜任")+COUNTIFS(配置清单!$G:$G,G958,配置清单!$H:$H,"SA",配置清单!$N:$N,"在岗",配置清单!$P:$P,"&lt;&gt;暂不胜任")</f>
        <v>1</v>
      </c>
      <c r="AD958" s="61">
        <f t="shared" si="782"/>
        <v>1</v>
      </c>
      <c r="AE958" s="60">
        <f>COUNTIFS(配置清单!$G:$G,G958,配置清单!H:H,"MDE",配置清单!N:N,"在岗")</f>
        <v>0</v>
      </c>
      <c r="AF958" s="61" t="str">
        <f t="shared" si="783"/>
        <v>NA</v>
      </c>
      <c r="AG958" s="60">
        <f>COUNTIFS(配置清单!$G:$G,G958,配置清单!$H:$H,"MDE",配置清单!$N:$N,"在岗",配置清单!$P:$P,"&lt;&gt;暂不胜任")</f>
        <v>0</v>
      </c>
      <c r="AH958" s="61" t="str">
        <f t="shared" si="784"/>
        <v>NA</v>
      </c>
      <c r="AI958" s="62">
        <f>COUNTIFS(配置清单!G:G,G958,配置清单!H:H,"TPM",配置清单!N:N,"在岗")+COUNTIFS(配置清单!G:G,G958,配置清单!H:H,"TC",配置清单!N:N,"在岗")</f>
        <v>0</v>
      </c>
      <c r="AJ958" s="61" t="str">
        <f t="shared" si="785"/>
        <v>NA</v>
      </c>
      <c r="AK958" s="60">
        <f>COUNTIFS(配置清单!G:G,G958,配置清单!H:H,"TPM",配置清单!N:N,"在岗",配置清单!P:P,"&lt;&gt;暂不胜任")+COUNTIFS(配置清单!G:G,G958,配置清单!H:H,"TC",配置清单!N:N,"在岗",配置清单!P:P,"&lt;&gt;暂不胜任")</f>
        <v>0</v>
      </c>
      <c r="AL958" s="61" t="str">
        <f t="shared" si="786"/>
        <v>NA</v>
      </c>
      <c r="AM958" s="60">
        <f>COUNTIFS(配置清单!G:G,G958,配置清单!H:H,"TSE",配置清单!N:N,"在岗")</f>
        <v>0</v>
      </c>
      <c r="AN958" s="61" t="str">
        <f t="shared" si="787"/>
        <v>NA</v>
      </c>
      <c r="AO958" s="60">
        <f>COUNTIFS(配置清单!G:G,G958,配置清单!H:H,"TSE",配置清单!N:N,"在岗",配置清单!P:P,"&lt;&gt;暂不胜任")</f>
        <v>0</v>
      </c>
      <c r="AP958" s="61" t="str">
        <f t="shared" si="788"/>
        <v>NA</v>
      </c>
      <c r="AQ958" s="60">
        <f>COUNTIFS(配置清单!$G:$G,G958,配置清单!H:H,"QA",配置清单!N:N,"在岗")</f>
        <v>1</v>
      </c>
      <c r="AR958" s="61">
        <f t="shared" si="789"/>
        <v>1</v>
      </c>
      <c r="AS958" s="60">
        <f>COUNTIFS(配置清单!$G:$G,G958,配置清单!$H:$H,"QA",配置清单!$N:$N,"在岗",配置清单!$P:$P,"&lt;&gt;暂不胜任")</f>
        <v>1</v>
      </c>
      <c r="AT958" s="61">
        <f t="shared" si="790"/>
        <v>1</v>
      </c>
      <c r="AU958" s="60">
        <f>COUNTIFS(配置清单!G:G,规划及评估!G958,配置清单!H:H,"BA",配置清单!N:N,"在岗")</f>
        <v>0</v>
      </c>
      <c r="AV958" s="61" t="str">
        <f t="shared" si="791"/>
        <v>NA</v>
      </c>
      <c r="AW958" s="60">
        <f>COUNTIFS(配置清单!G:G,G958,配置清单!H:H,"BA",配置清单!N:N,"在岗",配置清单!P:P,"&lt;&gt;暂不胜任")</f>
        <v>0</v>
      </c>
      <c r="AX958" s="61" t="str">
        <f t="shared" si="792"/>
        <v>NA</v>
      </c>
      <c r="AY958" s="60">
        <f>COUNTIFS(配置清单!G:G,规划及评估!G958,配置清单!H:H,"IA",配置清单!N:N,"在岗")</f>
        <v>0</v>
      </c>
      <c r="AZ958" s="61" t="str">
        <f t="shared" si="793"/>
        <v>NA</v>
      </c>
      <c r="BA958" s="60">
        <f>COUNTIFS(配置清单!G:G,G958,配置清单!H:H,"IA",配置清单!N:N,"在岗",配置清单!P:P,"&lt;&gt;暂不胜任")</f>
        <v>0</v>
      </c>
      <c r="BB958" s="61" t="str">
        <f t="shared" si="794"/>
        <v>NA</v>
      </c>
      <c r="BC958" s="60">
        <f>COUNTIFS(配置清单!G:G,规划及评估!G958,配置清单!H:H,"产品经理",配置清单!N:N,"在岗")</f>
        <v>0</v>
      </c>
      <c r="BD958" s="61" t="str">
        <f t="shared" si="795"/>
        <v>NA</v>
      </c>
      <c r="BE958" s="60">
        <f>COUNTIFS(配置清单!G:G,G958,配置清单!H:H,"产品经理",配置清单!N:N,"在岗",配置清单!P:P,"&lt;&gt;暂不胜任")</f>
        <v>0</v>
      </c>
      <c r="BF958" s="61" t="str">
        <f t="shared" si="796"/>
        <v>NA</v>
      </c>
      <c r="BG958" s="63">
        <f t="shared" si="797"/>
        <v>3</v>
      </c>
      <c r="BH958" s="64">
        <f t="shared" si="798"/>
        <v>3</v>
      </c>
      <c r="BI958" s="64">
        <f t="shared" si="799"/>
        <v>3</v>
      </c>
      <c r="BJ958" s="64">
        <f t="shared" si="800"/>
        <v>3</v>
      </c>
      <c r="BK958" s="65">
        <f t="shared" si="801"/>
        <v>1</v>
      </c>
      <c r="BL958" s="66">
        <f t="shared" si="802"/>
        <v>1</v>
      </c>
      <c r="BM958" s="93">
        <f t="shared" si="803"/>
        <v>1</v>
      </c>
      <c r="BN958" s="93">
        <f t="shared" si="804"/>
        <v>1</v>
      </c>
      <c r="BO958" s="93">
        <f t="shared" si="805"/>
        <v>1</v>
      </c>
      <c r="BP958" s="93">
        <f t="shared" si="806"/>
        <v>1</v>
      </c>
      <c r="BQ958" s="93">
        <f t="shared" si="807"/>
        <v>0</v>
      </c>
      <c r="BR958" s="93">
        <f t="shared" si="808"/>
        <v>0</v>
      </c>
      <c r="BS958" s="93">
        <f t="shared" si="809"/>
        <v>0</v>
      </c>
      <c r="BT958" s="93">
        <f t="shared" si="810"/>
        <v>0</v>
      </c>
      <c r="BU958" s="93">
        <f t="shared" si="811"/>
        <v>0</v>
      </c>
      <c r="BV958" s="93">
        <f t="shared" si="812"/>
        <v>0</v>
      </c>
      <c r="BW958" s="93">
        <f t="shared" si="813"/>
        <v>1</v>
      </c>
      <c r="BX958" s="93">
        <f t="shared" si="814"/>
        <v>1</v>
      </c>
      <c r="BY958" s="93">
        <f t="shared" si="815"/>
        <v>0</v>
      </c>
      <c r="BZ958" s="93">
        <f t="shared" si="816"/>
        <v>0</v>
      </c>
      <c r="CA958" s="93">
        <f t="shared" si="817"/>
        <v>0</v>
      </c>
      <c r="CB958" s="93">
        <f t="shared" si="818"/>
        <v>0</v>
      </c>
      <c r="CC958" s="93">
        <f t="shared" si="819"/>
        <v>0</v>
      </c>
      <c r="CD958" s="93">
        <f t="shared" si="820"/>
        <v>0</v>
      </c>
    </row>
    <row r="959" spans="1:82">
      <c r="A959" s="34">
        <v>5</v>
      </c>
      <c r="B959" s="34" t="s">
        <v>8522</v>
      </c>
      <c r="C959" s="34" t="s">
        <v>8480</v>
      </c>
      <c r="D959" s="34" t="s">
        <v>217</v>
      </c>
      <c r="E959" s="34" t="s">
        <v>6299</v>
      </c>
      <c r="F959" s="34" t="s">
        <v>8532</v>
      </c>
      <c r="G959" s="34" t="s">
        <v>8533</v>
      </c>
      <c r="H959" s="34" t="s">
        <v>7</v>
      </c>
      <c r="I959" s="34" t="s">
        <v>7</v>
      </c>
      <c r="J959" s="34" t="s">
        <v>195</v>
      </c>
      <c r="K959" s="34" t="s">
        <v>34</v>
      </c>
      <c r="L959" s="34" t="s">
        <v>2063</v>
      </c>
      <c r="M959" s="34" t="s">
        <v>8525</v>
      </c>
      <c r="N959" s="34">
        <v>1</v>
      </c>
      <c r="O959" s="34">
        <v>0</v>
      </c>
      <c r="P959" s="34">
        <v>0</v>
      </c>
      <c r="Q959" s="34">
        <v>0</v>
      </c>
      <c r="R959" s="34">
        <v>0</v>
      </c>
      <c r="S959" s="34">
        <v>1</v>
      </c>
      <c r="T959" s="34">
        <v>0</v>
      </c>
      <c r="U959" s="77">
        <v>0</v>
      </c>
      <c r="V959" s="34">
        <v>0</v>
      </c>
      <c r="W959" s="60">
        <f>COUNTIFS(配置清单!G:G,G959,配置清单!$H:$H,"PM",配置清单!$N:$N,"在岗")</f>
        <v>1</v>
      </c>
      <c r="X959" s="61">
        <f t="shared" si="779"/>
        <v>1</v>
      </c>
      <c r="Y959" s="60">
        <f>COUNTIFS(配置清单!$G:$G,G959,配置清单!$H:$H,"PM",配置清单!$N:$N,"在岗",配置清单!$P:$P,"&lt;&gt;暂不胜任")</f>
        <v>1</v>
      </c>
      <c r="Z959" s="61">
        <f t="shared" si="780"/>
        <v>1</v>
      </c>
      <c r="AA959" s="62">
        <f>COUNTIFS(配置清单!$G:$G,G959,配置清单!$H:$H,"SE",配置清单!$N:$N,"在岗")+COUNTIFS(配置清单!$G:$G,G959,配置清单!$H:$H,"SA",配置清单!$N:$N,"在岗")</f>
        <v>2</v>
      </c>
      <c r="AB959" s="61" t="str">
        <f t="shared" si="781"/>
        <v>NA</v>
      </c>
      <c r="AC959" s="60">
        <f>COUNTIFS(配置清单!$G:$G,G959,配置清单!$H:$H,"SE",配置清单!$N:$N,"在岗",配置清单!$P:$P,"&lt;&gt;暂不胜任")+COUNTIFS(配置清单!$G:$G,G959,配置清单!$H:$H,"SA",配置清单!$N:$N,"在岗",配置清单!$P:$P,"&lt;&gt;暂不胜任")</f>
        <v>0</v>
      </c>
      <c r="AD959" s="61" t="str">
        <f t="shared" si="782"/>
        <v>NA</v>
      </c>
      <c r="AE959" s="60">
        <f>COUNTIFS(配置清单!$G:$G,G959,配置清单!H:H,"MDE",配置清单!N:N,"在岗")</f>
        <v>0</v>
      </c>
      <c r="AF959" s="61" t="str">
        <f t="shared" si="783"/>
        <v>NA</v>
      </c>
      <c r="AG959" s="60">
        <f>COUNTIFS(配置清单!$G:$G,G959,配置清单!$H:$H,"MDE",配置清单!$N:$N,"在岗",配置清单!$P:$P,"&lt;&gt;暂不胜任")</f>
        <v>0</v>
      </c>
      <c r="AH959" s="61" t="str">
        <f t="shared" si="784"/>
        <v>NA</v>
      </c>
      <c r="AI959" s="62">
        <f>COUNTIFS(配置清单!G:G,G959,配置清单!H:H,"TPM",配置清单!N:N,"在岗")+COUNTIFS(配置清单!G:G,G959,配置清单!H:H,"TC",配置清单!N:N,"在岗")</f>
        <v>0</v>
      </c>
      <c r="AJ959" s="61" t="str">
        <f t="shared" si="785"/>
        <v>NA</v>
      </c>
      <c r="AK959" s="60">
        <f>COUNTIFS(配置清单!G:G,G959,配置清单!H:H,"TPM",配置清单!N:N,"在岗",配置清单!P:P,"&lt;&gt;暂不胜任")+COUNTIFS(配置清单!G:G,G959,配置清单!H:H,"TC",配置清单!N:N,"在岗",配置清单!P:P,"&lt;&gt;暂不胜任")</f>
        <v>0</v>
      </c>
      <c r="AL959" s="61" t="str">
        <f t="shared" si="786"/>
        <v>NA</v>
      </c>
      <c r="AM959" s="60">
        <f>COUNTIFS(配置清单!G:G,G959,配置清单!H:H,"TSE",配置清单!N:N,"在岗")</f>
        <v>0</v>
      </c>
      <c r="AN959" s="61" t="str">
        <f t="shared" si="787"/>
        <v>NA</v>
      </c>
      <c r="AO959" s="60">
        <f>COUNTIFS(配置清单!G:G,G959,配置清单!H:H,"TSE",配置清单!N:N,"在岗",配置清单!P:P,"&lt;&gt;暂不胜任")</f>
        <v>0</v>
      </c>
      <c r="AP959" s="61" t="str">
        <f t="shared" si="788"/>
        <v>NA</v>
      </c>
      <c r="AQ959" s="60">
        <f>COUNTIFS(配置清单!$G:$G,G959,配置清单!H:H,"QA",配置清单!N:N,"在岗")</f>
        <v>1</v>
      </c>
      <c r="AR959" s="61">
        <f t="shared" si="789"/>
        <v>1</v>
      </c>
      <c r="AS959" s="60">
        <f>COUNTIFS(配置清单!$G:$G,G959,配置清单!$H:$H,"QA",配置清单!$N:$N,"在岗",配置清单!$P:$P,"&lt;&gt;暂不胜任")</f>
        <v>1</v>
      </c>
      <c r="AT959" s="61">
        <f t="shared" si="790"/>
        <v>1</v>
      </c>
      <c r="AU959" s="60">
        <f>COUNTIFS(配置清单!G:G,规划及评估!G959,配置清单!H:H,"BA",配置清单!N:N,"在岗")</f>
        <v>0</v>
      </c>
      <c r="AV959" s="61" t="str">
        <f t="shared" si="791"/>
        <v>NA</v>
      </c>
      <c r="AW959" s="60">
        <f>COUNTIFS(配置清单!G:G,G959,配置清单!H:H,"BA",配置清单!N:N,"在岗",配置清单!P:P,"&lt;&gt;暂不胜任")</f>
        <v>0</v>
      </c>
      <c r="AX959" s="61" t="str">
        <f t="shared" si="792"/>
        <v>NA</v>
      </c>
      <c r="AY959" s="60">
        <f>COUNTIFS(配置清单!G:G,规划及评估!G959,配置清单!H:H,"IA",配置清单!N:N,"在岗")</f>
        <v>0</v>
      </c>
      <c r="AZ959" s="61" t="str">
        <f t="shared" si="793"/>
        <v>NA</v>
      </c>
      <c r="BA959" s="60">
        <f>COUNTIFS(配置清单!G:G,G959,配置清单!H:H,"IA",配置清单!N:N,"在岗",配置清单!P:P,"&lt;&gt;暂不胜任")</f>
        <v>0</v>
      </c>
      <c r="BB959" s="61" t="str">
        <f t="shared" si="794"/>
        <v>NA</v>
      </c>
      <c r="BC959" s="60">
        <f>COUNTIFS(配置清单!G:G,规划及评估!G959,配置清单!H:H,"产品经理",配置清单!N:N,"在岗")</f>
        <v>0</v>
      </c>
      <c r="BD959" s="61" t="str">
        <f t="shared" si="795"/>
        <v>NA</v>
      </c>
      <c r="BE959" s="60">
        <f>COUNTIFS(配置清单!G:G,G959,配置清单!H:H,"产品经理",配置清单!N:N,"在岗",配置清单!P:P,"&lt;&gt;暂不胜任")</f>
        <v>0</v>
      </c>
      <c r="BF959" s="61" t="str">
        <f t="shared" si="796"/>
        <v>NA</v>
      </c>
      <c r="BG959" s="63">
        <f t="shared" si="797"/>
        <v>2</v>
      </c>
      <c r="BH959" s="64">
        <f t="shared" si="798"/>
        <v>2</v>
      </c>
      <c r="BI959" s="64">
        <f t="shared" si="799"/>
        <v>2</v>
      </c>
      <c r="BJ959" s="64">
        <f t="shared" si="800"/>
        <v>2</v>
      </c>
      <c r="BK959" s="65">
        <f t="shared" si="801"/>
        <v>1</v>
      </c>
      <c r="BL959" s="66">
        <f t="shared" si="802"/>
        <v>1</v>
      </c>
      <c r="BM959" s="93">
        <f t="shared" si="803"/>
        <v>1</v>
      </c>
      <c r="BN959" s="93">
        <f t="shared" si="804"/>
        <v>1</v>
      </c>
      <c r="BO959" s="93">
        <f t="shared" si="805"/>
        <v>0</v>
      </c>
      <c r="BP959" s="93">
        <f t="shared" si="806"/>
        <v>0</v>
      </c>
      <c r="BQ959" s="93">
        <f t="shared" si="807"/>
        <v>0</v>
      </c>
      <c r="BR959" s="93">
        <f t="shared" si="808"/>
        <v>0</v>
      </c>
      <c r="BS959" s="93">
        <f t="shared" si="809"/>
        <v>0</v>
      </c>
      <c r="BT959" s="93">
        <f t="shared" si="810"/>
        <v>0</v>
      </c>
      <c r="BU959" s="93">
        <f t="shared" si="811"/>
        <v>0</v>
      </c>
      <c r="BV959" s="93">
        <f t="shared" si="812"/>
        <v>0</v>
      </c>
      <c r="BW959" s="93">
        <f t="shared" si="813"/>
        <v>1</v>
      </c>
      <c r="BX959" s="93">
        <f t="shared" si="814"/>
        <v>1</v>
      </c>
      <c r="BY959" s="93">
        <f t="shared" si="815"/>
        <v>0</v>
      </c>
      <c r="BZ959" s="93">
        <f t="shared" si="816"/>
        <v>0</v>
      </c>
      <c r="CA959" s="93">
        <f t="shared" si="817"/>
        <v>0</v>
      </c>
      <c r="CB959" s="93">
        <f t="shared" si="818"/>
        <v>0</v>
      </c>
      <c r="CC959" s="93">
        <f t="shared" si="819"/>
        <v>0</v>
      </c>
      <c r="CD959" s="93">
        <f t="shared" si="820"/>
        <v>0</v>
      </c>
    </row>
    <row r="960" spans="1:82">
      <c r="A960" s="34">
        <v>6</v>
      </c>
      <c r="B960" s="34" t="s">
        <v>8522</v>
      </c>
      <c r="C960" s="34" t="s">
        <v>8480</v>
      </c>
      <c r="D960" s="34" t="s">
        <v>217</v>
      </c>
      <c r="E960" s="34" t="s">
        <v>6299</v>
      </c>
      <c r="F960" s="34" t="s">
        <v>8534</v>
      </c>
      <c r="G960" s="34" t="s">
        <v>8535</v>
      </c>
      <c r="H960" s="34" t="s">
        <v>7</v>
      </c>
      <c r="I960" s="34" t="s">
        <v>4</v>
      </c>
      <c r="J960" s="34" t="s">
        <v>195</v>
      </c>
      <c r="K960" s="34" t="s">
        <v>34</v>
      </c>
      <c r="L960" s="34" t="s">
        <v>2063</v>
      </c>
      <c r="M960" s="34" t="s">
        <v>8525</v>
      </c>
      <c r="N960" s="34">
        <v>1</v>
      </c>
      <c r="O960" s="34">
        <v>0</v>
      </c>
      <c r="P960" s="34">
        <v>0</v>
      </c>
      <c r="Q960" s="34">
        <v>0</v>
      </c>
      <c r="R960" s="34">
        <v>0</v>
      </c>
      <c r="S960" s="34">
        <v>1</v>
      </c>
      <c r="T960" s="34">
        <v>0</v>
      </c>
      <c r="U960" s="77">
        <v>0</v>
      </c>
      <c r="V960" s="34">
        <v>0</v>
      </c>
      <c r="W960" s="60">
        <f>COUNTIFS(配置清单!G:G,G960,配置清单!$H:$H,"PM",配置清单!$N:$N,"在岗")</f>
        <v>1</v>
      </c>
      <c r="X960" s="61">
        <f t="shared" si="779"/>
        <v>1</v>
      </c>
      <c r="Y960" s="60">
        <f>COUNTIFS(配置清单!$G:$G,G960,配置清单!$H:$H,"PM",配置清单!$N:$N,"在岗",配置清单!$P:$P,"&lt;&gt;暂不胜任")</f>
        <v>1</v>
      </c>
      <c r="Z960" s="61">
        <f t="shared" si="780"/>
        <v>1</v>
      </c>
      <c r="AA960" s="62">
        <f>COUNTIFS(配置清单!$G:$G,G960,配置清单!$H:$H,"SE",配置清单!$N:$N,"在岗")+COUNTIFS(配置清单!$G:$G,G960,配置清单!$H:$H,"SA",配置清单!$N:$N,"在岗")</f>
        <v>1</v>
      </c>
      <c r="AB960" s="61" t="str">
        <f t="shared" si="781"/>
        <v>NA</v>
      </c>
      <c r="AC960" s="60">
        <f>COUNTIFS(配置清单!$G:$G,G960,配置清单!$H:$H,"SE",配置清单!$N:$N,"在岗",配置清单!$P:$P,"&lt;&gt;暂不胜任")+COUNTIFS(配置清单!$G:$G,G960,配置清单!$H:$H,"SA",配置清单!$N:$N,"在岗",配置清单!$P:$P,"&lt;&gt;暂不胜任")</f>
        <v>0</v>
      </c>
      <c r="AD960" s="61" t="str">
        <f t="shared" si="782"/>
        <v>NA</v>
      </c>
      <c r="AE960" s="60">
        <f>COUNTIFS(配置清单!$G:$G,G960,配置清单!H:H,"MDE",配置清单!N:N,"在岗")</f>
        <v>0</v>
      </c>
      <c r="AF960" s="61" t="str">
        <f t="shared" si="783"/>
        <v>NA</v>
      </c>
      <c r="AG960" s="60">
        <f>COUNTIFS(配置清单!$G:$G,G960,配置清单!$H:$H,"MDE",配置清单!$N:$N,"在岗",配置清单!$P:$P,"&lt;&gt;暂不胜任")</f>
        <v>0</v>
      </c>
      <c r="AH960" s="61" t="str">
        <f t="shared" si="784"/>
        <v>NA</v>
      </c>
      <c r="AI960" s="62">
        <f>COUNTIFS(配置清单!G:G,G960,配置清单!H:H,"TPM",配置清单!N:N,"在岗")+COUNTIFS(配置清单!G:G,G960,配置清单!H:H,"TC",配置清单!N:N,"在岗")</f>
        <v>0</v>
      </c>
      <c r="AJ960" s="61" t="str">
        <f t="shared" si="785"/>
        <v>NA</v>
      </c>
      <c r="AK960" s="60">
        <f>COUNTIFS(配置清单!G:G,G960,配置清单!H:H,"TPM",配置清单!N:N,"在岗",配置清单!P:P,"&lt;&gt;暂不胜任")+COUNTIFS(配置清单!G:G,G960,配置清单!H:H,"TC",配置清单!N:N,"在岗",配置清单!P:P,"&lt;&gt;暂不胜任")</f>
        <v>0</v>
      </c>
      <c r="AL960" s="61" t="str">
        <f t="shared" si="786"/>
        <v>NA</v>
      </c>
      <c r="AM960" s="60">
        <f>COUNTIFS(配置清单!G:G,G960,配置清单!H:H,"TSE",配置清单!N:N,"在岗")</f>
        <v>0</v>
      </c>
      <c r="AN960" s="61" t="str">
        <f t="shared" si="787"/>
        <v>NA</v>
      </c>
      <c r="AO960" s="60">
        <f>COUNTIFS(配置清单!G:G,G960,配置清单!H:H,"TSE",配置清单!N:N,"在岗",配置清单!P:P,"&lt;&gt;暂不胜任")</f>
        <v>0</v>
      </c>
      <c r="AP960" s="61" t="str">
        <f t="shared" si="788"/>
        <v>NA</v>
      </c>
      <c r="AQ960" s="60">
        <f>COUNTIFS(配置清单!$G:$G,G960,配置清单!H:H,"QA",配置清单!N:N,"在岗")</f>
        <v>1</v>
      </c>
      <c r="AR960" s="61">
        <f t="shared" si="789"/>
        <v>1</v>
      </c>
      <c r="AS960" s="60">
        <f>COUNTIFS(配置清单!$G:$G,G960,配置清单!$H:$H,"QA",配置清单!$N:$N,"在岗",配置清单!$P:$P,"&lt;&gt;暂不胜任")</f>
        <v>1</v>
      </c>
      <c r="AT960" s="61">
        <f t="shared" si="790"/>
        <v>1</v>
      </c>
      <c r="AU960" s="60">
        <f>COUNTIFS(配置清单!G:G,规划及评估!G960,配置清单!H:H,"BA",配置清单!N:N,"在岗")</f>
        <v>0</v>
      </c>
      <c r="AV960" s="61" t="str">
        <f t="shared" si="791"/>
        <v>NA</v>
      </c>
      <c r="AW960" s="60">
        <f>COUNTIFS(配置清单!G:G,G960,配置清单!H:H,"BA",配置清单!N:N,"在岗",配置清单!P:P,"&lt;&gt;暂不胜任")</f>
        <v>0</v>
      </c>
      <c r="AX960" s="61" t="str">
        <f t="shared" si="792"/>
        <v>NA</v>
      </c>
      <c r="AY960" s="60">
        <f>COUNTIFS(配置清单!G:G,规划及评估!G960,配置清单!H:H,"IA",配置清单!N:N,"在岗")</f>
        <v>0</v>
      </c>
      <c r="AZ960" s="61" t="str">
        <f t="shared" si="793"/>
        <v>NA</v>
      </c>
      <c r="BA960" s="60">
        <f>COUNTIFS(配置清单!G:G,G960,配置清单!H:H,"IA",配置清单!N:N,"在岗",配置清单!P:P,"&lt;&gt;暂不胜任")</f>
        <v>0</v>
      </c>
      <c r="BB960" s="61" t="str">
        <f t="shared" si="794"/>
        <v>NA</v>
      </c>
      <c r="BC960" s="60">
        <f>COUNTIFS(配置清单!G:G,规划及评估!G960,配置清单!H:H,"产品经理",配置清单!N:N,"在岗")</f>
        <v>0</v>
      </c>
      <c r="BD960" s="61" t="str">
        <f t="shared" si="795"/>
        <v>NA</v>
      </c>
      <c r="BE960" s="60">
        <f>COUNTIFS(配置清单!G:G,G960,配置清单!H:H,"产品经理",配置清单!N:N,"在岗",配置清单!P:P,"&lt;&gt;暂不胜任")</f>
        <v>0</v>
      </c>
      <c r="BF960" s="61" t="str">
        <f t="shared" si="796"/>
        <v>NA</v>
      </c>
      <c r="BG960" s="63">
        <f t="shared" si="797"/>
        <v>2</v>
      </c>
      <c r="BH960" s="64">
        <f t="shared" si="798"/>
        <v>2</v>
      </c>
      <c r="BI960" s="64">
        <f t="shared" si="799"/>
        <v>2</v>
      </c>
      <c r="BJ960" s="64">
        <f t="shared" si="800"/>
        <v>2</v>
      </c>
      <c r="BK960" s="65">
        <f t="shared" si="801"/>
        <v>1</v>
      </c>
      <c r="BL960" s="66">
        <f t="shared" si="802"/>
        <v>1</v>
      </c>
      <c r="BM960" s="93">
        <f t="shared" si="803"/>
        <v>1</v>
      </c>
      <c r="BN960" s="93">
        <f t="shared" si="804"/>
        <v>1</v>
      </c>
      <c r="BO960" s="93">
        <f t="shared" si="805"/>
        <v>0</v>
      </c>
      <c r="BP960" s="93">
        <f t="shared" si="806"/>
        <v>0</v>
      </c>
      <c r="BQ960" s="93">
        <f t="shared" si="807"/>
        <v>0</v>
      </c>
      <c r="BR960" s="93">
        <f t="shared" si="808"/>
        <v>0</v>
      </c>
      <c r="BS960" s="93">
        <f t="shared" si="809"/>
        <v>0</v>
      </c>
      <c r="BT960" s="93">
        <f t="shared" si="810"/>
        <v>0</v>
      </c>
      <c r="BU960" s="93">
        <f t="shared" si="811"/>
        <v>0</v>
      </c>
      <c r="BV960" s="93">
        <f t="shared" si="812"/>
        <v>0</v>
      </c>
      <c r="BW960" s="93">
        <f t="shared" si="813"/>
        <v>1</v>
      </c>
      <c r="BX960" s="93">
        <f t="shared" si="814"/>
        <v>1</v>
      </c>
      <c r="BY960" s="93">
        <f t="shared" si="815"/>
        <v>0</v>
      </c>
      <c r="BZ960" s="93">
        <f t="shared" si="816"/>
        <v>0</v>
      </c>
      <c r="CA960" s="93">
        <f t="shared" si="817"/>
        <v>0</v>
      </c>
      <c r="CB960" s="93">
        <f t="shared" si="818"/>
        <v>0</v>
      </c>
      <c r="CC960" s="93">
        <f t="shared" si="819"/>
        <v>0</v>
      </c>
      <c r="CD960" s="93">
        <f t="shared" si="820"/>
        <v>0</v>
      </c>
    </row>
    <row r="961" spans="1:82">
      <c r="A961" s="34">
        <v>7</v>
      </c>
      <c r="B961" s="34" t="s">
        <v>8522</v>
      </c>
      <c r="C961" s="34" t="s">
        <v>8480</v>
      </c>
      <c r="D961" s="34" t="s">
        <v>217</v>
      </c>
      <c r="E961" s="34" t="s">
        <v>6299</v>
      </c>
      <c r="F961" s="34" t="s">
        <v>8536</v>
      </c>
      <c r="G961" s="34" t="s">
        <v>8537</v>
      </c>
      <c r="H961" s="34" t="s">
        <v>7</v>
      </c>
      <c r="I961" s="34" t="s">
        <v>7</v>
      </c>
      <c r="J961" s="34" t="s">
        <v>195</v>
      </c>
      <c r="K961" s="34" t="s">
        <v>34</v>
      </c>
      <c r="L961" s="34" t="s">
        <v>2063</v>
      </c>
      <c r="M961" s="34" t="s">
        <v>8525</v>
      </c>
      <c r="N961" s="34">
        <v>1</v>
      </c>
      <c r="O961" s="34">
        <v>0</v>
      </c>
      <c r="P961" s="34">
        <v>0</v>
      </c>
      <c r="Q961" s="34">
        <v>0</v>
      </c>
      <c r="R961" s="34">
        <v>0</v>
      </c>
      <c r="S961" s="34">
        <v>1</v>
      </c>
      <c r="T961" s="34">
        <v>0</v>
      </c>
      <c r="U961" s="77">
        <v>0</v>
      </c>
      <c r="V961" s="34">
        <v>0</v>
      </c>
      <c r="W961" s="60">
        <f>COUNTIFS(配置清单!G:G,G961,配置清单!$H:$H,"PM",配置清单!$N:$N,"在岗")</f>
        <v>1</v>
      </c>
      <c r="X961" s="61">
        <f t="shared" si="779"/>
        <v>1</v>
      </c>
      <c r="Y961" s="60">
        <f>COUNTIFS(配置清单!$G:$G,G961,配置清单!$H:$H,"PM",配置清单!$N:$N,"在岗",配置清单!$P:$P,"&lt;&gt;暂不胜任")</f>
        <v>1</v>
      </c>
      <c r="Z961" s="61">
        <f t="shared" si="780"/>
        <v>1</v>
      </c>
      <c r="AA961" s="62">
        <f>COUNTIFS(配置清单!$G:$G,G961,配置清单!$H:$H,"SE",配置清单!$N:$N,"在岗")+COUNTIFS(配置清单!$G:$G,G961,配置清单!$H:$H,"SA",配置清单!$N:$N,"在岗")</f>
        <v>1</v>
      </c>
      <c r="AB961" s="61" t="str">
        <f t="shared" si="781"/>
        <v>NA</v>
      </c>
      <c r="AC961" s="60">
        <f>COUNTIFS(配置清单!$G:$G,G961,配置清单!$H:$H,"SE",配置清单!$N:$N,"在岗",配置清单!$P:$P,"&lt;&gt;暂不胜任")+COUNTIFS(配置清单!$G:$G,G961,配置清单!$H:$H,"SA",配置清单!$N:$N,"在岗",配置清单!$P:$P,"&lt;&gt;暂不胜任")</f>
        <v>0</v>
      </c>
      <c r="AD961" s="61" t="str">
        <f t="shared" si="782"/>
        <v>NA</v>
      </c>
      <c r="AE961" s="60">
        <f>COUNTIFS(配置清单!$G:$G,G961,配置清单!H:H,"MDE",配置清单!N:N,"在岗")</f>
        <v>0</v>
      </c>
      <c r="AF961" s="61" t="str">
        <f t="shared" si="783"/>
        <v>NA</v>
      </c>
      <c r="AG961" s="60">
        <f>COUNTIFS(配置清单!$G:$G,G961,配置清单!$H:$H,"MDE",配置清单!$N:$N,"在岗",配置清单!$P:$P,"&lt;&gt;暂不胜任")</f>
        <v>0</v>
      </c>
      <c r="AH961" s="61" t="str">
        <f t="shared" si="784"/>
        <v>NA</v>
      </c>
      <c r="AI961" s="62">
        <f>COUNTIFS(配置清单!G:G,G961,配置清单!H:H,"TPM",配置清单!N:N,"在岗")+COUNTIFS(配置清单!G:G,G961,配置清单!H:H,"TC",配置清单!N:N,"在岗")</f>
        <v>0</v>
      </c>
      <c r="AJ961" s="61" t="str">
        <f t="shared" si="785"/>
        <v>NA</v>
      </c>
      <c r="AK961" s="60">
        <f>COUNTIFS(配置清单!G:G,G961,配置清单!H:H,"TPM",配置清单!N:N,"在岗",配置清单!P:P,"&lt;&gt;暂不胜任")+COUNTIFS(配置清单!G:G,G961,配置清单!H:H,"TC",配置清单!N:N,"在岗",配置清单!P:P,"&lt;&gt;暂不胜任")</f>
        <v>0</v>
      </c>
      <c r="AL961" s="61" t="str">
        <f t="shared" si="786"/>
        <v>NA</v>
      </c>
      <c r="AM961" s="60">
        <f>COUNTIFS(配置清单!G:G,G961,配置清单!H:H,"TSE",配置清单!N:N,"在岗")</f>
        <v>0</v>
      </c>
      <c r="AN961" s="61" t="str">
        <f t="shared" si="787"/>
        <v>NA</v>
      </c>
      <c r="AO961" s="60">
        <f>COUNTIFS(配置清单!G:G,G961,配置清单!H:H,"TSE",配置清单!N:N,"在岗",配置清单!P:P,"&lt;&gt;暂不胜任")</f>
        <v>0</v>
      </c>
      <c r="AP961" s="61" t="str">
        <f t="shared" si="788"/>
        <v>NA</v>
      </c>
      <c r="AQ961" s="60">
        <f>COUNTIFS(配置清单!$G:$G,G961,配置清单!H:H,"QA",配置清单!N:N,"在岗")</f>
        <v>1</v>
      </c>
      <c r="AR961" s="61">
        <f t="shared" si="789"/>
        <v>1</v>
      </c>
      <c r="AS961" s="60">
        <f>COUNTIFS(配置清单!$G:$G,G961,配置清单!$H:$H,"QA",配置清单!$N:$N,"在岗",配置清单!$P:$P,"&lt;&gt;暂不胜任")</f>
        <v>1</v>
      </c>
      <c r="AT961" s="61">
        <f t="shared" si="790"/>
        <v>1</v>
      </c>
      <c r="AU961" s="60">
        <f>COUNTIFS(配置清单!G:G,规划及评估!G961,配置清单!H:H,"BA",配置清单!N:N,"在岗")</f>
        <v>0</v>
      </c>
      <c r="AV961" s="61" t="str">
        <f t="shared" si="791"/>
        <v>NA</v>
      </c>
      <c r="AW961" s="60">
        <f>COUNTIFS(配置清单!G:G,G961,配置清单!H:H,"BA",配置清单!N:N,"在岗",配置清单!P:P,"&lt;&gt;暂不胜任")</f>
        <v>0</v>
      </c>
      <c r="AX961" s="61" t="str">
        <f t="shared" si="792"/>
        <v>NA</v>
      </c>
      <c r="AY961" s="60">
        <f>COUNTIFS(配置清单!G:G,规划及评估!G961,配置清单!H:H,"IA",配置清单!N:N,"在岗")</f>
        <v>0</v>
      </c>
      <c r="AZ961" s="61" t="str">
        <f t="shared" si="793"/>
        <v>NA</v>
      </c>
      <c r="BA961" s="60">
        <f>COUNTIFS(配置清单!G:G,G961,配置清单!H:H,"IA",配置清单!N:N,"在岗",配置清单!P:P,"&lt;&gt;暂不胜任")</f>
        <v>0</v>
      </c>
      <c r="BB961" s="61" t="str">
        <f t="shared" si="794"/>
        <v>NA</v>
      </c>
      <c r="BC961" s="60">
        <f>COUNTIFS(配置清单!G:G,规划及评估!G961,配置清单!H:H,"产品经理",配置清单!N:N,"在岗")</f>
        <v>0</v>
      </c>
      <c r="BD961" s="61" t="str">
        <f t="shared" si="795"/>
        <v>NA</v>
      </c>
      <c r="BE961" s="60">
        <f>COUNTIFS(配置清单!G:G,G961,配置清单!H:H,"产品经理",配置清单!N:N,"在岗",配置清单!P:P,"&lt;&gt;暂不胜任")</f>
        <v>0</v>
      </c>
      <c r="BF961" s="61" t="str">
        <f t="shared" si="796"/>
        <v>NA</v>
      </c>
      <c r="BG961" s="63">
        <f t="shared" si="797"/>
        <v>2</v>
      </c>
      <c r="BH961" s="64">
        <f t="shared" si="798"/>
        <v>2</v>
      </c>
      <c r="BI961" s="64">
        <f t="shared" si="799"/>
        <v>2</v>
      </c>
      <c r="BJ961" s="64">
        <f t="shared" si="800"/>
        <v>2</v>
      </c>
      <c r="BK961" s="65">
        <f t="shared" si="801"/>
        <v>1</v>
      </c>
      <c r="BL961" s="66">
        <f t="shared" si="802"/>
        <v>1</v>
      </c>
      <c r="BM961" s="93">
        <f t="shared" si="803"/>
        <v>1</v>
      </c>
      <c r="BN961" s="93">
        <f t="shared" si="804"/>
        <v>1</v>
      </c>
      <c r="BO961" s="93">
        <f t="shared" si="805"/>
        <v>0</v>
      </c>
      <c r="BP961" s="93">
        <f t="shared" si="806"/>
        <v>0</v>
      </c>
      <c r="BQ961" s="93">
        <f t="shared" si="807"/>
        <v>0</v>
      </c>
      <c r="BR961" s="93">
        <f t="shared" si="808"/>
        <v>0</v>
      </c>
      <c r="BS961" s="93">
        <f t="shared" si="809"/>
        <v>0</v>
      </c>
      <c r="BT961" s="93">
        <f t="shared" si="810"/>
        <v>0</v>
      </c>
      <c r="BU961" s="93">
        <f t="shared" si="811"/>
        <v>0</v>
      </c>
      <c r="BV961" s="93">
        <f t="shared" si="812"/>
        <v>0</v>
      </c>
      <c r="BW961" s="93">
        <f t="shared" si="813"/>
        <v>1</v>
      </c>
      <c r="BX961" s="93">
        <f t="shared" si="814"/>
        <v>1</v>
      </c>
      <c r="BY961" s="93">
        <f t="shared" si="815"/>
        <v>0</v>
      </c>
      <c r="BZ961" s="93">
        <f t="shared" si="816"/>
        <v>0</v>
      </c>
      <c r="CA961" s="93">
        <f t="shared" si="817"/>
        <v>0</v>
      </c>
      <c r="CB961" s="93">
        <f t="shared" si="818"/>
        <v>0</v>
      </c>
      <c r="CC961" s="93">
        <f t="shared" si="819"/>
        <v>0</v>
      </c>
      <c r="CD961" s="93">
        <f t="shared" si="820"/>
        <v>0</v>
      </c>
    </row>
    <row r="962" spans="1:82">
      <c r="A962" s="34">
        <v>8</v>
      </c>
      <c r="B962" s="34" t="s">
        <v>8522</v>
      </c>
      <c r="C962" s="34" t="s">
        <v>8480</v>
      </c>
      <c r="D962" s="34" t="s">
        <v>217</v>
      </c>
      <c r="E962" s="34" t="s">
        <v>6299</v>
      </c>
      <c r="F962" s="34" t="s">
        <v>219</v>
      </c>
      <c r="G962" s="34" t="s">
        <v>8538</v>
      </c>
      <c r="H962" s="34" t="s">
        <v>4</v>
      </c>
      <c r="I962" s="34" t="s">
        <v>10</v>
      </c>
      <c r="J962" s="34" t="s">
        <v>195</v>
      </c>
      <c r="K962" s="34" t="s">
        <v>34</v>
      </c>
      <c r="L962" s="34" t="s">
        <v>5124</v>
      </c>
      <c r="M962" s="34" t="s">
        <v>8539</v>
      </c>
      <c r="N962" s="34">
        <v>1</v>
      </c>
      <c r="O962" s="34">
        <v>0</v>
      </c>
      <c r="P962" s="34">
        <v>0</v>
      </c>
      <c r="Q962" s="34">
        <v>0</v>
      </c>
      <c r="R962" s="34">
        <v>0</v>
      </c>
      <c r="S962" s="34">
        <v>1</v>
      </c>
      <c r="T962" s="34">
        <v>0</v>
      </c>
      <c r="U962" s="77">
        <v>0</v>
      </c>
      <c r="V962" s="34">
        <v>0</v>
      </c>
      <c r="W962" s="60">
        <f>COUNTIFS(配置清单!G:G,G962,配置清单!$H:$H,"PM",配置清单!$N:$N,"在岗")</f>
        <v>3</v>
      </c>
      <c r="X962" s="61">
        <f t="shared" si="779"/>
        <v>1</v>
      </c>
      <c r="Y962" s="60">
        <f>COUNTIFS(配置清单!$G:$G,G962,配置清单!$H:$H,"PM",配置清单!$N:$N,"在岗",配置清单!$P:$P,"&lt;&gt;暂不胜任")</f>
        <v>0</v>
      </c>
      <c r="Z962" s="61">
        <f t="shared" si="780"/>
        <v>0</v>
      </c>
      <c r="AA962" s="62">
        <f>COUNTIFS(配置清单!$G:$G,G962,配置清单!$H:$H,"SE",配置清单!$N:$N,"在岗")+COUNTIFS(配置清单!$G:$G,G962,配置清单!$H:$H,"SA",配置清单!$N:$N,"在岗")</f>
        <v>2</v>
      </c>
      <c r="AB962" s="61" t="str">
        <f t="shared" si="781"/>
        <v>NA</v>
      </c>
      <c r="AC962" s="60">
        <f>COUNTIFS(配置清单!$G:$G,G962,配置清单!$H:$H,"SE",配置清单!$N:$N,"在岗",配置清单!$P:$P,"&lt;&gt;暂不胜任")+COUNTIFS(配置清单!$G:$G,G962,配置清单!$H:$H,"SA",配置清单!$N:$N,"在岗",配置清单!$P:$P,"&lt;&gt;暂不胜任")</f>
        <v>0</v>
      </c>
      <c r="AD962" s="61" t="str">
        <f t="shared" si="782"/>
        <v>NA</v>
      </c>
      <c r="AE962" s="60">
        <f>COUNTIFS(配置清单!$G:$G,G962,配置清单!H:H,"MDE",配置清单!N:N,"在岗")</f>
        <v>3</v>
      </c>
      <c r="AF962" s="61" t="str">
        <f t="shared" si="783"/>
        <v>NA</v>
      </c>
      <c r="AG962" s="60">
        <f>COUNTIFS(配置清单!$G:$G,G962,配置清单!$H:$H,"MDE",配置清单!$N:$N,"在岗",配置清单!$P:$P,"&lt;&gt;暂不胜任")</f>
        <v>0</v>
      </c>
      <c r="AH962" s="61" t="str">
        <f t="shared" si="784"/>
        <v>NA</v>
      </c>
      <c r="AI962" s="62">
        <f>COUNTIFS(配置清单!G:G,G962,配置清单!H:H,"TPM",配置清单!N:N,"在岗")+COUNTIFS(配置清单!G:G,G962,配置清单!H:H,"TC",配置清单!N:N,"在岗")</f>
        <v>0</v>
      </c>
      <c r="AJ962" s="61" t="str">
        <f t="shared" si="785"/>
        <v>NA</v>
      </c>
      <c r="AK962" s="60">
        <f>COUNTIFS(配置清单!G:G,G962,配置清单!H:H,"TPM",配置清单!N:N,"在岗",配置清单!P:P,"&lt;&gt;暂不胜任")+COUNTIFS(配置清单!G:G,G962,配置清单!H:H,"TC",配置清单!N:N,"在岗",配置清单!P:P,"&lt;&gt;暂不胜任")</f>
        <v>0</v>
      </c>
      <c r="AL962" s="61" t="str">
        <f t="shared" si="786"/>
        <v>NA</v>
      </c>
      <c r="AM962" s="60">
        <f>COUNTIFS(配置清单!G:G,G962,配置清单!H:H,"TSE",配置清单!N:N,"在岗")</f>
        <v>1</v>
      </c>
      <c r="AN962" s="61" t="str">
        <f t="shared" si="787"/>
        <v>NA</v>
      </c>
      <c r="AO962" s="60">
        <f>COUNTIFS(配置清单!G:G,G962,配置清单!H:H,"TSE",配置清单!N:N,"在岗",配置清单!P:P,"&lt;&gt;暂不胜任")</f>
        <v>0</v>
      </c>
      <c r="AP962" s="61" t="str">
        <f t="shared" si="788"/>
        <v>NA</v>
      </c>
      <c r="AQ962" s="60">
        <f>COUNTIFS(配置清单!$G:$G,G962,配置清单!H:H,"QA",配置清单!N:N,"在岗")</f>
        <v>1</v>
      </c>
      <c r="AR962" s="61">
        <f t="shared" si="789"/>
        <v>1</v>
      </c>
      <c r="AS962" s="60">
        <f>COUNTIFS(配置清单!$G:$G,G962,配置清单!$H:$H,"QA",配置清单!$N:$N,"在岗",配置清单!$P:$P,"&lt;&gt;暂不胜任")</f>
        <v>1</v>
      </c>
      <c r="AT962" s="61">
        <f t="shared" si="790"/>
        <v>1</v>
      </c>
      <c r="AU962" s="60">
        <f>COUNTIFS(配置清单!G:G,规划及评估!G962,配置清单!H:H,"BA",配置清单!N:N,"在岗")</f>
        <v>0</v>
      </c>
      <c r="AV962" s="61" t="str">
        <f t="shared" si="791"/>
        <v>NA</v>
      </c>
      <c r="AW962" s="60">
        <f>COUNTIFS(配置清单!G:G,G962,配置清单!H:H,"BA",配置清单!N:N,"在岗",配置清单!P:P,"&lt;&gt;暂不胜任")</f>
        <v>0</v>
      </c>
      <c r="AX962" s="61" t="str">
        <f t="shared" si="792"/>
        <v>NA</v>
      </c>
      <c r="AY962" s="60">
        <f>COUNTIFS(配置清单!G:G,规划及评估!G962,配置清单!H:H,"IA",配置清单!N:N,"在岗")</f>
        <v>0</v>
      </c>
      <c r="AZ962" s="61" t="str">
        <f t="shared" si="793"/>
        <v>NA</v>
      </c>
      <c r="BA962" s="60">
        <f>COUNTIFS(配置清单!G:G,G962,配置清单!H:H,"IA",配置清单!N:N,"在岗",配置清单!P:P,"&lt;&gt;暂不胜任")</f>
        <v>0</v>
      </c>
      <c r="BB962" s="61" t="str">
        <f t="shared" si="794"/>
        <v>NA</v>
      </c>
      <c r="BC962" s="60">
        <f>COUNTIFS(配置清单!G:G,规划及评估!G962,配置清单!H:H,"产品经理",配置清单!N:N,"在岗")</f>
        <v>0</v>
      </c>
      <c r="BD962" s="61" t="str">
        <f t="shared" si="795"/>
        <v>NA</v>
      </c>
      <c r="BE962" s="60">
        <f>COUNTIFS(配置清单!G:G,G962,配置清单!H:H,"产品经理",配置清单!N:N,"在岗",配置清单!P:P,"&lt;&gt;暂不胜任")</f>
        <v>0</v>
      </c>
      <c r="BF962" s="61" t="str">
        <f t="shared" si="796"/>
        <v>NA</v>
      </c>
      <c r="BG962" s="63">
        <f t="shared" si="797"/>
        <v>2</v>
      </c>
      <c r="BH962" s="64">
        <f t="shared" si="798"/>
        <v>4</v>
      </c>
      <c r="BI962" s="64">
        <f t="shared" si="799"/>
        <v>2</v>
      </c>
      <c r="BJ962" s="64">
        <f t="shared" si="800"/>
        <v>1</v>
      </c>
      <c r="BK962" s="65">
        <f t="shared" si="801"/>
        <v>1</v>
      </c>
      <c r="BL962" s="66">
        <f t="shared" si="802"/>
        <v>0.5</v>
      </c>
      <c r="BM962" s="93">
        <f t="shared" si="803"/>
        <v>1</v>
      </c>
      <c r="BN962" s="93">
        <f t="shared" si="804"/>
        <v>0</v>
      </c>
      <c r="BO962" s="93">
        <f t="shared" si="805"/>
        <v>0</v>
      </c>
      <c r="BP962" s="93">
        <f t="shared" si="806"/>
        <v>0</v>
      </c>
      <c r="BQ962" s="93">
        <f t="shared" si="807"/>
        <v>0</v>
      </c>
      <c r="BR962" s="93">
        <f t="shared" si="808"/>
        <v>0</v>
      </c>
      <c r="BS962" s="93">
        <f t="shared" si="809"/>
        <v>0</v>
      </c>
      <c r="BT962" s="93">
        <f t="shared" si="810"/>
        <v>0</v>
      </c>
      <c r="BU962" s="93">
        <f t="shared" si="811"/>
        <v>0</v>
      </c>
      <c r="BV962" s="93">
        <f t="shared" si="812"/>
        <v>0</v>
      </c>
      <c r="BW962" s="93">
        <f t="shared" si="813"/>
        <v>1</v>
      </c>
      <c r="BX962" s="93">
        <f t="shared" si="814"/>
        <v>1</v>
      </c>
      <c r="BY962" s="93">
        <f t="shared" si="815"/>
        <v>0</v>
      </c>
      <c r="BZ962" s="93">
        <f t="shared" si="816"/>
        <v>0</v>
      </c>
      <c r="CA962" s="93">
        <f t="shared" si="817"/>
        <v>0</v>
      </c>
      <c r="CB962" s="93">
        <f t="shared" si="818"/>
        <v>0</v>
      </c>
      <c r="CC962" s="93">
        <f t="shared" si="819"/>
        <v>0</v>
      </c>
      <c r="CD962" s="93">
        <f t="shared" si="820"/>
        <v>0</v>
      </c>
    </row>
    <row r="963" spans="1:82">
      <c r="A963" s="34">
        <v>9</v>
      </c>
      <c r="B963" s="34" t="s">
        <v>8522</v>
      </c>
      <c r="C963" s="34" t="s">
        <v>8480</v>
      </c>
      <c r="D963" s="34" t="s">
        <v>217</v>
      </c>
      <c r="E963" s="34" t="s">
        <v>6299</v>
      </c>
      <c r="F963" s="34" t="s">
        <v>8540</v>
      </c>
      <c r="G963" s="34" t="s">
        <v>8541</v>
      </c>
      <c r="H963" s="34" t="s">
        <v>4</v>
      </c>
      <c r="I963" s="34" t="s">
        <v>10</v>
      </c>
      <c r="J963" s="34" t="s">
        <v>195</v>
      </c>
      <c r="K963" s="34" t="s">
        <v>34</v>
      </c>
      <c r="L963" s="34" t="s">
        <v>5124</v>
      </c>
      <c r="M963" s="34" t="s">
        <v>8539</v>
      </c>
      <c r="N963" s="34">
        <v>1</v>
      </c>
      <c r="O963" s="34">
        <v>0</v>
      </c>
      <c r="P963" s="34">
        <v>0</v>
      </c>
      <c r="Q963" s="34">
        <v>0</v>
      </c>
      <c r="R963" s="34">
        <v>0</v>
      </c>
      <c r="S963" s="34">
        <v>1</v>
      </c>
      <c r="T963" s="34">
        <v>0</v>
      </c>
      <c r="U963" s="77">
        <v>0</v>
      </c>
      <c r="V963" s="34">
        <v>0</v>
      </c>
      <c r="W963" s="60">
        <f>COUNTIFS(配置清单!G:G,G963,配置清单!$H:$H,"PM",配置清单!$N:$N,"在岗")</f>
        <v>2</v>
      </c>
      <c r="X963" s="61">
        <f t="shared" si="779"/>
        <v>1</v>
      </c>
      <c r="Y963" s="60">
        <f>COUNTIFS(配置清单!$G:$G,G963,配置清单!$H:$H,"PM",配置清单!$N:$N,"在岗",配置清单!$P:$P,"&lt;&gt;暂不胜任")</f>
        <v>1</v>
      </c>
      <c r="Z963" s="61">
        <f t="shared" si="780"/>
        <v>1</v>
      </c>
      <c r="AA963" s="62">
        <f>COUNTIFS(配置清单!$G:$G,G963,配置清单!$H:$H,"SE",配置清单!$N:$N,"在岗")+COUNTIFS(配置清单!$G:$G,G963,配置清单!$H:$H,"SA",配置清单!$N:$N,"在岗")</f>
        <v>1</v>
      </c>
      <c r="AB963" s="61" t="str">
        <f t="shared" si="781"/>
        <v>NA</v>
      </c>
      <c r="AC963" s="60">
        <f>COUNTIFS(配置清单!$G:$G,G963,配置清单!$H:$H,"SE",配置清单!$N:$N,"在岗",配置清单!$P:$P,"&lt;&gt;暂不胜任")+COUNTIFS(配置清单!$G:$G,G963,配置清单!$H:$H,"SA",配置清单!$N:$N,"在岗",配置清单!$P:$P,"&lt;&gt;暂不胜任")</f>
        <v>0</v>
      </c>
      <c r="AD963" s="61" t="str">
        <f t="shared" si="782"/>
        <v>NA</v>
      </c>
      <c r="AE963" s="60">
        <f>COUNTIFS(配置清单!$G:$G,G963,配置清单!H:H,"MDE",配置清单!N:N,"在岗")</f>
        <v>0</v>
      </c>
      <c r="AF963" s="61" t="str">
        <f t="shared" si="783"/>
        <v>NA</v>
      </c>
      <c r="AG963" s="60">
        <f>COUNTIFS(配置清单!$G:$G,G963,配置清单!$H:$H,"MDE",配置清单!$N:$N,"在岗",配置清单!$P:$P,"&lt;&gt;暂不胜任")</f>
        <v>0</v>
      </c>
      <c r="AH963" s="61" t="str">
        <f t="shared" si="784"/>
        <v>NA</v>
      </c>
      <c r="AI963" s="62">
        <f>COUNTIFS(配置清单!G:G,G963,配置清单!H:H,"TPM",配置清单!N:N,"在岗")+COUNTIFS(配置清单!G:G,G963,配置清单!H:H,"TC",配置清单!N:N,"在岗")</f>
        <v>0</v>
      </c>
      <c r="AJ963" s="61" t="str">
        <f t="shared" si="785"/>
        <v>NA</v>
      </c>
      <c r="AK963" s="60">
        <f>COUNTIFS(配置清单!G:G,G963,配置清单!H:H,"TPM",配置清单!N:N,"在岗",配置清单!P:P,"&lt;&gt;暂不胜任")+COUNTIFS(配置清单!G:G,G963,配置清单!H:H,"TC",配置清单!N:N,"在岗",配置清单!P:P,"&lt;&gt;暂不胜任")</f>
        <v>0</v>
      </c>
      <c r="AL963" s="61" t="str">
        <f t="shared" si="786"/>
        <v>NA</v>
      </c>
      <c r="AM963" s="60">
        <f>COUNTIFS(配置清单!G:G,G963,配置清单!H:H,"TSE",配置清单!N:N,"在岗")</f>
        <v>1</v>
      </c>
      <c r="AN963" s="61" t="str">
        <f t="shared" si="787"/>
        <v>NA</v>
      </c>
      <c r="AO963" s="60">
        <f>COUNTIFS(配置清单!G:G,G963,配置清单!H:H,"TSE",配置清单!N:N,"在岗",配置清单!P:P,"&lt;&gt;暂不胜任")</f>
        <v>0</v>
      </c>
      <c r="AP963" s="61" t="str">
        <f t="shared" si="788"/>
        <v>NA</v>
      </c>
      <c r="AQ963" s="60">
        <f>COUNTIFS(配置清单!$G:$G,G963,配置清单!H:H,"QA",配置清单!N:N,"在岗")</f>
        <v>1</v>
      </c>
      <c r="AR963" s="61">
        <f t="shared" si="789"/>
        <v>1</v>
      </c>
      <c r="AS963" s="60">
        <f>COUNTIFS(配置清单!$G:$G,G963,配置清单!$H:$H,"QA",配置清单!$N:$N,"在岗",配置清单!$P:$P,"&lt;&gt;暂不胜任")</f>
        <v>1</v>
      </c>
      <c r="AT963" s="61">
        <f t="shared" si="790"/>
        <v>1</v>
      </c>
      <c r="AU963" s="60">
        <f>COUNTIFS(配置清单!G:G,规划及评估!G963,配置清单!H:H,"BA",配置清单!N:N,"在岗")</f>
        <v>0</v>
      </c>
      <c r="AV963" s="61" t="str">
        <f t="shared" si="791"/>
        <v>NA</v>
      </c>
      <c r="AW963" s="60">
        <f>COUNTIFS(配置清单!G:G,G963,配置清单!H:H,"BA",配置清单!N:N,"在岗",配置清单!P:P,"&lt;&gt;暂不胜任")</f>
        <v>0</v>
      </c>
      <c r="AX963" s="61" t="str">
        <f t="shared" si="792"/>
        <v>NA</v>
      </c>
      <c r="AY963" s="60">
        <f>COUNTIFS(配置清单!G:G,规划及评估!G963,配置清单!H:H,"IA",配置清单!N:N,"在岗")</f>
        <v>0</v>
      </c>
      <c r="AZ963" s="61" t="str">
        <f t="shared" si="793"/>
        <v>NA</v>
      </c>
      <c r="BA963" s="60">
        <f>COUNTIFS(配置清单!G:G,G963,配置清单!H:H,"IA",配置清单!N:N,"在岗",配置清单!P:P,"&lt;&gt;暂不胜任")</f>
        <v>0</v>
      </c>
      <c r="BB963" s="61" t="str">
        <f t="shared" si="794"/>
        <v>NA</v>
      </c>
      <c r="BC963" s="60">
        <f>COUNTIFS(配置清单!G:G,规划及评估!G963,配置清单!H:H,"产品经理",配置清单!N:N,"在岗")</f>
        <v>0</v>
      </c>
      <c r="BD963" s="61" t="str">
        <f t="shared" si="795"/>
        <v>NA</v>
      </c>
      <c r="BE963" s="60">
        <f>COUNTIFS(配置清单!G:G,G963,配置清单!H:H,"产品经理",配置清单!N:N,"在岗",配置清单!P:P,"&lt;&gt;暂不胜任")</f>
        <v>0</v>
      </c>
      <c r="BF963" s="61" t="str">
        <f t="shared" si="796"/>
        <v>NA</v>
      </c>
      <c r="BG963" s="63">
        <f t="shared" si="797"/>
        <v>2</v>
      </c>
      <c r="BH963" s="64">
        <f t="shared" si="798"/>
        <v>3</v>
      </c>
      <c r="BI963" s="64">
        <f t="shared" si="799"/>
        <v>2</v>
      </c>
      <c r="BJ963" s="64">
        <f t="shared" si="800"/>
        <v>2</v>
      </c>
      <c r="BK963" s="65">
        <f t="shared" si="801"/>
        <v>1</v>
      </c>
      <c r="BL963" s="66">
        <f t="shared" si="802"/>
        <v>1</v>
      </c>
      <c r="BM963" s="93">
        <f t="shared" si="803"/>
        <v>1</v>
      </c>
      <c r="BN963" s="93">
        <f t="shared" si="804"/>
        <v>1</v>
      </c>
      <c r="BO963" s="93">
        <f t="shared" si="805"/>
        <v>0</v>
      </c>
      <c r="BP963" s="93">
        <f t="shared" si="806"/>
        <v>0</v>
      </c>
      <c r="BQ963" s="93">
        <f t="shared" si="807"/>
        <v>0</v>
      </c>
      <c r="BR963" s="93">
        <f t="shared" si="808"/>
        <v>0</v>
      </c>
      <c r="BS963" s="93">
        <f t="shared" si="809"/>
        <v>0</v>
      </c>
      <c r="BT963" s="93">
        <f t="shared" si="810"/>
        <v>0</v>
      </c>
      <c r="BU963" s="93">
        <f t="shared" si="811"/>
        <v>0</v>
      </c>
      <c r="BV963" s="93">
        <f t="shared" si="812"/>
        <v>0</v>
      </c>
      <c r="BW963" s="93">
        <f t="shared" si="813"/>
        <v>1</v>
      </c>
      <c r="BX963" s="93">
        <f t="shared" si="814"/>
        <v>1</v>
      </c>
      <c r="BY963" s="93">
        <f t="shared" si="815"/>
        <v>0</v>
      </c>
      <c r="BZ963" s="93">
        <f t="shared" si="816"/>
        <v>0</v>
      </c>
      <c r="CA963" s="93">
        <f t="shared" si="817"/>
        <v>0</v>
      </c>
      <c r="CB963" s="93">
        <f t="shared" si="818"/>
        <v>0</v>
      </c>
      <c r="CC963" s="93">
        <f t="shared" si="819"/>
        <v>0</v>
      </c>
      <c r="CD963" s="93">
        <f t="shared" si="820"/>
        <v>0</v>
      </c>
    </row>
    <row r="964" spans="1:82">
      <c r="A964" s="34">
        <v>10</v>
      </c>
      <c r="B964" s="34" t="s">
        <v>8522</v>
      </c>
      <c r="C964" s="34" t="s">
        <v>8480</v>
      </c>
      <c r="D964" s="34" t="s">
        <v>217</v>
      </c>
      <c r="E964" s="34" t="s">
        <v>6299</v>
      </c>
      <c r="F964" s="34" t="s">
        <v>8542</v>
      </c>
      <c r="G964" s="34" t="s">
        <v>8543</v>
      </c>
      <c r="H964" s="34" t="s">
        <v>4</v>
      </c>
      <c r="I964" s="34" t="s">
        <v>10</v>
      </c>
      <c r="J964" s="34" t="s">
        <v>195</v>
      </c>
      <c r="K964" s="34" t="s">
        <v>34</v>
      </c>
      <c r="L964" s="34" t="s">
        <v>5124</v>
      </c>
      <c r="M964" s="34" t="s">
        <v>8539</v>
      </c>
      <c r="N964" s="34">
        <v>1</v>
      </c>
      <c r="O964" s="34">
        <v>0</v>
      </c>
      <c r="P964" s="34">
        <v>0</v>
      </c>
      <c r="Q964" s="34">
        <v>0</v>
      </c>
      <c r="R964" s="34">
        <v>0</v>
      </c>
      <c r="S964" s="34">
        <v>1</v>
      </c>
      <c r="T964" s="34">
        <v>0</v>
      </c>
      <c r="U964" s="77">
        <v>0</v>
      </c>
      <c r="V964" s="34">
        <v>0</v>
      </c>
      <c r="W964" s="60">
        <f>COUNTIFS(配置清单!G:G,G964,配置清单!$H:$H,"PM",配置清单!$N:$N,"在岗")</f>
        <v>1</v>
      </c>
      <c r="X964" s="61">
        <f t="shared" si="779"/>
        <v>1</v>
      </c>
      <c r="Y964" s="60">
        <f>COUNTIFS(配置清单!$G:$G,G964,配置清单!$H:$H,"PM",配置清单!$N:$N,"在岗",配置清单!$P:$P,"&lt;&gt;暂不胜任")</f>
        <v>0</v>
      </c>
      <c r="Z964" s="61">
        <f t="shared" si="780"/>
        <v>0</v>
      </c>
      <c r="AA964" s="62">
        <f>COUNTIFS(配置清单!$G:$G,G964,配置清单!$H:$H,"SE",配置清单!$N:$N,"在岗")+COUNTIFS(配置清单!$G:$G,G964,配置清单!$H:$H,"SA",配置清单!$N:$N,"在岗")</f>
        <v>1</v>
      </c>
      <c r="AB964" s="61" t="str">
        <f t="shared" si="781"/>
        <v>NA</v>
      </c>
      <c r="AC964" s="60">
        <f>COUNTIFS(配置清单!$G:$G,G964,配置清单!$H:$H,"SE",配置清单!$N:$N,"在岗",配置清单!$P:$P,"&lt;&gt;暂不胜任")+COUNTIFS(配置清单!$G:$G,G964,配置清单!$H:$H,"SA",配置清单!$N:$N,"在岗",配置清单!$P:$P,"&lt;&gt;暂不胜任")</f>
        <v>0</v>
      </c>
      <c r="AD964" s="61" t="str">
        <f t="shared" si="782"/>
        <v>NA</v>
      </c>
      <c r="AE964" s="60">
        <f>COUNTIFS(配置清单!$G:$G,G964,配置清单!H:H,"MDE",配置清单!N:N,"在岗")</f>
        <v>1</v>
      </c>
      <c r="AF964" s="61" t="str">
        <f t="shared" si="783"/>
        <v>NA</v>
      </c>
      <c r="AG964" s="60">
        <f>COUNTIFS(配置清单!$G:$G,G964,配置清单!$H:$H,"MDE",配置清单!$N:$N,"在岗",配置清单!$P:$P,"&lt;&gt;暂不胜任")</f>
        <v>0</v>
      </c>
      <c r="AH964" s="61" t="str">
        <f t="shared" si="784"/>
        <v>NA</v>
      </c>
      <c r="AI964" s="62">
        <f>COUNTIFS(配置清单!G:G,G964,配置清单!H:H,"TPM",配置清单!N:N,"在岗")+COUNTIFS(配置清单!G:G,G964,配置清单!H:H,"TC",配置清单!N:N,"在岗")</f>
        <v>0</v>
      </c>
      <c r="AJ964" s="61" t="str">
        <f t="shared" si="785"/>
        <v>NA</v>
      </c>
      <c r="AK964" s="60">
        <f>COUNTIFS(配置清单!G:G,G964,配置清单!H:H,"TPM",配置清单!N:N,"在岗",配置清单!P:P,"&lt;&gt;暂不胜任")+COUNTIFS(配置清单!G:G,G964,配置清单!H:H,"TC",配置清单!N:N,"在岗",配置清单!P:P,"&lt;&gt;暂不胜任")</f>
        <v>0</v>
      </c>
      <c r="AL964" s="61" t="str">
        <f t="shared" si="786"/>
        <v>NA</v>
      </c>
      <c r="AM964" s="60">
        <f>COUNTIFS(配置清单!G:G,G964,配置清单!H:H,"TSE",配置清单!N:N,"在岗")</f>
        <v>0</v>
      </c>
      <c r="AN964" s="61" t="str">
        <f t="shared" si="787"/>
        <v>NA</v>
      </c>
      <c r="AO964" s="60">
        <f>COUNTIFS(配置清单!G:G,G964,配置清单!H:H,"TSE",配置清单!N:N,"在岗",配置清单!P:P,"&lt;&gt;暂不胜任")</f>
        <v>0</v>
      </c>
      <c r="AP964" s="61" t="str">
        <f t="shared" si="788"/>
        <v>NA</v>
      </c>
      <c r="AQ964" s="60">
        <f>COUNTIFS(配置清单!$G:$G,G964,配置清单!H:H,"QA",配置清单!N:N,"在岗")</f>
        <v>1</v>
      </c>
      <c r="AR964" s="61">
        <f t="shared" si="789"/>
        <v>1</v>
      </c>
      <c r="AS964" s="60">
        <f>COUNTIFS(配置清单!$G:$G,G964,配置清单!$H:$H,"QA",配置清单!$N:$N,"在岗",配置清单!$P:$P,"&lt;&gt;暂不胜任")</f>
        <v>1</v>
      </c>
      <c r="AT964" s="61">
        <f t="shared" si="790"/>
        <v>1</v>
      </c>
      <c r="AU964" s="60">
        <f>COUNTIFS(配置清单!G:G,规划及评估!G964,配置清单!H:H,"BA",配置清单!N:N,"在岗")</f>
        <v>0</v>
      </c>
      <c r="AV964" s="61" t="str">
        <f t="shared" si="791"/>
        <v>NA</v>
      </c>
      <c r="AW964" s="60">
        <f>COUNTIFS(配置清单!G:G,G964,配置清单!H:H,"BA",配置清单!N:N,"在岗",配置清单!P:P,"&lt;&gt;暂不胜任")</f>
        <v>0</v>
      </c>
      <c r="AX964" s="61" t="str">
        <f t="shared" si="792"/>
        <v>NA</v>
      </c>
      <c r="AY964" s="60">
        <f>COUNTIFS(配置清单!G:G,规划及评估!G964,配置清单!H:H,"IA",配置清单!N:N,"在岗")</f>
        <v>0</v>
      </c>
      <c r="AZ964" s="61" t="str">
        <f t="shared" si="793"/>
        <v>NA</v>
      </c>
      <c r="BA964" s="60">
        <f>COUNTIFS(配置清单!G:G,G964,配置清单!H:H,"IA",配置清单!N:N,"在岗",配置清单!P:P,"&lt;&gt;暂不胜任")</f>
        <v>0</v>
      </c>
      <c r="BB964" s="61" t="str">
        <f t="shared" si="794"/>
        <v>NA</v>
      </c>
      <c r="BC964" s="60">
        <f>COUNTIFS(配置清单!G:G,规划及评估!G964,配置清单!H:H,"产品经理",配置清单!N:N,"在岗")</f>
        <v>0</v>
      </c>
      <c r="BD964" s="61" t="str">
        <f t="shared" si="795"/>
        <v>NA</v>
      </c>
      <c r="BE964" s="60">
        <f>COUNTIFS(配置清单!G:G,G964,配置清单!H:H,"产品经理",配置清单!N:N,"在岗",配置清单!P:P,"&lt;&gt;暂不胜任")</f>
        <v>0</v>
      </c>
      <c r="BF964" s="61" t="str">
        <f t="shared" si="796"/>
        <v>NA</v>
      </c>
      <c r="BG964" s="63">
        <f t="shared" si="797"/>
        <v>2</v>
      </c>
      <c r="BH964" s="64">
        <f t="shared" si="798"/>
        <v>2</v>
      </c>
      <c r="BI964" s="64">
        <f t="shared" si="799"/>
        <v>2</v>
      </c>
      <c r="BJ964" s="64">
        <f t="shared" si="800"/>
        <v>1</v>
      </c>
      <c r="BK964" s="65">
        <f t="shared" si="801"/>
        <v>1</v>
      </c>
      <c r="BL964" s="66">
        <f t="shared" si="802"/>
        <v>0.5</v>
      </c>
      <c r="BM964" s="93">
        <f t="shared" si="803"/>
        <v>1</v>
      </c>
      <c r="BN964" s="93">
        <f t="shared" si="804"/>
        <v>0</v>
      </c>
      <c r="BO964" s="93">
        <f t="shared" si="805"/>
        <v>0</v>
      </c>
      <c r="BP964" s="93">
        <f t="shared" si="806"/>
        <v>0</v>
      </c>
      <c r="BQ964" s="93">
        <f t="shared" si="807"/>
        <v>0</v>
      </c>
      <c r="BR964" s="93">
        <f t="shared" si="808"/>
        <v>0</v>
      </c>
      <c r="BS964" s="93">
        <f t="shared" si="809"/>
        <v>0</v>
      </c>
      <c r="BT964" s="93">
        <f t="shared" si="810"/>
        <v>0</v>
      </c>
      <c r="BU964" s="93">
        <f t="shared" si="811"/>
        <v>0</v>
      </c>
      <c r="BV964" s="93">
        <f t="shared" si="812"/>
        <v>0</v>
      </c>
      <c r="BW964" s="93">
        <f t="shared" si="813"/>
        <v>1</v>
      </c>
      <c r="BX964" s="93">
        <f t="shared" si="814"/>
        <v>1</v>
      </c>
      <c r="BY964" s="93">
        <f t="shared" si="815"/>
        <v>0</v>
      </c>
      <c r="BZ964" s="93">
        <f t="shared" si="816"/>
        <v>0</v>
      </c>
      <c r="CA964" s="93">
        <f t="shared" si="817"/>
        <v>0</v>
      </c>
      <c r="CB964" s="93">
        <f t="shared" si="818"/>
        <v>0</v>
      </c>
      <c r="CC964" s="93">
        <f t="shared" si="819"/>
        <v>0</v>
      </c>
      <c r="CD964" s="93">
        <f t="shared" si="820"/>
        <v>0</v>
      </c>
    </row>
    <row r="965" spans="1:82">
      <c r="A965" s="34">
        <v>11</v>
      </c>
      <c r="B965" s="34" t="s">
        <v>8522</v>
      </c>
      <c r="C965" s="34" t="s">
        <v>8480</v>
      </c>
      <c r="D965" s="34" t="s">
        <v>217</v>
      </c>
      <c r="E965" s="34" t="s">
        <v>6299</v>
      </c>
      <c r="F965" s="34" t="s">
        <v>8544</v>
      </c>
      <c r="G965" s="34" t="s">
        <v>8545</v>
      </c>
      <c r="H965" s="34" t="s">
        <v>10</v>
      </c>
      <c r="I965" s="34" t="s">
        <v>10</v>
      </c>
      <c r="J965" s="34" t="s">
        <v>34</v>
      </c>
      <c r="K965" s="34" t="s">
        <v>34</v>
      </c>
      <c r="L965" s="34" t="s">
        <v>2063</v>
      </c>
      <c r="M965" s="34" t="s">
        <v>8539</v>
      </c>
      <c r="N965" s="34">
        <v>1</v>
      </c>
      <c r="O965" s="34">
        <v>0</v>
      </c>
      <c r="P965" s="34">
        <v>0</v>
      </c>
      <c r="Q965" s="34">
        <v>0</v>
      </c>
      <c r="R965" s="34">
        <v>0</v>
      </c>
      <c r="S965" s="34">
        <v>1</v>
      </c>
      <c r="T965" s="34">
        <v>0</v>
      </c>
      <c r="U965" s="77">
        <v>0</v>
      </c>
      <c r="V965" s="34">
        <v>0</v>
      </c>
      <c r="W965" s="60">
        <f>COUNTIFS(配置清单!G:G,G965,配置清单!$H:$H,"PM",配置清单!$N:$N,"在岗")</f>
        <v>4</v>
      </c>
      <c r="X965" s="61">
        <f t="shared" si="779"/>
        <v>1</v>
      </c>
      <c r="Y965" s="60">
        <f>COUNTIFS(配置清单!$G:$G,G965,配置清单!$H:$H,"PM",配置清单!$N:$N,"在岗",配置清单!$P:$P,"&lt;&gt;暂不胜任")</f>
        <v>0</v>
      </c>
      <c r="Z965" s="61">
        <f t="shared" si="780"/>
        <v>0</v>
      </c>
      <c r="AA965" s="62">
        <f>COUNTIFS(配置清单!$G:$G,G965,配置清单!$H:$H,"SE",配置清单!$N:$N,"在岗")+COUNTIFS(配置清单!$G:$G,G965,配置清单!$H:$H,"SA",配置清单!$N:$N,"在岗")</f>
        <v>1</v>
      </c>
      <c r="AB965" s="61" t="str">
        <f t="shared" si="781"/>
        <v>NA</v>
      </c>
      <c r="AC965" s="60">
        <f>COUNTIFS(配置清单!$G:$G,G965,配置清单!$H:$H,"SE",配置清单!$N:$N,"在岗",配置清单!$P:$P,"&lt;&gt;暂不胜任")+COUNTIFS(配置清单!$G:$G,G965,配置清单!$H:$H,"SA",配置清单!$N:$N,"在岗",配置清单!$P:$P,"&lt;&gt;暂不胜任")</f>
        <v>0</v>
      </c>
      <c r="AD965" s="61" t="str">
        <f t="shared" si="782"/>
        <v>NA</v>
      </c>
      <c r="AE965" s="60">
        <f>COUNTIFS(配置清单!$G:$G,G965,配置清单!H:H,"MDE",配置清单!N:N,"在岗")</f>
        <v>0</v>
      </c>
      <c r="AF965" s="61" t="str">
        <f t="shared" si="783"/>
        <v>NA</v>
      </c>
      <c r="AG965" s="60">
        <f>COUNTIFS(配置清单!$G:$G,G965,配置清单!$H:$H,"MDE",配置清单!$N:$N,"在岗",配置清单!$P:$P,"&lt;&gt;暂不胜任")</f>
        <v>0</v>
      </c>
      <c r="AH965" s="61" t="str">
        <f t="shared" si="784"/>
        <v>NA</v>
      </c>
      <c r="AI965" s="62">
        <f>COUNTIFS(配置清单!G:G,G965,配置清单!H:H,"TPM",配置清单!N:N,"在岗")+COUNTIFS(配置清单!G:G,G965,配置清单!H:H,"TC",配置清单!N:N,"在岗")</f>
        <v>0</v>
      </c>
      <c r="AJ965" s="61" t="str">
        <f t="shared" si="785"/>
        <v>NA</v>
      </c>
      <c r="AK965" s="60">
        <f>COUNTIFS(配置清单!G:G,G965,配置清单!H:H,"TPM",配置清单!N:N,"在岗",配置清单!P:P,"&lt;&gt;暂不胜任")+COUNTIFS(配置清单!G:G,G965,配置清单!H:H,"TC",配置清单!N:N,"在岗",配置清单!P:P,"&lt;&gt;暂不胜任")</f>
        <v>0</v>
      </c>
      <c r="AL965" s="61" t="str">
        <f t="shared" si="786"/>
        <v>NA</v>
      </c>
      <c r="AM965" s="60">
        <f>COUNTIFS(配置清单!G:G,G965,配置清单!H:H,"TSE",配置清单!N:N,"在岗")</f>
        <v>0</v>
      </c>
      <c r="AN965" s="61" t="str">
        <f t="shared" si="787"/>
        <v>NA</v>
      </c>
      <c r="AO965" s="60">
        <f>COUNTIFS(配置清单!G:G,G965,配置清单!H:H,"TSE",配置清单!N:N,"在岗",配置清单!P:P,"&lt;&gt;暂不胜任")</f>
        <v>0</v>
      </c>
      <c r="AP965" s="61" t="str">
        <f t="shared" si="788"/>
        <v>NA</v>
      </c>
      <c r="AQ965" s="60">
        <f>COUNTIFS(配置清单!$G:$G,G965,配置清单!H:H,"QA",配置清单!N:N,"在岗")</f>
        <v>1</v>
      </c>
      <c r="AR965" s="61">
        <f t="shared" si="789"/>
        <v>1</v>
      </c>
      <c r="AS965" s="60">
        <f>COUNTIFS(配置清单!$G:$G,G965,配置清单!$H:$H,"QA",配置清单!$N:$N,"在岗",配置清单!$P:$P,"&lt;&gt;暂不胜任")</f>
        <v>1</v>
      </c>
      <c r="AT965" s="61">
        <f t="shared" si="790"/>
        <v>1</v>
      </c>
      <c r="AU965" s="60">
        <f>COUNTIFS(配置清单!G:G,规划及评估!G965,配置清单!H:H,"BA",配置清单!N:N,"在岗")</f>
        <v>0</v>
      </c>
      <c r="AV965" s="61" t="str">
        <f t="shared" si="791"/>
        <v>NA</v>
      </c>
      <c r="AW965" s="60">
        <f>COUNTIFS(配置清单!G:G,G965,配置清单!H:H,"BA",配置清单!N:N,"在岗",配置清单!P:P,"&lt;&gt;暂不胜任")</f>
        <v>0</v>
      </c>
      <c r="AX965" s="61" t="str">
        <f t="shared" si="792"/>
        <v>NA</v>
      </c>
      <c r="AY965" s="60">
        <f>COUNTIFS(配置清单!G:G,规划及评估!G965,配置清单!H:H,"IA",配置清单!N:N,"在岗")</f>
        <v>0</v>
      </c>
      <c r="AZ965" s="61" t="str">
        <f t="shared" si="793"/>
        <v>NA</v>
      </c>
      <c r="BA965" s="60">
        <f>COUNTIFS(配置清单!G:G,G965,配置清单!H:H,"IA",配置清单!N:N,"在岗",配置清单!P:P,"&lt;&gt;暂不胜任")</f>
        <v>0</v>
      </c>
      <c r="BB965" s="61" t="str">
        <f t="shared" si="794"/>
        <v>NA</v>
      </c>
      <c r="BC965" s="60">
        <f>COUNTIFS(配置清单!G:G,规划及评估!G965,配置清单!H:H,"产品经理",配置清单!N:N,"在岗")</f>
        <v>0</v>
      </c>
      <c r="BD965" s="61" t="str">
        <f t="shared" si="795"/>
        <v>NA</v>
      </c>
      <c r="BE965" s="60">
        <f>COUNTIFS(配置清单!G:G,G965,配置清单!H:H,"产品经理",配置清单!N:N,"在岗",配置清单!P:P,"&lt;&gt;暂不胜任")</f>
        <v>0</v>
      </c>
      <c r="BF965" s="61" t="str">
        <f t="shared" si="796"/>
        <v>NA</v>
      </c>
      <c r="BG965" s="63">
        <f t="shared" si="797"/>
        <v>2</v>
      </c>
      <c r="BH965" s="64">
        <f t="shared" si="798"/>
        <v>5</v>
      </c>
      <c r="BI965" s="64">
        <f t="shared" si="799"/>
        <v>2</v>
      </c>
      <c r="BJ965" s="64">
        <f t="shared" si="800"/>
        <v>1</v>
      </c>
      <c r="BK965" s="65">
        <f t="shared" si="801"/>
        <v>1</v>
      </c>
      <c r="BL965" s="66">
        <f t="shared" si="802"/>
        <v>0.5</v>
      </c>
      <c r="BM965" s="93">
        <f t="shared" si="803"/>
        <v>1</v>
      </c>
      <c r="BN965" s="93">
        <f t="shared" si="804"/>
        <v>0</v>
      </c>
      <c r="BO965" s="93">
        <f t="shared" si="805"/>
        <v>0</v>
      </c>
      <c r="BP965" s="93">
        <f t="shared" si="806"/>
        <v>0</v>
      </c>
      <c r="BQ965" s="93">
        <f t="shared" si="807"/>
        <v>0</v>
      </c>
      <c r="BR965" s="93">
        <f t="shared" si="808"/>
        <v>0</v>
      </c>
      <c r="BS965" s="93">
        <f t="shared" si="809"/>
        <v>0</v>
      </c>
      <c r="BT965" s="93">
        <f t="shared" si="810"/>
        <v>0</v>
      </c>
      <c r="BU965" s="93">
        <f t="shared" si="811"/>
        <v>0</v>
      </c>
      <c r="BV965" s="93">
        <f t="shared" si="812"/>
        <v>0</v>
      </c>
      <c r="BW965" s="93">
        <f t="shared" si="813"/>
        <v>1</v>
      </c>
      <c r="BX965" s="93">
        <f t="shared" si="814"/>
        <v>1</v>
      </c>
      <c r="BY965" s="93">
        <f t="shared" si="815"/>
        <v>0</v>
      </c>
      <c r="BZ965" s="93">
        <f t="shared" si="816"/>
        <v>0</v>
      </c>
      <c r="CA965" s="93">
        <f t="shared" si="817"/>
        <v>0</v>
      </c>
      <c r="CB965" s="93">
        <f t="shared" si="818"/>
        <v>0</v>
      </c>
      <c r="CC965" s="93">
        <f t="shared" si="819"/>
        <v>0</v>
      </c>
      <c r="CD965" s="93">
        <f t="shared" si="820"/>
        <v>0</v>
      </c>
    </row>
    <row r="966" spans="1:82">
      <c r="A966" s="34">
        <v>12</v>
      </c>
      <c r="B966" s="34" t="s">
        <v>8522</v>
      </c>
      <c r="C966" s="34" t="s">
        <v>8480</v>
      </c>
      <c r="D966" s="34" t="s">
        <v>217</v>
      </c>
      <c r="E966" s="34" t="s">
        <v>6299</v>
      </c>
      <c r="F966" s="34" t="s">
        <v>8546</v>
      </c>
      <c r="G966" s="34" t="s">
        <v>8547</v>
      </c>
      <c r="H966" s="34" t="s">
        <v>7</v>
      </c>
      <c r="I966" s="34" t="s">
        <v>7</v>
      </c>
      <c r="J966" s="34" t="s">
        <v>195</v>
      </c>
      <c r="K966" s="34" t="s">
        <v>34</v>
      </c>
      <c r="L966" s="34" t="s">
        <v>8548</v>
      </c>
      <c r="M966" s="34" t="s">
        <v>8539</v>
      </c>
      <c r="N966" s="34">
        <v>0</v>
      </c>
      <c r="O966" s="34">
        <v>0</v>
      </c>
      <c r="P966" s="34">
        <v>0</v>
      </c>
      <c r="Q966" s="34">
        <v>0</v>
      </c>
      <c r="R966" s="34">
        <v>0</v>
      </c>
      <c r="S966" s="34">
        <v>1</v>
      </c>
      <c r="T966" s="34">
        <v>0</v>
      </c>
      <c r="U966" s="77">
        <v>0</v>
      </c>
      <c r="V966" s="34">
        <v>0</v>
      </c>
      <c r="W966" s="60">
        <f>COUNTIFS(配置清单!G:G,G966,配置清单!$H:$H,"PM",配置清单!$N:$N,"在岗")</f>
        <v>1</v>
      </c>
      <c r="X966" s="61" t="str">
        <f t="shared" si="779"/>
        <v>NA</v>
      </c>
      <c r="Y966" s="60">
        <f>COUNTIFS(配置清单!$G:$G,G966,配置清单!$H:$H,"PM",配置清单!$N:$N,"在岗",配置清单!$P:$P,"&lt;&gt;暂不胜任")</f>
        <v>0</v>
      </c>
      <c r="Z966" s="61" t="str">
        <f t="shared" si="780"/>
        <v>NA</v>
      </c>
      <c r="AA966" s="62">
        <f>COUNTIFS(配置清单!$G:$G,G966,配置清单!$H:$H,"SE",配置清单!$N:$N,"在岗")+COUNTIFS(配置清单!$G:$G,G966,配置清单!$H:$H,"SA",配置清单!$N:$N,"在岗")</f>
        <v>0</v>
      </c>
      <c r="AB966" s="61" t="str">
        <f t="shared" si="781"/>
        <v>NA</v>
      </c>
      <c r="AC966" s="60">
        <f>COUNTIFS(配置清单!$G:$G,G966,配置清单!$H:$H,"SE",配置清单!$N:$N,"在岗",配置清单!$P:$P,"&lt;&gt;暂不胜任")+COUNTIFS(配置清单!$G:$G,G966,配置清单!$H:$H,"SA",配置清单!$N:$N,"在岗",配置清单!$P:$P,"&lt;&gt;暂不胜任")</f>
        <v>0</v>
      </c>
      <c r="AD966" s="61" t="str">
        <f t="shared" si="782"/>
        <v>NA</v>
      </c>
      <c r="AE966" s="60">
        <f>COUNTIFS(配置清单!$G:$G,G966,配置清单!H:H,"MDE",配置清单!N:N,"在岗")</f>
        <v>1</v>
      </c>
      <c r="AF966" s="61" t="str">
        <f t="shared" si="783"/>
        <v>NA</v>
      </c>
      <c r="AG966" s="60">
        <f>COUNTIFS(配置清单!$G:$G,G966,配置清单!$H:$H,"MDE",配置清单!$N:$N,"在岗",配置清单!$P:$P,"&lt;&gt;暂不胜任")</f>
        <v>0</v>
      </c>
      <c r="AH966" s="61" t="str">
        <f t="shared" si="784"/>
        <v>NA</v>
      </c>
      <c r="AI966" s="62">
        <f>COUNTIFS(配置清单!G:G,G966,配置清单!H:H,"TPM",配置清单!N:N,"在岗")+COUNTIFS(配置清单!G:G,G966,配置清单!H:H,"TC",配置清单!N:N,"在岗")</f>
        <v>0</v>
      </c>
      <c r="AJ966" s="61" t="str">
        <f t="shared" si="785"/>
        <v>NA</v>
      </c>
      <c r="AK966" s="60">
        <f>COUNTIFS(配置清单!G:G,G966,配置清单!H:H,"TPM",配置清单!N:N,"在岗",配置清单!P:P,"&lt;&gt;暂不胜任")+COUNTIFS(配置清单!G:G,G966,配置清单!H:H,"TC",配置清单!N:N,"在岗",配置清单!P:P,"&lt;&gt;暂不胜任")</f>
        <v>0</v>
      </c>
      <c r="AL966" s="61" t="str">
        <f t="shared" si="786"/>
        <v>NA</v>
      </c>
      <c r="AM966" s="60">
        <f>COUNTIFS(配置清单!G:G,G966,配置清单!H:H,"TSE",配置清单!N:N,"在岗")</f>
        <v>0</v>
      </c>
      <c r="AN966" s="61" t="str">
        <f t="shared" si="787"/>
        <v>NA</v>
      </c>
      <c r="AO966" s="60">
        <f>COUNTIFS(配置清单!G:G,G966,配置清单!H:H,"TSE",配置清单!N:N,"在岗",配置清单!P:P,"&lt;&gt;暂不胜任")</f>
        <v>0</v>
      </c>
      <c r="AP966" s="61" t="str">
        <f t="shared" si="788"/>
        <v>NA</v>
      </c>
      <c r="AQ966" s="60">
        <f>COUNTIFS(配置清单!$G:$G,G966,配置清单!H:H,"QA",配置清单!N:N,"在岗")</f>
        <v>1</v>
      </c>
      <c r="AR966" s="61">
        <f t="shared" si="789"/>
        <v>1</v>
      </c>
      <c r="AS966" s="60">
        <f>COUNTIFS(配置清单!$G:$G,G966,配置清单!$H:$H,"QA",配置清单!$N:$N,"在岗",配置清单!$P:$P,"&lt;&gt;暂不胜任")</f>
        <v>1</v>
      </c>
      <c r="AT966" s="61">
        <f t="shared" si="790"/>
        <v>1</v>
      </c>
      <c r="AU966" s="60">
        <f>COUNTIFS(配置清单!G:G,规划及评估!G966,配置清单!H:H,"BA",配置清单!N:N,"在岗")</f>
        <v>0</v>
      </c>
      <c r="AV966" s="61" t="str">
        <f t="shared" si="791"/>
        <v>NA</v>
      </c>
      <c r="AW966" s="60">
        <f>COUNTIFS(配置清单!G:G,G966,配置清单!H:H,"BA",配置清单!N:N,"在岗",配置清单!P:P,"&lt;&gt;暂不胜任")</f>
        <v>0</v>
      </c>
      <c r="AX966" s="61" t="str">
        <f t="shared" si="792"/>
        <v>NA</v>
      </c>
      <c r="AY966" s="60">
        <f>COUNTIFS(配置清单!G:G,规划及评估!G966,配置清单!H:H,"IA",配置清单!N:N,"在岗")</f>
        <v>0</v>
      </c>
      <c r="AZ966" s="61" t="str">
        <f t="shared" si="793"/>
        <v>NA</v>
      </c>
      <c r="BA966" s="60">
        <f>COUNTIFS(配置清单!G:G,G966,配置清单!H:H,"IA",配置清单!N:N,"在岗",配置清单!P:P,"&lt;&gt;暂不胜任")</f>
        <v>0</v>
      </c>
      <c r="BB966" s="61" t="str">
        <f t="shared" si="794"/>
        <v>NA</v>
      </c>
      <c r="BC966" s="60">
        <f>COUNTIFS(配置清单!G:G,规划及评估!G966,配置清单!H:H,"产品经理",配置清单!N:N,"在岗")</f>
        <v>0</v>
      </c>
      <c r="BD966" s="61" t="str">
        <f t="shared" si="795"/>
        <v>NA</v>
      </c>
      <c r="BE966" s="60">
        <f>COUNTIFS(配置清单!G:G,G966,配置清单!H:H,"产品经理",配置清单!N:N,"在岗",配置清单!P:P,"&lt;&gt;暂不胜任")</f>
        <v>0</v>
      </c>
      <c r="BF966" s="61" t="str">
        <f t="shared" si="796"/>
        <v>NA</v>
      </c>
      <c r="BG966" s="63">
        <f t="shared" si="797"/>
        <v>1</v>
      </c>
      <c r="BH966" s="64">
        <f t="shared" si="798"/>
        <v>1</v>
      </c>
      <c r="BI966" s="64">
        <f t="shared" si="799"/>
        <v>1</v>
      </c>
      <c r="BJ966" s="64">
        <f t="shared" si="800"/>
        <v>1</v>
      </c>
      <c r="BK966" s="65">
        <f t="shared" si="801"/>
        <v>1</v>
      </c>
      <c r="BL966" s="66">
        <f t="shared" si="802"/>
        <v>1</v>
      </c>
      <c r="BM966" s="93">
        <f t="shared" si="803"/>
        <v>0</v>
      </c>
      <c r="BN966" s="93">
        <f t="shared" si="804"/>
        <v>0</v>
      </c>
      <c r="BO966" s="93">
        <f t="shared" si="805"/>
        <v>0</v>
      </c>
      <c r="BP966" s="93">
        <f t="shared" si="806"/>
        <v>0</v>
      </c>
      <c r="BQ966" s="93">
        <f t="shared" si="807"/>
        <v>0</v>
      </c>
      <c r="BR966" s="93">
        <f t="shared" si="808"/>
        <v>0</v>
      </c>
      <c r="BS966" s="93">
        <f t="shared" si="809"/>
        <v>0</v>
      </c>
      <c r="BT966" s="93">
        <f t="shared" si="810"/>
        <v>0</v>
      </c>
      <c r="BU966" s="93">
        <f t="shared" si="811"/>
        <v>0</v>
      </c>
      <c r="BV966" s="93">
        <f t="shared" si="812"/>
        <v>0</v>
      </c>
      <c r="BW966" s="93">
        <f t="shared" si="813"/>
        <v>1</v>
      </c>
      <c r="BX966" s="93">
        <f t="shared" si="814"/>
        <v>1</v>
      </c>
      <c r="BY966" s="93">
        <f t="shared" si="815"/>
        <v>0</v>
      </c>
      <c r="BZ966" s="93">
        <f t="shared" si="816"/>
        <v>0</v>
      </c>
      <c r="CA966" s="93">
        <f t="shared" si="817"/>
        <v>0</v>
      </c>
      <c r="CB966" s="93">
        <f t="shared" si="818"/>
        <v>0</v>
      </c>
      <c r="CC966" s="93">
        <f t="shared" si="819"/>
        <v>0</v>
      </c>
      <c r="CD966" s="93">
        <f t="shared" si="820"/>
        <v>0</v>
      </c>
    </row>
    <row r="967" spans="1:82">
      <c r="A967" s="34">
        <v>13</v>
      </c>
      <c r="B967" s="34" t="s">
        <v>8522</v>
      </c>
      <c r="C967" s="34" t="s">
        <v>8480</v>
      </c>
      <c r="D967" s="34" t="s">
        <v>217</v>
      </c>
      <c r="E967" s="34" t="s">
        <v>6008</v>
      </c>
      <c r="F967" s="34" t="s">
        <v>8549</v>
      </c>
      <c r="G967" s="34" t="s">
        <v>8550</v>
      </c>
      <c r="H967" s="34" t="s">
        <v>7</v>
      </c>
      <c r="I967" s="34" t="s">
        <v>7</v>
      </c>
      <c r="J967" s="34" t="s">
        <v>34</v>
      </c>
      <c r="K967" s="34" t="s">
        <v>34</v>
      </c>
      <c r="L967" s="34" t="s">
        <v>8551</v>
      </c>
      <c r="M967" s="34" t="s">
        <v>8552</v>
      </c>
      <c r="N967" s="34">
        <v>1</v>
      </c>
      <c r="O967" s="34">
        <v>0</v>
      </c>
      <c r="P967" s="34">
        <v>0</v>
      </c>
      <c r="Q967" s="34">
        <v>0</v>
      </c>
      <c r="R967" s="34">
        <v>0</v>
      </c>
      <c r="S967" s="34">
        <v>1</v>
      </c>
      <c r="T967" s="34">
        <v>0</v>
      </c>
      <c r="U967" s="77">
        <v>0</v>
      </c>
      <c r="V967" s="34">
        <v>0</v>
      </c>
      <c r="W967" s="60">
        <f>COUNTIFS(配置清单!G:G,G967,配置清单!$H:$H,"PM",配置清单!$N:$N,"在岗")</f>
        <v>2</v>
      </c>
      <c r="X967" s="61">
        <f t="shared" si="779"/>
        <v>1</v>
      </c>
      <c r="Y967" s="60">
        <f>COUNTIFS(配置清单!$G:$G,G967,配置清单!$H:$H,"PM",配置清单!$N:$N,"在岗",配置清单!$P:$P,"&lt;&gt;暂不胜任")</f>
        <v>2</v>
      </c>
      <c r="Z967" s="61">
        <f t="shared" si="780"/>
        <v>1</v>
      </c>
      <c r="AA967" s="62">
        <f>COUNTIFS(配置清单!$G:$G,G967,配置清单!$H:$H,"SE",配置清单!$N:$N,"在岗")+COUNTIFS(配置清单!$G:$G,G967,配置清单!$H:$H,"SA",配置清单!$N:$N,"在岗")</f>
        <v>0</v>
      </c>
      <c r="AB967" s="61" t="str">
        <f t="shared" si="781"/>
        <v>NA</v>
      </c>
      <c r="AC967" s="60">
        <f>COUNTIFS(配置清单!$G:$G,G967,配置清单!$H:$H,"SE",配置清单!$N:$N,"在岗",配置清单!$P:$P,"&lt;&gt;暂不胜任")+COUNTIFS(配置清单!$G:$G,G967,配置清单!$H:$H,"SA",配置清单!$N:$N,"在岗",配置清单!$P:$P,"&lt;&gt;暂不胜任")</f>
        <v>0</v>
      </c>
      <c r="AD967" s="61" t="str">
        <f t="shared" si="782"/>
        <v>NA</v>
      </c>
      <c r="AE967" s="60">
        <f>COUNTIFS(配置清单!$G:$G,G967,配置清单!H:H,"MDE",配置清单!N:N,"在岗")</f>
        <v>0</v>
      </c>
      <c r="AF967" s="61" t="str">
        <f t="shared" si="783"/>
        <v>NA</v>
      </c>
      <c r="AG967" s="60">
        <f>COUNTIFS(配置清单!$G:$G,G967,配置清单!$H:$H,"MDE",配置清单!$N:$N,"在岗",配置清单!$P:$P,"&lt;&gt;暂不胜任")</f>
        <v>0</v>
      </c>
      <c r="AH967" s="61" t="str">
        <f t="shared" si="784"/>
        <v>NA</v>
      </c>
      <c r="AI967" s="62">
        <f>COUNTIFS(配置清单!G:G,G967,配置清单!H:H,"TPM",配置清单!N:N,"在岗")+COUNTIFS(配置清单!G:G,G967,配置清单!H:H,"TC",配置清单!N:N,"在岗")</f>
        <v>0</v>
      </c>
      <c r="AJ967" s="61" t="str">
        <f t="shared" si="785"/>
        <v>NA</v>
      </c>
      <c r="AK967" s="60">
        <f>COUNTIFS(配置清单!G:G,G967,配置清单!H:H,"TPM",配置清单!N:N,"在岗",配置清单!P:P,"&lt;&gt;暂不胜任")+COUNTIFS(配置清单!G:G,G967,配置清单!H:H,"TC",配置清单!N:N,"在岗",配置清单!P:P,"&lt;&gt;暂不胜任")</f>
        <v>0</v>
      </c>
      <c r="AL967" s="61" t="str">
        <f t="shared" si="786"/>
        <v>NA</v>
      </c>
      <c r="AM967" s="60">
        <f>COUNTIFS(配置清单!G:G,G967,配置清单!H:H,"TSE",配置清单!N:N,"在岗")</f>
        <v>0</v>
      </c>
      <c r="AN967" s="61" t="str">
        <f t="shared" si="787"/>
        <v>NA</v>
      </c>
      <c r="AO967" s="60">
        <f>COUNTIFS(配置清单!G:G,G967,配置清单!H:H,"TSE",配置清单!N:N,"在岗",配置清单!P:P,"&lt;&gt;暂不胜任")</f>
        <v>0</v>
      </c>
      <c r="AP967" s="61" t="str">
        <f t="shared" si="788"/>
        <v>NA</v>
      </c>
      <c r="AQ967" s="60">
        <f>COUNTIFS(配置清单!$G:$G,G967,配置清单!H:H,"QA",配置清单!N:N,"在岗")</f>
        <v>1</v>
      </c>
      <c r="AR967" s="61">
        <f t="shared" si="789"/>
        <v>1</v>
      </c>
      <c r="AS967" s="60">
        <f>COUNTIFS(配置清单!$G:$G,G967,配置清单!$H:$H,"QA",配置清单!$N:$N,"在岗",配置清单!$P:$P,"&lt;&gt;暂不胜任")</f>
        <v>0</v>
      </c>
      <c r="AT967" s="61">
        <f t="shared" si="790"/>
        <v>0</v>
      </c>
      <c r="AU967" s="60">
        <f>COUNTIFS(配置清单!G:G,规划及评估!G967,配置清单!H:H,"BA",配置清单!N:N,"在岗")</f>
        <v>0</v>
      </c>
      <c r="AV967" s="61" t="str">
        <f t="shared" si="791"/>
        <v>NA</v>
      </c>
      <c r="AW967" s="60">
        <f>COUNTIFS(配置清单!G:G,G967,配置清单!H:H,"BA",配置清单!N:N,"在岗",配置清单!P:P,"&lt;&gt;暂不胜任")</f>
        <v>0</v>
      </c>
      <c r="AX967" s="61" t="str">
        <f t="shared" si="792"/>
        <v>NA</v>
      </c>
      <c r="AY967" s="60">
        <f>COUNTIFS(配置清单!G:G,规划及评估!G967,配置清单!H:H,"IA",配置清单!N:N,"在岗")</f>
        <v>0</v>
      </c>
      <c r="AZ967" s="61" t="str">
        <f t="shared" si="793"/>
        <v>NA</v>
      </c>
      <c r="BA967" s="60">
        <f>COUNTIFS(配置清单!G:G,G967,配置清单!H:H,"IA",配置清单!N:N,"在岗",配置清单!P:P,"&lt;&gt;暂不胜任")</f>
        <v>0</v>
      </c>
      <c r="BB967" s="61" t="str">
        <f t="shared" si="794"/>
        <v>NA</v>
      </c>
      <c r="BC967" s="60">
        <f>COUNTIFS(配置清单!G:G,规划及评估!G967,配置清单!H:H,"产品经理",配置清单!N:N,"在岗")</f>
        <v>0</v>
      </c>
      <c r="BD967" s="61" t="str">
        <f t="shared" si="795"/>
        <v>NA</v>
      </c>
      <c r="BE967" s="60">
        <f>COUNTIFS(配置清单!G:G,G967,配置清单!H:H,"产品经理",配置清单!N:N,"在岗",配置清单!P:P,"&lt;&gt;暂不胜任")</f>
        <v>0</v>
      </c>
      <c r="BF967" s="61" t="str">
        <f t="shared" si="796"/>
        <v>NA</v>
      </c>
      <c r="BG967" s="63">
        <f t="shared" si="797"/>
        <v>2</v>
      </c>
      <c r="BH967" s="64">
        <f t="shared" si="798"/>
        <v>3</v>
      </c>
      <c r="BI967" s="64">
        <f t="shared" si="799"/>
        <v>2</v>
      </c>
      <c r="BJ967" s="64">
        <f t="shared" si="800"/>
        <v>1</v>
      </c>
      <c r="BK967" s="65">
        <f t="shared" si="801"/>
        <v>1</v>
      </c>
      <c r="BL967" s="66">
        <f t="shared" si="802"/>
        <v>0.5</v>
      </c>
      <c r="BM967" s="93">
        <f t="shared" si="803"/>
        <v>1</v>
      </c>
      <c r="BN967" s="93">
        <f t="shared" si="804"/>
        <v>1</v>
      </c>
      <c r="BO967" s="93">
        <f t="shared" si="805"/>
        <v>0</v>
      </c>
      <c r="BP967" s="93">
        <f t="shared" si="806"/>
        <v>0</v>
      </c>
      <c r="BQ967" s="93">
        <f t="shared" si="807"/>
        <v>0</v>
      </c>
      <c r="BR967" s="93">
        <f t="shared" si="808"/>
        <v>0</v>
      </c>
      <c r="BS967" s="93">
        <f t="shared" si="809"/>
        <v>0</v>
      </c>
      <c r="BT967" s="93">
        <f t="shared" si="810"/>
        <v>0</v>
      </c>
      <c r="BU967" s="93">
        <f t="shared" si="811"/>
        <v>0</v>
      </c>
      <c r="BV967" s="93">
        <f t="shared" si="812"/>
        <v>0</v>
      </c>
      <c r="BW967" s="93">
        <f t="shared" si="813"/>
        <v>1</v>
      </c>
      <c r="BX967" s="93">
        <f t="shared" si="814"/>
        <v>0</v>
      </c>
      <c r="BY967" s="93">
        <f t="shared" si="815"/>
        <v>0</v>
      </c>
      <c r="BZ967" s="93">
        <f t="shared" si="816"/>
        <v>0</v>
      </c>
      <c r="CA967" s="93">
        <f t="shared" si="817"/>
        <v>0</v>
      </c>
      <c r="CB967" s="93">
        <f t="shared" si="818"/>
        <v>0</v>
      </c>
      <c r="CC967" s="93">
        <f t="shared" si="819"/>
        <v>0</v>
      </c>
      <c r="CD967" s="93">
        <f t="shared" si="820"/>
        <v>0</v>
      </c>
    </row>
    <row r="968" spans="1:82">
      <c r="A968" s="34">
        <v>14</v>
      </c>
      <c r="B968" s="34" t="s">
        <v>8522</v>
      </c>
      <c r="C968" s="34" t="s">
        <v>8480</v>
      </c>
      <c r="D968" s="34" t="s">
        <v>217</v>
      </c>
      <c r="E968" s="34" t="s">
        <v>6008</v>
      </c>
      <c r="F968" s="34" t="s">
        <v>8553</v>
      </c>
      <c r="G968" s="34" t="s">
        <v>8554</v>
      </c>
      <c r="H968" s="34" t="s">
        <v>7</v>
      </c>
      <c r="I968" s="34" t="s">
        <v>10</v>
      </c>
      <c r="J968" s="34" t="s">
        <v>34</v>
      </c>
      <c r="K968" s="34" t="s">
        <v>34</v>
      </c>
      <c r="L968" s="34" t="s">
        <v>8555</v>
      </c>
      <c r="M968" s="34" t="s">
        <v>8552</v>
      </c>
      <c r="N968" s="34">
        <v>1</v>
      </c>
      <c r="O968" s="34">
        <v>0</v>
      </c>
      <c r="P968" s="34">
        <v>0</v>
      </c>
      <c r="Q968" s="34">
        <v>0</v>
      </c>
      <c r="R968" s="34">
        <v>0</v>
      </c>
      <c r="S968" s="34">
        <v>1</v>
      </c>
      <c r="T968" s="34">
        <v>0</v>
      </c>
      <c r="U968" s="77">
        <v>0</v>
      </c>
      <c r="V968" s="34">
        <v>0</v>
      </c>
      <c r="W968" s="60">
        <f>COUNTIFS(配置清单!G:G,G968,配置清单!$H:$H,"PM",配置清单!$N:$N,"在岗")</f>
        <v>1</v>
      </c>
      <c r="X968" s="61">
        <f t="shared" si="779"/>
        <v>1</v>
      </c>
      <c r="Y968" s="60">
        <f>COUNTIFS(配置清单!$G:$G,G968,配置清单!$H:$H,"PM",配置清单!$N:$N,"在岗",配置清单!$P:$P,"&lt;&gt;暂不胜任")</f>
        <v>1</v>
      </c>
      <c r="Z968" s="61">
        <f t="shared" si="780"/>
        <v>1</v>
      </c>
      <c r="AA968" s="62">
        <f>COUNTIFS(配置清单!$G:$G,G968,配置清单!$H:$H,"SE",配置清单!$N:$N,"在岗")+COUNTIFS(配置清单!$G:$G,G968,配置清单!$H:$H,"SA",配置清单!$N:$N,"在岗")</f>
        <v>0</v>
      </c>
      <c r="AB968" s="61" t="str">
        <f t="shared" si="781"/>
        <v>NA</v>
      </c>
      <c r="AC968" s="60">
        <f>COUNTIFS(配置清单!$G:$G,G968,配置清单!$H:$H,"SE",配置清单!$N:$N,"在岗",配置清单!$P:$P,"&lt;&gt;暂不胜任")+COUNTIFS(配置清单!$G:$G,G968,配置清单!$H:$H,"SA",配置清单!$N:$N,"在岗",配置清单!$P:$P,"&lt;&gt;暂不胜任")</f>
        <v>0</v>
      </c>
      <c r="AD968" s="61" t="str">
        <f t="shared" si="782"/>
        <v>NA</v>
      </c>
      <c r="AE968" s="60">
        <f>COUNTIFS(配置清单!$G:$G,G968,配置清单!H:H,"MDE",配置清单!N:N,"在岗")</f>
        <v>0</v>
      </c>
      <c r="AF968" s="61" t="str">
        <f t="shared" si="783"/>
        <v>NA</v>
      </c>
      <c r="AG968" s="60">
        <f>COUNTIFS(配置清单!$G:$G,G968,配置清单!$H:$H,"MDE",配置清单!$N:$N,"在岗",配置清单!$P:$P,"&lt;&gt;暂不胜任")</f>
        <v>0</v>
      </c>
      <c r="AH968" s="61" t="str">
        <f t="shared" si="784"/>
        <v>NA</v>
      </c>
      <c r="AI968" s="62">
        <f>COUNTIFS(配置清单!G:G,G968,配置清单!H:H,"TPM",配置清单!N:N,"在岗")+COUNTIFS(配置清单!G:G,G968,配置清单!H:H,"TC",配置清单!N:N,"在岗")</f>
        <v>0</v>
      </c>
      <c r="AJ968" s="61" t="str">
        <f t="shared" si="785"/>
        <v>NA</v>
      </c>
      <c r="AK968" s="60">
        <f>COUNTIFS(配置清单!G:G,G968,配置清单!H:H,"TPM",配置清单!N:N,"在岗",配置清单!P:P,"&lt;&gt;暂不胜任")+COUNTIFS(配置清单!G:G,G968,配置清单!H:H,"TC",配置清单!N:N,"在岗",配置清单!P:P,"&lt;&gt;暂不胜任")</f>
        <v>0</v>
      </c>
      <c r="AL968" s="61" t="str">
        <f t="shared" si="786"/>
        <v>NA</v>
      </c>
      <c r="AM968" s="60">
        <f>COUNTIFS(配置清单!G:G,G968,配置清单!H:H,"TSE",配置清单!N:N,"在岗")</f>
        <v>2</v>
      </c>
      <c r="AN968" s="61" t="str">
        <f t="shared" si="787"/>
        <v>NA</v>
      </c>
      <c r="AO968" s="60">
        <f>COUNTIFS(配置清单!G:G,G968,配置清单!H:H,"TSE",配置清单!N:N,"在岗",配置清单!P:P,"&lt;&gt;暂不胜任")</f>
        <v>2</v>
      </c>
      <c r="AP968" s="61" t="str">
        <f t="shared" si="788"/>
        <v>NA</v>
      </c>
      <c r="AQ968" s="60">
        <f>COUNTIFS(配置清单!$G:$G,G968,配置清单!H:H,"QA",配置清单!N:N,"在岗")</f>
        <v>1</v>
      </c>
      <c r="AR968" s="61">
        <f t="shared" si="789"/>
        <v>1</v>
      </c>
      <c r="AS968" s="60">
        <f>COUNTIFS(配置清单!$G:$G,G968,配置清单!$H:$H,"QA",配置清单!$N:$N,"在岗",配置清单!$P:$P,"&lt;&gt;暂不胜任")</f>
        <v>0</v>
      </c>
      <c r="AT968" s="61">
        <f t="shared" si="790"/>
        <v>0</v>
      </c>
      <c r="AU968" s="60">
        <f>COUNTIFS(配置清单!G:G,规划及评估!G968,配置清单!H:H,"BA",配置清单!N:N,"在岗")</f>
        <v>0</v>
      </c>
      <c r="AV968" s="61" t="str">
        <f t="shared" si="791"/>
        <v>NA</v>
      </c>
      <c r="AW968" s="60">
        <f>COUNTIFS(配置清单!G:G,G968,配置清单!H:H,"BA",配置清单!N:N,"在岗",配置清单!P:P,"&lt;&gt;暂不胜任")</f>
        <v>0</v>
      </c>
      <c r="AX968" s="61" t="str">
        <f t="shared" si="792"/>
        <v>NA</v>
      </c>
      <c r="AY968" s="60">
        <f>COUNTIFS(配置清单!G:G,规划及评估!G968,配置清单!H:H,"IA",配置清单!N:N,"在岗")</f>
        <v>0</v>
      </c>
      <c r="AZ968" s="61" t="str">
        <f t="shared" si="793"/>
        <v>NA</v>
      </c>
      <c r="BA968" s="60">
        <f>COUNTIFS(配置清单!G:G,G968,配置清单!H:H,"IA",配置清单!N:N,"在岗",配置清单!P:P,"&lt;&gt;暂不胜任")</f>
        <v>0</v>
      </c>
      <c r="BB968" s="61" t="str">
        <f t="shared" si="794"/>
        <v>NA</v>
      </c>
      <c r="BC968" s="60">
        <f>COUNTIFS(配置清单!G:G,规划及评估!G968,配置清单!H:H,"产品经理",配置清单!N:N,"在岗")</f>
        <v>0</v>
      </c>
      <c r="BD968" s="61" t="str">
        <f t="shared" si="795"/>
        <v>NA</v>
      </c>
      <c r="BE968" s="60">
        <f>COUNTIFS(配置清单!G:G,G968,配置清单!H:H,"产品经理",配置清单!N:N,"在岗",配置清单!P:P,"&lt;&gt;暂不胜任")</f>
        <v>0</v>
      </c>
      <c r="BF968" s="61" t="str">
        <f t="shared" si="796"/>
        <v>NA</v>
      </c>
      <c r="BG968" s="63">
        <f t="shared" si="797"/>
        <v>2</v>
      </c>
      <c r="BH968" s="64">
        <f t="shared" si="798"/>
        <v>2</v>
      </c>
      <c r="BI968" s="64">
        <f t="shared" si="799"/>
        <v>2</v>
      </c>
      <c r="BJ968" s="64">
        <f t="shared" si="800"/>
        <v>1</v>
      </c>
      <c r="BK968" s="65">
        <f t="shared" si="801"/>
        <v>1</v>
      </c>
      <c r="BL968" s="66">
        <f t="shared" si="802"/>
        <v>0.5</v>
      </c>
      <c r="BM968" s="93">
        <f t="shared" si="803"/>
        <v>1</v>
      </c>
      <c r="BN968" s="93">
        <f t="shared" si="804"/>
        <v>1</v>
      </c>
      <c r="BO968" s="93">
        <f t="shared" si="805"/>
        <v>0</v>
      </c>
      <c r="BP968" s="93">
        <f t="shared" si="806"/>
        <v>0</v>
      </c>
      <c r="BQ968" s="93">
        <f t="shared" si="807"/>
        <v>0</v>
      </c>
      <c r="BR968" s="93">
        <f t="shared" si="808"/>
        <v>0</v>
      </c>
      <c r="BS968" s="93">
        <f t="shared" si="809"/>
        <v>0</v>
      </c>
      <c r="BT968" s="93">
        <f t="shared" si="810"/>
        <v>0</v>
      </c>
      <c r="BU968" s="93">
        <f t="shared" si="811"/>
        <v>0</v>
      </c>
      <c r="BV968" s="93">
        <f t="shared" si="812"/>
        <v>0</v>
      </c>
      <c r="BW968" s="93">
        <f t="shared" si="813"/>
        <v>1</v>
      </c>
      <c r="BX968" s="93">
        <f t="shared" si="814"/>
        <v>0</v>
      </c>
      <c r="BY968" s="93">
        <f t="shared" si="815"/>
        <v>0</v>
      </c>
      <c r="BZ968" s="93">
        <f t="shared" si="816"/>
        <v>0</v>
      </c>
      <c r="CA968" s="93">
        <f t="shared" si="817"/>
        <v>0</v>
      </c>
      <c r="CB968" s="93">
        <f t="shared" si="818"/>
        <v>0</v>
      </c>
      <c r="CC968" s="93">
        <f t="shared" si="819"/>
        <v>0</v>
      </c>
      <c r="CD968" s="93">
        <f t="shared" si="820"/>
        <v>0</v>
      </c>
    </row>
    <row r="969" spans="1:82">
      <c r="A969" s="34">
        <v>15</v>
      </c>
      <c r="B969" s="34" t="s">
        <v>8522</v>
      </c>
      <c r="C969" s="34" t="s">
        <v>8480</v>
      </c>
      <c r="D969" s="34" t="s">
        <v>217</v>
      </c>
      <c r="E969" s="34" t="s">
        <v>6008</v>
      </c>
      <c r="F969" s="34" t="s">
        <v>8556</v>
      </c>
      <c r="G969" s="34" t="s">
        <v>8557</v>
      </c>
      <c r="H969" s="34" t="s">
        <v>10</v>
      </c>
      <c r="I969" s="34" t="s">
        <v>10</v>
      </c>
      <c r="J969" s="34" t="s">
        <v>34</v>
      </c>
      <c r="K969" s="34" t="s">
        <v>34</v>
      </c>
      <c r="L969" s="34" t="s">
        <v>8555</v>
      </c>
      <c r="M969" s="34" t="s">
        <v>8552</v>
      </c>
      <c r="N969" s="34">
        <v>1</v>
      </c>
      <c r="O969" s="34">
        <v>1</v>
      </c>
      <c r="P969" s="34">
        <v>0</v>
      </c>
      <c r="Q969" s="34">
        <v>0</v>
      </c>
      <c r="R969" s="34">
        <v>0</v>
      </c>
      <c r="S969" s="34">
        <v>1</v>
      </c>
      <c r="T969" s="34">
        <v>0</v>
      </c>
      <c r="U969" s="77">
        <v>0</v>
      </c>
      <c r="V969" s="34">
        <v>0</v>
      </c>
      <c r="W969" s="60">
        <f>COUNTIFS(配置清单!G:G,G969,配置清单!$H:$H,"PM",配置清单!$N:$N,"在岗")</f>
        <v>1</v>
      </c>
      <c r="X969" s="61">
        <f t="shared" si="779"/>
        <v>1</v>
      </c>
      <c r="Y969" s="60">
        <f>COUNTIFS(配置清单!$G:$G,G969,配置清单!$H:$H,"PM",配置清单!$N:$N,"在岗",配置清单!$P:$P,"&lt;&gt;暂不胜任")</f>
        <v>1</v>
      </c>
      <c r="Z969" s="61">
        <f t="shared" si="780"/>
        <v>1</v>
      </c>
      <c r="AA969" s="62">
        <f>COUNTIFS(配置清单!$G:$G,G969,配置清单!$H:$H,"SE",配置清单!$N:$N,"在岗")+COUNTIFS(配置清单!$G:$G,G969,配置清单!$H:$H,"SA",配置清单!$N:$N,"在岗")</f>
        <v>1</v>
      </c>
      <c r="AB969" s="61">
        <f t="shared" si="781"/>
        <v>1</v>
      </c>
      <c r="AC969" s="60">
        <f>COUNTIFS(配置清单!$G:$G,G969,配置清单!$H:$H,"SE",配置清单!$N:$N,"在岗",配置清单!$P:$P,"&lt;&gt;暂不胜任")+COUNTIFS(配置清单!$G:$G,G969,配置清单!$H:$H,"SA",配置清单!$N:$N,"在岗",配置清单!$P:$P,"&lt;&gt;暂不胜任")</f>
        <v>1</v>
      </c>
      <c r="AD969" s="61">
        <f t="shared" si="782"/>
        <v>1</v>
      </c>
      <c r="AE969" s="60">
        <f>COUNTIFS(配置清单!$G:$G,G969,配置清单!H:H,"MDE",配置清单!N:N,"在岗")</f>
        <v>1</v>
      </c>
      <c r="AF969" s="61" t="str">
        <f t="shared" si="783"/>
        <v>NA</v>
      </c>
      <c r="AG969" s="60">
        <f>COUNTIFS(配置清单!$G:$G,G969,配置清单!$H:$H,"MDE",配置清单!$N:$N,"在岗",配置清单!$P:$P,"&lt;&gt;暂不胜任")</f>
        <v>0</v>
      </c>
      <c r="AH969" s="61" t="str">
        <f t="shared" si="784"/>
        <v>NA</v>
      </c>
      <c r="AI969" s="62">
        <f>COUNTIFS(配置清单!G:G,G969,配置清单!H:H,"TPM",配置清单!N:N,"在岗")+COUNTIFS(配置清单!G:G,G969,配置清单!H:H,"TC",配置清单!N:N,"在岗")</f>
        <v>0</v>
      </c>
      <c r="AJ969" s="61" t="str">
        <f t="shared" si="785"/>
        <v>NA</v>
      </c>
      <c r="AK969" s="60">
        <f>COUNTIFS(配置清单!G:G,G969,配置清单!H:H,"TPM",配置清单!N:N,"在岗",配置清单!P:P,"&lt;&gt;暂不胜任")+COUNTIFS(配置清单!G:G,G969,配置清单!H:H,"TC",配置清单!N:N,"在岗",配置清单!P:P,"&lt;&gt;暂不胜任")</f>
        <v>0</v>
      </c>
      <c r="AL969" s="61" t="str">
        <f t="shared" si="786"/>
        <v>NA</v>
      </c>
      <c r="AM969" s="60">
        <f>COUNTIFS(配置清单!G:G,G969,配置清单!H:H,"TSE",配置清单!N:N,"在岗")</f>
        <v>0</v>
      </c>
      <c r="AN969" s="61" t="str">
        <f t="shared" si="787"/>
        <v>NA</v>
      </c>
      <c r="AO969" s="60">
        <f>COUNTIFS(配置清单!G:G,G969,配置清单!H:H,"TSE",配置清单!N:N,"在岗",配置清单!P:P,"&lt;&gt;暂不胜任")</f>
        <v>0</v>
      </c>
      <c r="AP969" s="61" t="str">
        <f t="shared" si="788"/>
        <v>NA</v>
      </c>
      <c r="AQ969" s="60">
        <f>COUNTIFS(配置清单!$G:$G,G969,配置清单!H:H,"QA",配置清单!N:N,"在岗")</f>
        <v>1</v>
      </c>
      <c r="AR969" s="61">
        <f t="shared" si="789"/>
        <v>1</v>
      </c>
      <c r="AS969" s="60">
        <f>COUNTIFS(配置清单!$G:$G,G969,配置清单!$H:$H,"QA",配置清单!$N:$N,"在岗",配置清单!$P:$P,"&lt;&gt;暂不胜任")</f>
        <v>0</v>
      </c>
      <c r="AT969" s="61">
        <f t="shared" si="790"/>
        <v>0</v>
      </c>
      <c r="AU969" s="60">
        <f>COUNTIFS(配置清单!G:G,规划及评估!G969,配置清单!H:H,"BA",配置清单!N:N,"在岗")</f>
        <v>0</v>
      </c>
      <c r="AV969" s="61" t="str">
        <f t="shared" si="791"/>
        <v>NA</v>
      </c>
      <c r="AW969" s="60">
        <f>COUNTIFS(配置清单!G:G,G969,配置清单!H:H,"BA",配置清单!N:N,"在岗",配置清单!P:P,"&lt;&gt;暂不胜任")</f>
        <v>0</v>
      </c>
      <c r="AX969" s="61" t="str">
        <f t="shared" si="792"/>
        <v>NA</v>
      </c>
      <c r="AY969" s="60">
        <f>COUNTIFS(配置清单!G:G,规划及评估!G969,配置清单!H:H,"IA",配置清单!N:N,"在岗")</f>
        <v>0</v>
      </c>
      <c r="AZ969" s="61" t="str">
        <f t="shared" si="793"/>
        <v>NA</v>
      </c>
      <c r="BA969" s="60">
        <f>COUNTIFS(配置清单!G:G,G969,配置清单!H:H,"IA",配置清单!N:N,"在岗",配置清单!P:P,"&lt;&gt;暂不胜任")</f>
        <v>0</v>
      </c>
      <c r="BB969" s="61" t="str">
        <f t="shared" si="794"/>
        <v>NA</v>
      </c>
      <c r="BC969" s="60">
        <f>COUNTIFS(配置清单!G:G,规划及评估!G969,配置清单!H:H,"产品经理",配置清单!N:N,"在岗")</f>
        <v>0</v>
      </c>
      <c r="BD969" s="61" t="str">
        <f t="shared" si="795"/>
        <v>NA</v>
      </c>
      <c r="BE969" s="60">
        <f>COUNTIFS(配置清单!G:G,G969,配置清单!H:H,"产品经理",配置清单!N:N,"在岗",配置清单!P:P,"&lt;&gt;暂不胜任")</f>
        <v>0</v>
      </c>
      <c r="BF969" s="61" t="str">
        <f t="shared" si="796"/>
        <v>NA</v>
      </c>
      <c r="BG969" s="63">
        <f t="shared" si="797"/>
        <v>3</v>
      </c>
      <c r="BH969" s="64">
        <f t="shared" si="798"/>
        <v>3</v>
      </c>
      <c r="BI969" s="64">
        <f t="shared" si="799"/>
        <v>3</v>
      </c>
      <c r="BJ969" s="64">
        <f t="shared" si="800"/>
        <v>2</v>
      </c>
      <c r="BK969" s="65">
        <f t="shared" si="801"/>
        <v>1</v>
      </c>
      <c r="BL969" s="66">
        <f t="shared" si="802"/>
        <v>0.66666666666666663</v>
      </c>
      <c r="BM969" s="93">
        <f t="shared" si="803"/>
        <v>1</v>
      </c>
      <c r="BN969" s="93">
        <f t="shared" si="804"/>
        <v>1</v>
      </c>
      <c r="BO969" s="93">
        <f t="shared" si="805"/>
        <v>1</v>
      </c>
      <c r="BP969" s="93">
        <f t="shared" si="806"/>
        <v>1</v>
      </c>
      <c r="BQ969" s="93">
        <f t="shared" si="807"/>
        <v>0</v>
      </c>
      <c r="BR969" s="93">
        <f t="shared" si="808"/>
        <v>0</v>
      </c>
      <c r="BS969" s="93">
        <f t="shared" si="809"/>
        <v>0</v>
      </c>
      <c r="BT969" s="93">
        <f t="shared" si="810"/>
        <v>0</v>
      </c>
      <c r="BU969" s="93">
        <f t="shared" si="811"/>
        <v>0</v>
      </c>
      <c r="BV969" s="93">
        <f t="shared" si="812"/>
        <v>0</v>
      </c>
      <c r="BW969" s="93">
        <f t="shared" si="813"/>
        <v>1</v>
      </c>
      <c r="BX969" s="93">
        <f t="shared" si="814"/>
        <v>0</v>
      </c>
      <c r="BY969" s="93">
        <f t="shared" si="815"/>
        <v>0</v>
      </c>
      <c r="BZ969" s="93">
        <f t="shared" si="816"/>
        <v>0</v>
      </c>
      <c r="CA969" s="93">
        <f t="shared" si="817"/>
        <v>0</v>
      </c>
      <c r="CB969" s="93">
        <f t="shared" si="818"/>
        <v>0</v>
      </c>
      <c r="CC969" s="93">
        <f t="shared" si="819"/>
        <v>0</v>
      </c>
      <c r="CD969" s="93">
        <f t="shared" si="820"/>
        <v>0</v>
      </c>
    </row>
    <row r="970" spans="1:82">
      <c r="A970" s="34">
        <v>16</v>
      </c>
      <c r="B970" s="34" t="s">
        <v>8522</v>
      </c>
      <c r="C970" s="34" t="s">
        <v>8480</v>
      </c>
      <c r="D970" s="34" t="s">
        <v>217</v>
      </c>
      <c r="E970" s="34" t="s">
        <v>6008</v>
      </c>
      <c r="F970" s="34" t="s">
        <v>8558</v>
      </c>
      <c r="G970" s="34" t="s">
        <v>8559</v>
      </c>
      <c r="H970" s="34" t="s">
        <v>7</v>
      </c>
      <c r="I970" s="34" t="s">
        <v>7</v>
      </c>
      <c r="J970" s="34" t="s">
        <v>195</v>
      </c>
      <c r="K970" s="34" t="s">
        <v>195</v>
      </c>
      <c r="L970" s="34" t="s">
        <v>5123</v>
      </c>
      <c r="M970" s="34" t="s">
        <v>8552</v>
      </c>
      <c r="N970" s="34">
        <v>1</v>
      </c>
      <c r="O970" s="34">
        <v>0</v>
      </c>
      <c r="P970" s="34">
        <v>0</v>
      </c>
      <c r="Q970" s="34">
        <v>0</v>
      </c>
      <c r="R970" s="34">
        <v>0</v>
      </c>
      <c r="S970" s="34">
        <v>1</v>
      </c>
      <c r="T970" s="34">
        <v>0</v>
      </c>
      <c r="U970" s="77">
        <v>0</v>
      </c>
      <c r="V970" s="34">
        <v>0</v>
      </c>
      <c r="W970" s="60">
        <f>COUNTIFS(配置清单!G:G,G970,配置清单!$H:$H,"PM",配置清单!$N:$N,"在岗")</f>
        <v>1</v>
      </c>
      <c r="X970" s="61">
        <f t="shared" si="779"/>
        <v>1</v>
      </c>
      <c r="Y970" s="60">
        <f>COUNTIFS(配置清单!$G:$G,G970,配置清单!$H:$H,"PM",配置清单!$N:$N,"在岗",配置清单!$P:$P,"&lt;&gt;暂不胜任")</f>
        <v>1</v>
      </c>
      <c r="Z970" s="61">
        <f t="shared" si="780"/>
        <v>1</v>
      </c>
      <c r="AA970" s="62">
        <f>COUNTIFS(配置清单!$G:$G,G970,配置清单!$H:$H,"SE",配置清单!$N:$N,"在岗")+COUNTIFS(配置清单!$G:$G,G970,配置清单!$H:$H,"SA",配置清单!$N:$N,"在岗")</f>
        <v>1</v>
      </c>
      <c r="AB970" s="61" t="str">
        <f t="shared" si="781"/>
        <v>NA</v>
      </c>
      <c r="AC970" s="60">
        <f>COUNTIFS(配置清单!$G:$G,G970,配置清单!$H:$H,"SE",配置清单!$N:$N,"在岗",配置清单!$P:$P,"&lt;&gt;暂不胜任")+COUNTIFS(配置清单!$G:$G,G970,配置清单!$H:$H,"SA",配置清单!$N:$N,"在岗",配置清单!$P:$P,"&lt;&gt;暂不胜任")</f>
        <v>0</v>
      </c>
      <c r="AD970" s="61" t="str">
        <f t="shared" si="782"/>
        <v>NA</v>
      </c>
      <c r="AE970" s="60">
        <f>COUNTIFS(配置清单!$G:$G,G970,配置清单!H:H,"MDE",配置清单!N:N,"在岗")</f>
        <v>0</v>
      </c>
      <c r="AF970" s="61" t="str">
        <f t="shared" si="783"/>
        <v>NA</v>
      </c>
      <c r="AG970" s="60">
        <f>COUNTIFS(配置清单!$G:$G,G970,配置清单!$H:$H,"MDE",配置清单!$N:$N,"在岗",配置清单!$P:$P,"&lt;&gt;暂不胜任")</f>
        <v>0</v>
      </c>
      <c r="AH970" s="61" t="str">
        <f t="shared" si="784"/>
        <v>NA</v>
      </c>
      <c r="AI970" s="62">
        <f>COUNTIFS(配置清单!G:G,G970,配置清单!H:H,"TPM",配置清单!N:N,"在岗")+COUNTIFS(配置清单!G:G,G970,配置清单!H:H,"TC",配置清单!N:N,"在岗")</f>
        <v>0</v>
      </c>
      <c r="AJ970" s="61" t="str">
        <f t="shared" si="785"/>
        <v>NA</v>
      </c>
      <c r="AK970" s="60">
        <f>COUNTIFS(配置清单!G:G,G970,配置清单!H:H,"TPM",配置清单!N:N,"在岗",配置清单!P:P,"&lt;&gt;暂不胜任")+COUNTIFS(配置清单!G:G,G970,配置清单!H:H,"TC",配置清单!N:N,"在岗",配置清单!P:P,"&lt;&gt;暂不胜任")</f>
        <v>0</v>
      </c>
      <c r="AL970" s="61" t="str">
        <f t="shared" si="786"/>
        <v>NA</v>
      </c>
      <c r="AM970" s="60">
        <f>COUNTIFS(配置清单!G:G,G970,配置清单!H:H,"TSE",配置清单!N:N,"在岗")</f>
        <v>0</v>
      </c>
      <c r="AN970" s="61" t="str">
        <f t="shared" si="787"/>
        <v>NA</v>
      </c>
      <c r="AO970" s="60">
        <f>COUNTIFS(配置清单!G:G,G970,配置清单!H:H,"TSE",配置清单!N:N,"在岗",配置清单!P:P,"&lt;&gt;暂不胜任")</f>
        <v>0</v>
      </c>
      <c r="AP970" s="61" t="str">
        <f t="shared" si="788"/>
        <v>NA</v>
      </c>
      <c r="AQ970" s="60">
        <f>COUNTIFS(配置清单!$G:$G,G970,配置清单!H:H,"QA",配置清单!N:N,"在岗")</f>
        <v>1</v>
      </c>
      <c r="AR970" s="61">
        <f t="shared" si="789"/>
        <v>1</v>
      </c>
      <c r="AS970" s="60">
        <f>COUNTIFS(配置清单!$G:$G,G970,配置清单!$H:$H,"QA",配置清单!$N:$N,"在岗",配置清单!$P:$P,"&lt;&gt;暂不胜任")</f>
        <v>0</v>
      </c>
      <c r="AT970" s="61">
        <f t="shared" si="790"/>
        <v>0</v>
      </c>
      <c r="AU970" s="60">
        <f>COUNTIFS(配置清单!G:G,规划及评估!G970,配置清单!H:H,"BA",配置清单!N:N,"在岗")</f>
        <v>0</v>
      </c>
      <c r="AV970" s="61" t="str">
        <f t="shared" si="791"/>
        <v>NA</v>
      </c>
      <c r="AW970" s="60">
        <f>COUNTIFS(配置清单!G:G,G970,配置清单!H:H,"BA",配置清单!N:N,"在岗",配置清单!P:P,"&lt;&gt;暂不胜任")</f>
        <v>0</v>
      </c>
      <c r="AX970" s="61" t="str">
        <f t="shared" si="792"/>
        <v>NA</v>
      </c>
      <c r="AY970" s="60">
        <f>COUNTIFS(配置清单!G:G,规划及评估!G970,配置清单!H:H,"IA",配置清单!N:N,"在岗")</f>
        <v>0</v>
      </c>
      <c r="AZ970" s="61" t="str">
        <f t="shared" si="793"/>
        <v>NA</v>
      </c>
      <c r="BA970" s="60">
        <f>COUNTIFS(配置清单!G:G,G970,配置清单!H:H,"IA",配置清单!N:N,"在岗",配置清单!P:P,"&lt;&gt;暂不胜任")</f>
        <v>0</v>
      </c>
      <c r="BB970" s="61" t="str">
        <f t="shared" si="794"/>
        <v>NA</v>
      </c>
      <c r="BC970" s="60">
        <f>COUNTIFS(配置清单!G:G,规划及评估!G970,配置清单!H:H,"产品经理",配置清单!N:N,"在岗")</f>
        <v>0</v>
      </c>
      <c r="BD970" s="61" t="str">
        <f t="shared" si="795"/>
        <v>NA</v>
      </c>
      <c r="BE970" s="60">
        <f>COUNTIFS(配置清单!G:G,G970,配置清单!H:H,"产品经理",配置清单!N:N,"在岗",配置清单!P:P,"&lt;&gt;暂不胜任")</f>
        <v>0</v>
      </c>
      <c r="BF970" s="61" t="str">
        <f t="shared" si="796"/>
        <v>NA</v>
      </c>
      <c r="BG970" s="63">
        <f t="shared" si="797"/>
        <v>2</v>
      </c>
      <c r="BH970" s="64">
        <f t="shared" si="798"/>
        <v>2</v>
      </c>
      <c r="BI970" s="64">
        <f t="shared" si="799"/>
        <v>2</v>
      </c>
      <c r="BJ970" s="64">
        <f t="shared" si="800"/>
        <v>1</v>
      </c>
      <c r="BK970" s="65">
        <f t="shared" si="801"/>
        <v>1</v>
      </c>
      <c r="BL970" s="66">
        <f t="shared" si="802"/>
        <v>0.5</v>
      </c>
      <c r="BM970" s="93">
        <f t="shared" si="803"/>
        <v>1</v>
      </c>
      <c r="BN970" s="93">
        <f t="shared" si="804"/>
        <v>1</v>
      </c>
      <c r="BO970" s="93">
        <f t="shared" si="805"/>
        <v>0</v>
      </c>
      <c r="BP970" s="93">
        <f t="shared" si="806"/>
        <v>0</v>
      </c>
      <c r="BQ970" s="93">
        <f t="shared" si="807"/>
        <v>0</v>
      </c>
      <c r="BR970" s="93">
        <f t="shared" si="808"/>
        <v>0</v>
      </c>
      <c r="BS970" s="93">
        <f t="shared" si="809"/>
        <v>0</v>
      </c>
      <c r="BT970" s="93">
        <f t="shared" si="810"/>
        <v>0</v>
      </c>
      <c r="BU970" s="93">
        <f t="shared" si="811"/>
        <v>0</v>
      </c>
      <c r="BV970" s="93">
        <f t="shared" si="812"/>
        <v>0</v>
      </c>
      <c r="BW970" s="93">
        <f t="shared" si="813"/>
        <v>1</v>
      </c>
      <c r="BX970" s="93">
        <f t="shared" si="814"/>
        <v>0</v>
      </c>
      <c r="BY970" s="93">
        <f t="shared" si="815"/>
        <v>0</v>
      </c>
      <c r="BZ970" s="93">
        <f t="shared" si="816"/>
        <v>0</v>
      </c>
      <c r="CA970" s="93">
        <f t="shared" si="817"/>
        <v>0</v>
      </c>
      <c r="CB970" s="93">
        <f t="shared" si="818"/>
        <v>0</v>
      </c>
      <c r="CC970" s="93">
        <f t="shared" si="819"/>
        <v>0</v>
      </c>
      <c r="CD970" s="93">
        <f t="shared" si="820"/>
        <v>0</v>
      </c>
    </row>
    <row r="971" spans="1:82">
      <c r="A971" s="34">
        <v>17</v>
      </c>
      <c r="B971" s="34" t="s">
        <v>8522</v>
      </c>
      <c r="C971" s="34" t="s">
        <v>8480</v>
      </c>
      <c r="D971" s="34" t="s">
        <v>217</v>
      </c>
      <c r="E971" s="34" t="s">
        <v>6008</v>
      </c>
      <c r="F971" s="34" t="s">
        <v>8560</v>
      </c>
      <c r="G971" s="34" t="s">
        <v>8561</v>
      </c>
      <c r="H971" s="34" t="s">
        <v>7</v>
      </c>
      <c r="I971" s="34" t="s">
        <v>7</v>
      </c>
      <c r="J971" s="34" t="s">
        <v>195</v>
      </c>
      <c r="K971" s="34" t="s">
        <v>34</v>
      </c>
      <c r="L971" s="34" t="s">
        <v>8562</v>
      </c>
      <c r="M971" s="34" t="s">
        <v>8552</v>
      </c>
      <c r="N971" s="34">
        <v>0</v>
      </c>
      <c r="O971" s="34">
        <v>0</v>
      </c>
      <c r="P971" s="34">
        <v>0</v>
      </c>
      <c r="Q971" s="34">
        <v>0</v>
      </c>
      <c r="R971" s="34">
        <v>0</v>
      </c>
      <c r="S971" s="34">
        <v>1</v>
      </c>
      <c r="T971" s="34">
        <v>0</v>
      </c>
      <c r="U971" s="77">
        <v>0</v>
      </c>
      <c r="V971" s="34">
        <v>0</v>
      </c>
      <c r="W971" s="60">
        <f>COUNTIFS(配置清单!G:G,G971,配置清单!$H:$H,"PM",配置清单!$N:$N,"在岗")</f>
        <v>1</v>
      </c>
      <c r="X971" s="61" t="str">
        <f t="shared" si="779"/>
        <v>NA</v>
      </c>
      <c r="Y971" s="60">
        <f>COUNTIFS(配置清单!$G:$G,G971,配置清单!$H:$H,"PM",配置清单!$N:$N,"在岗",配置清单!$P:$P,"&lt;&gt;暂不胜任")</f>
        <v>0</v>
      </c>
      <c r="Z971" s="61" t="str">
        <f t="shared" si="780"/>
        <v>NA</v>
      </c>
      <c r="AA971" s="62">
        <f>COUNTIFS(配置清单!$G:$G,G971,配置清单!$H:$H,"SE",配置清单!$N:$N,"在岗")+COUNTIFS(配置清单!$G:$G,G971,配置清单!$H:$H,"SA",配置清单!$N:$N,"在岗")</f>
        <v>0</v>
      </c>
      <c r="AB971" s="61" t="str">
        <f t="shared" si="781"/>
        <v>NA</v>
      </c>
      <c r="AC971" s="60">
        <f>COUNTIFS(配置清单!$G:$G,G971,配置清单!$H:$H,"SE",配置清单!$N:$N,"在岗",配置清单!$P:$P,"&lt;&gt;暂不胜任")+COUNTIFS(配置清单!$G:$G,G971,配置清单!$H:$H,"SA",配置清单!$N:$N,"在岗",配置清单!$P:$P,"&lt;&gt;暂不胜任")</f>
        <v>0</v>
      </c>
      <c r="AD971" s="61" t="str">
        <f t="shared" si="782"/>
        <v>NA</v>
      </c>
      <c r="AE971" s="60">
        <f>COUNTIFS(配置清单!$G:$G,G971,配置清单!H:H,"MDE",配置清单!N:N,"在岗")</f>
        <v>0</v>
      </c>
      <c r="AF971" s="61" t="str">
        <f t="shared" si="783"/>
        <v>NA</v>
      </c>
      <c r="AG971" s="60">
        <f>COUNTIFS(配置清单!$G:$G,G971,配置清单!$H:$H,"MDE",配置清单!$N:$N,"在岗",配置清单!$P:$P,"&lt;&gt;暂不胜任")</f>
        <v>0</v>
      </c>
      <c r="AH971" s="61" t="str">
        <f t="shared" si="784"/>
        <v>NA</v>
      </c>
      <c r="AI971" s="62">
        <f>COUNTIFS(配置清单!G:G,G971,配置清单!H:H,"TPM",配置清单!N:N,"在岗")+COUNTIFS(配置清单!G:G,G971,配置清单!H:H,"TC",配置清单!N:N,"在岗")</f>
        <v>0</v>
      </c>
      <c r="AJ971" s="61" t="str">
        <f t="shared" si="785"/>
        <v>NA</v>
      </c>
      <c r="AK971" s="60">
        <f>COUNTIFS(配置清单!G:G,G971,配置清单!H:H,"TPM",配置清单!N:N,"在岗",配置清单!P:P,"&lt;&gt;暂不胜任")+COUNTIFS(配置清单!G:G,G971,配置清单!H:H,"TC",配置清单!N:N,"在岗",配置清单!P:P,"&lt;&gt;暂不胜任")</f>
        <v>0</v>
      </c>
      <c r="AL971" s="61" t="str">
        <f t="shared" si="786"/>
        <v>NA</v>
      </c>
      <c r="AM971" s="60">
        <f>COUNTIFS(配置清单!G:G,G971,配置清单!H:H,"TSE",配置清单!N:N,"在岗")</f>
        <v>0</v>
      </c>
      <c r="AN971" s="61" t="str">
        <f t="shared" si="787"/>
        <v>NA</v>
      </c>
      <c r="AO971" s="60">
        <f>COUNTIFS(配置清单!G:G,G971,配置清单!H:H,"TSE",配置清单!N:N,"在岗",配置清单!P:P,"&lt;&gt;暂不胜任")</f>
        <v>0</v>
      </c>
      <c r="AP971" s="61" t="str">
        <f t="shared" si="788"/>
        <v>NA</v>
      </c>
      <c r="AQ971" s="60">
        <f>COUNTIFS(配置清单!$G:$G,G971,配置清单!H:H,"QA",配置清单!N:N,"在岗")</f>
        <v>1</v>
      </c>
      <c r="AR971" s="61">
        <f t="shared" si="789"/>
        <v>1</v>
      </c>
      <c r="AS971" s="60">
        <f>COUNTIFS(配置清单!$G:$G,G971,配置清单!$H:$H,"QA",配置清单!$N:$N,"在岗",配置清单!$P:$P,"&lt;&gt;暂不胜任")</f>
        <v>0</v>
      </c>
      <c r="AT971" s="61">
        <f t="shared" si="790"/>
        <v>0</v>
      </c>
      <c r="AU971" s="60">
        <f>COUNTIFS(配置清单!G:G,规划及评估!G971,配置清单!H:H,"BA",配置清单!N:N,"在岗")</f>
        <v>0</v>
      </c>
      <c r="AV971" s="61" t="str">
        <f t="shared" si="791"/>
        <v>NA</v>
      </c>
      <c r="AW971" s="60">
        <f>COUNTIFS(配置清单!G:G,G971,配置清单!H:H,"BA",配置清单!N:N,"在岗",配置清单!P:P,"&lt;&gt;暂不胜任")</f>
        <v>0</v>
      </c>
      <c r="AX971" s="61" t="str">
        <f t="shared" si="792"/>
        <v>NA</v>
      </c>
      <c r="AY971" s="60">
        <f>COUNTIFS(配置清单!G:G,规划及评估!G971,配置清单!H:H,"IA",配置清单!N:N,"在岗")</f>
        <v>0</v>
      </c>
      <c r="AZ971" s="61" t="str">
        <f t="shared" si="793"/>
        <v>NA</v>
      </c>
      <c r="BA971" s="60">
        <f>COUNTIFS(配置清单!G:G,G971,配置清单!H:H,"IA",配置清单!N:N,"在岗",配置清单!P:P,"&lt;&gt;暂不胜任")</f>
        <v>0</v>
      </c>
      <c r="BB971" s="61" t="str">
        <f t="shared" si="794"/>
        <v>NA</v>
      </c>
      <c r="BC971" s="60">
        <f>COUNTIFS(配置清单!G:G,规划及评估!G971,配置清单!H:H,"产品经理",配置清单!N:N,"在岗")</f>
        <v>0</v>
      </c>
      <c r="BD971" s="61" t="str">
        <f t="shared" si="795"/>
        <v>NA</v>
      </c>
      <c r="BE971" s="60">
        <f>COUNTIFS(配置清单!G:G,G971,配置清单!H:H,"产品经理",配置清单!N:N,"在岗",配置清单!P:P,"&lt;&gt;暂不胜任")</f>
        <v>0</v>
      </c>
      <c r="BF971" s="61" t="str">
        <f t="shared" si="796"/>
        <v>NA</v>
      </c>
      <c r="BG971" s="63">
        <f t="shared" si="797"/>
        <v>1</v>
      </c>
      <c r="BH971" s="64">
        <f t="shared" si="798"/>
        <v>1</v>
      </c>
      <c r="BI971" s="64">
        <f t="shared" si="799"/>
        <v>1</v>
      </c>
      <c r="BJ971" s="64">
        <f t="shared" si="800"/>
        <v>0</v>
      </c>
      <c r="BK971" s="65">
        <f t="shared" si="801"/>
        <v>1</v>
      </c>
      <c r="BL971" s="66">
        <f t="shared" si="802"/>
        <v>0</v>
      </c>
      <c r="BM971" s="93">
        <f t="shared" si="803"/>
        <v>0</v>
      </c>
      <c r="BN971" s="93">
        <f t="shared" si="804"/>
        <v>0</v>
      </c>
      <c r="BO971" s="93">
        <f t="shared" si="805"/>
        <v>0</v>
      </c>
      <c r="BP971" s="93">
        <f t="shared" si="806"/>
        <v>0</v>
      </c>
      <c r="BQ971" s="93">
        <f t="shared" si="807"/>
        <v>0</v>
      </c>
      <c r="BR971" s="93">
        <f t="shared" si="808"/>
        <v>0</v>
      </c>
      <c r="BS971" s="93">
        <f t="shared" si="809"/>
        <v>0</v>
      </c>
      <c r="BT971" s="93">
        <f t="shared" si="810"/>
        <v>0</v>
      </c>
      <c r="BU971" s="93">
        <f t="shared" si="811"/>
        <v>0</v>
      </c>
      <c r="BV971" s="93">
        <f t="shared" si="812"/>
        <v>0</v>
      </c>
      <c r="BW971" s="93">
        <f t="shared" si="813"/>
        <v>1</v>
      </c>
      <c r="BX971" s="93">
        <f t="shared" si="814"/>
        <v>0</v>
      </c>
      <c r="BY971" s="93">
        <f t="shared" si="815"/>
        <v>0</v>
      </c>
      <c r="BZ971" s="93">
        <f t="shared" si="816"/>
        <v>0</v>
      </c>
      <c r="CA971" s="93">
        <f t="shared" si="817"/>
        <v>0</v>
      </c>
      <c r="CB971" s="93">
        <f t="shared" si="818"/>
        <v>0</v>
      </c>
      <c r="CC971" s="93">
        <f t="shared" si="819"/>
        <v>0</v>
      </c>
      <c r="CD971" s="93">
        <f t="shared" si="820"/>
        <v>0</v>
      </c>
    </row>
    <row r="972" spans="1:82">
      <c r="A972" s="34">
        <v>18</v>
      </c>
      <c r="B972" s="34" t="s">
        <v>8522</v>
      </c>
      <c r="C972" s="34" t="s">
        <v>8480</v>
      </c>
      <c r="D972" s="34" t="s">
        <v>217</v>
      </c>
      <c r="E972" s="34" t="s">
        <v>6008</v>
      </c>
      <c r="F972" s="34" t="s">
        <v>8563</v>
      </c>
      <c r="G972" s="34" t="s">
        <v>8564</v>
      </c>
      <c r="H972" s="34" t="s">
        <v>7</v>
      </c>
      <c r="I972" s="34" t="s">
        <v>7</v>
      </c>
      <c r="J972" s="34" t="s">
        <v>195</v>
      </c>
      <c r="K972" s="34" t="s">
        <v>195</v>
      </c>
      <c r="L972" s="34" t="s">
        <v>8562</v>
      </c>
      <c r="M972" s="34" t="s">
        <v>8552</v>
      </c>
      <c r="N972" s="34">
        <v>1</v>
      </c>
      <c r="O972" s="34">
        <v>0</v>
      </c>
      <c r="P972" s="34">
        <v>0</v>
      </c>
      <c r="Q972" s="34">
        <v>0</v>
      </c>
      <c r="R972" s="34">
        <v>0</v>
      </c>
      <c r="S972" s="34">
        <v>1</v>
      </c>
      <c r="T972" s="34">
        <v>0</v>
      </c>
      <c r="U972" s="77">
        <v>0</v>
      </c>
      <c r="V972" s="34">
        <v>0</v>
      </c>
      <c r="W972" s="60">
        <f>COUNTIFS(配置清单!G:G,G972,配置清单!$H:$H,"PM",配置清单!$N:$N,"在岗")</f>
        <v>1</v>
      </c>
      <c r="X972" s="61">
        <f t="shared" si="779"/>
        <v>1</v>
      </c>
      <c r="Y972" s="60">
        <f>COUNTIFS(配置清单!$G:$G,G972,配置清单!$H:$H,"PM",配置清单!$N:$N,"在岗",配置清单!$P:$P,"&lt;&gt;暂不胜任")</f>
        <v>1</v>
      </c>
      <c r="Z972" s="61">
        <f t="shared" si="780"/>
        <v>1</v>
      </c>
      <c r="AA972" s="62">
        <f>COUNTIFS(配置清单!$G:$G,G972,配置清单!$H:$H,"SE",配置清单!$N:$N,"在岗")+COUNTIFS(配置清单!$G:$G,G972,配置清单!$H:$H,"SA",配置清单!$N:$N,"在岗")</f>
        <v>0</v>
      </c>
      <c r="AB972" s="61" t="str">
        <f t="shared" si="781"/>
        <v>NA</v>
      </c>
      <c r="AC972" s="60">
        <f>COUNTIFS(配置清单!$G:$G,G972,配置清单!$H:$H,"SE",配置清单!$N:$N,"在岗",配置清单!$P:$P,"&lt;&gt;暂不胜任")+COUNTIFS(配置清单!$G:$G,G972,配置清单!$H:$H,"SA",配置清单!$N:$N,"在岗",配置清单!$P:$P,"&lt;&gt;暂不胜任")</f>
        <v>0</v>
      </c>
      <c r="AD972" s="61" t="str">
        <f t="shared" si="782"/>
        <v>NA</v>
      </c>
      <c r="AE972" s="60">
        <f>COUNTIFS(配置清单!$G:$G,G972,配置清单!H:H,"MDE",配置清单!N:N,"在岗")</f>
        <v>0</v>
      </c>
      <c r="AF972" s="61" t="str">
        <f t="shared" si="783"/>
        <v>NA</v>
      </c>
      <c r="AG972" s="60">
        <f>COUNTIFS(配置清单!$G:$G,G972,配置清单!$H:$H,"MDE",配置清单!$N:$N,"在岗",配置清单!$P:$P,"&lt;&gt;暂不胜任")</f>
        <v>0</v>
      </c>
      <c r="AH972" s="61" t="str">
        <f t="shared" si="784"/>
        <v>NA</v>
      </c>
      <c r="AI972" s="62">
        <f>COUNTIFS(配置清单!G:G,G972,配置清单!H:H,"TPM",配置清单!N:N,"在岗")+COUNTIFS(配置清单!G:G,G972,配置清单!H:H,"TC",配置清单!N:N,"在岗")</f>
        <v>0</v>
      </c>
      <c r="AJ972" s="61" t="str">
        <f t="shared" si="785"/>
        <v>NA</v>
      </c>
      <c r="AK972" s="60">
        <f>COUNTIFS(配置清单!G:G,G972,配置清单!H:H,"TPM",配置清单!N:N,"在岗",配置清单!P:P,"&lt;&gt;暂不胜任")+COUNTIFS(配置清单!G:G,G972,配置清单!H:H,"TC",配置清单!N:N,"在岗",配置清单!P:P,"&lt;&gt;暂不胜任")</f>
        <v>0</v>
      </c>
      <c r="AL972" s="61" t="str">
        <f t="shared" si="786"/>
        <v>NA</v>
      </c>
      <c r="AM972" s="60">
        <f>COUNTIFS(配置清单!G:G,G972,配置清单!H:H,"TSE",配置清单!N:N,"在岗")</f>
        <v>0</v>
      </c>
      <c r="AN972" s="61" t="str">
        <f t="shared" si="787"/>
        <v>NA</v>
      </c>
      <c r="AO972" s="60">
        <f>COUNTIFS(配置清单!G:G,G972,配置清单!H:H,"TSE",配置清单!N:N,"在岗",配置清单!P:P,"&lt;&gt;暂不胜任")</f>
        <v>0</v>
      </c>
      <c r="AP972" s="61" t="str">
        <f t="shared" si="788"/>
        <v>NA</v>
      </c>
      <c r="AQ972" s="60">
        <f>COUNTIFS(配置清单!$G:$G,G972,配置清单!H:H,"QA",配置清单!N:N,"在岗")</f>
        <v>1</v>
      </c>
      <c r="AR972" s="61">
        <f t="shared" si="789"/>
        <v>1</v>
      </c>
      <c r="AS972" s="60">
        <f>COUNTIFS(配置清单!$G:$G,G972,配置清单!$H:$H,"QA",配置清单!$N:$N,"在岗",配置清单!$P:$P,"&lt;&gt;暂不胜任")</f>
        <v>0</v>
      </c>
      <c r="AT972" s="61">
        <f t="shared" si="790"/>
        <v>0</v>
      </c>
      <c r="AU972" s="60">
        <f>COUNTIFS(配置清单!G:G,规划及评估!G972,配置清单!H:H,"BA",配置清单!N:N,"在岗")</f>
        <v>0</v>
      </c>
      <c r="AV972" s="61" t="str">
        <f t="shared" si="791"/>
        <v>NA</v>
      </c>
      <c r="AW972" s="60">
        <f>COUNTIFS(配置清单!G:G,G972,配置清单!H:H,"BA",配置清单!N:N,"在岗",配置清单!P:P,"&lt;&gt;暂不胜任")</f>
        <v>0</v>
      </c>
      <c r="AX972" s="61" t="str">
        <f t="shared" si="792"/>
        <v>NA</v>
      </c>
      <c r="AY972" s="60">
        <f>COUNTIFS(配置清单!G:G,规划及评估!G972,配置清单!H:H,"IA",配置清单!N:N,"在岗")</f>
        <v>0</v>
      </c>
      <c r="AZ972" s="61" t="str">
        <f t="shared" si="793"/>
        <v>NA</v>
      </c>
      <c r="BA972" s="60">
        <f>COUNTIFS(配置清单!G:G,G972,配置清单!H:H,"IA",配置清单!N:N,"在岗",配置清单!P:P,"&lt;&gt;暂不胜任")</f>
        <v>0</v>
      </c>
      <c r="BB972" s="61" t="str">
        <f t="shared" si="794"/>
        <v>NA</v>
      </c>
      <c r="BC972" s="60">
        <f>COUNTIFS(配置清单!G:G,规划及评估!G972,配置清单!H:H,"产品经理",配置清单!N:N,"在岗")</f>
        <v>0</v>
      </c>
      <c r="BD972" s="61" t="str">
        <f t="shared" si="795"/>
        <v>NA</v>
      </c>
      <c r="BE972" s="60">
        <f>COUNTIFS(配置清单!G:G,G972,配置清单!H:H,"产品经理",配置清单!N:N,"在岗",配置清单!P:P,"&lt;&gt;暂不胜任")</f>
        <v>0</v>
      </c>
      <c r="BF972" s="61" t="str">
        <f t="shared" si="796"/>
        <v>NA</v>
      </c>
      <c r="BG972" s="63">
        <f t="shared" si="797"/>
        <v>2</v>
      </c>
      <c r="BH972" s="64">
        <f t="shared" si="798"/>
        <v>2</v>
      </c>
      <c r="BI972" s="64">
        <f t="shared" si="799"/>
        <v>2</v>
      </c>
      <c r="BJ972" s="64">
        <f t="shared" si="800"/>
        <v>1</v>
      </c>
      <c r="BK972" s="65">
        <f t="shared" si="801"/>
        <v>1</v>
      </c>
      <c r="BL972" s="66">
        <f t="shared" si="802"/>
        <v>0.5</v>
      </c>
      <c r="BM972" s="93">
        <f t="shared" si="803"/>
        <v>1</v>
      </c>
      <c r="BN972" s="93">
        <f t="shared" si="804"/>
        <v>1</v>
      </c>
      <c r="BO972" s="93">
        <f t="shared" si="805"/>
        <v>0</v>
      </c>
      <c r="BP972" s="93">
        <f t="shared" si="806"/>
        <v>0</v>
      </c>
      <c r="BQ972" s="93">
        <f t="shared" si="807"/>
        <v>0</v>
      </c>
      <c r="BR972" s="93">
        <f t="shared" si="808"/>
        <v>0</v>
      </c>
      <c r="BS972" s="93">
        <f t="shared" si="809"/>
        <v>0</v>
      </c>
      <c r="BT972" s="93">
        <f t="shared" si="810"/>
        <v>0</v>
      </c>
      <c r="BU972" s="93">
        <f t="shared" si="811"/>
        <v>0</v>
      </c>
      <c r="BV972" s="93">
        <f t="shared" si="812"/>
        <v>0</v>
      </c>
      <c r="BW972" s="93">
        <f t="shared" si="813"/>
        <v>1</v>
      </c>
      <c r="BX972" s="93">
        <f t="shared" si="814"/>
        <v>0</v>
      </c>
      <c r="BY972" s="93">
        <f t="shared" si="815"/>
        <v>0</v>
      </c>
      <c r="BZ972" s="93">
        <f t="shared" si="816"/>
        <v>0</v>
      </c>
      <c r="CA972" s="93">
        <f t="shared" si="817"/>
        <v>0</v>
      </c>
      <c r="CB972" s="93">
        <f t="shared" si="818"/>
        <v>0</v>
      </c>
      <c r="CC972" s="93">
        <f t="shared" si="819"/>
        <v>0</v>
      </c>
      <c r="CD972" s="93">
        <f t="shared" si="820"/>
        <v>0</v>
      </c>
    </row>
    <row r="973" spans="1:82">
      <c r="A973" s="34">
        <v>19</v>
      </c>
      <c r="B973" s="34" t="s">
        <v>8522</v>
      </c>
      <c r="C973" s="34" t="s">
        <v>8480</v>
      </c>
      <c r="D973" s="34" t="s">
        <v>217</v>
      </c>
      <c r="E973" s="34" t="s">
        <v>6008</v>
      </c>
      <c r="F973" s="34" t="s">
        <v>8565</v>
      </c>
      <c r="G973" s="34" t="s">
        <v>8566</v>
      </c>
      <c r="H973" s="34" t="s">
        <v>7</v>
      </c>
      <c r="I973" s="34" t="s">
        <v>7</v>
      </c>
      <c r="J973" s="34" t="s">
        <v>195</v>
      </c>
      <c r="K973" s="34" t="s">
        <v>195</v>
      </c>
      <c r="L973" s="34" t="s">
        <v>8562</v>
      </c>
      <c r="M973" s="34" t="s">
        <v>8552</v>
      </c>
      <c r="N973" s="34">
        <v>1</v>
      </c>
      <c r="O973" s="34">
        <v>0</v>
      </c>
      <c r="P973" s="34">
        <v>0</v>
      </c>
      <c r="Q973" s="34">
        <v>0</v>
      </c>
      <c r="R973" s="34">
        <v>0</v>
      </c>
      <c r="S973" s="34">
        <v>1</v>
      </c>
      <c r="T973" s="34">
        <v>0</v>
      </c>
      <c r="U973" s="77">
        <v>0</v>
      </c>
      <c r="V973" s="34">
        <v>0</v>
      </c>
      <c r="W973" s="60">
        <f>COUNTIFS(配置清单!G:G,G973,配置清单!$H:$H,"PM",配置清单!$N:$N,"在岗")</f>
        <v>1</v>
      </c>
      <c r="X973" s="61">
        <f t="shared" si="779"/>
        <v>1</v>
      </c>
      <c r="Y973" s="60">
        <f>COUNTIFS(配置清单!$G:$G,G973,配置清单!$H:$H,"PM",配置清单!$N:$N,"在岗",配置清单!$P:$P,"&lt;&gt;暂不胜任")</f>
        <v>0</v>
      </c>
      <c r="Z973" s="61">
        <f t="shared" si="780"/>
        <v>0</v>
      </c>
      <c r="AA973" s="62">
        <f>COUNTIFS(配置清单!$G:$G,G973,配置清单!$H:$H,"SE",配置清单!$N:$N,"在岗")+COUNTIFS(配置清单!$G:$G,G973,配置清单!$H:$H,"SA",配置清单!$N:$N,"在岗")</f>
        <v>0</v>
      </c>
      <c r="AB973" s="61" t="str">
        <f t="shared" si="781"/>
        <v>NA</v>
      </c>
      <c r="AC973" s="60">
        <f>COUNTIFS(配置清单!$G:$G,G973,配置清单!$H:$H,"SE",配置清单!$N:$N,"在岗",配置清单!$P:$P,"&lt;&gt;暂不胜任")+COUNTIFS(配置清单!$G:$G,G973,配置清单!$H:$H,"SA",配置清单!$N:$N,"在岗",配置清单!$P:$P,"&lt;&gt;暂不胜任")</f>
        <v>0</v>
      </c>
      <c r="AD973" s="61" t="str">
        <f t="shared" si="782"/>
        <v>NA</v>
      </c>
      <c r="AE973" s="60">
        <f>COUNTIFS(配置清单!$G:$G,G973,配置清单!H:H,"MDE",配置清单!N:N,"在岗")</f>
        <v>0</v>
      </c>
      <c r="AF973" s="61" t="str">
        <f t="shared" si="783"/>
        <v>NA</v>
      </c>
      <c r="AG973" s="60">
        <f>COUNTIFS(配置清单!$G:$G,G973,配置清单!$H:$H,"MDE",配置清单!$N:$N,"在岗",配置清单!$P:$P,"&lt;&gt;暂不胜任")</f>
        <v>0</v>
      </c>
      <c r="AH973" s="61" t="str">
        <f t="shared" si="784"/>
        <v>NA</v>
      </c>
      <c r="AI973" s="62">
        <f>COUNTIFS(配置清单!G:G,G973,配置清单!H:H,"TPM",配置清单!N:N,"在岗")+COUNTIFS(配置清单!G:G,G973,配置清单!H:H,"TC",配置清单!N:N,"在岗")</f>
        <v>0</v>
      </c>
      <c r="AJ973" s="61" t="str">
        <f t="shared" si="785"/>
        <v>NA</v>
      </c>
      <c r="AK973" s="60">
        <f>COUNTIFS(配置清单!G:G,G973,配置清单!H:H,"TPM",配置清单!N:N,"在岗",配置清单!P:P,"&lt;&gt;暂不胜任")+COUNTIFS(配置清单!G:G,G973,配置清单!H:H,"TC",配置清单!N:N,"在岗",配置清单!P:P,"&lt;&gt;暂不胜任")</f>
        <v>0</v>
      </c>
      <c r="AL973" s="61" t="str">
        <f t="shared" si="786"/>
        <v>NA</v>
      </c>
      <c r="AM973" s="60">
        <f>COUNTIFS(配置清单!G:G,G973,配置清单!H:H,"TSE",配置清单!N:N,"在岗")</f>
        <v>0</v>
      </c>
      <c r="AN973" s="61" t="str">
        <f t="shared" si="787"/>
        <v>NA</v>
      </c>
      <c r="AO973" s="60">
        <f>COUNTIFS(配置清单!G:G,G973,配置清单!H:H,"TSE",配置清单!N:N,"在岗",配置清单!P:P,"&lt;&gt;暂不胜任")</f>
        <v>0</v>
      </c>
      <c r="AP973" s="61" t="str">
        <f t="shared" si="788"/>
        <v>NA</v>
      </c>
      <c r="AQ973" s="60">
        <f>COUNTIFS(配置清单!$G:$G,G973,配置清单!H:H,"QA",配置清单!N:N,"在岗")</f>
        <v>1</v>
      </c>
      <c r="AR973" s="61">
        <f t="shared" si="789"/>
        <v>1</v>
      </c>
      <c r="AS973" s="60">
        <f>COUNTIFS(配置清单!$G:$G,G973,配置清单!$H:$H,"QA",配置清单!$N:$N,"在岗",配置清单!$P:$P,"&lt;&gt;暂不胜任")</f>
        <v>0</v>
      </c>
      <c r="AT973" s="61">
        <f t="shared" si="790"/>
        <v>0</v>
      </c>
      <c r="AU973" s="60">
        <f>COUNTIFS(配置清单!G:G,规划及评估!G973,配置清单!H:H,"BA",配置清单!N:N,"在岗")</f>
        <v>0</v>
      </c>
      <c r="AV973" s="61" t="str">
        <f t="shared" si="791"/>
        <v>NA</v>
      </c>
      <c r="AW973" s="60">
        <f>COUNTIFS(配置清单!G:G,G973,配置清单!H:H,"BA",配置清单!N:N,"在岗",配置清单!P:P,"&lt;&gt;暂不胜任")</f>
        <v>0</v>
      </c>
      <c r="AX973" s="61" t="str">
        <f t="shared" si="792"/>
        <v>NA</v>
      </c>
      <c r="AY973" s="60">
        <f>COUNTIFS(配置清单!G:G,规划及评估!G973,配置清单!H:H,"IA",配置清单!N:N,"在岗")</f>
        <v>0</v>
      </c>
      <c r="AZ973" s="61" t="str">
        <f t="shared" si="793"/>
        <v>NA</v>
      </c>
      <c r="BA973" s="60">
        <f>COUNTIFS(配置清单!G:G,G973,配置清单!H:H,"IA",配置清单!N:N,"在岗",配置清单!P:P,"&lt;&gt;暂不胜任")</f>
        <v>0</v>
      </c>
      <c r="BB973" s="61" t="str">
        <f t="shared" si="794"/>
        <v>NA</v>
      </c>
      <c r="BC973" s="60">
        <f>COUNTIFS(配置清单!G:G,规划及评估!G973,配置清单!H:H,"产品经理",配置清单!N:N,"在岗")</f>
        <v>0</v>
      </c>
      <c r="BD973" s="61" t="str">
        <f t="shared" si="795"/>
        <v>NA</v>
      </c>
      <c r="BE973" s="60">
        <f>COUNTIFS(配置清单!G:G,G973,配置清单!H:H,"产品经理",配置清单!N:N,"在岗",配置清单!P:P,"&lt;&gt;暂不胜任")</f>
        <v>0</v>
      </c>
      <c r="BF973" s="61" t="str">
        <f t="shared" si="796"/>
        <v>NA</v>
      </c>
      <c r="BG973" s="63">
        <f t="shared" si="797"/>
        <v>2</v>
      </c>
      <c r="BH973" s="64">
        <f t="shared" si="798"/>
        <v>2</v>
      </c>
      <c r="BI973" s="64">
        <f t="shared" si="799"/>
        <v>2</v>
      </c>
      <c r="BJ973" s="64">
        <f t="shared" si="800"/>
        <v>0</v>
      </c>
      <c r="BK973" s="65">
        <f t="shared" si="801"/>
        <v>1</v>
      </c>
      <c r="BL973" s="66">
        <f t="shared" si="802"/>
        <v>0</v>
      </c>
      <c r="BM973" s="93">
        <f t="shared" si="803"/>
        <v>1</v>
      </c>
      <c r="BN973" s="93">
        <f t="shared" si="804"/>
        <v>0</v>
      </c>
      <c r="BO973" s="93">
        <f t="shared" si="805"/>
        <v>0</v>
      </c>
      <c r="BP973" s="93">
        <f t="shared" si="806"/>
        <v>0</v>
      </c>
      <c r="BQ973" s="93">
        <f t="shared" si="807"/>
        <v>0</v>
      </c>
      <c r="BR973" s="93">
        <f t="shared" si="808"/>
        <v>0</v>
      </c>
      <c r="BS973" s="93">
        <f t="shared" si="809"/>
        <v>0</v>
      </c>
      <c r="BT973" s="93">
        <f t="shared" si="810"/>
        <v>0</v>
      </c>
      <c r="BU973" s="93">
        <f t="shared" si="811"/>
        <v>0</v>
      </c>
      <c r="BV973" s="93">
        <f t="shared" si="812"/>
        <v>0</v>
      </c>
      <c r="BW973" s="93">
        <f t="shared" si="813"/>
        <v>1</v>
      </c>
      <c r="BX973" s="93">
        <f t="shared" si="814"/>
        <v>0</v>
      </c>
      <c r="BY973" s="93">
        <f t="shared" si="815"/>
        <v>0</v>
      </c>
      <c r="BZ973" s="93">
        <f t="shared" si="816"/>
        <v>0</v>
      </c>
      <c r="CA973" s="93">
        <f t="shared" si="817"/>
        <v>0</v>
      </c>
      <c r="CB973" s="93">
        <f t="shared" si="818"/>
        <v>0</v>
      </c>
      <c r="CC973" s="93">
        <f t="shared" si="819"/>
        <v>0</v>
      </c>
      <c r="CD973" s="93">
        <f t="shared" si="820"/>
        <v>0</v>
      </c>
    </row>
    <row r="974" spans="1:82">
      <c r="A974" s="34">
        <v>20</v>
      </c>
      <c r="B974" s="34" t="s">
        <v>8522</v>
      </c>
      <c r="C974" s="34" t="s">
        <v>8480</v>
      </c>
      <c r="D974" s="34" t="s">
        <v>217</v>
      </c>
      <c r="E974" s="34" t="s">
        <v>6008</v>
      </c>
      <c r="F974" s="34" t="s">
        <v>8563</v>
      </c>
      <c r="G974" s="34" t="s">
        <v>8567</v>
      </c>
      <c r="H974" s="34" t="s">
        <v>7</v>
      </c>
      <c r="I974" s="34" t="s">
        <v>4</v>
      </c>
      <c r="J974" s="34" t="s">
        <v>34</v>
      </c>
      <c r="K974" s="34" t="s">
        <v>34</v>
      </c>
      <c r="L974" s="34" t="s">
        <v>8562</v>
      </c>
      <c r="M974" s="34" t="s">
        <v>8552</v>
      </c>
      <c r="N974" s="34">
        <v>1</v>
      </c>
      <c r="O974" s="34">
        <v>0</v>
      </c>
      <c r="P974" s="34">
        <v>0</v>
      </c>
      <c r="Q974" s="34">
        <v>1</v>
      </c>
      <c r="R974" s="34">
        <v>1</v>
      </c>
      <c r="S974" s="34">
        <v>1</v>
      </c>
      <c r="T974" s="34">
        <v>0</v>
      </c>
      <c r="U974" s="77">
        <v>0</v>
      </c>
      <c r="V974" s="34">
        <v>0</v>
      </c>
      <c r="W974" s="60">
        <f>COUNTIFS(配置清单!G:G,G974,配置清单!$H:$H,"PM",配置清单!$N:$N,"在岗")</f>
        <v>1</v>
      </c>
      <c r="X974" s="61">
        <f t="shared" si="779"/>
        <v>1</v>
      </c>
      <c r="Y974" s="60">
        <f>COUNTIFS(配置清单!$G:$G,G974,配置清单!$H:$H,"PM",配置清单!$N:$N,"在岗",配置清单!$P:$P,"&lt;&gt;暂不胜任")</f>
        <v>1</v>
      </c>
      <c r="Z974" s="61">
        <f t="shared" si="780"/>
        <v>1</v>
      </c>
      <c r="AA974" s="62">
        <f>COUNTIFS(配置清单!$G:$G,G974,配置清单!$H:$H,"SE",配置清单!$N:$N,"在岗")+COUNTIFS(配置清单!$G:$G,G974,配置清单!$H:$H,"SA",配置清单!$N:$N,"在岗")</f>
        <v>0</v>
      </c>
      <c r="AB974" s="61" t="str">
        <f t="shared" si="781"/>
        <v>NA</v>
      </c>
      <c r="AC974" s="60">
        <f>COUNTIFS(配置清单!$G:$G,G974,配置清单!$H:$H,"SE",配置清单!$N:$N,"在岗",配置清单!$P:$P,"&lt;&gt;暂不胜任")+COUNTIFS(配置清单!$G:$G,G974,配置清单!$H:$H,"SA",配置清单!$N:$N,"在岗",配置清单!$P:$P,"&lt;&gt;暂不胜任")</f>
        <v>0</v>
      </c>
      <c r="AD974" s="61" t="str">
        <f t="shared" si="782"/>
        <v>NA</v>
      </c>
      <c r="AE974" s="60">
        <f>COUNTIFS(配置清单!$G:$G,G974,配置清单!H:H,"MDE",配置清单!N:N,"在岗")</f>
        <v>0</v>
      </c>
      <c r="AF974" s="61" t="str">
        <f t="shared" si="783"/>
        <v>NA</v>
      </c>
      <c r="AG974" s="60">
        <f>COUNTIFS(配置清单!$G:$G,G974,配置清单!$H:$H,"MDE",配置清单!$N:$N,"在岗",配置清单!$P:$P,"&lt;&gt;暂不胜任")</f>
        <v>0</v>
      </c>
      <c r="AH974" s="61" t="str">
        <f t="shared" si="784"/>
        <v>NA</v>
      </c>
      <c r="AI974" s="62">
        <f>COUNTIFS(配置清单!G:G,G974,配置清单!H:H,"TPM",配置清单!N:N,"在岗")+COUNTIFS(配置清单!G:G,G974,配置清单!H:H,"TC",配置清单!N:N,"在岗")</f>
        <v>1</v>
      </c>
      <c r="AJ974" s="61">
        <f t="shared" si="785"/>
        <v>1</v>
      </c>
      <c r="AK974" s="60">
        <f>COUNTIFS(配置清单!G:G,G974,配置清单!H:H,"TPM",配置清单!N:N,"在岗",配置清单!P:P,"&lt;&gt;暂不胜任")+COUNTIFS(配置清单!G:G,G974,配置清单!H:H,"TC",配置清单!N:N,"在岗",配置清单!P:P,"&lt;&gt;暂不胜任")</f>
        <v>1</v>
      </c>
      <c r="AL974" s="61">
        <f t="shared" si="786"/>
        <v>1</v>
      </c>
      <c r="AM974" s="60">
        <f>COUNTIFS(配置清单!G:G,G974,配置清单!H:H,"TSE",配置清单!N:N,"在岗")</f>
        <v>1</v>
      </c>
      <c r="AN974" s="61">
        <f t="shared" si="787"/>
        <v>1</v>
      </c>
      <c r="AO974" s="60">
        <f>COUNTIFS(配置清单!G:G,G974,配置清单!H:H,"TSE",配置清单!N:N,"在岗",配置清单!P:P,"&lt;&gt;暂不胜任")</f>
        <v>1</v>
      </c>
      <c r="AP974" s="61">
        <f t="shared" si="788"/>
        <v>1</v>
      </c>
      <c r="AQ974" s="60">
        <f>COUNTIFS(配置清单!$G:$G,G974,配置清单!H:H,"QA",配置清单!N:N,"在岗")</f>
        <v>1</v>
      </c>
      <c r="AR974" s="61">
        <f t="shared" si="789"/>
        <v>1</v>
      </c>
      <c r="AS974" s="60">
        <f>COUNTIFS(配置清单!$G:$G,G974,配置清单!$H:$H,"QA",配置清单!$N:$N,"在岗",配置清单!$P:$P,"&lt;&gt;暂不胜任")</f>
        <v>0</v>
      </c>
      <c r="AT974" s="61">
        <f t="shared" si="790"/>
        <v>0</v>
      </c>
      <c r="AU974" s="60">
        <f>COUNTIFS(配置清单!G:G,规划及评估!G974,配置清单!H:H,"BA",配置清单!N:N,"在岗")</f>
        <v>0</v>
      </c>
      <c r="AV974" s="61" t="str">
        <f t="shared" si="791"/>
        <v>NA</v>
      </c>
      <c r="AW974" s="60">
        <f>COUNTIFS(配置清单!G:G,G974,配置清单!H:H,"BA",配置清单!N:N,"在岗",配置清单!P:P,"&lt;&gt;暂不胜任")</f>
        <v>0</v>
      </c>
      <c r="AX974" s="61" t="str">
        <f t="shared" si="792"/>
        <v>NA</v>
      </c>
      <c r="AY974" s="60">
        <f>COUNTIFS(配置清单!G:G,规划及评估!G974,配置清单!H:H,"IA",配置清单!N:N,"在岗")</f>
        <v>0</v>
      </c>
      <c r="AZ974" s="61" t="str">
        <f t="shared" si="793"/>
        <v>NA</v>
      </c>
      <c r="BA974" s="60">
        <f>COUNTIFS(配置清单!G:G,G974,配置清单!H:H,"IA",配置清单!N:N,"在岗",配置清单!P:P,"&lt;&gt;暂不胜任")</f>
        <v>0</v>
      </c>
      <c r="BB974" s="61" t="str">
        <f t="shared" si="794"/>
        <v>NA</v>
      </c>
      <c r="BC974" s="60">
        <f>COUNTIFS(配置清单!G:G,规划及评估!G974,配置清单!H:H,"产品经理",配置清单!N:N,"在岗")</f>
        <v>0</v>
      </c>
      <c r="BD974" s="61" t="str">
        <f t="shared" si="795"/>
        <v>NA</v>
      </c>
      <c r="BE974" s="60">
        <f>COUNTIFS(配置清单!G:G,G974,配置清单!H:H,"产品经理",配置清单!N:N,"在岗",配置清单!P:P,"&lt;&gt;暂不胜任")</f>
        <v>0</v>
      </c>
      <c r="BF974" s="61" t="str">
        <f t="shared" si="796"/>
        <v>NA</v>
      </c>
      <c r="BG974" s="63">
        <f t="shared" si="797"/>
        <v>4</v>
      </c>
      <c r="BH974" s="64">
        <f t="shared" si="798"/>
        <v>4</v>
      </c>
      <c r="BI974" s="64">
        <f t="shared" si="799"/>
        <v>4</v>
      </c>
      <c r="BJ974" s="64">
        <f t="shared" si="800"/>
        <v>3</v>
      </c>
      <c r="BK974" s="65">
        <f t="shared" si="801"/>
        <v>1</v>
      </c>
      <c r="BL974" s="66">
        <f t="shared" si="802"/>
        <v>0.75</v>
      </c>
      <c r="BM974" s="93">
        <f t="shared" si="803"/>
        <v>1</v>
      </c>
      <c r="BN974" s="93">
        <f t="shared" si="804"/>
        <v>1</v>
      </c>
      <c r="BO974" s="93">
        <f t="shared" si="805"/>
        <v>0</v>
      </c>
      <c r="BP974" s="93">
        <f t="shared" si="806"/>
        <v>0</v>
      </c>
      <c r="BQ974" s="93">
        <f t="shared" si="807"/>
        <v>0</v>
      </c>
      <c r="BR974" s="93">
        <f t="shared" si="808"/>
        <v>0</v>
      </c>
      <c r="BS974" s="93">
        <f t="shared" si="809"/>
        <v>1</v>
      </c>
      <c r="BT974" s="93">
        <f t="shared" si="810"/>
        <v>1</v>
      </c>
      <c r="BU974" s="93">
        <f t="shared" si="811"/>
        <v>1</v>
      </c>
      <c r="BV974" s="93">
        <f t="shared" si="812"/>
        <v>1</v>
      </c>
      <c r="BW974" s="93">
        <f t="shared" si="813"/>
        <v>1</v>
      </c>
      <c r="BX974" s="93">
        <f t="shared" si="814"/>
        <v>0</v>
      </c>
      <c r="BY974" s="93">
        <f t="shared" si="815"/>
        <v>0</v>
      </c>
      <c r="BZ974" s="93">
        <f t="shared" si="816"/>
        <v>0</v>
      </c>
      <c r="CA974" s="93">
        <f t="shared" si="817"/>
        <v>0</v>
      </c>
      <c r="CB974" s="93">
        <f t="shared" si="818"/>
        <v>0</v>
      </c>
      <c r="CC974" s="93">
        <f t="shared" si="819"/>
        <v>0</v>
      </c>
      <c r="CD974" s="93">
        <f t="shared" si="820"/>
        <v>0</v>
      </c>
    </row>
    <row r="975" spans="1:82">
      <c r="A975" s="34">
        <v>21</v>
      </c>
      <c r="B975" s="34" t="s">
        <v>8522</v>
      </c>
      <c r="C975" s="34" t="s">
        <v>8480</v>
      </c>
      <c r="D975" s="34" t="s">
        <v>217</v>
      </c>
      <c r="E975" s="34" t="s">
        <v>6008</v>
      </c>
      <c r="F975" s="34" t="s">
        <v>8568</v>
      </c>
      <c r="G975" s="34" t="s">
        <v>8569</v>
      </c>
      <c r="H975" s="34" t="s">
        <v>7</v>
      </c>
      <c r="I975" s="34" t="s">
        <v>4</v>
      </c>
      <c r="J975" s="34" t="s">
        <v>195</v>
      </c>
      <c r="K975" s="34" t="s">
        <v>195</v>
      </c>
      <c r="L975" s="34" t="s">
        <v>5123</v>
      </c>
      <c r="M975" s="34" t="s">
        <v>8552</v>
      </c>
      <c r="N975" s="34">
        <v>1</v>
      </c>
      <c r="O975" s="34">
        <v>1</v>
      </c>
      <c r="P975" s="34">
        <v>0</v>
      </c>
      <c r="Q975" s="34">
        <v>0</v>
      </c>
      <c r="R975" s="34">
        <v>0</v>
      </c>
      <c r="S975" s="34">
        <v>1</v>
      </c>
      <c r="T975" s="34">
        <v>0</v>
      </c>
      <c r="U975" s="77">
        <v>0</v>
      </c>
      <c r="V975" s="34">
        <v>0</v>
      </c>
      <c r="W975" s="60">
        <f>COUNTIFS(配置清单!G:G,G975,配置清单!$H:$H,"PM",配置清单!$N:$N,"在岗")</f>
        <v>1</v>
      </c>
      <c r="X975" s="61">
        <f t="shared" si="779"/>
        <v>1</v>
      </c>
      <c r="Y975" s="60">
        <f>COUNTIFS(配置清单!$G:$G,G975,配置清单!$H:$H,"PM",配置清单!$N:$N,"在岗",配置清单!$P:$P,"&lt;&gt;暂不胜任")</f>
        <v>0</v>
      </c>
      <c r="Z975" s="61">
        <f t="shared" si="780"/>
        <v>0</v>
      </c>
      <c r="AA975" s="62">
        <f>COUNTIFS(配置清单!$G:$G,G975,配置清单!$H:$H,"SE",配置清单!$N:$N,"在岗")+COUNTIFS(配置清单!$G:$G,G975,配置清单!$H:$H,"SA",配置清单!$N:$N,"在岗")</f>
        <v>1</v>
      </c>
      <c r="AB975" s="61">
        <f t="shared" si="781"/>
        <v>1</v>
      </c>
      <c r="AC975" s="60">
        <f>COUNTIFS(配置清单!$G:$G,G975,配置清单!$H:$H,"SE",配置清单!$N:$N,"在岗",配置清单!$P:$P,"&lt;&gt;暂不胜任")+COUNTIFS(配置清单!$G:$G,G975,配置清单!$H:$H,"SA",配置清单!$N:$N,"在岗",配置清单!$P:$P,"&lt;&gt;暂不胜任")</f>
        <v>0</v>
      </c>
      <c r="AD975" s="61">
        <f t="shared" si="782"/>
        <v>0</v>
      </c>
      <c r="AE975" s="60">
        <f>COUNTIFS(配置清单!$G:$G,G975,配置清单!H:H,"MDE",配置清单!N:N,"在岗")</f>
        <v>0</v>
      </c>
      <c r="AF975" s="61" t="str">
        <f t="shared" si="783"/>
        <v>NA</v>
      </c>
      <c r="AG975" s="60">
        <f>COUNTIFS(配置清单!$G:$G,G975,配置清单!$H:$H,"MDE",配置清单!$N:$N,"在岗",配置清单!$P:$P,"&lt;&gt;暂不胜任")</f>
        <v>0</v>
      </c>
      <c r="AH975" s="61" t="str">
        <f t="shared" si="784"/>
        <v>NA</v>
      </c>
      <c r="AI975" s="62">
        <f>COUNTIFS(配置清单!G:G,G975,配置清单!H:H,"TPM",配置清单!N:N,"在岗")+COUNTIFS(配置清单!G:G,G975,配置清单!H:H,"TC",配置清单!N:N,"在岗")</f>
        <v>0</v>
      </c>
      <c r="AJ975" s="61" t="str">
        <f t="shared" si="785"/>
        <v>NA</v>
      </c>
      <c r="AK975" s="60">
        <f>COUNTIFS(配置清单!G:G,G975,配置清单!H:H,"TPM",配置清单!N:N,"在岗",配置清单!P:P,"&lt;&gt;暂不胜任")+COUNTIFS(配置清单!G:G,G975,配置清单!H:H,"TC",配置清单!N:N,"在岗",配置清单!P:P,"&lt;&gt;暂不胜任")</f>
        <v>0</v>
      </c>
      <c r="AL975" s="61" t="str">
        <f t="shared" si="786"/>
        <v>NA</v>
      </c>
      <c r="AM975" s="60">
        <f>COUNTIFS(配置清单!G:G,G975,配置清单!H:H,"TSE",配置清单!N:N,"在岗")</f>
        <v>0</v>
      </c>
      <c r="AN975" s="61" t="str">
        <f t="shared" si="787"/>
        <v>NA</v>
      </c>
      <c r="AO975" s="60">
        <f>COUNTIFS(配置清单!G:G,G975,配置清单!H:H,"TSE",配置清单!N:N,"在岗",配置清单!P:P,"&lt;&gt;暂不胜任")</f>
        <v>0</v>
      </c>
      <c r="AP975" s="61" t="str">
        <f t="shared" si="788"/>
        <v>NA</v>
      </c>
      <c r="AQ975" s="60">
        <f>COUNTIFS(配置清单!$G:$G,G975,配置清单!H:H,"QA",配置清单!N:N,"在岗")</f>
        <v>1</v>
      </c>
      <c r="AR975" s="61">
        <f t="shared" si="789"/>
        <v>1</v>
      </c>
      <c r="AS975" s="60">
        <f>COUNTIFS(配置清单!$G:$G,G975,配置清单!$H:$H,"QA",配置清单!$N:$N,"在岗",配置清单!$P:$P,"&lt;&gt;暂不胜任")</f>
        <v>0</v>
      </c>
      <c r="AT975" s="61">
        <f t="shared" si="790"/>
        <v>0</v>
      </c>
      <c r="AU975" s="60">
        <f>COUNTIFS(配置清单!G:G,规划及评估!G975,配置清单!H:H,"BA",配置清单!N:N,"在岗")</f>
        <v>0</v>
      </c>
      <c r="AV975" s="61" t="str">
        <f t="shared" si="791"/>
        <v>NA</v>
      </c>
      <c r="AW975" s="60">
        <f>COUNTIFS(配置清单!G:G,G975,配置清单!H:H,"BA",配置清单!N:N,"在岗",配置清单!P:P,"&lt;&gt;暂不胜任")</f>
        <v>0</v>
      </c>
      <c r="AX975" s="61" t="str">
        <f t="shared" si="792"/>
        <v>NA</v>
      </c>
      <c r="AY975" s="60">
        <f>COUNTIFS(配置清单!G:G,规划及评估!G975,配置清单!H:H,"IA",配置清单!N:N,"在岗")</f>
        <v>0</v>
      </c>
      <c r="AZ975" s="61" t="str">
        <f t="shared" si="793"/>
        <v>NA</v>
      </c>
      <c r="BA975" s="60">
        <f>COUNTIFS(配置清单!G:G,G975,配置清单!H:H,"IA",配置清单!N:N,"在岗",配置清单!P:P,"&lt;&gt;暂不胜任")</f>
        <v>0</v>
      </c>
      <c r="BB975" s="61" t="str">
        <f t="shared" si="794"/>
        <v>NA</v>
      </c>
      <c r="BC975" s="60">
        <f>COUNTIFS(配置清单!G:G,规划及评估!G975,配置清单!H:H,"产品经理",配置清单!N:N,"在岗")</f>
        <v>0</v>
      </c>
      <c r="BD975" s="61" t="str">
        <f t="shared" si="795"/>
        <v>NA</v>
      </c>
      <c r="BE975" s="60">
        <f>COUNTIFS(配置清单!G:G,G975,配置清单!H:H,"产品经理",配置清单!N:N,"在岗",配置清单!P:P,"&lt;&gt;暂不胜任")</f>
        <v>0</v>
      </c>
      <c r="BF975" s="61" t="str">
        <f t="shared" si="796"/>
        <v>NA</v>
      </c>
      <c r="BG975" s="63">
        <f t="shared" si="797"/>
        <v>3</v>
      </c>
      <c r="BH975" s="64">
        <f t="shared" si="798"/>
        <v>3</v>
      </c>
      <c r="BI975" s="64">
        <f t="shared" si="799"/>
        <v>3</v>
      </c>
      <c r="BJ975" s="64">
        <f t="shared" si="800"/>
        <v>0</v>
      </c>
      <c r="BK975" s="65">
        <f t="shared" si="801"/>
        <v>1</v>
      </c>
      <c r="BL975" s="66">
        <f t="shared" si="802"/>
        <v>0</v>
      </c>
      <c r="BM975" s="93">
        <f t="shared" si="803"/>
        <v>1</v>
      </c>
      <c r="BN975" s="93">
        <f t="shared" si="804"/>
        <v>0</v>
      </c>
      <c r="BO975" s="93">
        <f t="shared" si="805"/>
        <v>1</v>
      </c>
      <c r="BP975" s="93">
        <f t="shared" si="806"/>
        <v>0</v>
      </c>
      <c r="BQ975" s="93">
        <f t="shared" si="807"/>
        <v>0</v>
      </c>
      <c r="BR975" s="93">
        <f t="shared" si="808"/>
        <v>0</v>
      </c>
      <c r="BS975" s="93">
        <f t="shared" si="809"/>
        <v>0</v>
      </c>
      <c r="BT975" s="93">
        <f t="shared" si="810"/>
        <v>0</v>
      </c>
      <c r="BU975" s="93">
        <f t="shared" si="811"/>
        <v>0</v>
      </c>
      <c r="BV975" s="93">
        <f t="shared" si="812"/>
        <v>0</v>
      </c>
      <c r="BW975" s="93">
        <f t="shared" si="813"/>
        <v>1</v>
      </c>
      <c r="BX975" s="93">
        <f t="shared" si="814"/>
        <v>0</v>
      </c>
      <c r="BY975" s="93">
        <f t="shared" si="815"/>
        <v>0</v>
      </c>
      <c r="BZ975" s="93">
        <f t="shared" si="816"/>
        <v>0</v>
      </c>
      <c r="CA975" s="93">
        <f t="shared" si="817"/>
        <v>0</v>
      </c>
      <c r="CB975" s="93">
        <f t="shared" si="818"/>
        <v>0</v>
      </c>
      <c r="CC975" s="93">
        <f t="shared" si="819"/>
        <v>0</v>
      </c>
      <c r="CD975" s="93">
        <f t="shared" si="820"/>
        <v>0</v>
      </c>
    </row>
    <row r="976" spans="1:82">
      <c r="A976" s="34">
        <v>22</v>
      </c>
      <c r="B976" s="34" t="s">
        <v>8522</v>
      </c>
      <c r="C976" s="34" t="s">
        <v>8480</v>
      </c>
      <c r="D976" s="34" t="s">
        <v>217</v>
      </c>
      <c r="E976" s="34" t="s">
        <v>6008</v>
      </c>
      <c r="F976" s="34" t="s">
        <v>8570</v>
      </c>
      <c r="G976" s="34" t="s">
        <v>8571</v>
      </c>
      <c r="H976" s="34" t="s">
        <v>7</v>
      </c>
      <c r="I976" s="34" t="s">
        <v>4</v>
      </c>
      <c r="J976" s="34" t="s">
        <v>195</v>
      </c>
      <c r="K976" s="34" t="s">
        <v>34</v>
      </c>
      <c r="L976" s="34" t="s">
        <v>8562</v>
      </c>
      <c r="M976" s="34" t="s">
        <v>8552</v>
      </c>
      <c r="N976" s="34">
        <v>1</v>
      </c>
      <c r="O976" s="34">
        <v>0</v>
      </c>
      <c r="P976" s="34">
        <v>0</v>
      </c>
      <c r="Q976" s="34">
        <v>0</v>
      </c>
      <c r="R976" s="34">
        <v>0</v>
      </c>
      <c r="S976" s="34">
        <v>1</v>
      </c>
      <c r="T976" s="34">
        <v>0</v>
      </c>
      <c r="U976" s="77">
        <v>0</v>
      </c>
      <c r="V976" s="34">
        <v>0</v>
      </c>
      <c r="W976" s="60">
        <f>COUNTIFS(配置清单!G:G,G976,配置清单!$H:$H,"PM",配置清单!$N:$N,"在岗")</f>
        <v>1</v>
      </c>
      <c r="X976" s="61">
        <f t="shared" si="779"/>
        <v>1</v>
      </c>
      <c r="Y976" s="60">
        <f>COUNTIFS(配置清单!$G:$G,G976,配置清单!$H:$H,"PM",配置清单!$N:$N,"在岗",配置清单!$P:$P,"&lt;&gt;暂不胜任")</f>
        <v>0</v>
      </c>
      <c r="Z976" s="61">
        <f t="shared" si="780"/>
        <v>0</v>
      </c>
      <c r="AA976" s="62">
        <f>COUNTIFS(配置清单!$G:$G,G976,配置清单!$H:$H,"SE",配置清单!$N:$N,"在岗")+COUNTIFS(配置清单!$G:$G,G976,配置清单!$H:$H,"SA",配置清单!$N:$N,"在岗")</f>
        <v>0</v>
      </c>
      <c r="AB976" s="61" t="str">
        <f t="shared" si="781"/>
        <v>NA</v>
      </c>
      <c r="AC976" s="60">
        <f>COUNTIFS(配置清单!$G:$G,G976,配置清单!$H:$H,"SE",配置清单!$N:$N,"在岗",配置清单!$P:$P,"&lt;&gt;暂不胜任")+COUNTIFS(配置清单!$G:$G,G976,配置清单!$H:$H,"SA",配置清单!$N:$N,"在岗",配置清单!$P:$P,"&lt;&gt;暂不胜任")</f>
        <v>0</v>
      </c>
      <c r="AD976" s="61" t="str">
        <f t="shared" si="782"/>
        <v>NA</v>
      </c>
      <c r="AE976" s="60">
        <f>COUNTIFS(配置清单!$G:$G,G976,配置清单!H:H,"MDE",配置清单!N:N,"在岗")</f>
        <v>0</v>
      </c>
      <c r="AF976" s="61" t="str">
        <f t="shared" si="783"/>
        <v>NA</v>
      </c>
      <c r="AG976" s="60">
        <f>COUNTIFS(配置清单!$G:$G,G976,配置清单!$H:$H,"MDE",配置清单!$N:$N,"在岗",配置清单!$P:$P,"&lt;&gt;暂不胜任")</f>
        <v>0</v>
      </c>
      <c r="AH976" s="61" t="str">
        <f t="shared" si="784"/>
        <v>NA</v>
      </c>
      <c r="AI976" s="62">
        <f>COUNTIFS(配置清单!G:G,G976,配置清单!H:H,"TPM",配置清单!N:N,"在岗")+COUNTIFS(配置清单!G:G,G976,配置清单!H:H,"TC",配置清单!N:N,"在岗")</f>
        <v>0</v>
      </c>
      <c r="AJ976" s="61" t="str">
        <f t="shared" si="785"/>
        <v>NA</v>
      </c>
      <c r="AK976" s="60">
        <f>COUNTIFS(配置清单!G:G,G976,配置清单!H:H,"TPM",配置清单!N:N,"在岗",配置清单!P:P,"&lt;&gt;暂不胜任")+COUNTIFS(配置清单!G:G,G976,配置清单!H:H,"TC",配置清单!N:N,"在岗",配置清单!P:P,"&lt;&gt;暂不胜任")</f>
        <v>0</v>
      </c>
      <c r="AL976" s="61" t="str">
        <f t="shared" si="786"/>
        <v>NA</v>
      </c>
      <c r="AM976" s="60">
        <f>COUNTIFS(配置清单!G:G,G976,配置清单!H:H,"TSE",配置清单!N:N,"在岗")</f>
        <v>0</v>
      </c>
      <c r="AN976" s="61" t="str">
        <f t="shared" si="787"/>
        <v>NA</v>
      </c>
      <c r="AO976" s="60">
        <f>COUNTIFS(配置清单!G:G,G976,配置清单!H:H,"TSE",配置清单!N:N,"在岗",配置清单!P:P,"&lt;&gt;暂不胜任")</f>
        <v>0</v>
      </c>
      <c r="AP976" s="61" t="str">
        <f t="shared" si="788"/>
        <v>NA</v>
      </c>
      <c r="AQ976" s="60">
        <f>COUNTIFS(配置清单!$G:$G,G976,配置清单!H:H,"QA",配置清单!N:N,"在岗")</f>
        <v>1</v>
      </c>
      <c r="AR976" s="61">
        <f t="shared" si="789"/>
        <v>1</v>
      </c>
      <c r="AS976" s="60">
        <f>COUNTIFS(配置清单!$G:$G,G976,配置清单!$H:$H,"QA",配置清单!$N:$N,"在岗",配置清单!$P:$P,"&lt;&gt;暂不胜任")</f>
        <v>0</v>
      </c>
      <c r="AT976" s="61">
        <f t="shared" si="790"/>
        <v>0</v>
      </c>
      <c r="AU976" s="60">
        <f>COUNTIFS(配置清单!G:G,规划及评估!G976,配置清单!H:H,"BA",配置清单!N:N,"在岗")</f>
        <v>0</v>
      </c>
      <c r="AV976" s="61" t="str">
        <f t="shared" si="791"/>
        <v>NA</v>
      </c>
      <c r="AW976" s="60">
        <f>COUNTIFS(配置清单!G:G,G976,配置清单!H:H,"BA",配置清单!N:N,"在岗",配置清单!P:P,"&lt;&gt;暂不胜任")</f>
        <v>0</v>
      </c>
      <c r="AX976" s="61" t="str">
        <f t="shared" si="792"/>
        <v>NA</v>
      </c>
      <c r="AY976" s="60">
        <f>COUNTIFS(配置清单!G:G,规划及评估!G976,配置清单!H:H,"IA",配置清单!N:N,"在岗")</f>
        <v>0</v>
      </c>
      <c r="AZ976" s="61" t="str">
        <f t="shared" si="793"/>
        <v>NA</v>
      </c>
      <c r="BA976" s="60">
        <f>COUNTIFS(配置清单!G:G,G976,配置清单!H:H,"IA",配置清单!N:N,"在岗",配置清单!P:P,"&lt;&gt;暂不胜任")</f>
        <v>0</v>
      </c>
      <c r="BB976" s="61" t="str">
        <f t="shared" si="794"/>
        <v>NA</v>
      </c>
      <c r="BC976" s="60">
        <f>COUNTIFS(配置清单!G:G,规划及评估!G976,配置清单!H:H,"产品经理",配置清单!N:N,"在岗")</f>
        <v>0</v>
      </c>
      <c r="BD976" s="61" t="str">
        <f t="shared" si="795"/>
        <v>NA</v>
      </c>
      <c r="BE976" s="60">
        <f>COUNTIFS(配置清单!G:G,G976,配置清单!H:H,"产品经理",配置清单!N:N,"在岗",配置清单!P:P,"&lt;&gt;暂不胜任")</f>
        <v>0</v>
      </c>
      <c r="BF976" s="61" t="str">
        <f t="shared" si="796"/>
        <v>NA</v>
      </c>
      <c r="BG976" s="63">
        <f t="shared" si="797"/>
        <v>2</v>
      </c>
      <c r="BH976" s="64">
        <f t="shared" si="798"/>
        <v>2</v>
      </c>
      <c r="BI976" s="64">
        <f t="shared" si="799"/>
        <v>2</v>
      </c>
      <c r="BJ976" s="64">
        <f t="shared" si="800"/>
        <v>0</v>
      </c>
      <c r="BK976" s="65">
        <f t="shared" si="801"/>
        <v>1</v>
      </c>
      <c r="BL976" s="66">
        <f t="shared" si="802"/>
        <v>0</v>
      </c>
      <c r="BM976" s="93">
        <f t="shared" si="803"/>
        <v>1</v>
      </c>
      <c r="BN976" s="93">
        <f t="shared" si="804"/>
        <v>0</v>
      </c>
      <c r="BO976" s="93">
        <f t="shared" si="805"/>
        <v>0</v>
      </c>
      <c r="BP976" s="93">
        <f t="shared" si="806"/>
        <v>0</v>
      </c>
      <c r="BQ976" s="93">
        <f t="shared" si="807"/>
        <v>0</v>
      </c>
      <c r="BR976" s="93">
        <f t="shared" si="808"/>
        <v>0</v>
      </c>
      <c r="BS976" s="93">
        <f t="shared" si="809"/>
        <v>0</v>
      </c>
      <c r="BT976" s="93">
        <f t="shared" si="810"/>
        <v>0</v>
      </c>
      <c r="BU976" s="93">
        <f t="shared" si="811"/>
        <v>0</v>
      </c>
      <c r="BV976" s="93">
        <f t="shared" si="812"/>
        <v>0</v>
      </c>
      <c r="BW976" s="93">
        <f t="shared" si="813"/>
        <v>1</v>
      </c>
      <c r="BX976" s="93">
        <f t="shared" si="814"/>
        <v>0</v>
      </c>
      <c r="BY976" s="93">
        <f t="shared" si="815"/>
        <v>0</v>
      </c>
      <c r="BZ976" s="93">
        <f t="shared" si="816"/>
        <v>0</v>
      </c>
      <c r="CA976" s="93">
        <f t="shared" si="817"/>
        <v>0</v>
      </c>
      <c r="CB976" s="93">
        <f t="shared" si="818"/>
        <v>0</v>
      </c>
      <c r="CC976" s="93">
        <f t="shared" si="819"/>
        <v>0</v>
      </c>
      <c r="CD976" s="93">
        <f t="shared" si="820"/>
        <v>0</v>
      </c>
    </row>
    <row r="977" spans="1:82">
      <c r="A977" s="34">
        <v>23</v>
      </c>
      <c r="B977" s="34" t="s">
        <v>8522</v>
      </c>
      <c r="C977" s="34" t="s">
        <v>8480</v>
      </c>
      <c r="D977" s="34" t="s">
        <v>217</v>
      </c>
      <c r="E977" s="34" t="s">
        <v>6008</v>
      </c>
      <c r="F977" s="34" t="s">
        <v>8572</v>
      </c>
      <c r="G977" s="34" t="s">
        <v>8573</v>
      </c>
      <c r="H977" s="34" t="s">
        <v>7</v>
      </c>
      <c r="I977" s="34" t="s">
        <v>4</v>
      </c>
      <c r="J977" s="34" t="s">
        <v>34</v>
      </c>
      <c r="K977" s="34" t="s">
        <v>34</v>
      </c>
      <c r="L977" s="34" t="s">
        <v>944</v>
      </c>
      <c r="M977" s="34" t="s">
        <v>8574</v>
      </c>
      <c r="N977" s="34">
        <v>1</v>
      </c>
      <c r="O977" s="34">
        <v>0</v>
      </c>
      <c r="P977" s="34">
        <v>1</v>
      </c>
      <c r="Q977" s="34">
        <v>1</v>
      </c>
      <c r="R977" s="34">
        <v>0</v>
      </c>
      <c r="S977" s="34">
        <v>1</v>
      </c>
      <c r="T977" s="34">
        <v>0</v>
      </c>
      <c r="U977" s="77">
        <v>0</v>
      </c>
      <c r="V977" s="34">
        <v>0</v>
      </c>
      <c r="W977" s="60">
        <f>COUNTIFS(配置清单!G:G,G977,配置清单!$H:$H,"PM",配置清单!$N:$N,"在岗")</f>
        <v>1</v>
      </c>
      <c r="X977" s="61">
        <f t="shared" si="779"/>
        <v>1</v>
      </c>
      <c r="Y977" s="60">
        <f>COUNTIFS(配置清单!$G:$G,G977,配置清单!$H:$H,"PM",配置清单!$N:$N,"在岗",配置清单!$P:$P,"&lt;&gt;暂不胜任")</f>
        <v>1</v>
      </c>
      <c r="Z977" s="61">
        <f t="shared" si="780"/>
        <v>1</v>
      </c>
      <c r="AA977" s="62">
        <f>COUNTIFS(配置清单!$G:$G,G977,配置清单!$H:$H,"SE",配置清单!$N:$N,"在岗")+COUNTIFS(配置清单!$G:$G,G977,配置清单!$H:$H,"SA",配置清单!$N:$N,"在岗")</f>
        <v>0</v>
      </c>
      <c r="AB977" s="61" t="str">
        <f t="shared" si="781"/>
        <v>NA</v>
      </c>
      <c r="AC977" s="60">
        <f>COUNTIFS(配置清单!$G:$G,G977,配置清单!$H:$H,"SE",配置清单!$N:$N,"在岗",配置清单!$P:$P,"&lt;&gt;暂不胜任")+COUNTIFS(配置清单!$G:$G,G977,配置清单!$H:$H,"SA",配置清单!$N:$N,"在岗",配置清单!$P:$P,"&lt;&gt;暂不胜任")</f>
        <v>0</v>
      </c>
      <c r="AD977" s="61" t="str">
        <f t="shared" si="782"/>
        <v>NA</v>
      </c>
      <c r="AE977" s="60">
        <f>COUNTIFS(配置清单!$G:$G,G977,配置清单!H:H,"MDE",配置清单!N:N,"在岗")</f>
        <v>1</v>
      </c>
      <c r="AF977" s="61">
        <f t="shared" si="783"/>
        <v>1</v>
      </c>
      <c r="AG977" s="60">
        <f>COUNTIFS(配置清单!$G:$G,G977,配置清单!$H:$H,"MDE",配置清单!$N:$N,"在岗",配置清单!$P:$P,"&lt;&gt;暂不胜任")</f>
        <v>1</v>
      </c>
      <c r="AH977" s="61">
        <f t="shared" si="784"/>
        <v>1</v>
      </c>
      <c r="AI977" s="62">
        <f>COUNTIFS(配置清单!G:G,G977,配置清单!H:H,"TPM",配置清单!N:N,"在岗")+COUNTIFS(配置清单!G:G,G977,配置清单!H:H,"TC",配置清单!N:N,"在岗")</f>
        <v>1</v>
      </c>
      <c r="AJ977" s="61">
        <f t="shared" si="785"/>
        <v>1</v>
      </c>
      <c r="AK977" s="60">
        <f>COUNTIFS(配置清单!G:G,G977,配置清单!H:H,"TPM",配置清单!N:N,"在岗",配置清单!P:P,"&lt;&gt;暂不胜任")+COUNTIFS(配置清单!G:G,G977,配置清单!H:H,"TC",配置清单!N:N,"在岗",配置清单!P:P,"&lt;&gt;暂不胜任")</f>
        <v>1</v>
      </c>
      <c r="AL977" s="61">
        <f t="shared" si="786"/>
        <v>1</v>
      </c>
      <c r="AM977" s="60">
        <f>COUNTIFS(配置清单!G:G,G977,配置清单!H:H,"TSE",配置清单!N:N,"在岗")</f>
        <v>0</v>
      </c>
      <c r="AN977" s="61" t="str">
        <f t="shared" si="787"/>
        <v>NA</v>
      </c>
      <c r="AO977" s="60">
        <f>COUNTIFS(配置清单!G:G,G977,配置清单!H:H,"TSE",配置清单!N:N,"在岗",配置清单!P:P,"&lt;&gt;暂不胜任")</f>
        <v>0</v>
      </c>
      <c r="AP977" s="61" t="str">
        <f t="shared" si="788"/>
        <v>NA</v>
      </c>
      <c r="AQ977" s="60">
        <f>COUNTIFS(配置清单!$G:$G,G977,配置清单!H:H,"QA",配置清单!N:N,"在岗")</f>
        <v>1</v>
      </c>
      <c r="AR977" s="61">
        <f t="shared" si="789"/>
        <v>1</v>
      </c>
      <c r="AS977" s="60">
        <f>COUNTIFS(配置清单!$G:$G,G977,配置清单!$H:$H,"QA",配置清单!$N:$N,"在岗",配置清单!$P:$P,"&lt;&gt;暂不胜任")</f>
        <v>1</v>
      </c>
      <c r="AT977" s="61">
        <f t="shared" si="790"/>
        <v>1</v>
      </c>
      <c r="AU977" s="60">
        <f>COUNTIFS(配置清单!G:G,规划及评估!G977,配置清单!H:H,"BA",配置清单!N:N,"在岗")</f>
        <v>0</v>
      </c>
      <c r="AV977" s="61" t="str">
        <f t="shared" si="791"/>
        <v>NA</v>
      </c>
      <c r="AW977" s="60">
        <f>COUNTIFS(配置清单!G:G,G977,配置清单!H:H,"BA",配置清单!N:N,"在岗",配置清单!P:P,"&lt;&gt;暂不胜任")</f>
        <v>0</v>
      </c>
      <c r="AX977" s="61" t="str">
        <f t="shared" si="792"/>
        <v>NA</v>
      </c>
      <c r="AY977" s="60">
        <f>COUNTIFS(配置清单!G:G,规划及评估!G977,配置清单!H:H,"IA",配置清单!N:N,"在岗")</f>
        <v>0</v>
      </c>
      <c r="AZ977" s="61" t="str">
        <f t="shared" si="793"/>
        <v>NA</v>
      </c>
      <c r="BA977" s="60">
        <f>COUNTIFS(配置清单!G:G,G977,配置清单!H:H,"IA",配置清单!N:N,"在岗",配置清单!P:P,"&lt;&gt;暂不胜任")</f>
        <v>0</v>
      </c>
      <c r="BB977" s="61" t="str">
        <f t="shared" si="794"/>
        <v>NA</v>
      </c>
      <c r="BC977" s="60">
        <f>COUNTIFS(配置清单!G:G,规划及评估!G977,配置清单!H:H,"产品经理",配置清单!N:N,"在岗")</f>
        <v>0</v>
      </c>
      <c r="BD977" s="61" t="str">
        <f t="shared" si="795"/>
        <v>NA</v>
      </c>
      <c r="BE977" s="60">
        <f>COUNTIFS(配置清单!G:G,G977,配置清单!H:H,"产品经理",配置清单!N:N,"在岗",配置清单!P:P,"&lt;&gt;暂不胜任")</f>
        <v>0</v>
      </c>
      <c r="BF977" s="61" t="str">
        <f t="shared" si="796"/>
        <v>NA</v>
      </c>
      <c r="BG977" s="63">
        <f t="shared" si="797"/>
        <v>4</v>
      </c>
      <c r="BH977" s="64">
        <f t="shared" si="798"/>
        <v>4</v>
      </c>
      <c r="BI977" s="64">
        <f t="shared" si="799"/>
        <v>4</v>
      </c>
      <c r="BJ977" s="64">
        <f t="shared" si="800"/>
        <v>4</v>
      </c>
      <c r="BK977" s="65">
        <f t="shared" si="801"/>
        <v>1</v>
      </c>
      <c r="BL977" s="66">
        <f t="shared" si="802"/>
        <v>1</v>
      </c>
      <c r="BM977" s="93">
        <f t="shared" si="803"/>
        <v>1</v>
      </c>
      <c r="BN977" s="93">
        <f t="shared" si="804"/>
        <v>1</v>
      </c>
      <c r="BO977" s="93">
        <f t="shared" si="805"/>
        <v>0</v>
      </c>
      <c r="BP977" s="93">
        <f t="shared" si="806"/>
        <v>0</v>
      </c>
      <c r="BQ977" s="93">
        <f t="shared" si="807"/>
        <v>1</v>
      </c>
      <c r="BR977" s="93">
        <f t="shared" si="808"/>
        <v>1</v>
      </c>
      <c r="BS977" s="93">
        <f t="shared" si="809"/>
        <v>1</v>
      </c>
      <c r="BT977" s="93">
        <f t="shared" si="810"/>
        <v>1</v>
      </c>
      <c r="BU977" s="93">
        <f t="shared" si="811"/>
        <v>0</v>
      </c>
      <c r="BV977" s="93">
        <f t="shared" si="812"/>
        <v>0</v>
      </c>
      <c r="BW977" s="93">
        <f t="shared" si="813"/>
        <v>1</v>
      </c>
      <c r="BX977" s="93">
        <f t="shared" si="814"/>
        <v>1</v>
      </c>
      <c r="BY977" s="93">
        <f t="shared" si="815"/>
        <v>0</v>
      </c>
      <c r="BZ977" s="93">
        <f t="shared" si="816"/>
        <v>0</v>
      </c>
      <c r="CA977" s="93">
        <f t="shared" si="817"/>
        <v>0</v>
      </c>
      <c r="CB977" s="93">
        <f t="shared" si="818"/>
        <v>0</v>
      </c>
      <c r="CC977" s="93">
        <f t="shared" si="819"/>
        <v>0</v>
      </c>
      <c r="CD977" s="93">
        <f t="shared" si="820"/>
        <v>0</v>
      </c>
    </row>
    <row r="978" spans="1:82">
      <c r="A978" s="34">
        <v>24</v>
      </c>
      <c r="B978" s="34" t="s">
        <v>8522</v>
      </c>
      <c r="C978" s="34" t="s">
        <v>8480</v>
      </c>
      <c r="D978" s="34" t="s">
        <v>217</v>
      </c>
      <c r="E978" s="34" t="s">
        <v>6008</v>
      </c>
      <c r="F978" s="34" t="s">
        <v>8575</v>
      </c>
      <c r="G978" s="34" t="s">
        <v>8576</v>
      </c>
      <c r="H978" s="34" t="s">
        <v>7</v>
      </c>
      <c r="I978" s="34" t="s">
        <v>7</v>
      </c>
      <c r="J978" s="34" t="s">
        <v>195</v>
      </c>
      <c r="K978" s="34" t="s">
        <v>195</v>
      </c>
      <c r="L978" s="34" t="s">
        <v>5123</v>
      </c>
      <c r="M978" s="34" t="s">
        <v>8574</v>
      </c>
      <c r="N978" s="34">
        <v>1</v>
      </c>
      <c r="O978" s="34">
        <v>0</v>
      </c>
      <c r="P978" s="34">
        <v>0</v>
      </c>
      <c r="Q978" s="34">
        <v>0</v>
      </c>
      <c r="R978" s="34">
        <v>0</v>
      </c>
      <c r="S978" s="34">
        <v>1</v>
      </c>
      <c r="T978" s="34">
        <v>0</v>
      </c>
      <c r="U978" s="77">
        <v>0</v>
      </c>
      <c r="V978" s="34">
        <v>0</v>
      </c>
      <c r="W978" s="60">
        <f>COUNTIFS(配置清单!G:G,G978,配置清单!$H:$H,"PM",配置清单!$N:$N,"在岗")</f>
        <v>2</v>
      </c>
      <c r="X978" s="61">
        <f t="shared" si="779"/>
        <v>1</v>
      </c>
      <c r="Y978" s="60">
        <f>COUNTIFS(配置清单!$G:$G,G978,配置清单!$H:$H,"PM",配置清单!$N:$N,"在岗",配置清单!$P:$P,"&lt;&gt;暂不胜任")</f>
        <v>2</v>
      </c>
      <c r="Z978" s="61">
        <f t="shared" si="780"/>
        <v>1</v>
      </c>
      <c r="AA978" s="62">
        <f>COUNTIFS(配置清单!$G:$G,G978,配置清单!$H:$H,"SE",配置清单!$N:$N,"在岗")+COUNTIFS(配置清单!$G:$G,G978,配置清单!$H:$H,"SA",配置清单!$N:$N,"在岗")</f>
        <v>0</v>
      </c>
      <c r="AB978" s="61" t="str">
        <f t="shared" si="781"/>
        <v>NA</v>
      </c>
      <c r="AC978" s="60">
        <f>COUNTIFS(配置清单!$G:$G,G978,配置清单!$H:$H,"SE",配置清单!$N:$N,"在岗",配置清单!$P:$P,"&lt;&gt;暂不胜任")+COUNTIFS(配置清单!$G:$G,G978,配置清单!$H:$H,"SA",配置清单!$N:$N,"在岗",配置清单!$P:$P,"&lt;&gt;暂不胜任")</f>
        <v>0</v>
      </c>
      <c r="AD978" s="61" t="str">
        <f t="shared" si="782"/>
        <v>NA</v>
      </c>
      <c r="AE978" s="60">
        <f>COUNTIFS(配置清单!$G:$G,G978,配置清单!H:H,"MDE",配置清单!N:N,"在岗")</f>
        <v>1</v>
      </c>
      <c r="AF978" s="61" t="str">
        <f t="shared" si="783"/>
        <v>NA</v>
      </c>
      <c r="AG978" s="60">
        <f>COUNTIFS(配置清单!$G:$G,G978,配置清单!$H:$H,"MDE",配置清单!$N:$N,"在岗",配置清单!$P:$P,"&lt;&gt;暂不胜任")</f>
        <v>0</v>
      </c>
      <c r="AH978" s="61" t="str">
        <f t="shared" si="784"/>
        <v>NA</v>
      </c>
      <c r="AI978" s="62">
        <f>COUNTIFS(配置清单!G:G,G978,配置清单!H:H,"TPM",配置清单!N:N,"在岗")+COUNTIFS(配置清单!G:G,G978,配置清单!H:H,"TC",配置清单!N:N,"在岗")</f>
        <v>0</v>
      </c>
      <c r="AJ978" s="61" t="str">
        <f t="shared" si="785"/>
        <v>NA</v>
      </c>
      <c r="AK978" s="60">
        <f>COUNTIFS(配置清单!G:G,G978,配置清单!H:H,"TPM",配置清单!N:N,"在岗",配置清单!P:P,"&lt;&gt;暂不胜任")+COUNTIFS(配置清单!G:G,G978,配置清单!H:H,"TC",配置清单!N:N,"在岗",配置清单!P:P,"&lt;&gt;暂不胜任")</f>
        <v>0</v>
      </c>
      <c r="AL978" s="61" t="str">
        <f t="shared" si="786"/>
        <v>NA</v>
      </c>
      <c r="AM978" s="60">
        <f>COUNTIFS(配置清单!G:G,G978,配置清单!H:H,"TSE",配置清单!N:N,"在岗")</f>
        <v>0</v>
      </c>
      <c r="AN978" s="61" t="str">
        <f t="shared" si="787"/>
        <v>NA</v>
      </c>
      <c r="AO978" s="60">
        <f>COUNTIFS(配置清单!G:G,G978,配置清单!H:H,"TSE",配置清单!N:N,"在岗",配置清单!P:P,"&lt;&gt;暂不胜任")</f>
        <v>0</v>
      </c>
      <c r="AP978" s="61" t="str">
        <f t="shared" si="788"/>
        <v>NA</v>
      </c>
      <c r="AQ978" s="60">
        <f>COUNTIFS(配置清单!$G:$G,G978,配置清单!H:H,"QA",配置清单!N:N,"在岗")</f>
        <v>1</v>
      </c>
      <c r="AR978" s="61">
        <f t="shared" si="789"/>
        <v>1</v>
      </c>
      <c r="AS978" s="60">
        <f>COUNTIFS(配置清单!$G:$G,G978,配置清单!$H:$H,"QA",配置清单!$N:$N,"在岗",配置清单!$P:$P,"&lt;&gt;暂不胜任")</f>
        <v>1</v>
      </c>
      <c r="AT978" s="61">
        <f t="shared" si="790"/>
        <v>1</v>
      </c>
      <c r="AU978" s="60">
        <f>COUNTIFS(配置清单!G:G,规划及评估!G978,配置清单!H:H,"BA",配置清单!N:N,"在岗")</f>
        <v>0</v>
      </c>
      <c r="AV978" s="61" t="str">
        <f t="shared" si="791"/>
        <v>NA</v>
      </c>
      <c r="AW978" s="60">
        <f>COUNTIFS(配置清单!G:G,G978,配置清单!H:H,"BA",配置清单!N:N,"在岗",配置清单!P:P,"&lt;&gt;暂不胜任")</f>
        <v>0</v>
      </c>
      <c r="AX978" s="61" t="str">
        <f t="shared" si="792"/>
        <v>NA</v>
      </c>
      <c r="AY978" s="60">
        <f>COUNTIFS(配置清单!G:G,规划及评估!G978,配置清单!H:H,"IA",配置清单!N:N,"在岗")</f>
        <v>0</v>
      </c>
      <c r="AZ978" s="61" t="str">
        <f t="shared" si="793"/>
        <v>NA</v>
      </c>
      <c r="BA978" s="60">
        <f>COUNTIFS(配置清单!G:G,G978,配置清单!H:H,"IA",配置清单!N:N,"在岗",配置清单!P:P,"&lt;&gt;暂不胜任")</f>
        <v>0</v>
      </c>
      <c r="BB978" s="61" t="str">
        <f t="shared" si="794"/>
        <v>NA</v>
      </c>
      <c r="BC978" s="60">
        <f>COUNTIFS(配置清单!G:G,规划及评估!G978,配置清单!H:H,"产品经理",配置清单!N:N,"在岗")</f>
        <v>0</v>
      </c>
      <c r="BD978" s="61" t="str">
        <f t="shared" si="795"/>
        <v>NA</v>
      </c>
      <c r="BE978" s="60">
        <f>COUNTIFS(配置清单!G:G,G978,配置清单!H:H,"产品经理",配置清单!N:N,"在岗",配置清单!P:P,"&lt;&gt;暂不胜任")</f>
        <v>0</v>
      </c>
      <c r="BF978" s="61" t="str">
        <f t="shared" si="796"/>
        <v>NA</v>
      </c>
      <c r="BG978" s="63">
        <f t="shared" si="797"/>
        <v>2</v>
      </c>
      <c r="BH978" s="64">
        <f t="shared" si="798"/>
        <v>3</v>
      </c>
      <c r="BI978" s="64">
        <f t="shared" si="799"/>
        <v>2</v>
      </c>
      <c r="BJ978" s="64">
        <f t="shared" si="800"/>
        <v>2</v>
      </c>
      <c r="BK978" s="65">
        <f t="shared" si="801"/>
        <v>1</v>
      </c>
      <c r="BL978" s="66">
        <f t="shared" si="802"/>
        <v>1</v>
      </c>
      <c r="BM978" s="93">
        <f t="shared" si="803"/>
        <v>1</v>
      </c>
      <c r="BN978" s="93">
        <f t="shared" si="804"/>
        <v>1</v>
      </c>
      <c r="BO978" s="93">
        <f t="shared" si="805"/>
        <v>0</v>
      </c>
      <c r="BP978" s="93">
        <f t="shared" si="806"/>
        <v>0</v>
      </c>
      <c r="BQ978" s="93">
        <f t="shared" si="807"/>
        <v>0</v>
      </c>
      <c r="BR978" s="93">
        <f t="shared" si="808"/>
        <v>0</v>
      </c>
      <c r="BS978" s="93">
        <f t="shared" si="809"/>
        <v>0</v>
      </c>
      <c r="BT978" s="93">
        <f t="shared" si="810"/>
        <v>0</v>
      </c>
      <c r="BU978" s="93">
        <f t="shared" si="811"/>
        <v>0</v>
      </c>
      <c r="BV978" s="93">
        <f t="shared" si="812"/>
        <v>0</v>
      </c>
      <c r="BW978" s="93">
        <f t="shared" si="813"/>
        <v>1</v>
      </c>
      <c r="BX978" s="93">
        <f t="shared" si="814"/>
        <v>1</v>
      </c>
      <c r="BY978" s="93">
        <f t="shared" si="815"/>
        <v>0</v>
      </c>
      <c r="BZ978" s="93">
        <f t="shared" si="816"/>
        <v>0</v>
      </c>
      <c r="CA978" s="93">
        <f t="shared" si="817"/>
        <v>0</v>
      </c>
      <c r="CB978" s="93">
        <f t="shared" si="818"/>
        <v>0</v>
      </c>
      <c r="CC978" s="93">
        <f t="shared" si="819"/>
        <v>0</v>
      </c>
      <c r="CD978" s="93">
        <f t="shared" si="820"/>
        <v>0</v>
      </c>
    </row>
    <row r="979" spans="1:82">
      <c r="A979" s="34">
        <v>25</v>
      </c>
      <c r="B979" s="34" t="s">
        <v>8522</v>
      </c>
      <c r="C979" s="34" t="s">
        <v>8480</v>
      </c>
      <c r="D979" s="34" t="s">
        <v>217</v>
      </c>
      <c r="E979" s="34" t="s">
        <v>6008</v>
      </c>
      <c r="F979" s="34" t="s">
        <v>8577</v>
      </c>
      <c r="G979" s="34" t="s">
        <v>8578</v>
      </c>
      <c r="H979" s="34" t="s">
        <v>7</v>
      </c>
      <c r="I979" s="34" t="s">
        <v>4</v>
      </c>
      <c r="J979" s="34" t="s">
        <v>34</v>
      </c>
      <c r="K979" s="34" t="s">
        <v>34</v>
      </c>
      <c r="L979" s="34" t="s">
        <v>5123</v>
      </c>
      <c r="M979" s="34" t="s">
        <v>8574</v>
      </c>
      <c r="N979" s="34">
        <v>1</v>
      </c>
      <c r="O979" s="34">
        <v>1</v>
      </c>
      <c r="P979" s="34">
        <v>0</v>
      </c>
      <c r="Q979" s="34">
        <v>0</v>
      </c>
      <c r="R979" s="34">
        <v>0</v>
      </c>
      <c r="S979" s="34">
        <v>1</v>
      </c>
      <c r="T979" s="34">
        <v>0</v>
      </c>
      <c r="U979" s="77">
        <v>0</v>
      </c>
      <c r="V979" s="34">
        <v>0</v>
      </c>
      <c r="W979" s="60">
        <f>COUNTIFS(配置清单!G:G,G979,配置清单!$H:$H,"PM",配置清单!$N:$N,"在岗")</f>
        <v>2</v>
      </c>
      <c r="X979" s="61">
        <f t="shared" si="779"/>
        <v>1</v>
      </c>
      <c r="Y979" s="60">
        <f>COUNTIFS(配置清单!$G:$G,G979,配置清单!$H:$H,"PM",配置清单!$N:$N,"在岗",配置清单!$P:$P,"&lt;&gt;暂不胜任")</f>
        <v>2</v>
      </c>
      <c r="Z979" s="61">
        <f t="shared" si="780"/>
        <v>1</v>
      </c>
      <c r="AA979" s="62">
        <f>COUNTIFS(配置清单!$G:$G,G979,配置清单!$H:$H,"SE",配置清单!$N:$N,"在岗")+COUNTIFS(配置清单!$G:$G,G979,配置清单!$H:$H,"SA",配置清单!$N:$N,"在岗")</f>
        <v>1</v>
      </c>
      <c r="AB979" s="61">
        <f t="shared" si="781"/>
        <v>1</v>
      </c>
      <c r="AC979" s="60">
        <f>COUNTIFS(配置清单!$G:$G,G979,配置清单!$H:$H,"SE",配置清单!$N:$N,"在岗",配置清单!$P:$P,"&lt;&gt;暂不胜任")+COUNTIFS(配置清单!$G:$G,G979,配置清单!$H:$H,"SA",配置清单!$N:$N,"在岗",配置清单!$P:$P,"&lt;&gt;暂不胜任")</f>
        <v>1</v>
      </c>
      <c r="AD979" s="61">
        <f t="shared" si="782"/>
        <v>1</v>
      </c>
      <c r="AE979" s="60">
        <f>COUNTIFS(配置清单!$G:$G,G979,配置清单!H:H,"MDE",配置清单!N:N,"在岗")</f>
        <v>0</v>
      </c>
      <c r="AF979" s="61" t="str">
        <f t="shared" si="783"/>
        <v>NA</v>
      </c>
      <c r="AG979" s="60">
        <f>COUNTIFS(配置清单!$G:$G,G979,配置清单!$H:$H,"MDE",配置清单!$N:$N,"在岗",配置清单!$P:$P,"&lt;&gt;暂不胜任")</f>
        <v>0</v>
      </c>
      <c r="AH979" s="61" t="str">
        <f t="shared" si="784"/>
        <v>NA</v>
      </c>
      <c r="AI979" s="62">
        <f>COUNTIFS(配置清单!G:G,G979,配置清单!H:H,"TPM",配置清单!N:N,"在岗")+COUNTIFS(配置清单!G:G,G979,配置清单!H:H,"TC",配置清单!N:N,"在岗")</f>
        <v>0</v>
      </c>
      <c r="AJ979" s="61" t="str">
        <f t="shared" si="785"/>
        <v>NA</v>
      </c>
      <c r="AK979" s="60">
        <f>COUNTIFS(配置清单!G:G,G979,配置清单!H:H,"TPM",配置清单!N:N,"在岗",配置清单!P:P,"&lt;&gt;暂不胜任")+COUNTIFS(配置清单!G:G,G979,配置清单!H:H,"TC",配置清单!N:N,"在岗",配置清单!P:P,"&lt;&gt;暂不胜任")</f>
        <v>0</v>
      </c>
      <c r="AL979" s="61" t="str">
        <f t="shared" si="786"/>
        <v>NA</v>
      </c>
      <c r="AM979" s="60">
        <f>COUNTIFS(配置清单!G:G,G979,配置清单!H:H,"TSE",配置清单!N:N,"在岗")</f>
        <v>0</v>
      </c>
      <c r="AN979" s="61" t="str">
        <f t="shared" si="787"/>
        <v>NA</v>
      </c>
      <c r="AO979" s="60">
        <f>COUNTIFS(配置清单!G:G,G979,配置清单!H:H,"TSE",配置清单!N:N,"在岗",配置清单!P:P,"&lt;&gt;暂不胜任")</f>
        <v>0</v>
      </c>
      <c r="AP979" s="61" t="str">
        <f t="shared" si="788"/>
        <v>NA</v>
      </c>
      <c r="AQ979" s="60">
        <f>COUNTIFS(配置清单!$G:$G,G979,配置清单!H:H,"QA",配置清单!N:N,"在岗")</f>
        <v>1</v>
      </c>
      <c r="AR979" s="61">
        <f t="shared" si="789"/>
        <v>1</v>
      </c>
      <c r="AS979" s="60">
        <f>COUNTIFS(配置清单!$G:$G,G979,配置清单!$H:$H,"QA",配置清单!$N:$N,"在岗",配置清单!$P:$P,"&lt;&gt;暂不胜任")</f>
        <v>1</v>
      </c>
      <c r="AT979" s="61">
        <f t="shared" si="790"/>
        <v>1</v>
      </c>
      <c r="AU979" s="60">
        <f>COUNTIFS(配置清单!G:G,规划及评估!G979,配置清单!H:H,"BA",配置清单!N:N,"在岗")</f>
        <v>0</v>
      </c>
      <c r="AV979" s="61" t="str">
        <f t="shared" si="791"/>
        <v>NA</v>
      </c>
      <c r="AW979" s="60">
        <f>COUNTIFS(配置清单!G:G,G979,配置清单!H:H,"BA",配置清单!N:N,"在岗",配置清单!P:P,"&lt;&gt;暂不胜任")</f>
        <v>0</v>
      </c>
      <c r="AX979" s="61" t="str">
        <f t="shared" si="792"/>
        <v>NA</v>
      </c>
      <c r="AY979" s="60">
        <f>COUNTIFS(配置清单!G:G,规划及评估!G979,配置清单!H:H,"IA",配置清单!N:N,"在岗")</f>
        <v>0</v>
      </c>
      <c r="AZ979" s="61" t="str">
        <f t="shared" si="793"/>
        <v>NA</v>
      </c>
      <c r="BA979" s="60">
        <f>COUNTIFS(配置清单!G:G,G979,配置清单!H:H,"IA",配置清单!N:N,"在岗",配置清单!P:P,"&lt;&gt;暂不胜任")</f>
        <v>0</v>
      </c>
      <c r="BB979" s="61" t="str">
        <f t="shared" si="794"/>
        <v>NA</v>
      </c>
      <c r="BC979" s="60">
        <f>COUNTIFS(配置清单!G:G,规划及评估!G979,配置清单!H:H,"产品经理",配置清单!N:N,"在岗")</f>
        <v>0</v>
      </c>
      <c r="BD979" s="61" t="str">
        <f t="shared" si="795"/>
        <v>NA</v>
      </c>
      <c r="BE979" s="60">
        <f>COUNTIFS(配置清单!G:G,G979,配置清单!H:H,"产品经理",配置清单!N:N,"在岗",配置清单!P:P,"&lt;&gt;暂不胜任")</f>
        <v>0</v>
      </c>
      <c r="BF979" s="61" t="str">
        <f t="shared" si="796"/>
        <v>NA</v>
      </c>
      <c r="BG979" s="63">
        <f t="shared" si="797"/>
        <v>3</v>
      </c>
      <c r="BH979" s="64">
        <f t="shared" si="798"/>
        <v>4</v>
      </c>
      <c r="BI979" s="64">
        <f t="shared" si="799"/>
        <v>3</v>
      </c>
      <c r="BJ979" s="64">
        <f t="shared" si="800"/>
        <v>3</v>
      </c>
      <c r="BK979" s="65">
        <f t="shared" si="801"/>
        <v>1</v>
      </c>
      <c r="BL979" s="66">
        <f t="shared" si="802"/>
        <v>1</v>
      </c>
      <c r="BM979" s="93">
        <f t="shared" si="803"/>
        <v>1</v>
      </c>
      <c r="BN979" s="93">
        <f t="shared" si="804"/>
        <v>1</v>
      </c>
      <c r="BO979" s="93">
        <f t="shared" si="805"/>
        <v>1</v>
      </c>
      <c r="BP979" s="93">
        <f t="shared" si="806"/>
        <v>1</v>
      </c>
      <c r="BQ979" s="93">
        <f t="shared" si="807"/>
        <v>0</v>
      </c>
      <c r="BR979" s="93">
        <f t="shared" si="808"/>
        <v>0</v>
      </c>
      <c r="BS979" s="93">
        <f t="shared" si="809"/>
        <v>0</v>
      </c>
      <c r="BT979" s="93">
        <f t="shared" si="810"/>
        <v>0</v>
      </c>
      <c r="BU979" s="93">
        <f t="shared" si="811"/>
        <v>0</v>
      </c>
      <c r="BV979" s="93">
        <f t="shared" si="812"/>
        <v>0</v>
      </c>
      <c r="BW979" s="93">
        <f t="shared" si="813"/>
        <v>1</v>
      </c>
      <c r="BX979" s="93">
        <f t="shared" si="814"/>
        <v>1</v>
      </c>
      <c r="BY979" s="93">
        <f t="shared" si="815"/>
        <v>0</v>
      </c>
      <c r="BZ979" s="93">
        <f t="shared" si="816"/>
        <v>0</v>
      </c>
      <c r="CA979" s="93">
        <f t="shared" si="817"/>
        <v>0</v>
      </c>
      <c r="CB979" s="93">
        <f t="shared" si="818"/>
        <v>0</v>
      </c>
      <c r="CC979" s="93">
        <f t="shared" si="819"/>
        <v>0</v>
      </c>
      <c r="CD979" s="93">
        <f t="shared" si="820"/>
        <v>0</v>
      </c>
    </row>
    <row r="980" spans="1:82">
      <c r="A980" s="34">
        <v>26</v>
      </c>
      <c r="B980" s="34" t="s">
        <v>8522</v>
      </c>
      <c r="C980" s="34" t="s">
        <v>8480</v>
      </c>
      <c r="D980" s="34" t="s">
        <v>217</v>
      </c>
      <c r="E980" s="34" t="s">
        <v>6008</v>
      </c>
      <c r="F980" s="34" t="s">
        <v>730</v>
      </c>
      <c r="G980" s="34" t="s">
        <v>8579</v>
      </c>
      <c r="H980" s="34" t="s">
        <v>7</v>
      </c>
      <c r="I980" s="34" t="s">
        <v>4</v>
      </c>
      <c r="J980" s="34" t="s">
        <v>195</v>
      </c>
      <c r="K980" s="34" t="s">
        <v>34</v>
      </c>
      <c r="L980" s="34" t="s">
        <v>5123</v>
      </c>
      <c r="M980" s="34" t="s">
        <v>8574</v>
      </c>
      <c r="N980" s="34">
        <v>1</v>
      </c>
      <c r="O980" s="34">
        <v>0</v>
      </c>
      <c r="P980" s="34">
        <v>1</v>
      </c>
      <c r="Q980" s="34">
        <v>0</v>
      </c>
      <c r="R980" s="34">
        <v>0</v>
      </c>
      <c r="S980" s="34">
        <v>1</v>
      </c>
      <c r="T980" s="34">
        <v>0</v>
      </c>
      <c r="U980" s="77">
        <v>0</v>
      </c>
      <c r="V980" s="34">
        <v>0</v>
      </c>
      <c r="W980" s="60">
        <f>COUNTIFS(配置清单!G:G,G980,配置清单!$H:$H,"PM",配置清单!$N:$N,"在岗")</f>
        <v>1</v>
      </c>
      <c r="X980" s="61">
        <f t="shared" si="779"/>
        <v>1</v>
      </c>
      <c r="Y980" s="60">
        <f>COUNTIFS(配置清单!$G:$G,G980,配置清单!$H:$H,"PM",配置清单!$N:$N,"在岗",配置清单!$P:$P,"&lt;&gt;暂不胜任")</f>
        <v>1</v>
      </c>
      <c r="Z980" s="61">
        <f t="shared" si="780"/>
        <v>1</v>
      </c>
      <c r="AA980" s="62">
        <f>COUNTIFS(配置清单!$G:$G,G980,配置清单!$H:$H,"SE",配置清单!$N:$N,"在岗")+COUNTIFS(配置清单!$G:$G,G980,配置清单!$H:$H,"SA",配置清单!$N:$N,"在岗")</f>
        <v>0</v>
      </c>
      <c r="AB980" s="61" t="str">
        <f t="shared" si="781"/>
        <v>NA</v>
      </c>
      <c r="AC980" s="60">
        <f>COUNTIFS(配置清单!$G:$G,G980,配置清单!$H:$H,"SE",配置清单!$N:$N,"在岗",配置清单!$P:$P,"&lt;&gt;暂不胜任")+COUNTIFS(配置清单!$G:$G,G980,配置清单!$H:$H,"SA",配置清单!$N:$N,"在岗",配置清单!$P:$P,"&lt;&gt;暂不胜任")</f>
        <v>0</v>
      </c>
      <c r="AD980" s="61" t="str">
        <f t="shared" si="782"/>
        <v>NA</v>
      </c>
      <c r="AE980" s="60">
        <f>COUNTIFS(配置清单!$G:$G,G980,配置清单!H:H,"MDE",配置清单!N:N,"在岗")</f>
        <v>1</v>
      </c>
      <c r="AF980" s="61">
        <f t="shared" si="783"/>
        <v>1</v>
      </c>
      <c r="AG980" s="60">
        <f>COUNTIFS(配置清单!$G:$G,G980,配置清单!$H:$H,"MDE",配置清单!$N:$N,"在岗",配置清单!$P:$P,"&lt;&gt;暂不胜任")</f>
        <v>1</v>
      </c>
      <c r="AH980" s="61">
        <f t="shared" si="784"/>
        <v>1</v>
      </c>
      <c r="AI980" s="62">
        <f>COUNTIFS(配置清单!G:G,G980,配置清单!H:H,"TPM",配置清单!N:N,"在岗")+COUNTIFS(配置清单!G:G,G980,配置清单!H:H,"TC",配置清单!N:N,"在岗")</f>
        <v>0</v>
      </c>
      <c r="AJ980" s="61" t="str">
        <f t="shared" si="785"/>
        <v>NA</v>
      </c>
      <c r="AK980" s="60">
        <f>COUNTIFS(配置清单!G:G,G980,配置清单!H:H,"TPM",配置清单!N:N,"在岗",配置清单!P:P,"&lt;&gt;暂不胜任")+COUNTIFS(配置清单!G:G,G980,配置清单!H:H,"TC",配置清单!N:N,"在岗",配置清单!P:P,"&lt;&gt;暂不胜任")</f>
        <v>0</v>
      </c>
      <c r="AL980" s="61" t="str">
        <f t="shared" si="786"/>
        <v>NA</v>
      </c>
      <c r="AM980" s="60">
        <f>COUNTIFS(配置清单!G:G,G980,配置清单!H:H,"TSE",配置清单!N:N,"在岗")</f>
        <v>0</v>
      </c>
      <c r="AN980" s="61" t="str">
        <f t="shared" si="787"/>
        <v>NA</v>
      </c>
      <c r="AO980" s="60">
        <f>COUNTIFS(配置清单!G:G,G980,配置清单!H:H,"TSE",配置清单!N:N,"在岗",配置清单!P:P,"&lt;&gt;暂不胜任")</f>
        <v>0</v>
      </c>
      <c r="AP980" s="61" t="str">
        <f t="shared" si="788"/>
        <v>NA</v>
      </c>
      <c r="AQ980" s="60">
        <f>COUNTIFS(配置清单!$G:$G,G980,配置清单!H:H,"QA",配置清单!N:N,"在岗")</f>
        <v>1</v>
      </c>
      <c r="AR980" s="61">
        <f t="shared" si="789"/>
        <v>1</v>
      </c>
      <c r="AS980" s="60">
        <f>COUNTIFS(配置清单!$G:$G,G980,配置清单!$H:$H,"QA",配置清单!$N:$N,"在岗",配置清单!$P:$P,"&lt;&gt;暂不胜任")</f>
        <v>1</v>
      </c>
      <c r="AT980" s="61">
        <f t="shared" si="790"/>
        <v>1</v>
      </c>
      <c r="AU980" s="60">
        <f>COUNTIFS(配置清单!G:G,规划及评估!G980,配置清单!H:H,"BA",配置清单!N:N,"在岗")</f>
        <v>0</v>
      </c>
      <c r="AV980" s="61" t="str">
        <f t="shared" si="791"/>
        <v>NA</v>
      </c>
      <c r="AW980" s="60">
        <f>COUNTIFS(配置清单!G:G,G980,配置清单!H:H,"BA",配置清单!N:N,"在岗",配置清单!P:P,"&lt;&gt;暂不胜任")</f>
        <v>0</v>
      </c>
      <c r="AX980" s="61" t="str">
        <f t="shared" si="792"/>
        <v>NA</v>
      </c>
      <c r="AY980" s="60">
        <f>COUNTIFS(配置清单!G:G,规划及评估!G980,配置清单!H:H,"IA",配置清单!N:N,"在岗")</f>
        <v>0</v>
      </c>
      <c r="AZ980" s="61" t="str">
        <f t="shared" si="793"/>
        <v>NA</v>
      </c>
      <c r="BA980" s="60">
        <f>COUNTIFS(配置清单!G:G,G980,配置清单!H:H,"IA",配置清单!N:N,"在岗",配置清单!P:P,"&lt;&gt;暂不胜任")</f>
        <v>0</v>
      </c>
      <c r="BB980" s="61" t="str">
        <f t="shared" si="794"/>
        <v>NA</v>
      </c>
      <c r="BC980" s="60">
        <f>COUNTIFS(配置清单!G:G,规划及评估!G980,配置清单!H:H,"产品经理",配置清单!N:N,"在岗")</f>
        <v>0</v>
      </c>
      <c r="BD980" s="61" t="str">
        <f t="shared" si="795"/>
        <v>NA</v>
      </c>
      <c r="BE980" s="60">
        <f>COUNTIFS(配置清单!G:G,G980,配置清单!H:H,"产品经理",配置清单!N:N,"在岗",配置清单!P:P,"&lt;&gt;暂不胜任")</f>
        <v>0</v>
      </c>
      <c r="BF980" s="61" t="str">
        <f t="shared" si="796"/>
        <v>NA</v>
      </c>
      <c r="BG980" s="63">
        <f t="shared" si="797"/>
        <v>3</v>
      </c>
      <c r="BH980" s="64">
        <f t="shared" si="798"/>
        <v>3</v>
      </c>
      <c r="BI980" s="64">
        <f t="shared" si="799"/>
        <v>3</v>
      </c>
      <c r="BJ980" s="64">
        <f t="shared" si="800"/>
        <v>3</v>
      </c>
      <c r="BK980" s="65">
        <f t="shared" si="801"/>
        <v>1</v>
      </c>
      <c r="BL980" s="66">
        <f t="shared" si="802"/>
        <v>1</v>
      </c>
      <c r="BM980" s="93">
        <f t="shared" si="803"/>
        <v>1</v>
      </c>
      <c r="BN980" s="93">
        <f t="shared" si="804"/>
        <v>1</v>
      </c>
      <c r="BO980" s="93">
        <f t="shared" si="805"/>
        <v>0</v>
      </c>
      <c r="BP980" s="93">
        <f t="shared" si="806"/>
        <v>0</v>
      </c>
      <c r="BQ980" s="93">
        <f t="shared" si="807"/>
        <v>1</v>
      </c>
      <c r="BR980" s="93">
        <f t="shared" si="808"/>
        <v>1</v>
      </c>
      <c r="BS980" s="93">
        <f t="shared" si="809"/>
        <v>0</v>
      </c>
      <c r="BT980" s="93">
        <f t="shared" si="810"/>
        <v>0</v>
      </c>
      <c r="BU980" s="93">
        <f t="shared" si="811"/>
        <v>0</v>
      </c>
      <c r="BV980" s="93">
        <f t="shared" si="812"/>
        <v>0</v>
      </c>
      <c r="BW980" s="93">
        <f t="shared" si="813"/>
        <v>1</v>
      </c>
      <c r="BX980" s="93">
        <f t="shared" si="814"/>
        <v>1</v>
      </c>
      <c r="BY980" s="93">
        <f t="shared" si="815"/>
        <v>0</v>
      </c>
      <c r="BZ980" s="93">
        <f t="shared" si="816"/>
        <v>0</v>
      </c>
      <c r="CA980" s="93">
        <f t="shared" si="817"/>
        <v>0</v>
      </c>
      <c r="CB980" s="93">
        <f t="shared" si="818"/>
        <v>0</v>
      </c>
      <c r="CC980" s="93">
        <f t="shared" si="819"/>
        <v>0</v>
      </c>
      <c r="CD980" s="93">
        <f t="shared" si="820"/>
        <v>0</v>
      </c>
    </row>
    <row r="981" spans="1:82">
      <c r="A981" s="34">
        <v>27</v>
      </c>
      <c r="B981" s="34" t="s">
        <v>8522</v>
      </c>
      <c r="C981" s="34" t="s">
        <v>8480</v>
      </c>
      <c r="D981" s="34" t="s">
        <v>217</v>
      </c>
      <c r="E981" s="34" t="s">
        <v>6008</v>
      </c>
      <c r="F981" s="34" t="s">
        <v>8580</v>
      </c>
      <c r="G981" s="34" t="s">
        <v>8581</v>
      </c>
      <c r="H981" s="34" t="s">
        <v>7</v>
      </c>
      <c r="I981" s="34" t="s">
        <v>4</v>
      </c>
      <c r="J981" s="34" t="s">
        <v>34</v>
      </c>
      <c r="K981" s="34" t="s">
        <v>34</v>
      </c>
      <c r="L981" s="34" t="s">
        <v>5123</v>
      </c>
      <c r="M981" s="34" t="s">
        <v>8574</v>
      </c>
      <c r="N981" s="34">
        <v>1</v>
      </c>
      <c r="O981" s="34">
        <v>0</v>
      </c>
      <c r="P981" s="34">
        <v>1</v>
      </c>
      <c r="Q981" s="34">
        <v>0</v>
      </c>
      <c r="R981" s="34">
        <v>0</v>
      </c>
      <c r="S981" s="34">
        <v>1</v>
      </c>
      <c r="T981" s="34">
        <v>0</v>
      </c>
      <c r="U981" s="77">
        <v>0</v>
      </c>
      <c r="V981" s="34">
        <v>0</v>
      </c>
      <c r="W981" s="60">
        <f>COUNTIFS(配置清单!G:G,G981,配置清单!$H:$H,"PM",配置清单!$N:$N,"在岗")</f>
        <v>1</v>
      </c>
      <c r="X981" s="61">
        <f t="shared" si="779"/>
        <v>1</v>
      </c>
      <c r="Y981" s="60">
        <f>COUNTIFS(配置清单!$G:$G,G981,配置清单!$H:$H,"PM",配置清单!$N:$N,"在岗",配置清单!$P:$P,"&lt;&gt;暂不胜任")</f>
        <v>1</v>
      </c>
      <c r="Z981" s="61">
        <f t="shared" si="780"/>
        <v>1</v>
      </c>
      <c r="AA981" s="62">
        <f>COUNTIFS(配置清单!$G:$G,G981,配置清单!$H:$H,"SE",配置清单!$N:$N,"在岗")+COUNTIFS(配置清单!$G:$G,G981,配置清单!$H:$H,"SA",配置清单!$N:$N,"在岗")</f>
        <v>0</v>
      </c>
      <c r="AB981" s="61" t="str">
        <f t="shared" si="781"/>
        <v>NA</v>
      </c>
      <c r="AC981" s="60">
        <f>COUNTIFS(配置清单!$G:$G,G981,配置清单!$H:$H,"SE",配置清单!$N:$N,"在岗",配置清单!$P:$P,"&lt;&gt;暂不胜任")+COUNTIFS(配置清单!$G:$G,G981,配置清单!$H:$H,"SA",配置清单!$N:$N,"在岗",配置清单!$P:$P,"&lt;&gt;暂不胜任")</f>
        <v>0</v>
      </c>
      <c r="AD981" s="61" t="str">
        <f t="shared" si="782"/>
        <v>NA</v>
      </c>
      <c r="AE981" s="60">
        <f>COUNTIFS(配置清单!$G:$G,G981,配置清单!H:H,"MDE",配置清单!N:N,"在岗")</f>
        <v>1</v>
      </c>
      <c r="AF981" s="61">
        <f t="shared" si="783"/>
        <v>1</v>
      </c>
      <c r="AG981" s="60">
        <f>COUNTIFS(配置清单!$G:$G,G981,配置清单!$H:$H,"MDE",配置清单!$N:$N,"在岗",配置清单!$P:$P,"&lt;&gt;暂不胜任")</f>
        <v>1</v>
      </c>
      <c r="AH981" s="61">
        <f t="shared" si="784"/>
        <v>1</v>
      </c>
      <c r="AI981" s="62">
        <f>COUNTIFS(配置清单!G:G,G981,配置清单!H:H,"TPM",配置清单!N:N,"在岗")+COUNTIFS(配置清单!G:G,G981,配置清单!H:H,"TC",配置清单!N:N,"在岗")</f>
        <v>0</v>
      </c>
      <c r="AJ981" s="61" t="str">
        <f t="shared" si="785"/>
        <v>NA</v>
      </c>
      <c r="AK981" s="60">
        <f>COUNTIFS(配置清单!G:G,G981,配置清单!H:H,"TPM",配置清单!N:N,"在岗",配置清单!P:P,"&lt;&gt;暂不胜任")+COUNTIFS(配置清单!G:G,G981,配置清单!H:H,"TC",配置清单!N:N,"在岗",配置清单!P:P,"&lt;&gt;暂不胜任")</f>
        <v>0</v>
      </c>
      <c r="AL981" s="61" t="str">
        <f t="shared" si="786"/>
        <v>NA</v>
      </c>
      <c r="AM981" s="60">
        <f>COUNTIFS(配置清单!G:G,G981,配置清单!H:H,"TSE",配置清单!N:N,"在岗")</f>
        <v>0</v>
      </c>
      <c r="AN981" s="61" t="str">
        <f t="shared" si="787"/>
        <v>NA</v>
      </c>
      <c r="AO981" s="60">
        <f>COUNTIFS(配置清单!G:G,G981,配置清单!H:H,"TSE",配置清单!N:N,"在岗",配置清单!P:P,"&lt;&gt;暂不胜任")</f>
        <v>0</v>
      </c>
      <c r="AP981" s="61" t="str">
        <f t="shared" si="788"/>
        <v>NA</v>
      </c>
      <c r="AQ981" s="60">
        <f>COUNTIFS(配置清单!$G:$G,G981,配置清单!H:H,"QA",配置清单!N:N,"在岗")</f>
        <v>1</v>
      </c>
      <c r="AR981" s="61">
        <f t="shared" si="789"/>
        <v>1</v>
      </c>
      <c r="AS981" s="60">
        <f>COUNTIFS(配置清单!$G:$G,G981,配置清单!$H:$H,"QA",配置清单!$N:$N,"在岗",配置清单!$P:$P,"&lt;&gt;暂不胜任")</f>
        <v>1</v>
      </c>
      <c r="AT981" s="61">
        <f t="shared" si="790"/>
        <v>1</v>
      </c>
      <c r="AU981" s="60">
        <f>COUNTIFS(配置清单!G:G,规划及评估!G981,配置清单!H:H,"BA",配置清单!N:N,"在岗")</f>
        <v>0</v>
      </c>
      <c r="AV981" s="61" t="str">
        <f t="shared" si="791"/>
        <v>NA</v>
      </c>
      <c r="AW981" s="60">
        <f>COUNTIFS(配置清单!G:G,G981,配置清单!H:H,"BA",配置清单!N:N,"在岗",配置清单!P:P,"&lt;&gt;暂不胜任")</f>
        <v>0</v>
      </c>
      <c r="AX981" s="61" t="str">
        <f t="shared" si="792"/>
        <v>NA</v>
      </c>
      <c r="AY981" s="60">
        <f>COUNTIFS(配置清单!G:G,规划及评估!G981,配置清单!H:H,"IA",配置清单!N:N,"在岗")</f>
        <v>0</v>
      </c>
      <c r="AZ981" s="61" t="str">
        <f t="shared" si="793"/>
        <v>NA</v>
      </c>
      <c r="BA981" s="60">
        <f>COUNTIFS(配置清单!G:G,G981,配置清单!H:H,"IA",配置清单!N:N,"在岗",配置清单!P:P,"&lt;&gt;暂不胜任")</f>
        <v>0</v>
      </c>
      <c r="BB981" s="61" t="str">
        <f t="shared" si="794"/>
        <v>NA</v>
      </c>
      <c r="BC981" s="60">
        <f>COUNTIFS(配置清单!G:G,规划及评估!G981,配置清单!H:H,"产品经理",配置清单!N:N,"在岗")</f>
        <v>0</v>
      </c>
      <c r="BD981" s="61" t="str">
        <f t="shared" si="795"/>
        <v>NA</v>
      </c>
      <c r="BE981" s="60">
        <f>COUNTIFS(配置清单!G:G,G981,配置清单!H:H,"产品经理",配置清单!N:N,"在岗",配置清单!P:P,"&lt;&gt;暂不胜任")</f>
        <v>0</v>
      </c>
      <c r="BF981" s="61" t="str">
        <f t="shared" si="796"/>
        <v>NA</v>
      </c>
      <c r="BG981" s="63">
        <f t="shared" si="797"/>
        <v>3</v>
      </c>
      <c r="BH981" s="64">
        <f t="shared" si="798"/>
        <v>3</v>
      </c>
      <c r="BI981" s="64">
        <f t="shared" si="799"/>
        <v>3</v>
      </c>
      <c r="BJ981" s="64">
        <f t="shared" si="800"/>
        <v>3</v>
      </c>
      <c r="BK981" s="65">
        <f t="shared" si="801"/>
        <v>1</v>
      </c>
      <c r="BL981" s="66">
        <f t="shared" si="802"/>
        <v>1</v>
      </c>
      <c r="BM981" s="93">
        <f t="shared" si="803"/>
        <v>1</v>
      </c>
      <c r="BN981" s="93">
        <f t="shared" si="804"/>
        <v>1</v>
      </c>
      <c r="BO981" s="93">
        <f t="shared" si="805"/>
        <v>0</v>
      </c>
      <c r="BP981" s="93">
        <f t="shared" si="806"/>
        <v>0</v>
      </c>
      <c r="BQ981" s="93">
        <f t="shared" si="807"/>
        <v>1</v>
      </c>
      <c r="BR981" s="93">
        <f t="shared" si="808"/>
        <v>1</v>
      </c>
      <c r="BS981" s="93">
        <f t="shared" si="809"/>
        <v>0</v>
      </c>
      <c r="BT981" s="93">
        <f t="shared" si="810"/>
        <v>0</v>
      </c>
      <c r="BU981" s="93">
        <f t="shared" si="811"/>
        <v>0</v>
      </c>
      <c r="BV981" s="93">
        <f t="shared" si="812"/>
        <v>0</v>
      </c>
      <c r="BW981" s="93">
        <f t="shared" si="813"/>
        <v>1</v>
      </c>
      <c r="BX981" s="93">
        <f t="shared" si="814"/>
        <v>1</v>
      </c>
      <c r="BY981" s="93">
        <f t="shared" si="815"/>
        <v>0</v>
      </c>
      <c r="BZ981" s="93">
        <f t="shared" si="816"/>
        <v>0</v>
      </c>
      <c r="CA981" s="93">
        <f t="shared" si="817"/>
        <v>0</v>
      </c>
      <c r="CB981" s="93">
        <f t="shared" si="818"/>
        <v>0</v>
      </c>
      <c r="CC981" s="93">
        <f t="shared" si="819"/>
        <v>0</v>
      </c>
      <c r="CD981" s="93">
        <f t="shared" si="820"/>
        <v>0</v>
      </c>
    </row>
    <row r="982" spans="1:82">
      <c r="A982" s="34">
        <v>28</v>
      </c>
      <c r="B982" s="34" t="s">
        <v>8522</v>
      </c>
      <c r="C982" s="34" t="s">
        <v>8480</v>
      </c>
      <c r="D982" s="34" t="s">
        <v>217</v>
      </c>
      <c r="E982" s="34" t="s">
        <v>6008</v>
      </c>
      <c r="F982" s="34" t="s">
        <v>8580</v>
      </c>
      <c r="G982" s="34" t="s">
        <v>8582</v>
      </c>
      <c r="H982" s="34" t="s">
        <v>7</v>
      </c>
      <c r="I982" s="34" t="s">
        <v>4</v>
      </c>
      <c r="J982" s="34" t="s">
        <v>195</v>
      </c>
      <c r="K982" s="34" t="s">
        <v>34</v>
      </c>
      <c r="L982" s="34" t="s">
        <v>944</v>
      </c>
      <c r="M982" s="34" t="s">
        <v>8574</v>
      </c>
      <c r="N982" s="34">
        <v>1</v>
      </c>
      <c r="O982" s="34">
        <v>0</v>
      </c>
      <c r="P982" s="34">
        <v>0</v>
      </c>
      <c r="Q982" s="34">
        <v>0</v>
      </c>
      <c r="R982" s="34">
        <v>0</v>
      </c>
      <c r="S982" s="34">
        <v>1</v>
      </c>
      <c r="T982" s="34">
        <v>0</v>
      </c>
      <c r="U982" s="77">
        <v>0</v>
      </c>
      <c r="V982" s="34">
        <v>0</v>
      </c>
      <c r="W982" s="60">
        <f>COUNTIFS(配置清单!G:G,G982,配置清单!$H:$H,"PM",配置清单!$N:$N,"在岗")</f>
        <v>1</v>
      </c>
      <c r="X982" s="61">
        <f t="shared" si="779"/>
        <v>1</v>
      </c>
      <c r="Y982" s="60">
        <f>COUNTIFS(配置清单!$G:$G,G982,配置清单!$H:$H,"PM",配置清单!$N:$N,"在岗",配置清单!$P:$P,"&lt;&gt;暂不胜任")</f>
        <v>1</v>
      </c>
      <c r="Z982" s="61">
        <f t="shared" si="780"/>
        <v>1</v>
      </c>
      <c r="AA982" s="62">
        <f>COUNTIFS(配置清单!$G:$G,G982,配置清单!$H:$H,"SE",配置清单!$N:$N,"在岗")+COUNTIFS(配置清单!$G:$G,G982,配置清单!$H:$H,"SA",配置清单!$N:$N,"在岗")</f>
        <v>0</v>
      </c>
      <c r="AB982" s="61" t="str">
        <f t="shared" si="781"/>
        <v>NA</v>
      </c>
      <c r="AC982" s="60">
        <f>COUNTIFS(配置清单!$G:$G,G982,配置清单!$H:$H,"SE",配置清单!$N:$N,"在岗",配置清单!$P:$P,"&lt;&gt;暂不胜任")+COUNTIFS(配置清单!$G:$G,G982,配置清单!$H:$H,"SA",配置清单!$N:$N,"在岗",配置清单!$P:$P,"&lt;&gt;暂不胜任")</f>
        <v>0</v>
      </c>
      <c r="AD982" s="61" t="str">
        <f t="shared" si="782"/>
        <v>NA</v>
      </c>
      <c r="AE982" s="60">
        <f>COUNTIFS(配置清单!$G:$G,G982,配置清单!H:H,"MDE",配置清单!N:N,"在岗")</f>
        <v>1</v>
      </c>
      <c r="AF982" s="61" t="str">
        <f t="shared" si="783"/>
        <v>NA</v>
      </c>
      <c r="AG982" s="60">
        <f>COUNTIFS(配置清单!$G:$G,G982,配置清单!$H:$H,"MDE",配置清单!$N:$N,"在岗",配置清单!$P:$P,"&lt;&gt;暂不胜任")</f>
        <v>0</v>
      </c>
      <c r="AH982" s="61" t="str">
        <f t="shared" si="784"/>
        <v>NA</v>
      </c>
      <c r="AI982" s="62">
        <f>COUNTIFS(配置清单!G:G,G982,配置清单!H:H,"TPM",配置清单!N:N,"在岗")+COUNTIFS(配置清单!G:G,G982,配置清单!H:H,"TC",配置清单!N:N,"在岗")</f>
        <v>0</v>
      </c>
      <c r="AJ982" s="61" t="str">
        <f t="shared" si="785"/>
        <v>NA</v>
      </c>
      <c r="AK982" s="60">
        <f>COUNTIFS(配置清单!G:G,G982,配置清单!H:H,"TPM",配置清单!N:N,"在岗",配置清单!P:P,"&lt;&gt;暂不胜任")+COUNTIFS(配置清单!G:G,G982,配置清单!H:H,"TC",配置清单!N:N,"在岗",配置清单!P:P,"&lt;&gt;暂不胜任")</f>
        <v>0</v>
      </c>
      <c r="AL982" s="61" t="str">
        <f t="shared" si="786"/>
        <v>NA</v>
      </c>
      <c r="AM982" s="60">
        <f>COUNTIFS(配置清单!G:G,G982,配置清单!H:H,"TSE",配置清单!N:N,"在岗")</f>
        <v>0</v>
      </c>
      <c r="AN982" s="61" t="str">
        <f t="shared" si="787"/>
        <v>NA</v>
      </c>
      <c r="AO982" s="60">
        <f>COUNTIFS(配置清单!G:G,G982,配置清单!H:H,"TSE",配置清单!N:N,"在岗",配置清单!P:P,"&lt;&gt;暂不胜任")</f>
        <v>0</v>
      </c>
      <c r="AP982" s="61" t="str">
        <f t="shared" si="788"/>
        <v>NA</v>
      </c>
      <c r="AQ982" s="60">
        <f>COUNTIFS(配置清单!$G:$G,G982,配置清单!H:H,"QA",配置清单!N:N,"在岗")</f>
        <v>1</v>
      </c>
      <c r="AR982" s="61">
        <f t="shared" si="789"/>
        <v>1</v>
      </c>
      <c r="AS982" s="60">
        <f>COUNTIFS(配置清单!$G:$G,G982,配置清单!$H:$H,"QA",配置清单!$N:$N,"在岗",配置清单!$P:$P,"&lt;&gt;暂不胜任")</f>
        <v>1</v>
      </c>
      <c r="AT982" s="61">
        <f t="shared" si="790"/>
        <v>1</v>
      </c>
      <c r="AU982" s="60">
        <f>COUNTIFS(配置清单!G:G,规划及评估!G982,配置清单!H:H,"BA",配置清单!N:N,"在岗")</f>
        <v>0</v>
      </c>
      <c r="AV982" s="61" t="str">
        <f t="shared" si="791"/>
        <v>NA</v>
      </c>
      <c r="AW982" s="60">
        <f>COUNTIFS(配置清单!G:G,G982,配置清单!H:H,"BA",配置清单!N:N,"在岗",配置清单!P:P,"&lt;&gt;暂不胜任")</f>
        <v>0</v>
      </c>
      <c r="AX982" s="61" t="str">
        <f t="shared" si="792"/>
        <v>NA</v>
      </c>
      <c r="AY982" s="60">
        <f>COUNTIFS(配置清单!G:G,规划及评估!G982,配置清单!H:H,"IA",配置清单!N:N,"在岗")</f>
        <v>0</v>
      </c>
      <c r="AZ982" s="61" t="str">
        <f t="shared" si="793"/>
        <v>NA</v>
      </c>
      <c r="BA982" s="60">
        <f>COUNTIFS(配置清单!G:G,G982,配置清单!H:H,"IA",配置清单!N:N,"在岗",配置清单!P:P,"&lt;&gt;暂不胜任")</f>
        <v>0</v>
      </c>
      <c r="BB982" s="61" t="str">
        <f t="shared" si="794"/>
        <v>NA</v>
      </c>
      <c r="BC982" s="60">
        <f>COUNTIFS(配置清单!G:G,规划及评估!G982,配置清单!H:H,"产品经理",配置清单!N:N,"在岗")</f>
        <v>0</v>
      </c>
      <c r="BD982" s="61" t="str">
        <f t="shared" si="795"/>
        <v>NA</v>
      </c>
      <c r="BE982" s="60">
        <f>COUNTIFS(配置清单!G:G,G982,配置清单!H:H,"产品经理",配置清单!N:N,"在岗",配置清单!P:P,"&lt;&gt;暂不胜任")</f>
        <v>0</v>
      </c>
      <c r="BF982" s="61" t="str">
        <f t="shared" si="796"/>
        <v>NA</v>
      </c>
      <c r="BG982" s="63">
        <f t="shared" si="797"/>
        <v>2</v>
      </c>
      <c r="BH982" s="64">
        <f t="shared" si="798"/>
        <v>2</v>
      </c>
      <c r="BI982" s="64">
        <f t="shared" si="799"/>
        <v>2</v>
      </c>
      <c r="BJ982" s="64">
        <f t="shared" si="800"/>
        <v>2</v>
      </c>
      <c r="BK982" s="65">
        <f t="shared" si="801"/>
        <v>1</v>
      </c>
      <c r="BL982" s="66">
        <f t="shared" si="802"/>
        <v>1</v>
      </c>
      <c r="BM982" s="93">
        <f t="shared" si="803"/>
        <v>1</v>
      </c>
      <c r="BN982" s="93">
        <f t="shared" si="804"/>
        <v>1</v>
      </c>
      <c r="BO982" s="93">
        <f t="shared" si="805"/>
        <v>0</v>
      </c>
      <c r="BP982" s="93">
        <f t="shared" si="806"/>
        <v>0</v>
      </c>
      <c r="BQ982" s="93">
        <f t="shared" si="807"/>
        <v>0</v>
      </c>
      <c r="BR982" s="93">
        <f t="shared" si="808"/>
        <v>0</v>
      </c>
      <c r="BS982" s="93">
        <f t="shared" si="809"/>
        <v>0</v>
      </c>
      <c r="BT982" s="93">
        <f t="shared" si="810"/>
        <v>0</v>
      </c>
      <c r="BU982" s="93">
        <f t="shared" si="811"/>
        <v>0</v>
      </c>
      <c r="BV982" s="93">
        <f t="shared" si="812"/>
        <v>0</v>
      </c>
      <c r="BW982" s="93">
        <f t="shared" si="813"/>
        <v>1</v>
      </c>
      <c r="BX982" s="93">
        <f t="shared" si="814"/>
        <v>1</v>
      </c>
      <c r="BY982" s="93">
        <f t="shared" si="815"/>
        <v>0</v>
      </c>
      <c r="BZ982" s="93">
        <f t="shared" si="816"/>
        <v>0</v>
      </c>
      <c r="CA982" s="93">
        <f t="shared" si="817"/>
        <v>0</v>
      </c>
      <c r="CB982" s="93">
        <f t="shared" si="818"/>
        <v>0</v>
      </c>
      <c r="CC982" s="93">
        <f t="shared" si="819"/>
        <v>0</v>
      </c>
      <c r="CD982" s="93">
        <f t="shared" si="820"/>
        <v>0</v>
      </c>
    </row>
    <row r="983" spans="1:82">
      <c r="A983" s="34">
        <v>29</v>
      </c>
      <c r="B983" s="34" t="s">
        <v>8522</v>
      </c>
      <c r="C983" s="34" t="s">
        <v>8480</v>
      </c>
      <c r="D983" s="34" t="s">
        <v>217</v>
      </c>
      <c r="E983" s="34" t="s">
        <v>6008</v>
      </c>
      <c r="F983" s="34" t="s">
        <v>8583</v>
      </c>
      <c r="G983" s="34" t="s">
        <v>8584</v>
      </c>
      <c r="H983" s="34" t="s">
        <v>7</v>
      </c>
      <c r="I983" s="34" t="s">
        <v>4</v>
      </c>
      <c r="J983" s="34" t="s">
        <v>195</v>
      </c>
      <c r="K983" s="34" t="s">
        <v>34</v>
      </c>
      <c r="L983" s="34" t="s">
        <v>5123</v>
      </c>
      <c r="M983" s="34" t="s">
        <v>8574</v>
      </c>
      <c r="N983" s="34">
        <v>1</v>
      </c>
      <c r="O983" s="34">
        <v>0</v>
      </c>
      <c r="P983" s="34">
        <v>0</v>
      </c>
      <c r="Q983" s="34">
        <v>0</v>
      </c>
      <c r="R983" s="34">
        <v>0</v>
      </c>
      <c r="S983" s="34">
        <v>1</v>
      </c>
      <c r="T983" s="34">
        <v>0</v>
      </c>
      <c r="U983" s="77">
        <v>0</v>
      </c>
      <c r="V983" s="34">
        <v>0</v>
      </c>
      <c r="W983" s="60">
        <f>COUNTIFS(配置清单!G:G,G983,配置清单!$H:$H,"PM",配置清单!$N:$N,"在岗")</f>
        <v>1</v>
      </c>
      <c r="X983" s="61">
        <f t="shared" si="779"/>
        <v>1</v>
      </c>
      <c r="Y983" s="60">
        <f>COUNTIFS(配置清单!$G:$G,G983,配置清单!$H:$H,"PM",配置清单!$N:$N,"在岗",配置清单!$P:$P,"&lt;&gt;暂不胜任")</f>
        <v>1</v>
      </c>
      <c r="Z983" s="61">
        <f t="shared" si="780"/>
        <v>1</v>
      </c>
      <c r="AA983" s="62">
        <f>COUNTIFS(配置清单!$G:$G,G983,配置清单!$H:$H,"SE",配置清单!$N:$N,"在岗")+COUNTIFS(配置清单!$G:$G,G983,配置清单!$H:$H,"SA",配置清单!$N:$N,"在岗")</f>
        <v>0</v>
      </c>
      <c r="AB983" s="61" t="str">
        <f t="shared" si="781"/>
        <v>NA</v>
      </c>
      <c r="AC983" s="60">
        <f>COUNTIFS(配置清单!$G:$G,G983,配置清单!$H:$H,"SE",配置清单!$N:$N,"在岗",配置清单!$P:$P,"&lt;&gt;暂不胜任")+COUNTIFS(配置清单!$G:$G,G983,配置清单!$H:$H,"SA",配置清单!$N:$N,"在岗",配置清单!$P:$P,"&lt;&gt;暂不胜任")</f>
        <v>0</v>
      </c>
      <c r="AD983" s="61" t="str">
        <f t="shared" si="782"/>
        <v>NA</v>
      </c>
      <c r="AE983" s="60">
        <f>COUNTIFS(配置清单!$G:$G,G983,配置清单!H:H,"MDE",配置清单!N:N,"在岗")</f>
        <v>1</v>
      </c>
      <c r="AF983" s="61" t="str">
        <f t="shared" si="783"/>
        <v>NA</v>
      </c>
      <c r="AG983" s="60">
        <f>COUNTIFS(配置清单!$G:$G,G983,配置清单!$H:$H,"MDE",配置清单!$N:$N,"在岗",配置清单!$P:$P,"&lt;&gt;暂不胜任")</f>
        <v>0</v>
      </c>
      <c r="AH983" s="61" t="str">
        <f t="shared" si="784"/>
        <v>NA</v>
      </c>
      <c r="AI983" s="62">
        <f>COUNTIFS(配置清单!G:G,G983,配置清单!H:H,"TPM",配置清单!N:N,"在岗")+COUNTIFS(配置清单!G:G,G983,配置清单!H:H,"TC",配置清单!N:N,"在岗")</f>
        <v>0</v>
      </c>
      <c r="AJ983" s="61" t="str">
        <f t="shared" si="785"/>
        <v>NA</v>
      </c>
      <c r="AK983" s="60">
        <f>COUNTIFS(配置清单!G:G,G983,配置清单!H:H,"TPM",配置清单!N:N,"在岗",配置清单!P:P,"&lt;&gt;暂不胜任")+COUNTIFS(配置清单!G:G,G983,配置清单!H:H,"TC",配置清单!N:N,"在岗",配置清单!P:P,"&lt;&gt;暂不胜任")</f>
        <v>0</v>
      </c>
      <c r="AL983" s="61" t="str">
        <f t="shared" si="786"/>
        <v>NA</v>
      </c>
      <c r="AM983" s="60">
        <f>COUNTIFS(配置清单!G:G,G983,配置清单!H:H,"TSE",配置清单!N:N,"在岗")</f>
        <v>0</v>
      </c>
      <c r="AN983" s="61" t="str">
        <f t="shared" si="787"/>
        <v>NA</v>
      </c>
      <c r="AO983" s="60">
        <f>COUNTIFS(配置清单!G:G,G983,配置清单!H:H,"TSE",配置清单!N:N,"在岗",配置清单!P:P,"&lt;&gt;暂不胜任")</f>
        <v>0</v>
      </c>
      <c r="AP983" s="61" t="str">
        <f t="shared" si="788"/>
        <v>NA</v>
      </c>
      <c r="AQ983" s="60">
        <f>COUNTIFS(配置清单!$G:$G,G983,配置清单!H:H,"QA",配置清单!N:N,"在岗")</f>
        <v>1</v>
      </c>
      <c r="AR983" s="61">
        <f t="shared" si="789"/>
        <v>1</v>
      </c>
      <c r="AS983" s="60">
        <f>COUNTIFS(配置清单!$G:$G,G983,配置清单!$H:$H,"QA",配置清单!$N:$N,"在岗",配置清单!$P:$P,"&lt;&gt;暂不胜任")</f>
        <v>1</v>
      </c>
      <c r="AT983" s="61">
        <f t="shared" si="790"/>
        <v>1</v>
      </c>
      <c r="AU983" s="60">
        <f>COUNTIFS(配置清单!G:G,规划及评估!G983,配置清单!H:H,"BA",配置清单!N:N,"在岗")</f>
        <v>0</v>
      </c>
      <c r="AV983" s="61" t="str">
        <f t="shared" si="791"/>
        <v>NA</v>
      </c>
      <c r="AW983" s="60">
        <f>COUNTIFS(配置清单!G:G,G983,配置清单!H:H,"BA",配置清单!N:N,"在岗",配置清单!P:P,"&lt;&gt;暂不胜任")</f>
        <v>0</v>
      </c>
      <c r="AX983" s="61" t="str">
        <f t="shared" si="792"/>
        <v>NA</v>
      </c>
      <c r="AY983" s="60">
        <f>COUNTIFS(配置清单!G:G,规划及评估!G983,配置清单!H:H,"IA",配置清单!N:N,"在岗")</f>
        <v>0</v>
      </c>
      <c r="AZ983" s="61" t="str">
        <f t="shared" si="793"/>
        <v>NA</v>
      </c>
      <c r="BA983" s="60">
        <f>COUNTIFS(配置清单!G:G,G983,配置清单!H:H,"IA",配置清单!N:N,"在岗",配置清单!P:P,"&lt;&gt;暂不胜任")</f>
        <v>0</v>
      </c>
      <c r="BB983" s="61" t="str">
        <f t="shared" si="794"/>
        <v>NA</v>
      </c>
      <c r="BC983" s="60">
        <f>COUNTIFS(配置清单!G:G,规划及评估!G983,配置清单!H:H,"产品经理",配置清单!N:N,"在岗")</f>
        <v>0</v>
      </c>
      <c r="BD983" s="61" t="str">
        <f t="shared" si="795"/>
        <v>NA</v>
      </c>
      <c r="BE983" s="60">
        <f>COUNTIFS(配置清单!G:G,G983,配置清单!H:H,"产品经理",配置清单!N:N,"在岗",配置清单!P:P,"&lt;&gt;暂不胜任")</f>
        <v>0</v>
      </c>
      <c r="BF983" s="61" t="str">
        <f t="shared" si="796"/>
        <v>NA</v>
      </c>
      <c r="BG983" s="63">
        <f t="shared" si="797"/>
        <v>2</v>
      </c>
      <c r="BH983" s="64">
        <f t="shared" si="798"/>
        <v>2</v>
      </c>
      <c r="BI983" s="64">
        <f t="shared" si="799"/>
        <v>2</v>
      </c>
      <c r="BJ983" s="64">
        <f t="shared" si="800"/>
        <v>2</v>
      </c>
      <c r="BK983" s="65">
        <f t="shared" si="801"/>
        <v>1</v>
      </c>
      <c r="BL983" s="66">
        <f t="shared" si="802"/>
        <v>1</v>
      </c>
      <c r="BM983" s="93">
        <f t="shared" si="803"/>
        <v>1</v>
      </c>
      <c r="BN983" s="93">
        <f t="shared" si="804"/>
        <v>1</v>
      </c>
      <c r="BO983" s="93">
        <f t="shared" si="805"/>
        <v>0</v>
      </c>
      <c r="BP983" s="93">
        <f t="shared" si="806"/>
        <v>0</v>
      </c>
      <c r="BQ983" s="93">
        <f t="shared" si="807"/>
        <v>0</v>
      </c>
      <c r="BR983" s="93">
        <f t="shared" si="808"/>
        <v>0</v>
      </c>
      <c r="BS983" s="93">
        <f t="shared" si="809"/>
        <v>0</v>
      </c>
      <c r="BT983" s="93">
        <f t="shared" si="810"/>
        <v>0</v>
      </c>
      <c r="BU983" s="93">
        <f t="shared" si="811"/>
        <v>0</v>
      </c>
      <c r="BV983" s="93">
        <f t="shared" si="812"/>
        <v>0</v>
      </c>
      <c r="BW983" s="93">
        <f t="shared" si="813"/>
        <v>1</v>
      </c>
      <c r="BX983" s="93">
        <f t="shared" si="814"/>
        <v>1</v>
      </c>
      <c r="BY983" s="93">
        <f t="shared" si="815"/>
        <v>0</v>
      </c>
      <c r="BZ983" s="93">
        <f t="shared" si="816"/>
        <v>0</v>
      </c>
      <c r="CA983" s="93">
        <f t="shared" si="817"/>
        <v>0</v>
      </c>
      <c r="CB983" s="93">
        <f t="shared" si="818"/>
        <v>0</v>
      </c>
      <c r="CC983" s="93">
        <f t="shared" si="819"/>
        <v>0</v>
      </c>
      <c r="CD983" s="93">
        <f t="shared" si="820"/>
        <v>0</v>
      </c>
    </row>
    <row r="984" spans="1:82">
      <c r="A984" s="34">
        <v>30</v>
      </c>
      <c r="B984" s="34" t="s">
        <v>8522</v>
      </c>
      <c r="C984" s="34" t="s">
        <v>8480</v>
      </c>
      <c r="D984" s="34" t="s">
        <v>217</v>
      </c>
      <c r="E984" s="34" t="s">
        <v>6008</v>
      </c>
      <c r="F984" s="34" t="s">
        <v>8585</v>
      </c>
      <c r="G984" s="34" t="s">
        <v>8586</v>
      </c>
      <c r="H984" s="34" t="s">
        <v>7</v>
      </c>
      <c r="I984" s="34" t="s">
        <v>4</v>
      </c>
      <c r="J984" s="34" t="s">
        <v>195</v>
      </c>
      <c r="K984" s="34" t="s">
        <v>34</v>
      </c>
      <c r="L984" s="34" t="s">
        <v>5123</v>
      </c>
      <c r="M984" s="34" t="s">
        <v>8574</v>
      </c>
      <c r="N984" s="34">
        <v>1</v>
      </c>
      <c r="O984" s="34">
        <v>0</v>
      </c>
      <c r="P984" s="34">
        <v>0</v>
      </c>
      <c r="Q984" s="34">
        <v>0</v>
      </c>
      <c r="R984" s="34">
        <v>0</v>
      </c>
      <c r="S984" s="34">
        <v>1</v>
      </c>
      <c r="T984" s="34">
        <v>0</v>
      </c>
      <c r="U984" s="77">
        <v>0</v>
      </c>
      <c r="V984" s="34">
        <v>0</v>
      </c>
      <c r="W984" s="60">
        <f>COUNTIFS(配置清单!G:G,G984,配置清单!$H:$H,"PM",配置清单!$N:$N,"在岗")</f>
        <v>1</v>
      </c>
      <c r="X984" s="61">
        <f t="shared" si="779"/>
        <v>1</v>
      </c>
      <c r="Y984" s="60">
        <f>COUNTIFS(配置清单!$G:$G,G984,配置清单!$H:$H,"PM",配置清单!$N:$N,"在岗",配置清单!$P:$P,"&lt;&gt;暂不胜任")</f>
        <v>1</v>
      </c>
      <c r="Z984" s="61">
        <f t="shared" si="780"/>
        <v>1</v>
      </c>
      <c r="AA984" s="62">
        <f>COUNTIFS(配置清单!$G:$G,G984,配置清单!$H:$H,"SE",配置清单!$N:$N,"在岗")+COUNTIFS(配置清单!$G:$G,G984,配置清单!$H:$H,"SA",配置清单!$N:$N,"在岗")</f>
        <v>0</v>
      </c>
      <c r="AB984" s="61" t="str">
        <f t="shared" si="781"/>
        <v>NA</v>
      </c>
      <c r="AC984" s="60">
        <f>COUNTIFS(配置清单!$G:$G,G984,配置清单!$H:$H,"SE",配置清单!$N:$N,"在岗",配置清单!$P:$P,"&lt;&gt;暂不胜任")+COUNTIFS(配置清单!$G:$G,G984,配置清单!$H:$H,"SA",配置清单!$N:$N,"在岗",配置清单!$P:$P,"&lt;&gt;暂不胜任")</f>
        <v>0</v>
      </c>
      <c r="AD984" s="61" t="str">
        <f t="shared" si="782"/>
        <v>NA</v>
      </c>
      <c r="AE984" s="60">
        <f>COUNTIFS(配置清单!$G:$G,G984,配置清单!H:H,"MDE",配置清单!N:N,"在岗")</f>
        <v>1</v>
      </c>
      <c r="AF984" s="61" t="str">
        <f t="shared" si="783"/>
        <v>NA</v>
      </c>
      <c r="AG984" s="60">
        <f>COUNTIFS(配置清单!$G:$G,G984,配置清单!$H:$H,"MDE",配置清单!$N:$N,"在岗",配置清单!$P:$P,"&lt;&gt;暂不胜任")</f>
        <v>0</v>
      </c>
      <c r="AH984" s="61" t="str">
        <f t="shared" si="784"/>
        <v>NA</v>
      </c>
      <c r="AI984" s="62">
        <f>COUNTIFS(配置清单!G:G,G984,配置清单!H:H,"TPM",配置清单!N:N,"在岗")+COUNTIFS(配置清单!G:G,G984,配置清单!H:H,"TC",配置清单!N:N,"在岗")</f>
        <v>0</v>
      </c>
      <c r="AJ984" s="61" t="str">
        <f t="shared" si="785"/>
        <v>NA</v>
      </c>
      <c r="AK984" s="60">
        <f>COUNTIFS(配置清单!G:G,G984,配置清单!H:H,"TPM",配置清单!N:N,"在岗",配置清单!P:P,"&lt;&gt;暂不胜任")+COUNTIFS(配置清单!G:G,G984,配置清单!H:H,"TC",配置清单!N:N,"在岗",配置清单!P:P,"&lt;&gt;暂不胜任")</f>
        <v>0</v>
      </c>
      <c r="AL984" s="61" t="str">
        <f t="shared" si="786"/>
        <v>NA</v>
      </c>
      <c r="AM984" s="60">
        <f>COUNTIFS(配置清单!G:G,G984,配置清单!H:H,"TSE",配置清单!N:N,"在岗")</f>
        <v>0</v>
      </c>
      <c r="AN984" s="61" t="str">
        <f t="shared" si="787"/>
        <v>NA</v>
      </c>
      <c r="AO984" s="60">
        <f>COUNTIFS(配置清单!G:G,G984,配置清单!H:H,"TSE",配置清单!N:N,"在岗",配置清单!P:P,"&lt;&gt;暂不胜任")</f>
        <v>0</v>
      </c>
      <c r="AP984" s="61" t="str">
        <f t="shared" si="788"/>
        <v>NA</v>
      </c>
      <c r="AQ984" s="60">
        <f>COUNTIFS(配置清单!$G:$G,G984,配置清单!H:H,"QA",配置清单!N:N,"在岗")</f>
        <v>1</v>
      </c>
      <c r="AR984" s="61">
        <f t="shared" si="789"/>
        <v>1</v>
      </c>
      <c r="AS984" s="60">
        <f>COUNTIFS(配置清单!$G:$G,G984,配置清单!$H:$H,"QA",配置清单!$N:$N,"在岗",配置清单!$P:$P,"&lt;&gt;暂不胜任")</f>
        <v>1</v>
      </c>
      <c r="AT984" s="61">
        <f t="shared" si="790"/>
        <v>1</v>
      </c>
      <c r="AU984" s="60">
        <f>COUNTIFS(配置清单!G:G,规划及评估!G984,配置清单!H:H,"BA",配置清单!N:N,"在岗")</f>
        <v>0</v>
      </c>
      <c r="AV984" s="61" t="str">
        <f t="shared" si="791"/>
        <v>NA</v>
      </c>
      <c r="AW984" s="60">
        <f>COUNTIFS(配置清单!G:G,G984,配置清单!H:H,"BA",配置清单!N:N,"在岗",配置清单!P:P,"&lt;&gt;暂不胜任")</f>
        <v>0</v>
      </c>
      <c r="AX984" s="61" t="str">
        <f t="shared" si="792"/>
        <v>NA</v>
      </c>
      <c r="AY984" s="60">
        <f>COUNTIFS(配置清单!G:G,规划及评估!G984,配置清单!H:H,"IA",配置清单!N:N,"在岗")</f>
        <v>0</v>
      </c>
      <c r="AZ984" s="61" t="str">
        <f t="shared" si="793"/>
        <v>NA</v>
      </c>
      <c r="BA984" s="60">
        <f>COUNTIFS(配置清单!G:G,G984,配置清单!H:H,"IA",配置清单!N:N,"在岗",配置清单!P:P,"&lt;&gt;暂不胜任")</f>
        <v>0</v>
      </c>
      <c r="BB984" s="61" t="str">
        <f t="shared" si="794"/>
        <v>NA</v>
      </c>
      <c r="BC984" s="60">
        <f>COUNTIFS(配置清单!G:G,规划及评估!G984,配置清单!H:H,"产品经理",配置清单!N:N,"在岗")</f>
        <v>0</v>
      </c>
      <c r="BD984" s="61" t="str">
        <f t="shared" si="795"/>
        <v>NA</v>
      </c>
      <c r="BE984" s="60">
        <f>COUNTIFS(配置清单!G:G,G984,配置清单!H:H,"产品经理",配置清单!N:N,"在岗",配置清单!P:P,"&lt;&gt;暂不胜任")</f>
        <v>0</v>
      </c>
      <c r="BF984" s="61" t="str">
        <f t="shared" si="796"/>
        <v>NA</v>
      </c>
      <c r="BG984" s="63">
        <f t="shared" si="797"/>
        <v>2</v>
      </c>
      <c r="BH984" s="64">
        <f t="shared" si="798"/>
        <v>2</v>
      </c>
      <c r="BI984" s="64">
        <f t="shared" si="799"/>
        <v>2</v>
      </c>
      <c r="BJ984" s="64">
        <f t="shared" si="800"/>
        <v>2</v>
      </c>
      <c r="BK984" s="65">
        <f t="shared" si="801"/>
        <v>1</v>
      </c>
      <c r="BL984" s="66">
        <f t="shared" si="802"/>
        <v>1</v>
      </c>
      <c r="BM984" s="93">
        <f t="shared" si="803"/>
        <v>1</v>
      </c>
      <c r="BN984" s="93">
        <f t="shared" si="804"/>
        <v>1</v>
      </c>
      <c r="BO984" s="93">
        <f t="shared" si="805"/>
        <v>0</v>
      </c>
      <c r="BP984" s="93">
        <f t="shared" si="806"/>
        <v>0</v>
      </c>
      <c r="BQ984" s="93">
        <f t="shared" si="807"/>
        <v>0</v>
      </c>
      <c r="BR984" s="93">
        <f t="shared" si="808"/>
        <v>0</v>
      </c>
      <c r="BS984" s="93">
        <f t="shared" si="809"/>
        <v>0</v>
      </c>
      <c r="BT984" s="93">
        <f t="shared" si="810"/>
        <v>0</v>
      </c>
      <c r="BU984" s="93">
        <f t="shared" si="811"/>
        <v>0</v>
      </c>
      <c r="BV984" s="93">
        <f t="shared" si="812"/>
        <v>0</v>
      </c>
      <c r="BW984" s="93">
        <f t="shared" si="813"/>
        <v>1</v>
      </c>
      <c r="BX984" s="93">
        <f t="shared" si="814"/>
        <v>1</v>
      </c>
      <c r="BY984" s="93">
        <f t="shared" si="815"/>
        <v>0</v>
      </c>
      <c r="BZ984" s="93">
        <f t="shared" si="816"/>
        <v>0</v>
      </c>
      <c r="CA984" s="93">
        <f t="shared" si="817"/>
        <v>0</v>
      </c>
      <c r="CB984" s="93">
        <f t="shared" si="818"/>
        <v>0</v>
      </c>
      <c r="CC984" s="93">
        <f t="shared" si="819"/>
        <v>0</v>
      </c>
      <c r="CD984" s="93">
        <f t="shared" si="820"/>
        <v>0</v>
      </c>
    </row>
    <row r="985" spans="1:82">
      <c r="A985" s="34">
        <v>31</v>
      </c>
      <c r="B985" s="34" t="s">
        <v>8522</v>
      </c>
      <c r="C985" s="34" t="s">
        <v>8480</v>
      </c>
      <c r="D985" s="34" t="s">
        <v>217</v>
      </c>
      <c r="E985" s="34" t="s">
        <v>6008</v>
      </c>
      <c r="F985" s="34" t="s">
        <v>8587</v>
      </c>
      <c r="G985" s="34" t="s">
        <v>8588</v>
      </c>
      <c r="H985" s="34" t="s">
        <v>7</v>
      </c>
      <c r="I985" s="34" t="s">
        <v>4</v>
      </c>
      <c r="J985" s="34" t="s">
        <v>195</v>
      </c>
      <c r="K985" s="34" t="s">
        <v>34</v>
      </c>
      <c r="L985" s="34" t="s">
        <v>5123</v>
      </c>
      <c r="M985" s="34" t="s">
        <v>8574</v>
      </c>
      <c r="N985" s="34">
        <v>1</v>
      </c>
      <c r="O985" s="34">
        <v>0</v>
      </c>
      <c r="P985" s="34">
        <v>0</v>
      </c>
      <c r="Q985" s="34">
        <v>0</v>
      </c>
      <c r="R985" s="34">
        <v>0</v>
      </c>
      <c r="S985" s="34">
        <v>1</v>
      </c>
      <c r="T985" s="34">
        <v>0</v>
      </c>
      <c r="U985" s="77">
        <v>0</v>
      </c>
      <c r="V985" s="34">
        <v>0</v>
      </c>
      <c r="W985" s="60">
        <f>COUNTIFS(配置清单!G:G,G985,配置清单!$H:$H,"PM",配置清单!$N:$N,"在岗")</f>
        <v>1</v>
      </c>
      <c r="X985" s="61">
        <f t="shared" si="779"/>
        <v>1</v>
      </c>
      <c r="Y985" s="60">
        <f>COUNTIFS(配置清单!$G:$G,G985,配置清单!$H:$H,"PM",配置清单!$N:$N,"在岗",配置清单!$P:$P,"&lt;&gt;暂不胜任")</f>
        <v>1</v>
      </c>
      <c r="Z985" s="61">
        <f t="shared" si="780"/>
        <v>1</v>
      </c>
      <c r="AA985" s="62">
        <f>COUNTIFS(配置清单!$G:$G,G985,配置清单!$H:$H,"SE",配置清单!$N:$N,"在岗")+COUNTIFS(配置清单!$G:$G,G985,配置清单!$H:$H,"SA",配置清单!$N:$N,"在岗")</f>
        <v>0</v>
      </c>
      <c r="AB985" s="61" t="str">
        <f t="shared" si="781"/>
        <v>NA</v>
      </c>
      <c r="AC985" s="60">
        <f>COUNTIFS(配置清单!$G:$G,G985,配置清单!$H:$H,"SE",配置清单!$N:$N,"在岗",配置清单!$P:$P,"&lt;&gt;暂不胜任")+COUNTIFS(配置清单!$G:$G,G985,配置清单!$H:$H,"SA",配置清单!$N:$N,"在岗",配置清单!$P:$P,"&lt;&gt;暂不胜任")</f>
        <v>0</v>
      </c>
      <c r="AD985" s="61" t="str">
        <f t="shared" si="782"/>
        <v>NA</v>
      </c>
      <c r="AE985" s="60">
        <f>COUNTIFS(配置清单!$G:$G,G985,配置清单!H:H,"MDE",配置清单!N:N,"在岗")</f>
        <v>1</v>
      </c>
      <c r="AF985" s="61" t="str">
        <f t="shared" si="783"/>
        <v>NA</v>
      </c>
      <c r="AG985" s="60">
        <f>COUNTIFS(配置清单!$G:$G,G985,配置清单!$H:$H,"MDE",配置清单!$N:$N,"在岗",配置清单!$P:$P,"&lt;&gt;暂不胜任")</f>
        <v>0</v>
      </c>
      <c r="AH985" s="61" t="str">
        <f t="shared" si="784"/>
        <v>NA</v>
      </c>
      <c r="AI985" s="62">
        <f>COUNTIFS(配置清单!G:G,G985,配置清单!H:H,"TPM",配置清单!N:N,"在岗")+COUNTIFS(配置清单!G:G,G985,配置清单!H:H,"TC",配置清单!N:N,"在岗")</f>
        <v>0</v>
      </c>
      <c r="AJ985" s="61" t="str">
        <f t="shared" si="785"/>
        <v>NA</v>
      </c>
      <c r="AK985" s="60">
        <f>COUNTIFS(配置清单!G:G,G985,配置清单!H:H,"TPM",配置清单!N:N,"在岗",配置清单!P:P,"&lt;&gt;暂不胜任")+COUNTIFS(配置清单!G:G,G985,配置清单!H:H,"TC",配置清单!N:N,"在岗",配置清单!P:P,"&lt;&gt;暂不胜任")</f>
        <v>0</v>
      </c>
      <c r="AL985" s="61" t="str">
        <f t="shared" si="786"/>
        <v>NA</v>
      </c>
      <c r="AM985" s="60">
        <f>COUNTIFS(配置清单!G:G,G985,配置清单!H:H,"TSE",配置清单!N:N,"在岗")</f>
        <v>0</v>
      </c>
      <c r="AN985" s="61" t="str">
        <f t="shared" si="787"/>
        <v>NA</v>
      </c>
      <c r="AO985" s="60">
        <f>COUNTIFS(配置清单!G:G,G985,配置清单!H:H,"TSE",配置清单!N:N,"在岗",配置清单!P:P,"&lt;&gt;暂不胜任")</f>
        <v>0</v>
      </c>
      <c r="AP985" s="61" t="str">
        <f t="shared" si="788"/>
        <v>NA</v>
      </c>
      <c r="AQ985" s="60">
        <f>COUNTIFS(配置清单!$G:$G,G985,配置清单!H:H,"QA",配置清单!N:N,"在岗")</f>
        <v>1</v>
      </c>
      <c r="AR985" s="61">
        <f t="shared" si="789"/>
        <v>1</v>
      </c>
      <c r="AS985" s="60">
        <f>COUNTIFS(配置清单!$G:$G,G985,配置清单!$H:$H,"QA",配置清单!$N:$N,"在岗",配置清单!$P:$P,"&lt;&gt;暂不胜任")</f>
        <v>1</v>
      </c>
      <c r="AT985" s="61">
        <f t="shared" si="790"/>
        <v>1</v>
      </c>
      <c r="AU985" s="60">
        <f>COUNTIFS(配置清单!G:G,规划及评估!G985,配置清单!H:H,"BA",配置清单!N:N,"在岗")</f>
        <v>0</v>
      </c>
      <c r="AV985" s="61" t="str">
        <f t="shared" si="791"/>
        <v>NA</v>
      </c>
      <c r="AW985" s="60">
        <f>COUNTIFS(配置清单!G:G,G985,配置清单!H:H,"BA",配置清单!N:N,"在岗",配置清单!P:P,"&lt;&gt;暂不胜任")</f>
        <v>0</v>
      </c>
      <c r="AX985" s="61" t="str">
        <f t="shared" si="792"/>
        <v>NA</v>
      </c>
      <c r="AY985" s="60">
        <f>COUNTIFS(配置清单!G:G,规划及评估!G985,配置清单!H:H,"IA",配置清单!N:N,"在岗")</f>
        <v>0</v>
      </c>
      <c r="AZ985" s="61" t="str">
        <f t="shared" si="793"/>
        <v>NA</v>
      </c>
      <c r="BA985" s="60">
        <f>COUNTIFS(配置清单!G:G,G985,配置清单!H:H,"IA",配置清单!N:N,"在岗",配置清单!P:P,"&lt;&gt;暂不胜任")</f>
        <v>0</v>
      </c>
      <c r="BB985" s="61" t="str">
        <f t="shared" si="794"/>
        <v>NA</v>
      </c>
      <c r="BC985" s="60">
        <f>COUNTIFS(配置清单!G:G,规划及评估!G985,配置清单!H:H,"产品经理",配置清单!N:N,"在岗")</f>
        <v>0</v>
      </c>
      <c r="BD985" s="61" t="str">
        <f t="shared" si="795"/>
        <v>NA</v>
      </c>
      <c r="BE985" s="60">
        <f>COUNTIFS(配置清单!G:G,G985,配置清单!H:H,"产品经理",配置清单!N:N,"在岗",配置清单!P:P,"&lt;&gt;暂不胜任")</f>
        <v>0</v>
      </c>
      <c r="BF985" s="61" t="str">
        <f t="shared" si="796"/>
        <v>NA</v>
      </c>
      <c r="BG985" s="63">
        <f t="shared" si="797"/>
        <v>2</v>
      </c>
      <c r="BH985" s="64">
        <f t="shared" si="798"/>
        <v>2</v>
      </c>
      <c r="BI985" s="64">
        <f t="shared" si="799"/>
        <v>2</v>
      </c>
      <c r="BJ985" s="64">
        <f t="shared" si="800"/>
        <v>2</v>
      </c>
      <c r="BK985" s="65">
        <f t="shared" si="801"/>
        <v>1</v>
      </c>
      <c r="BL985" s="66">
        <f t="shared" si="802"/>
        <v>1</v>
      </c>
      <c r="BM985" s="93">
        <f t="shared" si="803"/>
        <v>1</v>
      </c>
      <c r="BN985" s="93">
        <f t="shared" si="804"/>
        <v>1</v>
      </c>
      <c r="BO985" s="93">
        <f t="shared" si="805"/>
        <v>0</v>
      </c>
      <c r="BP985" s="93">
        <f t="shared" si="806"/>
        <v>0</v>
      </c>
      <c r="BQ985" s="93">
        <f t="shared" si="807"/>
        <v>0</v>
      </c>
      <c r="BR985" s="93">
        <f t="shared" si="808"/>
        <v>0</v>
      </c>
      <c r="BS985" s="93">
        <f t="shared" si="809"/>
        <v>0</v>
      </c>
      <c r="BT985" s="93">
        <f t="shared" si="810"/>
        <v>0</v>
      </c>
      <c r="BU985" s="93">
        <f t="shared" si="811"/>
        <v>0</v>
      </c>
      <c r="BV985" s="93">
        <f t="shared" si="812"/>
        <v>0</v>
      </c>
      <c r="BW985" s="93">
        <f t="shared" si="813"/>
        <v>1</v>
      </c>
      <c r="BX985" s="93">
        <f t="shared" si="814"/>
        <v>1</v>
      </c>
      <c r="BY985" s="93">
        <f t="shared" si="815"/>
        <v>0</v>
      </c>
      <c r="BZ985" s="93">
        <f t="shared" si="816"/>
        <v>0</v>
      </c>
      <c r="CA985" s="93">
        <f t="shared" si="817"/>
        <v>0</v>
      </c>
      <c r="CB985" s="93">
        <f t="shared" si="818"/>
        <v>0</v>
      </c>
      <c r="CC985" s="93">
        <f t="shared" si="819"/>
        <v>0</v>
      </c>
      <c r="CD985" s="93">
        <f t="shared" si="820"/>
        <v>0</v>
      </c>
    </row>
    <row r="986" spans="1:82">
      <c r="A986" s="34">
        <v>32</v>
      </c>
      <c r="B986" s="34" t="s">
        <v>8522</v>
      </c>
      <c r="C986" s="34" t="s">
        <v>8480</v>
      </c>
      <c r="D986" s="34" t="s">
        <v>217</v>
      </c>
      <c r="E986" s="34" t="s">
        <v>6008</v>
      </c>
      <c r="F986" s="34" t="s">
        <v>8589</v>
      </c>
      <c r="G986" s="34" t="s">
        <v>8590</v>
      </c>
      <c r="H986" s="34" t="s">
        <v>7</v>
      </c>
      <c r="I986" s="34" t="s">
        <v>4</v>
      </c>
      <c r="J986" s="34" t="s">
        <v>34</v>
      </c>
      <c r="K986" s="34" t="s">
        <v>34</v>
      </c>
      <c r="L986" s="34" t="s">
        <v>5126</v>
      </c>
      <c r="M986" s="34" t="s">
        <v>8552</v>
      </c>
      <c r="N986" s="34">
        <v>1</v>
      </c>
      <c r="O986" s="34">
        <v>0</v>
      </c>
      <c r="P986" s="34">
        <v>0</v>
      </c>
      <c r="Q986" s="34">
        <v>0</v>
      </c>
      <c r="R986" s="34">
        <v>1</v>
      </c>
      <c r="S986" s="34">
        <v>1</v>
      </c>
      <c r="T986" s="34">
        <v>0</v>
      </c>
      <c r="U986" s="77">
        <v>0</v>
      </c>
      <c r="V986" s="34">
        <v>0</v>
      </c>
      <c r="W986" s="60">
        <f>COUNTIFS(配置清单!G:G,G986,配置清单!$H:$H,"PM",配置清单!$N:$N,"在岗")</f>
        <v>2</v>
      </c>
      <c r="X986" s="61">
        <f t="shared" si="779"/>
        <v>1</v>
      </c>
      <c r="Y986" s="60">
        <f>COUNTIFS(配置清单!$G:$G,G986,配置清单!$H:$H,"PM",配置清单!$N:$N,"在岗",配置清单!$P:$P,"&lt;&gt;暂不胜任")</f>
        <v>2</v>
      </c>
      <c r="Z986" s="61">
        <f t="shared" si="780"/>
        <v>1</v>
      </c>
      <c r="AA986" s="62">
        <f>COUNTIFS(配置清单!$G:$G,G986,配置清单!$H:$H,"SE",配置清单!$N:$N,"在岗")+COUNTIFS(配置清单!$G:$G,G986,配置清单!$H:$H,"SA",配置清单!$N:$N,"在岗")</f>
        <v>0</v>
      </c>
      <c r="AB986" s="61" t="str">
        <f t="shared" si="781"/>
        <v>NA</v>
      </c>
      <c r="AC986" s="60">
        <f>COUNTIFS(配置清单!$G:$G,G986,配置清单!$H:$H,"SE",配置清单!$N:$N,"在岗",配置清单!$P:$P,"&lt;&gt;暂不胜任")+COUNTIFS(配置清单!$G:$G,G986,配置清单!$H:$H,"SA",配置清单!$N:$N,"在岗",配置清单!$P:$P,"&lt;&gt;暂不胜任")</f>
        <v>0</v>
      </c>
      <c r="AD986" s="61" t="str">
        <f t="shared" si="782"/>
        <v>NA</v>
      </c>
      <c r="AE986" s="60">
        <f>COUNTIFS(配置清单!$G:$G,G986,配置清单!H:H,"MDE",配置清单!N:N,"在岗")</f>
        <v>0</v>
      </c>
      <c r="AF986" s="61" t="str">
        <f t="shared" si="783"/>
        <v>NA</v>
      </c>
      <c r="AG986" s="60">
        <f>COUNTIFS(配置清单!$G:$G,G986,配置清单!$H:$H,"MDE",配置清单!$N:$N,"在岗",配置清单!$P:$P,"&lt;&gt;暂不胜任")</f>
        <v>0</v>
      </c>
      <c r="AH986" s="61" t="str">
        <f t="shared" si="784"/>
        <v>NA</v>
      </c>
      <c r="AI986" s="62">
        <f>COUNTIFS(配置清单!G:G,G986,配置清单!H:H,"TPM",配置清单!N:N,"在岗")+COUNTIFS(配置清单!G:G,G986,配置清单!H:H,"TC",配置清单!N:N,"在岗")</f>
        <v>0</v>
      </c>
      <c r="AJ986" s="61" t="str">
        <f t="shared" si="785"/>
        <v>NA</v>
      </c>
      <c r="AK986" s="60">
        <f>COUNTIFS(配置清单!G:G,G986,配置清单!H:H,"TPM",配置清单!N:N,"在岗",配置清单!P:P,"&lt;&gt;暂不胜任")+COUNTIFS(配置清单!G:G,G986,配置清单!H:H,"TC",配置清单!N:N,"在岗",配置清单!P:P,"&lt;&gt;暂不胜任")</f>
        <v>0</v>
      </c>
      <c r="AL986" s="61" t="str">
        <f t="shared" si="786"/>
        <v>NA</v>
      </c>
      <c r="AM986" s="60">
        <f>COUNTIFS(配置清单!G:G,G986,配置清单!H:H,"TSE",配置清单!N:N,"在岗")</f>
        <v>3</v>
      </c>
      <c r="AN986" s="61">
        <f t="shared" si="787"/>
        <v>1</v>
      </c>
      <c r="AO986" s="60">
        <f>COUNTIFS(配置清单!G:G,G986,配置清单!H:H,"TSE",配置清单!N:N,"在岗",配置清单!P:P,"&lt;&gt;暂不胜任")</f>
        <v>1</v>
      </c>
      <c r="AP986" s="61">
        <f t="shared" si="788"/>
        <v>1</v>
      </c>
      <c r="AQ986" s="60">
        <f>COUNTIFS(配置清单!$G:$G,G986,配置清单!H:H,"QA",配置清单!N:N,"在岗")</f>
        <v>2</v>
      </c>
      <c r="AR986" s="61">
        <f t="shared" si="789"/>
        <v>1</v>
      </c>
      <c r="AS986" s="60">
        <f>COUNTIFS(配置清单!$G:$G,G986,配置清单!$H:$H,"QA",配置清单!$N:$N,"在岗",配置清单!$P:$P,"&lt;&gt;暂不胜任")</f>
        <v>0</v>
      </c>
      <c r="AT986" s="61">
        <f t="shared" si="790"/>
        <v>0</v>
      </c>
      <c r="AU986" s="60">
        <f>COUNTIFS(配置清单!G:G,规划及评估!G986,配置清单!H:H,"BA",配置清单!N:N,"在岗")</f>
        <v>0</v>
      </c>
      <c r="AV986" s="61" t="str">
        <f t="shared" si="791"/>
        <v>NA</v>
      </c>
      <c r="AW986" s="60">
        <f>COUNTIFS(配置清单!G:G,G986,配置清单!H:H,"BA",配置清单!N:N,"在岗",配置清单!P:P,"&lt;&gt;暂不胜任")</f>
        <v>0</v>
      </c>
      <c r="AX986" s="61" t="str">
        <f t="shared" si="792"/>
        <v>NA</v>
      </c>
      <c r="AY986" s="60">
        <f>COUNTIFS(配置清单!G:G,规划及评估!G986,配置清单!H:H,"IA",配置清单!N:N,"在岗")</f>
        <v>0</v>
      </c>
      <c r="AZ986" s="61" t="str">
        <f t="shared" si="793"/>
        <v>NA</v>
      </c>
      <c r="BA986" s="60">
        <f>COUNTIFS(配置清单!G:G,G986,配置清单!H:H,"IA",配置清单!N:N,"在岗",配置清单!P:P,"&lt;&gt;暂不胜任")</f>
        <v>0</v>
      </c>
      <c r="BB986" s="61" t="str">
        <f t="shared" si="794"/>
        <v>NA</v>
      </c>
      <c r="BC986" s="60">
        <f>COUNTIFS(配置清单!G:G,规划及评估!G986,配置清单!H:H,"产品经理",配置清单!N:N,"在岗")</f>
        <v>0</v>
      </c>
      <c r="BD986" s="61" t="str">
        <f t="shared" si="795"/>
        <v>NA</v>
      </c>
      <c r="BE986" s="60">
        <f>COUNTIFS(配置清单!G:G,G986,配置清单!H:H,"产品经理",配置清单!N:N,"在岗",配置清单!P:P,"&lt;&gt;暂不胜任")</f>
        <v>0</v>
      </c>
      <c r="BF986" s="61" t="str">
        <f t="shared" si="796"/>
        <v>NA</v>
      </c>
      <c r="BG986" s="63">
        <f t="shared" si="797"/>
        <v>3</v>
      </c>
      <c r="BH986" s="64">
        <f t="shared" si="798"/>
        <v>7</v>
      </c>
      <c r="BI986" s="64">
        <f t="shared" si="799"/>
        <v>3</v>
      </c>
      <c r="BJ986" s="64">
        <f t="shared" si="800"/>
        <v>2</v>
      </c>
      <c r="BK986" s="65">
        <f t="shared" si="801"/>
        <v>1</v>
      </c>
      <c r="BL986" s="66">
        <f t="shared" si="802"/>
        <v>0.66666666666666663</v>
      </c>
      <c r="BM986" s="93">
        <f t="shared" si="803"/>
        <v>1</v>
      </c>
      <c r="BN986" s="93">
        <f t="shared" si="804"/>
        <v>1</v>
      </c>
      <c r="BO986" s="93">
        <f t="shared" si="805"/>
        <v>0</v>
      </c>
      <c r="BP986" s="93">
        <f t="shared" si="806"/>
        <v>0</v>
      </c>
      <c r="BQ986" s="93">
        <f t="shared" si="807"/>
        <v>0</v>
      </c>
      <c r="BR986" s="93">
        <f t="shared" si="808"/>
        <v>0</v>
      </c>
      <c r="BS986" s="93">
        <f t="shared" si="809"/>
        <v>0</v>
      </c>
      <c r="BT986" s="93">
        <f t="shared" si="810"/>
        <v>0</v>
      </c>
      <c r="BU986" s="93">
        <f t="shared" si="811"/>
        <v>1</v>
      </c>
      <c r="BV986" s="93">
        <f t="shared" si="812"/>
        <v>1</v>
      </c>
      <c r="BW986" s="93">
        <f t="shared" si="813"/>
        <v>1</v>
      </c>
      <c r="BX986" s="93">
        <f t="shared" si="814"/>
        <v>0</v>
      </c>
      <c r="BY986" s="93">
        <f t="shared" si="815"/>
        <v>0</v>
      </c>
      <c r="BZ986" s="93">
        <f t="shared" si="816"/>
        <v>0</v>
      </c>
      <c r="CA986" s="93">
        <f t="shared" si="817"/>
        <v>0</v>
      </c>
      <c r="CB986" s="93">
        <f t="shared" si="818"/>
        <v>0</v>
      </c>
      <c r="CC986" s="93">
        <f t="shared" si="819"/>
        <v>0</v>
      </c>
      <c r="CD986" s="93">
        <f t="shared" si="820"/>
        <v>0</v>
      </c>
    </row>
    <row r="987" spans="1:82">
      <c r="A987" s="34">
        <v>33</v>
      </c>
      <c r="B987" s="34" t="s">
        <v>8522</v>
      </c>
      <c r="C987" s="34" t="s">
        <v>8480</v>
      </c>
      <c r="D987" s="34" t="s">
        <v>217</v>
      </c>
      <c r="E987" s="34" t="s">
        <v>6008</v>
      </c>
      <c r="F987" s="34" t="s">
        <v>8591</v>
      </c>
      <c r="G987" s="34" t="s">
        <v>8592</v>
      </c>
      <c r="H987" s="34" t="s">
        <v>7</v>
      </c>
      <c r="I987" s="34" t="s">
        <v>7</v>
      </c>
      <c r="J987" s="34" t="s">
        <v>34</v>
      </c>
      <c r="K987" s="34" t="s">
        <v>34</v>
      </c>
      <c r="L987" s="34" t="s">
        <v>5126</v>
      </c>
      <c r="M987" s="34" t="s">
        <v>8552</v>
      </c>
      <c r="N987" s="34">
        <v>1</v>
      </c>
      <c r="O987" s="34">
        <v>0</v>
      </c>
      <c r="P987" s="34">
        <v>0</v>
      </c>
      <c r="Q987" s="34">
        <v>0</v>
      </c>
      <c r="R987" s="34">
        <v>0</v>
      </c>
      <c r="S987" s="34">
        <v>1</v>
      </c>
      <c r="T987" s="34">
        <v>0</v>
      </c>
      <c r="U987" s="77">
        <v>0</v>
      </c>
      <c r="V987" s="34">
        <v>0</v>
      </c>
      <c r="W987" s="60">
        <f>COUNTIFS(配置清单!G:G,G987,配置清单!$H:$H,"PM",配置清单!$N:$N,"在岗")</f>
        <v>1</v>
      </c>
      <c r="X987" s="61">
        <f t="shared" si="779"/>
        <v>1</v>
      </c>
      <c r="Y987" s="60">
        <f>COUNTIFS(配置清单!$G:$G,G987,配置清单!$H:$H,"PM",配置清单!$N:$N,"在岗",配置清单!$P:$P,"&lt;&gt;暂不胜任")</f>
        <v>1</v>
      </c>
      <c r="Z987" s="61">
        <f t="shared" si="780"/>
        <v>1</v>
      </c>
      <c r="AA987" s="62">
        <f>COUNTIFS(配置清单!$G:$G,G987,配置清单!$H:$H,"SE",配置清单!$N:$N,"在岗")+COUNTIFS(配置清单!$G:$G,G987,配置清单!$H:$H,"SA",配置清单!$N:$N,"在岗")</f>
        <v>0</v>
      </c>
      <c r="AB987" s="61" t="str">
        <f t="shared" si="781"/>
        <v>NA</v>
      </c>
      <c r="AC987" s="60">
        <f>COUNTIFS(配置清单!$G:$G,G987,配置清单!$H:$H,"SE",配置清单!$N:$N,"在岗",配置清单!$P:$P,"&lt;&gt;暂不胜任")+COUNTIFS(配置清单!$G:$G,G987,配置清单!$H:$H,"SA",配置清单!$N:$N,"在岗",配置清单!$P:$P,"&lt;&gt;暂不胜任")</f>
        <v>0</v>
      </c>
      <c r="AD987" s="61" t="str">
        <f t="shared" si="782"/>
        <v>NA</v>
      </c>
      <c r="AE987" s="60">
        <f>COUNTIFS(配置清单!$G:$G,G987,配置清单!H:H,"MDE",配置清单!N:N,"在岗")</f>
        <v>0</v>
      </c>
      <c r="AF987" s="61" t="str">
        <f t="shared" si="783"/>
        <v>NA</v>
      </c>
      <c r="AG987" s="60">
        <f>COUNTIFS(配置清单!$G:$G,G987,配置清单!$H:$H,"MDE",配置清单!$N:$N,"在岗",配置清单!$P:$P,"&lt;&gt;暂不胜任")</f>
        <v>0</v>
      </c>
      <c r="AH987" s="61" t="str">
        <f t="shared" si="784"/>
        <v>NA</v>
      </c>
      <c r="AI987" s="62">
        <f>COUNTIFS(配置清单!G:G,G987,配置清单!H:H,"TPM",配置清单!N:N,"在岗")+COUNTIFS(配置清单!G:G,G987,配置清单!H:H,"TC",配置清单!N:N,"在岗")</f>
        <v>0</v>
      </c>
      <c r="AJ987" s="61" t="str">
        <f t="shared" si="785"/>
        <v>NA</v>
      </c>
      <c r="AK987" s="60">
        <f>COUNTIFS(配置清单!G:G,G987,配置清单!H:H,"TPM",配置清单!N:N,"在岗",配置清单!P:P,"&lt;&gt;暂不胜任")+COUNTIFS(配置清单!G:G,G987,配置清单!H:H,"TC",配置清单!N:N,"在岗",配置清单!P:P,"&lt;&gt;暂不胜任")</f>
        <v>0</v>
      </c>
      <c r="AL987" s="61" t="str">
        <f t="shared" si="786"/>
        <v>NA</v>
      </c>
      <c r="AM987" s="60">
        <f>COUNTIFS(配置清单!G:G,G987,配置清单!H:H,"TSE",配置清单!N:N,"在岗")</f>
        <v>0</v>
      </c>
      <c r="AN987" s="61" t="str">
        <f t="shared" si="787"/>
        <v>NA</v>
      </c>
      <c r="AO987" s="60">
        <f>COUNTIFS(配置清单!G:G,G987,配置清单!H:H,"TSE",配置清单!N:N,"在岗",配置清单!P:P,"&lt;&gt;暂不胜任")</f>
        <v>0</v>
      </c>
      <c r="AP987" s="61" t="str">
        <f t="shared" si="788"/>
        <v>NA</v>
      </c>
      <c r="AQ987" s="60">
        <f>COUNTIFS(配置清单!$G:$G,G987,配置清单!H:H,"QA",配置清单!N:N,"在岗")</f>
        <v>1</v>
      </c>
      <c r="AR987" s="61">
        <f t="shared" si="789"/>
        <v>1</v>
      </c>
      <c r="AS987" s="60">
        <f>COUNTIFS(配置清单!$G:$G,G987,配置清单!$H:$H,"QA",配置清单!$N:$N,"在岗",配置清单!$P:$P,"&lt;&gt;暂不胜任")</f>
        <v>0</v>
      </c>
      <c r="AT987" s="61">
        <f t="shared" si="790"/>
        <v>0</v>
      </c>
      <c r="AU987" s="60">
        <f>COUNTIFS(配置清单!G:G,规划及评估!G987,配置清单!H:H,"BA",配置清单!N:N,"在岗")</f>
        <v>0</v>
      </c>
      <c r="AV987" s="61" t="str">
        <f t="shared" si="791"/>
        <v>NA</v>
      </c>
      <c r="AW987" s="60">
        <f>COUNTIFS(配置清单!G:G,G987,配置清单!H:H,"BA",配置清单!N:N,"在岗",配置清单!P:P,"&lt;&gt;暂不胜任")</f>
        <v>0</v>
      </c>
      <c r="AX987" s="61" t="str">
        <f t="shared" si="792"/>
        <v>NA</v>
      </c>
      <c r="AY987" s="60">
        <f>COUNTIFS(配置清单!G:G,规划及评估!G987,配置清单!H:H,"IA",配置清单!N:N,"在岗")</f>
        <v>0</v>
      </c>
      <c r="AZ987" s="61" t="str">
        <f t="shared" si="793"/>
        <v>NA</v>
      </c>
      <c r="BA987" s="60">
        <f>COUNTIFS(配置清单!G:G,G987,配置清单!H:H,"IA",配置清单!N:N,"在岗",配置清单!P:P,"&lt;&gt;暂不胜任")</f>
        <v>0</v>
      </c>
      <c r="BB987" s="61" t="str">
        <f t="shared" si="794"/>
        <v>NA</v>
      </c>
      <c r="BC987" s="60">
        <f>COUNTIFS(配置清单!G:G,规划及评估!G987,配置清单!H:H,"产品经理",配置清单!N:N,"在岗")</f>
        <v>0</v>
      </c>
      <c r="BD987" s="61" t="str">
        <f t="shared" si="795"/>
        <v>NA</v>
      </c>
      <c r="BE987" s="60">
        <f>COUNTIFS(配置清单!G:G,G987,配置清单!H:H,"产品经理",配置清单!N:N,"在岗",配置清单!P:P,"&lt;&gt;暂不胜任")</f>
        <v>0</v>
      </c>
      <c r="BF987" s="61" t="str">
        <f t="shared" si="796"/>
        <v>NA</v>
      </c>
      <c r="BG987" s="63">
        <f t="shared" si="797"/>
        <v>2</v>
      </c>
      <c r="BH987" s="64">
        <f t="shared" si="798"/>
        <v>2</v>
      </c>
      <c r="BI987" s="64">
        <f t="shared" si="799"/>
        <v>2</v>
      </c>
      <c r="BJ987" s="64">
        <f t="shared" si="800"/>
        <v>1</v>
      </c>
      <c r="BK987" s="65">
        <f t="shared" si="801"/>
        <v>1</v>
      </c>
      <c r="BL987" s="66">
        <f t="shared" si="802"/>
        <v>0.5</v>
      </c>
      <c r="BM987" s="93">
        <f t="shared" si="803"/>
        <v>1</v>
      </c>
      <c r="BN987" s="93">
        <f t="shared" si="804"/>
        <v>1</v>
      </c>
      <c r="BO987" s="93">
        <f t="shared" si="805"/>
        <v>0</v>
      </c>
      <c r="BP987" s="93">
        <f t="shared" si="806"/>
        <v>0</v>
      </c>
      <c r="BQ987" s="93">
        <f t="shared" si="807"/>
        <v>0</v>
      </c>
      <c r="BR987" s="93">
        <f t="shared" si="808"/>
        <v>0</v>
      </c>
      <c r="BS987" s="93">
        <f t="shared" si="809"/>
        <v>0</v>
      </c>
      <c r="BT987" s="93">
        <f t="shared" si="810"/>
        <v>0</v>
      </c>
      <c r="BU987" s="93">
        <f t="shared" si="811"/>
        <v>0</v>
      </c>
      <c r="BV987" s="93">
        <f t="shared" si="812"/>
        <v>0</v>
      </c>
      <c r="BW987" s="93">
        <f t="shared" si="813"/>
        <v>1</v>
      </c>
      <c r="BX987" s="93">
        <f t="shared" si="814"/>
        <v>0</v>
      </c>
      <c r="BY987" s="93">
        <f t="shared" si="815"/>
        <v>0</v>
      </c>
      <c r="BZ987" s="93">
        <f t="shared" si="816"/>
        <v>0</v>
      </c>
      <c r="CA987" s="93">
        <f t="shared" si="817"/>
        <v>0</v>
      </c>
      <c r="CB987" s="93">
        <f t="shared" si="818"/>
        <v>0</v>
      </c>
      <c r="CC987" s="93">
        <f t="shared" si="819"/>
        <v>0</v>
      </c>
      <c r="CD987" s="93">
        <f t="shared" si="820"/>
        <v>0</v>
      </c>
    </row>
    <row r="988" spans="1:82">
      <c r="A988" s="34">
        <v>34</v>
      </c>
      <c r="B988" s="34" t="s">
        <v>8522</v>
      </c>
      <c r="C988" s="34" t="s">
        <v>8480</v>
      </c>
      <c r="D988" s="34" t="s">
        <v>217</v>
      </c>
      <c r="E988" s="34" t="s">
        <v>6008</v>
      </c>
      <c r="F988" s="34" t="s">
        <v>7820</v>
      </c>
      <c r="G988" s="34" t="s">
        <v>8593</v>
      </c>
      <c r="H988" s="34" t="s">
        <v>7</v>
      </c>
      <c r="I988" s="34" t="s">
        <v>7</v>
      </c>
      <c r="J988" s="34" t="s">
        <v>195</v>
      </c>
      <c r="K988" s="34" t="s">
        <v>195</v>
      </c>
      <c r="L988" s="34" t="s">
        <v>2058</v>
      </c>
      <c r="M988" s="34" t="s">
        <v>8552</v>
      </c>
      <c r="N988" s="34">
        <v>1</v>
      </c>
      <c r="O988" s="34">
        <v>0</v>
      </c>
      <c r="P988" s="34">
        <v>0</v>
      </c>
      <c r="Q988" s="34">
        <v>0</v>
      </c>
      <c r="R988" s="34">
        <v>0</v>
      </c>
      <c r="S988" s="34">
        <v>1</v>
      </c>
      <c r="T988" s="34">
        <v>0</v>
      </c>
      <c r="U988" s="77">
        <v>0</v>
      </c>
      <c r="V988" s="34">
        <v>0</v>
      </c>
      <c r="W988" s="60">
        <f>COUNTIFS(配置清单!G:G,G988,配置清单!$H:$H,"PM",配置清单!$N:$N,"在岗")</f>
        <v>1</v>
      </c>
      <c r="X988" s="61">
        <f t="shared" si="779"/>
        <v>1</v>
      </c>
      <c r="Y988" s="60">
        <f>COUNTIFS(配置清单!$G:$G,G988,配置清单!$H:$H,"PM",配置清单!$N:$N,"在岗",配置清单!$P:$P,"&lt;&gt;暂不胜任")</f>
        <v>1</v>
      </c>
      <c r="Z988" s="61">
        <f t="shared" si="780"/>
        <v>1</v>
      </c>
      <c r="AA988" s="62">
        <f>COUNTIFS(配置清单!$G:$G,G988,配置清单!$H:$H,"SE",配置清单!$N:$N,"在岗")+COUNTIFS(配置清单!$G:$G,G988,配置清单!$H:$H,"SA",配置清单!$N:$N,"在岗")</f>
        <v>0</v>
      </c>
      <c r="AB988" s="61" t="str">
        <f t="shared" si="781"/>
        <v>NA</v>
      </c>
      <c r="AC988" s="60">
        <f>COUNTIFS(配置清单!$G:$G,G988,配置清单!$H:$H,"SE",配置清单!$N:$N,"在岗",配置清单!$P:$P,"&lt;&gt;暂不胜任")+COUNTIFS(配置清单!$G:$G,G988,配置清单!$H:$H,"SA",配置清单!$N:$N,"在岗",配置清单!$P:$P,"&lt;&gt;暂不胜任")</f>
        <v>0</v>
      </c>
      <c r="AD988" s="61" t="str">
        <f t="shared" si="782"/>
        <v>NA</v>
      </c>
      <c r="AE988" s="60">
        <f>COUNTIFS(配置清单!$G:$G,G988,配置清单!H:H,"MDE",配置清单!N:N,"在岗")</f>
        <v>0</v>
      </c>
      <c r="AF988" s="61" t="str">
        <f t="shared" si="783"/>
        <v>NA</v>
      </c>
      <c r="AG988" s="60">
        <f>COUNTIFS(配置清单!$G:$G,G988,配置清单!$H:$H,"MDE",配置清单!$N:$N,"在岗",配置清单!$P:$P,"&lt;&gt;暂不胜任")</f>
        <v>0</v>
      </c>
      <c r="AH988" s="61" t="str">
        <f t="shared" si="784"/>
        <v>NA</v>
      </c>
      <c r="AI988" s="62">
        <f>COUNTIFS(配置清单!G:G,G988,配置清单!H:H,"TPM",配置清单!N:N,"在岗")+COUNTIFS(配置清单!G:G,G988,配置清单!H:H,"TC",配置清单!N:N,"在岗")</f>
        <v>0</v>
      </c>
      <c r="AJ988" s="61" t="str">
        <f t="shared" si="785"/>
        <v>NA</v>
      </c>
      <c r="AK988" s="60">
        <f>COUNTIFS(配置清单!G:G,G988,配置清单!H:H,"TPM",配置清单!N:N,"在岗",配置清单!P:P,"&lt;&gt;暂不胜任")+COUNTIFS(配置清单!G:G,G988,配置清单!H:H,"TC",配置清单!N:N,"在岗",配置清单!P:P,"&lt;&gt;暂不胜任")</f>
        <v>0</v>
      </c>
      <c r="AL988" s="61" t="str">
        <f t="shared" si="786"/>
        <v>NA</v>
      </c>
      <c r="AM988" s="60">
        <f>COUNTIFS(配置清单!G:G,G988,配置清单!H:H,"TSE",配置清单!N:N,"在岗")</f>
        <v>1</v>
      </c>
      <c r="AN988" s="61" t="str">
        <f t="shared" si="787"/>
        <v>NA</v>
      </c>
      <c r="AO988" s="60">
        <f>COUNTIFS(配置清单!G:G,G988,配置清单!H:H,"TSE",配置清单!N:N,"在岗",配置清单!P:P,"&lt;&gt;暂不胜任")</f>
        <v>0</v>
      </c>
      <c r="AP988" s="61" t="str">
        <f t="shared" si="788"/>
        <v>NA</v>
      </c>
      <c r="AQ988" s="60">
        <f>COUNTIFS(配置清单!$G:$G,G988,配置清单!H:H,"QA",配置清单!N:N,"在岗")</f>
        <v>1</v>
      </c>
      <c r="AR988" s="61">
        <f t="shared" si="789"/>
        <v>1</v>
      </c>
      <c r="AS988" s="60">
        <f>COUNTIFS(配置清单!$G:$G,G988,配置清单!$H:$H,"QA",配置清单!$N:$N,"在岗",配置清单!$P:$P,"&lt;&gt;暂不胜任")</f>
        <v>0</v>
      </c>
      <c r="AT988" s="61">
        <f t="shared" si="790"/>
        <v>0</v>
      </c>
      <c r="AU988" s="60">
        <f>COUNTIFS(配置清单!G:G,规划及评估!G988,配置清单!H:H,"BA",配置清单!N:N,"在岗")</f>
        <v>0</v>
      </c>
      <c r="AV988" s="61" t="str">
        <f t="shared" si="791"/>
        <v>NA</v>
      </c>
      <c r="AW988" s="60">
        <f>COUNTIFS(配置清单!G:G,G988,配置清单!H:H,"BA",配置清单!N:N,"在岗",配置清单!P:P,"&lt;&gt;暂不胜任")</f>
        <v>0</v>
      </c>
      <c r="AX988" s="61" t="str">
        <f t="shared" si="792"/>
        <v>NA</v>
      </c>
      <c r="AY988" s="60">
        <f>COUNTIFS(配置清单!G:G,规划及评估!G988,配置清单!H:H,"IA",配置清单!N:N,"在岗")</f>
        <v>0</v>
      </c>
      <c r="AZ988" s="61" t="str">
        <f t="shared" si="793"/>
        <v>NA</v>
      </c>
      <c r="BA988" s="60">
        <f>COUNTIFS(配置清单!G:G,G988,配置清单!H:H,"IA",配置清单!N:N,"在岗",配置清单!P:P,"&lt;&gt;暂不胜任")</f>
        <v>0</v>
      </c>
      <c r="BB988" s="61" t="str">
        <f t="shared" si="794"/>
        <v>NA</v>
      </c>
      <c r="BC988" s="60">
        <f>COUNTIFS(配置清单!G:G,规划及评估!G988,配置清单!H:H,"产品经理",配置清单!N:N,"在岗")</f>
        <v>0</v>
      </c>
      <c r="BD988" s="61" t="str">
        <f t="shared" si="795"/>
        <v>NA</v>
      </c>
      <c r="BE988" s="60">
        <f>COUNTIFS(配置清单!G:G,G988,配置清单!H:H,"产品经理",配置清单!N:N,"在岗",配置清单!P:P,"&lt;&gt;暂不胜任")</f>
        <v>0</v>
      </c>
      <c r="BF988" s="61" t="str">
        <f t="shared" si="796"/>
        <v>NA</v>
      </c>
      <c r="BG988" s="63">
        <f t="shared" si="797"/>
        <v>2</v>
      </c>
      <c r="BH988" s="64">
        <f t="shared" si="798"/>
        <v>2</v>
      </c>
      <c r="BI988" s="64">
        <f t="shared" si="799"/>
        <v>2</v>
      </c>
      <c r="BJ988" s="64">
        <f t="shared" si="800"/>
        <v>1</v>
      </c>
      <c r="BK988" s="65">
        <f t="shared" si="801"/>
        <v>1</v>
      </c>
      <c r="BL988" s="66">
        <f t="shared" si="802"/>
        <v>0.5</v>
      </c>
      <c r="BM988" s="93">
        <f t="shared" si="803"/>
        <v>1</v>
      </c>
      <c r="BN988" s="93">
        <f t="shared" si="804"/>
        <v>1</v>
      </c>
      <c r="BO988" s="93">
        <f t="shared" si="805"/>
        <v>0</v>
      </c>
      <c r="BP988" s="93">
        <f t="shared" si="806"/>
        <v>0</v>
      </c>
      <c r="BQ988" s="93">
        <f t="shared" si="807"/>
        <v>0</v>
      </c>
      <c r="BR988" s="93">
        <f t="shared" si="808"/>
        <v>0</v>
      </c>
      <c r="BS988" s="93">
        <f t="shared" si="809"/>
        <v>0</v>
      </c>
      <c r="BT988" s="93">
        <f t="shared" si="810"/>
        <v>0</v>
      </c>
      <c r="BU988" s="93">
        <f t="shared" si="811"/>
        <v>0</v>
      </c>
      <c r="BV988" s="93">
        <f t="shared" si="812"/>
        <v>0</v>
      </c>
      <c r="BW988" s="93">
        <f t="shared" si="813"/>
        <v>1</v>
      </c>
      <c r="BX988" s="93">
        <f t="shared" si="814"/>
        <v>0</v>
      </c>
      <c r="BY988" s="93">
        <f t="shared" si="815"/>
        <v>0</v>
      </c>
      <c r="BZ988" s="93">
        <f t="shared" si="816"/>
        <v>0</v>
      </c>
      <c r="CA988" s="93">
        <f t="shared" si="817"/>
        <v>0</v>
      </c>
      <c r="CB988" s="93">
        <f t="shared" si="818"/>
        <v>0</v>
      </c>
      <c r="CC988" s="93">
        <f t="shared" si="819"/>
        <v>0</v>
      </c>
      <c r="CD988" s="93">
        <f t="shared" si="820"/>
        <v>0</v>
      </c>
    </row>
    <row r="989" spans="1:82">
      <c r="A989" s="34">
        <v>35</v>
      </c>
      <c r="B989" s="34" t="s">
        <v>8522</v>
      </c>
      <c r="C989" s="34" t="s">
        <v>8480</v>
      </c>
      <c r="D989" s="34" t="s">
        <v>217</v>
      </c>
      <c r="E989" s="34" t="s">
        <v>6008</v>
      </c>
      <c r="F989" s="34" t="s">
        <v>1295</v>
      </c>
      <c r="G989" s="34" t="s">
        <v>8594</v>
      </c>
      <c r="H989" s="34" t="s">
        <v>7</v>
      </c>
      <c r="I989" s="34" t="s">
        <v>4</v>
      </c>
      <c r="J989" s="34" t="s">
        <v>195</v>
      </c>
      <c r="K989" s="34" t="s">
        <v>34</v>
      </c>
      <c r="L989" s="34" t="s">
        <v>2085</v>
      </c>
      <c r="M989" s="34" t="s">
        <v>8552</v>
      </c>
      <c r="N989" s="34">
        <v>1</v>
      </c>
      <c r="O989" s="34">
        <v>0</v>
      </c>
      <c r="P989" s="34">
        <v>0</v>
      </c>
      <c r="Q989" s="34">
        <v>0</v>
      </c>
      <c r="R989" s="34">
        <v>0</v>
      </c>
      <c r="S989" s="34">
        <v>1</v>
      </c>
      <c r="T989" s="34">
        <v>0</v>
      </c>
      <c r="U989" s="77">
        <v>0</v>
      </c>
      <c r="V989" s="34">
        <v>0</v>
      </c>
      <c r="W989" s="60">
        <f>COUNTIFS(配置清单!G:G,G989,配置清单!$H:$H,"PM",配置清单!$N:$N,"在岗")</f>
        <v>1</v>
      </c>
      <c r="X989" s="61">
        <f t="shared" si="779"/>
        <v>1</v>
      </c>
      <c r="Y989" s="60">
        <f>COUNTIFS(配置清单!$G:$G,G989,配置清单!$H:$H,"PM",配置清单!$N:$N,"在岗",配置清单!$P:$P,"&lt;&gt;暂不胜任")</f>
        <v>1</v>
      </c>
      <c r="Z989" s="61">
        <f t="shared" si="780"/>
        <v>1</v>
      </c>
      <c r="AA989" s="62">
        <f>COUNTIFS(配置清单!$G:$G,G989,配置清单!$H:$H,"SE",配置清单!$N:$N,"在岗")+COUNTIFS(配置清单!$G:$G,G989,配置清单!$H:$H,"SA",配置清单!$N:$N,"在岗")</f>
        <v>1</v>
      </c>
      <c r="AB989" s="61" t="str">
        <f t="shared" si="781"/>
        <v>NA</v>
      </c>
      <c r="AC989" s="60">
        <f>COUNTIFS(配置清单!$G:$G,G989,配置清单!$H:$H,"SE",配置清单!$N:$N,"在岗",配置清单!$P:$P,"&lt;&gt;暂不胜任")+COUNTIFS(配置清单!$G:$G,G989,配置清单!$H:$H,"SA",配置清单!$N:$N,"在岗",配置清单!$P:$P,"&lt;&gt;暂不胜任")</f>
        <v>0</v>
      </c>
      <c r="AD989" s="61" t="str">
        <f t="shared" si="782"/>
        <v>NA</v>
      </c>
      <c r="AE989" s="60">
        <f>COUNTIFS(配置清单!$G:$G,G989,配置清单!H:H,"MDE",配置清单!N:N,"在岗")</f>
        <v>0</v>
      </c>
      <c r="AF989" s="61" t="str">
        <f t="shared" si="783"/>
        <v>NA</v>
      </c>
      <c r="AG989" s="60">
        <f>COUNTIFS(配置清单!$G:$G,G989,配置清单!$H:$H,"MDE",配置清单!$N:$N,"在岗",配置清单!$P:$P,"&lt;&gt;暂不胜任")</f>
        <v>0</v>
      </c>
      <c r="AH989" s="61" t="str">
        <f t="shared" si="784"/>
        <v>NA</v>
      </c>
      <c r="AI989" s="62">
        <f>COUNTIFS(配置清单!G:G,G989,配置清单!H:H,"TPM",配置清单!N:N,"在岗")+COUNTIFS(配置清单!G:G,G989,配置清单!H:H,"TC",配置清单!N:N,"在岗")</f>
        <v>0</v>
      </c>
      <c r="AJ989" s="61" t="str">
        <f t="shared" si="785"/>
        <v>NA</v>
      </c>
      <c r="AK989" s="60">
        <f>COUNTIFS(配置清单!G:G,G989,配置清单!H:H,"TPM",配置清单!N:N,"在岗",配置清单!P:P,"&lt;&gt;暂不胜任")+COUNTIFS(配置清单!G:G,G989,配置清单!H:H,"TC",配置清单!N:N,"在岗",配置清单!P:P,"&lt;&gt;暂不胜任")</f>
        <v>0</v>
      </c>
      <c r="AL989" s="61" t="str">
        <f t="shared" si="786"/>
        <v>NA</v>
      </c>
      <c r="AM989" s="60">
        <f>COUNTIFS(配置清单!G:G,G989,配置清单!H:H,"TSE",配置清单!N:N,"在岗")</f>
        <v>0</v>
      </c>
      <c r="AN989" s="61" t="str">
        <f t="shared" si="787"/>
        <v>NA</v>
      </c>
      <c r="AO989" s="60">
        <f>COUNTIFS(配置清单!G:G,G989,配置清单!H:H,"TSE",配置清单!N:N,"在岗",配置清单!P:P,"&lt;&gt;暂不胜任")</f>
        <v>0</v>
      </c>
      <c r="AP989" s="61" t="str">
        <f t="shared" si="788"/>
        <v>NA</v>
      </c>
      <c r="AQ989" s="60">
        <f>COUNTIFS(配置清单!$G:$G,G989,配置清单!H:H,"QA",配置清单!N:N,"在岗")</f>
        <v>1</v>
      </c>
      <c r="AR989" s="61">
        <f t="shared" si="789"/>
        <v>1</v>
      </c>
      <c r="AS989" s="60">
        <f>COUNTIFS(配置清单!$G:$G,G989,配置清单!$H:$H,"QA",配置清单!$N:$N,"在岗",配置清单!$P:$P,"&lt;&gt;暂不胜任")</f>
        <v>0</v>
      </c>
      <c r="AT989" s="61">
        <f t="shared" si="790"/>
        <v>0</v>
      </c>
      <c r="AU989" s="60">
        <f>COUNTIFS(配置清单!G:G,规划及评估!G989,配置清单!H:H,"BA",配置清单!N:N,"在岗")</f>
        <v>0</v>
      </c>
      <c r="AV989" s="61" t="str">
        <f t="shared" si="791"/>
        <v>NA</v>
      </c>
      <c r="AW989" s="60">
        <f>COUNTIFS(配置清单!G:G,G989,配置清单!H:H,"BA",配置清单!N:N,"在岗",配置清单!P:P,"&lt;&gt;暂不胜任")</f>
        <v>0</v>
      </c>
      <c r="AX989" s="61" t="str">
        <f t="shared" si="792"/>
        <v>NA</v>
      </c>
      <c r="AY989" s="60">
        <f>COUNTIFS(配置清单!G:G,规划及评估!G989,配置清单!H:H,"IA",配置清单!N:N,"在岗")</f>
        <v>0</v>
      </c>
      <c r="AZ989" s="61" t="str">
        <f t="shared" si="793"/>
        <v>NA</v>
      </c>
      <c r="BA989" s="60">
        <f>COUNTIFS(配置清单!G:G,G989,配置清单!H:H,"IA",配置清单!N:N,"在岗",配置清单!P:P,"&lt;&gt;暂不胜任")</f>
        <v>0</v>
      </c>
      <c r="BB989" s="61" t="str">
        <f t="shared" si="794"/>
        <v>NA</v>
      </c>
      <c r="BC989" s="60">
        <f>COUNTIFS(配置清单!G:G,规划及评估!G989,配置清单!H:H,"产品经理",配置清单!N:N,"在岗")</f>
        <v>0</v>
      </c>
      <c r="BD989" s="61" t="str">
        <f t="shared" si="795"/>
        <v>NA</v>
      </c>
      <c r="BE989" s="60">
        <f>COUNTIFS(配置清单!G:G,G989,配置清单!H:H,"产品经理",配置清单!N:N,"在岗",配置清单!P:P,"&lt;&gt;暂不胜任")</f>
        <v>0</v>
      </c>
      <c r="BF989" s="61" t="str">
        <f t="shared" si="796"/>
        <v>NA</v>
      </c>
      <c r="BG989" s="63">
        <f t="shared" si="797"/>
        <v>2</v>
      </c>
      <c r="BH989" s="64">
        <f t="shared" si="798"/>
        <v>2</v>
      </c>
      <c r="BI989" s="64">
        <f t="shared" si="799"/>
        <v>2</v>
      </c>
      <c r="BJ989" s="64">
        <f t="shared" si="800"/>
        <v>1</v>
      </c>
      <c r="BK989" s="65">
        <f t="shared" si="801"/>
        <v>1</v>
      </c>
      <c r="BL989" s="66">
        <f t="shared" si="802"/>
        <v>0.5</v>
      </c>
      <c r="BM989" s="93">
        <f t="shared" si="803"/>
        <v>1</v>
      </c>
      <c r="BN989" s="93">
        <f t="shared" si="804"/>
        <v>1</v>
      </c>
      <c r="BO989" s="93">
        <f t="shared" si="805"/>
        <v>0</v>
      </c>
      <c r="BP989" s="93">
        <f t="shared" si="806"/>
        <v>0</v>
      </c>
      <c r="BQ989" s="93">
        <f t="shared" si="807"/>
        <v>0</v>
      </c>
      <c r="BR989" s="93">
        <f t="shared" si="808"/>
        <v>0</v>
      </c>
      <c r="BS989" s="93">
        <f t="shared" si="809"/>
        <v>0</v>
      </c>
      <c r="BT989" s="93">
        <f t="shared" si="810"/>
        <v>0</v>
      </c>
      <c r="BU989" s="93">
        <f t="shared" si="811"/>
        <v>0</v>
      </c>
      <c r="BV989" s="93">
        <f t="shared" si="812"/>
        <v>0</v>
      </c>
      <c r="BW989" s="93">
        <f t="shared" si="813"/>
        <v>1</v>
      </c>
      <c r="BX989" s="93">
        <f t="shared" si="814"/>
        <v>0</v>
      </c>
      <c r="BY989" s="93">
        <f t="shared" si="815"/>
        <v>0</v>
      </c>
      <c r="BZ989" s="93">
        <f t="shared" si="816"/>
        <v>0</v>
      </c>
      <c r="CA989" s="93">
        <f t="shared" si="817"/>
        <v>0</v>
      </c>
      <c r="CB989" s="93">
        <f t="shared" si="818"/>
        <v>0</v>
      </c>
      <c r="CC989" s="93">
        <f t="shared" si="819"/>
        <v>0</v>
      </c>
      <c r="CD989" s="93">
        <f t="shared" si="820"/>
        <v>0</v>
      </c>
    </row>
    <row r="990" spans="1:82">
      <c r="A990" s="34">
        <v>36</v>
      </c>
      <c r="B990" s="34" t="s">
        <v>8522</v>
      </c>
      <c r="C990" s="34" t="s">
        <v>8480</v>
      </c>
      <c r="D990" s="34" t="s">
        <v>217</v>
      </c>
      <c r="E990" s="34" t="s">
        <v>6008</v>
      </c>
      <c r="F990" s="34" t="s">
        <v>1295</v>
      </c>
      <c r="G990" s="34" t="s">
        <v>8595</v>
      </c>
      <c r="H990" s="34" t="s">
        <v>7</v>
      </c>
      <c r="I990" s="34" t="s">
        <v>4</v>
      </c>
      <c r="J990" s="34" t="s">
        <v>195</v>
      </c>
      <c r="K990" s="34" t="s">
        <v>34</v>
      </c>
      <c r="L990" s="34" t="s">
        <v>2085</v>
      </c>
      <c r="M990" s="34" t="s">
        <v>8552</v>
      </c>
      <c r="N990" s="34">
        <v>1</v>
      </c>
      <c r="O990" s="34">
        <v>0</v>
      </c>
      <c r="P990" s="34">
        <v>0</v>
      </c>
      <c r="Q990" s="34">
        <v>0</v>
      </c>
      <c r="R990" s="34">
        <v>0</v>
      </c>
      <c r="S990" s="34">
        <v>1</v>
      </c>
      <c r="T990" s="34">
        <v>0</v>
      </c>
      <c r="U990" s="77">
        <v>0</v>
      </c>
      <c r="V990" s="34">
        <v>0</v>
      </c>
      <c r="W990" s="60">
        <f>COUNTIFS(配置清单!G:G,G990,配置清单!$H:$H,"PM",配置清单!$N:$N,"在岗")</f>
        <v>1</v>
      </c>
      <c r="X990" s="61">
        <f t="shared" si="779"/>
        <v>1</v>
      </c>
      <c r="Y990" s="60">
        <f>COUNTIFS(配置清单!$G:$G,G990,配置清单!$H:$H,"PM",配置清单!$N:$N,"在岗",配置清单!$P:$P,"&lt;&gt;暂不胜任")</f>
        <v>1</v>
      </c>
      <c r="Z990" s="61">
        <f t="shared" si="780"/>
        <v>1</v>
      </c>
      <c r="AA990" s="62">
        <f>COUNTIFS(配置清单!$G:$G,G990,配置清单!$H:$H,"SE",配置清单!$N:$N,"在岗")+COUNTIFS(配置清单!$G:$G,G990,配置清单!$H:$H,"SA",配置清单!$N:$N,"在岗")</f>
        <v>0</v>
      </c>
      <c r="AB990" s="61" t="str">
        <f t="shared" si="781"/>
        <v>NA</v>
      </c>
      <c r="AC990" s="60">
        <f>COUNTIFS(配置清单!$G:$G,G990,配置清单!$H:$H,"SE",配置清单!$N:$N,"在岗",配置清单!$P:$P,"&lt;&gt;暂不胜任")+COUNTIFS(配置清单!$G:$G,G990,配置清单!$H:$H,"SA",配置清单!$N:$N,"在岗",配置清单!$P:$P,"&lt;&gt;暂不胜任")</f>
        <v>0</v>
      </c>
      <c r="AD990" s="61" t="str">
        <f t="shared" si="782"/>
        <v>NA</v>
      </c>
      <c r="AE990" s="60">
        <f>COUNTIFS(配置清单!$G:$G,G990,配置清单!H:H,"MDE",配置清单!N:N,"在岗")</f>
        <v>0</v>
      </c>
      <c r="AF990" s="61" t="str">
        <f t="shared" si="783"/>
        <v>NA</v>
      </c>
      <c r="AG990" s="60">
        <f>COUNTIFS(配置清单!$G:$G,G990,配置清单!$H:$H,"MDE",配置清单!$N:$N,"在岗",配置清单!$P:$P,"&lt;&gt;暂不胜任")</f>
        <v>0</v>
      </c>
      <c r="AH990" s="61" t="str">
        <f t="shared" si="784"/>
        <v>NA</v>
      </c>
      <c r="AI990" s="62">
        <f>COUNTIFS(配置清单!G:G,G990,配置清单!H:H,"TPM",配置清单!N:N,"在岗")+COUNTIFS(配置清单!G:G,G990,配置清单!H:H,"TC",配置清单!N:N,"在岗")</f>
        <v>0</v>
      </c>
      <c r="AJ990" s="61" t="str">
        <f t="shared" si="785"/>
        <v>NA</v>
      </c>
      <c r="AK990" s="60">
        <f>COUNTIFS(配置清单!G:G,G990,配置清单!H:H,"TPM",配置清单!N:N,"在岗",配置清单!P:P,"&lt;&gt;暂不胜任")+COUNTIFS(配置清单!G:G,G990,配置清单!H:H,"TC",配置清单!N:N,"在岗",配置清单!P:P,"&lt;&gt;暂不胜任")</f>
        <v>0</v>
      </c>
      <c r="AL990" s="61" t="str">
        <f t="shared" si="786"/>
        <v>NA</v>
      </c>
      <c r="AM990" s="60">
        <f>COUNTIFS(配置清单!G:G,G990,配置清单!H:H,"TSE",配置清单!N:N,"在岗")</f>
        <v>0</v>
      </c>
      <c r="AN990" s="61" t="str">
        <f t="shared" si="787"/>
        <v>NA</v>
      </c>
      <c r="AO990" s="60">
        <f>COUNTIFS(配置清单!G:G,G990,配置清单!H:H,"TSE",配置清单!N:N,"在岗",配置清单!P:P,"&lt;&gt;暂不胜任")</f>
        <v>0</v>
      </c>
      <c r="AP990" s="61" t="str">
        <f t="shared" si="788"/>
        <v>NA</v>
      </c>
      <c r="AQ990" s="60">
        <f>COUNTIFS(配置清单!$G:$G,G990,配置清单!H:H,"QA",配置清单!N:N,"在岗")</f>
        <v>1</v>
      </c>
      <c r="AR990" s="61">
        <f t="shared" si="789"/>
        <v>1</v>
      </c>
      <c r="AS990" s="60">
        <f>COUNTIFS(配置清单!$G:$G,G990,配置清单!$H:$H,"QA",配置清单!$N:$N,"在岗",配置清单!$P:$P,"&lt;&gt;暂不胜任")</f>
        <v>0</v>
      </c>
      <c r="AT990" s="61">
        <f t="shared" si="790"/>
        <v>0</v>
      </c>
      <c r="AU990" s="60">
        <f>COUNTIFS(配置清单!G:G,规划及评估!G990,配置清单!H:H,"BA",配置清单!N:N,"在岗")</f>
        <v>0</v>
      </c>
      <c r="AV990" s="61" t="str">
        <f t="shared" si="791"/>
        <v>NA</v>
      </c>
      <c r="AW990" s="60">
        <f>COUNTIFS(配置清单!G:G,G990,配置清单!H:H,"BA",配置清单!N:N,"在岗",配置清单!P:P,"&lt;&gt;暂不胜任")</f>
        <v>0</v>
      </c>
      <c r="AX990" s="61" t="str">
        <f t="shared" si="792"/>
        <v>NA</v>
      </c>
      <c r="AY990" s="60">
        <f>COUNTIFS(配置清单!G:G,规划及评估!G990,配置清单!H:H,"IA",配置清单!N:N,"在岗")</f>
        <v>0</v>
      </c>
      <c r="AZ990" s="61" t="str">
        <f t="shared" si="793"/>
        <v>NA</v>
      </c>
      <c r="BA990" s="60">
        <f>COUNTIFS(配置清单!G:G,G990,配置清单!H:H,"IA",配置清单!N:N,"在岗",配置清单!P:P,"&lt;&gt;暂不胜任")</f>
        <v>0</v>
      </c>
      <c r="BB990" s="61" t="str">
        <f t="shared" si="794"/>
        <v>NA</v>
      </c>
      <c r="BC990" s="60">
        <f>COUNTIFS(配置清单!G:G,规划及评估!G990,配置清单!H:H,"产品经理",配置清单!N:N,"在岗")</f>
        <v>0</v>
      </c>
      <c r="BD990" s="61" t="str">
        <f t="shared" si="795"/>
        <v>NA</v>
      </c>
      <c r="BE990" s="60">
        <f>COUNTIFS(配置清单!G:G,G990,配置清单!H:H,"产品经理",配置清单!N:N,"在岗",配置清单!P:P,"&lt;&gt;暂不胜任")</f>
        <v>0</v>
      </c>
      <c r="BF990" s="61" t="str">
        <f t="shared" si="796"/>
        <v>NA</v>
      </c>
      <c r="BG990" s="63">
        <f t="shared" si="797"/>
        <v>2</v>
      </c>
      <c r="BH990" s="64">
        <f t="shared" si="798"/>
        <v>2</v>
      </c>
      <c r="BI990" s="64">
        <f t="shared" si="799"/>
        <v>2</v>
      </c>
      <c r="BJ990" s="64">
        <f t="shared" si="800"/>
        <v>1</v>
      </c>
      <c r="BK990" s="65">
        <f t="shared" si="801"/>
        <v>1</v>
      </c>
      <c r="BL990" s="66">
        <f t="shared" si="802"/>
        <v>0.5</v>
      </c>
      <c r="BM990" s="93">
        <f t="shared" si="803"/>
        <v>1</v>
      </c>
      <c r="BN990" s="93">
        <f t="shared" si="804"/>
        <v>1</v>
      </c>
      <c r="BO990" s="93">
        <f t="shared" si="805"/>
        <v>0</v>
      </c>
      <c r="BP990" s="93">
        <f t="shared" si="806"/>
        <v>0</v>
      </c>
      <c r="BQ990" s="93">
        <f t="shared" si="807"/>
        <v>0</v>
      </c>
      <c r="BR990" s="93">
        <f t="shared" si="808"/>
        <v>0</v>
      </c>
      <c r="BS990" s="93">
        <f t="shared" si="809"/>
        <v>0</v>
      </c>
      <c r="BT990" s="93">
        <f t="shared" si="810"/>
        <v>0</v>
      </c>
      <c r="BU990" s="93">
        <f t="shared" si="811"/>
        <v>0</v>
      </c>
      <c r="BV990" s="93">
        <f t="shared" si="812"/>
        <v>0</v>
      </c>
      <c r="BW990" s="93">
        <f t="shared" si="813"/>
        <v>1</v>
      </c>
      <c r="BX990" s="93">
        <f t="shared" si="814"/>
        <v>0</v>
      </c>
      <c r="BY990" s="93">
        <f t="shared" si="815"/>
        <v>0</v>
      </c>
      <c r="BZ990" s="93">
        <f t="shared" si="816"/>
        <v>0</v>
      </c>
      <c r="CA990" s="93">
        <f t="shared" si="817"/>
        <v>0</v>
      </c>
      <c r="CB990" s="93">
        <f t="shared" si="818"/>
        <v>0</v>
      </c>
      <c r="CC990" s="93">
        <f t="shared" si="819"/>
        <v>0</v>
      </c>
      <c r="CD990" s="93">
        <f t="shared" si="820"/>
        <v>0</v>
      </c>
    </row>
    <row r="991" spans="1:82">
      <c r="A991" s="34">
        <v>37</v>
      </c>
      <c r="B991" s="34" t="s">
        <v>8522</v>
      </c>
      <c r="C991" s="34" t="s">
        <v>8480</v>
      </c>
      <c r="D991" s="34" t="s">
        <v>217</v>
      </c>
      <c r="E991" s="34" t="s">
        <v>6008</v>
      </c>
      <c r="F991" s="34" t="s">
        <v>8596</v>
      </c>
      <c r="G991" s="34" t="s">
        <v>8597</v>
      </c>
      <c r="H991" s="34" t="s">
        <v>7</v>
      </c>
      <c r="I991" s="34" t="s">
        <v>7</v>
      </c>
      <c r="J991" s="34" t="s">
        <v>195</v>
      </c>
      <c r="K991" s="34" t="s">
        <v>34</v>
      </c>
      <c r="L991" s="34" t="s">
        <v>5126</v>
      </c>
      <c r="M991" s="34" t="s">
        <v>8552</v>
      </c>
      <c r="N991" s="34">
        <v>1</v>
      </c>
      <c r="O991" s="34">
        <v>0</v>
      </c>
      <c r="P991" s="34">
        <v>0</v>
      </c>
      <c r="Q991" s="34">
        <v>0</v>
      </c>
      <c r="R991" s="34">
        <v>0</v>
      </c>
      <c r="S991" s="34">
        <v>1</v>
      </c>
      <c r="T991" s="34">
        <v>0</v>
      </c>
      <c r="U991" s="77">
        <v>0</v>
      </c>
      <c r="V991" s="34">
        <v>0</v>
      </c>
      <c r="W991" s="60">
        <f>COUNTIFS(配置清单!G:G,G991,配置清单!$H:$H,"PM",配置清单!$N:$N,"在岗")</f>
        <v>2</v>
      </c>
      <c r="X991" s="61">
        <f t="shared" si="779"/>
        <v>1</v>
      </c>
      <c r="Y991" s="60">
        <f>COUNTIFS(配置清单!$G:$G,G991,配置清单!$H:$H,"PM",配置清单!$N:$N,"在岗",配置清单!$P:$P,"&lt;&gt;暂不胜任")</f>
        <v>2</v>
      </c>
      <c r="Z991" s="61">
        <f t="shared" si="780"/>
        <v>1</v>
      </c>
      <c r="AA991" s="62">
        <f>COUNTIFS(配置清单!$G:$G,G991,配置清单!$H:$H,"SE",配置清单!$N:$N,"在岗")+COUNTIFS(配置清单!$G:$G,G991,配置清单!$H:$H,"SA",配置清单!$N:$N,"在岗")</f>
        <v>0</v>
      </c>
      <c r="AB991" s="61" t="str">
        <f t="shared" si="781"/>
        <v>NA</v>
      </c>
      <c r="AC991" s="60">
        <f>COUNTIFS(配置清单!$G:$G,G991,配置清单!$H:$H,"SE",配置清单!$N:$N,"在岗",配置清单!$P:$P,"&lt;&gt;暂不胜任")+COUNTIFS(配置清单!$G:$G,G991,配置清单!$H:$H,"SA",配置清单!$N:$N,"在岗",配置清单!$P:$P,"&lt;&gt;暂不胜任")</f>
        <v>0</v>
      </c>
      <c r="AD991" s="61" t="str">
        <f t="shared" si="782"/>
        <v>NA</v>
      </c>
      <c r="AE991" s="60">
        <f>COUNTIFS(配置清单!$G:$G,G991,配置清单!H:H,"MDE",配置清单!N:N,"在岗")</f>
        <v>0</v>
      </c>
      <c r="AF991" s="61" t="str">
        <f t="shared" si="783"/>
        <v>NA</v>
      </c>
      <c r="AG991" s="60">
        <f>COUNTIFS(配置清单!$G:$G,G991,配置清单!$H:$H,"MDE",配置清单!$N:$N,"在岗",配置清单!$P:$P,"&lt;&gt;暂不胜任")</f>
        <v>0</v>
      </c>
      <c r="AH991" s="61" t="str">
        <f t="shared" si="784"/>
        <v>NA</v>
      </c>
      <c r="AI991" s="62">
        <f>COUNTIFS(配置清单!G:G,G991,配置清单!H:H,"TPM",配置清单!N:N,"在岗")+COUNTIFS(配置清单!G:G,G991,配置清单!H:H,"TC",配置清单!N:N,"在岗")</f>
        <v>0</v>
      </c>
      <c r="AJ991" s="61" t="str">
        <f t="shared" si="785"/>
        <v>NA</v>
      </c>
      <c r="AK991" s="60">
        <f>COUNTIFS(配置清单!G:G,G991,配置清单!H:H,"TPM",配置清单!N:N,"在岗",配置清单!P:P,"&lt;&gt;暂不胜任")+COUNTIFS(配置清单!G:G,G991,配置清单!H:H,"TC",配置清单!N:N,"在岗",配置清单!P:P,"&lt;&gt;暂不胜任")</f>
        <v>0</v>
      </c>
      <c r="AL991" s="61" t="str">
        <f t="shared" si="786"/>
        <v>NA</v>
      </c>
      <c r="AM991" s="60">
        <f>COUNTIFS(配置清单!G:G,G991,配置清单!H:H,"TSE",配置清单!N:N,"在岗")</f>
        <v>0</v>
      </c>
      <c r="AN991" s="61" t="str">
        <f t="shared" si="787"/>
        <v>NA</v>
      </c>
      <c r="AO991" s="60">
        <f>COUNTIFS(配置清单!G:G,G991,配置清单!H:H,"TSE",配置清单!N:N,"在岗",配置清单!P:P,"&lt;&gt;暂不胜任")</f>
        <v>0</v>
      </c>
      <c r="AP991" s="61" t="str">
        <f t="shared" si="788"/>
        <v>NA</v>
      </c>
      <c r="AQ991" s="60">
        <f>COUNTIFS(配置清单!$G:$G,G991,配置清单!H:H,"QA",配置清单!N:N,"在岗")</f>
        <v>1</v>
      </c>
      <c r="AR991" s="61">
        <f t="shared" si="789"/>
        <v>1</v>
      </c>
      <c r="AS991" s="60">
        <f>COUNTIFS(配置清单!$G:$G,G991,配置清单!$H:$H,"QA",配置清单!$N:$N,"在岗",配置清单!$P:$P,"&lt;&gt;暂不胜任")</f>
        <v>0</v>
      </c>
      <c r="AT991" s="61">
        <f t="shared" si="790"/>
        <v>0</v>
      </c>
      <c r="AU991" s="60">
        <f>COUNTIFS(配置清单!G:G,规划及评估!G991,配置清单!H:H,"BA",配置清单!N:N,"在岗")</f>
        <v>0</v>
      </c>
      <c r="AV991" s="61" t="str">
        <f t="shared" si="791"/>
        <v>NA</v>
      </c>
      <c r="AW991" s="60">
        <f>COUNTIFS(配置清单!G:G,G991,配置清单!H:H,"BA",配置清单!N:N,"在岗",配置清单!P:P,"&lt;&gt;暂不胜任")</f>
        <v>0</v>
      </c>
      <c r="AX991" s="61" t="str">
        <f t="shared" si="792"/>
        <v>NA</v>
      </c>
      <c r="AY991" s="60">
        <f>COUNTIFS(配置清单!G:G,规划及评估!G991,配置清单!H:H,"IA",配置清单!N:N,"在岗")</f>
        <v>0</v>
      </c>
      <c r="AZ991" s="61" t="str">
        <f t="shared" si="793"/>
        <v>NA</v>
      </c>
      <c r="BA991" s="60">
        <f>COUNTIFS(配置清单!G:G,G991,配置清单!H:H,"IA",配置清单!N:N,"在岗",配置清单!P:P,"&lt;&gt;暂不胜任")</f>
        <v>0</v>
      </c>
      <c r="BB991" s="61" t="str">
        <f t="shared" si="794"/>
        <v>NA</v>
      </c>
      <c r="BC991" s="60">
        <f>COUNTIFS(配置清单!G:G,规划及评估!G991,配置清单!H:H,"产品经理",配置清单!N:N,"在岗")</f>
        <v>0</v>
      </c>
      <c r="BD991" s="61" t="str">
        <f t="shared" si="795"/>
        <v>NA</v>
      </c>
      <c r="BE991" s="60">
        <f>COUNTIFS(配置清单!G:G,G991,配置清单!H:H,"产品经理",配置清单!N:N,"在岗",配置清单!P:P,"&lt;&gt;暂不胜任")</f>
        <v>0</v>
      </c>
      <c r="BF991" s="61" t="str">
        <f t="shared" si="796"/>
        <v>NA</v>
      </c>
      <c r="BG991" s="63">
        <f t="shared" si="797"/>
        <v>2</v>
      </c>
      <c r="BH991" s="64">
        <f t="shared" si="798"/>
        <v>3</v>
      </c>
      <c r="BI991" s="64">
        <f t="shared" si="799"/>
        <v>2</v>
      </c>
      <c r="BJ991" s="64">
        <f t="shared" si="800"/>
        <v>1</v>
      </c>
      <c r="BK991" s="65">
        <f t="shared" si="801"/>
        <v>1</v>
      </c>
      <c r="BL991" s="66">
        <f t="shared" si="802"/>
        <v>0.5</v>
      </c>
      <c r="BM991" s="93">
        <f t="shared" si="803"/>
        <v>1</v>
      </c>
      <c r="BN991" s="93">
        <f t="shared" si="804"/>
        <v>1</v>
      </c>
      <c r="BO991" s="93">
        <f t="shared" si="805"/>
        <v>0</v>
      </c>
      <c r="BP991" s="93">
        <f t="shared" si="806"/>
        <v>0</v>
      </c>
      <c r="BQ991" s="93">
        <f t="shared" si="807"/>
        <v>0</v>
      </c>
      <c r="BR991" s="93">
        <f t="shared" si="808"/>
        <v>0</v>
      </c>
      <c r="BS991" s="93">
        <f t="shared" si="809"/>
        <v>0</v>
      </c>
      <c r="BT991" s="93">
        <f t="shared" si="810"/>
        <v>0</v>
      </c>
      <c r="BU991" s="93">
        <f t="shared" si="811"/>
        <v>0</v>
      </c>
      <c r="BV991" s="93">
        <f t="shared" si="812"/>
        <v>0</v>
      </c>
      <c r="BW991" s="93">
        <f t="shared" si="813"/>
        <v>1</v>
      </c>
      <c r="BX991" s="93">
        <f t="shared" si="814"/>
        <v>0</v>
      </c>
      <c r="BY991" s="93">
        <f t="shared" si="815"/>
        <v>0</v>
      </c>
      <c r="BZ991" s="93">
        <f t="shared" si="816"/>
        <v>0</v>
      </c>
      <c r="CA991" s="93">
        <f t="shared" si="817"/>
        <v>0</v>
      </c>
      <c r="CB991" s="93">
        <f t="shared" si="818"/>
        <v>0</v>
      </c>
      <c r="CC991" s="93">
        <f t="shared" si="819"/>
        <v>0</v>
      </c>
      <c r="CD991" s="93">
        <f t="shared" si="820"/>
        <v>0</v>
      </c>
    </row>
    <row r="992" spans="1:82">
      <c r="A992" s="34">
        <v>38</v>
      </c>
      <c r="B992" s="34" t="s">
        <v>8522</v>
      </c>
      <c r="C992" s="34" t="s">
        <v>8480</v>
      </c>
      <c r="D992" s="34" t="s">
        <v>217</v>
      </c>
      <c r="E992" s="34" t="s">
        <v>6299</v>
      </c>
      <c r="F992" s="34" t="s">
        <v>8598</v>
      </c>
      <c r="G992" s="34" t="s">
        <v>8599</v>
      </c>
      <c r="H992" s="34" t="s">
        <v>4</v>
      </c>
      <c r="I992" s="34" t="s">
        <v>4</v>
      </c>
      <c r="J992" s="34" t="s">
        <v>195</v>
      </c>
      <c r="K992" s="34" t="s">
        <v>34</v>
      </c>
      <c r="L992" s="34" t="s">
        <v>5123</v>
      </c>
      <c r="M992" s="34" t="s">
        <v>8600</v>
      </c>
      <c r="N992" s="34">
        <v>1</v>
      </c>
      <c r="O992" s="34">
        <v>1</v>
      </c>
      <c r="P992" s="34">
        <v>0</v>
      </c>
      <c r="Q992" s="34">
        <v>0</v>
      </c>
      <c r="R992" s="34">
        <v>0</v>
      </c>
      <c r="S992" s="34">
        <v>1</v>
      </c>
      <c r="T992" s="34">
        <v>0</v>
      </c>
      <c r="U992" s="77">
        <v>0</v>
      </c>
      <c r="V992" s="34">
        <v>0</v>
      </c>
      <c r="W992" s="60">
        <f>COUNTIFS(配置清单!G:G,G992,配置清单!$H:$H,"PM",配置清单!$N:$N,"在岗")</f>
        <v>3</v>
      </c>
      <c r="X992" s="61">
        <f t="shared" si="779"/>
        <v>1</v>
      </c>
      <c r="Y992" s="60">
        <f>COUNTIFS(配置清单!$G:$G,G992,配置清单!$H:$H,"PM",配置清单!$N:$N,"在岗",配置清单!$P:$P,"&lt;&gt;暂不胜任")</f>
        <v>1</v>
      </c>
      <c r="Z992" s="61">
        <f t="shared" si="780"/>
        <v>1</v>
      </c>
      <c r="AA992" s="62">
        <f>COUNTIFS(配置清单!$G:$G,G992,配置清单!$H:$H,"SE",配置清单!$N:$N,"在岗")+COUNTIFS(配置清单!$G:$G,G992,配置清单!$H:$H,"SA",配置清单!$N:$N,"在岗")</f>
        <v>1</v>
      </c>
      <c r="AB992" s="61">
        <f t="shared" si="781"/>
        <v>1</v>
      </c>
      <c r="AC992" s="60">
        <f>COUNTIFS(配置清单!$G:$G,G992,配置清单!$H:$H,"SE",配置清单!$N:$N,"在岗",配置清单!$P:$P,"&lt;&gt;暂不胜任")+COUNTIFS(配置清单!$G:$G,G992,配置清单!$H:$H,"SA",配置清单!$N:$N,"在岗",配置清单!$P:$P,"&lt;&gt;暂不胜任")</f>
        <v>1</v>
      </c>
      <c r="AD992" s="61">
        <f t="shared" si="782"/>
        <v>1</v>
      </c>
      <c r="AE992" s="60">
        <f>COUNTIFS(配置清单!$G:$G,G992,配置清单!H:H,"MDE",配置清单!N:N,"在岗")</f>
        <v>3</v>
      </c>
      <c r="AF992" s="61" t="str">
        <f t="shared" si="783"/>
        <v>NA</v>
      </c>
      <c r="AG992" s="60">
        <f>COUNTIFS(配置清单!$G:$G,G992,配置清单!$H:$H,"MDE",配置清单!$N:$N,"在岗",配置清单!$P:$P,"&lt;&gt;暂不胜任")</f>
        <v>0</v>
      </c>
      <c r="AH992" s="61" t="str">
        <f t="shared" si="784"/>
        <v>NA</v>
      </c>
      <c r="AI992" s="62">
        <f>COUNTIFS(配置清单!G:G,G992,配置清单!H:H,"TPM",配置清单!N:N,"在岗")+COUNTIFS(配置清单!G:G,G992,配置清单!H:H,"TC",配置清单!N:N,"在岗")</f>
        <v>0</v>
      </c>
      <c r="AJ992" s="61" t="str">
        <f t="shared" si="785"/>
        <v>NA</v>
      </c>
      <c r="AK992" s="60">
        <f>COUNTIFS(配置清单!G:G,G992,配置清单!H:H,"TPM",配置清单!N:N,"在岗",配置清单!P:P,"&lt;&gt;暂不胜任")+COUNTIFS(配置清单!G:G,G992,配置清单!H:H,"TC",配置清单!N:N,"在岗",配置清单!P:P,"&lt;&gt;暂不胜任")</f>
        <v>0</v>
      </c>
      <c r="AL992" s="61" t="str">
        <f t="shared" si="786"/>
        <v>NA</v>
      </c>
      <c r="AM992" s="60">
        <f>COUNTIFS(配置清单!G:G,G992,配置清单!H:H,"TSE",配置清单!N:N,"在岗")</f>
        <v>0</v>
      </c>
      <c r="AN992" s="61" t="str">
        <f t="shared" si="787"/>
        <v>NA</v>
      </c>
      <c r="AO992" s="60">
        <f>COUNTIFS(配置清单!G:G,G992,配置清单!H:H,"TSE",配置清单!N:N,"在岗",配置清单!P:P,"&lt;&gt;暂不胜任")</f>
        <v>0</v>
      </c>
      <c r="AP992" s="61" t="str">
        <f t="shared" si="788"/>
        <v>NA</v>
      </c>
      <c r="AQ992" s="60">
        <f>COUNTIFS(配置清单!$G:$G,G992,配置清单!H:H,"QA",配置清单!N:N,"在岗")</f>
        <v>1</v>
      </c>
      <c r="AR992" s="61">
        <f t="shared" si="789"/>
        <v>1</v>
      </c>
      <c r="AS992" s="60">
        <f>COUNTIFS(配置清单!$G:$G,G992,配置清单!$H:$H,"QA",配置清单!$N:$N,"在岗",配置清单!$P:$P,"&lt;&gt;暂不胜任")</f>
        <v>1</v>
      </c>
      <c r="AT992" s="61">
        <f t="shared" si="790"/>
        <v>1</v>
      </c>
      <c r="AU992" s="60">
        <f>COUNTIFS(配置清单!G:G,规划及评估!G992,配置清单!H:H,"BA",配置清单!N:N,"在岗")</f>
        <v>0</v>
      </c>
      <c r="AV992" s="61" t="str">
        <f t="shared" si="791"/>
        <v>NA</v>
      </c>
      <c r="AW992" s="60">
        <f>COUNTIFS(配置清单!G:G,G992,配置清单!H:H,"BA",配置清单!N:N,"在岗",配置清单!P:P,"&lt;&gt;暂不胜任")</f>
        <v>0</v>
      </c>
      <c r="AX992" s="61" t="str">
        <f t="shared" si="792"/>
        <v>NA</v>
      </c>
      <c r="AY992" s="60">
        <f>COUNTIFS(配置清单!G:G,规划及评估!G992,配置清单!H:H,"IA",配置清单!N:N,"在岗")</f>
        <v>0</v>
      </c>
      <c r="AZ992" s="61" t="str">
        <f t="shared" si="793"/>
        <v>NA</v>
      </c>
      <c r="BA992" s="60">
        <f>COUNTIFS(配置清单!G:G,G992,配置清单!H:H,"IA",配置清单!N:N,"在岗",配置清单!P:P,"&lt;&gt;暂不胜任")</f>
        <v>0</v>
      </c>
      <c r="BB992" s="61" t="str">
        <f t="shared" si="794"/>
        <v>NA</v>
      </c>
      <c r="BC992" s="60">
        <f>COUNTIFS(配置清单!G:G,规划及评估!G992,配置清单!H:H,"产品经理",配置清单!N:N,"在岗")</f>
        <v>0</v>
      </c>
      <c r="BD992" s="61" t="str">
        <f t="shared" si="795"/>
        <v>NA</v>
      </c>
      <c r="BE992" s="60">
        <f>COUNTIFS(配置清单!G:G,G992,配置清单!H:H,"产品经理",配置清单!N:N,"在岗",配置清单!P:P,"&lt;&gt;暂不胜任")</f>
        <v>0</v>
      </c>
      <c r="BF992" s="61" t="str">
        <f t="shared" si="796"/>
        <v>NA</v>
      </c>
      <c r="BG992" s="63">
        <f t="shared" si="797"/>
        <v>3</v>
      </c>
      <c r="BH992" s="64">
        <f t="shared" si="798"/>
        <v>5</v>
      </c>
      <c r="BI992" s="64">
        <f t="shared" si="799"/>
        <v>3</v>
      </c>
      <c r="BJ992" s="64">
        <f t="shared" si="800"/>
        <v>3</v>
      </c>
      <c r="BK992" s="65">
        <f t="shared" si="801"/>
        <v>1</v>
      </c>
      <c r="BL992" s="66">
        <f t="shared" si="802"/>
        <v>1</v>
      </c>
      <c r="BM992" s="93">
        <f t="shared" si="803"/>
        <v>1</v>
      </c>
      <c r="BN992" s="93">
        <f t="shared" si="804"/>
        <v>1</v>
      </c>
      <c r="BO992" s="93">
        <f t="shared" si="805"/>
        <v>1</v>
      </c>
      <c r="BP992" s="93">
        <f t="shared" si="806"/>
        <v>1</v>
      </c>
      <c r="BQ992" s="93">
        <f t="shared" si="807"/>
        <v>0</v>
      </c>
      <c r="BR992" s="93">
        <f t="shared" si="808"/>
        <v>0</v>
      </c>
      <c r="BS992" s="93">
        <f t="shared" si="809"/>
        <v>0</v>
      </c>
      <c r="BT992" s="93">
        <f t="shared" si="810"/>
        <v>0</v>
      </c>
      <c r="BU992" s="93">
        <f t="shared" si="811"/>
        <v>0</v>
      </c>
      <c r="BV992" s="93">
        <f t="shared" si="812"/>
        <v>0</v>
      </c>
      <c r="BW992" s="93">
        <f t="shared" si="813"/>
        <v>1</v>
      </c>
      <c r="BX992" s="93">
        <f t="shared" si="814"/>
        <v>1</v>
      </c>
      <c r="BY992" s="93">
        <f t="shared" si="815"/>
        <v>0</v>
      </c>
      <c r="BZ992" s="93">
        <f t="shared" si="816"/>
        <v>0</v>
      </c>
      <c r="CA992" s="93">
        <f t="shared" si="817"/>
        <v>0</v>
      </c>
      <c r="CB992" s="93">
        <f t="shared" si="818"/>
        <v>0</v>
      </c>
      <c r="CC992" s="93">
        <f t="shared" si="819"/>
        <v>0</v>
      </c>
      <c r="CD992" s="93">
        <f t="shared" si="820"/>
        <v>0</v>
      </c>
    </row>
    <row r="993" spans="1:82">
      <c r="A993" s="34">
        <v>39</v>
      </c>
      <c r="B993" s="34" t="s">
        <v>8522</v>
      </c>
      <c r="C993" s="34" t="s">
        <v>8480</v>
      </c>
      <c r="D993" s="34" t="s">
        <v>217</v>
      </c>
      <c r="E993" s="34" t="s">
        <v>6299</v>
      </c>
      <c r="F993" s="34" t="s">
        <v>8601</v>
      </c>
      <c r="G993" s="34" t="s">
        <v>8602</v>
      </c>
      <c r="H993" s="34" t="s">
        <v>4</v>
      </c>
      <c r="I993" s="34" t="s">
        <v>4</v>
      </c>
      <c r="J993" s="34" t="s">
        <v>195</v>
      </c>
      <c r="K993" s="34" t="s">
        <v>34</v>
      </c>
      <c r="L993" s="34" t="s">
        <v>5123</v>
      </c>
      <c r="M993" s="34" t="s">
        <v>8600</v>
      </c>
      <c r="N993" s="34">
        <v>1</v>
      </c>
      <c r="O993" s="34">
        <v>1</v>
      </c>
      <c r="P993" s="34">
        <v>0</v>
      </c>
      <c r="Q993" s="34">
        <v>0</v>
      </c>
      <c r="R993" s="34">
        <v>0</v>
      </c>
      <c r="S993" s="34">
        <v>1</v>
      </c>
      <c r="T993" s="34">
        <v>0</v>
      </c>
      <c r="U993" s="77">
        <v>0</v>
      </c>
      <c r="V993" s="34">
        <v>0</v>
      </c>
      <c r="W993" s="60">
        <f>COUNTIFS(配置清单!G:G,G993,配置清单!$H:$H,"PM",配置清单!$N:$N,"在岗")</f>
        <v>4</v>
      </c>
      <c r="X993" s="61">
        <f t="shared" si="779"/>
        <v>1</v>
      </c>
      <c r="Y993" s="60">
        <f>COUNTIFS(配置清单!$G:$G,G993,配置清单!$H:$H,"PM",配置清单!$N:$N,"在岗",配置清单!$P:$P,"&lt;&gt;暂不胜任")</f>
        <v>1</v>
      </c>
      <c r="Z993" s="61">
        <f t="shared" si="780"/>
        <v>1</v>
      </c>
      <c r="AA993" s="62">
        <f>COUNTIFS(配置清单!$G:$G,G993,配置清单!$H:$H,"SE",配置清单!$N:$N,"在岗")+COUNTIFS(配置清单!$G:$G,G993,配置清单!$H:$H,"SA",配置清单!$N:$N,"在岗")</f>
        <v>1</v>
      </c>
      <c r="AB993" s="61">
        <f t="shared" si="781"/>
        <v>1</v>
      </c>
      <c r="AC993" s="60">
        <f>COUNTIFS(配置清单!$G:$G,G993,配置清单!$H:$H,"SE",配置清单!$N:$N,"在岗",配置清单!$P:$P,"&lt;&gt;暂不胜任")+COUNTIFS(配置清单!$G:$G,G993,配置清单!$H:$H,"SA",配置清单!$N:$N,"在岗",配置清单!$P:$P,"&lt;&gt;暂不胜任")</f>
        <v>1</v>
      </c>
      <c r="AD993" s="61">
        <f t="shared" si="782"/>
        <v>1</v>
      </c>
      <c r="AE993" s="60">
        <f>COUNTIFS(配置清单!$G:$G,G993,配置清单!H:H,"MDE",配置清单!N:N,"在岗")</f>
        <v>2</v>
      </c>
      <c r="AF993" s="61" t="str">
        <f t="shared" si="783"/>
        <v>NA</v>
      </c>
      <c r="AG993" s="60">
        <f>COUNTIFS(配置清单!$G:$G,G993,配置清单!$H:$H,"MDE",配置清单!$N:$N,"在岗",配置清单!$P:$P,"&lt;&gt;暂不胜任")</f>
        <v>0</v>
      </c>
      <c r="AH993" s="61" t="str">
        <f t="shared" si="784"/>
        <v>NA</v>
      </c>
      <c r="AI993" s="62">
        <f>COUNTIFS(配置清单!G:G,G993,配置清单!H:H,"TPM",配置清单!N:N,"在岗")+COUNTIFS(配置清单!G:G,G993,配置清单!H:H,"TC",配置清单!N:N,"在岗")</f>
        <v>0</v>
      </c>
      <c r="AJ993" s="61" t="str">
        <f t="shared" si="785"/>
        <v>NA</v>
      </c>
      <c r="AK993" s="60">
        <f>COUNTIFS(配置清单!G:G,G993,配置清单!H:H,"TPM",配置清单!N:N,"在岗",配置清单!P:P,"&lt;&gt;暂不胜任")+COUNTIFS(配置清单!G:G,G993,配置清单!H:H,"TC",配置清单!N:N,"在岗",配置清单!P:P,"&lt;&gt;暂不胜任")</f>
        <v>0</v>
      </c>
      <c r="AL993" s="61" t="str">
        <f t="shared" si="786"/>
        <v>NA</v>
      </c>
      <c r="AM993" s="60">
        <f>COUNTIFS(配置清单!G:G,G993,配置清单!H:H,"TSE",配置清单!N:N,"在岗")</f>
        <v>0</v>
      </c>
      <c r="AN993" s="61" t="str">
        <f t="shared" si="787"/>
        <v>NA</v>
      </c>
      <c r="AO993" s="60">
        <f>COUNTIFS(配置清单!G:G,G993,配置清单!H:H,"TSE",配置清单!N:N,"在岗",配置清单!P:P,"&lt;&gt;暂不胜任")</f>
        <v>0</v>
      </c>
      <c r="AP993" s="61" t="str">
        <f t="shared" si="788"/>
        <v>NA</v>
      </c>
      <c r="AQ993" s="60">
        <f>COUNTIFS(配置清单!$G:$G,G993,配置清单!H:H,"QA",配置清单!N:N,"在岗")</f>
        <v>1</v>
      </c>
      <c r="AR993" s="61">
        <f t="shared" si="789"/>
        <v>1</v>
      </c>
      <c r="AS993" s="60">
        <f>COUNTIFS(配置清单!$G:$G,G993,配置清单!$H:$H,"QA",配置清单!$N:$N,"在岗",配置清单!$P:$P,"&lt;&gt;暂不胜任")</f>
        <v>1</v>
      </c>
      <c r="AT993" s="61">
        <f t="shared" si="790"/>
        <v>1</v>
      </c>
      <c r="AU993" s="60">
        <f>COUNTIFS(配置清单!G:G,规划及评估!G993,配置清单!H:H,"BA",配置清单!N:N,"在岗")</f>
        <v>0</v>
      </c>
      <c r="AV993" s="61" t="str">
        <f t="shared" si="791"/>
        <v>NA</v>
      </c>
      <c r="AW993" s="60">
        <f>COUNTIFS(配置清单!G:G,G993,配置清单!H:H,"BA",配置清单!N:N,"在岗",配置清单!P:P,"&lt;&gt;暂不胜任")</f>
        <v>0</v>
      </c>
      <c r="AX993" s="61" t="str">
        <f t="shared" si="792"/>
        <v>NA</v>
      </c>
      <c r="AY993" s="60">
        <f>COUNTIFS(配置清单!G:G,规划及评估!G993,配置清单!H:H,"IA",配置清单!N:N,"在岗")</f>
        <v>0</v>
      </c>
      <c r="AZ993" s="61" t="str">
        <f t="shared" si="793"/>
        <v>NA</v>
      </c>
      <c r="BA993" s="60">
        <f>COUNTIFS(配置清单!G:G,G993,配置清单!H:H,"IA",配置清单!N:N,"在岗",配置清单!P:P,"&lt;&gt;暂不胜任")</f>
        <v>0</v>
      </c>
      <c r="BB993" s="61" t="str">
        <f t="shared" si="794"/>
        <v>NA</v>
      </c>
      <c r="BC993" s="60">
        <f>COUNTIFS(配置清单!G:G,规划及评估!G993,配置清单!H:H,"产品经理",配置清单!N:N,"在岗")</f>
        <v>0</v>
      </c>
      <c r="BD993" s="61" t="str">
        <f t="shared" si="795"/>
        <v>NA</v>
      </c>
      <c r="BE993" s="60">
        <f>COUNTIFS(配置清单!G:G,G993,配置清单!H:H,"产品经理",配置清单!N:N,"在岗",配置清单!P:P,"&lt;&gt;暂不胜任")</f>
        <v>0</v>
      </c>
      <c r="BF993" s="61" t="str">
        <f t="shared" si="796"/>
        <v>NA</v>
      </c>
      <c r="BG993" s="63">
        <f t="shared" si="797"/>
        <v>3</v>
      </c>
      <c r="BH993" s="64">
        <f t="shared" si="798"/>
        <v>6</v>
      </c>
      <c r="BI993" s="64">
        <f t="shared" si="799"/>
        <v>3</v>
      </c>
      <c r="BJ993" s="64">
        <f t="shared" si="800"/>
        <v>3</v>
      </c>
      <c r="BK993" s="65">
        <f t="shared" si="801"/>
        <v>1</v>
      </c>
      <c r="BL993" s="66">
        <f t="shared" si="802"/>
        <v>1</v>
      </c>
      <c r="BM993" s="93">
        <f t="shared" si="803"/>
        <v>1</v>
      </c>
      <c r="BN993" s="93">
        <f t="shared" si="804"/>
        <v>1</v>
      </c>
      <c r="BO993" s="93">
        <f t="shared" si="805"/>
        <v>1</v>
      </c>
      <c r="BP993" s="93">
        <f t="shared" si="806"/>
        <v>1</v>
      </c>
      <c r="BQ993" s="93">
        <f t="shared" si="807"/>
        <v>0</v>
      </c>
      <c r="BR993" s="93">
        <f t="shared" si="808"/>
        <v>0</v>
      </c>
      <c r="BS993" s="93">
        <f t="shared" si="809"/>
        <v>0</v>
      </c>
      <c r="BT993" s="93">
        <f t="shared" si="810"/>
        <v>0</v>
      </c>
      <c r="BU993" s="93">
        <f t="shared" si="811"/>
        <v>0</v>
      </c>
      <c r="BV993" s="93">
        <f t="shared" si="812"/>
        <v>0</v>
      </c>
      <c r="BW993" s="93">
        <f t="shared" si="813"/>
        <v>1</v>
      </c>
      <c r="BX993" s="93">
        <f t="shared" si="814"/>
        <v>1</v>
      </c>
      <c r="BY993" s="93">
        <f t="shared" si="815"/>
        <v>0</v>
      </c>
      <c r="BZ993" s="93">
        <f t="shared" si="816"/>
        <v>0</v>
      </c>
      <c r="CA993" s="93">
        <f t="shared" si="817"/>
        <v>0</v>
      </c>
      <c r="CB993" s="93">
        <f t="shared" si="818"/>
        <v>0</v>
      </c>
      <c r="CC993" s="93">
        <f t="shared" si="819"/>
        <v>0</v>
      </c>
      <c r="CD993" s="93">
        <f t="shared" si="820"/>
        <v>0</v>
      </c>
    </row>
    <row r="994" spans="1:82">
      <c r="A994" s="34">
        <v>40</v>
      </c>
      <c r="B994" s="34" t="s">
        <v>8522</v>
      </c>
      <c r="C994" s="34" t="s">
        <v>8480</v>
      </c>
      <c r="D994" s="34" t="s">
        <v>217</v>
      </c>
      <c r="E994" s="34" t="s">
        <v>6299</v>
      </c>
      <c r="F994" s="34" t="s">
        <v>8601</v>
      </c>
      <c r="G994" s="34" t="s">
        <v>8603</v>
      </c>
      <c r="H994" s="34" t="s">
        <v>4</v>
      </c>
      <c r="I994" s="34" t="s">
        <v>4</v>
      </c>
      <c r="J994" s="34" t="s">
        <v>34</v>
      </c>
      <c r="K994" s="34" t="s">
        <v>34</v>
      </c>
      <c r="L994" s="34" t="s">
        <v>2865</v>
      </c>
      <c r="M994" s="34" t="s">
        <v>8600</v>
      </c>
      <c r="N994" s="34">
        <v>1</v>
      </c>
      <c r="O994" s="34">
        <v>0</v>
      </c>
      <c r="P994" s="34">
        <v>0</v>
      </c>
      <c r="Q994" s="34">
        <v>0</v>
      </c>
      <c r="R994" s="34">
        <v>0</v>
      </c>
      <c r="S994" s="34">
        <v>1</v>
      </c>
      <c r="T994" s="34">
        <v>0</v>
      </c>
      <c r="U994" s="77">
        <v>0</v>
      </c>
      <c r="V994" s="34">
        <v>0</v>
      </c>
      <c r="W994" s="60">
        <f>COUNTIFS(配置清单!G:G,G994,配置清单!$H:$H,"PM",配置清单!$N:$N,"在岗")</f>
        <v>1</v>
      </c>
      <c r="X994" s="61">
        <f t="shared" si="779"/>
        <v>1</v>
      </c>
      <c r="Y994" s="60">
        <f>COUNTIFS(配置清单!$G:$G,G994,配置清单!$H:$H,"PM",配置清单!$N:$N,"在岗",配置清单!$P:$P,"&lt;&gt;暂不胜任")</f>
        <v>1</v>
      </c>
      <c r="Z994" s="61">
        <f t="shared" si="780"/>
        <v>1</v>
      </c>
      <c r="AA994" s="62">
        <f>COUNTIFS(配置清单!$G:$G,G994,配置清单!$H:$H,"SE",配置清单!$N:$N,"在岗")+COUNTIFS(配置清单!$G:$G,G994,配置清单!$H:$H,"SA",配置清单!$N:$N,"在岗")</f>
        <v>0</v>
      </c>
      <c r="AB994" s="61" t="str">
        <f t="shared" si="781"/>
        <v>NA</v>
      </c>
      <c r="AC994" s="60">
        <f>COUNTIFS(配置清单!$G:$G,G994,配置清单!$H:$H,"SE",配置清单!$N:$N,"在岗",配置清单!$P:$P,"&lt;&gt;暂不胜任")+COUNTIFS(配置清单!$G:$G,G994,配置清单!$H:$H,"SA",配置清单!$N:$N,"在岗",配置清单!$P:$P,"&lt;&gt;暂不胜任")</f>
        <v>0</v>
      </c>
      <c r="AD994" s="61" t="str">
        <f t="shared" si="782"/>
        <v>NA</v>
      </c>
      <c r="AE994" s="60">
        <f>COUNTIFS(配置清单!$G:$G,G994,配置清单!H:H,"MDE",配置清单!N:N,"在岗")</f>
        <v>0</v>
      </c>
      <c r="AF994" s="61" t="str">
        <f t="shared" si="783"/>
        <v>NA</v>
      </c>
      <c r="AG994" s="60">
        <f>COUNTIFS(配置清单!$G:$G,G994,配置清单!$H:$H,"MDE",配置清单!$N:$N,"在岗",配置清单!$P:$P,"&lt;&gt;暂不胜任")</f>
        <v>0</v>
      </c>
      <c r="AH994" s="61" t="str">
        <f t="shared" si="784"/>
        <v>NA</v>
      </c>
      <c r="AI994" s="62">
        <f>COUNTIFS(配置清单!G:G,G994,配置清单!H:H,"TPM",配置清单!N:N,"在岗")+COUNTIFS(配置清单!G:G,G994,配置清单!H:H,"TC",配置清单!N:N,"在岗")</f>
        <v>3</v>
      </c>
      <c r="AJ994" s="61" t="str">
        <f t="shared" si="785"/>
        <v>NA</v>
      </c>
      <c r="AK994" s="60">
        <f>COUNTIFS(配置清单!G:G,G994,配置清单!H:H,"TPM",配置清单!N:N,"在岗",配置清单!P:P,"&lt;&gt;暂不胜任")+COUNTIFS(配置清单!G:G,G994,配置清单!H:H,"TC",配置清单!N:N,"在岗",配置清单!P:P,"&lt;&gt;暂不胜任")</f>
        <v>2</v>
      </c>
      <c r="AL994" s="61" t="str">
        <f t="shared" si="786"/>
        <v>NA</v>
      </c>
      <c r="AM994" s="60">
        <f>COUNTIFS(配置清单!G:G,G994,配置清单!H:H,"TSE",配置清单!N:N,"在岗")</f>
        <v>1</v>
      </c>
      <c r="AN994" s="61" t="str">
        <f t="shared" si="787"/>
        <v>NA</v>
      </c>
      <c r="AO994" s="60">
        <f>COUNTIFS(配置清单!G:G,G994,配置清单!H:H,"TSE",配置清单!N:N,"在岗",配置清单!P:P,"&lt;&gt;暂不胜任")</f>
        <v>0</v>
      </c>
      <c r="AP994" s="61" t="str">
        <f t="shared" si="788"/>
        <v>NA</v>
      </c>
      <c r="AQ994" s="60">
        <f>COUNTIFS(配置清单!$G:$G,G994,配置清单!H:H,"QA",配置清单!N:N,"在岗")</f>
        <v>1</v>
      </c>
      <c r="AR994" s="61">
        <f t="shared" si="789"/>
        <v>1</v>
      </c>
      <c r="AS994" s="60">
        <f>COUNTIFS(配置清单!$G:$G,G994,配置清单!$H:$H,"QA",配置清单!$N:$N,"在岗",配置清单!$P:$P,"&lt;&gt;暂不胜任")</f>
        <v>1</v>
      </c>
      <c r="AT994" s="61">
        <f t="shared" si="790"/>
        <v>1</v>
      </c>
      <c r="AU994" s="60">
        <f>COUNTIFS(配置清单!G:G,规划及评估!G994,配置清单!H:H,"BA",配置清单!N:N,"在岗")</f>
        <v>0</v>
      </c>
      <c r="AV994" s="61" t="str">
        <f t="shared" si="791"/>
        <v>NA</v>
      </c>
      <c r="AW994" s="60">
        <f>COUNTIFS(配置清单!G:G,G994,配置清单!H:H,"BA",配置清单!N:N,"在岗",配置清单!P:P,"&lt;&gt;暂不胜任")</f>
        <v>0</v>
      </c>
      <c r="AX994" s="61" t="str">
        <f t="shared" si="792"/>
        <v>NA</v>
      </c>
      <c r="AY994" s="60">
        <f>COUNTIFS(配置清单!G:G,规划及评估!G994,配置清单!H:H,"IA",配置清单!N:N,"在岗")</f>
        <v>0</v>
      </c>
      <c r="AZ994" s="61" t="str">
        <f t="shared" si="793"/>
        <v>NA</v>
      </c>
      <c r="BA994" s="60">
        <f>COUNTIFS(配置清单!G:G,G994,配置清单!H:H,"IA",配置清单!N:N,"在岗",配置清单!P:P,"&lt;&gt;暂不胜任")</f>
        <v>0</v>
      </c>
      <c r="BB994" s="61" t="str">
        <f t="shared" si="794"/>
        <v>NA</v>
      </c>
      <c r="BC994" s="60">
        <f>COUNTIFS(配置清单!G:G,规划及评估!G994,配置清单!H:H,"产品经理",配置清单!N:N,"在岗")</f>
        <v>0</v>
      </c>
      <c r="BD994" s="61" t="str">
        <f t="shared" si="795"/>
        <v>NA</v>
      </c>
      <c r="BE994" s="60">
        <f>COUNTIFS(配置清单!G:G,G994,配置清单!H:H,"产品经理",配置清单!N:N,"在岗",配置清单!P:P,"&lt;&gt;暂不胜任")</f>
        <v>0</v>
      </c>
      <c r="BF994" s="61" t="str">
        <f t="shared" si="796"/>
        <v>NA</v>
      </c>
      <c r="BG994" s="63">
        <f t="shared" si="797"/>
        <v>2</v>
      </c>
      <c r="BH994" s="64">
        <f t="shared" si="798"/>
        <v>2</v>
      </c>
      <c r="BI994" s="64">
        <f t="shared" si="799"/>
        <v>2</v>
      </c>
      <c r="BJ994" s="64">
        <f t="shared" si="800"/>
        <v>2</v>
      </c>
      <c r="BK994" s="65">
        <f t="shared" si="801"/>
        <v>1</v>
      </c>
      <c r="BL994" s="66">
        <f t="shared" si="802"/>
        <v>1</v>
      </c>
      <c r="BM994" s="93">
        <f t="shared" si="803"/>
        <v>1</v>
      </c>
      <c r="BN994" s="93">
        <f t="shared" si="804"/>
        <v>1</v>
      </c>
      <c r="BO994" s="93">
        <f t="shared" si="805"/>
        <v>0</v>
      </c>
      <c r="BP994" s="93">
        <f t="shared" si="806"/>
        <v>0</v>
      </c>
      <c r="BQ994" s="93">
        <f t="shared" si="807"/>
        <v>0</v>
      </c>
      <c r="BR994" s="93">
        <f t="shared" si="808"/>
        <v>0</v>
      </c>
      <c r="BS994" s="93">
        <f t="shared" si="809"/>
        <v>0</v>
      </c>
      <c r="BT994" s="93">
        <f t="shared" si="810"/>
        <v>0</v>
      </c>
      <c r="BU994" s="93">
        <f t="shared" si="811"/>
        <v>0</v>
      </c>
      <c r="BV994" s="93">
        <f t="shared" si="812"/>
        <v>0</v>
      </c>
      <c r="BW994" s="93">
        <f t="shared" si="813"/>
        <v>1</v>
      </c>
      <c r="BX994" s="93">
        <f t="shared" si="814"/>
        <v>1</v>
      </c>
      <c r="BY994" s="93">
        <f t="shared" si="815"/>
        <v>0</v>
      </c>
      <c r="BZ994" s="93">
        <f t="shared" si="816"/>
        <v>0</v>
      </c>
      <c r="CA994" s="93">
        <f t="shared" si="817"/>
        <v>0</v>
      </c>
      <c r="CB994" s="93">
        <f t="shared" si="818"/>
        <v>0</v>
      </c>
      <c r="CC994" s="93">
        <f t="shared" si="819"/>
        <v>0</v>
      </c>
      <c r="CD994" s="93">
        <f t="shared" si="820"/>
        <v>0</v>
      </c>
    </row>
    <row r="995" spans="1:82">
      <c r="A995" s="34">
        <v>41</v>
      </c>
      <c r="B995" s="34" t="s">
        <v>8522</v>
      </c>
      <c r="C995" s="34" t="s">
        <v>8480</v>
      </c>
      <c r="D995" s="34" t="s">
        <v>217</v>
      </c>
      <c r="E995" s="34" t="s">
        <v>6008</v>
      </c>
      <c r="F995" s="34" t="s">
        <v>8604</v>
      </c>
      <c r="G995" s="34" t="s">
        <v>8605</v>
      </c>
      <c r="H995" s="34" t="s">
        <v>7</v>
      </c>
      <c r="I995" s="34" t="s">
        <v>4</v>
      </c>
      <c r="J995" s="34" t="s">
        <v>34</v>
      </c>
      <c r="K995" s="34" t="s">
        <v>34</v>
      </c>
      <c r="L995" s="34" t="s">
        <v>8606</v>
      </c>
      <c r="M995" s="34" t="s">
        <v>8552</v>
      </c>
      <c r="N995" s="34">
        <v>1</v>
      </c>
      <c r="O995" s="34">
        <v>0</v>
      </c>
      <c r="P995" s="34">
        <v>0</v>
      </c>
      <c r="Q995" s="34">
        <v>0</v>
      </c>
      <c r="R995" s="34">
        <v>0</v>
      </c>
      <c r="S995" s="34">
        <v>1</v>
      </c>
      <c r="T995" s="34">
        <v>0</v>
      </c>
      <c r="U995" s="77">
        <v>0</v>
      </c>
      <c r="V995" s="34">
        <v>0</v>
      </c>
      <c r="W995" s="60">
        <f>COUNTIFS(配置清单!G:G,G995,配置清单!$H:$H,"PM",配置清单!$N:$N,"在岗")</f>
        <v>1</v>
      </c>
      <c r="X995" s="61">
        <f t="shared" si="779"/>
        <v>1</v>
      </c>
      <c r="Y995" s="60">
        <f>COUNTIFS(配置清单!$G:$G,G995,配置清单!$H:$H,"PM",配置清单!$N:$N,"在岗",配置清单!$P:$P,"&lt;&gt;暂不胜任")</f>
        <v>1</v>
      </c>
      <c r="Z995" s="61">
        <f t="shared" si="780"/>
        <v>1</v>
      </c>
      <c r="AA995" s="62">
        <f>COUNTIFS(配置清单!$G:$G,G995,配置清单!$H:$H,"SE",配置清单!$N:$N,"在岗")+COUNTIFS(配置清单!$G:$G,G995,配置清单!$H:$H,"SA",配置清单!$N:$N,"在岗")</f>
        <v>1</v>
      </c>
      <c r="AB995" s="61" t="str">
        <f t="shared" si="781"/>
        <v>NA</v>
      </c>
      <c r="AC995" s="60">
        <f>COUNTIFS(配置清单!$G:$G,G995,配置清单!$H:$H,"SE",配置清单!$N:$N,"在岗",配置清单!$P:$P,"&lt;&gt;暂不胜任")+COUNTIFS(配置清单!$G:$G,G995,配置清单!$H:$H,"SA",配置清单!$N:$N,"在岗",配置清单!$P:$P,"&lt;&gt;暂不胜任")</f>
        <v>1</v>
      </c>
      <c r="AD995" s="61" t="str">
        <f t="shared" si="782"/>
        <v>NA</v>
      </c>
      <c r="AE995" s="60">
        <f>COUNTIFS(配置清单!$G:$G,G995,配置清单!H:H,"MDE",配置清单!N:N,"在岗")</f>
        <v>0</v>
      </c>
      <c r="AF995" s="61" t="str">
        <f t="shared" si="783"/>
        <v>NA</v>
      </c>
      <c r="AG995" s="60">
        <f>COUNTIFS(配置清单!$G:$G,G995,配置清单!$H:$H,"MDE",配置清单!$N:$N,"在岗",配置清单!$P:$P,"&lt;&gt;暂不胜任")</f>
        <v>0</v>
      </c>
      <c r="AH995" s="61" t="str">
        <f t="shared" si="784"/>
        <v>NA</v>
      </c>
      <c r="AI995" s="62">
        <f>COUNTIFS(配置清单!G:G,G995,配置清单!H:H,"TPM",配置清单!N:N,"在岗")+COUNTIFS(配置清单!G:G,G995,配置清单!H:H,"TC",配置清单!N:N,"在岗")</f>
        <v>0</v>
      </c>
      <c r="AJ995" s="61" t="str">
        <f t="shared" si="785"/>
        <v>NA</v>
      </c>
      <c r="AK995" s="60">
        <f>COUNTIFS(配置清单!G:G,G995,配置清单!H:H,"TPM",配置清单!N:N,"在岗",配置清单!P:P,"&lt;&gt;暂不胜任")+COUNTIFS(配置清单!G:G,G995,配置清单!H:H,"TC",配置清单!N:N,"在岗",配置清单!P:P,"&lt;&gt;暂不胜任")</f>
        <v>0</v>
      </c>
      <c r="AL995" s="61" t="str">
        <f t="shared" si="786"/>
        <v>NA</v>
      </c>
      <c r="AM995" s="60">
        <f>COUNTIFS(配置清单!G:G,G995,配置清单!H:H,"TSE",配置清单!N:N,"在岗")</f>
        <v>0</v>
      </c>
      <c r="AN995" s="61" t="str">
        <f t="shared" si="787"/>
        <v>NA</v>
      </c>
      <c r="AO995" s="60">
        <f>COUNTIFS(配置清单!G:G,G995,配置清单!H:H,"TSE",配置清单!N:N,"在岗",配置清单!P:P,"&lt;&gt;暂不胜任")</f>
        <v>0</v>
      </c>
      <c r="AP995" s="61" t="str">
        <f t="shared" si="788"/>
        <v>NA</v>
      </c>
      <c r="AQ995" s="60">
        <f>COUNTIFS(配置清单!$G:$G,G995,配置清单!H:H,"QA",配置清单!N:N,"在岗")</f>
        <v>1</v>
      </c>
      <c r="AR995" s="61">
        <f t="shared" si="789"/>
        <v>1</v>
      </c>
      <c r="AS995" s="60">
        <f>COUNTIFS(配置清单!$G:$G,G995,配置清单!$H:$H,"QA",配置清单!$N:$N,"在岗",配置清单!$P:$P,"&lt;&gt;暂不胜任")</f>
        <v>1</v>
      </c>
      <c r="AT995" s="61">
        <f t="shared" si="790"/>
        <v>1</v>
      </c>
      <c r="AU995" s="60">
        <f>COUNTIFS(配置清单!G:G,规划及评估!G995,配置清单!H:H,"BA",配置清单!N:N,"在岗")</f>
        <v>0</v>
      </c>
      <c r="AV995" s="61" t="str">
        <f t="shared" si="791"/>
        <v>NA</v>
      </c>
      <c r="AW995" s="60">
        <f>COUNTIFS(配置清单!G:G,G995,配置清单!H:H,"BA",配置清单!N:N,"在岗",配置清单!P:P,"&lt;&gt;暂不胜任")</f>
        <v>0</v>
      </c>
      <c r="AX995" s="61" t="str">
        <f t="shared" si="792"/>
        <v>NA</v>
      </c>
      <c r="AY995" s="60">
        <f>COUNTIFS(配置清单!G:G,规划及评估!G995,配置清单!H:H,"IA",配置清单!N:N,"在岗")</f>
        <v>0</v>
      </c>
      <c r="AZ995" s="61" t="str">
        <f t="shared" si="793"/>
        <v>NA</v>
      </c>
      <c r="BA995" s="60">
        <f>COUNTIFS(配置清单!G:G,G995,配置清单!H:H,"IA",配置清单!N:N,"在岗",配置清单!P:P,"&lt;&gt;暂不胜任")</f>
        <v>0</v>
      </c>
      <c r="BB995" s="61" t="str">
        <f t="shared" si="794"/>
        <v>NA</v>
      </c>
      <c r="BC995" s="60">
        <f>COUNTIFS(配置清单!G:G,规划及评估!G995,配置清单!H:H,"产品经理",配置清单!N:N,"在岗")</f>
        <v>0</v>
      </c>
      <c r="BD995" s="61" t="str">
        <f t="shared" si="795"/>
        <v>NA</v>
      </c>
      <c r="BE995" s="60">
        <f>COUNTIFS(配置清单!G:G,G995,配置清单!H:H,"产品经理",配置清单!N:N,"在岗",配置清单!P:P,"&lt;&gt;暂不胜任")</f>
        <v>0</v>
      </c>
      <c r="BF995" s="61" t="str">
        <f t="shared" si="796"/>
        <v>NA</v>
      </c>
      <c r="BG995" s="63">
        <f t="shared" si="797"/>
        <v>2</v>
      </c>
      <c r="BH995" s="64">
        <f t="shared" si="798"/>
        <v>2</v>
      </c>
      <c r="BI995" s="64">
        <f t="shared" si="799"/>
        <v>2</v>
      </c>
      <c r="BJ995" s="64">
        <f t="shared" si="800"/>
        <v>2</v>
      </c>
      <c r="BK995" s="65">
        <f t="shared" si="801"/>
        <v>1</v>
      </c>
      <c r="BL995" s="66">
        <f t="shared" si="802"/>
        <v>1</v>
      </c>
      <c r="BM995" s="93">
        <f t="shared" si="803"/>
        <v>1</v>
      </c>
      <c r="BN995" s="93">
        <f t="shared" si="804"/>
        <v>1</v>
      </c>
      <c r="BO995" s="93">
        <f t="shared" si="805"/>
        <v>0</v>
      </c>
      <c r="BP995" s="93">
        <f t="shared" si="806"/>
        <v>0</v>
      </c>
      <c r="BQ995" s="93">
        <f t="shared" si="807"/>
        <v>0</v>
      </c>
      <c r="BR995" s="93">
        <f t="shared" si="808"/>
        <v>0</v>
      </c>
      <c r="BS995" s="93">
        <f t="shared" si="809"/>
        <v>0</v>
      </c>
      <c r="BT995" s="93">
        <f t="shared" si="810"/>
        <v>0</v>
      </c>
      <c r="BU995" s="93">
        <f t="shared" si="811"/>
        <v>0</v>
      </c>
      <c r="BV995" s="93">
        <f t="shared" si="812"/>
        <v>0</v>
      </c>
      <c r="BW995" s="93">
        <f t="shared" si="813"/>
        <v>1</v>
      </c>
      <c r="BX995" s="93">
        <f t="shared" si="814"/>
        <v>1</v>
      </c>
      <c r="BY995" s="93">
        <f t="shared" si="815"/>
        <v>0</v>
      </c>
      <c r="BZ995" s="93">
        <f t="shared" si="816"/>
        <v>0</v>
      </c>
      <c r="CA995" s="93">
        <f t="shared" si="817"/>
        <v>0</v>
      </c>
      <c r="CB995" s="93">
        <f t="shared" si="818"/>
        <v>0</v>
      </c>
      <c r="CC995" s="93">
        <f t="shared" si="819"/>
        <v>0</v>
      </c>
      <c r="CD995" s="93">
        <f t="shared" si="820"/>
        <v>0</v>
      </c>
    </row>
    <row r="996" spans="1:82">
      <c r="A996" s="34">
        <v>42</v>
      </c>
      <c r="B996" s="34" t="s">
        <v>8522</v>
      </c>
      <c r="C996" s="34" t="s">
        <v>8480</v>
      </c>
      <c r="D996" s="34" t="s">
        <v>217</v>
      </c>
      <c r="E996" s="34" t="s">
        <v>6008</v>
      </c>
      <c r="F996" s="34" t="s">
        <v>8607</v>
      </c>
      <c r="G996" s="34" t="s">
        <v>8608</v>
      </c>
      <c r="H996" s="34" t="s">
        <v>7</v>
      </c>
      <c r="I996" s="34" t="s">
        <v>7</v>
      </c>
      <c r="J996" s="34" t="s">
        <v>195</v>
      </c>
      <c r="K996" s="34" t="s">
        <v>195</v>
      </c>
      <c r="L996" s="34" t="s">
        <v>8609</v>
      </c>
      <c r="M996" s="34" t="s">
        <v>8552</v>
      </c>
      <c r="N996" s="34">
        <v>1</v>
      </c>
      <c r="O996" s="34">
        <v>0</v>
      </c>
      <c r="P996" s="34">
        <v>0</v>
      </c>
      <c r="Q996" s="34">
        <v>0</v>
      </c>
      <c r="R996" s="34">
        <v>0</v>
      </c>
      <c r="S996" s="34">
        <v>1</v>
      </c>
      <c r="T996" s="34">
        <v>0</v>
      </c>
      <c r="U996" s="77">
        <v>0</v>
      </c>
      <c r="V996" s="34">
        <v>0</v>
      </c>
      <c r="W996" s="60">
        <f>COUNTIFS(配置清单!G:G,G996,配置清单!$H:$H,"PM",配置清单!$N:$N,"在岗")</f>
        <v>1</v>
      </c>
      <c r="X996" s="61">
        <f t="shared" si="779"/>
        <v>1</v>
      </c>
      <c r="Y996" s="60">
        <f>COUNTIFS(配置清单!$G:$G,G996,配置清单!$H:$H,"PM",配置清单!$N:$N,"在岗",配置清单!$P:$P,"&lt;&gt;暂不胜任")</f>
        <v>0</v>
      </c>
      <c r="Z996" s="61">
        <f t="shared" si="780"/>
        <v>0</v>
      </c>
      <c r="AA996" s="62">
        <f>COUNTIFS(配置清单!$G:$G,G996,配置清单!$H:$H,"SE",配置清单!$N:$N,"在岗")+COUNTIFS(配置清单!$G:$G,G996,配置清单!$H:$H,"SA",配置清单!$N:$N,"在岗")</f>
        <v>0</v>
      </c>
      <c r="AB996" s="61" t="str">
        <f t="shared" si="781"/>
        <v>NA</v>
      </c>
      <c r="AC996" s="60">
        <f>COUNTIFS(配置清单!$G:$G,G996,配置清单!$H:$H,"SE",配置清单!$N:$N,"在岗",配置清单!$P:$P,"&lt;&gt;暂不胜任")+COUNTIFS(配置清单!$G:$G,G996,配置清单!$H:$H,"SA",配置清单!$N:$N,"在岗",配置清单!$P:$P,"&lt;&gt;暂不胜任")</f>
        <v>0</v>
      </c>
      <c r="AD996" s="61" t="str">
        <f t="shared" si="782"/>
        <v>NA</v>
      </c>
      <c r="AE996" s="60">
        <f>COUNTIFS(配置清单!$G:$G,G996,配置清单!H:H,"MDE",配置清单!N:N,"在岗")</f>
        <v>0</v>
      </c>
      <c r="AF996" s="61" t="str">
        <f t="shared" si="783"/>
        <v>NA</v>
      </c>
      <c r="AG996" s="60">
        <f>COUNTIFS(配置清单!$G:$G,G996,配置清单!$H:$H,"MDE",配置清单!$N:$N,"在岗",配置清单!$P:$P,"&lt;&gt;暂不胜任")</f>
        <v>0</v>
      </c>
      <c r="AH996" s="61" t="str">
        <f t="shared" si="784"/>
        <v>NA</v>
      </c>
      <c r="AI996" s="62">
        <f>COUNTIFS(配置清单!G:G,G996,配置清单!H:H,"TPM",配置清单!N:N,"在岗")+COUNTIFS(配置清单!G:G,G996,配置清单!H:H,"TC",配置清单!N:N,"在岗")</f>
        <v>0</v>
      </c>
      <c r="AJ996" s="61" t="str">
        <f t="shared" si="785"/>
        <v>NA</v>
      </c>
      <c r="AK996" s="60">
        <f>COUNTIFS(配置清单!G:G,G996,配置清单!H:H,"TPM",配置清单!N:N,"在岗",配置清单!P:P,"&lt;&gt;暂不胜任")+COUNTIFS(配置清单!G:G,G996,配置清单!H:H,"TC",配置清单!N:N,"在岗",配置清单!P:P,"&lt;&gt;暂不胜任")</f>
        <v>0</v>
      </c>
      <c r="AL996" s="61" t="str">
        <f t="shared" si="786"/>
        <v>NA</v>
      </c>
      <c r="AM996" s="60">
        <f>COUNTIFS(配置清单!G:G,G996,配置清单!H:H,"TSE",配置清单!N:N,"在岗")</f>
        <v>0</v>
      </c>
      <c r="AN996" s="61" t="str">
        <f t="shared" si="787"/>
        <v>NA</v>
      </c>
      <c r="AO996" s="60">
        <f>COUNTIFS(配置清单!G:G,G996,配置清单!H:H,"TSE",配置清单!N:N,"在岗",配置清单!P:P,"&lt;&gt;暂不胜任")</f>
        <v>0</v>
      </c>
      <c r="AP996" s="61" t="str">
        <f t="shared" si="788"/>
        <v>NA</v>
      </c>
      <c r="AQ996" s="60">
        <f>COUNTIFS(配置清单!$G:$G,G996,配置清单!H:H,"QA",配置清单!N:N,"在岗")</f>
        <v>1</v>
      </c>
      <c r="AR996" s="61">
        <f t="shared" si="789"/>
        <v>1</v>
      </c>
      <c r="AS996" s="60">
        <f>COUNTIFS(配置清单!$G:$G,G996,配置清单!$H:$H,"QA",配置清单!$N:$N,"在岗",配置清单!$P:$P,"&lt;&gt;暂不胜任")</f>
        <v>1</v>
      </c>
      <c r="AT996" s="61">
        <f t="shared" si="790"/>
        <v>1</v>
      </c>
      <c r="AU996" s="60">
        <f>COUNTIFS(配置清单!G:G,规划及评估!G996,配置清单!H:H,"BA",配置清单!N:N,"在岗")</f>
        <v>0</v>
      </c>
      <c r="AV996" s="61" t="str">
        <f t="shared" si="791"/>
        <v>NA</v>
      </c>
      <c r="AW996" s="60">
        <f>COUNTIFS(配置清单!G:G,G996,配置清单!H:H,"BA",配置清单!N:N,"在岗",配置清单!P:P,"&lt;&gt;暂不胜任")</f>
        <v>0</v>
      </c>
      <c r="AX996" s="61" t="str">
        <f t="shared" si="792"/>
        <v>NA</v>
      </c>
      <c r="AY996" s="60">
        <f>COUNTIFS(配置清单!G:G,规划及评估!G996,配置清单!H:H,"IA",配置清单!N:N,"在岗")</f>
        <v>0</v>
      </c>
      <c r="AZ996" s="61" t="str">
        <f t="shared" si="793"/>
        <v>NA</v>
      </c>
      <c r="BA996" s="60">
        <f>COUNTIFS(配置清单!G:G,G996,配置清单!H:H,"IA",配置清单!N:N,"在岗",配置清单!P:P,"&lt;&gt;暂不胜任")</f>
        <v>0</v>
      </c>
      <c r="BB996" s="61" t="str">
        <f t="shared" si="794"/>
        <v>NA</v>
      </c>
      <c r="BC996" s="60">
        <f>COUNTIFS(配置清单!G:G,规划及评估!G996,配置清单!H:H,"产品经理",配置清单!N:N,"在岗")</f>
        <v>0</v>
      </c>
      <c r="BD996" s="61" t="str">
        <f t="shared" si="795"/>
        <v>NA</v>
      </c>
      <c r="BE996" s="60">
        <f>COUNTIFS(配置清单!G:G,G996,配置清单!H:H,"产品经理",配置清单!N:N,"在岗",配置清单!P:P,"&lt;&gt;暂不胜任")</f>
        <v>0</v>
      </c>
      <c r="BF996" s="61" t="str">
        <f t="shared" si="796"/>
        <v>NA</v>
      </c>
      <c r="BG996" s="63">
        <f t="shared" si="797"/>
        <v>2</v>
      </c>
      <c r="BH996" s="64">
        <f t="shared" si="798"/>
        <v>2</v>
      </c>
      <c r="BI996" s="64">
        <f t="shared" si="799"/>
        <v>2</v>
      </c>
      <c r="BJ996" s="64">
        <f t="shared" si="800"/>
        <v>1</v>
      </c>
      <c r="BK996" s="65">
        <f t="shared" si="801"/>
        <v>1</v>
      </c>
      <c r="BL996" s="66">
        <f t="shared" si="802"/>
        <v>0.5</v>
      </c>
      <c r="BM996" s="93">
        <f t="shared" si="803"/>
        <v>1</v>
      </c>
      <c r="BN996" s="93">
        <f t="shared" si="804"/>
        <v>0</v>
      </c>
      <c r="BO996" s="93">
        <f t="shared" si="805"/>
        <v>0</v>
      </c>
      <c r="BP996" s="93">
        <f t="shared" si="806"/>
        <v>0</v>
      </c>
      <c r="BQ996" s="93">
        <f t="shared" si="807"/>
        <v>0</v>
      </c>
      <c r="BR996" s="93">
        <f t="shared" si="808"/>
        <v>0</v>
      </c>
      <c r="BS996" s="93">
        <f t="shared" si="809"/>
        <v>0</v>
      </c>
      <c r="BT996" s="93">
        <f t="shared" si="810"/>
        <v>0</v>
      </c>
      <c r="BU996" s="93">
        <f t="shared" si="811"/>
        <v>0</v>
      </c>
      <c r="BV996" s="93">
        <f t="shared" si="812"/>
        <v>0</v>
      </c>
      <c r="BW996" s="93">
        <f t="shared" si="813"/>
        <v>1</v>
      </c>
      <c r="BX996" s="93">
        <f t="shared" si="814"/>
        <v>1</v>
      </c>
      <c r="BY996" s="93">
        <f t="shared" si="815"/>
        <v>0</v>
      </c>
      <c r="BZ996" s="93">
        <f t="shared" si="816"/>
        <v>0</v>
      </c>
      <c r="CA996" s="93">
        <f t="shared" si="817"/>
        <v>0</v>
      </c>
      <c r="CB996" s="93">
        <f t="shared" si="818"/>
        <v>0</v>
      </c>
      <c r="CC996" s="93">
        <f t="shared" si="819"/>
        <v>0</v>
      </c>
      <c r="CD996" s="93">
        <f t="shared" si="820"/>
        <v>0</v>
      </c>
    </row>
    <row r="997" spans="1:82">
      <c r="A997" s="34">
        <v>43</v>
      </c>
      <c r="B997" s="34" t="s">
        <v>8522</v>
      </c>
      <c r="C997" s="34" t="s">
        <v>8480</v>
      </c>
      <c r="D997" s="34" t="s">
        <v>217</v>
      </c>
      <c r="E997" s="34" t="s">
        <v>6008</v>
      </c>
      <c r="F997" s="34" t="s">
        <v>8610</v>
      </c>
      <c r="G997" s="34" t="s">
        <v>8611</v>
      </c>
      <c r="H997" s="34" t="s">
        <v>7</v>
      </c>
      <c r="I997" s="34" t="s">
        <v>4</v>
      </c>
      <c r="J997" s="34" t="s">
        <v>195</v>
      </c>
      <c r="K997" s="34" t="s">
        <v>34</v>
      </c>
      <c r="M997" s="34" t="s">
        <v>8552</v>
      </c>
      <c r="N997" s="34">
        <v>1</v>
      </c>
      <c r="O997" s="34">
        <v>1</v>
      </c>
      <c r="P997" s="34">
        <v>0</v>
      </c>
      <c r="Q997" s="34">
        <v>1</v>
      </c>
      <c r="R997" s="34">
        <v>0</v>
      </c>
      <c r="S997" s="34">
        <v>1</v>
      </c>
      <c r="T997" s="34">
        <v>0</v>
      </c>
      <c r="U997" s="77">
        <v>0</v>
      </c>
      <c r="V997" s="34">
        <v>0</v>
      </c>
      <c r="W997" s="60">
        <f>COUNTIFS(配置清单!G:G,G997,配置清单!$H:$H,"PM",配置清单!$N:$N,"在岗")</f>
        <v>1</v>
      </c>
      <c r="X997" s="61">
        <f t="shared" si="779"/>
        <v>1</v>
      </c>
      <c r="Y997" s="60">
        <f>COUNTIFS(配置清单!$G:$G,G997,配置清单!$H:$H,"PM",配置清单!$N:$N,"在岗",配置清单!$P:$P,"&lt;&gt;暂不胜任")</f>
        <v>1</v>
      </c>
      <c r="Z997" s="61">
        <f t="shared" si="780"/>
        <v>1</v>
      </c>
      <c r="AA997" s="62">
        <f>COUNTIFS(配置清单!$G:$G,G997,配置清单!$H:$H,"SE",配置清单!$N:$N,"在岗")+COUNTIFS(配置清单!$G:$G,G997,配置清单!$H:$H,"SA",配置清单!$N:$N,"在岗")</f>
        <v>1</v>
      </c>
      <c r="AB997" s="61">
        <f t="shared" si="781"/>
        <v>1</v>
      </c>
      <c r="AC997" s="60">
        <f>COUNTIFS(配置清单!$G:$G,G997,配置清单!$H:$H,"SE",配置清单!$N:$N,"在岗",配置清单!$P:$P,"&lt;&gt;暂不胜任")+COUNTIFS(配置清单!$G:$G,G997,配置清单!$H:$H,"SA",配置清单!$N:$N,"在岗",配置清单!$P:$P,"&lt;&gt;暂不胜任")</f>
        <v>1</v>
      </c>
      <c r="AD997" s="61">
        <f t="shared" si="782"/>
        <v>1</v>
      </c>
      <c r="AE997" s="60">
        <f>COUNTIFS(配置清单!$G:$G,G997,配置清单!H:H,"MDE",配置清单!N:N,"在岗")</f>
        <v>0</v>
      </c>
      <c r="AF997" s="61" t="str">
        <f t="shared" si="783"/>
        <v>NA</v>
      </c>
      <c r="AG997" s="60">
        <f>COUNTIFS(配置清单!$G:$G,G997,配置清单!$H:$H,"MDE",配置清单!$N:$N,"在岗",配置清单!$P:$P,"&lt;&gt;暂不胜任")</f>
        <v>0</v>
      </c>
      <c r="AH997" s="61" t="str">
        <f t="shared" si="784"/>
        <v>NA</v>
      </c>
      <c r="AI997" s="62">
        <f>COUNTIFS(配置清单!G:G,G997,配置清单!H:H,"TPM",配置清单!N:N,"在岗")+COUNTIFS(配置清单!G:G,G997,配置清单!H:H,"TC",配置清单!N:N,"在岗")</f>
        <v>1</v>
      </c>
      <c r="AJ997" s="61">
        <f t="shared" si="785"/>
        <v>1</v>
      </c>
      <c r="AK997" s="60">
        <f>COUNTIFS(配置清单!G:G,G997,配置清单!H:H,"TPM",配置清单!N:N,"在岗",配置清单!P:P,"&lt;&gt;暂不胜任")+COUNTIFS(配置清单!G:G,G997,配置清单!H:H,"TC",配置清单!N:N,"在岗",配置清单!P:P,"&lt;&gt;暂不胜任")</f>
        <v>1</v>
      </c>
      <c r="AL997" s="61">
        <f t="shared" si="786"/>
        <v>1</v>
      </c>
      <c r="AM997" s="60">
        <f>COUNTIFS(配置清单!G:G,G997,配置清单!H:H,"TSE",配置清单!N:N,"在岗")</f>
        <v>0</v>
      </c>
      <c r="AN997" s="61" t="str">
        <f t="shared" si="787"/>
        <v>NA</v>
      </c>
      <c r="AO997" s="60">
        <f>COUNTIFS(配置清单!G:G,G997,配置清单!H:H,"TSE",配置清单!N:N,"在岗",配置清单!P:P,"&lt;&gt;暂不胜任")</f>
        <v>0</v>
      </c>
      <c r="AP997" s="61" t="str">
        <f t="shared" si="788"/>
        <v>NA</v>
      </c>
      <c r="AQ997" s="60">
        <f>COUNTIFS(配置清单!$G:$G,G997,配置清单!H:H,"QA",配置清单!N:N,"在岗")</f>
        <v>1</v>
      </c>
      <c r="AR997" s="61">
        <f t="shared" si="789"/>
        <v>1</v>
      </c>
      <c r="AS997" s="60">
        <f>COUNTIFS(配置清单!$G:$G,G997,配置清单!$H:$H,"QA",配置清单!$N:$N,"在岗",配置清单!$P:$P,"&lt;&gt;暂不胜任")</f>
        <v>1</v>
      </c>
      <c r="AT997" s="61">
        <f t="shared" si="790"/>
        <v>1</v>
      </c>
      <c r="AU997" s="60">
        <f>COUNTIFS(配置清单!G:G,规划及评估!G997,配置清单!H:H,"BA",配置清单!N:N,"在岗")</f>
        <v>0</v>
      </c>
      <c r="AV997" s="61" t="str">
        <f t="shared" si="791"/>
        <v>NA</v>
      </c>
      <c r="AW997" s="60">
        <f>COUNTIFS(配置清单!G:G,G997,配置清单!H:H,"BA",配置清单!N:N,"在岗",配置清单!P:P,"&lt;&gt;暂不胜任")</f>
        <v>0</v>
      </c>
      <c r="AX997" s="61" t="str">
        <f t="shared" si="792"/>
        <v>NA</v>
      </c>
      <c r="AY997" s="60">
        <f>COUNTIFS(配置清单!G:G,规划及评估!G997,配置清单!H:H,"IA",配置清单!N:N,"在岗")</f>
        <v>0</v>
      </c>
      <c r="AZ997" s="61" t="str">
        <f t="shared" si="793"/>
        <v>NA</v>
      </c>
      <c r="BA997" s="60">
        <f>COUNTIFS(配置清单!G:G,G997,配置清单!H:H,"IA",配置清单!N:N,"在岗",配置清单!P:P,"&lt;&gt;暂不胜任")</f>
        <v>0</v>
      </c>
      <c r="BB997" s="61" t="str">
        <f t="shared" si="794"/>
        <v>NA</v>
      </c>
      <c r="BC997" s="60">
        <f>COUNTIFS(配置清单!G:G,规划及评估!G997,配置清单!H:H,"产品经理",配置清单!N:N,"在岗")</f>
        <v>0</v>
      </c>
      <c r="BD997" s="61" t="str">
        <f t="shared" si="795"/>
        <v>NA</v>
      </c>
      <c r="BE997" s="60">
        <f>COUNTIFS(配置清单!G:G,G997,配置清单!H:H,"产品经理",配置清单!N:N,"在岗",配置清单!P:P,"&lt;&gt;暂不胜任")</f>
        <v>0</v>
      </c>
      <c r="BF997" s="61" t="str">
        <f t="shared" si="796"/>
        <v>NA</v>
      </c>
      <c r="BG997" s="63">
        <f t="shared" si="797"/>
        <v>4</v>
      </c>
      <c r="BH997" s="64">
        <f t="shared" si="798"/>
        <v>4</v>
      </c>
      <c r="BI997" s="64">
        <f t="shared" si="799"/>
        <v>4</v>
      </c>
      <c r="BJ997" s="64">
        <f t="shared" si="800"/>
        <v>4</v>
      </c>
      <c r="BK997" s="65">
        <f t="shared" si="801"/>
        <v>1</v>
      </c>
      <c r="BL997" s="66">
        <f t="shared" si="802"/>
        <v>1</v>
      </c>
      <c r="BM997" s="93">
        <f t="shared" si="803"/>
        <v>1</v>
      </c>
      <c r="BN997" s="93">
        <f t="shared" si="804"/>
        <v>1</v>
      </c>
      <c r="BO997" s="93">
        <f t="shared" si="805"/>
        <v>1</v>
      </c>
      <c r="BP997" s="93">
        <f t="shared" si="806"/>
        <v>1</v>
      </c>
      <c r="BQ997" s="93">
        <f t="shared" si="807"/>
        <v>0</v>
      </c>
      <c r="BR997" s="93">
        <f t="shared" si="808"/>
        <v>0</v>
      </c>
      <c r="BS997" s="93">
        <f t="shared" si="809"/>
        <v>1</v>
      </c>
      <c r="BT997" s="93">
        <f t="shared" si="810"/>
        <v>1</v>
      </c>
      <c r="BU997" s="93">
        <f t="shared" si="811"/>
        <v>0</v>
      </c>
      <c r="BV997" s="93">
        <f t="shared" si="812"/>
        <v>0</v>
      </c>
      <c r="BW997" s="93">
        <f t="shared" si="813"/>
        <v>1</v>
      </c>
      <c r="BX997" s="93">
        <f t="shared" si="814"/>
        <v>1</v>
      </c>
      <c r="BY997" s="93">
        <f t="shared" si="815"/>
        <v>0</v>
      </c>
      <c r="BZ997" s="93">
        <f t="shared" si="816"/>
        <v>0</v>
      </c>
      <c r="CA997" s="93">
        <f t="shared" si="817"/>
        <v>0</v>
      </c>
      <c r="CB997" s="93">
        <f t="shared" si="818"/>
        <v>0</v>
      </c>
      <c r="CC997" s="93">
        <f t="shared" si="819"/>
        <v>0</v>
      </c>
      <c r="CD997" s="93">
        <f t="shared" si="820"/>
        <v>0</v>
      </c>
    </row>
    <row r="998" spans="1:82">
      <c r="A998" s="34">
        <v>44</v>
      </c>
      <c r="B998" s="34" t="s">
        <v>8522</v>
      </c>
      <c r="C998" s="34" t="s">
        <v>8480</v>
      </c>
      <c r="D998" s="34" t="s">
        <v>217</v>
      </c>
      <c r="E998" s="34" t="s">
        <v>6008</v>
      </c>
      <c r="F998" s="34" t="s">
        <v>2737</v>
      </c>
      <c r="G998" s="34" t="s">
        <v>8612</v>
      </c>
      <c r="H998" s="34" t="s">
        <v>7</v>
      </c>
      <c r="I998" s="34" t="s">
        <v>7</v>
      </c>
      <c r="J998" s="34" t="s">
        <v>34</v>
      </c>
      <c r="K998" s="34" t="s">
        <v>34</v>
      </c>
      <c r="L998" s="34" t="s">
        <v>5135</v>
      </c>
      <c r="M998" s="34" t="s">
        <v>8552</v>
      </c>
      <c r="N998" s="34">
        <v>1</v>
      </c>
      <c r="O998" s="34">
        <v>0</v>
      </c>
      <c r="P998" s="34">
        <v>0</v>
      </c>
      <c r="Q998" s="34">
        <v>0</v>
      </c>
      <c r="R998" s="34">
        <v>0</v>
      </c>
      <c r="S998" s="34">
        <v>1</v>
      </c>
      <c r="T998" s="34">
        <v>0</v>
      </c>
      <c r="U998" s="77">
        <v>0</v>
      </c>
      <c r="V998" s="34">
        <v>0</v>
      </c>
      <c r="W998" s="60">
        <f>COUNTIFS(配置清单!G:G,G998,配置清单!$H:$H,"PM",配置清单!$N:$N,"在岗")</f>
        <v>1</v>
      </c>
      <c r="X998" s="61">
        <f t="shared" si="779"/>
        <v>1</v>
      </c>
      <c r="Y998" s="60">
        <f>COUNTIFS(配置清单!$G:$G,G998,配置清单!$H:$H,"PM",配置清单!$N:$N,"在岗",配置清单!$P:$P,"&lt;&gt;暂不胜任")</f>
        <v>0</v>
      </c>
      <c r="Z998" s="61">
        <f t="shared" si="780"/>
        <v>0</v>
      </c>
      <c r="AA998" s="62">
        <f>COUNTIFS(配置清单!$G:$G,G998,配置清单!$H:$H,"SE",配置清单!$N:$N,"在岗")+COUNTIFS(配置清单!$G:$G,G998,配置清单!$H:$H,"SA",配置清单!$N:$N,"在岗")</f>
        <v>0</v>
      </c>
      <c r="AB998" s="61" t="str">
        <f t="shared" si="781"/>
        <v>NA</v>
      </c>
      <c r="AC998" s="60">
        <f>COUNTIFS(配置清单!$G:$G,G998,配置清单!$H:$H,"SE",配置清单!$N:$N,"在岗",配置清单!$P:$P,"&lt;&gt;暂不胜任")+COUNTIFS(配置清单!$G:$G,G998,配置清单!$H:$H,"SA",配置清单!$N:$N,"在岗",配置清单!$P:$P,"&lt;&gt;暂不胜任")</f>
        <v>0</v>
      </c>
      <c r="AD998" s="61" t="str">
        <f t="shared" si="782"/>
        <v>NA</v>
      </c>
      <c r="AE998" s="60">
        <f>COUNTIFS(配置清单!$G:$G,G998,配置清单!H:H,"MDE",配置清单!N:N,"在岗")</f>
        <v>0</v>
      </c>
      <c r="AF998" s="61" t="str">
        <f t="shared" si="783"/>
        <v>NA</v>
      </c>
      <c r="AG998" s="60">
        <f>COUNTIFS(配置清单!$G:$G,G998,配置清单!$H:$H,"MDE",配置清单!$N:$N,"在岗",配置清单!$P:$P,"&lt;&gt;暂不胜任")</f>
        <v>0</v>
      </c>
      <c r="AH998" s="61" t="str">
        <f t="shared" si="784"/>
        <v>NA</v>
      </c>
      <c r="AI998" s="62">
        <f>COUNTIFS(配置清单!G:G,G998,配置清单!H:H,"TPM",配置清单!N:N,"在岗")+COUNTIFS(配置清单!G:G,G998,配置清单!H:H,"TC",配置清单!N:N,"在岗")</f>
        <v>0</v>
      </c>
      <c r="AJ998" s="61" t="str">
        <f t="shared" si="785"/>
        <v>NA</v>
      </c>
      <c r="AK998" s="60">
        <f>COUNTIFS(配置清单!G:G,G998,配置清单!H:H,"TPM",配置清单!N:N,"在岗",配置清单!P:P,"&lt;&gt;暂不胜任")+COUNTIFS(配置清单!G:G,G998,配置清单!H:H,"TC",配置清单!N:N,"在岗",配置清单!P:P,"&lt;&gt;暂不胜任")</f>
        <v>0</v>
      </c>
      <c r="AL998" s="61" t="str">
        <f t="shared" si="786"/>
        <v>NA</v>
      </c>
      <c r="AM998" s="60">
        <f>COUNTIFS(配置清单!G:G,G998,配置清单!H:H,"TSE",配置清单!N:N,"在岗")</f>
        <v>0</v>
      </c>
      <c r="AN998" s="61" t="str">
        <f t="shared" si="787"/>
        <v>NA</v>
      </c>
      <c r="AO998" s="60">
        <f>COUNTIFS(配置清单!G:G,G998,配置清单!H:H,"TSE",配置清单!N:N,"在岗",配置清单!P:P,"&lt;&gt;暂不胜任")</f>
        <v>0</v>
      </c>
      <c r="AP998" s="61" t="str">
        <f t="shared" si="788"/>
        <v>NA</v>
      </c>
      <c r="AQ998" s="60">
        <f>COUNTIFS(配置清单!$G:$G,G998,配置清单!H:H,"QA",配置清单!N:N,"在岗")</f>
        <v>1</v>
      </c>
      <c r="AR998" s="61">
        <f t="shared" si="789"/>
        <v>1</v>
      </c>
      <c r="AS998" s="60">
        <f>COUNTIFS(配置清单!$G:$G,G998,配置清单!$H:$H,"QA",配置清单!$N:$N,"在岗",配置清单!$P:$P,"&lt;&gt;暂不胜任")</f>
        <v>1</v>
      </c>
      <c r="AT998" s="61">
        <f t="shared" si="790"/>
        <v>1</v>
      </c>
      <c r="AU998" s="60">
        <f>COUNTIFS(配置清单!G:G,规划及评估!G998,配置清单!H:H,"BA",配置清单!N:N,"在岗")</f>
        <v>0</v>
      </c>
      <c r="AV998" s="61" t="str">
        <f t="shared" si="791"/>
        <v>NA</v>
      </c>
      <c r="AW998" s="60">
        <f>COUNTIFS(配置清单!G:G,G998,配置清单!H:H,"BA",配置清单!N:N,"在岗",配置清单!P:P,"&lt;&gt;暂不胜任")</f>
        <v>0</v>
      </c>
      <c r="AX998" s="61" t="str">
        <f t="shared" si="792"/>
        <v>NA</v>
      </c>
      <c r="AY998" s="60">
        <f>COUNTIFS(配置清单!G:G,规划及评估!G998,配置清单!H:H,"IA",配置清单!N:N,"在岗")</f>
        <v>0</v>
      </c>
      <c r="AZ998" s="61" t="str">
        <f t="shared" si="793"/>
        <v>NA</v>
      </c>
      <c r="BA998" s="60">
        <f>COUNTIFS(配置清单!G:G,G998,配置清单!H:H,"IA",配置清单!N:N,"在岗",配置清单!P:P,"&lt;&gt;暂不胜任")</f>
        <v>0</v>
      </c>
      <c r="BB998" s="61" t="str">
        <f t="shared" si="794"/>
        <v>NA</v>
      </c>
      <c r="BC998" s="60">
        <f>COUNTIFS(配置清单!G:G,规划及评估!G998,配置清单!H:H,"产品经理",配置清单!N:N,"在岗")</f>
        <v>0</v>
      </c>
      <c r="BD998" s="61" t="str">
        <f t="shared" si="795"/>
        <v>NA</v>
      </c>
      <c r="BE998" s="60">
        <f>COUNTIFS(配置清单!G:G,G998,配置清单!H:H,"产品经理",配置清单!N:N,"在岗",配置清单!P:P,"&lt;&gt;暂不胜任")</f>
        <v>0</v>
      </c>
      <c r="BF998" s="61" t="str">
        <f t="shared" si="796"/>
        <v>NA</v>
      </c>
      <c r="BG998" s="63">
        <f t="shared" si="797"/>
        <v>2</v>
      </c>
      <c r="BH998" s="64">
        <f t="shared" si="798"/>
        <v>2</v>
      </c>
      <c r="BI998" s="64">
        <f t="shared" si="799"/>
        <v>2</v>
      </c>
      <c r="BJ998" s="64">
        <f t="shared" si="800"/>
        <v>1</v>
      </c>
      <c r="BK998" s="65">
        <f t="shared" si="801"/>
        <v>1</v>
      </c>
      <c r="BL998" s="66">
        <f t="shared" si="802"/>
        <v>0.5</v>
      </c>
      <c r="BM998" s="93">
        <f t="shared" si="803"/>
        <v>1</v>
      </c>
      <c r="BN998" s="93">
        <f t="shared" si="804"/>
        <v>0</v>
      </c>
      <c r="BO998" s="93">
        <f t="shared" si="805"/>
        <v>0</v>
      </c>
      <c r="BP998" s="93">
        <f t="shared" si="806"/>
        <v>0</v>
      </c>
      <c r="BQ998" s="93">
        <f t="shared" si="807"/>
        <v>0</v>
      </c>
      <c r="BR998" s="93">
        <f t="shared" si="808"/>
        <v>0</v>
      </c>
      <c r="BS998" s="93">
        <f t="shared" si="809"/>
        <v>0</v>
      </c>
      <c r="BT998" s="93">
        <f t="shared" si="810"/>
        <v>0</v>
      </c>
      <c r="BU998" s="93">
        <f t="shared" si="811"/>
        <v>0</v>
      </c>
      <c r="BV998" s="93">
        <f t="shared" si="812"/>
        <v>0</v>
      </c>
      <c r="BW998" s="93">
        <f t="shared" si="813"/>
        <v>1</v>
      </c>
      <c r="BX998" s="93">
        <f t="shared" si="814"/>
        <v>1</v>
      </c>
      <c r="BY998" s="93">
        <f t="shared" si="815"/>
        <v>0</v>
      </c>
      <c r="BZ998" s="93">
        <f t="shared" si="816"/>
        <v>0</v>
      </c>
      <c r="CA998" s="93">
        <f t="shared" si="817"/>
        <v>0</v>
      </c>
      <c r="CB998" s="93">
        <f t="shared" si="818"/>
        <v>0</v>
      </c>
      <c r="CC998" s="93">
        <f t="shared" si="819"/>
        <v>0</v>
      </c>
      <c r="CD998" s="93">
        <f t="shared" si="820"/>
        <v>0</v>
      </c>
    </row>
    <row r="999" spans="1:82">
      <c r="A999" s="34">
        <v>45</v>
      </c>
      <c r="B999" s="34" t="s">
        <v>8522</v>
      </c>
      <c r="C999" s="34" t="s">
        <v>8480</v>
      </c>
      <c r="D999" s="34" t="s">
        <v>217</v>
      </c>
      <c r="E999" s="34" t="s">
        <v>6008</v>
      </c>
      <c r="F999" s="34" t="s">
        <v>8613</v>
      </c>
      <c r="G999" s="34" t="s">
        <v>8614</v>
      </c>
      <c r="H999" s="34" t="s">
        <v>7</v>
      </c>
      <c r="I999" s="34" t="s">
        <v>7</v>
      </c>
      <c r="J999" s="34" t="s">
        <v>195</v>
      </c>
      <c r="K999" s="34" t="s">
        <v>34</v>
      </c>
      <c r="M999" s="34" t="s">
        <v>8552</v>
      </c>
      <c r="N999" s="34">
        <v>1</v>
      </c>
      <c r="O999" s="34">
        <v>1</v>
      </c>
      <c r="P999" s="34">
        <v>1</v>
      </c>
      <c r="Q999" s="34">
        <v>1</v>
      </c>
      <c r="R999" s="34">
        <v>0</v>
      </c>
      <c r="S999" s="34">
        <v>1</v>
      </c>
      <c r="T999" s="34">
        <v>0</v>
      </c>
      <c r="U999" s="77">
        <v>0</v>
      </c>
      <c r="V999" s="34">
        <v>0</v>
      </c>
      <c r="W999" s="60">
        <f>COUNTIFS(配置清单!G:G,G999,配置清单!$H:$H,"PM",配置清单!$N:$N,"在岗")</f>
        <v>1</v>
      </c>
      <c r="X999" s="61">
        <f t="shared" si="779"/>
        <v>1</v>
      </c>
      <c r="Y999" s="60">
        <f>COUNTIFS(配置清单!$G:$G,G999,配置清单!$H:$H,"PM",配置清单!$N:$N,"在岗",配置清单!$P:$P,"&lt;&gt;暂不胜任")</f>
        <v>1</v>
      </c>
      <c r="Z999" s="61">
        <f t="shared" si="780"/>
        <v>1</v>
      </c>
      <c r="AA999" s="62">
        <f>COUNTIFS(配置清单!$G:$G,G999,配置清单!$H:$H,"SE",配置清单!$N:$N,"在岗")+COUNTIFS(配置清单!$G:$G,G999,配置清单!$H:$H,"SA",配置清单!$N:$N,"在岗")</f>
        <v>1</v>
      </c>
      <c r="AB999" s="61">
        <f t="shared" si="781"/>
        <v>1</v>
      </c>
      <c r="AC999" s="60">
        <f>COUNTIFS(配置清单!$G:$G,G999,配置清单!$H:$H,"SE",配置清单!$N:$N,"在岗",配置清单!$P:$P,"&lt;&gt;暂不胜任")+COUNTIFS(配置清单!$G:$G,G999,配置清单!$H:$H,"SA",配置清单!$N:$N,"在岗",配置清单!$P:$P,"&lt;&gt;暂不胜任")</f>
        <v>1</v>
      </c>
      <c r="AD999" s="61">
        <f t="shared" si="782"/>
        <v>1</v>
      </c>
      <c r="AE999" s="60">
        <f>COUNTIFS(配置清单!$G:$G,G999,配置清单!H:H,"MDE",配置清单!N:N,"在岗")</f>
        <v>1</v>
      </c>
      <c r="AF999" s="61">
        <f t="shared" si="783"/>
        <v>1</v>
      </c>
      <c r="AG999" s="60">
        <f>COUNTIFS(配置清单!$G:$G,G999,配置清单!$H:$H,"MDE",配置清单!$N:$N,"在岗",配置清单!$P:$P,"&lt;&gt;暂不胜任")</f>
        <v>0</v>
      </c>
      <c r="AH999" s="61">
        <f t="shared" si="784"/>
        <v>0</v>
      </c>
      <c r="AI999" s="62">
        <f>COUNTIFS(配置清单!G:G,G999,配置清单!H:H,"TPM",配置清单!N:N,"在岗")+COUNTIFS(配置清单!G:G,G999,配置清单!H:H,"TC",配置清单!N:N,"在岗")</f>
        <v>1</v>
      </c>
      <c r="AJ999" s="61">
        <f t="shared" si="785"/>
        <v>1</v>
      </c>
      <c r="AK999" s="60">
        <f>COUNTIFS(配置清单!G:G,G999,配置清单!H:H,"TPM",配置清单!N:N,"在岗",配置清单!P:P,"&lt;&gt;暂不胜任")+COUNTIFS(配置清单!G:G,G999,配置清单!H:H,"TC",配置清单!N:N,"在岗",配置清单!P:P,"&lt;&gt;暂不胜任")</f>
        <v>0</v>
      </c>
      <c r="AL999" s="61">
        <f t="shared" si="786"/>
        <v>0</v>
      </c>
      <c r="AM999" s="60">
        <f>COUNTIFS(配置清单!G:G,G999,配置清单!H:H,"TSE",配置清单!N:N,"在岗")</f>
        <v>0</v>
      </c>
      <c r="AN999" s="61" t="str">
        <f t="shared" si="787"/>
        <v>NA</v>
      </c>
      <c r="AO999" s="60">
        <f>COUNTIFS(配置清单!G:G,G999,配置清单!H:H,"TSE",配置清单!N:N,"在岗",配置清单!P:P,"&lt;&gt;暂不胜任")</f>
        <v>0</v>
      </c>
      <c r="AP999" s="61" t="str">
        <f t="shared" si="788"/>
        <v>NA</v>
      </c>
      <c r="AQ999" s="60">
        <f>COUNTIFS(配置清单!$G:$G,G999,配置清单!H:H,"QA",配置清单!N:N,"在岗")</f>
        <v>1</v>
      </c>
      <c r="AR999" s="61">
        <f t="shared" si="789"/>
        <v>1</v>
      </c>
      <c r="AS999" s="60">
        <f>COUNTIFS(配置清单!$G:$G,G999,配置清单!$H:$H,"QA",配置清单!$N:$N,"在岗",配置清单!$P:$P,"&lt;&gt;暂不胜任")</f>
        <v>1</v>
      </c>
      <c r="AT999" s="61">
        <f t="shared" si="790"/>
        <v>1</v>
      </c>
      <c r="AU999" s="60">
        <f>COUNTIFS(配置清单!G:G,规划及评估!G999,配置清单!H:H,"BA",配置清单!N:N,"在岗")</f>
        <v>0</v>
      </c>
      <c r="AV999" s="61" t="str">
        <f t="shared" si="791"/>
        <v>NA</v>
      </c>
      <c r="AW999" s="60">
        <f>COUNTIFS(配置清单!G:G,G999,配置清单!H:H,"BA",配置清单!N:N,"在岗",配置清单!P:P,"&lt;&gt;暂不胜任")</f>
        <v>0</v>
      </c>
      <c r="AX999" s="61" t="str">
        <f t="shared" si="792"/>
        <v>NA</v>
      </c>
      <c r="AY999" s="60">
        <f>COUNTIFS(配置清单!G:G,规划及评估!G999,配置清单!H:H,"IA",配置清单!N:N,"在岗")</f>
        <v>0</v>
      </c>
      <c r="AZ999" s="61" t="str">
        <f t="shared" si="793"/>
        <v>NA</v>
      </c>
      <c r="BA999" s="60">
        <f>COUNTIFS(配置清单!G:G,G999,配置清单!H:H,"IA",配置清单!N:N,"在岗",配置清单!P:P,"&lt;&gt;暂不胜任")</f>
        <v>0</v>
      </c>
      <c r="BB999" s="61" t="str">
        <f t="shared" si="794"/>
        <v>NA</v>
      </c>
      <c r="BC999" s="60">
        <f>COUNTIFS(配置清单!G:G,规划及评估!G999,配置清单!H:H,"产品经理",配置清单!N:N,"在岗")</f>
        <v>0</v>
      </c>
      <c r="BD999" s="61" t="str">
        <f t="shared" si="795"/>
        <v>NA</v>
      </c>
      <c r="BE999" s="60">
        <f>COUNTIFS(配置清单!G:G,G999,配置清单!H:H,"产品经理",配置清单!N:N,"在岗",配置清单!P:P,"&lt;&gt;暂不胜任")</f>
        <v>0</v>
      </c>
      <c r="BF999" s="61" t="str">
        <f t="shared" si="796"/>
        <v>NA</v>
      </c>
      <c r="BG999" s="63">
        <f t="shared" si="797"/>
        <v>5</v>
      </c>
      <c r="BH999" s="64">
        <f t="shared" si="798"/>
        <v>5</v>
      </c>
      <c r="BI999" s="64">
        <f t="shared" si="799"/>
        <v>5</v>
      </c>
      <c r="BJ999" s="64">
        <f t="shared" si="800"/>
        <v>3</v>
      </c>
      <c r="BK999" s="65">
        <f t="shared" si="801"/>
        <v>1</v>
      </c>
      <c r="BL999" s="66">
        <f t="shared" si="802"/>
        <v>0.6</v>
      </c>
      <c r="BM999" s="93">
        <f t="shared" si="803"/>
        <v>1</v>
      </c>
      <c r="BN999" s="93">
        <f t="shared" si="804"/>
        <v>1</v>
      </c>
      <c r="BO999" s="93">
        <f t="shared" si="805"/>
        <v>1</v>
      </c>
      <c r="BP999" s="93">
        <f t="shared" si="806"/>
        <v>1</v>
      </c>
      <c r="BQ999" s="93">
        <f t="shared" si="807"/>
        <v>1</v>
      </c>
      <c r="BR999" s="93">
        <f t="shared" si="808"/>
        <v>0</v>
      </c>
      <c r="BS999" s="93">
        <f t="shared" si="809"/>
        <v>1</v>
      </c>
      <c r="BT999" s="93">
        <f t="shared" si="810"/>
        <v>0</v>
      </c>
      <c r="BU999" s="93">
        <f t="shared" si="811"/>
        <v>0</v>
      </c>
      <c r="BV999" s="93">
        <f t="shared" si="812"/>
        <v>0</v>
      </c>
      <c r="BW999" s="93">
        <f t="shared" si="813"/>
        <v>1</v>
      </c>
      <c r="BX999" s="93">
        <f t="shared" si="814"/>
        <v>1</v>
      </c>
      <c r="BY999" s="93">
        <f t="shared" si="815"/>
        <v>0</v>
      </c>
      <c r="BZ999" s="93">
        <f t="shared" si="816"/>
        <v>0</v>
      </c>
      <c r="CA999" s="93">
        <f t="shared" si="817"/>
        <v>0</v>
      </c>
      <c r="CB999" s="93">
        <f t="shared" si="818"/>
        <v>0</v>
      </c>
      <c r="CC999" s="93">
        <f t="shared" si="819"/>
        <v>0</v>
      </c>
      <c r="CD999" s="93">
        <f t="shared" si="820"/>
        <v>0</v>
      </c>
    </row>
    <row r="1000" spans="1:82">
      <c r="A1000" s="34">
        <v>46</v>
      </c>
      <c r="B1000" s="34" t="s">
        <v>8522</v>
      </c>
      <c r="C1000" s="34" t="s">
        <v>8480</v>
      </c>
      <c r="D1000" s="34" t="s">
        <v>230</v>
      </c>
      <c r="E1000" s="34" t="s">
        <v>229</v>
      </c>
      <c r="F1000" s="34" t="s">
        <v>8615</v>
      </c>
      <c r="G1000" s="34" t="s">
        <v>8616</v>
      </c>
      <c r="H1000" s="34" t="s">
        <v>4</v>
      </c>
      <c r="I1000" s="34" t="s">
        <v>4</v>
      </c>
      <c r="J1000" s="34" t="s">
        <v>195</v>
      </c>
      <c r="K1000" s="34" t="s">
        <v>195</v>
      </c>
      <c r="L1000" s="34" t="s">
        <v>5124</v>
      </c>
      <c r="N1000" s="34">
        <v>1</v>
      </c>
      <c r="O1000" s="34">
        <v>1</v>
      </c>
      <c r="P1000" s="34">
        <v>1</v>
      </c>
      <c r="Q1000" s="34">
        <v>1</v>
      </c>
      <c r="R1000" s="34">
        <v>0</v>
      </c>
      <c r="S1000" s="34">
        <v>1</v>
      </c>
      <c r="T1000" s="34">
        <v>0</v>
      </c>
      <c r="U1000" s="77">
        <v>0</v>
      </c>
      <c r="V1000" s="34">
        <v>0</v>
      </c>
      <c r="W1000" s="60">
        <f>COUNTIFS(配置清单!G:G,G1000,配置清单!$H:$H,"PM",配置清单!$N:$N,"在岗")</f>
        <v>1</v>
      </c>
      <c r="X1000" s="61">
        <f t="shared" si="779"/>
        <v>1</v>
      </c>
      <c r="Y1000" s="60">
        <f>COUNTIFS(配置清单!$G:$G,G1000,配置清单!$H:$H,"PM",配置清单!$N:$N,"在岗",配置清单!$P:$P,"&lt;&gt;暂不胜任")</f>
        <v>1</v>
      </c>
      <c r="Z1000" s="61">
        <f t="shared" si="780"/>
        <v>1</v>
      </c>
      <c r="AA1000" s="62">
        <f>COUNTIFS(配置清单!$G:$G,G1000,配置清单!$H:$H,"SE",配置清单!$N:$N,"在岗")+COUNTIFS(配置清单!$G:$G,G1000,配置清单!$H:$H,"SA",配置清单!$N:$N,"在岗")</f>
        <v>1</v>
      </c>
      <c r="AB1000" s="61">
        <f t="shared" si="781"/>
        <v>1</v>
      </c>
      <c r="AC1000" s="60">
        <f>COUNTIFS(配置清单!$G:$G,G1000,配置清单!$H:$H,"SE",配置清单!$N:$N,"在岗",配置清单!$P:$P,"&lt;&gt;暂不胜任")+COUNTIFS(配置清单!$G:$G,G1000,配置清单!$H:$H,"SA",配置清单!$N:$N,"在岗",配置清单!$P:$P,"&lt;&gt;暂不胜任")</f>
        <v>1</v>
      </c>
      <c r="AD1000" s="61">
        <f t="shared" si="782"/>
        <v>1</v>
      </c>
      <c r="AE1000" s="60">
        <f>COUNTIFS(配置清单!$G:$G,G1000,配置清单!H:H,"MDE",配置清单!N:N,"在岗")</f>
        <v>1</v>
      </c>
      <c r="AF1000" s="61">
        <f t="shared" si="783"/>
        <v>1</v>
      </c>
      <c r="AG1000" s="60">
        <f>COUNTIFS(配置清单!$G:$G,G1000,配置清单!$H:$H,"MDE",配置清单!$N:$N,"在岗",配置清单!$P:$P,"&lt;&gt;暂不胜任")</f>
        <v>1</v>
      </c>
      <c r="AH1000" s="61">
        <f t="shared" si="784"/>
        <v>1</v>
      </c>
      <c r="AI1000" s="62">
        <f>COUNTIFS(配置清单!G:G,G1000,配置清单!H:H,"TPM",配置清单!N:N,"在岗")+COUNTIFS(配置清单!G:G,G1000,配置清单!H:H,"TC",配置清单!N:N,"在岗")</f>
        <v>1</v>
      </c>
      <c r="AJ1000" s="61">
        <f t="shared" si="785"/>
        <v>1</v>
      </c>
      <c r="AK1000" s="60">
        <f>COUNTIFS(配置清单!G:G,G1000,配置清单!H:H,"TPM",配置清单!N:N,"在岗",配置清单!P:P,"&lt;&gt;暂不胜任")+COUNTIFS(配置清单!G:G,G1000,配置清单!H:H,"TC",配置清单!N:N,"在岗",配置清单!P:P,"&lt;&gt;暂不胜任")</f>
        <v>1</v>
      </c>
      <c r="AL1000" s="61">
        <f t="shared" si="786"/>
        <v>1</v>
      </c>
      <c r="AM1000" s="60">
        <f>COUNTIFS(配置清单!G:G,G1000,配置清单!H:H,"TSE",配置清单!N:N,"在岗")</f>
        <v>0</v>
      </c>
      <c r="AN1000" s="61" t="str">
        <f t="shared" si="787"/>
        <v>NA</v>
      </c>
      <c r="AO1000" s="60">
        <f>COUNTIFS(配置清单!G:G,G1000,配置清单!H:H,"TSE",配置清单!N:N,"在岗",配置清单!P:P,"&lt;&gt;暂不胜任")</f>
        <v>0</v>
      </c>
      <c r="AP1000" s="61" t="str">
        <f t="shared" si="788"/>
        <v>NA</v>
      </c>
      <c r="AQ1000" s="60">
        <f>COUNTIFS(配置清单!$G:$G,G1000,配置清单!H:H,"QA",配置清单!N:N,"在岗")</f>
        <v>1</v>
      </c>
      <c r="AR1000" s="61">
        <f t="shared" si="789"/>
        <v>1</v>
      </c>
      <c r="AS1000" s="60">
        <f>COUNTIFS(配置清单!$G:$G,G1000,配置清单!$H:$H,"QA",配置清单!$N:$N,"在岗",配置清单!$P:$P,"&lt;&gt;暂不胜任")</f>
        <v>0</v>
      </c>
      <c r="AT1000" s="61">
        <f t="shared" si="790"/>
        <v>0</v>
      </c>
      <c r="AU1000" s="60">
        <f>COUNTIFS(配置清单!G:G,规划及评估!G1000,配置清单!H:H,"BA",配置清单!N:N,"在岗")</f>
        <v>0</v>
      </c>
      <c r="AV1000" s="61" t="str">
        <f t="shared" si="791"/>
        <v>NA</v>
      </c>
      <c r="AW1000" s="60">
        <f>COUNTIFS(配置清单!G:G,G1000,配置清单!H:H,"BA",配置清单!N:N,"在岗",配置清单!P:P,"&lt;&gt;暂不胜任")</f>
        <v>0</v>
      </c>
      <c r="AX1000" s="61" t="str">
        <f t="shared" si="792"/>
        <v>NA</v>
      </c>
      <c r="AY1000" s="60">
        <f>COUNTIFS(配置清单!G:G,规划及评估!G1000,配置清单!H:H,"IA",配置清单!N:N,"在岗")</f>
        <v>0</v>
      </c>
      <c r="AZ1000" s="61" t="str">
        <f t="shared" si="793"/>
        <v>NA</v>
      </c>
      <c r="BA1000" s="60">
        <f>COUNTIFS(配置清单!G:G,G1000,配置清单!H:H,"IA",配置清单!N:N,"在岗",配置清单!P:P,"&lt;&gt;暂不胜任")</f>
        <v>0</v>
      </c>
      <c r="BB1000" s="61" t="str">
        <f t="shared" si="794"/>
        <v>NA</v>
      </c>
      <c r="BC1000" s="60">
        <f>COUNTIFS(配置清单!G:G,规划及评估!G1000,配置清单!H:H,"产品经理",配置清单!N:N,"在岗")</f>
        <v>0</v>
      </c>
      <c r="BD1000" s="61" t="str">
        <f t="shared" si="795"/>
        <v>NA</v>
      </c>
      <c r="BE1000" s="60">
        <f>COUNTIFS(配置清单!G:G,G1000,配置清单!H:H,"产品经理",配置清单!N:N,"在岗",配置清单!P:P,"&lt;&gt;暂不胜任")</f>
        <v>0</v>
      </c>
      <c r="BF1000" s="61" t="str">
        <f t="shared" si="796"/>
        <v>NA</v>
      </c>
      <c r="BG1000" s="63">
        <f t="shared" si="797"/>
        <v>5</v>
      </c>
      <c r="BH1000" s="64">
        <f t="shared" si="798"/>
        <v>5</v>
      </c>
      <c r="BI1000" s="64">
        <f t="shared" si="799"/>
        <v>5</v>
      </c>
      <c r="BJ1000" s="64">
        <f t="shared" si="800"/>
        <v>4</v>
      </c>
      <c r="BK1000" s="65">
        <f t="shared" si="801"/>
        <v>1</v>
      </c>
      <c r="BL1000" s="66">
        <f t="shared" si="802"/>
        <v>0.8</v>
      </c>
      <c r="BM1000" s="93">
        <f t="shared" si="803"/>
        <v>1</v>
      </c>
      <c r="BN1000" s="93">
        <f t="shared" si="804"/>
        <v>1</v>
      </c>
      <c r="BO1000" s="93">
        <f t="shared" si="805"/>
        <v>1</v>
      </c>
      <c r="BP1000" s="93">
        <f t="shared" si="806"/>
        <v>1</v>
      </c>
      <c r="BQ1000" s="93">
        <f t="shared" si="807"/>
        <v>1</v>
      </c>
      <c r="BR1000" s="93">
        <f t="shared" si="808"/>
        <v>1</v>
      </c>
      <c r="BS1000" s="93">
        <f t="shared" si="809"/>
        <v>1</v>
      </c>
      <c r="BT1000" s="93">
        <f t="shared" si="810"/>
        <v>1</v>
      </c>
      <c r="BU1000" s="93">
        <f t="shared" si="811"/>
        <v>0</v>
      </c>
      <c r="BV1000" s="93">
        <f t="shared" si="812"/>
        <v>0</v>
      </c>
      <c r="BW1000" s="93">
        <f t="shared" si="813"/>
        <v>1</v>
      </c>
      <c r="BX1000" s="93">
        <f t="shared" si="814"/>
        <v>0</v>
      </c>
      <c r="BY1000" s="93">
        <f t="shared" si="815"/>
        <v>0</v>
      </c>
      <c r="BZ1000" s="93">
        <f t="shared" si="816"/>
        <v>0</v>
      </c>
      <c r="CA1000" s="93">
        <f t="shared" si="817"/>
        <v>0</v>
      </c>
      <c r="CB1000" s="93">
        <f t="shared" si="818"/>
        <v>0</v>
      </c>
      <c r="CC1000" s="93">
        <f t="shared" si="819"/>
        <v>0</v>
      </c>
      <c r="CD1000" s="93">
        <f t="shared" si="820"/>
        <v>0</v>
      </c>
    </row>
    <row r="1001" spans="1:82">
      <c r="A1001" s="34">
        <v>47</v>
      </c>
      <c r="B1001" s="34" t="s">
        <v>8522</v>
      </c>
      <c r="C1001" s="34" t="s">
        <v>8480</v>
      </c>
      <c r="D1001" s="34" t="s">
        <v>230</v>
      </c>
      <c r="E1001" s="34" t="s">
        <v>229</v>
      </c>
      <c r="F1001" s="34" t="s">
        <v>8617</v>
      </c>
      <c r="G1001" s="34" t="s">
        <v>8618</v>
      </c>
      <c r="H1001" s="34" t="s">
        <v>4</v>
      </c>
      <c r="I1001" s="34" t="s">
        <v>4</v>
      </c>
      <c r="J1001" s="34" t="s">
        <v>195</v>
      </c>
      <c r="K1001" s="34" t="s">
        <v>195</v>
      </c>
      <c r="L1001" s="34" t="s">
        <v>5124</v>
      </c>
      <c r="N1001" s="34">
        <v>1</v>
      </c>
      <c r="O1001" s="34">
        <v>1</v>
      </c>
      <c r="P1001" s="34">
        <v>1</v>
      </c>
      <c r="Q1001" s="34">
        <v>1</v>
      </c>
      <c r="R1001" s="34">
        <v>0</v>
      </c>
      <c r="S1001" s="34">
        <v>1</v>
      </c>
      <c r="T1001" s="34">
        <v>0</v>
      </c>
      <c r="U1001" s="77">
        <v>0</v>
      </c>
      <c r="V1001" s="34">
        <v>0</v>
      </c>
      <c r="W1001" s="60">
        <f>COUNTIFS(配置清单!G:G,G1001,配置清单!$H:$H,"PM",配置清单!$N:$N,"在岗")</f>
        <v>1</v>
      </c>
      <c r="X1001" s="61">
        <f t="shared" si="779"/>
        <v>1</v>
      </c>
      <c r="Y1001" s="60">
        <f>COUNTIFS(配置清单!$G:$G,G1001,配置清单!$H:$H,"PM",配置清单!$N:$N,"在岗",配置清单!$P:$P,"&lt;&gt;暂不胜任")</f>
        <v>1</v>
      </c>
      <c r="Z1001" s="61">
        <f t="shared" si="780"/>
        <v>1</v>
      </c>
      <c r="AA1001" s="62">
        <f>COUNTIFS(配置清单!$G:$G,G1001,配置清单!$H:$H,"SE",配置清单!$N:$N,"在岗")+COUNTIFS(配置清单!$G:$G,G1001,配置清单!$H:$H,"SA",配置清单!$N:$N,"在岗")</f>
        <v>1</v>
      </c>
      <c r="AB1001" s="61">
        <f t="shared" si="781"/>
        <v>1</v>
      </c>
      <c r="AC1001" s="60">
        <f>COUNTIFS(配置清单!$G:$G,G1001,配置清单!$H:$H,"SE",配置清单!$N:$N,"在岗",配置清单!$P:$P,"&lt;&gt;暂不胜任")+COUNTIFS(配置清单!$G:$G,G1001,配置清单!$H:$H,"SA",配置清单!$N:$N,"在岗",配置清单!$P:$P,"&lt;&gt;暂不胜任")</f>
        <v>1</v>
      </c>
      <c r="AD1001" s="61">
        <f t="shared" si="782"/>
        <v>1</v>
      </c>
      <c r="AE1001" s="60">
        <f>COUNTIFS(配置清单!$G:$G,G1001,配置清单!H:H,"MDE",配置清单!N:N,"在岗")</f>
        <v>1</v>
      </c>
      <c r="AF1001" s="61">
        <f t="shared" si="783"/>
        <v>1</v>
      </c>
      <c r="AG1001" s="60">
        <f>COUNTIFS(配置清单!$G:$G,G1001,配置清单!$H:$H,"MDE",配置清单!$N:$N,"在岗",配置清单!$P:$P,"&lt;&gt;暂不胜任")</f>
        <v>1</v>
      </c>
      <c r="AH1001" s="61">
        <f t="shared" si="784"/>
        <v>1</v>
      </c>
      <c r="AI1001" s="62">
        <f>COUNTIFS(配置清单!G:G,G1001,配置清单!H:H,"TPM",配置清单!N:N,"在岗")+COUNTIFS(配置清单!G:G,G1001,配置清单!H:H,"TC",配置清单!N:N,"在岗")</f>
        <v>1</v>
      </c>
      <c r="AJ1001" s="61">
        <f t="shared" si="785"/>
        <v>1</v>
      </c>
      <c r="AK1001" s="60">
        <f>COUNTIFS(配置清单!G:G,G1001,配置清单!H:H,"TPM",配置清单!N:N,"在岗",配置清单!P:P,"&lt;&gt;暂不胜任")+COUNTIFS(配置清单!G:G,G1001,配置清单!H:H,"TC",配置清单!N:N,"在岗",配置清单!P:P,"&lt;&gt;暂不胜任")</f>
        <v>1</v>
      </c>
      <c r="AL1001" s="61">
        <f t="shared" si="786"/>
        <v>1</v>
      </c>
      <c r="AM1001" s="60">
        <f>COUNTIFS(配置清单!G:G,G1001,配置清单!H:H,"TSE",配置清单!N:N,"在岗")</f>
        <v>0</v>
      </c>
      <c r="AN1001" s="61" t="str">
        <f t="shared" si="787"/>
        <v>NA</v>
      </c>
      <c r="AO1001" s="60">
        <f>COUNTIFS(配置清单!G:G,G1001,配置清单!H:H,"TSE",配置清单!N:N,"在岗",配置清单!P:P,"&lt;&gt;暂不胜任")</f>
        <v>0</v>
      </c>
      <c r="AP1001" s="61" t="str">
        <f t="shared" si="788"/>
        <v>NA</v>
      </c>
      <c r="AQ1001" s="60">
        <f>COUNTIFS(配置清单!$G:$G,G1001,配置清单!H:H,"QA",配置清单!N:N,"在岗")</f>
        <v>1</v>
      </c>
      <c r="AR1001" s="61">
        <f t="shared" si="789"/>
        <v>1</v>
      </c>
      <c r="AS1001" s="60">
        <f>COUNTIFS(配置清单!$G:$G,G1001,配置清单!$H:$H,"QA",配置清单!$N:$N,"在岗",配置清单!$P:$P,"&lt;&gt;暂不胜任")</f>
        <v>0</v>
      </c>
      <c r="AT1001" s="61">
        <f t="shared" si="790"/>
        <v>0</v>
      </c>
      <c r="AU1001" s="60">
        <f>COUNTIFS(配置清单!G:G,规划及评估!G1001,配置清单!H:H,"BA",配置清单!N:N,"在岗")</f>
        <v>0</v>
      </c>
      <c r="AV1001" s="61" t="str">
        <f t="shared" si="791"/>
        <v>NA</v>
      </c>
      <c r="AW1001" s="60">
        <f>COUNTIFS(配置清单!G:G,G1001,配置清单!H:H,"BA",配置清单!N:N,"在岗",配置清单!P:P,"&lt;&gt;暂不胜任")</f>
        <v>0</v>
      </c>
      <c r="AX1001" s="61" t="str">
        <f t="shared" si="792"/>
        <v>NA</v>
      </c>
      <c r="AY1001" s="60">
        <f>COUNTIFS(配置清单!G:G,规划及评估!G1001,配置清单!H:H,"IA",配置清单!N:N,"在岗")</f>
        <v>0</v>
      </c>
      <c r="AZ1001" s="61" t="str">
        <f t="shared" si="793"/>
        <v>NA</v>
      </c>
      <c r="BA1001" s="60">
        <f>COUNTIFS(配置清单!G:G,G1001,配置清单!H:H,"IA",配置清单!N:N,"在岗",配置清单!P:P,"&lt;&gt;暂不胜任")</f>
        <v>0</v>
      </c>
      <c r="BB1001" s="61" t="str">
        <f t="shared" si="794"/>
        <v>NA</v>
      </c>
      <c r="BC1001" s="60">
        <f>COUNTIFS(配置清单!G:G,规划及评估!G1001,配置清单!H:H,"产品经理",配置清单!N:N,"在岗")</f>
        <v>0</v>
      </c>
      <c r="BD1001" s="61" t="str">
        <f t="shared" si="795"/>
        <v>NA</v>
      </c>
      <c r="BE1001" s="60">
        <f>COUNTIFS(配置清单!G:G,G1001,配置清单!H:H,"产品经理",配置清单!N:N,"在岗",配置清单!P:P,"&lt;&gt;暂不胜任")</f>
        <v>0</v>
      </c>
      <c r="BF1001" s="61" t="str">
        <f t="shared" si="796"/>
        <v>NA</v>
      </c>
      <c r="BG1001" s="63">
        <f t="shared" si="797"/>
        <v>5</v>
      </c>
      <c r="BH1001" s="64">
        <f t="shared" si="798"/>
        <v>5</v>
      </c>
      <c r="BI1001" s="64">
        <f t="shared" si="799"/>
        <v>5</v>
      </c>
      <c r="BJ1001" s="64">
        <f t="shared" si="800"/>
        <v>4</v>
      </c>
      <c r="BK1001" s="65">
        <f t="shared" si="801"/>
        <v>1</v>
      </c>
      <c r="BL1001" s="66">
        <f t="shared" si="802"/>
        <v>0.8</v>
      </c>
      <c r="BM1001" s="93">
        <f t="shared" si="803"/>
        <v>1</v>
      </c>
      <c r="BN1001" s="93">
        <f t="shared" si="804"/>
        <v>1</v>
      </c>
      <c r="BO1001" s="93">
        <f t="shared" si="805"/>
        <v>1</v>
      </c>
      <c r="BP1001" s="93">
        <f t="shared" si="806"/>
        <v>1</v>
      </c>
      <c r="BQ1001" s="93">
        <f t="shared" si="807"/>
        <v>1</v>
      </c>
      <c r="BR1001" s="93">
        <f t="shared" si="808"/>
        <v>1</v>
      </c>
      <c r="BS1001" s="93">
        <f t="shared" si="809"/>
        <v>1</v>
      </c>
      <c r="BT1001" s="93">
        <f t="shared" si="810"/>
        <v>1</v>
      </c>
      <c r="BU1001" s="93">
        <f t="shared" si="811"/>
        <v>0</v>
      </c>
      <c r="BV1001" s="93">
        <f t="shared" si="812"/>
        <v>0</v>
      </c>
      <c r="BW1001" s="93">
        <f t="shared" si="813"/>
        <v>1</v>
      </c>
      <c r="BX1001" s="93">
        <f t="shared" si="814"/>
        <v>0</v>
      </c>
      <c r="BY1001" s="93">
        <f t="shared" si="815"/>
        <v>0</v>
      </c>
      <c r="BZ1001" s="93">
        <f t="shared" si="816"/>
        <v>0</v>
      </c>
      <c r="CA1001" s="93">
        <f t="shared" si="817"/>
        <v>0</v>
      </c>
      <c r="CB1001" s="93">
        <f t="shared" si="818"/>
        <v>0</v>
      </c>
      <c r="CC1001" s="93">
        <f t="shared" si="819"/>
        <v>0</v>
      </c>
      <c r="CD1001" s="93">
        <f t="shared" si="820"/>
        <v>0</v>
      </c>
    </row>
    <row r="1002" spans="1:82">
      <c r="A1002" s="34">
        <v>48</v>
      </c>
      <c r="B1002" s="34" t="s">
        <v>8522</v>
      </c>
      <c r="C1002" s="34" t="s">
        <v>8480</v>
      </c>
      <c r="D1002" s="34" t="s">
        <v>230</v>
      </c>
      <c r="E1002" s="34" t="s">
        <v>229</v>
      </c>
      <c r="F1002" s="34" t="s">
        <v>8619</v>
      </c>
      <c r="G1002" s="34" t="s">
        <v>8620</v>
      </c>
      <c r="H1002" s="34" t="s">
        <v>4</v>
      </c>
      <c r="I1002" s="34" t="s">
        <v>4</v>
      </c>
      <c r="J1002" s="34" t="s">
        <v>195</v>
      </c>
      <c r="K1002" s="34" t="s">
        <v>195</v>
      </c>
      <c r="L1002" s="34" t="s">
        <v>8555</v>
      </c>
      <c r="N1002" s="34">
        <v>1</v>
      </c>
      <c r="O1002" s="34">
        <v>1</v>
      </c>
      <c r="P1002" s="34">
        <v>1</v>
      </c>
      <c r="Q1002" s="34">
        <v>0</v>
      </c>
      <c r="R1002" s="34">
        <v>0</v>
      </c>
      <c r="S1002" s="34">
        <v>1</v>
      </c>
      <c r="T1002" s="34">
        <v>0</v>
      </c>
      <c r="U1002" s="77">
        <v>0</v>
      </c>
      <c r="V1002" s="34">
        <v>0</v>
      </c>
      <c r="W1002" s="60">
        <f>COUNTIFS(配置清单!G:G,G1002,配置清单!$H:$H,"PM",配置清单!$N:$N,"在岗")</f>
        <v>1</v>
      </c>
      <c r="X1002" s="61">
        <f t="shared" si="779"/>
        <v>1</v>
      </c>
      <c r="Y1002" s="60">
        <f>COUNTIFS(配置清单!$G:$G,G1002,配置清单!$H:$H,"PM",配置清单!$N:$N,"在岗",配置清单!$P:$P,"&lt;&gt;暂不胜任")</f>
        <v>1</v>
      </c>
      <c r="Z1002" s="61">
        <f t="shared" si="780"/>
        <v>1</v>
      </c>
      <c r="AA1002" s="62">
        <f>COUNTIFS(配置清单!$G:$G,G1002,配置清单!$H:$H,"SE",配置清单!$N:$N,"在岗")+COUNTIFS(配置清单!$G:$G,G1002,配置清单!$H:$H,"SA",配置清单!$N:$N,"在岗")</f>
        <v>1</v>
      </c>
      <c r="AB1002" s="61">
        <f t="shared" si="781"/>
        <v>1</v>
      </c>
      <c r="AC1002" s="60">
        <f>COUNTIFS(配置清单!$G:$G,G1002,配置清单!$H:$H,"SE",配置清单!$N:$N,"在岗",配置清单!$P:$P,"&lt;&gt;暂不胜任")+COUNTIFS(配置清单!$G:$G,G1002,配置清单!$H:$H,"SA",配置清单!$N:$N,"在岗",配置清单!$P:$P,"&lt;&gt;暂不胜任")</f>
        <v>0</v>
      </c>
      <c r="AD1002" s="61">
        <f t="shared" si="782"/>
        <v>0</v>
      </c>
      <c r="AE1002" s="60">
        <f>COUNTIFS(配置清单!$G:$G,G1002,配置清单!H:H,"MDE",配置清单!N:N,"在岗")</f>
        <v>1</v>
      </c>
      <c r="AF1002" s="61">
        <f t="shared" si="783"/>
        <v>1</v>
      </c>
      <c r="AG1002" s="60">
        <f>COUNTIFS(配置清单!$G:$G,G1002,配置清单!$H:$H,"MDE",配置清单!$N:$N,"在岗",配置清单!$P:$P,"&lt;&gt;暂不胜任")</f>
        <v>0</v>
      </c>
      <c r="AH1002" s="61">
        <f t="shared" si="784"/>
        <v>0</v>
      </c>
      <c r="AI1002" s="62">
        <f>COUNTIFS(配置清单!G:G,G1002,配置清单!H:H,"TPM",配置清单!N:N,"在岗")+COUNTIFS(配置清单!G:G,G1002,配置清单!H:H,"TC",配置清单!N:N,"在岗")</f>
        <v>0</v>
      </c>
      <c r="AJ1002" s="61" t="str">
        <f t="shared" si="785"/>
        <v>NA</v>
      </c>
      <c r="AK1002" s="60">
        <f>COUNTIFS(配置清单!G:G,G1002,配置清单!H:H,"TPM",配置清单!N:N,"在岗",配置清单!P:P,"&lt;&gt;暂不胜任")+COUNTIFS(配置清单!G:G,G1002,配置清单!H:H,"TC",配置清单!N:N,"在岗",配置清单!P:P,"&lt;&gt;暂不胜任")</f>
        <v>0</v>
      </c>
      <c r="AL1002" s="61" t="str">
        <f t="shared" si="786"/>
        <v>NA</v>
      </c>
      <c r="AM1002" s="60">
        <f>COUNTIFS(配置清单!G:G,G1002,配置清单!H:H,"TSE",配置清单!N:N,"在岗")</f>
        <v>0</v>
      </c>
      <c r="AN1002" s="61" t="str">
        <f t="shared" si="787"/>
        <v>NA</v>
      </c>
      <c r="AO1002" s="60">
        <f>COUNTIFS(配置清单!G:G,G1002,配置清单!H:H,"TSE",配置清单!N:N,"在岗",配置清单!P:P,"&lt;&gt;暂不胜任")</f>
        <v>0</v>
      </c>
      <c r="AP1002" s="61" t="str">
        <f t="shared" si="788"/>
        <v>NA</v>
      </c>
      <c r="AQ1002" s="60">
        <f>COUNTIFS(配置清单!$G:$G,G1002,配置清单!H:H,"QA",配置清单!N:N,"在岗")</f>
        <v>1</v>
      </c>
      <c r="AR1002" s="61">
        <f t="shared" si="789"/>
        <v>1</v>
      </c>
      <c r="AS1002" s="60">
        <f>COUNTIFS(配置清单!$G:$G,G1002,配置清单!$H:$H,"QA",配置清单!$N:$N,"在岗",配置清单!$P:$P,"&lt;&gt;暂不胜任")</f>
        <v>0</v>
      </c>
      <c r="AT1002" s="61">
        <f t="shared" si="790"/>
        <v>0</v>
      </c>
      <c r="AU1002" s="60">
        <f>COUNTIFS(配置清单!G:G,规划及评估!G1002,配置清单!H:H,"BA",配置清单!N:N,"在岗")</f>
        <v>0</v>
      </c>
      <c r="AV1002" s="61" t="str">
        <f t="shared" si="791"/>
        <v>NA</v>
      </c>
      <c r="AW1002" s="60">
        <f>COUNTIFS(配置清单!G:G,G1002,配置清单!H:H,"BA",配置清单!N:N,"在岗",配置清单!P:P,"&lt;&gt;暂不胜任")</f>
        <v>0</v>
      </c>
      <c r="AX1002" s="61" t="str">
        <f t="shared" si="792"/>
        <v>NA</v>
      </c>
      <c r="AY1002" s="60">
        <f>COUNTIFS(配置清单!G:G,规划及评估!G1002,配置清单!H:H,"IA",配置清单!N:N,"在岗")</f>
        <v>0</v>
      </c>
      <c r="AZ1002" s="61" t="str">
        <f t="shared" si="793"/>
        <v>NA</v>
      </c>
      <c r="BA1002" s="60">
        <f>COUNTIFS(配置清单!G:G,G1002,配置清单!H:H,"IA",配置清单!N:N,"在岗",配置清单!P:P,"&lt;&gt;暂不胜任")</f>
        <v>0</v>
      </c>
      <c r="BB1002" s="61" t="str">
        <f t="shared" si="794"/>
        <v>NA</v>
      </c>
      <c r="BC1002" s="60">
        <f>COUNTIFS(配置清单!G:G,规划及评估!G1002,配置清单!H:H,"产品经理",配置清单!N:N,"在岗")</f>
        <v>0</v>
      </c>
      <c r="BD1002" s="61" t="str">
        <f t="shared" si="795"/>
        <v>NA</v>
      </c>
      <c r="BE1002" s="60">
        <f>COUNTIFS(配置清单!G:G,G1002,配置清单!H:H,"产品经理",配置清单!N:N,"在岗",配置清单!P:P,"&lt;&gt;暂不胜任")</f>
        <v>0</v>
      </c>
      <c r="BF1002" s="61" t="str">
        <f t="shared" si="796"/>
        <v>NA</v>
      </c>
      <c r="BG1002" s="63">
        <f t="shared" si="797"/>
        <v>4</v>
      </c>
      <c r="BH1002" s="64">
        <f t="shared" si="798"/>
        <v>4</v>
      </c>
      <c r="BI1002" s="64">
        <f t="shared" si="799"/>
        <v>4</v>
      </c>
      <c r="BJ1002" s="64">
        <f t="shared" si="800"/>
        <v>1</v>
      </c>
      <c r="BK1002" s="65">
        <f t="shared" si="801"/>
        <v>1</v>
      </c>
      <c r="BL1002" s="66">
        <f t="shared" si="802"/>
        <v>0.25</v>
      </c>
      <c r="BM1002" s="93">
        <f t="shared" si="803"/>
        <v>1</v>
      </c>
      <c r="BN1002" s="93">
        <f t="shared" si="804"/>
        <v>1</v>
      </c>
      <c r="BO1002" s="93">
        <f t="shared" si="805"/>
        <v>1</v>
      </c>
      <c r="BP1002" s="93">
        <f t="shared" si="806"/>
        <v>0</v>
      </c>
      <c r="BQ1002" s="93">
        <f t="shared" si="807"/>
        <v>1</v>
      </c>
      <c r="BR1002" s="93">
        <f t="shared" si="808"/>
        <v>0</v>
      </c>
      <c r="BS1002" s="93">
        <f t="shared" si="809"/>
        <v>0</v>
      </c>
      <c r="BT1002" s="93">
        <f t="shared" si="810"/>
        <v>0</v>
      </c>
      <c r="BU1002" s="93">
        <f t="shared" si="811"/>
        <v>0</v>
      </c>
      <c r="BV1002" s="93">
        <f t="shared" si="812"/>
        <v>0</v>
      </c>
      <c r="BW1002" s="93">
        <f t="shared" si="813"/>
        <v>1</v>
      </c>
      <c r="BX1002" s="93">
        <f t="shared" si="814"/>
        <v>0</v>
      </c>
      <c r="BY1002" s="93">
        <f t="shared" si="815"/>
        <v>0</v>
      </c>
      <c r="BZ1002" s="93">
        <f t="shared" si="816"/>
        <v>0</v>
      </c>
      <c r="CA1002" s="93">
        <f t="shared" si="817"/>
        <v>0</v>
      </c>
      <c r="CB1002" s="93">
        <f t="shared" si="818"/>
        <v>0</v>
      </c>
      <c r="CC1002" s="93">
        <f t="shared" si="819"/>
        <v>0</v>
      </c>
      <c r="CD1002" s="93">
        <f t="shared" si="820"/>
        <v>0</v>
      </c>
    </row>
    <row r="1003" spans="1:82">
      <c r="A1003" s="34">
        <v>49</v>
      </c>
      <c r="B1003" s="34" t="s">
        <v>8522</v>
      </c>
      <c r="C1003" s="34" t="s">
        <v>8480</v>
      </c>
      <c r="D1003" s="34" t="s">
        <v>230</v>
      </c>
      <c r="E1003" s="34" t="s">
        <v>229</v>
      </c>
      <c r="F1003" s="34" t="s">
        <v>8621</v>
      </c>
      <c r="G1003" s="34" t="s">
        <v>8622</v>
      </c>
      <c r="H1003" s="34" t="s">
        <v>7</v>
      </c>
      <c r="I1003" s="34" t="s">
        <v>7</v>
      </c>
      <c r="J1003" s="34" t="s">
        <v>34</v>
      </c>
      <c r="K1003" s="34" t="s">
        <v>34</v>
      </c>
      <c r="L1003" s="34" t="s">
        <v>5124</v>
      </c>
      <c r="N1003" s="34">
        <v>1</v>
      </c>
      <c r="O1003" s="34">
        <v>0</v>
      </c>
      <c r="P1003" s="34">
        <v>0</v>
      </c>
      <c r="Q1003" s="34">
        <v>0</v>
      </c>
      <c r="R1003" s="34">
        <v>0</v>
      </c>
      <c r="S1003" s="34">
        <v>1</v>
      </c>
      <c r="T1003" s="34">
        <v>0</v>
      </c>
      <c r="U1003" s="77">
        <v>0</v>
      </c>
      <c r="V1003" s="34">
        <v>0</v>
      </c>
      <c r="W1003" s="60">
        <f>COUNTIFS(配置清单!G:G,G1003,配置清单!$H:$H,"PM",配置清单!$N:$N,"在岗")</f>
        <v>1</v>
      </c>
      <c r="X1003" s="61">
        <f t="shared" si="779"/>
        <v>1</v>
      </c>
      <c r="Y1003" s="60">
        <f>COUNTIFS(配置清单!$G:$G,G1003,配置清单!$H:$H,"PM",配置清单!$N:$N,"在岗",配置清单!$P:$P,"&lt;&gt;暂不胜任")</f>
        <v>1</v>
      </c>
      <c r="Z1003" s="61">
        <f t="shared" si="780"/>
        <v>1</v>
      </c>
      <c r="AA1003" s="62">
        <f>COUNTIFS(配置清单!$G:$G,G1003,配置清单!$H:$H,"SE",配置清单!$N:$N,"在岗")+COUNTIFS(配置清单!$G:$G,G1003,配置清单!$H:$H,"SA",配置清单!$N:$N,"在岗")</f>
        <v>0</v>
      </c>
      <c r="AB1003" s="61" t="str">
        <f t="shared" si="781"/>
        <v>NA</v>
      </c>
      <c r="AC1003" s="60">
        <f>COUNTIFS(配置清单!$G:$G,G1003,配置清单!$H:$H,"SE",配置清单!$N:$N,"在岗",配置清单!$P:$P,"&lt;&gt;暂不胜任")+COUNTIFS(配置清单!$G:$G,G1003,配置清单!$H:$H,"SA",配置清单!$N:$N,"在岗",配置清单!$P:$P,"&lt;&gt;暂不胜任")</f>
        <v>0</v>
      </c>
      <c r="AD1003" s="61" t="str">
        <f t="shared" si="782"/>
        <v>NA</v>
      </c>
      <c r="AE1003" s="60">
        <f>COUNTIFS(配置清单!$G:$G,G1003,配置清单!H:H,"MDE",配置清单!N:N,"在岗")</f>
        <v>3</v>
      </c>
      <c r="AF1003" s="61" t="str">
        <f t="shared" si="783"/>
        <v>NA</v>
      </c>
      <c r="AG1003" s="60">
        <f>COUNTIFS(配置清单!$G:$G,G1003,配置清单!$H:$H,"MDE",配置清单!$N:$N,"在岗",配置清单!$P:$P,"&lt;&gt;暂不胜任")</f>
        <v>0</v>
      </c>
      <c r="AH1003" s="61" t="str">
        <f t="shared" si="784"/>
        <v>NA</v>
      </c>
      <c r="AI1003" s="62">
        <f>COUNTIFS(配置清单!G:G,G1003,配置清单!H:H,"TPM",配置清单!N:N,"在岗")+COUNTIFS(配置清单!G:G,G1003,配置清单!H:H,"TC",配置清单!N:N,"在岗")</f>
        <v>0</v>
      </c>
      <c r="AJ1003" s="61" t="str">
        <f t="shared" si="785"/>
        <v>NA</v>
      </c>
      <c r="AK1003" s="60">
        <f>COUNTIFS(配置清单!G:G,G1003,配置清单!H:H,"TPM",配置清单!N:N,"在岗",配置清单!P:P,"&lt;&gt;暂不胜任")+COUNTIFS(配置清单!G:G,G1003,配置清单!H:H,"TC",配置清单!N:N,"在岗",配置清单!P:P,"&lt;&gt;暂不胜任")</f>
        <v>0</v>
      </c>
      <c r="AL1003" s="61" t="str">
        <f t="shared" si="786"/>
        <v>NA</v>
      </c>
      <c r="AM1003" s="60">
        <f>COUNTIFS(配置清单!G:G,G1003,配置清单!H:H,"TSE",配置清单!N:N,"在岗")</f>
        <v>1</v>
      </c>
      <c r="AN1003" s="61" t="str">
        <f t="shared" si="787"/>
        <v>NA</v>
      </c>
      <c r="AO1003" s="60">
        <f>COUNTIFS(配置清单!G:G,G1003,配置清单!H:H,"TSE",配置清单!N:N,"在岗",配置清单!P:P,"&lt;&gt;暂不胜任")</f>
        <v>0</v>
      </c>
      <c r="AP1003" s="61" t="str">
        <f t="shared" si="788"/>
        <v>NA</v>
      </c>
      <c r="AQ1003" s="60">
        <f>COUNTIFS(配置清单!$G:$G,G1003,配置清单!H:H,"QA",配置清单!N:N,"在岗")</f>
        <v>1</v>
      </c>
      <c r="AR1003" s="61">
        <f t="shared" si="789"/>
        <v>1</v>
      </c>
      <c r="AS1003" s="60">
        <f>COUNTIFS(配置清单!$G:$G,G1003,配置清单!$H:$H,"QA",配置清单!$N:$N,"在岗",配置清单!$P:$P,"&lt;&gt;暂不胜任")</f>
        <v>0</v>
      </c>
      <c r="AT1003" s="61">
        <f t="shared" si="790"/>
        <v>0</v>
      </c>
      <c r="AU1003" s="60">
        <f>COUNTIFS(配置清单!G:G,规划及评估!G1003,配置清单!H:H,"BA",配置清单!N:N,"在岗")</f>
        <v>0</v>
      </c>
      <c r="AV1003" s="61" t="str">
        <f t="shared" si="791"/>
        <v>NA</v>
      </c>
      <c r="AW1003" s="60">
        <f>COUNTIFS(配置清单!G:G,G1003,配置清单!H:H,"BA",配置清单!N:N,"在岗",配置清单!P:P,"&lt;&gt;暂不胜任")</f>
        <v>0</v>
      </c>
      <c r="AX1003" s="61" t="str">
        <f t="shared" si="792"/>
        <v>NA</v>
      </c>
      <c r="AY1003" s="60">
        <f>COUNTIFS(配置清单!G:G,规划及评估!G1003,配置清单!H:H,"IA",配置清单!N:N,"在岗")</f>
        <v>0</v>
      </c>
      <c r="AZ1003" s="61" t="str">
        <f t="shared" si="793"/>
        <v>NA</v>
      </c>
      <c r="BA1003" s="60">
        <f>COUNTIFS(配置清单!G:G,G1003,配置清单!H:H,"IA",配置清单!N:N,"在岗",配置清单!P:P,"&lt;&gt;暂不胜任")</f>
        <v>0</v>
      </c>
      <c r="BB1003" s="61" t="str">
        <f t="shared" si="794"/>
        <v>NA</v>
      </c>
      <c r="BC1003" s="60">
        <f>COUNTIFS(配置清单!G:G,规划及评估!G1003,配置清单!H:H,"产品经理",配置清单!N:N,"在岗")</f>
        <v>0</v>
      </c>
      <c r="BD1003" s="61" t="str">
        <f t="shared" si="795"/>
        <v>NA</v>
      </c>
      <c r="BE1003" s="60">
        <f>COUNTIFS(配置清单!G:G,G1003,配置清单!H:H,"产品经理",配置清单!N:N,"在岗",配置清单!P:P,"&lt;&gt;暂不胜任")</f>
        <v>0</v>
      </c>
      <c r="BF1003" s="61" t="str">
        <f t="shared" si="796"/>
        <v>NA</v>
      </c>
      <c r="BG1003" s="63">
        <f t="shared" si="797"/>
        <v>2</v>
      </c>
      <c r="BH1003" s="64">
        <f t="shared" si="798"/>
        <v>2</v>
      </c>
      <c r="BI1003" s="64">
        <f t="shared" si="799"/>
        <v>2</v>
      </c>
      <c r="BJ1003" s="64">
        <f t="shared" si="800"/>
        <v>1</v>
      </c>
      <c r="BK1003" s="65">
        <f t="shared" si="801"/>
        <v>1</v>
      </c>
      <c r="BL1003" s="66">
        <f t="shared" si="802"/>
        <v>0.5</v>
      </c>
      <c r="BM1003" s="93">
        <f t="shared" si="803"/>
        <v>1</v>
      </c>
      <c r="BN1003" s="93">
        <f t="shared" si="804"/>
        <v>1</v>
      </c>
      <c r="BO1003" s="93">
        <f t="shared" si="805"/>
        <v>0</v>
      </c>
      <c r="BP1003" s="93">
        <f t="shared" si="806"/>
        <v>0</v>
      </c>
      <c r="BQ1003" s="93">
        <f t="shared" si="807"/>
        <v>0</v>
      </c>
      <c r="BR1003" s="93">
        <f t="shared" si="808"/>
        <v>0</v>
      </c>
      <c r="BS1003" s="93">
        <f t="shared" si="809"/>
        <v>0</v>
      </c>
      <c r="BT1003" s="93">
        <f t="shared" si="810"/>
        <v>0</v>
      </c>
      <c r="BU1003" s="93">
        <f t="shared" si="811"/>
        <v>0</v>
      </c>
      <c r="BV1003" s="93">
        <f t="shared" si="812"/>
        <v>0</v>
      </c>
      <c r="BW1003" s="93">
        <f t="shared" si="813"/>
        <v>1</v>
      </c>
      <c r="BX1003" s="93">
        <f t="shared" si="814"/>
        <v>0</v>
      </c>
      <c r="BY1003" s="93">
        <f t="shared" si="815"/>
        <v>0</v>
      </c>
      <c r="BZ1003" s="93">
        <f t="shared" si="816"/>
        <v>0</v>
      </c>
      <c r="CA1003" s="93">
        <f t="shared" si="817"/>
        <v>0</v>
      </c>
      <c r="CB1003" s="93">
        <f t="shared" si="818"/>
        <v>0</v>
      </c>
      <c r="CC1003" s="93">
        <f t="shared" si="819"/>
        <v>0</v>
      </c>
      <c r="CD1003" s="93">
        <f t="shared" si="820"/>
        <v>0</v>
      </c>
    </row>
    <row r="1004" spans="1:82">
      <c r="A1004" s="34">
        <v>50</v>
      </c>
      <c r="B1004" s="34" t="s">
        <v>8522</v>
      </c>
      <c r="C1004" s="34" t="s">
        <v>8480</v>
      </c>
      <c r="D1004" s="34" t="s">
        <v>230</v>
      </c>
      <c r="E1004" s="34" t="s">
        <v>229</v>
      </c>
      <c r="F1004" s="34" t="s">
        <v>8623</v>
      </c>
      <c r="G1004" s="34" t="s">
        <v>8624</v>
      </c>
      <c r="H1004" s="34" t="s">
        <v>6</v>
      </c>
      <c r="I1004" s="34" t="s">
        <v>7</v>
      </c>
      <c r="J1004" s="34" t="s">
        <v>195</v>
      </c>
      <c r="K1004" s="34" t="s">
        <v>195</v>
      </c>
      <c r="L1004" s="34" t="s">
        <v>8555</v>
      </c>
      <c r="N1004" s="34">
        <v>1</v>
      </c>
      <c r="O1004" s="34">
        <v>0</v>
      </c>
      <c r="P1004" s="34">
        <v>0</v>
      </c>
      <c r="Q1004" s="34">
        <v>0</v>
      </c>
      <c r="R1004" s="34">
        <v>0</v>
      </c>
      <c r="S1004" s="34">
        <v>1</v>
      </c>
      <c r="T1004" s="34">
        <v>0</v>
      </c>
      <c r="U1004" s="77">
        <v>0</v>
      </c>
      <c r="V1004" s="34">
        <v>0</v>
      </c>
      <c r="W1004" s="60">
        <f>COUNTIFS(配置清单!G:G,G1004,配置清单!$H:$H,"PM",配置清单!$N:$N,"在岗")</f>
        <v>1</v>
      </c>
      <c r="X1004" s="61">
        <f t="shared" si="779"/>
        <v>1</v>
      </c>
      <c r="Y1004" s="60">
        <f>COUNTIFS(配置清单!$G:$G,G1004,配置清单!$H:$H,"PM",配置清单!$N:$N,"在岗",配置清单!$P:$P,"&lt;&gt;暂不胜任")</f>
        <v>1</v>
      </c>
      <c r="Z1004" s="61">
        <f t="shared" si="780"/>
        <v>1</v>
      </c>
      <c r="AA1004" s="62">
        <f>COUNTIFS(配置清单!$G:$G,G1004,配置清单!$H:$H,"SE",配置清单!$N:$N,"在岗")+COUNTIFS(配置清单!$G:$G,G1004,配置清单!$H:$H,"SA",配置清单!$N:$N,"在岗")</f>
        <v>0</v>
      </c>
      <c r="AB1004" s="61" t="str">
        <f t="shared" si="781"/>
        <v>NA</v>
      </c>
      <c r="AC1004" s="60">
        <f>COUNTIFS(配置清单!$G:$G,G1004,配置清单!$H:$H,"SE",配置清单!$N:$N,"在岗",配置清单!$P:$P,"&lt;&gt;暂不胜任")+COUNTIFS(配置清单!$G:$G,G1004,配置清单!$H:$H,"SA",配置清单!$N:$N,"在岗",配置清单!$P:$P,"&lt;&gt;暂不胜任")</f>
        <v>0</v>
      </c>
      <c r="AD1004" s="61" t="str">
        <f t="shared" si="782"/>
        <v>NA</v>
      </c>
      <c r="AE1004" s="60">
        <f>COUNTIFS(配置清单!$G:$G,G1004,配置清单!H:H,"MDE",配置清单!N:N,"在岗")</f>
        <v>0</v>
      </c>
      <c r="AF1004" s="61" t="str">
        <f t="shared" si="783"/>
        <v>NA</v>
      </c>
      <c r="AG1004" s="60">
        <f>COUNTIFS(配置清单!$G:$G,G1004,配置清单!$H:$H,"MDE",配置清单!$N:$N,"在岗",配置清单!$P:$P,"&lt;&gt;暂不胜任")</f>
        <v>0</v>
      </c>
      <c r="AH1004" s="61" t="str">
        <f t="shared" si="784"/>
        <v>NA</v>
      </c>
      <c r="AI1004" s="62">
        <f>COUNTIFS(配置清单!G:G,G1004,配置清单!H:H,"TPM",配置清单!N:N,"在岗")+COUNTIFS(配置清单!G:G,G1004,配置清单!H:H,"TC",配置清单!N:N,"在岗")</f>
        <v>0</v>
      </c>
      <c r="AJ1004" s="61" t="str">
        <f t="shared" si="785"/>
        <v>NA</v>
      </c>
      <c r="AK1004" s="60">
        <f>COUNTIFS(配置清单!G:G,G1004,配置清单!H:H,"TPM",配置清单!N:N,"在岗",配置清单!P:P,"&lt;&gt;暂不胜任")+COUNTIFS(配置清单!G:G,G1004,配置清单!H:H,"TC",配置清单!N:N,"在岗",配置清单!P:P,"&lt;&gt;暂不胜任")</f>
        <v>0</v>
      </c>
      <c r="AL1004" s="61" t="str">
        <f t="shared" si="786"/>
        <v>NA</v>
      </c>
      <c r="AM1004" s="60">
        <f>COUNTIFS(配置清单!G:G,G1004,配置清单!H:H,"TSE",配置清单!N:N,"在岗")</f>
        <v>0</v>
      </c>
      <c r="AN1004" s="61" t="str">
        <f t="shared" si="787"/>
        <v>NA</v>
      </c>
      <c r="AO1004" s="60">
        <f>COUNTIFS(配置清单!G:G,G1004,配置清单!H:H,"TSE",配置清单!N:N,"在岗",配置清单!P:P,"&lt;&gt;暂不胜任")</f>
        <v>0</v>
      </c>
      <c r="AP1004" s="61" t="str">
        <f t="shared" si="788"/>
        <v>NA</v>
      </c>
      <c r="AQ1004" s="60">
        <f>COUNTIFS(配置清单!$G:$G,G1004,配置清单!H:H,"QA",配置清单!N:N,"在岗")</f>
        <v>1</v>
      </c>
      <c r="AR1004" s="61">
        <f t="shared" si="789"/>
        <v>1</v>
      </c>
      <c r="AS1004" s="60">
        <f>COUNTIFS(配置清单!$G:$G,G1004,配置清单!$H:$H,"QA",配置清单!$N:$N,"在岗",配置清单!$P:$P,"&lt;&gt;暂不胜任")</f>
        <v>1</v>
      </c>
      <c r="AT1004" s="61">
        <f t="shared" si="790"/>
        <v>1</v>
      </c>
      <c r="AU1004" s="60">
        <f>COUNTIFS(配置清单!G:G,规划及评估!G1004,配置清单!H:H,"BA",配置清单!N:N,"在岗")</f>
        <v>0</v>
      </c>
      <c r="AV1004" s="61" t="str">
        <f t="shared" si="791"/>
        <v>NA</v>
      </c>
      <c r="AW1004" s="60">
        <f>COUNTIFS(配置清单!G:G,G1004,配置清单!H:H,"BA",配置清单!N:N,"在岗",配置清单!P:P,"&lt;&gt;暂不胜任")</f>
        <v>0</v>
      </c>
      <c r="AX1004" s="61" t="str">
        <f t="shared" si="792"/>
        <v>NA</v>
      </c>
      <c r="AY1004" s="60">
        <f>COUNTIFS(配置清单!G:G,规划及评估!G1004,配置清单!H:H,"IA",配置清单!N:N,"在岗")</f>
        <v>0</v>
      </c>
      <c r="AZ1004" s="61" t="str">
        <f t="shared" si="793"/>
        <v>NA</v>
      </c>
      <c r="BA1004" s="60">
        <f>COUNTIFS(配置清单!G:G,G1004,配置清单!H:H,"IA",配置清单!N:N,"在岗",配置清单!P:P,"&lt;&gt;暂不胜任")</f>
        <v>0</v>
      </c>
      <c r="BB1004" s="61" t="str">
        <f t="shared" si="794"/>
        <v>NA</v>
      </c>
      <c r="BC1004" s="60">
        <f>COUNTIFS(配置清单!G:G,规划及评估!G1004,配置清单!H:H,"产品经理",配置清单!N:N,"在岗")</f>
        <v>0</v>
      </c>
      <c r="BD1004" s="61" t="str">
        <f t="shared" si="795"/>
        <v>NA</v>
      </c>
      <c r="BE1004" s="60">
        <f>COUNTIFS(配置清单!G:G,G1004,配置清单!H:H,"产品经理",配置清单!N:N,"在岗",配置清单!P:P,"&lt;&gt;暂不胜任")</f>
        <v>0</v>
      </c>
      <c r="BF1004" s="61" t="str">
        <f t="shared" si="796"/>
        <v>NA</v>
      </c>
      <c r="BG1004" s="63">
        <f t="shared" si="797"/>
        <v>2</v>
      </c>
      <c r="BH1004" s="64">
        <f t="shared" si="798"/>
        <v>2</v>
      </c>
      <c r="BI1004" s="64">
        <f t="shared" si="799"/>
        <v>2</v>
      </c>
      <c r="BJ1004" s="64">
        <f t="shared" si="800"/>
        <v>2</v>
      </c>
      <c r="BK1004" s="65">
        <f t="shared" si="801"/>
        <v>1</v>
      </c>
      <c r="BL1004" s="66">
        <f t="shared" si="802"/>
        <v>1</v>
      </c>
      <c r="BM1004" s="93">
        <f t="shared" si="803"/>
        <v>1</v>
      </c>
      <c r="BN1004" s="93">
        <f t="shared" si="804"/>
        <v>1</v>
      </c>
      <c r="BO1004" s="93">
        <f t="shared" si="805"/>
        <v>0</v>
      </c>
      <c r="BP1004" s="93">
        <f t="shared" si="806"/>
        <v>0</v>
      </c>
      <c r="BQ1004" s="93">
        <f t="shared" si="807"/>
        <v>0</v>
      </c>
      <c r="BR1004" s="93">
        <f t="shared" si="808"/>
        <v>0</v>
      </c>
      <c r="BS1004" s="93">
        <f t="shared" si="809"/>
        <v>0</v>
      </c>
      <c r="BT1004" s="93">
        <f t="shared" si="810"/>
        <v>0</v>
      </c>
      <c r="BU1004" s="93">
        <f t="shared" si="811"/>
        <v>0</v>
      </c>
      <c r="BV1004" s="93">
        <f t="shared" si="812"/>
        <v>0</v>
      </c>
      <c r="BW1004" s="93">
        <f t="shared" si="813"/>
        <v>1</v>
      </c>
      <c r="BX1004" s="93">
        <f t="shared" si="814"/>
        <v>1</v>
      </c>
      <c r="BY1004" s="93">
        <f t="shared" si="815"/>
        <v>0</v>
      </c>
      <c r="BZ1004" s="93">
        <f t="shared" si="816"/>
        <v>0</v>
      </c>
      <c r="CA1004" s="93">
        <f t="shared" si="817"/>
        <v>0</v>
      </c>
      <c r="CB1004" s="93">
        <f t="shared" si="818"/>
        <v>0</v>
      </c>
      <c r="CC1004" s="93">
        <f t="shared" si="819"/>
        <v>0</v>
      </c>
      <c r="CD1004" s="93">
        <f t="shared" si="820"/>
        <v>0</v>
      </c>
    </row>
    <row r="1005" spans="1:82">
      <c r="A1005" s="34">
        <v>51</v>
      </c>
      <c r="B1005" s="34" t="s">
        <v>8522</v>
      </c>
      <c r="C1005" s="34" t="s">
        <v>8480</v>
      </c>
      <c r="D1005" s="34" t="s">
        <v>230</v>
      </c>
      <c r="E1005" s="34" t="s">
        <v>229</v>
      </c>
      <c r="F1005" s="34" t="s">
        <v>8625</v>
      </c>
      <c r="G1005" s="34" t="s">
        <v>8626</v>
      </c>
      <c r="H1005" s="34" t="s">
        <v>7</v>
      </c>
      <c r="I1005" s="34" t="s">
        <v>7</v>
      </c>
      <c r="J1005" s="34" t="s">
        <v>34</v>
      </c>
      <c r="K1005" s="34" t="s">
        <v>34</v>
      </c>
      <c r="L1005" s="34" t="s">
        <v>8627</v>
      </c>
      <c r="N1005" s="34">
        <v>1</v>
      </c>
      <c r="O1005" s="34">
        <v>0</v>
      </c>
      <c r="P1005" s="34">
        <v>0</v>
      </c>
      <c r="Q1005" s="34">
        <v>0</v>
      </c>
      <c r="R1005" s="34">
        <v>0</v>
      </c>
      <c r="S1005" s="34">
        <v>1</v>
      </c>
      <c r="T1005" s="34">
        <v>0</v>
      </c>
      <c r="U1005" s="77">
        <v>0</v>
      </c>
      <c r="V1005" s="34">
        <v>0</v>
      </c>
      <c r="W1005" s="60">
        <f>COUNTIFS(配置清单!G:G,G1005,配置清单!$H:$H,"PM",配置清单!$N:$N,"在岗")</f>
        <v>1</v>
      </c>
      <c r="X1005" s="61">
        <f t="shared" si="779"/>
        <v>1</v>
      </c>
      <c r="Y1005" s="60">
        <f>COUNTIFS(配置清单!$G:$G,G1005,配置清单!$H:$H,"PM",配置清单!$N:$N,"在岗",配置清单!$P:$P,"&lt;&gt;暂不胜任")</f>
        <v>1</v>
      </c>
      <c r="Z1005" s="61">
        <f t="shared" si="780"/>
        <v>1</v>
      </c>
      <c r="AA1005" s="62">
        <f>COUNTIFS(配置清单!$G:$G,G1005,配置清单!$H:$H,"SE",配置清单!$N:$N,"在岗")+COUNTIFS(配置清单!$G:$G,G1005,配置清单!$H:$H,"SA",配置清单!$N:$N,"在岗")</f>
        <v>0</v>
      </c>
      <c r="AB1005" s="61" t="str">
        <f t="shared" si="781"/>
        <v>NA</v>
      </c>
      <c r="AC1005" s="60">
        <f>COUNTIFS(配置清单!$G:$G,G1005,配置清单!$H:$H,"SE",配置清单!$N:$N,"在岗",配置清单!$P:$P,"&lt;&gt;暂不胜任")+COUNTIFS(配置清单!$G:$G,G1005,配置清单!$H:$H,"SA",配置清单!$N:$N,"在岗",配置清单!$P:$P,"&lt;&gt;暂不胜任")</f>
        <v>0</v>
      </c>
      <c r="AD1005" s="61" t="str">
        <f t="shared" si="782"/>
        <v>NA</v>
      </c>
      <c r="AE1005" s="60">
        <f>COUNTIFS(配置清单!$G:$G,G1005,配置清单!H:H,"MDE",配置清单!N:N,"在岗")</f>
        <v>0</v>
      </c>
      <c r="AF1005" s="61" t="str">
        <f t="shared" si="783"/>
        <v>NA</v>
      </c>
      <c r="AG1005" s="60">
        <f>COUNTIFS(配置清单!$G:$G,G1005,配置清单!$H:$H,"MDE",配置清单!$N:$N,"在岗",配置清单!$P:$P,"&lt;&gt;暂不胜任")</f>
        <v>0</v>
      </c>
      <c r="AH1005" s="61" t="str">
        <f t="shared" si="784"/>
        <v>NA</v>
      </c>
      <c r="AI1005" s="62">
        <f>COUNTIFS(配置清单!G:G,G1005,配置清单!H:H,"TPM",配置清单!N:N,"在岗")+COUNTIFS(配置清单!G:G,G1005,配置清单!H:H,"TC",配置清单!N:N,"在岗")</f>
        <v>0</v>
      </c>
      <c r="AJ1005" s="61" t="str">
        <f t="shared" si="785"/>
        <v>NA</v>
      </c>
      <c r="AK1005" s="60">
        <f>COUNTIFS(配置清单!G:G,G1005,配置清单!H:H,"TPM",配置清单!N:N,"在岗",配置清单!P:P,"&lt;&gt;暂不胜任")+COUNTIFS(配置清单!G:G,G1005,配置清单!H:H,"TC",配置清单!N:N,"在岗",配置清单!P:P,"&lt;&gt;暂不胜任")</f>
        <v>0</v>
      </c>
      <c r="AL1005" s="61" t="str">
        <f t="shared" si="786"/>
        <v>NA</v>
      </c>
      <c r="AM1005" s="60">
        <f>COUNTIFS(配置清单!G:G,G1005,配置清单!H:H,"TSE",配置清单!N:N,"在岗")</f>
        <v>3</v>
      </c>
      <c r="AN1005" s="61" t="str">
        <f t="shared" si="787"/>
        <v>NA</v>
      </c>
      <c r="AO1005" s="60">
        <f>COUNTIFS(配置清单!G:G,G1005,配置清单!H:H,"TSE",配置清单!N:N,"在岗",配置清单!P:P,"&lt;&gt;暂不胜任")</f>
        <v>0</v>
      </c>
      <c r="AP1005" s="61" t="str">
        <f t="shared" si="788"/>
        <v>NA</v>
      </c>
      <c r="AQ1005" s="60">
        <f>COUNTIFS(配置清单!$G:$G,G1005,配置清单!H:H,"QA",配置清单!N:N,"在岗")</f>
        <v>1</v>
      </c>
      <c r="AR1005" s="61">
        <f t="shared" si="789"/>
        <v>1</v>
      </c>
      <c r="AS1005" s="60">
        <f>COUNTIFS(配置清单!$G:$G,G1005,配置清单!$H:$H,"QA",配置清单!$N:$N,"在岗",配置清单!$P:$P,"&lt;&gt;暂不胜任")</f>
        <v>1</v>
      </c>
      <c r="AT1005" s="61">
        <f t="shared" si="790"/>
        <v>1</v>
      </c>
      <c r="AU1005" s="60">
        <f>COUNTIFS(配置清单!G:G,规划及评估!G1005,配置清单!H:H,"BA",配置清单!N:N,"在岗")</f>
        <v>0</v>
      </c>
      <c r="AV1005" s="61" t="str">
        <f t="shared" si="791"/>
        <v>NA</v>
      </c>
      <c r="AW1005" s="60">
        <f>COUNTIFS(配置清单!G:G,G1005,配置清单!H:H,"BA",配置清单!N:N,"在岗",配置清单!P:P,"&lt;&gt;暂不胜任")</f>
        <v>0</v>
      </c>
      <c r="AX1005" s="61" t="str">
        <f t="shared" si="792"/>
        <v>NA</v>
      </c>
      <c r="AY1005" s="60">
        <f>COUNTIFS(配置清单!G:G,规划及评估!G1005,配置清单!H:H,"IA",配置清单!N:N,"在岗")</f>
        <v>0</v>
      </c>
      <c r="AZ1005" s="61" t="str">
        <f t="shared" si="793"/>
        <v>NA</v>
      </c>
      <c r="BA1005" s="60">
        <f>COUNTIFS(配置清单!G:G,G1005,配置清单!H:H,"IA",配置清单!N:N,"在岗",配置清单!P:P,"&lt;&gt;暂不胜任")</f>
        <v>0</v>
      </c>
      <c r="BB1005" s="61" t="str">
        <f t="shared" si="794"/>
        <v>NA</v>
      </c>
      <c r="BC1005" s="60">
        <f>COUNTIFS(配置清单!G:G,规划及评估!G1005,配置清单!H:H,"产品经理",配置清单!N:N,"在岗")</f>
        <v>0</v>
      </c>
      <c r="BD1005" s="61" t="str">
        <f t="shared" si="795"/>
        <v>NA</v>
      </c>
      <c r="BE1005" s="60">
        <f>COUNTIFS(配置清单!G:G,G1005,配置清单!H:H,"产品经理",配置清单!N:N,"在岗",配置清单!P:P,"&lt;&gt;暂不胜任")</f>
        <v>0</v>
      </c>
      <c r="BF1005" s="61" t="str">
        <f t="shared" si="796"/>
        <v>NA</v>
      </c>
      <c r="BG1005" s="63">
        <f t="shared" si="797"/>
        <v>2</v>
      </c>
      <c r="BH1005" s="64">
        <f t="shared" si="798"/>
        <v>2</v>
      </c>
      <c r="BI1005" s="64">
        <f t="shared" si="799"/>
        <v>2</v>
      </c>
      <c r="BJ1005" s="64">
        <f t="shared" si="800"/>
        <v>2</v>
      </c>
      <c r="BK1005" s="65">
        <f t="shared" si="801"/>
        <v>1</v>
      </c>
      <c r="BL1005" s="66">
        <f t="shared" si="802"/>
        <v>1</v>
      </c>
      <c r="BM1005" s="93">
        <f t="shared" si="803"/>
        <v>1</v>
      </c>
      <c r="BN1005" s="93">
        <f t="shared" si="804"/>
        <v>1</v>
      </c>
      <c r="BO1005" s="93">
        <f t="shared" si="805"/>
        <v>0</v>
      </c>
      <c r="BP1005" s="93">
        <f t="shared" si="806"/>
        <v>0</v>
      </c>
      <c r="BQ1005" s="93">
        <f t="shared" si="807"/>
        <v>0</v>
      </c>
      <c r="BR1005" s="93">
        <f t="shared" si="808"/>
        <v>0</v>
      </c>
      <c r="BS1005" s="93">
        <f t="shared" si="809"/>
        <v>0</v>
      </c>
      <c r="BT1005" s="93">
        <f t="shared" si="810"/>
        <v>0</v>
      </c>
      <c r="BU1005" s="93">
        <f t="shared" si="811"/>
        <v>0</v>
      </c>
      <c r="BV1005" s="93">
        <f t="shared" si="812"/>
        <v>0</v>
      </c>
      <c r="BW1005" s="93">
        <f t="shared" si="813"/>
        <v>1</v>
      </c>
      <c r="BX1005" s="93">
        <f t="shared" si="814"/>
        <v>1</v>
      </c>
      <c r="BY1005" s="93">
        <f t="shared" si="815"/>
        <v>0</v>
      </c>
      <c r="BZ1005" s="93">
        <f t="shared" si="816"/>
        <v>0</v>
      </c>
      <c r="CA1005" s="93">
        <f t="shared" si="817"/>
        <v>0</v>
      </c>
      <c r="CB1005" s="93">
        <f t="shared" si="818"/>
        <v>0</v>
      </c>
      <c r="CC1005" s="93">
        <f t="shared" si="819"/>
        <v>0</v>
      </c>
      <c r="CD1005" s="93">
        <f t="shared" si="820"/>
        <v>0</v>
      </c>
    </row>
    <row r="1006" spans="1:82">
      <c r="A1006" s="34">
        <v>52</v>
      </c>
      <c r="B1006" s="34" t="s">
        <v>8522</v>
      </c>
      <c r="C1006" s="34" t="s">
        <v>8480</v>
      </c>
      <c r="D1006" s="34" t="s">
        <v>230</v>
      </c>
      <c r="E1006" s="34" t="s">
        <v>229</v>
      </c>
      <c r="F1006" s="34" t="s">
        <v>8628</v>
      </c>
      <c r="G1006" s="34" t="s">
        <v>8629</v>
      </c>
      <c r="H1006" s="34" t="s">
        <v>6</v>
      </c>
      <c r="I1006" s="34" t="s">
        <v>7</v>
      </c>
      <c r="J1006" s="34" t="s">
        <v>195</v>
      </c>
      <c r="K1006" s="34" t="s">
        <v>195</v>
      </c>
      <c r="L1006" s="34" t="s">
        <v>8551</v>
      </c>
      <c r="N1006" s="34">
        <v>1</v>
      </c>
      <c r="O1006" s="34">
        <v>0</v>
      </c>
      <c r="P1006" s="34">
        <v>0</v>
      </c>
      <c r="Q1006" s="34">
        <v>0</v>
      </c>
      <c r="R1006" s="34">
        <v>0</v>
      </c>
      <c r="S1006" s="34">
        <v>1</v>
      </c>
      <c r="T1006" s="34">
        <v>0</v>
      </c>
      <c r="U1006" s="77">
        <v>0</v>
      </c>
      <c r="V1006" s="34">
        <v>0</v>
      </c>
      <c r="W1006" s="60">
        <f>COUNTIFS(配置清单!G:G,G1006,配置清单!$H:$H,"PM",配置清单!$N:$N,"在岗")</f>
        <v>1</v>
      </c>
      <c r="X1006" s="61">
        <f t="shared" si="779"/>
        <v>1</v>
      </c>
      <c r="Y1006" s="60">
        <f>COUNTIFS(配置清单!$G:$G,G1006,配置清单!$H:$H,"PM",配置清单!$N:$N,"在岗",配置清单!$P:$P,"&lt;&gt;暂不胜任")</f>
        <v>0</v>
      </c>
      <c r="Z1006" s="61">
        <f t="shared" si="780"/>
        <v>0</v>
      </c>
      <c r="AA1006" s="62">
        <f>COUNTIFS(配置清单!$G:$G,G1006,配置清单!$H:$H,"SE",配置清单!$N:$N,"在岗")+COUNTIFS(配置清单!$G:$G,G1006,配置清单!$H:$H,"SA",配置清单!$N:$N,"在岗")</f>
        <v>0</v>
      </c>
      <c r="AB1006" s="61" t="str">
        <f t="shared" si="781"/>
        <v>NA</v>
      </c>
      <c r="AC1006" s="60">
        <f>COUNTIFS(配置清单!$G:$G,G1006,配置清单!$H:$H,"SE",配置清单!$N:$N,"在岗",配置清单!$P:$P,"&lt;&gt;暂不胜任")+COUNTIFS(配置清单!$G:$G,G1006,配置清单!$H:$H,"SA",配置清单!$N:$N,"在岗",配置清单!$P:$P,"&lt;&gt;暂不胜任")</f>
        <v>0</v>
      </c>
      <c r="AD1006" s="61" t="str">
        <f t="shared" si="782"/>
        <v>NA</v>
      </c>
      <c r="AE1006" s="60">
        <f>COUNTIFS(配置清单!$G:$G,G1006,配置清单!H:H,"MDE",配置清单!N:N,"在岗")</f>
        <v>0</v>
      </c>
      <c r="AF1006" s="61" t="str">
        <f t="shared" si="783"/>
        <v>NA</v>
      </c>
      <c r="AG1006" s="60">
        <f>COUNTIFS(配置清单!$G:$G,G1006,配置清单!$H:$H,"MDE",配置清单!$N:$N,"在岗",配置清单!$P:$P,"&lt;&gt;暂不胜任")</f>
        <v>0</v>
      </c>
      <c r="AH1006" s="61" t="str">
        <f t="shared" si="784"/>
        <v>NA</v>
      </c>
      <c r="AI1006" s="62">
        <f>COUNTIFS(配置清单!G:G,G1006,配置清单!H:H,"TPM",配置清单!N:N,"在岗")+COUNTIFS(配置清单!G:G,G1006,配置清单!H:H,"TC",配置清单!N:N,"在岗")</f>
        <v>0</v>
      </c>
      <c r="AJ1006" s="61" t="str">
        <f t="shared" si="785"/>
        <v>NA</v>
      </c>
      <c r="AK1006" s="60">
        <f>COUNTIFS(配置清单!G:G,G1006,配置清单!H:H,"TPM",配置清单!N:N,"在岗",配置清单!P:P,"&lt;&gt;暂不胜任")+COUNTIFS(配置清单!G:G,G1006,配置清单!H:H,"TC",配置清单!N:N,"在岗",配置清单!P:P,"&lt;&gt;暂不胜任")</f>
        <v>0</v>
      </c>
      <c r="AL1006" s="61" t="str">
        <f t="shared" si="786"/>
        <v>NA</v>
      </c>
      <c r="AM1006" s="60">
        <f>COUNTIFS(配置清单!G:G,G1006,配置清单!H:H,"TSE",配置清单!N:N,"在岗")</f>
        <v>2</v>
      </c>
      <c r="AN1006" s="61" t="str">
        <f t="shared" si="787"/>
        <v>NA</v>
      </c>
      <c r="AO1006" s="60">
        <f>COUNTIFS(配置清单!G:G,G1006,配置清单!H:H,"TSE",配置清单!N:N,"在岗",配置清单!P:P,"&lt;&gt;暂不胜任")</f>
        <v>2</v>
      </c>
      <c r="AP1006" s="61" t="str">
        <f t="shared" si="788"/>
        <v>NA</v>
      </c>
      <c r="AQ1006" s="60">
        <f>COUNTIFS(配置清单!$G:$G,G1006,配置清单!H:H,"QA",配置清单!N:N,"在岗")</f>
        <v>1</v>
      </c>
      <c r="AR1006" s="61">
        <f t="shared" si="789"/>
        <v>1</v>
      </c>
      <c r="AS1006" s="60">
        <f>COUNTIFS(配置清单!$G:$G,G1006,配置清单!$H:$H,"QA",配置清单!$N:$N,"在岗",配置清单!$P:$P,"&lt;&gt;暂不胜任")</f>
        <v>1</v>
      </c>
      <c r="AT1006" s="61">
        <f t="shared" si="790"/>
        <v>1</v>
      </c>
      <c r="AU1006" s="60">
        <f>COUNTIFS(配置清单!G:G,规划及评估!G1006,配置清单!H:H,"BA",配置清单!N:N,"在岗")</f>
        <v>0</v>
      </c>
      <c r="AV1006" s="61" t="str">
        <f t="shared" si="791"/>
        <v>NA</v>
      </c>
      <c r="AW1006" s="60">
        <f>COUNTIFS(配置清单!G:G,G1006,配置清单!H:H,"BA",配置清单!N:N,"在岗",配置清单!P:P,"&lt;&gt;暂不胜任")</f>
        <v>0</v>
      </c>
      <c r="AX1006" s="61" t="str">
        <f t="shared" si="792"/>
        <v>NA</v>
      </c>
      <c r="AY1006" s="60">
        <f>COUNTIFS(配置清单!G:G,规划及评估!G1006,配置清单!H:H,"IA",配置清单!N:N,"在岗")</f>
        <v>0</v>
      </c>
      <c r="AZ1006" s="61" t="str">
        <f t="shared" si="793"/>
        <v>NA</v>
      </c>
      <c r="BA1006" s="60">
        <f>COUNTIFS(配置清单!G:G,G1006,配置清单!H:H,"IA",配置清单!N:N,"在岗",配置清单!P:P,"&lt;&gt;暂不胜任")</f>
        <v>0</v>
      </c>
      <c r="BB1006" s="61" t="str">
        <f t="shared" si="794"/>
        <v>NA</v>
      </c>
      <c r="BC1006" s="60">
        <f>COUNTIFS(配置清单!G:G,规划及评估!G1006,配置清单!H:H,"产品经理",配置清单!N:N,"在岗")</f>
        <v>0</v>
      </c>
      <c r="BD1006" s="61" t="str">
        <f t="shared" si="795"/>
        <v>NA</v>
      </c>
      <c r="BE1006" s="60">
        <f>COUNTIFS(配置清单!G:G,G1006,配置清单!H:H,"产品经理",配置清单!N:N,"在岗",配置清单!P:P,"&lt;&gt;暂不胜任")</f>
        <v>0</v>
      </c>
      <c r="BF1006" s="61" t="str">
        <f t="shared" si="796"/>
        <v>NA</v>
      </c>
      <c r="BG1006" s="63">
        <f t="shared" si="797"/>
        <v>2</v>
      </c>
      <c r="BH1006" s="64">
        <f t="shared" si="798"/>
        <v>2</v>
      </c>
      <c r="BI1006" s="64">
        <f t="shared" si="799"/>
        <v>2</v>
      </c>
      <c r="BJ1006" s="64">
        <f t="shared" si="800"/>
        <v>1</v>
      </c>
      <c r="BK1006" s="65">
        <f t="shared" si="801"/>
        <v>1</v>
      </c>
      <c r="BL1006" s="66">
        <f t="shared" si="802"/>
        <v>0.5</v>
      </c>
      <c r="BM1006" s="93">
        <f t="shared" si="803"/>
        <v>1</v>
      </c>
      <c r="BN1006" s="93">
        <f t="shared" si="804"/>
        <v>0</v>
      </c>
      <c r="BO1006" s="93">
        <f t="shared" si="805"/>
        <v>0</v>
      </c>
      <c r="BP1006" s="93">
        <f t="shared" si="806"/>
        <v>0</v>
      </c>
      <c r="BQ1006" s="93">
        <f t="shared" si="807"/>
        <v>0</v>
      </c>
      <c r="BR1006" s="93">
        <f t="shared" si="808"/>
        <v>0</v>
      </c>
      <c r="BS1006" s="93">
        <f t="shared" si="809"/>
        <v>0</v>
      </c>
      <c r="BT1006" s="93">
        <f t="shared" si="810"/>
        <v>0</v>
      </c>
      <c r="BU1006" s="93">
        <f t="shared" si="811"/>
        <v>0</v>
      </c>
      <c r="BV1006" s="93">
        <f t="shared" si="812"/>
        <v>0</v>
      </c>
      <c r="BW1006" s="93">
        <f t="shared" si="813"/>
        <v>1</v>
      </c>
      <c r="BX1006" s="93">
        <f t="shared" si="814"/>
        <v>1</v>
      </c>
      <c r="BY1006" s="93">
        <f t="shared" si="815"/>
        <v>0</v>
      </c>
      <c r="BZ1006" s="93">
        <f t="shared" si="816"/>
        <v>0</v>
      </c>
      <c r="CA1006" s="93">
        <f t="shared" si="817"/>
        <v>0</v>
      </c>
      <c r="CB1006" s="93">
        <f t="shared" si="818"/>
        <v>0</v>
      </c>
      <c r="CC1006" s="93">
        <f t="shared" si="819"/>
        <v>0</v>
      </c>
      <c r="CD1006" s="93">
        <f t="shared" si="820"/>
        <v>0</v>
      </c>
    </row>
    <row r="1007" spans="1:82">
      <c r="A1007" s="34">
        <v>53</v>
      </c>
      <c r="B1007" s="34" t="s">
        <v>8522</v>
      </c>
      <c r="C1007" s="34" t="s">
        <v>8480</v>
      </c>
      <c r="D1007" s="34" t="s">
        <v>230</v>
      </c>
      <c r="E1007" s="34" t="s">
        <v>229</v>
      </c>
      <c r="F1007" s="34" t="s">
        <v>8630</v>
      </c>
      <c r="G1007" s="34" t="s">
        <v>8631</v>
      </c>
      <c r="H1007" s="34" t="s">
        <v>4</v>
      </c>
      <c r="I1007" s="34" t="s">
        <v>4</v>
      </c>
      <c r="J1007" s="34" t="s">
        <v>34</v>
      </c>
      <c r="K1007" s="34" t="s">
        <v>34</v>
      </c>
      <c r="L1007" s="34" t="s">
        <v>8555</v>
      </c>
      <c r="N1007" s="34">
        <v>1</v>
      </c>
      <c r="O1007" s="34">
        <v>0</v>
      </c>
      <c r="P1007" s="34">
        <v>1</v>
      </c>
      <c r="Q1007" s="34">
        <v>1</v>
      </c>
      <c r="R1007" s="34">
        <v>0</v>
      </c>
      <c r="S1007" s="34">
        <v>1</v>
      </c>
      <c r="T1007" s="34">
        <v>0</v>
      </c>
      <c r="U1007" s="77">
        <v>0</v>
      </c>
      <c r="V1007" s="34">
        <v>0</v>
      </c>
      <c r="W1007" s="60">
        <f>COUNTIFS(配置清单!G:G,G1007,配置清单!$H:$H,"PM",配置清单!$N:$N,"在岗")</f>
        <v>1</v>
      </c>
      <c r="X1007" s="61">
        <f t="shared" si="779"/>
        <v>1</v>
      </c>
      <c r="Y1007" s="60">
        <f>COUNTIFS(配置清单!$G:$G,G1007,配置清单!$H:$H,"PM",配置清单!$N:$N,"在岗",配置清单!$P:$P,"&lt;&gt;暂不胜任")</f>
        <v>1</v>
      </c>
      <c r="Z1007" s="61">
        <f t="shared" si="780"/>
        <v>1</v>
      </c>
      <c r="AA1007" s="62">
        <f>COUNTIFS(配置清单!$G:$G,G1007,配置清单!$H:$H,"SE",配置清单!$N:$N,"在岗")+COUNTIFS(配置清单!$G:$G,G1007,配置清单!$H:$H,"SA",配置清单!$N:$N,"在岗")</f>
        <v>0</v>
      </c>
      <c r="AB1007" s="61" t="str">
        <f t="shared" si="781"/>
        <v>NA</v>
      </c>
      <c r="AC1007" s="60">
        <f>COUNTIFS(配置清单!$G:$G,G1007,配置清单!$H:$H,"SE",配置清单!$N:$N,"在岗",配置清单!$P:$P,"&lt;&gt;暂不胜任")+COUNTIFS(配置清单!$G:$G,G1007,配置清单!$H:$H,"SA",配置清单!$N:$N,"在岗",配置清单!$P:$P,"&lt;&gt;暂不胜任")</f>
        <v>0</v>
      </c>
      <c r="AD1007" s="61" t="str">
        <f t="shared" si="782"/>
        <v>NA</v>
      </c>
      <c r="AE1007" s="60">
        <f>COUNTIFS(配置清单!$G:$G,G1007,配置清单!H:H,"MDE",配置清单!N:N,"在岗")</f>
        <v>2</v>
      </c>
      <c r="AF1007" s="61">
        <f t="shared" si="783"/>
        <v>1</v>
      </c>
      <c r="AG1007" s="60">
        <f>COUNTIFS(配置清单!$G:$G,G1007,配置清单!$H:$H,"MDE",配置清单!$N:$N,"在岗",配置清单!$P:$P,"&lt;&gt;暂不胜任")</f>
        <v>1</v>
      </c>
      <c r="AH1007" s="61">
        <f t="shared" si="784"/>
        <v>1</v>
      </c>
      <c r="AI1007" s="62">
        <f>COUNTIFS(配置清单!G:G,G1007,配置清单!H:H,"TPM",配置清单!N:N,"在岗")+COUNTIFS(配置清单!G:G,G1007,配置清单!H:H,"TC",配置清单!N:N,"在岗")</f>
        <v>1</v>
      </c>
      <c r="AJ1007" s="61">
        <f t="shared" si="785"/>
        <v>1</v>
      </c>
      <c r="AK1007" s="60">
        <f>COUNTIFS(配置清单!G:G,G1007,配置清单!H:H,"TPM",配置清单!N:N,"在岗",配置清单!P:P,"&lt;&gt;暂不胜任")+COUNTIFS(配置清单!G:G,G1007,配置清单!H:H,"TC",配置清单!N:N,"在岗",配置清单!P:P,"&lt;&gt;暂不胜任")</f>
        <v>1</v>
      </c>
      <c r="AL1007" s="61">
        <f t="shared" si="786"/>
        <v>1</v>
      </c>
      <c r="AM1007" s="60">
        <f>COUNTIFS(配置清单!G:G,G1007,配置清单!H:H,"TSE",配置清单!N:N,"在岗")</f>
        <v>0</v>
      </c>
      <c r="AN1007" s="61" t="str">
        <f t="shared" si="787"/>
        <v>NA</v>
      </c>
      <c r="AO1007" s="60">
        <f>COUNTIFS(配置清单!G:G,G1007,配置清单!H:H,"TSE",配置清单!N:N,"在岗",配置清单!P:P,"&lt;&gt;暂不胜任")</f>
        <v>0</v>
      </c>
      <c r="AP1007" s="61" t="str">
        <f t="shared" si="788"/>
        <v>NA</v>
      </c>
      <c r="AQ1007" s="60">
        <f>COUNTIFS(配置清单!$G:$G,G1007,配置清单!H:H,"QA",配置清单!N:N,"在岗")</f>
        <v>1</v>
      </c>
      <c r="AR1007" s="61">
        <f t="shared" si="789"/>
        <v>1</v>
      </c>
      <c r="AS1007" s="60">
        <f>COUNTIFS(配置清单!$G:$G,G1007,配置清单!$H:$H,"QA",配置清单!$N:$N,"在岗",配置清单!$P:$P,"&lt;&gt;暂不胜任")</f>
        <v>0</v>
      </c>
      <c r="AT1007" s="61">
        <f t="shared" si="790"/>
        <v>0</v>
      </c>
      <c r="AU1007" s="60">
        <f>COUNTIFS(配置清单!G:G,规划及评估!G1007,配置清单!H:H,"BA",配置清单!N:N,"在岗")</f>
        <v>0</v>
      </c>
      <c r="AV1007" s="61" t="str">
        <f t="shared" si="791"/>
        <v>NA</v>
      </c>
      <c r="AW1007" s="60">
        <f>COUNTIFS(配置清单!G:G,G1007,配置清单!H:H,"BA",配置清单!N:N,"在岗",配置清单!P:P,"&lt;&gt;暂不胜任")</f>
        <v>0</v>
      </c>
      <c r="AX1007" s="61" t="str">
        <f t="shared" si="792"/>
        <v>NA</v>
      </c>
      <c r="AY1007" s="60">
        <f>COUNTIFS(配置清单!G:G,规划及评估!G1007,配置清单!H:H,"IA",配置清单!N:N,"在岗")</f>
        <v>0</v>
      </c>
      <c r="AZ1007" s="61" t="str">
        <f t="shared" si="793"/>
        <v>NA</v>
      </c>
      <c r="BA1007" s="60">
        <f>COUNTIFS(配置清单!G:G,G1007,配置清单!H:H,"IA",配置清单!N:N,"在岗",配置清单!P:P,"&lt;&gt;暂不胜任")</f>
        <v>0</v>
      </c>
      <c r="BB1007" s="61" t="str">
        <f t="shared" si="794"/>
        <v>NA</v>
      </c>
      <c r="BC1007" s="60">
        <f>COUNTIFS(配置清单!G:G,规划及评估!G1007,配置清单!H:H,"产品经理",配置清单!N:N,"在岗")</f>
        <v>0</v>
      </c>
      <c r="BD1007" s="61" t="str">
        <f t="shared" si="795"/>
        <v>NA</v>
      </c>
      <c r="BE1007" s="60">
        <f>COUNTIFS(配置清单!G:G,G1007,配置清单!H:H,"产品经理",配置清单!N:N,"在岗",配置清单!P:P,"&lt;&gt;暂不胜任")</f>
        <v>0</v>
      </c>
      <c r="BF1007" s="61" t="str">
        <f t="shared" si="796"/>
        <v>NA</v>
      </c>
      <c r="BG1007" s="63">
        <f t="shared" si="797"/>
        <v>4</v>
      </c>
      <c r="BH1007" s="64">
        <f t="shared" si="798"/>
        <v>5</v>
      </c>
      <c r="BI1007" s="64">
        <f t="shared" si="799"/>
        <v>4</v>
      </c>
      <c r="BJ1007" s="64">
        <f t="shared" si="800"/>
        <v>3</v>
      </c>
      <c r="BK1007" s="65">
        <f t="shared" si="801"/>
        <v>1</v>
      </c>
      <c r="BL1007" s="66">
        <f t="shared" si="802"/>
        <v>0.75</v>
      </c>
      <c r="BM1007" s="93">
        <f t="shared" si="803"/>
        <v>1</v>
      </c>
      <c r="BN1007" s="93">
        <f t="shared" si="804"/>
        <v>1</v>
      </c>
      <c r="BO1007" s="93">
        <f t="shared" si="805"/>
        <v>0</v>
      </c>
      <c r="BP1007" s="93">
        <f t="shared" si="806"/>
        <v>0</v>
      </c>
      <c r="BQ1007" s="93">
        <f t="shared" si="807"/>
        <v>1</v>
      </c>
      <c r="BR1007" s="93">
        <f t="shared" si="808"/>
        <v>1</v>
      </c>
      <c r="BS1007" s="93">
        <f t="shared" si="809"/>
        <v>1</v>
      </c>
      <c r="BT1007" s="93">
        <f t="shared" si="810"/>
        <v>1</v>
      </c>
      <c r="BU1007" s="93">
        <f t="shared" si="811"/>
        <v>0</v>
      </c>
      <c r="BV1007" s="93">
        <f t="shared" si="812"/>
        <v>0</v>
      </c>
      <c r="BW1007" s="93">
        <f t="shared" si="813"/>
        <v>1</v>
      </c>
      <c r="BX1007" s="93">
        <f t="shared" si="814"/>
        <v>0</v>
      </c>
      <c r="BY1007" s="93">
        <f t="shared" si="815"/>
        <v>0</v>
      </c>
      <c r="BZ1007" s="93">
        <f t="shared" si="816"/>
        <v>0</v>
      </c>
      <c r="CA1007" s="93">
        <f t="shared" si="817"/>
        <v>0</v>
      </c>
      <c r="CB1007" s="93">
        <f t="shared" si="818"/>
        <v>0</v>
      </c>
      <c r="CC1007" s="93">
        <f t="shared" si="819"/>
        <v>0</v>
      </c>
      <c r="CD1007" s="93">
        <f t="shared" si="820"/>
        <v>0</v>
      </c>
    </row>
    <row r="1008" spans="1:82">
      <c r="A1008" s="34">
        <v>54</v>
      </c>
      <c r="B1008" s="34" t="s">
        <v>8522</v>
      </c>
      <c r="C1008" s="34" t="s">
        <v>8480</v>
      </c>
      <c r="D1008" s="34" t="s">
        <v>230</v>
      </c>
      <c r="E1008" s="34" t="s">
        <v>229</v>
      </c>
      <c r="F1008" s="34" t="s">
        <v>8632</v>
      </c>
      <c r="G1008" s="34" t="s">
        <v>8633</v>
      </c>
      <c r="H1008" s="34" t="s">
        <v>4</v>
      </c>
      <c r="I1008" s="34" t="s">
        <v>4</v>
      </c>
      <c r="J1008" s="34" t="s">
        <v>195</v>
      </c>
      <c r="K1008" s="34" t="s">
        <v>195</v>
      </c>
      <c r="L1008" s="34" t="s">
        <v>8555</v>
      </c>
      <c r="N1008" s="34">
        <v>1</v>
      </c>
      <c r="O1008" s="34">
        <v>0</v>
      </c>
      <c r="P1008" s="34">
        <v>0</v>
      </c>
      <c r="Q1008" s="34">
        <v>0</v>
      </c>
      <c r="R1008" s="34">
        <v>0</v>
      </c>
      <c r="S1008" s="34">
        <v>1</v>
      </c>
      <c r="T1008" s="34">
        <v>0</v>
      </c>
      <c r="U1008" s="77">
        <v>0</v>
      </c>
      <c r="V1008" s="34">
        <v>0</v>
      </c>
      <c r="W1008" s="60">
        <f>COUNTIFS(配置清单!G:G,G1008,配置清单!$H:$H,"PM",配置清单!$N:$N,"在岗")</f>
        <v>1</v>
      </c>
      <c r="X1008" s="61">
        <f t="shared" si="779"/>
        <v>1</v>
      </c>
      <c r="Y1008" s="60">
        <f>COUNTIFS(配置清单!$G:$G,G1008,配置清单!$H:$H,"PM",配置清单!$N:$N,"在岗",配置清单!$P:$P,"&lt;&gt;暂不胜任")</f>
        <v>1</v>
      </c>
      <c r="Z1008" s="61">
        <f t="shared" si="780"/>
        <v>1</v>
      </c>
      <c r="AA1008" s="62">
        <f>COUNTIFS(配置清单!$G:$G,G1008,配置清单!$H:$H,"SE",配置清单!$N:$N,"在岗")+COUNTIFS(配置清单!$G:$G,G1008,配置清单!$H:$H,"SA",配置清单!$N:$N,"在岗")</f>
        <v>0</v>
      </c>
      <c r="AB1008" s="61" t="str">
        <f t="shared" si="781"/>
        <v>NA</v>
      </c>
      <c r="AC1008" s="60">
        <f>COUNTIFS(配置清单!$G:$G,G1008,配置清单!$H:$H,"SE",配置清单!$N:$N,"在岗",配置清单!$P:$P,"&lt;&gt;暂不胜任")+COUNTIFS(配置清单!$G:$G,G1008,配置清单!$H:$H,"SA",配置清单!$N:$N,"在岗",配置清单!$P:$P,"&lt;&gt;暂不胜任")</f>
        <v>0</v>
      </c>
      <c r="AD1008" s="61" t="str">
        <f t="shared" si="782"/>
        <v>NA</v>
      </c>
      <c r="AE1008" s="60">
        <f>COUNTIFS(配置清单!$G:$G,G1008,配置清单!H:H,"MDE",配置清单!N:N,"在岗")</f>
        <v>0</v>
      </c>
      <c r="AF1008" s="61" t="str">
        <f t="shared" si="783"/>
        <v>NA</v>
      </c>
      <c r="AG1008" s="60">
        <f>COUNTIFS(配置清单!$G:$G,G1008,配置清单!$H:$H,"MDE",配置清单!$N:$N,"在岗",配置清单!$P:$P,"&lt;&gt;暂不胜任")</f>
        <v>0</v>
      </c>
      <c r="AH1008" s="61" t="str">
        <f t="shared" si="784"/>
        <v>NA</v>
      </c>
      <c r="AI1008" s="62">
        <f>COUNTIFS(配置清单!G:G,G1008,配置清单!H:H,"TPM",配置清单!N:N,"在岗")+COUNTIFS(配置清单!G:G,G1008,配置清单!H:H,"TC",配置清单!N:N,"在岗")</f>
        <v>0</v>
      </c>
      <c r="AJ1008" s="61" t="str">
        <f t="shared" si="785"/>
        <v>NA</v>
      </c>
      <c r="AK1008" s="60">
        <f>COUNTIFS(配置清单!G:G,G1008,配置清单!H:H,"TPM",配置清单!N:N,"在岗",配置清单!P:P,"&lt;&gt;暂不胜任")+COUNTIFS(配置清单!G:G,G1008,配置清单!H:H,"TC",配置清单!N:N,"在岗",配置清单!P:P,"&lt;&gt;暂不胜任")</f>
        <v>0</v>
      </c>
      <c r="AL1008" s="61" t="str">
        <f t="shared" si="786"/>
        <v>NA</v>
      </c>
      <c r="AM1008" s="60">
        <f>COUNTIFS(配置清单!G:G,G1008,配置清单!H:H,"TSE",配置清单!N:N,"在岗")</f>
        <v>0</v>
      </c>
      <c r="AN1008" s="61" t="str">
        <f t="shared" si="787"/>
        <v>NA</v>
      </c>
      <c r="AO1008" s="60">
        <f>COUNTIFS(配置清单!G:G,G1008,配置清单!H:H,"TSE",配置清单!N:N,"在岗",配置清单!P:P,"&lt;&gt;暂不胜任")</f>
        <v>0</v>
      </c>
      <c r="AP1008" s="61" t="str">
        <f t="shared" si="788"/>
        <v>NA</v>
      </c>
      <c r="AQ1008" s="60">
        <f>COUNTIFS(配置清单!$G:$G,G1008,配置清单!H:H,"QA",配置清单!N:N,"在岗")</f>
        <v>1</v>
      </c>
      <c r="AR1008" s="61">
        <f t="shared" si="789"/>
        <v>1</v>
      </c>
      <c r="AS1008" s="60">
        <f>COUNTIFS(配置清单!$G:$G,G1008,配置清单!$H:$H,"QA",配置清单!$N:$N,"在岗",配置清单!$P:$P,"&lt;&gt;暂不胜任")</f>
        <v>0</v>
      </c>
      <c r="AT1008" s="61">
        <f t="shared" si="790"/>
        <v>0</v>
      </c>
      <c r="AU1008" s="60">
        <f>COUNTIFS(配置清单!G:G,规划及评估!G1008,配置清单!H:H,"BA",配置清单!N:N,"在岗")</f>
        <v>0</v>
      </c>
      <c r="AV1008" s="61" t="str">
        <f t="shared" si="791"/>
        <v>NA</v>
      </c>
      <c r="AW1008" s="60">
        <f>COUNTIFS(配置清单!G:G,G1008,配置清单!H:H,"BA",配置清单!N:N,"在岗",配置清单!P:P,"&lt;&gt;暂不胜任")</f>
        <v>0</v>
      </c>
      <c r="AX1008" s="61" t="str">
        <f t="shared" si="792"/>
        <v>NA</v>
      </c>
      <c r="AY1008" s="60">
        <f>COUNTIFS(配置清单!G:G,规划及评估!G1008,配置清单!H:H,"IA",配置清单!N:N,"在岗")</f>
        <v>0</v>
      </c>
      <c r="AZ1008" s="61" t="str">
        <f t="shared" si="793"/>
        <v>NA</v>
      </c>
      <c r="BA1008" s="60">
        <f>COUNTIFS(配置清单!G:G,G1008,配置清单!H:H,"IA",配置清单!N:N,"在岗",配置清单!P:P,"&lt;&gt;暂不胜任")</f>
        <v>0</v>
      </c>
      <c r="BB1008" s="61" t="str">
        <f t="shared" si="794"/>
        <v>NA</v>
      </c>
      <c r="BC1008" s="60">
        <f>COUNTIFS(配置清单!G:G,规划及评估!G1008,配置清单!H:H,"产品经理",配置清单!N:N,"在岗")</f>
        <v>0</v>
      </c>
      <c r="BD1008" s="61" t="str">
        <f t="shared" si="795"/>
        <v>NA</v>
      </c>
      <c r="BE1008" s="60">
        <f>COUNTIFS(配置清单!G:G,G1008,配置清单!H:H,"产品经理",配置清单!N:N,"在岗",配置清单!P:P,"&lt;&gt;暂不胜任")</f>
        <v>0</v>
      </c>
      <c r="BF1008" s="61" t="str">
        <f t="shared" si="796"/>
        <v>NA</v>
      </c>
      <c r="BG1008" s="63">
        <f t="shared" si="797"/>
        <v>2</v>
      </c>
      <c r="BH1008" s="64">
        <f t="shared" si="798"/>
        <v>2</v>
      </c>
      <c r="BI1008" s="64">
        <f t="shared" si="799"/>
        <v>2</v>
      </c>
      <c r="BJ1008" s="64">
        <f t="shared" si="800"/>
        <v>1</v>
      </c>
      <c r="BK1008" s="65">
        <f t="shared" si="801"/>
        <v>1</v>
      </c>
      <c r="BL1008" s="66">
        <f t="shared" si="802"/>
        <v>0.5</v>
      </c>
      <c r="BM1008" s="93">
        <f t="shared" si="803"/>
        <v>1</v>
      </c>
      <c r="BN1008" s="93">
        <f t="shared" si="804"/>
        <v>1</v>
      </c>
      <c r="BO1008" s="93">
        <f t="shared" si="805"/>
        <v>0</v>
      </c>
      <c r="BP1008" s="93">
        <f t="shared" si="806"/>
        <v>0</v>
      </c>
      <c r="BQ1008" s="93">
        <f t="shared" si="807"/>
        <v>0</v>
      </c>
      <c r="BR1008" s="93">
        <f t="shared" si="808"/>
        <v>0</v>
      </c>
      <c r="BS1008" s="93">
        <f t="shared" si="809"/>
        <v>0</v>
      </c>
      <c r="BT1008" s="93">
        <f t="shared" si="810"/>
        <v>0</v>
      </c>
      <c r="BU1008" s="93">
        <f t="shared" si="811"/>
        <v>0</v>
      </c>
      <c r="BV1008" s="93">
        <f t="shared" si="812"/>
        <v>0</v>
      </c>
      <c r="BW1008" s="93">
        <f t="shared" si="813"/>
        <v>1</v>
      </c>
      <c r="BX1008" s="93">
        <f t="shared" si="814"/>
        <v>0</v>
      </c>
      <c r="BY1008" s="93">
        <f t="shared" si="815"/>
        <v>0</v>
      </c>
      <c r="BZ1008" s="93">
        <f t="shared" si="816"/>
        <v>0</v>
      </c>
      <c r="CA1008" s="93">
        <f t="shared" si="817"/>
        <v>0</v>
      </c>
      <c r="CB1008" s="93">
        <f t="shared" si="818"/>
        <v>0</v>
      </c>
      <c r="CC1008" s="93">
        <f t="shared" si="819"/>
        <v>0</v>
      </c>
      <c r="CD1008" s="93">
        <f t="shared" si="820"/>
        <v>0</v>
      </c>
    </row>
    <row r="1009" spans="1:82">
      <c r="A1009" s="34">
        <v>55</v>
      </c>
      <c r="B1009" s="34" t="s">
        <v>8522</v>
      </c>
      <c r="C1009" s="34" t="s">
        <v>8480</v>
      </c>
      <c r="D1009" s="34" t="s">
        <v>230</v>
      </c>
      <c r="E1009" s="34" t="s">
        <v>229</v>
      </c>
      <c r="F1009" s="34" t="s">
        <v>8634</v>
      </c>
      <c r="G1009" s="34" t="s">
        <v>8635</v>
      </c>
      <c r="H1009" s="34" t="s">
        <v>7</v>
      </c>
      <c r="I1009" s="34" t="s">
        <v>4</v>
      </c>
      <c r="J1009" s="34" t="s">
        <v>34</v>
      </c>
      <c r="K1009" s="34" t="s">
        <v>34</v>
      </c>
      <c r="L1009" s="34" t="s">
        <v>8636</v>
      </c>
      <c r="N1009" s="34">
        <v>1</v>
      </c>
      <c r="O1009" s="34">
        <v>0</v>
      </c>
      <c r="P1009" s="34">
        <v>0</v>
      </c>
      <c r="Q1009" s="34">
        <v>3</v>
      </c>
      <c r="R1009" s="34">
        <v>1</v>
      </c>
      <c r="S1009" s="34">
        <v>1</v>
      </c>
      <c r="T1009" s="34">
        <v>0</v>
      </c>
      <c r="U1009" s="77">
        <v>0</v>
      </c>
      <c r="V1009" s="34">
        <v>0</v>
      </c>
      <c r="W1009" s="60">
        <f>COUNTIFS(配置清单!G:G,G1009,配置清单!$H:$H,"PM",配置清单!$N:$N,"在岗")</f>
        <v>1</v>
      </c>
      <c r="X1009" s="61">
        <f t="shared" si="779"/>
        <v>1</v>
      </c>
      <c r="Y1009" s="60">
        <f>COUNTIFS(配置清单!$G:$G,G1009,配置清单!$H:$H,"PM",配置清单!$N:$N,"在岗",配置清单!$P:$P,"&lt;&gt;暂不胜任")</f>
        <v>1</v>
      </c>
      <c r="Z1009" s="61">
        <f t="shared" si="780"/>
        <v>1</v>
      </c>
      <c r="AA1009" s="62">
        <f>COUNTIFS(配置清单!$G:$G,G1009,配置清单!$H:$H,"SE",配置清单!$N:$N,"在岗")+COUNTIFS(配置清单!$G:$G,G1009,配置清单!$H:$H,"SA",配置清单!$N:$N,"在岗")</f>
        <v>0</v>
      </c>
      <c r="AB1009" s="61" t="str">
        <f t="shared" si="781"/>
        <v>NA</v>
      </c>
      <c r="AC1009" s="60">
        <f>COUNTIFS(配置清单!$G:$G,G1009,配置清单!$H:$H,"SE",配置清单!$N:$N,"在岗",配置清单!$P:$P,"&lt;&gt;暂不胜任")+COUNTIFS(配置清单!$G:$G,G1009,配置清单!$H:$H,"SA",配置清单!$N:$N,"在岗",配置清单!$P:$P,"&lt;&gt;暂不胜任")</f>
        <v>0</v>
      </c>
      <c r="AD1009" s="61" t="str">
        <f t="shared" si="782"/>
        <v>NA</v>
      </c>
      <c r="AE1009" s="60">
        <f>COUNTIFS(配置清单!$G:$G,G1009,配置清单!H:H,"MDE",配置清单!N:N,"在岗")</f>
        <v>0</v>
      </c>
      <c r="AF1009" s="61" t="str">
        <f t="shared" si="783"/>
        <v>NA</v>
      </c>
      <c r="AG1009" s="60">
        <f>COUNTIFS(配置清单!$G:$G,G1009,配置清单!$H:$H,"MDE",配置清单!$N:$N,"在岗",配置清单!$P:$P,"&lt;&gt;暂不胜任")</f>
        <v>0</v>
      </c>
      <c r="AH1009" s="61" t="str">
        <f t="shared" si="784"/>
        <v>NA</v>
      </c>
      <c r="AI1009" s="62">
        <f>COUNTIFS(配置清单!G:G,G1009,配置清单!H:H,"TPM",配置清单!N:N,"在岗")+COUNTIFS(配置清单!G:G,G1009,配置清单!H:H,"TC",配置清单!N:N,"在岗")</f>
        <v>3</v>
      </c>
      <c r="AJ1009" s="61">
        <f t="shared" si="785"/>
        <v>1</v>
      </c>
      <c r="AK1009" s="60">
        <f>COUNTIFS(配置清单!G:G,G1009,配置清单!H:H,"TPM",配置清单!N:N,"在岗",配置清单!P:P,"&lt;&gt;暂不胜任")+COUNTIFS(配置清单!G:G,G1009,配置清单!H:H,"TC",配置清单!N:N,"在岗",配置清单!P:P,"&lt;&gt;暂不胜任")</f>
        <v>0</v>
      </c>
      <c r="AL1009" s="61">
        <f t="shared" si="786"/>
        <v>0</v>
      </c>
      <c r="AM1009" s="60">
        <f>COUNTIFS(配置清单!G:G,G1009,配置清单!H:H,"TSE",配置清单!N:N,"在岗")</f>
        <v>3</v>
      </c>
      <c r="AN1009" s="61">
        <f t="shared" si="787"/>
        <v>1</v>
      </c>
      <c r="AO1009" s="60">
        <f>COUNTIFS(配置清单!G:G,G1009,配置清单!H:H,"TSE",配置清单!N:N,"在岗",配置清单!P:P,"&lt;&gt;暂不胜任")</f>
        <v>3</v>
      </c>
      <c r="AP1009" s="61">
        <f t="shared" si="788"/>
        <v>1</v>
      </c>
      <c r="AQ1009" s="60">
        <f>COUNTIFS(配置清单!$G:$G,G1009,配置清单!H:H,"QA",配置清单!N:N,"在岗")</f>
        <v>1</v>
      </c>
      <c r="AR1009" s="61">
        <f t="shared" si="789"/>
        <v>1</v>
      </c>
      <c r="AS1009" s="60">
        <f>COUNTIFS(配置清单!$G:$G,G1009,配置清单!$H:$H,"QA",配置清单!$N:$N,"在岗",配置清单!$P:$P,"&lt;&gt;暂不胜任")</f>
        <v>0</v>
      </c>
      <c r="AT1009" s="61">
        <f t="shared" si="790"/>
        <v>0</v>
      </c>
      <c r="AU1009" s="60">
        <f>COUNTIFS(配置清单!G:G,规划及评估!G1009,配置清单!H:H,"BA",配置清单!N:N,"在岗")</f>
        <v>0</v>
      </c>
      <c r="AV1009" s="61" t="str">
        <f t="shared" si="791"/>
        <v>NA</v>
      </c>
      <c r="AW1009" s="60">
        <f>COUNTIFS(配置清单!G:G,G1009,配置清单!H:H,"BA",配置清单!N:N,"在岗",配置清单!P:P,"&lt;&gt;暂不胜任")</f>
        <v>0</v>
      </c>
      <c r="AX1009" s="61" t="str">
        <f t="shared" si="792"/>
        <v>NA</v>
      </c>
      <c r="AY1009" s="60">
        <f>COUNTIFS(配置清单!G:G,规划及评估!G1009,配置清单!H:H,"IA",配置清单!N:N,"在岗")</f>
        <v>0</v>
      </c>
      <c r="AZ1009" s="61" t="str">
        <f t="shared" si="793"/>
        <v>NA</v>
      </c>
      <c r="BA1009" s="60">
        <f>COUNTIFS(配置清单!G:G,G1009,配置清单!H:H,"IA",配置清单!N:N,"在岗",配置清单!P:P,"&lt;&gt;暂不胜任")</f>
        <v>0</v>
      </c>
      <c r="BB1009" s="61" t="str">
        <f t="shared" si="794"/>
        <v>NA</v>
      </c>
      <c r="BC1009" s="60">
        <f>COUNTIFS(配置清单!G:G,规划及评估!G1009,配置清单!H:H,"产品经理",配置清单!N:N,"在岗")</f>
        <v>0</v>
      </c>
      <c r="BD1009" s="61" t="str">
        <f t="shared" si="795"/>
        <v>NA</v>
      </c>
      <c r="BE1009" s="60">
        <f>COUNTIFS(配置清单!G:G,G1009,配置清单!H:H,"产品经理",配置清单!N:N,"在岗",配置清单!P:P,"&lt;&gt;暂不胜任")</f>
        <v>0</v>
      </c>
      <c r="BF1009" s="61" t="str">
        <f t="shared" si="796"/>
        <v>NA</v>
      </c>
      <c r="BG1009" s="63">
        <f t="shared" si="797"/>
        <v>6</v>
      </c>
      <c r="BH1009" s="64">
        <f t="shared" si="798"/>
        <v>8</v>
      </c>
      <c r="BI1009" s="64">
        <f t="shared" si="799"/>
        <v>6</v>
      </c>
      <c r="BJ1009" s="64">
        <f t="shared" si="800"/>
        <v>2</v>
      </c>
      <c r="BK1009" s="65">
        <f t="shared" si="801"/>
        <v>1</v>
      </c>
      <c r="BL1009" s="66">
        <f t="shared" si="802"/>
        <v>0.33333333333333331</v>
      </c>
      <c r="BM1009" s="93">
        <f t="shared" si="803"/>
        <v>1</v>
      </c>
      <c r="BN1009" s="93">
        <f t="shared" si="804"/>
        <v>1</v>
      </c>
      <c r="BO1009" s="93">
        <f t="shared" si="805"/>
        <v>0</v>
      </c>
      <c r="BP1009" s="93">
        <f t="shared" si="806"/>
        <v>0</v>
      </c>
      <c r="BQ1009" s="93">
        <f t="shared" si="807"/>
        <v>0</v>
      </c>
      <c r="BR1009" s="93">
        <f t="shared" si="808"/>
        <v>0</v>
      </c>
      <c r="BS1009" s="93">
        <f t="shared" si="809"/>
        <v>3</v>
      </c>
      <c r="BT1009" s="93">
        <f t="shared" si="810"/>
        <v>0</v>
      </c>
      <c r="BU1009" s="93">
        <f t="shared" si="811"/>
        <v>1</v>
      </c>
      <c r="BV1009" s="93">
        <f t="shared" si="812"/>
        <v>1</v>
      </c>
      <c r="BW1009" s="93">
        <f t="shared" si="813"/>
        <v>1</v>
      </c>
      <c r="BX1009" s="93">
        <f t="shared" si="814"/>
        <v>0</v>
      </c>
      <c r="BY1009" s="93">
        <f t="shared" si="815"/>
        <v>0</v>
      </c>
      <c r="BZ1009" s="93">
        <f t="shared" si="816"/>
        <v>0</v>
      </c>
      <c r="CA1009" s="93">
        <f t="shared" si="817"/>
        <v>0</v>
      </c>
      <c r="CB1009" s="93">
        <f t="shared" si="818"/>
        <v>0</v>
      </c>
      <c r="CC1009" s="93">
        <f t="shared" si="819"/>
        <v>0</v>
      </c>
      <c r="CD1009" s="93">
        <f t="shared" si="820"/>
        <v>0</v>
      </c>
    </row>
    <row r="1010" spans="1:82">
      <c r="A1010" s="34">
        <v>56</v>
      </c>
      <c r="B1010" s="34" t="s">
        <v>8522</v>
      </c>
      <c r="C1010" s="34" t="s">
        <v>8480</v>
      </c>
      <c r="D1010" s="34" t="s">
        <v>230</v>
      </c>
      <c r="E1010" s="34" t="s">
        <v>229</v>
      </c>
      <c r="F1010" s="34" t="s">
        <v>8637</v>
      </c>
      <c r="G1010" s="34" t="s">
        <v>8638</v>
      </c>
      <c r="H1010" s="34" t="s">
        <v>4</v>
      </c>
      <c r="I1010" s="34" t="s">
        <v>4</v>
      </c>
      <c r="J1010" s="34" t="s">
        <v>34</v>
      </c>
      <c r="K1010" s="34" t="s">
        <v>34</v>
      </c>
      <c r="L1010" s="34" t="s">
        <v>5124</v>
      </c>
      <c r="N1010" s="34">
        <v>1</v>
      </c>
      <c r="O1010" s="34">
        <v>0</v>
      </c>
      <c r="P1010" s="34">
        <v>1</v>
      </c>
      <c r="Q1010" s="34">
        <v>0</v>
      </c>
      <c r="R1010" s="34">
        <v>0</v>
      </c>
      <c r="S1010" s="34">
        <v>1</v>
      </c>
      <c r="T1010" s="34">
        <v>0</v>
      </c>
      <c r="U1010" s="77">
        <v>0</v>
      </c>
      <c r="V1010" s="34">
        <v>0</v>
      </c>
      <c r="W1010" s="60">
        <f>COUNTIFS(配置清单!G:G,G1010,配置清单!$H:$H,"PM",配置清单!$N:$N,"在岗")</f>
        <v>1</v>
      </c>
      <c r="X1010" s="61">
        <f t="shared" si="779"/>
        <v>1</v>
      </c>
      <c r="Y1010" s="60">
        <f>COUNTIFS(配置清单!$G:$G,G1010,配置清单!$H:$H,"PM",配置清单!$N:$N,"在岗",配置清单!$P:$P,"&lt;&gt;暂不胜任")</f>
        <v>1</v>
      </c>
      <c r="Z1010" s="61">
        <f t="shared" si="780"/>
        <v>1</v>
      </c>
      <c r="AA1010" s="62">
        <f>COUNTIFS(配置清单!$G:$G,G1010,配置清单!$H:$H,"SE",配置清单!$N:$N,"在岗")+COUNTIFS(配置清单!$G:$G,G1010,配置清单!$H:$H,"SA",配置清单!$N:$N,"在岗")</f>
        <v>0</v>
      </c>
      <c r="AB1010" s="61" t="str">
        <f t="shared" si="781"/>
        <v>NA</v>
      </c>
      <c r="AC1010" s="60">
        <f>COUNTIFS(配置清单!$G:$G,G1010,配置清单!$H:$H,"SE",配置清单!$N:$N,"在岗",配置清单!$P:$P,"&lt;&gt;暂不胜任")+COUNTIFS(配置清单!$G:$G,G1010,配置清单!$H:$H,"SA",配置清单!$N:$N,"在岗",配置清单!$P:$P,"&lt;&gt;暂不胜任")</f>
        <v>0</v>
      </c>
      <c r="AD1010" s="61" t="str">
        <f t="shared" si="782"/>
        <v>NA</v>
      </c>
      <c r="AE1010" s="60">
        <f>COUNTIFS(配置清单!$G:$G,G1010,配置清单!H:H,"MDE",配置清单!N:N,"在岗")</f>
        <v>1</v>
      </c>
      <c r="AF1010" s="61">
        <f t="shared" si="783"/>
        <v>1</v>
      </c>
      <c r="AG1010" s="60">
        <f>COUNTIFS(配置清单!$G:$G,G1010,配置清单!$H:$H,"MDE",配置清单!$N:$N,"在岗",配置清单!$P:$P,"&lt;&gt;暂不胜任")</f>
        <v>1</v>
      </c>
      <c r="AH1010" s="61">
        <f t="shared" si="784"/>
        <v>1</v>
      </c>
      <c r="AI1010" s="62">
        <f>COUNTIFS(配置清单!G:G,G1010,配置清单!H:H,"TPM",配置清单!N:N,"在岗")+COUNTIFS(配置清单!G:G,G1010,配置清单!H:H,"TC",配置清单!N:N,"在岗")</f>
        <v>0</v>
      </c>
      <c r="AJ1010" s="61" t="str">
        <f t="shared" si="785"/>
        <v>NA</v>
      </c>
      <c r="AK1010" s="60">
        <f>COUNTIFS(配置清单!G:G,G1010,配置清单!H:H,"TPM",配置清单!N:N,"在岗",配置清单!P:P,"&lt;&gt;暂不胜任")+COUNTIFS(配置清单!G:G,G1010,配置清单!H:H,"TC",配置清单!N:N,"在岗",配置清单!P:P,"&lt;&gt;暂不胜任")</f>
        <v>0</v>
      </c>
      <c r="AL1010" s="61" t="str">
        <f t="shared" si="786"/>
        <v>NA</v>
      </c>
      <c r="AM1010" s="60">
        <f>COUNTIFS(配置清单!G:G,G1010,配置清单!H:H,"TSE",配置清单!N:N,"在岗")</f>
        <v>0</v>
      </c>
      <c r="AN1010" s="61" t="str">
        <f t="shared" si="787"/>
        <v>NA</v>
      </c>
      <c r="AO1010" s="60">
        <f>COUNTIFS(配置清单!G:G,G1010,配置清单!H:H,"TSE",配置清单!N:N,"在岗",配置清单!P:P,"&lt;&gt;暂不胜任")</f>
        <v>0</v>
      </c>
      <c r="AP1010" s="61" t="str">
        <f t="shared" si="788"/>
        <v>NA</v>
      </c>
      <c r="AQ1010" s="60">
        <f>COUNTIFS(配置清单!$G:$G,G1010,配置清单!H:H,"QA",配置清单!N:N,"在岗")</f>
        <v>1</v>
      </c>
      <c r="AR1010" s="61">
        <f t="shared" si="789"/>
        <v>1</v>
      </c>
      <c r="AS1010" s="60">
        <f>COUNTIFS(配置清单!$G:$G,G1010,配置清单!$H:$H,"QA",配置清单!$N:$N,"在岗",配置清单!$P:$P,"&lt;&gt;暂不胜任")</f>
        <v>0</v>
      </c>
      <c r="AT1010" s="61">
        <f t="shared" si="790"/>
        <v>0</v>
      </c>
      <c r="AU1010" s="60">
        <f>COUNTIFS(配置清单!G:G,规划及评估!G1010,配置清单!H:H,"BA",配置清单!N:N,"在岗")</f>
        <v>0</v>
      </c>
      <c r="AV1010" s="61" t="str">
        <f t="shared" si="791"/>
        <v>NA</v>
      </c>
      <c r="AW1010" s="60">
        <f>COUNTIFS(配置清单!G:G,G1010,配置清单!H:H,"BA",配置清单!N:N,"在岗",配置清单!P:P,"&lt;&gt;暂不胜任")</f>
        <v>0</v>
      </c>
      <c r="AX1010" s="61" t="str">
        <f t="shared" si="792"/>
        <v>NA</v>
      </c>
      <c r="AY1010" s="60">
        <f>COUNTIFS(配置清单!G:G,规划及评估!G1010,配置清单!H:H,"IA",配置清单!N:N,"在岗")</f>
        <v>0</v>
      </c>
      <c r="AZ1010" s="61" t="str">
        <f t="shared" si="793"/>
        <v>NA</v>
      </c>
      <c r="BA1010" s="60">
        <f>COUNTIFS(配置清单!G:G,G1010,配置清单!H:H,"IA",配置清单!N:N,"在岗",配置清单!P:P,"&lt;&gt;暂不胜任")</f>
        <v>0</v>
      </c>
      <c r="BB1010" s="61" t="str">
        <f t="shared" si="794"/>
        <v>NA</v>
      </c>
      <c r="BC1010" s="60">
        <f>COUNTIFS(配置清单!G:G,规划及评估!G1010,配置清单!H:H,"产品经理",配置清单!N:N,"在岗")</f>
        <v>0</v>
      </c>
      <c r="BD1010" s="61" t="str">
        <f t="shared" si="795"/>
        <v>NA</v>
      </c>
      <c r="BE1010" s="60">
        <f>COUNTIFS(配置清单!G:G,G1010,配置清单!H:H,"产品经理",配置清单!N:N,"在岗",配置清单!P:P,"&lt;&gt;暂不胜任")</f>
        <v>0</v>
      </c>
      <c r="BF1010" s="61" t="str">
        <f t="shared" si="796"/>
        <v>NA</v>
      </c>
      <c r="BG1010" s="63">
        <f t="shared" si="797"/>
        <v>3</v>
      </c>
      <c r="BH1010" s="64">
        <f t="shared" si="798"/>
        <v>3</v>
      </c>
      <c r="BI1010" s="64">
        <f t="shared" si="799"/>
        <v>3</v>
      </c>
      <c r="BJ1010" s="64">
        <f t="shared" si="800"/>
        <v>2</v>
      </c>
      <c r="BK1010" s="65">
        <f t="shared" si="801"/>
        <v>1</v>
      </c>
      <c r="BL1010" s="66">
        <f t="shared" si="802"/>
        <v>0.66666666666666663</v>
      </c>
      <c r="BM1010" s="93">
        <f t="shared" si="803"/>
        <v>1</v>
      </c>
      <c r="BN1010" s="93">
        <f t="shared" si="804"/>
        <v>1</v>
      </c>
      <c r="BO1010" s="93">
        <f t="shared" si="805"/>
        <v>0</v>
      </c>
      <c r="BP1010" s="93">
        <f t="shared" si="806"/>
        <v>0</v>
      </c>
      <c r="BQ1010" s="93">
        <f t="shared" si="807"/>
        <v>1</v>
      </c>
      <c r="BR1010" s="93">
        <f t="shared" si="808"/>
        <v>1</v>
      </c>
      <c r="BS1010" s="93">
        <f t="shared" si="809"/>
        <v>0</v>
      </c>
      <c r="BT1010" s="93">
        <f t="shared" si="810"/>
        <v>0</v>
      </c>
      <c r="BU1010" s="93">
        <f t="shared" si="811"/>
        <v>0</v>
      </c>
      <c r="BV1010" s="93">
        <f t="shared" si="812"/>
        <v>0</v>
      </c>
      <c r="BW1010" s="93">
        <f t="shared" si="813"/>
        <v>1</v>
      </c>
      <c r="BX1010" s="93">
        <f t="shared" si="814"/>
        <v>0</v>
      </c>
      <c r="BY1010" s="93">
        <f t="shared" si="815"/>
        <v>0</v>
      </c>
      <c r="BZ1010" s="93">
        <f t="shared" si="816"/>
        <v>0</v>
      </c>
      <c r="CA1010" s="93">
        <f t="shared" si="817"/>
        <v>0</v>
      </c>
      <c r="CB1010" s="93">
        <f t="shared" si="818"/>
        <v>0</v>
      </c>
      <c r="CC1010" s="93">
        <f t="shared" si="819"/>
        <v>0</v>
      </c>
      <c r="CD1010" s="93">
        <f t="shared" si="820"/>
        <v>0</v>
      </c>
    </row>
    <row r="1011" spans="1:82">
      <c r="A1011" s="34">
        <v>57</v>
      </c>
      <c r="B1011" s="34" t="s">
        <v>8522</v>
      </c>
      <c r="C1011" s="34" t="s">
        <v>8480</v>
      </c>
      <c r="D1011" s="34" t="s">
        <v>230</v>
      </c>
      <c r="E1011" s="34" t="s">
        <v>229</v>
      </c>
      <c r="F1011" s="34" t="s">
        <v>8639</v>
      </c>
      <c r="G1011" s="34" t="s">
        <v>8640</v>
      </c>
      <c r="H1011" s="34" t="s">
        <v>7</v>
      </c>
      <c r="I1011" s="34" t="s">
        <v>7</v>
      </c>
      <c r="J1011" s="34" t="s">
        <v>34</v>
      </c>
      <c r="K1011" s="34" t="s">
        <v>34</v>
      </c>
      <c r="L1011" s="34" t="s">
        <v>8641</v>
      </c>
      <c r="N1011" s="34">
        <v>1</v>
      </c>
      <c r="O1011" s="34">
        <v>0</v>
      </c>
      <c r="P1011" s="34">
        <v>0</v>
      </c>
      <c r="Q1011" s="34">
        <v>0</v>
      </c>
      <c r="R1011" s="34">
        <v>0</v>
      </c>
      <c r="S1011" s="34">
        <v>1</v>
      </c>
      <c r="T1011" s="34">
        <v>0</v>
      </c>
      <c r="U1011" s="77">
        <v>0</v>
      </c>
      <c r="V1011" s="34">
        <v>0</v>
      </c>
      <c r="W1011" s="60">
        <f>COUNTIFS(配置清单!G:G,G1011,配置清单!$H:$H,"PM",配置清单!$N:$N,"在岗")</f>
        <v>1</v>
      </c>
      <c r="X1011" s="61">
        <f t="shared" si="779"/>
        <v>1</v>
      </c>
      <c r="Y1011" s="60">
        <f>COUNTIFS(配置清单!$G:$G,G1011,配置清单!$H:$H,"PM",配置清单!$N:$N,"在岗",配置清单!$P:$P,"&lt;&gt;暂不胜任")</f>
        <v>1</v>
      </c>
      <c r="Z1011" s="61">
        <f t="shared" si="780"/>
        <v>1</v>
      </c>
      <c r="AA1011" s="62">
        <f>COUNTIFS(配置清单!$G:$G,G1011,配置清单!$H:$H,"SE",配置清单!$N:$N,"在岗")+COUNTIFS(配置清单!$G:$G,G1011,配置清单!$H:$H,"SA",配置清单!$N:$N,"在岗")</f>
        <v>0</v>
      </c>
      <c r="AB1011" s="61" t="str">
        <f t="shared" si="781"/>
        <v>NA</v>
      </c>
      <c r="AC1011" s="60">
        <f>COUNTIFS(配置清单!$G:$G,G1011,配置清单!$H:$H,"SE",配置清单!$N:$N,"在岗",配置清单!$P:$P,"&lt;&gt;暂不胜任")+COUNTIFS(配置清单!$G:$G,G1011,配置清单!$H:$H,"SA",配置清单!$N:$N,"在岗",配置清单!$P:$P,"&lt;&gt;暂不胜任")</f>
        <v>0</v>
      </c>
      <c r="AD1011" s="61" t="str">
        <f t="shared" si="782"/>
        <v>NA</v>
      </c>
      <c r="AE1011" s="60">
        <f>COUNTIFS(配置清单!$G:$G,G1011,配置清单!H:H,"MDE",配置清单!N:N,"在岗")</f>
        <v>0</v>
      </c>
      <c r="AF1011" s="61" t="str">
        <f t="shared" si="783"/>
        <v>NA</v>
      </c>
      <c r="AG1011" s="60">
        <f>COUNTIFS(配置清单!$G:$G,G1011,配置清单!$H:$H,"MDE",配置清单!$N:$N,"在岗",配置清单!$P:$P,"&lt;&gt;暂不胜任")</f>
        <v>0</v>
      </c>
      <c r="AH1011" s="61" t="str">
        <f t="shared" si="784"/>
        <v>NA</v>
      </c>
      <c r="AI1011" s="62">
        <f>COUNTIFS(配置清单!G:G,G1011,配置清单!H:H,"TPM",配置清单!N:N,"在岗")+COUNTIFS(配置清单!G:G,G1011,配置清单!H:H,"TC",配置清单!N:N,"在岗")</f>
        <v>0</v>
      </c>
      <c r="AJ1011" s="61" t="str">
        <f t="shared" si="785"/>
        <v>NA</v>
      </c>
      <c r="AK1011" s="60">
        <f>COUNTIFS(配置清单!G:G,G1011,配置清单!H:H,"TPM",配置清单!N:N,"在岗",配置清单!P:P,"&lt;&gt;暂不胜任")+COUNTIFS(配置清单!G:G,G1011,配置清单!H:H,"TC",配置清单!N:N,"在岗",配置清单!P:P,"&lt;&gt;暂不胜任")</f>
        <v>0</v>
      </c>
      <c r="AL1011" s="61" t="str">
        <f t="shared" si="786"/>
        <v>NA</v>
      </c>
      <c r="AM1011" s="60">
        <f>COUNTIFS(配置清单!G:G,G1011,配置清单!H:H,"TSE",配置清单!N:N,"在岗")</f>
        <v>0</v>
      </c>
      <c r="AN1011" s="61" t="str">
        <f t="shared" si="787"/>
        <v>NA</v>
      </c>
      <c r="AO1011" s="60">
        <f>COUNTIFS(配置清单!G:G,G1011,配置清单!H:H,"TSE",配置清单!N:N,"在岗",配置清单!P:P,"&lt;&gt;暂不胜任")</f>
        <v>0</v>
      </c>
      <c r="AP1011" s="61" t="str">
        <f t="shared" si="788"/>
        <v>NA</v>
      </c>
      <c r="AQ1011" s="60">
        <f>COUNTIFS(配置清单!$G:$G,G1011,配置清单!H:H,"QA",配置清单!N:N,"在岗")</f>
        <v>1</v>
      </c>
      <c r="AR1011" s="61">
        <f t="shared" si="789"/>
        <v>1</v>
      </c>
      <c r="AS1011" s="60">
        <f>COUNTIFS(配置清单!$G:$G,G1011,配置清单!$H:$H,"QA",配置清单!$N:$N,"在岗",配置清单!$P:$P,"&lt;&gt;暂不胜任")</f>
        <v>0</v>
      </c>
      <c r="AT1011" s="61">
        <f t="shared" si="790"/>
        <v>0</v>
      </c>
      <c r="AU1011" s="60">
        <f>COUNTIFS(配置清单!G:G,规划及评估!G1011,配置清单!H:H,"BA",配置清单!N:N,"在岗")</f>
        <v>0</v>
      </c>
      <c r="AV1011" s="61" t="str">
        <f t="shared" si="791"/>
        <v>NA</v>
      </c>
      <c r="AW1011" s="60">
        <f>COUNTIFS(配置清单!G:G,G1011,配置清单!H:H,"BA",配置清单!N:N,"在岗",配置清单!P:P,"&lt;&gt;暂不胜任")</f>
        <v>0</v>
      </c>
      <c r="AX1011" s="61" t="str">
        <f t="shared" si="792"/>
        <v>NA</v>
      </c>
      <c r="AY1011" s="60">
        <f>COUNTIFS(配置清单!G:G,规划及评估!G1011,配置清单!H:H,"IA",配置清单!N:N,"在岗")</f>
        <v>0</v>
      </c>
      <c r="AZ1011" s="61" t="str">
        <f t="shared" si="793"/>
        <v>NA</v>
      </c>
      <c r="BA1011" s="60">
        <f>COUNTIFS(配置清单!G:G,G1011,配置清单!H:H,"IA",配置清单!N:N,"在岗",配置清单!P:P,"&lt;&gt;暂不胜任")</f>
        <v>0</v>
      </c>
      <c r="BB1011" s="61" t="str">
        <f t="shared" si="794"/>
        <v>NA</v>
      </c>
      <c r="BC1011" s="60">
        <f>COUNTIFS(配置清单!G:G,规划及评估!G1011,配置清单!H:H,"产品经理",配置清单!N:N,"在岗")</f>
        <v>0</v>
      </c>
      <c r="BD1011" s="61" t="str">
        <f t="shared" si="795"/>
        <v>NA</v>
      </c>
      <c r="BE1011" s="60">
        <f>COUNTIFS(配置清单!G:G,G1011,配置清单!H:H,"产品经理",配置清单!N:N,"在岗",配置清单!P:P,"&lt;&gt;暂不胜任")</f>
        <v>0</v>
      </c>
      <c r="BF1011" s="61" t="str">
        <f t="shared" si="796"/>
        <v>NA</v>
      </c>
      <c r="BG1011" s="63">
        <f t="shared" si="797"/>
        <v>2</v>
      </c>
      <c r="BH1011" s="64">
        <f t="shared" si="798"/>
        <v>2</v>
      </c>
      <c r="BI1011" s="64">
        <f t="shared" si="799"/>
        <v>2</v>
      </c>
      <c r="BJ1011" s="64">
        <f t="shared" si="800"/>
        <v>1</v>
      </c>
      <c r="BK1011" s="65">
        <f t="shared" si="801"/>
        <v>1</v>
      </c>
      <c r="BL1011" s="66">
        <f t="shared" si="802"/>
        <v>0.5</v>
      </c>
      <c r="BM1011" s="93">
        <f t="shared" si="803"/>
        <v>1</v>
      </c>
      <c r="BN1011" s="93">
        <f t="shared" si="804"/>
        <v>1</v>
      </c>
      <c r="BO1011" s="93">
        <f t="shared" si="805"/>
        <v>0</v>
      </c>
      <c r="BP1011" s="93">
        <f t="shared" si="806"/>
        <v>0</v>
      </c>
      <c r="BQ1011" s="93">
        <f t="shared" si="807"/>
        <v>0</v>
      </c>
      <c r="BR1011" s="93">
        <f t="shared" si="808"/>
        <v>0</v>
      </c>
      <c r="BS1011" s="93">
        <f t="shared" si="809"/>
        <v>0</v>
      </c>
      <c r="BT1011" s="93">
        <f t="shared" si="810"/>
        <v>0</v>
      </c>
      <c r="BU1011" s="93">
        <f t="shared" si="811"/>
        <v>0</v>
      </c>
      <c r="BV1011" s="93">
        <f t="shared" si="812"/>
        <v>0</v>
      </c>
      <c r="BW1011" s="93">
        <f t="shared" si="813"/>
        <v>1</v>
      </c>
      <c r="BX1011" s="93">
        <f t="shared" si="814"/>
        <v>0</v>
      </c>
      <c r="BY1011" s="93">
        <f t="shared" si="815"/>
        <v>0</v>
      </c>
      <c r="BZ1011" s="93">
        <f t="shared" si="816"/>
        <v>0</v>
      </c>
      <c r="CA1011" s="93">
        <f t="shared" si="817"/>
        <v>0</v>
      </c>
      <c r="CB1011" s="93">
        <f t="shared" si="818"/>
        <v>0</v>
      </c>
      <c r="CC1011" s="93">
        <f t="shared" si="819"/>
        <v>0</v>
      </c>
      <c r="CD1011" s="93">
        <f t="shared" si="820"/>
        <v>0</v>
      </c>
    </row>
    <row r="1012" spans="1:82">
      <c r="A1012" s="34">
        <v>58</v>
      </c>
      <c r="B1012" s="34" t="s">
        <v>8522</v>
      </c>
      <c r="C1012" s="34" t="s">
        <v>8480</v>
      </c>
      <c r="D1012" s="34" t="s">
        <v>230</v>
      </c>
      <c r="E1012" s="34" t="s">
        <v>229</v>
      </c>
      <c r="F1012" s="34" t="s">
        <v>8642</v>
      </c>
      <c r="G1012" s="34" t="s">
        <v>8643</v>
      </c>
      <c r="H1012" s="34" t="s">
        <v>4</v>
      </c>
      <c r="I1012" s="34" t="s">
        <v>4</v>
      </c>
      <c r="J1012" s="34" t="s">
        <v>34</v>
      </c>
      <c r="K1012" s="34" t="s">
        <v>34</v>
      </c>
      <c r="L1012" s="34" t="s">
        <v>8551</v>
      </c>
      <c r="N1012" s="34">
        <v>1</v>
      </c>
      <c r="O1012" s="34">
        <v>0</v>
      </c>
      <c r="P1012" s="34">
        <v>0</v>
      </c>
      <c r="Q1012" s="34">
        <v>0</v>
      </c>
      <c r="R1012" s="34">
        <v>1</v>
      </c>
      <c r="S1012" s="34">
        <v>1</v>
      </c>
      <c r="T1012" s="34">
        <v>0</v>
      </c>
      <c r="U1012" s="77">
        <v>0</v>
      </c>
      <c r="V1012" s="34">
        <v>0</v>
      </c>
      <c r="W1012" s="60">
        <f>COUNTIFS(配置清单!G:G,G1012,配置清单!$H:$H,"PM",配置清单!$N:$N,"在岗")</f>
        <v>1</v>
      </c>
      <c r="X1012" s="61">
        <f t="shared" si="779"/>
        <v>1</v>
      </c>
      <c r="Y1012" s="60">
        <f>COUNTIFS(配置清单!$G:$G,G1012,配置清单!$H:$H,"PM",配置清单!$N:$N,"在岗",配置清单!$P:$P,"&lt;&gt;暂不胜任")</f>
        <v>1</v>
      </c>
      <c r="Z1012" s="61">
        <f t="shared" si="780"/>
        <v>1</v>
      </c>
      <c r="AA1012" s="62">
        <f>COUNTIFS(配置清单!$G:$G,G1012,配置清单!$H:$H,"SE",配置清单!$N:$N,"在岗")+COUNTIFS(配置清单!$G:$G,G1012,配置清单!$H:$H,"SA",配置清单!$N:$N,"在岗")</f>
        <v>0</v>
      </c>
      <c r="AB1012" s="61" t="str">
        <f t="shared" si="781"/>
        <v>NA</v>
      </c>
      <c r="AC1012" s="60">
        <f>COUNTIFS(配置清单!$G:$G,G1012,配置清单!$H:$H,"SE",配置清单!$N:$N,"在岗",配置清单!$P:$P,"&lt;&gt;暂不胜任")+COUNTIFS(配置清单!$G:$G,G1012,配置清单!$H:$H,"SA",配置清单!$N:$N,"在岗",配置清单!$P:$P,"&lt;&gt;暂不胜任")</f>
        <v>0</v>
      </c>
      <c r="AD1012" s="61" t="str">
        <f t="shared" si="782"/>
        <v>NA</v>
      </c>
      <c r="AE1012" s="60">
        <f>COUNTIFS(配置清单!$G:$G,G1012,配置清单!H:H,"MDE",配置清单!N:N,"在岗")</f>
        <v>0</v>
      </c>
      <c r="AF1012" s="61" t="str">
        <f t="shared" si="783"/>
        <v>NA</v>
      </c>
      <c r="AG1012" s="60">
        <f>COUNTIFS(配置清单!$G:$G,G1012,配置清单!$H:$H,"MDE",配置清单!$N:$N,"在岗",配置清单!$P:$P,"&lt;&gt;暂不胜任")</f>
        <v>0</v>
      </c>
      <c r="AH1012" s="61" t="str">
        <f t="shared" si="784"/>
        <v>NA</v>
      </c>
      <c r="AI1012" s="62">
        <f>COUNTIFS(配置清单!G:G,G1012,配置清单!H:H,"TPM",配置清单!N:N,"在岗")+COUNTIFS(配置清单!G:G,G1012,配置清单!H:H,"TC",配置清单!N:N,"在岗")</f>
        <v>0</v>
      </c>
      <c r="AJ1012" s="61" t="str">
        <f t="shared" si="785"/>
        <v>NA</v>
      </c>
      <c r="AK1012" s="60">
        <f>COUNTIFS(配置清单!G:G,G1012,配置清单!H:H,"TPM",配置清单!N:N,"在岗",配置清单!P:P,"&lt;&gt;暂不胜任")+COUNTIFS(配置清单!G:G,G1012,配置清单!H:H,"TC",配置清单!N:N,"在岗",配置清单!P:P,"&lt;&gt;暂不胜任")</f>
        <v>0</v>
      </c>
      <c r="AL1012" s="61" t="str">
        <f t="shared" si="786"/>
        <v>NA</v>
      </c>
      <c r="AM1012" s="60">
        <f>COUNTIFS(配置清单!G:G,G1012,配置清单!H:H,"TSE",配置清单!N:N,"在岗")</f>
        <v>1</v>
      </c>
      <c r="AN1012" s="61">
        <f t="shared" si="787"/>
        <v>1</v>
      </c>
      <c r="AO1012" s="60">
        <f>COUNTIFS(配置清单!G:G,G1012,配置清单!H:H,"TSE",配置清单!N:N,"在岗",配置清单!P:P,"&lt;&gt;暂不胜任")</f>
        <v>1</v>
      </c>
      <c r="AP1012" s="61">
        <f t="shared" si="788"/>
        <v>1</v>
      </c>
      <c r="AQ1012" s="60">
        <f>COUNTIFS(配置清单!$G:$G,G1012,配置清单!H:H,"QA",配置清单!N:N,"在岗")</f>
        <v>1</v>
      </c>
      <c r="AR1012" s="61">
        <f t="shared" si="789"/>
        <v>1</v>
      </c>
      <c r="AS1012" s="60">
        <f>COUNTIFS(配置清单!$G:$G,G1012,配置清单!$H:$H,"QA",配置清单!$N:$N,"在岗",配置清单!$P:$P,"&lt;&gt;暂不胜任")</f>
        <v>0</v>
      </c>
      <c r="AT1012" s="61">
        <f t="shared" si="790"/>
        <v>0</v>
      </c>
      <c r="AU1012" s="60">
        <f>COUNTIFS(配置清单!G:G,规划及评估!G1012,配置清单!H:H,"BA",配置清单!N:N,"在岗")</f>
        <v>0</v>
      </c>
      <c r="AV1012" s="61" t="str">
        <f t="shared" si="791"/>
        <v>NA</v>
      </c>
      <c r="AW1012" s="60">
        <f>COUNTIFS(配置清单!G:G,G1012,配置清单!H:H,"BA",配置清单!N:N,"在岗",配置清单!P:P,"&lt;&gt;暂不胜任")</f>
        <v>0</v>
      </c>
      <c r="AX1012" s="61" t="str">
        <f t="shared" si="792"/>
        <v>NA</v>
      </c>
      <c r="AY1012" s="60">
        <f>COUNTIFS(配置清单!G:G,规划及评估!G1012,配置清单!H:H,"IA",配置清单!N:N,"在岗")</f>
        <v>0</v>
      </c>
      <c r="AZ1012" s="61" t="str">
        <f t="shared" si="793"/>
        <v>NA</v>
      </c>
      <c r="BA1012" s="60">
        <f>COUNTIFS(配置清单!G:G,G1012,配置清单!H:H,"IA",配置清单!N:N,"在岗",配置清单!P:P,"&lt;&gt;暂不胜任")</f>
        <v>0</v>
      </c>
      <c r="BB1012" s="61" t="str">
        <f t="shared" si="794"/>
        <v>NA</v>
      </c>
      <c r="BC1012" s="60">
        <f>COUNTIFS(配置清单!G:G,规划及评估!G1012,配置清单!H:H,"产品经理",配置清单!N:N,"在岗")</f>
        <v>0</v>
      </c>
      <c r="BD1012" s="61" t="str">
        <f t="shared" si="795"/>
        <v>NA</v>
      </c>
      <c r="BE1012" s="60">
        <f>COUNTIFS(配置清单!G:G,G1012,配置清单!H:H,"产品经理",配置清单!N:N,"在岗",配置清单!P:P,"&lt;&gt;暂不胜任")</f>
        <v>0</v>
      </c>
      <c r="BF1012" s="61" t="str">
        <f t="shared" si="796"/>
        <v>NA</v>
      </c>
      <c r="BG1012" s="63">
        <f t="shared" si="797"/>
        <v>3</v>
      </c>
      <c r="BH1012" s="64">
        <f t="shared" si="798"/>
        <v>3</v>
      </c>
      <c r="BI1012" s="64">
        <f t="shared" si="799"/>
        <v>3</v>
      </c>
      <c r="BJ1012" s="64">
        <f t="shared" si="800"/>
        <v>2</v>
      </c>
      <c r="BK1012" s="65">
        <f t="shared" si="801"/>
        <v>1</v>
      </c>
      <c r="BL1012" s="66">
        <f t="shared" si="802"/>
        <v>0.66666666666666663</v>
      </c>
      <c r="BM1012" s="93">
        <f t="shared" si="803"/>
        <v>1</v>
      </c>
      <c r="BN1012" s="93">
        <f t="shared" si="804"/>
        <v>1</v>
      </c>
      <c r="BO1012" s="93">
        <f t="shared" si="805"/>
        <v>0</v>
      </c>
      <c r="BP1012" s="93">
        <f t="shared" si="806"/>
        <v>0</v>
      </c>
      <c r="BQ1012" s="93">
        <f t="shared" si="807"/>
        <v>0</v>
      </c>
      <c r="BR1012" s="93">
        <f t="shared" si="808"/>
        <v>0</v>
      </c>
      <c r="BS1012" s="93">
        <f t="shared" si="809"/>
        <v>0</v>
      </c>
      <c r="BT1012" s="93">
        <f t="shared" si="810"/>
        <v>0</v>
      </c>
      <c r="BU1012" s="93">
        <f t="shared" si="811"/>
        <v>1</v>
      </c>
      <c r="BV1012" s="93">
        <f t="shared" si="812"/>
        <v>1</v>
      </c>
      <c r="BW1012" s="93">
        <f t="shared" si="813"/>
        <v>1</v>
      </c>
      <c r="BX1012" s="93">
        <f t="shared" si="814"/>
        <v>0</v>
      </c>
      <c r="BY1012" s="93">
        <f t="shared" si="815"/>
        <v>0</v>
      </c>
      <c r="BZ1012" s="93">
        <f t="shared" si="816"/>
        <v>0</v>
      </c>
      <c r="CA1012" s="93">
        <f t="shared" si="817"/>
        <v>0</v>
      </c>
      <c r="CB1012" s="93">
        <f t="shared" si="818"/>
        <v>0</v>
      </c>
      <c r="CC1012" s="93">
        <f t="shared" si="819"/>
        <v>0</v>
      </c>
      <c r="CD1012" s="93">
        <f t="shared" si="820"/>
        <v>0</v>
      </c>
    </row>
    <row r="1013" spans="1:82">
      <c r="A1013" s="34">
        <v>59</v>
      </c>
      <c r="B1013" s="34" t="s">
        <v>8522</v>
      </c>
      <c r="C1013" s="34" t="s">
        <v>8480</v>
      </c>
      <c r="D1013" s="34" t="s">
        <v>230</v>
      </c>
      <c r="E1013" s="34" t="s">
        <v>229</v>
      </c>
      <c r="F1013" s="34" t="s">
        <v>8644</v>
      </c>
      <c r="G1013" s="34" t="s">
        <v>8645</v>
      </c>
      <c r="H1013" s="34" t="s">
        <v>6</v>
      </c>
      <c r="I1013" s="34" t="s">
        <v>7</v>
      </c>
      <c r="J1013" s="34" t="s">
        <v>195</v>
      </c>
      <c r="K1013" s="34" t="s">
        <v>34</v>
      </c>
      <c r="L1013" s="34" t="s">
        <v>8646</v>
      </c>
      <c r="N1013" s="34">
        <v>1</v>
      </c>
      <c r="O1013" s="34">
        <v>0</v>
      </c>
      <c r="P1013" s="34">
        <v>2</v>
      </c>
      <c r="Q1013" s="34">
        <v>0</v>
      </c>
      <c r="R1013" s="34">
        <v>0</v>
      </c>
      <c r="S1013" s="34">
        <v>1</v>
      </c>
      <c r="T1013" s="34">
        <v>0</v>
      </c>
      <c r="U1013" s="77">
        <v>0</v>
      </c>
      <c r="V1013" s="34">
        <v>0</v>
      </c>
      <c r="W1013" s="60">
        <f>COUNTIFS(配置清单!G:G,G1013,配置清单!$H:$H,"PM",配置清单!$N:$N,"在岗")</f>
        <v>1</v>
      </c>
      <c r="X1013" s="61">
        <f t="shared" si="779"/>
        <v>1</v>
      </c>
      <c r="Y1013" s="60">
        <f>COUNTIFS(配置清单!$G:$G,G1013,配置清单!$H:$H,"PM",配置清单!$N:$N,"在岗",配置清单!$P:$P,"&lt;&gt;暂不胜任")</f>
        <v>1</v>
      </c>
      <c r="Z1013" s="61">
        <f t="shared" si="780"/>
        <v>1</v>
      </c>
      <c r="AA1013" s="62">
        <f>COUNTIFS(配置清单!$G:$G,G1013,配置清单!$H:$H,"SE",配置清单!$N:$N,"在岗")+COUNTIFS(配置清单!$G:$G,G1013,配置清单!$H:$H,"SA",配置清单!$N:$N,"在岗")</f>
        <v>0</v>
      </c>
      <c r="AB1013" s="61" t="str">
        <f t="shared" si="781"/>
        <v>NA</v>
      </c>
      <c r="AC1013" s="60">
        <f>COUNTIFS(配置清单!$G:$G,G1013,配置清单!$H:$H,"SE",配置清单!$N:$N,"在岗",配置清单!$P:$P,"&lt;&gt;暂不胜任")+COUNTIFS(配置清单!$G:$G,G1013,配置清单!$H:$H,"SA",配置清单!$N:$N,"在岗",配置清单!$P:$P,"&lt;&gt;暂不胜任")</f>
        <v>0</v>
      </c>
      <c r="AD1013" s="61" t="str">
        <f t="shared" si="782"/>
        <v>NA</v>
      </c>
      <c r="AE1013" s="60">
        <f>COUNTIFS(配置清单!$G:$G,G1013,配置清单!H:H,"MDE",配置清单!N:N,"在岗")</f>
        <v>2</v>
      </c>
      <c r="AF1013" s="61">
        <f t="shared" si="783"/>
        <v>1</v>
      </c>
      <c r="AG1013" s="60">
        <f>COUNTIFS(配置清单!$G:$G,G1013,配置清单!$H:$H,"MDE",配置清单!$N:$N,"在岗",配置清单!$P:$P,"&lt;&gt;暂不胜任")</f>
        <v>1</v>
      </c>
      <c r="AH1013" s="61">
        <f t="shared" si="784"/>
        <v>0.5</v>
      </c>
      <c r="AI1013" s="62">
        <f>COUNTIFS(配置清单!G:G,G1013,配置清单!H:H,"TPM",配置清单!N:N,"在岗")+COUNTIFS(配置清单!G:G,G1013,配置清单!H:H,"TC",配置清单!N:N,"在岗")</f>
        <v>0</v>
      </c>
      <c r="AJ1013" s="61" t="str">
        <f t="shared" si="785"/>
        <v>NA</v>
      </c>
      <c r="AK1013" s="60">
        <f>COUNTIFS(配置清单!G:G,G1013,配置清单!H:H,"TPM",配置清单!N:N,"在岗",配置清单!P:P,"&lt;&gt;暂不胜任")+COUNTIFS(配置清单!G:G,G1013,配置清单!H:H,"TC",配置清单!N:N,"在岗",配置清单!P:P,"&lt;&gt;暂不胜任")</f>
        <v>0</v>
      </c>
      <c r="AL1013" s="61" t="str">
        <f t="shared" si="786"/>
        <v>NA</v>
      </c>
      <c r="AM1013" s="60">
        <f>COUNTIFS(配置清单!G:G,G1013,配置清单!H:H,"TSE",配置清单!N:N,"在岗")</f>
        <v>0</v>
      </c>
      <c r="AN1013" s="61" t="str">
        <f t="shared" si="787"/>
        <v>NA</v>
      </c>
      <c r="AO1013" s="60">
        <f>COUNTIFS(配置清单!G:G,G1013,配置清单!H:H,"TSE",配置清单!N:N,"在岗",配置清单!P:P,"&lt;&gt;暂不胜任")</f>
        <v>0</v>
      </c>
      <c r="AP1013" s="61" t="str">
        <f t="shared" si="788"/>
        <v>NA</v>
      </c>
      <c r="AQ1013" s="60">
        <f>COUNTIFS(配置清单!$G:$G,G1013,配置清单!H:H,"QA",配置清单!N:N,"在岗")</f>
        <v>1</v>
      </c>
      <c r="AR1013" s="61">
        <f t="shared" si="789"/>
        <v>1</v>
      </c>
      <c r="AS1013" s="60">
        <f>COUNTIFS(配置清单!$G:$G,G1013,配置清单!$H:$H,"QA",配置清单!$N:$N,"在岗",配置清单!$P:$P,"&lt;&gt;暂不胜任")</f>
        <v>0</v>
      </c>
      <c r="AT1013" s="61">
        <f t="shared" si="790"/>
        <v>0</v>
      </c>
      <c r="AU1013" s="60">
        <f>COUNTIFS(配置清单!G:G,规划及评估!G1013,配置清单!H:H,"BA",配置清单!N:N,"在岗")</f>
        <v>0</v>
      </c>
      <c r="AV1013" s="61" t="str">
        <f t="shared" si="791"/>
        <v>NA</v>
      </c>
      <c r="AW1013" s="60">
        <f>COUNTIFS(配置清单!G:G,G1013,配置清单!H:H,"BA",配置清单!N:N,"在岗",配置清单!P:P,"&lt;&gt;暂不胜任")</f>
        <v>0</v>
      </c>
      <c r="AX1013" s="61" t="str">
        <f t="shared" si="792"/>
        <v>NA</v>
      </c>
      <c r="AY1013" s="60">
        <f>COUNTIFS(配置清单!G:G,规划及评估!G1013,配置清单!H:H,"IA",配置清单!N:N,"在岗")</f>
        <v>0</v>
      </c>
      <c r="AZ1013" s="61" t="str">
        <f t="shared" si="793"/>
        <v>NA</v>
      </c>
      <c r="BA1013" s="60">
        <f>COUNTIFS(配置清单!G:G,G1013,配置清单!H:H,"IA",配置清单!N:N,"在岗",配置清单!P:P,"&lt;&gt;暂不胜任")</f>
        <v>0</v>
      </c>
      <c r="BB1013" s="61" t="str">
        <f t="shared" si="794"/>
        <v>NA</v>
      </c>
      <c r="BC1013" s="60">
        <f>COUNTIFS(配置清单!G:G,规划及评估!G1013,配置清单!H:H,"产品经理",配置清单!N:N,"在岗")</f>
        <v>0</v>
      </c>
      <c r="BD1013" s="61" t="str">
        <f t="shared" si="795"/>
        <v>NA</v>
      </c>
      <c r="BE1013" s="60">
        <f>COUNTIFS(配置清单!G:G,G1013,配置清单!H:H,"产品经理",配置清单!N:N,"在岗",配置清单!P:P,"&lt;&gt;暂不胜任")</f>
        <v>0</v>
      </c>
      <c r="BF1013" s="61" t="str">
        <f t="shared" si="796"/>
        <v>NA</v>
      </c>
      <c r="BG1013" s="63">
        <f t="shared" si="797"/>
        <v>4</v>
      </c>
      <c r="BH1013" s="64">
        <f t="shared" si="798"/>
        <v>4</v>
      </c>
      <c r="BI1013" s="64">
        <f t="shared" si="799"/>
        <v>4</v>
      </c>
      <c r="BJ1013" s="64">
        <f t="shared" si="800"/>
        <v>2</v>
      </c>
      <c r="BK1013" s="65">
        <f t="shared" si="801"/>
        <v>1</v>
      </c>
      <c r="BL1013" s="66">
        <f t="shared" si="802"/>
        <v>0.5</v>
      </c>
      <c r="BM1013" s="93">
        <f t="shared" si="803"/>
        <v>1</v>
      </c>
      <c r="BN1013" s="93">
        <f t="shared" si="804"/>
        <v>1</v>
      </c>
      <c r="BO1013" s="93">
        <f t="shared" si="805"/>
        <v>0</v>
      </c>
      <c r="BP1013" s="93">
        <f t="shared" si="806"/>
        <v>0</v>
      </c>
      <c r="BQ1013" s="93">
        <f t="shared" si="807"/>
        <v>2</v>
      </c>
      <c r="BR1013" s="93">
        <f t="shared" si="808"/>
        <v>1</v>
      </c>
      <c r="BS1013" s="93">
        <f t="shared" si="809"/>
        <v>0</v>
      </c>
      <c r="BT1013" s="93">
        <f t="shared" si="810"/>
        <v>0</v>
      </c>
      <c r="BU1013" s="93">
        <f t="shared" si="811"/>
        <v>0</v>
      </c>
      <c r="BV1013" s="93">
        <f t="shared" si="812"/>
        <v>0</v>
      </c>
      <c r="BW1013" s="93">
        <f t="shared" si="813"/>
        <v>1</v>
      </c>
      <c r="BX1013" s="93">
        <f t="shared" si="814"/>
        <v>0</v>
      </c>
      <c r="BY1013" s="93">
        <f t="shared" si="815"/>
        <v>0</v>
      </c>
      <c r="BZ1013" s="93">
        <f t="shared" si="816"/>
        <v>0</v>
      </c>
      <c r="CA1013" s="93">
        <f t="shared" si="817"/>
        <v>0</v>
      </c>
      <c r="CB1013" s="93">
        <f t="shared" si="818"/>
        <v>0</v>
      </c>
      <c r="CC1013" s="93">
        <f t="shared" si="819"/>
        <v>0</v>
      </c>
      <c r="CD1013" s="93">
        <f t="shared" si="820"/>
        <v>0</v>
      </c>
    </row>
    <row r="1014" spans="1:82">
      <c r="A1014" s="34">
        <v>60</v>
      </c>
      <c r="B1014" s="34" t="s">
        <v>8522</v>
      </c>
      <c r="C1014" s="34" t="s">
        <v>8480</v>
      </c>
      <c r="D1014" s="34" t="s">
        <v>230</v>
      </c>
      <c r="E1014" s="34" t="s">
        <v>229</v>
      </c>
      <c r="F1014" s="34" t="s">
        <v>8647</v>
      </c>
      <c r="G1014" s="34" t="s">
        <v>8648</v>
      </c>
      <c r="H1014" s="34" t="s">
        <v>7</v>
      </c>
      <c r="I1014" s="34" t="s">
        <v>7</v>
      </c>
      <c r="J1014" s="34" t="s">
        <v>195</v>
      </c>
      <c r="K1014" s="34" t="s">
        <v>34</v>
      </c>
      <c r="L1014" s="34" t="s">
        <v>8646</v>
      </c>
      <c r="N1014" s="34">
        <v>1</v>
      </c>
      <c r="O1014" s="34">
        <v>0</v>
      </c>
      <c r="P1014" s="34">
        <v>0</v>
      </c>
      <c r="Q1014" s="34">
        <v>0</v>
      </c>
      <c r="R1014" s="34">
        <v>0</v>
      </c>
      <c r="S1014" s="34">
        <v>1</v>
      </c>
      <c r="T1014" s="34">
        <v>0</v>
      </c>
      <c r="U1014" s="77">
        <v>0</v>
      </c>
      <c r="V1014" s="34">
        <v>0</v>
      </c>
      <c r="W1014" s="60">
        <f>COUNTIFS(配置清单!G:G,G1014,配置清单!$H:$H,"PM",配置清单!$N:$N,"在岗")</f>
        <v>1</v>
      </c>
      <c r="X1014" s="61">
        <f t="shared" si="779"/>
        <v>1</v>
      </c>
      <c r="Y1014" s="60">
        <f>COUNTIFS(配置清单!$G:$G,G1014,配置清单!$H:$H,"PM",配置清单!$N:$N,"在岗",配置清单!$P:$P,"&lt;&gt;暂不胜任")</f>
        <v>1</v>
      </c>
      <c r="Z1014" s="61">
        <f t="shared" si="780"/>
        <v>1</v>
      </c>
      <c r="AA1014" s="62">
        <f>COUNTIFS(配置清单!$G:$G,G1014,配置清单!$H:$H,"SE",配置清单!$N:$N,"在岗")+COUNTIFS(配置清单!$G:$G,G1014,配置清单!$H:$H,"SA",配置清单!$N:$N,"在岗")</f>
        <v>0</v>
      </c>
      <c r="AB1014" s="61" t="str">
        <f t="shared" si="781"/>
        <v>NA</v>
      </c>
      <c r="AC1014" s="60">
        <f>COUNTIFS(配置清单!$G:$G,G1014,配置清单!$H:$H,"SE",配置清单!$N:$N,"在岗",配置清单!$P:$P,"&lt;&gt;暂不胜任")+COUNTIFS(配置清单!$G:$G,G1014,配置清单!$H:$H,"SA",配置清单!$N:$N,"在岗",配置清单!$P:$P,"&lt;&gt;暂不胜任")</f>
        <v>0</v>
      </c>
      <c r="AD1014" s="61" t="str">
        <f t="shared" si="782"/>
        <v>NA</v>
      </c>
      <c r="AE1014" s="60">
        <f>COUNTIFS(配置清单!$G:$G,G1014,配置清单!H:H,"MDE",配置清单!N:N,"在岗")</f>
        <v>0</v>
      </c>
      <c r="AF1014" s="61" t="str">
        <f t="shared" si="783"/>
        <v>NA</v>
      </c>
      <c r="AG1014" s="60">
        <f>COUNTIFS(配置清单!$G:$G,G1014,配置清单!$H:$H,"MDE",配置清单!$N:$N,"在岗",配置清单!$P:$P,"&lt;&gt;暂不胜任")</f>
        <v>0</v>
      </c>
      <c r="AH1014" s="61" t="str">
        <f t="shared" si="784"/>
        <v>NA</v>
      </c>
      <c r="AI1014" s="62">
        <f>COUNTIFS(配置清单!G:G,G1014,配置清单!H:H,"TPM",配置清单!N:N,"在岗")+COUNTIFS(配置清单!G:G,G1014,配置清单!H:H,"TC",配置清单!N:N,"在岗")</f>
        <v>0</v>
      </c>
      <c r="AJ1014" s="61" t="str">
        <f t="shared" si="785"/>
        <v>NA</v>
      </c>
      <c r="AK1014" s="60">
        <f>COUNTIFS(配置清单!G:G,G1014,配置清单!H:H,"TPM",配置清单!N:N,"在岗",配置清单!P:P,"&lt;&gt;暂不胜任")+COUNTIFS(配置清单!G:G,G1014,配置清单!H:H,"TC",配置清单!N:N,"在岗",配置清单!P:P,"&lt;&gt;暂不胜任")</f>
        <v>0</v>
      </c>
      <c r="AL1014" s="61" t="str">
        <f t="shared" si="786"/>
        <v>NA</v>
      </c>
      <c r="AM1014" s="60">
        <f>COUNTIFS(配置清单!G:G,G1014,配置清单!H:H,"TSE",配置清单!N:N,"在岗")</f>
        <v>0</v>
      </c>
      <c r="AN1014" s="61" t="str">
        <f t="shared" si="787"/>
        <v>NA</v>
      </c>
      <c r="AO1014" s="60">
        <f>COUNTIFS(配置清单!G:G,G1014,配置清单!H:H,"TSE",配置清单!N:N,"在岗",配置清单!P:P,"&lt;&gt;暂不胜任")</f>
        <v>0</v>
      </c>
      <c r="AP1014" s="61" t="str">
        <f t="shared" si="788"/>
        <v>NA</v>
      </c>
      <c r="AQ1014" s="60">
        <f>COUNTIFS(配置清单!$G:$G,G1014,配置清单!H:H,"QA",配置清单!N:N,"在岗")</f>
        <v>1</v>
      </c>
      <c r="AR1014" s="61">
        <f t="shared" si="789"/>
        <v>1</v>
      </c>
      <c r="AS1014" s="60">
        <f>COUNTIFS(配置清单!$G:$G,G1014,配置清单!$H:$H,"QA",配置清单!$N:$N,"在岗",配置清单!$P:$P,"&lt;&gt;暂不胜任")</f>
        <v>0</v>
      </c>
      <c r="AT1014" s="61">
        <f t="shared" si="790"/>
        <v>0</v>
      </c>
      <c r="AU1014" s="60">
        <f>COUNTIFS(配置清单!G:G,规划及评估!G1014,配置清单!H:H,"BA",配置清单!N:N,"在岗")</f>
        <v>0</v>
      </c>
      <c r="AV1014" s="61" t="str">
        <f t="shared" si="791"/>
        <v>NA</v>
      </c>
      <c r="AW1014" s="60">
        <f>COUNTIFS(配置清单!G:G,G1014,配置清单!H:H,"BA",配置清单!N:N,"在岗",配置清单!P:P,"&lt;&gt;暂不胜任")</f>
        <v>0</v>
      </c>
      <c r="AX1014" s="61" t="str">
        <f t="shared" si="792"/>
        <v>NA</v>
      </c>
      <c r="AY1014" s="60">
        <f>COUNTIFS(配置清单!G:G,规划及评估!G1014,配置清单!H:H,"IA",配置清单!N:N,"在岗")</f>
        <v>0</v>
      </c>
      <c r="AZ1014" s="61" t="str">
        <f t="shared" si="793"/>
        <v>NA</v>
      </c>
      <c r="BA1014" s="60">
        <f>COUNTIFS(配置清单!G:G,G1014,配置清单!H:H,"IA",配置清单!N:N,"在岗",配置清单!P:P,"&lt;&gt;暂不胜任")</f>
        <v>0</v>
      </c>
      <c r="BB1014" s="61" t="str">
        <f t="shared" si="794"/>
        <v>NA</v>
      </c>
      <c r="BC1014" s="60">
        <f>COUNTIFS(配置清单!G:G,规划及评估!G1014,配置清单!H:H,"产品经理",配置清单!N:N,"在岗")</f>
        <v>0</v>
      </c>
      <c r="BD1014" s="61" t="str">
        <f t="shared" si="795"/>
        <v>NA</v>
      </c>
      <c r="BE1014" s="60">
        <f>COUNTIFS(配置清单!G:G,G1014,配置清单!H:H,"产品经理",配置清单!N:N,"在岗",配置清单!P:P,"&lt;&gt;暂不胜任")</f>
        <v>0</v>
      </c>
      <c r="BF1014" s="61" t="str">
        <f t="shared" si="796"/>
        <v>NA</v>
      </c>
      <c r="BG1014" s="63">
        <f t="shared" si="797"/>
        <v>2</v>
      </c>
      <c r="BH1014" s="64">
        <f t="shared" si="798"/>
        <v>2</v>
      </c>
      <c r="BI1014" s="64">
        <f t="shared" si="799"/>
        <v>2</v>
      </c>
      <c r="BJ1014" s="64">
        <f t="shared" si="800"/>
        <v>1</v>
      </c>
      <c r="BK1014" s="65">
        <f t="shared" si="801"/>
        <v>1</v>
      </c>
      <c r="BL1014" s="66">
        <f t="shared" si="802"/>
        <v>0.5</v>
      </c>
      <c r="BM1014" s="93">
        <f t="shared" si="803"/>
        <v>1</v>
      </c>
      <c r="BN1014" s="93">
        <f t="shared" si="804"/>
        <v>1</v>
      </c>
      <c r="BO1014" s="93">
        <f t="shared" si="805"/>
        <v>0</v>
      </c>
      <c r="BP1014" s="93">
        <f t="shared" si="806"/>
        <v>0</v>
      </c>
      <c r="BQ1014" s="93">
        <f t="shared" si="807"/>
        <v>0</v>
      </c>
      <c r="BR1014" s="93">
        <f t="shared" si="808"/>
        <v>0</v>
      </c>
      <c r="BS1014" s="93">
        <f t="shared" si="809"/>
        <v>0</v>
      </c>
      <c r="BT1014" s="93">
        <f t="shared" si="810"/>
        <v>0</v>
      </c>
      <c r="BU1014" s="93">
        <f t="shared" si="811"/>
        <v>0</v>
      </c>
      <c r="BV1014" s="93">
        <f t="shared" si="812"/>
        <v>0</v>
      </c>
      <c r="BW1014" s="93">
        <f t="shared" si="813"/>
        <v>1</v>
      </c>
      <c r="BX1014" s="93">
        <f t="shared" si="814"/>
        <v>0</v>
      </c>
      <c r="BY1014" s="93">
        <f t="shared" si="815"/>
        <v>0</v>
      </c>
      <c r="BZ1014" s="93">
        <f t="shared" si="816"/>
        <v>0</v>
      </c>
      <c r="CA1014" s="93">
        <f t="shared" si="817"/>
        <v>0</v>
      </c>
      <c r="CB1014" s="93">
        <f t="shared" si="818"/>
        <v>0</v>
      </c>
      <c r="CC1014" s="93">
        <f t="shared" si="819"/>
        <v>0</v>
      </c>
      <c r="CD1014" s="93">
        <f t="shared" si="820"/>
        <v>0</v>
      </c>
    </row>
    <row r="1015" spans="1:82">
      <c r="A1015" s="34">
        <v>61</v>
      </c>
      <c r="B1015" s="34" t="s">
        <v>8522</v>
      </c>
      <c r="C1015" s="34" t="s">
        <v>8480</v>
      </c>
      <c r="D1015" s="34" t="s">
        <v>230</v>
      </c>
      <c r="E1015" s="34" t="s">
        <v>229</v>
      </c>
      <c r="F1015" s="34" t="s">
        <v>8649</v>
      </c>
      <c r="G1015" s="34" t="s">
        <v>8650</v>
      </c>
      <c r="H1015" s="34" t="s">
        <v>6</v>
      </c>
      <c r="I1015" s="34" t="s">
        <v>7</v>
      </c>
      <c r="J1015" s="34" t="s">
        <v>195</v>
      </c>
      <c r="K1015" s="34" t="s">
        <v>195</v>
      </c>
      <c r="L1015" s="34" t="s">
        <v>8651</v>
      </c>
      <c r="N1015" s="34">
        <v>1</v>
      </c>
      <c r="O1015" s="34">
        <v>0</v>
      </c>
      <c r="P1015" s="34">
        <v>0</v>
      </c>
      <c r="Q1015" s="34">
        <v>0</v>
      </c>
      <c r="R1015" s="34">
        <v>0</v>
      </c>
      <c r="S1015" s="34">
        <v>1</v>
      </c>
      <c r="T1015" s="34">
        <v>0</v>
      </c>
      <c r="U1015" s="77">
        <v>0</v>
      </c>
      <c r="V1015" s="34">
        <v>0</v>
      </c>
      <c r="W1015" s="60">
        <f>COUNTIFS(配置清单!G:G,G1015,配置清单!$H:$H,"PM",配置清单!$N:$N,"在岗")</f>
        <v>1</v>
      </c>
      <c r="X1015" s="61">
        <f t="shared" si="779"/>
        <v>1</v>
      </c>
      <c r="Y1015" s="60">
        <f>COUNTIFS(配置清单!$G:$G,G1015,配置清单!$H:$H,"PM",配置清单!$N:$N,"在岗",配置清单!$P:$P,"&lt;&gt;暂不胜任")</f>
        <v>1</v>
      </c>
      <c r="Z1015" s="61">
        <f t="shared" si="780"/>
        <v>1</v>
      </c>
      <c r="AA1015" s="62">
        <f>COUNTIFS(配置清单!$G:$G,G1015,配置清单!$H:$H,"SE",配置清单!$N:$N,"在岗")+COUNTIFS(配置清单!$G:$G,G1015,配置清单!$H:$H,"SA",配置清单!$N:$N,"在岗")</f>
        <v>0</v>
      </c>
      <c r="AB1015" s="61" t="str">
        <f t="shared" si="781"/>
        <v>NA</v>
      </c>
      <c r="AC1015" s="60">
        <f>COUNTIFS(配置清单!$G:$G,G1015,配置清单!$H:$H,"SE",配置清单!$N:$N,"在岗",配置清单!$P:$P,"&lt;&gt;暂不胜任")+COUNTIFS(配置清单!$G:$G,G1015,配置清单!$H:$H,"SA",配置清单!$N:$N,"在岗",配置清单!$P:$P,"&lt;&gt;暂不胜任")</f>
        <v>0</v>
      </c>
      <c r="AD1015" s="61" t="str">
        <f t="shared" si="782"/>
        <v>NA</v>
      </c>
      <c r="AE1015" s="60">
        <f>COUNTIFS(配置清单!$G:$G,G1015,配置清单!H:H,"MDE",配置清单!N:N,"在岗")</f>
        <v>0</v>
      </c>
      <c r="AF1015" s="61" t="str">
        <f t="shared" si="783"/>
        <v>NA</v>
      </c>
      <c r="AG1015" s="60">
        <f>COUNTIFS(配置清单!$G:$G,G1015,配置清单!$H:$H,"MDE",配置清单!$N:$N,"在岗",配置清单!$P:$P,"&lt;&gt;暂不胜任")</f>
        <v>0</v>
      </c>
      <c r="AH1015" s="61" t="str">
        <f t="shared" si="784"/>
        <v>NA</v>
      </c>
      <c r="AI1015" s="62">
        <f>COUNTIFS(配置清单!G:G,G1015,配置清单!H:H,"TPM",配置清单!N:N,"在岗")+COUNTIFS(配置清单!G:G,G1015,配置清单!H:H,"TC",配置清单!N:N,"在岗")</f>
        <v>0</v>
      </c>
      <c r="AJ1015" s="61" t="str">
        <f t="shared" si="785"/>
        <v>NA</v>
      </c>
      <c r="AK1015" s="60">
        <f>COUNTIFS(配置清单!G:G,G1015,配置清单!H:H,"TPM",配置清单!N:N,"在岗",配置清单!P:P,"&lt;&gt;暂不胜任")+COUNTIFS(配置清单!G:G,G1015,配置清单!H:H,"TC",配置清单!N:N,"在岗",配置清单!P:P,"&lt;&gt;暂不胜任")</f>
        <v>0</v>
      </c>
      <c r="AL1015" s="61" t="str">
        <f t="shared" si="786"/>
        <v>NA</v>
      </c>
      <c r="AM1015" s="60">
        <f>COUNTIFS(配置清单!G:G,G1015,配置清单!H:H,"TSE",配置清单!N:N,"在岗")</f>
        <v>0</v>
      </c>
      <c r="AN1015" s="61" t="str">
        <f t="shared" si="787"/>
        <v>NA</v>
      </c>
      <c r="AO1015" s="60">
        <f>COUNTIFS(配置清单!G:G,G1015,配置清单!H:H,"TSE",配置清单!N:N,"在岗",配置清单!P:P,"&lt;&gt;暂不胜任")</f>
        <v>0</v>
      </c>
      <c r="AP1015" s="61" t="str">
        <f t="shared" si="788"/>
        <v>NA</v>
      </c>
      <c r="AQ1015" s="60">
        <f>COUNTIFS(配置清单!$G:$G,G1015,配置清单!H:H,"QA",配置清单!N:N,"在岗")</f>
        <v>1</v>
      </c>
      <c r="AR1015" s="61">
        <f t="shared" si="789"/>
        <v>1</v>
      </c>
      <c r="AS1015" s="60">
        <f>COUNTIFS(配置清单!$G:$G,G1015,配置清单!$H:$H,"QA",配置清单!$N:$N,"在岗",配置清单!$P:$P,"&lt;&gt;暂不胜任")</f>
        <v>0</v>
      </c>
      <c r="AT1015" s="61">
        <f t="shared" si="790"/>
        <v>0</v>
      </c>
      <c r="AU1015" s="60">
        <f>COUNTIFS(配置清单!G:G,规划及评估!G1015,配置清单!H:H,"BA",配置清单!N:N,"在岗")</f>
        <v>0</v>
      </c>
      <c r="AV1015" s="61" t="str">
        <f t="shared" si="791"/>
        <v>NA</v>
      </c>
      <c r="AW1015" s="60">
        <f>COUNTIFS(配置清单!G:G,G1015,配置清单!H:H,"BA",配置清单!N:N,"在岗",配置清单!P:P,"&lt;&gt;暂不胜任")</f>
        <v>0</v>
      </c>
      <c r="AX1015" s="61" t="str">
        <f t="shared" si="792"/>
        <v>NA</v>
      </c>
      <c r="AY1015" s="60">
        <f>COUNTIFS(配置清单!G:G,规划及评估!G1015,配置清单!H:H,"IA",配置清单!N:N,"在岗")</f>
        <v>0</v>
      </c>
      <c r="AZ1015" s="61" t="str">
        <f t="shared" si="793"/>
        <v>NA</v>
      </c>
      <c r="BA1015" s="60">
        <f>COUNTIFS(配置清单!G:G,G1015,配置清单!H:H,"IA",配置清单!N:N,"在岗",配置清单!P:P,"&lt;&gt;暂不胜任")</f>
        <v>0</v>
      </c>
      <c r="BB1015" s="61" t="str">
        <f t="shared" si="794"/>
        <v>NA</v>
      </c>
      <c r="BC1015" s="60">
        <f>COUNTIFS(配置清单!G:G,规划及评估!G1015,配置清单!H:H,"产品经理",配置清单!N:N,"在岗")</f>
        <v>0</v>
      </c>
      <c r="BD1015" s="61" t="str">
        <f t="shared" si="795"/>
        <v>NA</v>
      </c>
      <c r="BE1015" s="60">
        <f>COUNTIFS(配置清单!G:G,G1015,配置清单!H:H,"产品经理",配置清单!N:N,"在岗",配置清单!P:P,"&lt;&gt;暂不胜任")</f>
        <v>0</v>
      </c>
      <c r="BF1015" s="61" t="str">
        <f t="shared" si="796"/>
        <v>NA</v>
      </c>
      <c r="BG1015" s="63">
        <f t="shared" si="797"/>
        <v>2</v>
      </c>
      <c r="BH1015" s="64">
        <f t="shared" si="798"/>
        <v>2</v>
      </c>
      <c r="BI1015" s="64">
        <f t="shared" si="799"/>
        <v>2</v>
      </c>
      <c r="BJ1015" s="64">
        <f t="shared" si="800"/>
        <v>1</v>
      </c>
      <c r="BK1015" s="65">
        <f t="shared" si="801"/>
        <v>1</v>
      </c>
      <c r="BL1015" s="66">
        <f t="shared" si="802"/>
        <v>0.5</v>
      </c>
      <c r="BM1015" s="93">
        <f t="shared" si="803"/>
        <v>1</v>
      </c>
      <c r="BN1015" s="93">
        <f t="shared" si="804"/>
        <v>1</v>
      </c>
      <c r="BO1015" s="93">
        <f t="shared" si="805"/>
        <v>0</v>
      </c>
      <c r="BP1015" s="93">
        <f t="shared" si="806"/>
        <v>0</v>
      </c>
      <c r="BQ1015" s="93">
        <f t="shared" si="807"/>
        <v>0</v>
      </c>
      <c r="BR1015" s="93">
        <f t="shared" si="808"/>
        <v>0</v>
      </c>
      <c r="BS1015" s="93">
        <f t="shared" si="809"/>
        <v>0</v>
      </c>
      <c r="BT1015" s="93">
        <f t="shared" si="810"/>
        <v>0</v>
      </c>
      <c r="BU1015" s="93">
        <f t="shared" si="811"/>
        <v>0</v>
      </c>
      <c r="BV1015" s="93">
        <f t="shared" si="812"/>
        <v>0</v>
      </c>
      <c r="BW1015" s="93">
        <f t="shared" si="813"/>
        <v>1</v>
      </c>
      <c r="BX1015" s="93">
        <f t="shared" si="814"/>
        <v>0</v>
      </c>
      <c r="BY1015" s="93">
        <f t="shared" si="815"/>
        <v>0</v>
      </c>
      <c r="BZ1015" s="93">
        <f t="shared" si="816"/>
        <v>0</v>
      </c>
      <c r="CA1015" s="93">
        <f t="shared" si="817"/>
        <v>0</v>
      </c>
      <c r="CB1015" s="93">
        <f t="shared" si="818"/>
        <v>0</v>
      </c>
      <c r="CC1015" s="93">
        <f t="shared" si="819"/>
        <v>0</v>
      </c>
      <c r="CD1015" s="93">
        <f t="shared" si="820"/>
        <v>0</v>
      </c>
    </row>
    <row r="1016" spans="1:82">
      <c r="A1016" s="34">
        <v>62</v>
      </c>
      <c r="B1016" s="34" t="s">
        <v>8522</v>
      </c>
      <c r="C1016" s="34" t="s">
        <v>8480</v>
      </c>
      <c r="D1016" s="34" t="s">
        <v>230</v>
      </c>
      <c r="E1016" s="34" t="s">
        <v>229</v>
      </c>
      <c r="F1016" s="34" t="s">
        <v>8652</v>
      </c>
      <c r="G1016" s="34" t="s">
        <v>8653</v>
      </c>
      <c r="H1016" s="34" t="s">
        <v>4</v>
      </c>
      <c r="I1016" s="34" t="s">
        <v>4</v>
      </c>
      <c r="J1016" s="34" t="s">
        <v>34</v>
      </c>
      <c r="K1016" s="34" t="s">
        <v>34</v>
      </c>
      <c r="L1016" s="34" t="s">
        <v>8646</v>
      </c>
      <c r="N1016" s="34">
        <v>1</v>
      </c>
      <c r="O1016" s="34">
        <v>1</v>
      </c>
      <c r="P1016" s="34">
        <v>1</v>
      </c>
      <c r="Q1016" s="34">
        <v>0</v>
      </c>
      <c r="R1016" s="34">
        <v>0</v>
      </c>
      <c r="S1016" s="34">
        <v>1</v>
      </c>
      <c r="T1016" s="34">
        <v>0</v>
      </c>
      <c r="U1016" s="77">
        <v>0</v>
      </c>
      <c r="V1016" s="34">
        <v>0</v>
      </c>
      <c r="W1016" s="60">
        <f>COUNTIFS(配置清单!G:G,G1016,配置清单!$H:$H,"PM",配置清单!$N:$N,"在岗")</f>
        <v>1</v>
      </c>
      <c r="X1016" s="61">
        <f t="shared" si="779"/>
        <v>1</v>
      </c>
      <c r="Y1016" s="60">
        <f>COUNTIFS(配置清单!$G:$G,G1016,配置清单!$H:$H,"PM",配置清单!$N:$N,"在岗",配置清单!$P:$P,"&lt;&gt;暂不胜任")</f>
        <v>1</v>
      </c>
      <c r="Z1016" s="61">
        <f t="shared" si="780"/>
        <v>1</v>
      </c>
      <c r="AA1016" s="62">
        <f>COUNTIFS(配置清单!$G:$G,G1016,配置清单!$H:$H,"SE",配置清单!$N:$N,"在岗")+COUNTIFS(配置清单!$G:$G,G1016,配置清单!$H:$H,"SA",配置清单!$N:$N,"在岗")</f>
        <v>1</v>
      </c>
      <c r="AB1016" s="61">
        <f t="shared" si="781"/>
        <v>1</v>
      </c>
      <c r="AC1016" s="60">
        <f>COUNTIFS(配置清单!$G:$G,G1016,配置清单!$H:$H,"SE",配置清单!$N:$N,"在岗",配置清单!$P:$P,"&lt;&gt;暂不胜任")+COUNTIFS(配置清单!$G:$G,G1016,配置清单!$H:$H,"SA",配置清单!$N:$N,"在岗",配置清单!$P:$P,"&lt;&gt;暂不胜任")</f>
        <v>1</v>
      </c>
      <c r="AD1016" s="61">
        <f t="shared" si="782"/>
        <v>1</v>
      </c>
      <c r="AE1016" s="60">
        <f>COUNTIFS(配置清单!$G:$G,G1016,配置清单!H:H,"MDE",配置清单!N:N,"在岗")</f>
        <v>1</v>
      </c>
      <c r="AF1016" s="61">
        <f t="shared" si="783"/>
        <v>1</v>
      </c>
      <c r="AG1016" s="60">
        <f>COUNTIFS(配置清单!$G:$G,G1016,配置清单!$H:$H,"MDE",配置清单!$N:$N,"在岗",配置清单!$P:$P,"&lt;&gt;暂不胜任")</f>
        <v>0</v>
      </c>
      <c r="AH1016" s="61">
        <f t="shared" si="784"/>
        <v>0</v>
      </c>
      <c r="AI1016" s="62">
        <f>COUNTIFS(配置清单!G:G,G1016,配置清单!H:H,"TPM",配置清单!N:N,"在岗")+COUNTIFS(配置清单!G:G,G1016,配置清单!H:H,"TC",配置清单!N:N,"在岗")</f>
        <v>0</v>
      </c>
      <c r="AJ1016" s="61" t="str">
        <f t="shared" si="785"/>
        <v>NA</v>
      </c>
      <c r="AK1016" s="60">
        <f>COUNTIFS(配置清单!G:G,G1016,配置清单!H:H,"TPM",配置清单!N:N,"在岗",配置清单!P:P,"&lt;&gt;暂不胜任")+COUNTIFS(配置清单!G:G,G1016,配置清单!H:H,"TC",配置清单!N:N,"在岗",配置清单!P:P,"&lt;&gt;暂不胜任")</f>
        <v>0</v>
      </c>
      <c r="AL1016" s="61" t="str">
        <f t="shared" si="786"/>
        <v>NA</v>
      </c>
      <c r="AM1016" s="60">
        <f>COUNTIFS(配置清单!G:G,G1016,配置清单!H:H,"TSE",配置清单!N:N,"在岗")</f>
        <v>0</v>
      </c>
      <c r="AN1016" s="61" t="str">
        <f t="shared" si="787"/>
        <v>NA</v>
      </c>
      <c r="AO1016" s="60">
        <f>COUNTIFS(配置清单!G:G,G1016,配置清单!H:H,"TSE",配置清单!N:N,"在岗",配置清单!P:P,"&lt;&gt;暂不胜任")</f>
        <v>0</v>
      </c>
      <c r="AP1016" s="61" t="str">
        <f t="shared" si="788"/>
        <v>NA</v>
      </c>
      <c r="AQ1016" s="60">
        <f>COUNTIFS(配置清单!$G:$G,G1016,配置清单!H:H,"QA",配置清单!N:N,"在岗")</f>
        <v>1</v>
      </c>
      <c r="AR1016" s="61">
        <f t="shared" si="789"/>
        <v>1</v>
      </c>
      <c r="AS1016" s="60">
        <f>COUNTIFS(配置清单!$G:$G,G1016,配置清单!$H:$H,"QA",配置清单!$N:$N,"在岗",配置清单!$P:$P,"&lt;&gt;暂不胜任")</f>
        <v>0</v>
      </c>
      <c r="AT1016" s="61">
        <f t="shared" si="790"/>
        <v>0</v>
      </c>
      <c r="AU1016" s="60">
        <f>COUNTIFS(配置清单!G:G,规划及评估!G1016,配置清单!H:H,"BA",配置清单!N:N,"在岗")</f>
        <v>0</v>
      </c>
      <c r="AV1016" s="61" t="str">
        <f t="shared" si="791"/>
        <v>NA</v>
      </c>
      <c r="AW1016" s="60">
        <f>COUNTIFS(配置清单!G:G,G1016,配置清单!H:H,"BA",配置清单!N:N,"在岗",配置清单!P:P,"&lt;&gt;暂不胜任")</f>
        <v>0</v>
      </c>
      <c r="AX1016" s="61" t="str">
        <f t="shared" si="792"/>
        <v>NA</v>
      </c>
      <c r="AY1016" s="60">
        <f>COUNTIFS(配置清单!G:G,规划及评估!G1016,配置清单!H:H,"IA",配置清单!N:N,"在岗")</f>
        <v>0</v>
      </c>
      <c r="AZ1016" s="61" t="str">
        <f t="shared" si="793"/>
        <v>NA</v>
      </c>
      <c r="BA1016" s="60">
        <f>COUNTIFS(配置清单!G:G,G1016,配置清单!H:H,"IA",配置清单!N:N,"在岗",配置清单!P:P,"&lt;&gt;暂不胜任")</f>
        <v>0</v>
      </c>
      <c r="BB1016" s="61" t="str">
        <f t="shared" si="794"/>
        <v>NA</v>
      </c>
      <c r="BC1016" s="60">
        <f>COUNTIFS(配置清单!G:G,规划及评估!G1016,配置清单!H:H,"产品经理",配置清单!N:N,"在岗")</f>
        <v>0</v>
      </c>
      <c r="BD1016" s="61" t="str">
        <f t="shared" si="795"/>
        <v>NA</v>
      </c>
      <c r="BE1016" s="60">
        <f>COUNTIFS(配置清单!G:G,G1016,配置清单!H:H,"产品经理",配置清单!N:N,"在岗",配置清单!P:P,"&lt;&gt;暂不胜任")</f>
        <v>0</v>
      </c>
      <c r="BF1016" s="61" t="str">
        <f t="shared" si="796"/>
        <v>NA</v>
      </c>
      <c r="BG1016" s="63">
        <f t="shared" si="797"/>
        <v>4</v>
      </c>
      <c r="BH1016" s="64">
        <f t="shared" si="798"/>
        <v>4</v>
      </c>
      <c r="BI1016" s="64">
        <f t="shared" si="799"/>
        <v>4</v>
      </c>
      <c r="BJ1016" s="64">
        <f t="shared" si="800"/>
        <v>2</v>
      </c>
      <c r="BK1016" s="65">
        <f t="shared" si="801"/>
        <v>1</v>
      </c>
      <c r="BL1016" s="66">
        <f t="shared" si="802"/>
        <v>0.5</v>
      </c>
      <c r="BM1016" s="93">
        <f t="shared" si="803"/>
        <v>1</v>
      </c>
      <c r="BN1016" s="93">
        <f t="shared" si="804"/>
        <v>1</v>
      </c>
      <c r="BO1016" s="93">
        <f t="shared" si="805"/>
        <v>1</v>
      </c>
      <c r="BP1016" s="93">
        <f t="shared" si="806"/>
        <v>1</v>
      </c>
      <c r="BQ1016" s="93">
        <f t="shared" si="807"/>
        <v>1</v>
      </c>
      <c r="BR1016" s="93">
        <f t="shared" si="808"/>
        <v>0</v>
      </c>
      <c r="BS1016" s="93">
        <f t="shared" si="809"/>
        <v>0</v>
      </c>
      <c r="BT1016" s="93">
        <f t="shared" si="810"/>
        <v>0</v>
      </c>
      <c r="BU1016" s="93">
        <f t="shared" si="811"/>
        <v>0</v>
      </c>
      <c r="BV1016" s="93">
        <f t="shared" si="812"/>
        <v>0</v>
      </c>
      <c r="BW1016" s="93">
        <f t="shared" si="813"/>
        <v>1</v>
      </c>
      <c r="BX1016" s="93">
        <f t="shared" si="814"/>
        <v>0</v>
      </c>
      <c r="BY1016" s="93">
        <f t="shared" si="815"/>
        <v>0</v>
      </c>
      <c r="BZ1016" s="93">
        <f t="shared" si="816"/>
        <v>0</v>
      </c>
      <c r="CA1016" s="93">
        <f t="shared" si="817"/>
        <v>0</v>
      </c>
      <c r="CB1016" s="93">
        <f t="shared" si="818"/>
        <v>0</v>
      </c>
      <c r="CC1016" s="93">
        <f t="shared" si="819"/>
        <v>0</v>
      </c>
      <c r="CD1016" s="93">
        <f t="shared" si="820"/>
        <v>0</v>
      </c>
    </row>
    <row r="1017" spans="1:82">
      <c r="A1017" s="34">
        <v>63</v>
      </c>
      <c r="B1017" s="34" t="s">
        <v>8522</v>
      </c>
      <c r="C1017" s="34" t="s">
        <v>8480</v>
      </c>
      <c r="D1017" s="34" t="s">
        <v>230</v>
      </c>
      <c r="E1017" s="34" t="s">
        <v>229</v>
      </c>
      <c r="F1017" s="34" t="s">
        <v>8654</v>
      </c>
      <c r="G1017" s="34" t="s">
        <v>8655</v>
      </c>
      <c r="H1017" s="34" t="s">
        <v>4</v>
      </c>
      <c r="I1017" s="34" t="s">
        <v>4</v>
      </c>
      <c r="J1017" s="34" t="s">
        <v>195</v>
      </c>
      <c r="K1017" s="34" t="s">
        <v>34</v>
      </c>
      <c r="N1017" s="34">
        <v>3</v>
      </c>
      <c r="O1017" s="34">
        <v>2</v>
      </c>
      <c r="P1017" s="34">
        <v>1</v>
      </c>
      <c r="Q1017" s="34">
        <v>0</v>
      </c>
      <c r="R1017" s="34">
        <v>0</v>
      </c>
      <c r="S1017" s="34">
        <v>1</v>
      </c>
      <c r="T1017" s="34">
        <v>0</v>
      </c>
      <c r="U1017" s="77">
        <v>0</v>
      </c>
      <c r="V1017" s="34">
        <v>0</v>
      </c>
      <c r="W1017" s="60">
        <f>COUNTIFS(配置清单!G:G,G1017,配置清单!$H:$H,"PM",配置清单!$N:$N,"在岗")</f>
        <v>3</v>
      </c>
      <c r="X1017" s="61">
        <f t="shared" si="779"/>
        <v>1</v>
      </c>
      <c r="Y1017" s="60">
        <f>COUNTIFS(配置清单!$G:$G,G1017,配置清单!$H:$H,"PM",配置清单!$N:$N,"在岗",配置清单!$P:$P,"&lt;&gt;暂不胜任")</f>
        <v>3</v>
      </c>
      <c r="Z1017" s="61">
        <f t="shared" si="780"/>
        <v>1</v>
      </c>
      <c r="AA1017" s="62">
        <f>COUNTIFS(配置清单!$G:$G,G1017,配置清单!$H:$H,"SE",配置清单!$N:$N,"在岗")+COUNTIFS(配置清单!$G:$G,G1017,配置清单!$H:$H,"SA",配置清单!$N:$N,"在岗")</f>
        <v>3</v>
      </c>
      <c r="AB1017" s="61">
        <f t="shared" si="781"/>
        <v>1</v>
      </c>
      <c r="AC1017" s="60">
        <f>COUNTIFS(配置清单!$G:$G,G1017,配置清单!$H:$H,"SE",配置清单!$N:$N,"在岗",配置清单!$P:$P,"&lt;&gt;暂不胜任")+COUNTIFS(配置清单!$G:$G,G1017,配置清单!$H:$H,"SA",配置清单!$N:$N,"在岗",配置清单!$P:$P,"&lt;&gt;暂不胜任")</f>
        <v>2</v>
      </c>
      <c r="AD1017" s="61">
        <f t="shared" si="782"/>
        <v>1</v>
      </c>
      <c r="AE1017" s="60">
        <f>COUNTIFS(配置清单!$G:$G,G1017,配置清单!H:H,"MDE",配置清单!N:N,"在岗")</f>
        <v>3</v>
      </c>
      <c r="AF1017" s="61">
        <f t="shared" si="783"/>
        <v>1</v>
      </c>
      <c r="AG1017" s="60">
        <f>COUNTIFS(配置清单!$G:$G,G1017,配置清单!$H:$H,"MDE",配置清单!$N:$N,"在岗",配置清单!$P:$P,"&lt;&gt;暂不胜任")</f>
        <v>1</v>
      </c>
      <c r="AH1017" s="61">
        <f t="shared" si="784"/>
        <v>1</v>
      </c>
      <c r="AI1017" s="62">
        <f>COUNTIFS(配置清单!G:G,G1017,配置清单!H:H,"TPM",配置清单!N:N,"在岗")+COUNTIFS(配置清单!G:G,G1017,配置清单!H:H,"TC",配置清单!N:N,"在岗")</f>
        <v>0</v>
      </c>
      <c r="AJ1017" s="61" t="str">
        <f t="shared" si="785"/>
        <v>NA</v>
      </c>
      <c r="AK1017" s="60">
        <f>COUNTIFS(配置清单!G:G,G1017,配置清单!H:H,"TPM",配置清单!N:N,"在岗",配置清单!P:P,"&lt;&gt;暂不胜任")+COUNTIFS(配置清单!G:G,G1017,配置清单!H:H,"TC",配置清单!N:N,"在岗",配置清单!P:P,"&lt;&gt;暂不胜任")</f>
        <v>0</v>
      </c>
      <c r="AL1017" s="61" t="str">
        <f t="shared" si="786"/>
        <v>NA</v>
      </c>
      <c r="AM1017" s="60">
        <f>COUNTIFS(配置清单!G:G,G1017,配置清单!H:H,"TSE",配置清单!N:N,"在岗")</f>
        <v>0</v>
      </c>
      <c r="AN1017" s="61" t="str">
        <f t="shared" si="787"/>
        <v>NA</v>
      </c>
      <c r="AO1017" s="60">
        <f>COUNTIFS(配置清单!G:G,G1017,配置清单!H:H,"TSE",配置清单!N:N,"在岗",配置清单!P:P,"&lt;&gt;暂不胜任")</f>
        <v>0</v>
      </c>
      <c r="AP1017" s="61" t="str">
        <f t="shared" si="788"/>
        <v>NA</v>
      </c>
      <c r="AQ1017" s="60">
        <f>COUNTIFS(配置清单!$G:$G,G1017,配置清单!H:H,"QA",配置清单!N:N,"在岗")</f>
        <v>1</v>
      </c>
      <c r="AR1017" s="61">
        <f t="shared" si="789"/>
        <v>1</v>
      </c>
      <c r="AS1017" s="60">
        <f>COUNTIFS(配置清单!$G:$G,G1017,配置清单!$H:$H,"QA",配置清单!$N:$N,"在岗",配置清单!$P:$P,"&lt;&gt;暂不胜任")</f>
        <v>1</v>
      </c>
      <c r="AT1017" s="61">
        <f t="shared" si="790"/>
        <v>1</v>
      </c>
      <c r="AU1017" s="60">
        <f>COUNTIFS(配置清单!G:G,规划及评估!G1017,配置清单!H:H,"BA",配置清单!N:N,"在岗")</f>
        <v>0</v>
      </c>
      <c r="AV1017" s="61" t="str">
        <f t="shared" si="791"/>
        <v>NA</v>
      </c>
      <c r="AW1017" s="60">
        <f>COUNTIFS(配置清单!G:G,G1017,配置清单!H:H,"BA",配置清单!N:N,"在岗",配置清单!P:P,"&lt;&gt;暂不胜任")</f>
        <v>0</v>
      </c>
      <c r="AX1017" s="61" t="str">
        <f t="shared" si="792"/>
        <v>NA</v>
      </c>
      <c r="AY1017" s="60">
        <f>COUNTIFS(配置清单!G:G,规划及评估!G1017,配置清单!H:H,"IA",配置清单!N:N,"在岗")</f>
        <v>0</v>
      </c>
      <c r="AZ1017" s="61" t="str">
        <f t="shared" si="793"/>
        <v>NA</v>
      </c>
      <c r="BA1017" s="60">
        <f>COUNTIFS(配置清单!G:G,G1017,配置清单!H:H,"IA",配置清单!N:N,"在岗",配置清单!P:P,"&lt;&gt;暂不胜任")</f>
        <v>0</v>
      </c>
      <c r="BB1017" s="61" t="str">
        <f t="shared" si="794"/>
        <v>NA</v>
      </c>
      <c r="BC1017" s="60">
        <f>COUNTIFS(配置清单!G:G,规划及评估!G1017,配置清单!H:H,"产品经理",配置清单!N:N,"在岗")</f>
        <v>0</v>
      </c>
      <c r="BD1017" s="61" t="str">
        <f t="shared" si="795"/>
        <v>NA</v>
      </c>
      <c r="BE1017" s="60">
        <f>COUNTIFS(配置清单!G:G,G1017,配置清单!H:H,"产品经理",配置清单!N:N,"在岗",配置清单!P:P,"&lt;&gt;暂不胜任")</f>
        <v>0</v>
      </c>
      <c r="BF1017" s="61" t="str">
        <f t="shared" si="796"/>
        <v>NA</v>
      </c>
      <c r="BG1017" s="63">
        <f t="shared" si="797"/>
        <v>7</v>
      </c>
      <c r="BH1017" s="64">
        <f t="shared" si="798"/>
        <v>10</v>
      </c>
      <c r="BI1017" s="64">
        <f t="shared" si="799"/>
        <v>7</v>
      </c>
      <c r="BJ1017" s="64">
        <f t="shared" si="800"/>
        <v>7</v>
      </c>
      <c r="BK1017" s="65">
        <f t="shared" si="801"/>
        <v>1</v>
      </c>
      <c r="BL1017" s="66">
        <f t="shared" si="802"/>
        <v>1</v>
      </c>
      <c r="BM1017" s="93">
        <f t="shared" si="803"/>
        <v>3</v>
      </c>
      <c r="BN1017" s="93">
        <f t="shared" si="804"/>
        <v>3</v>
      </c>
      <c r="BO1017" s="93">
        <f t="shared" si="805"/>
        <v>2</v>
      </c>
      <c r="BP1017" s="93">
        <f t="shared" si="806"/>
        <v>2</v>
      </c>
      <c r="BQ1017" s="93">
        <f t="shared" si="807"/>
        <v>1</v>
      </c>
      <c r="BR1017" s="93">
        <f t="shared" si="808"/>
        <v>1</v>
      </c>
      <c r="BS1017" s="93">
        <f t="shared" si="809"/>
        <v>0</v>
      </c>
      <c r="BT1017" s="93">
        <f t="shared" si="810"/>
        <v>0</v>
      </c>
      <c r="BU1017" s="93">
        <f t="shared" si="811"/>
        <v>0</v>
      </c>
      <c r="BV1017" s="93">
        <f t="shared" si="812"/>
        <v>0</v>
      </c>
      <c r="BW1017" s="93">
        <f t="shared" si="813"/>
        <v>1</v>
      </c>
      <c r="BX1017" s="93">
        <f t="shared" si="814"/>
        <v>1</v>
      </c>
      <c r="BY1017" s="93">
        <f t="shared" si="815"/>
        <v>0</v>
      </c>
      <c r="BZ1017" s="93">
        <f t="shared" si="816"/>
        <v>0</v>
      </c>
      <c r="CA1017" s="93">
        <f t="shared" si="817"/>
        <v>0</v>
      </c>
      <c r="CB1017" s="93">
        <f t="shared" si="818"/>
        <v>0</v>
      </c>
      <c r="CC1017" s="93">
        <f t="shared" si="819"/>
        <v>0</v>
      </c>
      <c r="CD1017" s="93">
        <f t="shared" si="820"/>
        <v>0</v>
      </c>
    </row>
    <row r="1018" spans="1:82">
      <c r="A1018" s="34">
        <v>64</v>
      </c>
      <c r="B1018" s="34" t="s">
        <v>8522</v>
      </c>
      <c r="C1018" s="34" t="s">
        <v>8480</v>
      </c>
      <c r="D1018" s="34" t="s">
        <v>230</v>
      </c>
      <c r="E1018" s="34" t="s">
        <v>229</v>
      </c>
      <c r="F1018" s="34" t="s">
        <v>8656</v>
      </c>
      <c r="G1018" s="34" t="s">
        <v>8657</v>
      </c>
      <c r="H1018" s="34" t="s">
        <v>4</v>
      </c>
      <c r="I1018" s="34" t="s">
        <v>4</v>
      </c>
      <c r="J1018" s="34" t="s">
        <v>34</v>
      </c>
      <c r="K1018" s="34" t="s">
        <v>34</v>
      </c>
      <c r="N1018" s="34">
        <v>2</v>
      </c>
      <c r="O1018" s="34">
        <v>1</v>
      </c>
      <c r="P1018" s="34">
        <v>2</v>
      </c>
      <c r="Q1018" s="34">
        <v>0</v>
      </c>
      <c r="R1018" s="34">
        <v>0</v>
      </c>
      <c r="S1018" s="34">
        <v>1</v>
      </c>
      <c r="T1018" s="34">
        <v>0</v>
      </c>
      <c r="U1018" s="77">
        <v>0</v>
      </c>
      <c r="V1018" s="34">
        <v>0</v>
      </c>
      <c r="W1018" s="60">
        <f>COUNTIFS(配置清单!G:G,G1018,配置清单!$H:$H,"PM",配置清单!$N:$N,"在岗")</f>
        <v>4</v>
      </c>
      <c r="X1018" s="61">
        <f t="shared" si="779"/>
        <v>1</v>
      </c>
      <c r="Y1018" s="60">
        <f>COUNTIFS(配置清单!$G:$G,G1018,配置清单!$H:$H,"PM",配置清单!$N:$N,"在岗",配置清单!$P:$P,"&lt;&gt;暂不胜任")</f>
        <v>4</v>
      </c>
      <c r="Z1018" s="61">
        <f t="shared" si="780"/>
        <v>1</v>
      </c>
      <c r="AA1018" s="62">
        <f>COUNTIFS(配置清单!$G:$G,G1018,配置清单!$H:$H,"SE",配置清单!$N:$N,"在岗")+COUNTIFS(配置清单!$G:$G,G1018,配置清单!$H:$H,"SA",配置清单!$N:$N,"在岗")</f>
        <v>2</v>
      </c>
      <c r="AB1018" s="61">
        <f t="shared" si="781"/>
        <v>1</v>
      </c>
      <c r="AC1018" s="60">
        <f>COUNTIFS(配置清单!$G:$G,G1018,配置清单!$H:$H,"SE",配置清单!$N:$N,"在岗",配置清单!$P:$P,"&lt;&gt;暂不胜任")+COUNTIFS(配置清单!$G:$G,G1018,配置清单!$H:$H,"SA",配置清单!$N:$N,"在岗",配置清单!$P:$P,"&lt;&gt;暂不胜任")</f>
        <v>1</v>
      </c>
      <c r="AD1018" s="61">
        <f t="shared" si="782"/>
        <v>1</v>
      </c>
      <c r="AE1018" s="60">
        <f>COUNTIFS(配置清单!$G:$G,G1018,配置清单!H:H,"MDE",配置清单!N:N,"在岗")</f>
        <v>2</v>
      </c>
      <c r="AF1018" s="61">
        <f t="shared" si="783"/>
        <v>1</v>
      </c>
      <c r="AG1018" s="60">
        <f>COUNTIFS(配置清单!$G:$G,G1018,配置清单!$H:$H,"MDE",配置清单!$N:$N,"在岗",配置清单!$P:$P,"&lt;&gt;暂不胜任")</f>
        <v>2</v>
      </c>
      <c r="AH1018" s="61">
        <f t="shared" si="784"/>
        <v>1</v>
      </c>
      <c r="AI1018" s="62">
        <f>COUNTIFS(配置清单!G:G,G1018,配置清单!H:H,"TPM",配置清单!N:N,"在岗")+COUNTIFS(配置清单!G:G,G1018,配置清单!H:H,"TC",配置清单!N:N,"在岗")</f>
        <v>0</v>
      </c>
      <c r="AJ1018" s="61" t="str">
        <f t="shared" si="785"/>
        <v>NA</v>
      </c>
      <c r="AK1018" s="60">
        <f>COUNTIFS(配置清单!G:G,G1018,配置清单!H:H,"TPM",配置清单!N:N,"在岗",配置清单!P:P,"&lt;&gt;暂不胜任")+COUNTIFS(配置清单!G:G,G1018,配置清单!H:H,"TC",配置清单!N:N,"在岗",配置清单!P:P,"&lt;&gt;暂不胜任")</f>
        <v>0</v>
      </c>
      <c r="AL1018" s="61" t="str">
        <f t="shared" si="786"/>
        <v>NA</v>
      </c>
      <c r="AM1018" s="60">
        <f>COUNTIFS(配置清单!G:G,G1018,配置清单!H:H,"TSE",配置清单!N:N,"在岗")</f>
        <v>0</v>
      </c>
      <c r="AN1018" s="61" t="str">
        <f t="shared" si="787"/>
        <v>NA</v>
      </c>
      <c r="AO1018" s="60">
        <f>COUNTIFS(配置清单!G:G,G1018,配置清单!H:H,"TSE",配置清单!N:N,"在岗",配置清单!P:P,"&lt;&gt;暂不胜任")</f>
        <v>0</v>
      </c>
      <c r="AP1018" s="61" t="str">
        <f t="shared" si="788"/>
        <v>NA</v>
      </c>
      <c r="AQ1018" s="60">
        <f>COUNTIFS(配置清单!$G:$G,G1018,配置清单!H:H,"QA",配置清单!N:N,"在岗")</f>
        <v>1</v>
      </c>
      <c r="AR1018" s="61">
        <f t="shared" si="789"/>
        <v>1</v>
      </c>
      <c r="AS1018" s="60">
        <f>COUNTIFS(配置清单!$G:$G,G1018,配置清单!$H:$H,"QA",配置清单!$N:$N,"在岗",配置清单!$P:$P,"&lt;&gt;暂不胜任")</f>
        <v>1</v>
      </c>
      <c r="AT1018" s="61">
        <f t="shared" si="790"/>
        <v>1</v>
      </c>
      <c r="AU1018" s="60">
        <f>COUNTIFS(配置清单!G:G,规划及评估!G1018,配置清单!H:H,"BA",配置清单!N:N,"在岗")</f>
        <v>0</v>
      </c>
      <c r="AV1018" s="61" t="str">
        <f t="shared" si="791"/>
        <v>NA</v>
      </c>
      <c r="AW1018" s="60">
        <f>COUNTIFS(配置清单!G:G,G1018,配置清单!H:H,"BA",配置清单!N:N,"在岗",配置清单!P:P,"&lt;&gt;暂不胜任")</f>
        <v>0</v>
      </c>
      <c r="AX1018" s="61" t="str">
        <f t="shared" si="792"/>
        <v>NA</v>
      </c>
      <c r="AY1018" s="60">
        <f>COUNTIFS(配置清单!G:G,规划及评估!G1018,配置清单!H:H,"IA",配置清单!N:N,"在岗")</f>
        <v>0</v>
      </c>
      <c r="AZ1018" s="61" t="str">
        <f t="shared" si="793"/>
        <v>NA</v>
      </c>
      <c r="BA1018" s="60">
        <f>COUNTIFS(配置清单!G:G,G1018,配置清单!H:H,"IA",配置清单!N:N,"在岗",配置清单!P:P,"&lt;&gt;暂不胜任")</f>
        <v>0</v>
      </c>
      <c r="BB1018" s="61" t="str">
        <f t="shared" si="794"/>
        <v>NA</v>
      </c>
      <c r="BC1018" s="60">
        <f>COUNTIFS(配置清单!G:G,规划及评估!G1018,配置清单!H:H,"产品经理",配置清单!N:N,"在岗")</f>
        <v>0</v>
      </c>
      <c r="BD1018" s="61" t="str">
        <f t="shared" si="795"/>
        <v>NA</v>
      </c>
      <c r="BE1018" s="60">
        <f>COUNTIFS(配置清单!G:G,G1018,配置清单!H:H,"产品经理",配置清单!N:N,"在岗",配置清单!P:P,"&lt;&gt;暂不胜任")</f>
        <v>0</v>
      </c>
      <c r="BF1018" s="61" t="str">
        <f t="shared" si="796"/>
        <v>NA</v>
      </c>
      <c r="BG1018" s="63">
        <f t="shared" si="797"/>
        <v>6</v>
      </c>
      <c r="BH1018" s="64">
        <f t="shared" si="798"/>
        <v>9</v>
      </c>
      <c r="BI1018" s="64">
        <f t="shared" si="799"/>
        <v>6</v>
      </c>
      <c r="BJ1018" s="64">
        <f t="shared" si="800"/>
        <v>6</v>
      </c>
      <c r="BK1018" s="65">
        <f t="shared" si="801"/>
        <v>1</v>
      </c>
      <c r="BL1018" s="66">
        <f t="shared" si="802"/>
        <v>1</v>
      </c>
      <c r="BM1018" s="93">
        <f t="shared" si="803"/>
        <v>2</v>
      </c>
      <c r="BN1018" s="93">
        <f t="shared" si="804"/>
        <v>2</v>
      </c>
      <c r="BO1018" s="93">
        <f t="shared" si="805"/>
        <v>1</v>
      </c>
      <c r="BP1018" s="93">
        <f t="shared" si="806"/>
        <v>1</v>
      </c>
      <c r="BQ1018" s="93">
        <f t="shared" si="807"/>
        <v>2</v>
      </c>
      <c r="BR1018" s="93">
        <f t="shared" si="808"/>
        <v>2</v>
      </c>
      <c r="BS1018" s="93">
        <f t="shared" si="809"/>
        <v>0</v>
      </c>
      <c r="BT1018" s="93">
        <f t="shared" si="810"/>
        <v>0</v>
      </c>
      <c r="BU1018" s="93">
        <f t="shared" si="811"/>
        <v>0</v>
      </c>
      <c r="BV1018" s="93">
        <f t="shared" si="812"/>
        <v>0</v>
      </c>
      <c r="BW1018" s="93">
        <f t="shared" si="813"/>
        <v>1</v>
      </c>
      <c r="BX1018" s="93">
        <f t="shared" si="814"/>
        <v>1</v>
      </c>
      <c r="BY1018" s="93">
        <f t="shared" si="815"/>
        <v>0</v>
      </c>
      <c r="BZ1018" s="93">
        <f t="shared" si="816"/>
        <v>0</v>
      </c>
      <c r="CA1018" s="93">
        <f t="shared" si="817"/>
        <v>0</v>
      </c>
      <c r="CB1018" s="93">
        <f t="shared" si="818"/>
        <v>0</v>
      </c>
      <c r="CC1018" s="93">
        <f t="shared" si="819"/>
        <v>0</v>
      </c>
      <c r="CD1018" s="93">
        <f t="shared" si="820"/>
        <v>0</v>
      </c>
    </row>
    <row r="1019" spans="1:82">
      <c r="A1019" s="34">
        <v>65</v>
      </c>
      <c r="B1019" s="34" t="s">
        <v>8522</v>
      </c>
      <c r="C1019" s="34" t="s">
        <v>8480</v>
      </c>
      <c r="D1019" s="34" t="s">
        <v>230</v>
      </c>
      <c r="E1019" s="34" t="s">
        <v>229</v>
      </c>
      <c r="F1019" s="34" t="s">
        <v>1574</v>
      </c>
      <c r="G1019" s="34" t="s">
        <v>8658</v>
      </c>
      <c r="H1019" s="34" t="s">
        <v>4</v>
      </c>
      <c r="I1019" s="34" t="s">
        <v>4</v>
      </c>
      <c r="J1019" s="34" t="s">
        <v>195</v>
      </c>
      <c r="K1019" s="34" t="s">
        <v>34</v>
      </c>
      <c r="N1019" s="34">
        <v>1</v>
      </c>
      <c r="O1019" s="34">
        <v>0</v>
      </c>
      <c r="P1019" s="34">
        <v>0</v>
      </c>
      <c r="Q1019" s="34">
        <v>2</v>
      </c>
      <c r="R1019" s="34">
        <v>1</v>
      </c>
      <c r="S1019" s="34">
        <v>1</v>
      </c>
      <c r="T1019" s="34">
        <v>0</v>
      </c>
      <c r="U1019" s="77">
        <v>0</v>
      </c>
      <c r="V1019" s="34">
        <v>0</v>
      </c>
      <c r="W1019" s="60">
        <f>COUNTIFS(配置清单!G:G,G1019,配置清单!$H:$H,"PM",配置清单!$N:$N,"在岗")</f>
        <v>1</v>
      </c>
      <c r="X1019" s="61">
        <f t="shared" si="779"/>
        <v>1</v>
      </c>
      <c r="Y1019" s="60">
        <f>COUNTIFS(配置清单!$G:$G,G1019,配置清单!$H:$H,"PM",配置清单!$N:$N,"在岗",配置清单!$P:$P,"&lt;&gt;暂不胜任")</f>
        <v>1</v>
      </c>
      <c r="Z1019" s="61">
        <f t="shared" si="780"/>
        <v>1</v>
      </c>
      <c r="AA1019" s="62">
        <f>COUNTIFS(配置清单!$G:$G,G1019,配置清单!$H:$H,"SE",配置清单!$N:$N,"在岗")+COUNTIFS(配置清单!$G:$G,G1019,配置清单!$H:$H,"SA",配置清单!$N:$N,"在岗")</f>
        <v>0</v>
      </c>
      <c r="AB1019" s="61" t="str">
        <f t="shared" si="781"/>
        <v>NA</v>
      </c>
      <c r="AC1019" s="60">
        <f>COUNTIFS(配置清单!$G:$G,G1019,配置清单!$H:$H,"SE",配置清单!$N:$N,"在岗",配置清单!$P:$P,"&lt;&gt;暂不胜任")+COUNTIFS(配置清单!$G:$G,G1019,配置清单!$H:$H,"SA",配置清单!$N:$N,"在岗",配置清单!$P:$P,"&lt;&gt;暂不胜任")</f>
        <v>0</v>
      </c>
      <c r="AD1019" s="61" t="str">
        <f t="shared" si="782"/>
        <v>NA</v>
      </c>
      <c r="AE1019" s="60">
        <f>COUNTIFS(配置清单!$G:$G,G1019,配置清单!H:H,"MDE",配置清单!N:N,"在岗")</f>
        <v>0</v>
      </c>
      <c r="AF1019" s="61" t="str">
        <f t="shared" si="783"/>
        <v>NA</v>
      </c>
      <c r="AG1019" s="60">
        <f>COUNTIFS(配置清单!$G:$G,G1019,配置清单!$H:$H,"MDE",配置清单!$N:$N,"在岗",配置清单!$P:$P,"&lt;&gt;暂不胜任")</f>
        <v>0</v>
      </c>
      <c r="AH1019" s="61" t="str">
        <f t="shared" si="784"/>
        <v>NA</v>
      </c>
      <c r="AI1019" s="62">
        <f>COUNTIFS(配置清单!G:G,G1019,配置清单!H:H,"TPM",配置清单!N:N,"在岗")+COUNTIFS(配置清单!G:G,G1019,配置清单!H:H,"TC",配置清单!N:N,"在岗")</f>
        <v>2</v>
      </c>
      <c r="AJ1019" s="61">
        <f t="shared" si="785"/>
        <v>1</v>
      </c>
      <c r="AK1019" s="60">
        <f>COUNTIFS(配置清单!G:G,G1019,配置清单!H:H,"TPM",配置清单!N:N,"在岗",配置清单!P:P,"&lt;&gt;暂不胜任")+COUNTIFS(配置清单!G:G,G1019,配置清单!H:H,"TC",配置清单!N:N,"在岗",配置清单!P:P,"&lt;&gt;暂不胜任")</f>
        <v>2</v>
      </c>
      <c r="AL1019" s="61">
        <f t="shared" si="786"/>
        <v>1</v>
      </c>
      <c r="AM1019" s="60">
        <f>COUNTIFS(配置清单!G:G,G1019,配置清单!H:H,"TSE",配置清单!N:N,"在岗")</f>
        <v>1</v>
      </c>
      <c r="AN1019" s="61">
        <f t="shared" si="787"/>
        <v>1</v>
      </c>
      <c r="AO1019" s="60">
        <f>COUNTIFS(配置清单!G:G,G1019,配置清单!H:H,"TSE",配置清单!N:N,"在岗",配置清单!P:P,"&lt;&gt;暂不胜任")</f>
        <v>1</v>
      </c>
      <c r="AP1019" s="61">
        <f t="shared" si="788"/>
        <v>1</v>
      </c>
      <c r="AQ1019" s="60">
        <f>COUNTIFS(配置清单!$G:$G,G1019,配置清单!H:H,"QA",配置清单!N:N,"在岗")</f>
        <v>1</v>
      </c>
      <c r="AR1019" s="61">
        <f t="shared" si="789"/>
        <v>1</v>
      </c>
      <c r="AS1019" s="60">
        <f>COUNTIFS(配置清单!$G:$G,G1019,配置清单!$H:$H,"QA",配置清单!$N:$N,"在岗",配置清单!$P:$P,"&lt;&gt;暂不胜任")</f>
        <v>1</v>
      </c>
      <c r="AT1019" s="61">
        <f t="shared" si="790"/>
        <v>1</v>
      </c>
      <c r="AU1019" s="60">
        <f>COUNTIFS(配置清单!G:G,规划及评估!G1019,配置清单!H:H,"BA",配置清单!N:N,"在岗")</f>
        <v>0</v>
      </c>
      <c r="AV1019" s="61" t="str">
        <f t="shared" si="791"/>
        <v>NA</v>
      </c>
      <c r="AW1019" s="60">
        <f>COUNTIFS(配置清单!G:G,G1019,配置清单!H:H,"BA",配置清单!N:N,"在岗",配置清单!P:P,"&lt;&gt;暂不胜任")</f>
        <v>0</v>
      </c>
      <c r="AX1019" s="61" t="str">
        <f t="shared" si="792"/>
        <v>NA</v>
      </c>
      <c r="AY1019" s="60">
        <f>COUNTIFS(配置清单!G:G,规划及评估!G1019,配置清单!H:H,"IA",配置清单!N:N,"在岗")</f>
        <v>0</v>
      </c>
      <c r="AZ1019" s="61" t="str">
        <f t="shared" si="793"/>
        <v>NA</v>
      </c>
      <c r="BA1019" s="60">
        <f>COUNTIFS(配置清单!G:G,G1019,配置清单!H:H,"IA",配置清单!N:N,"在岗",配置清单!P:P,"&lt;&gt;暂不胜任")</f>
        <v>0</v>
      </c>
      <c r="BB1019" s="61" t="str">
        <f t="shared" si="794"/>
        <v>NA</v>
      </c>
      <c r="BC1019" s="60">
        <f>COUNTIFS(配置清单!G:G,规划及评估!G1019,配置清单!H:H,"产品经理",配置清单!N:N,"在岗")</f>
        <v>0</v>
      </c>
      <c r="BD1019" s="61" t="str">
        <f t="shared" si="795"/>
        <v>NA</v>
      </c>
      <c r="BE1019" s="60">
        <f>COUNTIFS(配置清单!G:G,G1019,配置清单!H:H,"产品经理",配置清单!N:N,"在岗",配置清单!P:P,"&lt;&gt;暂不胜任")</f>
        <v>0</v>
      </c>
      <c r="BF1019" s="61" t="str">
        <f t="shared" si="796"/>
        <v>NA</v>
      </c>
      <c r="BG1019" s="63">
        <f t="shared" si="797"/>
        <v>5</v>
      </c>
      <c r="BH1019" s="64">
        <f t="shared" si="798"/>
        <v>5</v>
      </c>
      <c r="BI1019" s="64">
        <f t="shared" si="799"/>
        <v>5</v>
      </c>
      <c r="BJ1019" s="64">
        <f t="shared" si="800"/>
        <v>5</v>
      </c>
      <c r="BK1019" s="65">
        <f t="shared" si="801"/>
        <v>1</v>
      </c>
      <c r="BL1019" s="66">
        <f t="shared" si="802"/>
        <v>1</v>
      </c>
      <c r="BM1019" s="93">
        <f t="shared" si="803"/>
        <v>1</v>
      </c>
      <c r="BN1019" s="93">
        <f t="shared" si="804"/>
        <v>1</v>
      </c>
      <c r="BO1019" s="93">
        <f t="shared" si="805"/>
        <v>0</v>
      </c>
      <c r="BP1019" s="93">
        <f t="shared" si="806"/>
        <v>0</v>
      </c>
      <c r="BQ1019" s="93">
        <f t="shared" si="807"/>
        <v>0</v>
      </c>
      <c r="BR1019" s="93">
        <f t="shared" si="808"/>
        <v>0</v>
      </c>
      <c r="BS1019" s="93">
        <f t="shared" si="809"/>
        <v>2</v>
      </c>
      <c r="BT1019" s="93">
        <f t="shared" si="810"/>
        <v>2</v>
      </c>
      <c r="BU1019" s="93">
        <f t="shared" si="811"/>
        <v>1</v>
      </c>
      <c r="BV1019" s="93">
        <f t="shared" si="812"/>
        <v>1</v>
      </c>
      <c r="BW1019" s="93">
        <f t="shared" si="813"/>
        <v>1</v>
      </c>
      <c r="BX1019" s="93">
        <f t="shared" si="814"/>
        <v>1</v>
      </c>
      <c r="BY1019" s="93">
        <f t="shared" si="815"/>
        <v>0</v>
      </c>
      <c r="BZ1019" s="93">
        <f t="shared" si="816"/>
        <v>0</v>
      </c>
      <c r="CA1019" s="93">
        <f t="shared" si="817"/>
        <v>0</v>
      </c>
      <c r="CB1019" s="93">
        <f t="shared" si="818"/>
        <v>0</v>
      </c>
      <c r="CC1019" s="93">
        <f t="shared" si="819"/>
        <v>0</v>
      </c>
      <c r="CD1019" s="93">
        <f t="shared" si="820"/>
        <v>0</v>
      </c>
    </row>
    <row r="1020" spans="1:82">
      <c r="A1020" s="34">
        <v>66</v>
      </c>
      <c r="B1020" s="34" t="s">
        <v>8522</v>
      </c>
      <c r="C1020" s="34" t="s">
        <v>8480</v>
      </c>
      <c r="D1020" s="34" t="s">
        <v>230</v>
      </c>
      <c r="E1020" s="34" t="s">
        <v>229</v>
      </c>
      <c r="F1020" s="34" t="s">
        <v>8659</v>
      </c>
      <c r="G1020" s="34" t="s">
        <v>8660</v>
      </c>
      <c r="H1020" s="34" t="s">
        <v>7</v>
      </c>
      <c r="I1020" s="34" t="s">
        <v>7</v>
      </c>
      <c r="J1020" s="34" t="s">
        <v>195</v>
      </c>
      <c r="K1020" s="34" t="s">
        <v>195</v>
      </c>
      <c r="L1020" s="34" t="s">
        <v>8661</v>
      </c>
      <c r="N1020" s="34">
        <v>1</v>
      </c>
      <c r="O1020" s="34">
        <v>0</v>
      </c>
      <c r="P1020" s="34">
        <v>0</v>
      </c>
      <c r="Q1020" s="34">
        <v>0</v>
      </c>
      <c r="R1020" s="34">
        <v>0</v>
      </c>
      <c r="S1020" s="34">
        <v>1</v>
      </c>
      <c r="T1020" s="34">
        <v>0</v>
      </c>
      <c r="U1020" s="77">
        <v>0</v>
      </c>
      <c r="V1020" s="34">
        <v>0</v>
      </c>
      <c r="W1020" s="60">
        <f>COUNTIFS(配置清单!G:G,G1020,配置清单!$H:$H,"PM",配置清单!$N:$N,"在岗")</f>
        <v>1</v>
      </c>
      <c r="X1020" s="61">
        <f t="shared" ref="X1020:X1064" si="821">IF(N1020=0,"NA",IF(W1020&gt;=N1020,1,W1020/N1020))</f>
        <v>1</v>
      </c>
      <c r="Y1020" s="60">
        <f>COUNTIFS(配置清单!$G:$G,G1020,配置清单!$H:$H,"PM",配置清单!$N:$N,"在岗",配置清单!$P:$P,"&lt;&gt;暂不胜任")</f>
        <v>0</v>
      </c>
      <c r="Z1020" s="61">
        <f t="shared" ref="Z1020:Z1064" si="822">IF(N1020=0,"NA",IF(Y1020&gt;=N1020,1,IF(W1020=0,0,Y1020/W1020)))</f>
        <v>0</v>
      </c>
      <c r="AA1020" s="62">
        <f>COUNTIFS(配置清单!$G:$G,G1020,配置清单!$H:$H,"SE",配置清单!$N:$N,"在岗")+COUNTIFS(配置清单!$G:$G,G1020,配置清单!$H:$H,"SA",配置清单!$N:$N,"在岗")</f>
        <v>0</v>
      </c>
      <c r="AB1020" s="61" t="str">
        <f t="shared" ref="AB1020:AB1064" si="823">IF(O1020=0,"NA",IF(AA1020&gt;=O1020,1,AA1020/O1020))</f>
        <v>NA</v>
      </c>
      <c r="AC1020" s="60">
        <f>COUNTIFS(配置清单!$G:$G,G1020,配置清单!$H:$H,"SE",配置清单!$N:$N,"在岗",配置清单!$P:$P,"&lt;&gt;暂不胜任")+COUNTIFS(配置清单!$G:$G,G1020,配置清单!$H:$H,"SA",配置清单!$N:$N,"在岗",配置清单!$P:$P,"&lt;&gt;暂不胜任")</f>
        <v>0</v>
      </c>
      <c r="AD1020" s="61" t="str">
        <f t="shared" ref="AD1020:AD1064" si="824">IF(O1020=0,"NA",IF(AC1020&gt;=O1020,1,IF(AA1020=0,0,AC1020/AA1020)))</f>
        <v>NA</v>
      </c>
      <c r="AE1020" s="60">
        <f>COUNTIFS(配置清单!$G:$G,G1020,配置清单!H:H,"MDE",配置清单!N:N,"在岗")</f>
        <v>0</v>
      </c>
      <c r="AF1020" s="61" t="str">
        <f t="shared" ref="AF1020:AF1064" si="825">IF(P1020=0,"NA",IF(AE1020&gt;=P1020,1,AE1020/P1020))</f>
        <v>NA</v>
      </c>
      <c r="AG1020" s="60">
        <f>COUNTIFS(配置清单!$G:$G,G1020,配置清单!$H:$H,"MDE",配置清单!$N:$N,"在岗",配置清单!$P:$P,"&lt;&gt;暂不胜任")</f>
        <v>0</v>
      </c>
      <c r="AH1020" s="61" t="str">
        <f t="shared" ref="AH1020:AH1064" si="826">IF(P1020=0,"NA",IF(AG1020&gt;=P1020,1,IF(AE1020=0,0,AG1020/AE1020)))</f>
        <v>NA</v>
      </c>
      <c r="AI1020" s="62">
        <f>COUNTIFS(配置清单!G:G,G1020,配置清单!H:H,"TPM",配置清单!N:N,"在岗")+COUNTIFS(配置清单!G:G,G1020,配置清单!H:H,"TC",配置清单!N:N,"在岗")</f>
        <v>0</v>
      </c>
      <c r="AJ1020" s="61" t="str">
        <f t="shared" ref="AJ1020:AJ1064" si="827">IF(Q1020=0,"NA",IF(AI1020&gt;=Q1020,1,AI1020/Q1020))</f>
        <v>NA</v>
      </c>
      <c r="AK1020" s="60">
        <f>COUNTIFS(配置清单!G:G,G1020,配置清单!H:H,"TPM",配置清单!N:N,"在岗",配置清单!P:P,"&lt;&gt;暂不胜任")+COUNTIFS(配置清单!G:G,G1020,配置清单!H:H,"TC",配置清单!N:N,"在岗",配置清单!P:P,"&lt;&gt;暂不胜任")</f>
        <v>0</v>
      </c>
      <c r="AL1020" s="61" t="str">
        <f t="shared" ref="AL1020:AL1064" si="828">IF(Q1020=0,"NA",IF(AK1020&gt;=Q1020,1,IF(AI1020=0,0,AK1020/AI1020)))</f>
        <v>NA</v>
      </c>
      <c r="AM1020" s="60">
        <f>COUNTIFS(配置清单!G:G,G1020,配置清单!H:H,"TSE",配置清单!N:N,"在岗")</f>
        <v>1</v>
      </c>
      <c r="AN1020" s="61" t="str">
        <f t="shared" ref="AN1020:AN1064" si="829">IF(R1020=0,"NA",IF(AM1020&gt;=R1020,1,AM1020/R1020))</f>
        <v>NA</v>
      </c>
      <c r="AO1020" s="60">
        <f>COUNTIFS(配置清单!G:G,G1020,配置清单!H:H,"TSE",配置清单!N:N,"在岗",配置清单!P:P,"&lt;&gt;暂不胜任")</f>
        <v>0</v>
      </c>
      <c r="AP1020" s="61" t="str">
        <f t="shared" ref="AP1020:AP1064" si="830">IF(R1020=0,"NA",IF(AO1020&gt;=R1020,1,IF(AM1020=0,0,AO1020/AM1020)))</f>
        <v>NA</v>
      </c>
      <c r="AQ1020" s="60">
        <f>COUNTIFS(配置清单!$G:$G,G1020,配置清单!H:H,"QA",配置清单!N:N,"在岗")</f>
        <v>1</v>
      </c>
      <c r="AR1020" s="61">
        <f t="shared" ref="AR1020:AR1064" si="831">IF(S1020=0,"NA",IF(AQ1020&gt;=S1020,1,AQ1020/S1020))</f>
        <v>1</v>
      </c>
      <c r="AS1020" s="60">
        <f>COUNTIFS(配置清单!$G:$G,G1020,配置清单!$H:$H,"QA",配置清单!$N:$N,"在岗",配置清单!$P:$P,"&lt;&gt;暂不胜任")</f>
        <v>1</v>
      </c>
      <c r="AT1020" s="61">
        <f t="shared" ref="AT1020:AT1064" si="832">IF(S1020=0,"NA",IF(AS1020&gt;=S1020,1,IF(AQ1020=0,0,AS1020/AQ1020)))</f>
        <v>1</v>
      </c>
      <c r="AU1020" s="60">
        <f>COUNTIFS(配置清单!G:G,规划及评估!G1020,配置清单!H:H,"BA",配置清单!N:N,"在岗")</f>
        <v>0</v>
      </c>
      <c r="AV1020" s="61" t="str">
        <f t="shared" ref="AV1020:AV1064" si="833">IF(T1020=0,"NA",IF(AU1020&gt;=T1020,1,AU1020/T1020))</f>
        <v>NA</v>
      </c>
      <c r="AW1020" s="60">
        <f>COUNTIFS(配置清单!G:G,G1020,配置清单!H:H,"BA",配置清单!N:N,"在岗",配置清单!P:P,"&lt;&gt;暂不胜任")</f>
        <v>0</v>
      </c>
      <c r="AX1020" s="61" t="str">
        <f t="shared" ref="AX1020:AX1064" si="834">IF(T1020=0,"NA",IF(AW1020&gt;=T1020,1,IF(AU1020=0,0,AW1020/AU1020)))</f>
        <v>NA</v>
      </c>
      <c r="AY1020" s="60">
        <f>COUNTIFS(配置清单!G:G,规划及评估!G1020,配置清单!H:H,"IA",配置清单!N:N,"在岗")</f>
        <v>0</v>
      </c>
      <c r="AZ1020" s="61" t="str">
        <f t="shared" ref="AZ1020:AZ1064" si="835">IF(U1020=0,"NA",IF(AY1020&gt;=U1020,1,AY1020/U1020))</f>
        <v>NA</v>
      </c>
      <c r="BA1020" s="60">
        <f>COUNTIFS(配置清单!G:G,G1020,配置清单!H:H,"IA",配置清单!N:N,"在岗",配置清单!P:P,"&lt;&gt;暂不胜任")</f>
        <v>0</v>
      </c>
      <c r="BB1020" s="61" t="str">
        <f t="shared" ref="BB1020:BB1064" si="836">IF(U1020=0,"NA",IF(BA1020&gt;=U1020,1,IF(AY1020=0,0,BA1020/AY1020)))</f>
        <v>NA</v>
      </c>
      <c r="BC1020" s="60">
        <f>COUNTIFS(配置清单!G:G,规划及评估!G1020,配置清单!H:H,"产品经理",配置清单!N:N,"在岗")</f>
        <v>0</v>
      </c>
      <c r="BD1020" s="61" t="str">
        <f t="shared" ref="BD1020:BD1064" si="837">IF(V1020=0,"NA",IF(BC1020&gt;=V1020,1,BC1020/V1020))</f>
        <v>NA</v>
      </c>
      <c r="BE1020" s="60">
        <f>COUNTIFS(配置清单!G:G,G1020,配置清单!H:H,"产品经理",配置清单!N:N,"在岗",配置清单!P:P,"&lt;&gt;暂不胜任")</f>
        <v>0</v>
      </c>
      <c r="BF1020" s="61" t="str">
        <f t="shared" ref="BF1020:BF1064" si="838">IF(V1020=0,"NA",IF(BE1020&gt;=V1020,1,IF(BC1020=0,0,BE1020/BC1020)))</f>
        <v>NA</v>
      </c>
      <c r="BG1020" s="63">
        <f t="shared" ref="BG1020:BG1064" si="839">SUM(N1020,O1020,P1020,Q1020,R1020,S1020,T1020,U1020,V1020)</f>
        <v>2</v>
      </c>
      <c r="BH1020" s="64">
        <f t="shared" ref="BH1020:BH1064" si="840">IF(N1020=0,0,W1020)+IF(O1020=0,0,AA1020)+IF(P1020=0,0,AE1020)+IF(Q1020=0,0,AI1020)+IF(R1020=0,0,AM1020)+IF(S1020=0,0,AQ1020)+IF(T1020=0,0,AU1020)+IF(U1020=0,0,AY1020)+IF(V1020=0,0,BC1020)</f>
        <v>2</v>
      </c>
      <c r="BI1020" s="64">
        <f t="shared" ref="BI1020:BI1064" si="841">IF(W1020&gt;=N1020,N1020,W1020)+IF(AA1020&gt;=O1020,O1020,AA1020)+IF(AE1020&gt;=P1020,P1020,AE1020)+IF(AI1020&gt;=Q1020,Q1020,AI1020)+IF(AM1020&gt;=R1020,R1020,AM1020)+IF(AQ1020&gt;=S1020,S1020,AQ1020)+IF(AU1020&gt;=T1020,T1020,AU1020)+IF(AY1020&gt;=U1020,U1020,AY1020)+IF(BC1020&gt;=V1020,V1020,BC1020)</f>
        <v>2</v>
      </c>
      <c r="BJ1020" s="64">
        <f t="shared" ref="BJ1020:BJ1064" si="842">IF(Y1020&gt;=N1020,N1020,Y1020)+IF(AC1020&gt;=O1020,O1020,AC1020)+IF(AG1020&gt;=P1020,P1020,AG1020)+IF(AK1020&gt;=Q1020,Q1020,AK1020)+IF(AO1020&gt;=R1020,R1020,AO1020)+IF(AS1020&gt;=S1020,S1020,AS1020)+IF(AW1020&gt;=T1020,T1020,AW1020)+IF(BA1020&gt;=U1020,U1020,BA1020)+IF(BE1020&gt;=V1020,V1020,BE1020)</f>
        <v>1</v>
      </c>
      <c r="BK1020" s="65">
        <f t="shared" ref="BK1020:BK1064" si="843">IF(BG1020=0,0,BI1020/BG1020)</f>
        <v>1</v>
      </c>
      <c r="BL1020" s="66">
        <f t="shared" ref="BL1020:BL1064" si="844">IF(BI1020=0,0,BJ1020/BI1020)</f>
        <v>0.5</v>
      </c>
      <c r="BM1020" s="93">
        <f t="shared" ref="BM1020:BM1064" si="845">IF(W1020&gt;=N1020,N1020,W1020)</f>
        <v>1</v>
      </c>
      <c r="BN1020" s="93">
        <f t="shared" ref="BN1020:BN1064" si="846">IF(Y1020&gt;=N1020,N1020,Y1020)</f>
        <v>0</v>
      </c>
      <c r="BO1020" s="93">
        <f t="shared" ref="BO1020:BO1064" si="847">IF(AA1020&gt;=O1020,O1020,AA1020)</f>
        <v>0</v>
      </c>
      <c r="BP1020" s="93">
        <f t="shared" ref="BP1020:BP1064" si="848">IF(AC1020&gt;=O1020,O1020,AC1020)</f>
        <v>0</v>
      </c>
      <c r="BQ1020" s="93">
        <f t="shared" ref="BQ1020:BQ1064" si="849">IF(AE1020&gt;=P1020,P1020,AE1020)</f>
        <v>0</v>
      </c>
      <c r="BR1020" s="93">
        <f t="shared" ref="BR1020:BR1064" si="850">IF(AG1020&gt;=P1020,P1020,AG1020)</f>
        <v>0</v>
      </c>
      <c r="BS1020" s="93">
        <f t="shared" ref="BS1020:BS1064" si="851">IF(AI1020&gt;=Q1020,Q1020,AI1020)</f>
        <v>0</v>
      </c>
      <c r="BT1020" s="93">
        <f t="shared" ref="BT1020:BT1064" si="852">IF(AK1020&gt;=Q1020,Q1020,AK1020)</f>
        <v>0</v>
      </c>
      <c r="BU1020" s="93">
        <f t="shared" ref="BU1020:BU1064" si="853">IF(AM1020&gt;=R1020,R1020,AM1020)</f>
        <v>0</v>
      </c>
      <c r="BV1020" s="93">
        <f t="shared" ref="BV1020:BV1064" si="854">IF(AO1020&gt;=R1020,R1020,AO1020)</f>
        <v>0</v>
      </c>
      <c r="BW1020" s="93">
        <f t="shared" ref="BW1020:BW1064" si="855">IF(AQ1020&gt;=S1020,S1020,AQ1020)</f>
        <v>1</v>
      </c>
      <c r="BX1020" s="93">
        <f t="shared" ref="BX1020:BX1064" si="856">IF(AS1020&gt;=S1020,S1020,AS1020)</f>
        <v>1</v>
      </c>
      <c r="BY1020" s="93">
        <f t="shared" ref="BY1020:BY1064" si="857">IF(AU1020&gt;=T1020,T1020,AU1020)</f>
        <v>0</v>
      </c>
      <c r="BZ1020" s="93">
        <f t="shared" ref="BZ1020:BZ1064" si="858">IF(AW1020&gt;=T1020,T1020,AW1020)</f>
        <v>0</v>
      </c>
      <c r="CA1020" s="93">
        <f t="shared" ref="CA1020:CA1064" si="859">IF(AY1020&gt;=U1020,U1020,AY1020)</f>
        <v>0</v>
      </c>
      <c r="CB1020" s="93">
        <f t="shared" ref="CB1020:CB1064" si="860">IF(BA1020&gt;=U1020,U1020,BA1020)</f>
        <v>0</v>
      </c>
      <c r="CC1020" s="93">
        <f t="shared" ref="CC1020:CC1064" si="861">IF(BC1020&gt;=V1020,V1020,BC1020)</f>
        <v>0</v>
      </c>
      <c r="CD1020" s="93">
        <f t="shared" ref="CD1020:CD1064" si="862">IF(BE1020&gt;=V1020,V1020,BE1020)</f>
        <v>0</v>
      </c>
    </row>
    <row r="1021" spans="1:82">
      <c r="A1021" s="34">
        <v>67</v>
      </c>
      <c r="B1021" s="34" t="s">
        <v>8522</v>
      </c>
      <c r="C1021" s="34" t="s">
        <v>8480</v>
      </c>
      <c r="D1021" s="34" t="s">
        <v>230</v>
      </c>
      <c r="E1021" s="34" t="s">
        <v>229</v>
      </c>
      <c r="F1021" s="34" t="s">
        <v>8662</v>
      </c>
      <c r="G1021" s="34" t="s">
        <v>8663</v>
      </c>
      <c r="H1021" s="34" t="s">
        <v>7</v>
      </c>
      <c r="I1021" s="34" t="s">
        <v>7</v>
      </c>
      <c r="J1021" s="34" t="s">
        <v>195</v>
      </c>
      <c r="K1021" s="34" t="s">
        <v>195</v>
      </c>
      <c r="L1021" s="34" t="s">
        <v>5124</v>
      </c>
      <c r="N1021" s="34">
        <v>1</v>
      </c>
      <c r="O1021" s="34">
        <v>0</v>
      </c>
      <c r="P1021" s="34">
        <v>0</v>
      </c>
      <c r="Q1021" s="34">
        <v>0</v>
      </c>
      <c r="R1021" s="34">
        <v>0</v>
      </c>
      <c r="S1021" s="34">
        <v>1</v>
      </c>
      <c r="T1021" s="34">
        <v>0</v>
      </c>
      <c r="U1021" s="77">
        <v>0</v>
      </c>
      <c r="V1021" s="34">
        <v>0</v>
      </c>
      <c r="W1021" s="60">
        <f>COUNTIFS(配置清单!G:G,G1021,配置清单!$H:$H,"PM",配置清单!$N:$N,"在岗")</f>
        <v>2</v>
      </c>
      <c r="X1021" s="61">
        <f t="shared" si="821"/>
        <v>1</v>
      </c>
      <c r="Y1021" s="60">
        <f>COUNTIFS(配置清单!$G:$G,G1021,配置清单!$H:$H,"PM",配置清单!$N:$N,"在岗",配置清单!$P:$P,"&lt;&gt;暂不胜任")</f>
        <v>1</v>
      </c>
      <c r="Z1021" s="61">
        <f t="shared" si="822"/>
        <v>1</v>
      </c>
      <c r="AA1021" s="62">
        <f>COUNTIFS(配置清单!$G:$G,G1021,配置清单!$H:$H,"SE",配置清单!$N:$N,"在岗")+COUNTIFS(配置清单!$G:$G,G1021,配置清单!$H:$H,"SA",配置清单!$N:$N,"在岗")</f>
        <v>0</v>
      </c>
      <c r="AB1021" s="61" t="str">
        <f t="shared" si="823"/>
        <v>NA</v>
      </c>
      <c r="AC1021" s="60">
        <f>COUNTIFS(配置清单!$G:$G,G1021,配置清单!$H:$H,"SE",配置清单!$N:$N,"在岗",配置清单!$P:$P,"&lt;&gt;暂不胜任")+COUNTIFS(配置清单!$G:$G,G1021,配置清单!$H:$H,"SA",配置清单!$N:$N,"在岗",配置清单!$P:$P,"&lt;&gt;暂不胜任")</f>
        <v>0</v>
      </c>
      <c r="AD1021" s="61" t="str">
        <f t="shared" si="824"/>
        <v>NA</v>
      </c>
      <c r="AE1021" s="60">
        <f>COUNTIFS(配置清单!$G:$G,G1021,配置清单!H:H,"MDE",配置清单!N:N,"在岗")</f>
        <v>1</v>
      </c>
      <c r="AF1021" s="61" t="str">
        <f t="shared" si="825"/>
        <v>NA</v>
      </c>
      <c r="AG1021" s="60">
        <f>COUNTIFS(配置清单!$G:$G,G1021,配置清单!$H:$H,"MDE",配置清单!$N:$N,"在岗",配置清单!$P:$P,"&lt;&gt;暂不胜任")</f>
        <v>0</v>
      </c>
      <c r="AH1021" s="61" t="str">
        <f t="shared" si="826"/>
        <v>NA</v>
      </c>
      <c r="AI1021" s="62">
        <f>COUNTIFS(配置清单!G:G,G1021,配置清单!H:H,"TPM",配置清单!N:N,"在岗")+COUNTIFS(配置清单!G:G,G1021,配置清单!H:H,"TC",配置清单!N:N,"在岗")</f>
        <v>0</v>
      </c>
      <c r="AJ1021" s="61" t="str">
        <f t="shared" si="827"/>
        <v>NA</v>
      </c>
      <c r="AK1021" s="60">
        <f>COUNTIFS(配置清单!G:G,G1021,配置清单!H:H,"TPM",配置清单!N:N,"在岗",配置清单!P:P,"&lt;&gt;暂不胜任")+COUNTIFS(配置清单!G:G,G1021,配置清单!H:H,"TC",配置清单!N:N,"在岗",配置清单!P:P,"&lt;&gt;暂不胜任")</f>
        <v>0</v>
      </c>
      <c r="AL1021" s="61" t="str">
        <f t="shared" si="828"/>
        <v>NA</v>
      </c>
      <c r="AM1021" s="60">
        <f>COUNTIFS(配置清单!G:G,G1021,配置清单!H:H,"TSE",配置清单!N:N,"在岗")</f>
        <v>0</v>
      </c>
      <c r="AN1021" s="61" t="str">
        <f t="shared" si="829"/>
        <v>NA</v>
      </c>
      <c r="AO1021" s="60">
        <f>COUNTIFS(配置清单!G:G,G1021,配置清单!H:H,"TSE",配置清单!N:N,"在岗",配置清单!P:P,"&lt;&gt;暂不胜任")</f>
        <v>0</v>
      </c>
      <c r="AP1021" s="61" t="str">
        <f t="shared" si="830"/>
        <v>NA</v>
      </c>
      <c r="AQ1021" s="60">
        <f>COUNTIFS(配置清单!$G:$G,G1021,配置清单!H:H,"QA",配置清单!N:N,"在岗")</f>
        <v>1</v>
      </c>
      <c r="AR1021" s="61">
        <f t="shared" si="831"/>
        <v>1</v>
      </c>
      <c r="AS1021" s="60">
        <f>COUNTIFS(配置清单!$G:$G,G1021,配置清单!$H:$H,"QA",配置清单!$N:$N,"在岗",配置清单!$P:$P,"&lt;&gt;暂不胜任")</f>
        <v>1</v>
      </c>
      <c r="AT1021" s="61">
        <f t="shared" si="832"/>
        <v>1</v>
      </c>
      <c r="AU1021" s="60">
        <f>COUNTIFS(配置清单!G:G,规划及评估!G1021,配置清单!H:H,"BA",配置清单!N:N,"在岗")</f>
        <v>0</v>
      </c>
      <c r="AV1021" s="61" t="str">
        <f t="shared" si="833"/>
        <v>NA</v>
      </c>
      <c r="AW1021" s="60">
        <f>COUNTIFS(配置清单!G:G,G1021,配置清单!H:H,"BA",配置清单!N:N,"在岗",配置清单!P:P,"&lt;&gt;暂不胜任")</f>
        <v>0</v>
      </c>
      <c r="AX1021" s="61" t="str">
        <f t="shared" si="834"/>
        <v>NA</v>
      </c>
      <c r="AY1021" s="60">
        <f>COUNTIFS(配置清单!G:G,规划及评估!G1021,配置清单!H:H,"IA",配置清单!N:N,"在岗")</f>
        <v>0</v>
      </c>
      <c r="AZ1021" s="61" t="str">
        <f t="shared" si="835"/>
        <v>NA</v>
      </c>
      <c r="BA1021" s="60">
        <f>COUNTIFS(配置清单!G:G,G1021,配置清单!H:H,"IA",配置清单!N:N,"在岗",配置清单!P:P,"&lt;&gt;暂不胜任")</f>
        <v>0</v>
      </c>
      <c r="BB1021" s="61" t="str">
        <f t="shared" si="836"/>
        <v>NA</v>
      </c>
      <c r="BC1021" s="60">
        <f>COUNTIFS(配置清单!G:G,规划及评估!G1021,配置清单!H:H,"产品经理",配置清单!N:N,"在岗")</f>
        <v>0</v>
      </c>
      <c r="BD1021" s="61" t="str">
        <f t="shared" si="837"/>
        <v>NA</v>
      </c>
      <c r="BE1021" s="60">
        <f>COUNTIFS(配置清单!G:G,G1021,配置清单!H:H,"产品经理",配置清单!N:N,"在岗",配置清单!P:P,"&lt;&gt;暂不胜任")</f>
        <v>0</v>
      </c>
      <c r="BF1021" s="61" t="str">
        <f t="shared" si="838"/>
        <v>NA</v>
      </c>
      <c r="BG1021" s="63">
        <f t="shared" si="839"/>
        <v>2</v>
      </c>
      <c r="BH1021" s="64">
        <f t="shared" si="840"/>
        <v>3</v>
      </c>
      <c r="BI1021" s="64">
        <f t="shared" si="841"/>
        <v>2</v>
      </c>
      <c r="BJ1021" s="64">
        <f t="shared" si="842"/>
        <v>2</v>
      </c>
      <c r="BK1021" s="65">
        <f t="shared" si="843"/>
        <v>1</v>
      </c>
      <c r="BL1021" s="66">
        <f t="shared" si="844"/>
        <v>1</v>
      </c>
      <c r="BM1021" s="93">
        <f t="shared" si="845"/>
        <v>1</v>
      </c>
      <c r="BN1021" s="93">
        <f t="shared" si="846"/>
        <v>1</v>
      </c>
      <c r="BO1021" s="93">
        <f t="shared" si="847"/>
        <v>0</v>
      </c>
      <c r="BP1021" s="93">
        <f t="shared" si="848"/>
        <v>0</v>
      </c>
      <c r="BQ1021" s="93">
        <f t="shared" si="849"/>
        <v>0</v>
      </c>
      <c r="BR1021" s="93">
        <f t="shared" si="850"/>
        <v>0</v>
      </c>
      <c r="BS1021" s="93">
        <f t="shared" si="851"/>
        <v>0</v>
      </c>
      <c r="BT1021" s="93">
        <f t="shared" si="852"/>
        <v>0</v>
      </c>
      <c r="BU1021" s="93">
        <f t="shared" si="853"/>
        <v>0</v>
      </c>
      <c r="BV1021" s="93">
        <f t="shared" si="854"/>
        <v>0</v>
      </c>
      <c r="BW1021" s="93">
        <f t="shared" si="855"/>
        <v>1</v>
      </c>
      <c r="BX1021" s="93">
        <f t="shared" si="856"/>
        <v>1</v>
      </c>
      <c r="BY1021" s="93">
        <f t="shared" si="857"/>
        <v>0</v>
      </c>
      <c r="BZ1021" s="93">
        <f t="shared" si="858"/>
        <v>0</v>
      </c>
      <c r="CA1021" s="93">
        <f t="shared" si="859"/>
        <v>0</v>
      </c>
      <c r="CB1021" s="93">
        <f t="shared" si="860"/>
        <v>0</v>
      </c>
      <c r="CC1021" s="93">
        <f t="shared" si="861"/>
        <v>0</v>
      </c>
      <c r="CD1021" s="93">
        <f t="shared" si="862"/>
        <v>0</v>
      </c>
    </row>
    <row r="1022" spans="1:82">
      <c r="A1022" s="34">
        <v>68</v>
      </c>
      <c r="B1022" s="34" t="s">
        <v>8522</v>
      </c>
      <c r="C1022" s="34" t="s">
        <v>8480</v>
      </c>
      <c r="D1022" s="34" t="s">
        <v>230</v>
      </c>
      <c r="E1022" s="34" t="s">
        <v>229</v>
      </c>
      <c r="F1022" s="34" t="s">
        <v>8664</v>
      </c>
      <c r="G1022" s="34" t="s">
        <v>8665</v>
      </c>
      <c r="H1022" s="34" t="s">
        <v>7</v>
      </c>
      <c r="I1022" s="34" t="s">
        <v>4</v>
      </c>
      <c r="J1022" s="34" t="s">
        <v>195</v>
      </c>
      <c r="K1022" s="34" t="s">
        <v>195</v>
      </c>
      <c r="L1022" s="34" t="s">
        <v>5124</v>
      </c>
      <c r="N1022" s="34">
        <v>1</v>
      </c>
      <c r="O1022" s="34">
        <v>0</v>
      </c>
      <c r="P1022" s="34">
        <v>1</v>
      </c>
      <c r="Q1022" s="34">
        <v>1</v>
      </c>
      <c r="R1022" s="34">
        <v>0</v>
      </c>
      <c r="S1022" s="34">
        <v>1</v>
      </c>
      <c r="T1022" s="34">
        <v>0</v>
      </c>
      <c r="U1022" s="77">
        <v>0</v>
      </c>
      <c r="V1022" s="34">
        <v>0</v>
      </c>
      <c r="W1022" s="60">
        <f>COUNTIFS(配置清单!G:G,G1022,配置清单!$H:$H,"PM",配置清单!$N:$N,"在岗")</f>
        <v>1</v>
      </c>
      <c r="X1022" s="61">
        <f t="shared" si="821"/>
        <v>1</v>
      </c>
      <c r="Y1022" s="60">
        <f>COUNTIFS(配置清单!$G:$G,G1022,配置清单!$H:$H,"PM",配置清单!$N:$N,"在岗",配置清单!$P:$P,"&lt;&gt;暂不胜任")</f>
        <v>1</v>
      </c>
      <c r="Z1022" s="61">
        <f t="shared" si="822"/>
        <v>1</v>
      </c>
      <c r="AA1022" s="62">
        <f>COUNTIFS(配置清单!$G:$G,G1022,配置清单!$H:$H,"SE",配置清单!$N:$N,"在岗")+COUNTIFS(配置清单!$G:$G,G1022,配置清单!$H:$H,"SA",配置清单!$N:$N,"在岗")</f>
        <v>0</v>
      </c>
      <c r="AB1022" s="61" t="str">
        <f t="shared" si="823"/>
        <v>NA</v>
      </c>
      <c r="AC1022" s="60">
        <f>COUNTIFS(配置清单!$G:$G,G1022,配置清单!$H:$H,"SE",配置清单!$N:$N,"在岗",配置清单!$P:$P,"&lt;&gt;暂不胜任")+COUNTIFS(配置清单!$G:$G,G1022,配置清单!$H:$H,"SA",配置清单!$N:$N,"在岗",配置清单!$P:$P,"&lt;&gt;暂不胜任")</f>
        <v>0</v>
      </c>
      <c r="AD1022" s="61" t="str">
        <f t="shared" si="824"/>
        <v>NA</v>
      </c>
      <c r="AE1022" s="60">
        <f>COUNTIFS(配置清单!$G:$G,G1022,配置清单!H:H,"MDE",配置清单!N:N,"在岗")</f>
        <v>1</v>
      </c>
      <c r="AF1022" s="61">
        <f t="shared" si="825"/>
        <v>1</v>
      </c>
      <c r="AG1022" s="60">
        <f>COUNTIFS(配置清单!$G:$G,G1022,配置清单!$H:$H,"MDE",配置清单!$N:$N,"在岗",配置清单!$P:$P,"&lt;&gt;暂不胜任")</f>
        <v>1</v>
      </c>
      <c r="AH1022" s="61">
        <f t="shared" si="826"/>
        <v>1</v>
      </c>
      <c r="AI1022" s="62">
        <f>COUNTIFS(配置清单!G:G,G1022,配置清单!H:H,"TPM",配置清单!N:N,"在岗")+COUNTIFS(配置清单!G:G,G1022,配置清单!H:H,"TC",配置清单!N:N,"在岗")</f>
        <v>1</v>
      </c>
      <c r="AJ1022" s="61">
        <f t="shared" si="827"/>
        <v>1</v>
      </c>
      <c r="AK1022" s="60">
        <f>COUNTIFS(配置清单!G:G,G1022,配置清单!H:H,"TPM",配置清单!N:N,"在岗",配置清单!P:P,"&lt;&gt;暂不胜任")+COUNTIFS(配置清单!G:G,G1022,配置清单!H:H,"TC",配置清单!N:N,"在岗",配置清单!P:P,"&lt;&gt;暂不胜任")</f>
        <v>1</v>
      </c>
      <c r="AL1022" s="61">
        <f t="shared" si="828"/>
        <v>1</v>
      </c>
      <c r="AM1022" s="60">
        <f>COUNTIFS(配置清单!G:G,G1022,配置清单!H:H,"TSE",配置清单!N:N,"在岗")</f>
        <v>0</v>
      </c>
      <c r="AN1022" s="61" t="str">
        <f t="shared" si="829"/>
        <v>NA</v>
      </c>
      <c r="AO1022" s="60">
        <f>COUNTIFS(配置清单!G:G,G1022,配置清单!H:H,"TSE",配置清单!N:N,"在岗",配置清单!P:P,"&lt;&gt;暂不胜任")</f>
        <v>0</v>
      </c>
      <c r="AP1022" s="61" t="str">
        <f t="shared" si="830"/>
        <v>NA</v>
      </c>
      <c r="AQ1022" s="60">
        <f>COUNTIFS(配置清单!$G:$G,G1022,配置清单!H:H,"QA",配置清单!N:N,"在岗")</f>
        <v>1</v>
      </c>
      <c r="AR1022" s="61">
        <f t="shared" si="831"/>
        <v>1</v>
      </c>
      <c r="AS1022" s="60">
        <f>COUNTIFS(配置清单!$G:$G,G1022,配置清单!$H:$H,"QA",配置清单!$N:$N,"在岗",配置清单!$P:$P,"&lt;&gt;暂不胜任")</f>
        <v>1</v>
      </c>
      <c r="AT1022" s="61">
        <f t="shared" si="832"/>
        <v>1</v>
      </c>
      <c r="AU1022" s="60">
        <f>COUNTIFS(配置清单!G:G,规划及评估!G1022,配置清单!H:H,"BA",配置清单!N:N,"在岗")</f>
        <v>0</v>
      </c>
      <c r="AV1022" s="61" t="str">
        <f t="shared" si="833"/>
        <v>NA</v>
      </c>
      <c r="AW1022" s="60">
        <f>COUNTIFS(配置清单!G:G,G1022,配置清单!H:H,"BA",配置清单!N:N,"在岗",配置清单!P:P,"&lt;&gt;暂不胜任")</f>
        <v>0</v>
      </c>
      <c r="AX1022" s="61" t="str">
        <f t="shared" si="834"/>
        <v>NA</v>
      </c>
      <c r="AY1022" s="60">
        <f>COUNTIFS(配置清单!G:G,规划及评估!G1022,配置清单!H:H,"IA",配置清单!N:N,"在岗")</f>
        <v>0</v>
      </c>
      <c r="AZ1022" s="61" t="str">
        <f t="shared" si="835"/>
        <v>NA</v>
      </c>
      <c r="BA1022" s="60">
        <f>COUNTIFS(配置清单!G:G,G1022,配置清单!H:H,"IA",配置清单!N:N,"在岗",配置清单!P:P,"&lt;&gt;暂不胜任")</f>
        <v>0</v>
      </c>
      <c r="BB1022" s="61" t="str">
        <f t="shared" si="836"/>
        <v>NA</v>
      </c>
      <c r="BC1022" s="60">
        <f>COUNTIFS(配置清单!G:G,规划及评估!G1022,配置清单!H:H,"产品经理",配置清单!N:N,"在岗")</f>
        <v>0</v>
      </c>
      <c r="BD1022" s="61" t="str">
        <f t="shared" si="837"/>
        <v>NA</v>
      </c>
      <c r="BE1022" s="60">
        <f>COUNTIFS(配置清单!G:G,G1022,配置清单!H:H,"产品经理",配置清单!N:N,"在岗",配置清单!P:P,"&lt;&gt;暂不胜任")</f>
        <v>0</v>
      </c>
      <c r="BF1022" s="61" t="str">
        <f t="shared" si="838"/>
        <v>NA</v>
      </c>
      <c r="BG1022" s="63">
        <f t="shared" si="839"/>
        <v>4</v>
      </c>
      <c r="BH1022" s="64">
        <f t="shared" si="840"/>
        <v>4</v>
      </c>
      <c r="BI1022" s="64">
        <f t="shared" si="841"/>
        <v>4</v>
      </c>
      <c r="BJ1022" s="64">
        <f t="shared" si="842"/>
        <v>4</v>
      </c>
      <c r="BK1022" s="65">
        <f t="shared" si="843"/>
        <v>1</v>
      </c>
      <c r="BL1022" s="66">
        <f t="shared" si="844"/>
        <v>1</v>
      </c>
      <c r="BM1022" s="93">
        <f t="shared" si="845"/>
        <v>1</v>
      </c>
      <c r="BN1022" s="93">
        <f t="shared" si="846"/>
        <v>1</v>
      </c>
      <c r="BO1022" s="93">
        <f t="shared" si="847"/>
        <v>0</v>
      </c>
      <c r="BP1022" s="93">
        <f t="shared" si="848"/>
        <v>0</v>
      </c>
      <c r="BQ1022" s="93">
        <f t="shared" si="849"/>
        <v>1</v>
      </c>
      <c r="BR1022" s="93">
        <f t="shared" si="850"/>
        <v>1</v>
      </c>
      <c r="BS1022" s="93">
        <f t="shared" si="851"/>
        <v>1</v>
      </c>
      <c r="BT1022" s="93">
        <f t="shared" si="852"/>
        <v>1</v>
      </c>
      <c r="BU1022" s="93">
        <f t="shared" si="853"/>
        <v>0</v>
      </c>
      <c r="BV1022" s="93">
        <f t="shared" si="854"/>
        <v>0</v>
      </c>
      <c r="BW1022" s="93">
        <f t="shared" si="855"/>
        <v>1</v>
      </c>
      <c r="BX1022" s="93">
        <f t="shared" si="856"/>
        <v>1</v>
      </c>
      <c r="BY1022" s="93">
        <f t="shared" si="857"/>
        <v>0</v>
      </c>
      <c r="BZ1022" s="93">
        <f t="shared" si="858"/>
        <v>0</v>
      </c>
      <c r="CA1022" s="93">
        <f t="shared" si="859"/>
        <v>0</v>
      </c>
      <c r="CB1022" s="93">
        <f t="shared" si="860"/>
        <v>0</v>
      </c>
      <c r="CC1022" s="93">
        <f t="shared" si="861"/>
        <v>0</v>
      </c>
      <c r="CD1022" s="93">
        <f t="shared" si="862"/>
        <v>0</v>
      </c>
    </row>
    <row r="1023" spans="1:82">
      <c r="A1023" s="34">
        <v>69</v>
      </c>
      <c r="B1023" s="34" t="s">
        <v>8522</v>
      </c>
      <c r="C1023" s="34" t="s">
        <v>8480</v>
      </c>
      <c r="D1023" s="34" t="s">
        <v>230</v>
      </c>
      <c r="E1023" s="34" t="s">
        <v>229</v>
      </c>
      <c r="F1023" s="34" t="s">
        <v>8666</v>
      </c>
      <c r="G1023" s="34" t="s">
        <v>8667</v>
      </c>
      <c r="H1023" s="34" t="s">
        <v>4</v>
      </c>
      <c r="I1023" s="34" t="s">
        <v>4</v>
      </c>
      <c r="J1023" s="34" t="s">
        <v>34</v>
      </c>
      <c r="K1023" s="34" t="s">
        <v>34</v>
      </c>
      <c r="L1023" s="34" t="s">
        <v>5124</v>
      </c>
      <c r="N1023" s="34">
        <v>1</v>
      </c>
      <c r="O1023" s="34">
        <v>1</v>
      </c>
      <c r="P1023" s="34">
        <v>1</v>
      </c>
      <c r="Q1023" s="34">
        <v>1</v>
      </c>
      <c r="R1023" s="34">
        <v>0</v>
      </c>
      <c r="S1023" s="34">
        <v>1</v>
      </c>
      <c r="T1023" s="34">
        <v>0</v>
      </c>
      <c r="U1023" s="77">
        <v>0</v>
      </c>
      <c r="V1023" s="34">
        <v>0</v>
      </c>
      <c r="W1023" s="60">
        <f>COUNTIFS(配置清单!G:G,G1023,配置清单!$H:$H,"PM",配置清单!$N:$N,"在岗")</f>
        <v>1</v>
      </c>
      <c r="X1023" s="61">
        <f t="shared" si="821"/>
        <v>1</v>
      </c>
      <c r="Y1023" s="60">
        <f>COUNTIFS(配置清单!$G:$G,G1023,配置清单!$H:$H,"PM",配置清单!$N:$N,"在岗",配置清单!$P:$P,"&lt;&gt;暂不胜任")</f>
        <v>1</v>
      </c>
      <c r="Z1023" s="61">
        <f t="shared" si="822"/>
        <v>1</v>
      </c>
      <c r="AA1023" s="62">
        <f>COUNTIFS(配置清单!$G:$G,G1023,配置清单!$H:$H,"SE",配置清单!$N:$N,"在岗")+COUNTIFS(配置清单!$G:$G,G1023,配置清单!$H:$H,"SA",配置清单!$N:$N,"在岗")</f>
        <v>1</v>
      </c>
      <c r="AB1023" s="61">
        <f t="shared" si="823"/>
        <v>1</v>
      </c>
      <c r="AC1023" s="60">
        <f>COUNTIFS(配置清单!$G:$G,G1023,配置清单!$H:$H,"SE",配置清单!$N:$N,"在岗",配置清单!$P:$P,"&lt;&gt;暂不胜任")+COUNTIFS(配置清单!$G:$G,G1023,配置清单!$H:$H,"SA",配置清单!$N:$N,"在岗",配置清单!$P:$P,"&lt;&gt;暂不胜任")</f>
        <v>1</v>
      </c>
      <c r="AD1023" s="61">
        <f t="shared" si="824"/>
        <v>1</v>
      </c>
      <c r="AE1023" s="60">
        <f>COUNTIFS(配置清单!$G:$G,G1023,配置清单!H:H,"MDE",配置清单!N:N,"在岗")</f>
        <v>1</v>
      </c>
      <c r="AF1023" s="61">
        <f t="shared" si="825"/>
        <v>1</v>
      </c>
      <c r="AG1023" s="60">
        <f>COUNTIFS(配置清单!$G:$G,G1023,配置清单!$H:$H,"MDE",配置清单!$N:$N,"在岗",配置清单!$P:$P,"&lt;&gt;暂不胜任")</f>
        <v>1</v>
      </c>
      <c r="AH1023" s="61">
        <f t="shared" si="826"/>
        <v>1</v>
      </c>
      <c r="AI1023" s="62">
        <f>COUNTIFS(配置清单!G:G,G1023,配置清单!H:H,"TPM",配置清单!N:N,"在岗")+COUNTIFS(配置清单!G:G,G1023,配置清单!H:H,"TC",配置清单!N:N,"在岗")</f>
        <v>1</v>
      </c>
      <c r="AJ1023" s="61">
        <f t="shared" si="827"/>
        <v>1</v>
      </c>
      <c r="AK1023" s="60">
        <f>COUNTIFS(配置清单!G:G,G1023,配置清单!H:H,"TPM",配置清单!N:N,"在岗",配置清单!P:P,"&lt;&gt;暂不胜任")+COUNTIFS(配置清单!G:G,G1023,配置清单!H:H,"TC",配置清单!N:N,"在岗",配置清单!P:P,"&lt;&gt;暂不胜任")</f>
        <v>1</v>
      </c>
      <c r="AL1023" s="61">
        <f t="shared" si="828"/>
        <v>1</v>
      </c>
      <c r="AM1023" s="60">
        <f>COUNTIFS(配置清单!G:G,G1023,配置清单!H:H,"TSE",配置清单!N:N,"在岗")</f>
        <v>0</v>
      </c>
      <c r="AN1023" s="61" t="str">
        <f t="shared" si="829"/>
        <v>NA</v>
      </c>
      <c r="AO1023" s="60">
        <f>COUNTIFS(配置清单!G:G,G1023,配置清单!H:H,"TSE",配置清单!N:N,"在岗",配置清单!P:P,"&lt;&gt;暂不胜任")</f>
        <v>0</v>
      </c>
      <c r="AP1023" s="61" t="str">
        <f t="shared" si="830"/>
        <v>NA</v>
      </c>
      <c r="AQ1023" s="60">
        <f>COUNTIFS(配置清单!$G:$G,G1023,配置清单!H:H,"QA",配置清单!N:N,"在岗")</f>
        <v>1</v>
      </c>
      <c r="AR1023" s="61">
        <f t="shared" si="831"/>
        <v>1</v>
      </c>
      <c r="AS1023" s="60">
        <f>COUNTIFS(配置清单!$G:$G,G1023,配置清单!$H:$H,"QA",配置清单!$N:$N,"在岗",配置清单!$P:$P,"&lt;&gt;暂不胜任")</f>
        <v>1</v>
      </c>
      <c r="AT1023" s="61">
        <f t="shared" si="832"/>
        <v>1</v>
      </c>
      <c r="AU1023" s="60">
        <f>COUNTIFS(配置清单!G:G,规划及评估!G1023,配置清单!H:H,"BA",配置清单!N:N,"在岗")</f>
        <v>0</v>
      </c>
      <c r="AV1023" s="61" t="str">
        <f t="shared" si="833"/>
        <v>NA</v>
      </c>
      <c r="AW1023" s="60">
        <f>COUNTIFS(配置清单!G:G,G1023,配置清单!H:H,"BA",配置清单!N:N,"在岗",配置清单!P:P,"&lt;&gt;暂不胜任")</f>
        <v>0</v>
      </c>
      <c r="AX1023" s="61" t="str">
        <f t="shared" si="834"/>
        <v>NA</v>
      </c>
      <c r="AY1023" s="60">
        <f>COUNTIFS(配置清单!G:G,规划及评估!G1023,配置清单!H:H,"IA",配置清单!N:N,"在岗")</f>
        <v>0</v>
      </c>
      <c r="AZ1023" s="61" t="str">
        <f t="shared" si="835"/>
        <v>NA</v>
      </c>
      <c r="BA1023" s="60">
        <f>COUNTIFS(配置清单!G:G,G1023,配置清单!H:H,"IA",配置清单!N:N,"在岗",配置清单!P:P,"&lt;&gt;暂不胜任")</f>
        <v>0</v>
      </c>
      <c r="BB1023" s="61" t="str">
        <f t="shared" si="836"/>
        <v>NA</v>
      </c>
      <c r="BC1023" s="60">
        <f>COUNTIFS(配置清单!G:G,规划及评估!G1023,配置清单!H:H,"产品经理",配置清单!N:N,"在岗")</f>
        <v>0</v>
      </c>
      <c r="BD1023" s="61" t="str">
        <f t="shared" si="837"/>
        <v>NA</v>
      </c>
      <c r="BE1023" s="60">
        <f>COUNTIFS(配置清单!G:G,G1023,配置清单!H:H,"产品经理",配置清单!N:N,"在岗",配置清单!P:P,"&lt;&gt;暂不胜任")</f>
        <v>0</v>
      </c>
      <c r="BF1023" s="61" t="str">
        <f t="shared" si="838"/>
        <v>NA</v>
      </c>
      <c r="BG1023" s="63">
        <f t="shared" si="839"/>
        <v>5</v>
      </c>
      <c r="BH1023" s="64">
        <f t="shared" si="840"/>
        <v>5</v>
      </c>
      <c r="BI1023" s="64">
        <f t="shared" si="841"/>
        <v>5</v>
      </c>
      <c r="BJ1023" s="64">
        <f t="shared" si="842"/>
        <v>5</v>
      </c>
      <c r="BK1023" s="65">
        <f t="shared" si="843"/>
        <v>1</v>
      </c>
      <c r="BL1023" s="66">
        <f t="shared" si="844"/>
        <v>1</v>
      </c>
      <c r="BM1023" s="93">
        <f t="shared" si="845"/>
        <v>1</v>
      </c>
      <c r="BN1023" s="93">
        <f t="shared" si="846"/>
        <v>1</v>
      </c>
      <c r="BO1023" s="93">
        <f t="shared" si="847"/>
        <v>1</v>
      </c>
      <c r="BP1023" s="93">
        <f t="shared" si="848"/>
        <v>1</v>
      </c>
      <c r="BQ1023" s="93">
        <f t="shared" si="849"/>
        <v>1</v>
      </c>
      <c r="BR1023" s="93">
        <f t="shared" si="850"/>
        <v>1</v>
      </c>
      <c r="BS1023" s="93">
        <f t="shared" si="851"/>
        <v>1</v>
      </c>
      <c r="BT1023" s="93">
        <f t="shared" si="852"/>
        <v>1</v>
      </c>
      <c r="BU1023" s="93">
        <f t="shared" si="853"/>
        <v>0</v>
      </c>
      <c r="BV1023" s="93">
        <f t="shared" si="854"/>
        <v>0</v>
      </c>
      <c r="BW1023" s="93">
        <f t="shared" si="855"/>
        <v>1</v>
      </c>
      <c r="BX1023" s="93">
        <f t="shared" si="856"/>
        <v>1</v>
      </c>
      <c r="BY1023" s="93">
        <f t="shared" si="857"/>
        <v>0</v>
      </c>
      <c r="BZ1023" s="93">
        <f t="shared" si="858"/>
        <v>0</v>
      </c>
      <c r="CA1023" s="93">
        <f t="shared" si="859"/>
        <v>0</v>
      </c>
      <c r="CB1023" s="93">
        <f t="shared" si="860"/>
        <v>0</v>
      </c>
      <c r="CC1023" s="93">
        <f t="shared" si="861"/>
        <v>0</v>
      </c>
      <c r="CD1023" s="93">
        <f t="shared" si="862"/>
        <v>0</v>
      </c>
    </row>
    <row r="1024" spans="1:82">
      <c r="A1024" s="34">
        <v>70</v>
      </c>
      <c r="B1024" s="34" t="s">
        <v>8522</v>
      </c>
      <c r="C1024" s="34" t="s">
        <v>8480</v>
      </c>
      <c r="D1024" s="34" t="s">
        <v>230</v>
      </c>
      <c r="E1024" s="34" t="s">
        <v>229</v>
      </c>
      <c r="F1024" s="34" t="s">
        <v>8668</v>
      </c>
      <c r="G1024" s="34" t="s">
        <v>8669</v>
      </c>
      <c r="H1024" s="34" t="s">
        <v>7</v>
      </c>
      <c r="I1024" s="34" t="s">
        <v>7</v>
      </c>
      <c r="J1024" s="34" t="s">
        <v>195</v>
      </c>
      <c r="K1024" s="34" t="s">
        <v>195</v>
      </c>
      <c r="L1024" s="34" t="s">
        <v>8641</v>
      </c>
      <c r="N1024" s="34">
        <v>1</v>
      </c>
      <c r="O1024" s="34">
        <v>0</v>
      </c>
      <c r="P1024" s="34">
        <v>1</v>
      </c>
      <c r="Q1024" s="34">
        <v>0</v>
      </c>
      <c r="R1024" s="34">
        <v>0</v>
      </c>
      <c r="S1024" s="34">
        <v>1</v>
      </c>
      <c r="T1024" s="34">
        <v>0</v>
      </c>
      <c r="U1024" s="77">
        <v>0</v>
      </c>
      <c r="V1024" s="34">
        <v>0</v>
      </c>
      <c r="W1024" s="60">
        <f>COUNTIFS(配置清单!G:G,G1024,配置清单!$H:$H,"PM",配置清单!$N:$N,"在岗")</f>
        <v>1</v>
      </c>
      <c r="X1024" s="61">
        <f t="shared" si="821"/>
        <v>1</v>
      </c>
      <c r="Y1024" s="60">
        <f>COUNTIFS(配置清单!$G:$G,G1024,配置清单!$H:$H,"PM",配置清单!$N:$N,"在岗",配置清单!$P:$P,"&lt;&gt;暂不胜任")</f>
        <v>1</v>
      </c>
      <c r="Z1024" s="61">
        <f t="shared" si="822"/>
        <v>1</v>
      </c>
      <c r="AA1024" s="62">
        <f>COUNTIFS(配置清单!$G:$G,G1024,配置清单!$H:$H,"SE",配置清单!$N:$N,"在岗")+COUNTIFS(配置清单!$G:$G,G1024,配置清单!$H:$H,"SA",配置清单!$N:$N,"在岗")</f>
        <v>0</v>
      </c>
      <c r="AB1024" s="61" t="str">
        <f t="shared" si="823"/>
        <v>NA</v>
      </c>
      <c r="AC1024" s="60">
        <f>COUNTIFS(配置清单!$G:$G,G1024,配置清单!$H:$H,"SE",配置清单!$N:$N,"在岗",配置清单!$P:$P,"&lt;&gt;暂不胜任")+COUNTIFS(配置清单!$G:$G,G1024,配置清单!$H:$H,"SA",配置清单!$N:$N,"在岗",配置清单!$P:$P,"&lt;&gt;暂不胜任")</f>
        <v>0</v>
      </c>
      <c r="AD1024" s="61" t="str">
        <f t="shared" si="824"/>
        <v>NA</v>
      </c>
      <c r="AE1024" s="60">
        <f>COUNTIFS(配置清单!$G:$G,G1024,配置清单!H:H,"MDE",配置清单!N:N,"在岗")</f>
        <v>1</v>
      </c>
      <c r="AF1024" s="61">
        <f t="shared" si="825"/>
        <v>1</v>
      </c>
      <c r="AG1024" s="60">
        <f>COUNTIFS(配置清单!$G:$G,G1024,配置清单!$H:$H,"MDE",配置清单!$N:$N,"在岗",配置清单!$P:$P,"&lt;&gt;暂不胜任")</f>
        <v>1</v>
      </c>
      <c r="AH1024" s="61">
        <f t="shared" si="826"/>
        <v>1</v>
      </c>
      <c r="AI1024" s="62">
        <f>COUNTIFS(配置清单!G:G,G1024,配置清单!H:H,"TPM",配置清单!N:N,"在岗")+COUNTIFS(配置清单!G:G,G1024,配置清单!H:H,"TC",配置清单!N:N,"在岗")</f>
        <v>0</v>
      </c>
      <c r="AJ1024" s="61" t="str">
        <f t="shared" si="827"/>
        <v>NA</v>
      </c>
      <c r="AK1024" s="60">
        <f>COUNTIFS(配置清单!G:G,G1024,配置清单!H:H,"TPM",配置清单!N:N,"在岗",配置清单!P:P,"&lt;&gt;暂不胜任")+COUNTIFS(配置清单!G:G,G1024,配置清单!H:H,"TC",配置清单!N:N,"在岗",配置清单!P:P,"&lt;&gt;暂不胜任")</f>
        <v>0</v>
      </c>
      <c r="AL1024" s="61" t="str">
        <f t="shared" si="828"/>
        <v>NA</v>
      </c>
      <c r="AM1024" s="60">
        <f>COUNTIFS(配置清单!G:G,G1024,配置清单!H:H,"TSE",配置清单!N:N,"在岗")</f>
        <v>0</v>
      </c>
      <c r="AN1024" s="61" t="str">
        <f t="shared" si="829"/>
        <v>NA</v>
      </c>
      <c r="AO1024" s="60">
        <f>COUNTIFS(配置清单!G:G,G1024,配置清单!H:H,"TSE",配置清单!N:N,"在岗",配置清单!P:P,"&lt;&gt;暂不胜任")</f>
        <v>0</v>
      </c>
      <c r="AP1024" s="61" t="str">
        <f t="shared" si="830"/>
        <v>NA</v>
      </c>
      <c r="AQ1024" s="60">
        <f>COUNTIFS(配置清单!$G:$G,G1024,配置清单!H:H,"QA",配置清单!N:N,"在岗")</f>
        <v>1</v>
      </c>
      <c r="AR1024" s="61">
        <f t="shared" si="831"/>
        <v>1</v>
      </c>
      <c r="AS1024" s="60">
        <f>COUNTIFS(配置清单!$G:$G,G1024,配置清单!$H:$H,"QA",配置清单!$N:$N,"在岗",配置清单!$P:$P,"&lt;&gt;暂不胜任")</f>
        <v>1</v>
      </c>
      <c r="AT1024" s="61">
        <f t="shared" si="832"/>
        <v>1</v>
      </c>
      <c r="AU1024" s="60">
        <f>COUNTIFS(配置清单!G:G,规划及评估!G1024,配置清单!H:H,"BA",配置清单!N:N,"在岗")</f>
        <v>0</v>
      </c>
      <c r="AV1024" s="61" t="str">
        <f t="shared" si="833"/>
        <v>NA</v>
      </c>
      <c r="AW1024" s="60">
        <f>COUNTIFS(配置清单!G:G,G1024,配置清单!H:H,"BA",配置清单!N:N,"在岗",配置清单!P:P,"&lt;&gt;暂不胜任")</f>
        <v>0</v>
      </c>
      <c r="AX1024" s="61" t="str">
        <f t="shared" si="834"/>
        <v>NA</v>
      </c>
      <c r="AY1024" s="60">
        <f>COUNTIFS(配置清单!G:G,规划及评估!G1024,配置清单!H:H,"IA",配置清单!N:N,"在岗")</f>
        <v>0</v>
      </c>
      <c r="AZ1024" s="61" t="str">
        <f t="shared" si="835"/>
        <v>NA</v>
      </c>
      <c r="BA1024" s="60">
        <f>COUNTIFS(配置清单!G:G,G1024,配置清单!H:H,"IA",配置清单!N:N,"在岗",配置清单!P:P,"&lt;&gt;暂不胜任")</f>
        <v>0</v>
      </c>
      <c r="BB1024" s="61" t="str">
        <f t="shared" si="836"/>
        <v>NA</v>
      </c>
      <c r="BC1024" s="60">
        <f>COUNTIFS(配置清单!G:G,规划及评估!G1024,配置清单!H:H,"产品经理",配置清单!N:N,"在岗")</f>
        <v>0</v>
      </c>
      <c r="BD1024" s="61" t="str">
        <f t="shared" si="837"/>
        <v>NA</v>
      </c>
      <c r="BE1024" s="60">
        <f>COUNTIFS(配置清单!G:G,G1024,配置清单!H:H,"产品经理",配置清单!N:N,"在岗",配置清单!P:P,"&lt;&gt;暂不胜任")</f>
        <v>0</v>
      </c>
      <c r="BF1024" s="61" t="str">
        <f t="shared" si="838"/>
        <v>NA</v>
      </c>
      <c r="BG1024" s="63">
        <f t="shared" si="839"/>
        <v>3</v>
      </c>
      <c r="BH1024" s="64">
        <f t="shared" si="840"/>
        <v>3</v>
      </c>
      <c r="BI1024" s="64">
        <f t="shared" si="841"/>
        <v>3</v>
      </c>
      <c r="BJ1024" s="64">
        <f t="shared" si="842"/>
        <v>3</v>
      </c>
      <c r="BK1024" s="65">
        <f t="shared" si="843"/>
        <v>1</v>
      </c>
      <c r="BL1024" s="66">
        <f t="shared" si="844"/>
        <v>1</v>
      </c>
      <c r="BM1024" s="93">
        <f t="shared" si="845"/>
        <v>1</v>
      </c>
      <c r="BN1024" s="93">
        <f t="shared" si="846"/>
        <v>1</v>
      </c>
      <c r="BO1024" s="93">
        <f t="shared" si="847"/>
        <v>0</v>
      </c>
      <c r="BP1024" s="93">
        <f t="shared" si="848"/>
        <v>0</v>
      </c>
      <c r="BQ1024" s="93">
        <f t="shared" si="849"/>
        <v>1</v>
      </c>
      <c r="BR1024" s="93">
        <f t="shared" si="850"/>
        <v>1</v>
      </c>
      <c r="BS1024" s="93">
        <f t="shared" si="851"/>
        <v>0</v>
      </c>
      <c r="BT1024" s="93">
        <f t="shared" si="852"/>
        <v>0</v>
      </c>
      <c r="BU1024" s="93">
        <f t="shared" si="853"/>
        <v>0</v>
      </c>
      <c r="BV1024" s="93">
        <f t="shared" si="854"/>
        <v>0</v>
      </c>
      <c r="BW1024" s="93">
        <f t="shared" si="855"/>
        <v>1</v>
      </c>
      <c r="BX1024" s="93">
        <f t="shared" si="856"/>
        <v>1</v>
      </c>
      <c r="BY1024" s="93">
        <f t="shared" si="857"/>
        <v>0</v>
      </c>
      <c r="BZ1024" s="93">
        <f t="shared" si="858"/>
        <v>0</v>
      </c>
      <c r="CA1024" s="93">
        <f t="shared" si="859"/>
        <v>0</v>
      </c>
      <c r="CB1024" s="93">
        <f t="shared" si="860"/>
        <v>0</v>
      </c>
      <c r="CC1024" s="93">
        <f t="shared" si="861"/>
        <v>0</v>
      </c>
      <c r="CD1024" s="93">
        <f t="shared" si="862"/>
        <v>0</v>
      </c>
    </row>
    <row r="1025" spans="1:82">
      <c r="A1025" s="34">
        <v>71</v>
      </c>
      <c r="B1025" s="34" t="s">
        <v>8522</v>
      </c>
      <c r="C1025" s="34" t="s">
        <v>8480</v>
      </c>
      <c r="D1025" s="34" t="s">
        <v>230</v>
      </c>
      <c r="E1025" s="34" t="s">
        <v>229</v>
      </c>
      <c r="F1025" s="34" t="s">
        <v>8670</v>
      </c>
      <c r="G1025" s="34" t="s">
        <v>8671</v>
      </c>
      <c r="H1025" s="34" t="s">
        <v>7</v>
      </c>
      <c r="I1025" s="34" t="s">
        <v>4</v>
      </c>
      <c r="J1025" s="34" t="s">
        <v>195</v>
      </c>
      <c r="K1025" s="34" t="s">
        <v>34</v>
      </c>
      <c r="L1025" s="34" t="s">
        <v>8672</v>
      </c>
      <c r="N1025" s="34">
        <v>1</v>
      </c>
      <c r="O1025" s="34">
        <v>0</v>
      </c>
      <c r="P1025" s="34">
        <v>2</v>
      </c>
      <c r="Q1025" s="34">
        <v>1</v>
      </c>
      <c r="R1025" s="34">
        <v>0</v>
      </c>
      <c r="S1025" s="34">
        <v>1</v>
      </c>
      <c r="T1025" s="34">
        <v>0</v>
      </c>
      <c r="U1025" s="77">
        <v>0</v>
      </c>
      <c r="V1025" s="34">
        <v>0</v>
      </c>
      <c r="W1025" s="60">
        <f>COUNTIFS(配置清单!G:G,G1025,配置清单!$H:$H,"PM",配置清单!$N:$N,"在岗")</f>
        <v>1</v>
      </c>
      <c r="X1025" s="61">
        <f t="shared" si="821"/>
        <v>1</v>
      </c>
      <c r="Y1025" s="60">
        <f>COUNTIFS(配置清单!$G:$G,G1025,配置清单!$H:$H,"PM",配置清单!$N:$N,"在岗",配置清单!$P:$P,"&lt;&gt;暂不胜任")</f>
        <v>1</v>
      </c>
      <c r="Z1025" s="61">
        <f t="shared" si="822"/>
        <v>1</v>
      </c>
      <c r="AA1025" s="62">
        <f>COUNTIFS(配置清单!$G:$G,G1025,配置清单!$H:$H,"SE",配置清单!$N:$N,"在岗")+COUNTIFS(配置清单!$G:$G,G1025,配置清单!$H:$H,"SA",配置清单!$N:$N,"在岗")</f>
        <v>0</v>
      </c>
      <c r="AB1025" s="61" t="str">
        <f t="shared" si="823"/>
        <v>NA</v>
      </c>
      <c r="AC1025" s="60">
        <f>COUNTIFS(配置清单!$G:$G,G1025,配置清单!$H:$H,"SE",配置清单!$N:$N,"在岗",配置清单!$P:$P,"&lt;&gt;暂不胜任")+COUNTIFS(配置清单!$G:$G,G1025,配置清单!$H:$H,"SA",配置清单!$N:$N,"在岗",配置清单!$P:$P,"&lt;&gt;暂不胜任")</f>
        <v>0</v>
      </c>
      <c r="AD1025" s="61" t="str">
        <f t="shared" si="824"/>
        <v>NA</v>
      </c>
      <c r="AE1025" s="60">
        <f>COUNTIFS(配置清单!$G:$G,G1025,配置清单!H:H,"MDE",配置清单!N:N,"在岗")</f>
        <v>2</v>
      </c>
      <c r="AF1025" s="61">
        <f t="shared" si="825"/>
        <v>1</v>
      </c>
      <c r="AG1025" s="60">
        <f>COUNTIFS(配置清单!$G:$G,G1025,配置清单!$H:$H,"MDE",配置清单!$N:$N,"在岗",配置清单!$P:$P,"&lt;&gt;暂不胜任")</f>
        <v>2</v>
      </c>
      <c r="AH1025" s="61">
        <f t="shared" si="826"/>
        <v>1</v>
      </c>
      <c r="AI1025" s="62">
        <f>COUNTIFS(配置清单!G:G,G1025,配置清单!H:H,"TPM",配置清单!N:N,"在岗")+COUNTIFS(配置清单!G:G,G1025,配置清单!H:H,"TC",配置清单!N:N,"在岗")</f>
        <v>1</v>
      </c>
      <c r="AJ1025" s="61">
        <f t="shared" si="827"/>
        <v>1</v>
      </c>
      <c r="AK1025" s="60">
        <f>COUNTIFS(配置清单!G:G,G1025,配置清单!H:H,"TPM",配置清单!N:N,"在岗",配置清单!P:P,"&lt;&gt;暂不胜任")+COUNTIFS(配置清单!G:G,G1025,配置清单!H:H,"TC",配置清单!N:N,"在岗",配置清单!P:P,"&lt;&gt;暂不胜任")</f>
        <v>1</v>
      </c>
      <c r="AL1025" s="61">
        <f t="shared" si="828"/>
        <v>1</v>
      </c>
      <c r="AM1025" s="60">
        <f>COUNTIFS(配置清单!G:G,G1025,配置清单!H:H,"TSE",配置清单!N:N,"在岗")</f>
        <v>0</v>
      </c>
      <c r="AN1025" s="61" t="str">
        <f t="shared" si="829"/>
        <v>NA</v>
      </c>
      <c r="AO1025" s="60">
        <f>COUNTIFS(配置清单!G:G,G1025,配置清单!H:H,"TSE",配置清单!N:N,"在岗",配置清单!P:P,"&lt;&gt;暂不胜任")</f>
        <v>0</v>
      </c>
      <c r="AP1025" s="61" t="str">
        <f t="shared" si="830"/>
        <v>NA</v>
      </c>
      <c r="AQ1025" s="60">
        <f>COUNTIFS(配置清单!$G:$G,G1025,配置清单!H:H,"QA",配置清单!N:N,"在岗")</f>
        <v>1</v>
      </c>
      <c r="AR1025" s="61">
        <f t="shared" si="831"/>
        <v>1</v>
      </c>
      <c r="AS1025" s="60">
        <f>COUNTIFS(配置清单!$G:$G,G1025,配置清单!$H:$H,"QA",配置清单!$N:$N,"在岗",配置清单!$P:$P,"&lt;&gt;暂不胜任")</f>
        <v>1</v>
      </c>
      <c r="AT1025" s="61">
        <f t="shared" si="832"/>
        <v>1</v>
      </c>
      <c r="AU1025" s="60">
        <f>COUNTIFS(配置清单!G:G,规划及评估!G1025,配置清单!H:H,"BA",配置清单!N:N,"在岗")</f>
        <v>0</v>
      </c>
      <c r="AV1025" s="61" t="str">
        <f t="shared" si="833"/>
        <v>NA</v>
      </c>
      <c r="AW1025" s="60">
        <f>COUNTIFS(配置清单!G:G,G1025,配置清单!H:H,"BA",配置清单!N:N,"在岗",配置清单!P:P,"&lt;&gt;暂不胜任")</f>
        <v>0</v>
      </c>
      <c r="AX1025" s="61" t="str">
        <f t="shared" si="834"/>
        <v>NA</v>
      </c>
      <c r="AY1025" s="60">
        <f>COUNTIFS(配置清单!G:G,规划及评估!G1025,配置清单!H:H,"IA",配置清单!N:N,"在岗")</f>
        <v>0</v>
      </c>
      <c r="AZ1025" s="61" t="str">
        <f t="shared" si="835"/>
        <v>NA</v>
      </c>
      <c r="BA1025" s="60">
        <f>COUNTIFS(配置清单!G:G,G1025,配置清单!H:H,"IA",配置清单!N:N,"在岗",配置清单!P:P,"&lt;&gt;暂不胜任")</f>
        <v>0</v>
      </c>
      <c r="BB1025" s="61" t="str">
        <f t="shared" si="836"/>
        <v>NA</v>
      </c>
      <c r="BC1025" s="60">
        <f>COUNTIFS(配置清单!G:G,规划及评估!G1025,配置清单!H:H,"产品经理",配置清单!N:N,"在岗")</f>
        <v>0</v>
      </c>
      <c r="BD1025" s="61" t="str">
        <f t="shared" si="837"/>
        <v>NA</v>
      </c>
      <c r="BE1025" s="60">
        <f>COUNTIFS(配置清单!G:G,G1025,配置清单!H:H,"产品经理",配置清单!N:N,"在岗",配置清单!P:P,"&lt;&gt;暂不胜任")</f>
        <v>0</v>
      </c>
      <c r="BF1025" s="61" t="str">
        <f t="shared" si="838"/>
        <v>NA</v>
      </c>
      <c r="BG1025" s="63">
        <f t="shared" si="839"/>
        <v>5</v>
      </c>
      <c r="BH1025" s="64">
        <f t="shared" si="840"/>
        <v>5</v>
      </c>
      <c r="BI1025" s="64">
        <f t="shared" si="841"/>
        <v>5</v>
      </c>
      <c r="BJ1025" s="64">
        <f t="shared" si="842"/>
        <v>5</v>
      </c>
      <c r="BK1025" s="65">
        <f t="shared" si="843"/>
        <v>1</v>
      </c>
      <c r="BL1025" s="66">
        <f t="shared" si="844"/>
        <v>1</v>
      </c>
      <c r="BM1025" s="93">
        <f t="shared" si="845"/>
        <v>1</v>
      </c>
      <c r="BN1025" s="93">
        <f t="shared" si="846"/>
        <v>1</v>
      </c>
      <c r="BO1025" s="93">
        <f t="shared" si="847"/>
        <v>0</v>
      </c>
      <c r="BP1025" s="93">
        <f t="shared" si="848"/>
        <v>0</v>
      </c>
      <c r="BQ1025" s="93">
        <f t="shared" si="849"/>
        <v>2</v>
      </c>
      <c r="BR1025" s="93">
        <f t="shared" si="850"/>
        <v>2</v>
      </c>
      <c r="BS1025" s="93">
        <f t="shared" si="851"/>
        <v>1</v>
      </c>
      <c r="BT1025" s="93">
        <f t="shared" si="852"/>
        <v>1</v>
      </c>
      <c r="BU1025" s="93">
        <f t="shared" si="853"/>
        <v>0</v>
      </c>
      <c r="BV1025" s="93">
        <f t="shared" si="854"/>
        <v>0</v>
      </c>
      <c r="BW1025" s="93">
        <f t="shared" si="855"/>
        <v>1</v>
      </c>
      <c r="BX1025" s="93">
        <f t="shared" si="856"/>
        <v>1</v>
      </c>
      <c r="BY1025" s="93">
        <f t="shared" si="857"/>
        <v>0</v>
      </c>
      <c r="BZ1025" s="93">
        <f t="shared" si="858"/>
        <v>0</v>
      </c>
      <c r="CA1025" s="93">
        <f t="shared" si="859"/>
        <v>0</v>
      </c>
      <c r="CB1025" s="93">
        <f t="shared" si="860"/>
        <v>0</v>
      </c>
      <c r="CC1025" s="93">
        <f t="shared" si="861"/>
        <v>0</v>
      </c>
      <c r="CD1025" s="93">
        <f t="shared" si="862"/>
        <v>0</v>
      </c>
    </row>
    <row r="1026" spans="1:82">
      <c r="A1026" s="34">
        <v>72</v>
      </c>
      <c r="B1026" s="34" t="s">
        <v>8522</v>
      </c>
      <c r="C1026" s="34" t="s">
        <v>8480</v>
      </c>
      <c r="D1026" s="34" t="s">
        <v>230</v>
      </c>
      <c r="E1026" s="34" t="s">
        <v>229</v>
      </c>
      <c r="F1026" s="34" t="s">
        <v>8673</v>
      </c>
      <c r="G1026" s="34" t="s">
        <v>8674</v>
      </c>
      <c r="H1026" s="34" t="s">
        <v>4</v>
      </c>
      <c r="I1026" s="34" t="s">
        <v>4</v>
      </c>
      <c r="J1026" s="34" t="s">
        <v>34</v>
      </c>
      <c r="K1026" s="34" t="s">
        <v>34</v>
      </c>
      <c r="L1026" s="34" t="s">
        <v>5124</v>
      </c>
      <c r="N1026" s="34">
        <v>1</v>
      </c>
      <c r="O1026" s="34">
        <v>1</v>
      </c>
      <c r="P1026" s="34">
        <v>6</v>
      </c>
      <c r="Q1026" s="34">
        <v>1</v>
      </c>
      <c r="R1026" s="34">
        <v>0</v>
      </c>
      <c r="S1026" s="34">
        <v>1</v>
      </c>
      <c r="T1026" s="34">
        <v>0</v>
      </c>
      <c r="U1026" s="77">
        <v>0</v>
      </c>
      <c r="V1026" s="34">
        <v>0</v>
      </c>
      <c r="W1026" s="60">
        <f>COUNTIFS(配置清单!G:G,G1026,配置清单!$H:$H,"PM",配置清单!$N:$N,"在岗")</f>
        <v>1</v>
      </c>
      <c r="X1026" s="61">
        <f t="shared" si="821"/>
        <v>1</v>
      </c>
      <c r="Y1026" s="60">
        <f>COUNTIFS(配置清单!$G:$G,G1026,配置清单!$H:$H,"PM",配置清单!$N:$N,"在岗",配置清单!$P:$P,"&lt;&gt;暂不胜任")</f>
        <v>1</v>
      </c>
      <c r="Z1026" s="61">
        <f t="shared" si="822"/>
        <v>1</v>
      </c>
      <c r="AA1026" s="62">
        <f>COUNTIFS(配置清单!$G:$G,G1026,配置清单!$H:$H,"SE",配置清单!$N:$N,"在岗")+COUNTIFS(配置清单!$G:$G,G1026,配置清单!$H:$H,"SA",配置清单!$N:$N,"在岗")</f>
        <v>1</v>
      </c>
      <c r="AB1026" s="61">
        <f t="shared" si="823"/>
        <v>1</v>
      </c>
      <c r="AC1026" s="60">
        <f>COUNTIFS(配置清单!$G:$G,G1026,配置清单!$H:$H,"SE",配置清单!$N:$N,"在岗",配置清单!$P:$P,"&lt;&gt;暂不胜任")+COUNTIFS(配置清单!$G:$G,G1026,配置清单!$H:$H,"SA",配置清单!$N:$N,"在岗",配置清单!$P:$P,"&lt;&gt;暂不胜任")</f>
        <v>1</v>
      </c>
      <c r="AD1026" s="61">
        <f t="shared" si="824"/>
        <v>1</v>
      </c>
      <c r="AE1026" s="60">
        <f>COUNTIFS(配置清单!$G:$G,G1026,配置清单!H:H,"MDE",配置清单!N:N,"在岗")</f>
        <v>6</v>
      </c>
      <c r="AF1026" s="61">
        <f t="shared" si="825"/>
        <v>1</v>
      </c>
      <c r="AG1026" s="60">
        <f>COUNTIFS(配置清单!$G:$G,G1026,配置清单!$H:$H,"MDE",配置清单!$N:$N,"在岗",配置清单!$P:$P,"&lt;&gt;暂不胜任")</f>
        <v>6</v>
      </c>
      <c r="AH1026" s="61">
        <f t="shared" si="826"/>
        <v>1</v>
      </c>
      <c r="AI1026" s="62">
        <f>COUNTIFS(配置清单!G:G,G1026,配置清单!H:H,"TPM",配置清单!N:N,"在岗")+COUNTIFS(配置清单!G:G,G1026,配置清单!H:H,"TC",配置清单!N:N,"在岗")</f>
        <v>1</v>
      </c>
      <c r="AJ1026" s="61">
        <f t="shared" si="827"/>
        <v>1</v>
      </c>
      <c r="AK1026" s="60">
        <f>COUNTIFS(配置清单!G:G,G1026,配置清单!H:H,"TPM",配置清单!N:N,"在岗",配置清单!P:P,"&lt;&gt;暂不胜任")+COUNTIFS(配置清单!G:G,G1026,配置清单!H:H,"TC",配置清单!N:N,"在岗",配置清单!P:P,"&lt;&gt;暂不胜任")</f>
        <v>0</v>
      </c>
      <c r="AL1026" s="61">
        <f t="shared" si="828"/>
        <v>0</v>
      </c>
      <c r="AM1026" s="60">
        <f>COUNTIFS(配置清单!G:G,G1026,配置清单!H:H,"TSE",配置清单!N:N,"在岗")</f>
        <v>1</v>
      </c>
      <c r="AN1026" s="61" t="str">
        <f t="shared" si="829"/>
        <v>NA</v>
      </c>
      <c r="AO1026" s="60">
        <f>COUNTIFS(配置清单!G:G,G1026,配置清单!H:H,"TSE",配置清单!N:N,"在岗",配置清单!P:P,"&lt;&gt;暂不胜任")</f>
        <v>0</v>
      </c>
      <c r="AP1026" s="61" t="str">
        <f t="shared" si="830"/>
        <v>NA</v>
      </c>
      <c r="AQ1026" s="60">
        <f>COUNTIFS(配置清单!$G:$G,G1026,配置清单!H:H,"QA",配置清单!N:N,"在岗")</f>
        <v>1</v>
      </c>
      <c r="AR1026" s="61">
        <f t="shared" si="831"/>
        <v>1</v>
      </c>
      <c r="AS1026" s="60">
        <f>COUNTIFS(配置清单!$G:$G,G1026,配置清单!$H:$H,"QA",配置清单!$N:$N,"在岗",配置清单!$P:$P,"&lt;&gt;暂不胜任")</f>
        <v>0</v>
      </c>
      <c r="AT1026" s="61">
        <f t="shared" si="832"/>
        <v>0</v>
      </c>
      <c r="AU1026" s="60">
        <f>COUNTIFS(配置清单!G:G,规划及评估!G1026,配置清单!H:H,"BA",配置清单!N:N,"在岗")</f>
        <v>0</v>
      </c>
      <c r="AV1026" s="61" t="str">
        <f t="shared" si="833"/>
        <v>NA</v>
      </c>
      <c r="AW1026" s="60">
        <f>COUNTIFS(配置清单!G:G,G1026,配置清单!H:H,"BA",配置清单!N:N,"在岗",配置清单!P:P,"&lt;&gt;暂不胜任")</f>
        <v>0</v>
      </c>
      <c r="AX1026" s="61" t="str">
        <f t="shared" si="834"/>
        <v>NA</v>
      </c>
      <c r="AY1026" s="60">
        <f>COUNTIFS(配置清单!G:G,规划及评估!G1026,配置清单!H:H,"IA",配置清单!N:N,"在岗")</f>
        <v>0</v>
      </c>
      <c r="AZ1026" s="61" t="str">
        <f t="shared" si="835"/>
        <v>NA</v>
      </c>
      <c r="BA1026" s="60">
        <f>COUNTIFS(配置清单!G:G,G1026,配置清单!H:H,"IA",配置清单!N:N,"在岗",配置清单!P:P,"&lt;&gt;暂不胜任")</f>
        <v>0</v>
      </c>
      <c r="BB1026" s="61" t="str">
        <f t="shared" si="836"/>
        <v>NA</v>
      </c>
      <c r="BC1026" s="60">
        <f>COUNTIFS(配置清单!G:G,规划及评估!G1026,配置清单!H:H,"产品经理",配置清单!N:N,"在岗")</f>
        <v>0</v>
      </c>
      <c r="BD1026" s="61" t="str">
        <f t="shared" si="837"/>
        <v>NA</v>
      </c>
      <c r="BE1026" s="60">
        <f>COUNTIFS(配置清单!G:G,G1026,配置清单!H:H,"产品经理",配置清单!N:N,"在岗",配置清单!P:P,"&lt;&gt;暂不胜任")</f>
        <v>0</v>
      </c>
      <c r="BF1026" s="61" t="str">
        <f t="shared" si="838"/>
        <v>NA</v>
      </c>
      <c r="BG1026" s="63">
        <f t="shared" si="839"/>
        <v>10</v>
      </c>
      <c r="BH1026" s="64">
        <f t="shared" si="840"/>
        <v>10</v>
      </c>
      <c r="BI1026" s="64">
        <f t="shared" si="841"/>
        <v>10</v>
      </c>
      <c r="BJ1026" s="64">
        <f t="shared" si="842"/>
        <v>8</v>
      </c>
      <c r="BK1026" s="65">
        <f t="shared" si="843"/>
        <v>1</v>
      </c>
      <c r="BL1026" s="66">
        <f t="shared" si="844"/>
        <v>0.8</v>
      </c>
      <c r="BM1026" s="93">
        <f t="shared" si="845"/>
        <v>1</v>
      </c>
      <c r="BN1026" s="93">
        <f t="shared" si="846"/>
        <v>1</v>
      </c>
      <c r="BO1026" s="93">
        <f t="shared" si="847"/>
        <v>1</v>
      </c>
      <c r="BP1026" s="93">
        <f t="shared" si="848"/>
        <v>1</v>
      </c>
      <c r="BQ1026" s="93">
        <f t="shared" si="849"/>
        <v>6</v>
      </c>
      <c r="BR1026" s="93">
        <f t="shared" si="850"/>
        <v>6</v>
      </c>
      <c r="BS1026" s="93">
        <f t="shared" si="851"/>
        <v>1</v>
      </c>
      <c r="BT1026" s="93">
        <f t="shared" si="852"/>
        <v>0</v>
      </c>
      <c r="BU1026" s="93">
        <f t="shared" si="853"/>
        <v>0</v>
      </c>
      <c r="BV1026" s="93">
        <f t="shared" si="854"/>
        <v>0</v>
      </c>
      <c r="BW1026" s="93">
        <f t="shared" si="855"/>
        <v>1</v>
      </c>
      <c r="BX1026" s="93">
        <f t="shared" si="856"/>
        <v>0</v>
      </c>
      <c r="BY1026" s="93">
        <f t="shared" si="857"/>
        <v>0</v>
      </c>
      <c r="BZ1026" s="93">
        <f t="shared" si="858"/>
        <v>0</v>
      </c>
      <c r="CA1026" s="93">
        <f t="shared" si="859"/>
        <v>0</v>
      </c>
      <c r="CB1026" s="93">
        <f t="shared" si="860"/>
        <v>0</v>
      </c>
      <c r="CC1026" s="93">
        <f t="shared" si="861"/>
        <v>0</v>
      </c>
      <c r="CD1026" s="93">
        <f t="shared" si="862"/>
        <v>0</v>
      </c>
    </row>
    <row r="1027" spans="1:82">
      <c r="A1027" s="34">
        <v>73</v>
      </c>
      <c r="B1027" s="34" t="s">
        <v>8522</v>
      </c>
      <c r="C1027" s="34" t="s">
        <v>8480</v>
      </c>
      <c r="D1027" s="34" t="s">
        <v>230</v>
      </c>
      <c r="E1027" s="34" t="s">
        <v>229</v>
      </c>
      <c r="F1027" s="34" t="s">
        <v>8481</v>
      </c>
      <c r="G1027" s="34" t="s">
        <v>8675</v>
      </c>
      <c r="H1027" s="34" t="s">
        <v>4</v>
      </c>
      <c r="I1027" s="34" t="s">
        <v>4</v>
      </c>
      <c r="J1027" s="34" t="s">
        <v>34</v>
      </c>
      <c r="K1027" s="34" t="s">
        <v>34</v>
      </c>
      <c r="L1027" s="34" t="s">
        <v>5124</v>
      </c>
      <c r="N1027" s="34">
        <v>1</v>
      </c>
      <c r="O1027" s="34">
        <v>0</v>
      </c>
      <c r="P1027" s="34">
        <v>5</v>
      </c>
      <c r="Q1027" s="34">
        <v>1</v>
      </c>
      <c r="R1027" s="34">
        <v>0</v>
      </c>
      <c r="S1027" s="34">
        <v>1</v>
      </c>
      <c r="T1027" s="34">
        <v>0</v>
      </c>
      <c r="U1027" s="77">
        <v>0</v>
      </c>
      <c r="V1027" s="34">
        <v>0</v>
      </c>
      <c r="W1027" s="60">
        <f>COUNTIFS(配置清单!G:G,G1027,配置清单!$H:$H,"PM",配置清单!$N:$N,"在岗")</f>
        <v>1</v>
      </c>
      <c r="X1027" s="61">
        <f t="shared" si="821"/>
        <v>1</v>
      </c>
      <c r="Y1027" s="60">
        <f>COUNTIFS(配置清单!$G:$G,G1027,配置清单!$H:$H,"PM",配置清单!$N:$N,"在岗",配置清单!$P:$P,"&lt;&gt;暂不胜任")</f>
        <v>1</v>
      </c>
      <c r="Z1027" s="61">
        <f t="shared" si="822"/>
        <v>1</v>
      </c>
      <c r="AA1027" s="62">
        <f>COUNTIFS(配置清单!$G:$G,G1027,配置清单!$H:$H,"SE",配置清单!$N:$N,"在岗")+COUNTIFS(配置清单!$G:$G,G1027,配置清单!$H:$H,"SA",配置清单!$N:$N,"在岗")</f>
        <v>0</v>
      </c>
      <c r="AB1027" s="61" t="str">
        <f t="shared" si="823"/>
        <v>NA</v>
      </c>
      <c r="AC1027" s="60">
        <f>COUNTIFS(配置清单!$G:$G,G1027,配置清单!$H:$H,"SE",配置清单!$N:$N,"在岗",配置清单!$P:$P,"&lt;&gt;暂不胜任")+COUNTIFS(配置清单!$G:$G,G1027,配置清单!$H:$H,"SA",配置清单!$N:$N,"在岗",配置清单!$P:$P,"&lt;&gt;暂不胜任")</f>
        <v>0</v>
      </c>
      <c r="AD1027" s="61" t="str">
        <f t="shared" si="824"/>
        <v>NA</v>
      </c>
      <c r="AE1027" s="60">
        <f>COUNTIFS(配置清单!$G:$G,G1027,配置清单!H:H,"MDE",配置清单!N:N,"在岗")</f>
        <v>5</v>
      </c>
      <c r="AF1027" s="61">
        <f t="shared" si="825"/>
        <v>1</v>
      </c>
      <c r="AG1027" s="60">
        <f>COUNTIFS(配置清单!$G:$G,G1027,配置清单!$H:$H,"MDE",配置清单!$N:$N,"在岗",配置清单!$P:$P,"&lt;&gt;暂不胜任")</f>
        <v>5</v>
      </c>
      <c r="AH1027" s="61">
        <f t="shared" si="826"/>
        <v>1</v>
      </c>
      <c r="AI1027" s="62">
        <f>COUNTIFS(配置清单!G:G,G1027,配置清单!H:H,"TPM",配置清单!N:N,"在岗")+COUNTIFS(配置清单!G:G,G1027,配置清单!H:H,"TC",配置清单!N:N,"在岗")</f>
        <v>1</v>
      </c>
      <c r="AJ1027" s="61">
        <f t="shared" si="827"/>
        <v>1</v>
      </c>
      <c r="AK1027" s="60">
        <f>COUNTIFS(配置清单!G:G,G1027,配置清单!H:H,"TPM",配置清单!N:N,"在岗",配置清单!P:P,"&lt;&gt;暂不胜任")+COUNTIFS(配置清单!G:G,G1027,配置清单!H:H,"TC",配置清单!N:N,"在岗",配置清单!P:P,"&lt;&gt;暂不胜任")</f>
        <v>1</v>
      </c>
      <c r="AL1027" s="61">
        <f t="shared" si="828"/>
        <v>1</v>
      </c>
      <c r="AM1027" s="60">
        <f>COUNTIFS(配置清单!G:G,G1027,配置清单!H:H,"TSE",配置清单!N:N,"在岗")</f>
        <v>0</v>
      </c>
      <c r="AN1027" s="61" t="str">
        <f t="shared" si="829"/>
        <v>NA</v>
      </c>
      <c r="AO1027" s="60">
        <f>COUNTIFS(配置清单!G:G,G1027,配置清单!H:H,"TSE",配置清单!N:N,"在岗",配置清单!P:P,"&lt;&gt;暂不胜任")</f>
        <v>0</v>
      </c>
      <c r="AP1027" s="61" t="str">
        <f t="shared" si="830"/>
        <v>NA</v>
      </c>
      <c r="AQ1027" s="60">
        <f>COUNTIFS(配置清单!$G:$G,G1027,配置清单!H:H,"QA",配置清单!N:N,"在岗")</f>
        <v>1</v>
      </c>
      <c r="AR1027" s="61">
        <f t="shared" si="831"/>
        <v>1</v>
      </c>
      <c r="AS1027" s="60">
        <f>COUNTIFS(配置清单!$G:$G,G1027,配置清单!$H:$H,"QA",配置清单!$N:$N,"在岗",配置清单!$P:$P,"&lt;&gt;暂不胜任")</f>
        <v>1</v>
      </c>
      <c r="AT1027" s="61">
        <f t="shared" si="832"/>
        <v>1</v>
      </c>
      <c r="AU1027" s="60">
        <f>COUNTIFS(配置清单!G:G,规划及评估!G1027,配置清单!H:H,"BA",配置清单!N:N,"在岗")</f>
        <v>0</v>
      </c>
      <c r="AV1027" s="61" t="str">
        <f t="shared" si="833"/>
        <v>NA</v>
      </c>
      <c r="AW1027" s="60">
        <f>COUNTIFS(配置清单!G:G,G1027,配置清单!H:H,"BA",配置清单!N:N,"在岗",配置清单!P:P,"&lt;&gt;暂不胜任")</f>
        <v>0</v>
      </c>
      <c r="AX1027" s="61" t="str">
        <f t="shared" si="834"/>
        <v>NA</v>
      </c>
      <c r="AY1027" s="60">
        <f>COUNTIFS(配置清单!G:G,规划及评估!G1027,配置清单!H:H,"IA",配置清单!N:N,"在岗")</f>
        <v>0</v>
      </c>
      <c r="AZ1027" s="61" t="str">
        <f t="shared" si="835"/>
        <v>NA</v>
      </c>
      <c r="BA1027" s="60">
        <f>COUNTIFS(配置清单!G:G,G1027,配置清单!H:H,"IA",配置清单!N:N,"在岗",配置清单!P:P,"&lt;&gt;暂不胜任")</f>
        <v>0</v>
      </c>
      <c r="BB1027" s="61" t="str">
        <f t="shared" si="836"/>
        <v>NA</v>
      </c>
      <c r="BC1027" s="60">
        <f>COUNTIFS(配置清单!G:G,规划及评估!G1027,配置清单!H:H,"产品经理",配置清单!N:N,"在岗")</f>
        <v>0</v>
      </c>
      <c r="BD1027" s="61" t="str">
        <f t="shared" si="837"/>
        <v>NA</v>
      </c>
      <c r="BE1027" s="60">
        <f>COUNTIFS(配置清单!G:G,G1027,配置清单!H:H,"产品经理",配置清单!N:N,"在岗",配置清单!P:P,"&lt;&gt;暂不胜任")</f>
        <v>0</v>
      </c>
      <c r="BF1027" s="61" t="str">
        <f t="shared" si="838"/>
        <v>NA</v>
      </c>
      <c r="BG1027" s="63">
        <f t="shared" si="839"/>
        <v>8</v>
      </c>
      <c r="BH1027" s="64">
        <f t="shared" si="840"/>
        <v>8</v>
      </c>
      <c r="BI1027" s="64">
        <f t="shared" si="841"/>
        <v>8</v>
      </c>
      <c r="BJ1027" s="64">
        <f t="shared" si="842"/>
        <v>8</v>
      </c>
      <c r="BK1027" s="65">
        <f t="shared" si="843"/>
        <v>1</v>
      </c>
      <c r="BL1027" s="66">
        <f t="shared" si="844"/>
        <v>1</v>
      </c>
      <c r="BM1027" s="93">
        <f t="shared" si="845"/>
        <v>1</v>
      </c>
      <c r="BN1027" s="93">
        <f t="shared" si="846"/>
        <v>1</v>
      </c>
      <c r="BO1027" s="93">
        <f t="shared" si="847"/>
        <v>0</v>
      </c>
      <c r="BP1027" s="93">
        <f t="shared" si="848"/>
        <v>0</v>
      </c>
      <c r="BQ1027" s="93">
        <f t="shared" si="849"/>
        <v>5</v>
      </c>
      <c r="BR1027" s="93">
        <f t="shared" si="850"/>
        <v>5</v>
      </c>
      <c r="BS1027" s="93">
        <f t="shared" si="851"/>
        <v>1</v>
      </c>
      <c r="BT1027" s="93">
        <f t="shared" si="852"/>
        <v>1</v>
      </c>
      <c r="BU1027" s="93">
        <f t="shared" si="853"/>
        <v>0</v>
      </c>
      <c r="BV1027" s="93">
        <f t="shared" si="854"/>
        <v>0</v>
      </c>
      <c r="BW1027" s="93">
        <f t="shared" si="855"/>
        <v>1</v>
      </c>
      <c r="BX1027" s="93">
        <f t="shared" si="856"/>
        <v>1</v>
      </c>
      <c r="BY1027" s="93">
        <f t="shared" si="857"/>
        <v>0</v>
      </c>
      <c r="BZ1027" s="93">
        <f t="shared" si="858"/>
        <v>0</v>
      </c>
      <c r="CA1027" s="93">
        <f t="shared" si="859"/>
        <v>0</v>
      </c>
      <c r="CB1027" s="93">
        <f t="shared" si="860"/>
        <v>0</v>
      </c>
      <c r="CC1027" s="93">
        <f t="shared" si="861"/>
        <v>0</v>
      </c>
      <c r="CD1027" s="93">
        <f t="shared" si="862"/>
        <v>0</v>
      </c>
    </row>
    <row r="1028" spans="1:82">
      <c r="A1028" s="34">
        <v>74</v>
      </c>
      <c r="B1028" s="34" t="s">
        <v>8522</v>
      </c>
      <c r="C1028" s="34" t="s">
        <v>8480</v>
      </c>
      <c r="D1028" s="34" t="s">
        <v>230</v>
      </c>
      <c r="E1028" s="34" t="s">
        <v>229</v>
      </c>
      <c r="F1028" s="34" t="s">
        <v>8676</v>
      </c>
      <c r="G1028" s="34" t="s">
        <v>8677</v>
      </c>
      <c r="H1028" s="34" t="s">
        <v>4</v>
      </c>
      <c r="I1028" s="34" t="s">
        <v>4</v>
      </c>
      <c r="J1028" s="34" t="s">
        <v>195</v>
      </c>
      <c r="K1028" s="34" t="s">
        <v>34</v>
      </c>
      <c r="L1028" s="34" t="s">
        <v>5124</v>
      </c>
      <c r="N1028" s="34">
        <v>1</v>
      </c>
      <c r="O1028" s="34">
        <v>0</v>
      </c>
      <c r="P1028" s="34">
        <v>6</v>
      </c>
      <c r="Q1028" s="34">
        <v>1</v>
      </c>
      <c r="R1028" s="34">
        <v>0</v>
      </c>
      <c r="S1028" s="34">
        <v>1</v>
      </c>
      <c r="T1028" s="34">
        <v>0</v>
      </c>
      <c r="U1028" s="77">
        <v>0</v>
      </c>
      <c r="V1028" s="34">
        <v>0</v>
      </c>
      <c r="W1028" s="60">
        <f>COUNTIFS(配置清单!G:G,G1028,配置清单!$H:$H,"PM",配置清单!$N:$N,"在岗")</f>
        <v>1</v>
      </c>
      <c r="X1028" s="61">
        <f t="shared" si="821"/>
        <v>1</v>
      </c>
      <c r="Y1028" s="60">
        <f>COUNTIFS(配置清单!$G:$G,G1028,配置清单!$H:$H,"PM",配置清单!$N:$N,"在岗",配置清单!$P:$P,"&lt;&gt;暂不胜任")</f>
        <v>1</v>
      </c>
      <c r="Z1028" s="61">
        <f t="shared" si="822"/>
        <v>1</v>
      </c>
      <c r="AA1028" s="62">
        <f>COUNTIFS(配置清单!$G:$G,G1028,配置清单!$H:$H,"SE",配置清单!$N:$N,"在岗")+COUNTIFS(配置清单!$G:$G,G1028,配置清单!$H:$H,"SA",配置清单!$N:$N,"在岗")</f>
        <v>0</v>
      </c>
      <c r="AB1028" s="61" t="str">
        <f t="shared" si="823"/>
        <v>NA</v>
      </c>
      <c r="AC1028" s="60">
        <f>COUNTIFS(配置清单!$G:$G,G1028,配置清单!$H:$H,"SE",配置清单!$N:$N,"在岗",配置清单!$P:$P,"&lt;&gt;暂不胜任")+COUNTIFS(配置清单!$G:$G,G1028,配置清单!$H:$H,"SA",配置清单!$N:$N,"在岗",配置清单!$P:$P,"&lt;&gt;暂不胜任")</f>
        <v>0</v>
      </c>
      <c r="AD1028" s="61" t="str">
        <f t="shared" si="824"/>
        <v>NA</v>
      </c>
      <c r="AE1028" s="60">
        <f>COUNTIFS(配置清单!$G:$G,G1028,配置清单!H:H,"MDE",配置清单!N:N,"在岗")</f>
        <v>7</v>
      </c>
      <c r="AF1028" s="61">
        <f t="shared" si="825"/>
        <v>1</v>
      </c>
      <c r="AG1028" s="60">
        <f>COUNTIFS(配置清单!$G:$G,G1028,配置清单!$H:$H,"MDE",配置清单!$N:$N,"在岗",配置清单!$P:$P,"&lt;&gt;暂不胜任")</f>
        <v>7</v>
      </c>
      <c r="AH1028" s="61">
        <f t="shared" si="826"/>
        <v>1</v>
      </c>
      <c r="AI1028" s="62">
        <f>COUNTIFS(配置清单!G:G,G1028,配置清单!H:H,"TPM",配置清单!N:N,"在岗")+COUNTIFS(配置清单!G:G,G1028,配置清单!H:H,"TC",配置清单!N:N,"在岗")</f>
        <v>1</v>
      </c>
      <c r="AJ1028" s="61">
        <f t="shared" si="827"/>
        <v>1</v>
      </c>
      <c r="AK1028" s="60">
        <f>COUNTIFS(配置清单!G:G,G1028,配置清单!H:H,"TPM",配置清单!N:N,"在岗",配置清单!P:P,"&lt;&gt;暂不胜任")+COUNTIFS(配置清单!G:G,G1028,配置清单!H:H,"TC",配置清单!N:N,"在岗",配置清单!P:P,"&lt;&gt;暂不胜任")</f>
        <v>0</v>
      </c>
      <c r="AL1028" s="61">
        <f t="shared" si="828"/>
        <v>0</v>
      </c>
      <c r="AM1028" s="60">
        <f>COUNTIFS(配置清单!G:G,G1028,配置清单!H:H,"TSE",配置清单!N:N,"在岗")</f>
        <v>0</v>
      </c>
      <c r="AN1028" s="61" t="str">
        <f t="shared" si="829"/>
        <v>NA</v>
      </c>
      <c r="AO1028" s="60">
        <f>COUNTIFS(配置清单!G:G,G1028,配置清单!H:H,"TSE",配置清单!N:N,"在岗",配置清单!P:P,"&lt;&gt;暂不胜任")</f>
        <v>0</v>
      </c>
      <c r="AP1028" s="61" t="str">
        <f t="shared" si="830"/>
        <v>NA</v>
      </c>
      <c r="AQ1028" s="60">
        <f>COUNTIFS(配置清单!$G:$G,G1028,配置清单!H:H,"QA",配置清单!N:N,"在岗")</f>
        <v>1</v>
      </c>
      <c r="AR1028" s="61">
        <f t="shared" si="831"/>
        <v>1</v>
      </c>
      <c r="AS1028" s="60">
        <f>COUNTIFS(配置清单!$G:$G,G1028,配置清单!$H:$H,"QA",配置清单!$N:$N,"在岗",配置清单!$P:$P,"&lt;&gt;暂不胜任")</f>
        <v>1</v>
      </c>
      <c r="AT1028" s="61">
        <f t="shared" si="832"/>
        <v>1</v>
      </c>
      <c r="AU1028" s="60">
        <f>COUNTIFS(配置清单!G:G,规划及评估!G1028,配置清单!H:H,"BA",配置清单!N:N,"在岗")</f>
        <v>0</v>
      </c>
      <c r="AV1028" s="61" t="str">
        <f t="shared" si="833"/>
        <v>NA</v>
      </c>
      <c r="AW1028" s="60">
        <f>COUNTIFS(配置清单!G:G,G1028,配置清单!H:H,"BA",配置清单!N:N,"在岗",配置清单!P:P,"&lt;&gt;暂不胜任")</f>
        <v>0</v>
      </c>
      <c r="AX1028" s="61" t="str">
        <f t="shared" si="834"/>
        <v>NA</v>
      </c>
      <c r="AY1028" s="60">
        <f>COUNTIFS(配置清单!G:G,规划及评估!G1028,配置清单!H:H,"IA",配置清单!N:N,"在岗")</f>
        <v>0</v>
      </c>
      <c r="AZ1028" s="61" t="str">
        <f t="shared" si="835"/>
        <v>NA</v>
      </c>
      <c r="BA1028" s="60">
        <f>COUNTIFS(配置清单!G:G,G1028,配置清单!H:H,"IA",配置清单!N:N,"在岗",配置清单!P:P,"&lt;&gt;暂不胜任")</f>
        <v>0</v>
      </c>
      <c r="BB1028" s="61" t="str">
        <f t="shared" si="836"/>
        <v>NA</v>
      </c>
      <c r="BC1028" s="60">
        <f>COUNTIFS(配置清单!G:G,规划及评估!G1028,配置清单!H:H,"产品经理",配置清单!N:N,"在岗")</f>
        <v>0</v>
      </c>
      <c r="BD1028" s="61" t="str">
        <f t="shared" si="837"/>
        <v>NA</v>
      </c>
      <c r="BE1028" s="60">
        <f>COUNTIFS(配置清单!G:G,G1028,配置清单!H:H,"产品经理",配置清单!N:N,"在岗",配置清单!P:P,"&lt;&gt;暂不胜任")</f>
        <v>0</v>
      </c>
      <c r="BF1028" s="61" t="str">
        <f t="shared" si="838"/>
        <v>NA</v>
      </c>
      <c r="BG1028" s="63">
        <f t="shared" si="839"/>
        <v>9</v>
      </c>
      <c r="BH1028" s="64">
        <f t="shared" si="840"/>
        <v>10</v>
      </c>
      <c r="BI1028" s="64">
        <f t="shared" si="841"/>
        <v>9</v>
      </c>
      <c r="BJ1028" s="64">
        <f t="shared" si="842"/>
        <v>8</v>
      </c>
      <c r="BK1028" s="65">
        <f t="shared" si="843"/>
        <v>1</v>
      </c>
      <c r="BL1028" s="66">
        <f t="shared" si="844"/>
        <v>0.88888888888888884</v>
      </c>
      <c r="BM1028" s="93">
        <f t="shared" si="845"/>
        <v>1</v>
      </c>
      <c r="BN1028" s="93">
        <f t="shared" si="846"/>
        <v>1</v>
      </c>
      <c r="BO1028" s="93">
        <f t="shared" si="847"/>
        <v>0</v>
      </c>
      <c r="BP1028" s="93">
        <f t="shared" si="848"/>
        <v>0</v>
      </c>
      <c r="BQ1028" s="93">
        <f t="shared" si="849"/>
        <v>6</v>
      </c>
      <c r="BR1028" s="93">
        <f t="shared" si="850"/>
        <v>6</v>
      </c>
      <c r="BS1028" s="93">
        <f t="shared" si="851"/>
        <v>1</v>
      </c>
      <c r="BT1028" s="93">
        <f t="shared" si="852"/>
        <v>0</v>
      </c>
      <c r="BU1028" s="93">
        <f t="shared" si="853"/>
        <v>0</v>
      </c>
      <c r="BV1028" s="93">
        <f t="shared" si="854"/>
        <v>0</v>
      </c>
      <c r="BW1028" s="93">
        <f t="shared" si="855"/>
        <v>1</v>
      </c>
      <c r="BX1028" s="93">
        <f t="shared" si="856"/>
        <v>1</v>
      </c>
      <c r="BY1028" s="93">
        <f t="shared" si="857"/>
        <v>0</v>
      </c>
      <c r="BZ1028" s="93">
        <f t="shared" si="858"/>
        <v>0</v>
      </c>
      <c r="CA1028" s="93">
        <f t="shared" si="859"/>
        <v>0</v>
      </c>
      <c r="CB1028" s="93">
        <f t="shared" si="860"/>
        <v>0</v>
      </c>
      <c r="CC1028" s="93">
        <f t="shared" si="861"/>
        <v>0</v>
      </c>
      <c r="CD1028" s="93">
        <f t="shared" si="862"/>
        <v>0</v>
      </c>
    </row>
    <row r="1029" spans="1:82">
      <c r="A1029" s="34">
        <v>75</v>
      </c>
      <c r="B1029" s="34" t="s">
        <v>8522</v>
      </c>
      <c r="C1029" s="34" t="s">
        <v>8480</v>
      </c>
      <c r="D1029" s="34" t="s">
        <v>230</v>
      </c>
      <c r="E1029" s="34" t="s">
        <v>229</v>
      </c>
      <c r="F1029" s="34" t="s">
        <v>8625</v>
      </c>
      <c r="G1029" s="34" t="s">
        <v>8678</v>
      </c>
      <c r="H1029" s="34" t="s">
        <v>4</v>
      </c>
      <c r="I1029" s="34" t="s">
        <v>4</v>
      </c>
      <c r="J1029" s="34" t="s">
        <v>34</v>
      </c>
      <c r="K1029" s="34" t="s">
        <v>34</v>
      </c>
      <c r="L1029" s="34" t="s">
        <v>5124</v>
      </c>
      <c r="N1029" s="34">
        <v>1</v>
      </c>
      <c r="O1029" s="34">
        <v>0</v>
      </c>
      <c r="P1029" s="34">
        <v>4</v>
      </c>
      <c r="Q1029" s="34">
        <v>1</v>
      </c>
      <c r="R1029" s="34">
        <v>0</v>
      </c>
      <c r="S1029" s="34">
        <v>1</v>
      </c>
      <c r="T1029" s="34">
        <v>0</v>
      </c>
      <c r="U1029" s="77">
        <v>0</v>
      </c>
      <c r="V1029" s="34">
        <v>0</v>
      </c>
      <c r="W1029" s="60">
        <f>COUNTIFS(配置清单!G:G,G1029,配置清单!$H:$H,"PM",配置清单!$N:$N,"在岗")</f>
        <v>1</v>
      </c>
      <c r="X1029" s="61">
        <f t="shared" si="821"/>
        <v>1</v>
      </c>
      <c r="Y1029" s="60">
        <f>COUNTIFS(配置清单!$G:$G,G1029,配置清单!$H:$H,"PM",配置清单!$N:$N,"在岗",配置清单!$P:$P,"&lt;&gt;暂不胜任")</f>
        <v>1</v>
      </c>
      <c r="Z1029" s="61">
        <f t="shared" si="822"/>
        <v>1</v>
      </c>
      <c r="AA1029" s="62">
        <f>COUNTIFS(配置清单!$G:$G,G1029,配置清单!$H:$H,"SE",配置清单!$N:$N,"在岗")+COUNTIFS(配置清单!$G:$G,G1029,配置清单!$H:$H,"SA",配置清单!$N:$N,"在岗")</f>
        <v>0</v>
      </c>
      <c r="AB1029" s="61" t="str">
        <f t="shared" si="823"/>
        <v>NA</v>
      </c>
      <c r="AC1029" s="60">
        <f>COUNTIFS(配置清单!$G:$G,G1029,配置清单!$H:$H,"SE",配置清单!$N:$N,"在岗",配置清单!$P:$P,"&lt;&gt;暂不胜任")+COUNTIFS(配置清单!$G:$G,G1029,配置清单!$H:$H,"SA",配置清单!$N:$N,"在岗",配置清单!$P:$P,"&lt;&gt;暂不胜任")</f>
        <v>0</v>
      </c>
      <c r="AD1029" s="61" t="str">
        <f t="shared" si="824"/>
        <v>NA</v>
      </c>
      <c r="AE1029" s="60">
        <f>COUNTIFS(配置清单!$G:$G,G1029,配置清单!H:H,"MDE",配置清单!N:N,"在岗")</f>
        <v>4</v>
      </c>
      <c r="AF1029" s="61">
        <f t="shared" si="825"/>
        <v>1</v>
      </c>
      <c r="AG1029" s="60">
        <f>COUNTIFS(配置清单!$G:$G,G1029,配置清单!$H:$H,"MDE",配置清单!$N:$N,"在岗",配置清单!$P:$P,"&lt;&gt;暂不胜任")</f>
        <v>4</v>
      </c>
      <c r="AH1029" s="61">
        <f t="shared" si="826"/>
        <v>1</v>
      </c>
      <c r="AI1029" s="62">
        <f>COUNTIFS(配置清单!G:G,G1029,配置清单!H:H,"TPM",配置清单!N:N,"在岗")+COUNTIFS(配置清单!G:G,G1029,配置清单!H:H,"TC",配置清单!N:N,"在岗")</f>
        <v>1</v>
      </c>
      <c r="AJ1029" s="61">
        <f t="shared" si="827"/>
        <v>1</v>
      </c>
      <c r="AK1029" s="60">
        <f>COUNTIFS(配置清单!G:G,G1029,配置清单!H:H,"TPM",配置清单!N:N,"在岗",配置清单!P:P,"&lt;&gt;暂不胜任")+COUNTIFS(配置清单!G:G,G1029,配置清单!H:H,"TC",配置清单!N:N,"在岗",配置清单!P:P,"&lt;&gt;暂不胜任")</f>
        <v>1</v>
      </c>
      <c r="AL1029" s="61">
        <f t="shared" si="828"/>
        <v>1</v>
      </c>
      <c r="AM1029" s="60">
        <f>COUNTIFS(配置清单!G:G,G1029,配置清单!H:H,"TSE",配置清单!N:N,"在岗")</f>
        <v>0</v>
      </c>
      <c r="AN1029" s="61" t="str">
        <f t="shared" si="829"/>
        <v>NA</v>
      </c>
      <c r="AO1029" s="60">
        <f>COUNTIFS(配置清单!G:G,G1029,配置清单!H:H,"TSE",配置清单!N:N,"在岗",配置清单!P:P,"&lt;&gt;暂不胜任")</f>
        <v>0</v>
      </c>
      <c r="AP1029" s="61" t="str">
        <f t="shared" si="830"/>
        <v>NA</v>
      </c>
      <c r="AQ1029" s="60">
        <f>COUNTIFS(配置清单!$G:$G,G1029,配置清单!H:H,"QA",配置清单!N:N,"在岗")</f>
        <v>1</v>
      </c>
      <c r="AR1029" s="61">
        <f t="shared" si="831"/>
        <v>1</v>
      </c>
      <c r="AS1029" s="60">
        <f>COUNTIFS(配置清单!$G:$G,G1029,配置清单!$H:$H,"QA",配置清单!$N:$N,"在岗",配置清单!$P:$P,"&lt;&gt;暂不胜任")</f>
        <v>0</v>
      </c>
      <c r="AT1029" s="61">
        <f t="shared" si="832"/>
        <v>0</v>
      </c>
      <c r="AU1029" s="60">
        <f>COUNTIFS(配置清单!G:G,规划及评估!G1029,配置清单!H:H,"BA",配置清单!N:N,"在岗")</f>
        <v>0</v>
      </c>
      <c r="AV1029" s="61" t="str">
        <f t="shared" si="833"/>
        <v>NA</v>
      </c>
      <c r="AW1029" s="60">
        <f>COUNTIFS(配置清单!G:G,G1029,配置清单!H:H,"BA",配置清单!N:N,"在岗",配置清单!P:P,"&lt;&gt;暂不胜任")</f>
        <v>0</v>
      </c>
      <c r="AX1029" s="61" t="str">
        <f t="shared" si="834"/>
        <v>NA</v>
      </c>
      <c r="AY1029" s="60">
        <f>COUNTIFS(配置清单!G:G,规划及评估!G1029,配置清单!H:H,"IA",配置清单!N:N,"在岗")</f>
        <v>0</v>
      </c>
      <c r="AZ1029" s="61" t="str">
        <f t="shared" si="835"/>
        <v>NA</v>
      </c>
      <c r="BA1029" s="60">
        <f>COUNTIFS(配置清单!G:G,G1029,配置清单!H:H,"IA",配置清单!N:N,"在岗",配置清单!P:P,"&lt;&gt;暂不胜任")</f>
        <v>0</v>
      </c>
      <c r="BB1029" s="61" t="str">
        <f t="shared" si="836"/>
        <v>NA</v>
      </c>
      <c r="BC1029" s="60">
        <f>COUNTIFS(配置清单!G:G,规划及评估!G1029,配置清单!H:H,"产品经理",配置清单!N:N,"在岗")</f>
        <v>0</v>
      </c>
      <c r="BD1029" s="61" t="str">
        <f t="shared" si="837"/>
        <v>NA</v>
      </c>
      <c r="BE1029" s="60">
        <f>COUNTIFS(配置清单!G:G,G1029,配置清单!H:H,"产品经理",配置清单!N:N,"在岗",配置清单!P:P,"&lt;&gt;暂不胜任")</f>
        <v>0</v>
      </c>
      <c r="BF1029" s="61" t="str">
        <f t="shared" si="838"/>
        <v>NA</v>
      </c>
      <c r="BG1029" s="63">
        <f t="shared" si="839"/>
        <v>7</v>
      </c>
      <c r="BH1029" s="64">
        <f t="shared" si="840"/>
        <v>7</v>
      </c>
      <c r="BI1029" s="64">
        <f t="shared" si="841"/>
        <v>7</v>
      </c>
      <c r="BJ1029" s="64">
        <f t="shared" si="842"/>
        <v>6</v>
      </c>
      <c r="BK1029" s="65">
        <f t="shared" si="843"/>
        <v>1</v>
      </c>
      <c r="BL1029" s="66">
        <f t="shared" si="844"/>
        <v>0.8571428571428571</v>
      </c>
      <c r="BM1029" s="93">
        <f t="shared" si="845"/>
        <v>1</v>
      </c>
      <c r="BN1029" s="93">
        <f t="shared" si="846"/>
        <v>1</v>
      </c>
      <c r="BO1029" s="93">
        <f t="shared" si="847"/>
        <v>0</v>
      </c>
      <c r="BP1029" s="93">
        <f t="shared" si="848"/>
        <v>0</v>
      </c>
      <c r="BQ1029" s="93">
        <f t="shared" si="849"/>
        <v>4</v>
      </c>
      <c r="BR1029" s="93">
        <f t="shared" si="850"/>
        <v>4</v>
      </c>
      <c r="BS1029" s="93">
        <f t="shared" si="851"/>
        <v>1</v>
      </c>
      <c r="BT1029" s="93">
        <f t="shared" si="852"/>
        <v>1</v>
      </c>
      <c r="BU1029" s="93">
        <f t="shared" si="853"/>
        <v>0</v>
      </c>
      <c r="BV1029" s="93">
        <f t="shared" si="854"/>
        <v>0</v>
      </c>
      <c r="BW1029" s="93">
        <f t="shared" si="855"/>
        <v>1</v>
      </c>
      <c r="BX1029" s="93">
        <f t="shared" si="856"/>
        <v>0</v>
      </c>
      <c r="BY1029" s="93">
        <f t="shared" si="857"/>
        <v>0</v>
      </c>
      <c r="BZ1029" s="93">
        <f t="shared" si="858"/>
        <v>0</v>
      </c>
      <c r="CA1029" s="93">
        <f t="shared" si="859"/>
        <v>0</v>
      </c>
      <c r="CB1029" s="93">
        <f t="shared" si="860"/>
        <v>0</v>
      </c>
      <c r="CC1029" s="93">
        <f t="shared" si="861"/>
        <v>0</v>
      </c>
      <c r="CD1029" s="93">
        <f t="shared" si="862"/>
        <v>0</v>
      </c>
    </row>
    <row r="1030" spans="1:82">
      <c r="A1030" s="34">
        <v>76</v>
      </c>
      <c r="B1030" s="34" t="s">
        <v>8522</v>
      </c>
      <c r="C1030" s="34" t="s">
        <v>8480</v>
      </c>
      <c r="D1030" s="34" t="s">
        <v>230</v>
      </c>
      <c r="E1030" s="34" t="s">
        <v>229</v>
      </c>
      <c r="F1030" s="34" t="s">
        <v>8679</v>
      </c>
      <c r="G1030" s="34" t="s">
        <v>8680</v>
      </c>
      <c r="H1030" s="34" t="s">
        <v>7</v>
      </c>
      <c r="I1030" s="34" t="s">
        <v>4</v>
      </c>
      <c r="J1030" s="34" t="s">
        <v>195</v>
      </c>
      <c r="K1030" s="34" t="s">
        <v>34</v>
      </c>
      <c r="L1030" s="34" t="s">
        <v>5124</v>
      </c>
      <c r="N1030" s="34">
        <v>1</v>
      </c>
      <c r="O1030" s="34">
        <v>1</v>
      </c>
      <c r="P1030" s="34">
        <v>4</v>
      </c>
      <c r="Q1030" s="34">
        <v>0</v>
      </c>
      <c r="R1030" s="34">
        <v>0</v>
      </c>
      <c r="S1030" s="34">
        <v>1</v>
      </c>
      <c r="T1030" s="34">
        <v>0</v>
      </c>
      <c r="U1030" s="77">
        <v>0</v>
      </c>
      <c r="V1030" s="34">
        <v>0</v>
      </c>
      <c r="W1030" s="60">
        <f>COUNTIFS(配置清单!G:G,G1030,配置清单!$H:$H,"PM",配置清单!$N:$N,"在岗")</f>
        <v>1</v>
      </c>
      <c r="X1030" s="61">
        <f t="shared" si="821"/>
        <v>1</v>
      </c>
      <c r="Y1030" s="60">
        <f>COUNTIFS(配置清单!$G:$G,G1030,配置清单!$H:$H,"PM",配置清单!$N:$N,"在岗",配置清单!$P:$P,"&lt;&gt;暂不胜任")</f>
        <v>1</v>
      </c>
      <c r="Z1030" s="61">
        <f t="shared" si="822"/>
        <v>1</v>
      </c>
      <c r="AA1030" s="62">
        <f>COUNTIFS(配置清单!$G:$G,G1030,配置清单!$H:$H,"SE",配置清单!$N:$N,"在岗")+COUNTIFS(配置清单!$G:$G,G1030,配置清单!$H:$H,"SA",配置清单!$N:$N,"在岗")</f>
        <v>1</v>
      </c>
      <c r="AB1030" s="61">
        <f t="shared" si="823"/>
        <v>1</v>
      </c>
      <c r="AC1030" s="60">
        <f>COUNTIFS(配置清单!$G:$G,G1030,配置清单!$H:$H,"SE",配置清单!$N:$N,"在岗",配置清单!$P:$P,"&lt;&gt;暂不胜任")+COUNTIFS(配置清单!$G:$G,G1030,配置清单!$H:$H,"SA",配置清单!$N:$N,"在岗",配置清单!$P:$P,"&lt;&gt;暂不胜任")</f>
        <v>1</v>
      </c>
      <c r="AD1030" s="61">
        <f t="shared" si="824"/>
        <v>1</v>
      </c>
      <c r="AE1030" s="60">
        <f>COUNTIFS(配置清单!$G:$G,G1030,配置清单!H:H,"MDE",配置清单!N:N,"在岗")</f>
        <v>4</v>
      </c>
      <c r="AF1030" s="61">
        <f t="shared" si="825"/>
        <v>1</v>
      </c>
      <c r="AG1030" s="60">
        <f>COUNTIFS(配置清单!$G:$G,G1030,配置清单!$H:$H,"MDE",配置清单!$N:$N,"在岗",配置清单!$P:$P,"&lt;&gt;暂不胜任")</f>
        <v>4</v>
      </c>
      <c r="AH1030" s="61">
        <f t="shared" si="826"/>
        <v>1</v>
      </c>
      <c r="AI1030" s="62">
        <f>COUNTIFS(配置清单!G:G,G1030,配置清单!H:H,"TPM",配置清单!N:N,"在岗")+COUNTIFS(配置清单!G:G,G1030,配置清单!H:H,"TC",配置清单!N:N,"在岗")</f>
        <v>0</v>
      </c>
      <c r="AJ1030" s="61" t="str">
        <f t="shared" si="827"/>
        <v>NA</v>
      </c>
      <c r="AK1030" s="60">
        <f>COUNTIFS(配置清单!G:G,G1030,配置清单!H:H,"TPM",配置清单!N:N,"在岗",配置清单!P:P,"&lt;&gt;暂不胜任")+COUNTIFS(配置清单!G:G,G1030,配置清单!H:H,"TC",配置清单!N:N,"在岗",配置清单!P:P,"&lt;&gt;暂不胜任")</f>
        <v>0</v>
      </c>
      <c r="AL1030" s="61" t="str">
        <f t="shared" si="828"/>
        <v>NA</v>
      </c>
      <c r="AM1030" s="60">
        <f>COUNTIFS(配置清单!G:G,G1030,配置清单!H:H,"TSE",配置清单!N:N,"在岗")</f>
        <v>0</v>
      </c>
      <c r="AN1030" s="61" t="str">
        <f t="shared" si="829"/>
        <v>NA</v>
      </c>
      <c r="AO1030" s="60">
        <f>COUNTIFS(配置清单!G:G,G1030,配置清单!H:H,"TSE",配置清单!N:N,"在岗",配置清单!P:P,"&lt;&gt;暂不胜任")</f>
        <v>0</v>
      </c>
      <c r="AP1030" s="61" t="str">
        <f t="shared" si="830"/>
        <v>NA</v>
      </c>
      <c r="AQ1030" s="60">
        <f>COUNTIFS(配置清单!$G:$G,G1030,配置清单!H:H,"QA",配置清单!N:N,"在岗")</f>
        <v>1</v>
      </c>
      <c r="AR1030" s="61">
        <f t="shared" si="831"/>
        <v>1</v>
      </c>
      <c r="AS1030" s="60">
        <f>COUNTIFS(配置清单!$G:$G,G1030,配置清单!$H:$H,"QA",配置清单!$N:$N,"在岗",配置清单!$P:$P,"&lt;&gt;暂不胜任")</f>
        <v>0</v>
      </c>
      <c r="AT1030" s="61">
        <f t="shared" si="832"/>
        <v>0</v>
      </c>
      <c r="AU1030" s="60">
        <f>COUNTIFS(配置清单!G:G,规划及评估!G1030,配置清单!H:H,"BA",配置清单!N:N,"在岗")</f>
        <v>0</v>
      </c>
      <c r="AV1030" s="61" t="str">
        <f t="shared" si="833"/>
        <v>NA</v>
      </c>
      <c r="AW1030" s="60">
        <f>COUNTIFS(配置清单!G:G,G1030,配置清单!H:H,"BA",配置清单!N:N,"在岗",配置清单!P:P,"&lt;&gt;暂不胜任")</f>
        <v>0</v>
      </c>
      <c r="AX1030" s="61" t="str">
        <f t="shared" si="834"/>
        <v>NA</v>
      </c>
      <c r="AY1030" s="60">
        <f>COUNTIFS(配置清单!G:G,规划及评估!G1030,配置清单!H:H,"IA",配置清单!N:N,"在岗")</f>
        <v>0</v>
      </c>
      <c r="AZ1030" s="61" t="str">
        <f t="shared" si="835"/>
        <v>NA</v>
      </c>
      <c r="BA1030" s="60">
        <f>COUNTIFS(配置清单!G:G,G1030,配置清单!H:H,"IA",配置清单!N:N,"在岗",配置清单!P:P,"&lt;&gt;暂不胜任")</f>
        <v>0</v>
      </c>
      <c r="BB1030" s="61" t="str">
        <f t="shared" si="836"/>
        <v>NA</v>
      </c>
      <c r="BC1030" s="60">
        <f>COUNTIFS(配置清单!G:G,规划及评估!G1030,配置清单!H:H,"产品经理",配置清单!N:N,"在岗")</f>
        <v>0</v>
      </c>
      <c r="BD1030" s="61" t="str">
        <f t="shared" si="837"/>
        <v>NA</v>
      </c>
      <c r="BE1030" s="60">
        <f>COUNTIFS(配置清单!G:G,G1030,配置清单!H:H,"产品经理",配置清单!N:N,"在岗",配置清单!P:P,"&lt;&gt;暂不胜任")</f>
        <v>0</v>
      </c>
      <c r="BF1030" s="61" t="str">
        <f t="shared" si="838"/>
        <v>NA</v>
      </c>
      <c r="BG1030" s="63">
        <f t="shared" si="839"/>
        <v>7</v>
      </c>
      <c r="BH1030" s="64">
        <f t="shared" si="840"/>
        <v>7</v>
      </c>
      <c r="BI1030" s="64">
        <f t="shared" si="841"/>
        <v>7</v>
      </c>
      <c r="BJ1030" s="64">
        <f t="shared" si="842"/>
        <v>6</v>
      </c>
      <c r="BK1030" s="65">
        <f t="shared" si="843"/>
        <v>1</v>
      </c>
      <c r="BL1030" s="66">
        <f t="shared" si="844"/>
        <v>0.8571428571428571</v>
      </c>
      <c r="BM1030" s="93">
        <f t="shared" si="845"/>
        <v>1</v>
      </c>
      <c r="BN1030" s="93">
        <f t="shared" si="846"/>
        <v>1</v>
      </c>
      <c r="BO1030" s="93">
        <f t="shared" si="847"/>
        <v>1</v>
      </c>
      <c r="BP1030" s="93">
        <f t="shared" si="848"/>
        <v>1</v>
      </c>
      <c r="BQ1030" s="93">
        <f t="shared" si="849"/>
        <v>4</v>
      </c>
      <c r="BR1030" s="93">
        <f t="shared" si="850"/>
        <v>4</v>
      </c>
      <c r="BS1030" s="93">
        <f t="shared" si="851"/>
        <v>0</v>
      </c>
      <c r="BT1030" s="93">
        <f t="shared" si="852"/>
        <v>0</v>
      </c>
      <c r="BU1030" s="93">
        <f t="shared" si="853"/>
        <v>0</v>
      </c>
      <c r="BV1030" s="93">
        <f t="shared" si="854"/>
        <v>0</v>
      </c>
      <c r="BW1030" s="93">
        <f t="shared" si="855"/>
        <v>1</v>
      </c>
      <c r="BX1030" s="93">
        <f t="shared" si="856"/>
        <v>0</v>
      </c>
      <c r="BY1030" s="93">
        <f t="shared" si="857"/>
        <v>0</v>
      </c>
      <c r="BZ1030" s="93">
        <f t="shared" si="858"/>
        <v>0</v>
      </c>
      <c r="CA1030" s="93">
        <f t="shared" si="859"/>
        <v>0</v>
      </c>
      <c r="CB1030" s="93">
        <f t="shared" si="860"/>
        <v>0</v>
      </c>
      <c r="CC1030" s="93">
        <f t="shared" si="861"/>
        <v>0</v>
      </c>
      <c r="CD1030" s="93">
        <f t="shared" si="862"/>
        <v>0</v>
      </c>
    </row>
    <row r="1031" spans="1:82">
      <c r="A1031" s="34">
        <v>77</v>
      </c>
      <c r="B1031" s="34" t="s">
        <v>8522</v>
      </c>
      <c r="C1031" s="34" t="s">
        <v>8480</v>
      </c>
      <c r="D1031" s="34" t="s">
        <v>230</v>
      </c>
      <c r="E1031" s="34" t="s">
        <v>420</v>
      </c>
      <c r="F1031" s="34" t="s">
        <v>8681</v>
      </c>
      <c r="G1031" s="34" t="s">
        <v>8682</v>
      </c>
      <c r="H1031" s="34" t="s">
        <v>7</v>
      </c>
      <c r="I1031" s="34" t="s">
        <v>4</v>
      </c>
      <c r="J1031" s="34" t="s">
        <v>195</v>
      </c>
      <c r="K1031" s="34" t="s">
        <v>34</v>
      </c>
      <c r="L1031" s="34" t="s">
        <v>8551</v>
      </c>
      <c r="N1031" s="34">
        <v>1</v>
      </c>
      <c r="O1031" s="34">
        <v>0</v>
      </c>
      <c r="P1031" s="34">
        <v>0</v>
      </c>
      <c r="Q1031" s="34">
        <v>0</v>
      </c>
      <c r="R1031" s="34">
        <v>0</v>
      </c>
      <c r="S1031" s="34">
        <v>1</v>
      </c>
      <c r="T1031" s="34">
        <v>0</v>
      </c>
      <c r="U1031" s="77">
        <v>0</v>
      </c>
      <c r="V1031" s="34">
        <v>0</v>
      </c>
      <c r="W1031" s="60">
        <f>COUNTIFS(配置清单!G:G,G1031,配置清单!$H:$H,"PM",配置清单!$N:$N,"在岗")</f>
        <v>2</v>
      </c>
      <c r="X1031" s="61">
        <f t="shared" si="821"/>
        <v>1</v>
      </c>
      <c r="Y1031" s="60">
        <f>COUNTIFS(配置清单!$G:$G,G1031,配置清单!$H:$H,"PM",配置清单!$N:$N,"在岗",配置清单!$P:$P,"&lt;&gt;暂不胜任")</f>
        <v>1</v>
      </c>
      <c r="Z1031" s="61">
        <f t="shared" si="822"/>
        <v>1</v>
      </c>
      <c r="AA1031" s="62">
        <f>COUNTIFS(配置清单!$G:$G,G1031,配置清单!$H:$H,"SE",配置清单!$N:$N,"在岗")+COUNTIFS(配置清单!$G:$G,G1031,配置清单!$H:$H,"SA",配置清单!$N:$N,"在岗")</f>
        <v>0</v>
      </c>
      <c r="AB1031" s="61" t="str">
        <f t="shared" si="823"/>
        <v>NA</v>
      </c>
      <c r="AC1031" s="60">
        <f>COUNTIFS(配置清单!$G:$G,G1031,配置清单!$H:$H,"SE",配置清单!$N:$N,"在岗",配置清单!$P:$P,"&lt;&gt;暂不胜任")+COUNTIFS(配置清单!$G:$G,G1031,配置清单!$H:$H,"SA",配置清单!$N:$N,"在岗",配置清单!$P:$P,"&lt;&gt;暂不胜任")</f>
        <v>0</v>
      </c>
      <c r="AD1031" s="61" t="str">
        <f t="shared" si="824"/>
        <v>NA</v>
      </c>
      <c r="AE1031" s="60">
        <f>COUNTIFS(配置清单!$G:$G,G1031,配置清单!H:H,"MDE",配置清单!N:N,"在岗")</f>
        <v>0</v>
      </c>
      <c r="AF1031" s="61" t="str">
        <f t="shared" si="825"/>
        <v>NA</v>
      </c>
      <c r="AG1031" s="60">
        <f>COUNTIFS(配置清单!$G:$G,G1031,配置清单!$H:$H,"MDE",配置清单!$N:$N,"在岗",配置清单!$P:$P,"&lt;&gt;暂不胜任")</f>
        <v>0</v>
      </c>
      <c r="AH1031" s="61" t="str">
        <f t="shared" si="826"/>
        <v>NA</v>
      </c>
      <c r="AI1031" s="62">
        <f>COUNTIFS(配置清单!G:G,G1031,配置清单!H:H,"TPM",配置清单!N:N,"在岗")+COUNTIFS(配置清单!G:G,G1031,配置清单!H:H,"TC",配置清单!N:N,"在岗")</f>
        <v>0</v>
      </c>
      <c r="AJ1031" s="61" t="str">
        <f t="shared" si="827"/>
        <v>NA</v>
      </c>
      <c r="AK1031" s="60">
        <f>COUNTIFS(配置清单!G:G,G1031,配置清单!H:H,"TPM",配置清单!N:N,"在岗",配置清单!P:P,"&lt;&gt;暂不胜任")+COUNTIFS(配置清单!G:G,G1031,配置清单!H:H,"TC",配置清单!N:N,"在岗",配置清单!P:P,"&lt;&gt;暂不胜任")</f>
        <v>0</v>
      </c>
      <c r="AL1031" s="61" t="str">
        <f t="shared" si="828"/>
        <v>NA</v>
      </c>
      <c r="AM1031" s="60">
        <f>COUNTIFS(配置清单!G:G,G1031,配置清单!H:H,"TSE",配置清单!N:N,"在岗")</f>
        <v>1</v>
      </c>
      <c r="AN1031" s="61" t="str">
        <f t="shared" si="829"/>
        <v>NA</v>
      </c>
      <c r="AO1031" s="60">
        <f>COUNTIFS(配置清单!G:G,G1031,配置清单!H:H,"TSE",配置清单!N:N,"在岗",配置清单!P:P,"&lt;&gt;暂不胜任")</f>
        <v>0</v>
      </c>
      <c r="AP1031" s="61" t="str">
        <f t="shared" si="830"/>
        <v>NA</v>
      </c>
      <c r="AQ1031" s="60">
        <f>COUNTIFS(配置清单!$G:$G,G1031,配置清单!H:H,"QA",配置清单!N:N,"在岗")</f>
        <v>1</v>
      </c>
      <c r="AR1031" s="61">
        <f t="shared" si="831"/>
        <v>1</v>
      </c>
      <c r="AS1031" s="60">
        <f>COUNTIFS(配置清单!$G:$G,G1031,配置清单!$H:$H,"QA",配置清单!$N:$N,"在岗",配置清单!$P:$P,"&lt;&gt;暂不胜任")</f>
        <v>1</v>
      </c>
      <c r="AT1031" s="61">
        <f t="shared" si="832"/>
        <v>1</v>
      </c>
      <c r="AU1031" s="60">
        <f>COUNTIFS(配置清单!G:G,规划及评估!G1031,配置清单!H:H,"BA",配置清单!N:N,"在岗")</f>
        <v>0</v>
      </c>
      <c r="AV1031" s="61" t="str">
        <f t="shared" si="833"/>
        <v>NA</v>
      </c>
      <c r="AW1031" s="60">
        <f>COUNTIFS(配置清单!G:G,G1031,配置清单!H:H,"BA",配置清单!N:N,"在岗",配置清单!P:P,"&lt;&gt;暂不胜任")</f>
        <v>0</v>
      </c>
      <c r="AX1031" s="61" t="str">
        <f t="shared" si="834"/>
        <v>NA</v>
      </c>
      <c r="AY1031" s="60">
        <f>COUNTIFS(配置清单!G:G,规划及评估!G1031,配置清单!H:H,"IA",配置清单!N:N,"在岗")</f>
        <v>0</v>
      </c>
      <c r="AZ1031" s="61" t="str">
        <f t="shared" si="835"/>
        <v>NA</v>
      </c>
      <c r="BA1031" s="60">
        <f>COUNTIFS(配置清单!G:G,G1031,配置清单!H:H,"IA",配置清单!N:N,"在岗",配置清单!P:P,"&lt;&gt;暂不胜任")</f>
        <v>0</v>
      </c>
      <c r="BB1031" s="61" t="str">
        <f t="shared" si="836"/>
        <v>NA</v>
      </c>
      <c r="BC1031" s="60">
        <f>COUNTIFS(配置清单!G:G,规划及评估!G1031,配置清单!H:H,"产品经理",配置清单!N:N,"在岗")</f>
        <v>0</v>
      </c>
      <c r="BD1031" s="61" t="str">
        <f t="shared" si="837"/>
        <v>NA</v>
      </c>
      <c r="BE1031" s="60">
        <f>COUNTIFS(配置清单!G:G,G1031,配置清单!H:H,"产品经理",配置清单!N:N,"在岗",配置清单!P:P,"&lt;&gt;暂不胜任")</f>
        <v>0</v>
      </c>
      <c r="BF1031" s="61" t="str">
        <f t="shared" si="838"/>
        <v>NA</v>
      </c>
      <c r="BG1031" s="63">
        <f t="shared" si="839"/>
        <v>2</v>
      </c>
      <c r="BH1031" s="64">
        <f t="shared" si="840"/>
        <v>3</v>
      </c>
      <c r="BI1031" s="64">
        <f t="shared" si="841"/>
        <v>2</v>
      </c>
      <c r="BJ1031" s="64">
        <f t="shared" si="842"/>
        <v>2</v>
      </c>
      <c r="BK1031" s="65">
        <f t="shared" si="843"/>
        <v>1</v>
      </c>
      <c r="BL1031" s="66">
        <f t="shared" si="844"/>
        <v>1</v>
      </c>
      <c r="BM1031" s="93">
        <f t="shared" si="845"/>
        <v>1</v>
      </c>
      <c r="BN1031" s="93">
        <f t="shared" si="846"/>
        <v>1</v>
      </c>
      <c r="BO1031" s="93">
        <f t="shared" si="847"/>
        <v>0</v>
      </c>
      <c r="BP1031" s="93">
        <f t="shared" si="848"/>
        <v>0</v>
      </c>
      <c r="BQ1031" s="93">
        <f t="shared" si="849"/>
        <v>0</v>
      </c>
      <c r="BR1031" s="93">
        <f t="shared" si="850"/>
        <v>0</v>
      </c>
      <c r="BS1031" s="93">
        <f t="shared" si="851"/>
        <v>0</v>
      </c>
      <c r="BT1031" s="93">
        <f t="shared" si="852"/>
        <v>0</v>
      </c>
      <c r="BU1031" s="93">
        <f t="shared" si="853"/>
        <v>0</v>
      </c>
      <c r="BV1031" s="93">
        <f t="shared" si="854"/>
        <v>0</v>
      </c>
      <c r="BW1031" s="93">
        <f t="shared" si="855"/>
        <v>1</v>
      </c>
      <c r="BX1031" s="93">
        <f t="shared" si="856"/>
        <v>1</v>
      </c>
      <c r="BY1031" s="93">
        <f t="shared" si="857"/>
        <v>0</v>
      </c>
      <c r="BZ1031" s="93">
        <f t="shared" si="858"/>
        <v>0</v>
      </c>
      <c r="CA1031" s="93">
        <f t="shared" si="859"/>
        <v>0</v>
      </c>
      <c r="CB1031" s="93">
        <f t="shared" si="860"/>
        <v>0</v>
      </c>
      <c r="CC1031" s="93">
        <f t="shared" si="861"/>
        <v>0</v>
      </c>
      <c r="CD1031" s="93">
        <f t="shared" si="862"/>
        <v>0</v>
      </c>
    </row>
    <row r="1032" spans="1:82">
      <c r="A1032" s="34">
        <v>78</v>
      </c>
      <c r="B1032" s="34" t="s">
        <v>8522</v>
      </c>
      <c r="C1032" s="34" t="s">
        <v>8480</v>
      </c>
      <c r="D1032" s="34" t="s">
        <v>230</v>
      </c>
      <c r="E1032" s="34" t="s">
        <v>420</v>
      </c>
      <c r="F1032" s="34" t="s">
        <v>8683</v>
      </c>
      <c r="G1032" s="34" t="s">
        <v>8684</v>
      </c>
      <c r="H1032" s="34" t="s">
        <v>7</v>
      </c>
      <c r="I1032" s="34" t="s">
        <v>4</v>
      </c>
      <c r="J1032" s="34" t="s">
        <v>195</v>
      </c>
      <c r="K1032" s="34" t="s">
        <v>34</v>
      </c>
      <c r="L1032" s="34" t="s">
        <v>5956</v>
      </c>
      <c r="N1032" s="34">
        <v>1</v>
      </c>
      <c r="O1032" s="34">
        <v>0</v>
      </c>
      <c r="P1032" s="34">
        <v>2</v>
      </c>
      <c r="Q1032" s="34">
        <v>0</v>
      </c>
      <c r="R1032" s="34">
        <v>0</v>
      </c>
      <c r="S1032" s="34">
        <v>1</v>
      </c>
      <c r="T1032" s="34">
        <v>0</v>
      </c>
      <c r="U1032" s="77">
        <v>0</v>
      </c>
      <c r="V1032" s="34">
        <v>0</v>
      </c>
      <c r="W1032" s="60">
        <f>COUNTIFS(配置清单!G:G,G1032,配置清单!$H:$H,"PM",配置清单!$N:$N,"在岗")</f>
        <v>1</v>
      </c>
      <c r="X1032" s="61">
        <f t="shared" si="821"/>
        <v>1</v>
      </c>
      <c r="Y1032" s="60">
        <f>COUNTIFS(配置清单!$G:$G,G1032,配置清单!$H:$H,"PM",配置清单!$N:$N,"在岗",配置清单!$P:$P,"&lt;&gt;暂不胜任")</f>
        <v>1</v>
      </c>
      <c r="Z1032" s="61">
        <f t="shared" si="822"/>
        <v>1</v>
      </c>
      <c r="AA1032" s="62">
        <f>COUNTIFS(配置清单!$G:$G,G1032,配置清单!$H:$H,"SE",配置清单!$N:$N,"在岗")+COUNTIFS(配置清单!$G:$G,G1032,配置清单!$H:$H,"SA",配置清单!$N:$N,"在岗")</f>
        <v>0</v>
      </c>
      <c r="AB1032" s="61" t="str">
        <f t="shared" si="823"/>
        <v>NA</v>
      </c>
      <c r="AC1032" s="60">
        <f>COUNTIFS(配置清单!$G:$G,G1032,配置清单!$H:$H,"SE",配置清单!$N:$N,"在岗",配置清单!$P:$P,"&lt;&gt;暂不胜任")+COUNTIFS(配置清单!$G:$G,G1032,配置清单!$H:$H,"SA",配置清单!$N:$N,"在岗",配置清单!$P:$P,"&lt;&gt;暂不胜任")</f>
        <v>0</v>
      </c>
      <c r="AD1032" s="61" t="str">
        <f t="shared" si="824"/>
        <v>NA</v>
      </c>
      <c r="AE1032" s="60">
        <f>COUNTIFS(配置清单!$G:$G,G1032,配置清单!H:H,"MDE",配置清单!N:N,"在岗")</f>
        <v>2</v>
      </c>
      <c r="AF1032" s="61">
        <f t="shared" si="825"/>
        <v>1</v>
      </c>
      <c r="AG1032" s="60">
        <f>COUNTIFS(配置清单!$G:$G,G1032,配置清单!$H:$H,"MDE",配置清单!$N:$N,"在岗",配置清单!$P:$P,"&lt;&gt;暂不胜任")</f>
        <v>0</v>
      </c>
      <c r="AH1032" s="61">
        <f t="shared" si="826"/>
        <v>0</v>
      </c>
      <c r="AI1032" s="62">
        <f>COUNTIFS(配置清单!G:G,G1032,配置清单!H:H,"TPM",配置清单!N:N,"在岗")+COUNTIFS(配置清单!G:G,G1032,配置清单!H:H,"TC",配置清单!N:N,"在岗")</f>
        <v>0</v>
      </c>
      <c r="AJ1032" s="61" t="str">
        <f t="shared" si="827"/>
        <v>NA</v>
      </c>
      <c r="AK1032" s="60">
        <f>COUNTIFS(配置清单!G:G,G1032,配置清单!H:H,"TPM",配置清单!N:N,"在岗",配置清单!P:P,"&lt;&gt;暂不胜任")+COUNTIFS(配置清单!G:G,G1032,配置清单!H:H,"TC",配置清单!N:N,"在岗",配置清单!P:P,"&lt;&gt;暂不胜任")</f>
        <v>0</v>
      </c>
      <c r="AL1032" s="61" t="str">
        <f t="shared" si="828"/>
        <v>NA</v>
      </c>
      <c r="AM1032" s="60">
        <f>COUNTIFS(配置清单!G:G,G1032,配置清单!H:H,"TSE",配置清单!N:N,"在岗")</f>
        <v>0</v>
      </c>
      <c r="AN1032" s="61" t="str">
        <f t="shared" si="829"/>
        <v>NA</v>
      </c>
      <c r="AO1032" s="60">
        <f>COUNTIFS(配置清单!G:G,G1032,配置清单!H:H,"TSE",配置清单!N:N,"在岗",配置清单!P:P,"&lt;&gt;暂不胜任")</f>
        <v>0</v>
      </c>
      <c r="AP1032" s="61" t="str">
        <f t="shared" si="830"/>
        <v>NA</v>
      </c>
      <c r="AQ1032" s="60">
        <f>COUNTIFS(配置清单!$G:$G,G1032,配置清单!H:H,"QA",配置清单!N:N,"在岗")</f>
        <v>1</v>
      </c>
      <c r="AR1032" s="61">
        <f t="shared" si="831"/>
        <v>1</v>
      </c>
      <c r="AS1032" s="60">
        <f>COUNTIFS(配置清单!$G:$G,G1032,配置清单!$H:$H,"QA",配置清单!$N:$N,"在岗",配置清单!$P:$P,"&lt;&gt;暂不胜任")</f>
        <v>1</v>
      </c>
      <c r="AT1032" s="61">
        <f t="shared" si="832"/>
        <v>1</v>
      </c>
      <c r="AU1032" s="60">
        <f>COUNTIFS(配置清单!G:G,规划及评估!G1032,配置清单!H:H,"BA",配置清单!N:N,"在岗")</f>
        <v>0</v>
      </c>
      <c r="AV1032" s="61" t="str">
        <f t="shared" si="833"/>
        <v>NA</v>
      </c>
      <c r="AW1032" s="60">
        <f>COUNTIFS(配置清单!G:G,G1032,配置清单!H:H,"BA",配置清单!N:N,"在岗",配置清单!P:P,"&lt;&gt;暂不胜任")</f>
        <v>0</v>
      </c>
      <c r="AX1032" s="61" t="str">
        <f t="shared" si="834"/>
        <v>NA</v>
      </c>
      <c r="AY1032" s="60">
        <f>COUNTIFS(配置清单!G:G,规划及评估!G1032,配置清单!H:H,"IA",配置清单!N:N,"在岗")</f>
        <v>0</v>
      </c>
      <c r="AZ1032" s="61" t="str">
        <f t="shared" si="835"/>
        <v>NA</v>
      </c>
      <c r="BA1032" s="60">
        <f>COUNTIFS(配置清单!G:G,G1032,配置清单!H:H,"IA",配置清单!N:N,"在岗",配置清单!P:P,"&lt;&gt;暂不胜任")</f>
        <v>0</v>
      </c>
      <c r="BB1032" s="61" t="str">
        <f t="shared" si="836"/>
        <v>NA</v>
      </c>
      <c r="BC1032" s="60">
        <f>COUNTIFS(配置清单!G:G,规划及评估!G1032,配置清单!H:H,"产品经理",配置清单!N:N,"在岗")</f>
        <v>0</v>
      </c>
      <c r="BD1032" s="61" t="str">
        <f t="shared" si="837"/>
        <v>NA</v>
      </c>
      <c r="BE1032" s="60">
        <f>COUNTIFS(配置清单!G:G,G1032,配置清单!H:H,"产品经理",配置清单!N:N,"在岗",配置清单!P:P,"&lt;&gt;暂不胜任")</f>
        <v>0</v>
      </c>
      <c r="BF1032" s="61" t="str">
        <f t="shared" si="838"/>
        <v>NA</v>
      </c>
      <c r="BG1032" s="63">
        <f t="shared" si="839"/>
        <v>4</v>
      </c>
      <c r="BH1032" s="64">
        <f t="shared" si="840"/>
        <v>4</v>
      </c>
      <c r="BI1032" s="64">
        <f t="shared" si="841"/>
        <v>4</v>
      </c>
      <c r="BJ1032" s="64">
        <f t="shared" si="842"/>
        <v>2</v>
      </c>
      <c r="BK1032" s="65">
        <f t="shared" si="843"/>
        <v>1</v>
      </c>
      <c r="BL1032" s="66">
        <f t="shared" si="844"/>
        <v>0.5</v>
      </c>
      <c r="BM1032" s="93">
        <f t="shared" si="845"/>
        <v>1</v>
      </c>
      <c r="BN1032" s="93">
        <f t="shared" si="846"/>
        <v>1</v>
      </c>
      <c r="BO1032" s="93">
        <f t="shared" si="847"/>
        <v>0</v>
      </c>
      <c r="BP1032" s="93">
        <f t="shared" si="848"/>
        <v>0</v>
      </c>
      <c r="BQ1032" s="93">
        <f t="shared" si="849"/>
        <v>2</v>
      </c>
      <c r="BR1032" s="93">
        <f t="shared" si="850"/>
        <v>0</v>
      </c>
      <c r="BS1032" s="93">
        <f t="shared" si="851"/>
        <v>0</v>
      </c>
      <c r="BT1032" s="93">
        <f t="shared" si="852"/>
        <v>0</v>
      </c>
      <c r="BU1032" s="93">
        <f t="shared" si="853"/>
        <v>0</v>
      </c>
      <c r="BV1032" s="93">
        <f t="shared" si="854"/>
        <v>0</v>
      </c>
      <c r="BW1032" s="93">
        <f t="shared" si="855"/>
        <v>1</v>
      </c>
      <c r="BX1032" s="93">
        <f t="shared" si="856"/>
        <v>1</v>
      </c>
      <c r="BY1032" s="93">
        <f t="shared" si="857"/>
        <v>0</v>
      </c>
      <c r="BZ1032" s="93">
        <f t="shared" si="858"/>
        <v>0</v>
      </c>
      <c r="CA1032" s="93">
        <f t="shared" si="859"/>
        <v>0</v>
      </c>
      <c r="CB1032" s="93">
        <f t="shared" si="860"/>
        <v>0</v>
      </c>
      <c r="CC1032" s="93">
        <f t="shared" si="861"/>
        <v>0</v>
      </c>
      <c r="CD1032" s="93">
        <f t="shared" si="862"/>
        <v>0</v>
      </c>
    </row>
    <row r="1033" spans="1:82">
      <c r="A1033" s="34">
        <v>79</v>
      </c>
      <c r="B1033" s="34" t="s">
        <v>8522</v>
      </c>
      <c r="C1033" s="34" t="s">
        <v>8480</v>
      </c>
      <c r="D1033" s="34" t="s">
        <v>230</v>
      </c>
      <c r="E1033" s="34" t="s">
        <v>420</v>
      </c>
      <c r="F1033" s="34" t="s">
        <v>8685</v>
      </c>
      <c r="G1033" s="34" t="s">
        <v>8686</v>
      </c>
      <c r="H1033" s="34" t="s">
        <v>7</v>
      </c>
      <c r="I1033" s="34" t="s">
        <v>7</v>
      </c>
      <c r="J1033" s="34" t="s">
        <v>195</v>
      </c>
      <c r="K1033" s="34" t="s">
        <v>195</v>
      </c>
      <c r="L1033" s="34" t="s">
        <v>5124</v>
      </c>
      <c r="N1033" s="34">
        <v>1</v>
      </c>
      <c r="O1033" s="34">
        <v>0</v>
      </c>
      <c r="P1033" s="34">
        <v>1</v>
      </c>
      <c r="Q1033" s="34">
        <v>0</v>
      </c>
      <c r="R1033" s="34">
        <v>0</v>
      </c>
      <c r="S1033" s="34">
        <v>1</v>
      </c>
      <c r="T1033" s="34">
        <v>0</v>
      </c>
      <c r="U1033" s="77">
        <v>0</v>
      </c>
      <c r="V1033" s="34">
        <v>0</v>
      </c>
      <c r="W1033" s="60">
        <f>COUNTIFS(配置清单!G:G,G1033,配置清单!$H:$H,"PM",配置清单!$N:$N,"在岗")</f>
        <v>1</v>
      </c>
      <c r="X1033" s="61">
        <f t="shared" si="821"/>
        <v>1</v>
      </c>
      <c r="Y1033" s="60">
        <f>COUNTIFS(配置清单!$G:$G,G1033,配置清单!$H:$H,"PM",配置清单!$N:$N,"在岗",配置清单!$P:$P,"&lt;&gt;暂不胜任")</f>
        <v>1</v>
      </c>
      <c r="Z1033" s="61">
        <f t="shared" si="822"/>
        <v>1</v>
      </c>
      <c r="AA1033" s="62">
        <f>COUNTIFS(配置清单!$G:$G,G1033,配置清单!$H:$H,"SE",配置清单!$N:$N,"在岗")+COUNTIFS(配置清单!$G:$G,G1033,配置清单!$H:$H,"SA",配置清单!$N:$N,"在岗")</f>
        <v>0</v>
      </c>
      <c r="AB1033" s="61" t="str">
        <f t="shared" si="823"/>
        <v>NA</v>
      </c>
      <c r="AC1033" s="60">
        <f>COUNTIFS(配置清单!$G:$G,G1033,配置清单!$H:$H,"SE",配置清单!$N:$N,"在岗",配置清单!$P:$P,"&lt;&gt;暂不胜任")+COUNTIFS(配置清单!$G:$G,G1033,配置清单!$H:$H,"SA",配置清单!$N:$N,"在岗",配置清单!$P:$P,"&lt;&gt;暂不胜任")</f>
        <v>0</v>
      </c>
      <c r="AD1033" s="61" t="str">
        <f t="shared" si="824"/>
        <v>NA</v>
      </c>
      <c r="AE1033" s="60">
        <f>COUNTIFS(配置清单!$G:$G,G1033,配置清单!H:H,"MDE",配置清单!N:N,"在岗")</f>
        <v>1</v>
      </c>
      <c r="AF1033" s="61">
        <f t="shared" si="825"/>
        <v>1</v>
      </c>
      <c r="AG1033" s="60">
        <f>COUNTIFS(配置清单!$G:$G,G1033,配置清单!$H:$H,"MDE",配置清单!$N:$N,"在岗",配置清单!$P:$P,"&lt;&gt;暂不胜任")</f>
        <v>0</v>
      </c>
      <c r="AH1033" s="61">
        <f t="shared" si="826"/>
        <v>0</v>
      </c>
      <c r="AI1033" s="62">
        <f>COUNTIFS(配置清单!G:G,G1033,配置清单!H:H,"TPM",配置清单!N:N,"在岗")+COUNTIFS(配置清单!G:G,G1033,配置清单!H:H,"TC",配置清单!N:N,"在岗")</f>
        <v>0</v>
      </c>
      <c r="AJ1033" s="61" t="str">
        <f t="shared" si="827"/>
        <v>NA</v>
      </c>
      <c r="AK1033" s="60">
        <f>COUNTIFS(配置清单!G:G,G1033,配置清单!H:H,"TPM",配置清单!N:N,"在岗",配置清单!P:P,"&lt;&gt;暂不胜任")+COUNTIFS(配置清单!G:G,G1033,配置清单!H:H,"TC",配置清单!N:N,"在岗",配置清单!P:P,"&lt;&gt;暂不胜任")</f>
        <v>0</v>
      </c>
      <c r="AL1033" s="61" t="str">
        <f t="shared" si="828"/>
        <v>NA</v>
      </c>
      <c r="AM1033" s="60">
        <f>COUNTIFS(配置清单!G:G,G1033,配置清单!H:H,"TSE",配置清单!N:N,"在岗")</f>
        <v>0</v>
      </c>
      <c r="AN1033" s="61" t="str">
        <f t="shared" si="829"/>
        <v>NA</v>
      </c>
      <c r="AO1033" s="60">
        <f>COUNTIFS(配置清单!G:G,G1033,配置清单!H:H,"TSE",配置清单!N:N,"在岗",配置清单!P:P,"&lt;&gt;暂不胜任")</f>
        <v>0</v>
      </c>
      <c r="AP1033" s="61" t="str">
        <f t="shared" si="830"/>
        <v>NA</v>
      </c>
      <c r="AQ1033" s="60">
        <f>COUNTIFS(配置清单!$G:$G,G1033,配置清单!H:H,"QA",配置清单!N:N,"在岗")</f>
        <v>1</v>
      </c>
      <c r="AR1033" s="61">
        <f t="shared" si="831"/>
        <v>1</v>
      </c>
      <c r="AS1033" s="60">
        <f>COUNTIFS(配置清单!$G:$G,G1033,配置清单!$H:$H,"QA",配置清单!$N:$N,"在岗",配置清单!$P:$P,"&lt;&gt;暂不胜任")</f>
        <v>1</v>
      </c>
      <c r="AT1033" s="61">
        <f t="shared" si="832"/>
        <v>1</v>
      </c>
      <c r="AU1033" s="60">
        <f>COUNTIFS(配置清单!G:G,规划及评估!G1033,配置清单!H:H,"BA",配置清单!N:N,"在岗")</f>
        <v>0</v>
      </c>
      <c r="AV1033" s="61" t="str">
        <f t="shared" si="833"/>
        <v>NA</v>
      </c>
      <c r="AW1033" s="60">
        <f>COUNTIFS(配置清单!G:G,G1033,配置清单!H:H,"BA",配置清单!N:N,"在岗",配置清单!P:P,"&lt;&gt;暂不胜任")</f>
        <v>0</v>
      </c>
      <c r="AX1033" s="61" t="str">
        <f t="shared" si="834"/>
        <v>NA</v>
      </c>
      <c r="AY1033" s="60">
        <f>COUNTIFS(配置清单!G:G,规划及评估!G1033,配置清单!H:H,"IA",配置清单!N:N,"在岗")</f>
        <v>0</v>
      </c>
      <c r="AZ1033" s="61" t="str">
        <f t="shared" si="835"/>
        <v>NA</v>
      </c>
      <c r="BA1033" s="60">
        <f>COUNTIFS(配置清单!G:G,G1033,配置清单!H:H,"IA",配置清单!N:N,"在岗",配置清单!P:P,"&lt;&gt;暂不胜任")</f>
        <v>0</v>
      </c>
      <c r="BB1033" s="61" t="str">
        <f t="shared" si="836"/>
        <v>NA</v>
      </c>
      <c r="BC1033" s="60">
        <f>COUNTIFS(配置清单!G:G,规划及评估!G1033,配置清单!H:H,"产品经理",配置清单!N:N,"在岗")</f>
        <v>0</v>
      </c>
      <c r="BD1033" s="61" t="str">
        <f t="shared" si="837"/>
        <v>NA</v>
      </c>
      <c r="BE1033" s="60">
        <f>COUNTIFS(配置清单!G:G,G1033,配置清单!H:H,"产品经理",配置清单!N:N,"在岗",配置清单!P:P,"&lt;&gt;暂不胜任")</f>
        <v>0</v>
      </c>
      <c r="BF1033" s="61" t="str">
        <f t="shared" si="838"/>
        <v>NA</v>
      </c>
      <c r="BG1033" s="63">
        <f t="shared" si="839"/>
        <v>3</v>
      </c>
      <c r="BH1033" s="64">
        <f t="shared" si="840"/>
        <v>3</v>
      </c>
      <c r="BI1033" s="64">
        <f t="shared" si="841"/>
        <v>3</v>
      </c>
      <c r="BJ1033" s="64">
        <f t="shared" si="842"/>
        <v>2</v>
      </c>
      <c r="BK1033" s="65">
        <f t="shared" si="843"/>
        <v>1</v>
      </c>
      <c r="BL1033" s="66">
        <f t="shared" si="844"/>
        <v>0.66666666666666663</v>
      </c>
      <c r="BM1033" s="93">
        <f t="shared" si="845"/>
        <v>1</v>
      </c>
      <c r="BN1033" s="93">
        <f t="shared" si="846"/>
        <v>1</v>
      </c>
      <c r="BO1033" s="93">
        <f t="shared" si="847"/>
        <v>0</v>
      </c>
      <c r="BP1033" s="93">
        <f t="shared" si="848"/>
        <v>0</v>
      </c>
      <c r="BQ1033" s="93">
        <f t="shared" si="849"/>
        <v>1</v>
      </c>
      <c r="BR1033" s="93">
        <f t="shared" si="850"/>
        <v>0</v>
      </c>
      <c r="BS1033" s="93">
        <f t="shared" si="851"/>
        <v>0</v>
      </c>
      <c r="BT1033" s="93">
        <f t="shared" si="852"/>
        <v>0</v>
      </c>
      <c r="BU1033" s="93">
        <f t="shared" si="853"/>
        <v>0</v>
      </c>
      <c r="BV1033" s="93">
        <f t="shared" si="854"/>
        <v>0</v>
      </c>
      <c r="BW1033" s="93">
        <f t="shared" si="855"/>
        <v>1</v>
      </c>
      <c r="BX1033" s="93">
        <f t="shared" si="856"/>
        <v>1</v>
      </c>
      <c r="BY1033" s="93">
        <f t="shared" si="857"/>
        <v>0</v>
      </c>
      <c r="BZ1033" s="93">
        <f t="shared" si="858"/>
        <v>0</v>
      </c>
      <c r="CA1033" s="93">
        <f t="shared" si="859"/>
        <v>0</v>
      </c>
      <c r="CB1033" s="93">
        <f t="shared" si="860"/>
        <v>0</v>
      </c>
      <c r="CC1033" s="93">
        <f t="shared" si="861"/>
        <v>0</v>
      </c>
      <c r="CD1033" s="93">
        <f t="shared" si="862"/>
        <v>0</v>
      </c>
    </row>
    <row r="1034" spans="1:82">
      <c r="A1034" s="34">
        <v>80</v>
      </c>
      <c r="B1034" s="34" t="s">
        <v>8522</v>
      </c>
      <c r="C1034" s="34" t="s">
        <v>8480</v>
      </c>
      <c r="D1034" s="34" t="s">
        <v>230</v>
      </c>
      <c r="E1034" s="34" t="s">
        <v>420</v>
      </c>
      <c r="F1034" s="34" t="s">
        <v>8687</v>
      </c>
      <c r="G1034" s="34" t="s">
        <v>8688</v>
      </c>
      <c r="H1034" s="34" t="s">
        <v>7</v>
      </c>
      <c r="I1034" s="34" t="s">
        <v>7</v>
      </c>
      <c r="J1034" s="34" t="s">
        <v>195</v>
      </c>
      <c r="K1034" s="34" t="s">
        <v>195</v>
      </c>
      <c r="L1034" s="34" t="s">
        <v>8641</v>
      </c>
      <c r="N1034" s="34">
        <v>1</v>
      </c>
      <c r="O1034" s="34">
        <v>0</v>
      </c>
      <c r="P1034" s="34">
        <v>0</v>
      </c>
      <c r="Q1034" s="34">
        <v>2</v>
      </c>
      <c r="R1034" s="34">
        <v>0</v>
      </c>
      <c r="S1034" s="34">
        <v>1</v>
      </c>
      <c r="T1034" s="34">
        <v>0</v>
      </c>
      <c r="U1034" s="77">
        <v>0</v>
      </c>
      <c r="V1034" s="34">
        <v>0</v>
      </c>
      <c r="W1034" s="60">
        <f>COUNTIFS(配置清单!G:G,G1034,配置清单!$H:$H,"PM",配置清单!$N:$N,"在岗")</f>
        <v>1</v>
      </c>
      <c r="X1034" s="61">
        <f t="shared" si="821"/>
        <v>1</v>
      </c>
      <c r="Y1034" s="60">
        <f>COUNTIFS(配置清单!$G:$G,G1034,配置清单!$H:$H,"PM",配置清单!$N:$N,"在岗",配置清单!$P:$P,"&lt;&gt;暂不胜任")</f>
        <v>1</v>
      </c>
      <c r="Z1034" s="61">
        <f t="shared" si="822"/>
        <v>1</v>
      </c>
      <c r="AA1034" s="62">
        <f>COUNTIFS(配置清单!$G:$G,G1034,配置清单!$H:$H,"SE",配置清单!$N:$N,"在岗")+COUNTIFS(配置清单!$G:$G,G1034,配置清单!$H:$H,"SA",配置清单!$N:$N,"在岗")</f>
        <v>0</v>
      </c>
      <c r="AB1034" s="61" t="str">
        <f t="shared" si="823"/>
        <v>NA</v>
      </c>
      <c r="AC1034" s="60">
        <f>COUNTIFS(配置清单!$G:$G,G1034,配置清单!$H:$H,"SE",配置清单!$N:$N,"在岗",配置清单!$P:$P,"&lt;&gt;暂不胜任")+COUNTIFS(配置清单!$G:$G,G1034,配置清单!$H:$H,"SA",配置清单!$N:$N,"在岗",配置清单!$P:$P,"&lt;&gt;暂不胜任")</f>
        <v>0</v>
      </c>
      <c r="AD1034" s="61" t="str">
        <f t="shared" si="824"/>
        <v>NA</v>
      </c>
      <c r="AE1034" s="60">
        <f>COUNTIFS(配置清单!$G:$G,G1034,配置清单!H:H,"MDE",配置清单!N:N,"在岗")</f>
        <v>0</v>
      </c>
      <c r="AF1034" s="61" t="str">
        <f t="shared" si="825"/>
        <v>NA</v>
      </c>
      <c r="AG1034" s="60">
        <f>COUNTIFS(配置清单!$G:$G,G1034,配置清单!$H:$H,"MDE",配置清单!$N:$N,"在岗",配置清单!$P:$P,"&lt;&gt;暂不胜任")</f>
        <v>0</v>
      </c>
      <c r="AH1034" s="61" t="str">
        <f t="shared" si="826"/>
        <v>NA</v>
      </c>
      <c r="AI1034" s="62">
        <f>COUNTIFS(配置清单!G:G,G1034,配置清单!H:H,"TPM",配置清单!N:N,"在岗")+COUNTIFS(配置清单!G:G,G1034,配置清单!H:H,"TC",配置清单!N:N,"在岗")</f>
        <v>2</v>
      </c>
      <c r="AJ1034" s="61">
        <f t="shared" si="827"/>
        <v>1</v>
      </c>
      <c r="AK1034" s="60">
        <f>COUNTIFS(配置清单!G:G,G1034,配置清单!H:H,"TPM",配置清单!N:N,"在岗",配置清单!P:P,"&lt;&gt;暂不胜任")+COUNTIFS(配置清单!G:G,G1034,配置清单!H:H,"TC",配置清单!N:N,"在岗",配置清单!P:P,"&lt;&gt;暂不胜任")</f>
        <v>2</v>
      </c>
      <c r="AL1034" s="61">
        <f t="shared" si="828"/>
        <v>1</v>
      </c>
      <c r="AM1034" s="60">
        <f>COUNTIFS(配置清单!G:G,G1034,配置清单!H:H,"TSE",配置清单!N:N,"在岗")</f>
        <v>0</v>
      </c>
      <c r="AN1034" s="61" t="str">
        <f t="shared" si="829"/>
        <v>NA</v>
      </c>
      <c r="AO1034" s="60">
        <f>COUNTIFS(配置清单!G:G,G1034,配置清单!H:H,"TSE",配置清单!N:N,"在岗",配置清单!P:P,"&lt;&gt;暂不胜任")</f>
        <v>0</v>
      </c>
      <c r="AP1034" s="61" t="str">
        <f t="shared" si="830"/>
        <v>NA</v>
      </c>
      <c r="AQ1034" s="60">
        <f>COUNTIFS(配置清单!$G:$G,G1034,配置清单!H:H,"QA",配置清单!N:N,"在岗")</f>
        <v>1</v>
      </c>
      <c r="AR1034" s="61">
        <f t="shared" si="831"/>
        <v>1</v>
      </c>
      <c r="AS1034" s="60">
        <f>COUNTIFS(配置清单!$G:$G,G1034,配置清单!$H:$H,"QA",配置清单!$N:$N,"在岗",配置清单!$P:$P,"&lt;&gt;暂不胜任")</f>
        <v>1</v>
      </c>
      <c r="AT1034" s="61">
        <f t="shared" si="832"/>
        <v>1</v>
      </c>
      <c r="AU1034" s="60">
        <f>COUNTIFS(配置清单!G:G,规划及评估!G1034,配置清单!H:H,"BA",配置清单!N:N,"在岗")</f>
        <v>0</v>
      </c>
      <c r="AV1034" s="61" t="str">
        <f t="shared" si="833"/>
        <v>NA</v>
      </c>
      <c r="AW1034" s="60">
        <f>COUNTIFS(配置清单!G:G,G1034,配置清单!H:H,"BA",配置清单!N:N,"在岗",配置清单!P:P,"&lt;&gt;暂不胜任")</f>
        <v>0</v>
      </c>
      <c r="AX1034" s="61" t="str">
        <f t="shared" si="834"/>
        <v>NA</v>
      </c>
      <c r="AY1034" s="60">
        <f>COUNTIFS(配置清单!G:G,规划及评估!G1034,配置清单!H:H,"IA",配置清单!N:N,"在岗")</f>
        <v>0</v>
      </c>
      <c r="AZ1034" s="61" t="str">
        <f t="shared" si="835"/>
        <v>NA</v>
      </c>
      <c r="BA1034" s="60">
        <f>COUNTIFS(配置清单!G:G,G1034,配置清单!H:H,"IA",配置清单!N:N,"在岗",配置清单!P:P,"&lt;&gt;暂不胜任")</f>
        <v>0</v>
      </c>
      <c r="BB1034" s="61" t="str">
        <f t="shared" si="836"/>
        <v>NA</v>
      </c>
      <c r="BC1034" s="60">
        <f>COUNTIFS(配置清单!G:G,规划及评估!G1034,配置清单!H:H,"产品经理",配置清单!N:N,"在岗")</f>
        <v>0</v>
      </c>
      <c r="BD1034" s="61" t="str">
        <f t="shared" si="837"/>
        <v>NA</v>
      </c>
      <c r="BE1034" s="60">
        <f>COUNTIFS(配置清单!G:G,G1034,配置清单!H:H,"产品经理",配置清单!N:N,"在岗",配置清单!P:P,"&lt;&gt;暂不胜任")</f>
        <v>0</v>
      </c>
      <c r="BF1034" s="61" t="str">
        <f t="shared" si="838"/>
        <v>NA</v>
      </c>
      <c r="BG1034" s="63">
        <f t="shared" si="839"/>
        <v>4</v>
      </c>
      <c r="BH1034" s="64">
        <f t="shared" si="840"/>
        <v>4</v>
      </c>
      <c r="BI1034" s="64">
        <f t="shared" si="841"/>
        <v>4</v>
      </c>
      <c r="BJ1034" s="64">
        <f t="shared" si="842"/>
        <v>4</v>
      </c>
      <c r="BK1034" s="65">
        <f t="shared" si="843"/>
        <v>1</v>
      </c>
      <c r="BL1034" s="66">
        <f t="shared" si="844"/>
        <v>1</v>
      </c>
      <c r="BM1034" s="93">
        <f t="shared" si="845"/>
        <v>1</v>
      </c>
      <c r="BN1034" s="93">
        <f t="shared" si="846"/>
        <v>1</v>
      </c>
      <c r="BO1034" s="93">
        <f t="shared" si="847"/>
        <v>0</v>
      </c>
      <c r="BP1034" s="93">
        <f t="shared" si="848"/>
        <v>0</v>
      </c>
      <c r="BQ1034" s="93">
        <f t="shared" si="849"/>
        <v>0</v>
      </c>
      <c r="BR1034" s="93">
        <f t="shared" si="850"/>
        <v>0</v>
      </c>
      <c r="BS1034" s="93">
        <f t="shared" si="851"/>
        <v>2</v>
      </c>
      <c r="BT1034" s="93">
        <f t="shared" si="852"/>
        <v>2</v>
      </c>
      <c r="BU1034" s="93">
        <f t="shared" si="853"/>
        <v>0</v>
      </c>
      <c r="BV1034" s="93">
        <f t="shared" si="854"/>
        <v>0</v>
      </c>
      <c r="BW1034" s="93">
        <f t="shared" si="855"/>
        <v>1</v>
      </c>
      <c r="BX1034" s="93">
        <f t="shared" si="856"/>
        <v>1</v>
      </c>
      <c r="BY1034" s="93">
        <f t="shared" si="857"/>
        <v>0</v>
      </c>
      <c r="BZ1034" s="93">
        <f t="shared" si="858"/>
        <v>0</v>
      </c>
      <c r="CA1034" s="93">
        <f t="shared" si="859"/>
        <v>0</v>
      </c>
      <c r="CB1034" s="93">
        <f t="shared" si="860"/>
        <v>0</v>
      </c>
      <c r="CC1034" s="93">
        <f t="shared" si="861"/>
        <v>0</v>
      </c>
      <c r="CD1034" s="93">
        <f t="shared" si="862"/>
        <v>0</v>
      </c>
    </row>
    <row r="1035" spans="1:82">
      <c r="A1035" s="34">
        <v>81</v>
      </c>
      <c r="B1035" s="34" t="s">
        <v>8522</v>
      </c>
      <c r="C1035" s="34" t="s">
        <v>8480</v>
      </c>
      <c r="D1035" s="34" t="s">
        <v>230</v>
      </c>
      <c r="E1035" s="34" t="s">
        <v>420</v>
      </c>
      <c r="F1035" s="34" t="s">
        <v>8689</v>
      </c>
      <c r="G1035" s="34" t="s">
        <v>8690</v>
      </c>
      <c r="H1035" s="34" t="s">
        <v>7</v>
      </c>
      <c r="I1035" s="34" t="s">
        <v>7</v>
      </c>
      <c r="J1035" s="34" t="s">
        <v>195</v>
      </c>
      <c r="K1035" s="34" t="s">
        <v>195</v>
      </c>
      <c r="L1035" s="34" t="s">
        <v>8551</v>
      </c>
      <c r="N1035" s="34">
        <v>1</v>
      </c>
      <c r="O1035" s="34">
        <v>0</v>
      </c>
      <c r="P1035" s="34">
        <v>0</v>
      </c>
      <c r="Q1035" s="34">
        <v>0</v>
      </c>
      <c r="R1035" s="34">
        <v>0</v>
      </c>
      <c r="S1035" s="34">
        <v>1</v>
      </c>
      <c r="T1035" s="34">
        <v>0</v>
      </c>
      <c r="U1035" s="77">
        <v>0</v>
      </c>
      <c r="V1035" s="34">
        <v>0</v>
      </c>
      <c r="W1035" s="60">
        <f>COUNTIFS(配置清单!G:G,G1035,配置清单!$H:$H,"PM",配置清单!$N:$N,"在岗")</f>
        <v>1</v>
      </c>
      <c r="X1035" s="61">
        <f t="shared" si="821"/>
        <v>1</v>
      </c>
      <c r="Y1035" s="60">
        <f>COUNTIFS(配置清单!$G:$G,G1035,配置清单!$H:$H,"PM",配置清单!$N:$N,"在岗",配置清单!$P:$P,"&lt;&gt;暂不胜任")</f>
        <v>1</v>
      </c>
      <c r="Z1035" s="61">
        <f t="shared" si="822"/>
        <v>1</v>
      </c>
      <c r="AA1035" s="62">
        <f>COUNTIFS(配置清单!$G:$G,G1035,配置清单!$H:$H,"SE",配置清单!$N:$N,"在岗")+COUNTIFS(配置清单!$G:$G,G1035,配置清单!$H:$H,"SA",配置清单!$N:$N,"在岗")</f>
        <v>0</v>
      </c>
      <c r="AB1035" s="61" t="str">
        <f t="shared" si="823"/>
        <v>NA</v>
      </c>
      <c r="AC1035" s="60">
        <f>COUNTIFS(配置清单!$G:$G,G1035,配置清单!$H:$H,"SE",配置清单!$N:$N,"在岗",配置清单!$P:$P,"&lt;&gt;暂不胜任")+COUNTIFS(配置清单!$G:$G,G1035,配置清单!$H:$H,"SA",配置清单!$N:$N,"在岗",配置清单!$P:$P,"&lt;&gt;暂不胜任")</f>
        <v>0</v>
      </c>
      <c r="AD1035" s="61" t="str">
        <f t="shared" si="824"/>
        <v>NA</v>
      </c>
      <c r="AE1035" s="60">
        <f>COUNTIFS(配置清单!$G:$G,G1035,配置清单!H:H,"MDE",配置清单!N:N,"在岗")</f>
        <v>0</v>
      </c>
      <c r="AF1035" s="61" t="str">
        <f t="shared" si="825"/>
        <v>NA</v>
      </c>
      <c r="AG1035" s="60">
        <f>COUNTIFS(配置清单!$G:$G,G1035,配置清单!$H:$H,"MDE",配置清单!$N:$N,"在岗",配置清单!$P:$P,"&lt;&gt;暂不胜任")</f>
        <v>0</v>
      </c>
      <c r="AH1035" s="61" t="str">
        <f t="shared" si="826"/>
        <v>NA</v>
      </c>
      <c r="AI1035" s="62">
        <f>COUNTIFS(配置清单!G:G,G1035,配置清单!H:H,"TPM",配置清单!N:N,"在岗")+COUNTIFS(配置清单!G:G,G1035,配置清单!H:H,"TC",配置清单!N:N,"在岗")</f>
        <v>0</v>
      </c>
      <c r="AJ1035" s="61" t="str">
        <f t="shared" si="827"/>
        <v>NA</v>
      </c>
      <c r="AK1035" s="60">
        <f>COUNTIFS(配置清单!G:G,G1035,配置清单!H:H,"TPM",配置清单!N:N,"在岗",配置清单!P:P,"&lt;&gt;暂不胜任")+COUNTIFS(配置清单!G:G,G1035,配置清单!H:H,"TC",配置清单!N:N,"在岗",配置清单!P:P,"&lt;&gt;暂不胜任")</f>
        <v>0</v>
      </c>
      <c r="AL1035" s="61" t="str">
        <f t="shared" si="828"/>
        <v>NA</v>
      </c>
      <c r="AM1035" s="60">
        <f>COUNTIFS(配置清单!G:G,G1035,配置清单!H:H,"TSE",配置清单!N:N,"在岗")</f>
        <v>0</v>
      </c>
      <c r="AN1035" s="61" t="str">
        <f t="shared" si="829"/>
        <v>NA</v>
      </c>
      <c r="AO1035" s="60">
        <f>COUNTIFS(配置清单!G:G,G1035,配置清单!H:H,"TSE",配置清单!N:N,"在岗",配置清单!P:P,"&lt;&gt;暂不胜任")</f>
        <v>0</v>
      </c>
      <c r="AP1035" s="61" t="str">
        <f t="shared" si="830"/>
        <v>NA</v>
      </c>
      <c r="AQ1035" s="60">
        <f>COUNTIFS(配置清单!$G:$G,G1035,配置清单!H:H,"QA",配置清单!N:N,"在岗")</f>
        <v>1</v>
      </c>
      <c r="AR1035" s="61">
        <f t="shared" si="831"/>
        <v>1</v>
      </c>
      <c r="AS1035" s="60">
        <f>COUNTIFS(配置清单!$G:$G,G1035,配置清单!$H:$H,"QA",配置清单!$N:$N,"在岗",配置清单!$P:$P,"&lt;&gt;暂不胜任")</f>
        <v>1</v>
      </c>
      <c r="AT1035" s="61">
        <f t="shared" si="832"/>
        <v>1</v>
      </c>
      <c r="AU1035" s="60">
        <f>COUNTIFS(配置清单!G:G,规划及评估!G1035,配置清单!H:H,"BA",配置清单!N:N,"在岗")</f>
        <v>0</v>
      </c>
      <c r="AV1035" s="61" t="str">
        <f t="shared" si="833"/>
        <v>NA</v>
      </c>
      <c r="AW1035" s="60">
        <f>COUNTIFS(配置清单!G:G,G1035,配置清单!H:H,"BA",配置清单!N:N,"在岗",配置清单!P:P,"&lt;&gt;暂不胜任")</f>
        <v>0</v>
      </c>
      <c r="AX1035" s="61" t="str">
        <f t="shared" si="834"/>
        <v>NA</v>
      </c>
      <c r="AY1035" s="60">
        <f>COUNTIFS(配置清单!G:G,规划及评估!G1035,配置清单!H:H,"IA",配置清单!N:N,"在岗")</f>
        <v>0</v>
      </c>
      <c r="AZ1035" s="61" t="str">
        <f t="shared" si="835"/>
        <v>NA</v>
      </c>
      <c r="BA1035" s="60">
        <f>COUNTIFS(配置清单!G:G,G1035,配置清单!H:H,"IA",配置清单!N:N,"在岗",配置清单!P:P,"&lt;&gt;暂不胜任")</f>
        <v>0</v>
      </c>
      <c r="BB1035" s="61" t="str">
        <f t="shared" si="836"/>
        <v>NA</v>
      </c>
      <c r="BC1035" s="60">
        <f>COUNTIFS(配置清单!G:G,规划及评估!G1035,配置清单!H:H,"产品经理",配置清单!N:N,"在岗")</f>
        <v>0</v>
      </c>
      <c r="BD1035" s="61" t="str">
        <f t="shared" si="837"/>
        <v>NA</v>
      </c>
      <c r="BE1035" s="60">
        <f>COUNTIFS(配置清单!G:G,G1035,配置清单!H:H,"产品经理",配置清单!N:N,"在岗",配置清单!P:P,"&lt;&gt;暂不胜任")</f>
        <v>0</v>
      </c>
      <c r="BF1035" s="61" t="str">
        <f t="shared" si="838"/>
        <v>NA</v>
      </c>
      <c r="BG1035" s="63">
        <f t="shared" si="839"/>
        <v>2</v>
      </c>
      <c r="BH1035" s="64">
        <f t="shared" si="840"/>
        <v>2</v>
      </c>
      <c r="BI1035" s="64">
        <f t="shared" si="841"/>
        <v>2</v>
      </c>
      <c r="BJ1035" s="64">
        <f t="shared" si="842"/>
        <v>2</v>
      </c>
      <c r="BK1035" s="65">
        <f t="shared" si="843"/>
        <v>1</v>
      </c>
      <c r="BL1035" s="66">
        <f t="shared" si="844"/>
        <v>1</v>
      </c>
      <c r="BM1035" s="93">
        <f t="shared" si="845"/>
        <v>1</v>
      </c>
      <c r="BN1035" s="93">
        <f t="shared" si="846"/>
        <v>1</v>
      </c>
      <c r="BO1035" s="93">
        <f t="shared" si="847"/>
        <v>0</v>
      </c>
      <c r="BP1035" s="93">
        <f t="shared" si="848"/>
        <v>0</v>
      </c>
      <c r="BQ1035" s="93">
        <f t="shared" si="849"/>
        <v>0</v>
      </c>
      <c r="BR1035" s="93">
        <f t="shared" si="850"/>
        <v>0</v>
      </c>
      <c r="BS1035" s="93">
        <f t="shared" si="851"/>
        <v>0</v>
      </c>
      <c r="BT1035" s="93">
        <f t="shared" si="852"/>
        <v>0</v>
      </c>
      <c r="BU1035" s="93">
        <f t="shared" si="853"/>
        <v>0</v>
      </c>
      <c r="BV1035" s="93">
        <f t="shared" si="854"/>
        <v>0</v>
      </c>
      <c r="BW1035" s="93">
        <f t="shared" si="855"/>
        <v>1</v>
      </c>
      <c r="BX1035" s="93">
        <f t="shared" si="856"/>
        <v>1</v>
      </c>
      <c r="BY1035" s="93">
        <f t="shared" si="857"/>
        <v>0</v>
      </c>
      <c r="BZ1035" s="93">
        <f t="shared" si="858"/>
        <v>0</v>
      </c>
      <c r="CA1035" s="93">
        <f t="shared" si="859"/>
        <v>0</v>
      </c>
      <c r="CB1035" s="93">
        <f t="shared" si="860"/>
        <v>0</v>
      </c>
      <c r="CC1035" s="93">
        <f t="shared" si="861"/>
        <v>0</v>
      </c>
      <c r="CD1035" s="93">
        <f t="shared" si="862"/>
        <v>0</v>
      </c>
    </row>
    <row r="1036" spans="1:82">
      <c r="A1036" s="34">
        <v>82</v>
      </c>
      <c r="B1036" s="34" t="s">
        <v>8522</v>
      </c>
      <c r="C1036" s="34" t="s">
        <v>8480</v>
      </c>
      <c r="D1036" s="34" t="s">
        <v>230</v>
      </c>
      <c r="E1036" s="34" t="s">
        <v>420</v>
      </c>
      <c r="F1036" s="34" t="s">
        <v>8691</v>
      </c>
      <c r="G1036" s="34" t="s">
        <v>8692</v>
      </c>
      <c r="H1036" s="34" t="s">
        <v>4</v>
      </c>
      <c r="I1036" s="34" t="s">
        <v>4</v>
      </c>
      <c r="J1036" s="34" t="s">
        <v>34</v>
      </c>
      <c r="K1036" s="34" t="s">
        <v>34</v>
      </c>
      <c r="L1036" s="34" t="s">
        <v>5956</v>
      </c>
      <c r="N1036" s="34">
        <v>1</v>
      </c>
      <c r="O1036" s="34">
        <v>0</v>
      </c>
      <c r="P1036" s="34">
        <v>0</v>
      </c>
      <c r="Q1036" s="34">
        <v>1</v>
      </c>
      <c r="R1036" s="34">
        <v>0</v>
      </c>
      <c r="S1036" s="34">
        <v>1</v>
      </c>
      <c r="T1036" s="34">
        <v>0</v>
      </c>
      <c r="U1036" s="77">
        <v>0</v>
      </c>
      <c r="V1036" s="34">
        <v>0</v>
      </c>
      <c r="W1036" s="60">
        <f>COUNTIFS(配置清单!G:G,G1036,配置清单!$H:$H,"PM",配置清单!$N:$N,"在岗")</f>
        <v>1</v>
      </c>
      <c r="X1036" s="61">
        <f t="shared" si="821"/>
        <v>1</v>
      </c>
      <c r="Y1036" s="60">
        <f>COUNTIFS(配置清单!$G:$G,G1036,配置清单!$H:$H,"PM",配置清单!$N:$N,"在岗",配置清单!$P:$P,"&lt;&gt;暂不胜任")</f>
        <v>1</v>
      </c>
      <c r="Z1036" s="61">
        <f t="shared" si="822"/>
        <v>1</v>
      </c>
      <c r="AA1036" s="62">
        <f>COUNTIFS(配置清单!$G:$G,G1036,配置清单!$H:$H,"SE",配置清单!$N:$N,"在岗")+COUNTIFS(配置清单!$G:$G,G1036,配置清单!$H:$H,"SA",配置清单!$N:$N,"在岗")</f>
        <v>0</v>
      </c>
      <c r="AB1036" s="61" t="str">
        <f t="shared" si="823"/>
        <v>NA</v>
      </c>
      <c r="AC1036" s="60">
        <f>COUNTIFS(配置清单!$G:$G,G1036,配置清单!$H:$H,"SE",配置清单!$N:$N,"在岗",配置清单!$P:$P,"&lt;&gt;暂不胜任")+COUNTIFS(配置清单!$G:$G,G1036,配置清单!$H:$H,"SA",配置清单!$N:$N,"在岗",配置清单!$P:$P,"&lt;&gt;暂不胜任")</f>
        <v>0</v>
      </c>
      <c r="AD1036" s="61" t="str">
        <f t="shared" si="824"/>
        <v>NA</v>
      </c>
      <c r="AE1036" s="60">
        <f>COUNTIFS(配置清单!$G:$G,G1036,配置清单!H:H,"MDE",配置清单!N:N,"在岗")</f>
        <v>0</v>
      </c>
      <c r="AF1036" s="61" t="str">
        <f t="shared" si="825"/>
        <v>NA</v>
      </c>
      <c r="AG1036" s="60">
        <f>COUNTIFS(配置清单!$G:$G,G1036,配置清单!$H:$H,"MDE",配置清单!$N:$N,"在岗",配置清单!$P:$P,"&lt;&gt;暂不胜任")</f>
        <v>0</v>
      </c>
      <c r="AH1036" s="61" t="str">
        <f t="shared" si="826"/>
        <v>NA</v>
      </c>
      <c r="AI1036" s="62">
        <f>COUNTIFS(配置清单!G:G,G1036,配置清单!H:H,"TPM",配置清单!N:N,"在岗")+COUNTIFS(配置清单!G:G,G1036,配置清单!H:H,"TC",配置清单!N:N,"在岗")</f>
        <v>1</v>
      </c>
      <c r="AJ1036" s="61">
        <f t="shared" si="827"/>
        <v>1</v>
      </c>
      <c r="AK1036" s="60">
        <f>COUNTIFS(配置清单!G:G,G1036,配置清单!H:H,"TPM",配置清单!N:N,"在岗",配置清单!P:P,"&lt;&gt;暂不胜任")+COUNTIFS(配置清单!G:G,G1036,配置清单!H:H,"TC",配置清单!N:N,"在岗",配置清单!P:P,"&lt;&gt;暂不胜任")</f>
        <v>0</v>
      </c>
      <c r="AL1036" s="61">
        <f t="shared" si="828"/>
        <v>0</v>
      </c>
      <c r="AM1036" s="60">
        <f>COUNTIFS(配置清单!G:G,G1036,配置清单!H:H,"TSE",配置清单!N:N,"在岗")</f>
        <v>0</v>
      </c>
      <c r="AN1036" s="61" t="str">
        <f t="shared" si="829"/>
        <v>NA</v>
      </c>
      <c r="AO1036" s="60">
        <f>COUNTIFS(配置清单!G:G,G1036,配置清单!H:H,"TSE",配置清单!N:N,"在岗",配置清单!P:P,"&lt;&gt;暂不胜任")</f>
        <v>0</v>
      </c>
      <c r="AP1036" s="61" t="str">
        <f t="shared" si="830"/>
        <v>NA</v>
      </c>
      <c r="AQ1036" s="60">
        <f>COUNTIFS(配置清单!$G:$G,G1036,配置清单!H:H,"QA",配置清单!N:N,"在岗")</f>
        <v>1</v>
      </c>
      <c r="AR1036" s="61">
        <f t="shared" si="831"/>
        <v>1</v>
      </c>
      <c r="AS1036" s="60">
        <f>COUNTIFS(配置清单!$G:$G,G1036,配置清单!$H:$H,"QA",配置清单!$N:$N,"在岗",配置清单!$P:$P,"&lt;&gt;暂不胜任")</f>
        <v>1</v>
      </c>
      <c r="AT1036" s="61">
        <f t="shared" si="832"/>
        <v>1</v>
      </c>
      <c r="AU1036" s="60">
        <f>COUNTIFS(配置清单!G:G,规划及评估!G1036,配置清单!H:H,"BA",配置清单!N:N,"在岗")</f>
        <v>0</v>
      </c>
      <c r="AV1036" s="61" t="str">
        <f t="shared" si="833"/>
        <v>NA</v>
      </c>
      <c r="AW1036" s="60">
        <f>COUNTIFS(配置清单!G:G,G1036,配置清单!H:H,"BA",配置清单!N:N,"在岗",配置清单!P:P,"&lt;&gt;暂不胜任")</f>
        <v>0</v>
      </c>
      <c r="AX1036" s="61" t="str">
        <f t="shared" si="834"/>
        <v>NA</v>
      </c>
      <c r="AY1036" s="60">
        <f>COUNTIFS(配置清单!G:G,规划及评估!G1036,配置清单!H:H,"IA",配置清单!N:N,"在岗")</f>
        <v>0</v>
      </c>
      <c r="AZ1036" s="61" t="str">
        <f t="shared" si="835"/>
        <v>NA</v>
      </c>
      <c r="BA1036" s="60">
        <f>COUNTIFS(配置清单!G:G,G1036,配置清单!H:H,"IA",配置清单!N:N,"在岗",配置清单!P:P,"&lt;&gt;暂不胜任")</f>
        <v>0</v>
      </c>
      <c r="BB1036" s="61" t="str">
        <f t="shared" si="836"/>
        <v>NA</v>
      </c>
      <c r="BC1036" s="60">
        <f>COUNTIFS(配置清单!G:G,规划及评估!G1036,配置清单!H:H,"产品经理",配置清单!N:N,"在岗")</f>
        <v>0</v>
      </c>
      <c r="BD1036" s="61" t="str">
        <f t="shared" si="837"/>
        <v>NA</v>
      </c>
      <c r="BE1036" s="60">
        <f>COUNTIFS(配置清单!G:G,G1036,配置清单!H:H,"产品经理",配置清单!N:N,"在岗",配置清单!P:P,"&lt;&gt;暂不胜任")</f>
        <v>0</v>
      </c>
      <c r="BF1036" s="61" t="str">
        <f t="shared" si="838"/>
        <v>NA</v>
      </c>
      <c r="BG1036" s="63">
        <f t="shared" si="839"/>
        <v>3</v>
      </c>
      <c r="BH1036" s="64">
        <f t="shared" si="840"/>
        <v>3</v>
      </c>
      <c r="BI1036" s="64">
        <f t="shared" si="841"/>
        <v>3</v>
      </c>
      <c r="BJ1036" s="64">
        <f t="shared" si="842"/>
        <v>2</v>
      </c>
      <c r="BK1036" s="65">
        <f t="shared" si="843"/>
        <v>1</v>
      </c>
      <c r="BL1036" s="66">
        <f t="shared" si="844"/>
        <v>0.66666666666666663</v>
      </c>
      <c r="BM1036" s="93">
        <f t="shared" si="845"/>
        <v>1</v>
      </c>
      <c r="BN1036" s="93">
        <f t="shared" si="846"/>
        <v>1</v>
      </c>
      <c r="BO1036" s="93">
        <f t="shared" si="847"/>
        <v>0</v>
      </c>
      <c r="BP1036" s="93">
        <f t="shared" si="848"/>
        <v>0</v>
      </c>
      <c r="BQ1036" s="93">
        <f t="shared" si="849"/>
        <v>0</v>
      </c>
      <c r="BR1036" s="93">
        <f t="shared" si="850"/>
        <v>0</v>
      </c>
      <c r="BS1036" s="93">
        <f t="shared" si="851"/>
        <v>1</v>
      </c>
      <c r="BT1036" s="93">
        <f t="shared" si="852"/>
        <v>0</v>
      </c>
      <c r="BU1036" s="93">
        <f t="shared" si="853"/>
        <v>0</v>
      </c>
      <c r="BV1036" s="93">
        <f t="shared" si="854"/>
        <v>0</v>
      </c>
      <c r="BW1036" s="93">
        <f t="shared" si="855"/>
        <v>1</v>
      </c>
      <c r="BX1036" s="93">
        <f t="shared" si="856"/>
        <v>1</v>
      </c>
      <c r="BY1036" s="93">
        <f t="shared" si="857"/>
        <v>0</v>
      </c>
      <c r="BZ1036" s="93">
        <f t="shared" si="858"/>
        <v>0</v>
      </c>
      <c r="CA1036" s="93">
        <f t="shared" si="859"/>
        <v>0</v>
      </c>
      <c r="CB1036" s="93">
        <f t="shared" si="860"/>
        <v>0</v>
      </c>
      <c r="CC1036" s="93">
        <f t="shared" si="861"/>
        <v>0</v>
      </c>
      <c r="CD1036" s="93">
        <f t="shared" si="862"/>
        <v>0</v>
      </c>
    </row>
    <row r="1037" spans="1:82">
      <c r="A1037" s="34">
        <v>83</v>
      </c>
      <c r="B1037" s="34" t="s">
        <v>8522</v>
      </c>
      <c r="C1037" s="34" t="s">
        <v>8480</v>
      </c>
      <c r="D1037" s="34" t="s">
        <v>230</v>
      </c>
      <c r="E1037" s="34" t="s">
        <v>420</v>
      </c>
      <c r="F1037" s="34" t="s">
        <v>8693</v>
      </c>
      <c r="G1037" s="34" t="s">
        <v>8694</v>
      </c>
      <c r="H1037" s="34" t="s">
        <v>7</v>
      </c>
      <c r="I1037" s="34" t="s">
        <v>7</v>
      </c>
      <c r="J1037" s="34" t="s">
        <v>195</v>
      </c>
      <c r="K1037" s="34" t="s">
        <v>34</v>
      </c>
      <c r="L1037" s="34" t="s">
        <v>8695</v>
      </c>
      <c r="N1037" s="34">
        <v>1</v>
      </c>
      <c r="O1037" s="34">
        <v>0</v>
      </c>
      <c r="P1037" s="34">
        <v>0</v>
      </c>
      <c r="Q1037" s="34">
        <v>0</v>
      </c>
      <c r="R1037" s="34">
        <v>0</v>
      </c>
      <c r="S1037" s="34">
        <v>1</v>
      </c>
      <c r="T1037" s="34">
        <v>0</v>
      </c>
      <c r="U1037" s="77">
        <v>0</v>
      </c>
      <c r="V1037" s="34">
        <v>0</v>
      </c>
      <c r="W1037" s="60">
        <f>COUNTIFS(配置清单!G:G,G1037,配置清单!$H:$H,"PM",配置清单!$N:$N,"在岗")</f>
        <v>1</v>
      </c>
      <c r="X1037" s="61">
        <f t="shared" si="821"/>
        <v>1</v>
      </c>
      <c r="Y1037" s="60">
        <f>COUNTIFS(配置清单!$G:$G,G1037,配置清单!$H:$H,"PM",配置清单!$N:$N,"在岗",配置清单!$P:$P,"&lt;&gt;暂不胜任")</f>
        <v>1</v>
      </c>
      <c r="Z1037" s="61">
        <f t="shared" si="822"/>
        <v>1</v>
      </c>
      <c r="AA1037" s="62">
        <f>COUNTIFS(配置清单!$G:$G,G1037,配置清单!$H:$H,"SE",配置清单!$N:$N,"在岗")+COUNTIFS(配置清单!$G:$G,G1037,配置清单!$H:$H,"SA",配置清单!$N:$N,"在岗")</f>
        <v>0</v>
      </c>
      <c r="AB1037" s="61" t="str">
        <f t="shared" si="823"/>
        <v>NA</v>
      </c>
      <c r="AC1037" s="60">
        <f>COUNTIFS(配置清单!$G:$G,G1037,配置清单!$H:$H,"SE",配置清单!$N:$N,"在岗",配置清单!$P:$P,"&lt;&gt;暂不胜任")+COUNTIFS(配置清单!$G:$G,G1037,配置清单!$H:$H,"SA",配置清单!$N:$N,"在岗",配置清单!$P:$P,"&lt;&gt;暂不胜任")</f>
        <v>0</v>
      </c>
      <c r="AD1037" s="61" t="str">
        <f t="shared" si="824"/>
        <v>NA</v>
      </c>
      <c r="AE1037" s="60">
        <f>COUNTIFS(配置清单!$G:$G,G1037,配置清单!H:H,"MDE",配置清单!N:N,"在岗")</f>
        <v>0</v>
      </c>
      <c r="AF1037" s="61" t="str">
        <f t="shared" si="825"/>
        <v>NA</v>
      </c>
      <c r="AG1037" s="60">
        <f>COUNTIFS(配置清单!$G:$G,G1037,配置清单!$H:$H,"MDE",配置清单!$N:$N,"在岗",配置清单!$P:$P,"&lt;&gt;暂不胜任")</f>
        <v>0</v>
      </c>
      <c r="AH1037" s="61" t="str">
        <f t="shared" si="826"/>
        <v>NA</v>
      </c>
      <c r="AI1037" s="62">
        <f>COUNTIFS(配置清单!G:G,G1037,配置清单!H:H,"TPM",配置清单!N:N,"在岗")+COUNTIFS(配置清单!G:G,G1037,配置清单!H:H,"TC",配置清单!N:N,"在岗")</f>
        <v>0</v>
      </c>
      <c r="AJ1037" s="61" t="str">
        <f t="shared" si="827"/>
        <v>NA</v>
      </c>
      <c r="AK1037" s="60">
        <f>COUNTIFS(配置清单!G:G,G1037,配置清单!H:H,"TPM",配置清单!N:N,"在岗",配置清单!P:P,"&lt;&gt;暂不胜任")+COUNTIFS(配置清单!G:G,G1037,配置清单!H:H,"TC",配置清单!N:N,"在岗",配置清单!P:P,"&lt;&gt;暂不胜任")</f>
        <v>0</v>
      </c>
      <c r="AL1037" s="61" t="str">
        <f t="shared" si="828"/>
        <v>NA</v>
      </c>
      <c r="AM1037" s="60">
        <f>COUNTIFS(配置清单!G:G,G1037,配置清单!H:H,"TSE",配置清单!N:N,"在岗")</f>
        <v>2</v>
      </c>
      <c r="AN1037" s="61" t="str">
        <f t="shared" si="829"/>
        <v>NA</v>
      </c>
      <c r="AO1037" s="60">
        <f>COUNTIFS(配置清单!G:G,G1037,配置清单!H:H,"TSE",配置清单!N:N,"在岗",配置清单!P:P,"&lt;&gt;暂不胜任")</f>
        <v>0</v>
      </c>
      <c r="AP1037" s="61" t="str">
        <f t="shared" si="830"/>
        <v>NA</v>
      </c>
      <c r="AQ1037" s="60">
        <f>COUNTIFS(配置清单!$G:$G,G1037,配置清单!H:H,"QA",配置清单!N:N,"在岗")</f>
        <v>1</v>
      </c>
      <c r="AR1037" s="61">
        <f t="shared" si="831"/>
        <v>1</v>
      </c>
      <c r="AS1037" s="60">
        <f>COUNTIFS(配置清单!$G:$G,G1037,配置清单!$H:$H,"QA",配置清单!$N:$N,"在岗",配置清单!$P:$P,"&lt;&gt;暂不胜任")</f>
        <v>1</v>
      </c>
      <c r="AT1037" s="61">
        <f t="shared" si="832"/>
        <v>1</v>
      </c>
      <c r="AU1037" s="60">
        <f>COUNTIFS(配置清单!G:G,规划及评估!G1037,配置清单!H:H,"BA",配置清单!N:N,"在岗")</f>
        <v>0</v>
      </c>
      <c r="AV1037" s="61" t="str">
        <f t="shared" si="833"/>
        <v>NA</v>
      </c>
      <c r="AW1037" s="60">
        <f>COUNTIFS(配置清单!G:G,G1037,配置清单!H:H,"BA",配置清单!N:N,"在岗",配置清单!P:P,"&lt;&gt;暂不胜任")</f>
        <v>0</v>
      </c>
      <c r="AX1037" s="61" t="str">
        <f t="shared" si="834"/>
        <v>NA</v>
      </c>
      <c r="AY1037" s="60">
        <f>COUNTIFS(配置清单!G:G,规划及评估!G1037,配置清单!H:H,"IA",配置清单!N:N,"在岗")</f>
        <v>0</v>
      </c>
      <c r="AZ1037" s="61" t="str">
        <f t="shared" si="835"/>
        <v>NA</v>
      </c>
      <c r="BA1037" s="60">
        <f>COUNTIFS(配置清单!G:G,G1037,配置清单!H:H,"IA",配置清单!N:N,"在岗",配置清单!P:P,"&lt;&gt;暂不胜任")</f>
        <v>0</v>
      </c>
      <c r="BB1037" s="61" t="str">
        <f t="shared" si="836"/>
        <v>NA</v>
      </c>
      <c r="BC1037" s="60">
        <f>COUNTIFS(配置清单!G:G,规划及评估!G1037,配置清单!H:H,"产品经理",配置清单!N:N,"在岗")</f>
        <v>0</v>
      </c>
      <c r="BD1037" s="61" t="str">
        <f t="shared" si="837"/>
        <v>NA</v>
      </c>
      <c r="BE1037" s="60">
        <f>COUNTIFS(配置清单!G:G,G1037,配置清单!H:H,"产品经理",配置清单!N:N,"在岗",配置清单!P:P,"&lt;&gt;暂不胜任")</f>
        <v>0</v>
      </c>
      <c r="BF1037" s="61" t="str">
        <f t="shared" si="838"/>
        <v>NA</v>
      </c>
      <c r="BG1037" s="63">
        <f t="shared" si="839"/>
        <v>2</v>
      </c>
      <c r="BH1037" s="64">
        <f t="shared" si="840"/>
        <v>2</v>
      </c>
      <c r="BI1037" s="64">
        <f t="shared" si="841"/>
        <v>2</v>
      </c>
      <c r="BJ1037" s="64">
        <f t="shared" si="842"/>
        <v>2</v>
      </c>
      <c r="BK1037" s="65">
        <f t="shared" si="843"/>
        <v>1</v>
      </c>
      <c r="BL1037" s="66">
        <f t="shared" si="844"/>
        <v>1</v>
      </c>
      <c r="BM1037" s="93">
        <f t="shared" si="845"/>
        <v>1</v>
      </c>
      <c r="BN1037" s="93">
        <f t="shared" si="846"/>
        <v>1</v>
      </c>
      <c r="BO1037" s="93">
        <f t="shared" si="847"/>
        <v>0</v>
      </c>
      <c r="BP1037" s="93">
        <f t="shared" si="848"/>
        <v>0</v>
      </c>
      <c r="BQ1037" s="93">
        <f t="shared" si="849"/>
        <v>0</v>
      </c>
      <c r="BR1037" s="93">
        <f t="shared" si="850"/>
        <v>0</v>
      </c>
      <c r="BS1037" s="93">
        <f t="shared" si="851"/>
        <v>0</v>
      </c>
      <c r="BT1037" s="93">
        <f t="shared" si="852"/>
        <v>0</v>
      </c>
      <c r="BU1037" s="93">
        <f t="shared" si="853"/>
        <v>0</v>
      </c>
      <c r="BV1037" s="93">
        <f t="shared" si="854"/>
        <v>0</v>
      </c>
      <c r="BW1037" s="93">
        <f t="shared" si="855"/>
        <v>1</v>
      </c>
      <c r="BX1037" s="93">
        <f t="shared" si="856"/>
        <v>1</v>
      </c>
      <c r="BY1037" s="93">
        <f t="shared" si="857"/>
        <v>0</v>
      </c>
      <c r="BZ1037" s="93">
        <f t="shared" si="858"/>
        <v>0</v>
      </c>
      <c r="CA1037" s="93">
        <f t="shared" si="859"/>
        <v>0</v>
      </c>
      <c r="CB1037" s="93">
        <f t="shared" si="860"/>
        <v>0</v>
      </c>
      <c r="CC1037" s="93">
        <f t="shared" si="861"/>
        <v>0</v>
      </c>
      <c r="CD1037" s="93">
        <f t="shared" si="862"/>
        <v>0</v>
      </c>
    </row>
    <row r="1038" spans="1:82">
      <c r="A1038" s="34">
        <v>84</v>
      </c>
      <c r="B1038" s="34" t="s">
        <v>8522</v>
      </c>
      <c r="C1038" s="34" t="s">
        <v>8480</v>
      </c>
      <c r="D1038" s="34" t="s">
        <v>230</v>
      </c>
      <c r="E1038" s="34" t="s">
        <v>420</v>
      </c>
      <c r="F1038" s="34" t="s">
        <v>8696</v>
      </c>
      <c r="G1038" s="34" t="s">
        <v>8697</v>
      </c>
      <c r="H1038" s="34" t="s">
        <v>7</v>
      </c>
      <c r="I1038" s="34" t="s">
        <v>7</v>
      </c>
      <c r="J1038" s="34" t="s">
        <v>195</v>
      </c>
      <c r="K1038" s="34" t="s">
        <v>195</v>
      </c>
      <c r="L1038" s="34" t="s">
        <v>8695</v>
      </c>
      <c r="N1038" s="34">
        <v>1</v>
      </c>
      <c r="O1038" s="34">
        <v>0</v>
      </c>
      <c r="P1038" s="34">
        <v>0</v>
      </c>
      <c r="Q1038" s="34">
        <v>0</v>
      </c>
      <c r="R1038" s="34">
        <v>0</v>
      </c>
      <c r="S1038" s="34">
        <v>1</v>
      </c>
      <c r="T1038" s="34">
        <v>0</v>
      </c>
      <c r="U1038" s="77">
        <v>0</v>
      </c>
      <c r="V1038" s="34">
        <v>0</v>
      </c>
      <c r="W1038" s="60">
        <f>COUNTIFS(配置清单!G:G,G1038,配置清单!$H:$H,"PM",配置清单!$N:$N,"在岗")</f>
        <v>1</v>
      </c>
      <c r="X1038" s="61">
        <f t="shared" si="821"/>
        <v>1</v>
      </c>
      <c r="Y1038" s="60">
        <f>COUNTIFS(配置清单!$G:$G,G1038,配置清单!$H:$H,"PM",配置清单!$N:$N,"在岗",配置清单!$P:$P,"&lt;&gt;暂不胜任")</f>
        <v>1</v>
      </c>
      <c r="Z1038" s="61">
        <f t="shared" si="822"/>
        <v>1</v>
      </c>
      <c r="AA1038" s="62">
        <f>COUNTIFS(配置清单!$G:$G,G1038,配置清单!$H:$H,"SE",配置清单!$N:$N,"在岗")+COUNTIFS(配置清单!$G:$G,G1038,配置清单!$H:$H,"SA",配置清单!$N:$N,"在岗")</f>
        <v>0</v>
      </c>
      <c r="AB1038" s="61" t="str">
        <f t="shared" si="823"/>
        <v>NA</v>
      </c>
      <c r="AC1038" s="60">
        <f>COUNTIFS(配置清单!$G:$G,G1038,配置清单!$H:$H,"SE",配置清单!$N:$N,"在岗",配置清单!$P:$P,"&lt;&gt;暂不胜任")+COUNTIFS(配置清单!$G:$G,G1038,配置清单!$H:$H,"SA",配置清单!$N:$N,"在岗",配置清单!$P:$P,"&lt;&gt;暂不胜任")</f>
        <v>0</v>
      </c>
      <c r="AD1038" s="61" t="str">
        <f t="shared" si="824"/>
        <v>NA</v>
      </c>
      <c r="AE1038" s="60">
        <f>COUNTIFS(配置清单!$G:$G,G1038,配置清单!H:H,"MDE",配置清单!N:N,"在岗")</f>
        <v>0</v>
      </c>
      <c r="AF1038" s="61" t="str">
        <f t="shared" si="825"/>
        <v>NA</v>
      </c>
      <c r="AG1038" s="60">
        <f>COUNTIFS(配置清单!$G:$G,G1038,配置清单!$H:$H,"MDE",配置清单!$N:$N,"在岗",配置清单!$P:$P,"&lt;&gt;暂不胜任")</f>
        <v>0</v>
      </c>
      <c r="AH1038" s="61" t="str">
        <f t="shared" si="826"/>
        <v>NA</v>
      </c>
      <c r="AI1038" s="62">
        <f>COUNTIFS(配置清单!G:G,G1038,配置清单!H:H,"TPM",配置清单!N:N,"在岗")+COUNTIFS(配置清单!G:G,G1038,配置清单!H:H,"TC",配置清单!N:N,"在岗")</f>
        <v>0</v>
      </c>
      <c r="AJ1038" s="61" t="str">
        <f t="shared" si="827"/>
        <v>NA</v>
      </c>
      <c r="AK1038" s="60">
        <f>COUNTIFS(配置清单!G:G,G1038,配置清单!H:H,"TPM",配置清单!N:N,"在岗",配置清单!P:P,"&lt;&gt;暂不胜任")+COUNTIFS(配置清单!G:G,G1038,配置清单!H:H,"TC",配置清单!N:N,"在岗",配置清单!P:P,"&lt;&gt;暂不胜任")</f>
        <v>0</v>
      </c>
      <c r="AL1038" s="61" t="str">
        <f t="shared" si="828"/>
        <v>NA</v>
      </c>
      <c r="AM1038" s="60">
        <f>COUNTIFS(配置清单!G:G,G1038,配置清单!H:H,"TSE",配置清单!N:N,"在岗")</f>
        <v>1</v>
      </c>
      <c r="AN1038" s="61" t="str">
        <f t="shared" si="829"/>
        <v>NA</v>
      </c>
      <c r="AO1038" s="60">
        <f>COUNTIFS(配置清单!G:G,G1038,配置清单!H:H,"TSE",配置清单!N:N,"在岗",配置清单!P:P,"&lt;&gt;暂不胜任")</f>
        <v>0</v>
      </c>
      <c r="AP1038" s="61" t="str">
        <f t="shared" si="830"/>
        <v>NA</v>
      </c>
      <c r="AQ1038" s="60">
        <f>COUNTIFS(配置清单!$G:$G,G1038,配置清单!H:H,"QA",配置清单!N:N,"在岗")</f>
        <v>1</v>
      </c>
      <c r="AR1038" s="61">
        <f t="shared" si="831"/>
        <v>1</v>
      </c>
      <c r="AS1038" s="60">
        <f>COUNTIFS(配置清单!$G:$G,G1038,配置清单!$H:$H,"QA",配置清单!$N:$N,"在岗",配置清单!$P:$P,"&lt;&gt;暂不胜任")</f>
        <v>1</v>
      </c>
      <c r="AT1038" s="61">
        <f t="shared" si="832"/>
        <v>1</v>
      </c>
      <c r="AU1038" s="60">
        <f>COUNTIFS(配置清单!G:G,规划及评估!G1038,配置清单!H:H,"BA",配置清单!N:N,"在岗")</f>
        <v>0</v>
      </c>
      <c r="AV1038" s="61" t="str">
        <f t="shared" si="833"/>
        <v>NA</v>
      </c>
      <c r="AW1038" s="60">
        <f>COUNTIFS(配置清单!G:G,G1038,配置清单!H:H,"BA",配置清单!N:N,"在岗",配置清单!P:P,"&lt;&gt;暂不胜任")</f>
        <v>0</v>
      </c>
      <c r="AX1038" s="61" t="str">
        <f t="shared" si="834"/>
        <v>NA</v>
      </c>
      <c r="AY1038" s="60">
        <f>COUNTIFS(配置清单!G:G,规划及评估!G1038,配置清单!H:H,"IA",配置清单!N:N,"在岗")</f>
        <v>0</v>
      </c>
      <c r="AZ1038" s="61" t="str">
        <f t="shared" si="835"/>
        <v>NA</v>
      </c>
      <c r="BA1038" s="60">
        <f>COUNTIFS(配置清单!G:G,G1038,配置清单!H:H,"IA",配置清单!N:N,"在岗",配置清单!P:P,"&lt;&gt;暂不胜任")</f>
        <v>0</v>
      </c>
      <c r="BB1038" s="61" t="str">
        <f t="shared" si="836"/>
        <v>NA</v>
      </c>
      <c r="BC1038" s="60">
        <f>COUNTIFS(配置清单!G:G,规划及评估!G1038,配置清单!H:H,"产品经理",配置清单!N:N,"在岗")</f>
        <v>0</v>
      </c>
      <c r="BD1038" s="61" t="str">
        <f t="shared" si="837"/>
        <v>NA</v>
      </c>
      <c r="BE1038" s="60">
        <f>COUNTIFS(配置清单!G:G,G1038,配置清单!H:H,"产品经理",配置清单!N:N,"在岗",配置清单!P:P,"&lt;&gt;暂不胜任")</f>
        <v>0</v>
      </c>
      <c r="BF1038" s="61" t="str">
        <f t="shared" si="838"/>
        <v>NA</v>
      </c>
      <c r="BG1038" s="63">
        <f t="shared" si="839"/>
        <v>2</v>
      </c>
      <c r="BH1038" s="64">
        <f t="shared" si="840"/>
        <v>2</v>
      </c>
      <c r="BI1038" s="64">
        <f t="shared" si="841"/>
        <v>2</v>
      </c>
      <c r="BJ1038" s="64">
        <f t="shared" si="842"/>
        <v>2</v>
      </c>
      <c r="BK1038" s="65">
        <f t="shared" si="843"/>
        <v>1</v>
      </c>
      <c r="BL1038" s="66">
        <f t="shared" si="844"/>
        <v>1</v>
      </c>
      <c r="BM1038" s="93">
        <f t="shared" si="845"/>
        <v>1</v>
      </c>
      <c r="BN1038" s="93">
        <f t="shared" si="846"/>
        <v>1</v>
      </c>
      <c r="BO1038" s="93">
        <f t="shared" si="847"/>
        <v>0</v>
      </c>
      <c r="BP1038" s="93">
        <f t="shared" si="848"/>
        <v>0</v>
      </c>
      <c r="BQ1038" s="93">
        <f t="shared" si="849"/>
        <v>0</v>
      </c>
      <c r="BR1038" s="93">
        <f t="shared" si="850"/>
        <v>0</v>
      </c>
      <c r="BS1038" s="93">
        <f t="shared" si="851"/>
        <v>0</v>
      </c>
      <c r="BT1038" s="93">
        <f t="shared" si="852"/>
        <v>0</v>
      </c>
      <c r="BU1038" s="93">
        <f t="shared" si="853"/>
        <v>0</v>
      </c>
      <c r="BV1038" s="93">
        <f t="shared" si="854"/>
        <v>0</v>
      </c>
      <c r="BW1038" s="93">
        <f t="shared" si="855"/>
        <v>1</v>
      </c>
      <c r="BX1038" s="93">
        <f t="shared" si="856"/>
        <v>1</v>
      </c>
      <c r="BY1038" s="93">
        <f t="shared" si="857"/>
        <v>0</v>
      </c>
      <c r="BZ1038" s="93">
        <f t="shared" si="858"/>
        <v>0</v>
      </c>
      <c r="CA1038" s="93">
        <f t="shared" si="859"/>
        <v>0</v>
      </c>
      <c r="CB1038" s="93">
        <f t="shared" si="860"/>
        <v>0</v>
      </c>
      <c r="CC1038" s="93">
        <f t="shared" si="861"/>
        <v>0</v>
      </c>
      <c r="CD1038" s="93">
        <f t="shared" si="862"/>
        <v>0</v>
      </c>
    </row>
    <row r="1039" spans="1:82">
      <c r="A1039" s="34">
        <v>85</v>
      </c>
      <c r="B1039" s="34" t="s">
        <v>8522</v>
      </c>
      <c r="C1039" s="34" t="s">
        <v>8480</v>
      </c>
      <c r="D1039" s="34" t="s">
        <v>230</v>
      </c>
      <c r="E1039" s="34" t="s">
        <v>420</v>
      </c>
      <c r="F1039" s="34" t="s">
        <v>8698</v>
      </c>
      <c r="G1039" s="34" t="s">
        <v>8699</v>
      </c>
      <c r="H1039" s="34" t="s">
        <v>7</v>
      </c>
      <c r="I1039" s="34" t="s">
        <v>7</v>
      </c>
      <c r="J1039" s="34" t="s">
        <v>195</v>
      </c>
      <c r="K1039" s="34" t="s">
        <v>195</v>
      </c>
      <c r="L1039" s="34" t="s">
        <v>8695</v>
      </c>
      <c r="N1039" s="34">
        <v>1</v>
      </c>
      <c r="O1039" s="34">
        <v>0</v>
      </c>
      <c r="P1039" s="34">
        <v>0</v>
      </c>
      <c r="Q1039" s="34">
        <v>0</v>
      </c>
      <c r="R1039" s="34">
        <v>0</v>
      </c>
      <c r="S1039" s="34">
        <v>1</v>
      </c>
      <c r="T1039" s="34">
        <v>0</v>
      </c>
      <c r="U1039" s="77">
        <v>0</v>
      </c>
      <c r="V1039" s="34">
        <v>0</v>
      </c>
      <c r="W1039" s="60">
        <f>COUNTIFS(配置清单!G:G,G1039,配置清单!$H:$H,"PM",配置清单!$N:$N,"在岗")</f>
        <v>1</v>
      </c>
      <c r="X1039" s="61">
        <f t="shared" si="821"/>
        <v>1</v>
      </c>
      <c r="Y1039" s="60">
        <f>COUNTIFS(配置清单!$G:$G,G1039,配置清单!$H:$H,"PM",配置清单!$N:$N,"在岗",配置清单!$P:$P,"&lt;&gt;暂不胜任")</f>
        <v>1</v>
      </c>
      <c r="Z1039" s="61">
        <f t="shared" si="822"/>
        <v>1</v>
      </c>
      <c r="AA1039" s="62">
        <f>COUNTIFS(配置清单!$G:$G,G1039,配置清单!$H:$H,"SE",配置清单!$N:$N,"在岗")+COUNTIFS(配置清单!$G:$G,G1039,配置清单!$H:$H,"SA",配置清单!$N:$N,"在岗")</f>
        <v>0</v>
      </c>
      <c r="AB1039" s="61" t="str">
        <f t="shared" si="823"/>
        <v>NA</v>
      </c>
      <c r="AC1039" s="60">
        <f>COUNTIFS(配置清单!$G:$G,G1039,配置清单!$H:$H,"SE",配置清单!$N:$N,"在岗",配置清单!$P:$P,"&lt;&gt;暂不胜任")+COUNTIFS(配置清单!$G:$G,G1039,配置清单!$H:$H,"SA",配置清单!$N:$N,"在岗",配置清单!$P:$P,"&lt;&gt;暂不胜任")</f>
        <v>0</v>
      </c>
      <c r="AD1039" s="61" t="str">
        <f t="shared" si="824"/>
        <v>NA</v>
      </c>
      <c r="AE1039" s="60">
        <f>COUNTIFS(配置清单!$G:$G,G1039,配置清单!H:H,"MDE",配置清单!N:N,"在岗")</f>
        <v>0</v>
      </c>
      <c r="AF1039" s="61" t="str">
        <f t="shared" si="825"/>
        <v>NA</v>
      </c>
      <c r="AG1039" s="60">
        <f>COUNTIFS(配置清单!$G:$G,G1039,配置清单!$H:$H,"MDE",配置清单!$N:$N,"在岗",配置清单!$P:$P,"&lt;&gt;暂不胜任")</f>
        <v>0</v>
      </c>
      <c r="AH1039" s="61" t="str">
        <f t="shared" si="826"/>
        <v>NA</v>
      </c>
      <c r="AI1039" s="62">
        <f>COUNTIFS(配置清单!G:G,G1039,配置清单!H:H,"TPM",配置清单!N:N,"在岗")+COUNTIFS(配置清单!G:G,G1039,配置清单!H:H,"TC",配置清单!N:N,"在岗")</f>
        <v>0</v>
      </c>
      <c r="AJ1039" s="61" t="str">
        <f t="shared" si="827"/>
        <v>NA</v>
      </c>
      <c r="AK1039" s="60">
        <f>COUNTIFS(配置清单!G:G,G1039,配置清单!H:H,"TPM",配置清单!N:N,"在岗",配置清单!P:P,"&lt;&gt;暂不胜任")+COUNTIFS(配置清单!G:G,G1039,配置清单!H:H,"TC",配置清单!N:N,"在岗",配置清单!P:P,"&lt;&gt;暂不胜任")</f>
        <v>0</v>
      </c>
      <c r="AL1039" s="61" t="str">
        <f t="shared" si="828"/>
        <v>NA</v>
      </c>
      <c r="AM1039" s="60">
        <f>COUNTIFS(配置清单!G:G,G1039,配置清单!H:H,"TSE",配置清单!N:N,"在岗")</f>
        <v>2</v>
      </c>
      <c r="AN1039" s="61" t="str">
        <f t="shared" si="829"/>
        <v>NA</v>
      </c>
      <c r="AO1039" s="60">
        <f>COUNTIFS(配置清单!G:G,G1039,配置清单!H:H,"TSE",配置清单!N:N,"在岗",配置清单!P:P,"&lt;&gt;暂不胜任")</f>
        <v>0</v>
      </c>
      <c r="AP1039" s="61" t="str">
        <f t="shared" si="830"/>
        <v>NA</v>
      </c>
      <c r="AQ1039" s="60">
        <f>COUNTIFS(配置清单!$G:$G,G1039,配置清单!H:H,"QA",配置清单!N:N,"在岗")</f>
        <v>1</v>
      </c>
      <c r="AR1039" s="61">
        <f t="shared" si="831"/>
        <v>1</v>
      </c>
      <c r="AS1039" s="60">
        <f>COUNTIFS(配置清单!$G:$G,G1039,配置清单!$H:$H,"QA",配置清单!$N:$N,"在岗",配置清单!$P:$P,"&lt;&gt;暂不胜任")</f>
        <v>1</v>
      </c>
      <c r="AT1039" s="61">
        <f t="shared" si="832"/>
        <v>1</v>
      </c>
      <c r="AU1039" s="60">
        <f>COUNTIFS(配置清单!G:G,规划及评估!G1039,配置清单!H:H,"BA",配置清单!N:N,"在岗")</f>
        <v>0</v>
      </c>
      <c r="AV1039" s="61" t="str">
        <f t="shared" si="833"/>
        <v>NA</v>
      </c>
      <c r="AW1039" s="60">
        <f>COUNTIFS(配置清单!G:G,G1039,配置清单!H:H,"BA",配置清单!N:N,"在岗",配置清单!P:P,"&lt;&gt;暂不胜任")</f>
        <v>0</v>
      </c>
      <c r="AX1039" s="61" t="str">
        <f t="shared" si="834"/>
        <v>NA</v>
      </c>
      <c r="AY1039" s="60">
        <f>COUNTIFS(配置清单!G:G,规划及评估!G1039,配置清单!H:H,"IA",配置清单!N:N,"在岗")</f>
        <v>0</v>
      </c>
      <c r="AZ1039" s="61" t="str">
        <f t="shared" si="835"/>
        <v>NA</v>
      </c>
      <c r="BA1039" s="60">
        <f>COUNTIFS(配置清单!G:G,G1039,配置清单!H:H,"IA",配置清单!N:N,"在岗",配置清单!P:P,"&lt;&gt;暂不胜任")</f>
        <v>0</v>
      </c>
      <c r="BB1039" s="61" t="str">
        <f t="shared" si="836"/>
        <v>NA</v>
      </c>
      <c r="BC1039" s="60">
        <f>COUNTIFS(配置清单!G:G,规划及评估!G1039,配置清单!H:H,"产品经理",配置清单!N:N,"在岗")</f>
        <v>0</v>
      </c>
      <c r="BD1039" s="61" t="str">
        <f t="shared" si="837"/>
        <v>NA</v>
      </c>
      <c r="BE1039" s="60">
        <f>COUNTIFS(配置清单!G:G,G1039,配置清单!H:H,"产品经理",配置清单!N:N,"在岗",配置清单!P:P,"&lt;&gt;暂不胜任")</f>
        <v>0</v>
      </c>
      <c r="BF1039" s="61" t="str">
        <f t="shared" si="838"/>
        <v>NA</v>
      </c>
      <c r="BG1039" s="63">
        <f t="shared" si="839"/>
        <v>2</v>
      </c>
      <c r="BH1039" s="64">
        <f t="shared" si="840"/>
        <v>2</v>
      </c>
      <c r="BI1039" s="64">
        <f t="shared" si="841"/>
        <v>2</v>
      </c>
      <c r="BJ1039" s="64">
        <f t="shared" si="842"/>
        <v>2</v>
      </c>
      <c r="BK1039" s="65">
        <f t="shared" si="843"/>
        <v>1</v>
      </c>
      <c r="BL1039" s="66">
        <f t="shared" si="844"/>
        <v>1</v>
      </c>
      <c r="BM1039" s="93">
        <f t="shared" si="845"/>
        <v>1</v>
      </c>
      <c r="BN1039" s="93">
        <f t="shared" si="846"/>
        <v>1</v>
      </c>
      <c r="BO1039" s="93">
        <f t="shared" si="847"/>
        <v>0</v>
      </c>
      <c r="BP1039" s="93">
        <f t="shared" si="848"/>
        <v>0</v>
      </c>
      <c r="BQ1039" s="93">
        <f t="shared" si="849"/>
        <v>0</v>
      </c>
      <c r="BR1039" s="93">
        <f t="shared" si="850"/>
        <v>0</v>
      </c>
      <c r="BS1039" s="93">
        <f t="shared" si="851"/>
        <v>0</v>
      </c>
      <c r="BT1039" s="93">
        <f t="shared" si="852"/>
        <v>0</v>
      </c>
      <c r="BU1039" s="93">
        <f t="shared" si="853"/>
        <v>0</v>
      </c>
      <c r="BV1039" s="93">
        <f t="shared" si="854"/>
        <v>0</v>
      </c>
      <c r="BW1039" s="93">
        <f t="shared" si="855"/>
        <v>1</v>
      </c>
      <c r="BX1039" s="93">
        <f t="shared" si="856"/>
        <v>1</v>
      </c>
      <c r="BY1039" s="93">
        <f t="shared" si="857"/>
        <v>0</v>
      </c>
      <c r="BZ1039" s="93">
        <f t="shared" si="858"/>
        <v>0</v>
      </c>
      <c r="CA1039" s="93">
        <f t="shared" si="859"/>
        <v>0</v>
      </c>
      <c r="CB1039" s="93">
        <f t="shared" si="860"/>
        <v>0</v>
      </c>
      <c r="CC1039" s="93">
        <f t="shared" si="861"/>
        <v>0</v>
      </c>
      <c r="CD1039" s="93">
        <f t="shared" si="862"/>
        <v>0</v>
      </c>
    </row>
    <row r="1040" spans="1:82">
      <c r="A1040" s="34">
        <v>86</v>
      </c>
      <c r="B1040" s="34" t="s">
        <v>8522</v>
      </c>
      <c r="C1040" s="34" t="s">
        <v>8480</v>
      </c>
      <c r="D1040" s="34" t="s">
        <v>230</v>
      </c>
      <c r="E1040" s="34" t="s">
        <v>420</v>
      </c>
      <c r="F1040" s="34" t="s">
        <v>8700</v>
      </c>
      <c r="G1040" s="34" t="s">
        <v>8701</v>
      </c>
      <c r="H1040" s="34" t="s">
        <v>7</v>
      </c>
      <c r="I1040" s="34" t="s">
        <v>7</v>
      </c>
      <c r="J1040" s="34" t="s">
        <v>195</v>
      </c>
      <c r="K1040" s="34" t="s">
        <v>34</v>
      </c>
      <c r="L1040" s="34" t="s">
        <v>8695</v>
      </c>
      <c r="N1040" s="34">
        <v>1</v>
      </c>
      <c r="O1040" s="34">
        <v>0</v>
      </c>
      <c r="P1040" s="34">
        <v>0</v>
      </c>
      <c r="Q1040" s="34">
        <v>0</v>
      </c>
      <c r="R1040" s="34">
        <v>0</v>
      </c>
      <c r="S1040" s="34">
        <v>1</v>
      </c>
      <c r="T1040" s="34">
        <v>0</v>
      </c>
      <c r="U1040" s="77">
        <v>0</v>
      </c>
      <c r="V1040" s="34">
        <v>0</v>
      </c>
      <c r="W1040" s="60">
        <f>COUNTIFS(配置清单!G:G,G1040,配置清单!$H:$H,"PM",配置清单!$N:$N,"在岗")</f>
        <v>1</v>
      </c>
      <c r="X1040" s="61">
        <f t="shared" si="821"/>
        <v>1</v>
      </c>
      <c r="Y1040" s="60">
        <f>COUNTIFS(配置清单!$G:$G,G1040,配置清单!$H:$H,"PM",配置清单!$N:$N,"在岗",配置清单!$P:$P,"&lt;&gt;暂不胜任")</f>
        <v>1</v>
      </c>
      <c r="Z1040" s="61">
        <f t="shared" si="822"/>
        <v>1</v>
      </c>
      <c r="AA1040" s="62">
        <f>COUNTIFS(配置清单!$G:$G,G1040,配置清单!$H:$H,"SE",配置清单!$N:$N,"在岗")+COUNTIFS(配置清单!$G:$G,G1040,配置清单!$H:$H,"SA",配置清单!$N:$N,"在岗")</f>
        <v>0</v>
      </c>
      <c r="AB1040" s="61" t="str">
        <f t="shared" si="823"/>
        <v>NA</v>
      </c>
      <c r="AC1040" s="60">
        <f>COUNTIFS(配置清单!$G:$G,G1040,配置清单!$H:$H,"SE",配置清单!$N:$N,"在岗",配置清单!$P:$P,"&lt;&gt;暂不胜任")+COUNTIFS(配置清单!$G:$G,G1040,配置清单!$H:$H,"SA",配置清单!$N:$N,"在岗",配置清单!$P:$P,"&lt;&gt;暂不胜任")</f>
        <v>0</v>
      </c>
      <c r="AD1040" s="61" t="str">
        <f t="shared" si="824"/>
        <v>NA</v>
      </c>
      <c r="AE1040" s="60">
        <f>COUNTIFS(配置清单!$G:$G,G1040,配置清单!H:H,"MDE",配置清单!N:N,"在岗")</f>
        <v>0</v>
      </c>
      <c r="AF1040" s="61" t="str">
        <f t="shared" si="825"/>
        <v>NA</v>
      </c>
      <c r="AG1040" s="60">
        <f>COUNTIFS(配置清单!$G:$G,G1040,配置清单!$H:$H,"MDE",配置清单!$N:$N,"在岗",配置清单!$P:$P,"&lt;&gt;暂不胜任")</f>
        <v>0</v>
      </c>
      <c r="AH1040" s="61" t="str">
        <f t="shared" si="826"/>
        <v>NA</v>
      </c>
      <c r="AI1040" s="62">
        <f>COUNTIFS(配置清单!G:G,G1040,配置清单!H:H,"TPM",配置清单!N:N,"在岗")+COUNTIFS(配置清单!G:G,G1040,配置清单!H:H,"TC",配置清单!N:N,"在岗")</f>
        <v>0</v>
      </c>
      <c r="AJ1040" s="61" t="str">
        <f t="shared" si="827"/>
        <v>NA</v>
      </c>
      <c r="AK1040" s="60">
        <f>COUNTIFS(配置清单!G:G,G1040,配置清单!H:H,"TPM",配置清单!N:N,"在岗",配置清单!P:P,"&lt;&gt;暂不胜任")+COUNTIFS(配置清单!G:G,G1040,配置清单!H:H,"TC",配置清单!N:N,"在岗",配置清单!P:P,"&lt;&gt;暂不胜任")</f>
        <v>0</v>
      </c>
      <c r="AL1040" s="61" t="str">
        <f t="shared" si="828"/>
        <v>NA</v>
      </c>
      <c r="AM1040" s="60">
        <f>COUNTIFS(配置清单!G:G,G1040,配置清单!H:H,"TSE",配置清单!N:N,"在岗")</f>
        <v>1</v>
      </c>
      <c r="AN1040" s="61" t="str">
        <f t="shared" si="829"/>
        <v>NA</v>
      </c>
      <c r="AO1040" s="60">
        <f>COUNTIFS(配置清单!G:G,G1040,配置清单!H:H,"TSE",配置清单!N:N,"在岗",配置清单!P:P,"&lt;&gt;暂不胜任")</f>
        <v>0</v>
      </c>
      <c r="AP1040" s="61" t="str">
        <f t="shared" si="830"/>
        <v>NA</v>
      </c>
      <c r="AQ1040" s="60">
        <f>COUNTIFS(配置清单!$G:$G,G1040,配置清单!H:H,"QA",配置清单!N:N,"在岗")</f>
        <v>1</v>
      </c>
      <c r="AR1040" s="61">
        <f t="shared" si="831"/>
        <v>1</v>
      </c>
      <c r="AS1040" s="60">
        <f>COUNTIFS(配置清单!$G:$G,G1040,配置清单!$H:$H,"QA",配置清单!$N:$N,"在岗",配置清单!$P:$P,"&lt;&gt;暂不胜任")</f>
        <v>1</v>
      </c>
      <c r="AT1040" s="61">
        <f t="shared" si="832"/>
        <v>1</v>
      </c>
      <c r="AU1040" s="60">
        <f>COUNTIFS(配置清单!G:G,规划及评估!G1040,配置清单!H:H,"BA",配置清单!N:N,"在岗")</f>
        <v>0</v>
      </c>
      <c r="AV1040" s="61" t="str">
        <f t="shared" si="833"/>
        <v>NA</v>
      </c>
      <c r="AW1040" s="60">
        <f>COUNTIFS(配置清单!G:G,G1040,配置清单!H:H,"BA",配置清单!N:N,"在岗",配置清单!P:P,"&lt;&gt;暂不胜任")</f>
        <v>0</v>
      </c>
      <c r="AX1040" s="61" t="str">
        <f t="shared" si="834"/>
        <v>NA</v>
      </c>
      <c r="AY1040" s="60">
        <f>COUNTIFS(配置清单!G:G,规划及评估!G1040,配置清单!H:H,"IA",配置清单!N:N,"在岗")</f>
        <v>0</v>
      </c>
      <c r="AZ1040" s="61" t="str">
        <f t="shared" si="835"/>
        <v>NA</v>
      </c>
      <c r="BA1040" s="60">
        <f>COUNTIFS(配置清单!G:G,G1040,配置清单!H:H,"IA",配置清单!N:N,"在岗",配置清单!P:P,"&lt;&gt;暂不胜任")</f>
        <v>0</v>
      </c>
      <c r="BB1040" s="61" t="str">
        <f t="shared" si="836"/>
        <v>NA</v>
      </c>
      <c r="BC1040" s="60">
        <f>COUNTIFS(配置清单!G:G,规划及评估!G1040,配置清单!H:H,"产品经理",配置清单!N:N,"在岗")</f>
        <v>0</v>
      </c>
      <c r="BD1040" s="61" t="str">
        <f t="shared" si="837"/>
        <v>NA</v>
      </c>
      <c r="BE1040" s="60">
        <f>COUNTIFS(配置清单!G:G,G1040,配置清单!H:H,"产品经理",配置清单!N:N,"在岗",配置清单!P:P,"&lt;&gt;暂不胜任")</f>
        <v>0</v>
      </c>
      <c r="BF1040" s="61" t="str">
        <f t="shared" si="838"/>
        <v>NA</v>
      </c>
      <c r="BG1040" s="63">
        <f t="shared" si="839"/>
        <v>2</v>
      </c>
      <c r="BH1040" s="64">
        <f t="shared" si="840"/>
        <v>2</v>
      </c>
      <c r="BI1040" s="64">
        <f t="shared" si="841"/>
        <v>2</v>
      </c>
      <c r="BJ1040" s="64">
        <f t="shared" si="842"/>
        <v>2</v>
      </c>
      <c r="BK1040" s="65">
        <f t="shared" si="843"/>
        <v>1</v>
      </c>
      <c r="BL1040" s="66">
        <f t="shared" si="844"/>
        <v>1</v>
      </c>
      <c r="BM1040" s="93">
        <f t="shared" si="845"/>
        <v>1</v>
      </c>
      <c r="BN1040" s="93">
        <f t="shared" si="846"/>
        <v>1</v>
      </c>
      <c r="BO1040" s="93">
        <f t="shared" si="847"/>
        <v>0</v>
      </c>
      <c r="BP1040" s="93">
        <f t="shared" si="848"/>
        <v>0</v>
      </c>
      <c r="BQ1040" s="93">
        <f t="shared" si="849"/>
        <v>0</v>
      </c>
      <c r="BR1040" s="93">
        <f t="shared" si="850"/>
        <v>0</v>
      </c>
      <c r="BS1040" s="93">
        <f t="shared" si="851"/>
        <v>0</v>
      </c>
      <c r="BT1040" s="93">
        <f t="shared" si="852"/>
        <v>0</v>
      </c>
      <c r="BU1040" s="93">
        <f t="shared" si="853"/>
        <v>0</v>
      </c>
      <c r="BV1040" s="93">
        <f t="shared" si="854"/>
        <v>0</v>
      </c>
      <c r="BW1040" s="93">
        <f t="shared" si="855"/>
        <v>1</v>
      </c>
      <c r="BX1040" s="93">
        <f t="shared" si="856"/>
        <v>1</v>
      </c>
      <c r="BY1040" s="93">
        <f t="shared" si="857"/>
        <v>0</v>
      </c>
      <c r="BZ1040" s="93">
        <f t="shared" si="858"/>
        <v>0</v>
      </c>
      <c r="CA1040" s="93">
        <f t="shared" si="859"/>
        <v>0</v>
      </c>
      <c r="CB1040" s="93">
        <f t="shared" si="860"/>
        <v>0</v>
      </c>
      <c r="CC1040" s="93">
        <f t="shared" si="861"/>
        <v>0</v>
      </c>
      <c r="CD1040" s="93">
        <f t="shared" si="862"/>
        <v>0</v>
      </c>
    </row>
    <row r="1041" spans="1:82">
      <c r="A1041" s="34">
        <v>87</v>
      </c>
      <c r="B1041" s="34" t="s">
        <v>8522</v>
      </c>
      <c r="C1041" s="34" t="s">
        <v>8480</v>
      </c>
      <c r="D1041" s="34" t="s">
        <v>230</v>
      </c>
      <c r="E1041" s="34" t="s">
        <v>8702</v>
      </c>
      <c r="F1041" s="34" t="s">
        <v>8703</v>
      </c>
      <c r="G1041" s="34" t="s">
        <v>8704</v>
      </c>
      <c r="H1041" s="34" t="s">
        <v>7</v>
      </c>
      <c r="I1041" s="34" t="s">
        <v>4</v>
      </c>
      <c r="J1041" s="34" t="s">
        <v>195</v>
      </c>
      <c r="K1041" s="34" t="s">
        <v>34</v>
      </c>
      <c r="L1041" s="34" t="s">
        <v>8551</v>
      </c>
      <c r="N1041" s="34">
        <v>1</v>
      </c>
      <c r="O1041" s="34">
        <v>0</v>
      </c>
      <c r="P1041" s="34">
        <v>0</v>
      </c>
      <c r="Q1041" s="34">
        <v>1</v>
      </c>
      <c r="R1041" s="34">
        <v>0</v>
      </c>
      <c r="S1041" s="34">
        <v>1</v>
      </c>
      <c r="T1041" s="34">
        <v>0</v>
      </c>
      <c r="U1041" s="77">
        <v>0</v>
      </c>
      <c r="V1041" s="34">
        <v>0</v>
      </c>
      <c r="W1041" s="60">
        <f>COUNTIFS(配置清单!G:G,G1041,配置清单!$H:$H,"PM",配置清单!$N:$N,"在岗")</f>
        <v>1</v>
      </c>
      <c r="X1041" s="61">
        <f t="shared" si="821"/>
        <v>1</v>
      </c>
      <c r="Y1041" s="60">
        <f>COUNTIFS(配置清单!$G:$G,G1041,配置清单!$H:$H,"PM",配置清单!$N:$N,"在岗",配置清单!$P:$P,"&lt;&gt;暂不胜任")</f>
        <v>1</v>
      </c>
      <c r="Z1041" s="61">
        <f t="shared" si="822"/>
        <v>1</v>
      </c>
      <c r="AA1041" s="62">
        <f>COUNTIFS(配置清单!$G:$G,G1041,配置清单!$H:$H,"SE",配置清单!$N:$N,"在岗")+COUNTIFS(配置清单!$G:$G,G1041,配置清单!$H:$H,"SA",配置清单!$N:$N,"在岗")</f>
        <v>0</v>
      </c>
      <c r="AB1041" s="61" t="str">
        <f t="shared" si="823"/>
        <v>NA</v>
      </c>
      <c r="AC1041" s="60">
        <f>COUNTIFS(配置清单!$G:$G,G1041,配置清单!$H:$H,"SE",配置清单!$N:$N,"在岗",配置清单!$P:$P,"&lt;&gt;暂不胜任")+COUNTIFS(配置清单!$G:$G,G1041,配置清单!$H:$H,"SA",配置清单!$N:$N,"在岗",配置清单!$P:$P,"&lt;&gt;暂不胜任")</f>
        <v>0</v>
      </c>
      <c r="AD1041" s="61" t="str">
        <f t="shared" si="824"/>
        <v>NA</v>
      </c>
      <c r="AE1041" s="60">
        <f>COUNTIFS(配置清单!$G:$G,G1041,配置清单!H:H,"MDE",配置清单!N:N,"在岗")</f>
        <v>0</v>
      </c>
      <c r="AF1041" s="61" t="str">
        <f t="shared" si="825"/>
        <v>NA</v>
      </c>
      <c r="AG1041" s="60">
        <f>COUNTIFS(配置清单!$G:$G,G1041,配置清单!$H:$H,"MDE",配置清单!$N:$N,"在岗",配置清单!$P:$P,"&lt;&gt;暂不胜任")</f>
        <v>0</v>
      </c>
      <c r="AH1041" s="61" t="str">
        <f t="shared" si="826"/>
        <v>NA</v>
      </c>
      <c r="AI1041" s="62">
        <f>COUNTIFS(配置清单!G:G,G1041,配置清单!H:H,"TPM",配置清单!N:N,"在岗")+COUNTIFS(配置清单!G:G,G1041,配置清单!H:H,"TC",配置清单!N:N,"在岗")</f>
        <v>1</v>
      </c>
      <c r="AJ1041" s="61">
        <f t="shared" si="827"/>
        <v>1</v>
      </c>
      <c r="AK1041" s="60">
        <f>COUNTIFS(配置清单!G:G,G1041,配置清单!H:H,"TPM",配置清单!N:N,"在岗",配置清单!P:P,"&lt;&gt;暂不胜任")+COUNTIFS(配置清单!G:G,G1041,配置清单!H:H,"TC",配置清单!N:N,"在岗",配置清单!P:P,"&lt;&gt;暂不胜任")</f>
        <v>0</v>
      </c>
      <c r="AL1041" s="61">
        <f t="shared" si="828"/>
        <v>0</v>
      </c>
      <c r="AM1041" s="60">
        <f>COUNTIFS(配置清单!G:G,G1041,配置清单!H:H,"TSE",配置清单!N:N,"在岗")</f>
        <v>0</v>
      </c>
      <c r="AN1041" s="61" t="str">
        <f t="shared" si="829"/>
        <v>NA</v>
      </c>
      <c r="AO1041" s="60">
        <f>COUNTIFS(配置清单!G:G,G1041,配置清单!H:H,"TSE",配置清单!N:N,"在岗",配置清单!P:P,"&lt;&gt;暂不胜任")</f>
        <v>0</v>
      </c>
      <c r="AP1041" s="61" t="str">
        <f t="shared" si="830"/>
        <v>NA</v>
      </c>
      <c r="AQ1041" s="60">
        <f>COUNTIFS(配置清单!$G:$G,G1041,配置清单!H:H,"QA",配置清单!N:N,"在岗")</f>
        <v>1</v>
      </c>
      <c r="AR1041" s="61">
        <f t="shared" si="831"/>
        <v>1</v>
      </c>
      <c r="AS1041" s="60">
        <f>COUNTIFS(配置清单!$G:$G,G1041,配置清单!$H:$H,"QA",配置清单!$N:$N,"在岗",配置清单!$P:$P,"&lt;&gt;暂不胜任")</f>
        <v>0</v>
      </c>
      <c r="AT1041" s="61">
        <f t="shared" si="832"/>
        <v>0</v>
      </c>
      <c r="AU1041" s="60">
        <f>COUNTIFS(配置清单!G:G,规划及评估!G1041,配置清单!H:H,"BA",配置清单!N:N,"在岗")</f>
        <v>0</v>
      </c>
      <c r="AV1041" s="61" t="str">
        <f t="shared" si="833"/>
        <v>NA</v>
      </c>
      <c r="AW1041" s="60">
        <f>COUNTIFS(配置清单!G:G,G1041,配置清单!H:H,"BA",配置清单!N:N,"在岗",配置清单!P:P,"&lt;&gt;暂不胜任")</f>
        <v>0</v>
      </c>
      <c r="AX1041" s="61" t="str">
        <f t="shared" si="834"/>
        <v>NA</v>
      </c>
      <c r="AY1041" s="60">
        <f>COUNTIFS(配置清单!G:G,规划及评估!G1041,配置清单!H:H,"IA",配置清单!N:N,"在岗")</f>
        <v>0</v>
      </c>
      <c r="AZ1041" s="61" t="str">
        <f t="shared" si="835"/>
        <v>NA</v>
      </c>
      <c r="BA1041" s="60">
        <f>COUNTIFS(配置清单!G:G,G1041,配置清单!H:H,"IA",配置清单!N:N,"在岗",配置清单!P:P,"&lt;&gt;暂不胜任")</f>
        <v>0</v>
      </c>
      <c r="BB1041" s="61" t="str">
        <f t="shared" si="836"/>
        <v>NA</v>
      </c>
      <c r="BC1041" s="60">
        <f>COUNTIFS(配置清单!G:G,规划及评估!G1041,配置清单!H:H,"产品经理",配置清单!N:N,"在岗")</f>
        <v>0</v>
      </c>
      <c r="BD1041" s="61" t="str">
        <f t="shared" si="837"/>
        <v>NA</v>
      </c>
      <c r="BE1041" s="60">
        <f>COUNTIFS(配置清单!G:G,G1041,配置清单!H:H,"产品经理",配置清单!N:N,"在岗",配置清单!P:P,"&lt;&gt;暂不胜任")</f>
        <v>0</v>
      </c>
      <c r="BF1041" s="61" t="str">
        <f t="shared" si="838"/>
        <v>NA</v>
      </c>
      <c r="BG1041" s="63">
        <f t="shared" si="839"/>
        <v>3</v>
      </c>
      <c r="BH1041" s="64">
        <f t="shared" si="840"/>
        <v>3</v>
      </c>
      <c r="BI1041" s="64">
        <f t="shared" si="841"/>
        <v>3</v>
      </c>
      <c r="BJ1041" s="64">
        <f t="shared" si="842"/>
        <v>1</v>
      </c>
      <c r="BK1041" s="65">
        <f t="shared" si="843"/>
        <v>1</v>
      </c>
      <c r="BL1041" s="66">
        <f t="shared" si="844"/>
        <v>0.33333333333333331</v>
      </c>
      <c r="BM1041" s="93">
        <f t="shared" si="845"/>
        <v>1</v>
      </c>
      <c r="BN1041" s="93">
        <f t="shared" si="846"/>
        <v>1</v>
      </c>
      <c r="BO1041" s="93">
        <f t="shared" si="847"/>
        <v>0</v>
      </c>
      <c r="BP1041" s="93">
        <f t="shared" si="848"/>
        <v>0</v>
      </c>
      <c r="BQ1041" s="93">
        <f t="shared" si="849"/>
        <v>0</v>
      </c>
      <c r="BR1041" s="93">
        <f t="shared" si="850"/>
        <v>0</v>
      </c>
      <c r="BS1041" s="93">
        <f t="shared" si="851"/>
        <v>1</v>
      </c>
      <c r="BT1041" s="93">
        <f t="shared" si="852"/>
        <v>0</v>
      </c>
      <c r="BU1041" s="93">
        <f t="shared" si="853"/>
        <v>0</v>
      </c>
      <c r="BV1041" s="93">
        <f t="shared" si="854"/>
        <v>0</v>
      </c>
      <c r="BW1041" s="93">
        <f t="shared" si="855"/>
        <v>1</v>
      </c>
      <c r="BX1041" s="93">
        <f t="shared" si="856"/>
        <v>0</v>
      </c>
      <c r="BY1041" s="93">
        <f t="shared" si="857"/>
        <v>0</v>
      </c>
      <c r="BZ1041" s="93">
        <f t="shared" si="858"/>
        <v>0</v>
      </c>
      <c r="CA1041" s="93">
        <f t="shared" si="859"/>
        <v>0</v>
      </c>
      <c r="CB1041" s="93">
        <f t="shared" si="860"/>
        <v>0</v>
      </c>
      <c r="CC1041" s="93">
        <f t="shared" si="861"/>
        <v>0</v>
      </c>
      <c r="CD1041" s="93">
        <f t="shared" si="862"/>
        <v>0</v>
      </c>
    </row>
    <row r="1042" spans="1:82">
      <c r="A1042" s="34">
        <v>88</v>
      </c>
      <c r="B1042" s="34" t="s">
        <v>8522</v>
      </c>
      <c r="C1042" s="34" t="s">
        <v>8480</v>
      </c>
      <c r="D1042" s="34" t="s">
        <v>230</v>
      </c>
      <c r="E1042" s="34" t="s">
        <v>8702</v>
      </c>
      <c r="F1042" s="34" t="s">
        <v>8705</v>
      </c>
      <c r="G1042" s="34" t="s">
        <v>8706</v>
      </c>
      <c r="H1042" s="34" t="s">
        <v>7</v>
      </c>
      <c r="I1042" s="34" t="s">
        <v>7</v>
      </c>
      <c r="J1042" s="34" t="s">
        <v>195</v>
      </c>
      <c r="K1042" s="34" t="s">
        <v>195</v>
      </c>
      <c r="L1042" s="34" t="s">
        <v>5124</v>
      </c>
      <c r="N1042" s="34">
        <v>1</v>
      </c>
      <c r="O1042" s="34">
        <v>0</v>
      </c>
      <c r="P1042" s="34">
        <v>0</v>
      </c>
      <c r="Q1042" s="34">
        <v>0</v>
      </c>
      <c r="R1042" s="34">
        <v>0</v>
      </c>
      <c r="S1042" s="34">
        <v>1</v>
      </c>
      <c r="T1042" s="34">
        <v>0</v>
      </c>
      <c r="U1042" s="77">
        <v>0</v>
      </c>
      <c r="V1042" s="34">
        <v>0</v>
      </c>
      <c r="W1042" s="60">
        <f>COUNTIFS(配置清单!G:G,G1042,配置清单!$H:$H,"PM",配置清单!$N:$N,"在岗")</f>
        <v>1</v>
      </c>
      <c r="X1042" s="61">
        <f t="shared" si="821"/>
        <v>1</v>
      </c>
      <c r="Y1042" s="60">
        <f>COUNTIFS(配置清单!$G:$G,G1042,配置清单!$H:$H,"PM",配置清单!$N:$N,"在岗",配置清单!$P:$P,"&lt;&gt;暂不胜任")</f>
        <v>0</v>
      </c>
      <c r="Z1042" s="61">
        <f t="shared" si="822"/>
        <v>0</v>
      </c>
      <c r="AA1042" s="62">
        <f>COUNTIFS(配置清单!$G:$G,G1042,配置清单!$H:$H,"SE",配置清单!$N:$N,"在岗")+COUNTIFS(配置清单!$G:$G,G1042,配置清单!$H:$H,"SA",配置清单!$N:$N,"在岗")</f>
        <v>0</v>
      </c>
      <c r="AB1042" s="61" t="str">
        <f t="shared" si="823"/>
        <v>NA</v>
      </c>
      <c r="AC1042" s="60">
        <f>COUNTIFS(配置清单!$G:$G,G1042,配置清单!$H:$H,"SE",配置清单!$N:$N,"在岗",配置清单!$P:$P,"&lt;&gt;暂不胜任")+COUNTIFS(配置清单!$G:$G,G1042,配置清单!$H:$H,"SA",配置清单!$N:$N,"在岗",配置清单!$P:$P,"&lt;&gt;暂不胜任")</f>
        <v>0</v>
      </c>
      <c r="AD1042" s="61" t="str">
        <f t="shared" si="824"/>
        <v>NA</v>
      </c>
      <c r="AE1042" s="60">
        <f>COUNTIFS(配置清单!$G:$G,G1042,配置清单!H:H,"MDE",配置清单!N:N,"在岗")</f>
        <v>0</v>
      </c>
      <c r="AF1042" s="61" t="str">
        <f t="shared" si="825"/>
        <v>NA</v>
      </c>
      <c r="AG1042" s="60">
        <f>COUNTIFS(配置清单!$G:$G,G1042,配置清单!$H:$H,"MDE",配置清单!$N:$N,"在岗",配置清单!$P:$P,"&lt;&gt;暂不胜任")</f>
        <v>0</v>
      </c>
      <c r="AH1042" s="61" t="str">
        <f t="shared" si="826"/>
        <v>NA</v>
      </c>
      <c r="AI1042" s="62">
        <f>COUNTIFS(配置清单!G:G,G1042,配置清单!H:H,"TPM",配置清单!N:N,"在岗")+COUNTIFS(配置清单!G:G,G1042,配置清单!H:H,"TC",配置清单!N:N,"在岗")</f>
        <v>0</v>
      </c>
      <c r="AJ1042" s="61" t="str">
        <f t="shared" si="827"/>
        <v>NA</v>
      </c>
      <c r="AK1042" s="60">
        <f>COUNTIFS(配置清单!G:G,G1042,配置清单!H:H,"TPM",配置清单!N:N,"在岗",配置清单!P:P,"&lt;&gt;暂不胜任")+COUNTIFS(配置清单!G:G,G1042,配置清单!H:H,"TC",配置清单!N:N,"在岗",配置清单!P:P,"&lt;&gt;暂不胜任")</f>
        <v>0</v>
      </c>
      <c r="AL1042" s="61" t="str">
        <f t="shared" si="828"/>
        <v>NA</v>
      </c>
      <c r="AM1042" s="60">
        <f>COUNTIFS(配置清单!G:G,G1042,配置清单!H:H,"TSE",配置清单!N:N,"在岗")</f>
        <v>0</v>
      </c>
      <c r="AN1042" s="61" t="str">
        <f t="shared" si="829"/>
        <v>NA</v>
      </c>
      <c r="AO1042" s="60">
        <f>COUNTIFS(配置清单!G:G,G1042,配置清单!H:H,"TSE",配置清单!N:N,"在岗",配置清单!P:P,"&lt;&gt;暂不胜任")</f>
        <v>0</v>
      </c>
      <c r="AP1042" s="61" t="str">
        <f t="shared" si="830"/>
        <v>NA</v>
      </c>
      <c r="AQ1042" s="60">
        <f>COUNTIFS(配置清单!$G:$G,G1042,配置清单!H:H,"QA",配置清单!N:N,"在岗")</f>
        <v>1</v>
      </c>
      <c r="AR1042" s="61">
        <f t="shared" si="831"/>
        <v>1</v>
      </c>
      <c r="AS1042" s="60">
        <f>COUNTIFS(配置清单!$G:$G,G1042,配置清单!$H:$H,"QA",配置清单!$N:$N,"在岗",配置清单!$P:$P,"&lt;&gt;暂不胜任")</f>
        <v>0</v>
      </c>
      <c r="AT1042" s="61">
        <f t="shared" si="832"/>
        <v>0</v>
      </c>
      <c r="AU1042" s="60">
        <f>COUNTIFS(配置清单!G:G,规划及评估!G1042,配置清单!H:H,"BA",配置清单!N:N,"在岗")</f>
        <v>0</v>
      </c>
      <c r="AV1042" s="61" t="str">
        <f t="shared" si="833"/>
        <v>NA</v>
      </c>
      <c r="AW1042" s="60">
        <f>COUNTIFS(配置清单!G:G,G1042,配置清单!H:H,"BA",配置清单!N:N,"在岗",配置清单!P:P,"&lt;&gt;暂不胜任")</f>
        <v>0</v>
      </c>
      <c r="AX1042" s="61" t="str">
        <f t="shared" si="834"/>
        <v>NA</v>
      </c>
      <c r="AY1042" s="60">
        <f>COUNTIFS(配置清单!G:G,规划及评估!G1042,配置清单!H:H,"IA",配置清单!N:N,"在岗")</f>
        <v>0</v>
      </c>
      <c r="AZ1042" s="61" t="str">
        <f t="shared" si="835"/>
        <v>NA</v>
      </c>
      <c r="BA1042" s="60">
        <f>COUNTIFS(配置清单!G:G,G1042,配置清单!H:H,"IA",配置清单!N:N,"在岗",配置清单!P:P,"&lt;&gt;暂不胜任")</f>
        <v>0</v>
      </c>
      <c r="BB1042" s="61" t="str">
        <f t="shared" si="836"/>
        <v>NA</v>
      </c>
      <c r="BC1042" s="60">
        <f>COUNTIFS(配置清单!G:G,规划及评估!G1042,配置清单!H:H,"产品经理",配置清单!N:N,"在岗")</f>
        <v>0</v>
      </c>
      <c r="BD1042" s="61" t="str">
        <f t="shared" si="837"/>
        <v>NA</v>
      </c>
      <c r="BE1042" s="60">
        <f>COUNTIFS(配置清单!G:G,G1042,配置清单!H:H,"产品经理",配置清单!N:N,"在岗",配置清单!P:P,"&lt;&gt;暂不胜任")</f>
        <v>0</v>
      </c>
      <c r="BF1042" s="61" t="str">
        <f t="shared" si="838"/>
        <v>NA</v>
      </c>
      <c r="BG1042" s="63">
        <f t="shared" si="839"/>
        <v>2</v>
      </c>
      <c r="BH1042" s="64">
        <f t="shared" si="840"/>
        <v>2</v>
      </c>
      <c r="BI1042" s="64">
        <f t="shared" si="841"/>
        <v>2</v>
      </c>
      <c r="BJ1042" s="64">
        <f t="shared" si="842"/>
        <v>0</v>
      </c>
      <c r="BK1042" s="65">
        <f t="shared" si="843"/>
        <v>1</v>
      </c>
      <c r="BL1042" s="66">
        <f t="shared" si="844"/>
        <v>0</v>
      </c>
      <c r="BM1042" s="93">
        <f t="shared" si="845"/>
        <v>1</v>
      </c>
      <c r="BN1042" s="93">
        <f t="shared" si="846"/>
        <v>0</v>
      </c>
      <c r="BO1042" s="93">
        <f t="shared" si="847"/>
        <v>0</v>
      </c>
      <c r="BP1042" s="93">
        <f t="shared" si="848"/>
        <v>0</v>
      </c>
      <c r="BQ1042" s="93">
        <f t="shared" si="849"/>
        <v>0</v>
      </c>
      <c r="BR1042" s="93">
        <f t="shared" si="850"/>
        <v>0</v>
      </c>
      <c r="BS1042" s="93">
        <f t="shared" si="851"/>
        <v>0</v>
      </c>
      <c r="BT1042" s="93">
        <f t="shared" si="852"/>
        <v>0</v>
      </c>
      <c r="BU1042" s="93">
        <f t="shared" si="853"/>
        <v>0</v>
      </c>
      <c r="BV1042" s="93">
        <f t="shared" si="854"/>
        <v>0</v>
      </c>
      <c r="BW1042" s="93">
        <f t="shared" si="855"/>
        <v>1</v>
      </c>
      <c r="BX1042" s="93">
        <f t="shared" si="856"/>
        <v>0</v>
      </c>
      <c r="BY1042" s="93">
        <f t="shared" si="857"/>
        <v>0</v>
      </c>
      <c r="BZ1042" s="93">
        <f t="shared" si="858"/>
        <v>0</v>
      </c>
      <c r="CA1042" s="93">
        <f t="shared" si="859"/>
        <v>0</v>
      </c>
      <c r="CB1042" s="93">
        <f t="shared" si="860"/>
        <v>0</v>
      </c>
      <c r="CC1042" s="93">
        <f t="shared" si="861"/>
        <v>0</v>
      </c>
      <c r="CD1042" s="93">
        <f t="shared" si="862"/>
        <v>0</v>
      </c>
    </row>
    <row r="1043" spans="1:82">
      <c r="A1043" s="34">
        <v>89</v>
      </c>
      <c r="B1043" s="34" t="s">
        <v>8522</v>
      </c>
      <c r="C1043" s="34" t="s">
        <v>8480</v>
      </c>
      <c r="D1043" s="34" t="s">
        <v>230</v>
      </c>
      <c r="E1043" s="34" t="s">
        <v>8702</v>
      </c>
      <c r="F1043" s="34" t="s">
        <v>8705</v>
      </c>
      <c r="G1043" s="34" t="s">
        <v>8707</v>
      </c>
      <c r="H1043" s="34" t="s">
        <v>6</v>
      </c>
      <c r="I1043" s="34" t="s">
        <v>6</v>
      </c>
      <c r="J1043" s="34" t="s">
        <v>195</v>
      </c>
      <c r="K1043" s="34" t="s">
        <v>195</v>
      </c>
      <c r="L1043" s="34" t="s">
        <v>5124</v>
      </c>
      <c r="N1043" s="34">
        <v>1</v>
      </c>
      <c r="O1043" s="34">
        <v>0</v>
      </c>
      <c r="P1043" s="34">
        <v>0</v>
      </c>
      <c r="Q1043" s="34">
        <v>0</v>
      </c>
      <c r="R1043" s="34">
        <v>0</v>
      </c>
      <c r="S1043" s="34">
        <v>1</v>
      </c>
      <c r="T1043" s="34">
        <v>0</v>
      </c>
      <c r="U1043" s="77">
        <v>0</v>
      </c>
      <c r="V1043" s="34">
        <v>0</v>
      </c>
      <c r="W1043" s="60">
        <f>COUNTIFS(配置清单!G:G,G1043,配置清单!$H:$H,"PM",配置清单!$N:$N,"在岗")</f>
        <v>1</v>
      </c>
      <c r="X1043" s="61">
        <f t="shared" si="821"/>
        <v>1</v>
      </c>
      <c r="Y1043" s="60">
        <f>COUNTIFS(配置清单!$G:$G,G1043,配置清单!$H:$H,"PM",配置清单!$N:$N,"在岗",配置清单!$P:$P,"&lt;&gt;暂不胜任")</f>
        <v>0</v>
      </c>
      <c r="Z1043" s="61">
        <f t="shared" si="822"/>
        <v>0</v>
      </c>
      <c r="AA1043" s="62">
        <f>COUNTIFS(配置清单!$G:$G,G1043,配置清单!$H:$H,"SE",配置清单!$N:$N,"在岗")+COUNTIFS(配置清单!$G:$G,G1043,配置清单!$H:$H,"SA",配置清单!$N:$N,"在岗")</f>
        <v>0</v>
      </c>
      <c r="AB1043" s="61" t="str">
        <f t="shared" si="823"/>
        <v>NA</v>
      </c>
      <c r="AC1043" s="60">
        <f>COUNTIFS(配置清单!$G:$G,G1043,配置清单!$H:$H,"SE",配置清单!$N:$N,"在岗",配置清单!$P:$P,"&lt;&gt;暂不胜任")+COUNTIFS(配置清单!$G:$G,G1043,配置清单!$H:$H,"SA",配置清单!$N:$N,"在岗",配置清单!$P:$P,"&lt;&gt;暂不胜任")</f>
        <v>0</v>
      </c>
      <c r="AD1043" s="61" t="str">
        <f t="shared" si="824"/>
        <v>NA</v>
      </c>
      <c r="AE1043" s="60">
        <f>COUNTIFS(配置清单!$G:$G,G1043,配置清单!H:H,"MDE",配置清单!N:N,"在岗")</f>
        <v>0</v>
      </c>
      <c r="AF1043" s="61" t="str">
        <f t="shared" si="825"/>
        <v>NA</v>
      </c>
      <c r="AG1043" s="60">
        <f>COUNTIFS(配置清单!$G:$G,G1043,配置清单!$H:$H,"MDE",配置清单!$N:$N,"在岗",配置清单!$P:$P,"&lt;&gt;暂不胜任")</f>
        <v>0</v>
      </c>
      <c r="AH1043" s="61" t="str">
        <f t="shared" si="826"/>
        <v>NA</v>
      </c>
      <c r="AI1043" s="62">
        <f>COUNTIFS(配置清单!G:G,G1043,配置清单!H:H,"TPM",配置清单!N:N,"在岗")+COUNTIFS(配置清单!G:G,G1043,配置清单!H:H,"TC",配置清单!N:N,"在岗")</f>
        <v>0</v>
      </c>
      <c r="AJ1043" s="61" t="str">
        <f t="shared" si="827"/>
        <v>NA</v>
      </c>
      <c r="AK1043" s="60">
        <f>COUNTIFS(配置清单!G:G,G1043,配置清单!H:H,"TPM",配置清单!N:N,"在岗",配置清单!P:P,"&lt;&gt;暂不胜任")+COUNTIFS(配置清单!G:G,G1043,配置清单!H:H,"TC",配置清单!N:N,"在岗",配置清单!P:P,"&lt;&gt;暂不胜任")</f>
        <v>0</v>
      </c>
      <c r="AL1043" s="61" t="str">
        <f t="shared" si="828"/>
        <v>NA</v>
      </c>
      <c r="AM1043" s="60">
        <f>COUNTIFS(配置清单!G:G,G1043,配置清单!H:H,"TSE",配置清单!N:N,"在岗")</f>
        <v>0</v>
      </c>
      <c r="AN1043" s="61" t="str">
        <f t="shared" si="829"/>
        <v>NA</v>
      </c>
      <c r="AO1043" s="60">
        <f>COUNTIFS(配置清单!G:G,G1043,配置清单!H:H,"TSE",配置清单!N:N,"在岗",配置清单!P:P,"&lt;&gt;暂不胜任")</f>
        <v>0</v>
      </c>
      <c r="AP1043" s="61" t="str">
        <f t="shared" si="830"/>
        <v>NA</v>
      </c>
      <c r="AQ1043" s="60">
        <f>COUNTIFS(配置清单!$G:$G,G1043,配置清单!H:H,"QA",配置清单!N:N,"在岗")</f>
        <v>1</v>
      </c>
      <c r="AR1043" s="61">
        <f t="shared" si="831"/>
        <v>1</v>
      </c>
      <c r="AS1043" s="60">
        <f>COUNTIFS(配置清单!$G:$G,G1043,配置清单!$H:$H,"QA",配置清单!$N:$N,"在岗",配置清单!$P:$P,"&lt;&gt;暂不胜任")</f>
        <v>0</v>
      </c>
      <c r="AT1043" s="61">
        <f t="shared" si="832"/>
        <v>0</v>
      </c>
      <c r="AU1043" s="60">
        <f>COUNTIFS(配置清单!G:G,规划及评估!G1043,配置清单!H:H,"BA",配置清单!N:N,"在岗")</f>
        <v>0</v>
      </c>
      <c r="AV1043" s="61" t="str">
        <f t="shared" si="833"/>
        <v>NA</v>
      </c>
      <c r="AW1043" s="60">
        <f>COUNTIFS(配置清单!G:G,G1043,配置清单!H:H,"BA",配置清单!N:N,"在岗",配置清单!P:P,"&lt;&gt;暂不胜任")</f>
        <v>0</v>
      </c>
      <c r="AX1043" s="61" t="str">
        <f t="shared" si="834"/>
        <v>NA</v>
      </c>
      <c r="AY1043" s="60">
        <f>COUNTIFS(配置清单!G:G,规划及评估!G1043,配置清单!H:H,"IA",配置清单!N:N,"在岗")</f>
        <v>0</v>
      </c>
      <c r="AZ1043" s="61" t="str">
        <f t="shared" si="835"/>
        <v>NA</v>
      </c>
      <c r="BA1043" s="60">
        <f>COUNTIFS(配置清单!G:G,G1043,配置清单!H:H,"IA",配置清单!N:N,"在岗",配置清单!P:P,"&lt;&gt;暂不胜任")</f>
        <v>0</v>
      </c>
      <c r="BB1043" s="61" t="str">
        <f t="shared" si="836"/>
        <v>NA</v>
      </c>
      <c r="BC1043" s="60">
        <f>COUNTIFS(配置清单!G:G,规划及评估!G1043,配置清单!H:H,"产品经理",配置清单!N:N,"在岗")</f>
        <v>0</v>
      </c>
      <c r="BD1043" s="61" t="str">
        <f t="shared" si="837"/>
        <v>NA</v>
      </c>
      <c r="BE1043" s="60">
        <f>COUNTIFS(配置清单!G:G,G1043,配置清单!H:H,"产品经理",配置清单!N:N,"在岗",配置清单!P:P,"&lt;&gt;暂不胜任")</f>
        <v>0</v>
      </c>
      <c r="BF1043" s="61" t="str">
        <f t="shared" si="838"/>
        <v>NA</v>
      </c>
      <c r="BG1043" s="63">
        <f t="shared" si="839"/>
        <v>2</v>
      </c>
      <c r="BH1043" s="64">
        <f t="shared" si="840"/>
        <v>2</v>
      </c>
      <c r="BI1043" s="64">
        <f t="shared" si="841"/>
        <v>2</v>
      </c>
      <c r="BJ1043" s="64">
        <f t="shared" si="842"/>
        <v>0</v>
      </c>
      <c r="BK1043" s="65">
        <f t="shared" si="843"/>
        <v>1</v>
      </c>
      <c r="BL1043" s="66">
        <f t="shared" si="844"/>
        <v>0</v>
      </c>
      <c r="BM1043" s="93">
        <f t="shared" si="845"/>
        <v>1</v>
      </c>
      <c r="BN1043" s="93">
        <f t="shared" si="846"/>
        <v>0</v>
      </c>
      <c r="BO1043" s="93">
        <f t="shared" si="847"/>
        <v>0</v>
      </c>
      <c r="BP1043" s="93">
        <f t="shared" si="848"/>
        <v>0</v>
      </c>
      <c r="BQ1043" s="93">
        <f t="shared" si="849"/>
        <v>0</v>
      </c>
      <c r="BR1043" s="93">
        <f t="shared" si="850"/>
        <v>0</v>
      </c>
      <c r="BS1043" s="93">
        <f t="shared" si="851"/>
        <v>0</v>
      </c>
      <c r="BT1043" s="93">
        <f t="shared" si="852"/>
        <v>0</v>
      </c>
      <c r="BU1043" s="93">
        <f t="shared" si="853"/>
        <v>0</v>
      </c>
      <c r="BV1043" s="93">
        <f t="shared" si="854"/>
        <v>0</v>
      </c>
      <c r="BW1043" s="93">
        <f t="shared" si="855"/>
        <v>1</v>
      </c>
      <c r="BX1043" s="93">
        <f t="shared" si="856"/>
        <v>0</v>
      </c>
      <c r="BY1043" s="93">
        <f t="shared" si="857"/>
        <v>0</v>
      </c>
      <c r="BZ1043" s="93">
        <f t="shared" si="858"/>
        <v>0</v>
      </c>
      <c r="CA1043" s="93">
        <f t="shared" si="859"/>
        <v>0</v>
      </c>
      <c r="CB1043" s="93">
        <f t="shared" si="860"/>
        <v>0</v>
      </c>
      <c r="CC1043" s="93">
        <f t="shared" si="861"/>
        <v>0</v>
      </c>
      <c r="CD1043" s="93">
        <f t="shared" si="862"/>
        <v>0</v>
      </c>
    </row>
    <row r="1044" spans="1:82">
      <c r="A1044" s="34">
        <v>90</v>
      </c>
      <c r="B1044" s="34" t="s">
        <v>8522</v>
      </c>
      <c r="C1044" s="34" t="s">
        <v>8480</v>
      </c>
      <c r="D1044" s="34" t="s">
        <v>230</v>
      </c>
      <c r="E1044" s="34" t="s">
        <v>8702</v>
      </c>
      <c r="F1044" s="34" t="s">
        <v>8708</v>
      </c>
      <c r="G1044" s="34" t="s">
        <v>8709</v>
      </c>
      <c r="H1044" s="34" t="s">
        <v>6</v>
      </c>
      <c r="I1044" s="34" t="s">
        <v>7</v>
      </c>
      <c r="J1044" s="34" t="s">
        <v>195</v>
      </c>
      <c r="K1044" s="34" t="s">
        <v>195</v>
      </c>
      <c r="L1044" s="34" t="s">
        <v>8710</v>
      </c>
      <c r="N1044" s="34">
        <v>1</v>
      </c>
      <c r="O1044" s="34">
        <v>0</v>
      </c>
      <c r="P1044" s="34">
        <v>0</v>
      </c>
      <c r="Q1044" s="34">
        <v>0</v>
      </c>
      <c r="R1044" s="34">
        <v>0</v>
      </c>
      <c r="S1044" s="34">
        <v>1</v>
      </c>
      <c r="T1044" s="34">
        <v>0</v>
      </c>
      <c r="U1044" s="77">
        <v>0</v>
      </c>
      <c r="V1044" s="34">
        <v>0</v>
      </c>
      <c r="W1044" s="60">
        <f>COUNTIFS(配置清单!G:G,G1044,配置清单!$H:$H,"PM",配置清单!$N:$N,"在岗")</f>
        <v>1</v>
      </c>
      <c r="X1044" s="61">
        <f t="shared" si="821"/>
        <v>1</v>
      </c>
      <c r="Y1044" s="60">
        <f>COUNTIFS(配置清单!$G:$G,G1044,配置清单!$H:$H,"PM",配置清单!$N:$N,"在岗",配置清单!$P:$P,"&lt;&gt;暂不胜任")</f>
        <v>1</v>
      </c>
      <c r="Z1044" s="61">
        <f t="shared" si="822"/>
        <v>1</v>
      </c>
      <c r="AA1044" s="62">
        <f>COUNTIFS(配置清单!$G:$G,G1044,配置清单!$H:$H,"SE",配置清单!$N:$N,"在岗")+COUNTIFS(配置清单!$G:$G,G1044,配置清单!$H:$H,"SA",配置清单!$N:$N,"在岗")</f>
        <v>0</v>
      </c>
      <c r="AB1044" s="61" t="str">
        <f t="shared" si="823"/>
        <v>NA</v>
      </c>
      <c r="AC1044" s="60">
        <f>COUNTIFS(配置清单!$G:$G,G1044,配置清单!$H:$H,"SE",配置清单!$N:$N,"在岗",配置清单!$P:$P,"&lt;&gt;暂不胜任")+COUNTIFS(配置清单!$G:$G,G1044,配置清单!$H:$H,"SA",配置清单!$N:$N,"在岗",配置清单!$P:$P,"&lt;&gt;暂不胜任")</f>
        <v>0</v>
      </c>
      <c r="AD1044" s="61" t="str">
        <f t="shared" si="824"/>
        <v>NA</v>
      </c>
      <c r="AE1044" s="60">
        <f>COUNTIFS(配置清单!$G:$G,G1044,配置清单!H:H,"MDE",配置清单!N:N,"在岗")</f>
        <v>0</v>
      </c>
      <c r="AF1044" s="61" t="str">
        <f t="shared" si="825"/>
        <v>NA</v>
      </c>
      <c r="AG1044" s="60">
        <f>COUNTIFS(配置清单!$G:$G,G1044,配置清单!$H:$H,"MDE",配置清单!$N:$N,"在岗",配置清单!$P:$P,"&lt;&gt;暂不胜任")</f>
        <v>0</v>
      </c>
      <c r="AH1044" s="61" t="str">
        <f t="shared" si="826"/>
        <v>NA</v>
      </c>
      <c r="AI1044" s="62">
        <f>COUNTIFS(配置清单!G:G,G1044,配置清单!H:H,"TPM",配置清单!N:N,"在岗")+COUNTIFS(配置清单!G:G,G1044,配置清单!H:H,"TC",配置清单!N:N,"在岗")</f>
        <v>0</v>
      </c>
      <c r="AJ1044" s="61" t="str">
        <f t="shared" si="827"/>
        <v>NA</v>
      </c>
      <c r="AK1044" s="60">
        <f>COUNTIFS(配置清单!G:G,G1044,配置清单!H:H,"TPM",配置清单!N:N,"在岗",配置清单!P:P,"&lt;&gt;暂不胜任")+COUNTIFS(配置清单!G:G,G1044,配置清单!H:H,"TC",配置清单!N:N,"在岗",配置清单!P:P,"&lt;&gt;暂不胜任")</f>
        <v>0</v>
      </c>
      <c r="AL1044" s="61" t="str">
        <f t="shared" si="828"/>
        <v>NA</v>
      </c>
      <c r="AM1044" s="60">
        <f>COUNTIFS(配置清单!G:G,G1044,配置清单!H:H,"TSE",配置清单!N:N,"在岗")</f>
        <v>0</v>
      </c>
      <c r="AN1044" s="61" t="str">
        <f t="shared" si="829"/>
        <v>NA</v>
      </c>
      <c r="AO1044" s="60">
        <f>COUNTIFS(配置清单!G:G,G1044,配置清单!H:H,"TSE",配置清单!N:N,"在岗",配置清单!P:P,"&lt;&gt;暂不胜任")</f>
        <v>0</v>
      </c>
      <c r="AP1044" s="61" t="str">
        <f t="shared" si="830"/>
        <v>NA</v>
      </c>
      <c r="AQ1044" s="60">
        <f>COUNTIFS(配置清单!$G:$G,G1044,配置清单!H:H,"QA",配置清单!N:N,"在岗")</f>
        <v>1</v>
      </c>
      <c r="AR1044" s="61">
        <f t="shared" si="831"/>
        <v>1</v>
      </c>
      <c r="AS1044" s="60">
        <f>COUNTIFS(配置清单!$G:$G,G1044,配置清单!$H:$H,"QA",配置清单!$N:$N,"在岗",配置清单!$P:$P,"&lt;&gt;暂不胜任")</f>
        <v>0</v>
      </c>
      <c r="AT1044" s="61">
        <f t="shared" si="832"/>
        <v>0</v>
      </c>
      <c r="AU1044" s="60">
        <f>COUNTIFS(配置清单!G:G,规划及评估!G1044,配置清单!H:H,"BA",配置清单!N:N,"在岗")</f>
        <v>0</v>
      </c>
      <c r="AV1044" s="61" t="str">
        <f t="shared" si="833"/>
        <v>NA</v>
      </c>
      <c r="AW1044" s="60">
        <f>COUNTIFS(配置清单!G:G,G1044,配置清单!H:H,"BA",配置清单!N:N,"在岗",配置清单!P:P,"&lt;&gt;暂不胜任")</f>
        <v>0</v>
      </c>
      <c r="AX1044" s="61" t="str">
        <f t="shared" si="834"/>
        <v>NA</v>
      </c>
      <c r="AY1044" s="60">
        <f>COUNTIFS(配置清单!G:G,规划及评估!G1044,配置清单!H:H,"IA",配置清单!N:N,"在岗")</f>
        <v>0</v>
      </c>
      <c r="AZ1044" s="61" t="str">
        <f t="shared" si="835"/>
        <v>NA</v>
      </c>
      <c r="BA1044" s="60">
        <f>COUNTIFS(配置清单!G:G,G1044,配置清单!H:H,"IA",配置清单!N:N,"在岗",配置清单!P:P,"&lt;&gt;暂不胜任")</f>
        <v>0</v>
      </c>
      <c r="BB1044" s="61" t="str">
        <f t="shared" si="836"/>
        <v>NA</v>
      </c>
      <c r="BC1044" s="60">
        <f>COUNTIFS(配置清单!G:G,规划及评估!G1044,配置清单!H:H,"产品经理",配置清单!N:N,"在岗")</f>
        <v>0</v>
      </c>
      <c r="BD1044" s="61" t="str">
        <f t="shared" si="837"/>
        <v>NA</v>
      </c>
      <c r="BE1044" s="60">
        <f>COUNTIFS(配置清单!G:G,G1044,配置清单!H:H,"产品经理",配置清单!N:N,"在岗",配置清单!P:P,"&lt;&gt;暂不胜任")</f>
        <v>0</v>
      </c>
      <c r="BF1044" s="61" t="str">
        <f t="shared" si="838"/>
        <v>NA</v>
      </c>
      <c r="BG1044" s="63">
        <f t="shared" si="839"/>
        <v>2</v>
      </c>
      <c r="BH1044" s="64">
        <f t="shared" si="840"/>
        <v>2</v>
      </c>
      <c r="BI1044" s="64">
        <f t="shared" si="841"/>
        <v>2</v>
      </c>
      <c r="BJ1044" s="64">
        <f t="shared" si="842"/>
        <v>1</v>
      </c>
      <c r="BK1044" s="65">
        <f t="shared" si="843"/>
        <v>1</v>
      </c>
      <c r="BL1044" s="66">
        <f t="shared" si="844"/>
        <v>0.5</v>
      </c>
      <c r="BM1044" s="93">
        <f t="shared" si="845"/>
        <v>1</v>
      </c>
      <c r="BN1044" s="93">
        <f t="shared" si="846"/>
        <v>1</v>
      </c>
      <c r="BO1044" s="93">
        <f t="shared" si="847"/>
        <v>0</v>
      </c>
      <c r="BP1044" s="93">
        <f t="shared" si="848"/>
        <v>0</v>
      </c>
      <c r="BQ1044" s="93">
        <f t="shared" si="849"/>
        <v>0</v>
      </c>
      <c r="BR1044" s="93">
        <f t="shared" si="850"/>
        <v>0</v>
      </c>
      <c r="BS1044" s="93">
        <f t="shared" si="851"/>
        <v>0</v>
      </c>
      <c r="BT1044" s="93">
        <f t="shared" si="852"/>
        <v>0</v>
      </c>
      <c r="BU1044" s="93">
        <f t="shared" si="853"/>
        <v>0</v>
      </c>
      <c r="BV1044" s="93">
        <f t="shared" si="854"/>
        <v>0</v>
      </c>
      <c r="BW1044" s="93">
        <f t="shared" si="855"/>
        <v>1</v>
      </c>
      <c r="BX1044" s="93">
        <f t="shared" si="856"/>
        <v>0</v>
      </c>
      <c r="BY1044" s="93">
        <f t="shared" si="857"/>
        <v>0</v>
      </c>
      <c r="BZ1044" s="93">
        <f t="shared" si="858"/>
        <v>0</v>
      </c>
      <c r="CA1044" s="93">
        <f t="shared" si="859"/>
        <v>0</v>
      </c>
      <c r="CB1044" s="93">
        <f t="shared" si="860"/>
        <v>0</v>
      </c>
      <c r="CC1044" s="93">
        <f t="shared" si="861"/>
        <v>0</v>
      </c>
      <c r="CD1044" s="93">
        <f t="shared" si="862"/>
        <v>0</v>
      </c>
    </row>
    <row r="1045" spans="1:82">
      <c r="A1045" s="34">
        <v>91</v>
      </c>
      <c r="B1045" s="34" t="s">
        <v>8522</v>
      </c>
      <c r="C1045" s="34" t="s">
        <v>8480</v>
      </c>
      <c r="D1045" s="34" t="s">
        <v>230</v>
      </c>
      <c r="E1045" s="34" t="s">
        <v>8702</v>
      </c>
      <c r="F1045" s="34" t="s">
        <v>8711</v>
      </c>
      <c r="G1045" s="34" t="s">
        <v>8712</v>
      </c>
      <c r="H1045" s="34" t="s">
        <v>4</v>
      </c>
      <c r="I1045" s="34" t="s">
        <v>4</v>
      </c>
      <c r="J1045" s="34" t="s">
        <v>195</v>
      </c>
      <c r="K1045" s="34" t="s">
        <v>195</v>
      </c>
      <c r="L1045" s="34" t="s">
        <v>8555</v>
      </c>
      <c r="N1045" s="34">
        <v>1</v>
      </c>
      <c r="O1045" s="34">
        <v>0</v>
      </c>
      <c r="P1045" s="34">
        <v>1</v>
      </c>
      <c r="Q1045" s="34">
        <v>0</v>
      </c>
      <c r="R1045" s="34">
        <v>0</v>
      </c>
      <c r="S1045" s="34">
        <v>1</v>
      </c>
      <c r="T1045" s="34">
        <v>0</v>
      </c>
      <c r="U1045" s="77">
        <v>0</v>
      </c>
      <c r="V1045" s="34">
        <v>0</v>
      </c>
      <c r="W1045" s="60">
        <f>COUNTIFS(配置清单!G:G,G1045,配置清单!$H:$H,"PM",配置清单!$N:$N,"在岗")</f>
        <v>1</v>
      </c>
      <c r="X1045" s="61">
        <f t="shared" si="821"/>
        <v>1</v>
      </c>
      <c r="Y1045" s="60">
        <f>COUNTIFS(配置清单!$G:$G,G1045,配置清单!$H:$H,"PM",配置清单!$N:$N,"在岗",配置清单!$P:$P,"&lt;&gt;暂不胜任")</f>
        <v>1</v>
      </c>
      <c r="Z1045" s="61">
        <f t="shared" si="822"/>
        <v>1</v>
      </c>
      <c r="AA1045" s="62">
        <f>COUNTIFS(配置清单!$G:$G,G1045,配置清单!$H:$H,"SE",配置清单!$N:$N,"在岗")+COUNTIFS(配置清单!$G:$G,G1045,配置清单!$H:$H,"SA",配置清单!$N:$N,"在岗")</f>
        <v>0</v>
      </c>
      <c r="AB1045" s="61" t="str">
        <f t="shared" si="823"/>
        <v>NA</v>
      </c>
      <c r="AC1045" s="60">
        <f>COUNTIFS(配置清单!$G:$G,G1045,配置清单!$H:$H,"SE",配置清单!$N:$N,"在岗",配置清单!$P:$P,"&lt;&gt;暂不胜任")+COUNTIFS(配置清单!$G:$G,G1045,配置清单!$H:$H,"SA",配置清单!$N:$N,"在岗",配置清单!$P:$P,"&lt;&gt;暂不胜任")</f>
        <v>0</v>
      </c>
      <c r="AD1045" s="61" t="str">
        <f t="shared" si="824"/>
        <v>NA</v>
      </c>
      <c r="AE1045" s="60">
        <f>COUNTIFS(配置清单!$G:$G,G1045,配置清单!H:H,"MDE",配置清单!N:N,"在岗")</f>
        <v>1</v>
      </c>
      <c r="AF1045" s="61">
        <f t="shared" si="825"/>
        <v>1</v>
      </c>
      <c r="AG1045" s="60">
        <f>COUNTIFS(配置清单!$G:$G,G1045,配置清单!$H:$H,"MDE",配置清单!$N:$N,"在岗",配置清单!$P:$P,"&lt;&gt;暂不胜任")</f>
        <v>1</v>
      </c>
      <c r="AH1045" s="61">
        <f t="shared" si="826"/>
        <v>1</v>
      </c>
      <c r="AI1045" s="62">
        <f>COUNTIFS(配置清单!G:G,G1045,配置清单!H:H,"TPM",配置清单!N:N,"在岗")+COUNTIFS(配置清单!G:G,G1045,配置清单!H:H,"TC",配置清单!N:N,"在岗")</f>
        <v>0</v>
      </c>
      <c r="AJ1045" s="61" t="str">
        <f t="shared" si="827"/>
        <v>NA</v>
      </c>
      <c r="AK1045" s="60">
        <f>COUNTIFS(配置清单!G:G,G1045,配置清单!H:H,"TPM",配置清单!N:N,"在岗",配置清单!P:P,"&lt;&gt;暂不胜任")+COUNTIFS(配置清单!G:G,G1045,配置清单!H:H,"TC",配置清单!N:N,"在岗",配置清单!P:P,"&lt;&gt;暂不胜任")</f>
        <v>0</v>
      </c>
      <c r="AL1045" s="61" t="str">
        <f t="shared" si="828"/>
        <v>NA</v>
      </c>
      <c r="AM1045" s="60">
        <f>COUNTIFS(配置清单!G:G,G1045,配置清单!H:H,"TSE",配置清单!N:N,"在岗")</f>
        <v>0</v>
      </c>
      <c r="AN1045" s="61" t="str">
        <f t="shared" si="829"/>
        <v>NA</v>
      </c>
      <c r="AO1045" s="60">
        <f>COUNTIFS(配置清单!G:G,G1045,配置清单!H:H,"TSE",配置清单!N:N,"在岗",配置清单!P:P,"&lt;&gt;暂不胜任")</f>
        <v>0</v>
      </c>
      <c r="AP1045" s="61" t="str">
        <f t="shared" si="830"/>
        <v>NA</v>
      </c>
      <c r="AQ1045" s="60">
        <f>COUNTIFS(配置清单!$G:$G,G1045,配置清单!H:H,"QA",配置清单!N:N,"在岗")</f>
        <v>1</v>
      </c>
      <c r="AR1045" s="61">
        <f t="shared" si="831"/>
        <v>1</v>
      </c>
      <c r="AS1045" s="60">
        <f>COUNTIFS(配置清单!$G:$G,G1045,配置清单!$H:$H,"QA",配置清单!$N:$N,"在岗",配置清单!$P:$P,"&lt;&gt;暂不胜任")</f>
        <v>0</v>
      </c>
      <c r="AT1045" s="61">
        <f t="shared" si="832"/>
        <v>0</v>
      </c>
      <c r="AU1045" s="60">
        <f>COUNTIFS(配置清单!G:G,规划及评估!G1045,配置清单!H:H,"BA",配置清单!N:N,"在岗")</f>
        <v>0</v>
      </c>
      <c r="AV1045" s="61" t="str">
        <f t="shared" si="833"/>
        <v>NA</v>
      </c>
      <c r="AW1045" s="60">
        <f>COUNTIFS(配置清单!G:G,G1045,配置清单!H:H,"BA",配置清单!N:N,"在岗",配置清单!P:P,"&lt;&gt;暂不胜任")</f>
        <v>0</v>
      </c>
      <c r="AX1045" s="61" t="str">
        <f t="shared" si="834"/>
        <v>NA</v>
      </c>
      <c r="AY1045" s="60">
        <f>COUNTIFS(配置清单!G:G,规划及评估!G1045,配置清单!H:H,"IA",配置清单!N:N,"在岗")</f>
        <v>0</v>
      </c>
      <c r="AZ1045" s="61" t="str">
        <f t="shared" si="835"/>
        <v>NA</v>
      </c>
      <c r="BA1045" s="60">
        <f>COUNTIFS(配置清单!G:G,G1045,配置清单!H:H,"IA",配置清单!N:N,"在岗",配置清单!P:P,"&lt;&gt;暂不胜任")</f>
        <v>0</v>
      </c>
      <c r="BB1045" s="61" t="str">
        <f t="shared" si="836"/>
        <v>NA</v>
      </c>
      <c r="BC1045" s="60">
        <f>COUNTIFS(配置清单!G:G,规划及评估!G1045,配置清单!H:H,"产品经理",配置清单!N:N,"在岗")</f>
        <v>0</v>
      </c>
      <c r="BD1045" s="61" t="str">
        <f t="shared" si="837"/>
        <v>NA</v>
      </c>
      <c r="BE1045" s="60">
        <f>COUNTIFS(配置清单!G:G,G1045,配置清单!H:H,"产品经理",配置清单!N:N,"在岗",配置清单!P:P,"&lt;&gt;暂不胜任")</f>
        <v>0</v>
      </c>
      <c r="BF1045" s="61" t="str">
        <f t="shared" si="838"/>
        <v>NA</v>
      </c>
      <c r="BG1045" s="63">
        <f t="shared" si="839"/>
        <v>3</v>
      </c>
      <c r="BH1045" s="64">
        <f t="shared" si="840"/>
        <v>3</v>
      </c>
      <c r="BI1045" s="64">
        <f t="shared" si="841"/>
        <v>3</v>
      </c>
      <c r="BJ1045" s="64">
        <f t="shared" si="842"/>
        <v>2</v>
      </c>
      <c r="BK1045" s="65">
        <f t="shared" si="843"/>
        <v>1</v>
      </c>
      <c r="BL1045" s="66">
        <f t="shared" si="844"/>
        <v>0.66666666666666663</v>
      </c>
      <c r="BM1045" s="93">
        <f t="shared" si="845"/>
        <v>1</v>
      </c>
      <c r="BN1045" s="93">
        <f t="shared" si="846"/>
        <v>1</v>
      </c>
      <c r="BO1045" s="93">
        <f t="shared" si="847"/>
        <v>0</v>
      </c>
      <c r="BP1045" s="93">
        <f t="shared" si="848"/>
        <v>0</v>
      </c>
      <c r="BQ1045" s="93">
        <f t="shared" si="849"/>
        <v>1</v>
      </c>
      <c r="BR1045" s="93">
        <f t="shared" si="850"/>
        <v>1</v>
      </c>
      <c r="BS1045" s="93">
        <f t="shared" si="851"/>
        <v>0</v>
      </c>
      <c r="BT1045" s="93">
        <f t="shared" si="852"/>
        <v>0</v>
      </c>
      <c r="BU1045" s="93">
        <f t="shared" si="853"/>
        <v>0</v>
      </c>
      <c r="BV1045" s="93">
        <f t="shared" si="854"/>
        <v>0</v>
      </c>
      <c r="BW1045" s="93">
        <f t="shared" si="855"/>
        <v>1</v>
      </c>
      <c r="BX1045" s="93">
        <f t="shared" si="856"/>
        <v>0</v>
      </c>
      <c r="BY1045" s="93">
        <f t="shared" si="857"/>
        <v>0</v>
      </c>
      <c r="BZ1045" s="93">
        <f t="shared" si="858"/>
        <v>0</v>
      </c>
      <c r="CA1045" s="93">
        <f t="shared" si="859"/>
        <v>0</v>
      </c>
      <c r="CB1045" s="93">
        <f t="shared" si="860"/>
        <v>0</v>
      </c>
      <c r="CC1045" s="93">
        <f t="shared" si="861"/>
        <v>0</v>
      </c>
      <c r="CD1045" s="93">
        <f t="shared" si="862"/>
        <v>0</v>
      </c>
    </row>
    <row r="1046" spans="1:82">
      <c r="A1046" s="34">
        <v>92</v>
      </c>
      <c r="B1046" s="34" t="s">
        <v>8522</v>
      </c>
      <c r="C1046" s="34" t="s">
        <v>8480</v>
      </c>
      <c r="D1046" s="34" t="s">
        <v>230</v>
      </c>
      <c r="E1046" s="34" t="s">
        <v>8702</v>
      </c>
      <c r="F1046" s="34" t="s">
        <v>8713</v>
      </c>
      <c r="G1046" s="34" t="s">
        <v>8714</v>
      </c>
      <c r="H1046" s="34" t="s">
        <v>7</v>
      </c>
      <c r="I1046" s="34" t="s">
        <v>7</v>
      </c>
      <c r="J1046" s="34" t="s">
        <v>195</v>
      </c>
      <c r="K1046" s="34" t="s">
        <v>195</v>
      </c>
      <c r="L1046" s="34" t="s">
        <v>8551</v>
      </c>
      <c r="N1046" s="34">
        <v>1</v>
      </c>
      <c r="O1046" s="34">
        <v>0</v>
      </c>
      <c r="P1046" s="34">
        <v>0</v>
      </c>
      <c r="Q1046" s="34">
        <v>0</v>
      </c>
      <c r="R1046" s="34">
        <v>0</v>
      </c>
      <c r="S1046" s="34">
        <v>1</v>
      </c>
      <c r="T1046" s="34">
        <v>0</v>
      </c>
      <c r="U1046" s="77">
        <v>0</v>
      </c>
      <c r="V1046" s="34">
        <v>0</v>
      </c>
      <c r="W1046" s="60">
        <f>COUNTIFS(配置清单!G:G,G1046,配置清单!$H:$H,"PM",配置清单!$N:$N,"在岗")</f>
        <v>1</v>
      </c>
      <c r="X1046" s="61">
        <f t="shared" si="821"/>
        <v>1</v>
      </c>
      <c r="Y1046" s="60">
        <f>COUNTIFS(配置清单!$G:$G,G1046,配置清单!$H:$H,"PM",配置清单!$N:$N,"在岗",配置清单!$P:$P,"&lt;&gt;暂不胜任")</f>
        <v>1</v>
      </c>
      <c r="Z1046" s="61">
        <f t="shared" si="822"/>
        <v>1</v>
      </c>
      <c r="AA1046" s="62">
        <f>COUNTIFS(配置清单!$G:$G,G1046,配置清单!$H:$H,"SE",配置清单!$N:$N,"在岗")+COUNTIFS(配置清单!$G:$G,G1046,配置清单!$H:$H,"SA",配置清单!$N:$N,"在岗")</f>
        <v>0</v>
      </c>
      <c r="AB1046" s="61" t="str">
        <f t="shared" si="823"/>
        <v>NA</v>
      </c>
      <c r="AC1046" s="60">
        <f>COUNTIFS(配置清单!$G:$G,G1046,配置清单!$H:$H,"SE",配置清单!$N:$N,"在岗",配置清单!$P:$P,"&lt;&gt;暂不胜任")+COUNTIFS(配置清单!$G:$G,G1046,配置清单!$H:$H,"SA",配置清单!$N:$N,"在岗",配置清单!$P:$P,"&lt;&gt;暂不胜任")</f>
        <v>0</v>
      </c>
      <c r="AD1046" s="61" t="str">
        <f t="shared" si="824"/>
        <v>NA</v>
      </c>
      <c r="AE1046" s="60">
        <f>COUNTIFS(配置清单!$G:$G,G1046,配置清单!H:H,"MDE",配置清单!N:N,"在岗")</f>
        <v>0</v>
      </c>
      <c r="AF1046" s="61" t="str">
        <f t="shared" si="825"/>
        <v>NA</v>
      </c>
      <c r="AG1046" s="60">
        <f>COUNTIFS(配置清单!$G:$G,G1046,配置清单!$H:$H,"MDE",配置清单!$N:$N,"在岗",配置清单!$P:$P,"&lt;&gt;暂不胜任")</f>
        <v>0</v>
      </c>
      <c r="AH1046" s="61" t="str">
        <f t="shared" si="826"/>
        <v>NA</v>
      </c>
      <c r="AI1046" s="62">
        <f>COUNTIFS(配置清单!G:G,G1046,配置清单!H:H,"TPM",配置清单!N:N,"在岗")+COUNTIFS(配置清单!G:G,G1046,配置清单!H:H,"TC",配置清单!N:N,"在岗")</f>
        <v>0</v>
      </c>
      <c r="AJ1046" s="61" t="str">
        <f t="shared" si="827"/>
        <v>NA</v>
      </c>
      <c r="AK1046" s="60">
        <f>COUNTIFS(配置清单!G:G,G1046,配置清单!H:H,"TPM",配置清单!N:N,"在岗",配置清单!P:P,"&lt;&gt;暂不胜任")+COUNTIFS(配置清单!G:G,G1046,配置清单!H:H,"TC",配置清单!N:N,"在岗",配置清单!P:P,"&lt;&gt;暂不胜任")</f>
        <v>0</v>
      </c>
      <c r="AL1046" s="61" t="str">
        <f t="shared" si="828"/>
        <v>NA</v>
      </c>
      <c r="AM1046" s="60">
        <f>COUNTIFS(配置清单!G:G,G1046,配置清单!H:H,"TSE",配置清单!N:N,"在岗")</f>
        <v>0</v>
      </c>
      <c r="AN1046" s="61" t="str">
        <f t="shared" si="829"/>
        <v>NA</v>
      </c>
      <c r="AO1046" s="60">
        <f>COUNTIFS(配置清单!G:G,G1046,配置清单!H:H,"TSE",配置清单!N:N,"在岗",配置清单!P:P,"&lt;&gt;暂不胜任")</f>
        <v>0</v>
      </c>
      <c r="AP1046" s="61" t="str">
        <f t="shared" si="830"/>
        <v>NA</v>
      </c>
      <c r="AQ1046" s="60">
        <f>COUNTIFS(配置清单!$G:$G,G1046,配置清单!H:H,"QA",配置清单!N:N,"在岗")</f>
        <v>1</v>
      </c>
      <c r="AR1046" s="61">
        <f t="shared" si="831"/>
        <v>1</v>
      </c>
      <c r="AS1046" s="60">
        <f>COUNTIFS(配置清单!$G:$G,G1046,配置清单!$H:$H,"QA",配置清单!$N:$N,"在岗",配置清单!$P:$P,"&lt;&gt;暂不胜任")</f>
        <v>0</v>
      </c>
      <c r="AT1046" s="61">
        <f t="shared" si="832"/>
        <v>0</v>
      </c>
      <c r="AU1046" s="60">
        <f>COUNTIFS(配置清单!G:G,规划及评估!G1046,配置清单!H:H,"BA",配置清单!N:N,"在岗")</f>
        <v>0</v>
      </c>
      <c r="AV1046" s="61" t="str">
        <f t="shared" si="833"/>
        <v>NA</v>
      </c>
      <c r="AW1046" s="60">
        <f>COUNTIFS(配置清单!G:G,G1046,配置清单!H:H,"BA",配置清单!N:N,"在岗",配置清单!P:P,"&lt;&gt;暂不胜任")</f>
        <v>0</v>
      </c>
      <c r="AX1046" s="61" t="str">
        <f t="shared" si="834"/>
        <v>NA</v>
      </c>
      <c r="AY1046" s="60">
        <f>COUNTIFS(配置清单!G:G,规划及评估!G1046,配置清单!H:H,"IA",配置清单!N:N,"在岗")</f>
        <v>0</v>
      </c>
      <c r="AZ1046" s="61" t="str">
        <f t="shared" si="835"/>
        <v>NA</v>
      </c>
      <c r="BA1046" s="60">
        <f>COUNTIFS(配置清单!G:G,G1046,配置清单!H:H,"IA",配置清单!N:N,"在岗",配置清单!P:P,"&lt;&gt;暂不胜任")</f>
        <v>0</v>
      </c>
      <c r="BB1046" s="61" t="str">
        <f t="shared" si="836"/>
        <v>NA</v>
      </c>
      <c r="BC1046" s="60">
        <f>COUNTIFS(配置清单!G:G,规划及评估!G1046,配置清单!H:H,"产品经理",配置清单!N:N,"在岗")</f>
        <v>0</v>
      </c>
      <c r="BD1046" s="61" t="str">
        <f t="shared" si="837"/>
        <v>NA</v>
      </c>
      <c r="BE1046" s="60">
        <f>COUNTIFS(配置清单!G:G,G1046,配置清单!H:H,"产品经理",配置清单!N:N,"在岗",配置清单!P:P,"&lt;&gt;暂不胜任")</f>
        <v>0</v>
      </c>
      <c r="BF1046" s="61" t="str">
        <f t="shared" si="838"/>
        <v>NA</v>
      </c>
      <c r="BG1046" s="63">
        <f t="shared" si="839"/>
        <v>2</v>
      </c>
      <c r="BH1046" s="64">
        <f t="shared" si="840"/>
        <v>2</v>
      </c>
      <c r="BI1046" s="64">
        <f t="shared" si="841"/>
        <v>2</v>
      </c>
      <c r="BJ1046" s="64">
        <f t="shared" si="842"/>
        <v>1</v>
      </c>
      <c r="BK1046" s="65">
        <f t="shared" si="843"/>
        <v>1</v>
      </c>
      <c r="BL1046" s="66">
        <f t="shared" si="844"/>
        <v>0.5</v>
      </c>
      <c r="BM1046" s="93">
        <f t="shared" si="845"/>
        <v>1</v>
      </c>
      <c r="BN1046" s="93">
        <f t="shared" si="846"/>
        <v>1</v>
      </c>
      <c r="BO1046" s="93">
        <f t="shared" si="847"/>
        <v>0</v>
      </c>
      <c r="BP1046" s="93">
        <f t="shared" si="848"/>
        <v>0</v>
      </c>
      <c r="BQ1046" s="93">
        <f t="shared" si="849"/>
        <v>0</v>
      </c>
      <c r="BR1046" s="93">
        <f t="shared" si="850"/>
        <v>0</v>
      </c>
      <c r="BS1046" s="93">
        <f t="shared" si="851"/>
        <v>0</v>
      </c>
      <c r="BT1046" s="93">
        <f t="shared" si="852"/>
        <v>0</v>
      </c>
      <c r="BU1046" s="93">
        <f t="shared" si="853"/>
        <v>0</v>
      </c>
      <c r="BV1046" s="93">
        <f t="shared" si="854"/>
        <v>0</v>
      </c>
      <c r="BW1046" s="93">
        <f t="shared" si="855"/>
        <v>1</v>
      </c>
      <c r="BX1046" s="93">
        <f t="shared" si="856"/>
        <v>0</v>
      </c>
      <c r="BY1046" s="93">
        <f t="shared" si="857"/>
        <v>0</v>
      </c>
      <c r="BZ1046" s="93">
        <f t="shared" si="858"/>
        <v>0</v>
      </c>
      <c r="CA1046" s="93">
        <f t="shared" si="859"/>
        <v>0</v>
      </c>
      <c r="CB1046" s="93">
        <f t="shared" si="860"/>
        <v>0</v>
      </c>
      <c r="CC1046" s="93">
        <f t="shared" si="861"/>
        <v>0</v>
      </c>
      <c r="CD1046" s="93">
        <f t="shared" si="862"/>
        <v>0</v>
      </c>
    </row>
    <row r="1047" spans="1:82">
      <c r="A1047" s="34">
        <v>93</v>
      </c>
      <c r="B1047" s="34" t="s">
        <v>8522</v>
      </c>
      <c r="C1047" s="34" t="s">
        <v>8480</v>
      </c>
      <c r="D1047" s="34" t="s">
        <v>230</v>
      </c>
      <c r="E1047" s="34" t="s">
        <v>8702</v>
      </c>
      <c r="F1047" s="34" t="s">
        <v>8715</v>
      </c>
      <c r="G1047" s="34" t="s">
        <v>8716</v>
      </c>
      <c r="H1047" s="34" t="s">
        <v>7</v>
      </c>
      <c r="I1047" s="34" t="s">
        <v>4</v>
      </c>
      <c r="J1047" s="34" t="s">
        <v>195</v>
      </c>
      <c r="K1047" s="34" t="s">
        <v>34</v>
      </c>
      <c r="L1047" s="34" t="s">
        <v>8555</v>
      </c>
      <c r="N1047" s="34">
        <v>1</v>
      </c>
      <c r="O1047" s="34">
        <v>1</v>
      </c>
      <c r="P1047" s="34">
        <v>0</v>
      </c>
      <c r="Q1047" s="34">
        <v>0</v>
      </c>
      <c r="R1047" s="34">
        <v>0</v>
      </c>
      <c r="S1047" s="34">
        <v>1</v>
      </c>
      <c r="T1047" s="34">
        <v>0</v>
      </c>
      <c r="U1047" s="77">
        <v>0</v>
      </c>
      <c r="V1047" s="34">
        <v>0</v>
      </c>
      <c r="W1047" s="60">
        <f>COUNTIFS(配置清单!G:G,G1047,配置清单!$H:$H,"PM",配置清单!$N:$N,"在岗")</f>
        <v>1</v>
      </c>
      <c r="X1047" s="61">
        <f t="shared" si="821"/>
        <v>1</v>
      </c>
      <c r="Y1047" s="60">
        <f>COUNTIFS(配置清单!$G:$G,G1047,配置清单!$H:$H,"PM",配置清单!$N:$N,"在岗",配置清单!$P:$P,"&lt;&gt;暂不胜任")</f>
        <v>1</v>
      </c>
      <c r="Z1047" s="61">
        <f t="shared" si="822"/>
        <v>1</v>
      </c>
      <c r="AA1047" s="62">
        <f>COUNTIFS(配置清单!$G:$G,G1047,配置清单!$H:$H,"SE",配置清单!$N:$N,"在岗")+COUNTIFS(配置清单!$G:$G,G1047,配置清单!$H:$H,"SA",配置清单!$N:$N,"在岗")</f>
        <v>1</v>
      </c>
      <c r="AB1047" s="61">
        <f t="shared" si="823"/>
        <v>1</v>
      </c>
      <c r="AC1047" s="60">
        <f>COUNTIFS(配置清单!$G:$G,G1047,配置清单!$H:$H,"SE",配置清单!$N:$N,"在岗",配置清单!$P:$P,"&lt;&gt;暂不胜任")+COUNTIFS(配置清单!$G:$G,G1047,配置清单!$H:$H,"SA",配置清单!$N:$N,"在岗",配置清单!$P:$P,"&lt;&gt;暂不胜任")</f>
        <v>0</v>
      </c>
      <c r="AD1047" s="61">
        <f t="shared" si="824"/>
        <v>0</v>
      </c>
      <c r="AE1047" s="60">
        <f>COUNTIFS(配置清单!$G:$G,G1047,配置清单!H:H,"MDE",配置清单!N:N,"在岗")</f>
        <v>0</v>
      </c>
      <c r="AF1047" s="61" t="str">
        <f t="shared" si="825"/>
        <v>NA</v>
      </c>
      <c r="AG1047" s="60">
        <f>COUNTIFS(配置清单!$G:$G,G1047,配置清单!$H:$H,"MDE",配置清单!$N:$N,"在岗",配置清单!$P:$P,"&lt;&gt;暂不胜任")</f>
        <v>0</v>
      </c>
      <c r="AH1047" s="61" t="str">
        <f t="shared" si="826"/>
        <v>NA</v>
      </c>
      <c r="AI1047" s="62">
        <f>COUNTIFS(配置清单!G:G,G1047,配置清单!H:H,"TPM",配置清单!N:N,"在岗")+COUNTIFS(配置清单!G:G,G1047,配置清单!H:H,"TC",配置清单!N:N,"在岗")</f>
        <v>0</v>
      </c>
      <c r="AJ1047" s="61" t="str">
        <f t="shared" si="827"/>
        <v>NA</v>
      </c>
      <c r="AK1047" s="60">
        <f>COUNTIFS(配置清单!G:G,G1047,配置清单!H:H,"TPM",配置清单!N:N,"在岗",配置清单!P:P,"&lt;&gt;暂不胜任")+COUNTIFS(配置清单!G:G,G1047,配置清单!H:H,"TC",配置清单!N:N,"在岗",配置清单!P:P,"&lt;&gt;暂不胜任")</f>
        <v>0</v>
      </c>
      <c r="AL1047" s="61" t="str">
        <f t="shared" si="828"/>
        <v>NA</v>
      </c>
      <c r="AM1047" s="60">
        <f>COUNTIFS(配置清单!G:G,G1047,配置清单!H:H,"TSE",配置清单!N:N,"在岗")</f>
        <v>0</v>
      </c>
      <c r="AN1047" s="61" t="str">
        <f t="shared" si="829"/>
        <v>NA</v>
      </c>
      <c r="AO1047" s="60">
        <f>COUNTIFS(配置清单!G:G,G1047,配置清单!H:H,"TSE",配置清单!N:N,"在岗",配置清单!P:P,"&lt;&gt;暂不胜任")</f>
        <v>0</v>
      </c>
      <c r="AP1047" s="61" t="str">
        <f t="shared" si="830"/>
        <v>NA</v>
      </c>
      <c r="AQ1047" s="60">
        <f>COUNTIFS(配置清单!$G:$G,G1047,配置清单!H:H,"QA",配置清单!N:N,"在岗")</f>
        <v>1</v>
      </c>
      <c r="AR1047" s="61">
        <f t="shared" si="831"/>
        <v>1</v>
      </c>
      <c r="AS1047" s="60">
        <f>COUNTIFS(配置清单!$G:$G,G1047,配置清单!$H:$H,"QA",配置清单!$N:$N,"在岗",配置清单!$P:$P,"&lt;&gt;暂不胜任")</f>
        <v>0</v>
      </c>
      <c r="AT1047" s="61">
        <f t="shared" si="832"/>
        <v>0</v>
      </c>
      <c r="AU1047" s="60">
        <f>COUNTIFS(配置清单!G:G,规划及评估!G1047,配置清单!H:H,"BA",配置清单!N:N,"在岗")</f>
        <v>0</v>
      </c>
      <c r="AV1047" s="61" t="str">
        <f t="shared" si="833"/>
        <v>NA</v>
      </c>
      <c r="AW1047" s="60">
        <f>COUNTIFS(配置清单!G:G,G1047,配置清单!H:H,"BA",配置清单!N:N,"在岗",配置清单!P:P,"&lt;&gt;暂不胜任")</f>
        <v>0</v>
      </c>
      <c r="AX1047" s="61" t="str">
        <f t="shared" si="834"/>
        <v>NA</v>
      </c>
      <c r="AY1047" s="60">
        <f>COUNTIFS(配置清单!G:G,规划及评估!G1047,配置清单!H:H,"IA",配置清单!N:N,"在岗")</f>
        <v>0</v>
      </c>
      <c r="AZ1047" s="61" t="str">
        <f t="shared" si="835"/>
        <v>NA</v>
      </c>
      <c r="BA1047" s="60">
        <f>COUNTIFS(配置清单!G:G,G1047,配置清单!H:H,"IA",配置清单!N:N,"在岗",配置清单!P:P,"&lt;&gt;暂不胜任")</f>
        <v>0</v>
      </c>
      <c r="BB1047" s="61" t="str">
        <f t="shared" si="836"/>
        <v>NA</v>
      </c>
      <c r="BC1047" s="60">
        <f>COUNTIFS(配置清单!G:G,规划及评估!G1047,配置清单!H:H,"产品经理",配置清单!N:N,"在岗")</f>
        <v>0</v>
      </c>
      <c r="BD1047" s="61" t="str">
        <f t="shared" si="837"/>
        <v>NA</v>
      </c>
      <c r="BE1047" s="60">
        <f>COUNTIFS(配置清单!G:G,G1047,配置清单!H:H,"产品经理",配置清单!N:N,"在岗",配置清单!P:P,"&lt;&gt;暂不胜任")</f>
        <v>0</v>
      </c>
      <c r="BF1047" s="61" t="str">
        <f t="shared" si="838"/>
        <v>NA</v>
      </c>
      <c r="BG1047" s="63">
        <f t="shared" si="839"/>
        <v>3</v>
      </c>
      <c r="BH1047" s="64">
        <f t="shared" si="840"/>
        <v>3</v>
      </c>
      <c r="BI1047" s="64">
        <f t="shared" si="841"/>
        <v>3</v>
      </c>
      <c r="BJ1047" s="64">
        <f t="shared" si="842"/>
        <v>1</v>
      </c>
      <c r="BK1047" s="65">
        <f t="shared" si="843"/>
        <v>1</v>
      </c>
      <c r="BL1047" s="66">
        <f t="shared" si="844"/>
        <v>0.33333333333333331</v>
      </c>
      <c r="BM1047" s="93">
        <f t="shared" si="845"/>
        <v>1</v>
      </c>
      <c r="BN1047" s="93">
        <f t="shared" si="846"/>
        <v>1</v>
      </c>
      <c r="BO1047" s="93">
        <f t="shared" si="847"/>
        <v>1</v>
      </c>
      <c r="BP1047" s="93">
        <f t="shared" si="848"/>
        <v>0</v>
      </c>
      <c r="BQ1047" s="93">
        <f t="shared" si="849"/>
        <v>0</v>
      </c>
      <c r="BR1047" s="93">
        <f t="shared" si="850"/>
        <v>0</v>
      </c>
      <c r="BS1047" s="93">
        <f t="shared" si="851"/>
        <v>0</v>
      </c>
      <c r="BT1047" s="93">
        <f t="shared" si="852"/>
        <v>0</v>
      </c>
      <c r="BU1047" s="93">
        <f t="shared" si="853"/>
        <v>0</v>
      </c>
      <c r="BV1047" s="93">
        <f t="shared" si="854"/>
        <v>0</v>
      </c>
      <c r="BW1047" s="93">
        <f t="shared" si="855"/>
        <v>1</v>
      </c>
      <c r="BX1047" s="93">
        <f t="shared" si="856"/>
        <v>0</v>
      </c>
      <c r="BY1047" s="93">
        <f t="shared" si="857"/>
        <v>0</v>
      </c>
      <c r="BZ1047" s="93">
        <f t="shared" si="858"/>
        <v>0</v>
      </c>
      <c r="CA1047" s="93">
        <f t="shared" si="859"/>
        <v>0</v>
      </c>
      <c r="CB1047" s="93">
        <f t="shared" si="860"/>
        <v>0</v>
      </c>
      <c r="CC1047" s="93">
        <f t="shared" si="861"/>
        <v>0</v>
      </c>
      <c r="CD1047" s="93">
        <f t="shared" si="862"/>
        <v>0</v>
      </c>
    </row>
    <row r="1048" spans="1:82">
      <c r="A1048" s="34">
        <v>94</v>
      </c>
      <c r="B1048" s="34" t="s">
        <v>8522</v>
      </c>
      <c r="C1048" s="34" t="s">
        <v>8480</v>
      </c>
      <c r="D1048" s="34" t="s">
        <v>230</v>
      </c>
      <c r="E1048" s="34" t="s">
        <v>8702</v>
      </c>
      <c r="F1048" s="34" t="s">
        <v>8717</v>
      </c>
      <c r="G1048" s="34" t="s">
        <v>8718</v>
      </c>
      <c r="H1048" s="34" t="s">
        <v>7</v>
      </c>
      <c r="I1048" s="34" t="s">
        <v>4</v>
      </c>
      <c r="J1048" s="34" t="s">
        <v>195</v>
      </c>
      <c r="K1048" s="34" t="s">
        <v>34</v>
      </c>
      <c r="L1048" s="34" t="s">
        <v>8555</v>
      </c>
      <c r="N1048" s="34">
        <v>1</v>
      </c>
      <c r="O1048" s="34">
        <v>3</v>
      </c>
      <c r="P1048" s="34">
        <v>0</v>
      </c>
      <c r="Q1048" s="34">
        <v>0</v>
      </c>
      <c r="R1048" s="34">
        <v>0</v>
      </c>
      <c r="S1048" s="34">
        <v>1</v>
      </c>
      <c r="T1048" s="34">
        <v>0</v>
      </c>
      <c r="U1048" s="77">
        <v>0</v>
      </c>
      <c r="V1048" s="34">
        <v>0</v>
      </c>
      <c r="W1048" s="60">
        <f>COUNTIFS(配置清单!G:G,G1048,配置清单!$H:$H,"PM",配置清单!$N:$N,"在岗")</f>
        <v>1</v>
      </c>
      <c r="X1048" s="61">
        <f t="shared" si="821"/>
        <v>1</v>
      </c>
      <c r="Y1048" s="60">
        <f>COUNTIFS(配置清单!$G:$G,G1048,配置清单!$H:$H,"PM",配置清单!$N:$N,"在岗",配置清单!$P:$P,"&lt;&gt;暂不胜任")</f>
        <v>1</v>
      </c>
      <c r="Z1048" s="61">
        <f t="shared" si="822"/>
        <v>1</v>
      </c>
      <c r="AA1048" s="62">
        <f>COUNTIFS(配置清单!$G:$G,G1048,配置清单!$H:$H,"SE",配置清单!$N:$N,"在岗")+COUNTIFS(配置清单!$G:$G,G1048,配置清单!$H:$H,"SA",配置清单!$N:$N,"在岗")</f>
        <v>3</v>
      </c>
      <c r="AB1048" s="61">
        <f t="shared" si="823"/>
        <v>1</v>
      </c>
      <c r="AC1048" s="60">
        <f>COUNTIFS(配置清单!$G:$G,G1048,配置清单!$H:$H,"SE",配置清单!$N:$N,"在岗",配置清单!$P:$P,"&lt;&gt;暂不胜任")+COUNTIFS(配置清单!$G:$G,G1048,配置清单!$H:$H,"SA",配置清单!$N:$N,"在岗",配置清单!$P:$P,"&lt;&gt;暂不胜任")</f>
        <v>3</v>
      </c>
      <c r="AD1048" s="61">
        <f t="shared" si="824"/>
        <v>1</v>
      </c>
      <c r="AE1048" s="60">
        <f>COUNTIFS(配置清单!$G:$G,G1048,配置清单!H:H,"MDE",配置清单!N:N,"在岗")</f>
        <v>0</v>
      </c>
      <c r="AF1048" s="61" t="str">
        <f t="shared" si="825"/>
        <v>NA</v>
      </c>
      <c r="AG1048" s="60">
        <f>COUNTIFS(配置清单!$G:$G,G1048,配置清单!$H:$H,"MDE",配置清单!$N:$N,"在岗",配置清单!$P:$P,"&lt;&gt;暂不胜任")</f>
        <v>0</v>
      </c>
      <c r="AH1048" s="61" t="str">
        <f t="shared" si="826"/>
        <v>NA</v>
      </c>
      <c r="AI1048" s="62">
        <f>COUNTIFS(配置清单!G:G,G1048,配置清单!H:H,"TPM",配置清单!N:N,"在岗")+COUNTIFS(配置清单!G:G,G1048,配置清单!H:H,"TC",配置清单!N:N,"在岗")</f>
        <v>0</v>
      </c>
      <c r="AJ1048" s="61" t="str">
        <f t="shared" si="827"/>
        <v>NA</v>
      </c>
      <c r="AK1048" s="60">
        <f>COUNTIFS(配置清单!G:G,G1048,配置清单!H:H,"TPM",配置清单!N:N,"在岗",配置清单!P:P,"&lt;&gt;暂不胜任")+COUNTIFS(配置清单!G:G,G1048,配置清单!H:H,"TC",配置清单!N:N,"在岗",配置清单!P:P,"&lt;&gt;暂不胜任")</f>
        <v>0</v>
      </c>
      <c r="AL1048" s="61" t="str">
        <f t="shared" si="828"/>
        <v>NA</v>
      </c>
      <c r="AM1048" s="60">
        <f>COUNTIFS(配置清单!G:G,G1048,配置清单!H:H,"TSE",配置清单!N:N,"在岗")</f>
        <v>0</v>
      </c>
      <c r="AN1048" s="61" t="str">
        <f t="shared" si="829"/>
        <v>NA</v>
      </c>
      <c r="AO1048" s="60">
        <f>COUNTIFS(配置清单!G:G,G1048,配置清单!H:H,"TSE",配置清单!N:N,"在岗",配置清单!P:P,"&lt;&gt;暂不胜任")</f>
        <v>0</v>
      </c>
      <c r="AP1048" s="61" t="str">
        <f t="shared" si="830"/>
        <v>NA</v>
      </c>
      <c r="AQ1048" s="60">
        <f>COUNTIFS(配置清单!$G:$G,G1048,配置清单!H:H,"QA",配置清单!N:N,"在岗")</f>
        <v>1</v>
      </c>
      <c r="AR1048" s="61">
        <f t="shared" si="831"/>
        <v>1</v>
      </c>
      <c r="AS1048" s="60">
        <f>COUNTIFS(配置清单!$G:$G,G1048,配置清单!$H:$H,"QA",配置清单!$N:$N,"在岗",配置清单!$P:$P,"&lt;&gt;暂不胜任")</f>
        <v>0</v>
      </c>
      <c r="AT1048" s="61">
        <f t="shared" si="832"/>
        <v>0</v>
      </c>
      <c r="AU1048" s="60">
        <f>COUNTIFS(配置清单!G:G,规划及评估!G1048,配置清单!H:H,"BA",配置清单!N:N,"在岗")</f>
        <v>0</v>
      </c>
      <c r="AV1048" s="61" t="str">
        <f t="shared" si="833"/>
        <v>NA</v>
      </c>
      <c r="AW1048" s="60">
        <f>COUNTIFS(配置清单!G:G,G1048,配置清单!H:H,"BA",配置清单!N:N,"在岗",配置清单!P:P,"&lt;&gt;暂不胜任")</f>
        <v>0</v>
      </c>
      <c r="AX1048" s="61" t="str">
        <f t="shared" si="834"/>
        <v>NA</v>
      </c>
      <c r="AY1048" s="60">
        <f>COUNTIFS(配置清单!G:G,规划及评估!G1048,配置清单!H:H,"IA",配置清单!N:N,"在岗")</f>
        <v>0</v>
      </c>
      <c r="AZ1048" s="61" t="str">
        <f t="shared" si="835"/>
        <v>NA</v>
      </c>
      <c r="BA1048" s="60">
        <f>COUNTIFS(配置清单!G:G,G1048,配置清单!H:H,"IA",配置清单!N:N,"在岗",配置清单!P:P,"&lt;&gt;暂不胜任")</f>
        <v>0</v>
      </c>
      <c r="BB1048" s="61" t="str">
        <f t="shared" si="836"/>
        <v>NA</v>
      </c>
      <c r="BC1048" s="60">
        <f>COUNTIFS(配置清单!G:G,规划及评估!G1048,配置清单!H:H,"产品经理",配置清单!N:N,"在岗")</f>
        <v>0</v>
      </c>
      <c r="BD1048" s="61" t="str">
        <f t="shared" si="837"/>
        <v>NA</v>
      </c>
      <c r="BE1048" s="60">
        <f>COUNTIFS(配置清单!G:G,G1048,配置清单!H:H,"产品经理",配置清单!N:N,"在岗",配置清单!P:P,"&lt;&gt;暂不胜任")</f>
        <v>0</v>
      </c>
      <c r="BF1048" s="61" t="str">
        <f t="shared" si="838"/>
        <v>NA</v>
      </c>
      <c r="BG1048" s="63">
        <f t="shared" si="839"/>
        <v>5</v>
      </c>
      <c r="BH1048" s="64">
        <f t="shared" si="840"/>
        <v>5</v>
      </c>
      <c r="BI1048" s="64">
        <f t="shared" si="841"/>
        <v>5</v>
      </c>
      <c r="BJ1048" s="64">
        <f t="shared" si="842"/>
        <v>4</v>
      </c>
      <c r="BK1048" s="65">
        <f t="shared" si="843"/>
        <v>1</v>
      </c>
      <c r="BL1048" s="66">
        <f t="shared" si="844"/>
        <v>0.8</v>
      </c>
      <c r="BM1048" s="93">
        <f t="shared" si="845"/>
        <v>1</v>
      </c>
      <c r="BN1048" s="93">
        <f t="shared" si="846"/>
        <v>1</v>
      </c>
      <c r="BO1048" s="93">
        <f t="shared" si="847"/>
        <v>3</v>
      </c>
      <c r="BP1048" s="93">
        <f t="shared" si="848"/>
        <v>3</v>
      </c>
      <c r="BQ1048" s="93">
        <f t="shared" si="849"/>
        <v>0</v>
      </c>
      <c r="BR1048" s="93">
        <f t="shared" si="850"/>
        <v>0</v>
      </c>
      <c r="BS1048" s="93">
        <f t="shared" si="851"/>
        <v>0</v>
      </c>
      <c r="BT1048" s="93">
        <f t="shared" si="852"/>
        <v>0</v>
      </c>
      <c r="BU1048" s="93">
        <f t="shared" si="853"/>
        <v>0</v>
      </c>
      <c r="BV1048" s="93">
        <f t="shared" si="854"/>
        <v>0</v>
      </c>
      <c r="BW1048" s="93">
        <f t="shared" si="855"/>
        <v>1</v>
      </c>
      <c r="BX1048" s="93">
        <f t="shared" si="856"/>
        <v>0</v>
      </c>
      <c r="BY1048" s="93">
        <f t="shared" si="857"/>
        <v>0</v>
      </c>
      <c r="BZ1048" s="93">
        <f t="shared" si="858"/>
        <v>0</v>
      </c>
      <c r="CA1048" s="93">
        <f t="shared" si="859"/>
        <v>0</v>
      </c>
      <c r="CB1048" s="93">
        <f t="shared" si="860"/>
        <v>0</v>
      </c>
      <c r="CC1048" s="93">
        <f t="shared" si="861"/>
        <v>0</v>
      </c>
      <c r="CD1048" s="93">
        <f t="shared" si="862"/>
        <v>0</v>
      </c>
    </row>
    <row r="1049" spans="1:82">
      <c r="A1049" s="34">
        <v>95</v>
      </c>
      <c r="B1049" s="34" t="s">
        <v>8522</v>
      </c>
      <c r="C1049" s="34" t="s">
        <v>8480</v>
      </c>
      <c r="D1049" s="34" t="s">
        <v>230</v>
      </c>
      <c r="E1049" s="34" t="s">
        <v>8702</v>
      </c>
      <c r="F1049" s="34" t="s">
        <v>8719</v>
      </c>
      <c r="G1049" s="34" t="s">
        <v>8720</v>
      </c>
      <c r="H1049" s="34" t="s">
        <v>7</v>
      </c>
      <c r="I1049" s="34" t="s">
        <v>4</v>
      </c>
      <c r="J1049" s="34" t="s">
        <v>195</v>
      </c>
      <c r="K1049" s="34" t="s">
        <v>34</v>
      </c>
      <c r="L1049" s="34" t="s">
        <v>8551</v>
      </c>
      <c r="N1049" s="34">
        <v>1</v>
      </c>
      <c r="O1049" s="34">
        <v>0</v>
      </c>
      <c r="P1049" s="34">
        <v>0</v>
      </c>
      <c r="Q1049" s="34">
        <v>0</v>
      </c>
      <c r="R1049" s="34">
        <v>0</v>
      </c>
      <c r="S1049" s="34">
        <v>1</v>
      </c>
      <c r="T1049" s="34">
        <v>0</v>
      </c>
      <c r="U1049" s="77">
        <v>0</v>
      </c>
      <c r="V1049" s="34">
        <v>0</v>
      </c>
      <c r="W1049" s="60">
        <f>COUNTIFS(配置清单!G:G,G1049,配置清单!$H:$H,"PM",配置清单!$N:$N,"在岗")</f>
        <v>1</v>
      </c>
      <c r="X1049" s="61">
        <f t="shared" si="821"/>
        <v>1</v>
      </c>
      <c r="Y1049" s="60">
        <f>COUNTIFS(配置清单!$G:$G,G1049,配置清单!$H:$H,"PM",配置清单!$N:$N,"在岗",配置清单!$P:$P,"&lt;&gt;暂不胜任")</f>
        <v>1</v>
      </c>
      <c r="Z1049" s="61">
        <f t="shared" si="822"/>
        <v>1</v>
      </c>
      <c r="AA1049" s="62">
        <f>COUNTIFS(配置清单!$G:$G,G1049,配置清单!$H:$H,"SE",配置清单!$N:$N,"在岗")+COUNTIFS(配置清单!$G:$G,G1049,配置清单!$H:$H,"SA",配置清单!$N:$N,"在岗")</f>
        <v>0</v>
      </c>
      <c r="AB1049" s="61" t="str">
        <f t="shared" si="823"/>
        <v>NA</v>
      </c>
      <c r="AC1049" s="60">
        <f>COUNTIFS(配置清单!$G:$G,G1049,配置清单!$H:$H,"SE",配置清单!$N:$N,"在岗",配置清单!$P:$P,"&lt;&gt;暂不胜任")+COUNTIFS(配置清单!$G:$G,G1049,配置清单!$H:$H,"SA",配置清单!$N:$N,"在岗",配置清单!$P:$P,"&lt;&gt;暂不胜任")</f>
        <v>0</v>
      </c>
      <c r="AD1049" s="61" t="str">
        <f t="shared" si="824"/>
        <v>NA</v>
      </c>
      <c r="AE1049" s="60">
        <f>COUNTIFS(配置清单!$G:$G,G1049,配置清单!H:H,"MDE",配置清单!N:N,"在岗")</f>
        <v>0</v>
      </c>
      <c r="AF1049" s="61" t="str">
        <f t="shared" si="825"/>
        <v>NA</v>
      </c>
      <c r="AG1049" s="60">
        <f>COUNTIFS(配置清单!$G:$G,G1049,配置清单!$H:$H,"MDE",配置清单!$N:$N,"在岗",配置清单!$P:$P,"&lt;&gt;暂不胜任")</f>
        <v>0</v>
      </c>
      <c r="AH1049" s="61" t="str">
        <f t="shared" si="826"/>
        <v>NA</v>
      </c>
      <c r="AI1049" s="62">
        <f>COUNTIFS(配置清单!G:G,G1049,配置清单!H:H,"TPM",配置清单!N:N,"在岗")+COUNTIFS(配置清单!G:G,G1049,配置清单!H:H,"TC",配置清单!N:N,"在岗")</f>
        <v>1</v>
      </c>
      <c r="AJ1049" s="61" t="str">
        <f t="shared" si="827"/>
        <v>NA</v>
      </c>
      <c r="AK1049" s="60">
        <f>COUNTIFS(配置清单!G:G,G1049,配置清单!H:H,"TPM",配置清单!N:N,"在岗",配置清单!P:P,"&lt;&gt;暂不胜任")+COUNTIFS(配置清单!G:G,G1049,配置清单!H:H,"TC",配置清单!N:N,"在岗",配置清单!P:P,"&lt;&gt;暂不胜任")</f>
        <v>0</v>
      </c>
      <c r="AL1049" s="61" t="str">
        <f t="shared" si="828"/>
        <v>NA</v>
      </c>
      <c r="AM1049" s="60">
        <f>COUNTIFS(配置清单!G:G,G1049,配置清单!H:H,"TSE",配置清单!N:N,"在岗")</f>
        <v>0</v>
      </c>
      <c r="AN1049" s="61" t="str">
        <f t="shared" si="829"/>
        <v>NA</v>
      </c>
      <c r="AO1049" s="60">
        <f>COUNTIFS(配置清单!G:G,G1049,配置清单!H:H,"TSE",配置清单!N:N,"在岗",配置清单!P:P,"&lt;&gt;暂不胜任")</f>
        <v>0</v>
      </c>
      <c r="AP1049" s="61" t="str">
        <f t="shared" si="830"/>
        <v>NA</v>
      </c>
      <c r="AQ1049" s="60">
        <f>COUNTIFS(配置清单!$G:$G,G1049,配置清单!H:H,"QA",配置清单!N:N,"在岗")</f>
        <v>1</v>
      </c>
      <c r="AR1049" s="61">
        <f t="shared" si="831"/>
        <v>1</v>
      </c>
      <c r="AS1049" s="60">
        <f>COUNTIFS(配置清单!$G:$G,G1049,配置清单!$H:$H,"QA",配置清单!$N:$N,"在岗",配置清单!$P:$P,"&lt;&gt;暂不胜任")</f>
        <v>0</v>
      </c>
      <c r="AT1049" s="61">
        <f t="shared" si="832"/>
        <v>0</v>
      </c>
      <c r="AU1049" s="60">
        <f>COUNTIFS(配置清单!G:G,规划及评估!G1049,配置清单!H:H,"BA",配置清单!N:N,"在岗")</f>
        <v>0</v>
      </c>
      <c r="AV1049" s="61" t="str">
        <f t="shared" si="833"/>
        <v>NA</v>
      </c>
      <c r="AW1049" s="60">
        <f>COUNTIFS(配置清单!G:G,G1049,配置清单!H:H,"BA",配置清单!N:N,"在岗",配置清单!P:P,"&lt;&gt;暂不胜任")</f>
        <v>0</v>
      </c>
      <c r="AX1049" s="61" t="str">
        <f t="shared" si="834"/>
        <v>NA</v>
      </c>
      <c r="AY1049" s="60">
        <f>COUNTIFS(配置清单!G:G,规划及评估!G1049,配置清单!H:H,"IA",配置清单!N:N,"在岗")</f>
        <v>0</v>
      </c>
      <c r="AZ1049" s="61" t="str">
        <f t="shared" si="835"/>
        <v>NA</v>
      </c>
      <c r="BA1049" s="60">
        <f>COUNTIFS(配置清单!G:G,G1049,配置清单!H:H,"IA",配置清单!N:N,"在岗",配置清单!P:P,"&lt;&gt;暂不胜任")</f>
        <v>0</v>
      </c>
      <c r="BB1049" s="61" t="str">
        <f t="shared" si="836"/>
        <v>NA</v>
      </c>
      <c r="BC1049" s="60">
        <f>COUNTIFS(配置清单!G:G,规划及评估!G1049,配置清单!H:H,"产品经理",配置清单!N:N,"在岗")</f>
        <v>0</v>
      </c>
      <c r="BD1049" s="61" t="str">
        <f t="shared" si="837"/>
        <v>NA</v>
      </c>
      <c r="BE1049" s="60">
        <f>COUNTIFS(配置清单!G:G,G1049,配置清单!H:H,"产品经理",配置清单!N:N,"在岗",配置清单!P:P,"&lt;&gt;暂不胜任")</f>
        <v>0</v>
      </c>
      <c r="BF1049" s="61" t="str">
        <f t="shared" si="838"/>
        <v>NA</v>
      </c>
      <c r="BG1049" s="63">
        <f t="shared" si="839"/>
        <v>2</v>
      </c>
      <c r="BH1049" s="64">
        <f t="shared" si="840"/>
        <v>2</v>
      </c>
      <c r="BI1049" s="64">
        <f t="shared" si="841"/>
        <v>2</v>
      </c>
      <c r="BJ1049" s="64">
        <f t="shared" si="842"/>
        <v>1</v>
      </c>
      <c r="BK1049" s="65">
        <f t="shared" si="843"/>
        <v>1</v>
      </c>
      <c r="BL1049" s="66">
        <f t="shared" si="844"/>
        <v>0.5</v>
      </c>
      <c r="BM1049" s="93">
        <f t="shared" si="845"/>
        <v>1</v>
      </c>
      <c r="BN1049" s="93">
        <f t="shared" si="846"/>
        <v>1</v>
      </c>
      <c r="BO1049" s="93">
        <f t="shared" si="847"/>
        <v>0</v>
      </c>
      <c r="BP1049" s="93">
        <f t="shared" si="848"/>
        <v>0</v>
      </c>
      <c r="BQ1049" s="93">
        <f t="shared" si="849"/>
        <v>0</v>
      </c>
      <c r="BR1049" s="93">
        <f t="shared" si="850"/>
        <v>0</v>
      </c>
      <c r="BS1049" s="93">
        <f t="shared" si="851"/>
        <v>0</v>
      </c>
      <c r="BT1049" s="93">
        <f t="shared" si="852"/>
        <v>0</v>
      </c>
      <c r="BU1049" s="93">
        <f t="shared" si="853"/>
        <v>0</v>
      </c>
      <c r="BV1049" s="93">
        <f t="shared" si="854"/>
        <v>0</v>
      </c>
      <c r="BW1049" s="93">
        <f t="shared" si="855"/>
        <v>1</v>
      </c>
      <c r="BX1049" s="93">
        <f t="shared" si="856"/>
        <v>0</v>
      </c>
      <c r="BY1049" s="93">
        <f t="shared" si="857"/>
        <v>0</v>
      </c>
      <c r="BZ1049" s="93">
        <f t="shared" si="858"/>
        <v>0</v>
      </c>
      <c r="CA1049" s="93">
        <f t="shared" si="859"/>
        <v>0</v>
      </c>
      <c r="CB1049" s="93">
        <f t="shared" si="860"/>
        <v>0</v>
      </c>
      <c r="CC1049" s="93">
        <f t="shared" si="861"/>
        <v>0</v>
      </c>
      <c r="CD1049" s="93">
        <f t="shared" si="862"/>
        <v>0</v>
      </c>
    </row>
    <row r="1050" spans="1:82">
      <c r="A1050" s="34">
        <v>96</v>
      </c>
      <c r="B1050" s="34" t="s">
        <v>8522</v>
      </c>
      <c r="C1050" s="34" t="s">
        <v>8480</v>
      </c>
      <c r="D1050" s="34" t="s">
        <v>230</v>
      </c>
      <c r="E1050" s="34" t="s">
        <v>8702</v>
      </c>
      <c r="F1050" s="34" t="s">
        <v>8721</v>
      </c>
      <c r="G1050" s="34" t="s">
        <v>8590</v>
      </c>
      <c r="H1050" s="34" t="s">
        <v>4</v>
      </c>
      <c r="I1050" s="34" t="s">
        <v>4</v>
      </c>
      <c r="J1050" s="34" t="s">
        <v>34</v>
      </c>
      <c r="K1050" s="34" t="s">
        <v>34</v>
      </c>
      <c r="L1050" s="34" t="s">
        <v>8722</v>
      </c>
      <c r="N1050" s="34">
        <v>1</v>
      </c>
      <c r="O1050" s="34">
        <v>0</v>
      </c>
      <c r="P1050" s="34">
        <v>0</v>
      </c>
      <c r="Q1050" s="34">
        <v>0</v>
      </c>
      <c r="R1050" s="34">
        <v>1</v>
      </c>
      <c r="S1050" s="34">
        <v>1</v>
      </c>
      <c r="T1050" s="34">
        <v>0</v>
      </c>
      <c r="U1050" s="77">
        <v>0</v>
      </c>
      <c r="V1050" s="34">
        <v>0</v>
      </c>
      <c r="W1050" s="60">
        <f>COUNTIFS(配置清单!G:G,G1050,配置清单!$H:$H,"PM",配置清单!$N:$N,"在岗")</f>
        <v>2</v>
      </c>
      <c r="X1050" s="61">
        <f t="shared" si="821"/>
        <v>1</v>
      </c>
      <c r="Y1050" s="60">
        <f>COUNTIFS(配置清单!$G:$G,G1050,配置清单!$H:$H,"PM",配置清单!$N:$N,"在岗",配置清单!$P:$P,"&lt;&gt;暂不胜任")</f>
        <v>2</v>
      </c>
      <c r="Z1050" s="61">
        <f t="shared" si="822"/>
        <v>1</v>
      </c>
      <c r="AA1050" s="62">
        <f>COUNTIFS(配置清单!$G:$G,G1050,配置清单!$H:$H,"SE",配置清单!$N:$N,"在岗")+COUNTIFS(配置清单!$G:$G,G1050,配置清单!$H:$H,"SA",配置清单!$N:$N,"在岗")</f>
        <v>0</v>
      </c>
      <c r="AB1050" s="61" t="str">
        <f t="shared" si="823"/>
        <v>NA</v>
      </c>
      <c r="AC1050" s="60">
        <f>COUNTIFS(配置清单!$G:$G,G1050,配置清单!$H:$H,"SE",配置清单!$N:$N,"在岗",配置清单!$P:$P,"&lt;&gt;暂不胜任")+COUNTIFS(配置清单!$G:$G,G1050,配置清单!$H:$H,"SA",配置清单!$N:$N,"在岗",配置清单!$P:$P,"&lt;&gt;暂不胜任")</f>
        <v>0</v>
      </c>
      <c r="AD1050" s="61" t="str">
        <f t="shared" si="824"/>
        <v>NA</v>
      </c>
      <c r="AE1050" s="60">
        <f>COUNTIFS(配置清单!$G:$G,G1050,配置清单!H:H,"MDE",配置清单!N:N,"在岗")</f>
        <v>0</v>
      </c>
      <c r="AF1050" s="61" t="str">
        <f t="shared" si="825"/>
        <v>NA</v>
      </c>
      <c r="AG1050" s="60">
        <f>COUNTIFS(配置清单!$G:$G,G1050,配置清单!$H:$H,"MDE",配置清单!$N:$N,"在岗",配置清单!$P:$P,"&lt;&gt;暂不胜任")</f>
        <v>0</v>
      </c>
      <c r="AH1050" s="61" t="str">
        <f t="shared" si="826"/>
        <v>NA</v>
      </c>
      <c r="AI1050" s="62">
        <f>COUNTIFS(配置清单!G:G,G1050,配置清单!H:H,"TPM",配置清单!N:N,"在岗")+COUNTIFS(配置清单!G:G,G1050,配置清单!H:H,"TC",配置清单!N:N,"在岗")</f>
        <v>0</v>
      </c>
      <c r="AJ1050" s="61" t="str">
        <f t="shared" si="827"/>
        <v>NA</v>
      </c>
      <c r="AK1050" s="60">
        <f>COUNTIFS(配置清单!G:G,G1050,配置清单!H:H,"TPM",配置清单!N:N,"在岗",配置清单!P:P,"&lt;&gt;暂不胜任")+COUNTIFS(配置清单!G:G,G1050,配置清单!H:H,"TC",配置清单!N:N,"在岗",配置清单!P:P,"&lt;&gt;暂不胜任")</f>
        <v>0</v>
      </c>
      <c r="AL1050" s="61" t="str">
        <f t="shared" si="828"/>
        <v>NA</v>
      </c>
      <c r="AM1050" s="60">
        <f>COUNTIFS(配置清单!G:G,G1050,配置清单!H:H,"TSE",配置清单!N:N,"在岗")</f>
        <v>3</v>
      </c>
      <c r="AN1050" s="61">
        <f t="shared" si="829"/>
        <v>1</v>
      </c>
      <c r="AO1050" s="60">
        <f>COUNTIFS(配置清单!G:G,G1050,配置清单!H:H,"TSE",配置清单!N:N,"在岗",配置清单!P:P,"&lt;&gt;暂不胜任")</f>
        <v>1</v>
      </c>
      <c r="AP1050" s="61">
        <f t="shared" si="830"/>
        <v>1</v>
      </c>
      <c r="AQ1050" s="60">
        <f>COUNTIFS(配置清单!$G:$G,G1050,配置清单!H:H,"QA",配置清单!N:N,"在岗")</f>
        <v>2</v>
      </c>
      <c r="AR1050" s="61">
        <f t="shared" si="831"/>
        <v>1</v>
      </c>
      <c r="AS1050" s="60">
        <f>COUNTIFS(配置清单!$G:$G,G1050,配置清单!$H:$H,"QA",配置清单!$N:$N,"在岗",配置清单!$P:$P,"&lt;&gt;暂不胜任")</f>
        <v>0</v>
      </c>
      <c r="AT1050" s="61">
        <f t="shared" si="832"/>
        <v>0</v>
      </c>
      <c r="AU1050" s="60">
        <f>COUNTIFS(配置清单!G:G,规划及评估!G1050,配置清单!H:H,"BA",配置清单!N:N,"在岗")</f>
        <v>0</v>
      </c>
      <c r="AV1050" s="61" t="str">
        <f t="shared" si="833"/>
        <v>NA</v>
      </c>
      <c r="AW1050" s="60">
        <f>COUNTIFS(配置清单!G:G,G1050,配置清单!H:H,"BA",配置清单!N:N,"在岗",配置清单!P:P,"&lt;&gt;暂不胜任")</f>
        <v>0</v>
      </c>
      <c r="AX1050" s="61" t="str">
        <f t="shared" si="834"/>
        <v>NA</v>
      </c>
      <c r="AY1050" s="60">
        <f>COUNTIFS(配置清单!G:G,规划及评估!G1050,配置清单!H:H,"IA",配置清单!N:N,"在岗")</f>
        <v>0</v>
      </c>
      <c r="AZ1050" s="61" t="str">
        <f t="shared" si="835"/>
        <v>NA</v>
      </c>
      <c r="BA1050" s="60">
        <f>COUNTIFS(配置清单!G:G,G1050,配置清单!H:H,"IA",配置清单!N:N,"在岗",配置清单!P:P,"&lt;&gt;暂不胜任")</f>
        <v>0</v>
      </c>
      <c r="BB1050" s="61" t="str">
        <f t="shared" si="836"/>
        <v>NA</v>
      </c>
      <c r="BC1050" s="60">
        <f>COUNTIFS(配置清单!G:G,规划及评估!G1050,配置清单!H:H,"产品经理",配置清单!N:N,"在岗")</f>
        <v>0</v>
      </c>
      <c r="BD1050" s="61" t="str">
        <f t="shared" si="837"/>
        <v>NA</v>
      </c>
      <c r="BE1050" s="60">
        <f>COUNTIFS(配置清单!G:G,G1050,配置清单!H:H,"产品经理",配置清单!N:N,"在岗",配置清单!P:P,"&lt;&gt;暂不胜任")</f>
        <v>0</v>
      </c>
      <c r="BF1050" s="61" t="str">
        <f t="shared" si="838"/>
        <v>NA</v>
      </c>
      <c r="BG1050" s="63">
        <f t="shared" si="839"/>
        <v>3</v>
      </c>
      <c r="BH1050" s="64">
        <f t="shared" si="840"/>
        <v>7</v>
      </c>
      <c r="BI1050" s="64">
        <f t="shared" si="841"/>
        <v>3</v>
      </c>
      <c r="BJ1050" s="64">
        <f t="shared" si="842"/>
        <v>2</v>
      </c>
      <c r="BK1050" s="65">
        <f t="shared" si="843"/>
        <v>1</v>
      </c>
      <c r="BL1050" s="66">
        <f t="shared" si="844"/>
        <v>0.66666666666666663</v>
      </c>
      <c r="BM1050" s="93">
        <f t="shared" si="845"/>
        <v>1</v>
      </c>
      <c r="BN1050" s="93">
        <f t="shared" si="846"/>
        <v>1</v>
      </c>
      <c r="BO1050" s="93">
        <f t="shared" si="847"/>
        <v>0</v>
      </c>
      <c r="BP1050" s="93">
        <f t="shared" si="848"/>
        <v>0</v>
      </c>
      <c r="BQ1050" s="93">
        <f t="shared" si="849"/>
        <v>0</v>
      </c>
      <c r="BR1050" s="93">
        <f t="shared" si="850"/>
        <v>0</v>
      </c>
      <c r="BS1050" s="93">
        <f t="shared" si="851"/>
        <v>0</v>
      </c>
      <c r="BT1050" s="93">
        <f t="shared" si="852"/>
        <v>0</v>
      </c>
      <c r="BU1050" s="93">
        <f t="shared" si="853"/>
        <v>1</v>
      </c>
      <c r="BV1050" s="93">
        <f t="shared" si="854"/>
        <v>1</v>
      </c>
      <c r="BW1050" s="93">
        <f t="shared" si="855"/>
        <v>1</v>
      </c>
      <c r="BX1050" s="93">
        <f t="shared" si="856"/>
        <v>0</v>
      </c>
      <c r="BY1050" s="93">
        <f t="shared" si="857"/>
        <v>0</v>
      </c>
      <c r="BZ1050" s="93">
        <f t="shared" si="858"/>
        <v>0</v>
      </c>
      <c r="CA1050" s="93">
        <f t="shared" si="859"/>
        <v>0</v>
      </c>
      <c r="CB1050" s="93">
        <f t="shared" si="860"/>
        <v>0</v>
      </c>
      <c r="CC1050" s="93">
        <f t="shared" si="861"/>
        <v>0</v>
      </c>
      <c r="CD1050" s="93">
        <f t="shared" si="862"/>
        <v>0</v>
      </c>
    </row>
    <row r="1051" spans="1:82">
      <c r="A1051" s="34">
        <v>97</v>
      </c>
      <c r="B1051" s="34" t="s">
        <v>8522</v>
      </c>
      <c r="C1051" s="34" t="s">
        <v>8480</v>
      </c>
      <c r="D1051" s="34" t="s">
        <v>230</v>
      </c>
      <c r="E1051" s="34" t="s">
        <v>8702</v>
      </c>
      <c r="F1051" s="34" t="s">
        <v>8723</v>
      </c>
      <c r="G1051" s="34" t="s">
        <v>8724</v>
      </c>
      <c r="H1051" s="34" t="s">
        <v>7</v>
      </c>
      <c r="I1051" s="34" t="s">
        <v>4</v>
      </c>
      <c r="J1051" s="34" t="s">
        <v>195</v>
      </c>
      <c r="K1051" s="34" t="s">
        <v>34</v>
      </c>
      <c r="L1051" s="34" t="s">
        <v>8725</v>
      </c>
      <c r="N1051" s="34">
        <v>1</v>
      </c>
      <c r="O1051" s="34">
        <v>0</v>
      </c>
      <c r="P1051" s="34">
        <v>0</v>
      </c>
      <c r="Q1051" s="34">
        <v>0</v>
      </c>
      <c r="R1051" s="34">
        <v>0</v>
      </c>
      <c r="S1051" s="34">
        <v>1</v>
      </c>
      <c r="T1051" s="34">
        <v>0</v>
      </c>
      <c r="U1051" s="77">
        <v>0</v>
      </c>
      <c r="V1051" s="34">
        <v>0</v>
      </c>
      <c r="W1051" s="60">
        <f>COUNTIFS(配置清单!G:G,G1051,配置清单!$H:$H,"PM",配置清单!$N:$N,"在岗")</f>
        <v>1</v>
      </c>
      <c r="X1051" s="61">
        <f t="shared" si="821"/>
        <v>1</v>
      </c>
      <c r="Y1051" s="60">
        <f>COUNTIFS(配置清单!$G:$G,G1051,配置清单!$H:$H,"PM",配置清单!$N:$N,"在岗",配置清单!$P:$P,"&lt;&gt;暂不胜任")</f>
        <v>1</v>
      </c>
      <c r="Z1051" s="61">
        <f t="shared" si="822"/>
        <v>1</v>
      </c>
      <c r="AA1051" s="62">
        <f>COUNTIFS(配置清单!$G:$G,G1051,配置清单!$H:$H,"SE",配置清单!$N:$N,"在岗")+COUNTIFS(配置清单!$G:$G,G1051,配置清单!$H:$H,"SA",配置清单!$N:$N,"在岗")</f>
        <v>0</v>
      </c>
      <c r="AB1051" s="61" t="str">
        <f t="shared" si="823"/>
        <v>NA</v>
      </c>
      <c r="AC1051" s="60">
        <f>COUNTIFS(配置清单!$G:$G,G1051,配置清单!$H:$H,"SE",配置清单!$N:$N,"在岗",配置清单!$P:$P,"&lt;&gt;暂不胜任")+COUNTIFS(配置清单!$G:$G,G1051,配置清单!$H:$H,"SA",配置清单!$N:$N,"在岗",配置清单!$P:$P,"&lt;&gt;暂不胜任")</f>
        <v>0</v>
      </c>
      <c r="AD1051" s="61" t="str">
        <f t="shared" si="824"/>
        <v>NA</v>
      </c>
      <c r="AE1051" s="60">
        <f>COUNTIFS(配置清单!$G:$G,G1051,配置清单!H:H,"MDE",配置清单!N:N,"在岗")</f>
        <v>0</v>
      </c>
      <c r="AF1051" s="61" t="str">
        <f t="shared" si="825"/>
        <v>NA</v>
      </c>
      <c r="AG1051" s="60">
        <f>COUNTIFS(配置清单!$G:$G,G1051,配置清单!$H:$H,"MDE",配置清单!$N:$N,"在岗",配置清单!$P:$P,"&lt;&gt;暂不胜任")</f>
        <v>0</v>
      </c>
      <c r="AH1051" s="61" t="str">
        <f t="shared" si="826"/>
        <v>NA</v>
      </c>
      <c r="AI1051" s="62">
        <f>COUNTIFS(配置清单!G:G,G1051,配置清单!H:H,"TPM",配置清单!N:N,"在岗")+COUNTIFS(配置清单!G:G,G1051,配置清单!H:H,"TC",配置清单!N:N,"在岗")</f>
        <v>0</v>
      </c>
      <c r="AJ1051" s="61" t="str">
        <f t="shared" si="827"/>
        <v>NA</v>
      </c>
      <c r="AK1051" s="60">
        <f>COUNTIFS(配置清单!G:G,G1051,配置清单!H:H,"TPM",配置清单!N:N,"在岗",配置清单!P:P,"&lt;&gt;暂不胜任")+COUNTIFS(配置清单!G:G,G1051,配置清单!H:H,"TC",配置清单!N:N,"在岗",配置清单!P:P,"&lt;&gt;暂不胜任")</f>
        <v>0</v>
      </c>
      <c r="AL1051" s="61" t="str">
        <f t="shared" si="828"/>
        <v>NA</v>
      </c>
      <c r="AM1051" s="60">
        <f>COUNTIFS(配置清单!G:G,G1051,配置清单!H:H,"TSE",配置清单!N:N,"在岗")</f>
        <v>2</v>
      </c>
      <c r="AN1051" s="61" t="str">
        <f t="shared" si="829"/>
        <v>NA</v>
      </c>
      <c r="AO1051" s="60">
        <f>COUNTIFS(配置清单!G:G,G1051,配置清单!H:H,"TSE",配置清单!N:N,"在岗",配置清单!P:P,"&lt;&gt;暂不胜任")</f>
        <v>0</v>
      </c>
      <c r="AP1051" s="61" t="str">
        <f t="shared" si="830"/>
        <v>NA</v>
      </c>
      <c r="AQ1051" s="60">
        <f>COUNTIFS(配置清单!$G:$G,G1051,配置清单!H:H,"QA",配置清单!N:N,"在岗")</f>
        <v>1</v>
      </c>
      <c r="AR1051" s="61">
        <f t="shared" si="831"/>
        <v>1</v>
      </c>
      <c r="AS1051" s="60">
        <f>COUNTIFS(配置清单!$G:$G,G1051,配置清单!$H:$H,"QA",配置清单!$N:$N,"在岗",配置清单!$P:$P,"&lt;&gt;暂不胜任")</f>
        <v>0</v>
      </c>
      <c r="AT1051" s="61">
        <f t="shared" si="832"/>
        <v>0</v>
      </c>
      <c r="AU1051" s="60">
        <f>COUNTIFS(配置清单!G:G,规划及评估!G1051,配置清单!H:H,"BA",配置清单!N:N,"在岗")</f>
        <v>0</v>
      </c>
      <c r="AV1051" s="61" t="str">
        <f t="shared" si="833"/>
        <v>NA</v>
      </c>
      <c r="AW1051" s="60">
        <f>COUNTIFS(配置清单!G:G,G1051,配置清单!H:H,"BA",配置清单!N:N,"在岗",配置清单!P:P,"&lt;&gt;暂不胜任")</f>
        <v>0</v>
      </c>
      <c r="AX1051" s="61" t="str">
        <f t="shared" si="834"/>
        <v>NA</v>
      </c>
      <c r="AY1051" s="60">
        <f>COUNTIFS(配置清单!G:G,规划及评估!G1051,配置清单!H:H,"IA",配置清单!N:N,"在岗")</f>
        <v>0</v>
      </c>
      <c r="AZ1051" s="61" t="str">
        <f t="shared" si="835"/>
        <v>NA</v>
      </c>
      <c r="BA1051" s="60">
        <f>COUNTIFS(配置清单!G:G,G1051,配置清单!H:H,"IA",配置清单!N:N,"在岗",配置清单!P:P,"&lt;&gt;暂不胜任")</f>
        <v>0</v>
      </c>
      <c r="BB1051" s="61" t="str">
        <f t="shared" si="836"/>
        <v>NA</v>
      </c>
      <c r="BC1051" s="60">
        <f>COUNTIFS(配置清单!G:G,规划及评估!G1051,配置清单!H:H,"产品经理",配置清单!N:N,"在岗")</f>
        <v>0</v>
      </c>
      <c r="BD1051" s="61" t="str">
        <f t="shared" si="837"/>
        <v>NA</v>
      </c>
      <c r="BE1051" s="60">
        <f>COUNTIFS(配置清单!G:G,G1051,配置清单!H:H,"产品经理",配置清单!N:N,"在岗",配置清单!P:P,"&lt;&gt;暂不胜任")</f>
        <v>0</v>
      </c>
      <c r="BF1051" s="61" t="str">
        <f t="shared" si="838"/>
        <v>NA</v>
      </c>
      <c r="BG1051" s="63">
        <f t="shared" si="839"/>
        <v>2</v>
      </c>
      <c r="BH1051" s="64">
        <f t="shared" si="840"/>
        <v>2</v>
      </c>
      <c r="BI1051" s="64">
        <f t="shared" si="841"/>
        <v>2</v>
      </c>
      <c r="BJ1051" s="64">
        <f t="shared" si="842"/>
        <v>1</v>
      </c>
      <c r="BK1051" s="65">
        <f t="shared" si="843"/>
        <v>1</v>
      </c>
      <c r="BL1051" s="66">
        <f t="shared" si="844"/>
        <v>0.5</v>
      </c>
      <c r="BM1051" s="93">
        <f t="shared" si="845"/>
        <v>1</v>
      </c>
      <c r="BN1051" s="93">
        <f t="shared" si="846"/>
        <v>1</v>
      </c>
      <c r="BO1051" s="93">
        <f t="shared" si="847"/>
        <v>0</v>
      </c>
      <c r="BP1051" s="93">
        <f t="shared" si="848"/>
        <v>0</v>
      </c>
      <c r="BQ1051" s="93">
        <f t="shared" si="849"/>
        <v>0</v>
      </c>
      <c r="BR1051" s="93">
        <f t="shared" si="850"/>
        <v>0</v>
      </c>
      <c r="BS1051" s="93">
        <f t="shared" si="851"/>
        <v>0</v>
      </c>
      <c r="BT1051" s="93">
        <f t="shared" si="852"/>
        <v>0</v>
      </c>
      <c r="BU1051" s="93">
        <f t="shared" si="853"/>
        <v>0</v>
      </c>
      <c r="BV1051" s="93">
        <f t="shared" si="854"/>
        <v>0</v>
      </c>
      <c r="BW1051" s="93">
        <f t="shared" si="855"/>
        <v>1</v>
      </c>
      <c r="BX1051" s="93">
        <f t="shared" si="856"/>
        <v>0</v>
      </c>
      <c r="BY1051" s="93">
        <f t="shared" si="857"/>
        <v>0</v>
      </c>
      <c r="BZ1051" s="93">
        <f t="shared" si="858"/>
        <v>0</v>
      </c>
      <c r="CA1051" s="93">
        <f t="shared" si="859"/>
        <v>0</v>
      </c>
      <c r="CB1051" s="93">
        <f t="shared" si="860"/>
        <v>0</v>
      </c>
      <c r="CC1051" s="93">
        <f t="shared" si="861"/>
        <v>0</v>
      </c>
      <c r="CD1051" s="93">
        <f t="shared" si="862"/>
        <v>0</v>
      </c>
    </row>
    <row r="1052" spans="1:82">
      <c r="A1052" s="34">
        <v>98</v>
      </c>
      <c r="B1052" s="34" t="s">
        <v>8522</v>
      </c>
      <c r="C1052" s="34" t="s">
        <v>8480</v>
      </c>
      <c r="D1052" s="34" t="s">
        <v>230</v>
      </c>
      <c r="E1052" s="34" t="s">
        <v>8702</v>
      </c>
      <c r="F1052" s="34" t="s">
        <v>8726</v>
      </c>
      <c r="G1052" s="34" t="s">
        <v>8727</v>
      </c>
      <c r="H1052" s="34" t="s">
        <v>7</v>
      </c>
      <c r="I1052" s="34" t="s">
        <v>4</v>
      </c>
      <c r="J1052" s="34" t="s">
        <v>195</v>
      </c>
      <c r="K1052" s="34" t="s">
        <v>195</v>
      </c>
      <c r="L1052" s="34" t="s">
        <v>5135</v>
      </c>
      <c r="N1052" s="34">
        <v>1</v>
      </c>
      <c r="O1052" s="34">
        <v>0</v>
      </c>
      <c r="P1052" s="34">
        <v>0</v>
      </c>
      <c r="Q1052" s="34">
        <v>0</v>
      </c>
      <c r="R1052" s="34">
        <v>1</v>
      </c>
      <c r="S1052" s="34">
        <v>1</v>
      </c>
      <c r="T1052" s="34">
        <v>0</v>
      </c>
      <c r="U1052" s="77">
        <v>0</v>
      </c>
      <c r="V1052" s="34">
        <v>0</v>
      </c>
      <c r="W1052" s="60">
        <f>COUNTIFS(配置清单!G:G,G1052,配置清单!$H:$H,"PM",配置清单!$N:$N,"在岗")</f>
        <v>1</v>
      </c>
      <c r="X1052" s="61">
        <f t="shared" si="821"/>
        <v>1</v>
      </c>
      <c r="Y1052" s="60">
        <f>COUNTIFS(配置清单!$G:$G,G1052,配置清单!$H:$H,"PM",配置清单!$N:$N,"在岗",配置清单!$P:$P,"&lt;&gt;暂不胜任")</f>
        <v>1</v>
      </c>
      <c r="Z1052" s="61">
        <f t="shared" si="822"/>
        <v>1</v>
      </c>
      <c r="AA1052" s="62">
        <f>COUNTIFS(配置清单!$G:$G,G1052,配置清单!$H:$H,"SE",配置清单!$N:$N,"在岗")+COUNTIFS(配置清单!$G:$G,G1052,配置清单!$H:$H,"SA",配置清单!$N:$N,"在岗")</f>
        <v>0</v>
      </c>
      <c r="AB1052" s="61" t="str">
        <f t="shared" si="823"/>
        <v>NA</v>
      </c>
      <c r="AC1052" s="60">
        <f>COUNTIFS(配置清单!$G:$G,G1052,配置清单!$H:$H,"SE",配置清单!$N:$N,"在岗",配置清单!$P:$P,"&lt;&gt;暂不胜任")+COUNTIFS(配置清单!$G:$G,G1052,配置清单!$H:$H,"SA",配置清单!$N:$N,"在岗",配置清单!$P:$P,"&lt;&gt;暂不胜任")</f>
        <v>0</v>
      </c>
      <c r="AD1052" s="61" t="str">
        <f t="shared" si="824"/>
        <v>NA</v>
      </c>
      <c r="AE1052" s="60">
        <f>COUNTIFS(配置清单!$G:$G,G1052,配置清单!H:H,"MDE",配置清单!N:N,"在岗")</f>
        <v>0</v>
      </c>
      <c r="AF1052" s="61" t="str">
        <f t="shared" si="825"/>
        <v>NA</v>
      </c>
      <c r="AG1052" s="60">
        <f>COUNTIFS(配置清单!$G:$G,G1052,配置清单!$H:$H,"MDE",配置清单!$N:$N,"在岗",配置清单!$P:$P,"&lt;&gt;暂不胜任")</f>
        <v>0</v>
      </c>
      <c r="AH1052" s="61" t="str">
        <f t="shared" si="826"/>
        <v>NA</v>
      </c>
      <c r="AI1052" s="62">
        <f>COUNTIFS(配置清单!G:G,G1052,配置清单!H:H,"TPM",配置清单!N:N,"在岗")+COUNTIFS(配置清单!G:G,G1052,配置清单!H:H,"TC",配置清单!N:N,"在岗")</f>
        <v>0</v>
      </c>
      <c r="AJ1052" s="61" t="str">
        <f t="shared" si="827"/>
        <v>NA</v>
      </c>
      <c r="AK1052" s="60">
        <f>COUNTIFS(配置清单!G:G,G1052,配置清单!H:H,"TPM",配置清单!N:N,"在岗",配置清单!P:P,"&lt;&gt;暂不胜任")+COUNTIFS(配置清单!G:G,G1052,配置清单!H:H,"TC",配置清单!N:N,"在岗",配置清单!P:P,"&lt;&gt;暂不胜任")</f>
        <v>0</v>
      </c>
      <c r="AL1052" s="61" t="str">
        <f t="shared" si="828"/>
        <v>NA</v>
      </c>
      <c r="AM1052" s="60">
        <f>COUNTIFS(配置清单!G:G,G1052,配置清单!H:H,"TSE",配置清单!N:N,"在岗")</f>
        <v>1</v>
      </c>
      <c r="AN1052" s="61">
        <f t="shared" si="829"/>
        <v>1</v>
      </c>
      <c r="AO1052" s="60">
        <f>COUNTIFS(配置清单!G:G,G1052,配置清单!H:H,"TSE",配置清单!N:N,"在岗",配置清单!P:P,"&lt;&gt;暂不胜任")</f>
        <v>1</v>
      </c>
      <c r="AP1052" s="61">
        <f t="shared" si="830"/>
        <v>1</v>
      </c>
      <c r="AQ1052" s="60">
        <f>COUNTIFS(配置清单!$G:$G,G1052,配置清单!H:H,"QA",配置清单!N:N,"在岗")</f>
        <v>1</v>
      </c>
      <c r="AR1052" s="61">
        <f t="shared" si="831"/>
        <v>1</v>
      </c>
      <c r="AS1052" s="60">
        <f>COUNTIFS(配置清单!$G:$G,G1052,配置清单!$H:$H,"QA",配置清单!$N:$N,"在岗",配置清单!$P:$P,"&lt;&gt;暂不胜任")</f>
        <v>0</v>
      </c>
      <c r="AT1052" s="61">
        <f t="shared" si="832"/>
        <v>0</v>
      </c>
      <c r="AU1052" s="60">
        <f>COUNTIFS(配置清单!G:G,规划及评估!G1052,配置清单!H:H,"BA",配置清单!N:N,"在岗")</f>
        <v>0</v>
      </c>
      <c r="AV1052" s="61" t="str">
        <f t="shared" si="833"/>
        <v>NA</v>
      </c>
      <c r="AW1052" s="60">
        <f>COUNTIFS(配置清单!G:G,G1052,配置清单!H:H,"BA",配置清单!N:N,"在岗",配置清单!P:P,"&lt;&gt;暂不胜任")</f>
        <v>0</v>
      </c>
      <c r="AX1052" s="61" t="str">
        <f t="shared" si="834"/>
        <v>NA</v>
      </c>
      <c r="AY1052" s="60">
        <f>COUNTIFS(配置清单!G:G,规划及评估!G1052,配置清单!H:H,"IA",配置清单!N:N,"在岗")</f>
        <v>0</v>
      </c>
      <c r="AZ1052" s="61" t="str">
        <f t="shared" si="835"/>
        <v>NA</v>
      </c>
      <c r="BA1052" s="60">
        <f>COUNTIFS(配置清单!G:G,G1052,配置清单!H:H,"IA",配置清单!N:N,"在岗",配置清单!P:P,"&lt;&gt;暂不胜任")</f>
        <v>0</v>
      </c>
      <c r="BB1052" s="61" t="str">
        <f t="shared" si="836"/>
        <v>NA</v>
      </c>
      <c r="BC1052" s="60">
        <f>COUNTIFS(配置清单!G:G,规划及评估!G1052,配置清单!H:H,"产品经理",配置清单!N:N,"在岗")</f>
        <v>0</v>
      </c>
      <c r="BD1052" s="61" t="str">
        <f t="shared" si="837"/>
        <v>NA</v>
      </c>
      <c r="BE1052" s="60">
        <f>COUNTIFS(配置清单!G:G,G1052,配置清单!H:H,"产品经理",配置清单!N:N,"在岗",配置清单!P:P,"&lt;&gt;暂不胜任")</f>
        <v>0</v>
      </c>
      <c r="BF1052" s="61" t="str">
        <f t="shared" si="838"/>
        <v>NA</v>
      </c>
      <c r="BG1052" s="63">
        <f t="shared" si="839"/>
        <v>3</v>
      </c>
      <c r="BH1052" s="64">
        <f t="shared" si="840"/>
        <v>3</v>
      </c>
      <c r="BI1052" s="64">
        <f t="shared" si="841"/>
        <v>3</v>
      </c>
      <c r="BJ1052" s="64">
        <f t="shared" si="842"/>
        <v>2</v>
      </c>
      <c r="BK1052" s="65">
        <f t="shared" si="843"/>
        <v>1</v>
      </c>
      <c r="BL1052" s="66">
        <f t="shared" si="844"/>
        <v>0.66666666666666663</v>
      </c>
      <c r="BM1052" s="93">
        <f t="shared" si="845"/>
        <v>1</v>
      </c>
      <c r="BN1052" s="93">
        <f t="shared" si="846"/>
        <v>1</v>
      </c>
      <c r="BO1052" s="93">
        <f t="shared" si="847"/>
        <v>0</v>
      </c>
      <c r="BP1052" s="93">
        <f t="shared" si="848"/>
        <v>0</v>
      </c>
      <c r="BQ1052" s="93">
        <f t="shared" si="849"/>
        <v>0</v>
      </c>
      <c r="BR1052" s="93">
        <f t="shared" si="850"/>
        <v>0</v>
      </c>
      <c r="BS1052" s="93">
        <f t="shared" si="851"/>
        <v>0</v>
      </c>
      <c r="BT1052" s="93">
        <f t="shared" si="852"/>
        <v>0</v>
      </c>
      <c r="BU1052" s="93">
        <f t="shared" si="853"/>
        <v>1</v>
      </c>
      <c r="BV1052" s="93">
        <f t="shared" si="854"/>
        <v>1</v>
      </c>
      <c r="BW1052" s="93">
        <f t="shared" si="855"/>
        <v>1</v>
      </c>
      <c r="BX1052" s="93">
        <f t="shared" si="856"/>
        <v>0</v>
      </c>
      <c r="BY1052" s="93">
        <f t="shared" si="857"/>
        <v>0</v>
      </c>
      <c r="BZ1052" s="93">
        <f t="shared" si="858"/>
        <v>0</v>
      </c>
      <c r="CA1052" s="93">
        <f t="shared" si="859"/>
        <v>0</v>
      </c>
      <c r="CB1052" s="93">
        <f t="shared" si="860"/>
        <v>0</v>
      </c>
      <c r="CC1052" s="93">
        <f t="shared" si="861"/>
        <v>0</v>
      </c>
      <c r="CD1052" s="93">
        <f t="shared" si="862"/>
        <v>0</v>
      </c>
    </row>
    <row r="1053" spans="1:82">
      <c r="A1053" s="34">
        <v>99</v>
      </c>
      <c r="B1053" s="34" t="s">
        <v>8522</v>
      </c>
      <c r="C1053" s="34" t="s">
        <v>8480</v>
      </c>
      <c r="D1053" s="34" t="s">
        <v>230</v>
      </c>
      <c r="E1053" s="34" t="s">
        <v>8702</v>
      </c>
      <c r="F1053" s="34" t="s">
        <v>8728</v>
      </c>
      <c r="G1053" s="34" t="s">
        <v>8729</v>
      </c>
      <c r="H1053" s="34" t="s">
        <v>4</v>
      </c>
      <c r="I1053" s="34" t="s">
        <v>4</v>
      </c>
      <c r="J1053" s="34" t="s">
        <v>195</v>
      </c>
      <c r="K1053" s="34" t="s">
        <v>34</v>
      </c>
      <c r="L1053" s="34" t="s">
        <v>8730</v>
      </c>
      <c r="N1053" s="34">
        <v>1</v>
      </c>
      <c r="O1053" s="34">
        <v>0</v>
      </c>
      <c r="P1053" s="34">
        <v>0</v>
      </c>
      <c r="Q1053" s="34">
        <v>0</v>
      </c>
      <c r="R1053" s="34">
        <v>1</v>
      </c>
      <c r="S1053" s="34">
        <v>1</v>
      </c>
      <c r="T1053" s="34">
        <v>0</v>
      </c>
      <c r="U1053" s="77">
        <v>0</v>
      </c>
      <c r="V1053" s="34">
        <v>0</v>
      </c>
      <c r="W1053" s="60">
        <f>COUNTIFS(配置清单!G:G,G1053,配置清单!$H:$H,"PM",配置清单!$N:$N,"在岗")</f>
        <v>1</v>
      </c>
      <c r="X1053" s="61">
        <f t="shared" si="821"/>
        <v>1</v>
      </c>
      <c r="Y1053" s="60">
        <f>COUNTIFS(配置清单!$G:$G,G1053,配置清单!$H:$H,"PM",配置清单!$N:$N,"在岗",配置清单!$P:$P,"&lt;&gt;暂不胜任")</f>
        <v>1</v>
      </c>
      <c r="Z1053" s="61">
        <f t="shared" si="822"/>
        <v>1</v>
      </c>
      <c r="AA1053" s="62">
        <f>COUNTIFS(配置清单!$G:$G,G1053,配置清单!$H:$H,"SE",配置清单!$N:$N,"在岗")+COUNTIFS(配置清单!$G:$G,G1053,配置清单!$H:$H,"SA",配置清单!$N:$N,"在岗")</f>
        <v>0</v>
      </c>
      <c r="AB1053" s="61" t="str">
        <f t="shared" si="823"/>
        <v>NA</v>
      </c>
      <c r="AC1053" s="60">
        <f>COUNTIFS(配置清单!$G:$G,G1053,配置清单!$H:$H,"SE",配置清单!$N:$N,"在岗",配置清单!$P:$P,"&lt;&gt;暂不胜任")+COUNTIFS(配置清单!$G:$G,G1053,配置清单!$H:$H,"SA",配置清单!$N:$N,"在岗",配置清单!$P:$P,"&lt;&gt;暂不胜任")</f>
        <v>0</v>
      </c>
      <c r="AD1053" s="61" t="str">
        <f t="shared" si="824"/>
        <v>NA</v>
      </c>
      <c r="AE1053" s="60">
        <f>COUNTIFS(配置清单!$G:$G,G1053,配置清单!H:H,"MDE",配置清单!N:N,"在岗")</f>
        <v>0</v>
      </c>
      <c r="AF1053" s="61" t="str">
        <f t="shared" si="825"/>
        <v>NA</v>
      </c>
      <c r="AG1053" s="60">
        <f>COUNTIFS(配置清单!$G:$G,G1053,配置清单!$H:$H,"MDE",配置清单!$N:$N,"在岗",配置清单!$P:$P,"&lt;&gt;暂不胜任")</f>
        <v>0</v>
      </c>
      <c r="AH1053" s="61" t="str">
        <f t="shared" si="826"/>
        <v>NA</v>
      </c>
      <c r="AI1053" s="62">
        <f>COUNTIFS(配置清单!G:G,G1053,配置清单!H:H,"TPM",配置清单!N:N,"在岗")+COUNTIFS(配置清单!G:G,G1053,配置清单!H:H,"TC",配置清单!N:N,"在岗")</f>
        <v>0</v>
      </c>
      <c r="AJ1053" s="61" t="str">
        <f t="shared" si="827"/>
        <v>NA</v>
      </c>
      <c r="AK1053" s="60">
        <f>COUNTIFS(配置清单!G:G,G1053,配置清单!H:H,"TPM",配置清单!N:N,"在岗",配置清单!P:P,"&lt;&gt;暂不胜任")+COUNTIFS(配置清单!G:G,G1053,配置清单!H:H,"TC",配置清单!N:N,"在岗",配置清单!P:P,"&lt;&gt;暂不胜任")</f>
        <v>0</v>
      </c>
      <c r="AL1053" s="61" t="str">
        <f t="shared" si="828"/>
        <v>NA</v>
      </c>
      <c r="AM1053" s="60">
        <f>COUNTIFS(配置清单!G:G,G1053,配置清单!H:H,"TSE",配置清单!N:N,"在岗")</f>
        <v>1</v>
      </c>
      <c r="AN1053" s="61">
        <f t="shared" si="829"/>
        <v>1</v>
      </c>
      <c r="AO1053" s="60">
        <f>COUNTIFS(配置清单!G:G,G1053,配置清单!H:H,"TSE",配置清单!N:N,"在岗",配置清单!P:P,"&lt;&gt;暂不胜任")</f>
        <v>1</v>
      </c>
      <c r="AP1053" s="61">
        <f t="shared" si="830"/>
        <v>1</v>
      </c>
      <c r="AQ1053" s="60">
        <f>COUNTIFS(配置清单!$G:$G,G1053,配置清单!H:H,"QA",配置清单!N:N,"在岗")</f>
        <v>1</v>
      </c>
      <c r="AR1053" s="61">
        <f t="shared" si="831"/>
        <v>1</v>
      </c>
      <c r="AS1053" s="60">
        <f>COUNTIFS(配置清单!$G:$G,G1053,配置清单!$H:$H,"QA",配置清单!$N:$N,"在岗",配置清单!$P:$P,"&lt;&gt;暂不胜任")</f>
        <v>0</v>
      </c>
      <c r="AT1053" s="61">
        <f t="shared" si="832"/>
        <v>0</v>
      </c>
      <c r="AU1053" s="60">
        <f>COUNTIFS(配置清单!G:G,规划及评估!G1053,配置清单!H:H,"BA",配置清单!N:N,"在岗")</f>
        <v>0</v>
      </c>
      <c r="AV1053" s="61" t="str">
        <f t="shared" si="833"/>
        <v>NA</v>
      </c>
      <c r="AW1053" s="60">
        <f>COUNTIFS(配置清单!G:G,G1053,配置清单!H:H,"BA",配置清单!N:N,"在岗",配置清单!P:P,"&lt;&gt;暂不胜任")</f>
        <v>0</v>
      </c>
      <c r="AX1053" s="61" t="str">
        <f t="shared" si="834"/>
        <v>NA</v>
      </c>
      <c r="AY1053" s="60">
        <f>COUNTIFS(配置清单!G:G,规划及评估!G1053,配置清单!H:H,"IA",配置清单!N:N,"在岗")</f>
        <v>0</v>
      </c>
      <c r="AZ1053" s="61" t="str">
        <f t="shared" si="835"/>
        <v>NA</v>
      </c>
      <c r="BA1053" s="60">
        <f>COUNTIFS(配置清单!G:G,G1053,配置清单!H:H,"IA",配置清单!N:N,"在岗",配置清单!P:P,"&lt;&gt;暂不胜任")</f>
        <v>0</v>
      </c>
      <c r="BB1053" s="61" t="str">
        <f t="shared" si="836"/>
        <v>NA</v>
      </c>
      <c r="BC1053" s="60">
        <f>COUNTIFS(配置清单!G:G,规划及评估!G1053,配置清单!H:H,"产品经理",配置清单!N:N,"在岗")</f>
        <v>0</v>
      </c>
      <c r="BD1053" s="61" t="str">
        <f t="shared" si="837"/>
        <v>NA</v>
      </c>
      <c r="BE1053" s="60">
        <f>COUNTIFS(配置清单!G:G,G1053,配置清单!H:H,"产品经理",配置清单!N:N,"在岗",配置清单!P:P,"&lt;&gt;暂不胜任")</f>
        <v>0</v>
      </c>
      <c r="BF1053" s="61" t="str">
        <f t="shared" si="838"/>
        <v>NA</v>
      </c>
      <c r="BG1053" s="63">
        <f t="shared" si="839"/>
        <v>3</v>
      </c>
      <c r="BH1053" s="64">
        <f t="shared" si="840"/>
        <v>3</v>
      </c>
      <c r="BI1053" s="64">
        <f t="shared" si="841"/>
        <v>3</v>
      </c>
      <c r="BJ1053" s="64">
        <f t="shared" si="842"/>
        <v>2</v>
      </c>
      <c r="BK1053" s="65">
        <f t="shared" si="843"/>
        <v>1</v>
      </c>
      <c r="BL1053" s="66">
        <f t="shared" si="844"/>
        <v>0.66666666666666663</v>
      </c>
      <c r="BM1053" s="93">
        <f t="shared" si="845"/>
        <v>1</v>
      </c>
      <c r="BN1053" s="93">
        <f t="shared" si="846"/>
        <v>1</v>
      </c>
      <c r="BO1053" s="93">
        <f t="shared" si="847"/>
        <v>0</v>
      </c>
      <c r="BP1053" s="93">
        <f t="shared" si="848"/>
        <v>0</v>
      </c>
      <c r="BQ1053" s="93">
        <f t="shared" si="849"/>
        <v>0</v>
      </c>
      <c r="BR1053" s="93">
        <f t="shared" si="850"/>
        <v>0</v>
      </c>
      <c r="BS1053" s="93">
        <f t="shared" si="851"/>
        <v>0</v>
      </c>
      <c r="BT1053" s="93">
        <f t="shared" si="852"/>
        <v>0</v>
      </c>
      <c r="BU1053" s="93">
        <f t="shared" si="853"/>
        <v>1</v>
      </c>
      <c r="BV1053" s="93">
        <f t="shared" si="854"/>
        <v>1</v>
      </c>
      <c r="BW1053" s="93">
        <f t="shared" si="855"/>
        <v>1</v>
      </c>
      <c r="BX1053" s="93">
        <f t="shared" si="856"/>
        <v>0</v>
      </c>
      <c r="BY1053" s="93">
        <f t="shared" si="857"/>
        <v>0</v>
      </c>
      <c r="BZ1053" s="93">
        <f t="shared" si="858"/>
        <v>0</v>
      </c>
      <c r="CA1053" s="93">
        <f t="shared" si="859"/>
        <v>0</v>
      </c>
      <c r="CB1053" s="93">
        <f t="shared" si="860"/>
        <v>0</v>
      </c>
      <c r="CC1053" s="93">
        <f t="shared" si="861"/>
        <v>0</v>
      </c>
      <c r="CD1053" s="93">
        <f t="shared" si="862"/>
        <v>0</v>
      </c>
    </row>
    <row r="1054" spans="1:82">
      <c r="A1054" s="34">
        <v>100</v>
      </c>
      <c r="B1054" s="34" t="s">
        <v>8522</v>
      </c>
      <c r="C1054" s="34" t="s">
        <v>8480</v>
      </c>
      <c r="D1054" s="34" t="s">
        <v>230</v>
      </c>
      <c r="E1054" s="34" t="s">
        <v>8702</v>
      </c>
      <c r="F1054" s="34" t="s">
        <v>8728</v>
      </c>
      <c r="G1054" s="34" t="s">
        <v>8731</v>
      </c>
      <c r="H1054" s="34" t="s">
        <v>6</v>
      </c>
      <c r="I1054" s="34" t="s">
        <v>7</v>
      </c>
      <c r="J1054" s="34" t="s">
        <v>195</v>
      </c>
      <c r="K1054" s="34" t="s">
        <v>195</v>
      </c>
      <c r="L1054" s="34" t="s">
        <v>8730</v>
      </c>
      <c r="N1054" s="34">
        <v>1</v>
      </c>
      <c r="O1054" s="34">
        <v>0</v>
      </c>
      <c r="P1054" s="34">
        <v>0</v>
      </c>
      <c r="Q1054" s="34">
        <v>0</v>
      </c>
      <c r="R1054" s="34">
        <v>1</v>
      </c>
      <c r="S1054" s="34">
        <v>1</v>
      </c>
      <c r="T1054" s="34">
        <v>0</v>
      </c>
      <c r="U1054" s="77">
        <v>0</v>
      </c>
      <c r="V1054" s="34">
        <v>0</v>
      </c>
      <c r="W1054" s="60">
        <f>COUNTIFS(配置清单!G:G,G1054,配置清单!$H:$H,"PM",配置清单!$N:$N,"在岗")</f>
        <v>1</v>
      </c>
      <c r="X1054" s="61">
        <f t="shared" si="821"/>
        <v>1</v>
      </c>
      <c r="Y1054" s="60">
        <f>COUNTIFS(配置清单!$G:$G,G1054,配置清单!$H:$H,"PM",配置清单!$N:$N,"在岗",配置清单!$P:$P,"&lt;&gt;暂不胜任")</f>
        <v>1</v>
      </c>
      <c r="Z1054" s="61">
        <f t="shared" si="822"/>
        <v>1</v>
      </c>
      <c r="AA1054" s="62">
        <f>COUNTIFS(配置清单!$G:$G,G1054,配置清单!$H:$H,"SE",配置清单!$N:$N,"在岗")+COUNTIFS(配置清单!$G:$G,G1054,配置清单!$H:$H,"SA",配置清单!$N:$N,"在岗")</f>
        <v>0</v>
      </c>
      <c r="AB1054" s="61" t="str">
        <f t="shared" si="823"/>
        <v>NA</v>
      </c>
      <c r="AC1054" s="60">
        <f>COUNTIFS(配置清单!$G:$G,G1054,配置清单!$H:$H,"SE",配置清单!$N:$N,"在岗",配置清单!$P:$P,"&lt;&gt;暂不胜任")+COUNTIFS(配置清单!$G:$G,G1054,配置清单!$H:$H,"SA",配置清单!$N:$N,"在岗",配置清单!$P:$P,"&lt;&gt;暂不胜任")</f>
        <v>0</v>
      </c>
      <c r="AD1054" s="61" t="str">
        <f t="shared" si="824"/>
        <v>NA</v>
      </c>
      <c r="AE1054" s="60">
        <f>COUNTIFS(配置清单!$G:$G,G1054,配置清单!H:H,"MDE",配置清单!N:N,"在岗")</f>
        <v>0</v>
      </c>
      <c r="AF1054" s="61" t="str">
        <f t="shared" si="825"/>
        <v>NA</v>
      </c>
      <c r="AG1054" s="60">
        <f>COUNTIFS(配置清单!$G:$G,G1054,配置清单!$H:$H,"MDE",配置清单!$N:$N,"在岗",配置清单!$P:$P,"&lt;&gt;暂不胜任")</f>
        <v>0</v>
      </c>
      <c r="AH1054" s="61" t="str">
        <f t="shared" si="826"/>
        <v>NA</v>
      </c>
      <c r="AI1054" s="62">
        <f>COUNTIFS(配置清单!G:G,G1054,配置清单!H:H,"TPM",配置清单!N:N,"在岗")+COUNTIFS(配置清单!G:G,G1054,配置清单!H:H,"TC",配置清单!N:N,"在岗")</f>
        <v>0</v>
      </c>
      <c r="AJ1054" s="61" t="str">
        <f t="shared" si="827"/>
        <v>NA</v>
      </c>
      <c r="AK1054" s="60">
        <f>COUNTIFS(配置清单!G:G,G1054,配置清单!H:H,"TPM",配置清单!N:N,"在岗",配置清单!P:P,"&lt;&gt;暂不胜任")+COUNTIFS(配置清单!G:G,G1054,配置清单!H:H,"TC",配置清单!N:N,"在岗",配置清单!P:P,"&lt;&gt;暂不胜任")</f>
        <v>0</v>
      </c>
      <c r="AL1054" s="61" t="str">
        <f t="shared" si="828"/>
        <v>NA</v>
      </c>
      <c r="AM1054" s="60">
        <f>COUNTIFS(配置清单!G:G,G1054,配置清单!H:H,"TSE",配置清单!N:N,"在岗")</f>
        <v>1</v>
      </c>
      <c r="AN1054" s="61">
        <f t="shared" si="829"/>
        <v>1</v>
      </c>
      <c r="AO1054" s="60">
        <f>COUNTIFS(配置清单!G:G,G1054,配置清单!H:H,"TSE",配置清单!N:N,"在岗",配置清单!P:P,"&lt;&gt;暂不胜任")</f>
        <v>1</v>
      </c>
      <c r="AP1054" s="61">
        <f t="shared" si="830"/>
        <v>1</v>
      </c>
      <c r="AQ1054" s="60">
        <f>COUNTIFS(配置清单!$G:$G,G1054,配置清单!H:H,"QA",配置清单!N:N,"在岗")</f>
        <v>1</v>
      </c>
      <c r="AR1054" s="61">
        <f t="shared" si="831"/>
        <v>1</v>
      </c>
      <c r="AS1054" s="60">
        <f>COUNTIFS(配置清单!$G:$G,G1054,配置清单!$H:$H,"QA",配置清单!$N:$N,"在岗",配置清单!$P:$P,"&lt;&gt;暂不胜任")</f>
        <v>0</v>
      </c>
      <c r="AT1054" s="61">
        <f t="shared" si="832"/>
        <v>0</v>
      </c>
      <c r="AU1054" s="60">
        <f>COUNTIFS(配置清单!G:G,规划及评估!G1054,配置清单!H:H,"BA",配置清单!N:N,"在岗")</f>
        <v>0</v>
      </c>
      <c r="AV1054" s="61" t="str">
        <f t="shared" si="833"/>
        <v>NA</v>
      </c>
      <c r="AW1054" s="60">
        <f>COUNTIFS(配置清单!G:G,G1054,配置清单!H:H,"BA",配置清单!N:N,"在岗",配置清单!P:P,"&lt;&gt;暂不胜任")</f>
        <v>0</v>
      </c>
      <c r="AX1054" s="61" t="str">
        <f t="shared" si="834"/>
        <v>NA</v>
      </c>
      <c r="AY1054" s="60">
        <f>COUNTIFS(配置清单!G:G,规划及评估!G1054,配置清单!H:H,"IA",配置清单!N:N,"在岗")</f>
        <v>0</v>
      </c>
      <c r="AZ1054" s="61" t="str">
        <f t="shared" si="835"/>
        <v>NA</v>
      </c>
      <c r="BA1054" s="60">
        <f>COUNTIFS(配置清单!G:G,G1054,配置清单!H:H,"IA",配置清单!N:N,"在岗",配置清单!P:P,"&lt;&gt;暂不胜任")</f>
        <v>0</v>
      </c>
      <c r="BB1054" s="61" t="str">
        <f t="shared" si="836"/>
        <v>NA</v>
      </c>
      <c r="BC1054" s="60">
        <f>COUNTIFS(配置清单!G:G,规划及评估!G1054,配置清单!H:H,"产品经理",配置清单!N:N,"在岗")</f>
        <v>0</v>
      </c>
      <c r="BD1054" s="61" t="str">
        <f t="shared" si="837"/>
        <v>NA</v>
      </c>
      <c r="BE1054" s="60">
        <f>COUNTIFS(配置清单!G:G,G1054,配置清单!H:H,"产品经理",配置清单!N:N,"在岗",配置清单!P:P,"&lt;&gt;暂不胜任")</f>
        <v>0</v>
      </c>
      <c r="BF1054" s="61" t="str">
        <f t="shared" si="838"/>
        <v>NA</v>
      </c>
      <c r="BG1054" s="63">
        <f t="shared" si="839"/>
        <v>3</v>
      </c>
      <c r="BH1054" s="64">
        <f t="shared" si="840"/>
        <v>3</v>
      </c>
      <c r="BI1054" s="64">
        <f t="shared" si="841"/>
        <v>3</v>
      </c>
      <c r="BJ1054" s="64">
        <f t="shared" si="842"/>
        <v>2</v>
      </c>
      <c r="BK1054" s="65">
        <f t="shared" si="843"/>
        <v>1</v>
      </c>
      <c r="BL1054" s="66">
        <f t="shared" si="844"/>
        <v>0.66666666666666663</v>
      </c>
      <c r="BM1054" s="93">
        <f t="shared" si="845"/>
        <v>1</v>
      </c>
      <c r="BN1054" s="93">
        <f t="shared" si="846"/>
        <v>1</v>
      </c>
      <c r="BO1054" s="93">
        <f t="shared" si="847"/>
        <v>0</v>
      </c>
      <c r="BP1054" s="93">
        <f t="shared" si="848"/>
        <v>0</v>
      </c>
      <c r="BQ1054" s="93">
        <f t="shared" si="849"/>
        <v>0</v>
      </c>
      <c r="BR1054" s="93">
        <f t="shared" si="850"/>
        <v>0</v>
      </c>
      <c r="BS1054" s="93">
        <f t="shared" si="851"/>
        <v>0</v>
      </c>
      <c r="BT1054" s="93">
        <f t="shared" si="852"/>
        <v>0</v>
      </c>
      <c r="BU1054" s="93">
        <f t="shared" si="853"/>
        <v>1</v>
      </c>
      <c r="BV1054" s="93">
        <f t="shared" si="854"/>
        <v>1</v>
      </c>
      <c r="BW1054" s="93">
        <f t="shared" si="855"/>
        <v>1</v>
      </c>
      <c r="BX1054" s="93">
        <f t="shared" si="856"/>
        <v>0</v>
      </c>
      <c r="BY1054" s="93">
        <f t="shared" si="857"/>
        <v>0</v>
      </c>
      <c r="BZ1054" s="93">
        <f t="shared" si="858"/>
        <v>0</v>
      </c>
      <c r="CA1054" s="93">
        <f t="shared" si="859"/>
        <v>0</v>
      </c>
      <c r="CB1054" s="93">
        <f t="shared" si="860"/>
        <v>0</v>
      </c>
      <c r="CC1054" s="93">
        <f t="shared" si="861"/>
        <v>0</v>
      </c>
      <c r="CD1054" s="93">
        <f t="shared" si="862"/>
        <v>0</v>
      </c>
    </row>
    <row r="1055" spans="1:82">
      <c r="A1055" s="34">
        <v>101</v>
      </c>
      <c r="B1055" s="34" t="s">
        <v>8522</v>
      </c>
      <c r="C1055" s="34" t="s">
        <v>8480</v>
      </c>
      <c r="D1055" s="34" t="s">
        <v>230</v>
      </c>
      <c r="E1055" s="34" t="s">
        <v>420</v>
      </c>
      <c r="F1055" s="34" t="s">
        <v>8732</v>
      </c>
      <c r="G1055" s="34" t="s">
        <v>8733</v>
      </c>
      <c r="H1055" s="34" t="s">
        <v>7</v>
      </c>
      <c r="I1055" s="34" t="s">
        <v>4</v>
      </c>
      <c r="J1055" s="34" t="s">
        <v>195</v>
      </c>
      <c r="K1055" s="34" t="s">
        <v>195</v>
      </c>
      <c r="L1055" s="34" t="s">
        <v>8641</v>
      </c>
      <c r="N1055" s="34">
        <v>1</v>
      </c>
      <c r="O1055" s="34">
        <v>0</v>
      </c>
      <c r="P1055" s="34">
        <v>1</v>
      </c>
      <c r="Q1055" s="34">
        <v>1</v>
      </c>
      <c r="R1055" s="34">
        <v>1</v>
      </c>
      <c r="S1055" s="34">
        <v>1</v>
      </c>
      <c r="T1055" s="34">
        <v>0</v>
      </c>
      <c r="U1055" s="77">
        <v>0</v>
      </c>
      <c r="V1055" s="34">
        <v>0</v>
      </c>
      <c r="W1055" s="60">
        <f>COUNTIFS(配置清单!G:G,G1055,配置清单!$H:$H,"PM",配置清单!$N:$N,"在岗")</f>
        <v>1</v>
      </c>
      <c r="X1055" s="61">
        <f t="shared" si="821"/>
        <v>1</v>
      </c>
      <c r="Y1055" s="60">
        <f>COUNTIFS(配置清单!$G:$G,G1055,配置清单!$H:$H,"PM",配置清单!$N:$N,"在岗",配置清单!$P:$P,"&lt;&gt;暂不胜任")</f>
        <v>1</v>
      </c>
      <c r="Z1055" s="61">
        <f t="shared" si="822"/>
        <v>1</v>
      </c>
      <c r="AA1055" s="62">
        <f>COUNTIFS(配置清单!$G:$G,G1055,配置清单!$H:$H,"SE",配置清单!$N:$N,"在岗")+COUNTIFS(配置清单!$G:$G,G1055,配置清单!$H:$H,"SA",配置清单!$N:$N,"在岗")</f>
        <v>0</v>
      </c>
      <c r="AB1055" s="61" t="str">
        <f t="shared" si="823"/>
        <v>NA</v>
      </c>
      <c r="AC1055" s="60">
        <f>COUNTIFS(配置清单!$G:$G,G1055,配置清单!$H:$H,"SE",配置清单!$N:$N,"在岗",配置清单!$P:$P,"&lt;&gt;暂不胜任")+COUNTIFS(配置清单!$G:$G,G1055,配置清单!$H:$H,"SA",配置清单!$N:$N,"在岗",配置清单!$P:$P,"&lt;&gt;暂不胜任")</f>
        <v>0</v>
      </c>
      <c r="AD1055" s="61" t="str">
        <f t="shared" si="824"/>
        <v>NA</v>
      </c>
      <c r="AE1055" s="60">
        <f>COUNTIFS(配置清单!$G:$G,G1055,配置清单!H:H,"MDE",配置清单!N:N,"在岗")</f>
        <v>1</v>
      </c>
      <c r="AF1055" s="61">
        <f t="shared" si="825"/>
        <v>1</v>
      </c>
      <c r="AG1055" s="60">
        <f>COUNTIFS(配置清单!$G:$G,G1055,配置清单!$H:$H,"MDE",配置清单!$N:$N,"在岗",配置清单!$P:$P,"&lt;&gt;暂不胜任")</f>
        <v>0</v>
      </c>
      <c r="AH1055" s="61">
        <f t="shared" si="826"/>
        <v>0</v>
      </c>
      <c r="AI1055" s="62">
        <f>COUNTIFS(配置清单!G:G,G1055,配置清单!H:H,"TPM",配置清单!N:N,"在岗")+COUNTIFS(配置清单!G:G,G1055,配置清单!H:H,"TC",配置清单!N:N,"在岗")</f>
        <v>1</v>
      </c>
      <c r="AJ1055" s="61">
        <f t="shared" si="827"/>
        <v>1</v>
      </c>
      <c r="AK1055" s="60">
        <f>COUNTIFS(配置清单!G:G,G1055,配置清单!H:H,"TPM",配置清单!N:N,"在岗",配置清单!P:P,"&lt;&gt;暂不胜任")+COUNTIFS(配置清单!G:G,G1055,配置清单!H:H,"TC",配置清单!N:N,"在岗",配置清单!P:P,"&lt;&gt;暂不胜任")</f>
        <v>1</v>
      </c>
      <c r="AL1055" s="61">
        <f t="shared" si="828"/>
        <v>1</v>
      </c>
      <c r="AM1055" s="60">
        <f>COUNTIFS(配置清单!G:G,G1055,配置清单!H:H,"TSE",配置清单!N:N,"在岗")</f>
        <v>1</v>
      </c>
      <c r="AN1055" s="61">
        <f t="shared" si="829"/>
        <v>1</v>
      </c>
      <c r="AO1055" s="60">
        <f>COUNTIFS(配置清单!G:G,G1055,配置清单!H:H,"TSE",配置清单!N:N,"在岗",配置清单!P:P,"&lt;&gt;暂不胜任")</f>
        <v>1</v>
      </c>
      <c r="AP1055" s="61">
        <f t="shared" si="830"/>
        <v>1</v>
      </c>
      <c r="AQ1055" s="60">
        <f>COUNTIFS(配置清单!$G:$G,G1055,配置清单!H:H,"QA",配置清单!N:N,"在岗")</f>
        <v>1</v>
      </c>
      <c r="AR1055" s="61">
        <f t="shared" si="831"/>
        <v>1</v>
      </c>
      <c r="AS1055" s="60">
        <f>COUNTIFS(配置清单!$G:$G,G1055,配置清单!$H:$H,"QA",配置清单!$N:$N,"在岗",配置清单!$P:$P,"&lt;&gt;暂不胜任")</f>
        <v>1</v>
      </c>
      <c r="AT1055" s="61">
        <f t="shared" si="832"/>
        <v>1</v>
      </c>
      <c r="AU1055" s="60">
        <f>COUNTIFS(配置清单!G:G,规划及评估!G1055,配置清单!H:H,"BA",配置清单!N:N,"在岗")</f>
        <v>0</v>
      </c>
      <c r="AV1055" s="61" t="str">
        <f t="shared" si="833"/>
        <v>NA</v>
      </c>
      <c r="AW1055" s="60">
        <f>COUNTIFS(配置清单!G:G,G1055,配置清单!H:H,"BA",配置清单!N:N,"在岗",配置清单!P:P,"&lt;&gt;暂不胜任")</f>
        <v>0</v>
      </c>
      <c r="AX1055" s="61" t="str">
        <f t="shared" si="834"/>
        <v>NA</v>
      </c>
      <c r="AY1055" s="60">
        <f>COUNTIFS(配置清单!G:G,规划及评估!G1055,配置清单!H:H,"IA",配置清单!N:N,"在岗")</f>
        <v>0</v>
      </c>
      <c r="AZ1055" s="61" t="str">
        <f t="shared" si="835"/>
        <v>NA</v>
      </c>
      <c r="BA1055" s="60">
        <f>COUNTIFS(配置清单!G:G,G1055,配置清单!H:H,"IA",配置清单!N:N,"在岗",配置清单!P:P,"&lt;&gt;暂不胜任")</f>
        <v>0</v>
      </c>
      <c r="BB1055" s="61" t="str">
        <f t="shared" si="836"/>
        <v>NA</v>
      </c>
      <c r="BC1055" s="60">
        <f>COUNTIFS(配置清单!G:G,规划及评估!G1055,配置清单!H:H,"产品经理",配置清单!N:N,"在岗")</f>
        <v>0</v>
      </c>
      <c r="BD1055" s="61" t="str">
        <f t="shared" si="837"/>
        <v>NA</v>
      </c>
      <c r="BE1055" s="60">
        <f>COUNTIFS(配置清单!G:G,G1055,配置清单!H:H,"产品经理",配置清单!N:N,"在岗",配置清单!P:P,"&lt;&gt;暂不胜任")</f>
        <v>0</v>
      </c>
      <c r="BF1055" s="61" t="str">
        <f t="shared" si="838"/>
        <v>NA</v>
      </c>
      <c r="BG1055" s="63">
        <f t="shared" si="839"/>
        <v>5</v>
      </c>
      <c r="BH1055" s="64">
        <f t="shared" si="840"/>
        <v>5</v>
      </c>
      <c r="BI1055" s="64">
        <f t="shared" si="841"/>
        <v>5</v>
      </c>
      <c r="BJ1055" s="64">
        <f t="shared" si="842"/>
        <v>4</v>
      </c>
      <c r="BK1055" s="65">
        <f t="shared" si="843"/>
        <v>1</v>
      </c>
      <c r="BL1055" s="66">
        <f t="shared" si="844"/>
        <v>0.8</v>
      </c>
      <c r="BM1055" s="93">
        <f t="shared" si="845"/>
        <v>1</v>
      </c>
      <c r="BN1055" s="93">
        <f t="shared" si="846"/>
        <v>1</v>
      </c>
      <c r="BO1055" s="93">
        <f t="shared" si="847"/>
        <v>0</v>
      </c>
      <c r="BP1055" s="93">
        <f t="shared" si="848"/>
        <v>0</v>
      </c>
      <c r="BQ1055" s="93">
        <f t="shared" si="849"/>
        <v>1</v>
      </c>
      <c r="BR1055" s="93">
        <f t="shared" si="850"/>
        <v>0</v>
      </c>
      <c r="BS1055" s="93">
        <f t="shared" si="851"/>
        <v>1</v>
      </c>
      <c r="BT1055" s="93">
        <f t="shared" si="852"/>
        <v>1</v>
      </c>
      <c r="BU1055" s="93">
        <f t="shared" si="853"/>
        <v>1</v>
      </c>
      <c r="BV1055" s="93">
        <f t="shared" si="854"/>
        <v>1</v>
      </c>
      <c r="BW1055" s="93">
        <f t="shared" si="855"/>
        <v>1</v>
      </c>
      <c r="BX1055" s="93">
        <f t="shared" si="856"/>
        <v>1</v>
      </c>
      <c r="BY1055" s="93">
        <f t="shared" si="857"/>
        <v>0</v>
      </c>
      <c r="BZ1055" s="93">
        <f t="shared" si="858"/>
        <v>0</v>
      </c>
      <c r="CA1055" s="93">
        <f t="shared" si="859"/>
        <v>0</v>
      </c>
      <c r="CB1055" s="93">
        <f t="shared" si="860"/>
        <v>0</v>
      </c>
      <c r="CC1055" s="93">
        <f t="shared" si="861"/>
        <v>0</v>
      </c>
      <c r="CD1055" s="93">
        <f t="shared" si="862"/>
        <v>0</v>
      </c>
    </row>
    <row r="1056" spans="1:82">
      <c r="A1056" s="34">
        <v>102</v>
      </c>
      <c r="B1056" s="34" t="s">
        <v>8522</v>
      </c>
      <c r="C1056" s="34" t="s">
        <v>8480</v>
      </c>
      <c r="D1056" s="34" t="s">
        <v>230</v>
      </c>
      <c r="E1056" s="34" t="s">
        <v>420</v>
      </c>
      <c r="F1056" s="34" t="s">
        <v>8734</v>
      </c>
      <c r="G1056" s="34" t="s">
        <v>8735</v>
      </c>
      <c r="H1056" s="34" t="s">
        <v>7</v>
      </c>
      <c r="I1056" s="34" t="s">
        <v>4</v>
      </c>
      <c r="J1056" s="34" t="s">
        <v>195</v>
      </c>
      <c r="K1056" s="34" t="s">
        <v>34</v>
      </c>
      <c r="L1056" s="34" t="s">
        <v>5124</v>
      </c>
      <c r="N1056" s="34">
        <v>1</v>
      </c>
      <c r="O1056" s="34">
        <v>0</v>
      </c>
      <c r="P1056" s="34">
        <v>0</v>
      </c>
      <c r="Q1056" s="34">
        <v>0</v>
      </c>
      <c r="R1056" s="34">
        <v>1</v>
      </c>
      <c r="S1056" s="34">
        <v>1</v>
      </c>
      <c r="T1056" s="34">
        <v>0</v>
      </c>
      <c r="U1056" s="77">
        <v>0</v>
      </c>
      <c r="V1056" s="34">
        <v>0</v>
      </c>
      <c r="W1056" s="60">
        <f>COUNTIFS(配置清单!G:G,G1056,配置清单!$H:$H,"PM",配置清单!$N:$N,"在岗")</f>
        <v>1</v>
      </c>
      <c r="X1056" s="61">
        <f t="shared" si="821"/>
        <v>1</v>
      </c>
      <c r="Y1056" s="60">
        <f>COUNTIFS(配置清单!$G:$G,G1056,配置清单!$H:$H,"PM",配置清单!$N:$N,"在岗",配置清单!$P:$P,"&lt;&gt;暂不胜任")</f>
        <v>1</v>
      </c>
      <c r="Z1056" s="61">
        <f t="shared" si="822"/>
        <v>1</v>
      </c>
      <c r="AA1056" s="62">
        <f>COUNTIFS(配置清单!$G:$G,G1056,配置清单!$H:$H,"SE",配置清单!$N:$N,"在岗")+COUNTIFS(配置清单!$G:$G,G1056,配置清单!$H:$H,"SA",配置清单!$N:$N,"在岗")</f>
        <v>0</v>
      </c>
      <c r="AB1056" s="61" t="str">
        <f t="shared" si="823"/>
        <v>NA</v>
      </c>
      <c r="AC1056" s="60">
        <f>COUNTIFS(配置清单!$G:$G,G1056,配置清单!$H:$H,"SE",配置清单!$N:$N,"在岗",配置清单!$P:$P,"&lt;&gt;暂不胜任")+COUNTIFS(配置清单!$G:$G,G1056,配置清单!$H:$H,"SA",配置清单!$N:$N,"在岗",配置清单!$P:$P,"&lt;&gt;暂不胜任")</f>
        <v>0</v>
      </c>
      <c r="AD1056" s="61" t="str">
        <f t="shared" si="824"/>
        <v>NA</v>
      </c>
      <c r="AE1056" s="60">
        <f>COUNTIFS(配置清单!$G:$G,G1056,配置清单!H:H,"MDE",配置清单!N:N,"在岗")</f>
        <v>0</v>
      </c>
      <c r="AF1056" s="61" t="str">
        <f t="shared" si="825"/>
        <v>NA</v>
      </c>
      <c r="AG1056" s="60">
        <f>COUNTIFS(配置清单!$G:$G,G1056,配置清单!$H:$H,"MDE",配置清单!$N:$N,"在岗",配置清单!$P:$P,"&lt;&gt;暂不胜任")</f>
        <v>0</v>
      </c>
      <c r="AH1056" s="61" t="str">
        <f t="shared" si="826"/>
        <v>NA</v>
      </c>
      <c r="AI1056" s="62">
        <f>COUNTIFS(配置清单!G:G,G1056,配置清单!H:H,"TPM",配置清单!N:N,"在岗")+COUNTIFS(配置清单!G:G,G1056,配置清单!H:H,"TC",配置清单!N:N,"在岗")</f>
        <v>0</v>
      </c>
      <c r="AJ1056" s="61" t="str">
        <f t="shared" si="827"/>
        <v>NA</v>
      </c>
      <c r="AK1056" s="60">
        <f>COUNTIFS(配置清单!G:G,G1056,配置清单!H:H,"TPM",配置清单!N:N,"在岗",配置清单!P:P,"&lt;&gt;暂不胜任")+COUNTIFS(配置清单!G:G,G1056,配置清单!H:H,"TC",配置清单!N:N,"在岗",配置清单!P:P,"&lt;&gt;暂不胜任")</f>
        <v>0</v>
      </c>
      <c r="AL1056" s="61" t="str">
        <f t="shared" si="828"/>
        <v>NA</v>
      </c>
      <c r="AM1056" s="60">
        <f>COUNTIFS(配置清单!G:G,G1056,配置清单!H:H,"TSE",配置清单!N:N,"在岗")</f>
        <v>2</v>
      </c>
      <c r="AN1056" s="61">
        <f t="shared" si="829"/>
        <v>1</v>
      </c>
      <c r="AO1056" s="60">
        <f>COUNTIFS(配置清单!G:G,G1056,配置清单!H:H,"TSE",配置清单!N:N,"在岗",配置清单!P:P,"&lt;&gt;暂不胜任")</f>
        <v>1</v>
      </c>
      <c r="AP1056" s="61">
        <f t="shared" si="830"/>
        <v>1</v>
      </c>
      <c r="AQ1056" s="60">
        <f>COUNTIFS(配置清单!$G:$G,G1056,配置清单!H:H,"QA",配置清单!N:N,"在岗")</f>
        <v>1</v>
      </c>
      <c r="AR1056" s="61">
        <f t="shared" si="831"/>
        <v>1</v>
      </c>
      <c r="AS1056" s="60">
        <f>COUNTIFS(配置清单!$G:$G,G1056,配置清单!$H:$H,"QA",配置清单!$N:$N,"在岗",配置清单!$P:$P,"&lt;&gt;暂不胜任")</f>
        <v>1</v>
      </c>
      <c r="AT1056" s="61">
        <f t="shared" si="832"/>
        <v>1</v>
      </c>
      <c r="AU1056" s="60">
        <f>COUNTIFS(配置清单!G:G,规划及评估!G1056,配置清单!H:H,"BA",配置清单!N:N,"在岗")</f>
        <v>0</v>
      </c>
      <c r="AV1056" s="61" t="str">
        <f t="shared" si="833"/>
        <v>NA</v>
      </c>
      <c r="AW1056" s="60">
        <f>COUNTIFS(配置清单!G:G,G1056,配置清单!H:H,"BA",配置清单!N:N,"在岗",配置清单!P:P,"&lt;&gt;暂不胜任")</f>
        <v>0</v>
      </c>
      <c r="AX1056" s="61" t="str">
        <f t="shared" si="834"/>
        <v>NA</v>
      </c>
      <c r="AY1056" s="60">
        <f>COUNTIFS(配置清单!G:G,规划及评估!G1056,配置清单!H:H,"IA",配置清单!N:N,"在岗")</f>
        <v>0</v>
      </c>
      <c r="AZ1056" s="61" t="str">
        <f t="shared" si="835"/>
        <v>NA</v>
      </c>
      <c r="BA1056" s="60">
        <f>COUNTIFS(配置清单!G:G,G1056,配置清单!H:H,"IA",配置清单!N:N,"在岗",配置清单!P:P,"&lt;&gt;暂不胜任")</f>
        <v>0</v>
      </c>
      <c r="BB1056" s="61" t="str">
        <f t="shared" si="836"/>
        <v>NA</v>
      </c>
      <c r="BC1056" s="60">
        <f>COUNTIFS(配置清单!G:G,规划及评估!G1056,配置清单!H:H,"产品经理",配置清单!N:N,"在岗")</f>
        <v>0</v>
      </c>
      <c r="BD1056" s="61" t="str">
        <f t="shared" si="837"/>
        <v>NA</v>
      </c>
      <c r="BE1056" s="60">
        <f>COUNTIFS(配置清单!G:G,G1056,配置清单!H:H,"产品经理",配置清单!N:N,"在岗",配置清单!P:P,"&lt;&gt;暂不胜任")</f>
        <v>0</v>
      </c>
      <c r="BF1056" s="61" t="str">
        <f t="shared" si="838"/>
        <v>NA</v>
      </c>
      <c r="BG1056" s="63">
        <f t="shared" si="839"/>
        <v>3</v>
      </c>
      <c r="BH1056" s="64">
        <f t="shared" si="840"/>
        <v>4</v>
      </c>
      <c r="BI1056" s="64">
        <f t="shared" si="841"/>
        <v>3</v>
      </c>
      <c r="BJ1056" s="64">
        <f t="shared" si="842"/>
        <v>3</v>
      </c>
      <c r="BK1056" s="65">
        <f t="shared" si="843"/>
        <v>1</v>
      </c>
      <c r="BL1056" s="66">
        <f t="shared" si="844"/>
        <v>1</v>
      </c>
      <c r="BM1056" s="93">
        <f t="shared" si="845"/>
        <v>1</v>
      </c>
      <c r="BN1056" s="93">
        <f t="shared" si="846"/>
        <v>1</v>
      </c>
      <c r="BO1056" s="93">
        <f t="shared" si="847"/>
        <v>0</v>
      </c>
      <c r="BP1056" s="93">
        <f t="shared" si="848"/>
        <v>0</v>
      </c>
      <c r="BQ1056" s="93">
        <f t="shared" si="849"/>
        <v>0</v>
      </c>
      <c r="BR1056" s="93">
        <f t="shared" si="850"/>
        <v>0</v>
      </c>
      <c r="BS1056" s="93">
        <f t="shared" si="851"/>
        <v>0</v>
      </c>
      <c r="BT1056" s="93">
        <f t="shared" si="852"/>
        <v>0</v>
      </c>
      <c r="BU1056" s="93">
        <f t="shared" si="853"/>
        <v>1</v>
      </c>
      <c r="BV1056" s="93">
        <f t="shared" si="854"/>
        <v>1</v>
      </c>
      <c r="BW1056" s="93">
        <f t="shared" si="855"/>
        <v>1</v>
      </c>
      <c r="BX1056" s="93">
        <f t="shared" si="856"/>
        <v>1</v>
      </c>
      <c r="BY1056" s="93">
        <f t="shared" si="857"/>
        <v>0</v>
      </c>
      <c r="BZ1056" s="93">
        <f t="shared" si="858"/>
        <v>0</v>
      </c>
      <c r="CA1056" s="93">
        <f t="shared" si="859"/>
        <v>0</v>
      </c>
      <c r="CB1056" s="93">
        <f t="shared" si="860"/>
        <v>0</v>
      </c>
      <c r="CC1056" s="93">
        <f t="shared" si="861"/>
        <v>0</v>
      </c>
      <c r="CD1056" s="93">
        <f t="shared" si="862"/>
        <v>0</v>
      </c>
    </row>
    <row r="1057" spans="1:82">
      <c r="A1057" s="34">
        <v>103</v>
      </c>
      <c r="B1057" s="34" t="s">
        <v>8522</v>
      </c>
      <c r="C1057" s="34" t="s">
        <v>8480</v>
      </c>
      <c r="D1057" s="34" t="s">
        <v>230</v>
      </c>
      <c r="E1057" s="34" t="s">
        <v>420</v>
      </c>
      <c r="F1057" s="34" t="s">
        <v>8736</v>
      </c>
      <c r="G1057" s="34" t="s">
        <v>8737</v>
      </c>
      <c r="H1057" s="34" t="s">
        <v>7</v>
      </c>
      <c r="I1057" s="34" t="s">
        <v>4</v>
      </c>
      <c r="J1057" s="34" t="s">
        <v>34</v>
      </c>
      <c r="K1057" s="34" t="s">
        <v>34</v>
      </c>
      <c r="L1057" s="34" t="s">
        <v>8551</v>
      </c>
      <c r="N1057" s="34">
        <v>1</v>
      </c>
      <c r="O1057" s="34">
        <v>0</v>
      </c>
      <c r="P1057" s="34">
        <v>0</v>
      </c>
      <c r="Q1057" s="34">
        <v>0</v>
      </c>
      <c r="R1057" s="34">
        <v>0</v>
      </c>
      <c r="S1057" s="34">
        <v>1</v>
      </c>
      <c r="T1057" s="34">
        <v>0</v>
      </c>
      <c r="U1057" s="77">
        <v>0</v>
      </c>
      <c r="V1057" s="34">
        <v>0</v>
      </c>
      <c r="W1057" s="60">
        <f>COUNTIFS(配置清单!G:G,G1057,配置清单!$H:$H,"PM",配置清单!$N:$N,"在岗")</f>
        <v>1</v>
      </c>
      <c r="X1057" s="61">
        <f t="shared" si="821"/>
        <v>1</v>
      </c>
      <c r="Y1057" s="60">
        <f>COUNTIFS(配置清单!$G:$G,G1057,配置清单!$H:$H,"PM",配置清单!$N:$N,"在岗",配置清单!$P:$P,"&lt;&gt;暂不胜任")</f>
        <v>1</v>
      </c>
      <c r="Z1057" s="61">
        <f t="shared" si="822"/>
        <v>1</v>
      </c>
      <c r="AA1057" s="62">
        <f>COUNTIFS(配置清单!$G:$G,G1057,配置清单!$H:$H,"SE",配置清单!$N:$N,"在岗")+COUNTIFS(配置清单!$G:$G,G1057,配置清单!$H:$H,"SA",配置清单!$N:$N,"在岗")</f>
        <v>0</v>
      </c>
      <c r="AB1057" s="61" t="str">
        <f t="shared" si="823"/>
        <v>NA</v>
      </c>
      <c r="AC1057" s="60">
        <f>COUNTIFS(配置清单!$G:$G,G1057,配置清单!$H:$H,"SE",配置清单!$N:$N,"在岗",配置清单!$P:$P,"&lt;&gt;暂不胜任")+COUNTIFS(配置清单!$G:$G,G1057,配置清单!$H:$H,"SA",配置清单!$N:$N,"在岗",配置清单!$P:$P,"&lt;&gt;暂不胜任")</f>
        <v>0</v>
      </c>
      <c r="AD1057" s="61" t="str">
        <f t="shared" si="824"/>
        <v>NA</v>
      </c>
      <c r="AE1057" s="60">
        <f>COUNTIFS(配置清单!$G:$G,G1057,配置清单!H:H,"MDE",配置清单!N:N,"在岗")</f>
        <v>0</v>
      </c>
      <c r="AF1057" s="61" t="str">
        <f t="shared" si="825"/>
        <v>NA</v>
      </c>
      <c r="AG1057" s="60">
        <f>COUNTIFS(配置清单!$G:$G,G1057,配置清单!$H:$H,"MDE",配置清单!$N:$N,"在岗",配置清单!$P:$P,"&lt;&gt;暂不胜任")</f>
        <v>0</v>
      </c>
      <c r="AH1057" s="61" t="str">
        <f t="shared" si="826"/>
        <v>NA</v>
      </c>
      <c r="AI1057" s="62">
        <f>COUNTIFS(配置清单!G:G,G1057,配置清单!H:H,"TPM",配置清单!N:N,"在岗")+COUNTIFS(配置清单!G:G,G1057,配置清单!H:H,"TC",配置清单!N:N,"在岗")</f>
        <v>0</v>
      </c>
      <c r="AJ1057" s="61" t="str">
        <f t="shared" si="827"/>
        <v>NA</v>
      </c>
      <c r="AK1057" s="60">
        <f>COUNTIFS(配置清单!G:G,G1057,配置清单!H:H,"TPM",配置清单!N:N,"在岗",配置清单!P:P,"&lt;&gt;暂不胜任")+COUNTIFS(配置清单!G:G,G1057,配置清单!H:H,"TC",配置清单!N:N,"在岗",配置清单!P:P,"&lt;&gt;暂不胜任")</f>
        <v>0</v>
      </c>
      <c r="AL1057" s="61" t="str">
        <f t="shared" si="828"/>
        <v>NA</v>
      </c>
      <c r="AM1057" s="60">
        <f>COUNTIFS(配置清单!G:G,G1057,配置清单!H:H,"TSE",配置清单!N:N,"在岗")</f>
        <v>1</v>
      </c>
      <c r="AN1057" s="61" t="str">
        <f t="shared" si="829"/>
        <v>NA</v>
      </c>
      <c r="AO1057" s="60">
        <f>COUNTIFS(配置清单!G:G,G1057,配置清单!H:H,"TSE",配置清单!N:N,"在岗",配置清单!P:P,"&lt;&gt;暂不胜任")</f>
        <v>0</v>
      </c>
      <c r="AP1057" s="61" t="str">
        <f t="shared" si="830"/>
        <v>NA</v>
      </c>
      <c r="AQ1057" s="60">
        <f>COUNTIFS(配置清单!$G:$G,G1057,配置清单!H:H,"QA",配置清单!N:N,"在岗")</f>
        <v>1</v>
      </c>
      <c r="AR1057" s="61">
        <f t="shared" si="831"/>
        <v>1</v>
      </c>
      <c r="AS1057" s="60">
        <f>COUNTIFS(配置清单!$G:$G,G1057,配置清单!$H:$H,"QA",配置清单!$N:$N,"在岗",配置清单!$P:$P,"&lt;&gt;暂不胜任")</f>
        <v>1</v>
      </c>
      <c r="AT1057" s="61">
        <f t="shared" si="832"/>
        <v>1</v>
      </c>
      <c r="AU1057" s="60">
        <f>COUNTIFS(配置清单!G:G,规划及评估!G1057,配置清单!H:H,"BA",配置清单!N:N,"在岗")</f>
        <v>0</v>
      </c>
      <c r="AV1057" s="61" t="str">
        <f t="shared" si="833"/>
        <v>NA</v>
      </c>
      <c r="AW1057" s="60">
        <f>COUNTIFS(配置清单!G:G,G1057,配置清单!H:H,"BA",配置清单!N:N,"在岗",配置清单!P:P,"&lt;&gt;暂不胜任")</f>
        <v>0</v>
      </c>
      <c r="AX1057" s="61" t="str">
        <f t="shared" si="834"/>
        <v>NA</v>
      </c>
      <c r="AY1057" s="60">
        <f>COUNTIFS(配置清单!G:G,规划及评估!G1057,配置清单!H:H,"IA",配置清单!N:N,"在岗")</f>
        <v>0</v>
      </c>
      <c r="AZ1057" s="61" t="str">
        <f t="shared" si="835"/>
        <v>NA</v>
      </c>
      <c r="BA1057" s="60">
        <f>COUNTIFS(配置清单!G:G,G1057,配置清单!H:H,"IA",配置清单!N:N,"在岗",配置清单!P:P,"&lt;&gt;暂不胜任")</f>
        <v>0</v>
      </c>
      <c r="BB1057" s="61" t="str">
        <f t="shared" si="836"/>
        <v>NA</v>
      </c>
      <c r="BC1057" s="60">
        <f>COUNTIFS(配置清单!G:G,规划及评估!G1057,配置清单!H:H,"产品经理",配置清单!N:N,"在岗")</f>
        <v>0</v>
      </c>
      <c r="BD1057" s="61" t="str">
        <f t="shared" si="837"/>
        <v>NA</v>
      </c>
      <c r="BE1057" s="60">
        <f>COUNTIFS(配置清单!G:G,G1057,配置清单!H:H,"产品经理",配置清单!N:N,"在岗",配置清单!P:P,"&lt;&gt;暂不胜任")</f>
        <v>0</v>
      </c>
      <c r="BF1057" s="61" t="str">
        <f t="shared" si="838"/>
        <v>NA</v>
      </c>
      <c r="BG1057" s="63">
        <f t="shared" si="839"/>
        <v>2</v>
      </c>
      <c r="BH1057" s="64">
        <f t="shared" si="840"/>
        <v>2</v>
      </c>
      <c r="BI1057" s="64">
        <f t="shared" si="841"/>
        <v>2</v>
      </c>
      <c r="BJ1057" s="64">
        <f t="shared" si="842"/>
        <v>2</v>
      </c>
      <c r="BK1057" s="65">
        <f t="shared" si="843"/>
        <v>1</v>
      </c>
      <c r="BL1057" s="66">
        <f t="shared" si="844"/>
        <v>1</v>
      </c>
      <c r="BM1057" s="93">
        <f t="shared" si="845"/>
        <v>1</v>
      </c>
      <c r="BN1057" s="93">
        <f t="shared" si="846"/>
        <v>1</v>
      </c>
      <c r="BO1057" s="93">
        <f t="shared" si="847"/>
        <v>0</v>
      </c>
      <c r="BP1057" s="93">
        <f t="shared" si="848"/>
        <v>0</v>
      </c>
      <c r="BQ1057" s="93">
        <f t="shared" si="849"/>
        <v>0</v>
      </c>
      <c r="BR1057" s="93">
        <f t="shared" si="850"/>
        <v>0</v>
      </c>
      <c r="BS1057" s="93">
        <f t="shared" si="851"/>
        <v>0</v>
      </c>
      <c r="BT1057" s="93">
        <f t="shared" si="852"/>
        <v>0</v>
      </c>
      <c r="BU1057" s="93">
        <f t="shared" si="853"/>
        <v>0</v>
      </c>
      <c r="BV1057" s="93">
        <f t="shared" si="854"/>
        <v>0</v>
      </c>
      <c r="BW1057" s="93">
        <f t="shared" si="855"/>
        <v>1</v>
      </c>
      <c r="BX1057" s="93">
        <f t="shared" si="856"/>
        <v>1</v>
      </c>
      <c r="BY1057" s="93">
        <f t="shared" si="857"/>
        <v>0</v>
      </c>
      <c r="BZ1057" s="93">
        <f t="shared" si="858"/>
        <v>0</v>
      </c>
      <c r="CA1057" s="93">
        <f t="shared" si="859"/>
        <v>0</v>
      </c>
      <c r="CB1057" s="93">
        <f t="shared" si="860"/>
        <v>0</v>
      </c>
      <c r="CC1057" s="93">
        <f t="shared" si="861"/>
        <v>0</v>
      </c>
      <c r="CD1057" s="93">
        <f t="shared" si="862"/>
        <v>0</v>
      </c>
    </row>
    <row r="1058" spans="1:82">
      <c r="A1058" s="34">
        <v>104</v>
      </c>
      <c r="B1058" s="34" t="s">
        <v>8522</v>
      </c>
      <c r="C1058" s="34" t="s">
        <v>8480</v>
      </c>
      <c r="D1058" s="34" t="s">
        <v>230</v>
      </c>
      <c r="E1058" s="34" t="s">
        <v>420</v>
      </c>
      <c r="F1058" s="34" t="s">
        <v>8738</v>
      </c>
      <c r="G1058" s="34" t="s">
        <v>8739</v>
      </c>
      <c r="H1058" s="34" t="s">
        <v>7</v>
      </c>
      <c r="I1058" s="34" t="s">
        <v>7</v>
      </c>
      <c r="J1058" s="34" t="s">
        <v>195</v>
      </c>
      <c r="K1058" s="34" t="s">
        <v>34</v>
      </c>
      <c r="L1058" s="34" t="s">
        <v>5124</v>
      </c>
      <c r="N1058" s="34">
        <v>1</v>
      </c>
      <c r="O1058" s="34">
        <v>0</v>
      </c>
      <c r="P1058" s="34">
        <v>0</v>
      </c>
      <c r="Q1058" s="34">
        <v>0</v>
      </c>
      <c r="R1058" s="34">
        <v>0</v>
      </c>
      <c r="S1058" s="34">
        <v>1</v>
      </c>
      <c r="T1058" s="34">
        <v>0</v>
      </c>
      <c r="U1058" s="77">
        <v>0</v>
      </c>
      <c r="V1058" s="34">
        <v>0</v>
      </c>
      <c r="W1058" s="60">
        <f>COUNTIFS(配置清单!G:G,G1058,配置清单!$H:$H,"PM",配置清单!$N:$N,"在岗")</f>
        <v>1</v>
      </c>
      <c r="X1058" s="61">
        <f t="shared" si="821"/>
        <v>1</v>
      </c>
      <c r="Y1058" s="60">
        <f>COUNTIFS(配置清单!$G:$G,G1058,配置清单!$H:$H,"PM",配置清单!$N:$N,"在岗",配置清单!$P:$P,"&lt;&gt;暂不胜任")</f>
        <v>1</v>
      </c>
      <c r="Z1058" s="61">
        <f t="shared" si="822"/>
        <v>1</v>
      </c>
      <c r="AA1058" s="62">
        <f>COUNTIFS(配置清单!$G:$G,G1058,配置清单!$H:$H,"SE",配置清单!$N:$N,"在岗")+COUNTIFS(配置清单!$G:$G,G1058,配置清单!$H:$H,"SA",配置清单!$N:$N,"在岗")</f>
        <v>0</v>
      </c>
      <c r="AB1058" s="61" t="str">
        <f t="shared" si="823"/>
        <v>NA</v>
      </c>
      <c r="AC1058" s="60">
        <f>COUNTIFS(配置清单!$G:$G,G1058,配置清单!$H:$H,"SE",配置清单!$N:$N,"在岗",配置清单!$P:$P,"&lt;&gt;暂不胜任")+COUNTIFS(配置清单!$G:$G,G1058,配置清单!$H:$H,"SA",配置清单!$N:$N,"在岗",配置清单!$P:$P,"&lt;&gt;暂不胜任")</f>
        <v>0</v>
      </c>
      <c r="AD1058" s="61" t="str">
        <f t="shared" si="824"/>
        <v>NA</v>
      </c>
      <c r="AE1058" s="60">
        <f>COUNTIFS(配置清单!$G:$G,G1058,配置清单!H:H,"MDE",配置清单!N:N,"在岗")</f>
        <v>0</v>
      </c>
      <c r="AF1058" s="61" t="str">
        <f t="shared" si="825"/>
        <v>NA</v>
      </c>
      <c r="AG1058" s="60">
        <f>COUNTIFS(配置清单!$G:$G,G1058,配置清单!$H:$H,"MDE",配置清单!$N:$N,"在岗",配置清单!$P:$P,"&lt;&gt;暂不胜任")</f>
        <v>0</v>
      </c>
      <c r="AH1058" s="61" t="str">
        <f t="shared" si="826"/>
        <v>NA</v>
      </c>
      <c r="AI1058" s="62">
        <f>COUNTIFS(配置清单!G:G,G1058,配置清单!H:H,"TPM",配置清单!N:N,"在岗")+COUNTIFS(配置清单!G:G,G1058,配置清单!H:H,"TC",配置清单!N:N,"在岗")</f>
        <v>0</v>
      </c>
      <c r="AJ1058" s="61" t="str">
        <f t="shared" si="827"/>
        <v>NA</v>
      </c>
      <c r="AK1058" s="60">
        <f>COUNTIFS(配置清单!G:G,G1058,配置清单!H:H,"TPM",配置清单!N:N,"在岗",配置清单!P:P,"&lt;&gt;暂不胜任")+COUNTIFS(配置清单!G:G,G1058,配置清单!H:H,"TC",配置清单!N:N,"在岗",配置清单!P:P,"&lt;&gt;暂不胜任")</f>
        <v>0</v>
      </c>
      <c r="AL1058" s="61" t="str">
        <f t="shared" si="828"/>
        <v>NA</v>
      </c>
      <c r="AM1058" s="60">
        <f>COUNTIFS(配置清单!G:G,G1058,配置清单!H:H,"TSE",配置清单!N:N,"在岗")</f>
        <v>0</v>
      </c>
      <c r="AN1058" s="61" t="str">
        <f t="shared" si="829"/>
        <v>NA</v>
      </c>
      <c r="AO1058" s="60">
        <f>COUNTIFS(配置清单!G:G,G1058,配置清单!H:H,"TSE",配置清单!N:N,"在岗",配置清单!P:P,"&lt;&gt;暂不胜任")</f>
        <v>0</v>
      </c>
      <c r="AP1058" s="61" t="str">
        <f t="shared" si="830"/>
        <v>NA</v>
      </c>
      <c r="AQ1058" s="60">
        <f>COUNTIFS(配置清单!$G:$G,G1058,配置清单!H:H,"QA",配置清单!N:N,"在岗")</f>
        <v>1</v>
      </c>
      <c r="AR1058" s="61">
        <f t="shared" si="831"/>
        <v>1</v>
      </c>
      <c r="AS1058" s="60">
        <f>COUNTIFS(配置清单!$G:$G,G1058,配置清单!$H:$H,"QA",配置清单!$N:$N,"在岗",配置清单!$P:$P,"&lt;&gt;暂不胜任")</f>
        <v>1</v>
      </c>
      <c r="AT1058" s="61">
        <f t="shared" si="832"/>
        <v>1</v>
      </c>
      <c r="AU1058" s="60">
        <f>COUNTIFS(配置清单!G:G,规划及评估!G1058,配置清单!H:H,"BA",配置清单!N:N,"在岗")</f>
        <v>0</v>
      </c>
      <c r="AV1058" s="61" t="str">
        <f t="shared" si="833"/>
        <v>NA</v>
      </c>
      <c r="AW1058" s="60">
        <f>COUNTIFS(配置清单!G:G,G1058,配置清单!H:H,"BA",配置清单!N:N,"在岗",配置清单!P:P,"&lt;&gt;暂不胜任")</f>
        <v>0</v>
      </c>
      <c r="AX1058" s="61" t="str">
        <f t="shared" si="834"/>
        <v>NA</v>
      </c>
      <c r="AY1058" s="60">
        <f>COUNTIFS(配置清单!G:G,规划及评估!G1058,配置清单!H:H,"IA",配置清单!N:N,"在岗")</f>
        <v>0</v>
      </c>
      <c r="AZ1058" s="61" t="str">
        <f t="shared" si="835"/>
        <v>NA</v>
      </c>
      <c r="BA1058" s="60">
        <f>COUNTIFS(配置清单!G:G,G1058,配置清单!H:H,"IA",配置清单!N:N,"在岗",配置清单!P:P,"&lt;&gt;暂不胜任")</f>
        <v>0</v>
      </c>
      <c r="BB1058" s="61" t="str">
        <f t="shared" si="836"/>
        <v>NA</v>
      </c>
      <c r="BC1058" s="60">
        <f>COUNTIFS(配置清单!G:G,规划及评估!G1058,配置清单!H:H,"产品经理",配置清单!N:N,"在岗")</f>
        <v>0</v>
      </c>
      <c r="BD1058" s="61" t="str">
        <f t="shared" si="837"/>
        <v>NA</v>
      </c>
      <c r="BE1058" s="60">
        <f>COUNTIFS(配置清单!G:G,G1058,配置清单!H:H,"产品经理",配置清单!N:N,"在岗",配置清单!P:P,"&lt;&gt;暂不胜任")</f>
        <v>0</v>
      </c>
      <c r="BF1058" s="61" t="str">
        <f t="shared" si="838"/>
        <v>NA</v>
      </c>
      <c r="BG1058" s="63">
        <f t="shared" si="839"/>
        <v>2</v>
      </c>
      <c r="BH1058" s="64">
        <f t="shared" si="840"/>
        <v>2</v>
      </c>
      <c r="BI1058" s="64">
        <f t="shared" si="841"/>
        <v>2</v>
      </c>
      <c r="BJ1058" s="64">
        <f t="shared" si="842"/>
        <v>2</v>
      </c>
      <c r="BK1058" s="65">
        <f t="shared" si="843"/>
        <v>1</v>
      </c>
      <c r="BL1058" s="66">
        <f t="shared" si="844"/>
        <v>1</v>
      </c>
      <c r="BM1058" s="93">
        <f t="shared" si="845"/>
        <v>1</v>
      </c>
      <c r="BN1058" s="93">
        <f t="shared" si="846"/>
        <v>1</v>
      </c>
      <c r="BO1058" s="93">
        <f t="shared" si="847"/>
        <v>0</v>
      </c>
      <c r="BP1058" s="93">
        <f t="shared" si="848"/>
        <v>0</v>
      </c>
      <c r="BQ1058" s="93">
        <f t="shared" si="849"/>
        <v>0</v>
      </c>
      <c r="BR1058" s="93">
        <f t="shared" si="850"/>
        <v>0</v>
      </c>
      <c r="BS1058" s="93">
        <f t="shared" si="851"/>
        <v>0</v>
      </c>
      <c r="BT1058" s="93">
        <f t="shared" si="852"/>
        <v>0</v>
      </c>
      <c r="BU1058" s="93">
        <f t="shared" si="853"/>
        <v>0</v>
      </c>
      <c r="BV1058" s="93">
        <f t="shared" si="854"/>
        <v>0</v>
      </c>
      <c r="BW1058" s="93">
        <f t="shared" si="855"/>
        <v>1</v>
      </c>
      <c r="BX1058" s="93">
        <f t="shared" si="856"/>
        <v>1</v>
      </c>
      <c r="BY1058" s="93">
        <f t="shared" si="857"/>
        <v>0</v>
      </c>
      <c r="BZ1058" s="93">
        <f t="shared" si="858"/>
        <v>0</v>
      </c>
      <c r="CA1058" s="93">
        <f t="shared" si="859"/>
        <v>0</v>
      </c>
      <c r="CB1058" s="93">
        <f t="shared" si="860"/>
        <v>0</v>
      </c>
      <c r="CC1058" s="93">
        <f t="shared" si="861"/>
        <v>0</v>
      </c>
      <c r="CD1058" s="93">
        <f t="shared" si="862"/>
        <v>0</v>
      </c>
    </row>
    <row r="1059" spans="1:82">
      <c r="A1059" s="34">
        <v>105</v>
      </c>
      <c r="B1059" s="34" t="s">
        <v>8522</v>
      </c>
      <c r="C1059" s="34" t="s">
        <v>8480</v>
      </c>
      <c r="D1059" s="34" t="s">
        <v>230</v>
      </c>
      <c r="E1059" s="34" t="s">
        <v>420</v>
      </c>
      <c r="F1059" s="34" t="s">
        <v>8740</v>
      </c>
      <c r="G1059" s="34" t="s">
        <v>8741</v>
      </c>
      <c r="H1059" s="34" t="s">
        <v>7</v>
      </c>
      <c r="I1059" s="34" t="s">
        <v>4</v>
      </c>
      <c r="J1059" s="34" t="s">
        <v>195</v>
      </c>
      <c r="K1059" s="34" t="s">
        <v>34</v>
      </c>
      <c r="L1059" s="34" t="s">
        <v>8742</v>
      </c>
      <c r="N1059" s="34">
        <v>1</v>
      </c>
      <c r="O1059" s="34">
        <v>1</v>
      </c>
      <c r="P1059" s="34">
        <v>4</v>
      </c>
      <c r="Q1059" s="34">
        <v>0</v>
      </c>
      <c r="R1059" s="34">
        <v>0</v>
      </c>
      <c r="S1059" s="34">
        <v>1</v>
      </c>
      <c r="T1059" s="34">
        <v>0</v>
      </c>
      <c r="U1059" s="77">
        <v>0</v>
      </c>
      <c r="V1059" s="34">
        <v>0</v>
      </c>
      <c r="W1059" s="60">
        <f>COUNTIFS(配置清单!G:G,G1059,配置清单!$H:$H,"PM",配置清单!$N:$N,"在岗")</f>
        <v>1</v>
      </c>
      <c r="X1059" s="61">
        <f t="shared" si="821"/>
        <v>1</v>
      </c>
      <c r="Y1059" s="60">
        <f>COUNTIFS(配置清单!$G:$G,G1059,配置清单!$H:$H,"PM",配置清单!$N:$N,"在岗",配置清单!$P:$P,"&lt;&gt;暂不胜任")</f>
        <v>1</v>
      </c>
      <c r="Z1059" s="61">
        <f t="shared" si="822"/>
        <v>1</v>
      </c>
      <c r="AA1059" s="62">
        <f>COUNTIFS(配置清单!$G:$G,G1059,配置清单!$H:$H,"SE",配置清单!$N:$N,"在岗")+COUNTIFS(配置清单!$G:$G,G1059,配置清单!$H:$H,"SA",配置清单!$N:$N,"在岗")</f>
        <v>1</v>
      </c>
      <c r="AB1059" s="61">
        <f t="shared" si="823"/>
        <v>1</v>
      </c>
      <c r="AC1059" s="60">
        <f>COUNTIFS(配置清单!$G:$G,G1059,配置清单!$H:$H,"SE",配置清单!$N:$N,"在岗",配置清单!$P:$P,"&lt;&gt;暂不胜任")+COUNTIFS(配置清单!$G:$G,G1059,配置清单!$H:$H,"SA",配置清单!$N:$N,"在岗",配置清单!$P:$P,"&lt;&gt;暂不胜任")</f>
        <v>1</v>
      </c>
      <c r="AD1059" s="61">
        <f t="shared" si="824"/>
        <v>1</v>
      </c>
      <c r="AE1059" s="60">
        <f>COUNTIFS(配置清单!$G:$G,G1059,配置清单!H:H,"MDE",配置清单!N:N,"在岗")</f>
        <v>4</v>
      </c>
      <c r="AF1059" s="61">
        <f t="shared" si="825"/>
        <v>1</v>
      </c>
      <c r="AG1059" s="60">
        <f>COUNTIFS(配置清单!$G:$G,G1059,配置清单!$H:$H,"MDE",配置清单!$N:$N,"在岗",配置清单!$P:$P,"&lt;&gt;暂不胜任")</f>
        <v>3</v>
      </c>
      <c r="AH1059" s="61">
        <f t="shared" si="826"/>
        <v>0.75</v>
      </c>
      <c r="AI1059" s="62">
        <f>COUNTIFS(配置清单!G:G,G1059,配置清单!H:H,"TPM",配置清单!N:N,"在岗")+COUNTIFS(配置清单!G:G,G1059,配置清单!H:H,"TC",配置清单!N:N,"在岗")</f>
        <v>0</v>
      </c>
      <c r="AJ1059" s="61" t="str">
        <f t="shared" si="827"/>
        <v>NA</v>
      </c>
      <c r="AK1059" s="60">
        <f>COUNTIFS(配置清单!G:G,G1059,配置清单!H:H,"TPM",配置清单!N:N,"在岗",配置清单!P:P,"&lt;&gt;暂不胜任")+COUNTIFS(配置清单!G:G,G1059,配置清单!H:H,"TC",配置清单!N:N,"在岗",配置清单!P:P,"&lt;&gt;暂不胜任")</f>
        <v>0</v>
      </c>
      <c r="AL1059" s="61" t="str">
        <f t="shared" si="828"/>
        <v>NA</v>
      </c>
      <c r="AM1059" s="60">
        <f>COUNTIFS(配置清单!G:G,G1059,配置清单!H:H,"TSE",配置清单!N:N,"在岗")</f>
        <v>0</v>
      </c>
      <c r="AN1059" s="61" t="str">
        <f t="shared" si="829"/>
        <v>NA</v>
      </c>
      <c r="AO1059" s="60">
        <f>COUNTIFS(配置清单!G:G,G1059,配置清单!H:H,"TSE",配置清单!N:N,"在岗",配置清单!P:P,"&lt;&gt;暂不胜任")</f>
        <v>0</v>
      </c>
      <c r="AP1059" s="61" t="str">
        <f t="shared" si="830"/>
        <v>NA</v>
      </c>
      <c r="AQ1059" s="60">
        <f>COUNTIFS(配置清单!$G:$G,G1059,配置清单!H:H,"QA",配置清单!N:N,"在岗")</f>
        <v>1</v>
      </c>
      <c r="AR1059" s="61">
        <f t="shared" si="831"/>
        <v>1</v>
      </c>
      <c r="AS1059" s="60">
        <f>COUNTIFS(配置清单!$G:$G,G1059,配置清单!$H:$H,"QA",配置清单!$N:$N,"在岗",配置清单!$P:$P,"&lt;&gt;暂不胜任")</f>
        <v>1</v>
      </c>
      <c r="AT1059" s="61">
        <f t="shared" si="832"/>
        <v>1</v>
      </c>
      <c r="AU1059" s="60">
        <f>COUNTIFS(配置清单!G:G,规划及评估!G1059,配置清单!H:H,"BA",配置清单!N:N,"在岗")</f>
        <v>0</v>
      </c>
      <c r="AV1059" s="61" t="str">
        <f t="shared" si="833"/>
        <v>NA</v>
      </c>
      <c r="AW1059" s="60">
        <f>COUNTIFS(配置清单!G:G,G1059,配置清单!H:H,"BA",配置清单!N:N,"在岗",配置清单!P:P,"&lt;&gt;暂不胜任")</f>
        <v>0</v>
      </c>
      <c r="AX1059" s="61" t="str">
        <f t="shared" si="834"/>
        <v>NA</v>
      </c>
      <c r="AY1059" s="60">
        <f>COUNTIFS(配置清单!G:G,规划及评估!G1059,配置清单!H:H,"IA",配置清单!N:N,"在岗")</f>
        <v>0</v>
      </c>
      <c r="AZ1059" s="61" t="str">
        <f t="shared" si="835"/>
        <v>NA</v>
      </c>
      <c r="BA1059" s="60">
        <f>COUNTIFS(配置清单!G:G,G1059,配置清单!H:H,"IA",配置清单!N:N,"在岗",配置清单!P:P,"&lt;&gt;暂不胜任")</f>
        <v>0</v>
      </c>
      <c r="BB1059" s="61" t="str">
        <f t="shared" si="836"/>
        <v>NA</v>
      </c>
      <c r="BC1059" s="60">
        <f>COUNTIFS(配置清单!G:G,规划及评估!G1059,配置清单!H:H,"产品经理",配置清单!N:N,"在岗")</f>
        <v>0</v>
      </c>
      <c r="BD1059" s="61" t="str">
        <f t="shared" si="837"/>
        <v>NA</v>
      </c>
      <c r="BE1059" s="60">
        <f>COUNTIFS(配置清单!G:G,G1059,配置清单!H:H,"产品经理",配置清单!N:N,"在岗",配置清单!P:P,"&lt;&gt;暂不胜任")</f>
        <v>0</v>
      </c>
      <c r="BF1059" s="61" t="str">
        <f t="shared" si="838"/>
        <v>NA</v>
      </c>
      <c r="BG1059" s="63">
        <f t="shared" si="839"/>
        <v>7</v>
      </c>
      <c r="BH1059" s="64">
        <f t="shared" si="840"/>
        <v>7</v>
      </c>
      <c r="BI1059" s="64">
        <f t="shared" si="841"/>
        <v>7</v>
      </c>
      <c r="BJ1059" s="64">
        <f t="shared" si="842"/>
        <v>6</v>
      </c>
      <c r="BK1059" s="65">
        <f t="shared" si="843"/>
        <v>1</v>
      </c>
      <c r="BL1059" s="66">
        <f t="shared" si="844"/>
        <v>0.8571428571428571</v>
      </c>
      <c r="BM1059" s="93">
        <f t="shared" si="845"/>
        <v>1</v>
      </c>
      <c r="BN1059" s="93">
        <f t="shared" si="846"/>
        <v>1</v>
      </c>
      <c r="BO1059" s="93">
        <f t="shared" si="847"/>
        <v>1</v>
      </c>
      <c r="BP1059" s="93">
        <f t="shared" si="848"/>
        <v>1</v>
      </c>
      <c r="BQ1059" s="93">
        <f t="shared" si="849"/>
        <v>4</v>
      </c>
      <c r="BR1059" s="93">
        <f t="shared" si="850"/>
        <v>3</v>
      </c>
      <c r="BS1059" s="93">
        <f t="shared" si="851"/>
        <v>0</v>
      </c>
      <c r="BT1059" s="93">
        <f t="shared" si="852"/>
        <v>0</v>
      </c>
      <c r="BU1059" s="93">
        <f t="shared" si="853"/>
        <v>0</v>
      </c>
      <c r="BV1059" s="93">
        <f t="shared" si="854"/>
        <v>0</v>
      </c>
      <c r="BW1059" s="93">
        <f t="shared" si="855"/>
        <v>1</v>
      </c>
      <c r="BX1059" s="93">
        <f t="shared" si="856"/>
        <v>1</v>
      </c>
      <c r="BY1059" s="93">
        <f t="shared" si="857"/>
        <v>0</v>
      </c>
      <c r="BZ1059" s="93">
        <f t="shared" si="858"/>
        <v>0</v>
      </c>
      <c r="CA1059" s="93">
        <f t="shared" si="859"/>
        <v>0</v>
      </c>
      <c r="CB1059" s="93">
        <f t="shared" si="860"/>
        <v>0</v>
      </c>
      <c r="CC1059" s="93">
        <f t="shared" si="861"/>
        <v>0</v>
      </c>
      <c r="CD1059" s="93">
        <f t="shared" si="862"/>
        <v>0</v>
      </c>
    </row>
    <row r="1060" spans="1:82">
      <c r="A1060" s="34">
        <v>106</v>
      </c>
      <c r="B1060" s="34" t="s">
        <v>8522</v>
      </c>
      <c r="C1060" s="34" t="s">
        <v>8480</v>
      </c>
      <c r="D1060" s="34" t="s">
        <v>204</v>
      </c>
      <c r="E1060" s="34" t="s">
        <v>8702</v>
      </c>
      <c r="F1060" s="34" t="s">
        <v>8743</v>
      </c>
      <c r="G1060" s="34" t="s">
        <v>8744</v>
      </c>
      <c r="H1060" s="34" t="s">
        <v>6</v>
      </c>
      <c r="I1060" s="34" t="s">
        <v>6</v>
      </c>
      <c r="J1060" s="34" t="s">
        <v>195</v>
      </c>
      <c r="K1060" s="34" t="s">
        <v>195</v>
      </c>
      <c r="L1060" s="34" t="s">
        <v>5124</v>
      </c>
      <c r="N1060" s="34">
        <v>1</v>
      </c>
      <c r="O1060" s="34">
        <v>0</v>
      </c>
      <c r="P1060" s="34">
        <v>0</v>
      </c>
      <c r="Q1060" s="34">
        <v>0</v>
      </c>
      <c r="R1060" s="34">
        <v>0</v>
      </c>
      <c r="S1060" s="34">
        <v>1</v>
      </c>
      <c r="T1060" s="34">
        <v>0</v>
      </c>
      <c r="U1060" s="77">
        <v>0</v>
      </c>
      <c r="V1060" s="34">
        <v>0</v>
      </c>
      <c r="W1060" s="60">
        <f>COUNTIFS(配置清单!G:G,G1060,配置清单!$H:$H,"PM",配置清单!$N:$N,"在岗")</f>
        <v>1</v>
      </c>
      <c r="X1060" s="61">
        <f t="shared" si="821"/>
        <v>1</v>
      </c>
      <c r="Y1060" s="60">
        <f>COUNTIFS(配置清单!$G:$G,G1060,配置清单!$H:$H,"PM",配置清单!$N:$N,"在岗",配置清单!$P:$P,"&lt;&gt;暂不胜任")</f>
        <v>0</v>
      </c>
      <c r="Z1060" s="61">
        <f t="shared" si="822"/>
        <v>0</v>
      </c>
      <c r="AA1060" s="62">
        <f>COUNTIFS(配置清单!$G:$G,G1060,配置清单!$H:$H,"SE",配置清单!$N:$N,"在岗")+COUNTIFS(配置清单!$G:$G,G1060,配置清单!$H:$H,"SA",配置清单!$N:$N,"在岗")</f>
        <v>0</v>
      </c>
      <c r="AB1060" s="61" t="str">
        <f t="shared" si="823"/>
        <v>NA</v>
      </c>
      <c r="AC1060" s="60">
        <f>COUNTIFS(配置清单!$G:$G,G1060,配置清单!$H:$H,"SE",配置清单!$N:$N,"在岗",配置清单!$P:$P,"&lt;&gt;暂不胜任")+COUNTIFS(配置清单!$G:$G,G1060,配置清单!$H:$H,"SA",配置清单!$N:$N,"在岗",配置清单!$P:$P,"&lt;&gt;暂不胜任")</f>
        <v>0</v>
      </c>
      <c r="AD1060" s="61" t="str">
        <f t="shared" si="824"/>
        <v>NA</v>
      </c>
      <c r="AE1060" s="60">
        <f>COUNTIFS(配置清单!$G:$G,G1060,配置清单!H:H,"MDE",配置清单!N:N,"在岗")</f>
        <v>0</v>
      </c>
      <c r="AF1060" s="61" t="str">
        <f t="shared" si="825"/>
        <v>NA</v>
      </c>
      <c r="AG1060" s="60">
        <f>COUNTIFS(配置清单!$G:$G,G1060,配置清单!$H:$H,"MDE",配置清单!$N:$N,"在岗",配置清单!$P:$P,"&lt;&gt;暂不胜任")</f>
        <v>0</v>
      </c>
      <c r="AH1060" s="61" t="str">
        <f t="shared" si="826"/>
        <v>NA</v>
      </c>
      <c r="AI1060" s="62">
        <f>COUNTIFS(配置清单!G:G,G1060,配置清单!H:H,"TPM",配置清单!N:N,"在岗")+COUNTIFS(配置清单!G:G,G1060,配置清单!H:H,"TC",配置清单!N:N,"在岗")</f>
        <v>0</v>
      </c>
      <c r="AJ1060" s="61" t="str">
        <f t="shared" si="827"/>
        <v>NA</v>
      </c>
      <c r="AK1060" s="60">
        <f>COUNTIFS(配置清单!G:G,G1060,配置清单!H:H,"TPM",配置清单!N:N,"在岗",配置清单!P:P,"&lt;&gt;暂不胜任")+COUNTIFS(配置清单!G:G,G1060,配置清单!H:H,"TC",配置清单!N:N,"在岗",配置清单!P:P,"&lt;&gt;暂不胜任")</f>
        <v>0</v>
      </c>
      <c r="AL1060" s="61" t="str">
        <f t="shared" si="828"/>
        <v>NA</v>
      </c>
      <c r="AM1060" s="60">
        <f>COUNTIFS(配置清单!G:G,G1060,配置清单!H:H,"TSE",配置清单!N:N,"在岗")</f>
        <v>0</v>
      </c>
      <c r="AN1060" s="61" t="str">
        <f t="shared" si="829"/>
        <v>NA</v>
      </c>
      <c r="AO1060" s="60">
        <f>COUNTIFS(配置清单!G:G,G1060,配置清单!H:H,"TSE",配置清单!N:N,"在岗",配置清单!P:P,"&lt;&gt;暂不胜任")</f>
        <v>0</v>
      </c>
      <c r="AP1060" s="61" t="str">
        <f t="shared" si="830"/>
        <v>NA</v>
      </c>
      <c r="AQ1060" s="60">
        <f>COUNTIFS(配置清单!$G:$G,G1060,配置清单!H:H,"QA",配置清单!N:N,"在岗")</f>
        <v>1</v>
      </c>
      <c r="AR1060" s="61">
        <f t="shared" si="831"/>
        <v>1</v>
      </c>
      <c r="AS1060" s="60">
        <f>COUNTIFS(配置清单!$G:$G,G1060,配置清单!$H:$H,"QA",配置清单!$N:$N,"在岗",配置清单!$P:$P,"&lt;&gt;暂不胜任")</f>
        <v>0</v>
      </c>
      <c r="AT1060" s="61">
        <f t="shared" si="832"/>
        <v>0</v>
      </c>
      <c r="AU1060" s="60">
        <f>COUNTIFS(配置清单!G:G,规划及评估!G1060,配置清单!H:H,"BA",配置清单!N:N,"在岗")</f>
        <v>0</v>
      </c>
      <c r="AV1060" s="61" t="str">
        <f t="shared" si="833"/>
        <v>NA</v>
      </c>
      <c r="AW1060" s="60">
        <f>COUNTIFS(配置清单!G:G,G1060,配置清单!H:H,"BA",配置清单!N:N,"在岗",配置清单!P:P,"&lt;&gt;暂不胜任")</f>
        <v>0</v>
      </c>
      <c r="AX1060" s="61" t="str">
        <f t="shared" si="834"/>
        <v>NA</v>
      </c>
      <c r="AY1060" s="60">
        <f>COUNTIFS(配置清单!G:G,规划及评估!G1060,配置清单!H:H,"IA",配置清单!N:N,"在岗")</f>
        <v>0</v>
      </c>
      <c r="AZ1060" s="61" t="str">
        <f t="shared" si="835"/>
        <v>NA</v>
      </c>
      <c r="BA1060" s="60">
        <f>COUNTIFS(配置清单!G:G,G1060,配置清单!H:H,"IA",配置清单!N:N,"在岗",配置清单!P:P,"&lt;&gt;暂不胜任")</f>
        <v>0</v>
      </c>
      <c r="BB1060" s="61" t="str">
        <f t="shared" si="836"/>
        <v>NA</v>
      </c>
      <c r="BC1060" s="60">
        <f>COUNTIFS(配置清单!G:G,规划及评估!G1060,配置清单!H:H,"产品经理",配置清单!N:N,"在岗")</f>
        <v>0</v>
      </c>
      <c r="BD1060" s="61" t="str">
        <f t="shared" si="837"/>
        <v>NA</v>
      </c>
      <c r="BE1060" s="60">
        <f>COUNTIFS(配置清单!G:G,G1060,配置清单!H:H,"产品经理",配置清单!N:N,"在岗",配置清单!P:P,"&lt;&gt;暂不胜任")</f>
        <v>0</v>
      </c>
      <c r="BF1060" s="61" t="str">
        <f t="shared" si="838"/>
        <v>NA</v>
      </c>
      <c r="BG1060" s="63">
        <f t="shared" si="839"/>
        <v>2</v>
      </c>
      <c r="BH1060" s="64">
        <f t="shared" si="840"/>
        <v>2</v>
      </c>
      <c r="BI1060" s="64">
        <f t="shared" si="841"/>
        <v>2</v>
      </c>
      <c r="BJ1060" s="64">
        <f t="shared" si="842"/>
        <v>0</v>
      </c>
      <c r="BK1060" s="65">
        <f t="shared" si="843"/>
        <v>1</v>
      </c>
      <c r="BL1060" s="66">
        <f t="shared" si="844"/>
        <v>0</v>
      </c>
      <c r="BM1060" s="93">
        <f t="shared" si="845"/>
        <v>1</v>
      </c>
      <c r="BN1060" s="93">
        <f t="shared" si="846"/>
        <v>0</v>
      </c>
      <c r="BO1060" s="93">
        <f t="shared" si="847"/>
        <v>0</v>
      </c>
      <c r="BP1060" s="93">
        <f t="shared" si="848"/>
        <v>0</v>
      </c>
      <c r="BQ1060" s="93">
        <f t="shared" si="849"/>
        <v>0</v>
      </c>
      <c r="BR1060" s="93">
        <f t="shared" si="850"/>
        <v>0</v>
      </c>
      <c r="BS1060" s="93">
        <f t="shared" si="851"/>
        <v>0</v>
      </c>
      <c r="BT1060" s="93">
        <f t="shared" si="852"/>
        <v>0</v>
      </c>
      <c r="BU1060" s="93">
        <f t="shared" si="853"/>
        <v>0</v>
      </c>
      <c r="BV1060" s="93">
        <f t="shared" si="854"/>
        <v>0</v>
      </c>
      <c r="BW1060" s="93">
        <f t="shared" si="855"/>
        <v>1</v>
      </c>
      <c r="BX1060" s="93">
        <f t="shared" si="856"/>
        <v>0</v>
      </c>
      <c r="BY1060" s="93">
        <f t="shared" si="857"/>
        <v>0</v>
      </c>
      <c r="BZ1060" s="93">
        <f t="shared" si="858"/>
        <v>0</v>
      </c>
      <c r="CA1060" s="93">
        <f t="shared" si="859"/>
        <v>0</v>
      </c>
      <c r="CB1060" s="93">
        <f t="shared" si="860"/>
        <v>0</v>
      </c>
      <c r="CC1060" s="93">
        <f t="shared" si="861"/>
        <v>0</v>
      </c>
      <c r="CD1060" s="93">
        <f t="shared" si="862"/>
        <v>0</v>
      </c>
    </row>
    <row r="1061" spans="1:82">
      <c r="A1061" s="34">
        <v>107</v>
      </c>
      <c r="B1061" s="34" t="s">
        <v>8522</v>
      </c>
      <c r="C1061" s="34" t="s">
        <v>8480</v>
      </c>
      <c r="D1061" s="34" t="s">
        <v>204</v>
      </c>
      <c r="E1061" s="34" t="s">
        <v>8702</v>
      </c>
      <c r="F1061" s="34" t="s">
        <v>8745</v>
      </c>
      <c r="G1061" s="34" t="s">
        <v>8746</v>
      </c>
      <c r="H1061" s="34" t="s">
        <v>7</v>
      </c>
      <c r="I1061" s="34" t="s">
        <v>7</v>
      </c>
      <c r="J1061" s="34" t="s">
        <v>195</v>
      </c>
      <c r="K1061" s="34" t="s">
        <v>195</v>
      </c>
      <c r="L1061" s="34" t="s">
        <v>5124</v>
      </c>
      <c r="N1061" s="34">
        <v>1</v>
      </c>
      <c r="O1061" s="34">
        <v>1</v>
      </c>
      <c r="P1061" s="34">
        <v>0</v>
      </c>
      <c r="Q1061" s="34">
        <v>0</v>
      </c>
      <c r="R1061" s="34">
        <v>0</v>
      </c>
      <c r="S1061" s="34">
        <v>1</v>
      </c>
      <c r="T1061" s="34">
        <v>0</v>
      </c>
      <c r="U1061" s="77">
        <v>0</v>
      </c>
      <c r="V1061" s="34">
        <v>0</v>
      </c>
      <c r="W1061" s="60">
        <f>COUNTIFS(配置清单!G:G,G1061,配置清单!$H:$H,"PM",配置清单!$N:$N,"在岗")</f>
        <v>1</v>
      </c>
      <c r="X1061" s="61">
        <f t="shared" si="821"/>
        <v>1</v>
      </c>
      <c r="Y1061" s="60">
        <f>COUNTIFS(配置清单!$G:$G,G1061,配置清单!$H:$H,"PM",配置清单!$N:$N,"在岗",配置清单!$P:$P,"&lt;&gt;暂不胜任")</f>
        <v>1</v>
      </c>
      <c r="Z1061" s="61">
        <f t="shared" si="822"/>
        <v>1</v>
      </c>
      <c r="AA1061" s="62">
        <f>COUNTIFS(配置清单!$G:$G,G1061,配置清单!$H:$H,"SE",配置清单!$N:$N,"在岗")+COUNTIFS(配置清单!$G:$G,G1061,配置清单!$H:$H,"SA",配置清单!$N:$N,"在岗")</f>
        <v>1</v>
      </c>
      <c r="AB1061" s="61">
        <f t="shared" si="823"/>
        <v>1</v>
      </c>
      <c r="AC1061" s="60">
        <f>COUNTIFS(配置清单!$G:$G,G1061,配置清单!$H:$H,"SE",配置清单!$N:$N,"在岗",配置清单!$P:$P,"&lt;&gt;暂不胜任")+COUNTIFS(配置清单!$G:$G,G1061,配置清单!$H:$H,"SA",配置清单!$N:$N,"在岗",配置清单!$P:$P,"&lt;&gt;暂不胜任")</f>
        <v>0</v>
      </c>
      <c r="AD1061" s="61">
        <f t="shared" si="824"/>
        <v>0</v>
      </c>
      <c r="AE1061" s="60">
        <f>COUNTIFS(配置清单!$G:$G,G1061,配置清单!H:H,"MDE",配置清单!N:N,"在岗")</f>
        <v>0</v>
      </c>
      <c r="AF1061" s="61" t="str">
        <f t="shared" si="825"/>
        <v>NA</v>
      </c>
      <c r="AG1061" s="60">
        <f>COUNTIFS(配置清单!$G:$G,G1061,配置清单!$H:$H,"MDE",配置清单!$N:$N,"在岗",配置清单!$P:$P,"&lt;&gt;暂不胜任")</f>
        <v>0</v>
      </c>
      <c r="AH1061" s="61" t="str">
        <f t="shared" si="826"/>
        <v>NA</v>
      </c>
      <c r="AI1061" s="62">
        <f>COUNTIFS(配置清单!G:G,G1061,配置清单!H:H,"TPM",配置清单!N:N,"在岗")+COUNTIFS(配置清单!G:G,G1061,配置清单!H:H,"TC",配置清单!N:N,"在岗")</f>
        <v>0</v>
      </c>
      <c r="AJ1061" s="61" t="str">
        <f t="shared" si="827"/>
        <v>NA</v>
      </c>
      <c r="AK1061" s="60">
        <f>COUNTIFS(配置清单!G:G,G1061,配置清单!H:H,"TPM",配置清单!N:N,"在岗",配置清单!P:P,"&lt;&gt;暂不胜任")+COUNTIFS(配置清单!G:G,G1061,配置清单!H:H,"TC",配置清单!N:N,"在岗",配置清单!P:P,"&lt;&gt;暂不胜任")</f>
        <v>0</v>
      </c>
      <c r="AL1061" s="61" t="str">
        <f t="shared" si="828"/>
        <v>NA</v>
      </c>
      <c r="AM1061" s="60">
        <f>COUNTIFS(配置清单!G:G,G1061,配置清单!H:H,"TSE",配置清单!N:N,"在岗")</f>
        <v>0</v>
      </c>
      <c r="AN1061" s="61" t="str">
        <f t="shared" si="829"/>
        <v>NA</v>
      </c>
      <c r="AO1061" s="60">
        <f>COUNTIFS(配置清单!G:G,G1061,配置清单!H:H,"TSE",配置清单!N:N,"在岗",配置清单!P:P,"&lt;&gt;暂不胜任")</f>
        <v>0</v>
      </c>
      <c r="AP1061" s="61" t="str">
        <f t="shared" si="830"/>
        <v>NA</v>
      </c>
      <c r="AQ1061" s="60">
        <f>COUNTIFS(配置清单!$G:$G,G1061,配置清单!H:H,"QA",配置清单!N:N,"在岗")</f>
        <v>1</v>
      </c>
      <c r="AR1061" s="61">
        <f t="shared" si="831"/>
        <v>1</v>
      </c>
      <c r="AS1061" s="60">
        <f>COUNTIFS(配置清单!$G:$G,G1061,配置清单!$H:$H,"QA",配置清单!$N:$N,"在岗",配置清单!$P:$P,"&lt;&gt;暂不胜任")</f>
        <v>0</v>
      </c>
      <c r="AT1061" s="61">
        <f t="shared" si="832"/>
        <v>0</v>
      </c>
      <c r="AU1061" s="60">
        <f>COUNTIFS(配置清单!G:G,规划及评估!G1061,配置清单!H:H,"BA",配置清单!N:N,"在岗")</f>
        <v>0</v>
      </c>
      <c r="AV1061" s="61" t="str">
        <f t="shared" si="833"/>
        <v>NA</v>
      </c>
      <c r="AW1061" s="60">
        <f>COUNTIFS(配置清单!G:G,G1061,配置清单!H:H,"BA",配置清单!N:N,"在岗",配置清单!P:P,"&lt;&gt;暂不胜任")</f>
        <v>0</v>
      </c>
      <c r="AX1061" s="61" t="str">
        <f t="shared" si="834"/>
        <v>NA</v>
      </c>
      <c r="AY1061" s="60">
        <f>COUNTIFS(配置清单!G:G,规划及评估!G1061,配置清单!H:H,"IA",配置清单!N:N,"在岗")</f>
        <v>0</v>
      </c>
      <c r="AZ1061" s="61" t="str">
        <f t="shared" si="835"/>
        <v>NA</v>
      </c>
      <c r="BA1061" s="60">
        <f>COUNTIFS(配置清单!G:G,G1061,配置清单!H:H,"IA",配置清单!N:N,"在岗",配置清单!P:P,"&lt;&gt;暂不胜任")</f>
        <v>0</v>
      </c>
      <c r="BB1061" s="61" t="str">
        <f t="shared" si="836"/>
        <v>NA</v>
      </c>
      <c r="BC1061" s="60">
        <f>COUNTIFS(配置清单!G:G,规划及评估!G1061,配置清单!H:H,"产品经理",配置清单!N:N,"在岗")</f>
        <v>0</v>
      </c>
      <c r="BD1061" s="61" t="str">
        <f t="shared" si="837"/>
        <v>NA</v>
      </c>
      <c r="BE1061" s="60">
        <f>COUNTIFS(配置清单!G:G,G1061,配置清单!H:H,"产品经理",配置清单!N:N,"在岗",配置清单!P:P,"&lt;&gt;暂不胜任")</f>
        <v>0</v>
      </c>
      <c r="BF1061" s="61" t="str">
        <f t="shared" si="838"/>
        <v>NA</v>
      </c>
      <c r="BG1061" s="63">
        <f t="shared" si="839"/>
        <v>3</v>
      </c>
      <c r="BH1061" s="64">
        <f t="shared" si="840"/>
        <v>3</v>
      </c>
      <c r="BI1061" s="64">
        <f t="shared" si="841"/>
        <v>3</v>
      </c>
      <c r="BJ1061" s="64">
        <f t="shared" si="842"/>
        <v>1</v>
      </c>
      <c r="BK1061" s="65">
        <f t="shared" si="843"/>
        <v>1</v>
      </c>
      <c r="BL1061" s="66">
        <f t="shared" si="844"/>
        <v>0.33333333333333331</v>
      </c>
      <c r="BM1061" s="93">
        <f t="shared" si="845"/>
        <v>1</v>
      </c>
      <c r="BN1061" s="93">
        <f t="shared" si="846"/>
        <v>1</v>
      </c>
      <c r="BO1061" s="93">
        <f t="shared" si="847"/>
        <v>1</v>
      </c>
      <c r="BP1061" s="93">
        <f t="shared" si="848"/>
        <v>0</v>
      </c>
      <c r="BQ1061" s="93">
        <f t="shared" si="849"/>
        <v>0</v>
      </c>
      <c r="BR1061" s="93">
        <f t="shared" si="850"/>
        <v>0</v>
      </c>
      <c r="BS1061" s="93">
        <f t="shared" si="851"/>
        <v>0</v>
      </c>
      <c r="BT1061" s="93">
        <f t="shared" si="852"/>
        <v>0</v>
      </c>
      <c r="BU1061" s="93">
        <f t="shared" si="853"/>
        <v>0</v>
      </c>
      <c r="BV1061" s="93">
        <f t="shared" si="854"/>
        <v>0</v>
      </c>
      <c r="BW1061" s="93">
        <f t="shared" si="855"/>
        <v>1</v>
      </c>
      <c r="BX1061" s="93">
        <f t="shared" si="856"/>
        <v>0</v>
      </c>
      <c r="BY1061" s="93">
        <f t="shared" si="857"/>
        <v>0</v>
      </c>
      <c r="BZ1061" s="93">
        <f t="shared" si="858"/>
        <v>0</v>
      </c>
      <c r="CA1061" s="93">
        <f t="shared" si="859"/>
        <v>0</v>
      </c>
      <c r="CB1061" s="93">
        <f t="shared" si="860"/>
        <v>0</v>
      </c>
      <c r="CC1061" s="93">
        <f t="shared" si="861"/>
        <v>0</v>
      </c>
      <c r="CD1061" s="93">
        <f t="shared" si="862"/>
        <v>0</v>
      </c>
    </row>
    <row r="1062" spans="1:82">
      <c r="A1062" s="34">
        <v>108</v>
      </c>
      <c r="B1062" s="34" t="s">
        <v>8522</v>
      </c>
      <c r="C1062" s="34" t="s">
        <v>8480</v>
      </c>
      <c r="D1062" s="34" t="s">
        <v>204</v>
      </c>
      <c r="E1062" s="34" t="s">
        <v>8702</v>
      </c>
      <c r="F1062" s="34" t="s">
        <v>8747</v>
      </c>
      <c r="G1062" s="34" t="s">
        <v>8748</v>
      </c>
      <c r="H1062" s="34" t="s">
        <v>7</v>
      </c>
      <c r="I1062" s="34" t="s">
        <v>7</v>
      </c>
      <c r="J1062" s="34" t="s">
        <v>195</v>
      </c>
      <c r="K1062" s="34" t="s">
        <v>195</v>
      </c>
      <c r="L1062" s="34" t="s">
        <v>8749</v>
      </c>
      <c r="N1062" s="34">
        <v>1</v>
      </c>
      <c r="O1062" s="34">
        <v>0</v>
      </c>
      <c r="P1062" s="34">
        <v>0</v>
      </c>
      <c r="Q1062" s="34">
        <v>0</v>
      </c>
      <c r="R1062" s="34">
        <v>0</v>
      </c>
      <c r="S1062" s="34">
        <v>1</v>
      </c>
      <c r="T1062" s="34">
        <v>0</v>
      </c>
      <c r="U1062" s="77">
        <v>0</v>
      </c>
      <c r="V1062" s="34">
        <v>0</v>
      </c>
      <c r="W1062" s="60">
        <f>COUNTIFS(配置清单!G:G,G1062,配置清单!$H:$H,"PM",配置清单!$N:$N,"在岗")</f>
        <v>1</v>
      </c>
      <c r="X1062" s="61">
        <f t="shared" si="821"/>
        <v>1</v>
      </c>
      <c r="Y1062" s="60">
        <f>COUNTIFS(配置清单!$G:$G,G1062,配置清单!$H:$H,"PM",配置清单!$N:$N,"在岗",配置清单!$P:$P,"&lt;&gt;暂不胜任")</f>
        <v>1</v>
      </c>
      <c r="Z1062" s="61">
        <f t="shared" si="822"/>
        <v>1</v>
      </c>
      <c r="AA1062" s="62">
        <f>COUNTIFS(配置清单!$G:$G,G1062,配置清单!$H:$H,"SE",配置清单!$N:$N,"在岗")+COUNTIFS(配置清单!$G:$G,G1062,配置清单!$H:$H,"SA",配置清单!$N:$N,"在岗")</f>
        <v>0</v>
      </c>
      <c r="AB1062" s="61" t="str">
        <f t="shared" si="823"/>
        <v>NA</v>
      </c>
      <c r="AC1062" s="60">
        <f>COUNTIFS(配置清单!$G:$G,G1062,配置清单!$H:$H,"SE",配置清单!$N:$N,"在岗",配置清单!$P:$P,"&lt;&gt;暂不胜任")+COUNTIFS(配置清单!$G:$G,G1062,配置清单!$H:$H,"SA",配置清单!$N:$N,"在岗",配置清单!$P:$P,"&lt;&gt;暂不胜任")</f>
        <v>0</v>
      </c>
      <c r="AD1062" s="61" t="str">
        <f t="shared" si="824"/>
        <v>NA</v>
      </c>
      <c r="AE1062" s="60">
        <f>COUNTIFS(配置清单!$G:$G,G1062,配置清单!H:H,"MDE",配置清单!N:N,"在岗")</f>
        <v>0</v>
      </c>
      <c r="AF1062" s="61" t="str">
        <f t="shared" si="825"/>
        <v>NA</v>
      </c>
      <c r="AG1062" s="60">
        <f>COUNTIFS(配置清单!$G:$G,G1062,配置清单!$H:$H,"MDE",配置清单!$N:$N,"在岗",配置清单!$P:$P,"&lt;&gt;暂不胜任")</f>
        <v>0</v>
      </c>
      <c r="AH1062" s="61" t="str">
        <f t="shared" si="826"/>
        <v>NA</v>
      </c>
      <c r="AI1062" s="62">
        <f>COUNTIFS(配置清单!G:G,G1062,配置清单!H:H,"TPM",配置清单!N:N,"在岗")+COUNTIFS(配置清单!G:G,G1062,配置清单!H:H,"TC",配置清单!N:N,"在岗")</f>
        <v>0</v>
      </c>
      <c r="AJ1062" s="61" t="str">
        <f t="shared" si="827"/>
        <v>NA</v>
      </c>
      <c r="AK1062" s="60">
        <f>COUNTIFS(配置清单!G:G,G1062,配置清单!H:H,"TPM",配置清单!N:N,"在岗",配置清单!P:P,"&lt;&gt;暂不胜任")+COUNTIFS(配置清单!G:G,G1062,配置清单!H:H,"TC",配置清单!N:N,"在岗",配置清单!P:P,"&lt;&gt;暂不胜任")</f>
        <v>0</v>
      </c>
      <c r="AL1062" s="61" t="str">
        <f t="shared" si="828"/>
        <v>NA</v>
      </c>
      <c r="AM1062" s="60">
        <f>COUNTIFS(配置清单!G:G,G1062,配置清单!H:H,"TSE",配置清单!N:N,"在岗")</f>
        <v>0</v>
      </c>
      <c r="AN1062" s="61" t="str">
        <f t="shared" si="829"/>
        <v>NA</v>
      </c>
      <c r="AO1062" s="60">
        <f>COUNTIFS(配置清单!G:G,G1062,配置清单!H:H,"TSE",配置清单!N:N,"在岗",配置清单!P:P,"&lt;&gt;暂不胜任")</f>
        <v>0</v>
      </c>
      <c r="AP1062" s="61" t="str">
        <f t="shared" si="830"/>
        <v>NA</v>
      </c>
      <c r="AQ1062" s="60">
        <f>COUNTIFS(配置清单!$G:$G,G1062,配置清单!H:H,"QA",配置清单!N:N,"在岗")</f>
        <v>1</v>
      </c>
      <c r="AR1062" s="61">
        <f t="shared" si="831"/>
        <v>1</v>
      </c>
      <c r="AS1062" s="60">
        <f>COUNTIFS(配置清单!$G:$G,G1062,配置清单!$H:$H,"QA",配置清单!$N:$N,"在岗",配置清单!$P:$P,"&lt;&gt;暂不胜任")</f>
        <v>0</v>
      </c>
      <c r="AT1062" s="61">
        <f t="shared" si="832"/>
        <v>0</v>
      </c>
      <c r="AU1062" s="60">
        <f>COUNTIFS(配置清单!G:G,规划及评估!G1062,配置清单!H:H,"BA",配置清单!N:N,"在岗")</f>
        <v>0</v>
      </c>
      <c r="AV1062" s="61" t="str">
        <f t="shared" si="833"/>
        <v>NA</v>
      </c>
      <c r="AW1062" s="60">
        <f>COUNTIFS(配置清单!G:G,G1062,配置清单!H:H,"BA",配置清单!N:N,"在岗",配置清单!P:P,"&lt;&gt;暂不胜任")</f>
        <v>0</v>
      </c>
      <c r="AX1062" s="61" t="str">
        <f t="shared" si="834"/>
        <v>NA</v>
      </c>
      <c r="AY1062" s="60">
        <f>COUNTIFS(配置清单!G:G,规划及评估!G1062,配置清单!H:H,"IA",配置清单!N:N,"在岗")</f>
        <v>0</v>
      </c>
      <c r="AZ1062" s="61" t="str">
        <f t="shared" si="835"/>
        <v>NA</v>
      </c>
      <c r="BA1062" s="60">
        <f>COUNTIFS(配置清单!G:G,G1062,配置清单!H:H,"IA",配置清单!N:N,"在岗",配置清单!P:P,"&lt;&gt;暂不胜任")</f>
        <v>0</v>
      </c>
      <c r="BB1062" s="61" t="str">
        <f t="shared" si="836"/>
        <v>NA</v>
      </c>
      <c r="BC1062" s="60">
        <f>COUNTIFS(配置清单!G:G,规划及评估!G1062,配置清单!H:H,"产品经理",配置清单!N:N,"在岗")</f>
        <v>0</v>
      </c>
      <c r="BD1062" s="61" t="str">
        <f t="shared" si="837"/>
        <v>NA</v>
      </c>
      <c r="BE1062" s="60">
        <f>COUNTIFS(配置清单!G:G,G1062,配置清单!H:H,"产品经理",配置清单!N:N,"在岗",配置清单!P:P,"&lt;&gt;暂不胜任")</f>
        <v>0</v>
      </c>
      <c r="BF1062" s="61" t="str">
        <f t="shared" si="838"/>
        <v>NA</v>
      </c>
      <c r="BG1062" s="63">
        <f t="shared" si="839"/>
        <v>2</v>
      </c>
      <c r="BH1062" s="64">
        <f t="shared" si="840"/>
        <v>2</v>
      </c>
      <c r="BI1062" s="64">
        <f t="shared" si="841"/>
        <v>2</v>
      </c>
      <c r="BJ1062" s="64">
        <f t="shared" si="842"/>
        <v>1</v>
      </c>
      <c r="BK1062" s="65">
        <f t="shared" si="843"/>
        <v>1</v>
      </c>
      <c r="BL1062" s="66">
        <f t="shared" si="844"/>
        <v>0.5</v>
      </c>
      <c r="BM1062" s="93">
        <f t="shared" si="845"/>
        <v>1</v>
      </c>
      <c r="BN1062" s="93">
        <f t="shared" si="846"/>
        <v>1</v>
      </c>
      <c r="BO1062" s="93">
        <f t="shared" si="847"/>
        <v>0</v>
      </c>
      <c r="BP1062" s="93">
        <f t="shared" si="848"/>
        <v>0</v>
      </c>
      <c r="BQ1062" s="93">
        <f t="shared" si="849"/>
        <v>0</v>
      </c>
      <c r="BR1062" s="93">
        <f t="shared" si="850"/>
        <v>0</v>
      </c>
      <c r="BS1062" s="93">
        <f t="shared" si="851"/>
        <v>0</v>
      </c>
      <c r="BT1062" s="93">
        <f t="shared" si="852"/>
        <v>0</v>
      </c>
      <c r="BU1062" s="93">
        <f t="shared" si="853"/>
        <v>0</v>
      </c>
      <c r="BV1062" s="93">
        <f t="shared" si="854"/>
        <v>0</v>
      </c>
      <c r="BW1062" s="93">
        <f t="shared" si="855"/>
        <v>1</v>
      </c>
      <c r="BX1062" s="93">
        <f t="shared" si="856"/>
        <v>0</v>
      </c>
      <c r="BY1062" s="93">
        <f t="shared" si="857"/>
        <v>0</v>
      </c>
      <c r="BZ1062" s="93">
        <f t="shared" si="858"/>
        <v>0</v>
      </c>
      <c r="CA1062" s="93">
        <f t="shared" si="859"/>
        <v>0</v>
      </c>
      <c r="CB1062" s="93">
        <f t="shared" si="860"/>
        <v>0</v>
      </c>
      <c r="CC1062" s="93">
        <f t="shared" si="861"/>
        <v>0</v>
      </c>
      <c r="CD1062" s="93">
        <f t="shared" si="862"/>
        <v>0</v>
      </c>
    </row>
    <row r="1063" spans="1:82">
      <c r="A1063" s="34">
        <v>109</v>
      </c>
      <c r="B1063" s="34" t="s">
        <v>8522</v>
      </c>
      <c r="C1063" s="34" t="s">
        <v>8480</v>
      </c>
      <c r="D1063" s="34" t="s">
        <v>204</v>
      </c>
      <c r="E1063" s="34" t="s">
        <v>8702</v>
      </c>
      <c r="F1063" s="34" t="s">
        <v>8750</v>
      </c>
      <c r="G1063" s="34" t="s">
        <v>8751</v>
      </c>
      <c r="H1063" s="34" t="s">
        <v>4</v>
      </c>
      <c r="I1063" s="34" t="s">
        <v>4</v>
      </c>
      <c r="J1063" s="34" t="s">
        <v>34</v>
      </c>
      <c r="K1063" s="34" t="s">
        <v>34</v>
      </c>
      <c r="L1063" s="34" t="s">
        <v>8722</v>
      </c>
      <c r="N1063" s="34">
        <v>1</v>
      </c>
      <c r="O1063" s="34">
        <v>0</v>
      </c>
      <c r="P1063" s="34">
        <v>0</v>
      </c>
      <c r="Q1063" s="34">
        <v>1</v>
      </c>
      <c r="R1063" s="34">
        <v>0</v>
      </c>
      <c r="S1063" s="34">
        <v>1</v>
      </c>
      <c r="T1063" s="34">
        <v>0</v>
      </c>
      <c r="U1063" s="77">
        <v>0</v>
      </c>
      <c r="V1063" s="34">
        <v>0</v>
      </c>
      <c r="W1063" s="60">
        <f>COUNTIFS(配置清单!G:G,G1063,配置清单!$H:$H,"PM",配置清单!$N:$N,"在岗")</f>
        <v>1</v>
      </c>
      <c r="X1063" s="61">
        <f t="shared" si="821"/>
        <v>1</v>
      </c>
      <c r="Y1063" s="60">
        <f>COUNTIFS(配置清单!$G:$G,G1063,配置清单!$H:$H,"PM",配置清单!$N:$N,"在岗",配置清单!$P:$P,"&lt;&gt;暂不胜任")</f>
        <v>1</v>
      </c>
      <c r="Z1063" s="61">
        <f t="shared" si="822"/>
        <v>1</v>
      </c>
      <c r="AA1063" s="62">
        <f>COUNTIFS(配置清单!$G:$G,G1063,配置清单!$H:$H,"SE",配置清单!$N:$N,"在岗")+COUNTIFS(配置清单!$G:$G,G1063,配置清单!$H:$H,"SA",配置清单!$N:$N,"在岗")</f>
        <v>0</v>
      </c>
      <c r="AB1063" s="61" t="str">
        <f t="shared" si="823"/>
        <v>NA</v>
      </c>
      <c r="AC1063" s="60">
        <f>COUNTIFS(配置清单!$G:$G,G1063,配置清单!$H:$H,"SE",配置清单!$N:$N,"在岗",配置清单!$P:$P,"&lt;&gt;暂不胜任")+COUNTIFS(配置清单!$G:$G,G1063,配置清单!$H:$H,"SA",配置清单!$N:$N,"在岗",配置清单!$P:$P,"&lt;&gt;暂不胜任")</f>
        <v>0</v>
      </c>
      <c r="AD1063" s="61" t="str">
        <f t="shared" si="824"/>
        <v>NA</v>
      </c>
      <c r="AE1063" s="60">
        <f>COUNTIFS(配置清单!$G:$G,G1063,配置清单!H:H,"MDE",配置清单!N:N,"在岗")</f>
        <v>0</v>
      </c>
      <c r="AF1063" s="61" t="str">
        <f t="shared" si="825"/>
        <v>NA</v>
      </c>
      <c r="AG1063" s="60">
        <f>COUNTIFS(配置清单!$G:$G,G1063,配置清单!$H:$H,"MDE",配置清单!$N:$N,"在岗",配置清单!$P:$P,"&lt;&gt;暂不胜任")</f>
        <v>0</v>
      </c>
      <c r="AH1063" s="61" t="str">
        <f t="shared" si="826"/>
        <v>NA</v>
      </c>
      <c r="AI1063" s="62">
        <f>COUNTIFS(配置清单!G:G,G1063,配置清单!H:H,"TPM",配置清单!N:N,"在岗")+COUNTIFS(配置清单!G:G,G1063,配置清单!H:H,"TC",配置清单!N:N,"在岗")</f>
        <v>1</v>
      </c>
      <c r="AJ1063" s="61">
        <f t="shared" si="827"/>
        <v>1</v>
      </c>
      <c r="AK1063" s="60">
        <f>COUNTIFS(配置清单!G:G,G1063,配置清单!H:H,"TPM",配置清单!N:N,"在岗",配置清单!P:P,"&lt;&gt;暂不胜任")+COUNTIFS(配置清单!G:G,G1063,配置清单!H:H,"TC",配置清单!N:N,"在岗",配置清单!P:P,"&lt;&gt;暂不胜任")</f>
        <v>0</v>
      </c>
      <c r="AL1063" s="61">
        <f t="shared" si="828"/>
        <v>0</v>
      </c>
      <c r="AM1063" s="60">
        <f>COUNTIFS(配置清单!G:G,G1063,配置清单!H:H,"TSE",配置清单!N:N,"在岗")</f>
        <v>0</v>
      </c>
      <c r="AN1063" s="61" t="str">
        <f t="shared" si="829"/>
        <v>NA</v>
      </c>
      <c r="AO1063" s="60">
        <f>COUNTIFS(配置清单!G:G,G1063,配置清单!H:H,"TSE",配置清单!N:N,"在岗",配置清单!P:P,"&lt;&gt;暂不胜任")</f>
        <v>0</v>
      </c>
      <c r="AP1063" s="61" t="str">
        <f t="shared" si="830"/>
        <v>NA</v>
      </c>
      <c r="AQ1063" s="60">
        <f>COUNTIFS(配置清单!$G:$G,G1063,配置清单!H:H,"QA",配置清单!N:N,"在岗")</f>
        <v>1</v>
      </c>
      <c r="AR1063" s="61">
        <f t="shared" si="831"/>
        <v>1</v>
      </c>
      <c r="AS1063" s="60">
        <f>COUNTIFS(配置清单!$G:$G,G1063,配置清单!$H:$H,"QA",配置清单!$N:$N,"在岗",配置清单!$P:$P,"&lt;&gt;暂不胜任")</f>
        <v>0</v>
      </c>
      <c r="AT1063" s="61">
        <f t="shared" si="832"/>
        <v>0</v>
      </c>
      <c r="AU1063" s="60">
        <f>COUNTIFS(配置清单!G:G,规划及评估!G1063,配置清单!H:H,"BA",配置清单!N:N,"在岗")</f>
        <v>0</v>
      </c>
      <c r="AV1063" s="61" t="str">
        <f t="shared" si="833"/>
        <v>NA</v>
      </c>
      <c r="AW1063" s="60">
        <f>COUNTIFS(配置清单!G:G,G1063,配置清单!H:H,"BA",配置清单!N:N,"在岗",配置清单!P:P,"&lt;&gt;暂不胜任")</f>
        <v>0</v>
      </c>
      <c r="AX1063" s="61" t="str">
        <f t="shared" si="834"/>
        <v>NA</v>
      </c>
      <c r="AY1063" s="60">
        <f>COUNTIFS(配置清单!G:G,规划及评估!G1063,配置清单!H:H,"IA",配置清单!N:N,"在岗")</f>
        <v>0</v>
      </c>
      <c r="AZ1063" s="61" t="str">
        <f t="shared" si="835"/>
        <v>NA</v>
      </c>
      <c r="BA1063" s="60">
        <f>COUNTIFS(配置清单!G:G,G1063,配置清单!H:H,"IA",配置清单!N:N,"在岗",配置清单!P:P,"&lt;&gt;暂不胜任")</f>
        <v>0</v>
      </c>
      <c r="BB1063" s="61" t="str">
        <f t="shared" si="836"/>
        <v>NA</v>
      </c>
      <c r="BC1063" s="60">
        <f>COUNTIFS(配置清单!G:G,规划及评估!G1063,配置清单!H:H,"产品经理",配置清单!N:N,"在岗")</f>
        <v>0</v>
      </c>
      <c r="BD1063" s="61" t="str">
        <f t="shared" si="837"/>
        <v>NA</v>
      </c>
      <c r="BE1063" s="60">
        <f>COUNTIFS(配置清单!G:G,G1063,配置清单!H:H,"产品经理",配置清单!N:N,"在岗",配置清单!P:P,"&lt;&gt;暂不胜任")</f>
        <v>0</v>
      </c>
      <c r="BF1063" s="61" t="str">
        <f t="shared" si="838"/>
        <v>NA</v>
      </c>
      <c r="BG1063" s="63">
        <f t="shared" si="839"/>
        <v>3</v>
      </c>
      <c r="BH1063" s="64">
        <f t="shared" si="840"/>
        <v>3</v>
      </c>
      <c r="BI1063" s="64">
        <f t="shared" si="841"/>
        <v>3</v>
      </c>
      <c r="BJ1063" s="64">
        <f t="shared" si="842"/>
        <v>1</v>
      </c>
      <c r="BK1063" s="65">
        <f t="shared" si="843"/>
        <v>1</v>
      </c>
      <c r="BL1063" s="66">
        <f t="shared" si="844"/>
        <v>0.33333333333333331</v>
      </c>
      <c r="BM1063" s="93">
        <f t="shared" si="845"/>
        <v>1</v>
      </c>
      <c r="BN1063" s="93">
        <f t="shared" si="846"/>
        <v>1</v>
      </c>
      <c r="BO1063" s="93">
        <f t="shared" si="847"/>
        <v>0</v>
      </c>
      <c r="BP1063" s="93">
        <f t="shared" si="848"/>
        <v>0</v>
      </c>
      <c r="BQ1063" s="93">
        <f t="shared" si="849"/>
        <v>0</v>
      </c>
      <c r="BR1063" s="93">
        <f t="shared" si="850"/>
        <v>0</v>
      </c>
      <c r="BS1063" s="93">
        <f t="shared" si="851"/>
        <v>1</v>
      </c>
      <c r="BT1063" s="93">
        <f t="shared" si="852"/>
        <v>0</v>
      </c>
      <c r="BU1063" s="93">
        <f t="shared" si="853"/>
        <v>0</v>
      </c>
      <c r="BV1063" s="93">
        <f t="shared" si="854"/>
        <v>0</v>
      </c>
      <c r="BW1063" s="93">
        <f t="shared" si="855"/>
        <v>1</v>
      </c>
      <c r="BX1063" s="93">
        <f t="shared" si="856"/>
        <v>0</v>
      </c>
      <c r="BY1063" s="93">
        <f t="shared" si="857"/>
        <v>0</v>
      </c>
      <c r="BZ1063" s="93">
        <f t="shared" si="858"/>
        <v>0</v>
      </c>
      <c r="CA1063" s="93">
        <f t="shared" si="859"/>
        <v>0</v>
      </c>
      <c r="CB1063" s="93">
        <f t="shared" si="860"/>
        <v>0</v>
      </c>
      <c r="CC1063" s="93">
        <f t="shared" si="861"/>
        <v>0</v>
      </c>
      <c r="CD1063" s="93">
        <f t="shared" si="862"/>
        <v>0</v>
      </c>
    </row>
    <row r="1064" spans="1:82">
      <c r="A1064" s="34">
        <v>110</v>
      </c>
      <c r="B1064" s="34" t="s">
        <v>8522</v>
      </c>
      <c r="C1064" s="34" t="s">
        <v>8480</v>
      </c>
      <c r="D1064" s="34" t="s">
        <v>204</v>
      </c>
      <c r="E1064" s="34" t="s">
        <v>8702</v>
      </c>
      <c r="F1064" s="34" t="s">
        <v>8752</v>
      </c>
      <c r="G1064" s="34" t="s">
        <v>8753</v>
      </c>
      <c r="H1064" s="34" t="s">
        <v>4</v>
      </c>
      <c r="I1064" s="34" t="s">
        <v>4</v>
      </c>
      <c r="J1064" s="34" t="s">
        <v>34</v>
      </c>
      <c r="K1064" s="34" t="s">
        <v>34</v>
      </c>
      <c r="L1064" s="34" t="s">
        <v>8754</v>
      </c>
      <c r="N1064" s="34">
        <v>1</v>
      </c>
      <c r="O1064" s="34">
        <v>0</v>
      </c>
      <c r="P1064" s="34">
        <v>0</v>
      </c>
      <c r="Q1064" s="34">
        <v>0</v>
      </c>
      <c r="R1064" s="34">
        <v>0</v>
      </c>
      <c r="S1064" s="34">
        <v>1</v>
      </c>
      <c r="T1064" s="34">
        <v>0</v>
      </c>
      <c r="U1064" s="77">
        <v>0</v>
      </c>
      <c r="V1064" s="34">
        <v>0</v>
      </c>
      <c r="W1064" s="60">
        <f>COUNTIFS(配置清单!G:G,G1064,配置清单!$H:$H,"PM",配置清单!$N:$N,"在岗")</f>
        <v>2</v>
      </c>
      <c r="X1064" s="61">
        <f t="shared" si="821"/>
        <v>1</v>
      </c>
      <c r="Y1064" s="60">
        <f>COUNTIFS(配置清单!$G:$G,G1064,配置清单!$H:$H,"PM",配置清单!$N:$N,"在岗",配置清单!$P:$P,"&lt;&gt;暂不胜任")</f>
        <v>1</v>
      </c>
      <c r="Z1064" s="61">
        <f t="shared" si="822"/>
        <v>1</v>
      </c>
      <c r="AA1064" s="62">
        <f>COUNTIFS(配置清单!$G:$G,G1064,配置清单!$H:$H,"SE",配置清单!$N:$N,"在岗")+COUNTIFS(配置清单!$G:$G,G1064,配置清单!$H:$H,"SA",配置清单!$N:$N,"在岗")</f>
        <v>0</v>
      </c>
      <c r="AB1064" s="61" t="str">
        <f t="shared" si="823"/>
        <v>NA</v>
      </c>
      <c r="AC1064" s="60">
        <f>COUNTIFS(配置清单!$G:$G,G1064,配置清单!$H:$H,"SE",配置清单!$N:$N,"在岗",配置清单!$P:$P,"&lt;&gt;暂不胜任")+COUNTIFS(配置清单!$G:$G,G1064,配置清单!$H:$H,"SA",配置清单!$N:$N,"在岗",配置清单!$P:$P,"&lt;&gt;暂不胜任")</f>
        <v>0</v>
      </c>
      <c r="AD1064" s="61" t="str">
        <f t="shared" si="824"/>
        <v>NA</v>
      </c>
      <c r="AE1064" s="60">
        <f>COUNTIFS(配置清单!$G:$G,G1064,配置清单!H:H,"MDE",配置清单!N:N,"在岗")</f>
        <v>0</v>
      </c>
      <c r="AF1064" s="61" t="str">
        <f t="shared" si="825"/>
        <v>NA</v>
      </c>
      <c r="AG1064" s="60">
        <f>COUNTIFS(配置清单!$G:$G,G1064,配置清单!$H:$H,"MDE",配置清单!$N:$N,"在岗",配置清单!$P:$P,"&lt;&gt;暂不胜任")</f>
        <v>0</v>
      </c>
      <c r="AH1064" s="61" t="str">
        <f t="shared" si="826"/>
        <v>NA</v>
      </c>
      <c r="AI1064" s="62">
        <f>COUNTIFS(配置清单!G:G,G1064,配置清单!H:H,"TPM",配置清单!N:N,"在岗")+COUNTIFS(配置清单!G:G,G1064,配置清单!H:H,"TC",配置清单!N:N,"在岗")</f>
        <v>0</v>
      </c>
      <c r="AJ1064" s="61" t="str">
        <f t="shared" si="827"/>
        <v>NA</v>
      </c>
      <c r="AK1064" s="60">
        <f>COUNTIFS(配置清单!G:G,G1064,配置清单!H:H,"TPM",配置清单!N:N,"在岗",配置清单!P:P,"&lt;&gt;暂不胜任")+COUNTIFS(配置清单!G:G,G1064,配置清单!H:H,"TC",配置清单!N:N,"在岗",配置清单!P:P,"&lt;&gt;暂不胜任")</f>
        <v>0</v>
      </c>
      <c r="AL1064" s="61" t="str">
        <f t="shared" si="828"/>
        <v>NA</v>
      </c>
      <c r="AM1064" s="60">
        <f>COUNTIFS(配置清单!G:G,G1064,配置清单!H:H,"TSE",配置清单!N:N,"在岗")</f>
        <v>1</v>
      </c>
      <c r="AN1064" s="61" t="str">
        <f t="shared" si="829"/>
        <v>NA</v>
      </c>
      <c r="AO1064" s="60">
        <f>COUNTIFS(配置清单!G:G,G1064,配置清单!H:H,"TSE",配置清单!N:N,"在岗",配置清单!P:P,"&lt;&gt;暂不胜任")</f>
        <v>1</v>
      </c>
      <c r="AP1064" s="61" t="str">
        <f t="shared" si="830"/>
        <v>NA</v>
      </c>
      <c r="AQ1064" s="60">
        <f>COUNTIFS(配置清单!$G:$G,G1064,配置清单!H:H,"QA",配置清单!N:N,"在岗")</f>
        <v>1</v>
      </c>
      <c r="AR1064" s="61">
        <f t="shared" si="831"/>
        <v>1</v>
      </c>
      <c r="AS1064" s="60">
        <f>COUNTIFS(配置清单!$G:$G,G1064,配置清单!$H:$H,"QA",配置清单!$N:$N,"在岗",配置清单!$P:$P,"&lt;&gt;暂不胜任")</f>
        <v>0</v>
      </c>
      <c r="AT1064" s="61">
        <f t="shared" si="832"/>
        <v>0</v>
      </c>
      <c r="AU1064" s="60">
        <f>COUNTIFS(配置清单!G:G,规划及评估!G1064,配置清单!H:H,"BA",配置清单!N:N,"在岗")</f>
        <v>0</v>
      </c>
      <c r="AV1064" s="61" t="str">
        <f t="shared" si="833"/>
        <v>NA</v>
      </c>
      <c r="AW1064" s="60">
        <f>COUNTIFS(配置清单!G:G,G1064,配置清单!H:H,"BA",配置清单!N:N,"在岗",配置清单!P:P,"&lt;&gt;暂不胜任")</f>
        <v>0</v>
      </c>
      <c r="AX1064" s="61" t="str">
        <f t="shared" si="834"/>
        <v>NA</v>
      </c>
      <c r="AY1064" s="60">
        <f>COUNTIFS(配置清单!G:G,规划及评估!G1064,配置清单!H:H,"IA",配置清单!N:N,"在岗")</f>
        <v>0</v>
      </c>
      <c r="AZ1064" s="61" t="str">
        <f t="shared" si="835"/>
        <v>NA</v>
      </c>
      <c r="BA1064" s="60">
        <f>COUNTIFS(配置清单!G:G,G1064,配置清单!H:H,"IA",配置清单!N:N,"在岗",配置清单!P:P,"&lt;&gt;暂不胜任")</f>
        <v>0</v>
      </c>
      <c r="BB1064" s="61" t="str">
        <f t="shared" si="836"/>
        <v>NA</v>
      </c>
      <c r="BC1064" s="60">
        <f>COUNTIFS(配置清单!G:G,规划及评估!G1064,配置清单!H:H,"产品经理",配置清单!N:N,"在岗")</f>
        <v>0</v>
      </c>
      <c r="BD1064" s="61" t="str">
        <f t="shared" si="837"/>
        <v>NA</v>
      </c>
      <c r="BE1064" s="60">
        <f>COUNTIFS(配置清单!G:G,G1064,配置清单!H:H,"产品经理",配置清单!N:N,"在岗",配置清单!P:P,"&lt;&gt;暂不胜任")</f>
        <v>0</v>
      </c>
      <c r="BF1064" s="61" t="str">
        <f t="shared" si="838"/>
        <v>NA</v>
      </c>
      <c r="BG1064" s="63">
        <f t="shared" si="839"/>
        <v>2</v>
      </c>
      <c r="BH1064" s="64">
        <f t="shared" si="840"/>
        <v>3</v>
      </c>
      <c r="BI1064" s="64">
        <f t="shared" si="841"/>
        <v>2</v>
      </c>
      <c r="BJ1064" s="64">
        <f t="shared" si="842"/>
        <v>1</v>
      </c>
      <c r="BK1064" s="65">
        <f t="shared" si="843"/>
        <v>1</v>
      </c>
      <c r="BL1064" s="66">
        <f t="shared" si="844"/>
        <v>0.5</v>
      </c>
      <c r="BM1064" s="93">
        <f t="shared" si="845"/>
        <v>1</v>
      </c>
      <c r="BN1064" s="93">
        <f t="shared" si="846"/>
        <v>1</v>
      </c>
      <c r="BO1064" s="93">
        <f t="shared" si="847"/>
        <v>0</v>
      </c>
      <c r="BP1064" s="93">
        <f t="shared" si="848"/>
        <v>0</v>
      </c>
      <c r="BQ1064" s="93">
        <f t="shared" si="849"/>
        <v>0</v>
      </c>
      <c r="BR1064" s="93">
        <f t="shared" si="850"/>
        <v>0</v>
      </c>
      <c r="BS1064" s="93">
        <f t="shared" si="851"/>
        <v>0</v>
      </c>
      <c r="BT1064" s="93">
        <f t="shared" si="852"/>
        <v>0</v>
      </c>
      <c r="BU1064" s="93">
        <f t="shared" si="853"/>
        <v>0</v>
      </c>
      <c r="BV1064" s="93">
        <f t="shared" si="854"/>
        <v>0</v>
      </c>
      <c r="BW1064" s="93">
        <f t="shared" si="855"/>
        <v>1</v>
      </c>
      <c r="BX1064" s="93">
        <f t="shared" si="856"/>
        <v>0</v>
      </c>
      <c r="BY1064" s="93">
        <f t="shared" si="857"/>
        <v>0</v>
      </c>
      <c r="BZ1064" s="93">
        <f t="shared" si="858"/>
        <v>0</v>
      </c>
      <c r="CA1064" s="93">
        <f t="shared" si="859"/>
        <v>0</v>
      </c>
      <c r="CB1064" s="93">
        <f t="shared" si="860"/>
        <v>0</v>
      </c>
      <c r="CC1064" s="93">
        <f t="shared" si="861"/>
        <v>0</v>
      </c>
      <c r="CD1064" s="93">
        <f t="shared" si="862"/>
        <v>0</v>
      </c>
    </row>
  </sheetData>
  <autoFilter ref="A6:CD1064">
    <filterColumn colId="1">
      <filters>
        <filter val="公式行保留，数据刷新完成后可以下拉生成W列含W列以后数据"/>
        <filter val="无线事业部"/>
      </filters>
    </filterColumn>
  </autoFilter>
  <mergeCells count="40">
    <mergeCell ref="BM1:CD3"/>
    <mergeCell ref="BM4:BN4"/>
    <mergeCell ref="BO4:BP4"/>
    <mergeCell ref="BQ4:BR4"/>
    <mergeCell ref="BS4:BT4"/>
    <mergeCell ref="BU4:BV4"/>
    <mergeCell ref="BW4:BX4"/>
    <mergeCell ref="BY4:BZ4"/>
    <mergeCell ref="CA4:CB4"/>
    <mergeCell ref="CC4:CD4"/>
    <mergeCell ref="B1:BL1"/>
    <mergeCell ref="N2:BL2"/>
    <mergeCell ref="BG3:BL3"/>
    <mergeCell ref="BH4:BL4"/>
    <mergeCell ref="W3:BF3"/>
    <mergeCell ref="W4:Z4"/>
    <mergeCell ref="AA4:AD4"/>
    <mergeCell ref="AE4:AH4"/>
    <mergeCell ref="AI4:AL4"/>
    <mergeCell ref="AM4:AP4"/>
    <mergeCell ref="AQ4:AT4"/>
    <mergeCell ref="AU4:AX4"/>
    <mergeCell ref="AY4:BB4"/>
    <mergeCell ref="BC4:BF4"/>
    <mergeCell ref="M2:M3"/>
    <mergeCell ref="N3:V3"/>
    <mergeCell ref="B7:F7"/>
    <mergeCell ref="M4:M5"/>
    <mergeCell ref="A2:A5"/>
    <mergeCell ref="B2:B5"/>
    <mergeCell ref="C2:C5"/>
    <mergeCell ref="D2:D5"/>
    <mergeCell ref="E2:E5"/>
    <mergeCell ref="F2:F5"/>
    <mergeCell ref="G2:G5"/>
    <mergeCell ref="H2:H5"/>
    <mergeCell ref="I2:I5"/>
    <mergeCell ref="J2:J5"/>
    <mergeCell ref="K2:K5"/>
    <mergeCell ref="L2:L5"/>
  </mergeCells>
  <phoneticPr fontId="1" type="noConversion"/>
  <dataValidations count="3">
    <dataValidation type="list" allowBlank="1" showInputMessage="1" showErrorMessage="1" sqref="H521:H549 H502:H518 H490:I500 I502:I549 H1:I5 H7:I7">
      <formula1>"混编,资源型独立编组,任务型独立编组,开发型独立交付,E2E独立交付"</formula1>
    </dataValidation>
    <dataValidation type="list" allowBlank="1" showInputMessage="1" showErrorMessage="1" sqref="J490:K500 J502:K534 J2:K5 J7:K7">
      <formula1>"TM,FP"</formula1>
    </dataValidation>
    <dataValidation type="list" showInputMessage="1" showErrorMessage="1" sqref="H519:H520">
      <formula1>"混编,资源型独立编组,任务型独立编组,开发型独立交付,E2E独立交付"</formula1>
    </dataValidation>
  </dataValidations>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3.xml><?xml version="1.0" encoding="utf-8"?>
<worksheet xmlns="http://schemas.openxmlformats.org/spreadsheetml/2006/main" xmlns:r="http://schemas.openxmlformats.org/officeDocument/2006/relationships">
  <sheetPr filterMode="1"/>
  <dimension ref="A1:AH3602"/>
  <sheetViews>
    <sheetView tabSelected="1" topLeftCell="C1" zoomScale="85" zoomScaleNormal="85" workbookViewId="0">
      <selection activeCell="G3160" sqref="G3160"/>
    </sheetView>
  </sheetViews>
  <sheetFormatPr defaultRowHeight="14.25"/>
  <cols>
    <col min="1" max="1" width="9" style="46"/>
    <col min="2" max="2" width="22.75" style="46" customWidth="1"/>
    <col min="3" max="3" width="12.625" style="46" bestFit="1" customWidth="1"/>
    <col min="4" max="4" width="9" style="46"/>
    <col min="5" max="5" width="18.375" style="46" customWidth="1"/>
    <col min="6" max="6" width="13.5" style="46" customWidth="1"/>
    <col min="7" max="7" width="74.25" style="44" customWidth="1"/>
    <col min="8" max="8" width="9" style="44" customWidth="1"/>
    <col min="9" max="9" width="9" style="46"/>
    <col min="10" max="10" width="16.375" style="44" customWidth="1"/>
    <col min="11" max="11" width="24" style="46" customWidth="1"/>
    <col min="12" max="13" width="15" style="46" bestFit="1" customWidth="1"/>
    <col min="14" max="15" width="9" style="46" customWidth="1"/>
    <col min="16" max="16" width="25.125" style="46" customWidth="1"/>
    <col min="17" max="17" width="20.125" style="46" customWidth="1"/>
    <col min="18" max="18" width="20.875" style="46" customWidth="1"/>
    <col min="19" max="21" width="9" style="46" customWidth="1"/>
    <col min="22" max="22" width="24.125" style="46" customWidth="1"/>
    <col min="23" max="23" width="16.875" style="46" customWidth="1"/>
    <col min="24" max="32" width="9" style="46" customWidth="1"/>
    <col min="33" max="33" width="9.5" style="44" customWidth="1"/>
    <col min="34" max="16384" width="9" style="46"/>
  </cols>
  <sheetData>
    <row r="1" spans="1:33" s="54" customFormat="1" ht="55.5" customHeight="1">
      <c r="A1" s="47" t="s">
        <v>0</v>
      </c>
      <c r="B1" s="47" t="s">
        <v>145</v>
      </c>
      <c r="C1" s="47" t="s">
        <v>146</v>
      </c>
      <c r="D1" s="47" t="s">
        <v>1</v>
      </c>
      <c r="E1" s="48" t="s">
        <v>147</v>
      </c>
      <c r="F1" s="47" t="s">
        <v>2</v>
      </c>
      <c r="G1" s="49" t="s">
        <v>157</v>
      </c>
      <c r="H1" s="49" t="s">
        <v>162</v>
      </c>
      <c r="I1" s="47" t="s">
        <v>163</v>
      </c>
      <c r="J1" s="49" t="s">
        <v>164</v>
      </c>
      <c r="K1" s="51" t="s">
        <v>148</v>
      </c>
      <c r="L1" s="51" t="s">
        <v>149</v>
      </c>
      <c r="M1" s="52" t="s">
        <v>150</v>
      </c>
      <c r="N1" s="47" t="s">
        <v>165</v>
      </c>
      <c r="O1" s="47" t="s">
        <v>166</v>
      </c>
      <c r="P1" s="47" t="s">
        <v>167</v>
      </c>
      <c r="Q1" s="47" t="s">
        <v>168</v>
      </c>
      <c r="R1" s="47" t="s">
        <v>169</v>
      </c>
      <c r="S1" s="52" t="s">
        <v>151</v>
      </c>
      <c r="T1" s="52" t="s">
        <v>152</v>
      </c>
      <c r="U1" s="52" t="s">
        <v>153</v>
      </c>
      <c r="V1" s="70" t="s">
        <v>170</v>
      </c>
      <c r="W1" s="47" t="s">
        <v>171</v>
      </c>
      <c r="X1" s="47" t="s">
        <v>172</v>
      </c>
      <c r="Y1" s="52" t="s">
        <v>154</v>
      </c>
      <c r="Z1" s="52" t="s">
        <v>155</v>
      </c>
      <c r="AA1" s="47" t="s">
        <v>173</v>
      </c>
      <c r="AB1" s="47" t="s">
        <v>174</v>
      </c>
      <c r="AC1" s="47" t="s">
        <v>175</v>
      </c>
      <c r="AD1" s="47" t="s">
        <v>176</v>
      </c>
      <c r="AE1" s="47" t="s">
        <v>177</v>
      </c>
      <c r="AF1" s="53" t="s">
        <v>178</v>
      </c>
      <c r="AG1" s="50" t="s">
        <v>161</v>
      </c>
    </row>
    <row r="2" spans="1:33" s="102" customFormat="1" ht="20.25" hidden="1" customHeight="1">
      <c r="A2" s="94">
        <v>1</v>
      </c>
      <c r="B2" s="95" t="s">
        <v>185</v>
      </c>
      <c r="C2" s="96" t="s">
        <v>1065</v>
      </c>
      <c r="D2" s="96" t="s">
        <v>1066</v>
      </c>
      <c r="E2" s="97" t="s">
        <v>1067</v>
      </c>
      <c r="F2" s="96" t="s">
        <v>1068</v>
      </c>
      <c r="G2" s="96" t="s">
        <v>1069</v>
      </c>
      <c r="H2" s="98" t="s">
        <v>8</v>
      </c>
      <c r="I2" s="96" t="s">
        <v>1070</v>
      </c>
      <c r="J2" s="99" t="s">
        <v>1071</v>
      </c>
      <c r="K2" s="96" t="s">
        <v>1072</v>
      </c>
      <c r="L2" s="96">
        <v>13913033096</v>
      </c>
      <c r="M2" s="100">
        <v>42248</v>
      </c>
      <c r="N2" s="96" t="s">
        <v>186</v>
      </c>
      <c r="O2" s="96" t="s">
        <v>187</v>
      </c>
      <c r="P2" s="96" t="s">
        <v>188</v>
      </c>
      <c r="Q2" s="96" t="s">
        <v>7</v>
      </c>
      <c r="R2" s="96" t="s">
        <v>4</v>
      </c>
      <c r="S2" s="96"/>
      <c r="T2" s="96"/>
      <c r="U2" s="96"/>
      <c r="V2" s="100"/>
      <c r="W2" s="96" t="s">
        <v>189</v>
      </c>
      <c r="X2" s="96" t="s">
        <v>1073</v>
      </c>
      <c r="Y2" s="96" t="s">
        <v>190</v>
      </c>
      <c r="Z2" s="101"/>
      <c r="AA2" s="96" t="s">
        <v>1074</v>
      </c>
      <c r="AB2" s="96" t="s">
        <v>34</v>
      </c>
      <c r="AC2" s="96" t="s">
        <v>1075</v>
      </c>
      <c r="AD2" s="96"/>
      <c r="AE2" s="96"/>
      <c r="AF2" s="96"/>
    </row>
    <row r="3" spans="1:33" s="102" customFormat="1" ht="20.25" hidden="1" customHeight="1">
      <c r="A3" s="94">
        <v>2</v>
      </c>
      <c r="B3" s="95" t="s">
        <v>185</v>
      </c>
      <c r="C3" s="96" t="s">
        <v>1065</v>
      </c>
      <c r="D3" s="96" t="s">
        <v>1066</v>
      </c>
      <c r="E3" s="97" t="s">
        <v>1067</v>
      </c>
      <c r="F3" s="96" t="s">
        <v>1068</v>
      </c>
      <c r="G3" s="96" t="s">
        <v>1069</v>
      </c>
      <c r="H3" s="98" t="s">
        <v>3</v>
      </c>
      <c r="I3" s="96" t="s">
        <v>1068</v>
      </c>
      <c r="J3" s="99" t="s">
        <v>1076</v>
      </c>
      <c r="K3" s="96" t="s">
        <v>1077</v>
      </c>
      <c r="L3" s="96">
        <v>13951630287</v>
      </c>
      <c r="M3" s="100">
        <v>42248</v>
      </c>
      <c r="N3" s="96" t="s">
        <v>186</v>
      </c>
      <c r="O3" s="96" t="s">
        <v>191</v>
      </c>
      <c r="P3" s="96" t="s">
        <v>188</v>
      </c>
      <c r="Q3" s="96" t="s">
        <v>7</v>
      </c>
      <c r="R3" s="96" t="s">
        <v>4</v>
      </c>
      <c r="S3" s="96"/>
      <c r="T3" s="96"/>
      <c r="U3" s="96"/>
      <c r="V3" s="100"/>
      <c r="W3" s="96" t="s">
        <v>189</v>
      </c>
      <c r="X3" s="96"/>
      <c r="Y3" s="96" t="s">
        <v>190</v>
      </c>
      <c r="Z3" s="101"/>
      <c r="AA3" s="96" t="s">
        <v>1074</v>
      </c>
      <c r="AB3" s="96" t="s">
        <v>34</v>
      </c>
      <c r="AC3" s="96" t="s">
        <v>1075</v>
      </c>
      <c r="AD3" s="96"/>
      <c r="AE3" s="96" t="e">
        <v>#N/A</v>
      </c>
      <c r="AF3" s="96"/>
    </row>
    <row r="4" spans="1:33" s="102" customFormat="1" ht="20.25" hidden="1" customHeight="1">
      <c r="A4" s="94">
        <v>3</v>
      </c>
      <c r="B4" s="95" t="s">
        <v>185</v>
      </c>
      <c r="C4" s="96" t="s">
        <v>1065</v>
      </c>
      <c r="D4" s="96" t="s">
        <v>1066</v>
      </c>
      <c r="E4" s="97" t="s">
        <v>1067</v>
      </c>
      <c r="F4" s="96" t="s">
        <v>1068</v>
      </c>
      <c r="G4" s="96" t="s">
        <v>1069</v>
      </c>
      <c r="H4" s="98" t="s">
        <v>9</v>
      </c>
      <c r="I4" s="96" t="s">
        <v>1073</v>
      </c>
      <c r="J4" s="99" t="s">
        <v>1078</v>
      </c>
      <c r="K4" s="96" t="s">
        <v>1079</v>
      </c>
      <c r="L4" s="96">
        <v>15951932560</v>
      </c>
      <c r="M4" s="100">
        <v>42552</v>
      </c>
      <c r="N4" s="96" t="s">
        <v>186</v>
      </c>
      <c r="O4" s="96" t="s">
        <v>191</v>
      </c>
      <c r="P4" s="96" t="s">
        <v>188</v>
      </c>
      <c r="Q4" s="96" t="s">
        <v>7</v>
      </c>
      <c r="R4" s="96" t="s">
        <v>4</v>
      </c>
      <c r="S4" s="96"/>
      <c r="T4" s="96"/>
      <c r="U4" s="96"/>
      <c r="V4" s="100"/>
      <c r="W4" s="96" t="s">
        <v>189</v>
      </c>
      <c r="X4" s="96"/>
      <c r="Y4" s="96" t="s">
        <v>190</v>
      </c>
      <c r="Z4" s="101"/>
      <c r="AA4" s="96" t="s">
        <v>1074</v>
      </c>
      <c r="AB4" s="96" t="s">
        <v>34</v>
      </c>
      <c r="AC4" s="96" t="s">
        <v>1075</v>
      </c>
      <c r="AD4" s="96"/>
      <c r="AE4" s="96" t="e">
        <v>#N/A</v>
      </c>
      <c r="AF4" s="96"/>
    </row>
    <row r="5" spans="1:33" s="102" customFormat="1" ht="20.25" hidden="1" customHeight="1">
      <c r="A5" s="94">
        <v>4</v>
      </c>
      <c r="B5" s="95" t="s">
        <v>185</v>
      </c>
      <c r="C5" s="96" t="s">
        <v>1065</v>
      </c>
      <c r="D5" s="96" t="s">
        <v>1066</v>
      </c>
      <c r="E5" s="97" t="s">
        <v>1067</v>
      </c>
      <c r="F5" s="96" t="s">
        <v>1068</v>
      </c>
      <c r="G5" s="96" t="s">
        <v>1069</v>
      </c>
      <c r="H5" s="98" t="s">
        <v>192</v>
      </c>
      <c r="I5" s="96" t="s">
        <v>1080</v>
      </c>
      <c r="J5" s="99" t="s">
        <v>1081</v>
      </c>
      <c r="K5" s="96" t="s">
        <v>1082</v>
      </c>
      <c r="L5" s="96">
        <v>13813954581</v>
      </c>
      <c r="M5" s="100">
        <v>42248</v>
      </c>
      <c r="N5" s="96" t="s">
        <v>186</v>
      </c>
      <c r="O5" s="96" t="s">
        <v>187</v>
      </c>
      <c r="P5" s="96" t="s">
        <v>188</v>
      </c>
      <c r="Q5" s="96" t="s">
        <v>7</v>
      </c>
      <c r="R5" s="96" t="s">
        <v>4</v>
      </c>
      <c r="S5" s="96"/>
      <c r="T5" s="96"/>
      <c r="U5" s="96"/>
      <c r="V5" s="100"/>
      <c r="W5" s="96" t="s">
        <v>189</v>
      </c>
      <c r="X5" s="96"/>
      <c r="Y5" s="96" t="s">
        <v>190</v>
      </c>
      <c r="Z5" s="101"/>
      <c r="AA5" s="96" t="s">
        <v>1074</v>
      </c>
      <c r="AB5" s="96" t="s">
        <v>34</v>
      </c>
      <c r="AC5" s="96" t="s">
        <v>1075</v>
      </c>
      <c r="AD5" s="96"/>
      <c r="AE5" s="96"/>
      <c r="AF5" s="96"/>
    </row>
    <row r="6" spans="1:33" s="102" customFormat="1" ht="20.25" hidden="1" customHeight="1">
      <c r="A6" s="94">
        <v>5</v>
      </c>
      <c r="B6" s="95" t="s">
        <v>185</v>
      </c>
      <c r="C6" s="96" t="s">
        <v>1065</v>
      </c>
      <c r="D6" s="96" t="s">
        <v>1066</v>
      </c>
      <c r="E6" s="97" t="s">
        <v>1067</v>
      </c>
      <c r="F6" s="96" t="s">
        <v>1068</v>
      </c>
      <c r="G6" s="96" t="s">
        <v>1069</v>
      </c>
      <c r="H6" s="98" t="s">
        <v>46</v>
      </c>
      <c r="I6" s="96" t="s">
        <v>1083</v>
      </c>
      <c r="J6" s="99" t="s">
        <v>1084</v>
      </c>
      <c r="K6" s="96" t="s">
        <v>1085</v>
      </c>
      <c r="L6" s="96">
        <v>15850509096</v>
      </c>
      <c r="M6" s="100">
        <v>41895</v>
      </c>
      <c r="N6" s="96" t="s">
        <v>186</v>
      </c>
      <c r="O6" s="96" t="s">
        <v>191</v>
      </c>
      <c r="P6" s="96" t="s">
        <v>193</v>
      </c>
      <c r="Q6" s="96" t="s">
        <v>7</v>
      </c>
      <c r="R6" s="96" t="s">
        <v>4</v>
      </c>
      <c r="S6" s="96"/>
      <c r="T6" s="96"/>
      <c r="U6" s="96"/>
      <c r="V6" s="100"/>
      <c r="W6" s="96" t="s">
        <v>189</v>
      </c>
      <c r="X6" s="96"/>
      <c r="Y6" s="96" t="s">
        <v>190</v>
      </c>
      <c r="Z6" s="101"/>
      <c r="AA6" s="96" t="s">
        <v>1074</v>
      </c>
      <c r="AB6" s="96" t="s">
        <v>34</v>
      </c>
      <c r="AC6" s="96" t="s">
        <v>1075</v>
      </c>
      <c r="AD6" s="96"/>
      <c r="AE6" s="96"/>
      <c r="AF6" s="96"/>
    </row>
    <row r="7" spans="1:33" s="102" customFormat="1" ht="20.25" hidden="1" customHeight="1">
      <c r="A7" s="94">
        <v>6</v>
      </c>
      <c r="B7" s="95" t="s">
        <v>185</v>
      </c>
      <c r="C7" s="96" t="s">
        <v>1065</v>
      </c>
      <c r="D7" s="96" t="s">
        <v>1066</v>
      </c>
      <c r="E7" s="97" t="s">
        <v>1067</v>
      </c>
      <c r="F7" s="96" t="s">
        <v>1086</v>
      </c>
      <c r="G7" s="96" t="s">
        <v>1087</v>
      </c>
      <c r="H7" s="98" t="s">
        <v>3</v>
      </c>
      <c r="I7" s="96" t="s">
        <v>1086</v>
      </c>
      <c r="J7" s="99" t="s">
        <v>1088</v>
      </c>
      <c r="K7" s="96" t="s">
        <v>1089</v>
      </c>
      <c r="L7" s="96">
        <v>15651856506</v>
      </c>
      <c r="M7" s="100">
        <v>42248</v>
      </c>
      <c r="N7" s="96" t="s">
        <v>186</v>
      </c>
      <c r="O7" s="96" t="s">
        <v>187</v>
      </c>
      <c r="P7" s="96" t="s">
        <v>188</v>
      </c>
      <c r="Q7" s="96" t="s">
        <v>7</v>
      </c>
      <c r="R7" s="96" t="s">
        <v>7</v>
      </c>
      <c r="S7" s="96"/>
      <c r="T7" s="96"/>
      <c r="U7" s="96"/>
      <c r="V7" s="100"/>
      <c r="W7" s="96" t="s">
        <v>189</v>
      </c>
      <c r="X7" s="96" t="s">
        <v>194</v>
      </c>
      <c r="Y7" s="96" t="s">
        <v>190</v>
      </c>
      <c r="Z7" s="101"/>
      <c r="AA7" s="96" t="s">
        <v>1090</v>
      </c>
      <c r="AB7" s="96" t="s">
        <v>195</v>
      </c>
      <c r="AC7" s="96" t="s">
        <v>1091</v>
      </c>
      <c r="AD7" s="96"/>
      <c r="AE7" s="96" t="s">
        <v>196</v>
      </c>
      <c r="AF7" s="96"/>
    </row>
    <row r="8" spans="1:33" s="102" customFormat="1" ht="20.25" hidden="1" customHeight="1">
      <c r="A8" s="94">
        <v>7</v>
      </c>
      <c r="B8" s="95" t="s">
        <v>185</v>
      </c>
      <c r="C8" s="96" t="s">
        <v>1065</v>
      </c>
      <c r="D8" s="96" t="s">
        <v>1066</v>
      </c>
      <c r="E8" s="97" t="s">
        <v>1067</v>
      </c>
      <c r="F8" s="96" t="s">
        <v>1086</v>
      </c>
      <c r="G8" s="96" t="s">
        <v>1087</v>
      </c>
      <c r="H8" s="98" t="s">
        <v>192</v>
      </c>
      <c r="I8" s="96" t="s">
        <v>1092</v>
      </c>
      <c r="J8" s="99" t="s">
        <v>1093</v>
      </c>
      <c r="K8" s="96" t="s">
        <v>1094</v>
      </c>
      <c r="L8" s="96">
        <v>15150579934</v>
      </c>
      <c r="M8" s="100">
        <v>42248</v>
      </c>
      <c r="N8" s="96" t="s">
        <v>186</v>
      </c>
      <c r="O8" s="96" t="s">
        <v>187</v>
      </c>
      <c r="P8" s="96" t="s">
        <v>188</v>
      </c>
      <c r="Q8" s="96" t="s">
        <v>7</v>
      </c>
      <c r="R8" s="96" t="s">
        <v>7</v>
      </c>
      <c r="S8" s="96"/>
      <c r="T8" s="96"/>
      <c r="U8" s="96"/>
      <c r="V8" s="100"/>
      <c r="W8" s="96" t="s">
        <v>189</v>
      </c>
      <c r="X8" s="96" t="s">
        <v>194</v>
      </c>
      <c r="Y8" s="96" t="s">
        <v>190</v>
      </c>
      <c r="Z8" s="101"/>
      <c r="AA8" s="96" t="s">
        <v>1090</v>
      </c>
      <c r="AB8" s="96" t="s">
        <v>195</v>
      </c>
      <c r="AC8" s="96" t="s">
        <v>1091</v>
      </c>
      <c r="AD8" s="96"/>
      <c r="AE8" s="96" t="s">
        <v>196</v>
      </c>
      <c r="AF8" s="96"/>
    </row>
    <row r="9" spans="1:33" s="102" customFormat="1" ht="20.25" hidden="1" customHeight="1">
      <c r="A9" s="94">
        <v>8</v>
      </c>
      <c r="B9" s="95" t="s">
        <v>185</v>
      </c>
      <c r="C9" s="96" t="s">
        <v>1065</v>
      </c>
      <c r="D9" s="96" t="s">
        <v>1066</v>
      </c>
      <c r="E9" s="97" t="s">
        <v>1067</v>
      </c>
      <c r="F9" s="96" t="s">
        <v>1086</v>
      </c>
      <c r="G9" s="96" t="s">
        <v>1087</v>
      </c>
      <c r="H9" s="98" t="s">
        <v>46</v>
      </c>
      <c r="I9" s="96" t="s">
        <v>1083</v>
      </c>
      <c r="J9" s="99" t="s">
        <v>1084</v>
      </c>
      <c r="K9" s="96" t="s">
        <v>1085</v>
      </c>
      <c r="L9" s="96">
        <v>15850509096</v>
      </c>
      <c r="M9" s="100">
        <v>41895</v>
      </c>
      <c r="N9" s="96" t="s">
        <v>186</v>
      </c>
      <c r="O9" s="96" t="s">
        <v>191</v>
      </c>
      <c r="P9" s="96" t="s">
        <v>193</v>
      </c>
      <c r="Q9" s="96" t="s">
        <v>7</v>
      </c>
      <c r="R9" s="96" t="s">
        <v>7</v>
      </c>
      <c r="S9" s="96"/>
      <c r="T9" s="96"/>
      <c r="U9" s="96"/>
      <c r="V9" s="100"/>
      <c r="W9" s="96" t="s">
        <v>189</v>
      </c>
      <c r="X9" s="96" t="s">
        <v>1095</v>
      </c>
      <c r="Y9" s="96" t="s">
        <v>190</v>
      </c>
      <c r="Z9" s="101"/>
      <c r="AA9" s="96" t="s">
        <v>1090</v>
      </c>
      <c r="AB9" s="96" t="s">
        <v>195</v>
      </c>
      <c r="AC9" s="96" t="s">
        <v>1091</v>
      </c>
      <c r="AD9" s="96"/>
      <c r="AE9" s="96"/>
      <c r="AF9" s="96"/>
    </row>
    <row r="10" spans="1:33" s="102" customFormat="1" ht="20.25" hidden="1" customHeight="1">
      <c r="A10" s="94">
        <v>9</v>
      </c>
      <c r="B10" s="95" t="s">
        <v>185</v>
      </c>
      <c r="C10" s="96" t="s">
        <v>1065</v>
      </c>
      <c r="D10" s="96" t="s">
        <v>1066</v>
      </c>
      <c r="E10" s="97" t="s">
        <v>1067</v>
      </c>
      <c r="F10" s="96" t="s">
        <v>1096</v>
      </c>
      <c r="G10" s="96" t="s">
        <v>1097</v>
      </c>
      <c r="H10" s="98" t="s">
        <v>3</v>
      </c>
      <c r="I10" s="96" t="s">
        <v>1096</v>
      </c>
      <c r="J10" s="99" t="s">
        <v>1098</v>
      </c>
      <c r="K10" s="96" t="s">
        <v>1099</v>
      </c>
      <c r="L10" s="96">
        <v>18626448386</v>
      </c>
      <c r="M10" s="100">
        <v>42248</v>
      </c>
      <c r="N10" s="96" t="s">
        <v>186</v>
      </c>
      <c r="O10" s="96" t="s">
        <v>187</v>
      </c>
      <c r="P10" s="96" t="s">
        <v>193</v>
      </c>
      <c r="Q10" s="96" t="s">
        <v>4</v>
      </c>
      <c r="R10" s="96" t="s">
        <v>4</v>
      </c>
      <c r="S10" s="96"/>
      <c r="T10" s="96"/>
      <c r="U10" s="96"/>
      <c r="V10" s="100"/>
      <c r="W10" s="96" t="s">
        <v>189</v>
      </c>
      <c r="X10" s="96" t="s">
        <v>1100</v>
      </c>
      <c r="Y10" s="96" t="s">
        <v>190</v>
      </c>
      <c r="Z10" s="101"/>
      <c r="AA10" s="96" t="s">
        <v>1101</v>
      </c>
      <c r="AB10" s="96" t="s">
        <v>34</v>
      </c>
      <c r="AC10" s="96" t="s">
        <v>1102</v>
      </c>
      <c r="AD10" s="96"/>
      <c r="AE10" s="96" t="s">
        <v>196</v>
      </c>
      <c r="AF10" s="96"/>
    </row>
    <row r="11" spans="1:33" s="102" customFormat="1" ht="20.25" hidden="1" customHeight="1">
      <c r="A11" s="94">
        <v>10</v>
      </c>
      <c r="B11" s="95" t="s">
        <v>185</v>
      </c>
      <c r="C11" s="96" t="s">
        <v>1065</v>
      </c>
      <c r="D11" s="96" t="s">
        <v>1066</v>
      </c>
      <c r="E11" s="97" t="s">
        <v>1067</v>
      </c>
      <c r="F11" s="96" t="s">
        <v>1096</v>
      </c>
      <c r="G11" s="96" t="s">
        <v>1097</v>
      </c>
      <c r="H11" s="98" t="s">
        <v>192</v>
      </c>
      <c r="I11" s="96" t="s">
        <v>1103</v>
      </c>
      <c r="J11" s="99" t="s">
        <v>1104</v>
      </c>
      <c r="K11" s="96" t="s">
        <v>1105</v>
      </c>
      <c r="L11" s="96">
        <v>13770697485</v>
      </c>
      <c r="M11" s="100">
        <v>42248</v>
      </c>
      <c r="N11" s="96" t="s">
        <v>186</v>
      </c>
      <c r="O11" s="96" t="s">
        <v>187</v>
      </c>
      <c r="P11" s="96" t="s">
        <v>188</v>
      </c>
      <c r="Q11" s="96" t="s">
        <v>4</v>
      </c>
      <c r="R11" s="96" t="s">
        <v>4</v>
      </c>
      <c r="S11" s="96"/>
      <c r="T11" s="96"/>
      <c r="U11" s="96"/>
      <c r="V11" s="100"/>
      <c r="W11" s="96" t="s">
        <v>189</v>
      </c>
      <c r="X11" s="96" t="s">
        <v>1106</v>
      </c>
      <c r="Y11" s="96" t="s">
        <v>190</v>
      </c>
      <c r="Z11" s="101"/>
      <c r="AA11" s="96" t="s">
        <v>1101</v>
      </c>
      <c r="AB11" s="96" t="s">
        <v>34</v>
      </c>
      <c r="AC11" s="96" t="s">
        <v>1102</v>
      </c>
      <c r="AD11" s="96"/>
      <c r="AE11" s="96"/>
      <c r="AF11" s="96"/>
    </row>
    <row r="12" spans="1:33" s="102" customFormat="1" ht="20.25" hidden="1" customHeight="1">
      <c r="A12" s="94">
        <v>11</v>
      </c>
      <c r="B12" s="95" t="s">
        <v>185</v>
      </c>
      <c r="C12" s="96" t="s">
        <v>1065</v>
      </c>
      <c r="D12" s="96" t="s">
        <v>1066</v>
      </c>
      <c r="E12" s="97" t="s">
        <v>1067</v>
      </c>
      <c r="F12" s="96" t="s">
        <v>1096</v>
      </c>
      <c r="G12" s="96" t="s">
        <v>1097</v>
      </c>
      <c r="H12" s="98" t="s">
        <v>46</v>
      </c>
      <c r="I12" s="96" t="s">
        <v>1083</v>
      </c>
      <c r="J12" s="99" t="s">
        <v>1084</v>
      </c>
      <c r="K12" s="96" t="s">
        <v>1085</v>
      </c>
      <c r="L12" s="96">
        <v>15850509096</v>
      </c>
      <c r="M12" s="100">
        <v>41895</v>
      </c>
      <c r="N12" s="96" t="s">
        <v>186</v>
      </c>
      <c r="O12" s="96" t="s">
        <v>191</v>
      </c>
      <c r="P12" s="96" t="s">
        <v>193</v>
      </c>
      <c r="Q12" s="96" t="s">
        <v>4</v>
      </c>
      <c r="R12" s="96" t="s">
        <v>4</v>
      </c>
      <c r="S12" s="96"/>
      <c r="T12" s="96"/>
      <c r="U12" s="96"/>
      <c r="V12" s="100"/>
      <c r="W12" s="96" t="s">
        <v>189</v>
      </c>
      <c r="X12" s="96"/>
      <c r="Y12" s="96" t="s">
        <v>190</v>
      </c>
      <c r="Z12" s="101"/>
      <c r="AA12" s="96" t="s">
        <v>1101</v>
      </c>
      <c r="AB12" s="96" t="s">
        <v>34</v>
      </c>
      <c r="AC12" s="96" t="s">
        <v>1102</v>
      </c>
      <c r="AD12" s="96"/>
      <c r="AE12" s="96"/>
      <c r="AF12" s="96"/>
    </row>
    <row r="13" spans="1:33" s="102" customFormat="1" ht="20.25" hidden="1" customHeight="1">
      <c r="A13" s="94">
        <v>12</v>
      </c>
      <c r="B13" s="95" t="s">
        <v>185</v>
      </c>
      <c r="C13" s="96" t="s">
        <v>1065</v>
      </c>
      <c r="D13" s="96" t="s">
        <v>1066</v>
      </c>
      <c r="E13" s="97" t="s">
        <v>1067</v>
      </c>
      <c r="F13" s="96" t="s">
        <v>1096</v>
      </c>
      <c r="G13" s="96" t="s">
        <v>1097</v>
      </c>
      <c r="H13" s="98" t="s">
        <v>8</v>
      </c>
      <c r="I13" s="96" t="s">
        <v>1107</v>
      </c>
      <c r="J13" s="99" t="s">
        <v>1108</v>
      </c>
      <c r="K13" s="96" t="s">
        <v>1109</v>
      </c>
      <c r="L13" s="96">
        <v>17712867795</v>
      </c>
      <c r="M13" s="100">
        <v>42248</v>
      </c>
      <c r="N13" s="96" t="s">
        <v>186</v>
      </c>
      <c r="O13" s="96" t="s">
        <v>187</v>
      </c>
      <c r="P13" s="96" t="s">
        <v>188</v>
      </c>
      <c r="Q13" s="96" t="s">
        <v>4</v>
      </c>
      <c r="R13" s="96" t="s">
        <v>4</v>
      </c>
      <c r="S13" s="96"/>
      <c r="T13" s="96"/>
      <c r="U13" s="96"/>
      <c r="V13" s="100"/>
      <c r="W13" s="96" t="s">
        <v>189</v>
      </c>
      <c r="X13" s="96"/>
      <c r="Y13" s="96" t="s">
        <v>190</v>
      </c>
      <c r="Z13" s="101"/>
      <c r="AA13" s="96" t="s">
        <v>1101</v>
      </c>
      <c r="AB13" s="96" t="s">
        <v>34</v>
      </c>
      <c r="AC13" s="96" t="s">
        <v>1102</v>
      </c>
      <c r="AD13" s="96"/>
      <c r="AE13" s="96"/>
      <c r="AF13" s="96"/>
    </row>
    <row r="14" spans="1:33" s="102" customFormat="1" ht="20.25" hidden="1" customHeight="1">
      <c r="A14" s="94">
        <v>13</v>
      </c>
      <c r="B14" s="95" t="s">
        <v>185</v>
      </c>
      <c r="C14" s="96" t="s">
        <v>1065</v>
      </c>
      <c r="D14" s="96" t="s">
        <v>1066</v>
      </c>
      <c r="E14" s="97" t="s">
        <v>1067</v>
      </c>
      <c r="F14" s="96" t="s">
        <v>1096</v>
      </c>
      <c r="G14" s="96" t="s">
        <v>1097</v>
      </c>
      <c r="H14" s="98" t="s">
        <v>1110</v>
      </c>
      <c r="I14" s="96" t="s">
        <v>1100</v>
      </c>
      <c r="J14" s="99" t="s">
        <v>1111</v>
      </c>
      <c r="K14" s="96" t="s">
        <v>1112</v>
      </c>
      <c r="L14" s="96">
        <v>15951886825</v>
      </c>
      <c r="M14" s="100">
        <v>42248</v>
      </c>
      <c r="N14" s="96" t="s">
        <v>186</v>
      </c>
      <c r="O14" s="96" t="s">
        <v>187</v>
      </c>
      <c r="P14" s="96" t="s">
        <v>188</v>
      </c>
      <c r="Q14" s="96" t="s">
        <v>4</v>
      </c>
      <c r="R14" s="96" t="s">
        <v>4</v>
      </c>
      <c r="S14" s="96"/>
      <c r="T14" s="96"/>
      <c r="U14" s="96"/>
      <c r="V14" s="100"/>
      <c r="W14" s="96" t="s">
        <v>189</v>
      </c>
      <c r="X14" s="96"/>
      <c r="Y14" s="96" t="s">
        <v>190</v>
      </c>
      <c r="Z14" s="101"/>
      <c r="AA14" s="96" t="s">
        <v>1101</v>
      </c>
      <c r="AB14" s="96" t="s">
        <v>34</v>
      </c>
      <c r="AC14" s="96" t="s">
        <v>1102</v>
      </c>
      <c r="AD14" s="96"/>
      <c r="AE14" s="96"/>
      <c r="AF14" s="96"/>
    </row>
    <row r="15" spans="1:33" s="102" customFormat="1" ht="20.25" hidden="1" customHeight="1">
      <c r="A15" s="94">
        <v>14</v>
      </c>
      <c r="B15" s="95" t="s">
        <v>185</v>
      </c>
      <c r="C15" s="96" t="s">
        <v>1065</v>
      </c>
      <c r="D15" s="96" t="s">
        <v>1066</v>
      </c>
      <c r="E15" s="97" t="s">
        <v>1067</v>
      </c>
      <c r="F15" s="96" t="s">
        <v>1096</v>
      </c>
      <c r="G15" s="96" t="s">
        <v>1097</v>
      </c>
      <c r="H15" s="98" t="s">
        <v>9</v>
      </c>
      <c r="I15" s="96" t="s">
        <v>1113</v>
      </c>
      <c r="J15" s="99" t="s">
        <v>1114</v>
      </c>
      <c r="K15" s="96" t="s">
        <v>1115</v>
      </c>
      <c r="L15" s="96">
        <v>13814539442</v>
      </c>
      <c r="M15" s="100">
        <v>42552</v>
      </c>
      <c r="N15" s="96" t="s">
        <v>186</v>
      </c>
      <c r="O15" s="96" t="s">
        <v>187</v>
      </c>
      <c r="P15" s="96" t="s">
        <v>188</v>
      </c>
      <c r="Q15" s="96" t="s">
        <v>4</v>
      </c>
      <c r="R15" s="96" t="s">
        <v>4</v>
      </c>
      <c r="S15" s="96"/>
      <c r="T15" s="96"/>
      <c r="U15" s="96"/>
      <c r="V15" s="100"/>
      <c r="W15" s="96" t="s">
        <v>189</v>
      </c>
      <c r="X15" s="96"/>
      <c r="Y15" s="96" t="s">
        <v>190</v>
      </c>
      <c r="Z15" s="101"/>
      <c r="AA15" s="96" t="s">
        <v>1101</v>
      </c>
      <c r="AB15" s="96" t="s">
        <v>34</v>
      </c>
      <c r="AC15" s="96" t="s">
        <v>1102</v>
      </c>
      <c r="AD15" s="96"/>
      <c r="AE15" s="96"/>
      <c r="AF15" s="96"/>
    </row>
    <row r="16" spans="1:33" s="102" customFormat="1" ht="20.25" hidden="1" customHeight="1">
      <c r="A16" s="94">
        <v>15</v>
      </c>
      <c r="B16" s="95" t="s">
        <v>185</v>
      </c>
      <c r="C16" s="96" t="s">
        <v>1065</v>
      </c>
      <c r="D16" s="96" t="s">
        <v>1066</v>
      </c>
      <c r="E16" s="97" t="s">
        <v>1067</v>
      </c>
      <c r="F16" s="96" t="s">
        <v>1116</v>
      </c>
      <c r="G16" s="96" t="s">
        <v>1117</v>
      </c>
      <c r="H16" s="98" t="s">
        <v>3</v>
      </c>
      <c r="I16" s="96" t="s">
        <v>1116</v>
      </c>
      <c r="J16" s="99" t="s">
        <v>1118</v>
      </c>
      <c r="K16" s="96" t="s">
        <v>1119</v>
      </c>
      <c r="L16" s="96">
        <v>13705141516</v>
      </c>
      <c r="M16" s="100">
        <v>42248</v>
      </c>
      <c r="N16" s="96" t="s">
        <v>186</v>
      </c>
      <c r="O16" s="96" t="s">
        <v>187</v>
      </c>
      <c r="P16" s="96" t="s">
        <v>193</v>
      </c>
      <c r="Q16" s="96" t="s">
        <v>7</v>
      </c>
      <c r="R16" s="96" t="s">
        <v>7</v>
      </c>
      <c r="S16" s="96"/>
      <c r="T16" s="96"/>
      <c r="U16" s="96"/>
      <c r="V16" s="100"/>
      <c r="W16" s="96" t="s">
        <v>189</v>
      </c>
      <c r="X16" s="96" t="s">
        <v>1120</v>
      </c>
      <c r="Y16" s="96" t="s">
        <v>190</v>
      </c>
      <c r="Z16" s="101"/>
      <c r="AA16" s="96" t="s">
        <v>1074</v>
      </c>
      <c r="AB16" s="96" t="s">
        <v>34</v>
      </c>
      <c r="AC16" s="96" t="s">
        <v>1121</v>
      </c>
      <c r="AD16" s="96"/>
      <c r="AE16" s="96" t="s">
        <v>196</v>
      </c>
      <c r="AF16" s="96"/>
    </row>
    <row r="17" spans="1:32" s="102" customFormat="1" ht="20.25" hidden="1" customHeight="1">
      <c r="A17" s="94">
        <v>16</v>
      </c>
      <c r="B17" s="95" t="s">
        <v>185</v>
      </c>
      <c r="C17" s="96" t="s">
        <v>1065</v>
      </c>
      <c r="D17" s="96" t="s">
        <v>1066</v>
      </c>
      <c r="E17" s="97" t="s">
        <v>1067</v>
      </c>
      <c r="F17" s="96" t="s">
        <v>1116</v>
      </c>
      <c r="G17" s="96" t="s">
        <v>1117</v>
      </c>
      <c r="H17" s="98" t="s">
        <v>192</v>
      </c>
      <c r="I17" s="96" t="s">
        <v>1122</v>
      </c>
      <c r="J17" s="99" t="s">
        <v>1123</v>
      </c>
      <c r="K17" s="96" t="s">
        <v>1124</v>
      </c>
      <c r="L17" s="96">
        <v>13770621075</v>
      </c>
      <c r="M17" s="100">
        <v>42248</v>
      </c>
      <c r="N17" s="96" t="s">
        <v>186</v>
      </c>
      <c r="O17" s="96" t="s">
        <v>187</v>
      </c>
      <c r="P17" s="96" t="s">
        <v>193</v>
      </c>
      <c r="Q17" s="96" t="s">
        <v>7</v>
      </c>
      <c r="R17" s="96" t="s">
        <v>7</v>
      </c>
      <c r="S17" s="96"/>
      <c r="T17" s="96"/>
      <c r="U17" s="96"/>
      <c r="V17" s="100"/>
      <c r="W17" s="96" t="s">
        <v>189</v>
      </c>
      <c r="X17" s="96"/>
      <c r="Y17" s="96" t="s">
        <v>190</v>
      </c>
      <c r="Z17" s="101"/>
      <c r="AA17" s="96" t="s">
        <v>1074</v>
      </c>
      <c r="AB17" s="96" t="s">
        <v>34</v>
      </c>
      <c r="AC17" s="96" t="s">
        <v>1121</v>
      </c>
      <c r="AD17" s="96"/>
      <c r="AE17" s="96"/>
      <c r="AF17" s="96"/>
    </row>
    <row r="18" spans="1:32" s="102" customFormat="1" ht="20.25" hidden="1" customHeight="1">
      <c r="A18" s="94">
        <v>17</v>
      </c>
      <c r="B18" s="95" t="s">
        <v>185</v>
      </c>
      <c r="C18" s="96" t="s">
        <v>1065</v>
      </c>
      <c r="D18" s="96" t="s">
        <v>1066</v>
      </c>
      <c r="E18" s="97" t="s">
        <v>1067</v>
      </c>
      <c r="F18" s="96" t="s">
        <v>1116</v>
      </c>
      <c r="G18" s="96" t="s">
        <v>1117</v>
      </c>
      <c r="H18" s="98" t="s">
        <v>1125</v>
      </c>
      <c r="I18" s="96" t="s">
        <v>1126</v>
      </c>
      <c r="J18" s="99" t="s">
        <v>1127</v>
      </c>
      <c r="K18" s="96" t="s">
        <v>1128</v>
      </c>
      <c r="L18" s="96">
        <v>13814042863</v>
      </c>
      <c r="M18" s="100">
        <v>42248</v>
      </c>
      <c r="N18" s="96" t="s">
        <v>186</v>
      </c>
      <c r="O18" s="96" t="s">
        <v>187</v>
      </c>
      <c r="P18" s="96" t="s">
        <v>193</v>
      </c>
      <c r="Q18" s="96" t="s">
        <v>7</v>
      </c>
      <c r="R18" s="96" t="s">
        <v>7</v>
      </c>
      <c r="S18" s="96"/>
      <c r="T18" s="96"/>
      <c r="U18" s="96"/>
      <c r="V18" s="100"/>
      <c r="W18" s="96" t="s">
        <v>189</v>
      </c>
      <c r="X18" s="96"/>
      <c r="Y18" s="96" t="s">
        <v>190</v>
      </c>
      <c r="Z18" s="101"/>
      <c r="AA18" s="96" t="s">
        <v>1074</v>
      </c>
      <c r="AB18" s="96" t="s">
        <v>34</v>
      </c>
      <c r="AC18" s="96" t="s">
        <v>1121</v>
      </c>
      <c r="AD18" s="96"/>
      <c r="AE18" s="96"/>
      <c r="AF18" s="96"/>
    </row>
    <row r="19" spans="1:32" s="102" customFormat="1" ht="20.25" hidden="1" customHeight="1">
      <c r="A19" s="94">
        <v>18</v>
      </c>
      <c r="B19" s="95" t="s">
        <v>185</v>
      </c>
      <c r="C19" s="96" t="s">
        <v>1065</v>
      </c>
      <c r="D19" s="96" t="s">
        <v>1066</v>
      </c>
      <c r="E19" s="97" t="s">
        <v>1067</v>
      </c>
      <c r="F19" s="96" t="s">
        <v>1116</v>
      </c>
      <c r="G19" s="96" t="s">
        <v>1117</v>
      </c>
      <c r="H19" s="98" t="s">
        <v>46</v>
      </c>
      <c r="I19" s="96" t="s">
        <v>1083</v>
      </c>
      <c r="J19" s="99" t="s">
        <v>1084</v>
      </c>
      <c r="K19" s="96" t="s">
        <v>1085</v>
      </c>
      <c r="L19" s="96">
        <v>15850509096</v>
      </c>
      <c r="M19" s="100">
        <v>41895</v>
      </c>
      <c r="N19" s="96" t="s">
        <v>186</v>
      </c>
      <c r="O19" s="96" t="s">
        <v>191</v>
      </c>
      <c r="P19" s="96" t="s">
        <v>193</v>
      </c>
      <c r="Q19" s="96" t="s">
        <v>7</v>
      </c>
      <c r="R19" s="96" t="s">
        <v>7</v>
      </c>
      <c r="S19" s="96"/>
      <c r="T19" s="96"/>
      <c r="U19" s="96"/>
      <c r="V19" s="100"/>
      <c r="W19" s="96" t="s">
        <v>189</v>
      </c>
      <c r="X19" s="96"/>
      <c r="Y19" s="96" t="s">
        <v>190</v>
      </c>
      <c r="Z19" s="101"/>
      <c r="AA19" s="96" t="s">
        <v>1074</v>
      </c>
      <c r="AB19" s="96" t="s">
        <v>34</v>
      </c>
      <c r="AC19" s="96" t="s">
        <v>1121</v>
      </c>
      <c r="AD19" s="96"/>
      <c r="AE19" s="96"/>
      <c r="AF19" s="96"/>
    </row>
    <row r="20" spans="1:32" s="102" customFormat="1" ht="20.25" hidden="1" customHeight="1">
      <c r="A20" s="94">
        <v>19</v>
      </c>
      <c r="B20" s="95" t="s">
        <v>185</v>
      </c>
      <c r="C20" s="96" t="s">
        <v>1065</v>
      </c>
      <c r="D20" s="96" t="s">
        <v>1066</v>
      </c>
      <c r="E20" s="97" t="s">
        <v>1067</v>
      </c>
      <c r="F20" s="96" t="s">
        <v>1116</v>
      </c>
      <c r="G20" s="96" t="s">
        <v>1117</v>
      </c>
      <c r="H20" s="98" t="s">
        <v>9</v>
      </c>
      <c r="I20" s="96" t="s">
        <v>1129</v>
      </c>
      <c r="J20" s="99" t="s">
        <v>1130</v>
      </c>
      <c r="K20" s="96" t="s">
        <v>1131</v>
      </c>
      <c r="L20" s="96" t="s">
        <v>1132</v>
      </c>
      <c r="M20" s="100">
        <v>42534</v>
      </c>
      <c r="N20" s="96" t="s">
        <v>186</v>
      </c>
      <c r="O20" s="96" t="s">
        <v>191</v>
      </c>
      <c r="P20" s="96" t="s">
        <v>193</v>
      </c>
      <c r="Q20" s="96" t="s">
        <v>7</v>
      </c>
      <c r="R20" s="96" t="s">
        <v>7</v>
      </c>
      <c r="S20" s="96"/>
      <c r="T20" s="96"/>
      <c r="U20" s="96"/>
      <c r="V20" s="100"/>
      <c r="W20" s="96" t="s">
        <v>189</v>
      </c>
      <c r="X20" s="96"/>
      <c r="Y20" s="96" t="s">
        <v>190</v>
      </c>
      <c r="Z20" s="101"/>
      <c r="AA20" s="96" t="s">
        <v>1074</v>
      </c>
      <c r="AB20" s="96" t="s">
        <v>34</v>
      </c>
      <c r="AC20" s="96" t="s">
        <v>1121</v>
      </c>
      <c r="AD20" s="96"/>
      <c r="AE20" s="96"/>
      <c r="AF20" s="96"/>
    </row>
    <row r="21" spans="1:32" s="102" customFormat="1" ht="20.25" hidden="1" customHeight="1">
      <c r="A21" s="94">
        <v>20</v>
      </c>
      <c r="B21" s="95" t="s">
        <v>185</v>
      </c>
      <c r="C21" s="96" t="s">
        <v>1065</v>
      </c>
      <c r="D21" s="96" t="s">
        <v>1066</v>
      </c>
      <c r="E21" s="97" t="s">
        <v>1067</v>
      </c>
      <c r="F21" s="96" t="s">
        <v>1133</v>
      </c>
      <c r="G21" s="96" t="s">
        <v>1134</v>
      </c>
      <c r="H21" s="98" t="s">
        <v>3</v>
      </c>
      <c r="I21" s="96" t="s">
        <v>1133</v>
      </c>
      <c r="J21" s="99" t="s">
        <v>1135</v>
      </c>
      <c r="K21" s="96" t="s">
        <v>1136</v>
      </c>
      <c r="L21" s="96">
        <v>15335142520</v>
      </c>
      <c r="M21" s="100">
        <v>42248</v>
      </c>
      <c r="N21" s="96" t="s">
        <v>186</v>
      </c>
      <c r="O21" s="96" t="s">
        <v>187</v>
      </c>
      <c r="P21" s="96" t="s">
        <v>193</v>
      </c>
      <c r="Q21" s="96" t="s">
        <v>7</v>
      </c>
      <c r="R21" s="96" t="s">
        <v>7</v>
      </c>
      <c r="S21" s="96"/>
      <c r="T21" s="96"/>
      <c r="U21" s="96"/>
      <c r="V21" s="100"/>
      <c r="W21" s="96" t="s">
        <v>189</v>
      </c>
      <c r="X21" s="96" t="s">
        <v>1137</v>
      </c>
      <c r="Y21" s="96" t="s">
        <v>190</v>
      </c>
      <c r="Z21" s="101"/>
      <c r="AA21" s="96" t="s">
        <v>1138</v>
      </c>
      <c r="AB21" s="96" t="s">
        <v>195</v>
      </c>
      <c r="AC21" s="96" t="s">
        <v>1139</v>
      </c>
      <c r="AD21" s="96"/>
      <c r="AE21" s="96" t="s">
        <v>196</v>
      </c>
      <c r="AF21" s="96"/>
    </row>
    <row r="22" spans="1:32" s="102" customFormat="1" ht="20.25" hidden="1" customHeight="1">
      <c r="A22" s="94">
        <v>21</v>
      </c>
      <c r="B22" s="95" t="s">
        <v>185</v>
      </c>
      <c r="C22" s="96" t="s">
        <v>1065</v>
      </c>
      <c r="D22" s="96" t="s">
        <v>1066</v>
      </c>
      <c r="E22" s="97" t="s">
        <v>1067</v>
      </c>
      <c r="F22" s="96" t="s">
        <v>1133</v>
      </c>
      <c r="G22" s="96" t="s">
        <v>1140</v>
      </c>
      <c r="H22" s="98" t="s">
        <v>46</v>
      </c>
      <c r="I22" s="96" t="s">
        <v>1083</v>
      </c>
      <c r="J22" s="99" t="s">
        <v>1084</v>
      </c>
      <c r="K22" s="96" t="s">
        <v>1085</v>
      </c>
      <c r="L22" s="96">
        <v>15850509096</v>
      </c>
      <c r="M22" s="100">
        <v>41895</v>
      </c>
      <c r="N22" s="96" t="s">
        <v>186</v>
      </c>
      <c r="O22" s="96" t="s">
        <v>191</v>
      </c>
      <c r="P22" s="96" t="s">
        <v>193</v>
      </c>
      <c r="Q22" s="96" t="s">
        <v>7</v>
      </c>
      <c r="R22" s="96" t="s">
        <v>7</v>
      </c>
      <c r="S22" s="96"/>
      <c r="T22" s="96"/>
      <c r="U22" s="96"/>
      <c r="V22" s="100"/>
      <c r="W22" s="96" t="s">
        <v>189</v>
      </c>
      <c r="X22" s="96"/>
      <c r="Y22" s="96" t="s">
        <v>190</v>
      </c>
      <c r="Z22" s="101"/>
      <c r="AA22" s="96" t="s">
        <v>1138</v>
      </c>
      <c r="AB22" s="96" t="s">
        <v>195</v>
      </c>
      <c r="AC22" s="96" t="s">
        <v>1139</v>
      </c>
      <c r="AD22" s="96"/>
      <c r="AE22" s="96"/>
      <c r="AF22" s="96"/>
    </row>
    <row r="23" spans="1:32" s="102" customFormat="1" ht="20.25" hidden="1" customHeight="1">
      <c r="A23" s="94">
        <v>22</v>
      </c>
      <c r="B23" s="95" t="s">
        <v>185</v>
      </c>
      <c r="C23" s="96" t="s">
        <v>1065</v>
      </c>
      <c r="D23" s="96" t="s">
        <v>1066</v>
      </c>
      <c r="E23" s="97" t="s">
        <v>1067</v>
      </c>
      <c r="F23" s="96" t="s">
        <v>1133</v>
      </c>
      <c r="G23" s="96" t="s">
        <v>1140</v>
      </c>
      <c r="H23" s="98" t="s">
        <v>5</v>
      </c>
      <c r="I23" s="96" t="s">
        <v>1141</v>
      </c>
      <c r="J23" s="99" t="s">
        <v>1142</v>
      </c>
      <c r="K23" s="96" t="s">
        <v>1143</v>
      </c>
      <c r="L23" s="96">
        <v>13851562209</v>
      </c>
      <c r="M23" s="100">
        <v>42248</v>
      </c>
      <c r="N23" s="96" t="s">
        <v>186</v>
      </c>
      <c r="O23" s="96" t="s">
        <v>187</v>
      </c>
      <c r="P23" s="96" t="s">
        <v>193</v>
      </c>
      <c r="Q23" s="96" t="s">
        <v>7</v>
      </c>
      <c r="R23" s="96" t="s">
        <v>7</v>
      </c>
      <c r="S23" s="96"/>
      <c r="T23" s="96"/>
      <c r="U23" s="96"/>
      <c r="V23" s="100"/>
      <c r="W23" s="96" t="s">
        <v>189</v>
      </c>
      <c r="X23" s="96"/>
      <c r="Y23" s="96" t="s">
        <v>190</v>
      </c>
      <c r="Z23" s="101"/>
      <c r="AA23" s="96" t="s">
        <v>1138</v>
      </c>
      <c r="AB23" s="96" t="s">
        <v>195</v>
      </c>
      <c r="AC23" s="96" t="s">
        <v>1139</v>
      </c>
      <c r="AD23" s="96"/>
      <c r="AE23" s="96"/>
      <c r="AF23" s="96"/>
    </row>
    <row r="24" spans="1:32" s="102" customFormat="1" ht="20.25" hidden="1" customHeight="1">
      <c r="A24" s="94">
        <v>23</v>
      </c>
      <c r="B24" s="95" t="s">
        <v>185</v>
      </c>
      <c r="C24" s="96" t="s">
        <v>1065</v>
      </c>
      <c r="D24" s="96" t="s">
        <v>1066</v>
      </c>
      <c r="E24" s="97" t="s">
        <v>1067</v>
      </c>
      <c r="F24" s="96" t="s">
        <v>1133</v>
      </c>
      <c r="G24" s="96" t="s">
        <v>1140</v>
      </c>
      <c r="H24" s="98" t="s">
        <v>192</v>
      </c>
      <c r="I24" s="96" t="s">
        <v>1144</v>
      </c>
      <c r="J24" s="99" t="s">
        <v>1145</v>
      </c>
      <c r="K24" s="96" t="s">
        <v>1146</v>
      </c>
      <c r="L24" s="96">
        <v>18051983345</v>
      </c>
      <c r="M24" s="100">
        <v>42248</v>
      </c>
      <c r="N24" s="96" t="s">
        <v>186</v>
      </c>
      <c r="O24" s="96" t="s">
        <v>187</v>
      </c>
      <c r="P24" s="96" t="s">
        <v>193</v>
      </c>
      <c r="Q24" s="96" t="s">
        <v>7</v>
      </c>
      <c r="R24" s="96" t="s">
        <v>7</v>
      </c>
      <c r="S24" s="96"/>
      <c r="T24" s="96"/>
      <c r="U24" s="96"/>
      <c r="V24" s="100"/>
      <c r="W24" s="96" t="s">
        <v>189</v>
      </c>
      <c r="X24" s="96"/>
      <c r="Y24" s="96" t="s">
        <v>190</v>
      </c>
      <c r="Z24" s="101"/>
      <c r="AA24" s="96" t="s">
        <v>1138</v>
      </c>
      <c r="AB24" s="96" t="s">
        <v>195</v>
      </c>
      <c r="AC24" s="96" t="s">
        <v>1139</v>
      </c>
      <c r="AD24" s="96"/>
      <c r="AE24" s="96"/>
      <c r="AF24" s="96"/>
    </row>
    <row r="25" spans="1:32" s="102" customFormat="1" ht="20.25" hidden="1" customHeight="1">
      <c r="A25" s="94">
        <v>24</v>
      </c>
      <c r="B25" s="95" t="s">
        <v>185</v>
      </c>
      <c r="C25" s="96" t="s">
        <v>1065</v>
      </c>
      <c r="D25" s="96" t="s">
        <v>1066</v>
      </c>
      <c r="E25" s="97" t="s">
        <v>1067</v>
      </c>
      <c r="F25" s="96" t="s">
        <v>1147</v>
      </c>
      <c r="G25" s="96" t="s">
        <v>1148</v>
      </c>
      <c r="H25" s="98" t="s">
        <v>1149</v>
      </c>
      <c r="I25" s="96" t="s">
        <v>1150</v>
      </c>
      <c r="J25" s="99" t="s">
        <v>1151</v>
      </c>
      <c r="K25" s="96" t="s">
        <v>1152</v>
      </c>
      <c r="L25" s="96">
        <v>18761689842</v>
      </c>
      <c r="M25" s="100">
        <v>42248</v>
      </c>
      <c r="N25" s="96" t="s">
        <v>186</v>
      </c>
      <c r="O25" s="96" t="s">
        <v>187</v>
      </c>
      <c r="P25" s="96" t="s">
        <v>188</v>
      </c>
      <c r="Q25" s="96" t="s">
        <v>4</v>
      </c>
      <c r="R25" s="96" t="s">
        <v>4</v>
      </c>
      <c r="S25" s="96"/>
      <c r="T25" s="96"/>
      <c r="U25" s="96"/>
      <c r="V25" s="100"/>
      <c r="W25" s="96" t="s">
        <v>189</v>
      </c>
      <c r="X25" s="96" t="s">
        <v>194</v>
      </c>
      <c r="Y25" s="96" t="s">
        <v>190</v>
      </c>
      <c r="Z25" s="101"/>
      <c r="AA25" s="96" t="s">
        <v>1153</v>
      </c>
      <c r="AB25" s="96" t="s">
        <v>195</v>
      </c>
      <c r="AC25" s="96" t="s">
        <v>1154</v>
      </c>
      <c r="AD25" s="96"/>
      <c r="AE25" s="96"/>
      <c r="AF25" s="96"/>
    </row>
    <row r="26" spans="1:32" s="102" customFormat="1" ht="20.25" hidden="1" customHeight="1">
      <c r="A26" s="94">
        <v>25</v>
      </c>
      <c r="B26" s="95" t="s">
        <v>185</v>
      </c>
      <c r="C26" s="96" t="s">
        <v>1065</v>
      </c>
      <c r="D26" s="96" t="s">
        <v>1066</v>
      </c>
      <c r="E26" s="97" t="s">
        <v>1067</v>
      </c>
      <c r="F26" s="96" t="s">
        <v>1155</v>
      </c>
      <c r="G26" s="96" t="s">
        <v>1156</v>
      </c>
      <c r="H26" s="98" t="s">
        <v>192</v>
      </c>
      <c r="I26" s="96" t="s">
        <v>1157</v>
      </c>
      <c r="J26" s="99" t="s">
        <v>1158</v>
      </c>
      <c r="K26" s="96" t="s">
        <v>1159</v>
      </c>
      <c r="L26" s="96">
        <v>13813953557</v>
      </c>
      <c r="M26" s="100">
        <v>42248</v>
      </c>
      <c r="N26" s="96" t="s">
        <v>186</v>
      </c>
      <c r="O26" s="96" t="s">
        <v>187</v>
      </c>
      <c r="P26" s="96" t="s">
        <v>188</v>
      </c>
      <c r="Q26" s="96" t="s">
        <v>4</v>
      </c>
      <c r="R26" s="96" t="s">
        <v>4</v>
      </c>
      <c r="S26" s="96"/>
      <c r="T26" s="96"/>
      <c r="U26" s="96"/>
      <c r="V26" s="100"/>
      <c r="W26" s="96" t="s">
        <v>189</v>
      </c>
      <c r="X26" s="96" t="s">
        <v>194</v>
      </c>
      <c r="Y26" s="96" t="s">
        <v>190</v>
      </c>
      <c r="Z26" s="101"/>
      <c r="AA26" s="96" t="s">
        <v>1160</v>
      </c>
      <c r="AB26" s="96" t="s">
        <v>195</v>
      </c>
      <c r="AC26" s="96" t="s">
        <v>1154</v>
      </c>
      <c r="AD26" s="96"/>
      <c r="AE26" s="96"/>
      <c r="AF26" s="96"/>
    </row>
    <row r="27" spans="1:32" s="102" customFormat="1" ht="20.25" hidden="1" customHeight="1">
      <c r="A27" s="94">
        <v>26</v>
      </c>
      <c r="B27" s="95" t="s">
        <v>185</v>
      </c>
      <c r="C27" s="96" t="s">
        <v>1065</v>
      </c>
      <c r="D27" s="96" t="s">
        <v>1066</v>
      </c>
      <c r="E27" s="97" t="s">
        <v>1067</v>
      </c>
      <c r="F27" s="96" t="s">
        <v>1155</v>
      </c>
      <c r="G27" s="96" t="s">
        <v>1156</v>
      </c>
      <c r="H27" s="98" t="s">
        <v>8</v>
      </c>
      <c r="I27" s="96" t="s">
        <v>1161</v>
      </c>
      <c r="J27" s="99" t="s">
        <v>1162</v>
      </c>
      <c r="K27" s="96" t="s">
        <v>1163</v>
      </c>
      <c r="L27" s="96">
        <v>13347806936</v>
      </c>
      <c r="M27" s="100">
        <v>42248</v>
      </c>
      <c r="N27" s="96" t="s">
        <v>186</v>
      </c>
      <c r="O27" s="96" t="s">
        <v>187</v>
      </c>
      <c r="P27" s="96" t="s">
        <v>188</v>
      </c>
      <c r="Q27" s="96" t="s">
        <v>4</v>
      </c>
      <c r="R27" s="96" t="s">
        <v>4</v>
      </c>
      <c r="S27" s="96"/>
      <c r="T27" s="96"/>
      <c r="U27" s="96"/>
      <c r="V27" s="100"/>
      <c r="W27" s="96" t="s">
        <v>189</v>
      </c>
      <c r="X27" s="96" t="s">
        <v>194</v>
      </c>
      <c r="Y27" s="96" t="s">
        <v>190</v>
      </c>
      <c r="Z27" s="101"/>
      <c r="AA27" s="96" t="s">
        <v>1160</v>
      </c>
      <c r="AB27" s="96" t="s">
        <v>195</v>
      </c>
      <c r="AC27" s="96" t="s">
        <v>1154</v>
      </c>
      <c r="AD27" s="96"/>
      <c r="AE27" s="96"/>
      <c r="AF27" s="96"/>
    </row>
    <row r="28" spans="1:32" s="102" customFormat="1" ht="20.25" hidden="1" customHeight="1">
      <c r="A28" s="94">
        <v>27</v>
      </c>
      <c r="B28" s="95" t="s">
        <v>185</v>
      </c>
      <c r="C28" s="96" t="s">
        <v>1065</v>
      </c>
      <c r="D28" s="96" t="s">
        <v>1066</v>
      </c>
      <c r="E28" s="97" t="s">
        <v>1067</v>
      </c>
      <c r="F28" s="96" t="s">
        <v>1155</v>
      </c>
      <c r="G28" s="96" t="s">
        <v>1156</v>
      </c>
      <c r="H28" s="98" t="s">
        <v>3</v>
      </c>
      <c r="I28" s="96" t="s">
        <v>1155</v>
      </c>
      <c r="J28" s="99" t="s">
        <v>1164</v>
      </c>
      <c r="K28" s="96" t="s">
        <v>1165</v>
      </c>
      <c r="L28" s="96">
        <v>18662704461</v>
      </c>
      <c r="M28" s="100">
        <v>42248</v>
      </c>
      <c r="N28" s="96" t="s">
        <v>186</v>
      </c>
      <c r="O28" s="96" t="s">
        <v>187</v>
      </c>
      <c r="P28" s="96" t="s">
        <v>193</v>
      </c>
      <c r="Q28" s="96" t="s">
        <v>4</v>
      </c>
      <c r="R28" s="96" t="s">
        <v>4</v>
      </c>
      <c r="S28" s="96"/>
      <c r="T28" s="96"/>
      <c r="U28" s="96"/>
      <c r="V28" s="100"/>
      <c r="W28" s="96" t="s">
        <v>189</v>
      </c>
      <c r="X28" s="96" t="s">
        <v>194</v>
      </c>
      <c r="Y28" s="96" t="s">
        <v>190</v>
      </c>
      <c r="Z28" s="101"/>
      <c r="AA28" s="96" t="s">
        <v>1160</v>
      </c>
      <c r="AB28" s="96" t="s">
        <v>195</v>
      </c>
      <c r="AC28" s="96" t="s">
        <v>1154</v>
      </c>
      <c r="AD28" s="96"/>
      <c r="AE28" s="96" t="s">
        <v>197</v>
      </c>
      <c r="AF28" s="96"/>
    </row>
    <row r="29" spans="1:32" s="102" customFormat="1" ht="20.25" hidden="1" customHeight="1">
      <c r="A29" s="94">
        <v>28</v>
      </c>
      <c r="B29" s="95" t="s">
        <v>185</v>
      </c>
      <c r="C29" s="96" t="s">
        <v>1065</v>
      </c>
      <c r="D29" s="96" t="s">
        <v>1066</v>
      </c>
      <c r="E29" s="97" t="s">
        <v>1067</v>
      </c>
      <c r="F29" s="96" t="s">
        <v>1155</v>
      </c>
      <c r="G29" s="96" t="s">
        <v>1156</v>
      </c>
      <c r="H29" s="98" t="s">
        <v>9</v>
      </c>
      <c r="I29" s="96" t="s">
        <v>1166</v>
      </c>
      <c r="J29" s="99" t="s">
        <v>1167</v>
      </c>
      <c r="K29" s="96" t="s">
        <v>1168</v>
      </c>
      <c r="L29" s="96">
        <v>17715255266</v>
      </c>
      <c r="M29" s="100">
        <v>42248</v>
      </c>
      <c r="N29" s="96" t="s">
        <v>186</v>
      </c>
      <c r="O29" s="96" t="s">
        <v>187</v>
      </c>
      <c r="P29" s="96" t="s">
        <v>193</v>
      </c>
      <c r="Q29" s="96" t="s">
        <v>4</v>
      </c>
      <c r="R29" s="96" t="s">
        <v>4</v>
      </c>
      <c r="S29" s="96"/>
      <c r="T29" s="96"/>
      <c r="U29" s="96"/>
      <c r="V29" s="100"/>
      <c r="W29" s="96" t="s">
        <v>189</v>
      </c>
      <c r="X29" s="96" t="s">
        <v>194</v>
      </c>
      <c r="Y29" s="96" t="s">
        <v>190</v>
      </c>
      <c r="Z29" s="101"/>
      <c r="AA29" s="96" t="s">
        <v>1160</v>
      </c>
      <c r="AB29" s="96" t="s">
        <v>195</v>
      </c>
      <c r="AC29" s="96" t="s">
        <v>1154</v>
      </c>
      <c r="AD29" s="96"/>
      <c r="AE29" s="96" t="s">
        <v>197</v>
      </c>
      <c r="AF29" s="96"/>
    </row>
    <row r="30" spans="1:32" s="102" customFormat="1" ht="20.25" hidden="1" customHeight="1">
      <c r="A30" s="94">
        <v>29</v>
      </c>
      <c r="B30" s="95" t="s">
        <v>185</v>
      </c>
      <c r="C30" s="96" t="s">
        <v>1065</v>
      </c>
      <c r="D30" s="96" t="s">
        <v>1066</v>
      </c>
      <c r="E30" s="97" t="s">
        <v>1067</v>
      </c>
      <c r="F30" s="96" t="s">
        <v>1147</v>
      </c>
      <c r="G30" s="96" t="s">
        <v>1148</v>
      </c>
      <c r="H30" s="98" t="s">
        <v>3</v>
      </c>
      <c r="I30" s="96" t="s">
        <v>1147</v>
      </c>
      <c r="J30" s="99" t="s">
        <v>1169</v>
      </c>
      <c r="K30" s="96" t="s">
        <v>1170</v>
      </c>
      <c r="L30" s="96">
        <v>18652026587</v>
      </c>
      <c r="M30" s="100">
        <v>42248</v>
      </c>
      <c r="N30" s="96" t="s">
        <v>186</v>
      </c>
      <c r="O30" s="96" t="s">
        <v>187</v>
      </c>
      <c r="P30" s="96" t="s">
        <v>188</v>
      </c>
      <c r="Q30" s="96" t="s">
        <v>4</v>
      </c>
      <c r="R30" s="96" t="s">
        <v>4</v>
      </c>
      <c r="S30" s="96"/>
      <c r="T30" s="96"/>
      <c r="U30" s="96"/>
      <c r="V30" s="100"/>
      <c r="W30" s="96" t="s">
        <v>189</v>
      </c>
      <c r="X30" s="96" t="s">
        <v>194</v>
      </c>
      <c r="Y30" s="96" t="s">
        <v>190</v>
      </c>
      <c r="Z30" s="101"/>
      <c r="AA30" s="96" t="s">
        <v>1153</v>
      </c>
      <c r="AB30" s="96" t="s">
        <v>195</v>
      </c>
      <c r="AC30" s="96" t="s">
        <v>1154</v>
      </c>
      <c r="AD30" s="96"/>
      <c r="AE30" s="96" t="e">
        <v>#N/A</v>
      </c>
      <c r="AF30" s="96"/>
    </row>
    <row r="31" spans="1:32" s="102" customFormat="1" ht="20.25" hidden="1" customHeight="1">
      <c r="A31" s="94">
        <v>30</v>
      </c>
      <c r="B31" s="95" t="s">
        <v>185</v>
      </c>
      <c r="C31" s="96" t="s">
        <v>1065</v>
      </c>
      <c r="D31" s="96" t="s">
        <v>1066</v>
      </c>
      <c r="E31" s="97" t="s">
        <v>1067</v>
      </c>
      <c r="F31" s="96" t="s">
        <v>1147</v>
      </c>
      <c r="G31" s="96" t="s">
        <v>1148</v>
      </c>
      <c r="H31" s="98" t="s">
        <v>8</v>
      </c>
      <c r="I31" s="96" t="s">
        <v>1147</v>
      </c>
      <c r="J31" s="99" t="s">
        <v>1169</v>
      </c>
      <c r="K31" s="96" t="s">
        <v>1170</v>
      </c>
      <c r="L31" s="96">
        <v>18652026587</v>
      </c>
      <c r="M31" s="100">
        <v>42248</v>
      </c>
      <c r="N31" s="96" t="s">
        <v>186</v>
      </c>
      <c r="O31" s="96" t="s">
        <v>187</v>
      </c>
      <c r="P31" s="96" t="s">
        <v>188</v>
      </c>
      <c r="Q31" s="96" t="s">
        <v>4</v>
      </c>
      <c r="R31" s="96" t="s">
        <v>4</v>
      </c>
      <c r="S31" s="96"/>
      <c r="T31" s="96"/>
      <c r="U31" s="96"/>
      <c r="V31" s="100"/>
      <c r="W31" s="96" t="s">
        <v>189</v>
      </c>
      <c r="X31" s="96" t="s">
        <v>194</v>
      </c>
      <c r="Y31" s="96" t="s">
        <v>190</v>
      </c>
      <c r="Z31" s="101"/>
      <c r="AA31" s="96" t="s">
        <v>1153</v>
      </c>
      <c r="AB31" s="96" t="s">
        <v>195</v>
      </c>
      <c r="AC31" s="96" t="s">
        <v>1154</v>
      </c>
      <c r="AD31" s="96"/>
      <c r="AE31" s="96" t="e">
        <v>#N/A</v>
      </c>
      <c r="AF31" s="96"/>
    </row>
    <row r="32" spans="1:32" s="102" customFormat="1" ht="20.25" hidden="1" customHeight="1">
      <c r="A32" s="94">
        <v>31</v>
      </c>
      <c r="B32" s="95" t="s">
        <v>185</v>
      </c>
      <c r="C32" s="96" t="s">
        <v>1065</v>
      </c>
      <c r="D32" s="96" t="s">
        <v>1066</v>
      </c>
      <c r="E32" s="97" t="s">
        <v>1067</v>
      </c>
      <c r="F32" s="96" t="s">
        <v>1147</v>
      </c>
      <c r="G32" s="96" t="s">
        <v>1148</v>
      </c>
      <c r="H32" s="98" t="s">
        <v>9</v>
      </c>
      <c r="I32" s="96" t="s">
        <v>1171</v>
      </c>
      <c r="J32" s="99" t="s">
        <v>1172</v>
      </c>
      <c r="K32" s="96" t="s">
        <v>1173</v>
      </c>
      <c r="L32" s="96">
        <v>18051979508</v>
      </c>
      <c r="M32" s="100">
        <v>42248</v>
      </c>
      <c r="N32" s="96" t="s">
        <v>186</v>
      </c>
      <c r="O32" s="96" t="s">
        <v>187</v>
      </c>
      <c r="P32" s="96" t="s">
        <v>193</v>
      </c>
      <c r="Q32" s="96" t="s">
        <v>4</v>
      </c>
      <c r="R32" s="96" t="s">
        <v>4</v>
      </c>
      <c r="S32" s="96"/>
      <c r="T32" s="96"/>
      <c r="U32" s="96"/>
      <c r="V32" s="100"/>
      <c r="W32" s="96" t="s">
        <v>189</v>
      </c>
      <c r="X32" s="96" t="s">
        <v>194</v>
      </c>
      <c r="Y32" s="96" t="s">
        <v>190</v>
      </c>
      <c r="Z32" s="101"/>
      <c r="AA32" s="96" t="s">
        <v>1153</v>
      </c>
      <c r="AB32" s="96" t="s">
        <v>195</v>
      </c>
      <c r="AC32" s="96" t="s">
        <v>1154</v>
      </c>
      <c r="AD32" s="96"/>
      <c r="AE32" s="96" t="s">
        <v>197</v>
      </c>
      <c r="AF32" s="96"/>
    </row>
    <row r="33" spans="1:32" s="102" customFormat="1" ht="20.25" hidden="1" customHeight="1">
      <c r="A33" s="94">
        <v>32</v>
      </c>
      <c r="B33" s="95" t="s">
        <v>185</v>
      </c>
      <c r="C33" s="96" t="s">
        <v>1065</v>
      </c>
      <c r="D33" s="96" t="s">
        <v>1066</v>
      </c>
      <c r="E33" s="97" t="s">
        <v>1067</v>
      </c>
      <c r="F33" s="96" t="s">
        <v>1147</v>
      </c>
      <c r="G33" s="96" t="s">
        <v>1148</v>
      </c>
      <c r="H33" s="98" t="s">
        <v>192</v>
      </c>
      <c r="I33" s="96" t="s">
        <v>1174</v>
      </c>
      <c r="J33" s="99" t="s">
        <v>1175</v>
      </c>
      <c r="K33" s="96" t="s">
        <v>1176</v>
      </c>
      <c r="L33" s="96">
        <v>15850581480</v>
      </c>
      <c r="M33" s="100">
        <v>42248</v>
      </c>
      <c r="N33" s="96" t="s">
        <v>186</v>
      </c>
      <c r="O33" s="96" t="s">
        <v>187</v>
      </c>
      <c r="P33" s="96" t="s">
        <v>188</v>
      </c>
      <c r="Q33" s="96" t="s">
        <v>4</v>
      </c>
      <c r="R33" s="96" t="s">
        <v>4</v>
      </c>
      <c r="S33" s="96"/>
      <c r="T33" s="96"/>
      <c r="U33" s="96"/>
      <c r="V33" s="100"/>
      <c r="W33" s="96" t="s">
        <v>189</v>
      </c>
      <c r="X33" s="96" t="s">
        <v>194</v>
      </c>
      <c r="Y33" s="96" t="s">
        <v>190</v>
      </c>
      <c r="Z33" s="101"/>
      <c r="AA33" s="96" t="s">
        <v>1153</v>
      </c>
      <c r="AB33" s="96" t="s">
        <v>195</v>
      </c>
      <c r="AC33" s="96" t="s">
        <v>1154</v>
      </c>
      <c r="AD33" s="96"/>
      <c r="AE33" s="96"/>
      <c r="AF33" s="96"/>
    </row>
    <row r="34" spans="1:32" s="102" customFormat="1" ht="20.25" hidden="1" customHeight="1">
      <c r="A34" s="94">
        <v>33</v>
      </c>
      <c r="B34" s="95" t="s">
        <v>185</v>
      </c>
      <c r="C34" s="96" t="s">
        <v>1065</v>
      </c>
      <c r="D34" s="96" t="s">
        <v>1066</v>
      </c>
      <c r="E34" s="97" t="s">
        <v>1067</v>
      </c>
      <c r="F34" s="96" t="s">
        <v>1147</v>
      </c>
      <c r="G34" s="96" t="s">
        <v>1148</v>
      </c>
      <c r="H34" s="98" t="s">
        <v>46</v>
      </c>
      <c r="I34" s="96" t="s">
        <v>1177</v>
      </c>
      <c r="J34" s="99" t="s">
        <v>1178</v>
      </c>
      <c r="K34" s="96" t="s">
        <v>1179</v>
      </c>
      <c r="L34" s="96">
        <v>15850715200</v>
      </c>
      <c r="M34" s="100">
        <v>41920</v>
      </c>
      <c r="N34" s="96" t="s">
        <v>186</v>
      </c>
      <c r="O34" s="96" t="s">
        <v>191</v>
      </c>
      <c r="P34" s="96" t="s">
        <v>188</v>
      </c>
      <c r="Q34" s="96" t="s">
        <v>4</v>
      </c>
      <c r="R34" s="96" t="s">
        <v>4</v>
      </c>
      <c r="S34" s="96"/>
      <c r="T34" s="96"/>
      <c r="U34" s="96"/>
      <c r="V34" s="100"/>
      <c r="W34" s="96" t="s">
        <v>189</v>
      </c>
      <c r="X34" s="96" t="s">
        <v>194</v>
      </c>
      <c r="Y34" s="96" t="s">
        <v>190</v>
      </c>
      <c r="Z34" s="101"/>
      <c r="AA34" s="96" t="s">
        <v>1153</v>
      </c>
      <c r="AB34" s="96" t="s">
        <v>195</v>
      </c>
      <c r="AC34" s="96" t="s">
        <v>1154</v>
      </c>
      <c r="AD34" s="96"/>
      <c r="AE34" s="96"/>
      <c r="AF34" s="96"/>
    </row>
    <row r="35" spans="1:32" s="102" customFormat="1" ht="20.25" hidden="1" customHeight="1">
      <c r="A35" s="94">
        <v>34</v>
      </c>
      <c r="B35" s="95" t="s">
        <v>185</v>
      </c>
      <c r="C35" s="96" t="s">
        <v>1065</v>
      </c>
      <c r="D35" s="96" t="s">
        <v>1066</v>
      </c>
      <c r="E35" s="97" t="s">
        <v>1067</v>
      </c>
      <c r="F35" s="96" t="s">
        <v>1155</v>
      </c>
      <c r="G35" s="96" t="s">
        <v>1156</v>
      </c>
      <c r="H35" s="98" t="s">
        <v>46</v>
      </c>
      <c r="I35" s="96" t="s">
        <v>1177</v>
      </c>
      <c r="J35" s="99" t="s">
        <v>1178</v>
      </c>
      <c r="K35" s="96" t="s">
        <v>1179</v>
      </c>
      <c r="L35" s="96">
        <v>15850715200</v>
      </c>
      <c r="M35" s="100">
        <v>41920</v>
      </c>
      <c r="N35" s="96" t="s">
        <v>186</v>
      </c>
      <c r="O35" s="96" t="s">
        <v>191</v>
      </c>
      <c r="P35" s="96" t="s">
        <v>188</v>
      </c>
      <c r="Q35" s="96" t="s">
        <v>4</v>
      </c>
      <c r="R35" s="96" t="s">
        <v>4</v>
      </c>
      <c r="S35" s="96"/>
      <c r="T35" s="96"/>
      <c r="U35" s="96"/>
      <c r="V35" s="100"/>
      <c r="W35" s="96" t="s">
        <v>189</v>
      </c>
      <c r="X35" s="96" t="s">
        <v>194</v>
      </c>
      <c r="Y35" s="96" t="s">
        <v>190</v>
      </c>
      <c r="Z35" s="101"/>
      <c r="AA35" s="96" t="s">
        <v>1160</v>
      </c>
      <c r="AB35" s="96" t="s">
        <v>195</v>
      </c>
      <c r="AC35" s="96" t="s">
        <v>1154</v>
      </c>
      <c r="AD35" s="96"/>
      <c r="AE35" s="96"/>
      <c r="AF35" s="96"/>
    </row>
    <row r="36" spans="1:32" s="102" customFormat="1" ht="20.25" hidden="1" customHeight="1">
      <c r="A36" s="94">
        <v>35</v>
      </c>
      <c r="B36" s="95" t="s">
        <v>185</v>
      </c>
      <c r="C36" s="96" t="s">
        <v>1065</v>
      </c>
      <c r="D36" s="96" t="s">
        <v>1066</v>
      </c>
      <c r="E36" s="97" t="s">
        <v>1067</v>
      </c>
      <c r="F36" s="96" t="s">
        <v>1180</v>
      </c>
      <c r="G36" s="96" t="s">
        <v>1181</v>
      </c>
      <c r="H36" s="98" t="s">
        <v>9</v>
      </c>
      <c r="I36" s="96" t="s">
        <v>1182</v>
      </c>
      <c r="J36" s="99" t="s">
        <v>1183</v>
      </c>
      <c r="K36" s="96" t="s">
        <v>1184</v>
      </c>
      <c r="L36" s="96">
        <v>15050591864</v>
      </c>
      <c r="M36" s="100">
        <v>42248</v>
      </c>
      <c r="N36" s="96" t="s">
        <v>186</v>
      </c>
      <c r="O36" s="96" t="s">
        <v>187</v>
      </c>
      <c r="P36" s="96" t="s">
        <v>188</v>
      </c>
      <c r="Q36" s="96" t="s">
        <v>4</v>
      </c>
      <c r="R36" s="96" t="s">
        <v>4</v>
      </c>
      <c r="S36" s="96"/>
      <c r="T36" s="96"/>
      <c r="U36" s="96"/>
      <c r="V36" s="100"/>
      <c r="W36" s="96" t="s">
        <v>189</v>
      </c>
      <c r="X36" s="96" t="s">
        <v>194</v>
      </c>
      <c r="Y36" s="96" t="s">
        <v>190</v>
      </c>
      <c r="Z36" s="101"/>
      <c r="AA36" s="96" t="s">
        <v>1185</v>
      </c>
      <c r="AB36" s="96" t="s">
        <v>195</v>
      </c>
      <c r="AC36" s="96" t="s">
        <v>1186</v>
      </c>
      <c r="AD36" s="96"/>
      <c r="AE36" s="96" t="e">
        <v>#N/A</v>
      </c>
      <c r="AF36" s="96"/>
    </row>
    <row r="37" spans="1:32" s="102" customFormat="1" ht="20.25" hidden="1" customHeight="1">
      <c r="A37" s="94">
        <v>36</v>
      </c>
      <c r="B37" s="95" t="s">
        <v>185</v>
      </c>
      <c r="C37" s="96" t="s">
        <v>1065</v>
      </c>
      <c r="D37" s="96" t="s">
        <v>1066</v>
      </c>
      <c r="E37" s="97" t="s">
        <v>1067</v>
      </c>
      <c r="F37" s="96" t="s">
        <v>1180</v>
      </c>
      <c r="G37" s="96" t="s">
        <v>1181</v>
      </c>
      <c r="H37" s="98" t="s">
        <v>8</v>
      </c>
      <c r="I37" s="96" t="s">
        <v>1182</v>
      </c>
      <c r="J37" s="99" t="s">
        <v>1183</v>
      </c>
      <c r="K37" s="96" t="s">
        <v>1184</v>
      </c>
      <c r="L37" s="96">
        <v>15050591864</v>
      </c>
      <c r="M37" s="100">
        <v>42248</v>
      </c>
      <c r="N37" s="96" t="s">
        <v>186</v>
      </c>
      <c r="O37" s="96" t="s">
        <v>187</v>
      </c>
      <c r="P37" s="96" t="s">
        <v>188</v>
      </c>
      <c r="Q37" s="96" t="s">
        <v>4</v>
      </c>
      <c r="R37" s="96" t="s">
        <v>4</v>
      </c>
      <c r="S37" s="96"/>
      <c r="T37" s="96"/>
      <c r="U37" s="96"/>
      <c r="V37" s="100"/>
      <c r="W37" s="96" t="s">
        <v>189</v>
      </c>
      <c r="X37" s="96"/>
      <c r="Y37" s="96" t="s">
        <v>190</v>
      </c>
      <c r="Z37" s="101"/>
      <c r="AA37" s="96" t="s">
        <v>1185</v>
      </c>
      <c r="AB37" s="96" t="s">
        <v>195</v>
      </c>
      <c r="AC37" s="96" t="s">
        <v>1186</v>
      </c>
      <c r="AD37" s="96"/>
      <c r="AE37" s="96"/>
      <c r="AF37" s="96"/>
    </row>
    <row r="38" spans="1:32" s="102" customFormat="1" ht="20.25" hidden="1" customHeight="1">
      <c r="A38" s="94">
        <v>37</v>
      </c>
      <c r="B38" s="95" t="s">
        <v>185</v>
      </c>
      <c r="C38" s="96" t="s">
        <v>1065</v>
      </c>
      <c r="D38" s="96" t="s">
        <v>1066</v>
      </c>
      <c r="E38" s="97" t="s">
        <v>1067</v>
      </c>
      <c r="F38" s="96" t="s">
        <v>1180</v>
      </c>
      <c r="G38" s="96" t="s">
        <v>1181</v>
      </c>
      <c r="H38" s="98" t="s">
        <v>8</v>
      </c>
      <c r="I38" s="96" t="s">
        <v>1187</v>
      </c>
      <c r="J38" s="99" t="s">
        <v>1188</v>
      </c>
      <c r="K38" s="96" t="s">
        <v>1189</v>
      </c>
      <c r="L38" s="96">
        <v>18951818112</v>
      </c>
      <c r="M38" s="100">
        <v>42248</v>
      </c>
      <c r="N38" s="96" t="s">
        <v>186</v>
      </c>
      <c r="O38" s="96" t="s">
        <v>191</v>
      </c>
      <c r="P38" s="96" t="s">
        <v>188</v>
      </c>
      <c r="Q38" s="96" t="s">
        <v>4</v>
      </c>
      <c r="R38" s="96" t="s">
        <v>4</v>
      </c>
      <c r="S38" s="96"/>
      <c r="T38" s="96"/>
      <c r="U38" s="96"/>
      <c r="V38" s="100"/>
      <c r="W38" s="96" t="s">
        <v>189</v>
      </c>
      <c r="X38" s="96" t="s">
        <v>194</v>
      </c>
      <c r="Y38" s="96" t="s">
        <v>190</v>
      </c>
      <c r="Z38" s="101"/>
      <c r="AA38" s="96" t="s">
        <v>1185</v>
      </c>
      <c r="AB38" s="96" t="s">
        <v>195</v>
      </c>
      <c r="AC38" s="96" t="s">
        <v>1186</v>
      </c>
      <c r="AD38" s="96"/>
      <c r="AE38" s="96"/>
      <c r="AF38" s="96"/>
    </row>
    <row r="39" spans="1:32" s="102" customFormat="1" ht="20.25" hidden="1" customHeight="1">
      <c r="A39" s="94">
        <v>38</v>
      </c>
      <c r="B39" s="95" t="s">
        <v>185</v>
      </c>
      <c r="C39" s="96" t="s">
        <v>1065</v>
      </c>
      <c r="D39" s="96" t="s">
        <v>1066</v>
      </c>
      <c r="E39" s="97" t="s">
        <v>1067</v>
      </c>
      <c r="F39" s="96" t="s">
        <v>1180</v>
      </c>
      <c r="G39" s="96" t="s">
        <v>1181</v>
      </c>
      <c r="H39" s="98" t="s">
        <v>3</v>
      </c>
      <c r="I39" s="96" t="s">
        <v>1180</v>
      </c>
      <c r="J39" s="99" t="s">
        <v>1190</v>
      </c>
      <c r="K39" s="96" t="s">
        <v>1191</v>
      </c>
      <c r="L39" s="96">
        <v>15951764197</v>
      </c>
      <c r="M39" s="100">
        <v>42423</v>
      </c>
      <c r="N39" s="96" t="s">
        <v>186</v>
      </c>
      <c r="O39" s="96" t="s">
        <v>187</v>
      </c>
      <c r="P39" s="96" t="s">
        <v>193</v>
      </c>
      <c r="Q39" s="96" t="s">
        <v>4</v>
      </c>
      <c r="R39" s="96" t="s">
        <v>4</v>
      </c>
      <c r="S39" s="96"/>
      <c r="T39" s="96"/>
      <c r="U39" s="96"/>
      <c r="V39" s="100"/>
      <c r="W39" s="96" t="s">
        <v>189</v>
      </c>
      <c r="X39" s="96" t="s">
        <v>194</v>
      </c>
      <c r="Y39" s="96" t="s">
        <v>190</v>
      </c>
      <c r="Z39" s="101"/>
      <c r="AA39" s="96" t="s">
        <v>1192</v>
      </c>
      <c r="AB39" s="96" t="s">
        <v>195</v>
      </c>
      <c r="AC39" s="96" t="s">
        <v>1193</v>
      </c>
      <c r="AD39" s="96"/>
      <c r="AE39" s="96" t="s">
        <v>196</v>
      </c>
      <c r="AF39" s="96"/>
    </row>
    <row r="40" spans="1:32" s="102" customFormat="1" ht="20.25" hidden="1" customHeight="1">
      <c r="A40" s="94">
        <v>39</v>
      </c>
      <c r="B40" s="95" t="s">
        <v>185</v>
      </c>
      <c r="C40" s="96" t="s">
        <v>1065</v>
      </c>
      <c r="D40" s="96" t="s">
        <v>1066</v>
      </c>
      <c r="E40" s="97" t="s">
        <v>1067</v>
      </c>
      <c r="F40" s="96" t="s">
        <v>1180</v>
      </c>
      <c r="G40" s="96" t="s">
        <v>1181</v>
      </c>
      <c r="H40" s="98" t="s">
        <v>192</v>
      </c>
      <c r="I40" s="96" t="s">
        <v>1194</v>
      </c>
      <c r="J40" s="99" t="s">
        <v>1195</v>
      </c>
      <c r="K40" s="96" t="s">
        <v>1196</v>
      </c>
      <c r="L40" s="96">
        <v>13585134597</v>
      </c>
      <c r="M40" s="100">
        <v>42248</v>
      </c>
      <c r="N40" s="96" t="s">
        <v>186</v>
      </c>
      <c r="O40" s="96" t="s">
        <v>187</v>
      </c>
      <c r="P40" s="96" t="s">
        <v>188</v>
      </c>
      <c r="Q40" s="96" t="s">
        <v>4</v>
      </c>
      <c r="R40" s="96" t="s">
        <v>4</v>
      </c>
      <c r="S40" s="96"/>
      <c r="T40" s="96"/>
      <c r="U40" s="96"/>
      <c r="V40" s="100"/>
      <c r="W40" s="96" t="s">
        <v>189</v>
      </c>
      <c r="X40" s="96" t="s">
        <v>194</v>
      </c>
      <c r="Y40" s="96" t="s">
        <v>190</v>
      </c>
      <c r="Z40" s="101"/>
      <c r="AA40" s="96" t="s">
        <v>1185</v>
      </c>
      <c r="AB40" s="96" t="s">
        <v>195</v>
      </c>
      <c r="AC40" s="96" t="s">
        <v>1186</v>
      </c>
      <c r="AD40" s="96"/>
      <c r="AE40" s="96"/>
      <c r="AF40" s="96"/>
    </row>
    <row r="41" spans="1:32" s="102" customFormat="1" ht="20.25" hidden="1" customHeight="1">
      <c r="A41" s="94">
        <v>40</v>
      </c>
      <c r="B41" s="95" t="s">
        <v>185</v>
      </c>
      <c r="C41" s="96" t="s">
        <v>1065</v>
      </c>
      <c r="D41" s="96" t="s">
        <v>1066</v>
      </c>
      <c r="E41" s="97" t="s">
        <v>1067</v>
      </c>
      <c r="F41" s="96" t="s">
        <v>1180</v>
      </c>
      <c r="G41" s="96" t="s">
        <v>1181</v>
      </c>
      <c r="H41" s="98" t="s">
        <v>1149</v>
      </c>
      <c r="I41" s="96" t="s">
        <v>1197</v>
      </c>
      <c r="J41" s="99" t="s">
        <v>1198</v>
      </c>
      <c r="K41" s="96" t="s">
        <v>1199</v>
      </c>
      <c r="L41" s="96">
        <v>15105189212</v>
      </c>
      <c r="M41" s="100">
        <v>42248</v>
      </c>
      <c r="N41" s="96" t="s">
        <v>186</v>
      </c>
      <c r="O41" s="96" t="s">
        <v>187</v>
      </c>
      <c r="P41" s="96" t="s">
        <v>188</v>
      </c>
      <c r="Q41" s="96" t="s">
        <v>4</v>
      </c>
      <c r="R41" s="96" t="s">
        <v>4</v>
      </c>
      <c r="S41" s="96"/>
      <c r="T41" s="96"/>
      <c r="U41" s="96"/>
      <c r="V41" s="100"/>
      <c r="W41" s="96" t="s">
        <v>189</v>
      </c>
      <c r="X41" s="96"/>
      <c r="Y41" s="96" t="s">
        <v>190</v>
      </c>
      <c r="Z41" s="101"/>
      <c r="AA41" s="96"/>
      <c r="AB41" s="96"/>
      <c r="AC41" s="96" t="s">
        <v>1186</v>
      </c>
      <c r="AD41" s="96"/>
      <c r="AE41" s="96"/>
      <c r="AF41" s="96"/>
    </row>
    <row r="42" spans="1:32" s="102" customFormat="1" ht="20.25" hidden="1" customHeight="1">
      <c r="A42" s="94">
        <v>41</v>
      </c>
      <c r="B42" s="95" t="s">
        <v>185</v>
      </c>
      <c r="C42" s="96" t="s">
        <v>1065</v>
      </c>
      <c r="D42" s="96" t="s">
        <v>1066</v>
      </c>
      <c r="E42" s="97" t="s">
        <v>1067</v>
      </c>
      <c r="F42" s="96" t="s">
        <v>1180</v>
      </c>
      <c r="G42" s="96" t="s">
        <v>1181</v>
      </c>
      <c r="H42" s="98" t="s">
        <v>46</v>
      </c>
      <c r="I42" s="96" t="s">
        <v>1200</v>
      </c>
      <c r="J42" s="99" t="s">
        <v>1201</v>
      </c>
      <c r="K42" s="96" t="s">
        <v>1202</v>
      </c>
      <c r="L42" s="96">
        <v>13952031798</v>
      </c>
      <c r="M42" s="100">
        <v>42363</v>
      </c>
      <c r="N42" s="96" t="s">
        <v>186</v>
      </c>
      <c r="O42" s="96" t="s">
        <v>191</v>
      </c>
      <c r="P42" s="96" t="s">
        <v>193</v>
      </c>
      <c r="Q42" s="96" t="s">
        <v>4</v>
      </c>
      <c r="R42" s="96" t="s">
        <v>4</v>
      </c>
      <c r="S42" s="96"/>
      <c r="T42" s="96"/>
      <c r="U42" s="96"/>
      <c r="V42" s="100"/>
      <c r="W42" s="96" t="s">
        <v>189</v>
      </c>
      <c r="X42" s="96" t="s">
        <v>194</v>
      </c>
      <c r="Y42" s="96" t="s">
        <v>190</v>
      </c>
      <c r="Z42" s="101"/>
      <c r="AA42" s="96" t="s">
        <v>1185</v>
      </c>
      <c r="AB42" s="96" t="s">
        <v>195</v>
      </c>
      <c r="AC42" s="96" t="s">
        <v>1186</v>
      </c>
      <c r="AD42" s="96"/>
      <c r="AE42" s="96"/>
      <c r="AF42" s="96"/>
    </row>
    <row r="43" spans="1:32" s="102" customFormat="1" ht="20.25" hidden="1" customHeight="1">
      <c r="A43" s="94">
        <v>42</v>
      </c>
      <c r="B43" s="95" t="s">
        <v>185</v>
      </c>
      <c r="C43" s="96" t="s">
        <v>1065</v>
      </c>
      <c r="D43" s="96" t="s">
        <v>1066</v>
      </c>
      <c r="E43" s="97" t="s">
        <v>1067</v>
      </c>
      <c r="F43" s="96" t="s">
        <v>1203</v>
      </c>
      <c r="G43" s="96" t="s">
        <v>1204</v>
      </c>
      <c r="H43" s="98" t="s">
        <v>3</v>
      </c>
      <c r="I43" s="96" t="s">
        <v>1203</v>
      </c>
      <c r="J43" s="99" t="s">
        <v>1205</v>
      </c>
      <c r="K43" s="96" t="s">
        <v>1206</v>
      </c>
      <c r="L43" s="96">
        <v>18652933231</v>
      </c>
      <c r="M43" s="100">
        <v>42248</v>
      </c>
      <c r="N43" s="96" t="s">
        <v>186</v>
      </c>
      <c r="O43" s="96" t="s">
        <v>187</v>
      </c>
      <c r="P43" s="96" t="s">
        <v>193</v>
      </c>
      <c r="Q43" s="96" t="s">
        <v>4</v>
      </c>
      <c r="R43" s="96" t="s">
        <v>4</v>
      </c>
      <c r="S43" s="96"/>
      <c r="T43" s="96"/>
      <c r="U43" s="96"/>
      <c r="V43" s="100"/>
      <c r="W43" s="96" t="s">
        <v>189</v>
      </c>
      <c r="X43" s="96" t="s">
        <v>1207</v>
      </c>
      <c r="Y43" s="96" t="s">
        <v>190</v>
      </c>
      <c r="Z43" s="101"/>
      <c r="AA43" s="96" t="s">
        <v>1208</v>
      </c>
      <c r="AB43" s="96" t="s">
        <v>34</v>
      </c>
      <c r="AC43" s="96" t="s">
        <v>1091</v>
      </c>
      <c r="AD43" s="96"/>
      <c r="AE43" s="96" t="s">
        <v>197</v>
      </c>
      <c r="AF43" s="96"/>
    </row>
    <row r="44" spans="1:32" s="102" customFormat="1" ht="20.25" hidden="1" customHeight="1">
      <c r="A44" s="94">
        <v>43</v>
      </c>
      <c r="B44" s="95" t="s">
        <v>185</v>
      </c>
      <c r="C44" s="96" t="s">
        <v>1065</v>
      </c>
      <c r="D44" s="96" t="s">
        <v>1066</v>
      </c>
      <c r="E44" s="97" t="s">
        <v>1067</v>
      </c>
      <c r="F44" s="96" t="s">
        <v>1203</v>
      </c>
      <c r="G44" s="96" t="s">
        <v>1204</v>
      </c>
      <c r="H44" s="98" t="s">
        <v>46</v>
      </c>
      <c r="I44" s="96" t="s">
        <v>1083</v>
      </c>
      <c r="J44" s="99" t="s">
        <v>1084</v>
      </c>
      <c r="K44" s="96" t="s">
        <v>1085</v>
      </c>
      <c r="L44" s="96">
        <v>15850509096</v>
      </c>
      <c r="M44" s="100">
        <v>41895</v>
      </c>
      <c r="N44" s="96" t="s">
        <v>186</v>
      </c>
      <c r="O44" s="96" t="s">
        <v>191</v>
      </c>
      <c r="P44" s="96" t="s">
        <v>193</v>
      </c>
      <c r="Q44" s="96" t="s">
        <v>4</v>
      </c>
      <c r="R44" s="96" t="s">
        <v>4</v>
      </c>
      <c r="S44" s="96"/>
      <c r="T44" s="96"/>
      <c r="U44" s="96"/>
      <c r="V44" s="100"/>
      <c r="W44" s="96" t="s">
        <v>189</v>
      </c>
      <c r="X44" s="96"/>
      <c r="Y44" s="96" t="s">
        <v>190</v>
      </c>
      <c r="Z44" s="101"/>
      <c r="AA44" s="96" t="s">
        <v>1208</v>
      </c>
      <c r="AB44" s="96" t="s">
        <v>34</v>
      </c>
      <c r="AC44" s="96" t="s">
        <v>1091</v>
      </c>
      <c r="AD44" s="96"/>
      <c r="AE44" s="96"/>
      <c r="AF44" s="96"/>
    </row>
    <row r="45" spans="1:32" s="102" customFormat="1" ht="20.25" hidden="1" customHeight="1">
      <c r="A45" s="94">
        <v>44</v>
      </c>
      <c r="B45" s="95" t="s">
        <v>185</v>
      </c>
      <c r="C45" s="96" t="s">
        <v>1065</v>
      </c>
      <c r="D45" s="96" t="s">
        <v>1066</v>
      </c>
      <c r="E45" s="97" t="s">
        <v>1067</v>
      </c>
      <c r="F45" s="96" t="s">
        <v>1203</v>
      </c>
      <c r="G45" s="96" t="s">
        <v>1204</v>
      </c>
      <c r="H45" s="98" t="s">
        <v>8</v>
      </c>
      <c r="I45" s="96" t="s">
        <v>1209</v>
      </c>
      <c r="J45" s="99" t="s">
        <v>1210</v>
      </c>
      <c r="K45" s="96" t="s">
        <v>1211</v>
      </c>
      <c r="L45" s="96">
        <v>15996242017</v>
      </c>
      <c r="M45" s="100">
        <v>42248</v>
      </c>
      <c r="N45" s="96" t="s">
        <v>186</v>
      </c>
      <c r="O45" s="96" t="s">
        <v>187</v>
      </c>
      <c r="P45" s="96" t="s">
        <v>193</v>
      </c>
      <c r="Q45" s="96" t="s">
        <v>4</v>
      </c>
      <c r="R45" s="96" t="s">
        <v>4</v>
      </c>
      <c r="S45" s="96"/>
      <c r="T45" s="96"/>
      <c r="U45" s="96"/>
      <c r="V45" s="100"/>
      <c r="W45" s="96" t="s">
        <v>189</v>
      </c>
      <c r="X45" s="96"/>
      <c r="Y45" s="96" t="s">
        <v>190</v>
      </c>
      <c r="Z45" s="101"/>
      <c r="AA45" s="96" t="s">
        <v>1208</v>
      </c>
      <c r="AB45" s="96" t="s">
        <v>34</v>
      </c>
      <c r="AC45" s="96" t="s">
        <v>1091</v>
      </c>
      <c r="AD45" s="96"/>
      <c r="AE45" s="96"/>
      <c r="AF45" s="96"/>
    </row>
    <row r="46" spans="1:32" s="102" customFormat="1" ht="20.25" hidden="1" customHeight="1">
      <c r="A46" s="94">
        <v>45</v>
      </c>
      <c r="B46" s="95" t="s">
        <v>185</v>
      </c>
      <c r="C46" s="96" t="s">
        <v>1065</v>
      </c>
      <c r="D46" s="96" t="s">
        <v>1066</v>
      </c>
      <c r="E46" s="97" t="s">
        <v>1067</v>
      </c>
      <c r="F46" s="96" t="s">
        <v>1203</v>
      </c>
      <c r="G46" s="96" t="s">
        <v>1204</v>
      </c>
      <c r="H46" s="98" t="s">
        <v>9</v>
      </c>
      <c r="I46" s="96" t="s">
        <v>1207</v>
      </c>
      <c r="J46" s="99" t="s">
        <v>1212</v>
      </c>
      <c r="K46" s="96" t="s">
        <v>1213</v>
      </c>
      <c r="L46" s="96" t="s">
        <v>1214</v>
      </c>
      <c r="M46" s="100">
        <v>42248</v>
      </c>
      <c r="N46" s="96" t="s">
        <v>186</v>
      </c>
      <c r="O46" s="96" t="s">
        <v>187</v>
      </c>
      <c r="P46" s="96" t="s">
        <v>193</v>
      </c>
      <c r="Q46" s="96" t="s">
        <v>4</v>
      </c>
      <c r="R46" s="96" t="s">
        <v>4</v>
      </c>
      <c r="S46" s="96"/>
      <c r="T46" s="96"/>
      <c r="U46" s="96"/>
      <c r="V46" s="100"/>
      <c r="W46" s="96" t="s">
        <v>189</v>
      </c>
      <c r="X46" s="96"/>
      <c r="Y46" s="96" t="s">
        <v>190</v>
      </c>
      <c r="Z46" s="101"/>
      <c r="AA46" s="96" t="s">
        <v>1208</v>
      </c>
      <c r="AB46" s="96" t="s">
        <v>34</v>
      </c>
      <c r="AC46" s="96" t="s">
        <v>1091</v>
      </c>
      <c r="AD46" s="96"/>
      <c r="AE46" s="96"/>
      <c r="AF46" s="96"/>
    </row>
    <row r="47" spans="1:32" s="102" customFormat="1" ht="20.25" hidden="1" customHeight="1">
      <c r="A47" s="94">
        <v>46</v>
      </c>
      <c r="B47" s="95" t="s">
        <v>185</v>
      </c>
      <c r="C47" s="96" t="s">
        <v>1065</v>
      </c>
      <c r="D47" s="96" t="s">
        <v>1066</v>
      </c>
      <c r="E47" s="97" t="s">
        <v>1067</v>
      </c>
      <c r="F47" s="96" t="s">
        <v>1215</v>
      </c>
      <c r="G47" s="96" t="s">
        <v>1216</v>
      </c>
      <c r="H47" s="98" t="s">
        <v>3</v>
      </c>
      <c r="I47" s="96" t="s">
        <v>1215</v>
      </c>
      <c r="J47" s="99" t="s">
        <v>1217</v>
      </c>
      <c r="K47" s="96" t="s">
        <v>1218</v>
      </c>
      <c r="L47" s="96">
        <v>13851753563</v>
      </c>
      <c r="M47" s="100">
        <v>42248</v>
      </c>
      <c r="N47" s="96" t="s">
        <v>186</v>
      </c>
      <c r="O47" s="96" t="s">
        <v>187</v>
      </c>
      <c r="P47" s="96" t="s">
        <v>193</v>
      </c>
      <c r="Q47" s="96" t="s">
        <v>7</v>
      </c>
      <c r="R47" s="96" t="s">
        <v>4</v>
      </c>
      <c r="S47" s="96"/>
      <c r="T47" s="96"/>
      <c r="U47" s="96"/>
      <c r="V47" s="100"/>
      <c r="W47" s="96" t="s">
        <v>189</v>
      </c>
      <c r="X47" s="96" t="s">
        <v>194</v>
      </c>
      <c r="Y47" s="96" t="s">
        <v>190</v>
      </c>
      <c r="Z47" s="101"/>
      <c r="AA47" s="96" t="s">
        <v>1219</v>
      </c>
      <c r="AB47" s="96" t="s">
        <v>195</v>
      </c>
      <c r="AC47" s="96" t="s">
        <v>1220</v>
      </c>
      <c r="AD47" s="96"/>
      <c r="AE47" s="96" t="s">
        <v>196</v>
      </c>
      <c r="AF47" s="96"/>
    </row>
    <row r="48" spans="1:32" s="102" customFormat="1" ht="20.25" hidden="1" customHeight="1">
      <c r="A48" s="94">
        <v>47</v>
      </c>
      <c r="B48" s="95" t="s">
        <v>185</v>
      </c>
      <c r="C48" s="96" t="s">
        <v>1065</v>
      </c>
      <c r="D48" s="96" t="s">
        <v>1066</v>
      </c>
      <c r="E48" s="97" t="s">
        <v>1067</v>
      </c>
      <c r="F48" s="96" t="s">
        <v>1215</v>
      </c>
      <c r="G48" s="96" t="s">
        <v>1216</v>
      </c>
      <c r="H48" s="98" t="s">
        <v>3</v>
      </c>
      <c r="I48" s="96" t="s">
        <v>1221</v>
      </c>
      <c r="J48" s="99" t="s">
        <v>1222</v>
      </c>
      <c r="K48" s="96" t="s">
        <v>1223</v>
      </c>
      <c r="L48" s="96">
        <v>15151887108</v>
      </c>
      <c r="M48" s="100">
        <v>42248</v>
      </c>
      <c r="N48" s="96" t="s">
        <v>186</v>
      </c>
      <c r="O48" s="96" t="s">
        <v>187</v>
      </c>
      <c r="P48" s="96" t="s">
        <v>188</v>
      </c>
      <c r="Q48" s="96" t="s">
        <v>7</v>
      </c>
      <c r="R48" s="96" t="s">
        <v>4</v>
      </c>
      <c r="S48" s="96"/>
      <c r="T48" s="96"/>
      <c r="U48" s="96"/>
      <c r="V48" s="100"/>
      <c r="W48" s="96" t="s">
        <v>189</v>
      </c>
      <c r="X48" s="96"/>
      <c r="Y48" s="96" t="s">
        <v>190</v>
      </c>
      <c r="Z48" s="101"/>
      <c r="AA48" s="96" t="s">
        <v>1219</v>
      </c>
      <c r="AB48" s="96" t="s">
        <v>195</v>
      </c>
      <c r="AC48" s="96" t="s">
        <v>1220</v>
      </c>
      <c r="AD48" s="96"/>
      <c r="AE48" s="96"/>
      <c r="AF48" s="96"/>
    </row>
    <row r="49" spans="1:32" s="102" customFormat="1" ht="20.25" hidden="1" customHeight="1">
      <c r="A49" s="94">
        <v>48</v>
      </c>
      <c r="B49" s="95" t="s">
        <v>185</v>
      </c>
      <c r="C49" s="96" t="s">
        <v>1065</v>
      </c>
      <c r="D49" s="96" t="s">
        <v>1066</v>
      </c>
      <c r="E49" s="97" t="s">
        <v>1067</v>
      </c>
      <c r="F49" s="96" t="s">
        <v>1215</v>
      </c>
      <c r="G49" s="96" t="s">
        <v>1216</v>
      </c>
      <c r="H49" s="98" t="s">
        <v>9</v>
      </c>
      <c r="I49" s="96" t="s">
        <v>1224</v>
      </c>
      <c r="J49" s="99" t="s">
        <v>1225</v>
      </c>
      <c r="K49" s="96" t="s">
        <v>1226</v>
      </c>
      <c r="L49" s="96">
        <v>18136870586</v>
      </c>
      <c r="M49" s="100">
        <v>42552</v>
      </c>
      <c r="N49" s="96" t="s">
        <v>186</v>
      </c>
      <c r="O49" s="96" t="s">
        <v>187</v>
      </c>
      <c r="P49" s="96" t="s">
        <v>188</v>
      </c>
      <c r="Q49" s="96" t="s">
        <v>7</v>
      </c>
      <c r="R49" s="96" t="s">
        <v>4</v>
      </c>
      <c r="S49" s="96"/>
      <c r="T49" s="96"/>
      <c r="U49" s="96"/>
      <c r="V49" s="100"/>
      <c r="W49" s="96" t="s">
        <v>189</v>
      </c>
      <c r="X49" s="96"/>
      <c r="Y49" s="96" t="s">
        <v>190</v>
      </c>
      <c r="Z49" s="101"/>
      <c r="AA49" s="96" t="s">
        <v>1219</v>
      </c>
      <c r="AB49" s="96" t="s">
        <v>195</v>
      </c>
      <c r="AC49" s="96" t="s">
        <v>1220</v>
      </c>
      <c r="AD49" s="96"/>
      <c r="AE49" s="96"/>
      <c r="AF49" s="96"/>
    </row>
    <row r="50" spans="1:32" s="102" customFormat="1" ht="20.25" hidden="1" customHeight="1">
      <c r="A50" s="94">
        <v>49</v>
      </c>
      <c r="B50" s="95" t="s">
        <v>185</v>
      </c>
      <c r="C50" s="96" t="s">
        <v>1065</v>
      </c>
      <c r="D50" s="96" t="s">
        <v>1066</v>
      </c>
      <c r="E50" s="97" t="s">
        <v>1067</v>
      </c>
      <c r="F50" s="96" t="s">
        <v>1215</v>
      </c>
      <c r="G50" s="96" t="s">
        <v>1216</v>
      </c>
      <c r="H50" s="98" t="s">
        <v>8</v>
      </c>
      <c r="I50" s="96" t="s">
        <v>1227</v>
      </c>
      <c r="J50" s="99" t="s">
        <v>1228</v>
      </c>
      <c r="K50" s="96" t="s">
        <v>1229</v>
      </c>
      <c r="L50" s="96">
        <v>18151929892</v>
      </c>
      <c r="M50" s="100">
        <v>42248</v>
      </c>
      <c r="N50" s="96" t="s">
        <v>186</v>
      </c>
      <c r="O50" s="96" t="s">
        <v>187</v>
      </c>
      <c r="P50" s="96" t="s">
        <v>193</v>
      </c>
      <c r="Q50" s="96" t="s">
        <v>7</v>
      </c>
      <c r="R50" s="96" t="s">
        <v>4</v>
      </c>
      <c r="S50" s="96"/>
      <c r="T50" s="96"/>
      <c r="U50" s="96"/>
      <c r="V50" s="100"/>
      <c r="W50" s="96" t="s">
        <v>189</v>
      </c>
      <c r="X50" s="96"/>
      <c r="Y50" s="96" t="s">
        <v>190</v>
      </c>
      <c r="Z50" s="101"/>
      <c r="AA50" s="96" t="s">
        <v>1219</v>
      </c>
      <c r="AB50" s="96" t="s">
        <v>195</v>
      </c>
      <c r="AC50" s="96" t="s">
        <v>1220</v>
      </c>
      <c r="AD50" s="96"/>
      <c r="AE50" s="96"/>
      <c r="AF50" s="96"/>
    </row>
    <row r="51" spans="1:32" s="102" customFormat="1" ht="20.25" hidden="1" customHeight="1">
      <c r="A51" s="94">
        <v>50</v>
      </c>
      <c r="B51" s="95" t="s">
        <v>185</v>
      </c>
      <c r="C51" s="96" t="s">
        <v>1065</v>
      </c>
      <c r="D51" s="96" t="s">
        <v>1066</v>
      </c>
      <c r="E51" s="97" t="s">
        <v>1067</v>
      </c>
      <c r="F51" s="96" t="s">
        <v>1215</v>
      </c>
      <c r="G51" s="96" t="s">
        <v>1216</v>
      </c>
      <c r="H51" s="98" t="s">
        <v>192</v>
      </c>
      <c r="I51" s="96" t="s">
        <v>1230</v>
      </c>
      <c r="J51" s="99" t="s">
        <v>1231</v>
      </c>
      <c r="K51" s="96" t="s">
        <v>1232</v>
      </c>
      <c r="L51" s="96">
        <v>15850521359</v>
      </c>
      <c r="M51" s="100">
        <v>42248</v>
      </c>
      <c r="N51" s="96" t="s">
        <v>186</v>
      </c>
      <c r="O51" s="96" t="s">
        <v>187</v>
      </c>
      <c r="P51" s="96" t="s">
        <v>188</v>
      </c>
      <c r="Q51" s="96" t="s">
        <v>7</v>
      </c>
      <c r="R51" s="96" t="s">
        <v>4</v>
      </c>
      <c r="S51" s="96"/>
      <c r="T51" s="96"/>
      <c r="U51" s="96"/>
      <c r="V51" s="100"/>
      <c r="W51" s="96" t="s">
        <v>189</v>
      </c>
      <c r="X51" s="96"/>
      <c r="Y51" s="96" t="s">
        <v>190</v>
      </c>
      <c r="Z51" s="101"/>
      <c r="AA51" s="96" t="s">
        <v>1219</v>
      </c>
      <c r="AB51" s="96" t="s">
        <v>195</v>
      </c>
      <c r="AC51" s="96" t="s">
        <v>1220</v>
      </c>
      <c r="AD51" s="96"/>
      <c r="AE51" s="96"/>
      <c r="AF51" s="96"/>
    </row>
    <row r="52" spans="1:32" s="102" customFormat="1" ht="20.25" hidden="1" customHeight="1">
      <c r="A52" s="94">
        <v>51</v>
      </c>
      <c r="B52" s="95" t="s">
        <v>185</v>
      </c>
      <c r="C52" s="96" t="s">
        <v>1065</v>
      </c>
      <c r="D52" s="96" t="s">
        <v>1066</v>
      </c>
      <c r="E52" s="97" t="s">
        <v>1067</v>
      </c>
      <c r="F52" s="96" t="s">
        <v>1215</v>
      </c>
      <c r="G52" s="96" t="s">
        <v>1216</v>
      </c>
      <c r="H52" s="98" t="s">
        <v>1149</v>
      </c>
      <c r="I52" s="96" t="s">
        <v>1233</v>
      </c>
      <c r="J52" s="99" t="s">
        <v>1234</v>
      </c>
      <c r="K52" s="96" t="s">
        <v>1235</v>
      </c>
      <c r="L52" s="96">
        <v>18351880375</v>
      </c>
      <c r="M52" s="100">
        <v>42248</v>
      </c>
      <c r="N52" s="96" t="s">
        <v>186</v>
      </c>
      <c r="O52" s="96" t="s">
        <v>187</v>
      </c>
      <c r="P52" s="96" t="s">
        <v>193</v>
      </c>
      <c r="Q52" s="96" t="s">
        <v>7</v>
      </c>
      <c r="R52" s="96" t="s">
        <v>4</v>
      </c>
      <c r="S52" s="96"/>
      <c r="T52" s="96"/>
      <c r="U52" s="96"/>
      <c r="V52" s="100"/>
      <c r="W52" s="96" t="s">
        <v>189</v>
      </c>
      <c r="X52" s="96"/>
      <c r="Y52" s="96" t="s">
        <v>190</v>
      </c>
      <c r="Z52" s="101"/>
      <c r="AA52" s="96" t="s">
        <v>1219</v>
      </c>
      <c r="AB52" s="96" t="s">
        <v>195</v>
      </c>
      <c r="AC52" s="96" t="s">
        <v>1220</v>
      </c>
      <c r="AD52" s="96"/>
      <c r="AE52" s="96"/>
      <c r="AF52" s="96"/>
    </row>
    <row r="53" spans="1:32" s="102" customFormat="1" ht="20.25" hidden="1" customHeight="1">
      <c r="A53" s="94">
        <v>52</v>
      </c>
      <c r="B53" s="95" t="s">
        <v>185</v>
      </c>
      <c r="C53" s="96" t="s">
        <v>1065</v>
      </c>
      <c r="D53" s="96" t="s">
        <v>1066</v>
      </c>
      <c r="E53" s="97" t="s">
        <v>1067</v>
      </c>
      <c r="F53" s="96" t="s">
        <v>1215</v>
      </c>
      <c r="G53" s="96" t="s">
        <v>1216</v>
      </c>
      <c r="H53" s="98" t="s">
        <v>46</v>
      </c>
      <c r="I53" s="96" t="s">
        <v>1200</v>
      </c>
      <c r="J53" s="99" t="s">
        <v>1201</v>
      </c>
      <c r="K53" s="96" t="s">
        <v>1202</v>
      </c>
      <c r="L53" s="96">
        <v>13952031798</v>
      </c>
      <c r="M53" s="100">
        <v>42363</v>
      </c>
      <c r="N53" s="96" t="s">
        <v>186</v>
      </c>
      <c r="O53" s="96" t="s">
        <v>191</v>
      </c>
      <c r="P53" s="96" t="s">
        <v>193</v>
      </c>
      <c r="Q53" s="96" t="s">
        <v>4</v>
      </c>
      <c r="R53" s="96" t="s">
        <v>4</v>
      </c>
      <c r="S53" s="96"/>
      <c r="T53" s="96"/>
      <c r="U53" s="96"/>
      <c r="V53" s="100"/>
      <c r="W53" s="96" t="s">
        <v>189</v>
      </c>
      <c r="X53" s="96"/>
      <c r="Y53" s="96" t="s">
        <v>190</v>
      </c>
      <c r="Z53" s="101"/>
      <c r="AA53" s="96" t="s">
        <v>1219</v>
      </c>
      <c r="AB53" s="96" t="s">
        <v>195</v>
      </c>
      <c r="AC53" s="96" t="s">
        <v>1220</v>
      </c>
      <c r="AD53" s="96"/>
      <c r="AE53" s="96"/>
      <c r="AF53" s="96"/>
    </row>
    <row r="54" spans="1:32" s="102" customFormat="1" ht="20.25" hidden="1" customHeight="1">
      <c r="A54" s="94">
        <v>53</v>
      </c>
      <c r="B54" s="95" t="s">
        <v>185</v>
      </c>
      <c r="C54" s="96" t="s">
        <v>1065</v>
      </c>
      <c r="D54" s="96" t="s">
        <v>1066</v>
      </c>
      <c r="E54" s="97" t="s">
        <v>1067</v>
      </c>
      <c r="F54" s="96" t="s">
        <v>1236</v>
      </c>
      <c r="G54" s="96" t="s">
        <v>1237</v>
      </c>
      <c r="H54" s="98" t="s">
        <v>3</v>
      </c>
      <c r="I54" s="96" t="s">
        <v>1236</v>
      </c>
      <c r="J54" s="99" t="s">
        <v>1238</v>
      </c>
      <c r="K54" s="96" t="s">
        <v>1239</v>
      </c>
      <c r="L54" s="96">
        <v>13813957837</v>
      </c>
      <c r="M54" s="100">
        <v>42248</v>
      </c>
      <c r="N54" s="96" t="s">
        <v>186</v>
      </c>
      <c r="O54" s="96" t="s">
        <v>187</v>
      </c>
      <c r="P54" s="96" t="s">
        <v>193</v>
      </c>
      <c r="Q54" s="96" t="s">
        <v>7</v>
      </c>
      <c r="R54" s="96" t="s">
        <v>4</v>
      </c>
      <c r="S54" s="96"/>
      <c r="T54" s="96"/>
      <c r="U54" s="96"/>
      <c r="V54" s="100"/>
      <c r="W54" s="96" t="s">
        <v>189</v>
      </c>
      <c r="X54" s="96" t="s">
        <v>194</v>
      </c>
      <c r="Y54" s="96" t="s">
        <v>190</v>
      </c>
      <c r="Z54" s="101"/>
      <c r="AA54" s="96" t="s">
        <v>1240</v>
      </c>
      <c r="AB54" s="96" t="s">
        <v>195</v>
      </c>
      <c r="AC54" s="96" t="s">
        <v>1241</v>
      </c>
      <c r="AD54" s="96"/>
      <c r="AE54" s="96" t="s">
        <v>196</v>
      </c>
      <c r="AF54" s="96"/>
    </row>
    <row r="55" spans="1:32" s="102" customFormat="1" ht="20.25" hidden="1" customHeight="1">
      <c r="A55" s="94">
        <v>54</v>
      </c>
      <c r="B55" s="95" t="s">
        <v>185</v>
      </c>
      <c r="C55" s="96" t="s">
        <v>1065</v>
      </c>
      <c r="D55" s="96" t="s">
        <v>1066</v>
      </c>
      <c r="E55" s="97" t="s">
        <v>1067</v>
      </c>
      <c r="F55" s="96" t="s">
        <v>1236</v>
      </c>
      <c r="G55" s="96" t="s">
        <v>1237</v>
      </c>
      <c r="H55" s="98" t="s">
        <v>192</v>
      </c>
      <c r="I55" s="96" t="s">
        <v>1242</v>
      </c>
      <c r="J55" s="99" t="s">
        <v>1243</v>
      </c>
      <c r="K55" s="96" t="s">
        <v>1244</v>
      </c>
      <c r="L55" s="96">
        <v>18120193568</v>
      </c>
      <c r="M55" s="100">
        <v>42552</v>
      </c>
      <c r="N55" s="96" t="s">
        <v>186</v>
      </c>
      <c r="O55" s="96" t="s">
        <v>187</v>
      </c>
      <c r="P55" s="96" t="s">
        <v>193</v>
      </c>
      <c r="Q55" s="96" t="s">
        <v>7</v>
      </c>
      <c r="R55" s="96" t="s">
        <v>4</v>
      </c>
      <c r="S55" s="96"/>
      <c r="T55" s="96"/>
      <c r="U55" s="96"/>
      <c r="V55" s="100"/>
      <c r="W55" s="96" t="s">
        <v>189</v>
      </c>
      <c r="X55" s="96" t="s">
        <v>194</v>
      </c>
      <c r="Y55" s="96" t="s">
        <v>190</v>
      </c>
      <c r="Z55" s="101"/>
      <c r="AA55" s="96" t="s">
        <v>1240</v>
      </c>
      <c r="AB55" s="96" t="s">
        <v>195</v>
      </c>
      <c r="AC55" s="96" t="s">
        <v>1241</v>
      </c>
      <c r="AD55" s="96"/>
      <c r="AE55" s="96" t="s">
        <v>196</v>
      </c>
      <c r="AF55" s="96"/>
    </row>
    <row r="56" spans="1:32" s="102" customFormat="1" ht="20.25" hidden="1" customHeight="1">
      <c r="A56" s="94">
        <v>55</v>
      </c>
      <c r="B56" s="95" t="s">
        <v>185</v>
      </c>
      <c r="C56" s="96" t="s">
        <v>1065</v>
      </c>
      <c r="D56" s="96" t="s">
        <v>1066</v>
      </c>
      <c r="E56" s="97" t="s">
        <v>1067</v>
      </c>
      <c r="F56" s="96" t="s">
        <v>1236</v>
      </c>
      <c r="G56" s="96" t="s">
        <v>1237</v>
      </c>
      <c r="H56" s="98" t="s">
        <v>46</v>
      </c>
      <c r="I56" s="96" t="s">
        <v>1245</v>
      </c>
      <c r="J56" s="99" t="s">
        <v>1246</v>
      </c>
      <c r="K56" s="96" t="s">
        <v>1247</v>
      </c>
      <c r="L56" s="96">
        <v>15951869345</v>
      </c>
      <c r="M56" s="100">
        <v>41806</v>
      </c>
      <c r="N56" s="96" t="s">
        <v>186</v>
      </c>
      <c r="O56" s="96" t="s">
        <v>191</v>
      </c>
      <c r="P56" s="96" t="s">
        <v>193</v>
      </c>
      <c r="Q56" s="96" t="s">
        <v>7</v>
      </c>
      <c r="R56" s="96" t="s">
        <v>4</v>
      </c>
      <c r="S56" s="96"/>
      <c r="T56" s="96"/>
      <c r="U56" s="96"/>
      <c r="V56" s="100"/>
      <c r="W56" s="96" t="s">
        <v>189</v>
      </c>
      <c r="X56" s="96"/>
      <c r="Y56" s="96" t="s">
        <v>190</v>
      </c>
      <c r="Z56" s="101"/>
      <c r="AA56" s="96" t="s">
        <v>1240</v>
      </c>
      <c r="AB56" s="96" t="s">
        <v>195</v>
      </c>
      <c r="AC56" s="96" t="s">
        <v>1241</v>
      </c>
      <c r="AD56" s="96"/>
      <c r="AE56" s="96"/>
      <c r="AF56" s="96"/>
    </row>
    <row r="57" spans="1:32" s="102" customFormat="1" ht="20.25" hidden="1" customHeight="1">
      <c r="A57" s="94">
        <v>56</v>
      </c>
      <c r="B57" s="95" t="s">
        <v>185</v>
      </c>
      <c r="C57" s="96" t="s">
        <v>1065</v>
      </c>
      <c r="D57" s="96" t="s">
        <v>1066</v>
      </c>
      <c r="E57" s="97" t="s">
        <v>1067</v>
      </c>
      <c r="F57" s="96" t="s">
        <v>1248</v>
      </c>
      <c r="G57" s="96" t="s">
        <v>1249</v>
      </c>
      <c r="H57" s="98" t="s">
        <v>3</v>
      </c>
      <c r="I57" s="96" t="s">
        <v>1248</v>
      </c>
      <c r="J57" s="99" t="s">
        <v>1250</v>
      </c>
      <c r="K57" s="96" t="s">
        <v>1251</v>
      </c>
      <c r="L57" s="96">
        <v>18551694930</v>
      </c>
      <c r="M57" s="100">
        <v>42248</v>
      </c>
      <c r="N57" s="96" t="s">
        <v>186</v>
      </c>
      <c r="O57" s="96" t="s">
        <v>187</v>
      </c>
      <c r="P57" s="96" t="s">
        <v>193</v>
      </c>
      <c r="Q57" s="96" t="s">
        <v>7</v>
      </c>
      <c r="R57" s="96" t="s">
        <v>4</v>
      </c>
      <c r="S57" s="96"/>
      <c r="T57" s="96"/>
      <c r="U57" s="96"/>
      <c r="V57" s="100"/>
      <c r="W57" s="96" t="s">
        <v>189</v>
      </c>
      <c r="X57" s="96" t="s">
        <v>194</v>
      </c>
      <c r="Y57" s="96" t="s">
        <v>190</v>
      </c>
      <c r="Z57" s="101"/>
      <c r="AA57" s="96" t="s">
        <v>1252</v>
      </c>
      <c r="AB57" s="96" t="s">
        <v>195</v>
      </c>
      <c r="AC57" s="96" t="s">
        <v>1253</v>
      </c>
      <c r="AD57" s="96"/>
      <c r="AE57" s="96" t="s">
        <v>196</v>
      </c>
      <c r="AF57" s="96"/>
    </row>
    <row r="58" spans="1:32" s="102" customFormat="1" ht="20.25" hidden="1" customHeight="1">
      <c r="A58" s="94">
        <v>57</v>
      </c>
      <c r="B58" s="95" t="s">
        <v>185</v>
      </c>
      <c r="C58" s="96" t="s">
        <v>1065</v>
      </c>
      <c r="D58" s="96" t="s">
        <v>1066</v>
      </c>
      <c r="E58" s="97" t="s">
        <v>1067</v>
      </c>
      <c r="F58" s="96" t="s">
        <v>1248</v>
      </c>
      <c r="G58" s="96" t="s">
        <v>1249</v>
      </c>
      <c r="H58" s="98" t="s">
        <v>46</v>
      </c>
      <c r="I58" s="96" t="s">
        <v>1200</v>
      </c>
      <c r="J58" s="99" t="s">
        <v>1201</v>
      </c>
      <c r="K58" s="96" t="s">
        <v>1202</v>
      </c>
      <c r="L58" s="96">
        <v>13952031798</v>
      </c>
      <c r="M58" s="100">
        <v>42363</v>
      </c>
      <c r="N58" s="96" t="s">
        <v>186</v>
      </c>
      <c r="O58" s="96" t="s">
        <v>191</v>
      </c>
      <c r="P58" s="96" t="s">
        <v>193</v>
      </c>
      <c r="Q58" s="96" t="s">
        <v>4</v>
      </c>
      <c r="R58" s="96" t="s">
        <v>4</v>
      </c>
      <c r="S58" s="96"/>
      <c r="T58" s="96"/>
      <c r="U58" s="96"/>
      <c r="V58" s="100"/>
      <c r="W58" s="96" t="s">
        <v>189</v>
      </c>
      <c r="X58" s="96"/>
      <c r="Y58" s="96" t="s">
        <v>190</v>
      </c>
      <c r="Z58" s="101"/>
      <c r="AA58" s="96" t="s">
        <v>1252</v>
      </c>
      <c r="AB58" s="96" t="s">
        <v>195</v>
      </c>
      <c r="AC58" s="96" t="s">
        <v>1253</v>
      </c>
      <c r="AD58" s="96"/>
      <c r="AE58" s="96"/>
      <c r="AF58" s="96"/>
    </row>
    <row r="59" spans="1:32" s="102" customFormat="1" ht="20.25" hidden="1" customHeight="1">
      <c r="A59" s="94">
        <v>58</v>
      </c>
      <c r="B59" s="95" t="s">
        <v>185</v>
      </c>
      <c r="C59" s="96" t="s">
        <v>1065</v>
      </c>
      <c r="D59" s="96" t="s">
        <v>1066</v>
      </c>
      <c r="E59" s="97" t="s">
        <v>1067</v>
      </c>
      <c r="F59" s="96" t="s">
        <v>1254</v>
      </c>
      <c r="G59" s="96" t="s">
        <v>1255</v>
      </c>
      <c r="H59" s="98" t="s">
        <v>3</v>
      </c>
      <c r="I59" s="96" t="s">
        <v>1254</v>
      </c>
      <c r="J59" s="99" t="s">
        <v>1256</v>
      </c>
      <c r="K59" s="96" t="s">
        <v>1257</v>
      </c>
      <c r="L59" s="96">
        <v>13584098391</v>
      </c>
      <c r="M59" s="100">
        <v>42248</v>
      </c>
      <c r="N59" s="96" t="s">
        <v>186</v>
      </c>
      <c r="O59" s="96" t="s">
        <v>187</v>
      </c>
      <c r="P59" s="96" t="s">
        <v>188</v>
      </c>
      <c r="Q59" s="96" t="s">
        <v>4</v>
      </c>
      <c r="R59" s="96" t="s">
        <v>4</v>
      </c>
      <c r="S59" s="96"/>
      <c r="T59" s="96"/>
      <c r="U59" s="96"/>
      <c r="V59" s="100"/>
      <c r="W59" s="96" t="s">
        <v>189</v>
      </c>
      <c r="X59" s="96" t="s">
        <v>194</v>
      </c>
      <c r="Y59" s="96" t="s">
        <v>190</v>
      </c>
      <c r="Z59" s="101"/>
      <c r="AA59" s="96" t="s">
        <v>1153</v>
      </c>
      <c r="AB59" s="96" t="s">
        <v>34</v>
      </c>
      <c r="AC59" s="96" t="s">
        <v>1258</v>
      </c>
      <c r="AD59" s="96"/>
      <c r="AE59" s="96" t="e">
        <v>#N/A</v>
      </c>
      <c r="AF59" s="96"/>
    </row>
    <row r="60" spans="1:32" s="102" customFormat="1" ht="20.25" hidden="1" customHeight="1">
      <c r="A60" s="94">
        <v>59</v>
      </c>
      <c r="B60" s="95" t="s">
        <v>185</v>
      </c>
      <c r="C60" s="96" t="s">
        <v>1065</v>
      </c>
      <c r="D60" s="96" t="s">
        <v>1066</v>
      </c>
      <c r="E60" s="97" t="s">
        <v>1067</v>
      </c>
      <c r="F60" s="96" t="s">
        <v>1254</v>
      </c>
      <c r="G60" s="96" t="s">
        <v>1255</v>
      </c>
      <c r="H60" s="98" t="s">
        <v>8</v>
      </c>
      <c r="I60" s="96" t="s">
        <v>1259</v>
      </c>
      <c r="J60" s="99" t="s">
        <v>1260</v>
      </c>
      <c r="K60" s="96" t="s">
        <v>1261</v>
      </c>
      <c r="L60" s="96">
        <v>13809026895</v>
      </c>
      <c r="M60" s="100">
        <v>42186</v>
      </c>
      <c r="N60" s="96" t="s">
        <v>186</v>
      </c>
      <c r="O60" s="96" t="s">
        <v>187</v>
      </c>
      <c r="P60" s="96" t="s">
        <v>188</v>
      </c>
      <c r="Q60" s="96" t="s">
        <v>4</v>
      </c>
      <c r="R60" s="96" t="s">
        <v>4</v>
      </c>
      <c r="S60" s="96"/>
      <c r="T60" s="96"/>
      <c r="U60" s="96"/>
      <c r="V60" s="100"/>
      <c r="W60" s="96" t="s">
        <v>189</v>
      </c>
      <c r="X60" s="96" t="s">
        <v>194</v>
      </c>
      <c r="Y60" s="96" t="s">
        <v>190</v>
      </c>
      <c r="Z60" s="101"/>
      <c r="AA60" s="96" t="s">
        <v>1153</v>
      </c>
      <c r="AB60" s="96" t="s">
        <v>34</v>
      </c>
      <c r="AC60" s="96" t="s">
        <v>1258</v>
      </c>
      <c r="AD60" s="96"/>
      <c r="AE60" s="96"/>
      <c r="AF60" s="96"/>
    </row>
    <row r="61" spans="1:32" s="102" customFormat="1" ht="20.25" hidden="1" customHeight="1">
      <c r="A61" s="94">
        <v>60</v>
      </c>
      <c r="B61" s="95" t="s">
        <v>185</v>
      </c>
      <c r="C61" s="96" t="s">
        <v>1065</v>
      </c>
      <c r="D61" s="96" t="s">
        <v>1066</v>
      </c>
      <c r="E61" s="97" t="s">
        <v>1067</v>
      </c>
      <c r="F61" s="96" t="s">
        <v>1254</v>
      </c>
      <c r="G61" s="96" t="s">
        <v>1255</v>
      </c>
      <c r="H61" s="98" t="s">
        <v>9</v>
      </c>
      <c r="I61" s="96" t="s">
        <v>1254</v>
      </c>
      <c r="J61" s="99" t="s">
        <v>1201</v>
      </c>
      <c r="K61" s="96" t="s">
        <v>1202</v>
      </c>
      <c r="L61" s="96">
        <v>13952031798</v>
      </c>
      <c r="M61" s="100">
        <v>42363</v>
      </c>
      <c r="N61" s="96" t="s">
        <v>186</v>
      </c>
      <c r="O61" s="96" t="s">
        <v>191</v>
      </c>
      <c r="P61" s="96" t="s">
        <v>193</v>
      </c>
      <c r="Q61" s="96" t="s">
        <v>4</v>
      </c>
      <c r="R61" s="96" t="s">
        <v>4</v>
      </c>
      <c r="S61" s="96"/>
      <c r="T61" s="96"/>
      <c r="U61" s="96"/>
      <c r="V61" s="100"/>
      <c r="W61" s="96" t="s">
        <v>189</v>
      </c>
      <c r="X61" s="96"/>
      <c r="Y61" s="96" t="s">
        <v>190</v>
      </c>
      <c r="Z61" s="101"/>
      <c r="AA61" s="96" t="s">
        <v>1252</v>
      </c>
      <c r="AB61" s="96" t="s">
        <v>195</v>
      </c>
      <c r="AC61" s="96" t="s">
        <v>1253</v>
      </c>
      <c r="AD61" s="96"/>
      <c r="AE61" s="96"/>
      <c r="AF61" s="96"/>
    </row>
    <row r="62" spans="1:32" s="102" customFormat="1" ht="20.25" hidden="1" customHeight="1">
      <c r="A62" s="94">
        <v>61</v>
      </c>
      <c r="B62" s="95" t="s">
        <v>185</v>
      </c>
      <c r="C62" s="96" t="s">
        <v>1065</v>
      </c>
      <c r="D62" s="96" t="s">
        <v>1066</v>
      </c>
      <c r="E62" s="97" t="s">
        <v>1067</v>
      </c>
      <c r="F62" s="96" t="s">
        <v>1254</v>
      </c>
      <c r="G62" s="96" t="s">
        <v>1255</v>
      </c>
      <c r="H62" s="98" t="s">
        <v>192</v>
      </c>
      <c r="I62" s="96" t="s">
        <v>1262</v>
      </c>
      <c r="J62" s="99" t="s">
        <v>1263</v>
      </c>
      <c r="K62" s="96" t="s">
        <v>1264</v>
      </c>
      <c r="L62" s="96">
        <v>18251832254</v>
      </c>
      <c r="M62" s="100">
        <v>42186</v>
      </c>
      <c r="N62" s="96" t="s">
        <v>186</v>
      </c>
      <c r="O62" s="96" t="s">
        <v>187</v>
      </c>
      <c r="P62" s="96" t="s">
        <v>188</v>
      </c>
      <c r="Q62" s="96" t="s">
        <v>4</v>
      </c>
      <c r="R62" s="96" t="s">
        <v>4</v>
      </c>
      <c r="S62" s="96"/>
      <c r="T62" s="96"/>
      <c r="U62" s="96"/>
      <c r="V62" s="100"/>
      <c r="W62" s="96" t="s">
        <v>189</v>
      </c>
      <c r="X62" s="96" t="s">
        <v>194</v>
      </c>
      <c r="Y62" s="96" t="s">
        <v>190</v>
      </c>
      <c r="Z62" s="101"/>
      <c r="AA62" s="96" t="s">
        <v>1153</v>
      </c>
      <c r="AB62" s="96" t="s">
        <v>34</v>
      </c>
      <c r="AC62" s="96" t="s">
        <v>1258</v>
      </c>
      <c r="AD62" s="96"/>
      <c r="AE62" s="96"/>
      <c r="AF62" s="96"/>
    </row>
    <row r="63" spans="1:32" s="102" customFormat="1" ht="20.25" hidden="1" customHeight="1">
      <c r="A63" s="94">
        <v>62</v>
      </c>
      <c r="B63" s="95" t="s">
        <v>185</v>
      </c>
      <c r="C63" s="96" t="s">
        <v>1065</v>
      </c>
      <c r="D63" s="96" t="s">
        <v>1066</v>
      </c>
      <c r="E63" s="97" t="s">
        <v>1067</v>
      </c>
      <c r="F63" s="96" t="s">
        <v>1254</v>
      </c>
      <c r="G63" s="96" t="s">
        <v>1255</v>
      </c>
      <c r="H63" s="98" t="s">
        <v>46</v>
      </c>
      <c r="I63" s="96" t="s">
        <v>1200</v>
      </c>
      <c r="J63" s="99" t="s">
        <v>1201</v>
      </c>
      <c r="K63" s="96" t="s">
        <v>1202</v>
      </c>
      <c r="L63" s="96">
        <v>13952031798</v>
      </c>
      <c r="M63" s="100">
        <v>42363</v>
      </c>
      <c r="N63" s="96" t="s">
        <v>186</v>
      </c>
      <c r="O63" s="96" t="s">
        <v>191</v>
      </c>
      <c r="P63" s="96" t="s">
        <v>193</v>
      </c>
      <c r="Q63" s="96" t="s">
        <v>4</v>
      </c>
      <c r="R63" s="96" t="s">
        <v>4</v>
      </c>
      <c r="S63" s="96"/>
      <c r="T63" s="96"/>
      <c r="U63" s="96"/>
      <c r="V63" s="100"/>
      <c r="W63" s="96" t="s">
        <v>189</v>
      </c>
      <c r="X63" s="96"/>
      <c r="Y63" s="96" t="s">
        <v>190</v>
      </c>
      <c r="Z63" s="101"/>
      <c r="AA63" s="96" t="s">
        <v>1153</v>
      </c>
      <c r="AB63" s="96" t="s">
        <v>34</v>
      </c>
      <c r="AC63" s="96" t="s">
        <v>1258</v>
      </c>
      <c r="AD63" s="96"/>
      <c r="AE63" s="96"/>
      <c r="AF63" s="96"/>
    </row>
    <row r="64" spans="1:32" s="102" customFormat="1" ht="20.25" hidden="1" customHeight="1">
      <c r="A64" s="94">
        <v>63</v>
      </c>
      <c r="B64" s="95" t="s">
        <v>185</v>
      </c>
      <c r="C64" s="96" t="s">
        <v>1065</v>
      </c>
      <c r="D64" s="96" t="s">
        <v>1066</v>
      </c>
      <c r="E64" s="97" t="s">
        <v>1067</v>
      </c>
      <c r="F64" s="96" t="s">
        <v>1265</v>
      </c>
      <c r="G64" s="96" t="s">
        <v>1266</v>
      </c>
      <c r="H64" s="98" t="s">
        <v>3</v>
      </c>
      <c r="I64" s="96" t="s">
        <v>1265</v>
      </c>
      <c r="J64" s="99" t="s">
        <v>1267</v>
      </c>
      <c r="K64" s="96" t="s">
        <v>1268</v>
      </c>
      <c r="L64" s="96">
        <v>15077851475</v>
      </c>
      <c r="M64" s="100">
        <v>42248</v>
      </c>
      <c r="N64" s="96" t="s">
        <v>186</v>
      </c>
      <c r="O64" s="96" t="s">
        <v>187</v>
      </c>
      <c r="P64" s="96" t="s">
        <v>193</v>
      </c>
      <c r="Q64" s="96" t="s">
        <v>10</v>
      </c>
      <c r="R64" s="96" t="s">
        <v>10</v>
      </c>
      <c r="S64" s="96"/>
      <c r="T64" s="96"/>
      <c r="U64" s="96"/>
      <c r="V64" s="100"/>
      <c r="W64" s="96" t="s">
        <v>189</v>
      </c>
      <c r="X64" s="96" t="s">
        <v>194</v>
      </c>
      <c r="Y64" s="96" t="s">
        <v>190</v>
      </c>
      <c r="Z64" s="101"/>
      <c r="AA64" s="96" t="s">
        <v>1269</v>
      </c>
      <c r="AB64" s="96" t="s">
        <v>34</v>
      </c>
      <c r="AC64" s="96" t="s">
        <v>1270</v>
      </c>
      <c r="AD64" s="96"/>
      <c r="AE64" s="96" t="s">
        <v>196</v>
      </c>
      <c r="AF64" s="96"/>
    </row>
    <row r="65" spans="1:32" s="102" customFormat="1" ht="20.25" hidden="1" customHeight="1">
      <c r="A65" s="94">
        <v>64</v>
      </c>
      <c r="B65" s="95" t="s">
        <v>185</v>
      </c>
      <c r="C65" s="96" t="s">
        <v>1065</v>
      </c>
      <c r="D65" s="96" t="s">
        <v>1066</v>
      </c>
      <c r="E65" s="97" t="s">
        <v>1067</v>
      </c>
      <c r="F65" s="96" t="s">
        <v>1265</v>
      </c>
      <c r="G65" s="96" t="s">
        <v>1266</v>
      </c>
      <c r="H65" s="98" t="s">
        <v>8</v>
      </c>
      <c r="I65" s="96" t="s">
        <v>1271</v>
      </c>
      <c r="J65" s="99" t="s">
        <v>1272</v>
      </c>
      <c r="K65" s="96" t="s">
        <v>1273</v>
      </c>
      <c r="L65" s="96">
        <v>18752039236</v>
      </c>
      <c r="M65" s="100">
        <v>42248</v>
      </c>
      <c r="N65" s="96" t="s">
        <v>186</v>
      </c>
      <c r="O65" s="96" t="s">
        <v>187</v>
      </c>
      <c r="P65" s="96" t="s">
        <v>188</v>
      </c>
      <c r="Q65" s="96" t="s">
        <v>10</v>
      </c>
      <c r="R65" s="96" t="s">
        <v>10</v>
      </c>
      <c r="S65" s="96"/>
      <c r="T65" s="96"/>
      <c r="U65" s="96"/>
      <c r="V65" s="100"/>
      <c r="W65" s="96" t="s">
        <v>189</v>
      </c>
      <c r="X65" s="96" t="s">
        <v>194</v>
      </c>
      <c r="Y65" s="96" t="s">
        <v>190</v>
      </c>
      <c r="Z65" s="101"/>
      <c r="AA65" s="96" t="s">
        <v>1269</v>
      </c>
      <c r="AB65" s="96" t="s">
        <v>34</v>
      </c>
      <c r="AC65" s="96" t="s">
        <v>1270</v>
      </c>
      <c r="AD65" s="96"/>
      <c r="AE65" s="96"/>
      <c r="AF65" s="96"/>
    </row>
    <row r="66" spans="1:32" s="102" customFormat="1" ht="20.25" hidden="1" customHeight="1">
      <c r="A66" s="94">
        <v>65</v>
      </c>
      <c r="B66" s="95" t="s">
        <v>185</v>
      </c>
      <c r="C66" s="96" t="s">
        <v>1065</v>
      </c>
      <c r="D66" s="96" t="s">
        <v>1066</v>
      </c>
      <c r="E66" s="97" t="s">
        <v>1067</v>
      </c>
      <c r="F66" s="96" t="s">
        <v>1265</v>
      </c>
      <c r="G66" s="96" t="s">
        <v>1266</v>
      </c>
      <c r="H66" s="98" t="s">
        <v>192</v>
      </c>
      <c r="I66" s="96" t="s">
        <v>1274</v>
      </c>
      <c r="J66" s="99" t="s">
        <v>1275</v>
      </c>
      <c r="K66" s="96" t="s">
        <v>1276</v>
      </c>
      <c r="L66" s="96">
        <v>13913000537</v>
      </c>
      <c r="M66" s="100">
        <v>42248</v>
      </c>
      <c r="N66" s="96" t="s">
        <v>186</v>
      </c>
      <c r="O66" s="96" t="s">
        <v>187</v>
      </c>
      <c r="P66" s="96" t="s">
        <v>188</v>
      </c>
      <c r="Q66" s="96" t="s">
        <v>10</v>
      </c>
      <c r="R66" s="96" t="s">
        <v>10</v>
      </c>
      <c r="S66" s="96"/>
      <c r="T66" s="96"/>
      <c r="U66" s="96"/>
      <c r="V66" s="100"/>
      <c r="W66" s="96" t="s">
        <v>189</v>
      </c>
      <c r="X66" s="96" t="s">
        <v>194</v>
      </c>
      <c r="Y66" s="96" t="s">
        <v>190</v>
      </c>
      <c r="Z66" s="101"/>
      <c r="AA66" s="96" t="s">
        <v>1269</v>
      </c>
      <c r="AB66" s="96" t="s">
        <v>34</v>
      </c>
      <c r="AC66" s="96" t="s">
        <v>1270</v>
      </c>
      <c r="AD66" s="96"/>
      <c r="AE66" s="96"/>
      <c r="AF66" s="96"/>
    </row>
    <row r="67" spans="1:32" s="102" customFormat="1" ht="20.25" hidden="1" customHeight="1">
      <c r="A67" s="94">
        <v>66</v>
      </c>
      <c r="B67" s="95" t="s">
        <v>185</v>
      </c>
      <c r="C67" s="96" t="s">
        <v>1065</v>
      </c>
      <c r="D67" s="96" t="s">
        <v>1066</v>
      </c>
      <c r="E67" s="97" t="s">
        <v>1067</v>
      </c>
      <c r="F67" s="96" t="s">
        <v>1265</v>
      </c>
      <c r="G67" s="96" t="s">
        <v>1266</v>
      </c>
      <c r="H67" s="98" t="s">
        <v>9</v>
      </c>
      <c r="I67" s="96" t="s">
        <v>1277</v>
      </c>
      <c r="J67" s="99" t="s">
        <v>1278</v>
      </c>
      <c r="K67" s="96" t="s">
        <v>1279</v>
      </c>
      <c r="L67" s="96">
        <v>18651829495</v>
      </c>
      <c r="M67" s="100">
        <v>42248</v>
      </c>
      <c r="N67" s="96" t="s">
        <v>186</v>
      </c>
      <c r="O67" s="96" t="s">
        <v>187</v>
      </c>
      <c r="P67" s="96" t="s">
        <v>188</v>
      </c>
      <c r="Q67" s="96" t="s">
        <v>10</v>
      </c>
      <c r="R67" s="96" t="s">
        <v>10</v>
      </c>
      <c r="S67" s="96"/>
      <c r="T67" s="96"/>
      <c r="U67" s="96"/>
      <c r="V67" s="100"/>
      <c r="W67" s="96" t="s">
        <v>189</v>
      </c>
      <c r="X67" s="96" t="s">
        <v>194</v>
      </c>
      <c r="Y67" s="96" t="s">
        <v>190</v>
      </c>
      <c r="Z67" s="101"/>
      <c r="AA67" s="96" t="s">
        <v>1269</v>
      </c>
      <c r="AB67" s="96" t="s">
        <v>34</v>
      </c>
      <c r="AC67" s="96" t="s">
        <v>1270</v>
      </c>
      <c r="AD67" s="96"/>
      <c r="AE67" s="96" t="e">
        <v>#N/A</v>
      </c>
      <c r="AF67" s="96"/>
    </row>
    <row r="68" spans="1:32" s="102" customFormat="1" ht="20.25" hidden="1" customHeight="1">
      <c r="A68" s="94">
        <v>67</v>
      </c>
      <c r="B68" s="95" t="s">
        <v>185</v>
      </c>
      <c r="C68" s="96" t="s">
        <v>1065</v>
      </c>
      <c r="D68" s="96" t="s">
        <v>1066</v>
      </c>
      <c r="E68" s="97" t="s">
        <v>1067</v>
      </c>
      <c r="F68" s="96" t="s">
        <v>1265</v>
      </c>
      <c r="G68" s="96" t="s">
        <v>1266</v>
      </c>
      <c r="H68" s="98" t="s">
        <v>3</v>
      </c>
      <c r="I68" s="96" t="s">
        <v>1280</v>
      </c>
      <c r="J68" s="99" t="s">
        <v>1281</v>
      </c>
      <c r="K68" s="96" t="s">
        <v>1282</v>
      </c>
      <c r="L68" s="96">
        <v>15251771700</v>
      </c>
      <c r="M68" s="100">
        <v>42248</v>
      </c>
      <c r="N68" s="96" t="s">
        <v>186</v>
      </c>
      <c r="O68" s="96" t="s">
        <v>187</v>
      </c>
      <c r="P68" s="96" t="s">
        <v>193</v>
      </c>
      <c r="Q68" s="96" t="s">
        <v>10</v>
      </c>
      <c r="R68" s="96" t="s">
        <v>10</v>
      </c>
      <c r="S68" s="96"/>
      <c r="T68" s="96"/>
      <c r="U68" s="96"/>
      <c r="V68" s="100"/>
      <c r="W68" s="96" t="s">
        <v>189</v>
      </c>
      <c r="X68" s="96"/>
      <c r="Y68" s="96" t="s">
        <v>190</v>
      </c>
      <c r="Z68" s="101"/>
      <c r="AA68" s="96" t="s">
        <v>1269</v>
      </c>
      <c r="AB68" s="96" t="s">
        <v>34</v>
      </c>
      <c r="AC68" s="96" t="s">
        <v>1270</v>
      </c>
      <c r="AD68" s="96"/>
      <c r="AE68" s="96"/>
      <c r="AF68" s="96"/>
    </row>
    <row r="69" spans="1:32" s="102" customFormat="1" ht="20.25" hidden="1" customHeight="1">
      <c r="A69" s="94">
        <v>68</v>
      </c>
      <c r="B69" s="95" t="s">
        <v>185</v>
      </c>
      <c r="C69" s="96" t="s">
        <v>1065</v>
      </c>
      <c r="D69" s="96" t="s">
        <v>1066</v>
      </c>
      <c r="E69" s="97" t="s">
        <v>1067</v>
      </c>
      <c r="F69" s="96" t="s">
        <v>1265</v>
      </c>
      <c r="G69" s="96" t="s">
        <v>1266</v>
      </c>
      <c r="H69" s="98" t="s">
        <v>1149</v>
      </c>
      <c r="I69" s="96" t="s">
        <v>1283</v>
      </c>
      <c r="J69" s="99" t="s">
        <v>1284</v>
      </c>
      <c r="K69" s="96" t="s">
        <v>1285</v>
      </c>
      <c r="L69" s="96">
        <v>18013954837</v>
      </c>
      <c r="M69" s="100">
        <v>42248</v>
      </c>
      <c r="N69" s="96" t="s">
        <v>186</v>
      </c>
      <c r="O69" s="96" t="s">
        <v>187</v>
      </c>
      <c r="P69" s="96" t="s">
        <v>193</v>
      </c>
      <c r="Q69" s="96" t="s">
        <v>10</v>
      </c>
      <c r="R69" s="96" t="s">
        <v>10</v>
      </c>
      <c r="S69" s="96"/>
      <c r="T69" s="96"/>
      <c r="U69" s="96"/>
      <c r="V69" s="100"/>
      <c r="W69" s="96" t="s">
        <v>189</v>
      </c>
      <c r="X69" s="96"/>
      <c r="Y69" s="96" t="s">
        <v>190</v>
      </c>
      <c r="Z69" s="101"/>
      <c r="AA69" s="96" t="s">
        <v>1269</v>
      </c>
      <c r="AB69" s="96" t="s">
        <v>34</v>
      </c>
      <c r="AC69" s="96" t="s">
        <v>1270</v>
      </c>
      <c r="AD69" s="96"/>
      <c r="AE69" s="96"/>
      <c r="AF69" s="96"/>
    </row>
    <row r="70" spans="1:32" s="102" customFormat="1" ht="20.25" hidden="1" customHeight="1">
      <c r="A70" s="94">
        <v>69</v>
      </c>
      <c r="B70" s="95" t="s">
        <v>185</v>
      </c>
      <c r="C70" s="96" t="s">
        <v>1065</v>
      </c>
      <c r="D70" s="96" t="s">
        <v>1066</v>
      </c>
      <c r="E70" s="97" t="s">
        <v>1067</v>
      </c>
      <c r="F70" s="96" t="s">
        <v>1265</v>
      </c>
      <c r="G70" s="96" t="s">
        <v>1266</v>
      </c>
      <c r="H70" s="98" t="s">
        <v>46</v>
      </c>
      <c r="I70" s="96" t="s">
        <v>1200</v>
      </c>
      <c r="J70" s="99" t="s">
        <v>1201</v>
      </c>
      <c r="K70" s="96" t="s">
        <v>1202</v>
      </c>
      <c r="L70" s="96">
        <v>13952031798</v>
      </c>
      <c r="M70" s="100">
        <v>42363</v>
      </c>
      <c r="N70" s="96" t="s">
        <v>186</v>
      </c>
      <c r="O70" s="96" t="s">
        <v>191</v>
      </c>
      <c r="P70" s="96" t="s">
        <v>193</v>
      </c>
      <c r="Q70" s="96" t="s">
        <v>4</v>
      </c>
      <c r="R70" s="96" t="s">
        <v>4</v>
      </c>
      <c r="S70" s="96"/>
      <c r="T70" s="96"/>
      <c r="U70" s="96"/>
      <c r="V70" s="100"/>
      <c r="W70" s="96" t="s">
        <v>189</v>
      </c>
      <c r="X70" s="96"/>
      <c r="Y70" s="96" t="s">
        <v>190</v>
      </c>
      <c r="Z70" s="101"/>
      <c r="AA70" s="96" t="s">
        <v>1269</v>
      </c>
      <c r="AB70" s="96" t="s">
        <v>34</v>
      </c>
      <c r="AC70" s="96" t="s">
        <v>1270</v>
      </c>
      <c r="AD70" s="96"/>
      <c r="AE70" s="96"/>
      <c r="AF70" s="96"/>
    </row>
    <row r="71" spans="1:32" s="102" customFormat="1" ht="20.25" hidden="1" customHeight="1">
      <c r="A71" s="94">
        <v>70</v>
      </c>
      <c r="B71" s="95" t="s">
        <v>185</v>
      </c>
      <c r="C71" s="96" t="s">
        <v>1065</v>
      </c>
      <c r="D71" s="96" t="s">
        <v>1066</v>
      </c>
      <c r="E71" s="97" t="s">
        <v>1067</v>
      </c>
      <c r="F71" s="96" t="s">
        <v>1286</v>
      </c>
      <c r="G71" s="96" t="s">
        <v>1287</v>
      </c>
      <c r="H71" s="98" t="s">
        <v>3</v>
      </c>
      <c r="I71" s="96" t="s">
        <v>1286</v>
      </c>
      <c r="J71" s="99" t="s">
        <v>1288</v>
      </c>
      <c r="K71" s="96" t="s">
        <v>1289</v>
      </c>
      <c r="L71" s="96">
        <v>15805166989</v>
      </c>
      <c r="M71" s="100">
        <v>42423</v>
      </c>
      <c r="N71" s="96" t="s">
        <v>186</v>
      </c>
      <c r="O71" s="96" t="s">
        <v>187</v>
      </c>
      <c r="P71" s="96" t="s">
        <v>188</v>
      </c>
      <c r="Q71" s="96" t="s">
        <v>4</v>
      </c>
      <c r="R71" s="96" t="s">
        <v>4</v>
      </c>
      <c r="S71" s="96"/>
      <c r="T71" s="96"/>
      <c r="U71" s="96"/>
      <c r="V71" s="100"/>
      <c r="W71" s="96" t="s">
        <v>189</v>
      </c>
      <c r="X71" s="96" t="s">
        <v>194</v>
      </c>
      <c r="Y71" s="96" t="s">
        <v>190</v>
      </c>
      <c r="Z71" s="101"/>
      <c r="AA71" s="96" t="s">
        <v>1290</v>
      </c>
      <c r="AB71" s="96" t="s">
        <v>34</v>
      </c>
      <c r="AC71" s="96" t="s">
        <v>1291</v>
      </c>
      <c r="AD71" s="96"/>
      <c r="AE71" s="96" t="e">
        <v>#N/A</v>
      </c>
      <c r="AF71" s="96"/>
    </row>
    <row r="72" spans="1:32" s="102" customFormat="1" ht="20.25" hidden="1" customHeight="1">
      <c r="A72" s="94">
        <v>71</v>
      </c>
      <c r="B72" s="95" t="s">
        <v>185</v>
      </c>
      <c r="C72" s="96" t="s">
        <v>1065</v>
      </c>
      <c r="D72" s="96" t="s">
        <v>1066</v>
      </c>
      <c r="E72" s="97" t="s">
        <v>1067</v>
      </c>
      <c r="F72" s="96" t="s">
        <v>1286</v>
      </c>
      <c r="G72" s="96" t="s">
        <v>1287</v>
      </c>
      <c r="H72" s="98" t="s">
        <v>9</v>
      </c>
      <c r="I72" s="96" t="s">
        <v>1286</v>
      </c>
      <c r="J72" s="99" t="s">
        <v>1288</v>
      </c>
      <c r="K72" s="96" t="s">
        <v>1289</v>
      </c>
      <c r="L72" s="96">
        <v>15805166989</v>
      </c>
      <c r="M72" s="100">
        <v>42423</v>
      </c>
      <c r="N72" s="96" t="s">
        <v>186</v>
      </c>
      <c r="O72" s="96" t="s">
        <v>187</v>
      </c>
      <c r="P72" s="96" t="s">
        <v>188</v>
      </c>
      <c r="Q72" s="96" t="s">
        <v>4</v>
      </c>
      <c r="R72" s="96" t="s">
        <v>4</v>
      </c>
      <c r="S72" s="96"/>
      <c r="T72" s="96"/>
      <c r="U72" s="96"/>
      <c r="V72" s="100"/>
      <c r="W72" s="96" t="s">
        <v>189</v>
      </c>
      <c r="X72" s="96" t="s">
        <v>194</v>
      </c>
      <c r="Y72" s="96" t="s">
        <v>190</v>
      </c>
      <c r="Z72" s="101"/>
      <c r="AA72" s="96" t="s">
        <v>1290</v>
      </c>
      <c r="AB72" s="96" t="s">
        <v>34</v>
      </c>
      <c r="AC72" s="96" t="s">
        <v>1291</v>
      </c>
      <c r="AD72" s="96"/>
      <c r="AE72" s="96" t="e">
        <v>#N/A</v>
      </c>
      <c r="AF72" s="96"/>
    </row>
    <row r="73" spans="1:32" s="102" customFormat="1" ht="20.25" hidden="1" customHeight="1">
      <c r="A73" s="94">
        <v>72</v>
      </c>
      <c r="B73" s="95" t="s">
        <v>185</v>
      </c>
      <c r="C73" s="96" t="s">
        <v>1065</v>
      </c>
      <c r="D73" s="96" t="s">
        <v>1066</v>
      </c>
      <c r="E73" s="97" t="s">
        <v>1067</v>
      </c>
      <c r="F73" s="96" t="s">
        <v>1286</v>
      </c>
      <c r="G73" s="96" t="s">
        <v>1287</v>
      </c>
      <c r="H73" s="98" t="s">
        <v>8</v>
      </c>
      <c r="I73" s="96" t="s">
        <v>1292</v>
      </c>
      <c r="J73" s="99" t="s">
        <v>1293</v>
      </c>
      <c r="K73" s="96" t="s">
        <v>1294</v>
      </c>
      <c r="L73" s="96">
        <v>18066042466</v>
      </c>
      <c r="M73" s="100">
        <v>42423</v>
      </c>
      <c r="N73" s="96" t="s">
        <v>186</v>
      </c>
      <c r="O73" s="96" t="s">
        <v>187</v>
      </c>
      <c r="P73" s="96" t="s">
        <v>188</v>
      </c>
      <c r="Q73" s="96" t="s">
        <v>4</v>
      </c>
      <c r="R73" s="96" t="s">
        <v>4</v>
      </c>
      <c r="S73" s="96"/>
      <c r="T73" s="96"/>
      <c r="U73" s="96"/>
      <c r="V73" s="100"/>
      <c r="W73" s="96" t="s">
        <v>189</v>
      </c>
      <c r="X73" s="96" t="s">
        <v>194</v>
      </c>
      <c r="Y73" s="96" t="s">
        <v>190</v>
      </c>
      <c r="Z73" s="101"/>
      <c r="AA73" s="96" t="s">
        <v>1290</v>
      </c>
      <c r="AB73" s="96" t="s">
        <v>34</v>
      </c>
      <c r="AC73" s="96" t="s">
        <v>1291</v>
      </c>
      <c r="AD73" s="96"/>
      <c r="AE73" s="96"/>
      <c r="AF73" s="96"/>
    </row>
    <row r="74" spans="1:32" s="102" customFormat="1" ht="20.25" hidden="1" customHeight="1">
      <c r="A74" s="94">
        <v>73</v>
      </c>
      <c r="B74" s="95" t="s">
        <v>185</v>
      </c>
      <c r="C74" s="96" t="s">
        <v>1065</v>
      </c>
      <c r="D74" s="96" t="s">
        <v>1066</v>
      </c>
      <c r="E74" s="97" t="s">
        <v>1067</v>
      </c>
      <c r="F74" s="96" t="s">
        <v>1286</v>
      </c>
      <c r="G74" s="96" t="s">
        <v>1287</v>
      </c>
      <c r="H74" s="98" t="s">
        <v>192</v>
      </c>
      <c r="I74" s="96" t="s">
        <v>1295</v>
      </c>
      <c r="J74" s="99" t="s">
        <v>1296</v>
      </c>
      <c r="K74" s="96" t="s">
        <v>1297</v>
      </c>
      <c r="L74" s="96">
        <v>15996264393</v>
      </c>
      <c r="M74" s="100">
        <v>42423</v>
      </c>
      <c r="N74" s="96" t="s">
        <v>186</v>
      </c>
      <c r="O74" s="96" t="s">
        <v>187</v>
      </c>
      <c r="P74" s="96" t="s">
        <v>188</v>
      </c>
      <c r="Q74" s="96" t="s">
        <v>4</v>
      </c>
      <c r="R74" s="96" t="s">
        <v>4</v>
      </c>
      <c r="S74" s="96"/>
      <c r="T74" s="96"/>
      <c r="U74" s="96"/>
      <c r="V74" s="100"/>
      <c r="W74" s="96" t="s">
        <v>189</v>
      </c>
      <c r="X74" s="96" t="s">
        <v>194</v>
      </c>
      <c r="Y74" s="96" t="s">
        <v>190</v>
      </c>
      <c r="Z74" s="101"/>
      <c r="AA74" s="96" t="s">
        <v>1290</v>
      </c>
      <c r="AB74" s="96" t="s">
        <v>34</v>
      </c>
      <c r="AC74" s="96" t="s">
        <v>1291</v>
      </c>
      <c r="AD74" s="96"/>
      <c r="AE74" s="96"/>
      <c r="AF74" s="96"/>
    </row>
    <row r="75" spans="1:32" s="102" customFormat="1" ht="20.25" hidden="1" customHeight="1">
      <c r="A75" s="94">
        <v>74</v>
      </c>
      <c r="B75" s="95" t="s">
        <v>185</v>
      </c>
      <c r="C75" s="96" t="s">
        <v>1065</v>
      </c>
      <c r="D75" s="96" t="s">
        <v>1066</v>
      </c>
      <c r="E75" s="97" t="s">
        <v>1067</v>
      </c>
      <c r="F75" s="96" t="s">
        <v>1286</v>
      </c>
      <c r="G75" s="96" t="s">
        <v>1287</v>
      </c>
      <c r="H75" s="98" t="s">
        <v>1149</v>
      </c>
      <c r="I75" s="96" t="s">
        <v>1298</v>
      </c>
      <c r="J75" s="99" t="s">
        <v>1299</v>
      </c>
      <c r="K75" s="96" t="s">
        <v>1300</v>
      </c>
      <c r="L75" s="96">
        <v>15050558093</v>
      </c>
      <c r="M75" s="100">
        <v>42248</v>
      </c>
      <c r="N75" s="96" t="s">
        <v>186</v>
      </c>
      <c r="O75" s="96" t="s">
        <v>187</v>
      </c>
      <c r="P75" s="96" t="s">
        <v>188</v>
      </c>
      <c r="Q75" s="96" t="s">
        <v>4</v>
      </c>
      <c r="R75" s="96" t="s">
        <v>4</v>
      </c>
      <c r="S75" s="96"/>
      <c r="T75" s="96"/>
      <c r="U75" s="96"/>
      <c r="V75" s="100"/>
      <c r="W75" s="96" t="s">
        <v>189</v>
      </c>
      <c r="X75" s="96"/>
      <c r="Y75" s="96" t="s">
        <v>190</v>
      </c>
      <c r="Z75" s="101"/>
      <c r="AA75" s="96" t="s">
        <v>1290</v>
      </c>
      <c r="AB75" s="96" t="s">
        <v>34</v>
      </c>
      <c r="AC75" s="96" t="s">
        <v>1291</v>
      </c>
      <c r="AD75" s="96"/>
      <c r="AE75" s="96"/>
      <c r="AF75" s="96"/>
    </row>
    <row r="76" spans="1:32" s="102" customFormat="1" ht="20.25" hidden="1" customHeight="1">
      <c r="A76" s="94">
        <v>75</v>
      </c>
      <c r="B76" s="95" t="s">
        <v>185</v>
      </c>
      <c r="C76" s="96" t="s">
        <v>1065</v>
      </c>
      <c r="D76" s="96" t="s">
        <v>1066</v>
      </c>
      <c r="E76" s="97" t="s">
        <v>1067</v>
      </c>
      <c r="F76" s="96" t="s">
        <v>1286</v>
      </c>
      <c r="G76" s="96" t="s">
        <v>1287</v>
      </c>
      <c r="H76" s="98" t="s">
        <v>46</v>
      </c>
      <c r="I76" s="96" t="s">
        <v>1301</v>
      </c>
      <c r="J76" s="99" t="s">
        <v>1302</v>
      </c>
      <c r="K76" s="96" t="s">
        <v>1303</v>
      </c>
      <c r="L76" s="96">
        <v>13951681610</v>
      </c>
      <c r="M76" s="100">
        <v>41920</v>
      </c>
      <c r="N76" s="96" t="s">
        <v>186</v>
      </c>
      <c r="O76" s="96" t="s">
        <v>191</v>
      </c>
      <c r="P76" s="96" t="s">
        <v>193</v>
      </c>
      <c r="Q76" s="96" t="s">
        <v>4</v>
      </c>
      <c r="R76" s="96" t="s">
        <v>4</v>
      </c>
      <c r="S76" s="96"/>
      <c r="T76" s="96"/>
      <c r="U76" s="96"/>
      <c r="V76" s="100"/>
      <c r="W76" s="96" t="s">
        <v>189</v>
      </c>
      <c r="X76" s="96"/>
      <c r="Y76" s="96" t="s">
        <v>190</v>
      </c>
      <c r="Z76" s="101"/>
      <c r="AA76" s="96" t="s">
        <v>1290</v>
      </c>
      <c r="AB76" s="96" t="s">
        <v>34</v>
      </c>
      <c r="AC76" s="96" t="s">
        <v>1291</v>
      </c>
      <c r="AD76" s="96"/>
      <c r="AE76" s="96"/>
      <c r="AF76" s="96"/>
    </row>
    <row r="77" spans="1:32" s="102" customFormat="1" ht="20.25" hidden="1" customHeight="1">
      <c r="A77" s="94">
        <v>76</v>
      </c>
      <c r="B77" s="95" t="s">
        <v>185</v>
      </c>
      <c r="C77" s="96" t="s">
        <v>1065</v>
      </c>
      <c r="D77" s="96" t="s">
        <v>1066</v>
      </c>
      <c r="E77" s="97" t="s">
        <v>1067</v>
      </c>
      <c r="F77" s="96" t="s">
        <v>1304</v>
      </c>
      <c r="G77" s="96" t="s">
        <v>1305</v>
      </c>
      <c r="H77" s="98" t="s">
        <v>3</v>
      </c>
      <c r="I77" s="96" t="s">
        <v>1304</v>
      </c>
      <c r="J77" s="99" t="s">
        <v>1306</v>
      </c>
      <c r="K77" s="96" t="s">
        <v>1307</v>
      </c>
      <c r="L77" s="96" t="s">
        <v>1308</v>
      </c>
      <c r="M77" s="100">
        <v>20160630</v>
      </c>
      <c r="N77" s="96" t="s">
        <v>186</v>
      </c>
      <c r="O77" s="96" t="s">
        <v>187</v>
      </c>
      <c r="P77" s="96" t="s">
        <v>193</v>
      </c>
      <c r="Q77" s="96" t="s">
        <v>7</v>
      </c>
      <c r="R77" s="96" t="s">
        <v>4</v>
      </c>
      <c r="S77" s="96"/>
      <c r="T77" s="96"/>
      <c r="U77" s="96"/>
      <c r="V77" s="100"/>
      <c r="W77" s="96" t="s">
        <v>189</v>
      </c>
      <c r="X77" s="96"/>
      <c r="Y77" s="96" t="s">
        <v>190</v>
      </c>
      <c r="Z77" s="101"/>
      <c r="AA77" s="96"/>
      <c r="AB77" s="96" t="s">
        <v>34</v>
      </c>
      <c r="AC77" s="96" t="s">
        <v>1309</v>
      </c>
      <c r="AD77" s="96"/>
      <c r="AE77" s="96"/>
      <c r="AF77" s="96"/>
    </row>
    <row r="78" spans="1:32" s="102" customFormat="1" ht="20.25" hidden="1" customHeight="1">
      <c r="A78" s="94">
        <v>77</v>
      </c>
      <c r="B78" s="95" t="s">
        <v>185</v>
      </c>
      <c r="C78" s="96" t="s">
        <v>1065</v>
      </c>
      <c r="D78" s="96" t="s">
        <v>1066</v>
      </c>
      <c r="E78" s="97" t="s">
        <v>1067</v>
      </c>
      <c r="F78" s="96" t="s">
        <v>1304</v>
      </c>
      <c r="G78" s="96" t="s">
        <v>1305</v>
      </c>
      <c r="H78" s="98" t="s">
        <v>9</v>
      </c>
      <c r="I78" s="96" t="s">
        <v>1310</v>
      </c>
      <c r="J78" s="99" t="s">
        <v>1311</v>
      </c>
      <c r="K78" s="96" t="s">
        <v>1312</v>
      </c>
      <c r="L78" s="96">
        <v>15851802030</v>
      </c>
      <c r="M78" s="100">
        <v>42248</v>
      </c>
      <c r="N78" s="96" t="s">
        <v>186</v>
      </c>
      <c r="O78" s="96" t="s">
        <v>187</v>
      </c>
      <c r="P78" s="96" t="s">
        <v>193</v>
      </c>
      <c r="Q78" s="96" t="s">
        <v>7</v>
      </c>
      <c r="R78" s="96" t="s">
        <v>4</v>
      </c>
      <c r="S78" s="96"/>
      <c r="T78" s="96"/>
      <c r="U78" s="96"/>
      <c r="V78" s="100"/>
      <c r="W78" s="96" t="s">
        <v>189</v>
      </c>
      <c r="X78" s="96"/>
      <c r="Y78" s="96" t="s">
        <v>190</v>
      </c>
      <c r="Z78" s="101"/>
      <c r="AA78" s="96"/>
      <c r="AB78" s="96" t="s">
        <v>34</v>
      </c>
      <c r="AC78" s="96" t="s">
        <v>1309</v>
      </c>
      <c r="AD78" s="96"/>
      <c r="AE78" s="96"/>
      <c r="AF78" s="96"/>
    </row>
    <row r="79" spans="1:32" s="102" customFormat="1" ht="20.25" hidden="1" customHeight="1">
      <c r="A79" s="94">
        <v>78</v>
      </c>
      <c r="B79" s="95" t="s">
        <v>185</v>
      </c>
      <c r="C79" s="96" t="s">
        <v>1065</v>
      </c>
      <c r="D79" s="96" t="s">
        <v>1066</v>
      </c>
      <c r="E79" s="97" t="s">
        <v>1067</v>
      </c>
      <c r="F79" s="96" t="s">
        <v>1304</v>
      </c>
      <c r="G79" s="96" t="s">
        <v>1305</v>
      </c>
      <c r="H79" s="98" t="s">
        <v>192</v>
      </c>
      <c r="I79" s="96" t="s">
        <v>1313</v>
      </c>
      <c r="J79" s="99" t="s">
        <v>1314</v>
      </c>
      <c r="K79" s="96" t="s">
        <v>1315</v>
      </c>
      <c r="L79" s="96">
        <v>13814038991</v>
      </c>
      <c r="M79" s="100">
        <v>42248</v>
      </c>
      <c r="N79" s="96" t="s">
        <v>186</v>
      </c>
      <c r="O79" s="96" t="s">
        <v>187</v>
      </c>
      <c r="P79" s="96" t="s">
        <v>188</v>
      </c>
      <c r="Q79" s="96" t="s">
        <v>7</v>
      </c>
      <c r="R79" s="96" t="s">
        <v>4</v>
      </c>
      <c r="S79" s="96"/>
      <c r="T79" s="96"/>
      <c r="U79" s="96"/>
      <c r="V79" s="100"/>
      <c r="W79" s="96" t="s">
        <v>189</v>
      </c>
      <c r="X79" s="96"/>
      <c r="Y79" s="96" t="s">
        <v>190</v>
      </c>
      <c r="Z79" s="101"/>
      <c r="AA79" s="96"/>
      <c r="AB79" s="96" t="s">
        <v>34</v>
      </c>
      <c r="AC79" s="96" t="s">
        <v>1309</v>
      </c>
      <c r="AD79" s="96"/>
      <c r="AE79" s="96"/>
      <c r="AF79" s="96"/>
    </row>
    <row r="80" spans="1:32" s="102" customFormat="1" ht="20.25" hidden="1" customHeight="1">
      <c r="A80" s="94">
        <v>79</v>
      </c>
      <c r="B80" s="95" t="s">
        <v>185</v>
      </c>
      <c r="C80" s="96" t="s">
        <v>1065</v>
      </c>
      <c r="D80" s="96" t="s">
        <v>1066</v>
      </c>
      <c r="E80" s="97" t="s">
        <v>1067</v>
      </c>
      <c r="F80" s="96" t="s">
        <v>1304</v>
      </c>
      <c r="G80" s="96" t="s">
        <v>1305</v>
      </c>
      <c r="H80" s="98" t="s">
        <v>8</v>
      </c>
      <c r="I80" s="96" t="s">
        <v>1316</v>
      </c>
      <c r="J80" s="99" t="s">
        <v>1317</v>
      </c>
      <c r="K80" s="96" t="s">
        <v>1318</v>
      </c>
      <c r="L80" s="96">
        <v>13851776926</v>
      </c>
      <c r="M80" s="100">
        <v>42248</v>
      </c>
      <c r="N80" s="96" t="s">
        <v>186</v>
      </c>
      <c r="O80" s="96" t="s">
        <v>187</v>
      </c>
      <c r="P80" s="96" t="s">
        <v>188</v>
      </c>
      <c r="Q80" s="96" t="s">
        <v>7</v>
      </c>
      <c r="R80" s="96" t="s">
        <v>4</v>
      </c>
      <c r="S80" s="96"/>
      <c r="T80" s="96"/>
      <c r="U80" s="96"/>
      <c r="V80" s="100"/>
      <c r="W80" s="96" t="s">
        <v>189</v>
      </c>
      <c r="X80" s="96"/>
      <c r="Y80" s="96" t="s">
        <v>190</v>
      </c>
      <c r="Z80" s="101"/>
      <c r="AA80" s="96"/>
      <c r="AB80" s="96" t="s">
        <v>34</v>
      </c>
      <c r="AC80" s="96" t="s">
        <v>1309</v>
      </c>
      <c r="AD80" s="96"/>
      <c r="AE80" s="96"/>
      <c r="AF80" s="96"/>
    </row>
    <row r="81" spans="1:32" s="102" customFormat="1" ht="20.25" hidden="1" customHeight="1">
      <c r="A81" s="94">
        <v>80</v>
      </c>
      <c r="B81" s="95" t="s">
        <v>185</v>
      </c>
      <c r="C81" s="96" t="s">
        <v>1065</v>
      </c>
      <c r="D81" s="96" t="s">
        <v>1066</v>
      </c>
      <c r="E81" s="97" t="s">
        <v>1067</v>
      </c>
      <c r="F81" s="96" t="s">
        <v>1304</v>
      </c>
      <c r="G81" s="96" t="s">
        <v>1305</v>
      </c>
      <c r="H81" s="98" t="s">
        <v>192</v>
      </c>
      <c r="I81" s="96" t="s">
        <v>1319</v>
      </c>
      <c r="J81" s="99" t="s">
        <v>1320</v>
      </c>
      <c r="K81" s="96" t="s">
        <v>1321</v>
      </c>
      <c r="L81" s="96">
        <v>13270895180</v>
      </c>
      <c r="M81" s="100">
        <v>42248</v>
      </c>
      <c r="N81" s="96" t="s">
        <v>186</v>
      </c>
      <c r="O81" s="96" t="s">
        <v>187</v>
      </c>
      <c r="P81" s="96" t="s">
        <v>188</v>
      </c>
      <c r="Q81" s="96" t="s">
        <v>7</v>
      </c>
      <c r="R81" s="96" t="s">
        <v>4</v>
      </c>
      <c r="S81" s="96"/>
      <c r="T81" s="96"/>
      <c r="U81" s="96"/>
      <c r="V81" s="100"/>
      <c r="W81" s="96" t="s">
        <v>189</v>
      </c>
      <c r="X81" s="96"/>
      <c r="Y81" s="96" t="s">
        <v>190</v>
      </c>
      <c r="Z81" s="101"/>
      <c r="AA81" s="96"/>
      <c r="AB81" s="96" t="s">
        <v>34</v>
      </c>
      <c r="AC81" s="96" t="s">
        <v>1309</v>
      </c>
      <c r="AD81" s="96"/>
      <c r="AE81" s="96"/>
      <c r="AF81" s="96"/>
    </row>
    <row r="82" spans="1:32" s="102" customFormat="1" ht="20.25" hidden="1" customHeight="1">
      <c r="A82" s="94">
        <v>81</v>
      </c>
      <c r="B82" s="95" t="s">
        <v>185</v>
      </c>
      <c r="C82" s="96" t="s">
        <v>1065</v>
      </c>
      <c r="D82" s="96" t="s">
        <v>1066</v>
      </c>
      <c r="E82" s="97" t="s">
        <v>1067</v>
      </c>
      <c r="F82" s="96" t="s">
        <v>1304</v>
      </c>
      <c r="G82" s="96" t="s">
        <v>1305</v>
      </c>
      <c r="H82" s="98" t="s">
        <v>8</v>
      </c>
      <c r="I82" s="96" t="s">
        <v>1322</v>
      </c>
      <c r="J82" s="99" t="s">
        <v>1323</v>
      </c>
      <c r="K82" s="96" t="s">
        <v>1324</v>
      </c>
      <c r="L82" s="96">
        <v>15312983720</v>
      </c>
      <c r="M82" s="100">
        <v>42248</v>
      </c>
      <c r="N82" s="96" t="s">
        <v>186</v>
      </c>
      <c r="O82" s="96" t="s">
        <v>187</v>
      </c>
      <c r="P82" s="96" t="s">
        <v>188</v>
      </c>
      <c r="Q82" s="96" t="s">
        <v>7</v>
      </c>
      <c r="R82" s="96" t="s">
        <v>4</v>
      </c>
      <c r="S82" s="96"/>
      <c r="T82" s="96"/>
      <c r="U82" s="96"/>
      <c r="V82" s="100"/>
      <c r="W82" s="96" t="s">
        <v>189</v>
      </c>
      <c r="X82" s="96"/>
      <c r="Y82" s="96" t="s">
        <v>190</v>
      </c>
      <c r="Z82" s="101"/>
      <c r="AA82" s="96"/>
      <c r="AB82" s="96" t="s">
        <v>34</v>
      </c>
      <c r="AC82" s="96" t="s">
        <v>1309</v>
      </c>
      <c r="AD82" s="96"/>
      <c r="AE82" s="96"/>
      <c r="AF82" s="96"/>
    </row>
    <row r="83" spans="1:32" s="102" customFormat="1" ht="20.25" hidden="1" customHeight="1">
      <c r="A83" s="94">
        <v>82</v>
      </c>
      <c r="B83" s="95" t="s">
        <v>185</v>
      </c>
      <c r="C83" s="96" t="s">
        <v>1065</v>
      </c>
      <c r="D83" s="96" t="s">
        <v>1066</v>
      </c>
      <c r="E83" s="97" t="s">
        <v>1067</v>
      </c>
      <c r="F83" s="96" t="s">
        <v>1304</v>
      </c>
      <c r="G83" s="96" t="s">
        <v>1305</v>
      </c>
      <c r="H83" s="98" t="s">
        <v>192</v>
      </c>
      <c r="I83" s="96" t="s">
        <v>1325</v>
      </c>
      <c r="J83" s="99" t="s">
        <v>1326</v>
      </c>
      <c r="K83" s="96" t="s">
        <v>1327</v>
      </c>
      <c r="L83" s="96"/>
      <c r="M83" s="100">
        <v>42248</v>
      </c>
      <c r="N83" s="96" t="s">
        <v>186</v>
      </c>
      <c r="O83" s="96" t="s">
        <v>187</v>
      </c>
      <c r="P83" s="96" t="s">
        <v>188</v>
      </c>
      <c r="Q83" s="96" t="s">
        <v>7</v>
      </c>
      <c r="R83" s="96" t="s">
        <v>4</v>
      </c>
      <c r="S83" s="96"/>
      <c r="T83" s="96"/>
      <c r="U83" s="96"/>
      <c r="V83" s="100"/>
      <c r="W83" s="96" t="s">
        <v>189</v>
      </c>
      <c r="X83" s="96"/>
      <c r="Y83" s="96" t="s">
        <v>190</v>
      </c>
      <c r="Z83" s="101"/>
      <c r="AA83" s="96"/>
      <c r="AB83" s="96" t="s">
        <v>34</v>
      </c>
      <c r="AC83" s="96" t="s">
        <v>1309</v>
      </c>
      <c r="AD83" s="96"/>
      <c r="AE83" s="96"/>
      <c r="AF83" s="96"/>
    </row>
    <row r="84" spans="1:32" s="102" customFormat="1" ht="20.25" hidden="1" customHeight="1">
      <c r="A84" s="94">
        <v>83</v>
      </c>
      <c r="B84" s="95" t="s">
        <v>185</v>
      </c>
      <c r="C84" s="96" t="s">
        <v>1065</v>
      </c>
      <c r="D84" s="96" t="s">
        <v>1066</v>
      </c>
      <c r="E84" s="97" t="s">
        <v>1067</v>
      </c>
      <c r="F84" s="96" t="s">
        <v>1328</v>
      </c>
      <c r="G84" s="96" t="s">
        <v>1329</v>
      </c>
      <c r="H84" s="98" t="s">
        <v>3</v>
      </c>
      <c r="I84" s="96" t="s">
        <v>1328</v>
      </c>
      <c r="J84" s="99" t="s">
        <v>1330</v>
      </c>
      <c r="K84" s="96" t="s">
        <v>1331</v>
      </c>
      <c r="L84" s="96" t="s">
        <v>1332</v>
      </c>
      <c r="M84" s="100">
        <v>42248</v>
      </c>
      <c r="N84" s="96" t="s">
        <v>186</v>
      </c>
      <c r="O84" s="96" t="s">
        <v>187</v>
      </c>
      <c r="P84" s="96" t="s">
        <v>193</v>
      </c>
      <c r="Q84" s="96" t="s">
        <v>7</v>
      </c>
      <c r="R84" s="96" t="s">
        <v>4</v>
      </c>
      <c r="S84" s="96"/>
      <c r="T84" s="96"/>
      <c r="U84" s="96"/>
      <c r="V84" s="100"/>
      <c r="W84" s="96" t="s">
        <v>189</v>
      </c>
      <c r="X84" s="96"/>
      <c r="Y84" s="96" t="s">
        <v>190</v>
      </c>
      <c r="Z84" s="101"/>
      <c r="AA84" s="96"/>
      <c r="AB84" s="96" t="s">
        <v>195</v>
      </c>
      <c r="AC84" s="96" t="s">
        <v>1333</v>
      </c>
      <c r="AD84" s="96"/>
      <c r="AE84" s="96"/>
      <c r="AF84" s="96"/>
    </row>
    <row r="85" spans="1:32" s="102" customFormat="1" ht="20.25" hidden="1" customHeight="1">
      <c r="A85" s="94">
        <v>84</v>
      </c>
      <c r="B85" s="95" t="s">
        <v>185</v>
      </c>
      <c r="C85" s="96" t="s">
        <v>1065</v>
      </c>
      <c r="D85" s="96" t="s">
        <v>1066</v>
      </c>
      <c r="E85" s="97" t="s">
        <v>1067</v>
      </c>
      <c r="F85" s="96" t="s">
        <v>1328</v>
      </c>
      <c r="G85" s="96" t="s">
        <v>1329</v>
      </c>
      <c r="H85" s="98" t="s">
        <v>192</v>
      </c>
      <c r="I85" s="96" t="s">
        <v>1334</v>
      </c>
      <c r="J85" s="99" t="s">
        <v>1335</v>
      </c>
      <c r="K85" s="96" t="s">
        <v>1336</v>
      </c>
      <c r="L85" s="96" t="s">
        <v>1337</v>
      </c>
      <c r="M85" s="100">
        <v>42248</v>
      </c>
      <c r="N85" s="96" t="s">
        <v>186</v>
      </c>
      <c r="O85" s="96" t="s">
        <v>187</v>
      </c>
      <c r="P85" s="96" t="s">
        <v>193</v>
      </c>
      <c r="Q85" s="96" t="s">
        <v>7</v>
      </c>
      <c r="R85" s="96" t="s">
        <v>4</v>
      </c>
      <c r="S85" s="96"/>
      <c r="T85" s="96"/>
      <c r="U85" s="96"/>
      <c r="V85" s="100"/>
      <c r="W85" s="96" t="s">
        <v>189</v>
      </c>
      <c r="X85" s="96"/>
      <c r="Y85" s="96" t="s">
        <v>190</v>
      </c>
      <c r="Z85" s="101"/>
      <c r="AA85" s="96"/>
      <c r="AB85" s="96" t="s">
        <v>195</v>
      </c>
      <c r="AC85" s="96" t="s">
        <v>1333</v>
      </c>
      <c r="AD85" s="96"/>
      <c r="AE85" s="96"/>
      <c r="AF85" s="96"/>
    </row>
    <row r="86" spans="1:32" s="102" customFormat="1" ht="20.25" hidden="1" customHeight="1">
      <c r="A86" s="94">
        <v>85</v>
      </c>
      <c r="B86" s="95" t="s">
        <v>185</v>
      </c>
      <c r="C86" s="96" t="s">
        <v>1065</v>
      </c>
      <c r="D86" s="96" t="s">
        <v>1066</v>
      </c>
      <c r="E86" s="97" t="s">
        <v>1067</v>
      </c>
      <c r="F86" s="96" t="s">
        <v>1328</v>
      </c>
      <c r="G86" s="96" t="s">
        <v>1329</v>
      </c>
      <c r="H86" s="98" t="s">
        <v>192</v>
      </c>
      <c r="I86" s="96" t="s">
        <v>1338</v>
      </c>
      <c r="J86" s="99" t="s">
        <v>1339</v>
      </c>
      <c r="K86" s="96" t="s">
        <v>1340</v>
      </c>
      <c r="L86" s="96" t="s">
        <v>1341</v>
      </c>
      <c r="M86" s="100">
        <v>42248</v>
      </c>
      <c r="N86" s="96" t="s">
        <v>186</v>
      </c>
      <c r="O86" s="96" t="s">
        <v>187</v>
      </c>
      <c r="P86" s="96" t="s">
        <v>193</v>
      </c>
      <c r="Q86" s="96" t="s">
        <v>7</v>
      </c>
      <c r="R86" s="96" t="s">
        <v>4</v>
      </c>
      <c r="S86" s="96"/>
      <c r="T86" s="96"/>
      <c r="U86" s="96"/>
      <c r="V86" s="100"/>
      <c r="W86" s="96" t="s">
        <v>189</v>
      </c>
      <c r="X86" s="96"/>
      <c r="Y86" s="96" t="s">
        <v>190</v>
      </c>
      <c r="Z86" s="101"/>
      <c r="AA86" s="96"/>
      <c r="AB86" s="96" t="s">
        <v>195</v>
      </c>
      <c r="AC86" s="96" t="s">
        <v>1333</v>
      </c>
      <c r="AD86" s="96"/>
      <c r="AE86" s="96"/>
      <c r="AF86" s="96"/>
    </row>
    <row r="87" spans="1:32" s="102" customFormat="1" ht="20.25" hidden="1" customHeight="1">
      <c r="A87" s="94">
        <v>86</v>
      </c>
      <c r="B87" s="95" t="s">
        <v>185</v>
      </c>
      <c r="C87" s="96" t="s">
        <v>1065</v>
      </c>
      <c r="D87" s="96" t="s">
        <v>1066</v>
      </c>
      <c r="E87" s="97" t="s">
        <v>1067</v>
      </c>
      <c r="F87" s="96" t="s">
        <v>1304</v>
      </c>
      <c r="G87" s="96" t="s">
        <v>1305</v>
      </c>
      <c r="H87" s="98" t="s">
        <v>46</v>
      </c>
      <c r="I87" s="96" t="s">
        <v>1083</v>
      </c>
      <c r="J87" s="99" t="s">
        <v>1084</v>
      </c>
      <c r="K87" s="96" t="s">
        <v>1085</v>
      </c>
      <c r="L87" s="96">
        <v>15850509096</v>
      </c>
      <c r="M87" s="100">
        <v>41895</v>
      </c>
      <c r="N87" s="96" t="s">
        <v>186</v>
      </c>
      <c r="O87" s="96" t="s">
        <v>191</v>
      </c>
      <c r="P87" s="96" t="s">
        <v>193</v>
      </c>
      <c r="Q87" s="96" t="s">
        <v>4</v>
      </c>
      <c r="R87" s="96" t="s">
        <v>4</v>
      </c>
      <c r="S87" s="96"/>
      <c r="T87" s="96"/>
      <c r="U87" s="96"/>
      <c r="V87" s="100"/>
      <c r="W87" s="96" t="s">
        <v>189</v>
      </c>
      <c r="X87" s="96"/>
      <c r="Y87" s="96" t="s">
        <v>190</v>
      </c>
      <c r="Z87" s="101"/>
      <c r="AA87" s="96"/>
      <c r="AB87" s="96" t="s">
        <v>34</v>
      </c>
      <c r="AC87" s="96" t="s">
        <v>1309</v>
      </c>
      <c r="AD87" s="96"/>
      <c r="AE87" s="96"/>
      <c r="AF87" s="96"/>
    </row>
    <row r="88" spans="1:32" s="102" customFormat="1" ht="20.25" hidden="1" customHeight="1">
      <c r="A88" s="94">
        <v>87</v>
      </c>
      <c r="B88" s="95" t="s">
        <v>185</v>
      </c>
      <c r="C88" s="96" t="s">
        <v>1065</v>
      </c>
      <c r="D88" s="96" t="s">
        <v>1066</v>
      </c>
      <c r="E88" s="97" t="s">
        <v>1067</v>
      </c>
      <c r="F88" s="96" t="s">
        <v>1328</v>
      </c>
      <c r="G88" s="96" t="s">
        <v>1329</v>
      </c>
      <c r="H88" s="98" t="s">
        <v>46</v>
      </c>
      <c r="I88" s="96" t="s">
        <v>1083</v>
      </c>
      <c r="J88" s="99" t="s">
        <v>1084</v>
      </c>
      <c r="K88" s="96" t="s">
        <v>1085</v>
      </c>
      <c r="L88" s="96">
        <v>15850509096</v>
      </c>
      <c r="M88" s="100">
        <v>41895</v>
      </c>
      <c r="N88" s="96" t="s">
        <v>186</v>
      </c>
      <c r="O88" s="96" t="s">
        <v>191</v>
      </c>
      <c r="P88" s="96" t="s">
        <v>193</v>
      </c>
      <c r="Q88" s="96" t="s">
        <v>7</v>
      </c>
      <c r="R88" s="96" t="s">
        <v>4</v>
      </c>
      <c r="S88" s="96"/>
      <c r="T88" s="96"/>
      <c r="U88" s="96"/>
      <c r="V88" s="100"/>
      <c r="W88" s="96" t="s">
        <v>189</v>
      </c>
      <c r="X88" s="96"/>
      <c r="Y88" s="96" t="s">
        <v>190</v>
      </c>
      <c r="Z88" s="101"/>
      <c r="AA88" s="96"/>
      <c r="AB88" s="96" t="s">
        <v>34</v>
      </c>
      <c r="AC88" s="96" t="s">
        <v>1333</v>
      </c>
      <c r="AD88" s="96"/>
      <c r="AE88" s="96"/>
      <c r="AF88" s="96"/>
    </row>
    <row r="89" spans="1:32" s="102" customFormat="1" ht="20.25" hidden="1" customHeight="1">
      <c r="A89" s="94">
        <v>1</v>
      </c>
      <c r="B89" s="95" t="s">
        <v>185</v>
      </c>
      <c r="C89" s="96" t="s">
        <v>1342</v>
      </c>
      <c r="D89" s="96" t="s">
        <v>1066</v>
      </c>
      <c r="E89" s="97" t="s">
        <v>1067</v>
      </c>
      <c r="F89" s="96" t="s">
        <v>1343</v>
      </c>
      <c r="G89" s="96" t="s">
        <v>1344</v>
      </c>
      <c r="H89" s="98" t="s">
        <v>3</v>
      </c>
      <c r="I89" s="96" t="s">
        <v>1343</v>
      </c>
      <c r="J89" s="99" t="s">
        <v>1345</v>
      </c>
      <c r="K89" s="96" t="s">
        <v>1346</v>
      </c>
      <c r="L89" s="96">
        <v>13776637951</v>
      </c>
      <c r="M89" s="100">
        <v>42248</v>
      </c>
      <c r="N89" s="96" t="s">
        <v>186</v>
      </c>
      <c r="O89" s="96" t="s">
        <v>187</v>
      </c>
      <c r="P89" s="96" t="s">
        <v>188</v>
      </c>
      <c r="Q89" s="96" t="s">
        <v>4</v>
      </c>
      <c r="R89" s="96" t="s">
        <v>4</v>
      </c>
      <c r="S89" s="96" t="s">
        <v>1347</v>
      </c>
      <c r="T89" s="96" t="s">
        <v>1348</v>
      </c>
      <c r="U89" s="96" t="s">
        <v>1349</v>
      </c>
      <c r="V89" s="100" t="s">
        <v>190</v>
      </c>
      <c r="W89" s="96" t="s">
        <v>189</v>
      </c>
      <c r="X89" s="96" t="s">
        <v>1350</v>
      </c>
      <c r="Y89" s="96"/>
      <c r="Z89" s="101" t="s">
        <v>199</v>
      </c>
      <c r="AA89" s="96" t="s">
        <v>1351</v>
      </c>
      <c r="AB89" s="96" t="s">
        <v>34</v>
      </c>
      <c r="AC89" s="96" t="s">
        <v>1352</v>
      </c>
      <c r="AD89" s="96"/>
      <c r="AE89" s="96" t="s">
        <v>196</v>
      </c>
      <c r="AF89" s="96"/>
    </row>
    <row r="90" spans="1:32" s="102" customFormat="1" ht="20.25" hidden="1" customHeight="1">
      <c r="A90" s="94">
        <v>2</v>
      </c>
      <c r="B90" s="95" t="s">
        <v>185</v>
      </c>
      <c r="C90" s="96" t="s">
        <v>1342</v>
      </c>
      <c r="D90" s="96" t="s">
        <v>1066</v>
      </c>
      <c r="E90" s="97" t="s">
        <v>1067</v>
      </c>
      <c r="F90" s="96" t="s">
        <v>1343</v>
      </c>
      <c r="G90" s="96" t="s">
        <v>1344</v>
      </c>
      <c r="H90" s="98" t="s">
        <v>192</v>
      </c>
      <c r="I90" s="96" t="s">
        <v>1350</v>
      </c>
      <c r="J90" s="99" t="s">
        <v>1353</v>
      </c>
      <c r="K90" s="96" t="s">
        <v>1354</v>
      </c>
      <c r="L90" s="96">
        <v>18061248227</v>
      </c>
      <c r="M90" s="100">
        <v>42248</v>
      </c>
      <c r="N90" s="96" t="s">
        <v>186</v>
      </c>
      <c r="O90" s="96" t="s">
        <v>187</v>
      </c>
      <c r="P90" s="96" t="s">
        <v>193</v>
      </c>
      <c r="Q90" s="96" t="s">
        <v>4</v>
      </c>
      <c r="R90" s="96" t="s">
        <v>4</v>
      </c>
      <c r="S90" s="96" t="s">
        <v>1355</v>
      </c>
      <c r="T90" s="96" t="s">
        <v>1355</v>
      </c>
      <c r="U90" s="96" t="s">
        <v>1355</v>
      </c>
      <c r="V90" s="100" t="s">
        <v>190</v>
      </c>
      <c r="W90" s="96" t="s">
        <v>189</v>
      </c>
      <c r="X90" s="96" t="s">
        <v>1356</v>
      </c>
      <c r="Y90" s="96"/>
      <c r="Z90" s="101" t="s">
        <v>199</v>
      </c>
      <c r="AA90" s="96" t="s">
        <v>1351</v>
      </c>
      <c r="AB90" s="96" t="s">
        <v>34</v>
      </c>
      <c r="AC90" s="96" t="s">
        <v>1352</v>
      </c>
      <c r="AD90" s="96"/>
      <c r="AE90" s="96"/>
      <c r="AF90" s="96"/>
    </row>
    <row r="91" spans="1:32" s="102" customFormat="1" ht="20.25" hidden="1" customHeight="1">
      <c r="A91" s="94">
        <v>3</v>
      </c>
      <c r="B91" s="95" t="s">
        <v>185</v>
      </c>
      <c r="C91" s="96" t="s">
        <v>1342</v>
      </c>
      <c r="D91" s="96" t="s">
        <v>1066</v>
      </c>
      <c r="E91" s="97" t="s">
        <v>1067</v>
      </c>
      <c r="F91" s="96" t="s">
        <v>1343</v>
      </c>
      <c r="G91" s="96" t="s">
        <v>1344</v>
      </c>
      <c r="H91" s="98" t="s">
        <v>46</v>
      </c>
      <c r="I91" s="96" t="s">
        <v>1357</v>
      </c>
      <c r="J91" s="99" t="s">
        <v>1358</v>
      </c>
      <c r="K91" s="96" t="s">
        <v>1359</v>
      </c>
      <c r="L91" s="96">
        <v>15951848507</v>
      </c>
      <c r="M91" s="100">
        <v>42248</v>
      </c>
      <c r="N91" s="96" t="s">
        <v>186</v>
      </c>
      <c r="O91" s="96" t="s">
        <v>191</v>
      </c>
      <c r="P91" s="96" t="s">
        <v>193</v>
      </c>
      <c r="Q91" s="96" t="s">
        <v>4</v>
      </c>
      <c r="R91" s="96" t="s">
        <v>4</v>
      </c>
      <c r="S91" s="96" t="s">
        <v>1355</v>
      </c>
      <c r="T91" s="96" t="s">
        <v>1355</v>
      </c>
      <c r="U91" s="96" t="s">
        <v>1355</v>
      </c>
      <c r="V91" s="100"/>
      <c r="W91" s="96" t="s">
        <v>189</v>
      </c>
      <c r="X91" s="96" t="s">
        <v>1356</v>
      </c>
      <c r="Y91" s="96"/>
      <c r="Z91" s="101"/>
      <c r="AA91" s="96" t="s">
        <v>1351</v>
      </c>
      <c r="AB91" s="96" t="s">
        <v>34</v>
      </c>
      <c r="AC91" s="96" t="s">
        <v>1352</v>
      </c>
      <c r="AD91" s="96"/>
      <c r="AE91" s="96"/>
      <c r="AF91" s="96"/>
    </row>
    <row r="92" spans="1:32" s="102" customFormat="1" ht="20.25" hidden="1" customHeight="1">
      <c r="A92" s="94">
        <v>4</v>
      </c>
      <c r="B92" s="95" t="s">
        <v>185</v>
      </c>
      <c r="C92" s="96" t="s">
        <v>1342</v>
      </c>
      <c r="D92" s="96" t="s">
        <v>1066</v>
      </c>
      <c r="E92" s="97" t="s">
        <v>1067</v>
      </c>
      <c r="F92" s="96" t="s">
        <v>1360</v>
      </c>
      <c r="G92" s="96" t="s">
        <v>1361</v>
      </c>
      <c r="H92" s="98" t="s">
        <v>3</v>
      </c>
      <c r="I92" s="96" t="s">
        <v>1360</v>
      </c>
      <c r="J92" s="99" t="s">
        <v>1362</v>
      </c>
      <c r="K92" s="96" t="s">
        <v>1363</v>
      </c>
      <c r="L92" s="96">
        <v>15952030359</v>
      </c>
      <c r="M92" s="100">
        <v>39875</v>
      </c>
      <c r="N92" s="96" t="s">
        <v>186</v>
      </c>
      <c r="O92" s="96" t="s">
        <v>187</v>
      </c>
      <c r="P92" s="96" t="s">
        <v>193</v>
      </c>
      <c r="Q92" s="96" t="s">
        <v>4</v>
      </c>
      <c r="R92" s="96" t="s">
        <v>4</v>
      </c>
      <c r="S92" s="96" t="s">
        <v>1355</v>
      </c>
      <c r="T92" s="96" t="s">
        <v>1355</v>
      </c>
      <c r="U92" s="96" t="s">
        <v>1355</v>
      </c>
      <c r="V92" s="100" t="s">
        <v>190</v>
      </c>
      <c r="W92" s="96" t="s">
        <v>189</v>
      </c>
      <c r="X92" s="96" t="s">
        <v>1364</v>
      </c>
      <c r="Y92" s="96"/>
      <c r="Z92" s="101" t="s">
        <v>199</v>
      </c>
      <c r="AA92" s="96" t="s">
        <v>1192</v>
      </c>
      <c r="AB92" s="96" t="s">
        <v>34</v>
      </c>
      <c r="AC92" s="96" t="s">
        <v>1365</v>
      </c>
      <c r="AD92" s="96"/>
      <c r="AE92" s="96" t="s">
        <v>197</v>
      </c>
      <c r="AF92" s="96"/>
    </row>
    <row r="93" spans="1:32" s="102" customFormat="1" ht="20.25" hidden="1" customHeight="1">
      <c r="A93" s="94">
        <v>5</v>
      </c>
      <c r="B93" s="95" t="s">
        <v>185</v>
      </c>
      <c r="C93" s="96" t="s">
        <v>1342</v>
      </c>
      <c r="D93" s="96" t="s">
        <v>1066</v>
      </c>
      <c r="E93" s="97" t="s">
        <v>1067</v>
      </c>
      <c r="F93" s="96" t="s">
        <v>1360</v>
      </c>
      <c r="G93" s="96" t="s">
        <v>1361</v>
      </c>
      <c r="H93" s="98" t="s">
        <v>192</v>
      </c>
      <c r="I93" s="96" t="s">
        <v>1366</v>
      </c>
      <c r="J93" s="99" t="s">
        <v>1367</v>
      </c>
      <c r="K93" s="96" t="s">
        <v>1368</v>
      </c>
      <c r="L93" s="96">
        <v>15062255015</v>
      </c>
      <c r="M93" s="100">
        <v>39916</v>
      </c>
      <c r="N93" s="96" t="s">
        <v>186</v>
      </c>
      <c r="O93" s="96" t="s">
        <v>187</v>
      </c>
      <c r="P93" s="96" t="s">
        <v>193</v>
      </c>
      <c r="Q93" s="96" t="s">
        <v>4</v>
      </c>
      <c r="R93" s="96" t="s">
        <v>4</v>
      </c>
      <c r="S93" s="96" t="s">
        <v>1355</v>
      </c>
      <c r="T93" s="96" t="s">
        <v>1355</v>
      </c>
      <c r="U93" s="96" t="s">
        <v>1355</v>
      </c>
      <c r="V93" s="100" t="s">
        <v>190</v>
      </c>
      <c r="W93" s="96" t="s">
        <v>189</v>
      </c>
      <c r="X93" s="96" t="s">
        <v>1356</v>
      </c>
      <c r="Y93" s="96"/>
      <c r="Z93" s="101" t="s">
        <v>199</v>
      </c>
      <c r="AA93" s="96" t="s">
        <v>1192</v>
      </c>
      <c r="AB93" s="96" t="s">
        <v>34</v>
      </c>
      <c r="AC93" s="96" t="s">
        <v>1365</v>
      </c>
      <c r="AD93" s="96"/>
      <c r="AE93" s="96"/>
      <c r="AF93" s="96"/>
    </row>
    <row r="94" spans="1:32" s="102" customFormat="1" ht="20.25" hidden="1" customHeight="1">
      <c r="A94" s="94">
        <v>6</v>
      </c>
      <c r="B94" s="95" t="s">
        <v>185</v>
      </c>
      <c r="C94" s="96" t="s">
        <v>1342</v>
      </c>
      <c r="D94" s="96" t="s">
        <v>1066</v>
      </c>
      <c r="E94" s="97" t="s">
        <v>1067</v>
      </c>
      <c r="F94" s="96" t="s">
        <v>1360</v>
      </c>
      <c r="G94" s="96" t="s">
        <v>1361</v>
      </c>
      <c r="H94" s="98" t="s">
        <v>46</v>
      </c>
      <c r="I94" s="96" t="s">
        <v>1357</v>
      </c>
      <c r="J94" s="99" t="s">
        <v>1358</v>
      </c>
      <c r="K94" s="96" t="s">
        <v>1359</v>
      </c>
      <c r="L94" s="96">
        <v>15951848507</v>
      </c>
      <c r="M94" s="100">
        <v>42248</v>
      </c>
      <c r="N94" s="96" t="s">
        <v>186</v>
      </c>
      <c r="O94" s="96" t="s">
        <v>191</v>
      </c>
      <c r="P94" s="96" t="s">
        <v>193</v>
      </c>
      <c r="Q94" s="96" t="s">
        <v>4</v>
      </c>
      <c r="R94" s="96" t="s">
        <v>4</v>
      </c>
      <c r="S94" s="96" t="s">
        <v>1355</v>
      </c>
      <c r="T94" s="96" t="s">
        <v>1355</v>
      </c>
      <c r="U94" s="96" t="s">
        <v>1355</v>
      </c>
      <c r="V94" s="100"/>
      <c r="W94" s="96" t="s">
        <v>189</v>
      </c>
      <c r="X94" s="96" t="s">
        <v>1356</v>
      </c>
      <c r="Y94" s="96"/>
      <c r="Z94" s="101"/>
      <c r="AA94" s="96" t="s">
        <v>1192</v>
      </c>
      <c r="AB94" s="96" t="s">
        <v>34</v>
      </c>
      <c r="AC94" s="96" t="s">
        <v>1365</v>
      </c>
      <c r="AD94" s="96"/>
      <c r="AE94" s="96"/>
      <c r="AF94" s="96"/>
    </row>
    <row r="95" spans="1:32" s="102" customFormat="1" ht="20.25" hidden="1" customHeight="1">
      <c r="A95" s="94">
        <v>7</v>
      </c>
      <c r="B95" s="95" t="s">
        <v>185</v>
      </c>
      <c r="C95" s="96" t="s">
        <v>1342</v>
      </c>
      <c r="D95" s="96" t="s">
        <v>1066</v>
      </c>
      <c r="E95" s="97" t="s">
        <v>1067</v>
      </c>
      <c r="F95" s="96" t="s">
        <v>1369</v>
      </c>
      <c r="G95" s="96" t="s">
        <v>1370</v>
      </c>
      <c r="H95" s="98" t="s">
        <v>3</v>
      </c>
      <c r="I95" s="96" t="s">
        <v>1369</v>
      </c>
      <c r="J95" s="99" t="s">
        <v>1371</v>
      </c>
      <c r="K95" s="96" t="s">
        <v>1372</v>
      </c>
      <c r="L95" s="96">
        <v>13400060504</v>
      </c>
      <c r="M95" s="100">
        <v>41883</v>
      </c>
      <c r="N95" s="96" t="s">
        <v>186</v>
      </c>
      <c r="O95" s="96" t="s">
        <v>187</v>
      </c>
      <c r="P95" s="96" t="s">
        <v>188</v>
      </c>
      <c r="Q95" s="96" t="s">
        <v>4</v>
      </c>
      <c r="R95" s="96" t="s">
        <v>4</v>
      </c>
      <c r="S95" s="96" t="s">
        <v>1355</v>
      </c>
      <c r="T95" s="96" t="s">
        <v>1355</v>
      </c>
      <c r="U95" s="96" t="s">
        <v>1349</v>
      </c>
      <c r="V95" s="100" t="s">
        <v>190</v>
      </c>
      <c r="W95" s="96" t="s">
        <v>189</v>
      </c>
      <c r="X95" s="96" t="s">
        <v>1373</v>
      </c>
      <c r="Y95" s="96"/>
      <c r="Z95" s="101" t="s">
        <v>199</v>
      </c>
      <c r="AA95" s="96" t="s">
        <v>1374</v>
      </c>
      <c r="AB95" s="96" t="s">
        <v>34</v>
      </c>
      <c r="AC95" s="96" t="s">
        <v>1375</v>
      </c>
      <c r="AD95" s="96"/>
      <c r="AE95" s="96" t="s">
        <v>196</v>
      </c>
      <c r="AF95" s="96"/>
    </row>
    <row r="96" spans="1:32" s="102" customFormat="1" ht="20.25" hidden="1" customHeight="1">
      <c r="A96" s="94">
        <v>8</v>
      </c>
      <c r="B96" s="95" t="s">
        <v>185</v>
      </c>
      <c r="C96" s="96" t="s">
        <v>1342</v>
      </c>
      <c r="D96" s="96" t="s">
        <v>1066</v>
      </c>
      <c r="E96" s="97" t="s">
        <v>1067</v>
      </c>
      <c r="F96" s="96" t="s">
        <v>1369</v>
      </c>
      <c r="G96" s="96" t="s">
        <v>1370</v>
      </c>
      <c r="H96" s="98" t="s">
        <v>192</v>
      </c>
      <c r="I96" s="96" t="s">
        <v>1373</v>
      </c>
      <c r="J96" s="99" t="s">
        <v>1376</v>
      </c>
      <c r="K96" s="96" t="s">
        <v>1377</v>
      </c>
      <c r="L96" s="96">
        <v>18262490216</v>
      </c>
      <c r="M96" s="100">
        <v>41883</v>
      </c>
      <c r="N96" s="96" t="s">
        <v>186</v>
      </c>
      <c r="O96" s="96" t="s">
        <v>187</v>
      </c>
      <c r="P96" s="96" t="s">
        <v>188</v>
      </c>
      <c r="Q96" s="96" t="s">
        <v>4</v>
      </c>
      <c r="R96" s="96" t="s">
        <v>4</v>
      </c>
      <c r="S96" s="96" t="s">
        <v>1378</v>
      </c>
      <c r="T96" s="96" t="s">
        <v>1379</v>
      </c>
      <c r="U96" s="96" t="s">
        <v>1369</v>
      </c>
      <c r="V96" s="100" t="s">
        <v>190</v>
      </c>
      <c r="W96" s="96" t="s">
        <v>189</v>
      </c>
      <c r="X96" s="96" t="s">
        <v>1373</v>
      </c>
      <c r="Y96" s="96"/>
      <c r="Z96" s="101" t="s">
        <v>198</v>
      </c>
      <c r="AA96" s="96" t="s">
        <v>1374</v>
      </c>
      <c r="AB96" s="96" t="s">
        <v>34</v>
      </c>
      <c r="AC96" s="96" t="s">
        <v>1375</v>
      </c>
      <c r="AD96" s="96"/>
      <c r="AE96" s="96"/>
      <c r="AF96" s="96"/>
    </row>
    <row r="97" spans="1:32" s="102" customFormat="1" ht="20.25" hidden="1" customHeight="1">
      <c r="A97" s="94">
        <v>9</v>
      </c>
      <c r="B97" s="95" t="s">
        <v>185</v>
      </c>
      <c r="C97" s="96" t="s">
        <v>1342</v>
      </c>
      <c r="D97" s="96" t="s">
        <v>1066</v>
      </c>
      <c r="E97" s="97" t="s">
        <v>1067</v>
      </c>
      <c r="F97" s="96" t="s">
        <v>1369</v>
      </c>
      <c r="G97" s="96" t="s">
        <v>1370</v>
      </c>
      <c r="H97" s="98" t="s">
        <v>46</v>
      </c>
      <c r="I97" s="96" t="s">
        <v>1357</v>
      </c>
      <c r="J97" s="99" t="s">
        <v>1358</v>
      </c>
      <c r="K97" s="96" t="s">
        <v>1359</v>
      </c>
      <c r="L97" s="96">
        <v>15951848507</v>
      </c>
      <c r="M97" s="100">
        <v>42248</v>
      </c>
      <c r="N97" s="96" t="s">
        <v>186</v>
      </c>
      <c r="O97" s="96" t="s">
        <v>191</v>
      </c>
      <c r="P97" s="96" t="s">
        <v>193</v>
      </c>
      <c r="Q97" s="96" t="s">
        <v>4</v>
      </c>
      <c r="R97" s="96" t="s">
        <v>4</v>
      </c>
      <c r="S97" s="96" t="s">
        <v>1355</v>
      </c>
      <c r="T97" s="96" t="s">
        <v>1355</v>
      </c>
      <c r="U97" s="96" t="s">
        <v>1355</v>
      </c>
      <c r="V97" s="100"/>
      <c r="W97" s="96" t="s">
        <v>189</v>
      </c>
      <c r="X97" s="96" t="s">
        <v>1356</v>
      </c>
      <c r="Y97" s="96"/>
      <c r="Z97" s="101"/>
      <c r="AA97" s="96" t="s">
        <v>1374</v>
      </c>
      <c r="AB97" s="96" t="s">
        <v>34</v>
      </c>
      <c r="AC97" s="96" t="s">
        <v>1375</v>
      </c>
      <c r="AD97" s="96"/>
      <c r="AE97" s="96"/>
      <c r="AF97" s="96"/>
    </row>
    <row r="98" spans="1:32" s="102" customFormat="1" ht="20.25" hidden="1" customHeight="1">
      <c r="A98" s="94">
        <v>10</v>
      </c>
      <c r="B98" s="95" t="s">
        <v>185</v>
      </c>
      <c r="C98" s="96" t="s">
        <v>1342</v>
      </c>
      <c r="D98" s="96" t="s">
        <v>1066</v>
      </c>
      <c r="E98" s="97" t="s">
        <v>1067</v>
      </c>
      <c r="F98" s="96" t="s">
        <v>1380</v>
      </c>
      <c r="G98" s="96" t="s">
        <v>1381</v>
      </c>
      <c r="H98" s="98" t="s">
        <v>3</v>
      </c>
      <c r="I98" s="96" t="s">
        <v>1380</v>
      </c>
      <c r="J98" s="99" t="s">
        <v>1382</v>
      </c>
      <c r="K98" s="96" t="s">
        <v>1383</v>
      </c>
      <c r="L98" s="96">
        <v>13770710869</v>
      </c>
      <c r="M98" s="100">
        <v>42521</v>
      </c>
      <c r="N98" s="96" t="s">
        <v>186</v>
      </c>
      <c r="O98" s="96" t="s">
        <v>187</v>
      </c>
      <c r="P98" s="96" t="s">
        <v>188</v>
      </c>
      <c r="Q98" s="96" t="s">
        <v>7</v>
      </c>
      <c r="R98" s="96" t="s">
        <v>4</v>
      </c>
      <c r="S98" s="96" t="s">
        <v>1384</v>
      </c>
      <c r="T98" s="96" t="s">
        <v>1385</v>
      </c>
      <c r="U98" s="96" t="s">
        <v>1349</v>
      </c>
      <c r="V98" s="100" t="s">
        <v>190</v>
      </c>
      <c r="W98" s="96" t="s">
        <v>189</v>
      </c>
      <c r="X98" s="96" t="s">
        <v>1386</v>
      </c>
      <c r="Y98" s="96"/>
      <c r="Z98" s="101" t="s">
        <v>198</v>
      </c>
      <c r="AA98" s="96">
        <v>11</v>
      </c>
      <c r="AB98" s="96" t="s">
        <v>34</v>
      </c>
      <c r="AC98" s="96" t="s">
        <v>1387</v>
      </c>
      <c r="AD98" s="96"/>
      <c r="AE98" s="96" t="e">
        <v>#N/A</v>
      </c>
      <c r="AF98" s="96"/>
    </row>
    <row r="99" spans="1:32" s="102" customFormat="1" ht="20.25" hidden="1" customHeight="1">
      <c r="A99" s="94">
        <v>11</v>
      </c>
      <c r="B99" s="95" t="s">
        <v>185</v>
      </c>
      <c r="C99" s="96" t="s">
        <v>1342</v>
      </c>
      <c r="D99" s="96" t="s">
        <v>1066</v>
      </c>
      <c r="E99" s="97" t="s">
        <v>1067</v>
      </c>
      <c r="F99" s="96" t="s">
        <v>1386</v>
      </c>
      <c r="G99" s="96" t="s">
        <v>1381</v>
      </c>
      <c r="H99" s="98" t="s">
        <v>3</v>
      </c>
      <c r="I99" s="96" t="s">
        <v>1386</v>
      </c>
      <c r="J99" s="99" t="s">
        <v>1388</v>
      </c>
      <c r="K99" s="96" t="s">
        <v>1389</v>
      </c>
      <c r="L99" s="96">
        <v>18651675919</v>
      </c>
      <c r="M99" s="100">
        <v>41885</v>
      </c>
      <c r="N99" s="96" t="s">
        <v>186</v>
      </c>
      <c r="O99" s="96" t="s">
        <v>187</v>
      </c>
      <c r="P99" s="96" t="s">
        <v>188</v>
      </c>
      <c r="Q99" s="96" t="s">
        <v>7</v>
      </c>
      <c r="R99" s="96" t="s">
        <v>7</v>
      </c>
      <c r="S99" s="96" t="s">
        <v>1384</v>
      </c>
      <c r="T99" s="96" t="s">
        <v>1385</v>
      </c>
      <c r="U99" s="96" t="s">
        <v>1349</v>
      </c>
      <c r="V99" s="100" t="s">
        <v>190</v>
      </c>
      <c r="W99" s="96" t="s">
        <v>189</v>
      </c>
      <c r="X99" s="96" t="s">
        <v>1390</v>
      </c>
      <c r="Y99" s="96"/>
      <c r="Z99" s="101" t="s">
        <v>199</v>
      </c>
      <c r="AA99" s="96" t="s">
        <v>1153</v>
      </c>
      <c r="AB99" s="96" t="s">
        <v>34</v>
      </c>
      <c r="AC99" s="96" t="s">
        <v>1387</v>
      </c>
      <c r="AD99" s="96"/>
      <c r="AE99" s="96" t="e">
        <v>#N/A</v>
      </c>
      <c r="AF99" s="96"/>
    </row>
    <row r="100" spans="1:32" s="102" customFormat="1" ht="20.25" hidden="1" customHeight="1">
      <c r="A100" s="94">
        <v>12</v>
      </c>
      <c r="B100" s="95" t="s">
        <v>185</v>
      </c>
      <c r="C100" s="96" t="s">
        <v>1342</v>
      </c>
      <c r="D100" s="96" t="s">
        <v>1066</v>
      </c>
      <c r="E100" s="97" t="s">
        <v>1067</v>
      </c>
      <c r="F100" s="96" t="s">
        <v>1380</v>
      </c>
      <c r="G100" s="96" t="s">
        <v>1381</v>
      </c>
      <c r="H100" s="98" t="s">
        <v>46</v>
      </c>
      <c r="I100" s="96" t="s">
        <v>1357</v>
      </c>
      <c r="J100" s="99" t="s">
        <v>1358</v>
      </c>
      <c r="K100" s="96" t="s">
        <v>1359</v>
      </c>
      <c r="L100" s="96">
        <v>15951848507</v>
      </c>
      <c r="M100" s="100">
        <v>42248</v>
      </c>
      <c r="N100" s="96" t="s">
        <v>186</v>
      </c>
      <c r="O100" s="96" t="s">
        <v>191</v>
      </c>
      <c r="P100" s="96" t="s">
        <v>193</v>
      </c>
      <c r="Q100" s="96" t="s">
        <v>7</v>
      </c>
      <c r="R100" s="96" t="s">
        <v>7</v>
      </c>
      <c r="S100" s="96" t="s">
        <v>1355</v>
      </c>
      <c r="T100" s="96" t="s">
        <v>1355</v>
      </c>
      <c r="U100" s="96" t="s">
        <v>1355</v>
      </c>
      <c r="V100" s="100"/>
      <c r="W100" s="96" t="s">
        <v>189</v>
      </c>
      <c r="X100" s="96" t="s">
        <v>1356</v>
      </c>
      <c r="Y100" s="96"/>
      <c r="Z100" s="101"/>
      <c r="AA100" s="96" t="s">
        <v>1153</v>
      </c>
      <c r="AB100" s="96" t="s">
        <v>34</v>
      </c>
      <c r="AC100" s="96" t="s">
        <v>1387</v>
      </c>
      <c r="AD100" s="96"/>
      <c r="AE100" s="96"/>
      <c r="AF100" s="96"/>
    </row>
    <row r="101" spans="1:32" s="102" customFormat="1" ht="20.25" hidden="1" customHeight="1">
      <c r="A101" s="94">
        <v>13</v>
      </c>
      <c r="B101" s="95" t="s">
        <v>185</v>
      </c>
      <c r="C101" s="96" t="s">
        <v>1342</v>
      </c>
      <c r="D101" s="96" t="s">
        <v>1066</v>
      </c>
      <c r="E101" s="97" t="s">
        <v>1067</v>
      </c>
      <c r="F101" s="96" t="s">
        <v>1391</v>
      </c>
      <c r="G101" s="96" t="s">
        <v>1392</v>
      </c>
      <c r="H101" s="98" t="s">
        <v>3</v>
      </c>
      <c r="I101" s="96" t="s">
        <v>1391</v>
      </c>
      <c r="J101" s="99" t="s">
        <v>1393</v>
      </c>
      <c r="K101" s="96" t="s">
        <v>1394</v>
      </c>
      <c r="L101" s="96">
        <v>15380811499</v>
      </c>
      <c r="M101" s="100">
        <v>41974</v>
      </c>
      <c r="N101" s="96" t="s">
        <v>186</v>
      </c>
      <c r="O101" s="96" t="s">
        <v>191</v>
      </c>
      <c r="P101" s="96" t="s">
        <v>193</v>
      </c>
      <c r="Q101" s="96" t="s">
        <v>7</v>
      </c>
      <c r="R101" s="96" t="s">
        <v>7</v>
      </c>
      <c r="S101" s="96" t="s">
        <v>1355</v>
      </c>
      <c r="T101" s="96" t="s">
        <v>1355</v>
      </c>
      <c r="U101" s="96" t="s">
        <v>1391</v>
      </c>
      <c r="V101" s="100" t="s">
        <v>190</v>
      </c>
      <c r="W101" s="96" t="s">
        <v>189</v>
      </c>
      <c r="X101" s="96" t="s">
        <v>1395</v>
      </c>
      <c r="Y101" s="96"/>
      <c r="Z101" s="101" t="s">
        <v>199</v>
      </c>
      <c r="AA101" s="96" t="s">
        <v>1396</v>
      </c>
      <c r="AB101" s="96" t="s">
        <v>34</v>
      </c>
      <c r="AC101" s="96" t="s">
        <v>1397</v>
      </c>
      <c r="AD101" s="96"/>
      <c r="AE101" s="96" t="s">
        <v>196</v>
      </c>
      <c r="AF101" s="96"/>
    </row>
    <row r="102" spans="1:32" s="102" customFormat="1" ht="20.25" hidden="1" customHeight="1">
      <c r="A102" s="94">
        <v>14</v>
      </c>
      <c r="B102" s="95" t="s">
        <v>185</v>
      </c>
      <c r="C102" s="96" t="s">
        <v>1342</v>
      </c>
      <c r="D102" s="96" t="s">
        <v>1066</v>
      </c>
      <c r="E102" s="97" t="s">
        <v>1067</v>
      </c>
      <c r="F102" s="96" t="s">
        <v>1391</v>
      </c>
      <c r="G102" s="96" t="s">
        <v>1392</v>
      </c>
      <c r="H102" s="98" t="s">
        <v>46</v>
      </c>
      <c r="I102" s="96" t="s">
        <v>1357</v>
      </c>
      <c r="J102" s="99" t="s">
        <v>1358</v>
      </c>
      <c r="K102" s="96" t="s">
        <v>1359</v>
      </c>
      <c r="L102" s="96">
        <v>15951848507</v>
      </c>
      <c r="M102" s="100">
        <v>42248</v>
      </c>
      <c r="N102" s="96" t="s">
        <v>186</v>
      </c>
      <c r="O102" s="96" t="s">
        <v>191</v>
      </c>
      <c r="P102" s="96" t="s">
        <v>193</v>
      </c>
      <c r="Q102" s="96" t="s">
        <v>7</v>
      </c>
      <c r="R102" s="96" t="s">
        <v>7</v>
      </c>
      <c r="S102" s="96" t="s">
        <v>1355</v>
      </c>
      <c r="T102" s="96" t="s">
        <v>1355</v>
      </c>
      <c r="U102" s="96" t="s">
        <v>1355</v>
      </c>
      <c r="V102" s="100"/>
      <c r="W102" s="96" t="s">
        <v>189</v>
      </c>
      <c r="X102" s="96" t="s">
        <v>1356</v>
      </c>
      <c r="Y102" s="96"/>
      <c r="Z102" s="101"/>
      <c r="AA102" s="96" t="s">
        <v>1396</v>
      </c>
      <c r="AB102" s="96" t="s">
        <v>34</v>
      </c>
      <c r="AC102" s="96" t="s">
        <v>1397</v>
      </c>
      <c r="AD102" s="96"/>
      <c r="AE102" s="96"/>
      <c r="AF102" s="96"/>
    </row>
    <row r="103" spans="1:32" s="102" customFormat="1" ht="20.25" hidden="1" customHeight="1">
      <c r="A103" s="94">
        <v>15</v>
      </c>
      <c r="B103" s="95" t="s">
        <v>185</v>
      </c>
      <c r="C103" s="96" t="s">
        <v>1342</v>
      </c>
      <c r="D103" s="96" t="s">
        <v>1066</v>
      </c>
      <c r="E103" s="97" t="s">
        <v>1067</v>
      </c>
      <c r="F103" s="96" t="s">
        <v>1391</v>
      </c>
      <c r="G103" s="96" t="s">
        <v>1398</v>
      </c>
      <c r="H103" s="98" t="s">
        <v>3</v>
      </c>
      <c r="I103" s="96" t="s">
        <v>1399</v>
      </c>
      <c r="J103" s="99" t="s">
        <v>1400</v>
      </c>
      <c r="K103" s="96" t="s">
        <v>1401</v>
      </c>
      <c r="L103" s="96">
        <v>13951613784</v>
      </c>
      <c r="M103" s="100">
        <v>42278</v>
      </c>
      <c r="N103" s="96" t="s">
        <v>186</v>
      </c>
      <c r="O103" s="96" t="s">
        <v>187</v>
      </c>
      <c r="P103" s="96" t="s">
        <v>188</v>
      </c>
      <c r="Q103" s="96" t="s">
        <v>4</v>
      </c>
      <c r="R103" s="96" t="s">
        <v>4</v>
      </c>
      <c r="S103" s="96" t="s">
        <v>1402</v>
      </c>
      <c r="T103" s="96" t="s">
        <v>1403</v>
      </c>
      <c r="U103" s="96" t="s">
        <v>1391</v>
      </c>
      <c r="V103" s="100"/>
      <c r="W103" s="96" t="s">
        <v>189</v>
      </c>
      <c r="X103" s="96" t="s">
        <v>1391</v>
      </c>
      <c r="Y103" s="96"/>
      <c r="Z103" s="101" t="s">
        <v>198</v>
      </c>
      <c r="AA103" s="96" t="s">
        <v>1138</v>
      </c>
      <c r="AB103" s="96" t="s">
        <v>34</v>
      </c>
      <c r="AC103" s="96" t="s">
        <v>1404</v>
      </c>
      <c r="AD103" s="96"/>
      <c r="AE103" s="96" t="e">
        <v>#N/A</v>
      </c>
      <c r="AF103" s="96"/>
    </row>
    <row r="104" spans="1:32" s="102" customFormat="1" ht="20.25" hidden="1" customHeight="1">
      <c r="A104" s="94">
        <v>16</v>
      </c>
      <c r="B104" s="95" t="s">
        <v>185</v>
      </c>
      <c r="C104" s="96" t="s">
        <v>1342</v>
      </c>
      <c r="D104" s="96" t="s">
        <v>1066</v>
      </c>
      <c r="E104" s="97" t="s">
        <v>1067</v>
      </c>
      <c r="F104" s="96" t="s">
        <v>1391</v>
      </c>
      <c r="G104" s="96" t="s">
        <v>1398</v>
      </c>
      <c r="H104" s="98" t="s">
        <v>8</v>
      </c>
      <c r="I104" s="96" t="s">
        <v>1405</v>
      </c>
      <c r="J104" s="99" t="s">
        <v>1406</v>
      </c>
      <c r="K104" s="96" t="s">
        <v>1407</v>
      </c>
      <c r="L104" s="96">
        <v>13160055679</v>
      </c>
      <c r="M104" s="100">
        <v>42278</v>
      </c>
      <c r="N104" s="96" t="s">
        <v>186</v>
      </c>
      <c r="O104" s="96" t="s">
        <v>187</v>
      </c>
      <c r="P104" s="96" t="s">
        <v>188</v>
      </c>
      <c r="Q104" s="96" t="s">
        <v>4</v>
      </c>
      <c r="R104" s="96" t="s">
        <v>4</v>
      </c>
      <c r="S104" s="96" t="s">
        <v>1408</v>
      </c>
      <c r="T104" s="96" t="s">
        <v>1409</v>
      </c>
      <c r="U104" s="96" t="s">
        <v>1391</v>
      </c>
      <c r="V104" s="100"/>
      <c r="W104" s="96" t="s">
        <v>189</v>
      </c>
      <c r="X104" s="96" t="s">
        <v>1356</v>
      </c>
      <c r="Y104" s="96"/>
      <c r="Z104" s="101" t="s">
        <v>198</v>
      </c>
      <c r="AA104" s="96" t="s">
        <v>1138</v>
      </c>
      <c r="AB104" s="96" t="s">
        <v>34</v>
      </c>
      <c r="AC104" s="96" t="s">
        <v>1404</v>
      </c>
      <c r="AD104" s="96"/>
      <c r="AE104" s="96"/>
      <c r="AF104" s="96"/>
    </row>
    <row r="105" spans="1:32" s="102" customFormat="1" ht="20.25" hidden="1" customHeight="1">
      <c r="A105" s="94">
        <v>17</v>
      </c>
      <c r="B105" s="95" t="s">
        <v>185</v>
      </c>
      <c r="C105" s="96" t="s">
        <v>1342</v>
      </c>
      <c r="D105" s="96" t="s">
        <v>1066</v>
      </c>
      <c r="E105" s="97" t="s">
        <v>1067</v>
      </c>
      <c r="F105" s="96" t="s">
        <v>1391</v>
      </c>
      <c r="G105" s="96" t="s">
        <v>1398</v>
      </c>
      <c r="H105" s="98" t="s">
        <v>192</v>
      </c>
      <c r="I105" s="96" t="s">
        <v>1410</v>
      </c>
      <c r="J105" s="99" t="s">
        <v>1411</v>
      </c>
      <c r="K105" s="96" t="s">
        <v>1412</v>
      </c>
      <c r="L105" s="96">
        <v>15295507035</v>
      </c>
      <c r="M105" s="100">
        <v>42278</v>
      </c>
      <c r="N105" s="96" t="s">
        <v>186</v>
      </c>
      <c r="O105" s="96" t="s">
        <v>187</v>
      </c>
      <c r="P105" s="96" t="s">
        <v>188</v>
      </c>
      <c r="Q105" s="96" t="s">
        <v>4</v>
      </c>
      <c r="R105" s="96" t="s">
        <v>4</v>
      </c>
      <c r="S105" s="96" t="s">
        <v>1413</v>
      </c>
      <c r="T105" s="96" t="s">
        <v>1403</v>
      </c>
      <c r="U105" s="96" t="s">
        <v>1391</v>
      </c>
      <c r="V105" s="100"/>
      <c r="W105" s="96" t="s">
        <v>189</v>
      </c>
      <c r="X105" s="96" t="s">
        <v>1356</v>
      </c>
      <c r="Y105" s="96"/>
      <c r="Z105" s="101" t="s">
        <v>198</v>
      </c>
      <c r="AA105" s="96" t="s">
        <v>1138</v>
      </c>
      <c r="AB105" s="96" t="s">
        <v>34</v>
      </c>
      <c r="AC105" s="96" t="s">
        <v>1404</v>
      </c>
      <c r="AD105" s="96"/>
      <c r="AE105" s="96"/>
      <c r="AF105" s="96"/>
    </row>
    <row r="106" spans="1:32" s="102" customFormat="1" ht="20.25" hidden="1" customHeight="1">
      <c r="A106" s="94">
        <v>18</v>
      </c>
      <c r="B106" s="95" t="s">
        <v>185</v>
      </c>
      <c r="C106" s="96" t="s">
        <v>1342</v>
      </c>
      <c r="D106" s="96" t="s">
        <v>1066</v>
      </c>
      <c r="E106" s="97" t="s">
        <v>1067</v>
      </c>
      <c r="F106" s="96" t="s">
        <v>1391</v>
      </c>
      <c r="G106" s="96" t="s">
        <v>1398</v>
      </c>
      <c r="H106" s="98" t="s">
        <v>46</v>
      </c>
      <c r="I106" s="96" t="s">
        <v>1357</v>
      </c>
      <c r="J106" s="99" t="s">
        <v>1358</v>
      </c>
      <c r="K106" s="96" t="s">
        <v>1359</v>
      </c>
      <c r="L106" s="96">
        <v>15951848507</v>
      </c>
      <c r="M106" s="100">
        <v>42248</v>
      </c>
      <c r="N106" s="96" t="s">
        <v>186</v>
      </c>
      <c r="O106" s="96" t="s">
        <v>191</v>
      </c>
      <c r="P106" s="96" t="s">
        <v>193</v>
      </c>
      <c r="Q106" s="96" t="s">
        <v>4</v>
      </c>
      <c r="R106" s="96" t="s">
        <v>7</v>
      </c>
      <c r="S106" s="96" t="s">
        <v>1355</v>
      </c>
      <c r="T106" s="96" t="s">
        <v>1355</v>
      </c>
      <c r="U106" s="96" t="s">
        <v>1355</v>
      </c>
      <c r="V106" s="100"/>
      <c r="W106" s="96" t="s">
        <v>189</v>
      </c>
      <c r="X106" s="96" t="s">
        <v>1356</v>
      </c>
      <c r="Y106" s="96"/>
      <c r="Z106" s="101"/>
      <c r="AA106" s="96" t="s">
        <v>1138</v>
      </c>
      <c r="AB106" s="96" t="s">
        <v>34</v>
      </c>
      <c r="AC106" s="96" t="s">
        <v>1404</v>
      </c>
      <c r="AD106" s="96"/>
      <c r="AE106" s="96"/>
      <c r="AF106" s="96"/>
    </row>
    <row r="107" spans="1:32" s="102" customFormat="1" ht="20.25" hidden="1" customHeight="1">
      <c r="A107" s="94">
        <v>19</v>
      </c>
      <c r="B107" s="95" t="s">
        <v>185</v>
      </c>
      <c r="C107" s="96" t="s">
        <v>1342</v>
      </c>
      <c r="D107" s="96" t="s">
        <v>1066</v>
      </c>
      <c r="E107" s="97" t="s">
        <v>1067</v>
      </c>
      <c r="F107" s="96" t="s">
        <v>1391</v>
      </c>
      <c r="G107" s="96" t="s">
        <v>1414</v>
      </c>
      <c r="H107" s="98" t="s">
        <v>3</v>
      </c>
      <c r="I107" s="96" t="s">
        <v>1391</v>
      </c>
      <c r="J107" s="99" t="s">
        <v>1393</v>
      </c>
      <c r="K107" s="96" t="s">
        <v>1394</v>
      </c>
      <c r="L107" s="96">
        <v>15380811499</v>
      </c>
      <c r="M107" s="100">
        <v>41974</v>
      </c>
      <c r="N107" s="96" t="s">
        <v>186</v>
      </c>
      <c r="O107" s="96" t="s">
        <v>191</v>
      </c>
      <c r="P107" s="96" t="s">
        <v>193</v>
      </c>
      <c r="Q107" s="96" t="s">
        <v>6</v>
      </c>
      <c r="R107" s="96" t="s">
        <v>6</v>
      </c>
      <c r="S107" s="96" t="s">
        <v>1355</v>
      </c>
      <c r="T107" s="96" t="s">
        <v>1355</v>
      </c>
      <c r="U107" s="96" t="s">
        <v>1355</v>
      </c>
      <c r="V107" s="100" t="s">
        <v>190</v>
      </c>
      <c r="W107" s="96" t="s">
        <v>189</v>
      </c>
      <c r="X107" s="96" t="s">
        <v>1415</v>
      </c>
      <c r="Y107" s="96"/>
      <c r="Z107" s="101" t="s">
        <v>199</v>
      </c>
      <c r="AA107" s="96" t="s">
        <v>1416</v>
      </c>
      <c r="AB107" s="96" t="s">
        <v>195</v>
      </c>
      <c r="AC107" s="96" t="s">
        <v>1417</v>
      </c>
      <c r="AD107" s="96"/>
      <c r="AE107" s="96" t="s">
        <v>196</v>
      </c>
      <c r="AF107" s="96"/>
    </row>
    <row r="108" spans="1:32" s="102" customFormat="1" ht="20.25" hidden="1" customHeight="1">
      <c r="A108" s="94">
        <v>20</v>
      </c>
      <c r="B108" s="95" t="s">
        <v>185</v>
      </c>
      <c r="C108" s="96" t="s">
        <v>1342</v>
      </c>
      <c r="D108" s="96" t="s">
        <v>1066</v>
      </c>
      <c r="E108" s="97" t="s">
        <v>1067</v>
      </c>
      <c r="F108" s="96" t="s">
        <v>1391</v>
      </c>
      <c r="G108" s="96" t="s">
        <v>1414</v>
      </c>
      <c r="H108" s="98" t="s">
        <v>46</v>
      </c>
      <c r="I108" s="96" t="s">
        <v>1357</v>
      </c>
      <c r="J108" s="99" t="s">
        <v>1358</v>
      </c>
      <c r="K108" s="96" t="s">
        <v>1359</v>
      </c>
      <c r="L108" s="96">
        <v>15951848507</v>
      </c>
      <c r="M108" s="100">
        <v>42248</v>
      </c>
      <c r="N108" s="96" t="s">
        <v>186</v>
      </c>
      <c r="O108" s="96" t="s">
        <v>191</v>
      </c>
      <c r="P108" s="96" t="s">
        <v>193</v>
      </c>
      <c r="Q108" s="96" t="s">
        <v>6</v>
      </c>
      <c r="R108" s="96" t="s">
        <v>6</v>
      </c>
      <c r="S108" s="96" t="s">
        <v>1355</v>
      </c>
      <c r="T108" s="96" t="s">
        <v>1355</v>
      </c>
      <c r="U108" s="96" t="s">
        <v>1355</v>
      </c>
      <c r="V108" s="100"/>
      <c r="W108" s="96" t="s">
        <v>189</v>
      </c>
      <c r="X108" s="96" t="s">
        <v>1356</v>
      </c>
      <c r="Y108" s="96"/>
      <c r="Z108" s="101"/>
      <c r="AA108" s="96" t="s">
        <v>1416</v>
      </c>
      <c r="AB108" s="96" t="s">
        <v>195</v>
      </c>
      <c r="AC108" s="96" t="s">
        <v>1417</v>
      </c>
      <c r="AD108" s="96"/>
      <c r="AE108" s="96"/>
      <c r="AF108" s="96"/>
    </row>
    <row r="109" spans="1:32" s="102" customFormat="1" ht="20.25" hidden="1" customHeight="1">
      <c r="A109" s="94">
        <v>21</v>
      </c>
      <c r="B109" s="95" t="s">
        <v>185</v>
      </c>
      <c r="C109" s="96" t="s">
        <v>1342</v>
      </c>
      <c r="D109" s="96" t="s">
        <v>1066</v>
      </c>
      <c r="E109" s="97" t="s">
        <v>1067</v>
      </c>
      <c r="F109" s="96" t="s">
        <v>1391</v>
      </c>
      <c r="G109" s="96" t="s">
        <v>1418</v>
      </c>
      <c r="H109" s="98" t="s">
        <v>3</v>
      </c>
      <c r="I109" s="96" t="s">
        <v>1391</v>
      </c>
      <c r="J109" s="99" t="s">
        <v>1393</v>
      </c>
      <c r="K109" s="96" t="s">
        <v>1394</v>
      </c>
      <c r="L109" s="96">
        <v>15380811499</v>
      </c>
      <c r="M109" s="100">
        <v>41974</v>
      </c>
      <c r="N109" s="96" t="s">
        <v>186</v>
      </c>
      <c r="O109" s="96" t="s">
        <v>191</v>
      </c>
      <c r="P109" s="96" t="s">
        <v>193</v>
      </c>
      <c r="Q109" s="96" t="s">
        <v>7</v>
      </c>
      <c r="R109" s="96" t="s">
        <v>7</v>
      </c>
      <c r="S109" s="96" t="s">
        <v>1355</v>
      </c>
      <c r="T109" s="96" t="s">
        <v>1355</v>
      </c>
      <c r="U109" s="96" t="s">
        <v>1355</v>
      </c>
      <c r="V109" s="100" t="s">
        <v>190</v>
      </c>
      <c r="W109" s="96" t="s">
        <v>189</v>
      </c>
      <c r="X109" s="96" t="s">
        <v>1415</v>
      </c>
      <c r="Y109" s="96"/>
      <c r="Z109" s="101" t="s">
        <v>199</v>
      </c>
      <c r="AA109" s="96" t="s">
        <v>1416</v>
      </c>
      <c r="AB109" s="96" t="s">
        <v>195</v>
      </c>
      <c r="AC109" s="96" t="s">
        <v>1417</v>
      </c>
      <c r="AD109" s="96"/>
      <c r="AE109" s="96" t="s">
        <v>196</v>
      </c>
      <c r="AF109" s="96"/>
    </row>
    <row r="110" spans="1:32" s="102" customFormat="1" ht="20.25" hidden="1" customHeight="1">
      <c r="A110" s="94">
        <v>22</v>
      </c>
      <c r="B110" s="95" t="s">
        <v>185</v>
      </c>
      <c r="C110" s="96" t="s">
        <v>1342</v>
      </c>
      <c r="D110" s="96" t="s">
        <v>1066</v>
      </c>
      <c r="E110" s="97" t="s">
        <v>1067</v>
      </c>
      <c r="F110" s="96" t="s">
        <v>1391</v>
      </c>
      <c r="G110" s="96" t="s">
        <v>1418</v>
      </c>
      <c r="H110" s="98" t="s">
        <v>46</v>
      </c>
      <c r="I110" s="96" t="s">
        <v>1357</v>
      </c>
      <c r="J110" s="99" t="s">
        <v>1358</v>
      </c>
      <c r="K110" s="96" t="s">
        <v>1359</v>
      </c>
      <c r="L110" s="96">
        <v>15951848507</v>
      </c>
      <c r="M110" s="100">
        <v>42248</v>
      </c>
      <c r="N110" s="96" t="s">
        <v>186</v>
      </c>
      <c r="O110" s="96" t="s">
        <v>191</v>
      </c>
      <c r="P110" s="96" t="s">
        <v>193</v>
      </c>
      <c r="Q110" s="96" t="s">
        <v>7</v>
      </c>
      <c r="R110" s="96" t="s">
        <v>7</v>
      </c>
      <c r="S110" s="96" t="s">
        <v>1355</v>
      </c>
      <c r="T110" s="96" t="s">
        <v>1355</v>
      </c>
      <c r="U110" s="96" t="s">
        <v>1355</v>
      </c>
      <c r="V110" s="100"/>
      <c r="W110" s="96" t="s">
        <v>189</v>
      </c>
      <c r="X110" s="96" t="s">
        <v>1356</v>
      </c>
      <c r="Y110" s="96"/>
      <c r="Z110" s="101"/>
      <c r="AA110" s="96" t="s">
        <v>1416</v>
      </c>
      <c r="AB110" s="96" t="s">
        <v>195</v>
      </c>
      <c r="AC110" s="96" t="s">
        <v>1417</v>
      </c>
      <c r="AD110" s="96"/>
      <c r="AE110" s="96"/>
      <c r="AF110" s="96"/>
    </row>
    <row r="111" spans="1:32" s="102" customFormat="1" ht="20.25" hidden="1" customHeight="1">
      <c r="A111" s="94">
        <v>23</v>
      </c>
      <c r="B111" s="95" t="s">
        <v>185</v>
      </c>
      <c r="C111" s="96" t="s">
        <v>1342</v>
      </c>
      <c r="D111" s="96" t="s">
        <v>1419</v>
      </c>
      <c r="E111" s="97" t="s">
        <v>1067</v>
      </c>
      <c r="F111" s="96" t="s">
        <v>1420</v>
      </c>
      <c r="G111" s="96" t="s">
        <v>1421</v>
      </c>
      <c r="H111" s="98" t="s">
        <v>3</v>
      </c>
      <c r="I111" s="96" t="s">
        <v>1422</v>
      </c>
      <c r="J111" s="99" t="s">
        <v>1423</v>
      </c>
      <c r="K111" s="96" t="s">
        <v>1424</v>
      </c>
      <c r="L111" s="96">
        <v>18660789945</v>
      </c>
      <c r="M111" s="100">
        <v>42095</v>
      </c>
      <c r="N111" s="96" t="s">
        <v>186</v>
      </c>
      <c r="O111" s="96" t="s">
        <v>187</v>
      </c>
      <c r="P111" s="96" t="s">
        <v>193</v>
      </c>
      <c r="Q111" s="96" t="s">
        <v>4</v>
      </c>
      <c r="R111" s="96" t="s">
        <v>4</v>
      </c>
      <c r="S111" s="96" t="s">
        <v>1355</v>
      </c>
      <c r="T111" s="96" t="s">
        <v>1355</v>
      </c>
      <c r="U111" s="96" t="s">
        <v>1355</v>
      </c>
      <c r="V111" s="100" t="s">
        <v>190</v>
      </c>
      <c r="W111" s="96" t="s">
        <v>189</v>
      </c>
      <c r="X111" s="96" t="s">
        <v>1356</v>
      </c>
      <c r="Y111" s="96"/>
      <c r="Z111" s="101" t="s">
        <v>199</v>
      </c>
      <c r="AA111" s="96" t="s">
        <v>1425</v>
      </c>
      <c r="AB111" s="96" t="s">
        <v>34</v>
      </c>
      <c r="AC111" s="96" t="s">
        <v>1426</v>
      </c>
      <c r="AD111" s="96"/>
      <c r="AE111" s="96" t="s">
        <v>196</v>
      </c>
      <c r="AF111" s="96"/>
    </row>
    <row r="112" spans="1:32" s="102" customFormat="1" ht="20.25" hidden="1" customHeight="1">
      <c r="A112" s="94">
        <v>24</v>
      </c>
      <c r="B112" s="95" t="s">
        <v>185</v>
      </c>
      <c r="C112" s="96" t="s">
        <v>1342</v>
      </c>
      <c r="D112" s="96" t="s">
        <v>1419</v>
      </c>
      <c r="E112" s="97" t="s">
        <v>1067</v>
      </c>
      <c r="F112" s="96" t="s">
        <v>1420</v>
      </c>
      <c r="G112" s="96" t="s">
        <v>1421</v>
      </c>
      <c r="H112" s="98" t="s">
        <v>5</v>
      </c>
      <c r="I112" s="96" t="s">
        <v>1427</v>
      </c>
      <c r="J112" s="99" t="s">
        <v>1428</v>
      </c>
      <c r="K112" s="96" t="s">
        <v>1429</v>
      </c>
      <c r="L112" s="96">
        <v>15165027210</v>
      </c>
      <c r="M112" s="100">
        <v>41906</v>
      </c>
      <c r="N112" s="96" t="s">
        <v>186</v>
      </c>
      <c r="O112" s="96" t="s">
        <v>187</v>
      </c>
      <c r="P112" s="96" t="s">
        <v>193</v>
      </c>
      <c r="Q112" s="96" t="s">
        <v>4</v>
      </c>
      <c r="R112" s="96" t="s">
        <v>4</v>
      </c>
      <c r="S112" s="96" t="s">
        <v>1355</v>
      </c>
      <c r="T112" s="96" t="s">
        <v>1355</v>
      </c>
      <c r="U112" s="96" t="s">
        <v>1355</v>
      </c>
      <c r="V112" s="100" t="s">
        <v>190</v>
      </c>
      <c r="W112" s="96" t="s">
        <v>189</v>
      </c>
      <c r="X112" s="96" t="s">
        <v>1356</v>
      </c>
      <c r="Y112" s="96"/>
      <c r="Z112" s="101" t="s">
        <v>199</v>
      </c>
      <c r="AA112" s="96" t="s">
        <v>1425</v>
      </c>
      <c r="AB112" s="96" t="s">
        <v>34</v>
      </c>
      <c r="AC112" s="96" t="s">
        <v>1426</v>
      </c>
      <c r="AD112" s="96"/>
      <c r="AE112" s="96"/>
      <c r="AF112" s="96"/>
    </row>
    <row r="113" spans="1:32" s="102" customFormat="1" ht="20.25" hidden="1" customHeight="1">
      <c r="A113" s="94">
        <v>25</v>
      </c>
      <c r="B113" s="95" t="s">
        <v>185</v>
      </c>
      <c r="C113" s="96" t="s">
        <v>1342</v>
      </c>
      <c r="D113" s="96" t="s">
        <v>1419</v>
      </c>
      <c r="E113" s="97" t="s">
        <v>1067</v>
      </c>
      <c r="F113" s="96" t="s">
        <v>1420</v>
      </c>
      <c r="G113" s="96" t="s">
        <v>1421</v>
      </c>
      <c r="H113" s="98" t="s">
        <v>9</v>
      </c>
      <c r="I113" s="96" t="s">
        <v>1430</v>
      </c>
      <c r="J113" s="99" t="s">
        <v>1431</v>
      </c>
      <c r="K113" s="96" t="s">
        <v>1432</v>
      </c>
      <c r="L113" s="96">
        <v>15964026062</v>
      </c>
      <c r="M113" s="100">
        <v>41699</v>
      </c>
      <c r="N113" s="96" t="s">
        <v>186</v>
      </c>
      <c r="O113" s="96" t="s">
        <v>187</v>
      </c>
      <c r="P113" s="96" t="s">
        <v>193</v>
      </c>
      <c r="Q113" s="96" t="s">
        <v>4</v>
      </c>
      <c r="R113" s="96" t="s">
        <v>4</v>
      </c>
      <c r="S113" s="96" t="s">
        <v>1355</v>
      </c>
      <c r="T113" s="96" t="s">
        <v>1355</v>
      </c>
      <c r="U113" s="96" t="s">
        <v>1355</v>
      </c>
      <c r="V113" s="100" t="s">
        <v>190</v>
      </c>
      <c r="W113" s="96" t="s">
        <v>189</v>
      </c>
      <c r="X113" s="96" t="s">
        <v>1356</v>
      </c>
      <c r="Y113" s="96"/>
      <c r="Z113" s="101" t="s">
        <v>199</v>
      </c>
      <c r="AA113" s="96" t="s">
        <v>1425</v>
      </c>
      <c r="AB113" s="96" t="s">
        <v>34</v>
      </c>
      <c r="AC113" s="96" t="s">
        <v>1426</v>
      </c>
      <c r="AD113" s="96"/>
      <c r="AE113" s="96" t="s">
        <v>196</v>
      </c>
      <c r="AF113" s="96"/>
    </row>
    <row r="114" spans="1:32" s="102" customFormat="1" ht="20.25" hidden="1" customHeight="1">
      <c r="A114" s="94">
        <v>26</v>
      </c>
      <c r="B114" s="95" t="s">
        <v>185</v>
      </c>
      <c r="C114" s="96" t="s">
        <v>1342</v>
      </c>
      <c r="D114" s="96" t="s">
        <v>1419</v>
      </c>
      <c r="E114" s="97" t="s">
        <v>1067</v>
      </c>
      <c r="F114" s="96" t="s">
        <v>1420</v>
      </c>
      <c r="G114" s="96" t="s">
        <v>1421</v>
      </c>
      <c r="H114" s="98" t="s">
        <v>3</v>
      </c>
      <c r="I114" s="96" t="s">
        <v>1420</v>
      </c>
      <c r="J114" s="99" t="s">
        <v>1433</v>
      </c>
      <c r="K114" s="96" t="s">
        <v>1434</v>
      </c>
      <c r="L114" s="96">
        <v>18678341802</v>
      </c>
      <c r="M114" s="100">
        <v>42470</v>
      </c>
      <c r="N114" s="96" t="s">
        <v>186</v>
      </c>
      <c r="O114" s="96" t="s">
        <v>187</v>
      </c>
      <c r="P114" s="96" t="s">
        <v>188</v>
      </c>
      <c r="Q114" s="96" t="s">
        <v>4</v>
      </c>
      <c r="R114" s="96" t="s">
        <v>4</v>
      </c>
      <c r="S114" s="96" t="s">
        <v>1435</v>
      </c>
      <c r="T114" s="96" t="s">
        <v>1436</v>
      </c>
      <c r="U114" s="96" t="s">
        <v>1355</v>
      </c>
      <c r="V114" s="100" t="s">
        <v>190</v>
      </c>
      <c r="W114" s="96" t="s">
        <v>189</v>
      </c>
      <c r="X114" s="96" t="s">
        <v>1437</v>
      </c>
      <c r="Y114" s="96"/>
      <c r="Z114" s="101" t="s">
        <v>199</v>
      </c>
      <c r="AA114" s="96" t="s">
        <v>1425</v>
      </c>
      <c r="AB114" s="96" t="s">
        <v>34</v>
      </c>
      <c r="AC114" s="96" t="s">
        <v>1426</v>
      </c>
      <c r="AD114" s="96"/>
      <c r="AE114" s="96" t="s">
        <v>196</v>
      </c>
      <c r="AF114" s="96"/>
    </row>
    <row r="115" spans="1:32" s="102" customFormat="1" ht="20.25" hidden="1" customHeight="1">
      <c r="A115" s="94">
        <v>27</v>
      </c>
      <c r="B115" s="95" t="s">
        <v>185</v>
      </c>
      <c r="C115" s="96" t="s">
        <v>1342</v>
      </c>
      <c r="D115" s="96" t="s">
        <v>1419</v>
      </c>
      <c r="E115" s="97" t="s">
        <v>1067</v>
      </c>
      <c r="F115" s="96" t="s">
        <v>1420</v>
      </c>
      <c r="G115" s="96" t="s">
        <v>1421</v>
      </c>
      <c r="H115" s="98" t="s">
        <v>9</v>
      </c>
      <c r="I115" s="96" t="s">
        <v>1438</v>
      </c>
      <c r="J115" s="99" t="s">
        <v>1439</v>
      </c>
      <c r="K115" s="96" t="s">
        <v>1440</v>
      </c>
      <c r="L115" s="96">
        <v>18615401810</v>
      </c>
      <c r="M115" s="100">
        <v>42165</v>
      </c>
      <c r="N115" s="96" t="s">
        <v>186</v>
      </c>
      <c r="O115" s="96" t="s">
        <v>187</v>
      </c>
      <c r="P115" s="96" t="s">
        <v>188</v>
      </c>
      <c r="Q115" s="96" t="s">
        <v>4</v>
      </c>
      <c r="R115" s="96" t="s">
        <v>4</v>
      </c>
      <c r="S115" s="96" t="s">
        <v>1441</v>
      </c>
      <c r="T115" s="96" t="s">
        <v>1442</v>
      </c>
      <c r="U115" s="96" t="s">
        <v>1355</v>
      </c>
      <c r="V115" s="100" t="s">
        <v>190</v>
      </c>
      <c r="W115" s="96" t="s">
        <v>189</v>
      </c>
      <c r="X115" s="96" t="s">
        <v>1356</v>
      </c>
      <c r="Y115" s="96"/>
      <c r="Z115" s="101" t="s">
        <v>198</v>
      </c>
      <c r="AA115" s="96" t="s">
        <v>1425</v>
      </c>
      <c r="AB115" s="96" t="s">
        <v>34</v>
      </c>
      <c r="AC115" s="96" t="s">
        <v>1426</v>
      </c>
      <c r="AD115" s="96"/>
      <c r="AE115" s="96" t="e">
        <v>#N/A</v>
      </c>
      <c r="AF115" s="96"/>
    </row>
    <row r="116" spans="1:32" s="102" customFormat="1" ht="20.25" hidden="1" customHeight="1">
      <c r="A116" s="94">
        <v>29</v>
      </c>
      <c r="B116" s="95" t="s">
        <v>185</v>
      </c>
      <c r="C116" s="96" t="s">
        <v>1342</v>
      </c>
      <c r="D116" s="96" t="s">
        <v>1419</v>
      </c>
      <c r="E116" s="97" t="s">
        <v>1067</v>
      </c>
      <c r="F116" s="96" t="s">
        <v>1420</v>
      </c>
      <c r="G116" s="96" t="s">
        <v>1421</v>
      </c>
      <c r="H116" s="98" t="s">
        <v>8</v>
      </c>
      <c r="I116" s="96" t="s">
        <v>1443</v>
      </c>
      <c r="J116" s="99" t="s">
        <v>1444</v>
      </c>
      <c r="K116" s="96" t="s">
        <v>1445</v>
      </c>
      <c r="L116" s="96">
        <v>13791012578</v>
      </c>
      <c r="M116" s="100">
        <v>42165</v>
      </c>
      <c r="N116" s="96" t="s">
        <v>186</v>
      </c>
      <c r="O116" s="96" t="s">
        <v>187</v>
      </c>
      <c r="P116" s="96" t="s">
        <v>188</v>
      </c>
      <c r="Q116" s="96" t="s">
        <v>4</v>
      </c>
      <c r="R116" s="96" t="s">
        <v>4</v>
      </c>
      <c r="S116" s="96" t="s">
        <v>1446</v>
      </c>
      <c r="T116" s="96" t="s">
        <v>1447</v>
      </c>
      <c r="U116" s="96" t="s">
        <v>1355</v>
      </c>
      <c r="V116" s="100" t="s">
        <v>190</v>
      </c>
      <c r="W116" s="96" t="s">
        <v>189</v>
      </c>
      <c r="X116" s="96" t="s">
        <v>1356</v>
      </c>
      <c r="Y116" s="96"/>
      <c r="Z116" s="101" t="s">
        <v>199</v>
      </c>
      <c r="AA116" s="96" t="s">
        <v>1425</v>
      </c>
      <c r="AB116" s="96" t="s">
        <v>34</v>
      </c>
      <c r="AC116" s="96" t="s">
        <v>1426</v>
      </c>
      <c r="AD116" s="96"/>
      <c r="AE116" s="96"/>
      <c r="AF116" s="96"/>
    </row>
    <row r="117" spans="1:32" s="102" customFormat="1" ht="20.25" hidden="1" customHeight="1">
      <c r="A117" s="94">
        <v>28</v>
      </c>
      <c r="B117" s="95" t="s">
        <v>185</v>
      </c>
      <c r="C117" s="96" t="s">
        <v>1342</v>
      </c>
      <c r="D117" s="96" t="s">
        <v>1066</v>
      </c>
      <c r="E117" s="97" t="s">
        <v>1067</v>
      </c>
      <c r="F117" s="96" t="s">
        <v>1420</v>
      </c>
      <c r="G117" s="96" t="s">
        <v>1421</v>
      </c>
      <c r="H117" s="98" t="s">
        <v>46</v>
      </c>
      <c r="I117" s="96" t="s">
        <v>1448</v>
      </c>
      <c r="J117" s="99" t="s">
        <v>1449</v>
      </c>
      <c r="K117" s="96" t="s">
        <v>1450</v>
      </c>
      <c r="L117" s="96">
        <v>15588859199</v>
      </c>
      <c r="M117" s="100">
        <v>42156</v>
      </c>
      <c r="N117" s="96" t="s">
        <v>186</v>
      </c>
      <c r="O117" s="96" t="s">
        <v>191</v>
      </c>
      <c r="P117" s="96" t="s">
        <v>193</v>
      </c>
      <c r="Q117" s="96" t="s">
        <v>4</v>
      </c>
      <c r="R117" s="96" t="s">
        <v>4</v>
      </c>
      <c r="S117" s="96" t="s">
        <v>1355</v>
      </c>
      <c r="T117" s="96" t="s">
        <v>1355</v>
      </c>
      <c r="U117" s="96" t="s">
        <v>1355</v>
      </c>
      <c r="V117" s="100"/>
      <c r="W117" s="96" t="s">
        <v>189</v>
      </c>
      <c r="X117" s="96" t="s">
        <v>1356</v>
      </c>
      <c r="Y117" s="96"/>
      <c r="Z117" s="101"/>
      <c r="AA117" s="96" t="s">
        <v>1425</v>
      </c>
      <c r="AB117" s="96" t="s">
        <v>34</v>
      </c>
      <c r="AC117" s="96" t="s">
        <v>1426</v>
      </c>
      <c r="AD117" s="96"/>
      <c r="AE117" s="96"/>
      <c r="AF117" s="96"/>
    </row>
    <row r="118" spans="1:32" s="102" customFormat="1" ht="20.25" hidden="1" customHeight="1">
      <c r="A118" s="94">
        <v>30</v>
      </c>
      <c r="B118" s="95" t="s">
        <v>185</v>
      </c>
      <c r="C118" s="96" t="s">
        <v>1342</v>
      </c>
      <c r="D118" s="96" t="s">
        <v>1419</v>
      </c>
      <c r="E118" s="97" t="s">
        <v>1067</v>
      </c>
      <c r="F118" s="96" t="s">
        <v>1451</v>
      </c>
      <c r="G118" s="96" t="s">
        <v>1452</v>
      </c>
      <c r="H118" s="98" t="s">
        <v>3</v>
      </c>
      <c r="I118" s="96" t="s">
        <v>1451</v>
      </c>
      <c r="J118" s="99" t="s">
        <v>1453</v>
      </c>
      <c r="K118" s="96" t="s">
        <v>1454</v>
      </c>
      <c r="L118" s="96">
        <v>15605315296</v>
      </c>
      <c r="M118" s="100">
        <v>41183</v>
      </c>
      <c r="N118" s="96" t="s">
        <v>186</v>
      </c>
      <c r="O118" s="96" t="s">
        <v>187</v>
      </c>
      <c r="P118" s="96" t="s">
        <v>193</v>
      </c>
      <c r="Q118" s="96" t="s">
        <v>7</v>
      </c>
      <c r="R118" s="96" t="s">
        <v>7</v>
      </c>
      <c r="S118" s="96" t="s">
        <v>1355</v>
      </c>
      <c r="T118" s="96" t="s">
        <v>1355</v>
      </c>
      <c r="U118" s="96" t="s">
        <v>1355</v>
      </c>
      <c r="V118" s="100" t="s">
        <v>190</v>
      </c>
      <c r="W118" s="96" t="s">
        <v>189</v>
      </c>
      <c r="X118" s="96" t="s">
        <v>1451</v>
      </c>
      <c r="Y118" s="96"/>
      <c r="Z118" s="101" t="s">
        <v>199</v>
      </c>
      <c r="AA118" s="96" t="s">
        <v>1455</v>
      </c>
      <c r="AB118" s="96" t="s">
        <v>195</v>
      </c>
      <c r="AC118" s="96" t="s">
        <v>1456</v>
      </c>
      <c r="AD118" s="96"/>
      <c r="AE118" s="96" t="s">
        <v>197</v>
      </c>
      <c r="AF118" s="96"/>
    </row>
    <row r="119" spans="1:32" s="102" customFormat="1" ht="20.25" hidden="1" customHeight="1">
      <c r="A119" s="94">
        <v>31</v>
      </c>
      <c r="B119" s="95" t="s">
        <v>185</v>
      </c>
      <c r="C119" s="96" t="s">
        <v>1342</v>
      </c>
      <c r="D119" s="96" t="s">
        <v>1419</v>
      </c>
      <c r="E119" s="97" t="s">
        <v>1067</v>
      </c>
      <c r="F119" s="96" t="s">
        <v>1451</v>
      </c>
      <c r="G119" s="96" t="s">
        <v>1452</v>
      </c>
      <c r="H119" s="98" t="s">
        <v>3</v>
      </c>
      <c r="I119" s="96" t="s">
        <v>1451</v>
      </c>
      <c r="J119" s="99" t="s">
        <v>1457</v>
      </c>
      <c r="K119" s="96" t="s">
        <v>1458</v>
      </c>
      <c r="L119" s="96">
        <v>18699991661</v>
      </c>
      <c r="M119" s="100">
        <v>42278</v>
      </c>
      <c r="N119" s="96" t="s">
        <v>186</v>
      </c>
      <c r="O119" s="96" t="s">
        <v>187</v>
      </c>
      <c r="P119" s="96" t="s">
        <v>193</v>
      </c>
      <c r="Q119" s="96" t="s">
        <v>7</v>
      </c>
      <c r="R119" s="96" t="s">
        <v>7</v>
      </c>
      <c r="S119" s="96" t="s">
        <v>1355</v>
      </c>
      <c r="T119" s="96" t="s">
        <v>1355</v>
      </c>
      <c r="U119" s="96" t="s">
        <v>1355</v>
      </c>
      <c r="V119" s="100" t="s">
        <v>190</v>
      </c>
      <c r="W119" s="96" t="s">
        <v>189</v>
      </c>
      <c r="X119" s="96" t="s">
        <v>1451</v>
      </c>
      <c r="Y119" s="96"/>
      <c r="Z119" s="101" t="s">
        <v>199</v>
      </c>
      <c r="AA119" s="96" t="s">
        <v>1455</v>
      </c>
      <c r="AB119" s="96" t="s">
        <v>195</v>
      </c>
      <c r="AC119" s="96" t="s">
        <v>1456</v>
      </c>
      <c r="AD119" s="96"/>
      <c r="AE119" s="96" t="s">
        <v>196</v>
      </c>
      <c r="AF119" s="96"/>
    </row>
    <row r="120" spans="1:32" s="102" customFormat="1" ht="20.25" hidden="1" customHeight="1">
      <c r="A120" s="94">
        <v>32</v>
      </c>
      <c r="B120" s="95" t="s">
        <v>185</v>
      </c>
      <c r="C120" s="96" t="s">
        <v>1342</v>
      </c>
      <c r="D120" s="96" t="s">
        <v>1419</v>
      </c>
      <c r="E120" s="97" t="s">
        <v>1067</v>
      </c>
      <c r="F120" s="96" t="s">
        <v>1451</v>
      </c>
      <c r="G120" s="96" t="s">
        <v>1452</v>
      </c>
      <c r="H120" s="98" t="s">
        <v>5</v>
      </c>
      <c r="I120" s="96" t="s">
        <v>1459</v>
      </c>
      <c r="J120" s="99" t="s">
        <v>1460</v>
      </c>
      <c r="K120" s="96" t="s">
        <v>1461</v>
      </c>
      <c r="L120" s="96">
        <v>15966345118</v>
      </c>
      <c r="M120" s="100">
        <v>41906</v>
      </c>
      <c r="N120" s="96" t="s">
        <v>186</v>
      </c>
      <c r="O120" s="96" t="s">
        <v>187</v>
      </c>
      <c r="P120" s="96" t="s">
        <v>193</v>
      </c>
      <c r="Q120" s="96" t="s">
        <v>7</v>
      </c>
      <c r="R120" s="96" t="s">
        <v>7</v>
      </c>
      <c r="S120" s="96" t="s">
        <v>1355</v>
      </c>
      <c r="T120" s="96" t="s">
        <v>1355</v>
      </c>
      <c r="U120" s="96" t="s">
        <v>1355</v>
      </c>
      <c r="V120" s="100" t="s">
        <v>190</v>
      </c>
      <c r="W120" s="96" t="s">
        <v>189</v>
      </c>
      <c r="X120" s="96" t="s">
        <v>1356</v>
      </c>
      <c r="Y120" s="96"/>
      <c r="Z120" s="101" t="s">
        <v>199</v>
      </c>
      <c r="AA120" s="96" t="s">
        <v>1455</v>
      </c>
      <c r="AB120" s="96" t="s">
        <v>195</v>
      </c>
      <c r="AC120" s="96" t="s">
        <v>1456</v>
      </c>
      <c r="AD120" s="96"/>
      <c r="AE120" s="96"/>
      <c r="AF120" s="96"/>
    </row>
    <row r="121" spans="1:32" s="102" customFormat="1" ht="20.25" hidden="1" customHeight="1">
      <c r="A121" s="94">
        <v>33</v>
      </c>
      <c r="B121" s="95" t="s">
        <v>185</v>
      </c>
      <c r="C121" s="96" t="s">
        <v>1342</v>
      </c>
      <c r="D121" s="96" t="s">
        <v>1419</v>
      </c>
      <c r="E121" s="97" t="s">
        <v>1067</v>
      </c>
      <c r="F121" s="96" t="s">
        <v>1451</v>
      </c>
      <c r="G121" s="96" t="s">
        <v>1452</v>
      </c>
      <c r="H121" s="98" t="s">
        <v>9</v>
      </c>
      <c r="I121" s="96" t="s">
        <v>1462</v>
      </c>
      <c r="J121" s="99" t="s">
        <v>1463</v>
      </c>
      <c r="K121" s="96" t="s">
        <v>1464</v>
      </c>
      <c r="L121" s="96">
        <v>15969703517</v>
      </c>
      <c r="M121" s="100">
        <v>42165</v>
      </c>
      <c r="N121" s="96" t="s">
        <v>186</v>
      </c>
      <c r="O121" s="96" t="s">
        <v>187</v>
      </c>
      <c r="P121" s="96" t="s">
        <v>188</v>
      </c>
      <c r="Q121" s="96" t="s">
        <v>7</v>
      </c>
      <c r="R121" s="96" t="s">
        <v>4</v>
      </c>
      <c r="S121" s="96" t="s">
        <v>1465</v>
      </c>
      <c r="T121" s="96" t="s">
        <v>1466</v>
      </c>
      <c r="U121" s="96" t="s">
        <v>1355</v>
      </c>
      <c r="V121" s="100" t="s">
        <v>190</v>
      </c>
      <c r="W121" s="96" t="s">
        <v>189</v>
      </c>
      <c r="X121" s="96" t="s">
        <v>1356</v>
      </c>
      <c r="Y121" s="96"/>
      <c r="Z121" s="101" t="s">
        <v>198</v>
      </c>
      <c r="AA121" s="96" t="s">
        <v>1455</v>
      </c>
      <c r="AB121" s="96" t="s">
        <v>195</v>
      </c>
      <c r="AC121" s="96" t="s">
        <v>1456</v>
      </c>
      <c r="AD121" s="96" t="s">
        <v>190</v>
      </c>
      <c r="AE121" s="96" t="e">
        <v>#N/A</v>
      </c>
      <c r="AF121" s="96"/>
    </row>
    <row r="122" spans="1:32" s="102" customFormat="1" ht="20.25" hidden="1" customHeight="1">
      <c r="A122" s="94">
        <v>34</v>
      </c>
      <c r="B122" s="95" t="s">
        <v>185</v>
      </c>
      <c r="C122" s="96" t="s">
        <v>1342</v>
      </c>
      <c r="D122" s="96" t="s">
        <v>1419</v>
      </c>
      <c r="E122" s="97" t="s">
        <v>1067</v>
      </c>
      <c r="F122" s="96" t="s">
        <v>1451</v>
      </c>
      <c r="G122" s="96" t="s">
        <v>1452</v>
      </c>
      <c r="H122" s="98" t="s">
        <v>8</v>
      </c>
      <c r="I122" s="96" t="s">
        <v>1467</v>
      </c>
      <c r="J122" s="99" t="s">
        <v>1468</v>
      </c>
      <c r="K122" s="96" t="s">
        <v>1469</v>
      </c>
      <c r="L122" s="96">
        <v>18254130652</v>
      </c>
      <c r="M122" s="100">
        <v>42165</v>
      </c>
      <c r="N122" s="96" t="s">
        <v>186</v>
      </c>
      <c r="O122" s="96" t="s">
        <v>187</v>
      </c>
      <c r="P122" s="96" t="s">
        <v>188</v>
      </c>
      <c r="Q122" s="96" t="s">
        <v>7</v>
      </c>
      <c r="R122" s="96" t="s">
        <v>7</v>
      </c>
      <c r="S122" s="96" t="s">
        <v>1470</v>
      </c>
      <c r="T122" s="96" t="s">
        <v>1471</v>
      </c>
      <c r="U122" s="96" t="s">
        <v>1355</v>
      </c>
      <c r="V122" s="100" t="s">
        <v>190</v>
      </c>
      <c r="W122" s="96" t="s">
        <v>189</v>
      </c>
      <c r="X122" s="96" t="s">
        <v>1356</v>
      </c>
      <c r="Y122" s="96"/>
      <c r="Z122" s="101" t="s">
        <v>198</v>
      </c>
      <c r="AA122" s="96" t="s">
        <v>1455</v>
      </c>
      <c r="AB122" s="96" t="s">
        <v>195</v>
      </c>
      <c r="AC122" s="96" t="s">
        <v>1456</v>
      </c>
      <c r="AD122" s="96" t="s">
        <v>190</v>
      </c>
      <c r="AE122" s="96"/>
      <c r="AF122" s="96"/>
    </row>
    <row r="123" spans="1:32" s="102" customFormat="1" ht="20.25" hidden="1" customHeight="1">
      <c r="A123" s="94">
        <v>35</v>
      </c>
      <c r="B123" s="95" t="s">
        <v>185</v>
      </c>
      <c r="C123" s="96" t="s">
        <v>1342</v>
      </c>
      <c r="D123" s="96" t="s">
        <v>1066</v>
      </c>
      <c r="E123" s="97" t="s">
        <v>1067</v>
      </c>
      <c r="F123" s="96" t="s">
        <v>1451</v>
      </c>
      <c r="G123" s="96" t="s">
        <v>1452</v>
      </c>
      <c r="H123" s="98" t="s">
        <v>46</v>
      </c>
      <c r="I123" s="96" t="s">
        <v>1448</v>
      </c>
      <c r="J123" s="99" t="s">
        <v>1449</v>
      </c>
      <c r="K123" s="96" t="s">
        <v>1450</v>
      </c>
      <c r="L123" s="96">
        <v>15588859199</v>
      </c>
      <c r="M123" s="100">
        <v>42156</v>
      </c>
      <c r="N123" s="96" t="s">
        <v>186</v>
      </c>
      <c r="O123" s="96" t="s">
        <v>191</v>
      </c>
      <c r="P123" s="96" t="s">
        <v>193</v>
      </c>
      <c r="Q123" s="96" t="s">
        <v>7</v>
      </c>
      <c r="R123" s="96" t="s">
        <v>7</v>
      </c>
      <c r="S123" s="96" t="s">
        <v>1355</v>
      </c>
      <c r="T123" s="96" t="s">
        <v>1355</v>
      </c>
      <c r="U123" s="96" t="s">
        <v>1355</v>
      </c>
      <c r="V123" s="100"/>
      <c r="W123" s="96" t="s">
        <v>189</v>
      </c>
      <c r="X123" s="96" t="s">
        <v>1356</v>
      </c>
      <c r="Y123" s="96"/>
      <c r="Z123" s="101"/>
      <c r="AA123" s="96" t="s">
        <v>1455</v>
      </c>
      <c r="AB123" s="96" t="s">
        <v>195</v>
      </c>
      <c r="AC123" s="96" t="s">
        <v>1456</v>
      </c>
      <c r="AD123" s="96"/>
      <c r="AE123" s="96"/>
      <c r="AF123" s="96"/>
    </row>
    <row r="124" spans="1:32" s="102" customFormat="1" ht="20.25" hidden="1" customHeight="1">
      <c r="A124" s="94">
        <v>36</v>
      </c>
      <c r="B124" s="95" t="s">
        <v>185</v>
      </c>
      <c r="C124" s="96" t="s">
        <v>1342</v>
      </c>
      <c r="D124" s="96" t="s">
        <v>1066</v>
      </c>
      <c r="E124" s="97" t="s">
        <v>1067</v>
      </c>
      <c r="F124" s="96" t="s">
        <v>1472</v>
      </c>
      <c r="G124" s="96" t="s">
        <v>1473</v>
      </c>
      <c r="H124" s="98" t="s">
        <v>1474</v>
      </c>
      <c r="I124" s="96" t="s">
        <v>1472</v>
      </c>
      <c r="J124" s="99" t="s">
        <v>1475</v>
      </c>
      <c r="K124" s="96" t="s">
        <v>1476</v>
      </c>
      <c r="L124" s="96">
        <v>13913025393</v>
      </c>
      <c r="M124" s="100" t="s">
        <v>1477</v>
      </c>
      <c r="N124" s="96" t="s">
        <v>186</v>
      </c>
      <c r="O124" s="96" t="s">
        <v>191</v>
      </c>
      <c r="P124" s="96" t="s">
        <v>188</v>
      </c>
      <c r="Q124" s="96" t="s">
        <v>4</v>
      </c>
      <c r="R124" s="96" t="s">
        <v>4</v>
      </c>
      <c r="S124" s="96" t="s">
        <v>1478</v>
      </c>
      <c r="T124" s="96" t="s">
        <v>202</v>
      </c>
      <c r="U124" s="96" t="s">
        <v>1349</v>
      </c>
      <c r="V124" s="100" t="s">
        <v>190</v>
      </c>
      <c r="W124" s="96" t="s">
        <v>189</v>
      </c>
      <c r="X124" s="96" t="s">
        <v>1479</v>
      </c>
      <c r="Y124" s="96"/>
      <c r="Z124" s="101" t="s">
        <v>199</v>
      </c>
      <c r="AA124" s="96" t="s">
        <v>1416</v>
      </c>
      <c r="AB124" s="96" t="s">
        <v>34</v>
      </c>
      <c r="AC124" s="96" t="s">
        <v>1480</v>
      </c>
      <c r="AD124" s="96"/>
      <c r="AE124" s="96"/>
      <c r="AF124" s="96"/>
    </row>
    <row r="125" spans="1:32" s="102" customFormat="1" ht="20.25" hidden="1" customHeight="1">
      <c r="A125" s="94">
        <v>37</v>
      </c>
      <c r="B125" s="95" t="s">
        <v>185</v>
      </c>
      <c r="C125" s="96" t="s">
        <v>1342</v>
      </c>
      <c r="D125" s="96" t="s">
        <v>1066</v>
      </c>
      <c r="E125" s="97" t="s">
        <v>1067</v>
      </c>
      <c r="F125" s="96" t="s">
        <v>1481</v>
      </c>
      <c r="G125" s="96" t="s">
        <v>1473</v>
      </c>
      <c r="H125" s="98" t="s">
        <v>5</v>
      </c>
      <c r="I125" s="96" t="s">
        <v>1482</v>
      </c>
      <c r="J125" s="99" t="s">
        <v>1483</v>
      </c>
      <c r="K125" s="96" t="s">
        <v>1484</v>
      </c>
      <c r="L125" s="96">
        <v>13505184700</v>
      </c>
      <c r="M125" s="100" t="s">
        <v>1485</v>
      </c>
      <c r="N125" s="96" t="s">
        <v>186</v>
      </c>
      <c r="O125" s="96" t="s">
        <v>187</v>
      </c>
      <c r="P125" s="96" t="s">
        <v>188</v>
      </c>
      <c r="Q125" s="96" t="s">
        <v>4</v>
      </c>
      <c r="R125" s="96" t="s">
        <v>4</v>
      </c>
      <c r="S125" s="96" t="s">
        <v>1355</v>
      </c>
      <c r="T125" s="96" t="s">
        <v>1355</v>
      </c>
      <c r="U125" s="96" t="s">
        <v>1355</v>
      </c>
      <c r="V125" s="100" t="s">
        <v>190</v>
      </c>
      <c r="W125" s="96" t="s">
        <v>189</v>
      </c>
      <c r="X125" s="96" t="s">
        <v>1356</v>
      </c>
      <c r="Y125" s="96"/>
      <c r="Z125" s="101" t="s">
        <v>199</v>
      </c>
      <c r="AA125" s="96" t="s">
        <v>1416</v>
      </c>
      <c r="AB125" s="96" t="s">
        <v>34</v>
      </c>
      <c r="AC125" s="96" t="s">
        <v>1480</v>
      </c>
      <c r="AD125" s="96"/>
      <c r="AE125" s="96"/>
      <c r="AF125" s="96"/>
    </row>
    <row r="126" spans="1:32" s="102" customFormat="1" ht="20.25" hidden="1" customHeight="1">
      <c r="A126" s="94">
        <v>38</v>
      </c>
      <c r="B126" s="95" t="s">
        <v>185</v>
      </c>
      <c r="C126" s="96" t="s">
        <v>1342</v>
      </c>
      <c r="D126" s="96" t="s">
        <v>1066</v>
      </c>
      <c r="E126" s="97" t="s">
        <v>1067</v>
      </c>
      <c r="F126" s="96" t="s">
        <v>1481</v>
      </c>
      <c r="G126" s="96" t="s">
        <v>1473</v>
      </c>
      <c r="H126" s="98" t="s">
        <v>46</v>
      </c>
      <c r="I126" s="96" t="s">
        <v>1357</v>
      </c>
      <c r="J126" s="99" t="s">
        <v>1358</v>
      </c>
      <c r="K126" s="96" t="s">
        <v>1359</v>
      </c>
      <c r="L126" s="96">
        <v>15951848507</v>
      </c>
      <c r="M126" s="100">
        <v>42248</v>
      </c>
      <c r="N126" s="96" t="s">
        <v>186</v>
      </c>
      <c r="O126" s="96" t="s">
        <v>191</v>
      </c>
      <c r="P126" s="96" t="s">
        <v>193</v>
      </c>
      <c r="Q126" s="96" t="s">
        <v>4</v>
      </c>
      <c r="R126" s="96" t="s">
        <v>4</v>
      </c>
      <c r="S126" s="96" t="s">
        <v>1355</v>
      </c>
      <c r="T126" s="96" t="s">
        <v>1355</v>
      </c>
      <c r="U126" s="96" t="s">
        <v>1355</v>
      </c>
      <c r="V126" s="100"/>
      <c r="W126" s="96" t="s">
        <v>189</v>
      </c>
      <c r="X126" s="96" t="s">
        <v>1356</v>
      </c>
      <c r="Y126" s="96"/>
      <c r="Z126" s="101"/>
      <c r="AA126" s="96" t="s">
        <v>1416</v>
      </c>
      <c r="AB126" s="96" t="s">
        <v>34</v>
      </c>
      <c r="AC126" s="96" t="s">
        <v>1480</v>
      </c>
      <c r="AD126" s="96"/>
      <c r="AE126" s="96"/>
      <c r="AF126" s="96"/>
    </row>
    <row r="127" spans="1:32" s="102" customFormat="1" ht="20.25" hidden="1" customHeight="1">
      <c r="A127" s="94">
        <v>39</v>
      </c>
      <c r="B127" s="95" t="s">
        <v>185</v>
      </c>
      <c r="C127" s="96" t="s">
        <v>1342</v>
      </c>
      <c r="D127" s="96" t="s">
        <v>1066</v>
      </c>
      <c r="E127" s="97" t="s">
        <v>1067</v>
      </c>
      <c r="F127" s="96" t="s">
        <v>1486</v>
      </c>
      <c r="G127" s="96" t="s">
        <v>1487</v>
      </c>
      <c r="H127" s="98" t="s">
        <v>3</v>
      </c>
      <c r="I127" s="96" t="s">
        <v>1486</v>
      </c>
      <c r="J127" s="99" t="s">
        <v>1488</v>
      </c>
      <c r="K127" s="96" t="s">
        <v>1489</v>
      </c>
      <c r="L127" s="96">
        <v>18112950790</v>
      </c>
      <c r="M127" s="100">
        <v>42521</v>
      </c>
      <c r="N127" s="96" t="s">
        <v>186</v>
      </c>
      <c r="O127" s="96" t="s">
        <v>187</v>
      </c>
      <c r="P127" s="96" t="s">
        <v>188</v>
      </c>
      <c r="Q127" s="96" t="s">
        <v>7</v>
      </c>
      <c r="R127" s="96" t="s">
        <v>7</v>
      </c>
      <c r="S127" s="96" t="s">
        <v>1478</v>
      </c>
      <c r="T127" s="96" t="s">
        <v>202</v>
      </c>
      <c r="U127" s="96" t="s">
        <v>1490</v>
      </c>
      <c r="V127" s="100" t="s">
        <v>190</v>
      </c>
      <c r="W127" s="96" t="s">
        <v>189</v>
      </c>
      <c r="X127" s="96" t="s">
        <v>1356</v>
      </c>
      <c r="Y127" s="96"/>
      <c r="Z127" s="101" t="s">
        <v>198</v>
      </c>
      <c r="AA127" s="96">
        <v>10</v>
      </c>
      <c r="AB127" s="96" t="s">
        <v>195</v>
      </c>
      <c r="AC127" s="96" t="s">
        <v>1491</v>
      </c>
      <c r="AD127" s="96"/>
      <c r="AE127" s="96"/>
      <c r="AF127" s="96"/>
    </row>
    <row r="128" spans="1:32" s="102" customFormat="1" ht="20.25" hidden="1" customHeight="1">
      <c r="A128" s="94">
        <v>40</v>
      </c>
      <c r="B128" s="95" t="s">
        <v>185</v>
      </c>
      <c r="C128" s="96" t="s">
        <v>1342</v>
      </c>
      <c r="D128" s="96" t="s">
        <v>1066</v>
      </c>
      <c r="E128" s="97" t="s">
        <v>1067</v>
      </c>
      <c r="F128" s="96" t="s">
        <v>1391</v>
      </c>
      <c r="G128" s="96" t="s">
        <v>1414</v>
      </c>
      <c r="H128" s="98" t="s">
        <v>3</v>
      </c>
      <c r="I128" s="96" t="s">
        <v>1391</v>
      </c>
      <c r="J128" s="99" t="s">
        <v>1393</v>
      </c>
      <c r="K128" s="96" t="s">
        <v>1394</v>
      </c>
      <c r="L128" s="96">
        <v>15380811499</v>
      </c>
      <c r="M128" s="100">
        <v>41974</v>
      </c>
      <c r="N128" s="96" t="s">
        <v>186</v>
      </c>
      <c r="O128" s="96" t="s">
        <v>191</v>
      </c>
      <c r="P128" s="96" t="s">
        <v>193</v>
      </c>
      <c r="Q128" s="96" t="s">
        <v>6</v>
      </c>
      <c r="R128" s="96" t="s">
        <v>6</v>
      </c>
      <c r="S128" s="96" t="s">
        <v>1355</v>
      </c>
      <c r="T128" s="96" t="s">
        <v>1355</v>
      </c>
      <c r="U128" s="96" t="s">
        <v>1355</v>
      </c>
      <c r="V128" s="100" t="s">
        <v>190</v>
      </c>
      <c r="W128" s="96" t="s">
        <v>189</v>
      </c>
      <c r="X128" s="96" t="s">
        <v>1492</v>
      </c>
      <c r="Y128" s="96"/>
      <c r="Z128" s="101" t="s">
        <v>199</v>
      </c>
      <c r="AA128" s="96">
        <v>8</v>
      </c>
      <c r="AB128" s="96" t="s">
        <v>34</v>
      </c>
      <c r="AC128" s="96" t="s">
        <v>1493</v>
      </c>
      <c r="AD128" s="96"/>
      <c r="AE128" s="96" t="s">
        <v>196</v>
      </c>
      <c r="AF128" s="96"/>
    </row>
    <row r="129" spans="1:32" s="102" customFormat="1" ht="20.25" hidden="1" customHeight="1">
      <c r="A129" s="94">
        <v>41</v>
      </c>
      <c r="B129" s="95" t="s">
        <v>185</v>
      </c>
      <c r="C129" s="96" t="s">
        <v>1342</v>
      </c>
      <c r="D129" s="96" t="s">
        <v>1066</v>
      </c>
      <c r="E129" s="97" t="s">
        <v>1067</v>
      </c>
      <c r="F129" s="96" t="s">
        <v>1391</v>
      </c>
      <c r="G129" s="96" t="s">
        <v>1414</v>
      </c>
      <c r="H129" s="98" t="s">
        <v>46</v>
      </c>
      <c r="I129" s="96" t="s">
        <v>1357</v>
      </c>
      <c r="J129" s="99" t="s">
        <v>1358</v>
      </c>
      <c r="K129" s="96" t="s">
        <v>1359</v>
      </c>
      <c r="L129" s="96">
        <v>15951848507</v>
      </c>
      <c r="M129" s="100">
        <v>42248</v>
      </c>
      <c r="N129" s="96" t="s">
        <v>186</v>
      </c>
      <c r="O129" s="96" t="s">
        <v>191</v>
      </c>
      <c r="P129" s="96" t="s">
        <v>193</v>
      </c>
      <c r="Q129" s="96" t="s">
        <v>6</v>
      </c>
      <c r="R129" s="96" t="s">
        <v>6</v>
      </c>
      <c r="S129" s="96" t="s">
        <v>1355</v>
      </c>
      <c r="T129" s="96" t="s">
        <v>1355</v>
      </c>
      <c r="U129" s="96" t="s">
        <v>1355</v>
      </c>
      <c r="V129" s="100"/>
      <c r="W129" s="96" t="s">
        <v>189</v>
      </c>
      <c r="X129" s="96" t="s">
        <v>1356</v>
      </c>
      <c r="Y129" s="96"/>
      <c r="Z129" s="101"/>
      <c r="AA129" s="96">
        <v>8</v>
      </c>
      <c r="AB129" s="96" t="s">
        <v>34</v>
      </c>
      <c r="AC129" s="96" t="s">
        <v>1493</v>
      </c>
      <c r="AD129" s="96"/>
      <c r="AE129" s="96"/>
      <c r="AF129" s="96"/>
    </row>
    <row r="130" spans="1:32" s="102" customFormat="1" ht="20.25" hidden="1" customHeight="1">
      <c r="A130" s="94">
        <v>42</v>
      </c>
      <c r="B130" s="95" t="s">
        <v>185</v>
      </c>
      <c r="C130" s="96" t="s">
        <v>1342</v>
      </c>
      <c r="D130" s="96" t="s">
        <v>1066</v>
      </c>
      <c r="E130" s="97" t="s">
        <v>1067</v>
      </c>
      <c r="F130" s="96" t="s">
        <v>1390</v>
      </c>
      <c r="G130" s="96" t="s">
        <v>1494</v>
      </c>
      <c r="H130" s="98" t="s">
        <v>3</v>
      </c>
      <c r="I130" s="96" t="s">
        <v>1390</v>
      </c>
      <c r="J130" s="99" t="s">
        <v>1495</v>
      </c>
      <c r="K130" s="96" t="s">
        <v>1496</v>
      </c>
      <c r="L130" s="96">
        <v>15850506343</v>
      </c>
      <c r="M130" s="100">
        <v>41884</v>
      </c>
      <c r="N130" s="96" t="s">
        <v>186</v>
      </c>
      <c r="O130" s="96" t="s">
        <v>187</v>
      </c>
      <c r="P130" s="96" t="s">
        <v>193</v>
      </c>
      <c r="Q130" s="96" t="s">
        <v>7</v>
      </c>
      <c r="R130" s="96" t="s">
        <v>7</v>
      </c>
      <c r="S130" s="96" t="s">
        <v>1355</v>
      </c>
      <c r="T130" s="96" t="s">
        <v>1355</v>
      </c>
      <c r="U130" s="96" t="s">
        <v>1349</v>
      </c>
      <c r="V130" s="100" t="s">
        <v>190</v>
      </c>
      <c r="W130" s="96" t="s">
        <v>189</v>
      </c>
      <c r="X130" s="96" t="s">
        <v>1386</v>
      </c>
      <c r="Y130" s="96"/>
      <c r="Z130" s="101" t="s">
        <v>199</v>
      </c>
      <c r="AA130" s="96" t="s">
        <v>1153</v>
      </c>
      <c r="AB130" s="96" t="s">
        <v>34</v>
      </c>
      <c r="AC130" s="96" t="s">
        <v>1387</v>
      </c>
      <c r="AD130" s="96"/>
      <c r="AE130" s="96" t="s">
        <v>196</v>
      </c>
      <c r="AF130" s="96"/>
    </row>
    <row r="131" spans="1:32" s="102" customFormat="1" ht="20.25" hidden="1" customHeight="1">
      <c r="A131" s="94">
        <v>43</v>
      </c>
      <c r="B131" s="95" t="s">
        <v>185</v>
      </c>
      <c r="C131" s="96" t="s">
        <v>1342</v>
      </c>
      <c r="D131" s="96" t="s">
        <v>1066</v>
      </c>
      <c r="E131" s="97" t="s">
        <v>1067</v>
      </c>
      <c r="F131" s="96" t="s">
        <v>1386</v>
      </c>
      <c r="G131" s="96" t="s">
        <v>1494</v>
      </c>
      <c r="H131" s="98" t="s">
        <v>3</v>
      </c>
      <c r="I131" s="96" t="s">
        <v>1386</v>
      </c>
      <c r="J131" s="99" t="s">
        <v>1388</v>
      </c>
      <c r="K131" s="96" t="s">
        <v>1389</v>
      </c>
      <c r="L131" s="96">
        <v>18651675919</v>
      </c>
      <c r="M131" s="100">
        <v>41885</v>
      </c>
      <c r="N131" s="96" t="s">
        <v>186</v>
      </c>
      <c r="O131" s="96" t="s">
        <v>187</v>
      </c>
      <c r="P131" s="96" t="s">
        <v>188</v>
      </c>
      <c r="Q131" s="96" t="s">
        <v>7</v>
      </c>
      <c r="R131" s="96" t="s">
        <v>4</v>
      </c>
      <c r="S131" s="96" t="s">
        <v>1384</v>
      </c>
      <c r="T131" s="96" t="s">
        <v>1385</v>
      </c>
      <c r="U131" s="96" t="s">
        <v>1349</v>
      </c>
      <c r="V131" s="100" t="s">
        <v>190</v>
      </c>
      <c r="W131" s="96" t="s">
        <v>189</v>
      </c>
      <c r="X131" s="96" t="s">
        <v>1380</v>
      </c>
      <c r="Y131" s="96"/>
      <c r="Z131" s="101" t="s">
        <v>199</v>
      </c>
      <c r="AA131" s="96">
        <v>11</v>
      </c>
      <c r="AB131" s="96" t="s">
        <v>34</v>
      </c>
      <c r="AC131" s="96" t="s">
        <v>1387</v>
      </c>
      <c r="AD131" s="96"/>
      <c r="AE131" s="96" t="s">
        <v>196</v>
      </c>
      <c r="AF131" s="96"/>
    </row>
    <row r="132" spans="1:32" s="102" customFormat="1" ht="20.25" hidden="1" customHeight="1">
      <c r="A132" s="94">
        <v>44</v>
      </c>
      <c r="B132" s="95" t="s">
        <v>185</v>
      </c>
      <c r="C132" s="96" t="s">
        <v>1342</v>
      </c>
      <c r="D132" s="96" t="s">
        <v>1066</v>
      </c>
      <c r="E132" s="97" t="s">
        <v>1067</v>
      </c>
      <c r="F132" s="96" t="s">
        <v>1390</v>
      </c>
      <c r="G132" s="96" t="s">
        <v>1494</v>
      </c>
      <c r="H132" s="98" t="s">
        <v>46</v>
      </c>
      <c r="I132" s="96" t="s">
        <v>1357</v>
      </c>
      <c r="J132" s="99" t="s">
        <v>1358</v>
      </c>
      <c r="K132" s="96" t="s">
        <v>1359</v>
      </c>
      <c r="L132" s="96">
        <v>15951848507</v>
      </c>
      <c r="M132" s="100">
        <v>42248</v>
      </c>
      <c r="N132" s="96" t="s">
        <v>186</v>
      </c>
      <c r="O132" s="96" t="s">
        <v>191</v>
      </c>
      <c r="P132" s="96" t="s">
        <v>193</v>
      </c>
      <c r="Q132" s="96" t="s">
        <v>7</v>
      </c>
      <c r="R132" s="96" t="s">
        <v>7</v>
      </c>
      <c r="S132" s="96" t="s">
        <v>1355</v>
      </c>
      <c r="T132" s="96" t="s">
        <v>1355</v>
      </c>
      <c r="U132" s="96" t="s">
        <v>1355</v>
      </c>
      <c r="V132" s="100"/>
      <c r="W132" s="96" t="s">
        <v>189</v>
      </c>
      <c r="X132" s="96" t="s">
        <v>1356</v>
      </c>
      <c r="Y132" s="96"/>
      <c r="Z132" s="101" t="s">
        <v>199</v>
      </c>
      <c r="AA132" s="96">
        <v>11</v>
      </c>
      <c r="AB132" s="96" t="s">
        <v>34</v>
      </c>
      <c r="AC132" s="96" t="s">
        <v>1387</v>
      </c>
      <c r="AD132" s="96"/>
      <c r="AE132" s="96"/>
      <c r="AF132" s="96"/>
    </row>
    <row r="133" spans="1:32" s="102" customFormat="1" ht="20.25" hidden="1" customHeight="1">
      <c r="A133" s="94">
        <v>132</v>
      </c>
      <c r="B133" s="95" t="s">
        <v>185</v>
      </c>
      <c r="C133" s="96" t="s">
        <v>1497</v>
      </c>
      <c r="D133" s="96" t="s">
        <v>1066</v>
      </c>
      <c r="E133" s="97" t="s">
        <v>1067</v>
      </c>
      <c r="F133" s="96" t="s">
        <v>1498</v>
      </c>
      <c r="G133" s="96" t="s">
        <v>1499</v>
      </c>
      <c r="H133" s="98" t="s">
        <v>3</v>
      </c>
      <c r="I133" s="96" t="s">
        <v>1500</v>
      </c>
      <c r="J133" s="99" t="s">
        <v>1501</v>
      </c>
      <c r="K133" s="96" t="s">
        <v>1502</v>
      </c>
      <c r="L133" s="96" t="s">
        <v>1503</v>
      </c>
      <c r="M133" s="100"/>
      <c r="N133" s="96" t="s">
        <v>186</v>
      </c>
      <c r="O133" s="96"/>
      <c r="P133" s="96" t="s">
        <v>193</v>
      </c>
      <c r="Q133" s="96" t="s">
        <v>7</v>
      </c>
      <c r="R133" s="96" t="s">
        <v>7</v>
      </c>
      <c r="S133" s="96" t="s">
        <v>194</v>
      </c>
      <c r="T133" s="96" t="s">
        <v>194</v>
      </c>
      <c r="U133" s="96" t="s">
        <v>194</v>
      </c>
      <c r="V133" s="100">
        <v>42652</v>
      </c>
      <c r="W133" s="96" t="s">
        <v>189</v>
      </c>
      <c r="X133" s="96" t="s">
        <v>1356</v>
      </c>
      <c r="Y133" s="96"/>
      <c r="Z133" s="101" t="s">
        <v>199</v>
      </c>
      <c r="AA133" s="96" t="s">
        <v>1504</v>
      </c>
      <c r="AB133" s="96" t="s">
        <v>195</v>
      </c>
      <c r="AC133" s="96" t="s">
        <v>1505</v>
      </c>
      <c r="AD133" s="96"/>
      <c r="AE133" s="96" t="e">
        <v>#N/A</v>
      </c>
      <c r="AF133" s="96"/>
    </row>
    <row r="134" spans="1:32" s="102" customFormat="1" ht="20.25" hidden="1" customHeight="1">
      <c r="A134" s="94">
        <v>133</v>
      </c>
      <c r="B134" s="95" t="s">
        <v>185</v>
      </c>
      <c r="C134" s="96" t="s">
        <v>1497</v>
      </c>
      <c r="D134" s="96" t="s">
        <v>1066</v>
      </c>
      <c r="E134" s="97" t="s">
        <v>1067</v>
      </c>
      <c r="F134" s="96" t="s">
        <v>1506</v>
      </c>
      <c r="G134" s="96" t="s">
        <v>1507</v>
      </c>
      <c r="H134" s="98" t="s">
        <v>3</v>
      </c>
      <c r="I134" s="96" t="s">
        <v>1506</v>
      </c>
      <c r="J134" s="99" t="s">
        <v>1508</v>
      </c>
      <c r="K134" s="96" t="s">
        <v>1509</v>
      </c>
      <c r="L134" s="96">
        <v>13814096953</v>
      </c>
      <c r="M134" s="100">
        <v>42248</v>
      </c>
      <c r="N134" s="96" t="s">
        <v>186</v>
      </c>
      <c r="O134" s="96" t="s">
        <v>187</v>
      </c>
      <c r="P134" s="96" t="s">
        <v>193</v>
      </c>
      <c r="Q134" s="96" t="s">
        <v>4</v>
      </c>
      <c r="R134" s="96" t="s">
        <v>4</v>
      </c>
      <c r="S134" s="96" t="s">
        <v>194</v>
      </c>
      <c r="T134" s="96" t="s">
        <v>194</v>
      </c>
      <c r="U134" s="96" t="s">
        <v>194</v>
      </c>
      <c r="V134" s="100"/>
      <c r="W134" s="96" t="s">
        <v>189</v>
      </c>
      <c r="X134" s="96" t="s">
        <v>1510</v>
      </c>
      <c r="Y134" s="96"/>
      <c r="Z134" s="101" t="s">
        <v>199</v>
      </c>
      <c r="AA134" s="96" t="s">
        <v>1416</v>
      </c>
      <c r="AB134" s="96" t="s">
        <v>195</v>
      </c>
      <c r="AC134" s="96" t="s">
        <v>1511</v>
      </c>
      <c r="AD134" s="96"/>
      <c r="AE134" s="96" t="e">
        <v>#N/A</v>
      </c>
      <c r="AF134" s="96"/>
    </row>
    <row r="135" spans="1:32" s="102" customFormat="1" ht="20.25" hidden="1" customHeight="1">
      <c r="A135" s="94">
        <v>135</v>
      </c>
      <c r="B135" s="95" t="s">
        <v>185</v>
      </c>
      <c r="C135" s="96" t="s">
        <v>1497</v>
      </c>
      <c r="D135" s="96" t="s">
        <v>1066</v>
      </c>
      <c r="E135" s="97" t="s">
        <v>1067</v>
      </c>
      <c r="F135" s="96" t="s">
        <v>1512</v>
      </c>
      <c r="G135" s="96" t="s">
        <v>1513</v>
      </c>
      <c r="H135" s="98" t="s">
        <v>3</v>
      </c>
      <c r="I135" s="96" t="s">
        <v>1512</v>
      </c>
      <c r="J135" s="99" t="s">
        <v>1514</v>
      </c>
      <c r="K135" s="96" t="s">
        <v>1515</v>
      </c>
      <c r="L135" s="96">
        <v>13951883241</v>
      </c>
      <c r="M135" s="100"/>
      <c r="N135" s="96" t="s">
        <v>186</v>
      </c>
      <c r="O135" s="96" t="s">
        <v>187</v>
      </c>
      <c r="P135" s="96" t="s">
        <v>193</v>
      </c>
      <c r="Q135" s="96" t="s">
        <v>6</v>
      </c>
      <c r="R135" s="96" t="s">
        <v>6</v>
      </c>
      <c r="S135" s="96" t="s">
        <v>194</v>
      </c>
      <c r="T135" s="96" t="s">
        <v>194</v>
      </c>
      <c r="U135" s="96" t="s">
        <v>194</v>
      </c>
      <c r="V135" s="100"/>
      <c r="W135" s="96" t="s">
        <v>189</v>
      </c>
      <c r="X135" s="96" t="s">
        <v>1356</v>
      </c>
      <c r="Y135" s="96"/>
      <c r="Z135" s="101" t="s">
        <v>199</v>
      </c>
      <c r="AA135" s="96" t="s">
        <v>1074</v>
      </c>
      <c r="AB135" s="96" t="s">
        <v>195</v>
      </c>
      <c r="AC135" s="96" t="s">
        <v>1516</v>
      </c>
      <c r="AD135" s="96"/>
      <c r="AE135" s="96" t="s">
        <v>196</v>
      </c>
      <c r="AF135" s="96"/>
    </row>
    <row r="136" spans="1:32" s="102" customFormat="1" ht="20.25" hidden="1" customHeight="1">
      <c r="A136" s="94">
        <v>136</v>
      </c>
      <c r="B136" s="95" t="s">
        <v>185</v>
      </c>
      <c r="C136" s="96" t="s">
        <v>1497</v>
      </c>
      <c r="D136" s="96" t="s">
        <v>1066</v>
      </c>
      <c r="E136" s="97" t="s">
        <v>1067</v>
      </c>
      <c r="F136" s="96" t="s">
        <v>1517</v>
      </c>
      <c r="G136" s="96" t="s">
        <v>1518</v>
      </c>
      <c r="H136" s="98" t="s">
        <v>3</v>
      </c>
      <c r="I136" s="96" t="s">
        <v>1517</v>
      </c>
      <c r="J136" s="99" t="s">
        <v>1519</v>
      </c>
      <c r="K136" s="96" t="s">
        <v>1520</v>
      </c>
      <c r="L136" s="96">
        <v>13327727597</v>
      </c>
      <c r="M136" s="100"/>
      <c r="N136" s="96" t="s">
        <v>186</v>
      </c>
      <c r="O136" s="96"/>
      <c r="P136" s="96" t="s">
        <v>193</v>
      </c>
      <c r="Q136" s="96" t="s">
        <v>7</v>
      </c>
      <c r="R136" s="96" t="s">
        <v>4</v>
      </c>
      <c r="S136" s="96" t="s">
        <v>194</v>
      </c>
      <c r="T136" s="96" t="s">
        <v>194</v>
      </c>
      <c r="U136" s="96" t="s">
        <v>194</v>
      </c>
      <c r="V136" s="100"/>
      <c r="W136" s="96" t="s">
        <v>189</v>
      </c>
      <c r="X136" s="96" t="s">
        <v>1517</v>
      </c>
      <c r="Y136" s="96"/>
      <c r="Z136" s="101" t="s">
        <v>199</v>
      </c>
      <c r="AA136" s="96" t="s">
        <v>1090</v>
      </c>
      <c r="AB136" s="96" t="s">
        <v>195</v>
      </c>
      <c r="AC136" s="96" t="s">
        <v>1521</v>
      </c>
      <c r="AD136" s="96"/>
      <c r="AE136" s="96" t="s">
        <v>196</v>
      </c>
      <c r="AF136" s="96"/>
    </row>
    <row r="137" spans="1:32" s="102" customFormat="1" ht="20.25" hidden="1" customHeight="1">
      <c r="A137" s="94">
        <v>137</v>
      </c>
      <c r="B137" s="95" t="s">
        <v>185</v>
      </c>
      <c r="C137" s="96" t="s">
        <v>1497</v>
      </c>
      <c r="D137" s="96" t="s">
        <v>1066</v>
      </c>
      <c r="E137" s="97" t="s">
        <v>1067</v>
      </c>
      <c r="F137" s="96" t="s">
        <v>1522</v>
      </c>
      <c r="G137" s="96" t="s">
        <v>1523</v>
      </c>
      <c r="H137" s="98" t="s">
        <v>3</v>
      </c>
      <c r="I137" s="96" t="s">
        <v>1522</v>
      </c>
      <c r="J137" s="99" t="s">
        <v>1524</v>
      </c>
      <c r="K137" s="96" t="s">
        <v>1525</v>
      </c>
      <c r="L137" s="96">
        <v>18551774116</v>
      </c>
      <c r="M137" s="100">
        <v>42248</v>
      </c>
      <c r="N137" s="96" t="s">
        <v>186</v>
      </c>
      <c r="O137" s="96" t="s">
        <v>187</v>
      </c>
      <c r="P137" s="96" t="s">
        <v>193</v>
      </c>
      <c r="Q137" s="96" t="s">
        <v>4</v>
      </c>
      <c r="R137" s="96" t="s">
        <v>4</v>
      </c>
      <c r="S137" s="96" t="s">
        <v>194</v>
      </c>
      <c r="T137" s="96" t="s">
        <v>194</v>
      </c>
      <c r="U137" s="96" t="s">
        <v>194</v>
      </c>
      <c r="V137" s="100">
        <v>42652</v>
      </c>
      <c r="W137" s="96" t="s">
        <v>189</v>
      </c>
      <c r="X137" s="96" t="s">
        <v>1356</v>
      </c>
      <c r="Y137" s="96"/>
      <c r="Z137" s="101" t="s">
        <v>199</v>
      </c>
      <c r="AA137" s="96">
        <v>9</v>
      </c>
      <c r="AB137" s="96" t="s">
        <v>195</v>
      </c>
      <c r="AC137" s="96" t="s">
        <v>1526</v>
      </c>
      <c r="AD137" s="96"/>
      <c r="AE137" s="96" t="e">
        <v>#N/A</v>
      </c>
      <c r="AF137" s="96"/>
    </row>
    <row r="138" spans="1:32" s="102" customFormat="1" ht="20.25" hidden="1" customHeight="1">
      <c r="A138" s="94">
        <v>138</v>
      </c>
      <c r="B138" s="95" t="s">
        <v>185</v>
      </c>
      <c r="C138" s="96" t="s">
        <v>1497</v>
      </c>
      <c r="D138" s="96" t="s">
        <v>1066</v>
      </c>
      <c r="E138" s="97" t="s">
        <v>1067</v>
      </c>
      <c r="F138" s="96" t="s">
        <v>1527</v>
      </c>
      <c r="G138" s="96" t="s">
        <v>1528</v>
      </c>
      <c r="H138" s="98" t="s">
        <v>3</v>
      </c>
      <c r="I138" s="96" t="s">
        <v>1529</v>
      </c>
      <c r="J138" s="99" t="s">
        <v>1530</v>
      </c>
      <c r="K138" s="96" t="s">
        <v>1531</v>
      </c>
      <c r="L138" s="96" t="s">
        <v>1532</v>
      </c>
      <c r="M138" s="100"/>
      <c r="N138" s="96" t="s">
        <v>186</v>
      </c>
      <c r="O138" s="96"/>
      <c r="P138" s="96" t="s">
        <v>193</v>
      </c>
      <c r="Q138" s="96" t="s">
        <v>6</v>
      </c>
      <c r="R138" s="96" t="s">
        <v>6</v>
      </c>
      <c r="S138" s="96" t="s">
        <v>194</v>
      </c>
      <c r="T138" s="96" t="s">
        <v>194</v>
      </c>
      <c r="U138" s="96" t="s">
        <v>194</v>
      </c>
      <c r="V138" s="100"/>
      <c r="W138" s="96" t="s">
        <v>189</v>
      </c>
      <c r="X138" s="96" t="s">
        <v>1356</v>
      </c>
      <c r="Y138" s="96"/>
      <c r="Z138" s="101" t="s">
        <v>199</v>
      </c>
      <c r="AA138" s="96" t="s">
        <v>1240</v>
      </c>
      <c r="AB138" s="96" t="s">
        <v>34</v>
      </c>
      <c r="AC138" s="96" t="s">
        <v>1533</v>
      </c>
      <c r="AD138" s="96"/>
      <c r="AE138" s="96" t="s">
        <v>196</v>
      </c>
      <c r="AF138" s="96"/>
    </row>
    <row r="139" spans="1:32" s="102" customFormat="1" ht="20.25" hidden="1" customHeight="1">
      <c r="A139" s="94">
        <v>139</v>
      </c>
      <c r="B139" s="95" t="s">
        <v>185</v>
      </c>
      <c r="C139" s="96" t="s">
        <v>1497</v>
      </c>
      <c r="D139" s="96" t="s">
        <v>1066</v>
      </c>
      <c r="E139" s="97" t="s">
        <v>1067</v>
      </c>
      <c r="F139" s="96" t="s">
        <v>1527</v>
      </c>
      <c r="G139" s="96" t="s">
        <v>1528</v>
      </c>
      <c r="H139" s="98" t="s">
        <v>192</v>
      </c>
      <c r="I139" s="96" t="s">
        <v>1534</v>
      </c>
      <c r="J139" s="99" t="s">
        <v>1535</v>
      </c>
      <c r="K139" s="96" t="s">
        <v>1536</v>
      </c>
      <c r="L139" s="96" t="s">
        <v>1537</v>
      </c>
      <c r="M139" s="100"/>
      <c r="N139" s="96" t="s">
        <v>186</v>
      </c>
      <c r="O139" s="96"/>
      <c r="P139" s="96" t="s">
        <v>193</v>
      </c>
      <c r="Q139" s="96" t="s">
        <v>6</v>
      </c>
      <c r="R139" s="96" t="s">
        <v>6</v>
      </c>
      <c r="S139" s="96" t="s">
        <v>194</v>
      </c>
      <c r="T139" s="96" t="s">
        <v>194</v>
      </c>
      <c r="U139" s="96" t="s">
        <v>194</v>
      </c>
      <c r="V139" s="100"/>
      <c r="W139" s="96" t="s">
        <v>189</v>
      </c>
      <c r="X139" s="96" t="s">
        <v>1356</v>
      </c>
      <c r="Y139" s="96"/>
      <c r="Z139" s="101" t="s">
        <v>199</v>
      </c>
      <c r="AA139" s="96" t="s">
        <v>1240</v>
      </c>
      <c r="AB139" s="96" t="s">
        <v>34</v>
      </c>
      <c r="AC139" s="96" t="s">
        <v>1533</v>
      </c>
      <c r="AD139" s="96"/>
      <c r="AE139" s="96"/>
      <c r="AF139" s="96"/>
    </row>
    <row r="140" spans="1:32" s="102" customFormat="1" ht="20.25" hidden="1" customHeight="1">
      <c r="A140" s="94">
        <v>140</v>
      </c>
      <c r="B140" s="95" t="s">
        <v>185</v>
      </c>
      <c r="C140" s="96" t="s">
        <v>1497</v>
      </c>
      <c r="D140" s="96" t="s">
        <v>1066</v>
      </c>
      <c r="E140" s="97" t="s">
        <v>1067</v>
      </c>
      <c r="F140" s="96" t="s">
        <v>1527</v>
      </c>
      <c r="G140" s="96" t="s">
        <v>1528</v>
      </c>
      <c r="H140" s="98" t="s">
        <v>192</v>
      </c>
      <c r="I140" s="96" t="s">
        <v>1538</v>
      </c>
      <c r="J140" s="99" t="s">
        <v>1539</v>
      </c>
      <c r="K140" s="96" t="s">
        <v>1540</v>
      </c>
      <c r="L140" s="96" t="s">
        <v>1541</v>
      </c>
      <c r="M140" s="100"/>
      <c r="N140" s="96" t="s">
        <v>186</v>
      </c>
      <c r="O140" s="96"/>
      <c r="P140" s="96" t="s">
        <v>193</v>
      </c>
      <c r="Q140" s="96" t="s">
        <v>6</v>
      </c>
      <c r="R140" s="96" t="s">
        <v>6</v>
      </c>
      <c r="S140" s="96" t="s">
        <v>194</v>
      </c>
      <c r="T140" s="96" t="s">
        <v>194</v>
      </c>
      <c r="U140" s="96" t="s">
        <v>194</v>
      </c>
      <c r="V140" s="100"/>
      <c r="W140" s="96" t="s">
        <v>189</v>
      </c>
      <c r="X140" s="96" t="s">
        <v>1356</v>
      </c>
      <c r="Y140" s="96"/>
      <c r="Z140" s="101" t="s">
        <v>199</v>
      </c>
      <c r="AA140" s="96" t="s">
        <v>1240</v>
      </c>
      <c r="AB140" s="96" t="s">
        <v>34</v>
      </c>
      <c r="AC140" s="96" t="s">
        <v>1533</v>
      </c>
      <c r="AD140" s="96"/>
      <c r="AE140" s="96"/>
      <c r="AF140" s="96"/>
    </row>
    <row r="141" spans="1:32" s="102" customFormat="1" ht="20.25" hidden="1" customHeight="1">
      <c r="A141" s="94">
        <v>141</v>
      </c>
      <c r="B141" s="95" t="s">
        <v>185</v>
      </c>
      <c r="C141" s="96" t="s">
        <v>1497</v>
      </c>
      <c r="D141" s="96" t="s">
        <v>1066</v>
      </c>
      <c r="E141" s="97" t="s">
        <v>1067</v>
      </c>
      <c r="F141" s="96" t="s">
        <v>1542</v>
      </c>
      <c r="G141" s="96" t="s">
        <v>1543</v>
      </c>
      <c r="H141" s="98" t="s">
        <v>3</v>
      </c>
      <c r="I141" s="96" t="s">
        <v>1542</v>
      </c>
      <c r="J141" s="99" t="s">
        <v>1544</v>
      </c>
      <c r="K141" s="96" t="s">
        <v>1545</v>
      </c>
      <c r="L141" s="96">
        <v>18751889664</v>
      </c>
      <c r="M141" s="100"/>
      <c r="N141" s="96" t="s">
        <v>186</v>
      </c>
      <c r="O141" s="96"/>
      <c r="P141" s="96" t="s">
        <v>193</v>
      </c>
      <c r="Q141" s="96" t="s">
        <v>7</v>
      </c>
      <c r="R141" s="96" t="s">
        <v>4</v>
      </c>
      <c r="S141" s="96" t="s">
        <v>194</v>
      </c>
      <c r="T141" s="96" t="s">
        <v>194</v>
      </c>
      <c r="U141" s="96" t="s">
        <v>194</v>
      </c>
      <c r="V141" s="100"/>
      <c r="W141" s="96" t="s">
        <v>189</v>
      </c>
      <c r="X141" s="96" t="s">
        <v>1356</v>
      </c>
      <c r="Y141" s="96"/>
      <c r="Z141" s="101" t="s">
        <v>199</v>
      </c>
      <c r="AA141" s="96" t="s">
        <v>1374</v>
      </c>
      <c r="AB141" s="96" t="s">
        <v>195</v>
      </c>
      <c r="AC141" s="96" t="s">
        <v>1546</v>
      </c>
      <c r="AD141" s="96"/>
      <c r="AE141" s="96" t="e">
        <v>#N/A</v>
      </c>
      <c r="AF141" s="96"/>
    </row>
    <row r="142" spans="1:32" s="102" customFormat="1" ht="20.25" hidden="1" customHeight="1">
      <c r="A142" s="94">
        <v>142</v>
      </c>
      <c r="B142" s="95" t="s">
        <v>185</v>
      </c>
      <c r="C142" s="96" t="s">
        <v>1497</v>
      </c>
      <c r="D142" s="96" t="s">
        <v>1066</v>
      </c>
      <c r="E142" s="97" t="s">
        <v>1067</v>
      </c>
      <c r="F142" s="96" t="s">
        <v>1547</v>
      </c>
      <c r="G142" s="96" t="s">
        <v>1548</v>
      </c>
      <c r="H142" s="98" t="s">
        <v>3</v>
      </c>
      <c r="I142" s="101" t="s">
        <v>1547</v>
      </c>
      <c r="J142" s="103" t="s">
        <v>1549</v>
      </c>
      <c r="K142" s="103" t="s">
        <v>1550</v>
      </c>
      <c r="L142" s="101">
        <v>15195865831</v>
      </c>
      <c r="M142" s="100"/>
      <c r="N142" s="96" t="s">
        <v>186</v>
      </c>
      <c r="O142" s="96"/>
      <c r="P142" s="96" t="s">
        <v>200</v>
      </c>
      <c r="Q142" s="96" t="s">
        <v>4</v>
      </c>
      <c r="R142" s="96" t="s">
        <v>4</v>
      </c>
      <c r="S142" s="96" t="s">
        <v>194</v>
      </c>
      <c r="T142" s="96" t="s">
        <v>194</v>
      </c>
      <c r="U142" s="96" t="s">
        <v>194</v>
      </c>
      <c r="V142" s="100">
        <v>42704</v>
      </c>
      <c r="W142" s="96" t="s">
        <v>201</v>
      </c>
      <c r="X142" s="96" t="s">
        <v>1356</v>
      </c>
      <c r="Y142" s="96"/>
      <c r="Z142" s="101" t="s">
        <v>198</v>
      </c>
      <c r="AA142" s="96" t="s">
        <v>1374</v>
      </c>
      <c r="AB142" s="96" t="s">
        <v>195</v>
      </c>
      <c r="AC142" s="96" t="s">
        <v>1546</v>
      </c>
      <c r="AD142" s="96"/>
      <c r="AE142" s="96"/>
      <c r="AF142" s="96"/>
    </row>
    <row r="143" spans="1:32" s="102" customFormat="1" ht="20.25" hidden="1" customHeight="1">
      <c r="A143" s="94">
        <v>143</v>
      </c>
      <c r="B143" s="95" t="s">
        <v>185</v>
      </c>
      <c r="C143" s="96" t="s">
        <v>1497</v>
      </c>
      <c r="D143" s="96" t="s">
        <v>1066</v>
      </c>
      <c r="E143" s="97" t="s">
        <v>1067</v>
      </c>
      <c r="F143" s="96" t="s">
        <v>1551</v>
      </c>
      <c r="G143" s="96" t="s">
        <v>1552</v>
      </c>
      <c r="H143" s="98" t="s">
        <v>3</v>
      </c>
      <c r="I143" s="96" t="s">
        <v>1551</v>
      </c>
      <c r="J143" s="99" t="s">
        <v>1553</v>
      </c>
      <c r="K143" s="96" t="s">
        <v>1554</v>
      </c>
      <c r="L143" s="96">
        <v>13584060939</v>
      </c>
      <c r="M143" s="100"/>
      <c r="N143" s="96" t="s">
        <v>186</v>
      </c>
      <c r="O143" s="96"/>
      <c r="P143" s="96" t="s">
        <v>193</v>
      </c>
      <c r="Q143" s="96" t="s">
        <v>7</v>
      </c>
      <c r="R143" s="96" t="s">
        <v>7</v>
      </c>
      <c r="S143" s="96" t="s">
        <v>194</v>
      </c>
      <c r="T143" s="96" t="s">
        <v>194</v>
      </c>
      <c r="U143" s="96" t="s">
        <v>194</v>
      </c>
      <c r="V143" s="100"/>
      <c r="W143" s="96" t="s">
        <v>189</v>
      </c>
      <c r="X143" s="96" t="s">
        <v>1356</v>
      </c>
      <c r="Y143" s="96"/>
      <c r="Z143" s="101" t="s">
        <v>199</v>
      </c>
      <c r="AA143" s="96" t="s">
        <v>1252</v>
      </c>
      <c r="AB143" s="96" t="s">
        <v>195</v>
      </c>
      <c r="AC143" s="96" t="s">
        <v>1555</v>
      </c>
      <c r="AD143" s="96"/>
      <c r="AE143" s="96" t="s">
        <v>196</v>
      </c>
      <c r="AF143" s="96"/>
    </row>
    <row r="144" spans="1:32" s="102" customFormat="1" ht="20.25" hidden="1" customHeight="1">
      <c r="A144" s="94">
        <v>144</v>
      </c>
      <c r="B144" s="95" t="s">
        <v>185</v>
      </c>
      <c r="C144" s="96" t="s">
        <v>1497</v>
      </c>
      <c r="D144" s="96" t="s">
        <v>1066</v>
      </c>
      <c r="E144" s="97" t="s">
        <v>1067</v>
      </c>
      <c r="F144" s="96" t="s">
        <v>1556</v>
      </c>
      <c r="G144" s="96" t="s">
        <v>1557</v>
      </c>
      <c r="H144" s="98" t="s">
        <v>3</v>
      </c>
      <c r="I144" s="96" t="s">
        <v>1558</v>
      </c>
      <c r="J144" s="99" t="s">
        <v>1559</v>
      </c>
      <c r="K144" s="96" t="s">
        <v>1560</v>
      </c>
      <c r="L144" s="96" t="s">
        <v>1561</v>
      </c>
      <c r="M144" s="100"/>
      <c r="N144" s="96" t="s">
        <v>186</v>
      </c>
      <c r="O144" s="96"/>
      <c r="P144" s="96" t="s">
        <v>193</v>
      </c>
      <c r="Q144" s="96" t="s">
        <v>4</v>
      </c>
      <c r="R144" s="96" t="s">
        <v>4</v>
      </c>
      <c r="S144" s="96" t="s">
        <v>194</v>
      </c>
      <c r="T144" s="96" t="s">
        <v>194</v>
      </c>
      <c r="U144" s="96" t="s">
        <v>194</v>
      </c>
      <c r="V144" s="100"/>
      <c r="W144" s="96" t="s">
        <v>189</v>
      </c>
      <c r="X144" s="96" t="s">
        <v>1356</v>
      </c>
      <c r="Y144" s="96"/>
      <c r="Z144" s="101" t="s">
        <v>199</v>
      </c>
      <c r="AA144" s="96" t="s">
        <v>1101</v>
      </c>
      <c r="AB144" s="96" t="s">
        <v>195</v>
      </c>
      <c r="AC144" s="96" t="s">
        <v>1562</v>
      </c>
      <c r="AD144" s="96"/>
      <c r="AE144" s="96" t="s">
        <v>196</v>
      </c>
      <c r="AF144" s="96"/>
    </row>
    <row r="145" spans="1:32" s="102" customFormat="1" ht="20.25" hidden="1" customHeight="1">
      <c r="A145" s="94">
        <v>145</v>
      </c>
      <c r="B145" s="95" t="s">
        <v>185</v>
      </c>
      <c r="C145" s="96" t="s">
        <v>1497</v>
      </c>
      <c r="D145" s="96" t="s">
        <v>1066</v>
      </c>
      <c r="E145" s="97" t="s">
        <v>1067</v>
      </c>
      <c r="F145" s="96" t="s">
        <v>1556</v>
      </c>
      <c r="G145" s="96" t="s">
        <v>1557</v>
      </c>
      <c r="H145" s="98" t="s">
        <v>192</v>
      </c>
      <c r="I145" s="96" t="s">
        <v>1563</v>
      </c>
      <c r="J145" s="99" t="s">
        <v>1564</v>
      </c>
      <c r="K145" s="96" t="s">
        <v>1565</v>
      </c>
      <c r="L145" s="96">
        <v>13701473761</v>
      </c>
      <c r="M145" s="100"/>
      <c r="N145" s="96" t="s">
        <v>186</v>
      </c>
      <c r="O145" s="96"/>
      <c r="P145" s="96" t="s">
        <v>193</v>
      </c>
      <c r="Q145" s="96" t="s">
        <v>4</v>
      </c>
      <c r="R145" s="96" t="s">
        <v>4</v>
      </c>
      <c r="S145" s="96" t="s">
        <v>194</v>
      </c>
      <c r="T145" s="96" t="s">
        <v>194</v>
      </c>
      <c r="U145" s="96" t="s">
        <v>194</v>
      </c>
      <c r="V145" s="100"/>
      <c r="W145" s="96" t="s">
        <v>189</v>
      </c>
      <c r="X145" s="96" t="s">
        <v>1356</v>
      </c>
      <c r="Y145" s="96"/>
      <c r="Z145" s="101" t="s">
        <v>199</v>
      </c>
      <c r="AA145" s="96" t="s">
        <v>1101</v>
      </c>
      <c r="AB145" s="96" t="s">
        <v>195</v>
      </c>
      <c r="AC145" s="96" t="s">
        <v>1562</v>
      </c>
      <c r="AD145" s="96"/>
      <c r="AE145" s="96"/>
      <c r="AF145" s="96"/>
    </row>
    <row r="146" spans="1:32" s="102" customFormat="1" ht="20.25" hidden="1" customHeight="1">
      <c r="A146" s="94">
        <v>146</v>
      </c>
      <c r="B146" s="95" t="s">
        <v>185</v>
      </c>
      <c r="C146" s="96" t="s">
        <v>1497</v>
      </c>
      <c r="D146" s="96" t="s">
        <v>1066</v>
      </c>
      <c r="E146" s="97" t="s">
        <v>1067</v>
      </c>
      <c r="F146" s="96" t="s">
        <v>1556</v>
      </c>
      <c r="G146" s="96" t="s">
        <v>1557</v>
      </c>
      <c r="H146" s="98" t="s">
        <v>192</v>
      </c>
      <c r="I146" s="96" t="s">
        <v>1566</v>
      </c>
      <c r="J146" s="99" t="s">
        <v>1567</v>
      </c>
      <c r="K146" s="96" t="s">
        <v>1568</v>
      </c>
      <c r="L146" s="96">
        <v>18761659742</v>
      </c>
      <c r="M146" s="100"/>
      <c r="N146" s="96" t="s">
        <v>186</v>
      </c>
      <c r="O146" s="96"/>
      <c r="P146" s="96" t="s">
        <v>193</v>
      </c>
      <c r="Q146" s="96" t="s">
        <v>4</v>
      </c>
      <c r="R146" s="96" t="s">
        <v>4</v>
      </c>
      <c r="S146" s="96" t="s">
        <v>194</v>
      </c>
      <c r="T146" s="96" t="s">
        <v>194</v>
      </c>
      <c r="U146" s="96" t="s">
        <v>194</v>
      </c>
      <c r="V146" s="100"/>
      <c r="W146" s="96" t="s">
        <v>189</v>
      </c>
      <c r="X146" s="96" t="s">
        <v>1356</v>
      </c>
      <c r="Y146" s="96"/>
      <c r="Z146" s="101" t="s">
        <v>199</v>
      </c>
      <c r="AA146" s="96" t="s">
        <v>1101</v>
      </c>
      <c r="AB146" s="96" t="s">
        <v>195</v>
      </c>
      <c r="AC146" s="96" t="s">
        <v>1562</v>
      </c>
      <c r="AD146" s="96"/>
      <c r="AE146" s="96"/>
      <c r="AF146" s="96"/>
    </row>
    <row r="147" spans="1:32" s="102" customFormat="1" ht="20.25" hidden="1" customHeight="1">
      <c r="A147" s="94">
        <v>147</v>
      </c>
      <c r="B147" s="95" t="s">
        <v>185</v>
      </c>
      <c r="C147" s="96" t="s">
        <v>1497</v>
      </c>
      <c r="D147" s="96" t="s">
        <v>1066</v>
      </c>
      <c r="E147" s="97" t="s">
        <v>1067</v>
      </c>
      <c r="F147" s="96" t="s">
        <v>1569</v>
      </c>
      <c r="G147" s="96" t="s">
        <v>1570</v>
      </c>
      <c r="H147" s="98" t="s">
        <v>3</v>
      </c>
      <c r="I147" s="96" t="s">
        <v>1569</v>
      </c>
      <c r="J147" s="99" t="s">
        <v>1571</v>
      </c>
      <c r="K147" s="96" t="s">
        <v>1572</v>
      </c>
      <c r="L147" s="96">
        <v>15250980527</v>
      </c>
      <c r="M147" s="100"/>
      <c r="N147" s="96" t="s">
        <v>186</v>
      </c>
      <c r="O147" s="96"/>
      <c r="P147" s="96" t="s">
        <v>200</v>
      </c>
      <c r="Q147" s="96" t="s">
        <v>7</v>
      </c>
      <c r="R147" s="96" t="s">
        <v>4</v>
      </c>
      <c r="S147" s="96" t="s">
        <v>194</v>
      </c>
      <c r="T147" s="96" t="s">
        <v>194</v>
      </c>
      <c r="U147" s="96" t="s">
        <v>194</v>
      </c>
      <c r="V147" s="100">
        <v>42704</v>
      </c>
      <c r="W147" s="96" t="s">
        <v>201</v>
      </c>
      <c r="X147" s="96" t="s">
        <v>1356</v>
      </c>
      <c r="Y147" s="96"/>
      <c r="Z147" s="101" t="s">
        <v>199</v>
      </c>
      <c r="AA147" s="96" t="s">
        <v>1185</v>
      </c>
      <c r="AB147" s="96" t="s">
        <v>195</v>
      </c>
      <c r="AC147" s="96" t="s">
        <v>1573</v>
      </c>
      <c r="AD147" s="96"/>
      <c r="AE147" s="96" t="s">
        <v>196</v>
      </c>
      <c r="AF147" s="96"/>
    </row>
    <row r="148" spans="1:32" s="102" customFormat="1" ht="20.25" hidden="1" customHeight="1">
      <c r="A148" s="94">
        <v>148</v>
      </c>
      <c r="B148" s="95" t="s">
        <v>185</v>
      </c>
      <c r="C148" s="96" t="s">
        <v>1497</v>
      </c>
      <c r="D148" s="96" t="s">
        <v>1066</v>
      </c>
      <c r="E148" s="97" t="s">
        <v>1067</v>
      </c>
      <c r="F148" s="96" t="s">
        <v>1569</v>
      </c>
      <c r="G148" s="96" t="s">
        <v>1570</v>
      </c>
      <c r="H148" s="98" t="s">
        <v>192</v>
      </c>
      <c r="I148" s="96" t="s">
        <v>1574</v>
      </c>
      <c r="J148" s="99" t="s">
        <v>1575</v>
      </c>
      <c r="K148" s="96" t="s">
        <v>1576</v>
      </c>
      <c r="L148" s="96">
        <v>18114495236</v>
      </c>
      <c r="M148" s="100"/>
      <c r="N148" s="96" t="s">
        <v>186</v>
      </c>
      <c r="O148" s="96"/>
      <c r="P148" s="96" t="s">
        <v>193</v>
      </c>
      <c r="Q148" s="96" t="s">
        <v>7</v>
      </c>
      <c r="R148" s="96" t="s">
        <v>4</v>
      </c>
      <c r="S148" s="96" t="s">
        <v>194</v>
      </c>
      <c r="T148" s="96" t="s">
        <v>194</v>
      </c>
      <c r="U148" s="96" t="s">
        <v>194</v>
      </c>
      <c r="V148" s="100"/>
      <c r="W148" s="96" t="s">
        <v>189</v>
      </c>
      <c r="X148" s="96" t="s">
        <v>1356</v>
      </c>
      <c r="Y148" s="96"/>
      <c r="Z148" s="101" t="s">
        <v>199</v>
      </c>
      <c r="AA148" s="96" t="s">
        <v>1185</v>
      </c>
      <c r="AB148" s="96" t="s">
        <v>195</v>
      </c>
      <c r="AC148" s="96" t="s">
        <v>1573</v>
      </c>
      <c r="AD148" s="96"/>
      <c r="AE148" s="96"/>
      <c r="AF148" s="96"/>
    </row>
    <row r="149" spans="1:32" s="102" customFormat="1" ht="20.25" hidden="1" customHeight="1">
      <c r="A149" s="94">
        <v>149</v>
      </c>
      <c r="B149" s="95" t="s">
        <v>185</v>
      </c>
      <c r="C149" s="96" t="s">
        <v>1497</v>
      </c>
      <c r="D149" s="96" t="s">
        <v>1066</v>
      </c>
      <c r="E149" s="97" t="s">
        <v>1067</v>
      </c>
      <c r="F149" s="96" t="s">
        <v>1577</v>
      </c>
      <c r="G149" s="96" t="s">
        <v>1578</v>
      </c>
      <c r="H149" s="98" t="s">
        <v>3</v>
      </c>
      <c r="I149" s="96" t="s">
        <v>1577</v>
      </c>
      <c r="J149" s="99" t="s">
        <v>1579</v>
      </c>
      <c r="K149" s="96" t="s">
        <v>1580</v>
      </c>
      <c r="L149" s="96">
        <v>18951899442</v>
      </c>
      <c r="M149" s="100"/>
      <c r="N149" s="96" t="s">
        <v>186</v>
      </c>
      <c r="O149" s="96"/>
      <c r="P149" s="96" t="s">
        <v>200</v>
      </c>
      <c r="Q149" s="96" t="s">
        <v>7</v>
      </c>
      <c r="R149" s="96" t="s">
        <v>4</v>
      </c>
      <c r="S149" s="96" t="s">
        <v>194</v>
      </c>
      <c r="T149" s="96" t="s">
        <v>194</v>
      </c>
      <c r="U149" s="96" t="s">
        <v>194</v>
      </c>
      <c r="V149" s="100">
        <v>42704</v>
      </c>
      <c r="W149" s="96" t="s">
        <v>201</v>
      </c>
      <c r="X149" s="96" t="s">
        <v>1356</v>
      </c>
      <c r="Y149" s="96"/>
      <c r="Z149" s="101" t="s">
        <v>199</v>
      </c>
      <c r="AA149" s="96" t="s">
        <v>1138</v>
      </c>
      <c r="AB149" s="96" t="s">
        <v>195</v>
      </c>
      <c r="AC149" s="96" t="s">
        <v>1581</v>
      </c>
      <c r="AD149" s="96"/>
      <c r="AE149" s="96" t="s">
        <v>196</v>
      </c>
      <c r="AF149" s="96"/>
    </row>
    <row r="150" spans="1:32" s="102" customFormat="1" ht="20.25" hidden="1" customHeight="1">
      <c r="A150" s="94">
        <v>150</v>
      </c>
      <c r="B150" s="95" t="s">
        <v>185</v>
      </c>
      <c r="C150" s="96" t="s">
        <v>1497</v>
      </c>
      <c r="D150" s="96" t="s">
        <v>1066</v>
      </c>
      <c r="E150" s="97" t="s">
        <v>1067</v>
      </c>
      <c r="F150" s="96" t="s">
        <v>1577</v>
      </c>
      <c r="G150" s="96" t="s">
        <v>1578</v>
      </c>
      <c r="H150" s="98" t="s">
        <v>9</v>
      </c>
      <c r="I150" s="96" t="s">
        <v>1582</v>
      </c>
      <c r="J150" s="99" t="s">
        <v>1583</v>
      </c>
      <c r="K150" s="96" t="s">
        <v>1584</v>
      </c>
      <c r="L150" s="96" t="s">
        <v>1585</v>
      </c>
      <c r="M150" s="100"/>
      <c r="N150" s="96" t="s">
        <v>186</v>
      </c>
      <c r="O150" s="96"/>
      <c r="P150" s="96" t="s">
        <v>193</v>
      </c>
      <c r="Q150" s="96" t="s">
        <v>7</v>
      </c>
      <c r="R150" s="96" t="s">
        <v>4</v>
      </c>
      <c r="S150" s="96" t="s">
        <v>194</v>
      </c>
      <c r="T150" s="96" t="s">
        <v>194</v>
      </c>
      <c r="U150" s="96" t="s">
        <v>194</v>
      </c>
      <c r="V150" s="100"/>
      <c r="W150" s="96" t="s">
        <v>189</v>
      </c>
      <c r="X150" s="96" t="s">
        <v>1356</v>
      </c>
      <c r="Y150" s="96"/>
      <c r="Z150" s="101" t="s">
        <v>199</v>
      </c>
      <c r="AA150" s="96" t="s">
        <v>1138</v>
      </c>
      <c r="AB150" s="96" t="s">
        <v>195</v>
      </c>
      <c r="AC150" s="96" t="s">
        <v>1581</v>
      </c>
      <c r="AD150" s="96"/>
      <c r="AE150" s="96" t="e">
        <v>#N/A</v>
      </c>
      <c r="AF150" s="96"/>
    </row>
    <row r="151" spans="1:32" s="102" customFormat="1" ht="20.25" hidden="1" customHeight="1">
      <c r="A151" s="94">
        <v>151</v>
      </c>
      <c r="B151" s="95" t="s">
        <v>185</v>
      </c>
      <c r="C151" s="96" t="s">
        <v>1497</v>
      </c>
      <c r="D151" s="96" t="s">
        <v>1066</v>
      </c>
      <c r="E151" s="97" t="s">
        <v>1067</v>
      </c>
      <c r="F151" s="96" t="s">
        <v>1577</v>
      </c>
      <c r="G151" s="96" t="s">
        <v>1578</v>
      </c>
      <c r="H151" s="98" t="s">
        <v>8</v>
      </c>
      <c r="I151" s="96" t="s">
        <v>1586</v>
      </c>
      <c r="J151" s="99" t="s">
        <v>1587</v>
      </c>
      <c r="K151" s="96" t="s">
        <v>1588</v>
      </c>
      <c r="L151" s="96">
        <v>15950581829</v>
      </c>
      <c r="M151" s="100"/>
      <c r="N151" s="96" t="s">
        <v>186</v>
      </c>
      <c r="O151" s="96"/>
      <c r="P151" s="96" t="s">
        <v>193</v>
      </c>
      <c r="Q151" s="96" t="s">
        <v>7</v>
      </c>
      <c r="R151" s="96" t="s">
        <v>4</v>
      </c>
      <c r="S151" s="96" t="s">
        <v>194</v>
      </c>
      <c r="T151" s="96" t="s">
        <v>194</v>
      </c>
      <c r="U151" s="96" t="s">
        <v>194</v>
      </c>
      <c r="V151" s="100"/>
      <c r="W151" s="96" t="s">
        <v>189</v>
      </c>
      <c r="X151" s="96" t="s">
        <v>1356</v>
      </c>
      <c r="Y151" s="96"/>
      <c r="Z151" s="101" t="s">
        <v>199</v>
      </c>
      <c r="AA151" s="96" t="s">
        <v>1138</v>
      </c>
      <c r="AB151" s="96" t="s">
        <v>195</v>
      </c>
      <c r="AC151" s="96" t="s">
        <v>1581</v>
      </c>
      <c r="AD151" s="96"/>
      <c r="AE151" s="96"/>
      <c r="AF151" s="96"/>
    </row>
    <row r="152" spans="1:32" s="102" customFormat="1" ht="20.25" hidden="1" customHeight="1">
      <c r="A152" s="94">
        <v>152</v>
      </c>
      <c r="B152" s="95" t="s">
        <v>185</v>
      </c>
      <c r="C152" s="96" t="s">
        <v>1497</v>
      </c>
      <c r="D152" s="96" t="s">
        <v>1066</v>
      </c>
      <c r="E152" s="97" t="s">
        <v>1067</v>
      </c>
      <c r="F152" s="96" t="s">
        <v>1589</v>
      </c>
      <c r="G152" s="96" t="s">
        <v>1590</v>
      </c>
      <c r="H152" s="98" t="s">
        <v>3</v>
      </c>
      <c r="I152" s="96" t="s">
        <v>1591</v>
      </c>
      <c r="J152" s="99" t="s">
        <v>1592</v>
      </c>
      <c r="K152" s="96" t="s">
        <v>1593</v>
      </c>
      <c r="L152" s="96" t="s">
        <v>1594</v>
      </c>
      <c r="M152" s="100"/>
      <c r="N152" s="96" t="s">
        <v>186</v>
      </c>
      <c r="O152" s="96"/>
      <c r="P152" s="96" t="s">
        <v>193</v>
      </c>
      <c r="Q152" s="96" t="s">
        <v>7</v>
      </c>
      <c r="R152" s="96" t="s">
        <v>7</v>
      </c>
      <c r="S152" s="96" t="s">
        <v>194</v>
      </c>
      <c r="T152" s="96" t="s">
        <v>194</v>
      </c>
      <c r="U152" s="96" t="s">
        <v>194</v>
      </c>
      <c r="V152" s="100"/>
      <c r="W152" s="96" t="s">
        <v>1595</v>
      </c>
      <c r="X152" s="96" t="s">
        <v>1356</v>
      </c>
      <c r="Y152" s="96"/>
      <c r="Z152" s="101" t="s">
        <v>199</v>
      </c>
      <c r="AA152" s="96" t="s">
        <v>1208</v>
      </c>
      <c r="AB152" s="96" t="s">
        <v>195</v>
      </c>
      <c r="AC152" s="96" t="s">
        <v>1596</v>
      </c>
      <c r="AD152" s="96"/>
      <c r="AE152" s="96" t="e">
        <v>#N/A</v>
      </c>
      <c r="AF152" s="96"/>
    </row>
    <row r="153" spans="1:32" s="102" customFormat="1" ht="20.25" hidden="1" customHeight="1">
      <c r="A153" s="94">
        <v>153</v>
      </c>
      <c r="B153" s="95" t="s">
        <v>185</v>
      </c>
      <c r="C153" s="96" t="s">
        <v>1497</v>
      </c>
      <c r="D153" s="96" t="s">
        <v>1066</v>
      </c>
      <c r="E153" s="97" t="s">
        <v>1067</v>
      </c>
      <c r="F153" s="96" t="s">
        <v>1589</v>
      </c>
      <c r="G153" s="96" t="s">
        <v>1590</v>
      </c>
      <c r="H153" s="98" t="s">
        <v>9</v>
      </c>
      <c r="I153" s="96" t="s">
        <v>1597</v>
      </c>
      <c r="J153" s="99" t="s">
        <v>1598</v>
      </c>
      <c r="K153" s="96" t="s">
        <v>1599</v>
      </c>
      <c r="L153" s="96" t="s">
        <v>1600</v>
      </c>
      <c r="M153" s="100"/>
      <c r="N153" s="96" t="s">
        <v>186</v>
      </c>
      <c r="O153" s="96"/>
      <c r="P153" s="96" t="s">
        <v>193</v>
      </c>
      <c r="Q153" s="96" t="s">
        <v>7</v>
      </c>
      <c r="R153" s="96" t="s">
        <v>7</v>
      </c>
      <c r="S153" s="96" t="s">
        <v>194</v>
      </c>
      <c r="T153" s="96" t="s">
        <v>194</v>
      </c>
      <c r="U153" s="96" t="s">
        <v>194</v>
      </c>
      <c r="V153" s="100"/>
      <c r="W153" s="96" t="s">
        <v>189</v>
      </c>
      <c r="X153" s="96" t="s">
        <v>1356</v>
      </c>
      <c r="Y153" s="96"/>
      <c r="Z153" s="101" t="s">
        <v>199</v>
      </c>
      <c r="AA153" s="96" t="s">
        <v>1208</v>
      </c>
      <c r="AB153" s="96" t="s">
        <v>195</v>
      </c>
      <c r="AC153" s="96" t="s">
        <v>1596</v>
      </c>
      <c r="AD153" s="96"/>
      <c r="AE153" s="96" t="e">
        <v>#N/A</v>
      </c>
      <c r="AF153" s="96"/>
    </row>
    <row r="154" spans="1:32" s="102" customFormat="1" ht="20.25" hidden="1" customHeight="1">
      <c r="A154" s="94">
        <v>154</v>
      </c>
      <c r="B154" s="95" t="s">
        <v>185</v>
      </c>
      <c r="C154" s="96" t="s">
        <v>1497</v>
      </c>
      <c r="D154" s="96" t="s">
        <v>1066</v>
      </c>
      <c r="E154" s="97" t="s">
        <v>1067</v>
      </c>
      <c r="F154" s="96" t="s">
        <v>1589</v>
      </c>
      <c r="G154" s="96" t="s">
        <v>1590</v>
      </c>
      <c r="H154" s="98" t="s">
        <v>192</v>
      </c>
      <c r="I154" s="96" t="s">
        <v>1601</v>
      </c>
      <c r="J154" s="99" t="s">
        <v>1602</v>
      </c>
      <c r="K154" s="96" t="s">
        <v>1603</v>
      </c>
      <c r="L154" s="96" t="s">
        <v>1541</v>
      </c>
      <c r="M154" s="100"/>
      <c r="N154" s="96" t="s">
        <v>186</v>
      </c>
      <c r="O154" s="96"/>
      <c r="P154" s="96" t="s">
        <v>193</v>
      </c>
      <c r="Q154" s="96" t="s">
        <v>7</v>
      </c>
      <c r="R154" s="96" t="s">
        <v>7</v>
      </c>
      <c r="S154" s="96" t="s">
        <v>194</v>
      </c>
      <c r="T154" s="96" t="s">
        <v>194</v>
      </c>
      <c r="U154" s="96" t="s">
        <v>194</v>
      </c>
      <c r="V154" s="100"/>
      <c r="W154" s="96" t="s">
        <v>1595</v>
      </c>
      <c r="X154" s="96" t="s">
        <v>1356</v>
      </c>
      <c r="Y154" s="96"/>
      <c r="Z154" s="101" t="s">
        <v>199</v>
      </c>
      <c r="AA154" s="96" t="s">
        <v>1208</v>
      </c>
      <c r="AB154" s="96" t="s">
        <v>195</v>
      </c>
      <c r="AC154" s="96" t="s">
        <v>1596</v>
      </c>
      <c r="AD154" s="96"/>
      <c r="AE154" s="96"/>
      <c r="AF154" s="96"/>
    </row>
    <row r="155" spans="1:32" s="102" customFormat="1" ht="20.25" hidden="1" customHeight="1">
      <c r="A155" s="94">
        <v>155</v>
      </c>
      <c r="B155" s="95" t="s">
        <v>185</v>
      </c>
      <c r="C155" s="96" t="s">
        <v>1497</v>
      </c>
      <c r="D155" s="96" t="s">
        <v>1066</v>
      </c>
      <c r="E155" s="97" t="s">
        <v>1067</v>
      </c>
      <c r="F155" s="96" t="s">
        <v>1589</v>
      </c>
      <c r="G155" s="96" t="s">
        <v>1590</v>
      </c>
      <c r="H155" s="98" t="s">
        <v>192</v>
      </c>
      <c r="I155" s="96" t="s">
        <v>1604</v>
      </c>
      <c r="J155" s="99" t="s">
        <v>1605</v>
      </c>
      <c r="K155" s="96" t="s">
        <v>1606</v>
      </c>
      <c r="L155" s="96" t="s">
        <v>1607</v>
      </c>
      <c r="M155" s="100"/>
      <c r="N155" s="96" t="s">
        <v>186</v>
      </c>
      <c r="O155" s="96"/>
      <c r="P155" s="96" t="s">
        <v>193</v>
      </c>
      <c r="Q155" s="96" t="s">
        <v>7</v>
      </c>
      <c r="R155" s="96" t="s">
        <v>7</v>
      </c>
      <c r="S155" s="96" t="s">
        <v>194</v>
      </c>
      <c r="T155" s="96" t="s">
        <v>194</v>
      </c>
      <c r="U155" s="96" t="s">
        <v>194</v>
      </c>
      <c r="V155" s="100"/>
      <c r="W155" s="96" t="s">
        <v>189</v>
      </c>
      <c r="X155" s="96" t="s">
        <v>1356</v>
      </c>
      <c r="Y155" s="96"/>
      <c r="Z155" s="101" t="s">
        <v>199</v>
      </c>
      <c r="AA155" s="96" t="s">
        <v>1208</v>
      </c>
      <c r="AB155" s="96" t="s">
        <v>195</v>
      </c>
      <c r="AC155" s="96" t="s">
        <v>1596</v>
      </c>
      <c r="AD155" s="96"/>
      <c r="AE155" s="96"/>
      <c r="AF155" s="96"/>
    </row>
    <row r="156" spans="1:32" s="102" customFormat="1" ht="20.25" hidden="1" customHeight="1">
      <c r="A156" s="94">
        <v>156</v>
      </c>
      <c r="B156" s="95" t="s">
        <v>185</v>
      </c>
      <c r="C156" s="96" t="s">
        <v>1497</v>
      </c>
      <c r="D156" s="96" t="s">
        <v>1066</v>
      </c>
      <c r="E156" s="97" t="s">
        <v>1067</v>
      </c>
      <c r="F156" s="96" t="s">
        <v>1608</v>
      </c>
      <c r="G156" s="96" t="s">
        <v>1609</v>
      </c>
      <c r="H156" s="98" t="s">
        <v>3</v>
      </c>
      <c r="I156" s="96" t="s">
        <v>1608</v>
      </c>
      <c r="J156" s="99" t="s">
        <v>1610</v>
      </c>
      <c r="K156" s="96" t="s">
        <v>1611</v>
      </c>
      <c r="L156" s="96">
        <v>18094239151</v>
      </c>
      <c r="M156" s="100"/>
      <c r="N156" s="96" t="s">
        <v>186</v>
      </c>
      <c r="O156" s="96"/>
      <c r="P156" s="96" t="s">
        <v>193</v>
      </c>
      <c r="Q156" s="96" t="s">
        <v>6</v>
      </c>
      <c r="R156" s="96" t="s">
        <v>6</v>
      </c>
      <c r="S156" s="96" t="s">
        <v>194</v>
      </c>
      <c r="T156" s="96" t="s">
        <v>194</v>
      </c>
      <c r="U156" s="96" t="s">
        <v>194</v>
      </c>
      <c r="V156" s="100">
        <v>42652</v>
      </c>
      <c r="W156" s="96" t="s">
        <v>189</v>
      </c>
      <c r="X156" s="96" t="s">
        <v>1356</v>
      </c>
      <c r="Y156" s="96"/>
      <c r="Z156" s="101" t="s">
        <v>199</v>
      </c>
      <c r="AA156" s="96" t="s">
        <v>1612</v>
      </c>
      <c r="AB156" s="96" t="s">
        <v>195</v>
      </c>
      <c r="AC156" s="96" t="s">
        <v>1613</v>
      </c>
      <c r="AD156" s="96"/>
      <c r="AE156" s="96" t="e">
        <v>#N/A</v>
      </c>
      <c r="AF156" s="96"/>
    </row>
    <row r="157" spans="1:32" s="102" customFormat="1" ht="20.25" hidden="1" customHeight="1">
      <c r="A157" s="94">
        <v>157</v>
      </c>
      <c r="B157" s="95" t="s">
        <v>185</v>
      </c>
      <c r="C157" s="96" t="s">
        <v>1497</v>
      </c>
      <c r="D157" s="96" t="s">
        <v>1066</v>
      </c>
      <c r="E157" s="97" t="s">
        <v>1067</v>
      </c>
      <c r="F157" s="96" t="s">
        <v>1614</v>
      </c>
      <c r="G157" s="96" t="s">
        <v>1615</v>
      </c>
      <c r="H157" s="98" t="s">
        <v>3</v>
      </c>
      <c r="I157" s="96" t="s">
        <v>1616</v>
      </c>
      <c r="J157" s="99" t="s">
        <v>1617</v>
      </c>
      <c r="K157" s="96" t="s">
        <v>1618</v>
      </c>
      <c r="L157" s="96" t="s">
        <v>1619</v>
      </c>
      <c r="M157" s="100"/>
      <c r="N157" s="96" t="s">
        <v>186</v>
      </c>
      <c r="O157" s="96"/>
      <c r="P157" s="96" t="s">
        <v>200</v>
      </c>
      <c r="Q157" s="96" t="s">
        <v>7</v>
      </c>
      <c r="R157" s="96" t="s">
        <v>7</v>
      </c>
      <c r="S157" s="96" t="s">
        <v>194</v>
      </c>
      <c r="T157" s="96" t="s">
        <v>194</v>
      </c>
      <c r="U157" s="96" t="s">
        <v>194</v>
      </c>
      <c r="V157" s="100">
        <v>42755</v>
      </c>
      <c r="W157" s="96" t="s">
        <v>201</v>
      </c>
      <c r="X157" s="96" t="s">
        <v>1356</v>
      </c>
      <c r="Y157" s="96"/>
      <c r="Z157" s="101" t="s">
        <v>198</v>
      </c>
      <c r="AA157" s="96" t="s">
        <v>1504</v>
      </c>
      <c r="AB157" s="96" t="s">
        <v>195</v>
      </c>
      <c r="AC157" s="96" t="s">
        <v>1581</v>
      </c>
      <c r="AD157" s="96"/>
      <c r="AE157" s="96" t="e">
        <v>#N/A</v>
      </c>
      <c r="AF157" s="96"/>
    </row>
    <row r="158" spans="1:32" s="102" customFormat="1" ht="20.25" hidden="1" customHeight="1">
      <c r="A158" s="94">
        <v>158</v>
      </c>
      <c r="B158" s="95" t="s">
        <v>185</v>
      </c>
      <c r="C158" s="96" t="s">
        <v>1497</v>
      </c>
      <c r="D158" s="96" t="s">
        <v>1066</v>
      </c>
      <c r="E158" s="97" t="s">
        <v>1067</v>
      </c>
      <c r="F158" s="96" t="s">
        <v>1620</v>
      </c>
      <c r="G158" s="96" t="s">
        <v>1621</v>
      </c>
      <c r="H158" s="98" t="s">
        <v>3</v>
      </c>
      <c r="I158" s="96" t="s">
        <v>1620</v>
      </c>
      <c r="J158" s="99" t="s">
        <v>1622</v>
      </c>
      <c r="K158" s="96" t="s">
        <v>1623</v>
      </c>
      <c r="L158" s="96" t="s">
        <v>1624</v>
      </c>
      <c r="M158" s="100"/>
      <c r="N158" s="96" t="s">
        <v>186</v>
      </c>
      <c r="O158" s="96"/>
      <c r="P158" s="96" t="s">
        <v>193</v>
      </c>
      <c r="Q158" s="96" t="s">
        <v>7</v>
      </c>
      <c r="R158" s="96" t="s">
        <v>7</v>
      </c>
      <c r="S158" s="96" t="s">
        <v>194</v>
      </c>
      <c r="T158" s="96" t="s">
        <v>194</v>
      </c>
      <c r="U158" s="96" t="s">
        <v>194</v>
      </c>
      <c r="V158" s="100"/>
      <c r="W158" s="96" t="s">
        <v>1595</v>
      </c>
      <c r="X158" s="96" t="s">
        <v>1356</v>
      </c>
      <c r="Y158" s="96"/>
      <c r="Z158" s="101" t="s">
        <v>199</v>
      </c>
      <c r="AA158" s="96" t="s">
        <v>1208</v>
      </c>
      <c r="AB158" s="96" t="s">
        <v>195</v>
      </c>
      <c r="AC158" s="96" t="s">
        <v>1625</v>
      </c>
      <c r="AD158" s="96"/>
      <c r="AE158" s="96" t="e">
        <v>#N/A</v>
      </c>
      <c r="AF158" s="96"/>
    </row>
    <row r="159" spans="1:32" s="102" customFormat="1" ht="20.25" hidden="1" customHeight="1">
      <c r="A159" s="94">
        <v>159</v>
      </c>
      <c r="B159" s="95" t="s">
        <v>185</v>
      </c>
      <c r="C159" s="96" t="s">
        <v>1497</v>
      </c>
      <c r="D159" s="96" t="s">
        <v>1066</v>
      </c>
      <c r="E159" s="97" t="s">
        <v>1067</v>
      </c>
      <c r="F159" s="96" t="s">
        <v>1620</v>
      </c>
      <c r="G159" s="96" t="s">
        <v>1621</v>
      </c>
      <c r="H159" s="98" t="s">
        <v>192</v>
      </c>
      <c r="I159" s="96" t="s">
        <v>1626</v>
      </c>
      <c r="J159" s="99" t="s">
        <v>1627</v>
      </c>
      <c r="K159" s="96" t="s">
        <v>1628</v>
      </c>
      <c r="L159" s="96">
        <v>13912030526</v>
      </c>
      <c r="M159" s="100"/>
      <c r="N159" s="96" t="s">
        <v>186</v>
      </c>
      <c r="O159" s="96"/>
      <c r="P159" s="96" t="s">
        <v>193</v>
      </c>
      <c r="Q159" s="96" t="s">
        <v>7</v>
      </c>
      <c r="R159" s="96" t="s">
        <v>7</v>
      </c>
      <c r="S159" s="96" t="s">
        <v>194</v>
      </c>
      <c r="T159" s="96" t="s">
        <v>194</v>
      </c>
      <c r="U159" s="96" t="s">
        <v>194</v>
      </c>
      <c r="V159" s="100"/>
      <c r="W159" s="96" t="s">
        <v>189</v>
      </c>
      <c r="X159" s="96" t="s">
        <v>1356</v>
      </c>
      <c r="Y159" s="96"/>
      <c r="Z159" s="101" t="s">
        <v>199</v>
      </c>
      <c r="AA159" s="96" t="s">
        <v>1208</v>
      </c>
      <c r="AB159" s="96" t="s">
        <v>195</v>
      </c>
      <c r="AC159" s="96" t="s">
        <v>1625</v>
      </c>
      <c r="AD159" s="96"/>
      <c r="AE159" s="96"/>
      <c r="AF159" s="96"/>
    </row>
    <row r="160" spans="1:32" s="102" customFormat="1" ht="20.25" hidden="1" customHeight="1">
      <c r="A160" s="94">
        <v>160</v>
      </c>
      <c r="B160" s="95" t="s">
        <v>185</v>
      </c>
      <c r="C160" s="96" t="s">
        <v>1497</v>
      </c>
      <c r="D160" s="96" t="s">
        <v>1066</v>
      </c>
      <c r="E160" s="97" t="s">
        <v>1067</v>
      </c>
      <c r="F160" s="96" t="s">
        <v>1629</v>
      </c>
      <c r="G160" s="96" t="s">
        <v>1630</v>
      </c>
      <c r="H160" s="98" t="s">
        <v>8</v>
      </c>
      <c r="I160" s="96" t="s">
        <v>1631</v>
      </c>
      <c r="J160" s="99" t="s">
        <v>1632</v>
      </c>
      <c r="K160" s="96" t="s">
        <v>1633</v>
      </c>
      <c r="L160" s="96">
        <v>17714522925</v>
      </c>
      <c r="M160" s="100">
        <v>42248</v>
      </c>
      <c r="N160" s="96" t="s">
        <v>186</v>
      </c>
      <c r="O160" s="96"/>
      <c r="P160" s="96" t="s">
        <v>193</v>
      </c>
      <c r="Q160" s="96" t="s">
        <v>4</v>
      </c>
      <c r="R160" s="96" t="s">
        <v>4</v>
      </c>
      <c r="S160" s="96" t="s">
        <v>194</v>
      </c>
      <c r="T160" s="96" t="s">
        <v>194</v>
      </c>
      <c r="U160" s="96" t="s">
        <v>194</v>
      </c>
      <c r="V160" s="100"/>
      <c r="W160" s="96" t="s">
        <v>189</v>
      </c>
      <c r="X160" s="96" t="s">
        <v>1356</v>
      </c>
      <c r="Y160" s="96"/>
      <c r="Z160" s="101" t="s">
        <v>199</v>
      </c>
      <c r="AA160" s="96" t="s">
        <v>1634</v>
      </c>
      <c r="AB160" s="96" t="s">
        <v>34</v>
      </c>
      <c r="AC160" s="96" t="s">
        <v>1635</v>
      </c>
      <c r="AD160" s="96"/>
      <c r="AE160" s="96"/>
      <c r="AF160" s="96"/>
    </row>
    <row r="161" spans="1:32" s="102" customFormat="1" ht="20.25" hidden="1" customHeight="1">
      <c r="A161" s="94">
        <v>161</v>
      </c>
      <c r="B161" s="95" t="s">
        <v>185</v>
      </c>
      <c r="C161" s="96" t="s">
        <v>1497</v>
      </c>
      <c r="D161" s="96" t="s">
        <v>1066</v>
      </c>
      <c r="E161" s="97" t="s">
        <v>1067</v>
      </c>
      <c r="F161" s="96" t="s">
        <v>1629</v>
      </c>
      <c r="G161" s="96" t="s">
        <v>1630</v>
      </c>
      <c r="H161" s="98" t="s">
        <v>9</v>
      </c>
      <c r="I161" s="96" t="s">
        <v>1636</v>
      </c>
      <c r="J161" s="99" t="s">
        <v>1637</v>
      </c>
      <c r="K161" s="96" t="s">
        <v>1638</v>
      </c>
      <c r="L161" s="96">
        <v>18013986780</v>
      </c>
      <c r="M161" s="100">
        <v>42248</v>
      </c>
      <c r="N161" s="96" t="s">
        <v>186</v>
      </c>
      <c r="O161" s="96" t="s">
        <v>187</v>
      </c>
      <c r="P161" s="96" t="s">
        <v>193</v>
      </c>
      <c r="Q161" s="96" t="s">
        <v>4</v>
      </c>
      <c r="R161" s="96" t="s">
        <v>4</v>
      </c>
      <c r="S161" s="96" t="s">
        <v>194</v>
      </c>
      <c r="T161" s="96" t="s">
        <v>194</v>
      </c>
      <c r="U161" s="96" t="s">
        <v>194</v>
      </c>
      <c r="V161" s="100"/>
      <c r="W161" s="96" t="s">
        <v>189</v>
      </c>
      <c r="X161" s="96" t="s">
        <v>1356</v>
      </c>
      <c r="Y161" s="96"/>
      <c r="Z161" s="101" t="s">
        <v>199</v>
      </c>
      <c r="AA161" s="96" t="s">
        <v>1634</v>
      </c>
      <c r="AB161" s="96" t="s">
        <v>34</v>
      </c>
      <c r="AC161" s="96" t="s">
        <v>1635</v>
      </c>
      <c r="AD161" s="96"/>
      <c r="AE161" s="96" t="e">
        <v>#N/A</v>
      </c>
      <c r="AF161" s="96"/>
    </row>
    <row r="162" spans="1:32" s="102" customFormat="1" ht="20.25" hidden="1" customHeight="1">
      <c r="A162" s="94">
        <v>162</v>
      </c>
      <c r="B162" s="95" t="s">
        <v>185</v>
      </c>
      <c r="C162" s="96" t="s">
        <v>1497</v>
      </c>
      <c r="D162" s="96" t="s">
        <v>1066</v>
      </c>
      <c r="E162" s="97" t="s">
        <v>1067</v>
      </c>
      <c r="F162" s="96" t="s">
        <v>1629</v>
      </c>
      <c r="G162" s="96" t="s">
        <v>1630</v>
      </c>
      <c r="H162" s="98" t="s">
        <v>3</v>
      </c>
      <c r="I162" s="96" t="s">
        <v>1639</v>
      </c>
      <c r="J162" s="99" t="s">
        <v>1640</v>
      </c>
      <c r="K162" s="96" t="s">
        <v>1641</v>
      </c>
      <c r="L162" s="96">
        <v>13675100128</v>
      </c>
      <c r="M162" s="100">
        <v>42248</v>
      </c>
      <c r="N162" s="96" t="s">
        <v>186</v>
      </c>
      <c r="O162" s="96" t="s">
        <v>187</v>
      </c>
      <c r="P162" s="96" t="s">
        <v>193</v>
      </c>
      <c r="Q162" s="96" t="s">
        <v>4</v>
      </c>
      <c r="R162" s="96" t="s">
        <v>4</v>
      </c>
      <c r="S162" s="96" t="s">
        <v>194</v>
      </c>
      <c r="T162" s="96" t="s">
        <v>194</v>
      </c>
      <c r="U162" s="96" t="s">
        <v>194</v>
      </c>
      <c r="V162" s="100"/>
      <c r="W162" s="96" t="s">
        <v>189</v>
      </c>
      <c r="X162" s="96" t="s">
        <v>1356</v>
      </c>
      <c r="Y162" s="96"/>
      <c r="Z162" s="101" t="s">
        <v>199</v>
      </c>
      <c r="AA162" s="96" t="s">
        <v>1634</v>
      </c>
      <c r="AB162" s="96" t="s">
        <v>34</v>
      </c>
      <c r="AC162" s="96" t="s">
        <v>1635</v>
      </c>
      <c r="AD162" s="96"/>
      <c r="AE162" s="96" t="s">
        <v>196</v>
      </c>
      <c r="AF162" s="96"/>
    </row>
    <row r="163" spans="1:32" s="102" customFormat="1" ht="20.25" hidden="1" customHeight="1">
      <c r="A163" s="94">
        <v>163</v>
      </c>
      <c r="B163" s="95" t="s">
        <v>185</v>
      </c>
      <c r="C163" s="96" t="s">
        <v>1497</v>
      </c>
      <c r="D163" s="96" t="s">
        <v>1066</v>
      </c>
      <c r="E163" s="97" t="s">
        <v>1067</v>
      </c>
      <c r="F163" s="96" t="s">
        <v>1629</v>
      </c>
      <c r="G163" s="96" t="s">
        <v>1630</v>
      </c>
      <c r="H163" s="98" t="s">
        <v>3</v>
      </c>
      <c r="I163" s="96" t="s">
        <v>1642</v>
      </c>
      <c r="J163" s="99" t="s">
        <v>1643</v>
      </c>
      <c r="K163" s="96"/>
      <c r="L163" s="96" t="s">
        <v>1644</v>
      </c>
      <c r="M163" s="100">
        <v>42460</v>
      </c>
      <c r="N163" s="96" t="s">
        <v>186</v>
      </c>
      <c r="O163" s="96"/>
      <c r="P163" s="96" t="s">
        <v>193</v>
      </c>
      <c r="Q163" s="96" t="s">
        <v>4</v>
      </c>
      <c r="R163" s="96" t="s">
        <v>4</v>
      </c>
      <c r="S163" s="96" t="s">
        <v>194</v>
      </c>
      <c r="T163" s="96" t="s">
        <v>194</v>
      </c>
      <c r="U163" s="96" t="s">
        <v>194</v>
      </c>
      <c r="V163" s="100"/>
      <c r="W163" s="96" t="s">
        <v>189</v>
      </c>
      <c r="X163" s="96" t="s">
        <v>1356</v>
      </c>
      <c r="Y163" s="96"/>
      <c r="Z163" s="101" t="s">
        <v>199</v>
      </c>
      <c r="AA163" s="96" t="s">
        <v>1634</v>
      </c>
      <c r="AB163" s="96" t="s">
        <v>34</v>
      </c>
      <c r="AC163" s="96" t="s">
        <v>1635</v>
      </c>
      <c r="AD163" s="96"/>
      <c r="AE163" s="96" t="s">
        <v>196</v>
      </c>
      <c r="AF163" s="96"/>
    </row>
    <row r="164" spans="1:32" s="102" customFormat="1" ht="20.25" hidden="1" customHeight="1">
      <c r="A164" s="94">
        <v>164</v>
      </c>
      <c r="B164" s="95" t="s">
        <v>185</v>
      </c>
      <c r="C164" s="96" t="s">
        <v>1497</v>
      </c>
      <c r="D164" s="96" t="s">
        <v>1066</v>
      </c>
      <c r="E164" s="97" t="s">
        <v>1067</v>
      </c>
      <c r="F164" s="96" t="s">
        <v>1629</v>
      </c>
      <c r="G164" s="96" t="s">
        <v>1630</v>
      </c>
      <c r="H164" s="98" t="s">
        <v>3</v>
      </c>
      <c r="I164" s="96" t="s">
        <v>1645</v>
      </c>
      <c r="J164" s="99" t="s">
        <v>1646</v>
      </c>
      <c r="K164" s="96" t="s">
        <v>1647</v>
      </c>
      <c r="L164" s="96">
        <v>13913825354</v>
      </c>
      <c r="M164" s="100">
        <v>42248</v>
      </c>
      <c r="N164" s="96" t="s">
        <v>186</v>
      </c>
      <c r="O164" s="96" t="s">
        <v>187</v>
      </c>
      <c r="P164" s="96" t="s">
        <v>193</v>
      </c>
      <c r="Q164" s="96" t="s">
        <v>4</v>
      </c>
      <c r="R164" s="96" t="s">
        <v>4</v>
      </c>
      <c r="S164" s="96" t="s">
        <v>194</v>
      </c>
      <c r="T164" s="96" t="s">
        <v>194</v>
      </c>
      <c r="U164" s="96" t="s">
        <v>194</v>
      </c>
      <c r="V164" s="100"/>
      <c r="W164" s="96" t="s">
        <v>189</v>
      </c>
      <c r="X164" s="96" t="s">
        <v>1356</v>
      </c>
      <c r="Y164" s="96"/>
      <c r="Z164" s="101" t="s">
        <v>199</v>
      </c>
      <c r="AA164" s="96" t="s">
        <v>1634</v>
      </c>
      <c r="AB164" s="96" t="s">
        <v>34</v>
      </c>
      <c r="AC164" s="96" t="s">
        <v>1635</v>
      </c>
      <c r="AD164" s="96"/>
      <c r="AE164" s="96" t="s">
        <v>196</v>
      </c>
      <c r="AF164" s="96"/>
    </row>
    <row r="165" spans="1:32" s="102" customFormat="1" ht="20.25" hidden="1" customHeight="1">
      <c r="A165" s="94">
        <v>165</v>
      </c>
      <c r="B165" s="95" t="s">
        <v>185</v>
      </c>
      <c r="C165" s="96" t="s">
        <v>1497</v>
      </c>
      <c r="D165" s="96" t="s">
        <v>1066</v>
      </c>
      <c r="E165" s="97" t="s">
        <v>1067</v>
      </c>
      <c r="F165" s="96" t="s">
        <v>1629</v>
      </c>
      <c r="G165" s="96" t="s">
        <v>1630</v>
      </c>
      <c r="H165" s="98" t="s">
        <v>192</v>
      </c>
      <c r="I165" s="96" t="s">
        <v>1648</v>
      </c>
      <c r="J165" s="99" t="s">
        <v>1649</v>
      </c>
      <c r="K165" s="96" t="s">
        <v>1650</v>
      </c>
      <c r="L165" s="96">
        <v>18952000859</v>
      </c>
      <c r="M165" s="100">
        <v>42248</v>
      </c>
      <c r="N165" s="96" t="s">
        <v>186</v>
      </c>
      <c r="O165" s="96" t="s">
        <v>187</v>
      </c>
      <c r="P165" s="96" t="s">
        <v>193</v>
      </c>
      <c r="Q165" s="96" t="s">
        <v>4</v>
      </c>
      <c r="R165" s="96" t="s">
        <v>4</v>
      </c>
      <c r="S165" s="96" t="s">
        <v>194</v>
      </c>
      <c r="T165" s="96" t="s">
        <v>194</v>
      </c>
      <c r="U165" s="96" t="s">
        <v>194</v>
      </c>
      <c r="V165" s="100"/>
      <c r="W165" s="96" t="s">
        <v>189</v>
      </c>
      <c r="X165" s="96" t="s">
        <v>1356</v>
      </c>
      <c r="Y165" s="96"/>
      <c r="Z165" s="101" t="s">
        <v>199</v>
      </c>
      <c r="AA165" s="96">
        <v>21</v>
      </c>
      <c r="AB165" s="96" t="s">
        <v>34</v>
      </c>
      <c r="AC165" s="96" t="s">
        <v>1635</v>
      </c>
      <c r="AD165" s="96"/>
      <c r="AE165" s="96"/>
      <c r="AF165" s="96"/>
    </row>
    <row r="166" spans="1:32" s="102" customFormat="1" ht="20.25" hidden="1" customHeight="1">
      <c r="A166" s="94">
        <v>166</v>
      </c>
      <c r="B166" s="95" t="s">
        <v>185</v>
      </c>
      <c r="C166" s="96" t="s">
        <v>1497</v>
      </c>
      <c r="D166" s="96" t="s">
        <v>1066</v>
      </c>
      <c r="E166" s="97" t="s">
        <v>1067</v>
      </c>
      <c r="F166" s="96" t="s">
        <v>1651</v>
      </c>
      <c r="G166" s="96" t="s">
        <v>1652</v>
      </c>
      <c r="H166" s="98" t="s">
        <v>3</v>
      </c>
      <c r="I166" s="96" t="s">
        <v>1651</v>
      </c>
      <c r="J166" s="99" t="s">
        <v>1653</v>
      </c>
      <c r="K166" s="96" t="s">
        <v>1654</v>
      </c>
      <c r="L166" s="96">
        <v>15240212005</v>
      </c>
      <c r="M166" s="100"/>
      <c r="N166" s="96" t="s">
        <v>186</v>
      </c>
      <c r="O166" s="96"/>
      <c r="P166" s="96" t="s">
        <v>193</v>
      </c>
      <c r="Q166" s="96" t="s">
        <v>7</v>
      </c>
      <c r="R166" s="96" t="s">
        <v>7</v>
      </c>
      <c r="S166" s="96" t="s">
        <v>194</v>
      </c>
      <c r="T166" s="96" t="s">
        <v>194</v>
      </c>
      <c r="U166" s="96" t="s">
        <v>194</v>
      </c>
      <c r="V166" s="100"/>
      <c r="W166" s="96" t="s">
        <v>1655</v>
      </c>
      <c r="X166" s="96" t="s">
        <v>1356</v>
      </c>
      <c r="Y166" s="96"/>
      <c r="Z166" s="101" t="s">
        <v>199</v>
      </c>
      <c r="AA166" s="96" t="s">
        <v>1090</v>
      </c>
      <c r="AB166" s="96" t="s">
        <v>195</v>
      </c>
      <c r="AC166" s="96" t="s">
        <v>1656</v>
      </c>
      <c r="AD166" s="96"/>
      <c r="AE166" s="96" t="e">
        <v>#N/A</v>
      </c>
      <c r="AF166" s="96"/>
    </row>
    <row r="167" spans="1:32" s="102" customFormat="1" ht="20.25" hidden="1" customHeight="1">
      <c r="A167" s="94">
        <v>167</v>
      </c>
      <c r="B167" s="95" t="s">
        <v>185</v>
      </c>
      <c r="C167" s="96" t="s">
        <v>1497</v>
      </c>
      <c r="D167" s="96" t="s">
        <v>1066</v>
      </c>
      <c r="E167" s="97" t="s">
        <v>1067</v>
      </c>
      <c r="F167" s="96" t="s">
        <v>1651</v>
      </c>
      <c r="G167" s="96" t="s">
        <v>1652</v>
      </c>
      <c r="H167" s="98" t="s">
        <v>192</v>
      </c>
      <c r="I167" s="96" t="s">
        <v>1657</v>
      </c>
      <c r="J167" s="99" t="s">
        <v>1658</v>
      </c>
      <c r="K167" s="96" t="s">
        <v>1659</v>
      </c>
      <c r="L167" s="96" t="s">
        <v>1660</v>
      </c>
      <c r="M167" s="100"/>
      <c r="N167" s="96" t="s">
        <v>186</v>
      </c>
      <c r="O167" s="96"/>
      <c r="P167" s="96" t="s">
        <v>193</v>
      </c>
      <c r="Q167" s="96" t="s">
        <v>7</v>
      </c>
      <c r="R167" s="96" t="s">
        <v>7</v>
      </c>
      <c r="S167" s="96" t="s">
        <v>194</v>
      </c>
      <c r="T167" s="96" t="s">
        <v>194</v>
      </c>
      <c r="U167" s="96" t="s">
        <v>194</v>
      </c>
      <c r="V167" s="100"/>
      <c r="W167" s="96" t="s">
        <v>189</v>
      </c>
      <c r="X167" s="96" t="s">
        <v>1356</v>
      </c>
      <c r="Y167" s="96"/>
      <c r="Z167" s="101" t="s">
        <v>199</v>
      </c>
      <c r="AA167" s="96" t="s">
        <v>1090</v>
      </c>
      <c r="AB167" s="96" t="s">
        <v>195</v>
      </c>
      <c r="AC167" s="96" t="s">
        <v>1656</v>
      </c>
      <c r="AD167" s="96"/>
      <c r="AE167" s="96"/>
      <c r="AF167" s="96"/>
    </row>
    <row r="168" spans="1:32" s="102" customFormat="1" ht="20.25" hidden="1" customHeight="1">
      <c r="A168" s="94">
        <v>168</v>
      </c>
      <c r="B168" s="95" t="s">
        <v>185</v>
      </c>
      <c r="C168" s="96" t="s">
        <v>1497</v>
      </c>
      <c r="D168" s="96" t="s">
        <v>1066</v>
      </c>
      <c r="E168" s="97" t="s">
        <v>1067</v>
      </c>
      <c r="F168" s="96" t="s">
        <v>1661</v>
      </c>
      <c r="G168" s="96" t="s">
        <v>1662</v>
      </c>
      <c r="H168" s="98" t="s">
        <v>3</v>
      </c>
      <c r="I168" s="96" t="s">
        <v>1661</v>
      </c>
      <c r="J168" s="99" t="s">
        <v>1663</v>
      </c>
      <c r="K168" s="96" t="s">
        <v>1664</v>
      </c>
      <c r="L168" s="96">
        <v>18262610825</v>
      </c>
      <c r="M168" s="100"/>
      <c r="N168" s="96" t="s">
        <v>186</v>
      </c>
      <c r="O168" s="96"/>
      <c r="P168" s="96" t="s">
        <v>193</v>
      </c>
      <c r="Q168" s="96" t="s">
        <v>7</v>
      </c>
      <c r="R168" s="96" t="s">
        <v>4</v>
      </c>
      <c r="S168" s="96" t="s">
        <v>194</v>
      </c>
      <c r="T168" s="96" t="s">
        <v>194</v>
      </c>
      <c r="U168" s="96" t="s">
        <v>194</v>
      </c>
      <c r="V168" s="100">
        <v>42652</v>
      </c>
      <c r="W168" s="96" t="s">
        <v>189</v>
      </c>
      <c r="X168" s="96" t="s">
        <v>1356</v>
      </c>
      <c r="Y168" s="96"/>
      <c r="Z168" s="101" t="s">
        <v>199</v>
      </c>
      <c r="AA168" s="96" t="s">
        <v>1185</v>
      </c>
      <c r="AB168" s="96" t="s">
        <v>195</v>
      </c>
      <c r="AC168" s="96" t="s">
        <v>1665</v>
      </c>
      <c r="AD168" s="96"/>
      <c r="AE168" s="96" t="e">
        <v>#N/A</v>
      </c>
      <c r="AF168" s="96"/>
    </row>
    <row r="169" spans="1:32" s="102" customFormat="1" ht="20.25" hidden="1" customHeight="1">
      <c r="A169" s="94">
        <v>169</v>
      </c>
      <c r="B169" s="95" t="s">
        <v>185</v>
      </c>
      <c r="C169" s="96" t="s">
        <v>1497</v>
      </c>
      <c r="D169" s="96" t="s">
        <v>1066</v>
      </c>
      <c r="E169" s="97" t="s">
        <v>1067</v>
      </c>
      <c r="F169" s="96" t="s">
        <v>1661</v>
      </c>
      <c r="G169" s="96" t="s">
        <v>1662</v>
      </c>
      <c r="H169" s="98" t="s">
        <v>192</v>
      </c>
      <c r="I169" s="96" t="s">
        <v>1666</v>
      </c>
      <c r="J169" s="99" t="s">
        <v>1667</v>
      </c>
      <c r="K169" s="96" t="s">
        <v>1668</v>
      </c>
      <c r="L169" s="96">
        <v>18013930010</v>
      </c>
      <c r="M169" s="100"/>
      <c r="N169" s="96" t="s">
        <v>186</v>
      </c>
      <c r="O169" s="96"/>
      <c r="P169" s="96" t="s">
        <v>193</v>
      </c>
      <c r="Q169" s="96" t="s">
        <v>7</v>
      </c>
      <c r="R169" s="96" t="s">
        <v>4</v>
      </c>
      <c r="S169" s="96" t="s">
        <v>194</v>
      </c>
      <c r="T169" s="96" t="s">
        <v>194</v>
      </c>
      <c r="U169" s="96" t="s">
        <v>194</v>
      </c>
      <c r="V169" s="100"/>
      <c r="W169" s="96" t="s">
        <v>189</v>
      </c>
      <c r="X169" s="96" t="s">
        <v>1356</v>
      </c>
      <c r="Y169" s="96"/>
      <c r="Z169" s="101" t="s">
        <v>199</v>
      </c>
      <c r="AA169" s="96" t="s">
        <v>1185</v>
      </c>
      <c r="AB169" s="96" t="s">
        <v>195</v>
      </c>
      <c r="AC169" s="96" t="s">
        <v>1665</v>
      </c>
      <c r="AD169" s="96"/>
      <c r="AE169" s="96"/>
      <c r="AF169" s="96"/>
    </row>
    <row r="170" spans="1:32" s="102" customFormat="1" ht="20.25" hidden="1" customHeight="1">
      <c r="A170" s="94">
        <v>170</v>
      </c>
      <c r="B170" s="95" t="s">
        <v>185</v>
      </c>
      <c r="C170" s="96" t="s">
        <v>1497</v>
      </c>
      <c r="D170" s="96" t="s">
        <v>1066</v>
      </c>
      <c r="E170" s="97" t="s">
        <v>1067</v>
      </c>
      <c r="F170" s="96" t="s">
        <v>1669</v>
      </c>
      <c r="G170" s="96" t="s">
        <v>1670</v>
      </c>
      <c r="H170" s="98" t="s">
        <v>3</v>
      </c>
      <c r="I170" s="96" t="s">
        <v>1669</v>
      </c>
      <c r="J170" s="99" t="s">
        <v>1671</v>
      </c>
      <c r="K170" s="96" t="s">
        <v>1672</v>
      </c>
      <c r="L170" s="96" t="s">
        <v>1673</v>
      </c>
      <c r="M170" s="100"/>
      <c r="N170" s="96" t="s">
        <v>186</v>
      </c>
      <c r="O170" s="96"/>
      <c r="P170" s="96" t="s">
        <v>193</v>
      </c>
      <c r="Q170" s="96" t="s">
        <v>7</v>
      </c>
      <c r="R170" s="96" t="s">
        <v>7</v>
      </c>
      <c r="S170" s="96" t="s">
        <v>194</v>
      </c>
      <c r="T170" s="96" t="s">
        <v>194</v>
      </c>
      <c r="U170" s="96" t="s">
        <v>194</v>
      </c>
      <c r="V170" s="100">
        <v>42652</v>
      </c>
      <c r="W170" s="96" t="s">
        <v>189</v>
      </c>
      <c r="X170" s="96" t="s">
        <v>1356</v>
      </c>
      <c r="Y170" s="96"/>
      <c r="Z170" s="101" t="s">
        <v>199</v>
      </c>
      <c r="AA170" s="96" t="s">
        <v>1674</v>
      </c>
      <c r="AB170" s="96" t="s">
        <v>195</v>
      </c>
      <c r="AC170" s="96" t="s">
        <v>1675</v>
      </c>
      <c r="AD170" s="96"/>
      <c r="AE170" s="96" t="e">
        <v>#N/A</v>
      </c>
      <c r="AF170" s="96"/>
    </row>
    <row r="171" spans="1:32" s="102" customFormat="1" ht="20.25" hidden="1" customHeight="1">
      <c r="A171" s="94">
        <v>171</v>
      </c>
      <c r="B171" s="95" t="s">
        <v>185</v>
      </c>
      <c r="C171" s="96" t="s">
        <v>1497</v>
      </c>
      <c r="D171" s="96" t="s">
        <v>1066</v>
      </c>
      <c r="E171" s="97" t="s">
        <v>1067</v>
      </c>
      <c r="F171" s="96" t="s">
        <v>1676</v>
      </c>
      <c r="G171" s="96" t="s">
        <v>1677</v>
      </c>
      <c r="H171" s="98" t="s">
        <v>3</v>
      </c>
      <c r="I171" s="96" t="s">
        <v>1676</v>
      </c>
      <c r="J171" s="99" t="s">
        <v>1678</v>
      </c>
      <c r="K171" s="96" t="s">
        <v>1679</v>
      </c>
      <c r="L171" s="96" t="s">
        <v>1680</v>
      </c>
      <c r="M171" s="100">
        <v>42248</v>
      </c>
      <c r="N171" s="96" t="s">
        <v>186</v>
      </c>
      <c r="O171" s="96" t="s">
        <v>187</v>
      </c>
      <c r="P171" s="96" t="s">
        <v>193</v>
      </c>
      <c r="Q171" s="96" t="s">
        <v>4</v>
      </c>
      <c r="R171" s="96" t="s">
        <v>4</v>
      </c>
      <c r="S171" s="96" t="s">
        <v>194</v>
      </c>
      <c r="T171" s="96" t="s">
        <v>194</v>
      </c>
      <c r="U171" s="96" t="s">
        <v>194</v>
      </c>
      <c r="V171" s="100"/>
      <c r="W171" s="96" t="s">
        <v>189</v>
      </c>
      <c r="X171" s="96" t="s">
        <v>1356</v>
      </c>
      <c r="Y171" s="96"/>
      <c r="Z171" s="101" t="s">
        <v>199</v>
      </c>
      <c r="AA171" s="96" t="s">
        <v>1612</v>
      </c>
      <c r="AB171" s="96" t="s">
        <v>34</v>
      </c>
      <c r="AC171" s="96" t="s">
        <v>1681</v>
      </c>
      <c r="AD171" s="96"/>
      <c r="AE171" s="96" t="s">
        <v>196</v>
      </c>
      <c r="AF171" s="96"/>
    </row>
    <row r="172" spans="1:32" s="102" customFormat="1" ht="20.25" hidden="1" customHeight="1">
      <c r="A172" s="94">
        <v>172</v>
      </c>
      <c r="B172" s="95" t="s">
        <v>185</v>
      </c>
      <c r="C172" s="96" t="s">
        <v>1497</v>
      </c>
      <c r="D172" s="96" t="s">
        <v>1066</v>
      </c>
      <c r="E172" s="97" t="s">
        <v>1067</v>
      </c>
      <c r="F172" s="96" t="s">
        <v>1682</v>
      </c>
      <c r="G172" s="96" t="s">
        <v>1683</v>
      </c>
      <c r="H172" s="98" t="s">
        <v>3</v>
      </c>
      <c r="I172" s="96" t="s">
        <v>1682</v>
      </c>
      <c r="J172" s="99" t="s">
        <v>1684</v>
      </c>
      <c r="K172" s="96" t="s">
        <v>1685</v>
      </c>
      <c r="L172" s="96">
        <v>18626460182</v>
      </c>
      <c r="M172" s="100">
        <v>39714</v>
      </c>
      <c r="N172" s="96" t="s">
        <v>186</v>
      </c>
      <c r="O172" s="96" t="s">
        <v>1686</v>
      </c>
      <c r="P172" s="96" t="s">
        <v>200</v>
      </c>
      <c r="Q172" s="96" t="s">
        <v>7</v>
      </c>
      <c r="R172" s="96" t="s">
        <v>7</v>
      </c>
      <c r="S172" s="96" t="s">
        <v>194</v>
      </c>
      <c r="T172" s="96" t="s">
        <v>194</v>
      </c>
      <c r="U172" s="96" t="s">
        <v>194</v>
      </c>
      <c r="V172" s="100">
        <v>42755</v>
      </c>
      <c r="W172" s="96" t="s">
        <v>201</v>
      </c>
      <c r="X172" s="96" t="s">
        <v>1356</v>
      </c>
      <c r="Y172" s="96"/>
      <c r="Z172" s="101" t="s">
        <v>198</v>
      </c>
      <c r="AA172" s="96" t="s">
        <v>1252</v>
      </c>
      <c r="AB172" s="96" t="s">
        <v>34</v>
      </c>
      <c r="AC172" s="96" t="s">
        <v>1687</v>
      </c>
      <c r="AD172" s="96"/>
      <c r="AE172" s="96" t="e">
        <v>#N/A</v>
      </c>
      <c r="AF172" s="96"/>
    </row>
    <row r="173" spans="1:32" s="102" customFormat="1" ht="20.25" hidden="1" customHeight="1">
      <c r="A173" s="94">
        <v>173</v>
      </c>
      <c r="B173" s="95" t="s">
        <v>185</v>
      </c>
      <c r="C173" s="96" t="s">
        <v>1497</v>
      </c>
      <c r="D173" s="96" t="s">
        <v>1066</v>
      </c>
      <c r="E173" s="97" t="s">
        <v>1067</v>
      </c>
      <c r="F173" s="96" t="s">
        <v>1661</v>
      </c>
      <c r="G173" s="96" t="s">
        <v>1688</v>
      </c>
      <c r="H173" s="98" t="s">
        <v>3</v>
      </c>
      <c r="I173" s="96" t="s">
        <v>1661</v>
      </c>
      <c r="J173" s="99" t="s">
        <v>1663</v>
      </c>
      <c r="K173" s="96" t="s">
        <v>1664</v>
      </c>
      <c r="L173" s="96">
        <v>18262610825</v>
      </c>
      <c r="M173" s="100"/>
      <c r="N173" s="96" t="s">
        <v>186</v>
      </c>
      <c r="O173" s="96" t="s">
        <v>1686</v>
      </c>
      <c r="P173" s="96" t="s">
        <v>193</v>
      </c>
      <c r="Q173" s="96" t="s">
        <v>7</v>
      </c>
      <c r="R173" s="96" t="s">
        <v>4</v>
      </c>
      <c r="S173" s="96" t="s">
        <v>194</v>
      </c>
      <c r="T173" s="96" t="s">
        <v>194</v>
      </c>
      <c r="U173" s="96" t="s">
        <v>194</v>
      </c>
      <c r="V173" s="100">
        <v>42652</v>
      </c>
      <c r="W173" s="96" t="s">
        <v>189</v>
      </c>
      <c r="X173" s="96" t="s">
        <v>1356</v>
      </c>
      <c r="Y173" s="96"/>
      <c r="Z173" s="101" t="s">
        <v>199</v>
      </c>
      <c r="AA173" s="96" t="s">
        <v>1185</v>
      </c>
      <c r="AB173" s="96" t="s">
        <v>195</v>
      </c>
      <c r="AC173" s="96" t="s">
        <v>1689</v>
      </c>
      <c r="AD173" s="96"/>
      <c r="AE173" s="96" t="e">
        <v>#N/A</v>
      </c>
      <c r="AF173" s="96"/>
    </row>
    <row r="174" spans="1:32" s="102" customFormat="1" ht="20.25" hidden="1" customHeight="1">
      <c r="A174" s="94">
        <v>174</v>
      </c>
      <c r="B174" s="95" t="s">
        <v>185</v>
      </c>
      <c r="C174" s="96" t="s">
        <v>1497</v>
      </c>
      <c r="D174" s="96" t="s">
        <v>1066</v>
      </c>
      <c r="E174" s="97" t="s">
        <v>1067</v>
      </c>
      <c r="F174" s="96" t="s">
        <v>1661</v>
      </c>
      <c r="G174" s="96" t="s">
        <v>1688</v>
      </c>
      <c r="H174" s="98" t="s">
        <v>192</v>
      </c>
      <c r="I174" s="96" t="s">
        <v>1666</v>
      </c>
      <c r="J174" s="99" t="s">
        <v>1667</v>
      </c>
      <c r="K174" s="96" t="s">
        <v>1668</v>
      </c>
      <c r="L174" s="96">
        <v>18013930010</v>
      </c>
      <c r="M174" s="100">
        <v>41821</v>
      </c>
      <c r="N174" s="96" t="s">
        <v>203</v>
      </c>
      <c r="O174" s="96" t="s">
        <v>1686</v>
      </c>
      <c r="P174" s="96" t="s">
        <v>193</v>
      </c>
      <c r="Q174" s="96" t="s">
        <v>7</v>
      </c>
      <c r="R174" s="96" t="s">
        <v>4</v>
      </c>
      <c r="S174" s="96" t="s">
        <v>194</v>
      </c>
      <c r="T174" s="96" t="s">
        <v>194</v>
      </c>
      <c r="U174" s="96" t="s">
        <v>194</v>
      </c>
      <c r="V174" s="100"/>
      <c r="W174" s="96" t="s">
        <v>189</v>
      </c>
      <c r="X174" s="96" t="s">
        <v>1356</v>
      </c>
      <c r="Y174" s="96"/>
      <c r="Z174" s="101" t="s">
        <v>199</v>
      </c>
      <c r="AA174" s="96" t="s">
        <v>1185</v>
      </c>
      <c r="AB174" s="96" t="s">
        <v>195</v>
      </c>
      <c r="AC174" s="96" t="s">
        <v>1689</v>
      </c>
      <c r="AD174" s="96"/>
      <c r="AE174" s="96"/>
      <c r="AF174" s="96"/>
    </row>
    <row r="175" spans="1:32" s="102" customFormat="1" ht="20.25" hidden="1" customHeight="1">
      <c r="A175" s="94">
        <v>175</v>
      </c>
      <c r="B175" s="95" t="s">
        <v>185</v>
      </c>
      <c r="C175" s="96" t="s">
        <v>1497</v>
      </c>
      <c r="D175" s="96" t="s">
        <v>1066</v>
      </c>
      <c r="E175" s="97" t="s">
        <v>1067</v>
      </c>
      <c r="F175" s="96" t="s">
        <v>1512</v>
      </c>
      <c r="G175" s="96" t="s">
        <v>1690</v>
      </c>
      <c r="H175" s="98" t="s">
        <v>3</v>
      </c>
      <c r="I175" s="96" t="s">
        <v>1512</v>
      </c>
      <c r="J175" s="99" t="s">
        <v>1514</v>
      </c>
      <c r="K175" s="96" t="s">
        <v>1515</v>
      </c>
      <c r="L175" s="96">
        <v>13951883241</v>
      </c>
      <c r="M175" s="100"/>
      <c r="N175" s="96" t="s">
        <v>186</v>
      </c>
      <c r="O175" s="96" t="s">
        <v>1686</v>
      </c>
      <c r="P175" s="96" t="s">
        <v>193</v>
      </c>
      <c r="Q175" s="96" t="s">
        <v>6</v>
      </c>
      <c r="R175" s="96" t="s">
        <v>6</v>
      </c>
      <c r="S175" s="96" t="s">
        <v>194</v>
      </c>
      <c r="T175" s="96" t="s">
        <v>194</v>
      </c>
      <c r="U175" s="96" t="s">
        <v>194</v>
      </c>
      <c r="V175" s="100"/>
      <c r="W175" s="96" t="s">
        <v>189</v>
      </c>
      <c r="X175" s="96" t="s">
        <v>1356</v>
      </c>
      <c r="Y175" s="96"/>
      <c r="Z175" s="101" t="s">
        <v>199</v>
      </c>
      <c r="AA175" s="96" t="s">
        <v>1074</v>
      </c>
      <c r="AB175" s="96" t="s">
        <v>195</v>
      </c>
      <c r="AC175" s="96" t="s">
        <v>1691</v>
      </c>
      <c r="AD175" s="96"/>
      <c r="AE175" s="96" t="s">
        <v>196</v>
      </c>
      <c r="AF175" s="96"/>
    </row>
    <row r="176" spans="1:32" s="102" customFormat="1" ht="20.25" hidden="1" customHeight="1">
      <c r="A176" s="94">
        <v>176</v>
      </c>
      <c r="B176" s="95" t="s">
        <v>185</v>
      </c>
      <c r="C176" s="96" t="s">
        <v>1497</v>
      </c>
      <c r="D176" s="96" t="s">
        <v>1066</v>
      </c>
      <c r="E176" s="97" t="s">
        <v>1067</v>
      </c>
      <c r="F176" s="96" t="s">
        <v>1512</v>
      </c>
      <c r="G176" s="96" t="s">
        <v>1690</v>
      </c>
      <c r="H176" s="98" t="s">
        <v>192</v>
      </c>
      <c r="I176" s="96" t="s">
        <v>1512</v>
      </c>
      <c r="J176" s="99" t="s">
        <v>1514</v>
      </c>
      <c r="K176" s="96" t="s">
        <v>1515</v>
      </c>
      <c r="L176" s="96">
        <v>13951883241</v>
      </c>
      <c r="M176" s="100"/>
      <c r="N176" s="96" t="s">
        <v>186</v>
      </c>
      <c r="O176" s="96" t="s">
        <v>1686</v>
      </c>
      <c r="P176" s="96" t="s">
        <v>193</v>
      </c>
      <c r="Q176" s="96" t="s">
        <v>6</v>
      </c>
      <c r="R176" s="96" t="s">
        <v>6</v>
      </c>
      <c r="S176" s="96" t="s">
        <v>194</v>
      </c>
      <c r="T176" s="96" t="s">
        <v>194</v>
      </c>
      <c r="U176" s="96" t="s">
        <v>194</v>
      </c>
      <c r="V176" s="100"/>
      <c r="W176" s="96" t="s">
        <v>189</v>
      </c>
      <c r="X176" s="96" t="s">
        <v>1356</v>
      </c>
      <c r="Y176" s="96"/>
      <c r="Z176" s="101" t="s">
        <v>199</v>
      </c>
      <c r="AA176" s="96" t="s">
        <v>1074</v>
      </c>
      <c r="AB176" s="96" t="s">
        <v>195</v>
      </c>
      <c r="AC176" s="96" t="s">
        <v>1691</v>
      </c>
      <c r="AD176" s="96"/>
      <c r="AE176" s="96"/>
      <c r="AF176" s="96"/>
    </row>
    <row r="177" spans="1:32" s="102" customFormat="1" ht="20.25" hidden="1" customHeight="1">
      <c r="A177" s="94">
        <v>177</v>
      </c>
      <c r="B177" s="95" t="s">
        <v>185</v>
      </c>
      <c r="C177" s="96" t="s">
        <v>1497</v>
      </c>
      <c r="D177" s="96" t="s">
        <v>1066</v>
      </c>
      <c r="E177" s="97" t="s">
        <v>1067</v>
      </c>
      <c r="F177" s="96" t="s">
        <v>1682</v>
      </c>
      <c r="G177" s="96" t="s">
        <v>1692</v>
      </c>
      <c r="H177" s="98" t="s">
        <v>3</v>
      </c>
      <c r="I177" s="96" t="s">
        <v>1682</v>
      </c>
      <c r="J177" s="99" t="s">
        <v>1684</v>
      </c>
      <c r="K177" s="96" t="s">
        <v>1685</v>
      </c>
      <c r="L177" s="96">
        <v>18626460182</v>
      </c>
      <c r="M177" s="100">
        <v>39714</v>
      </c>
      <c r="N177" s="96" t="s">
        <v>186</v>
      </c>
      <c r="O177" s="96" t="s">
        <v>1686</v>
      </c>
      <c r="P177" s="96" t="s">
        <v>200</v>
      </c>
      <c r="Q177" s="96" t="s">
        <v>7</v>
      </c>
      <c r="R177" s="96" t="s">
        <v>7</v>
      </c>
      <c r="S177" s="96" t="s">
        <v>194</v>
      </c>
      <c r="T177" s="96" t="s">
        <v>194</v>
      </c>
      <c r="U177" s="96" t="s">
        <v>194</v>
      </c>
      <c r="V177" s="100">
        <v>42755</v>
      </c>
      <c r="W177" s="96" t="s">
        <v>201</v>
      </c>
      <c r="X177" s="96" t="s">
        <v>1356</v>
      </c>
      <c r="Y177" s="96"/>
      <c r="Z177" s="101" t="s">
        <v>198</v>
      </c>
      <c r="AA177" s="96" t="s">
        <v>1252</v>
      </c>
      <c r="AB177" s="96" t="s">
        <v>195</v>
      </c>
      <c r="AC177" s="96" t="s">
        <v>1693</v>
      </c>
      <c r="AD177" s="96"/>
      <c r="AE177" s="96" t="e">
        <v>#N/A</v>
      </c>
      <c r="AF177" s="96"/>
    </row>
    <row r="178" spans="1:32" s="102" customFormat="1" ht="20.25" hidden="1" customHeight="1">
      <c r="A178" s="94">
        <v>178</v>
      </c>
      <c r="B178" s="95" t="s">
        <v>185</v>
      </c>
      <c r="C178" s="96" t="s">
        <v>1497</v>
      </c>
      <c r="D178" s="96" t="s">
        <v>1066</v>
      </c>
      <c r="E178" s="97" t="s">
        <v>1067</v>
      </c>
      <c r="F178" s="96" t="s">
        <v>1506</v>
      </c>
      <c r="G178" s="96" t="s">
        <v>1507</v>
      </c>
      <c r="H178" s="98" t="s">
        <v>46</v>
      </c>
      <c r="I178" s="96" t="s">
        <v>1694</v>
      </c>
      <c r="J178" s="99" t="s">
        <v>1695</v>
      </c>
      <c r="K178" s="96" t="s">
        <v>1696</v>
      </c>
      <c r="L178" s="96">
        <v>15895958981</v>
      </c>
      <c r="M178" s="100"/>
      <c r="N178" s="96" t="s">
        <v>186</v>
      </c>
      <c r="O178" s="96" t="s">
        <v>191</v>
      </c>
      <c r="P178" s="96" t="s">
        <v>193</v>
      </c>
      <c r="Q178" s="96" t="s">
        <v>4</v>
      </c>
      <c r="R178" s="96" t="s">
        <v>4</v>
      </c>
      <c r="S178" s="96" t="s">
        <v>1355</v>
      </c>
      <c r="T178" s="96" t="s">
        <v>1355</v>
      </c>
      <c r="U178" s="96" t="s">
        <v>1355</v>
      </c>
      <c r="V178" s="100"/>
      <c r="W178" s="96" t="s">
        <v>189</v>
      </c>
      <c r="X178" s="96" t="s">
        <v>1356</v>
      </c>
      <c r="Y178" s="96"/>
      <c r="Z178" s="101"/>
      <c r="AA178" s="96">
        <v>12</v>
      </c>
      <c r="AB178" s="96" t="s">
        <v>195</v>
      </c>
      <c r="AC178" s="96" t="s">
        <v>1697</v>
      </c>
      <c r="AD178" s="96"/>
      <c r="AE178" s="96" t="e">
        <v>#N/A</v>
      </c>
      <c r="AF178" s="96"/>
    </row>
    <row r="179" spans="1:32" s="102" customFormat="1" ht="20.25" hidden="1" customHeight="1">
      <c r="A179" s="94">
        <v>179</v>
      </c>
      <c r="B179" s="95" t="s">
        <v>185</v>
      </c>
      <c r="C179" s="96" t="s">
        <v>1497</v>
      </c>
      <c r="D179" s="96" t="s">
        <v>1066</v>
      </c>
      <c r="E179" s="97" t="s">
        <v>1067</v>
      </c>
      <c r="F179" s="96" t="s">
        <v>1517</v>
      </c>
      <c r="G179" s="96" t="s">
        <v>1518</v>
      </c>
      <c r="H179" s="98" t="s">
        <v>46</v>
      </c>
      <c r="I179" s="96" t="s">
        <v>1694</v>
      </c>
      <c r="J179" s="99" t="s">
        <v>1695</v>
      </c>
      <c r="K179" s="96" t="s">
        <v>1696</v>
      </c>
      <c r="L179" s="96">
        <v>15895958981</v>
      </c>
      <c r="M179" s="100"/>
      <c r="N179" s="96" t="s">
        <v>186</v>
      </c>
      <c r="O179" s="96" t="s">
        <v>191</v>
      </c>
      <c r="P179" s="96" t="s">
        <v>193</v>
      </c>
      <c r="Q179" s="96" t="s">
        <v>7</v>
      </c>
      <c r="R179" s="96" t="s">
        <v>4</v>
      </c>
      <c r="S179" s="96" t="s">
        <v>1355</v>
      </c>
      <c r="T179" s="96" t="s">
        <v>1355</v>
      </c>
      <c r="U179" s="96" t="s">
        <v>1355</v>
      </c>
      <c r="V179" s="100"/>
      <c r="W179" s="96" t="s">
        <v>189</v>
      </c>
      <c r="X179" s="96" t="s">
        <v>1356</v>
      </c>
      <c r="Y179" s="96"/>
      <c r="Z179" s="101"/>
      <c r="AA179" s="96">
        <v>14</v>
      </c>
      <c r="AB179" s="96" t="s">
        <v>195</v>
      </c>
      <c r="AC179" s="96" t="s">
        <v>1521</v>
      </c>
      <c r="AD179" s="96"/>
      <c r="AE179" s="96" t="e">
        <v>#N/A</v>
      </c>
      <c r="AF179" s="96"/>
    </row>
    <row r="180" spans="1:32" s="102" customFormat="1" ht="20.25" hidden="1" customHeight="1">
      <c r="A180" s="94">
        <v>180</v>
      </c>
      <c r="B180" s="95" t="s">
        <v>185</v>
      </c>
      <c r="C180" s="96" t="s">
        <v>1497</v>
      </c>
      <c r="D180" s="96" t="s">
        <v>1066</v>
      </c>
      <c r="E180" s="97" t="s">
        <v>1067</v>
      </c>
      <c r="F180" s="96" t="s">
        <v>1522</v>
      </c>
      <c r="G180" s="96" t="s">
        <v>1523</v>
      </c>
      <c r="H180" s="98" t="s">
        <v>46</v>
      </c>
      <c r="I180" s="96" t="s">
        <v>1694</v>
      </c>
      <c r="J180" s="99" t="s">
        <v>1695</v>
      </c>
      <c r="K180" s="96" t="s">
        <v>1696</v>
      </c>
      <c r="L180" s="96">
        <v>15895958981</v>
      </c>
      <c r="M180" s="100"/>
      <c r="N180" s="96" t="s">
        <v>186</v>
      </c>
      <c r="O180" s="96" t="s">
        <v>191</v>
      </c>
      <c r="P180" s="96" t="s">
        <v>193</v>
      </c>
      <c r="Q180" s="96" t="s">
        <v>4</v>
      </c>
      <c r="R180" s="96" t="s">
        <v>4</v>
      </c>
      <c r="S180" s="96" t="s">
        <v>1355</v>
      </c>
      <c r="T180" s="96" t="s">
        <v>1355</v>
      </c>
      <c r="U180" s="96" t="s">
        <v>1355</v>
      </c>
      <c r="V180" s="100"/>
      <c r="W180" s="96" t="s">
        <v>189</v>
      </c>
      <c r="X180" s="96" t="s">
        <v>1356</v>
      </c>
      <c r="Y180" s="96"/>
      <c r="Z180" s="101"/>
      <c r="AA180" s="96">
        <v>9</v>
      </c>
      <c r="AB180" s="96" t="s">
        <v>195</v>
      </c>
      <c r="AC180" s="96" t="s">
        <v>1698</v>
      </c>
      <c r="AD180" s="96"/>
      <c r="AE180" s="96" t="e">
        <v>#N/A</v>
      </c>
      <c r="AF180" s="96"/>
    </row>
    <row r="181" spans="1:32" s="112" customFormat="1" ht="20.25" hidden="1" customHeight="1">
      <c r="A181" s="104">
        <v>181</v>
      </c>
      <c r="B181" s="105" t="s">
        <v>185</v>
      </c>
      <c r="C181" s="106" t="s">
        <v>1497</v>
      </c>
      <c r="D181" s="106" t="s">
        <v>1066</v>
      </c>
      <c r="E181" s="107" t="s">
        <v>1067</v>
      </c>
      <c r="F181" s="106" t="s">
        <v>1542</v>
      </c>
      <c r="G181" s="106" t="s">
        <v>1543</v>
      </c>
      <c r="H181" s="108" t="s">
        <v>46</v>
      </c>
      <c r="I181" s="106" t="s">
        <v>1694</v>
      </c>
      <c r="J181" s="109" t="s">
        <v>1695</v>
      </c>
      <c r="K181" s="106" t="s">
        <v>1696</v>
      </c>
      <c r="L181" s="106">
        <v>15895958981</v>
      </c>
      <c r="M181" s="110"/>
      <c r="N181" s="106" t="s">
        <v>186</v>
      </c>
      <c r="O181" s="106" t="s">
        <v>191</v>
      </c>
      <c r="P181" s="106" t="s">
        <v>193</v>
      </c>
      <c r="Q181" s="106" t="s">
        <v>7</v>
      </c>
      <c r="R181" s="106" t="s">
        <v>4</v>
      </c>
      <c r="S181" s="106" t="s">
        <v>1355</v>
      </c>
      <c r="T181" s="106" t="s">
        <v>1355</v>
      </c>
      <c r="U181" s="106" t="s">
        <v>1355</v>
      </c>
      <c r="V181" s="110"/>
      <c r="W181" s="106" t="s">
        <v>189</v>
      </c>
      <c r="X181" s="106" t="s">
        <v>1356</v>
      </c>
      <c r="Y181" s="106"/>
      <c r="Z181" s="111"/>
      <c r="AA181" s="106">
        <v>19</v>
      </c>
      <c r="AB181" s="106" t="s">
        <v>195</v>
      </c>
      <c r="AC181" s="106" t="s">
        <v>1546</v>
      </c>
      <c r="AD181" s="106"/>
      <c r="AE181" s="106" t="e">
        <v>#N/A</v>
      </c>
      <c r="AF181" s="106"/>
    </row>
    <row r="182" spans="1:32" s="112" customFormat="1" ht="20.25" hidden="1" customHeight="1">
      <c r="A182" s="104">
        <v>182</v>
      </c>
      <c r="B182" s="105" t="s">
        <v>185</v>
      </c>
      <c r="C182" s="106" t="s">
        <v>1497</v>
      </c>
      <c r="D182" s="106" t="s">
        <v>1066</v>
      </c>
      <c r="E182" s="107" t="s">
        <v>1067</v>
      </c>
      <c r="F182" s="106" t="s">
        <v>1699</v>
      </c>
      <c r="G182" s="106" t="s">
        <v>1548</v>
      </c>
      <c r="H182" s="108" t="s">
        <v>46</v>
      </c>
      <c r="I182" s="106" t="s">
        <v>1694</v>
      </c>
      <c r="J182" s="109" t="s">
        <v>1695</v>
      </c>
      <c r="K182" s="106" t="s">
        <v>1696</v>
      </c>
      <c r="L182" s="106">
        <v>15895958981</v>
      </c>
      <c r="M182" s="110"/>
      <c r="N182" s="106" t="s">
        <v>186</v>
      </c>
      <c r="O182" s="106" t="s">
        <v>191</v>
      </c>
      <c r="P182" s="106" t="s">
        <v>193</v>
      </c>
      <c r="Q182" s="106" t="s">
        <v>4</v>
      </c>
      <c r="R182" s="106" t="s">
        <v>4</v>
      </c>
      <c r="S182" s="106" t="s">
        <v>1355</v>
      </c>
      <c r="T182" s="106" t="s">
        <v>1355</v>
      </c>
      <c r="U182" s="106" t="s">
        <v>1355</v>
      </c>
      <c r="V182" s="110"/>
      <c r="W182" s="106" t="s">
        <v>189</v>
      </c>
      <c r="X182" s="106" t="s">
        <v>1356</v>
      </c>
      <c r="Y182" s="106"/>
      <c r="Z182" s="111"/>
      <c r="AA182" s="106">
        <v>19</v>
      </c>
      <c r="AB182" s="106" t="s">
        <v>195</v>
      </c>
      <c r="AC182" s="106" t="s">
        <v>1546</v>
      </c>
      <c r="AD182" s="106"/>
      <c r="AE182" s="106" t="e">
        <v>#N/A</v>
      </c>
      <c r="AF182" s="106"/>
    </row>
    <row r="183" spans="1:32" s="112" customFormat="1" ht="20.25" hidden="1" customHeight="1">
      <c r="A183" s="104">
        <v>183</v>
      </c>
      <c r="B183" s="105" t="s">
        <v>185</v>
      </c>
      <c r="C183" s="106" t="s">
        <v>1497</v>
      </c>
      <c r="D183" s="106" t="s">
        <v>1066</v>
      </c>
      <c r="E183" s="107" t="s">
        <v>1067</v>
      </c>
      <c r="F183" s="106" t="s">
        <v>1556</v>
      </c>
      <c r="G183" s="106" t="s">
        <v>1557</v>
      </c>
      <c r="H183" s="108" t="s">
        <v>46</v>
      </c>
      <c r="I183" s="106" t="s">
        <v>1694</v>
      </c>
      <c r="J183" s="109" t="s">
        <v>1695</v>
      </c>
      <c r="K183" s="106" t="s">
        <v>1696</v>
      </c>
      <c r="L183" s="106">
        <v>15895958981</v>
      </c>
      <c r="M183" s="110"/>
      <c r="N183" s="106" t="s">
        <v>186</v>
      </c>
      <c r="O183" s="106" t="s">
        <v>191</v>
      </c>
      <c r="P183" s="106" t="s">
        <v>193</v>
      </c>
      <c r="Q183" s="106" t="s">
        <v>4</v>
      </c>
      <c r="R183" s="106" t="s">
        <v>4</v>
      </c>
      <c r="S183" s="106" t="s">
        <v>1355</v>
      </c>
      <c r="T183" s="106" t="s">
        <v>1355</v>
      </c>
      <c r="U183" s="106" t="s">
        <v>1355</v>
      </c>
      <c r="V183" s="110"/>
      <c r="W183" s="106" t="s">
        <v>189</v>
      </c>
      <c r="X183" s="106" t="s">
        <v>1356</v>
      </c>
      <c r="Y183" s="106"/>
      <c r="Z183" s="111"/>
      <c r="AA183" s="106" t="s">
        <v>1700</v>
      </c>
      <c r="AB183" s="106" t="s">
        <v>195</v>
      </c>
      <c r="AC183" s="106" t="s">
        <v>1701</v>
      </c>
      <c r="AD183" s="106"/>
      <c r="AE183" s="106" t="e">
        <v>#N/A</v>
      </c>
      <c r="AF183" s="106"/>
    </row>
    <row r="184" spans="1:32" s="112" customFormat="1" ht="20.25" hidden="1" customHeight="1">
      <c r="A184" s="104">
        <v>184</v>
      </c>
      <c r="B184" s="105" t="s">
        <v>185</v>
      </c>
      <c r="C184" s="106" t="s">
        <v>1497</v>
      </c>
      <c r="D184" s="106" t="s">
        <v>1066</v>
      </c>
      <c r="E184" s="107" t="s">
        <v>1067</v>
      </c>
      <c r="F184" s="106" t="s">
        <v>1569</v>
      </c>
      <c r="G184" s="106" t="s">
        <v>1570</v>
      </c>
      <c r="H184" s="108" t="s">
        <v>46</v>
      </c>
      <c r="I184" s="106" t="s">
        <v>1694</v>
      </c>
      <c r="J184" s="109" t="s">
        <v>1695</v>
      </c>
      <c r="K184" s="106" t="s">
        <v>1696</v>
      </c>
      <c r="L184" s="106">
        <v>15895958981</v>
      </c>
      <c r="M184" s="110"/>
      <c r="N184" s="106" t="s">
        <v>186</v>
      </c>
      <c r="O184" s="106" t="s">
        <v>191</v>
      </c>
      <c r="P184" s="106" t="s">
        <v>193</v>
      </c>
      <c r="Q184" s="106" t="s">
        <v>7</v>
      </c>
      <c r="R184" s="106" t="s">
        <v>4</v>
      </c>
      <c r="S184" s="106" t="s">
        <v>1355</v>
      </c>
      <c r="T184" s="106" t="s">
        <v>1355</v>
      </c>
      <c r="U184" s="106" t="s">
        <v>1355</v>
      </c>
      <c r="V184" s="110"/>
      <c r="W184" s="106" t="s">
        <v>189</v>
      </c>
      <c r="X184" s="106" t="s">
        <v>1356</v>
      </c>
      <c r="Y184" s="106"/>
      <c r="Z184" s="111"/>
      <c r="AA184" s="106">
        <v>6</v>
      </c>
      <c r="AB184" s="106" t="s">
        <v>195</v>
      </c>
      <c r="AC184" s="106" t="s">
        <v>1573</v>
      </c>
      <c r="AD184" s="106"/>
      <c r="AE184" s="106" t="e">
        <v>#N/A</v>
      </c>
      <c r="AF184" s="106"/>
    </row>
    <row r="185" spans="1:32" s="112" customFormat="1" ht="20.25" hidden="1" customHeight="1">
      <c r="A185" s="104">
        <v>185</v>
      </c>
      <c r="B185" s="105" t="s">
        <v>185</v>
      </c>
      <c r="C185" s="106" t="s">
        <v>1497</v>
      </c>
      <c r="D185" s="106" t="s">
        <v>1066</v>
      </c>
      <c r="E185" s="107" t="s">
        <v>1067</v>
      </c>
      <c r="F185" s="106" t="s">
        <v>1577</v>
      </c>
      <c r="G185" s="106" t="s">
        <v>1578</v>
      </c>
      <c r="H185" s="108" t="s">
        <v>46</v>
      </c>
      <c r="I185" s="106" t="s">
        <v>1694</v>
      </c>
      <c r="J185" s="109" t="s">
        <v>1695</v>
      </c>
      <c r="K185" s="106" t="s">
        <v>1696</v>
      </c>
      <c r="L185" s="106">
        <v>15895958981</v>
      </c>
      <c r="M185" s="110"/>
      <c r="N185" s="106" t="s">
        <v>186</v>
      </c>
      <c r="O185" s="106" t="s">
        <v>191</v>
      </c>
      <c r="P185" s="106" t="s">
        <v>193</v>
      </c>
      <c r="Q185" s="106" t="s">
        <v>7</v>
      </c>
      <c r="R185" s="106" t="s">
        <v>4</v>
      </c>
      <c r="S185" s="106" t="s">
        <v>1355</v>
      </c>
      <c r="T185" s="106" t="s">
        <v>1355</v>
      </c>
      <c r="U185" s="106" t="s">
        <v>1355</v>
      </c>
      <c r="V185" s="110"/>
      <c r="W185" s="106" t="s">
        <v>189</v>
      </c>
      <c r="X185" s="106" t="s">
        <v>1356</v>
      </c>
      <c r="Y185" s="106"/>
      <c r="Z185" s="111"/>
      <c r="AA185" s="106">
        <v>10</v>
      </c>
      <c r="AB185" s="106" t="s">
        <v>195</v>
      </c>
      <c r="AC185" s="106" t="s">
        <v>1581</v>
      </c>
      <c r="AD185" s="106"/>
      <c r="AE185" s="106" t="e">
        <v>#N/A</v>
      </c>
      <c r="AF185" s="106"/>
    </row>
    <row r="186" spans="1:32" s="112" customFormat="1" ht="20.25" hidden="1" customHeight="1">
      <c r="A186" s="104">
        <v>186</v>
      </c>
      <c r="B186" s="105" t="s">
        <v>185</v>
      </c>
      <c r="C186" s="106" t="s">
        <v>1497</v>
      </c>
      <c r="D186" s="106" t="s">
        <v>1066</v>
      </c>
      <c r="E186" s="107" t="s">
        <v>1067</v>
      </c>
      <c r="F186" s="106" t="s">
        <v>1629</v>
      </c>
      <c r="G186" s="106" t="s">
        <v>1630</v>
      </c>
      <c r="H186" s="108" t="s">
        <v>46</v>
      </c>
      <c r="I186" s="106" t="s">
        <v>1694</v>
      </c>
      <c r="J186" s="109" t="s">
        <v>1695</v>
      </c>
      <c r="K186" s="106" t="s">
        <v>1696</v>
      </c>
      <c r="L186" s="106">
        <v>15895958981</v>
      </c>
      <c r="M186" s="110"/>
      <c r="N186" s="106" t="s">
        <v>186</v>
      </c>
      <c r="O186" s="106" t="s">
        <v>191</v>
      </c>
      <c r="P186" s="106" t="s">
        <v>193</v>
      </c>
      <c r="Q186" s="106" t="s">
        <v>7</v>
      </c>
      <c r="R186" s="106" t="s">
        <v>4</v>
      </c>
      <c r="S186" s="106" t="s">
        <v>1355</v>
      </c>
      <c r="T186" s="106" t="s">
        <v>1355</v>
      </c>
      <c r="U186" s="106" t="s">
        <v>1355</v>
      </c>
      <c r="V186" s="110"/>
      <c r="W186" s="106" t="s">
        <v>189</v>
      </c>
      <c r="X186" s="106" t="s">
        <v>1356</v>
      </c>
      <c r="Y186" s="106"/>
      <c r="Z186" s="111"/>
      <c r="AA186" s="106">
        <v>21</v>
      </c>
      <c r="AB186" s="106" t="s">
        <v>34</v>
      </c>
      <c r="AC186" s="106" t="s">
        <v>1702</v>
      </c>
      <c r="AD186" s="106"/>
      <c r="AE186" s="106"/>
      <c r="AF186" s="106"/>
    </row>
    <row r="187" spans="1:32" s="112" customFormat="1" ht="20.25" hidden="1" customHeight="1">
      <c r="A187" s="104">
        <v>187</v>
      </c>
      <c r="B187" s="105" t="s">
        <v>185</v>
      </c>
      <c r="C187" s="106" t="s">
        <v>1497</v>
      </c>
      <c r="D187" s="106" t="s">
        <v>1066</v>
      </c>
      <c r="E187" s="107" t="s">
        <v>1067</v>
      </c>
      <c r="F187" s="106" t="s">
        <v>1661</v>
      </c>
      <c r="G187" s="106" t="s">
        <v>1662</v>
      </c>
      <c r="H187" s="108" t="s">
        <v>46</v>
      </c>
      <c r="I187" s="106" t="s">
        <v>1694</v>
      </c>
      <c r="J187" s="109" t="s">
        <v>1695</v>
      </c>
      <c r="K187" s="106" t="s">
        <v>1696</v>
      </c>
      <c r="L187" s="106">
        <v>15895958981</v>
      </c>
      <c r="M187" s="110"/>
      <c r="N187" s="106" t="s">
        <v>186</v>
      </c>
      <c r="O187" s="106" t="s">
        <v>191</v>
      </c>
      <c r="P187" s="106" t="s">
        <v>193</v>
      </c>
      <c r="Q187" s="106" t="s">
        <v>7</v>
      </c>
      <c r="R187" s="106" t="s">
        <v>4</v>
      </c>
      <c r="S187" s="106" t="s">
        <v>1355</v>
      </c>
      <c r="T187" s="106" t="s">
        <v>1355</v>
      </c>
      <c r="U187" s="106" t="s">
        <v>1355</v>
      </c>
      <c r="V187" s="110"/>
      <c r="W187" s="106" t="s">
        <v>189</v>
      </c>
      <c r="X187" s="106" t="s">
        <v>1356</v>
      </c>
      <c r="Y187" s="106"/>
      <c r="Z187" s="111"/>
      <c r="AA187" s="106">
        <v>6</v>
      </c>
      <c r="AB187" s="106" t="s">
        <v>195</v>
      </c>
      <c r="AC187" s="106" t="s">
        <v>1665</v>
      </c>
      <c r="AD187" s="106"/>
      <c r="AE187" s="106" t="e">
        <v>#N/A</v>
      </c>
      <c r="AF187" s="106"/>
    </row>
    <row r="188" spans="1:32" s="112" customFormat="1" ht="20.25" hidden="1" customHeight="1">
      <c r="A188" s="104">
        <v>188</v>
      </c>
      <c r="B188" s="105" t="s">
        <v>185</v>
      </c>
      <c r="C188" s="106" t="s">
        <v>1497</v>
      </c>
      <c r="D188" s="106" t="s">
        <v>1066</v>
      </c>
      <c r="E188" s="107" t="s">
        <v>1067</v>
      </c>
      <c r="F188" s="106" t="s">
        <v>1676</v>
      </c>
      <c r="G188" s="106" t="s">
        <v>1677</v>
      </c>
      <c r="H188" s="108" t="s">
        <v>46</v>
      </c>
      <c r="I188" s="106" t="s">
        <v>1694</v>
      </c>
      <c r="J188" s="109" t="s">
        <v>1695</v>
      </c>
      <c r="K188" s="106" t="s">
        <v>1696</v>
      </c>
      <c r="L188" s="106">
        <v>15895958981</v>
      </c>
      <c r="M188" s="110"/>
      <c r="N188" s="106" t="s">
        <v>186</v>
      </c>
      <c r="O188" s="106" t="s">
        <v>191</v>
      </c>
      <c r="P188" s="106" t="s">
        <v>193</v>
      </c>
      <c r="Q188" s="106" t="s">
        <v>4</v>
      </c>
      <c r="R188" s="106" t="s">
        <v>4</v>
      </c>
      <c r="S188" s="106" t="s">
        <v>1355</v>
      </c>
      <c r="T188" s="106" t="s">
        <v>1355</v>
      </c>
      <c r="U188" s="106" t="s">
        <v>1355</v>
      </c>
      <c r="V188" s="110"/>
      <c r="W188" s="106" t="s">
        <v>189</v>
      </c>
      <c r="X188" s="106" t="s">
        <v>1356</v>
      </c>
      <c r="Y188" s="106"/>
      <c r="Z188" s="111"/>
      <c r="AA188" s="106">
        <v>11</v>
      </c>
      <c r="AB188" s="106" t="s">
        <v>34</v>
      </c>
      <c r="AC188" s="106" t="s">
        <v>1681</v>
      </c>
      <c r="AD188" s="106"/>
      <c r="AE188" s="106" t="e">
        <v>#N/A</v>
      </c>
      <c r="AF188" s="106"/>
    </row>
    <row r="189" spans="1:32" s="112" customFormat="1" ht="20.25" hidden="1" customHeight="1">
      <c r="A189" s="104">
        <v>189</v>
      </c>
      <c r="B189" s="105" t="s">
        <v>185</v>
      </c>
      <c r="C189" s="106" t="s">
        <v>1497</v>
      </c>
      <c r="D189" s="106" t="s">
        <v>1066</v>
      </c>
      <c r="E189" s="107" t="s">
        <v>1067</v>
      </c>
      <c r="F189" s="106" t="s">
        <v>1661</v>
      </c>
      <c r="G189" s="106" t="s">
        <v>1688</v>
      </c>
      <c r="H189" s="108" t="s">
        <v>46</v>
      </c>
      <c r="I189" s="106" t="s">
        <v>1694</v>
      </c>
      <c r="J189" s="109" t="s">
        <v>1695</v>
      </c>
      <c r="K189" s="106" t="s">
        <v>1696</v>
      </c>
      <c r="L189" s="106">
        <v>15895958981</v>
      </c>
      <c r="M189" s="110"/>
      <c r="N189" s="106" t="s">
        <v>186</v>
      </c>
      <c r="O189" s="106" t="s">
        <v>191</v>
      </c>
      <c r="P189" s="106" t="s">
        <v>193</v>
      </c>
      <c r="Q189" s="106" t="s">
        <v>7</v>
      </c>
      <c r="R189" s="106" t="s">
        <v>4</v>
      </c>
      <c r="S189" s="106" t="s">
        <v>1355</v>
      </c>
      <c r="T189" s="106" t="s">
        <v>1355</v>
      </c>
      <c r="U189" s="106" t="s">
        <v>1355</v>
      </c>
      <c r="V189" s="110"/>
      <c r="W189" s="106" t="s">
        <v>189</v>
      </c>
      <c r="X189" s="106" t="s">
        <v>1356</v>
      </c>
      <c r="Y189" s="106"/>
      <c r="Z189" s="111"/>
      <c r="AA189" s="106">
        <v>6</v>
      </c>
      <c r="AB189" s="106" t="s">
        <v>195</v>
      </c>
      <c r="AC189" s="106" t="s">
        <v>1665</v>
      </c>
      <c r="AD189" s="106"/>
      <c r="AE189" s="106" t="e">
        <v>#N/A</v>
      </c>
      <c r="AF189" s="106"/>
    </row>
    <row r="190" spans="1:32" s="112" customFormat="1" ht="20.25" hidden="1" customHeight="1">
      <c r="A190" s="112">
        <v>190</v>
      </c>
      <c r="B190" s="113" t="s">
        <v>185</v>
      </c>
      <c r="C190" s="114" t="s">
        <v>1703</v>
      </c>
      <c r="D190" s="114" t="s">
        <v>204</v>
      </c>
      <c r="E190" s="115" t="s">
        <v>1067</v>
      </c>
      <c r="F190" s="114" t="s">
        <v>1704</v>
      </c>
      <c r="G190" s="114" t="s">
        <v>1705</v>
      </c>
      <c r="H190" s="116" t="s">
        <v>3</v>
      </c>
      <c r="I190" s="114" t="s">
        <v>1706</v>
      </c>
      <c r="J190" s="117" t="s">
        <v>1707</v>
      </c>
      <c r="K190" s="114" t="s">
        <v>1708</v>
      </c>
      <c r="L190" s="114">
        <v>13728767472</v>
      </c>
      <c r="M190" s="118">
        <v>41711</v>
      </c>
      <c r="N190" s="114" t="s">
        <v>186</v>
      </c>
      <c r="O190" s="114" t="s">
        <v>187</v>
      </c>
      <c r="P190" s="114" t="s">
        <v>188</v>
      </c>
      <c r="Q190" s="114" t="s">
        <v>4</v>
      </c>
      <c r="R190" s="114" t="s">
        <v>4</v>
      </c>
      <c r="S190" s="114" t="s">
        <v>194</v>
      </c>
      <c r="T190" s="114" t="s">
        <v>194</v>
      </c>
      <c r="U190" s="114" t="s">
        <v>194</v>
      </c>
      <c r="V190" s="118" t="s">
        <v>190</v>
      </c>
      <c r="W190" s="114" t="s">
        <v>189</v>
      </c>
      <c r="X190" s="114"/>
      <c r="Y190" s="114" t="s">
        <v>1709</v>
      </c>
      <c r="Z190" s="119" t="s">
        <v>198</v>
      </c>
      <c r="AA190" s="114">
        <v>26</v>
      </c>
      <c r="AB190" s="114" t="s">
        <v>195</v>
      </c>
      <c r="AC190" s="114" t="s">
        <v>1710</v>
      </c>
      <c r="AD190" s="114" t="s">
        <v>190</v>
      </c>
      <c r="AE190" s="114" t="e">
        <v>#N/A</v>
      </c>
      <c r="AF190" s="114"/>
    </row>
    <row r="191" spans="1:32" s="112" customFormat="1" ht="20.25" hidden="1" customHeight="1">
      <c r="A191" s="112">
        <v>191</v>
      </c>
      <c r="B191" s="113" t="s">
        <v>185</v>
      </c>
      <c r="C191" s="114" t="s">
        <v>1703</v>
      </c>
      <c r="D191" s="114" t="s">
        <v>204</v>
      </c>
      <c r="E191" s="115" t="s">
        <v>1067</v>
      </c>
      <c r="F191" s="114" t="s">
        <v>1704</v>
      </c>
      <c r="G191" s="114" t="s">
        <v>1705</v>
      </c>
      <c r="H191" s="116" t="s">
        <v>9</v>
      </c>
      <c r="I191" s="114" t="s">
        <v>1711</v>
      </c>
      <c r="J191" s="117" t="s">
        <v>1712</v>
      </c>
      <c r="K191" s="114" t="s">
        <v>1713</v>
      </c>
      <c r="L191" s="114">
        <v>18684757657</v>
      </c>
      <c r="M191" s="118">
        <v>41351</v>
      </c>
      <c r="N191" s="114" t="s">
        <v>186</v>
      </c>
      <c r="O191" s="114" t="s">
        <v>187</v>
      </c>
      <c r="P191" s="114" t="s">
        <v>188</v>
      </c>
      <c r="Q191" s="114" t="s">
        <v>4</v>
      </c>
      <c r="R191" s="114" t="s">
        <v>4</v>
      </c>
      <c r="S191" s="114" t="s">
        <v>194</v>
      </c>
      <c r="T191" s="114" t="s">
        <v>194</v>
      </c>
      <c r="U191" s="114" t="s">
        <v>194</v>
      </c>
      <c r="V191" s="118" t="s">
        <v>190</v>
      </c>
      <c r="W191" s="114" t="s">
        <v>189</v>
      </c>
      <c r="X191" s="114"/>
      <c r="Y191" s="114" t="s">
        <v>1709</v>
      </c>
      <c r="Z191" s="119" t="s">
        <v>198</v>
      </c>
      <c r="AA191" s="114">
        <v>26</v>
      </c>
      <c r="AB191" s="114" t="s">
        <v>195</v>
      </c>
      <c r="AC191" s="114" t="s">
        <v>1710</v>
      </c>
      <c r="AD191" s="114" t="s">
        <v>190</v>
      </c>
      <c r="AE191" s="114" t="e">
        <v>#N/A</v>
      </c>
      <c r="AF191" s="114"/>
    </row>
    <row r="192" spans="1:32" s="112" customFormat="1" ht="20.25" hidden="1" customHeight="1">
      <c r="A192" s="112">
        <v>192</v>
      </c>
      <c r="B192" s="113" t="s">
        <v>185</v>
      </c>
      <c r="C192" s="114" t="s">
        <v>1703</v>
      </c>
      <c r="D192" s="114" t="s">
        <v>204</v>
      </c>
      <c r="E192" s="115" t="s">
        <v>1067</v>
      </c>
      <c r="F192" s="114" t="s">
        <v>1704</v>
      </c>
      <c r="G192" s="114" t="s">
        <v>1705</v>
      </c>
      <c r="H192" s="116" t="s">
        <v>8</v>
      </c>
      <c r="I192" s="114" t="s">
        <v>1714</v>
      </c>
      <c r="J192" s="117" t="s">
        <v>1715</v>
      </c>
      <c r="K192" s="114" t="s">
        <v>1716</v>
      </c>
      <c r="L192" s="114">
        <v>13751191762</v>
      </c>
      <c r="M192" s="118">
        <v>41347</v>
      </c>
      <c r="N192" s="114" t="s">
        <v>186</v>
      </c>
      <c r="O192" s="114" t="s">
        <v>187</v>
      </c>
      <c r="P192" s="114" t="s">
        <v>188</v>
      </c>
      <c r="Q192" s="114" t="s">
        <v>4</v>
      </c>
      <c r="R192" s="114" t="s">
        <v>4</v>
      </c>
      <c r="S192" s="114" t="s">
        <v>194</v>
      </c>
      <c r="T192" s="114" t="s">
        <v>194</v>
      </c>
      <c r="U192" s="114" t="s">
        <v>194</v>
      </c>
      <c r="V192" s="118" t="s">
        <v>194</v>
      </c>
      <c r="W192" s="114" t="s">
        <v>189</v>
      </c>
      <c r="X192" s="114"/>
      <c r="Y192" s="114" t="s">
        <v>1709</v>
      </c>
      <c r="Z192" s="119" t="s">
        <v>199</v>
      </c>
      <c r="AA192" s="114">
        <v>26</v>
      </c>
      <c r="AB192" s="114" t="s">
        <v>195</v>
      </c>
      <c r="AC192" s="114" t="s">
        <v>1710</v>
      </c>
      <c r="AD192" s="114" t="s">
        <v>190</v>
      </c>
      <c r="AE192" s="114"/>
      <c r="AF192" s="114"/>
    </row>
    <row r="193" spans="1:32" s="112" customFormat="1" ht="20.25" hidden="1" customHeight="1">
      <c r="A193" s="112">
        <v>193</v>
      </c>
      <c r="B193" s="113" t="s">
        <v>185</v>
      </c>
      <c r="C193" s="114" t="s">
        <v>1703</v>
      </c>
      <c r="D193" s="114" t="s">
        <v>204</v>
      </c>
      <c r="E193" s="115" t="s">
        <v>1067</v>
      </c>
      <c r="F193" s="114" t="s">
        <v>1704</v>
      </c>
      <c r="G193" s="114" t="s">
        <v>1705</v>
      </c>
      <c r="H193" s="116" t="s">
        <v>192</v>
      </c>
      <c r="I193" s="114" t="s">
        <v>1717</v>
      </c>
      <c r="J193" s="117" t="s">
        <v>1718</v>
      </c>
      <c r="K193" s="114" t="s">
        <v>1719</v>
      </c>
      <c r="L193" s="114">
        <v>13265732494</v>
      </c>
      <c r="M193" s="118">
        <v>41571</v>
      </c>
      <c r="N193" s="114" t="s">
        <v>186</v>
      </c>
      <c r="O193" s="114" t="s">
        <v>187</v>
      </c>
      <c r="P193" s="114" t="s">
        <v>188</v>
      </c>
      <c r="Q193" s="114" t="s">
        <v>4</v>
      </c>
      <c r="R193" s="114" t="s">
        <v>4</v>
      </c>
      <c r="S193" s="114" t="s">
        <v>194</v>
      </c>
      <c r="T193" s="114" t="s">
        <v>194</v>
      </c>
      <c r="U193" s="114" t="s">
        <v>194</v>
      </c>
      <c r="V193" s="118" t="s">
        <v>194</v>
      </c>
      <c r="W193" s="114" t="s">
        <v>189</v>
      </c>
      <c r="X193" s="114"/>
      <c r="Y193" s="114" t="s">
        <v>1709</v>
      </c>
      <c r="Z193" s="119" t="s">
        <v>199</v>
      </c>
      <c r="AA193" s="114">
        <v>26</v>
      </c>
      <c r="AB193" s="114" t="s">
        <v>195</v>
      </c>
      <c r="AC193" s="114" t="s">
        <v>1710</v>
      </c>
      <c r="AD193" s="114" t="s">
        <v>190</v>
      </c>
      <c r="AE193" s="114"/>
      <c r="AF193" s="114"/>
    </row>
    <row r="194" spans="1:32" s="112" customFormat="1" ht="20.25" hidden="1" customHeight="1">
      <c r="A194" s="112">
        <v>194</v>
      </c>
      <c r="B194" s="113" t="s">
        <v>185</v>
      </c>
      <c r="C194" s="114" t="s">
        <v>1703</v>
      </c>
      <c r="D194" s="114" t="s">
        <v>204</v>
      </c>
      <c r="E194" s="115" t="s">
        <v>1067</v>
      </c>
      <c r="F194" s="114" t="s">
        <v>1720</v>
      </c>
      <c r="G194" s="114" t="s">
        <v>1721</v>
      </c>
      <c r="H194" s="116" t="s">
        <v>8</v>
      </c>
      <c r="I194" s="114" t="s">
        <v>1722</v>
      </c>
      <c r="J194" s="117" t="s">
        <v>1723</v>
      </c>
      <c r="K194" s="114" t="s">
        <v>1724</v>
      </c>
      <c r="L194" s="114">
        <v>13410188001</v>
      </c>
      <c r="M194" s="118">
        <v>41484</v>
      </c>
      <c r="N194" s="114" t="s">
        <v>186</v>
      </c>
      <c r="O194" s="114" t="s">
        <v>187</v>
      </c>
      <c r="P194" s="114" t="s">
        <v>188</v>
      </c>
      <c r="Q194" s="114" t="s">
        <v>7</v>
      </c>
      <c r="R194" s="114" t="s">
        <v>7</v>
      </c>
      <c r="S194" s="114" t="s">
        <v>194</v>
      </c>
      <c r="T194" s="114" t="s">
        <v>194</v>
      </c>
      <c r="U194" s="114" t="s">
        <v>194</v>
      </c>
      <c r="V194" s="118" t="s">
        <v>194</v>
      </c>
      <c r="W194" s="114" t="s">
        <v>189</v>
      </c>
      <c r="X194" s="114"/>
      <c r="Y194" s="114" t="s">
        <v>1709</v>
      </c>
      <c r="Z194" s="119" t="s">
        <v>199</v>
      </c>
      <c r="AA194" s="114">
        <v>17</v>
      </c>
      <c r="AB194" s="114" t="s">
        <v>195</v>
      </c>
      <c r="AC194" s="114" t="s">
        <v>1710</v>
      </c>
      <c r="AD194" s="114" t="s">
        <v>190</v>
      </c>
      <c r="AE194" s="114"/>
      <c r="AF194" s="114"/>
    </row>
    <row r="195" spans="1:32" s="112" customFormat="1" ht="20.25" hidden="1" customHeight="1">
      <c r="A195" s="112">
        <v>195</v>
      </c>
      <c r="B195" s="113" t="s">
        <v>185</v>
      </c>
      <c r="C195" s="114" t="s">
        <v>1703</v>
      </c>
      <c r="D195" s="114" t="s">
        <v>204</v>
      </c>
      <c r="E195" s="115" t="s">
        <v>1067</v>
      </c>
      <c r="F195" s="114" t="s">
        <v>1720</v>
      </c>
      <c r="G195" s="114" t="s">
        <v>1721</v>
      </c>
      <c r="H195" s="116" t="s">
        <v>8</v>
      </c>
      <c r="I195" s="114" t="s">
        <v>1725</v>
      </c>
      <c r="J195" s="117" t="s">
        <v>1726</v>
      </c>
      <c r="K195" s="114" t="s">
        <v>1727</v>
      </c>
      <c r="L195" s="114">
        <v>18681444638</v>
      </c>
      <c r="M195" s="118">
        <v>42248</v>
      </c>
      <c r="N195" s="114" t="s">
        <v>186</v>
      </c>
      <c r="O195" s="114" t="s">
        <v>187</v>
      </c>
      <c r="P195" s="114" t="s">
        <v>188</v>
      </c>
      <c r="Q195" s="114" t="s">
        <v>7</v>
      </c>
      <c r="R195" s="114" t="s">
        <v>7</v>
      </c>
      <c r="S195" s="114" t="s">
        <v>194</v>
      </c>
      <c r="T195" s="114" t="s">
        <v>194</v>
      </c>
      <c r="U195" s="114" t="s">
        <v>194</v>
      </c>
      <c r="V195" s="118" t="s">
        <v>194</v>
      </c>
      <c r="W195" s="114" t="s">
        <v>189</v>
      </c>
      <c r="X195" s="114"/>
      <c r="Y195" s="114" t="s">
        <v>1709</v>
      </c>
      <c r="Z195" s="119" t="s">
        <v>199</v>
      </c>
      <c r="AA195" s="114">
        <v>17</v>
      </c>
      <c r="AB195" s="114" t="s">
        <v>195</v>
      </c>
      <c r="AC195" s="114" t="s">
        <v>1710</v>
      </c>
      <c r="AD195" s="114" t="s">
        <v>190</v>
      </c>
      <c r="AE195" s="114"/>
      <c r="AF195" s="114"/>
    </row>
    <row r="196" spans="1:32" s="112" customFormat="1" ht="20.25" hidden="1" customHeight="1">
      <c r="A196" s="112">
        <v>196</v>
      </c>
      <c r="B196" s="113" t="s">
        <v>185</v>
      </c>
      <c r="C196" s="114" t="s">
        <v>1703</v>
      </c>
      <c r="D196" s="114" t="s">
        <v>204</v>
      </c>
      <c r="E196" s="115" t="s">
        <v>1067</v>
      </c>
      <c r="F196" s="114" t="s">
        <v>1720</v>
      </c>
      <c r="G196" s="114" t="s">
        <v>1721</v>
      </c>
      <c r="H196" s="116" t="s">
        <v>3</v>
      </c>
      <c r="I196" s="114" t="s">
        <v>1720</v>
      </c>
      <c r="J196" s="117" t="s">
        <v>1728</v>
      </c>
      <c r="K196" s="114" t="s">
        <v>1729</v>
      </c>
      <c r="L196" s="114">
        <v>15919951785</v>
      </c>
      <c r="M196" s="118">
        <v>42248</v>
      </c>
      <c r="N196" s="114" t="s">
        <v>186</v>
      </c>
      <c r="O196" s="114" t="s">
        <v>187</v>
      </c>
      <c r="P196" s="114" t="s">
        <v>188</v>
      </c>
      <c r="Q196" s="114" t="s">
        <v>7</v>
      </c>
      <c r="R196" s="114" t="s">
        <v>7</v>
      </c>
      <c r="S196" s="114" t="s">
        <v>194</v>
      </c>
      <c r="T196" s="114" t="s">
        <v>194</v>
      </c>
      <c r="U196" s="114" t="s">
        <v>194</v>
      </c>
      <c r="V196" s="118" t="s">
        <v>190</v>
      </c>
      <c r="W196" s="114" t="s">
        <v>189</v>
      </c>
      <c r="X196" s="114"/>
      <c r="Y196" s="114" t="s">
        <v>1709</v>
      </c>
      <c r="Z196" s="119" t="s">
        <v>199</v>
      </c>
      <c r="AA196" s="114">
        <v>17</v>
      </c>
      <c r="AB196" s="114" t="s">
        <v>195</v>
      </c>
      <c r="AC196" s="114" t="s">
        <v>1710</v>
      </c>
      <c r="AD196" s="114" t="s">
        <v>190</v>
      </c>
      <c r="AE196" s="114" t="s">
        <v>196</v>
      </c>
      <c r="AF196" s="114"/>
    </row>
    <row r="197" spans="1:32" s="112" customFormat="1" ht="20.25" hidden="1" customHeight="1">
      <c r="A197" s="112">
        <v>197</v>
      </c>
      <c r="B197" s="113" t="s">
        <v>185</v>
      </c>
      <c r="C197" s="114" t="s">
        <v>1703</v>
      </c>
      <c r="D197" s="114" t="s">
        <v>204</v>
      </c>
      <c r="E197" s="115" t="s">
        <v>1067</v>
      </c>
      <c r="F197" s="114" t="s">
        <v>1720</v>
      </c>
      <c r="G197" s="114" t="s">
        <v>1721</v>
      </c>
      <c r="H197" s="116" t="s">
        <v>9</v>
      </c>
      <c r="I197" s="114" t="s">
        <v>1730</v>
      </c>
      <c r="J197" s="117" t="s">
        <v>1731</v>
      </c>
      <c r="K197" s="114" t="s">
        <v>1732</v>
      </c>
      <c r="L197" s="114">
        <v>15813802125</v>
      </c>
      <c r="M197" s="118">
        <v>42248</v>
      </c>
      <c r="N197" s="114" t="s">
        <v>186</v>
      </c>
      <c r="O197" s="114" t="s">
        <v>187</v>
      </c>
      <c r="P197" s="114" t="s">
        <v>188</v>
      </c>
      <c r="Q197" s="114" t="s">
        <v>7</v>
      </c>
      <c r="R197" s="114" t="s">
        <v>7</v>
      </c>
      <c r="S197" s="114" t="s">
        <v>194</v>
      </c>
      <c r="T197" s="114" t="s">
        <v>194</v>
      </c>
      <c r="U197" s="114" t="s">
        <v>194</v>
      </c>
      <c r="V197" s="118" t="s">
        <v>190</v>
      </c>
      <c r="W197" s="114" t="s">
        <v>189</v>
      </c>
      <c r="X197" s="114"/>
      <c r="Y197" s="114" t="s">
        <v>1709</v>
      </c>
      <c r="Z197" s="119" t="s">
        <v>198</v>
      </c>
      <c r="AA197" s="114">
        <v>17</v>
      </c>
      <c r="AB197" s="114" t="s">
        <v>195</v>
      </c>
      <c r="AC197" s="114" t="s">
        <v>1710</v>
      </c>
      <c r="AD197" s="114" t="s">
        <v>190</v>
      </c>
      <c r="AE197" s="114" t="e">
        <v>#N/A</v>
      </c>
      <c r="AF197" s="114"/>
    </row>
    <row r="198" spans="1:32" s="112" customFormat="1" ht="20.25" hidden="1" customHeight="1">
      <c r="A198" s="112">
        <v>198</v>
      </c>
      <c r="B198" s="113" t="s">
        <v>185</v>
      </c>
      <c r="C198" s="114" t="s">
        <v>1703</v>
      </c>
      <c r="D198" s="114" t="s">
        <v>204</v>
      </c>
      <c r="E198" s="115" t="s">
        <v>1067</v>
      </c>
      <c r="F198" s="114" t="s">
        <v>1720</v>
      </c>
      <c r="G198" s="114" t="s">
        <v>1721</v>
      </c>
      <c r="H198" s="116" t="s">
        <v>192</v>
      </c>
      <c r="I198" s="114" t="s">
        <v>1733</v>
      </c>
      <c r="J198" s="117" t="s">
        <v>1734</v>
      </c>
      <c r="K198" s="114" t="s">
        <v>1735</v>
      </c>
      <c r="L198" s="114">
        <v>15013753141</v>
      </c>
      <c r="M198" s="118">
        <v>42248</v>
      </c>
      <c r="N198" s="114" t="s">
        <v>186</v>
      </c>
      <c r="O198" s="114" t="s">
        <v>187</v>
      </c>
      <c r="P198" s="114" t="s">
        <v>188</v>
      </c>
      <c r="Q198" s="114" t="s">
        <v>7</v>
      </c>
      <c r="R198" s="114" t="s">
        <v>7</v>
      </c>
      <c r="S198" s="114" t="s">
        <v>194</v>
      </c>
      <c r="T198" s="114" t="s">
        <v>194</v>
      </c>
      <c r="U198" s="114" t="s">
        <v>194</v>
      </c>
      <c r="V198" s="118" t="s">
        <v>194</v>
      </c>
      <c r="W198" s="114" t="s">
        <v>189</v>
      </c>
      <c r="X198" s="114"/>
      <c r="Y198" s="114" t="s">
        <v>1709</v>
      </c>
      <c r="Z198" s="119" t="s">
        <v>199</v>
      </c>
      <c r="AA198" s="114">
        <v>17</v>
      </c>
      <c r="AB198" s="114" t="s">
        <v>195</v>
      </c>
      <c r="AC198" s="114" t="s">
        <v>1710</v>
      </c>
      <c r="AD198" s="114" t="s">
        <v>190</v>
      </c>
      <c r="AE198" s="114"/>
      <c r="AF198" s="114"/>
    </row>
    <row r="199" spans="1:32" s="112" customFormat="1" ht="20.25" hidden="1" customHeight="1">
      <c r="A199" s="112">
        <v>199</v>
      </c>
      <c r="B199" s="113" t="s">
        <v>185</v>
      </c>
      <c r="C199" s="114" t="s">
        <v>1703</v>
      </c>
      <c r="D199" s="114" t="s">
        <v>204</v>
      </c>
      <c r="E199" s="115" t="s">
        <v>1067</v>
      </c>
      <c r="F199" s="114" t="s">
        <v>1736</v>
      </c>
      <c r="G199" s="114" t="s">
        <v>1737</v>
      </c>
      <c r="H199" s="116" t="s">
        <v>3</v>
      </c>
      <c r="I199" s="114" t="s">
        <v>1736</v>
      </c>
      <c r="J199" s="117" t="s">
        <v>1738</v>
      </c>
      <c r="K199" s="114" t="s">
        <v>1739</v>
      </c>
      <c r="L199" s="114">
        <v>13249099480</v>
      </c>
      <c r="M199" s="118">
        <v>41719</v>
      </c>
      <c r="N199" s="114" t="s">
        <v>186</v>
      </c>
      <c r="O199" s="114" t="s">
        <v>187</v>
      </c>
      <c r="P199" s="114" t="s">
        <v>188</v>
      </c>
      <c r="Q199" s="114" t="s">
        <v>6</v>
      </c>
      <c r="R199" s="114" t="s">
        <v>6</v>
      </c>
      <c r="S199" s="114" t="s">
        <v>194</v>
      </c>
      <c r="T199" s="114" t="s">
        <v>194</v>
      </c>
      <c r="U199" s="114" t="s">
        <v>194</v>
      </c>
      <c r="V199" s="118" t="s">
        <v>190</v>
      </c>
      <c r="W199" s="114" t="s">
        <v>189</v>
      </c>
      <c r="X199" s="114"/>
      <c r="Y199" s="114" t="s">
        <v>1709</v>
      </c>
      <c r="Z199" s="119" t="s">
        <v>198</v>
      </c>
      <c r="AA199" s="114">
        <v>7</v>
      </c>
      <c r="AB199" s="114" t="s">
        <v>34</v>
      </c>
      <c r="AC199" s="114" t="s">
        <v>1740</v>
      </c>
      <c r="AD199" s="114" t="s">
        <v>190</v>
      </c>
      <c r="AE199" s="114" t="e">
        <v>#N/A</v>
      </c>
      <c r="AF199" s="114"/>
    </row>
    <row r="200" spans="1:32" s="112" customFormat="1" ht="20.25" hidden="1" customHeight="1">
      <c r="A200" s="112">
        <v>200</v>
      </c>
      <c r="B200" s="113" t="s">
        <v>185</v>
      </c>
      <c r="C200" s="114" t="s">
        <v>1703</v>
      </c>
      <c r="D200" s="114" t="s">
        <v>204</v>
      </c>
      <c r="E200" s="115" t="s">
        <v>1067</v>
      </c>
      <c r="F200" s="114" t="s">
        <v>1741</v>
      </c>
      <c r="G200" s="114" t="s">
        <v>1742</v>
      </c>
      <c r="H200" s="116" t="s">
        <v>3</v>
      </c>
      <c r="I200" s="114" t="s">
        <v>1743</v>
      </c>
      <c r="J200" s="117" t="s">
        <v>1744</v>
      </c>
      <c r="K200" s="114" t="s">
        <v>1745</v>
      </c>
      <c r="L200" s="114">
        <v>13632779657</v>
      </c>
      <c r="M200" s="118">
        <v>40284</v>
      </c>
      <c r="N200" s="114" t="s">
        <v>203</v>
      </c>
      <c r="O200" s="114" t="s">
        <v>187</v>
      </c>
      <c r="P200" s="114" t="s">
        <v>188</v>
      </c>
      <c r="Q200" s="114" t="s">
        <v>4</v>
      </c>
      <c r="R200" s="114" t="s">
        <v>4</v>
      </c>
      <c r="S200" s="114" t="s">
        <v>194</v>
      </c>
      <c r="T200" s="114" t="s">
        <v>194</v>
      </c>
      <c r="U200" s="114" t="s">
        <v>194</v>
      </c>
      <c r="V200" s="118" t="s">
        <v>1746</v>
      </c>
      <c r="W200" s="114" t="s">
        <v>189</v>
      </c>
      <c r="X200" s="114" t="s">
        <v>1356</v>
      </c>
      <c r="Y200" s="114"/>
      <c r="Z200" s="119" t="s">
        <v>205</v>
      </c>
      <c r="AA200" s="114">
        <v>30</v>
      </c>
      <c r="AB200" s="114" t="s">
        <v>34</v>
      </c>
      <c r="AC200" s="114" t="s">
        <v>1747</v>
      </c>
      <c r="AD200" s="114"/>
      <c r="AE200" s="114" t="e">
        <v>#N/A</v>
      </c>
      <c r="AF200" s="114"/>
    </row>
    <row r="201" spans="1:32" s="112" customFormat="1" ht="20.25" hidden="1" customHeight="1">
      <c r="A201" s="112">
        <v>201</v>
      </c>
      <c r="B201" s="113" t="s">
        <v>185</v>
      </c>
      <c r="C201" s="114" t="s">
        <v>1703</v>
      </c>
      <c r="D201" s="114" t="s">
        <v>204</v>
      </c>
      <c r="E201" s="115" t="s">
        <v>1067</v>
      </c>
      <c r="F201" s="114" t="s">
        <v>1741</v>
      </c>
      <c r="G201" s="114" t="s">
        <v>1742</v>
      </c>
      <c r="H201" s="116" t="s">
        <v>8</v>
      </c>
      <c r="I201" s="114" t="s">
        <v>1748</v>
      </c>
      <c r="J201" s="117" t="s">
        <v>1749</v>
      </c>
      <c r="K201" s="114" t="s">
        <v>1750</v>
      </c>
      <c r="L201" s="114">
        <v>15818697455</v>
      </c>
      <c r="M201" s="118">
        <v>39508</v>
      </c>
      <c r="N201" s="114" t="s">
        <v>186</v>
      </c>
      <c r="O201" s="114" t="s">
        <v>187</v>
      </c>
      <c r="P201" s="114" t="s">
        <v>188</v>
      </c>
      <c r="Q201" s="114" t="s">
        <v>4</v>
      </c>
      <c r="R201" s="114" t="s">
        <v>4</v>
      </c>
      <c r="S201" s="114" t="s">
        <v>194</v>
      </c>
      <c r="T201" s="114" t="s">
        <v>194</v>
      </c>
      <c r="U201" s="114" t="s">
        <v>194</v>
      </c>
      <c r="V201" s="118"/>
      <c r="W201" s="114" t="s">
        <v>189</v>
      </c>
      <c r="X201" s="114" t="s">
        <v>1356</v>
      </c>
      <c r="Y201" s="114" t="s">
        <v>1709</v>
      </c>
      <c r="Z201" s="119" t="s">
        <v>199</v>
      </c>
      <c r="AA201" s="114">
        <v>30</v>
      </c>
      <c r="AB201" s="114" t="s">
        <v>34</v>
      </c>
      <c r="AC201" s="114" t="s">
        <v>1747</v>
      </c>
      <c r="AD201" s="114" t="s">
        <v>190</v>
      </c>
      <c r="AE201" s="114"/>
      <c r="AF201" s="114"/>
    </row>
    <row r="202" spans="1:32" s="112" customFormat="1" ht="20.25" hidden="1" customHeight="1">
      <c r="A202" s="112">
        <v>202</v>
      </c>
      <c r="B202" s="113" t="s">
        <v>185</v>
      </c>
      <c r="C202" s="114" t="s">
        <v>1703</v>
      </c>
      <c r="D202" s="114" t="s">
        <v>204</v>
      </c>
      <c r="E202" s="115" t="s">
        <v>1067</v>
      </c>
      <c r="F202" s="114" t="s">
        <v>1741</v>
      </c>
      <c r="G202" s="114" t="s">
        <v>1742</v>
      </c>
      <c r="H202" s="116" t="s">
        <v>8</v>
      </c>
      <c r="I202" s="114" t="s">
        <v>1751</v>
      </c>
      <c r="J202" s="117" t="s">
        <v>1752</v>
      </c>
      <c r="K202" s="114" t="s">
        <v>1753</v>
      </c>
      <c r="L202" s="114">
        <v>15818732030</v>
      </c>
      <c r="M202" s="118">
        <v>39203</v>
      </c>
      <c r="N202" s="114" t="s">
        <v>186</v>
      </c>
      <c r="O202" s="114" t="s">
        <v>187</v>
      </c>
      <c r="P202" s="114" t="s">
        <v>193</v>
      </c>
      <c r="Q202" s="114" t="s">
        <v>4</v>
      </c>
      <c r="R202" s="114" t="s">
        <v>4</v>
      </c>
      <c r="S202" s="114" t="s">
        <v>194</v>
      </c>
      <c r="T202" s="114" t="s">
        <v>194</v>
      </c>
      <c r="U202" s="114" t="s">
        <v>194</v>
      </c>
      <c r="V202" s="118"/>
      <c r="W202" s="114" t="s">
        <v>189</v>
      </c>
      <c r="X202" s="114" t="s">
        <v>1356</v>
      </c>
      <c r="Y202" s="114" t="s">
        <v>1709</v>
      </c>
      <c r="Z202" s="119" t="s">
        <v>199</v>
      </c>
      <c r="AA202" s="114">
        <v>30</v>
      </c>
      <c r="AB202" s="114" t="s">
        <v>34</v>
      </c>
      <c r="AC202" s="114" t="s">
        <v>1747</v>
      </c>
      <c r="AD202" s="114" t="s">
        <v>190</v>
      </c>
      <c r="AE202" s="114"/>
      <c r="AF202" s="114"/>
    </row>
    <row r="203" spans="1:32" s="112" customFormat="1" ht="20.25" hidden="1" customHeight="1">
      <c r="A203" s="112">
        <v>203</v>
      </c>
      <c r="B203" s="113" t="s">
        <v>185</v>
      </c>
      <c r="C203" s="114" t="s">
        <v>1703</v>
      </c>
      <c r="D203" s="114" t="s">
        <v>204</v>
      </c>
      <c r="E203" s="115" t="s">
        <v>1067</v>
      </c>
      <c r="F203" s="114" t="s">
        <v>1741</v>
      </c>
      <c r="G203" s="114" t="s">
        <v>1742</v>
      </c>
      <c r="H203" s="116" t="s">
        <v>8</v>
      </c>
      <c r="I203" s="114" t="s">
        <v>206</v>
      </c>
      <c r="J203" s="117" t="s">
        <v>1754</v>
      </c>
      <c r="K203" s="114" t="s">
        <v>1755</v>
      </c>
      <c r="L203" s="114">
        <v>13425179468</v>
      </c>
      <c r="M203" s="118">
        <v>40106</v>
      </c>
      <c r="N203" s="114" t="s">
        <v>186</v>
      </c>
      <c r="O203" s="114" t="s">
        <v>187</v>
      </c>
      <c r="P203" s="114" t="s">
        <v>188</v>
      </c>
      <c r="Q203" s="114" t="s">
        <v>4</v>
      </c>
      <c r="R203" s="114" t="s">
        <v>4</v>
      </c>
      <c r="S203" s="114" t="s">
        <v>194</v>
      </c>
      <c r="T203" s="114" t="s">
        <v>194</v>
      </c>
      <c r="U203" s="114" t="s">
        <v>194</v>
      </c>
      <c r="V203" s="118"/>
      <c r="W203" s="114" t="s">
        <v>189</v>
      </c>
      <c r="X203" s="114" t="s">
        <v>1356</v>
      </c>
      <c r="Y203" s="114" t="s">
        <v>1709</v>
      </c>
      <c r="Z203" s="119" t="s">
        <v>199</v>
      </c>
      <c r="AA203" s="114">
        <v>30</v>
      </c>
      <c r="AB203" s="114" t="s">
        <v>34</v>
      </c>
      <c r="AC203" s="114" t="s">
        <v>1747</v>
      </c>
      <c r="AD203" s="114" t="s">
        <v>190</v>
      </c>
      <c r="AE203" s="114"/>
      <c r="AF203" s="114"/>
    </row>
    <row r="204" spans="1:32" s="112" customFormat="1" ht="20.25" hidden="1" customHeight="1">
      <c r="A204" s="112">
        <v>204</v>
      </c>
      <c r="B204" s="113" t="s">
        <v>185</v>
      </c>
      <c r="C204" s="114" t="s">
        <v>1703</v>
      </c>
      <c r="D204" s="114" t="s">
        <v>204</v>
      </c>
      <c r="E204" s="115" t="s">
        <v>1067</v>
      </c>
      <c r="F204" s="114" t="s">
        <v>1741</v>
      </c>
      <c r="G204" s="114" t="s">
        <v>1742</v>
      </c>
      <c r="H204" s="116" t="s">
        <v>8</v>
      </c>
      <c r="I204" s="114" t="s">
        <v>1756</v>
      </c>
      <c r="J204" s="117" t="s">
        <v>1757</v>
      </c>
      <c r="K204" s="114" t="s">
        <v>1758</v>
      </c>
      <c r="L204" s="114">
        <v>13246634831</v>
      </c>
      <c r="M204" s="118" t="s">
        <v>1759</v>
      </c>
      <c r="N204" s="114" t="s">
        <v>186</v>
      </c>
      <c r="O204" s="114" t="s">
        <v>187</v>
      </c>
      <c r="P204" s="114" t="s">
        <v>188</v>
      </c>
      <c r="Q204" s="114" t="s">
        <v>4</v>
      </c>
      <c r="R204" s="114" t="s">
        <v>4</v>
      </c>
      <c r="S204" s="114" t="s">
        <v>194</v>
      </c>
      <c r="T204" s="114" t="s">
        <v>194</v>
      </c>
      <c r="U204" s="114" t="s">
        <v>194</v>
      </c>
      <c r="V204" s="118"/>
      <c r="W204" s="114" t="s">
        <v>189</v>
      </c>
      <c r="X204" s="114" t="s">
        <v>1356</v>
      </c>
      <c r="Y204" s="114" t="s">
        <v>1709</v>
      </c>
      <c r="Z204" s="119" t="s">
        <v>199</v>
      </c>
      <c r="AA204" s="114">
        <v>30</v>
      </c>
      <c r="AB204" s="114" t="s">
        <v>34</v>
      </c>
      <c r="AC204" s="114" t="s">
        <v>1747</v>
      </c>
      <c r="AD204" s="114" t="s">
        <v>190</v>
      </c>
      <c r="AE204" s="114"/>
      <c r="AF204" s="114"/>
    </row>
    <row r="205" spans="1:32" s="112" customFormat="1" ht="20.25" hidden="1" customHeight="1">
      <c r="A205" s="112">
        <v>205</v>
      </c>
      <c r="B205" s="113" t="s">
        <v>185</v>
      </c>
      <c r="C205" s="114" t="s">
        <v>1760</v>
      </c>
      <c r="D205" s="114" t="s">
        <v>204</v>
      </c>
      <c r="E205" s="115" t="s">
        <v>1067</v>
      </c>
      <c r="F205" s="114" t="s">
        <v>1741</v>
      </c>
      <c r="G205" s="114" t="s">
        <v>1742</v>
      </c>
      <c r="H205" s="116" t="s">
        <v>3</v>
      </c>
      <c r="I205" s="114" t="s">
        <v>1741</v>
      </c>
      <c r="J205" s="117" t="s">
        <v>1761</v>
      </c>
      <c r="K205" s="114" t="s">
        <v>1762</v>
      </c>
      <c r="L205" s="114">
        <v>15889507640</v>
      </c>
      <c r="M205" s="118">
        <v>39508</v>
      </c>
      <c r="N205" s="114" t="s">
        <v>186</v>
      </c>
      <c r="O205" s="114" t="s">
        <v>187</v>
      </c>
      <c r="P205" s="114" t="s">
        <v>193</v>
      </c>
      <c r="Q205" s="114" t="s">
        <v>4</v>
      </c>
      <c r="R205" s="114" t="s">
        <v>4</v>
      </c>
      <c r="S205" s="114" t="s">
        <v>194</v>
      </c>
      <c r="T205" s="114" t="s">
        <v>194</v>
      </c>
      <c r="U205" s="114" t="s">
        <v>194</v>
      </c>
      <c r="V205" s="118"/>
      <c r="W205" s="114" t="s">
        <v>189</v>
      </c>
      <c r="X205" s="114" t="s">
        <v>1743</v>
      </c>
      <c r="Y205" s="114" t="s">
        <v>1763</v>
      </c>
      <c r="Z205" s="119" t="s">
        <v>199</v>
      </c>
      <c r="AA205" s="114">
        <v>30</v>
      </c>
      <c r="AB205" s="114" t="s">
        <v>34</v>
      </c>
      <c r="AC205" s="114" t="s">
        <v>1747</v>
      </c>
      <c r="AD205" s="114" t="s">
        <v>190</v>
      </c>
      <c r="AE205" s="114" t="s">
        <v>196</v>
      </c>
      <c r="AF205" s="114"/>
    </row>
    <row r="206" spans="1:32" s="112" customFormat="1" ht="20.25" hidden="1" customHeight="1">
      <c r="A206" s="112">
        <v>206</v>
      </c>
      <c r="B206" s="113" t="s">
        <v>185</v>
      </c>
      <c r="C206" s="114" t="s">
        <v>1760</v>
      </c>
      <c r="D206" s="114" t="s">
        <v>204</v>
      </c>
      <c r="E206" s="115" t="s">
        <v>1067</v>
      </c>
      <c r="F206" s="114" t="s">
        <v>1741</v>
      </c>
      <c r="G206" s="114" t="s">
        <v>1742</v>
      </c>
      <c r="H206" s="116" t="s">
        <v>9</v>
      </c>
      <c r="I206" s="114" t="s">
        <v>1764</v>
      </c>
      <c r="J206" s="117" t="s">
        <v>1765</v>
      </c>
      <c r="K206" s="114" t="s">
        <v>1766</v>
      </c>
      <c r="L206" s="114">
        <v>18566663279</v>
      </c>
      <c r="M206" s="118">
        <v>39508</v>
      </c>
      <c r="N206" s="114" t="s">
        <v>186</v>
      </c>
      <c r="O206" s="114" t="s">
        <v>187</v>
      </c>
      <c r="P206" s="114" t="s">
        <v>193</v>
      </c>
      <c r="Q206" s="114" t="s">
        <v>4</v>
      </c>
      <c r="R206" s="114" t="s">
        <v>4</v>
      </c>
      <c r="S206" s="114" t="s">
        <v>194</v>
      </c>
      <c r="T206" s="114" t="s">
        <v>194</v>
      </c>
      <c r="U206" s="114" t="s">
        <v>194</v>
      </c>
      <c r="V206" s="118"/>
      <c r="W206" s="114" t="s">
        <v>189</v>
      </c>
      <c r="X206" s="114" t="s">
        <v>1356</v>
      </c>
      <c r="Y206" s="114" t="s">
        <v>1763</v>
      </c>
      <c r="Z206" s="119" t="s">
        <v>199</v>
      </c>
      <c r="AA206" s="114">
        <v>30</v>
      </c>
      <c r="AB206" s="114" t="s">
        <v>34</v>
      </c>
      <c r="AC206" s="114" t="s">
        <v>1747</v>
      </c>
      <c r="AD206" s="114" t="s">
        <v>190</v>
      </c>
      <c r="AE206" s="114" t="s">
        <v>197</v>
      </c>
      <c r="AF206" s="114"/>
    </row>
    <row r="207" spans="1:32" s="112" customFormat="1" ht="20.25" hidden="1" customHeight="1">
      <c r="A207" s="112">
        <v>207</v>
      </c>
      <c r="B207" s="113" t="s">
        <v>185</v>
      </c>
      <c r="C207" s="114" t="s">
        <v>1760</v>
      </c>
      <c r="D207" s="114" t="s">
        <v>204</v>
      </c>
      <c r="E207" s="115" t="s">
        <v>1067</v>
      </c>
      <c r="F207" s="114" t="s">
        <v>1741</v>
      </c>
      <c r="G207" s="114" t="s">
        <v>1742</v>
      </c>
      <c r="H207" s="116" t="s">
        <v>192</v>
      </c>
      <c r="I207" s="114" t="s">
        <v>1767</v>
      </c>
      <c r="J207" s="117" t="s">
        <v>1768</v>
      </c>
      <c r="K207" s="114" t="s">
        <v>1769</v>
      </c>
      <c r="L207" s="114">
        <v>18688983430</v>
      </c>
      <c r="M207" s="118" t="s">
        <v>1770</v>
      </c>
      <c r="N207" s="114" t="s">
        <v>186</v>
      </c>
      <c r="O207" s="114" t="s">
        <v>187</v>
      </c>
      <c r="P207" s="114" t="s">
        <v>188</v>
      </c>
      <c r="Q207" s="114" t="s">
        <v>4</v>
      </c>
      <c r="R207" s="114" t="s">
        <v>4</v>
      </c>
      <c r="S207" s="114" t="s">
        <v>194</v>
      </c>
      <c r="T207" s="114" t="s">
        <v>194</v>
      </c>
      <c r="U207" s="114" t="s">
        <v>194</v>
      </c>
      <c r="V207" s="118"/>
      <c r="W207" s="114" t="s">
        <v>189</v>
      </c>
      <c r="X207" s="114" t="s">
        <v>1356</v>
      </c>
      <c r="Y207" s="114" t="s">
        <v>1709</v>
      </c>
      <c r="Z207" s="119" t="s">
        <v>199</v>
      </c>
      <c r="AA207" s="114">
        <v>30</v>
      </c>
      <c r="AB207" s="114" t="s">
        <v>34</v>
      </c>
      <c r="AC207" s="114" t="s">
        <v>1747</v>
      </c>
      <c r="AD207" s="114" t="s">
        <v>190</v>
      </c>
      <c r="AE207" s="114"/>
      <c r="AF207" s="114"/>
    </row>
    <row r="208" spans="1:32" s="112" customFormat="1" ht="20.25" hidden="1" customHeight="1">
      <c r="A208" s="112">
        <v>208</v>
      </c>
      <c r="B208" s="113" t="s">
        <v>185</v>
      </c>
      <c r="C208" s="114" t="s">
        <v>1760</v>
      </c>
      <c r="D208" s="114" t="s">
        <v>204</v>
      </c>
      <c r="E208" s="115" t="s">
        <v>1067</v>
      </c>
      <c r="F208" s="114" t="s">
        <v>1741</v>
      </c>
      <c r="G208" s="114" t="s">
        <v>1742</v>
      </c>
      <c r="H208" s="116" t="s">
        <v>192</v>
      </c>
      <c r="I208" s="114" t="s">
        <v>1771</v>
      </c>
      <c r="J208" s="117" t="s">
        <v>1772</v>
      </c>
      <c r="K208" s="114" t="s">
        <v>1773</v>
      </c>
      <c r="L208" s="114">
        <v>13286654105</v>
      </c>
      <c r="M208" s="118">
        <v>41169</v>
      </c>
      <c r="N208" s="114" t="s">
        <v>186</v>
      </c>
      <c r="O208" s="114" t="s">
        <v>187</v>
      </c>
      <c r="P208" s="114" t="s">
        <v>188</v>
      </c>
      <c r="Q208" s="114" t="s">
        <v>4</v>
      </c>
      <c r="R208" s="114" t="s">
        <v>4</v>
      </c>
      <c r="S208" s="114" t="s">
        <v>194</v>
      </c>
      <c r="T208" s="114" t="s">
        <v>194</v>
      </c>
      <c r="U208" s="114" t="s">
        <v>194</v>
      </c>
      <c r="V208" s="118"/>
      <c r="W208" s="114" t="s">
        <v>189</v>
      </c>
      <c r="X208" s="114" t="s">
        <v>1356</v>
      </c>
      <c r="Y208" s="114"/>
      <c r="Z208" s="119" t="s">
        <v>199</v>
      </c>
      <c r="AA208" s="114">
        <v>30</v>
      </c>
      <c r="AB208" s="114" t="s">
        <v>34</v>
      </c>
      <c r="AC208" s="114" t="s">
        <v>1747</v>
      </c>
      <c r="AD208" s="114" t="s">
        <v>190</v>
      </c>
      <c r="AE208" s="114"/>
      <c r="AF208" s="114"/>
    </row>
    <row r="209" spans="1:32" s="112" customFormat="1" ht="20.25" hidden="1" customHeight="1">
      <c r="A209" s="112">
        <v>209</v>
      </c>
      <c r="B209" s="113" t="s">
        <v>185</v>
      </c>
      <c r="C209" s="114" t="s">
        <v>1760</v>
      </c>
      <c r="D209" s="114" t="s">
        <v>204</v>
      </c>
      <c r="E209" s="115" t="s">
        <v>1067</v>
      </c>
      <c r="F209" s="114" t="s">
        <v>1774</v>
      </c>
      <c r="G209" s="114" t="s">
        <v>1775</v>
      </c>
      <c r="H209" s="116" t="s">
        <v>3</v>
      </c>
      <c r="I209" s="114" t="s">
        <v>1774</v>
      </c>
      <c r="J209" s="117" t="s">
        <v>1776</v>
      </c>
      <c r="K209" s="114" t="s">
        <v>1777</v>
      </c>
      <c r="L209" s="114">
        <v>18681563365</v>
      </c>
      <c r="M209" s="118">
        <v>40606</v>
      </c>
      <c r="N209" s="114" t="s">
        <v>186</v>
      </c>
      <c r="O209" s="114" t="s">
        <v>187</v>
      </c>
      <c r="P209" s="114" t="s">
        <v>188</v>
      </c>
      <c r="Q209" s="114" t="s">
        <v>11</v>
      </c>
      <c r="R209" s="114" t="s">
        <v>7</v>
      </c>
      <c r="S209" s="114" t="s">
        <v>194</v>
      </c>
      <c r="T209" s="114" t="s">
        <v>194</v>
      </c>
      <c r="U209" s="114" t="s">
        <v>194</v>
      </c>
      <c r="V209" s="118"/>
      <c r="W209" s="114" t="s">
        <v>189</v>
      </c>
      <c r="X209" s="114" t="s">
        <v>1356</v>
      </c>
      <c r="Y209" s="114" t="s">
        <v>1778</v>
      </c>
      <c r="Z209" s="119" t="s">
        <v>198</v>
      </c>
      <c r="AA209" s="114" t="s">
        <v>1612</v>
      </c>
      <c r="AB209" s="114" t="s">
        <v>195</v>
      </c>
      <c r="AC209" s="114" t="s">
        <v>1779</v>
      </c>
      <c r="AD209" s="114" t="s">
        <v>190</v>
      </c>
      <c r="AE209" s="114" t="e">
        <v>#N/A</v>
      </c>
      <c r="AF209" s="114"/>
    </row>
    <row r="210" spans="1:32" s="112" customFormat="1" ht="20.25" hidden="1" customHeight="1">
      <c r="A210" s="112">
        <v>210</v>
      </c>
      <c r="B210" s="113" t="s">
        <v>185</v>
      </c>
      <c r="C210" s="114" t="s">
        <v>1760</v>
      </c>
      <c r="D210" s="114" t="s">
        <v>204</v>
      </c>
      <c r="E210" s="115" t="s">
        <v>1067</v>
      </c>
      <c r="F210" s="114" t="s">
        <v>1774</v>
      </c>
      <c r="G210" s="114" t="s">
        <v>1775</v>
      </c>
      <c r="H210" s="116" t="s">
        <v>8</v>
      </c>
      <c r="I210" s="114" t="s">
        <v>1780</v>
      </c>
      <c r="J210" s="117" t="s">
        <v>1781</v>
      </c>
      <c r="K210" s="114" t="s">
        <v>1782</v>
      </c>
      <c r="L210" s="114">
        <v>13417552140</v>
      </c>
      <c r="M210" s="118">
        <v>39904</v>
      </c>
      <c r="N210" s="114" t="s">
        <v>186</v>
      </c>
      <c r="O210" s="114" t="s">
        <v>187</v>
      </c>
      <c r="P210" s="114" t="s">
        <v>193</v>
      </c>
      <c r="Q210" s="114" t="s">
        <v>11</v>
      </c>
      <c r="R210" s="114" t="s">
        <v>7</v>
      </c>
      <c r="S210" s="114" t="s">
        <v>194</v>
      </c>
      <c r="T210" s="114" t="s">
        <v>194</v>
      </c>
      <c r="U210" s="114" t="s">
        <v>194</v>
      </c>
      <c r="V210" s="118"/>
      <c r="W210" s="114" t="s">
        <v>189</v>
      </c>
      <c r="X210" s="114" t="s">
        <v>1356</v>
      </c>
      <c r="Y210" s="114" t="s">
        <v>1709</v>
      </c>
      <c r="Z210" s="119" t="s">
        <v>199</v>
      </c>
      <c r="AA210" s="114" t="s">
        <v>1612</v>
      </c>
      <c r="AB210" s="114" t="s">
        <v>195</v>
      </c>
      <c r="AC210" s="114" t="s">
        <v>1779</v>
      </c>
      <c r="AD210" s="114" t="s">
        <v>190</v>
      </c>
      <c r="AE210" s="114"/>
      <c r="AF210" s="114"/>
    </row>
    <row r="211" spans="1:32" s="112" customFormat="1" ht="20.25" hidden="1" customHeight="1">
      <c r="A211" s="112">
        <v>211</v>
      </c>
      <c r="B211" s="113" t="s">
        <v>185</v>
      </c>
      <c r="C211" s="114" t="s">
        <v>1760</v>
      </c>
      <c r="D211" s="114" t="s">
        <v>204</v>
      </c>
      <c r="E211" s="115" t="s">
        <v>1067</v>
      </c>
      <c r="F211" s="114" t="s">
        <v>1774</v>
      </c>
      <c r="G211" s="114" t="s">
        <v>1775</v>
      </c>
      <c r="H211" s="116" t="s">
        <v>192</v>
      </c>
      <c r="I211" s="114" t="s">
        <v>1783</v>
      </c>
      <c r="J211" s="117" t="s">
        <v>1784</v>
      </c>
      <c r="K211" s="114" t="s">
        <v>1785</v>
      </c>
      <c r="L211" s="114">
        <v>18689201120</v>
      </c>
      <c r="M211" s="118">
        <v>39392</v>
      </c>
      <c r="N211" s="114" t="s">
        <v>186</v>
      </c>
      <c r="O211" s="114" t="s">
        <v>187</v>
      </c>
      <c r="P211" s="114" t="s">
        <v>188</v>
      </c>
      <c r="Q211" s="114" t="s">
        <v>11</v>
      </c>
      <c r="R211" s="114" t="s">
        <v>7</v>
      </c>
      <c r="S211" s="114" t="s">
        <v>194</v>
      </c>
      <c r="T211" s="114" t="s">
        <v>194</v>
      </c>
      <c r="U211" s="114" t="s">
        <v>194</v>
      </c>
      <c r="V211" s="118"/>
      <c r="W211" s="114" t="s">
        <v>189</v>
      </c>
      <c r="X211" s="114" t="s">
        <v>1356</v>
      </c>
      <c r="Y211" s="114"/>
      <c r="Z211" s="119" t="s">
        <v>198</v>
      </c>
      <c r="AA211" s="114" t="s">
        <v>1612</v>
      </c>
      <c r="AB211" s="114" t="s">
        <v>195</v>
      </c>
      <c r="AC211" s="114" t="s">
        <v>1779</v>
      </c>
      <c r="AD211" s="114" t="s">
        <v>190</v>
      </c>
      <c r="AE211" s="114"/>
      <c r="AF211" s="114"/>
    </row>
    <row r="212" spans="1:32" s="112" customFormat="1" ht="20.25" hidden="1" customHeight="1">
      <c r="A212" s="112">
        <v>212</v>
      </c>
      <c r="B212" s="113" t="s">
        <v>185</v>
      </c>
      <c r="C212" s="114" t="s">
        <v>1760</v>
      </c>
      <c r="D212" s="114" t="s">
        <v>204</v>
      </c>
      <c r="E212" s="115" t="s">
        <v>1067</v>
      </c>
      <c r="F212" s="114" t="s">
        <v>1786</v>
      </c>
      <c r="G212" s="114" t="s">
        <v>1787</v>
      </c>
      <c r="H212" s="116" t="s">
        <v>5</v>
      </c>
      <c r="I212" s="114" t="s">
        <v>1788</v>
      </c>
      <c r="J212" s="117" t="s">
        <v>1789</v>
      </c>
      <c r="K212" s="114" t="s">
        <v>1790</v>
      </c>
      <c r="L212" s="114">
        <v>15112263745</v>
      </c>
      <c r="M212" s="118">
        <v>42248</v>
      </c>
      <c r="N212" s="114" t="s">
        <v>186</v>
      </c>
      <c r="O212" s="114" t="s">
        <v>187</v>
      </c>
      <c r="P212" s="114" t="s">
        <v>193</v>
      </c>
      <c r="Q212" s="114" t="s">
        <v>7</v>
      </c>
      <c r="R212" s="114" t="s">
        <v>7</v>
      </c>
      <c r="S212" s="114" t="s">
        <v>194</v>
      </c>
      <c r="T212" s="114" t="s">
        <v>194</v>
      </c>
      <c r="U212" s="114" t="s">
        <v>194</v>
      </c>
      <c r="V212" s="118"/>
      <c r="W212" s="114" t="s">
        <v>189</v>
      </c>
      <c r="X212" s="114"/>
      <c r="Y212" s="114" t="s">
        <v>1791</v>
      </c>
      <c r="Z212" s="119" t="s">
        <v>199</v>
      </c>
      <c r="AA212" s="114">
        <v>16</v>
      </c>
      <c r="AB212" s="114" t="s">
        <v>195</v>
      </c>
      <c r="AC212" s="114" t="s">
        <v>1792</v>
      </c>
      <c r="AD212" s="114" t="s">
        <v>190</v>
      </c>
      <c r="AE212" s="114"/>
      <c r="AF212" s="114"/>
    </row>
    <row r="213" spans="1:32" s="112" customFormat="1" ht="20.25" hidden="1" customHeight="1">
      <c r="A213" s="112">
        <v>213</v>
      </c>
      <c r="B213" s="113" t="s">
        <v>185</v>
      </c>
      <c r="C213" s="114" t="s">
        <v>1760</v>
      </c>
      <c r="D213" s="114" t="s">
        <v>204</v>
      </c>
      <c r="E213" s="115" t="s">
        <v>1067</v>
      </c>
      <c r="F213" s="114" t="s">
        <v>1786</v>
      </c>
      <c r="G213" s="114" t="s">
        <v>1787</v>
      </c>
      <c r="H213" s="116" t="s">
        <v>192</v>
      </c>
      <c r="I213" s="114" t="s">
        <v>1788</v>
      </c>
      <c r="J213" s="117" t="s">
        <v>1789</v>
      </c>
      <c r="K213" s="114" t="s">
        <v>1790</v>
      </c>
      <c r="L213" s="114">
        <v>15112263745</v>
      </c>
      <c r="M213" s="118">
        <v>42248</v>
      </c>
      <c r="N213" s="114" t="s">
        <v>186</v>
      </c>
      <c r="O213" s="114" t="s">
        <v>187</v>
      </c>
      <c r="P213" s="114" t="s">
        <v>193</v>
      </c>
      <c r="Q213" s="114" t="s">
        <v>7</v>
      </c>
      <c r="R213" s="114" t="s">
        <v>7</v>
      </c>
      <c r="S213" s="114" t="s">
        <v>194</v>
      </c>
      <c r="T213" s="114" t="s">
        <v>194</v>
      </c>
      <c r="U213" s="114" t="s">
        <v>194</v>
      </c>
      <c r="V213" s="118"/>
      <c r="W213" s="114" t="s">
        <v>189</v>
      </c>
      <c r="X213" s="114"/>
      <c r="Y213" s="114" t="s">
        <v>1791</v>
      </c>
      <c r="Z213" s="119" t="s">
        <v>199</v>
      </c>
      <c r="AA213" s="114">
        <v>16</v>
      </c>
      <c r="AB213" s="114" t="s">
        <v>195</v>
      </c>
      <c r="AC213" s="114" t="s">
        <v>1792</v>
      </c>
      <c r="AD213" s="114" t="s">
        <v>190</v>
      </c>
      <c r="AE213" s="114"/>
      <c r="AF213" s="114"/>
    </row>
    <row r="214" spans="1:32" s="112" customFormat="1" ht="20.25" hidden="1" customHeight="1">
      <c r="A214" s="112">
        <v>214</v>
      </c>
      <c r="B214" s="113" t="s">
        <v>185</v>
      </c>
      <c r="C214" s="114" t="s">
        <v>1760</v>
      </c>
      <c r="D214" s="114" t="s">
        <v>204</v>
      </c>
      <c r="E214" s="115" t="s">
        <v>1067</v>
      </c>
      <c r="F214" s="114" t="s">
        <v>1786</v>
      </c>
      <c r="G214" s="114" t="s">
        <v>1787</v>
      </c>
      <c r="H214" s="116" t="s">
        <v>3</v>
      </c>
      <c r="I214" s="114" t="s">
        <v>1786</v>
      </c>
      <c r="J214" s="117" t="s">
        <v>1793</v>
      </c>
      <c r="K214" s="114" t="s">
        <v>1794</v>
      </c>
      <c r="L214" s="114">
        <v>18682147809</v>
      </c>
      <c r="M214" s="118">
        <v>42248</v>
      </c>
      <c r="N214" s="114" t="s">
        <v>186</v>
      </c>
      <c r="O214" s="114" t="s">
        <v>187</v>
      </c>
      <c r="P214" s="114" t="s">
        <v>193</v>
      </c>
      <c r="Q214" s="114" t="s">
        <v>7</v>
      </c>
      <c r="R214" s="114" t="s">
        <v>7</v>
      </c>
      <c r="S214" s="114" t="s">
        <v>194</v>
      </c>
      <c r="T214" s="114" t="s">
        <v>194</v>
      </c>
      <c r="U214" s="114" t="s">
        <v>194</v>
      </c>
      <c r="V214" s="118"/>
      <c r="W214" s="114" t="s">
        <v>189</v>
      </c>
      <c r="X214" s="114"/>
      <c r="Y214" s="114" t="s">
        <v>1791</v>
      </c>
      <c r="Z214" s="119" t="s">
        <v>199</v>
      </c>
      <c r="AA214" s="114">
        <v>16</v>
      </c>
      <c r="AB214" s="114" t="s">
        <v>195</v>
      </c>
      <c r="AC214" s="114" t="s">
        <v>1792</v>
      </c>
      <c r="AD214" s="114" t="s">
        <v>190</v>
      </c>
      <c r="AE214" s="114" t="s">
        <v>196</v>
      </c>
      <c r="AF214" s="114"/>
    </row>
    <row r="215" spans="1:32" s="112" customFormat="1" ht="20.25" hidden="1" customHeight="1">
      <c r="A215" s="112">
        <v>215</v>
      </c>
      <c r="B215" s="113" t="s">
        <v>185</v>
      </c>
      <c r="C215" s="114" t="s">
        <v>1760</v>
      </c>
      <c r="D215" s="114" t="s">
        <v>204</v>
      </c>
      <c r="E215" s="115" t="s">
        <v>1067</v>
      </c>
      <c r="F215" s="114" t="s">
        <v>1786</v>
      </c>
      <c r="G215" s="114" t="s">
        <v>1787</v>
      </c>
      <c r="H215" s="116" t="s">
        <v>8</v>
      </c>
      <c r="I215" s="114" t="s">
        <v>1795</v>
      </c>
      <c r="J215" s="117" t="s">
        <v>1796</v>
      </c>
      <c r="K215" s="114" t="s">
        <v>1797</v>
      </c>
      <c r="L215" s="114">
        <v>13430762374</v>
      </c>
      <c r="M215" s="118">
        <v>42248</v>
      </c>
      <c r="N215" s="114" t="s">
        <v>186</v>
      </c>
      <c r="O215" s="114" t="s">
        <v>187</v>
      </c>
      <c r="P215" s="114" t="s">
        <v>193</v>
      </c>
      <c r="Q215" s="114" t="s">
        <v>7</v>
      </c>
      <c r="R215" s="114" t="s">
        <v>7</v>
      </c>
      <c r="S215" s="114" t="s">
        <v>194</v>
      </c>
      <c r="T215" s="114" t="s">
        <v>194</v>
      </c>
      <c r="U215" s="114" t="s">
        <v>194</v>
      </c>
      <c r="V215" s="118"/>
      <c r="W215" s="114" t="s">
        <v>189</v>
      </c>
      <c r="X215" s="114"/>
      <c r="Y215" s="114" t="s">
        <v>1791</v>
      </c>
      <c r="Z215" s="119" t="s">
        <v>199</v>
      </c>
      <c r="AA215" s="114">
        <v>16</v>
      </c>
      <c r="AB215" s="114" t="s">
        <v>195</v>
      </c>
      <c r="AC215" s="114" t="s">
        <v>1792</v>
      </c>
      <c r="AD215" s="114" t="s">
        <v>190</v>
      </c>
      <c r="AE215" s="114"/>
      <c r="AF215" s="114"/>
    </row>
    <row r="216" spans="1:32" s="112" customFormat="1" ht="20.25" hidden="1" customHeight="1">
      <c r="A216" s="112">
        <v>218</v>
      </c>
      <c r="B216" s="113" t="s">
        <v>185</v>
      </c>
      <c r="C216" s="114" t="s">
        <v>1760</v>
      </c>
      <c r="D216" s="114" t="s">
        <v>204</v>
      </c>
      <c r="E216" s="115" t="s">
        <v>1067</v>
      </c>
      <c r="F216" s="114" t="s">
        <v>1798</v>
      </c>
      <c r="G216" s="114" t="s">
        <v>1799</v>
      </c>
      <c r="H216" s="116" t="s">
        <v>8</v>
      </c>
      <c r="I216" s="114" t="s">
        <v>1800</v>
      </c>
      <c r="J216" s="117" t="s">
        <v>1801</v>
      </c>
      <c r="K216" s="114" t="s">
        <v>1802</v>
      </c>
      <c r="L216" s="114">
        <v>15818576918</v>
      </c>
      <c r="M216" s="118"/>
      <c r="N216" s="114" t="s">
        <v>186</v>
      </c>
      <c r="O216" s="114" t="s">
        <v>187</v>
      </c>
      <c r="P216" s="114" t="s">
        <v>188</v>
      </c>
      <c r="Q216" s="114" t="s">
        <v>7</v>
      </c>
      <c r="R216" s="114" t="s">
        <v>7</v>
      </c>
      <c r="S216" s="114"/>
      <c r="T216" s="114" t="s">
        <v>194</v>
      </c>
      <c r="U216" s="114" t="s">
        <v>194</v>
      </c>
      <c r="V216" s="118"/>
      <c r="W216" s="114" t="s">
        <v>189</v>
      </c>
      <c r="X216" s="114"/>
      <c r="Y216" s="114"/>
      <c r="Z216" s="119" t="s">
        <v>198</v>
      </c>
      <c r="AA216" s="114">
        <v>18</v>
      </c>
      <c r="AB216" s="114" t="s">
        <v>34</v>
      </c>
      <c r="AC216" s="114" t="s">
        <v>1803</v>
      </c>
      <c r="AD216" s="114" t="s">
        <v>190</v>
      </c>
      <c r="AE216" s="114"/>
      <c r="AF216" s="114"/>
    </row>
    <row r="217" spans="1:32" s="112" customFormat="1" ht="20.25" hidden="1" customHeight="1">
      <c r="A217" s="112">
        <v>219</v>
      </c>
      <c r="B217" s="113" t="s">
        <v>185</v>
      </c>
      <c r="C217" s="114" t="s">
        <v>1760</v>
      </c>
      <c r="D217" s="114" t="s">
        <v>204</v>
      </c>
      <c r="E217" s="115" t="s">
        <v>1067</v>
      </c>
      <c r="F217" s="114" t="s">
        <v>1798</v>
      </c>
      <c r="G217" s="114" t="s">
        <v>1799</v>
      </c>
      <c r="H217" s="116" t="s">
        <v>192</v>
      </c>
      <c r="I217" s="114" t="s">
        <v>1804</v>
      </c>
      <c r="J217" s="117" t="s">
        <v>1805</v>
      </c>
      <c r="K217" s="114" t="s">
        <v>1806</v>
      </c>
      <c r="L217" s="114">
        <v>18998937036</v>
      </c>
      <c r="M217" s="118"/>
      <c r="N217" s="114" t="s">
        <v>186</v>
      </c>
      <c r="O217" s="114" t="s">
        <v>191</v>
      </c>
      <c r="P217" s="114" t="s">
        <v>188</v>
      </c>
      <c r="Q217" s="114" t="s">
        <v>7</v>
      </c>
      <c r="R217" s="114" t="s">
        <v>7</v>
      </c>
      <c r="S217" s="114"/>
      <c r="T217" s="114" t="s">
        <v>194</v>
      </c>
      <c r="U217" s="114" t="s">
        <v>194</v>
      </c>
      <c r="V217" s="118"/>
      <c r="W217" s="114" t="s">
        <v>189</v>
      </c>
      <c r="X217" s="114"/>
      <c r="Y217" s="114" t="s">
        <v>1807</v>
      </c>
      <c r="Z217" s="119" t="s">
        <v>199</v>
      </c>
      <c r="AA217" s="114">
        <v>18</v>
      </c>
      <c r="AB217" s="114" t="s">
        <v>34</v>
      </c>
      <c r="AC217" s="114" t="s">
        <v>1803</v>
      </c>
      <c r="AD217" s="114" t="s">
        <v>1807</v>
      </c>
      <c r="AE217" s="114"/>
      <c r="AF217" s="114"/>
    </row>
    <row r="218" spans="1:32" s="112" customFormat="1" ht="20.25" hidden="1" customHeight="1">
      <c r="A218" s="112">
        <v>220</v>
      </c>
      <c r="B218" s="113" t="s">
        <v>185</v>
      </c>
      <c r="C218" s="114" t="s">
        <v>1760</v>
      </c>
      <c r="D218" s="114" t="s">
        <v>204</v>
      </c>
      <c r="E218" s="115" t="s">
        <v>1067</v>
      </c>
      <c r="F218" s="114" t="s">
        <v>1798</v>
      </c>
      <c r="G218" s="114" t="s">
        <v>1799</v>
      </c>
      <c r="H218" s="116" t="s">
        <v>192</v>
      </c>
      <c r="I218" s="114" t="s">
        <v>1808</v>
      </c>
      <c r="J218" s="117" t="s">
        <v>1809</v>
      </c>
      <c r="K218" s="114" t="s">
        <v>1810</v>
      </c>
      <c r="L218" s="114">
        <v>13510562336</v>
      </c>
      <c r="M218" s="118"/>
      <c r="N218" s="114" t="s">
        <v>203</v>
      </c>
      <c r="O218" s="114" t="s">
        <v>187</v>
      </c>
      <c r="P218" s="114" t="s">
        <v>188</v>
      </c>
      <c r="Q218" s="114" t="s">
        <v>7</v>
      </c>
      <c r="R218" s="114" t="s">
        <v>7</v>
      </c>
      <c r="S218" s="114"/>
      <c r="T218" s="114" t="s">
        <v>194</v>
      </c>
      <c r="U218" s="114" t="s">
        <v>194</v>
      </c>
      <c r="V218" s="118"/>
      <c r="W218" s="114" t="s">
        <v>189</v>
      </c>
      <c r="X218" s="114"/>
      <c r="Y218" s="114"/>
      <c r="Z218" s="119" t="s">
        <v>198</v>
      </c>
      <c r="AA218" s="114">
        <v>18</v>
      </c>
      <c r="AB218" s="114" t="s">
        <v>34</v>
      </c>
      <c r="AC218" s="114" t="s">
        <v>1803</v>
      </c>
      <c r="AD218" s="114"/>
      <c r="AE218" s="114"/>
      <c r="AF218" s="114"/>
    </row>
    <row r="219" spans="1:32" s="112" customFormat="1" ht="20.25" hidden="1" customHeight="1">
      <c r="A219" s="112">
        <v>221</v>
      </c>
      <c r="B219" s="113" t="s">
        <v>185</v>
      </c>
      <c r="C219" s="114" t="s">
        <v>1760</v>
      </c>
      <c r="D219" s="114" t="s">
        <v>204</v>
      </c>
      <c r="E219" s="115" t="s">
        <v>1067</v>
      </c>
      <c r="F219" s="114" t="s">
        <v>1798</v>
      </c>
      <c r="G219" s="114" t="s">
        <v>1799</v>
      </c>
      <c r="H219" s="116" t="s">
        <v>3</v>
      </c>
      <c r="I219" s="114" t="s">
        <v>1798</v>
      </c>
      <c r="J219" s="117" t="s">
        <v>1811</v>
      </c>
      <c r="K219" s="114" t="s">
        <v>1812</v>
      </c>
      <c r="L219" s="114">
        <v>15813867323</v>
      </c>
      <c r="M219" s="118">
        <v>41820</v>
      </c>
      <c r="N219" s="114" t="s">
        <v>186</v>
      </c>
      <c r="O219" s="114" t="s">
        <v>187</v>
      </c>
      <c r="P219" s="114" t="s">
        <v>193</v>
      </c>
      <c r="Q219" s="114" t="s">
        <v>7</v>
      </c>
      <c r="R219" s="114" t="s">
        <v>7</v>
      </c>
      <c r="S219" s="114"/>
      <c r="T219" s="114" t="s">
        <v>194</v>
      </c>
      <c r="U219" s="114" t="s">
        <v>194</v>
      </c>
      <c r="V219" s="118"/>
      <c r="W219" s="114" t="s">
        <v>189</v>
      </c>
      <c r="X219" s="114"/>
      <c r="Y219" s="114"/>
      <c r="Z219" s="119" t="s">
        <v>199</v>
      </c>
      <c r="AA219" s="114">
        <v>18</v>
      </c>
      <c r="AB219" s="114" t="s">
        <v>34</v>
      </c>
      <c r="AC219" s="114" t="s">
        <v>1803</v>
      </c>
      <c r="AD219" s="114" t="s">
        <v>201</v>
      </c>
      <c r="AE219" s="114" t="s">
        <v>196</v>
      </c>
      <c r="AF219" s="114"/>
    </row>
    <row r="220" spans="1:32" s="112" customFormat="1" ht="20.25" hidden="1" customHeight="1">
      <c r="A220" s="112">
        <v>222</v>
      </c>
      <c r="B220" s="113" t="s">
        <v>185</v>
      </c>
      <c r="C220" s="114" t="s">
        <v>1760</v>
      </c>
      <c r="D220" s="114" t="s">
        <v>204</v>
      </c>
      <c r="E220" s="115" t="s">
        <v>1067</v>
      </c>
      <c r="F220" s="114" t="s">
        <v>1813</v>
      </c>
      <c r="G220" s="114" t="s">
        <v>1814</v>
      </c>
      <c r="H220" s="116" t="s">
        <v>3</v>
      </c>
      <c r="I220" s="114" t="s">
        <v>1813</v>
      </c>
      <c r="J220" s="117" t="s">
        <v>1815</v>
      </c>
      <c r="K220" s="114" t="s">
        <v>1816</v>
      </c>
      <c r="L220" s="114">
        <v>13480863762</v>
      </c>
      <c r="M220" s="118"/>
      <c r="N220" s="114" t="s">
        <v>186</v>
      </c>
      <c r="O220" s="114" t="s">
        <v>187</v>
      </c>
      <c r="P220" s="114" t="s">
        <v>193</v>
      </c>
      <c r="Q220" s="114" t="s">
        <v>6</v>
      </c>
      <c r="R220" s="114" t="s">
        <v>6</v>
      </c>
      <c r="S220" s="114"/>
      <c r="T220" s="114" t="s">
        <v>194</v>
      </c>
      <c r="U220" s="114" t="s">
        <v>194</v>
      </c>
      <c r="V220" s="118"/>
      <c r="W220" s="114" t="s">
        <v>189</v>
      </c>
      <c r="X220" s="114"/>
      <c r="Y220" s="114" t="s">
        <v>1709</v>
      </c>
      <c r="Z220" s="119" t="s">
        <v>199</v>
      </c>
      <c r="AA220" s="114">
        <v>35</v>
      </c>
      <c r="AB220" s="114" t="s">
        <v>34</v>
      </c>
      <c r="AC220" s="114" t="s">
        <v>1817</v>
      </c>
      <c r="AD220" s="114" t="s">
        <v>190</v>
      </c>
      <c r="AE220" s="114" t="s">
        <v>196</v>
      </c>
      <c r="AF220" s="114"/>
    </row>
    <row r="221" spans="1:32" s="112" customFormat="1" ht="20.25" hidden="1" customHeight="1">
      <c r="A221" s="112">
        <v>223</v>
      </c>
      <c r="B221" s="113" t="s">
        <v>185</v>
      </c>
      <c r="C221" s="114" t="s">
        <v>1760</v>
      </c>
      <c r="D221" s="114" t="s">
        <v>204</v>
      </c>
      <c r="E221" s="115" t="s">
        <v>1067</v>
      </c>
      <c r="F221" s="114" t="s">
        <v>1813</v>
      </c>
      <c r="G221" s="114" t="s">
        <v>1814</v>
      </c>
      <c r="H221" s="116" t="s">
        <v>192</v>
      </c>
      <c r="I221" s="114" t="s">
        <v>1813</v>
      </c>
      <c r="J221" s="117" t="s">
        <v>1815</v>
      </c>
      <c r="K221" s="114" t="s">
        <v>1816</v>
      </c>
      <c r="L221" s="114">
        <v>13480863762</v>
      </c>
      <c r="M221" s="118"/>
      <c r="N221" s="114" t="s">
        <v>186</v>
      </c>
      <c r="O221" s="114" t="s">
        <v>187</v>
      </c>
      <c r="P221" s="114" t="s">
        <v>193</v>
      </c>
      <c r="Q221" s="114" t="s">
        <v>6</v>
      </c>
      <c r="R221" s="114" t="s">
        <v>6</v>
      </c>
      <c r="S221" s="114"/>
      <c r="T221" s="114" t="s">
        <v>194</v>
      </c>
      <c r="U221" s="114" t="s">
        <v>194</v>
      </c>
      <c r="V221" s="118"/>
      <c r="W221" s="114" t="s">
        <v>189</v>
      </c>
      <c r="X221" s="114"/>
      <c r="Y221" s="114" t="s">
        <v>1709</v>
      </c>
      <c r="Z221" s="119" t="s">
        <v>199</v>
      </c>
      <c r="AA221" s="114">
        <v>35</v>
      </c>
      <c r="AB221" s="114" t="s">
        <v>34</v>
      </c>
      <c r="AC221" s="114" t="s">
        <v>1817</v>
      </c>
      <c r="AD221" s="114" t="s">
        <v>190</v>
      </c>
      <c r="AE221" s="114" t="s">
        <v>196</v>
      </c>
      <c r="AF221" s="114"/>
    </row>
    <row r="222" spans="1:32" s="112" customFormat="1" ht="20.25" hidden="1" customHeight="1">
      <c r="A222" s="112">
        <v>224</v>
      </c>
      <c r="B222" s="113" t="s">
        <v>185</v>
      </c>
      <c r="C222" s="114" t="s">
        <v>1760</v>
      </c>
      <c r="D222" s="114" t="s">
        <v>204</v>
      </c>
      <c r="E222" s="115" t="s">
        <v>1067</v>
      </c>
      <c r="F222" s="114" t="s">
        <v>1813</v>
      </c>
      <c r="G222" s="114" t="s">
        <v>1814</v>
      </c>
      <c r="H222" s="116" t="s">
        <v>3</v>
      </c>
      <c r="I222" s="114" t="s">
        <v>1818</v>
      </c>
      <c r="J222" s="117" t="s">
        <v>1819</v>
      </c>
      <c r="K222" s="114" t="s">
        <v>1820</v>
      </c>
      <c r="L222" s="114">
        <v>13590260749</v>
      </c>
      <c r="M222" s="118"/>
      <c r="N222" s="114" t="s">
        <v>186</v>
      </c>
      <c r="O222" s="114" t="s">
        <v>187</v>
      </c>
      <c r="P222" s="114" t="s">
        <v>193</v>
      </c>
      <c r="Q222" s="114" t="s">
        <v>6</v>
      </c>
      <c r="R222" s="114" t="s">
        <v>6</v>
      </c>
      <c r="S222" s="114"/>
      <c r="T222" s="114" t="s">
        <v>194</v>
      </c>
      <c r="U222" s="114" t="s">
        <v>194</v>
      </c>
      <c r="V222" s="118"/>
      <c r="W222" s="114" t="s">
        <v>189</v>
      </c>
      <c r="X222" s="114"/>
      <c r="Y222" s="114" t="s">
        <v>1709</v>
      </c>
      <c r="Z222" s="119" t="s">
        <v>199</v>
      </c>
      <c r="AA222" s="114">
        <v>35</v>
      </c>
      <c r="AB222" s="114" t="s">
        <v>34</v>
      </c>
      <c r="AC222" s="114" t="s">
        <v>1817</v>
      </c>
      <c r="AD222" s="114" t="s">
        <v>190</v>
      </c>
      <c r="AE222" s="114" t="s">
        <v>196</v>
      </c>
      <c r="AF222" s="114"/>
    </row>
    <row r="223" spans="1:32" s="112" customFormat="1" ht="20.25" hidden="1" customHeight="1">
      <c r="A223" s="112">
        <v>225</v>
      </c>
      <c r="B223" s="113" t="s">
        <v>185</v>
      </c>
      <c r="C223" s="114" t="s">
        <v>1760</v>
      </c>
      <c r="D223" s="114" t="s">
        <v>204</v>
      </c>
      <c r="E223" s="115" t="s">
        <v>1067</v>
      </c>
      <c r="F223" s="114" t="s">
        <v>1813</v>
      </c>
      <c r="G223" s="114" t="s">
        <v>1814</v>
      </c>
      <c r="H223" s="116" t="s">
        <v>3</v>
      </c>
      <c r="I223" s="114" t="s">
        <v>1821</v>
      </c>
      <c r="J223" s="117" t="s">
        <v>1822</v>
      </c>
      <c r="K223" s="114" t="s">
        <v>1823</v>
      </c>
      <c r="L223" s="114">
        <v>15989543230</v>
      </c>
      <c r="M223" s="118"/>
      <c r="N223" s="114" t="s">
        <v>186</v>
      </c>
      <c r="O223" s="114" t="s">
        <v>187</v>
      </c>
      <c r="P223" s="114" t="s">
        <v>193</v>
      </c>
      <c r="Q223" s="114" t="s">
        <v>6</v>
      </c>
      <c r="R223" s="114" t="s">
        <v>6</v>
      </c>
      <c r="S223" s="114"/>
      <c r="T223" s="114" t="s">
        <v>194</v>
      </c>
      <c r="U223" s="114" t="s">
        <v>194</v>
      </c>
      <c r="V223" s="118"/>
      <c r="W223" s="114" t="s">
        <v>189</v>
      </c>
      <c r="X223" s="114"/>
      <c r="Y223" s="114" t="s">
        <v>1709</v>
      </c>
      <c r="Z223" s="119" t="s">
        <v>199</v>
      </c>
      <c r="AA223" s="114">
        <v>35</v>
      </c>
      <c r="AB223" s="114" t="s">
        <v>34</v>
      </c>
      <c r="AC223" s="114" t="s">
        <v>1817</v>
      </c>
      <c r="AD223" s="114" t="s">
        <v>190</v>
      </c>
      <c r="AE223" s="114" t="s">
        <v>196</v>
      </c>
      <c r="AF223" s="114"/>
    </row>
    <row r="224" spans="1:32" s="112" customFormat="1" ht="20.25" hidden="1" customHeight="1">
      <c r="A224" s="112">
        <v>226</v>
      </c>
      <c r="B224" s="113" t="s">
        <v>185</v>
      </c>
      <c r="C224" s="114" t="s">
        <v>1760</v>
      </c>
      <c r="D224" s="114" t="s">
        <v>204</v>
      </c>
      <c r="E224" s="115" t="s">
        <v>1067</v>
      </c>
      <c r="F224" s="114" t="s">
        <v>1813</v>
      </c>
      <c r="G224" s="114" t="s">
        <v>1814</v>
      </c>
      <c r="H224" s="116" t="s">
        <v>3</v>
      </c>
      <c r="I224" s="114" t="s">
        <v>1824</v>
      </c>
      <c r="J224" s="117" t="s">
        <v>1825</v>
      </c>
      <c r="K224" s="114" t="s">
        <v>1826</v>
      </c>
      <c r="L224" s="114">
        <v>18020115358</v>
      </c>
      <c r="M224" s="118"/>
      <c r="N224" s="114" t="s">
        <v>203</v>
      </c>
      <c r="O224" s="114" t="s">
        <v>187</v>
      </c>
      <c r="P224" s="114" t="s">
        <v>188</v>
      </c>
      <c r="Q224" s="114" t="s">
        <v>6</v>
      </c>
      <c r="R224" s="114" t="s">
        <v>6</v>
      </c>
      <c r="S224" s="114"/>
      <c r="T224" s="114" t="s">
        <v>194</v>
      </c>
      <c r="U224" s="114" t="s">
        <v>194</v>
      </c>
      <c r="V224" s="118" t="s">
        <v>190</v>
      </c>
      <c r="W224" s="114" t="s">
        <v>189</v>
      </c>
      <c r="X224" s="114"/>
      <c r="Y224" s="114" t="s">
        <v>1709</v>
      </c>
      <c r="Z224" s="119" t="s">
        <v>198</v>
      </c>
      <c r="AA224" s="114">
        <v>35</v>
      </c>
      <c r="AB224" s="114" t="s">
        <v>34</v>
      </c>
      <c r="AC224" s="114" t="s">
        <v>1817</v>
      </c>
      <c r="AD224" s="114" t="s">
        <v>190</v>
      </c>
      <c r="AE224" s="114" t="e">
        <v>#N/A</v>
      </c>
      <c r="AF224" s="114"/>
    </row>
    <row r="225" spans="1:32" s="112" customFormat="1" ht="20.25" hidden="1" customHeight="1">
      <c r="A225" s="112">
        <v>227</v>
      </c>
      <c r="B225" s="113" t="s">
        <v>185</v>
      </c>
      <c r="C225" s="114" t="s">
        <v>1760</v>
      </c>
      <c r="D225" s="114" t="s">
        <v>204</v>
      </c>
      <c r="E225" s="115" t="s">
        <v>1067</v>
      </c>
      <c r="F225" s="114" t="s">
        <v>1798</v>
      </c>
      <c r="G225" s="114" t="s">
        <v>1827</v>
      </c>
      <c r="H225" s="116" t="s">
        <v>3</v>
      </c>
      <c r="I225" s="114" t="s">
        <v>1798</v>
      </c>
      <c r="J225" s="117" t="s">
        <v>1811</v>
      </c>
      <c r="K225" s="114" t="s">
        <v>1812</v>
      </c>
      <c r="L225" s="114">
        <v>15813867323</v>
      </c>
      <c r="M225" s="118">
        <v>41820</v>
      </c>
      <c r="N225" s="114" t="s">
        <v>186</v>
      </c>
      <c r="O225" s="114" t="s">
        <v>187</v>
      </c>
      <c r="P225" s="114" t="s">
        <v>193</v>
      </c>
      <c r="Q225" s="114" t="s">
        <v>4</v>
      </c>
      <c r="R225" s="114" t="s">
        <v>4</v>
      </c>
      <c r="S225" s="114"/>
      <c r="T225" s="114" t="s">
        <v>194</v>
      </c>
      <c r="U225" s="114" t="s">
        <v>194</v>
      </c>
      <c r="V225" s="118"/>
      <c r="W225" s="114" t="s">
        <v>189</v>
      </c>
      <c r="X225" s="114"/>
      <c r="Y225" s="114"/>
      <c r="Z225" s="119" t="s">
        <v>199</v>
      </c>
      <c r="AA225" s="114" t="s">
        <v>1674</v>
      </c>
      <c r="AB225" s="114" t="s">
        <v>34</v>
      </c>
      <c r="AC225" s="114" t="s">
        <v>1828</v>
      </c>
      <c r="AD225" s="114" t="s">
        <v>201</v>
      </c>
      <c r="AE225" s="114" t="s">
        <v>196</v>
      </c>
      <c r="AF225" s="114"/>
    </row>
    <row r="226" spans="1:32" s="112" customFormat="1" ht="20.25" hidden="1" customHeight="1">
      <c r="A226" s="112">
        <v>228</v>
      </c>
      <c r="B226" s="113" t="s">
        <v>185</v>
      </c>
      <c r="C226" s="114" t="s">
        <v>1760</v>
      </c>
      <c r="D226" s="114" t="s">
        <v>204</v>
      </c>
      <c r="E226" s="115" t="s">
        <v>1067</v>
      </c>
      <c r="F226" s="114" t="s">
        <v>1798</v>
      </c>
      <c r="G226" s="114" t="s">
        <v>1827</v>
      </c>
      <c r="H226" s="116" t="s">
        <v>9</v>
      </c>
      <c r="I226" s="114" t="s">
        <v>1829</v>
      </c>
      <c r="J226" s="117" t="s">
        <v>1830</v>
      </c>
      <c r="K226" s="114" t="s">
        <v>1831</v>
      </c>
      <c r="L226" s="114">
        <v>13798428199</v>
      </c>
      <c r="M226" s="118">
        <v>41882</v>
      </c>
      <c r="N226" s="114" t="s">
        <v>186</v>
      </c>
      <c r="O226" s="114" t="s">
        <v>187</v>
      </c>
      <c r="P226" s="114" t="s">
        <v>193</v>
      </c>
      <c r="Q226" s="114" t="s">
        <v>4</v>
      </c>
      <c r="R226" s="114" t="s">
        <v>4</v>
      </c>
      <c r="S226" s="114"/>
      <c r="T226" s="114" t="s">
        <v>194</v>
      </c>
      <c r="U226" s="114" t="s">
        <v>194</v>
      </c>
      <c r="V226" s="118"/>
      <c r="W226" s="114" t="s">
        <v>189</v>
      </c>
      <c r="X226" s="114"/>
      <c r="Y226" s="114" t="s">
        <v>1709</v>
      </c>
      <c r="Z226" s="119" t="s">
        <v>199</v>
      </c>
      <c r="AA226" s="114" t="s">
        <v>1674</v>
      </c>
      <c r="AB226" s="114" t="s">
        <v>34</v>
      </c>
      <c r="AC226" s="114" t="s">
        <v>1828</v>
      </c>
      <c r="AD226" s="114" t="s">
        <v>190</v>
      </c>
      <c r="AE226" s="114" t="e">
        <v>#N/A</v>
      </c>
      <c r="AF226" s="114"/>
    </row>
    <row r="227" spans="1:32" s="112" customFormat="1" ht="20.25" hidden="1" customHeight="1">
      <c r="A227" s="112">
        <v>229</v>
      </c>
      <c r="B227" s="113" t="s">
        <v>185</v>
      </c>
      <c r="C227" s="114" t="s">
        <v>1760</v>
      </c>
      <c r="D227" s="114" t="s">
        <v>204</v>
      </c>
      <c r="E227" s="115" t="s">
        <v>1067</v>
      </c>
      <c r="F227" s="114" t="s">
        <v>1798</v>
      </c>
      <c r="G227" s="114" t="s">
        <v>1827</v>
      </c>
      <c r="H227" s="116" t="s">
        <v>8</v>
      </c>
      <c r="I227" s="114" t="s">
        <v>1832</v>
      </c>
      <c r="J227" s="117" t="s">
        <v>1833</v>
      </c>
      <c r="K227" s="114" t="s">
        <v>1834</v>
      </c>
      <c r="L227" s="114">
        <v>13266835918</v>
      </c>
      <c r="M227" s="118"/>
      <c r="N227" s="114" t="s">
        <v>186</v>
      </c>
      <c r="O227" s="114" t="s">
        <v>187</v>
      </c>
      <c r="P227" s="114" t="s">
        <v>193</v>
      </c>
      <c r="Q227" s="114" t="s">
        <v>4</v>
      </c>
      <c r="R227" s="114" t="s">
        <v>4</v>
      </c>
      <c r="S227" s="114"/>
      <c r="T227" s="114" t="s">
        <v>194</v>
      </c>
      <c r="U227" s="114" t="s">
        <v>194</v>
      </c>
      <c r="V227" s="118"/>
      <c r="W227" s="114" t="s">
        <v>189</v>
      </c>
      <c r="X227" s="114"/>
      <c r="Y227" s="114" t="s">
        <v>1709</v>
      </c>
      <c r="Z227" s="119" t="s">
        <v>199</v>
      </c>
      <c r="AA227" s="114" t="s">
        <v>1674</v>
      </c>
      <c r="AB227" s="114" t="s">
        <v>34</v>
      </c>
      <c r="AC227" s="114" t="s">
        <v>1828</v>
      </c>
      <c r="AD227" s="114" t="s">
        <v>190</v>
      </c>
      <c r="AE227" s="114"/>
      <c r="AF227" s="114"/>
    </row>
    <row r="228" spans="1:32" s="112" customFormat="1" ht="20.25" hidden="1" customHeight="1">
      <c r="A228" s="112">
        <v>230</v>
      </c>
      <c r="B228" s="113" t="s">
        <v>185</v>
      </c>
      <c r="C228" s="114" t="s">
        <v>1760</v>
      </c>
      <c r="D228" s="114" t="s">
        <v>204</v>
      </c>
      <c r="E228" s="115" t="s">
        <v>1067</v>
      </c>
      <c r="F228" s="114" t="s">
        <v>1835</v>
      </c>
      <c r="G228" s="114" t="s">
        <v>1836</v>
      </c>
      <c r="H228" s="116" t="s">
        <v>3</v>
      </c>
      <c r="I228" s="114" t="s">
        <v>1835</v>
      </c>
      <c r="J228" s="117" t="s">
        <v>1837</v>
      </c>
      <c r="K228" s="114" t="s">
        <v>1838</v>
      </c>
      <c r="L228" s="114">
        <v>13715175522</v>
      </c>
      <c r="M228" s="118">
        <v>41881</v>
      </c>
      <c r="N228" s="114" t="s">
        <v>186</v>
      </c>
      <c r="O228" s="114" t="s">
        <v>187</v>
      </c>
      <c r="P228" s="114" t="s">
        <v>193</v>
      </c>
      <c r="Q228" s="114" t="s">
        <v>6</v>
      </c>
      <c r="R228" s="114" t="s">
        <v>6</v>
      </c>
      <c r="S228" s="114"/>
      <c r="T228" s="114" t="s">
        <v>194</v>
      </c>
      <c r="U228" s="114" t="s">
        <v>194</v>
      </c>
      <c r="V228" s="118"/>
      <c r="W228" s="114" t="s">
        <v>189</v>
      </c>
      <c r="X228" s="114"/>
      <c r="Y228" s="114" t="s">
        <v>1839</v>
      </c>
      <c r="Z228" s="119" t="s">
        <v>199</v>
      </c>
      <c r="AA228" s="114" t="s">
        <v>1840</v>
      </c>
      <c r="AB228" s="114" t="s">
        <v>195</v>
      </c>
      <c r="AC228" s="114" t="s">
        <v>1841</v>
      </c>
      <c r="AD228" s="114" t="s">
        <v>1839</v>
      </c>
      <c r="AE228" s="114" t="s">
        <v>196</v>
      </c>
      <c r="AF228" s="114"/>
    </row>
    <row r="229" spans="1:32" s="112" customFormat="1" ht="20.25" hidden="1" customHeight="1">
      <c r="A229" s="112">
        <v>231</v>
      </c>
      <c r="B229" s="113" t="s">
        <v>185</v>
      </c>
      <c r="C229" s="114" t="s">
        <v>1760</v>
      </c>
      <c r="D229" s="114" t="s">
        <v>204</v>
      </c>
      <c r="E229" s="115" t="s">
        <v>1067</v>
      </c>
      <c r="F229" s="114" t="s">
        <v>1842</v>
      </c>
      <c r="G229" s="114" t="s">
        <v>1843</v>
      </c>
      <c r="H229" s="116" t="s">
        <v>3</v>
      </c>
      <c r="I229" s="114" t="s">
        <v>1842</v>
      </c>
      <c r="J229" s="117" t="s">
        <v>1844</v>
      </c>
      <c r="K229" s="114" t="s">
        <v>1845</v>
      </c>
      <c r="L229" s="114">
        <v>13424433635</v>
      </c>
      <c r="M229" s="118">
        <v>42124</v>
      </c>
      <c r="N229" s="114" t="s">
        <v>186</v>
      </c>
      <c r="O229" s="114" t="s">
        <v>187</v>
      </c>
      <c r="P229" s="114" t="s">
        <v>193</v>
      </c>
      <c r="Q229" s="114" t="s">
        <v>6</v>
      </c>
      <c r="R229" s="114" t="s">
        <v>6</v>
      </c>
      <c r="S229" s="114"/>
      <c r="T229" s="114" t="s">
        <v>194</v>
      </c>
      <c r="U229" s="114" t="s">
        <v>194</v>
      </c>
      <c r="V229" s="118" t="s">
        <v>190</v>
      </c>
      <c r="W229" s="114" t="s">
        <v>189</v>
      </c>
      <c r="X229" s="114"/>
      <c r="Y229" s="114" t="s">
        <v>1709</v>
      </c>
      <c r="Z229" s="119" t="s">
        <v>198</v>
      </c>
      <c r="AA229" s="114">
        <v>2</v>
      </c>
      <c r="AB229" s="114" t="s">
        <v>195</v>
      </c>
      <c r="AC229" s="114" t="s">
        <v>1846</v>
      </c>
      <c r="AD229" s="114" t="s">
        <v>190</v>
      </c>
      <c r="AE229" s="114" t="e">
        <v>#N/A</v>
      </c>
      <c r="AF229" s="114"/>
    </row>
    <row r="230" spans="1:32" s="112" customFormat="1" ht="20.25" hidden="1" customHeight="1">
      <c r="A230" s="112">
        <v>232</v>
      </c>
      <c r="B230" s="113" t="s">
        <v>185</v>
      </c>
      <c r="C230" s="114" t="s">
        <v>1760</v>
      </c>
      <c r="D230" s="114" t="s">
        <v>204</v>
      </c>
      <c r="E230" s="115" t="s">
        <v>1067</v>
      </c>
      <c r="F230" s="114" t="s">
        <v>1847</v>
      </c>
      <c r="G230" s="114" t="s">
        <v>1848</v>
      </c>
      <c r="H230" s="116" t="s">
        <v>3</v>
      </c>
      <c r="I230" s="114" t="s">
        <v>1847</v>
      </c>
      <c r="J230" s="117" t="s">
        <v>1849</v>
      </c>
      <c r="K230" s="114" t="s">
        <v>1850</v>
      </c>
      <c r="L230" s="114">
        <v>18124788525</v>
      </c>
      <c r="M230" s="118" t="s">
        <v>1851</v>
      </c>
      <c r="N230" s="114" t="s">
        <v>186</v>
      </c>
      <c r="O230" s="114" t="s">
        <v>187</v>
      </c>
      <c r="P230" s="114" t="s">
        <v>193</v>
      </c>
      <c r="Q230" s="114" t="s">
        <v>7</v>
      </c>
      <c r="R230" s="114" t="s">
        <v>7</v>
      </c>
      <c r="S230" s="114"/>
      <c r="T230" s="114" t="s">
        <v>194</v>
      </c>
      <c r="U230" s="114" t="s">
        <v>194</v>
      </c>
      <c r="V230" s="118"/>
      <c r="W230" s="114" t="s">
        <v>189</v>
      </c>
      <c r="X230" s="114"/>
      <c r="Y230" s="114" t="s">
        <v>1852</v>
      </c>
      <c r="Z230" s="119" t="s">
        <v>199</v>
      </c>
      <c r="AA230" s="114">
        <v>8</v>
      </c>
      <c r="AB230" s="114" t="s">
        <v>1853</v>
      </c>
      <c r="AC230" s="114" t="s">
        <v>1854</v>
      </c>
      <c r="AD230" s="114" t="s">
        <v>190</v>
      </c>
      <c r="AE230" s="114" t="s">
        <v>196</v>
      </c>
      <c r="AF230" s="114"/>
    </row>
    <row r="231" spans="1:32" s="112" customFormat="1" ht="20.25" hidden="1" customHeight="1">
      <c r="A231" s="112">
        <v>233</v>
      </c>
      <c r="B231" s="113" t="s">
        <v>185</v>
      </c>
      <c r="C231" s="114" t="s">
        <v>1760</v>
      </c>
      <c r="D231" s="114" t="s">
        <v>204</v>
      </c>
      <c r="E231" s="115" t="s">
        <v>1067</v>
      </c>
      <c r="F231" s="114" t="s">
        <v>1847</v>
      </c>
      <c r="G231" s="114" t="s">
        <v>1848</v>
      </c>
      <c r="H231" s="116" t="s">
        <v>9</v>
      </c>
      <c r="I231" s="114" t="s">
        <v>1855</v>
      </c>
      <c r="J231" s="117" t="s">
        <v>1856</v>
      </c>
      <c r="K231" s="114" t="s">
        <v>1857</v>
      </c>
      <c r="L231" s="114">
        <v>13927474450</v>
      </c>
      <c r="M231" s="118" t="s">
        <v>1858</v>
      </c>
      <c r="N231" s="114" t="s">
        <v>186</v>
      </c>
      <c r="O231" s="114" t="s">
        <v>187</v>
      </c>
      <c r="P231" s="114" t="s">
        <v>193</v>
      </c>
      <c r="Q231" s="114" t="s">
        <v>7</v>
      </c>
      <c r="R231" s="114" t="s">
        <v>7</v>
      </c>
      <c r="S231" s="114"/>
      <c r="T231" s="114" t="s">
        <v>194</v>
      </c>
      <c r="U231" s="114" t="s">
        <v>194</v>
      </c>
      <c r="V231" s="118" t="s">
        <v>190</v>
      </c>
      <c r="W231" s="114" t="s">
        <v>189</v>
      </c>
      <c r="X231" s="114"/>
      <c r="Y231" s="114" t="s">
        <v>1709</v>
      </c>
      <c r="Z231" s="119" t="s">
        <v>198</v>
      </c>
      <c r="AA231" s="114">
        <v>8</v>
      </c>
      <c r="AB231" s="114" t="s">
        <v>1853</v>
      </c>
      <c r="AC231" s="114" t="s">
        <v>1854</v>
      </c>
      <c r="AD231" s="114" t="s">
        <v>190</v>
      </c>
      <c r="AE231" s="114" t="e">
        <v>#N/A</v>
      </c>
      <c r="AF231" s="114"/>
    </row>
    <row r="232" spans="1:32" s="112" customFormat="1" ht="20.25" hidden="1" customHeight="1">
      <c r="A232" s="112">
        <v>234</v>
      </c>
      <c r="B232" s="113" t="s">
        <v>185</v>
      </c>
      <c r="C232" s="114" t="s">
        <v>1760</v>
      </c>
      <c r="D232" s="114" t="s">
        <v>204</v>
      </c>
      <c r="E232" s="115" t="s">
        <v>1067</v>
      </c>
      <c r="F232" s="114" t="s">
        <v>1859</v>
      </c>
      <c r="G232" s="114" t="s">
        <v>1860</v>
      </c>
      <c r="H232" s="116" t="s">
        <v>3</v>
      </c>
      <c r="I232" s="114" t="s">
        <v>1859</v>
      </c>
      <c r="J232" s="117" t="s">
        <v>1861</v>
      </c>
      <c r="K232" s="114" t="s">
        <v>1862</v>
      </c>
      <c r="L232" s="114">
        <v>13163715520</v>
      </c>
      <c r="M232" s="118" t="s">
        <v>1863</v>
      </c>
      <c r="N232" s="114" t="s">
        <v>186</v>
      </c>
      <c r="O232" s="114" t="s">
        <v>187</v>
      </c>
      <c r="P232" s="114" t="s">
        <v>200</v>
      </c>
      <c r="Q232" s="114" t="s">
        <v>6</v>
      </c>
      <c r="R232" s="114" t="s">
        <v>6</v>
      </c>
      <c r="S232" s="114"/>
      <c r="T232" s="114" t="s">
        <v>194</v>
      </c>
      <c r="U232" s="114" t="s">
        <v>194</v>
      </c>
      <c r="V232" s="118">
        <v>42704</v>
      </c>
      <c r="W232" s="114" t="s">
        <v>201</v>
      </c>
      <c r="X232" s="114"/>
      <c r="Y232" s="114"/>
      <c r="Z232" s="119" t="s">
        <v>198</v>
      </c>
      <c r="AA232" s="114">
        <v>8</v>
      </c>
      <c r="AB232" s="114" t="s">
        <v>34</v>
      </c>
      <c r="AC232" s="114" t="s">
        <v>1864</v>
      </c>
      <c r="AD232" s="114" t="s">
        <v>201</v>
      </c>
      <c r="AE232" s="114" t="e">
        <v>#N/A</v>
      </c>
      <c r="AF232" s="114"/>
    </row>
    <row r="233" spans="1:32" s="112" customFormat="1" ht="20.25" hidden="1" customHeight="1">
      <c r="A233" s="112">
        <v>235</v>
      </c>
      <c r="B233" s="113" t="s">
        <v>185</v>
      </c>
      <c r="C233" s="114" t="s">
        <v>1760</v>
      </c>
      <c r="D233" s="114" t="s">
        <v>204</v>
      </c>
      <c r="E233" s="115" t="s">
        <v>1067</v>
      </c>
      <c r="F233" s="114" t="s">
        <v>1835</v>
      </c>
      <c r="G233" s="114" t="s">
        <v>1865</v>
      </c>
      <c r="H233" s="116" t="s">
        <v>3</v>
      </c>
      <c r="I233" s="114" t="s">
        <v>1866</v>
      </c>
      <c r="J233" s="117" t="s">
        <v>1867</v>
      </c>
      <c r="K233" s="114" t="s">
        <v>1868</v>
      </c>
      <c r="L233" s="114">
        <v>15911449587</v>
      </c>
      <c r="M233" s="118" t="s">
        <v>1869</v>
      </c>
      <c r="N233" s="114" t="s">
        <v>186</v>
      </c>
      <c r="O233" s="114" t="s">
        <v>187</v>
      </c>
      <c r="P233" s="114" t="s">
        <v>1870</v>
      </c>
      <c r="Q233" s="114" t="s">
        <v>6</v>
      </c>
      <c r="R233" s="114" t="s">
        <v>6</v>
      </c>
      <c r="S233" s="114"/>
      <c r="T233" s="114" t="s">
        <v>194</v>
      </c>
      <c r="U233" s="114" t="s">
        <v>194</v>
      </c>
      <c r="V233" s="118"/>
      <c r="W233" s="114" t="s">
        <v>189</v>
      </c>
      <c r="X233" s="114"/>
      <c r="Y233" s="114"/>
      <c r="Z233" s="119" t="s">
        <v>199</v>
      </c>
      <c r="AA233" s="114">
        <v>7</v>
      </c>
      <c r="AB233" s="114" t="s">
        <v>195</v>
      </c>
      <c r="AC233" s="114" t="s">
        <v>1871</v>
      </c>
      <c r="AD233" s="114" t="s">
        <v>190</v>
      </c>
      <c r="AE233" s="114" t="s">
        <v>196</v>
      </c>
      <c r="AF233" s="114"/>
    </row>
    <row r="234" spans="1:32" s="112" customFormat="1" ht="20.25" hidden="1" customHeight="1">
      <c r="A234" s="112">
        <v>236</v>
      </c>
      <c r="B234" s="113" t="s">
        <v>185</v>
      </c>
      <c r="C234" s="114" t="s">
        <v>1760</v>
      </c>
      <c r="D234" s="114" t="s">
        <v>204</v>
      </c>
      <c r="E234" s="115" t="s">
        <v>1067</v>
      </c>
      <c r="F234" s="114" t="s">
        <v>1872</v>
      </c>
      <c r="G234" s="114" t="s">
        <v>1873</v>
      </c>
      <c r="H234" s="116" t="s">
        <v>3</v>
      </c>
      <c r="I234" s="114" t="s">
        <v>1872</v>
      </c>
      <c r="J234" s="117" t="s">
        <v>1874</v>
      </c>
      <c r="K234" s="114" t="s">
        <v>1875</v>
      </c>
      <c r="L234" s="114">
        <v>15817430443</v>
      </c>
      <c r="M234" s="118" t="s">
        <v>1876</v>
      </c>
      <c r="N234" s="114" t="s">
        <v>186</v>
      </c>
      <c r="O234" s="114" t="s">
        <v>187</v>
      </c>
      <c r="P234" s="114" t="s">
        <v>200</v>
      </c>
      <c r="Q234" s="114" t="s">
        <v>7</v>
      </c>
      <c r="R234" s="114" t="s">
        <v>7</v>
      </c>
      <c r="S234" s="114"/>
      <c r="T234" s="114" t="s">
        <v>194</v>
      </c>
      <c r="U234" s="114" t="s">
        <v>194</v>
      </c>
      <c r="V234" s="118">
        <v>42704</v>
      </c>
      <c r="W234" s="114" t="s">
        <v>201</v>
      </c>
      <c r="X234" s="114"/>
      <c r="Y234" s="114"/>
      <c r="Z234" s="119" t="s">
        <v>198</v>
      </c>
      <c r="AA234" s="114">
        <v>6</v>
      </c>
      <c r="AB234" s="114" t="s">
        <v>34</v>
      </c>
      <c r="AC234" s="114" t="s">
        <v>1877</v>
      </c>
      <c r="AD234" s="114" t="s">
        <v>201</v>
      </c>
      <c r="AE234" s="114" t="e">
        <v>#N/A</v>
      </c>
      <c r="AF234" s="114"/>
    </row>
    <row r="235" spans="1:32" s="112" customFormat="1" ht="20.25" hidden="1" customHeight="1">
      <c r="A235" s="112">
        <v>237</v>
      </c>
      <c r="B235" s="113" t="s">
        <v>185</v>
      </c>
      <c r="C235" s="114" t="s">
        <v>1760</v>
      </c>
      <c r="D235" s="114" t="s">
        <v>204</v>
      </c>
      <c r="E235" s="115" t="s">
        <v>1067</v>
      </c>
      <c r="F235" s="114" t="s">
        <v>1741</v>
      </c>
      <c r="G235" s="114" t="s">
        <v>1742</v>
      </c>
      <c r="H235" s="116" t="s">
        <v>46</v>
      </c>
      <c r="I235" s="114" t="s">
        <v>1878</v>
      </c>
      <c r="J235" s="117" t="s">
        <v>1879</v>
      </c>
      <c r="K235" s="114" t="s">
        <v>1880</v>
      </c>
      <c r="L235" s="114">
        <v>13430864058</v>
      </c>
      <c r="M235" s="118"/>
      <c r="N235" s="114" t="s">
        <v>186</v>
      </c>
      <c r="O235" s="114" t="s">
        <v>187</v>
      </c>
      <c r="P235" s="114" t="s">
        <v>188</v>
      </c>
      <c r="Q235" s="114" t="s">
        <v>4</v>
      </c>
      <c r="R235" s="114" t="s">
        <v>4</v>
      </c>
      <c r="S235" s="114" t="s">
        <v>194</v>
      </c>
      <c r="T235" s="114" t="s">
        <v>194</v>
      </c>
      <c r="U235" s="114" t="s">
        <v>194</v>
      </c>
      <c r="V235" s="118"/>
      <c r="W235" s="114" t="s">
        <v>189</v>
      </c>
      <c r="X235" s="114" t="s">
        <v>1356</v>
      </c>
      <c r="Y235" s="114"/>
      <c r="Z235" s="119" t="s">
        <v>199</v>
      </c>
      <c r="AA235" s="114" t="s">
        <v>1881</v>
      </c>
      <c r="AB235" s="114" t="s">
        <v>34</v>
      </c>
      <c r="AC235" s="114" t="s">
        <v>1747</v>
      </c>
      <c r="AD235" s="114" t="s">
        <v>190</v>
      </c>
      <c r="AE235" s="114"/>
      <c r="AF235" s="114"/>
    </row>
    <row r="236" spans="1:32" s="112" customFormat="1" ht="20.25" hidden="1" customHeight="1">
      <c r="A236" s="112">
        <v>238</v>
      </c>
      <c r="B236" s="113" t="s">
        <v>185</v>
      </c>
      <c r="C236" s="114" t="s">
        <v>1760</v>
      </c>
      <c r="D236" s="114" t="s">
        <v>204</v>
      </c>
      <c r="E236" s="115" t="s">
        <v>1067</v>
      </c>
      <c r="F236" s="114" t="s">
        <v>1704</v>
      </c>
      <c r="G236" s="114" t="s">
        <v>1882</v>
      </c>
      <c r="H236" s="116" t="s">
        <v>3</v>
      </c>
      <c r="I236" s="114" t="s">
        <v>1883</v>
      </c>
      <c r="J236" s="117" t="s">
        <v>1884</v>
      </c>
      <c r="K236" s="114" t="s">
        <v>1885</v>
      </c>
      <c r="L236" s="114">
        <v>18603042017</v>
      </c>
      <c r="M236" s="118">
        <v>42125</v>
      </c>
      <c r="N236" s="114" t="s">
        <v>186</v>
      </c>
      <c r="O236" s="114" t="s">
        <v>187</v>
      </c>
      <c r="P236" s="114" t="s">
        <v>193</v>
      </c>
      <c r="Q236" s="114" t="s">
        <v>6</v>
      </c>
      <c r="R236" s="114" t="s">
        <v>6</v>
      </c>
      <c r="S236" s="114"/>
      <c r="T236" s="114" t="s">
        <v>194</v>
      </c>
      <c r="U236" s="114" t="s">
        <v>194</v>
      </c>
      <c r="V236" s="118" t="s">
        <v>190</v>
      </c>
      <c r="W236" s="114" t="s">
        <v>189</v>
      </c>
      <c r="X236" s="114"/>
      <c r="Y236" s="114" t="s">
        <v>1709</v>
      </c>
      <c r="Z236" s="119" t="s">
        <v>199</v>
      </c>
      <c r="AA236" s="114">
        <v>14</v>
      </c>
      <c r="AB236" s="114" t="s">
        <v>195</v>
      </c>
      <c r="AC236" s="114" t="s">
        <v>1886</v>
      </c>
      <c r="AD236" s="114" t="s">
        <v>190</v>
      </c>
      <c r="AE236" s="114" t="s">
        <v>196</v>
      </c>
      <c r="AF236" s="114"/>
    </row>
    <row r="237" spans="1:32" s="112" customFormat="1" ht="20.25" hidden="1" customHeight="1">
      <c r="A237" s="112">
        <v>239</v>
      </c>
      <c r="B237" s="113" t="s">
        <v>185</v>
      </c>
      <c r="C237" s="114" t="s">
        <v>1760</v>
      </c>
      <c r="D237" s="114" t="s">
        <v>204</v>
      </c>
      <c r="E237" s="115" t="s">
        <v>1067</v>
      </c>
      <c r="F237" s="114" t="s">
        <v>1887</v>
      </c>
      <c r="G237" s="114" t="s">
        <v>1888</v>
      </c>
      <c r="H237" s="116" t="s">
        <v>3</v>
      </c>
      <c r="I237" s="114" t="s">
        <v>1887</v>
      </c>
      <c r="J237" s="117" t="s">
        <v>1889</v>
      </c>
      <c r="K237" s="114" t="s">
        <v>1890</v>
      </c>
      <c r="L237" s="114">
        <v>13428942710</v>
      </c>
      <c r="M237" s="118">
        <v>41609</v>
      </c>
      <c r="N237" s="114" t="s">
        <v>186</v>
      </c>
      <c r="O237" s="114" t="s">
        <v>187</v>
      </c>
      <c r="P237" s="114" t="s">
        <v>193</v>
      </c>
      <c r="Q237" s="114" t="s">
        <v>6</v>
      </c>
      <c r="R237" s="114" t="s">
        <v>6</v>
      </c>
      <c r="S237" s="114"/>
      <c r="T237" s="114" t="s">
        <v>194</v>
      </c>
      <c r="U237" s="114" t="s">
        <v>194</v>
      </c>
      <c r="V237" s="118" t="s">
        <v>190</v>
      </c>
      <c r="W237" s="114" t="s">
        <v>189</v>
      </c>
      <c r="X237" s="114"/>
      <c r="Y237" s="114" t="s">
        <v>1891</v>
      </c>
      <c r="Z237" s="119" t="s">
        <v>198</v>
      </c>
      <c r="AA237" s="114">
        <v>6</v>
      </c>
      <c r="AB237" s="114" t="s">
        <v>34</v>
      </c>
      <c r="AC237" s="114" t="s">
        <v>1892</v>
      </c>
      <c r="AD237" s="114" t="s">
        <v>190</v>
      </c>
      <c r="AE237" s="114"/>
      <c r="AF237" s="114"/>
    </row>
    <row r="238" spans="1:32" s="112" customFormat="1" ht="20.25" hidden="1" customHeight="1">
      <c r="A238" s="112">
        <v>240</v>
      </c>
      <c r="B238" s="113" t="s">
        <v>185</v>
      </c>
      <c r="C238" s="114" t="s">
        <v>1760</v>
      </c>
      <c r="D238" s="114" t="s">
        <v>204</v>
      </c>
      <c r="E238" s="115" t="s">
        <v>1067</v>
      </c>
      <c r="F238" s="114" t="s">
        <v>1893</v>
      </c>
      <c r="G238" s="114" t="s">
        <v>1894</v>
      </c>
      <c r="H238" s="116" t="s">
        <v>1895</v>
      </c>
      <c r="I238" s="114" t="s">
        <v>1893</v>
      </c>
      <c r="J238" s="117" t="s">
        <v>1896</v>
      </c>
      <c r="K238" s="114" t="s">
        <v>1897</v>
      </c>
      <c r="L238" s="114">
        <v>15920030639</v>
      </c>
      <c r="M238" s="118"/>
      <c r="N238" s="114" t="s">
        <v>186</v>
      </c>
      <c r="O238" s="114" t="s">
        <v>187</v>
      </c>
      <c r="P238" s="114" t="s">
        <v>188</v>
      </c>
      <c r="Q238" s="114" t="s">
        <v>7</v>
      </c>
      <c r="R238" s="114" t="s">
        <v>7</v>
      </c>
      <c r="S238" s="114"/>
      <c r="T238" s="114" t="s">
        <v>194</v>
      </c>
      <c r="U238" s="114" t="s">
        <v>194</v>
      </c>
      <c r="V238" s="118"/>
      <c r="W238" s="114" t="s">
        <v>189</v>
      </c>
      <c r="X238" s="114"/>
      <c r="Y238" s="114" t="s">
        <v>1791</v>
      </c>
      <c r="Z238" s="119" t="s">
        <v>199</v>
      </c>
      <c r="AA238" s="114">
        <v>12</v>
      </c>
      <c r="AB238" s="114" t="s">
        <v>195</v>
      </c>
      <c r="AC238" s="114" t="s">
        <v>1898</v>
      </c>
      <c r="AD238" s="114" t="s">
        <v>190</v>
      </c>
      <c r="AE238" s="114" t="e">
        <v>#N/A</v>
      </c>
      <c r="AF238" s="114"/>
    </row>
    <row r="239" spans="1:32" s="112" customFormat="1" ht="20.25" hidden="1" customHeight="1">
      <c r="A239" s="112">
        <v>241</v>
      </c>
      <c r="B239" s="113" t="s">
        <v>185</v>
      </c>
      <c r="C239" s="114" t="s">
        <v>1760</v>
      </c>
      <c r="D239" s="114" t="s">
        <v>204</v>
      </c>
      <c r="E239" s="115" t="s">
        <v>1067</v>
      </c>
      <c r="F239" s="114" t="s">
        <v>1893</v>
      </c>
      <c r="G239" s="114" t="s">
        <v>1894</v>
      </c>
      <c r="H239" s="116" t="s">
        <v>192</v>
      </c>
      <c r="I239" s="114" t="s">
        <v>1899</v>
      </c>
      <c r="J239" s="117" t="s">
        <v>1900</v>
      </c>
      <c r="K239" s="114" t="s">
        <v>1901</v>
      </c>
      <c r="L239" s="114">
        <v>13265446007</v>
      </c>
      <c r="M239" s="118"/>
      <c r="N239" s="114" t="s">
        <v>186</v>
      </c>
      <c r="O239" s="114" t="s">
        <v>187</v>
      </c>
      <c r="P239" s="114" t="s">
        <v>188</v>
      </c>
      <c r="Q239" s="114" t="s">
        <v>7</v>
      </c>
      <c r="R239" s="114" t="s">
        <v>7</v>
      </c>
      <c r="S239" s="114" t="s">
        <v>194</v>
      </c>
      <c r="T239" s="114" t="s">
        <v>194</v>
      </c>
      <c r="U239" s="114" t="s">
        <v>194</v>
      </c>
      <c r="V239" s="118"/>
      <c r="W239" s="114" t="s">
        <v>189</v>
      </c>
      <c r="X239" s="114" t="s">
        <v>1356</v>
      </c>
      <c r="Y239" s="114"/>
      <c r="Z239" s="119" t="s">
        <v>199</v>
      </c>
      <c r="AA239" s="114">
        <v>11</v>
      </c>
      <c r="AB239" s="114" t="s">
        <v>195</v>
      </c>
      <c r="AC239" s="114" t="s">
        <v>1902</v>
      </c>
      <c r="AD239" s="114" t="s">
        <v>190</v>
      </c>
      <c r="AE239" s="114"/>
      <c r="AF239" s="114"/>
    </row>
    <row r="240" spans="1:32" s="112" customFormat="1" ht="20.25" hidden="1" customHeight="1">
      <c r="A240" s="112">
        <v>242</v>
      </c>
      <c r="B240" s="113" t="s">
        <v>185</v>
      </c>
      <c r="C240" s="114" t="s">
        <v>1760</v>
      </c>
      <c r="D240" s="114" t="s">
        <v>204</v>
      </c>
      <c r="E240" s="115" t="s">
        <v>1067</v>
      </c>
      <c r="F240" s="114" t="s">
        <v>1893</v>
      </c>
      <c r="G240" s="114" t="s">
        <v>1894</v>
      </c>
      <c r="H240" s="116" t="s">
        <v>5</v>
      </c>
      <c r="I240" s="114" t="s">
        <v>1903</v>
      </c>
      <c r="J240" s="117" t="s">
        <v>1904</v>
      </c>
      <c r="K240" s="114" t="s">
        <v>1905</v>
      </c>
      <c r="L240" s="114">
        <v>15990128261</v>
      </c>
      <c r="M240" s="118"/>
      <c r="N240" s="114" t="s">
        <v>186</v>
      </c>
      <c r="O240" s="114" t="s">
        <v>187</v>
      </c>
      <c r="P240" s="114" t="s">
        <v>188</v>
      </c>
      <c r="Q240" s="114" t="s">
        <v>7</v>
      </c>
      <c r="R240" s="114" t="s">
        <v>7</v>
      </c>
      <c r="S240" s="114" t="s">
        <v>194</v>
      </c>
      <c r="T240" s="114" t="s">
        <v>194</v>
      </c>
      <c r="U240" s="114" t="s">
        <v>194</v>
      </c>
      <c r="V240" s="118"/>
      <c r="W240" s="114" t="s">
        <v>189</v>
      </c>
      <c r="X240" s="114" t="s">
        <v>1356</v>
      </c>
      <c r="Y240" s="114"/>
      <c r="Z240" s="119" t="s">
        <v>199</v>
      </c>
      <c r="AA240" s="114">
        <v>11</v>
      </c>
      <c r="AB240" s="114" t="s">
        <v>195</v>
      </c>
      <c r="AC240" s="114" t="s">
        <v>1902</v>
      </c>
      <c r="AD240" s="114" t="s">
        <v>190</v>
      </c>
      <c r="AE240" s="114"/>
      <c r="AF240" s="114"/>
    </row>
    <row r="241" spans="1:32" s="112" customFormat="1" ht="20.25" hidden="1" customHeight="1">
      <c r="A241" s="112">
        <v>243</v>
      </c>
      <c r="B241" s="113" t="s">
        <v>185</v>
      </c>
      <c r="C241" s="114" t="s">
        <v>1760</v>
      </c>
      <c r="D241" s="114" t="s">
        <v>204</v>
      </c>
      <c r="E241" s="115" t="s">
        <v>1067</v>
      </c>
      <c r="F241" s="114" t="s">
        <v>1704</v>
      </c>
      <c r="G241" s="114" t="s">
        <v>1705</v>
      </c>
      <c r="H241" s="116" t="s">
        <v>46</v>
      </c>
      <c r="I241" s="114" t="s">
        <v>1878</v>
      </c>
      <c r="J241" s="117" t="s">
        <v>1879</v>
      </c>
      <c r="K241" s="114" t="s">
        <v>1880</v>
      </c>
      <c r="L241" s="114" t="s">
        <v>1906</v>
      </c>
      <c r="M241" s="118"/>
      <c r="N241" s="114" t="s">
        <v>186</v>
      </c>
      <c r="O241" s="114" t="s">
        <v>187</v>
      </c>
      <c r="P241" s="114" t="s">
        <v>188</v>
      </c>
      <c r="Q241" s="114" t="s">
        <v>4</v>
      </c>
      <c r="R241" s="114" t="s">
        <v>4</v>
      </c>
      <c r="S241" s="114" t="s">
        <v>194</v>
      </c>
      <c r="T241" s="114" t="s">
        <v>194</v>
      </c>
      <c r="U241" s="114" t="s">
        <v>194</v>
      </c>
      <c r="V241" s="118"/>
      <c r="W241" s="114" t="s">
        <v>189</v>
      </c>
      <c r="X241" s="114"/>
      <c r="Y241" s="114" t="s">
        <v>1709</v>
      </c>
      <c r="Z241" s="119" t="s">
        <v>199</v>
      </c>
      <c r="AA241" s="114">
        <v>26</v>
      </c>
      <c r="AB241" s="114" t="s">
        <v>195</v>
      </c>
      <c r="AC241" s="114" t="s">
        <v>1710</v>
      </c>
      <c r="AD241" s="114" t="s">
        <v>190</v>
      </c>
      <c r="AE241" s="114"/>
      <c r="AF241" s="114"/>
    </row>
    <row r="242" spans="1:32" s="112" customFormat="1" ht="20.25" hidden="1" customHeight="1">
      <c r="A242" s="112">
        <v>244</v>
      </c>
      <c r="B242" s="113" t="s">
        <v>185</v>
      </c>
      <c r="C242" s="114" t="s">
        <v>1760</v>
      </c>
      <c r="D242" s="114" t="s">
        <v>204</v>
      </c>
      <c r="E242" s="115" t="s">
        <v>1067</v>
      </c>
      <c r="F242" s="114" t="s">
        <v>1720</v>
      </c>
      <c r="G242" s="114" t="s">
        <v>1721</v>
      </c>
      <c r="H242" s="116" t="s">
        <v>46</v>
      </c>
      <c r="I242" s="114" t="s">
        <v>1878</v>
      </c>
      <c r="J242" s="117" t="s">
        <v>1879</v>
      </c>
      <c r="K242" s="114" t="s">
        <v>1880</v>
      </c>
      <c r="L242" s="114" t="s">
        <v>1906</v>
      </c>
      <c r="M242" s="118"/>
      <c r="N242" s="114" t="s">
        <v>186</v>
      </c>
      <c r="O242" s="114" t="s">
        <v>187</v>
      </c>
      <c r="P242" s="114" t="s">
        <v>188</v>
      </c>
      <c r="Q242" s="114" t="s">
        <v>7</v>
      </c>
      <c r="R242" s="114" t="s">
        <v>7</v>
      </c>
      <c r="S242" s="114" t="s">
        <v>194</v>
      </c>
      <c r="T242" s="114" t="s">
        <v>194</v>
      </c>
      <c r="U242" s="114" t="s">
        <v>194</v>
      </c>
      <c r="V242" s="118"/>
      <c r="W242" s="114" t="s">
        <v>189</v>
      </c>
      <c r="X242" s="114"/>
      <c r="Y242" s="114" t="s">
        <v>1709</v>
      </c>
      <c r="Z242" s="119" t="s">
        <v>199</v>
      </c>
      <c r="AA242" s="114">
        <v>17</v>
      </c>
      <c r="AB242" s="114" t="s">
        <v>195</v>
      </c>
      <c r="AC242" s="114" t="s">
        <v>1710</v>
      </c>
      <c r="AD242" s="114" t="s">
        <v>190</v>
      </c>
      <c r="AE242" s="114"/>
      <c r="AF242" s="114"/>
    </row>
    <row r="243" spans="1:32" s="112" customFormat="1" ht="20.25" hidden="1" customHeight="1">
      <c r="A243" s="112">
        <v>245</v>
      </c>
      <c r="B243" s="113" t="s">
        <v>185</v>
      </c>
      <c r="C243" s="114" t="s">
        <v>1760</v>
      </c>
      <c r="D243" s="114" t="s">
        <v>204</v>
      </c>
      <c r="E243" s="115" t="s">
        <v>1067</v>
      </c>
      <c r="F243" s="114" t="s">
        <v>1736</v>
      </c>
      <c r="G243" s="114" t="s">
        <v>1737</v>
      </c>
      <c r="H243" s="116" t="s">
        <v>46</v>
      </c>
      <c r="I243" s="114" t="s">
        <v>1907</v>
      </c>
      <c r="J243" s="117" t="s">
        <v>1908</v>
      </c>
      <c r="K243" s="114" t="s">
        <v>1909</v>
      </c>
      <c r="L243" s="114"/>
      <c r="M243" s="118"/>
      <c r="N243" s="114" t="s">
        <v>186</v>
      </c>
      <c r="O243" s="114" t="s">
        <v>187</v>
      </c>
      <c r="P243" s="114" t="s">
        <v>188</v>
      </c>
      <c r="Q243" s="114" t="s">
        <v>6</v>
      </c>
      <c r="R243" s="114" t="s">
        <v>6</v>
      </c>
      <c r="S243" s="114" t="s">
        <v>194</v>
      </c>
      <c r="T243" s="114" t="s">
        <v>194</v>
      </c>
      <c r="U243" s="114" t="s">
        <v>194</v>
      </c>
      <c r="V243" s="118"/>
      <c r="W243" s="114" t="s">
        <v>189</v>
      </c>
      <c r="X243" s="114" t="s">
        <v>1356</v>
      </c>
      <c r="Y243" s="114"/>
      <c r="Z243" s="119" t="s">
        <v>199</v>
      </c>
      <c r="AA243" s="114">
        <v>7</v>
      </c>
      <c r="AB243" s="114" t="s">
        <v>34</v>
      </c>
      <c r="AC243" s="114" t="s">
        <v>1740</v>
      </c>
      <c r="AD243" s="114" t="s">
        <v>190</v>
      </c>
      <c r="AE243" s="114"/>
      <c r="AF243" s="114"/>
    </row>
    <row r="244" spans="1:32" s="112" customFormat="1" ht="20.25" hidden="1" customHeight="1">
      <c r="A244" s="112">
        <v>246</v>
      </c>
      <c r="B244" s="113" t="s">
        <v>185</v>
      </c>
      <c r="C244" s="114" t="s">
        <v>1760</v>
      </c>
      <c r="D244" s="114" t="s">
        <v>204</v>
      </c>
      <c r="E244" s="115" t="s">
        <v>1067</v>
      </c>
      <c r="F244" s="114" t="s">
        <v>1910</v>
      </c>
      <c r="G244" s="114" t="s">
        <v>1911</v>
      </c>
      <c r="H244" s="116" t="s">
        <v>46</v>
      </c>
      <c r="I244" s="114" t="s">
        <v>1878</v>
      </c>
      <c r="J244" s="117" t="s">
        <v>1879</v>
      </c>
      <c r="K244" s="114" t="s">
        <v>1880</v>
      </c>
      <c r="L244" s="114" t="s">
        <v>1906</v>
      </c>
      <c r="M244" s="118"/>
      <c r="N244" s="114" t="s">
        <v>186</v>
      </c>
      <c r="O244" s="114" t="s">
        <v>187</v>
      </c>
      <c r="P244" s="114" t="s">
        <v>188</v>
      </c>
      <c r="Q244" s="114" t="s">
        <v>7</v>
      </c>
      <c r="R244" s="114" t="s">
        <v>7</v>
      </c>
      <c r="S244" s="114" t="s">
        <v>194</v>
      </c>
      <c r="T244" s="114" t="s">
        <v>194</v>
      </c>
      <c r="U244" s="114" t="s">
        <v>194</v>
      </c>
      <c r="V244" s="118"/>
      <c r="W244" s="114" t="s">
        <v>189</v>
      </c>
      <c r="X244" s="114" t="s">
        <v>1356</v>
      </c>
      <c r="Y244" s="114"/>
      <c r="Z244" s="119" t="s">
        <v>199</v>
      </c>
      <c r="AA244" s="114">
        <v>3</v>
      </c>
      <c r="AB244" s="114" t="s">
        <v>195</v>
      </c>
      <c r="AC244" s="114" t="s">
        <v>1912</v>
      </c>
      <c r="AD244" s="114" t="s">
        <v>190</v>
      </c>
      <c r="AE244" s="114"/>
      <c r="AF244" s="114"/>
    </row>
    <row r="245" spans="1:32" s="112" customFormat="1" ht="20.25" hidden="1" customHeight="1">
      <c r="A245" s="112">
        <v>247</v>
      </c>
      <c r="B245" s="113" t="s">
        <v>185</v>
      </c>
      <c r="C245" s="114" t="s">
        <v>1760</v>
      </c>
      <c r="D245" s="114" t="s">
        <v>204</v>
      </c>
      <c r="E245" s="115" t="s">
        <v>1067</v>
      </c>
      <c r="F245" s="114" t="s">
        <v>1798</v>
      </c>
      <c r="G245" s="114" t="s">
        <v>1799</v>
      </c>
      <c r="H245" s="116" t="s">
        <v>46</v>
      </c>
      <c r="I245" s="114" t="s">
        <v>1878</v>
      </c>
      <c r="J245" s="117" t="s">
        <v>1879</v>
      </c>
      <c r="K245" s="114" t="s">
        <v>1880</v>
      </c>
      <c r="L245" s="114" t="s">
        <v>1906</v>
      </c>
      <c r="M245" s="118"/>
      <c r="N245" s="114" t="s">
        <v>186</v>
      </c>
      <c r="O245" s="114" t="s">
        <v>187</v>
      </c>
      <c r="P245" s="114" t="s">
        <v>188</v>
      </c>
      <c r="Q245" s="114" t="s">
        <v>7</v>
      </c>
      <c r="R245" s="114" t="s">
        <v>7</v>
      </c>
      <c r="S245" s="114" t="s">
        <v>194</v>
      </c>
      <c r="T245" s="114" t="s">
        <v>194</v>
      </c>
      <c r="U245" s="114" t="s">
        <v>194</v>
      </c>
      <c r="V245" s="118"/>
      <c r="W245" s="114" t="s">
        <v>189</v>
      </c>
      <c r="X245" s="114"/>
      <c r="Y245" s="114" t="s">
        <v>1709</v>
      </c>
      <c r="Z245" s="119" t="s">
        <v>199</v>
      </c>
      <c r="AA245" s="114">
        <v>18</v>
      </c>
      <c r="AB245" s="114" t="s">
        <v>34</v>
      </c>
      <c r="AC245" s="114" t="s">
        <v>1803</v>
      </c>
      <c r="AD245" s="114" t="s">
        <v>190</v>
      </c>
      <c r="AE245" s="114"/>
      <c r="AF245" s="114"/>
    </row>
    <row r="246" spans="1:32" s="112" customFormat="1" ht="20.25" hidden="1" customHeight="1">
      <c r="A246" s="112">
        <v>248</v>
      </c>
      <c r="B246" s="113" t="s">
        <v>185</v>
      </c>
      <c r="C246" s="114" t="s">
        <v>1760</v>
      </c>
      <c r="D246" s="114" t="s">
        <v>204</v>
      </c>
      <c r="E246" s="115" t="s">
        <v>1067</v>
      </c>
      <c r="F246" s="114" t="s">
        <v>1798</v>
      </c>
      <c r="G246" s="114" t="s">
        <v>1827</v>
      </c>
      <c r="H246" s="116" t="s">
        <v>46</v>
      </c>
      <c r="I246" s="114" t="s">
        <v>1878</v>
      </c>
      <c r="J246" s="117" t="s">
        <v>1879</v>
      </c>
      <c r="K246" s="114" t="s">
        <v>1880</v>
      </c>
      <c r="L246" s="114" t="s">
        <v>1906</v>
      </c>
      <c r="M246" s="118"/>
      <c r="N246" s="114" t="s">
        <v>186</v>
      </c>
      <c r="O246" s="114" t="s">
        <v>187</v>
      </c>
      <c r="P246" s="114" t="s">
        <v>188</v>
      </c>
      <c r="Q246" s="114" t="s">
        <v>4</v>
      </c>
      <c r="R246" s="114" t="s">
        <v>4</v>
      </c>
      <c r="S246" s="114" t="s">
        <v>194</v>
      </c>
      <c r="T246" s="114" t="s">
        <v>194</v>
      </c>
      <c r="U246" s="114" t="s">
        <v>194</v>
      </c>
      <c r="V246" s="118"/>
      <c r="W246" s="114" t="s">
        <v>189</v>
      </c>
      <c r="X246" s="114"/>
      <c r="Y246" s="114" t="s">
        <v>1709</v>
      </c>
      <c r="Z246" s="119" t="s">
        <v>199</v>
      </c>
      <c r="AA246" s="114" t="s">
        <v>1674</v>
      </c>
      <c r="AB246" s="114" t="s">
        <v>34</v>
      </c>
      <c r="AC246" s="114" t="s">
        <v>1828</v>
      </c>
      <c r="AD246" s="114" t="s">
        <v>190</v>
      </c>
      <c r="AE246" s="114"/>
      <c r="AF246" s="114"/>
    </row>
    <row r="247" spans="1:32" s="112" customFormat="1" ht="20.25" hidden="1" customHeight="1">
      <c r="A247" s="112">
        <v>249</v>
      </c>
      <c r="B247" s="113" t="s">
        <v>185</v>
      </c>
      <c r="C247" s="114" t="s">
        <v>1760</v>
      </c>
      <c r="D247" s="114" t="s">
        <v>204</v>
      </c>
      <c r="E247" s="115" t="s">
        <v>1067</v>
      </c>
      <c r="F247" s="114" t="s">
        <v>1847</v>
      </c>
      <c r="G247" s="114" t="s">
        <v>1848</v>
      </c>
      <c r="H247" s="116" t="s">
        <v>46</v>
      </c>
      <c r="I247" s="114" t="s">
        <v>1878</v>
      </c>
      <c r="J247" s="117" t="s">
        <v>1879</v>
      </c>
      <c r="K247" s="114" t="s">
        <v>1880</v>
      </c>
      <c r="L247" s="114" t="s">
        <v>1906</v>
      </c>
      <c r="M247" s="118"/>
      <c r="N247" s="114" t="s">
        <v>186</v>
      </c>
      <c r="O247" s="114" t="s">
        <v>187</v>
      </c>
      <c r="P247" s="114" t="s">
        <v>188</v>
      </c>
      <c r="Q247" s="114" t="s">
        <v>7</v>
      </c>
      <c r="R247" s="114" t="s">
        <v>7</v>
      </c>
      <c r="S247" s="114" t="s">
        <v>194</v>
      </c>
      <c r="T247" s="114" t="s">
        <v>194</v>
      </c>
      <c r="U247" s="114" t="s">
        <v>194</v>
      </c>
      <c r="V247" s="118"/>
      <c r="W247" s="114" t="s">
        <v>189</v>
      </c>
      <c r="X247" s="114"/>
      <c r="Y247" s="114" t="s">
        <v>1709</v>
      </c>
      <c r="Z247" s="119" t="s">
        <v>199</v>
      </c>
      <c r="AA247" s="114">
        <v>8</v>
      </c>
      <c r="AB247" s="114" t="s">
        <v>1853</v>
      </c>
      <c r="AC247" s="114" t="s">
        <v>1854</v>
      </c>
      <c r="AD247" s="114" t="s">
        <v>190</v>
      </c>
      <c r="AE247" s="114"/>
      <c r="AF247" s="114"/>
    </row>
    <row r="248" spans="1:32" s="112" customFormat="1" ht="20.25" hidden="1" customHeight="1">
      <c r="A248" s="112">
        <v>250</v>
      </c>
      <c r="B248" s="113" t="s">
        <v>185</v>
      </c>
      <c r="C248" s="114" t="s">
        <v>1760</v>
      </c>
      <c r="D248" s="114" t="s">
        <v>204</v>
      </c>
      <c r="E248" s="115" t="s">
        <v>1067</v>
      </c>
      <c r="F248" s="114" t="s">
        <v>1859</v>
      </c>
      <c r="G248" s="114" t="s">
        <v>1860</v>
      </c>
      <c r="H248" s="116" t="s">
        <v>46</v>
      </c>
      <c r="I248" s="114" t="s">
        <v>1878</v>
      </c>
      <c r="J248" s="117" t="s">
        <v>1913</v>
      </c>
      <c r="K248" s="114" t="s">
        <v>1914</v>
      </c>
      <c r="L248" s="114" t="s">
        <v>1915</v>
      </c>
      <c r="M248" s="118"/>
      <c r="N248" s="114" t="s">
        <v>186</v>
      </c>
      <c r="O248" s="114" t="s">
        <v>187</v>
      </c>
      <c r="P248" s="114" t="s">
        <v>188</v>
      </c>
      <c r="Q248" s="114" t="s">
        <v>6</v>
      </c>
      <c r="R248" s="114" t="s">
        <v>6</v>
      </c>
      <c r="S248" s="114" t="s">
        <v>194</v>
      </c>
      <c r="T248" s="114" t="s">
        <v>194</v>
      </c>
      <c r="U248" s="114" t="s">
        <v>194</v>
      </c>
      <c r="V248" s="118"/>
      <c r="W248" s="114" t="s">
        <v>189</v>
      </c>
      <c r="X248" s="114"/>
      <c r="Y248" s="114" t="s">
        <v>1709</v>
      </c>
      <c r="Z248" s="119" t="s">
        <v>199</v>
      </c>
      <c r="AA248" s="114">
        <v>8</v>
      </c>
      <c r="AB248" s="114" t="s">
        <v>34</v>
      </c>
      <c r="AC248" s="114" t="s">
        <v>1864</v>
      </c>
      <c r="AD248" s="114" t="s">
        <v>190</v>
      </c>
      <c r="AE248" s="114"/>
      <c r="AF248" s="114"/>
    </row>
    <row r="249" spans="1:32" s="112" customFormat="1" ht="20.25" hidden="1" customHeight="1">
      <c r="A249" s="112">
        <v>251</v>
      </c>
      <c r="B249" s="113" t="s">
        <v>185</v>
      </c>
      <c r="C249" s="114" t="s">
        <v>1760</v>
      </c>
      <c r="D249" s="114" t="s">
        <v>204</v>
      </c>
      <c r="E249" s="115" t="s">
        <v>1067</v>
      </c>
      <c r="F249" s="114" t="s">
        <v>1872</v>
      </c>
      <c r="G249" s="114" t="s">
        <v>1873</v>
      </c>
      <c r="H249" s="116" t="s">
        <v>46</v>
      </c>
      <c r="I249" s="114" t="s">
        <v>1878</v>
      </c>
      <c r="J249" s="117" t="s">
        <v>1879</v>
      </c>
      <c r="K249" s="114" t="s">
        <v>1880</v>
      </c>
      <c r="L249" s="114" t="s">
        <v>1906</v>
      </c>
      <c r="M249" s="118"/>
      <c r="N249" s="114" t="s">
        <v>186</v>
      </c>
      <c r="O249" s="114" t="s">
        <v>187</v>
      </c>
      <c r="P249" s="114" t="s">
        <v>188</v>
      </c>
      <c r="Q249" s="114" t="s">
        <v>7</v>
      </c>
      <c r="R249" s="114" t="s">
        <v>7</v>
      </c>
      <c r="S249" s="114" t="s">
        <v>194</v>
      </c>
      <c r="T249" s="114" t="s">
        <v>194</v>
      </c>
      <c r="U249" s="114" t="s">
        <v>194</v>
      </c>
      <c r="V249" s="118"/>
      <c r="W249" s="114" t="s">
        <v>189</v>
      </c>
      <c r="X249" s="114"/>
      <c r="Y249" s="114" t="s">
        <v>1709</v>
      </c>
      <c r="Z249" s="119" t="s">
        <v>199</v>
      </c>
      <c r="AA249" s="114">
        <v>6</v>
      </c>
      <c r="AB249" s="114" t="s">
        <v>1853</v>
      </c>
      <c r="AC249" s="114" t="s">
        <v>1877</v>
      </c>
      <c r="AD249" s="114" t="s">
        <v>190</v>
      </c>
      <c r="AE249" s="114"/>
      <c r="AF249" s="114"/>
    </row>
    <row r="250" spans="1:32" s="112" customFormat="1" ht="20.25" hidden="1" customHeight="1">
      <c r="A250" s="112">
        <v>252</v>
      </c>
      <c r="B250" s="113" t="s">
        <v>185</v>
      </c>
      <c r="C250" s="114" t="s">
        <v>1916</v>
      </c>
      <c r="D250" s="114" t="s">
        <v>1066</v>
      </c>
      <c r="E250" s="115" t="s">
        <v>1067</v>
      </c>
      <c r="F250" s="114" t="s">
        <v>1917</v>
      </c>
      <c r="G250" s="114" t="s">
        <v>1918</v>
      </c>
      <c r="H250" s="116" t="s">
        <v>3</v>
      </c>
      <c r="I250" s="114" t="s">
        <v>1917</v>
      </c>
      <c r="J250" s="117" t="s">
        <v>1919</v>
      </c>
      <c r="K250" s="114" t="s">
        <v>1920</v>
      </c>
      <c r="L250" s="114">
        <v>13770823202</v>
      </c>
      <c r="M250" s="118" t="s">
        <v>1921</v>
      </c>
      <c r="N250" s="114" t="s">
        <v>186</v>
      </c>
      <c r="O250" s="114" t="s">
        <v>187</v>
      </c>
      <c r="P250" s="114" t="s">
        <v>193</v>
      </c>
      <c r="Q250" s="114" t="s">
        <v>7</v>
      </c>
      <c r="R250" s="114" t="s">
        <v>7</v>
      </c>
      <c r="S250" s="114" t="s">
        <v>194</v>
      </c>
      <c r="T250" s="114" t="s">
        <v>194</v>
      </c>
      <c r="U250" s="114" t="s">
        <v>194</v>
      </c>
      <c r="V250" s="118"/>
      <c r="W250" s="114" t="s">
        <v>189</v>
      </c>
      <c r="X250" s="114" t="s">
        <v>1922</v>
      </c>
      <c r="Y250" s="114"/>
      <c r="Z250" s="119"/>
      <c r="AA250" s="114" t="s">
        <v>1612</v>
      </c>
      <c r="AB250" s="114" t="s">
        <v>195</v>
      </c>
      <c r="AC250" s="114" t="s">
        <v>1923</v>
      </c>
      <c r="AD250" s="114"/>
      <c r="AE250" s="114" t="e">
        <v>#N/A</v>
      </c>
      <c r="AF250" s="114"/>
    </row>
    <row r="251" spans="1:32" s="112" customFormat="1" ht="20.25" hidden="1" customHeight="1">
      <c r="A251" s="112">
        <v>253</v>
      </c>
      <c r="B251" s="113" t="s">
        <v>185</v>
      </c>
      <c r="C251" s="114" t="s">
        <v>1916</v>
      </c>
      <c r="D251" s="114" t="s">
        <v>1066</v>
      </c>
      <c r="E251" s="115" t="s">
        <v>1067</v>
      </c>
      <c r="F251" s="114" t="s">
        <v>1924</v>
      </c>
      <c r="G251" s="114" t="s">
        <v>1925</v>
      </c>
      <c r="H251" s="116" t="s">
        <v>3</v>
      </c>
      <c r="I251" s="114" t="s">
        <v>1926</v>
      </c>
      <c r="J251" s="117" t="s">
        <v>1927</v>
      </c>
      <c r="K251" s="114" t="s">
        <v>1928</v>
      </c>
      <c r="L251" s="114">
        <v>18502539415</v>
      </c>
      <c r="M251" s="118" t="s">
        <v>1929</v>
      </c>
      <c r="N251" s="114" t="s">
        <v>186</v>
      </c>
      <c r="O251" s="114" t="s">
        <v>187</v>
      </c>
      <c r="P251" s="114" t="s">
        <v>200</v>
      </c>
      <c r="Q251" s="114" t="s">
        <v>6</v>
      </c>
      <c r="R251" s="114" t="s">
        <v>7</v>
      </c>
      <c r="S251" s="114" t="s">
        <v>1930</v>
      </c>
      <c r="T251" s="114" t="s">
        <v>1931</v>
      </c>
      <c r="U251" s="114" t="s">
        <v>1917</v>
      </c>
      <c r="V251" s="118">
        <v>42704</v>
      </c>
      <c r="W251" s="114" t="s">
        <v>201</v>
      </c>
      <c r="X251" s="114"/>
      <c r="Y251" s="114"/>
      <c r="Z251" s="119"/>
      <c r="AA251" s="114" t="s">
        <v>1351</v>
      </c>
      <c r="AB251" s="114" t="s">
        <v>195</v>
      </c>
      <c r="AC251" s="114" t="s">
        <v>1932</v>
      </c>
      <c r="AD251" s="114"/>
      <c r="AE251" s="114" t="e">
        <v>#N/A</v>
      </c>
      <c r="AF251" s="114"/>
    </row>
    <row r="252" spans="1:32" s="112" customFormat="1" ht="20.25" hidden="1" customHeight="1">
      <c r="A252" s="112">
        <v>254</v>
      </c>
      <c r="B252" s="113" t="s">
        <v>185</v>
      </c>
      <c r="C252" s="114" t="s">
        <v>1916</v>
      </c>
      <c r="D252" s="114" t="s">
        <v>1066</v>
      </c>
      <c r="E252" s="115" t="s">
        <v>1067</v>
      </c>
      <c r="F252" s="114" t="s">
        <v>1924</v>
      </c>
      <c r="G252" s="114" t="s">
        <v>1925</v>
      </c>
      <c r="H252" s="116" t="s">
        <v>8</v>
      </c>
      <c r="I252" s="114" t="s">
        <v>1933</v>
      </c>
      <c r="J252" s="117" t="s">
        <v>1934</v>
      </c>
      <c r="K252" s="114" t="s">
        <v>1935</v>
      </c>
      <c r="L252" s="114">
        <v>18602505234</v>
      </c>
      <c r="M252" s="118" t="s">
        <v>1936</v>
      </c>
      <c r="N252" s="114" t="s">
        <v>186</v>
      </c>
      <c r="O252" s="114" t="s">
        <v>187</v>
      </c>
      <c r="P252" s="114" t="s">
        <v>200</v>
      </c>
      <c r="Q252" s="114" t="s">
        <v>6</v>
      </c>
      <c r="R252" s="114" t="s">
        <v>7</v>
      </c>
      <c r="S252" s="114" t="s">
        <v>194</v>
      </c>
      <c r="T252" s="114" t="s">
        <v>194</v>
      </c>
      <c r="U252" s="114" t="s">
        <v>194</v>
      </c>
      <c r="V252" s="118" t="s">
        <v>1937</v>
      </c>
      <c r="W252" s="114" t="s">
        <v>1938</v>
      </c>
      <c r="X252" s="114"/>
      <c r="Y252" s="114"/>
      <c r="Z252" s="119"/>
      <c r="AA252" s="114" t="s">
        <v>1351</v>
      </c>
      <c r="AB252" s="114" t="s">
        <v>195</v>
      </c>
      <c r="AC252" s="114" t="s">
        <v>1932</v>
      </c>
      <c r="AD252" s="114"/>
      <c r="AE252" s="114"/>
      <c r="AF252" s="114"/>
    </row>
    <row r="253" spans="1:32" s="112" customFormat="1" ht="20.25" hidden="1" customHeight="1">
      <c r="A253" s="112">
        <v>255</v>
      </c>
      <c r="B253" s="113" t="s">
        <v>185</v>
      </c>
      <c r="C253" s="114" t="s">
        <v>1916</v>
      </c>
      <c r="D253" s="114" t="s">
        <v>1066</v>
      </c>
      <c r="E253" s="115" t="s">
        <v>1067</v>
      </c>
      <c r="F253" s="114" t="s">
        <v>1917</v>
      </c>
      <c r="G253" s="114" t="s">
        <v>1918</v>
      </c>
      <c r="H253" s="116" t="s">
        <v>192</v>
      </c>
      <c r="I253" s="114" t="s">
        <v>1922</v>
      </c>
      <c r="J253" s="117" t="s">
        <v>1939</v>
      </c>
      <c r="K253" s="114" t="s">
        <v>1940</v>
      </c>
      <c r="L253" s="114">
        <v>18061450505</v>
      </c>
      <c r="M253" s="118" t="s">
        <v>1941</v>
      </c>
      <c r="N253" s="114" t="s">
        <v>186</v>
      </c>
      <c r="O253" s="114" t="s">
        <v>187</v>
      </c>
      <c r="P253" s="114" t="s">
        <v>1870</v>
      </c>
      <c r="Q253" s="114" t="s">
        <v>7</v>
      </c>
      <c r="R253" s="114" t="s">
        <v>7</v>
      </c>
      <c r="S253" s="114" t="s">
        <v>194</v>
      </c>
      <c r="T253" s="114" t="s">
        <v>194</v>
      </c>
      <c r="U253" s="114" t="s">
        <v>194</v>
      </c>
      <c r="V253" s="118" t="s">
        <v>1937</v>
      </c>
      <c r="W253" s="114" t="s">
        <v>189</v>
      </c>
      <c r="X253" s="114"/>
      <c r="Y253" s="114"/>
      <c r="Z253" s="119"/>
      <c r="AA253" s="114" t="s">
        <v>1612</v>
      </c>
      <c r="AB253" s="114" t="s">
        <v>195</v>
      </c>
      <c r="AC253" s="114" t="s">
        <v>1923</v>
      </c>
      <c r="AD253" s="114"/>
      <c r="AE253" s="114"/>
      <c r="AF253" s="114"/>
    </row>
    <row r="254" spans="1:32" s="112" customFormat="1" ht="20.25" hidden="1" customHeight="1">
      <c r="A254" s="112">
        <v>256</v>
      </c>
      <c r="B254" s="113" t="s">
        <v>185</v>
      </c>
      <c r="C254" s="114" t="s">
        <v>1916</v>
      </c>
      <c r="D254" s="114" t="s">
        <v>1066</v>
      </c>
      <c r="E254" s="115" t="s">
        <v>1067</v>
      </c>
      <c r="F254" s="114" t="s">
        <v>1917</v>
      </c>
      <c r="G254" s="114" t="s">
        <v>1918</v>
      </c>
      <c r="H254" s="116" t="s">
        <v>5</v>
      </c>
      <c r="I254" s="114" t="s">
        <v>1942</v>
      </c>
      <c r="J254" s="117" t="s">
        <v>1943</v>
      </c>
      <c r="K254" s="114" t="s">
        <v>1944</v>
      </c>
      <c r="L254" s="114">
        <v>18652065514</v>
      </c>
      <c r="M254" s="118" t="s">
        <v>1936</v>
      </c>
      <c r="N254" s="114" t="s">
        <v>186</v>
      </c>
      <c r="O254" s="114" t="s">
        <v>187</v>
      </c>
      <c r="P254" s="114" t="s">
        <v>1870</v>
      </c>
      <c r="Q254" s="114" t="s">
        <v>7</v>
      </c>
      <c r="R254" s="114" t="s">
        <v>7</v>
      </c>
      <c r="S254" s="114"/>
      <c r="T254" s="114"/>
      <c r="U254" s="114"/>
      <c r="V254" s="118" t="s">
        <v>1945</v>
      </c>
      <c r="W254" s="114" t="s">
        <v>189</v>
      </c>
      <c r="X254" s="114"/>
      <c r="Y254" s="114"/>
      <c r="Z254" s="119"/>
      <c r="AA254" s="114" t="e">
        <v>#N/A</v>
      </c>
      <c r="AB254" s="114" t="e">
        <v>#N/A</v>
      </c>
      <c r="AC254" s="114" t="e">
        <v>#N/A</v>
      </c>
      <c r="AD254" s="114"/>
      <c r="AE254" s="114"/>
      <c r="AF254" s="114"/>
    </row>
    <row r="255" spans="1:32" s="112" customFormat="1" ht="20.25" hidden="1" customHeight="1">
      <c r="A255" s="112">
        <v>257</v>
      </c>
      <c r="B255" s="113" t="s">
        <v>185</v>
      </c>
      <c r="C255" s="114" t="s">
        <v>1916</v>
      </c>
      <c r="D255" s="114" t="s">
        <v>1419</v>
      </c>
      <c r="E255" s="115" t="s">
        <v>1067</v>
      </c>
      <c r="F255" s="114" t="s">
        <v>1946</v>
      </c>
      <c r="G255" s="114" t="s">
        <v>1947</v>
      </c>
      <c r="H255" s="116" t="s">
        <v>8</v>
      </c>
      <c r="I255" s="114" t="s">
        <v>1948</v>
      </c>
      <c r="J255" s="117" t="s">
        <v>1949</v>
      </c>
      <c r="K255" s="114" t="s">
        <v>1950</v>
      </c>
      <c r="L255" s="114">
        <v>18563709680</v>
      </c>
      <c r="M255" s="118">
        <v>42248</v>
      </c>
      <c r="N255" s="114" t="s">
        <v>186</v>
      </c>
      <c r="O255" s="114" t="s">
        <v>191</v>
      </c>
      <c r="P255" s="114" t="s">
        <v>193</v>
      </c>
      <c r="Q255" s="114" t="s">
        <v>4</v>
      </c>
      <c r="R255" s="114" t="s">
        <v>4</v>
      </c>
      <c r="S255" s="114" t="s">
        <v>194</v>
      </c>
      <c r="T255" s="114" t="s">
        <v>194</v>
      </c>
      <c r="U255" s="114" t="s">
        <v>194</v>
      </c>
      <c r="V255" s="118">
        <v>42597</v>
      </c>
      <c r="W255" s="114" t="s">
        <v>189</v>
      </c>
      <c r="X255" s="114"/>
      <c r="Y255" s="114" t="s">
        <v>1951</v>
      </c>
      <c r="Z255" s="119"/>
      <c r="AA255" s="114" t="s">
        <v>1252</v>
      </c>
      <c r="AB255" s="114" t="s">
        <v>34</v>
      </c>
      <c r="AC255" s="114" t="s">
        <v>1952</v>
      </c>
      <c r="AD255" s="114"/>
      <c r="AE255" s="114"/>
      <c r="AF255" s="114"/>
    </row>
    <row r="256" spans="1:32" s="112" customFormat="1" ht="20.25" hidden="1" customHeight="1">
      <c r="A256" s="112">
        <v>258</v>
      </c>
      <c r="B256" s="113" t="s">
        <v>185</v>
      </c>
      <c r="C256" s="114" t="s">
        <v>1916</v>
      </c>
      <c r="D256" s="114" t="s">
        <v>1419</v>
      </c>
      <c r="E256" s="115" t="s">
        <v>1067</v>
      </c>
      <c r="F256" s="114" t="s">
        <v>1946</v>
      </c>
      <c r="G256" s="114" t="s">
        <v>1947</v>
      </c>
      <c r="H256" s="116" t="s">
        <v>3</v>
      </c>
      <c r="I256" s="114" t="s">
        <v>1946</v>
      </c>
      <c r="J256" s="117" t="s">
        <v>1953</v>
      </c>
      <c r="K256" s="114" t="s">
        <v>1954</v>
      </c>
      <c r="L256" s="114">
        <v>13127116731</v>
      </c>
      <c r="M256" s="118">
        <v>42248</v>
      </c>
      <c r="N256" s="114" t="s">
        <v>186</v>
      </c>
      <c r="O256" s="114" t="s">
        <v>187</v>
      </c>
      <c r="P256" s="114" t="s">
        <v>193</v>
      </c>
      <c r="Q256" s="114" t="s">
        <v>4</v>
      </c>
      <c r="R256" s="114" t="s">
        <v>4</v>
      </c>
      <c r="S256" s="114"/>
      <c r="T256" s="114"/>
      <c r="U256" s="114"/>
      <c r="V256" s="118">
        <v>42597</v>
      </c>
      <c r="W256" s="114" t="s">
        <v>189</v>
      </c>
      <c r="X256" s="114"/>
      <c r="Y256" s="114" t="s">
        <v>1951</v>
      </c>
      <c r="Z256" s="119"/>
      <c r="AA256" s="114" t="s">
        <v>1252</v>
      </c>
      <c r="AB256" s="114" t="s">
        <v>34</v>
      </c>
      <c r="AC256" s="114" t="s">
        <v>1952</v>
      </c>
      <c r="AD256" s="114"/>
      <c r="AE256" s="114" t="e">
        <v>#N/A</v>
      </c>
      <c r="AF256" s="114"/>
    </row>
    <row r="257" spans="1:32" s="112" customFormat="1" ht="20.25" hidden="1" customHeight="1">
      <c r="A257" s="112">
        <v>259</v>
      </c>
      <c r="B257" s="113" t="s">
        <v>185</v>
      </c>
      <c r="C257" s="114" t="s">
        <v>1916</v>
      </c>
      <c r="D257" s="114" t="s">
        <v>1419</v>
      </c>
      <c r="E257" s="115" t="s">
        <v>1067</v>
      </c>
      <c r="F257" s="114" t="s">
        <v>1946</v>
      </c>
      <c r="G257" s="114" t="s">
        <v>1947</v>
      </c>
      <c r="H257" s="116" t="s">
        <v>9</v>
      </c>
      <c r="I257" s="114" t="s">
        <v>1955</v>
      </c>
      <c r="J257" s="117" t="s">
        <v>1956</v>
      </c>
      <c r="K257" s="114" t="s">
        <v>1957</v>
      </c>
      <c r="L257" s="114">
        <v>15864529728</v>
      </c>
      <c r="M257" s="118">
        <v>42248</v>
      </c>
      <c r="N257" s="114" t="s">
        <v>186</v>
      </c>
      <c r="O257" s="114" t="s">
        <v>187</v>
      </c>
      <c r="P257" s="114" t="s">
        <v>193</v>
      </c>
      <c r="Q257" s="114" t="s">
        <v>4</v>
      </c>
      <c r="R257" s="114" t="s">
        <v>4</v>
      </c>
      <c r="S257" s="114" t="s">
        <v>194</v>
      </c>
      <c r="T257" s="114" t="s">
        <v>194</v>
      </c>
      <c r="U257" s="114" t="s">
        <v>194</v>
      </c>
      <c r="V257" s="118"/>
      <c r="W257" s="114" t="s">
        <v>189</v>
      </c>
      <c r="X257" s="114"/>
      <c r="Y257" s="114"/>
      <c r="Z257" s="119" t="s">
        <v>199</v>
      </c>
      <c r="AA257" s="114" t="s">
        <v>1252</v>
      </c>
      <c r="AB257" s="114" t="s">
        <v>34</v>
      </c>
      <c r="AC257" s="114" t="s">
        <v>1952</v>
      </c>
      <c r="AD257" s="114"/>
      <c r="AE257" s="114" t="s">
        <v>196</v>
      </c>
      <c r="AF257" s="114"/>
    </row>
    <row r="258" spans="1:32" s="102" customFormat="1" ht="20.25" hidden="1" customHeight="1">
      <c r="A258" s="120">
        <v>260</v>
      </c>
      <c r="B258" s="121" t="s">
        <v>185</v>
      </c>
      <c r="C258" s="122" t="s">
        <v>1958</v>
      </c>
      <c r="D258" s="122" t="s">
        <v>1419</v>
      </c>
      <c r="E258" s="123" t="s">
        <v>1067</v>
      </c>
      <c r="F258" s="122" t="s">
        <v>1946</v>
      </c>
      <c r="G258" s="122" t="s">
        <v>1947</v>
      </c>
      <c r="H258" s="124" t="s">
        <v>192</v>
      </c>
      <c r="I258" s="122" t="s">
        <v>1959</v>
      </c>
      <c r="J258" s="125" t="s">
        <v>1960</v>
      </c>
      <c r="K258" s="122" t="s">
        <v>1961</v>
      </c>
      <c r="L258" s="122">
        <v>18754115775</v>
      </c>
      <c r="M258" s="126">
        <v>42248</v>
      </c>
      <c r="N258" s="122" t="s">
        <v>186</v>
      </c>
      <c r="O258" s="122" t="s">
        <v>191</v>
      </c>
      <c r="P258" s="122" t="s">
        <v>193</v>
      </c>
      <c r="Q258" s="122" t="s">
        <v>4</v>
      </c>
      <c r="R258" s="122" t="s">
        <v>4</v>
      </c>
      <c r="S258" s="122" t="s">
        <v>194</v>
      </c>
      <c r="T258" s="122" t="s">
        <v>194</v>
      </c>
      <c r="U258" s="122" t="s">
        <v>194</v>
      </c>
      <c r="V258" s="126"/>
      <c r="W258" s="122" t="s">
        <v>189</v>
      </c>
      <c r="X258" s="122"/>
      <c r="Y258" s="122"/>
      <c r="Z258" s="127" t="s">
        <v>199</v>
      </c>
      <c r="AA258" s="122" t="s">
        <v>1252</v>
      </c>
      <c r="AB258" s="122" t="s">
        <v>34</v>
      </c>
      <c r="AC258" s="122" t="s">
        <v>1952</v>
      </c>
      <c r="AD258" s="122"/>
      <c r="AE258" s="122"/>
      <c r="AF258" s="122"/>
    </row>
    <row r="259" spans="1:32" s="102" customFormat="1" ht="20.25" hidden="1" customHeight="1">
      <c r="A259" s="120">
        <v>261</v>
      </c>
      <c r="B259" s="121" t="s">
        <v>185</v>
      </c>
      <c r="C259" s="122" t="s">
        <v>1958</v>
      </c>
      <c r="D259" s="122" t="s">
        <v>1962</v>
      </c>
      <c r="E259" s="123" t="s">
        <v>1067</v>
      </c>
      <c r="F259" s="122" t="s">
        <v>1963</v>
      </c>
      <c r="G259" s="122" t="s">
        <v>1964</v>
      </c>
      <c r="H259" s="124" t="s">
        <v>3</v>
      </c>
      <c r="I259" s="122" t="s">
        <v>1963</v>
      </c>
      <c r="J259" s="125" t="s">
        <v>1965</v>
      </c>
      <c r="K259" s="122" t="s">
        <v>1966</v>
      </c>
      <c r="L259" s="122">
        <v>15084840017</v>
      </c>
      <c r="M259" s="126">
        <v>42248</v>
      </c>
      <c r="N259" s="122" t="s">
        <v>186</v>
      </c>
      <c r="O259" s="122" t="s">
        <v>187</v>
      </c>
      <c r="P259" s="122" t="s">
        <v>193</v>
      </c>
      <c r="Q259" s="122" t="s">
        <v>4</v>
      </c>
      <c r="R259" s="122" t="s">
        <v>4</v>
      </c>
      <c r="S259" s="122" t="s">
        <v>194</v>
      </c>
      <c r="T259" s="122" t="s">
        <v>194</v>
      </c>
      <c r="U259" s="122" t="s">
        <v>194</v>
      </c>
      <c r="V259" s="126"/>
      <c r="W259" s="122" t="s">
        <v>189</v>
      </c>
      <c r="X259" s="122"/>
      <c r="Y259" s="122"/>
      <c r="Z259" s="127" t="s">
        <v>199</v>
      </c>
      <c r="AA259" s="122">
        <v>21</v>
      </c>
      <c r="AB259" s="122" t="s">
        <v>195</v>
      </c>
      <c r="AC259" s="122" t="s">
        <v>207</v>
      </c>
      <c r="AD259" s="122"/>
      <c r="AE259" s="122" t="s">
        <v>197</v>
      </c>
      <c r="AF259" s="122"/>
    </row>
    <row r="260" spans="1:32" s="102" customFormat="1" ht="20.25" hidden="1" customHeight="1">
      <c r="A260" s="120">
        <v>262</v>
      </c>
      <c r="B260" s="121" t="s">
        <v>185</v>
      </c>
      <c r="C260" s="122" t="s">
        <v>1958</v>
      </c>
      <c r="D260" s="122" t="s">
        <v>1962</v>
      </c>
      <c r="E260" s="123" t="s">
        <v>1067</v>
      </c>
      <c r="F260" s="122" t="s">
        <v>1967</v>
      </c>
      <c r="G260" s="122" t="s">
        <v>1968</v>
      </c>
      <c r="H260" s="124" t="s">
        <v>3</v>
      </c>
      <c r="I260" s="122" t="s">
        <v>1967</v>
      </c>
      <c r="J260" s="125" t="s">
        <v>1969</v>
      </c>
      <c r="K260" s="122" t="s">
        <v>1970</v>
      </c>
      <c r="L260" s="122">
        <v>18973112575</v>
      </c>
      <c r="M260" s="126">
        <v>42425</v>
      </c>
      <c r="N260" s="122" t="s">
        <v>186</v>
      </c>
      <c r="O260" s="122" t="s">
        <v>187</v>
      </c>
      <c r="P260" s="122" t="s">
        <v>193</v>
      </c>
      <c r="Q260" s="122" t="s">
        <v>4</v>
      </c>
      <c r="R260" s="122" t="s">
        <v>4</v>
      </c>
      <c r="S260" s="122" t="s">
        <v>194</v>
      </c>
      <c r="T260" s="122" t="s">
        <v>194</v>
      </c>
      <c r="U260" s="122" t="s">
        <v>194</v>
      </c>
      <c r="V260" s="126"/>
      <c r="W260" s="122" t="s">
        <v>189</v>
      </c>
      <c r="X260" s="122"/>
      <c r="Y260" s="122"/>
      <c r="Z260" s="127" t="s">
        <v>199</v>
      </c>
      <c r="AA260" s="122" t="e">
        <v>#N/A</v>
      </c>
      <c r="AB260" s="122" t="e">
        <v>#N/A</v>
      </c>
      <c r="AC260" s="122" t="s">
        <v>1971</v>
      </c>
      <c r="AD260" s="122"/>
      <c r="AE260" s="122" t="s">
        <v>196</v>
      </c>
      <c r="AF260" s="122"/>
    </row>
    <row r="261" spans="1:32" s="102" customFormat="1" ht="20.25" hidden="1" customHeight="1">
      <c r="A261" s="120">
        <v>263</v>
      </c>
      <c r="B261" s="121" t="s">
        <v>185</v>
      </c>
      <c r="C261" s="122" t="s">
        <v>1958</v>
      </c>
      <c r="D261" s="122" t="s">
        <v>1962</v>
      </c>
      <c r="E261" s="123" t="s">
        <v>1067</v>
      </c>
      <c r="F261" s="122" t="s">
        <v>1967</v>
      </c>
      <c r="G261" s="122" t="s">
        <v>1972</v>
      </c>
      <c r="H261" s="124" t="s">
        <v>3</v>
      </c>
      <c r="I261" s="122" t="s">
        <v>1967</v>
      </c>
      <c r="J261" s="125" t="s">
        <v>1969</v>
      </c>
      <c r="K261" s="122" t="s">
        <v>1970</v>
      </c>
      <c r="L261" s="122">
        <v>18973112575</v>
      </c>
      <c r="M261" s="126">
        <v>42425</v>
      </c>
      <c r="N261" s="122" t="s">
        <v>186</v>
      </c>
      <c r="O261" s="122" t="s">
        <v>187</v>
      </c>
      <c r="P261" s="122" t="s">
        <v>193</v>
      </c>
      <c r="Q261" s="122" t="s">
        <v>4</v>
      </c>
      <c r="R261" s="122" t="s">
        <v>4</v>
      </c>
      <c r="S261" s="122" t="s">
        <v>194</v>
      </c>
      <c r="T261" s="122" t="s">
        <v>194</v>
      </c>
      <c r="U261" s="122" t="s">
        <v>194</v>
      </c>
      <c r="V261" s="126"/>
      <c r="W261" s="122" t="s">
        <v>189</v>
      </c>
      <c r="X261" s="122"/>
      <c r="Y261" s="122"/>
      <c r="Z261" s="127" t="s">
        <v>199</v>
      </c>
      <c r="AA261" s="122" t="e">
        <v>#N/A</v>
      </c>
      <c r="AB261" s="122" t="e">
        <v>#N/A</v>
      </c>
      <c r="AC261" s="122" t="s">
        <v>1971</v>
      </c>
      <c r="AD261" s="122"/>
      <c r="AE261" s="122" t="s">
        <v>196</v>
      </c>
      <c r="AF261" s="122"/>
    </row>
    <row r="262" spans="1:32" s="102" customFormat="1" ht="20.25" hidden="1" customHeight="1">
      <c r="A262" s="120">
        <v>264</v>
      </c>
      <c r="B262" s="121" t="s">
        <v>185</v>
      </c>
      <c r="C262" s="122" t="s">
        <v>1958</v>
      </c>
      <c r="D262" s="122" t="s">
        <v>1962</v>
      </c>
      <c r="E262" s="123" t="s">
        <v>1067</v>
      </c>
      <c r="F262" s="122" t="s">
        <v>1973</v>
      </c>
      <c r="G262" s="122" t="s">
        <v>1974</v>
      </c>
      <c r="H262" s="124" t="s">
        <v>3</v>
      </c>
      <c r="I262" s="122" t="s">
        <v>1973</v>
      </c>
      <c r="J262" s="125" t="s">
        <v>1975</v>
      </c>
      <c r="K262" s="122" t="s">
        <v>1976</v>
      </c>
      <c r="L262" s="122">
        <v>13667322763</v>
      </c>
      <c r="M262" s="126">
        <v>42425</v>
      </c>
      <c r="N262" s="122" t="s">
        <v>186</v>
      </c>
      <c r="O262" s="122" t="s">
        <v>187</v>
      </c>
      <c r="P262" s="122" t="s">
        <v>188</v>
      </c>
      <c r="Q262" s="122" t="s">
        <v>7</v>
      </c>
      <c r="R262" s="122" t="s">
        <v>7</v>
      </c>
      <c r="S262" s="122" t="s">
        <v>194</v>
      </c>
      <c r="T262" s="122" t="s">
        <v>194</v>
      </c>
      <c r="U262" s="122" t="s">
        <v>194</v>
      </c>
      <c r="V262" s="126"/>
      <c r="W262" s="122" t="s">
        <v>189</v>
      </c>
      <c r="X262" s="122"/>
      <c r="Y262" s="122"/>
      <c r="Z262" s="127" t="s">
        <v>199</v>
      </c>
      <c r="AA262" s="122" t="s">
        <v>1977</v>
      </c>
      <c r="AB262" s="122" t="s">
        <v>195</v>
      </c>
      <c r="AC262" s="122" t="s">
        <v>1971</v>
      </c>
      <c r="AD262" s="122"/>
      <c r="AE262" s="122" t="s">
        <v>196</v>
      </c>
      <c r="AF262" s="122"/>
    </row>
    <row r="263" spans="1:32" s="102" customFormat="1" ht="20.25" hidden="1" customHeight="1">
      <c r="A263" s="120">
        <v>265</v>
      </c>
      <c r="B263" s="121" t="s">
        <v>185</v>
      </c>
      <c r="C263" s="122" t="s">
        <v>1958</v>
      </c>
      <c r="D263" s="122" t="s">
        <v>1962</v>
      </c>
      <c r="E263" s="123" t="s">
        <v>1067</v>
      </c>
      <c r="F263" s="122" t="s">
        <v>1978</v>
      </c>
      <c r="G263" s="122" t="s">
        <v>1979</v>
      </c>
      <c r="H263" s="124" t="s">
        <v>3</v>
      </c>
      <c r="I263" s="122" t="s">
        <v>1978</v>
      </c>
      <c r="J263" s="125" t="s">
        <v>1980</v>
      </c>
      <c r="K263" s="122" t="s">
        <v>1981</v>
      </c>
      <c r="L263" s="122">
        <v>15111408603</v>
      </c>
      <c r="M263" s="126">
        <v>42576</v>
      </c>
      <c r="N263" s="122" t="s">
        <v>186</v>
      </c>
      <c r="O263" s="122" t="s">
        <v>187</v>
      </c>
      <c r="P263" s="128" t="s">
        <v>1870</v>
      </c>
      <c r="Q263" s="122" t="s">
        <v>7</v>
      </c>
      <c r="R263" s="122" t="s">
        <v>7</v>
      </c>
      <c r="S263" s="122" t="s">
        <v>194</v>
      </c>
      <c r="T263" s="122" t="s">
        <v>194</v>
      </c>
      <c r="U263" s="122" t="s">
        <v>194</v>
      </c>
      <c r="V263" s="126">
        <v>42694</v>
      </c>
      <c r="W263" s="122" t="s">
        <v>1655</v>
      </c>
      <c r="X263" s="122"/>
      <c r="Y263" s="122"/>
      <c r="Z263" s="127"/>
      <c r="AA263" s="122" t="s">
        <v>1674</v>
      </c>
      <c r="AB263" s="122" t="s">
        <v>195</v>
      </c>
      <c r="AC263" s="122" t="s">
        <v>1971</v>
      </c>
      <c r="AD263" s="122"/>
      <c r="AE263" s="122" t="s">
        <v>196</v>
      </c>
      <c r="AF263" s="122"/>
    </row>
    <row r="264" spans="1:32" s="102" customFormat="1" ht="20.25" hidden="1" customHeight="1">
      <c r="A264" s="120">
        <v>266</v>
      </c>
      <c r="B264" s="121" t="s">
        <v>185</v>
      </c>
      <c r="C264" s="122" t="s">
        <v>1958</v>
      </c>
      <c r="D264" s="122" t="s">
        <v>1962</v>
      </c>
      <c r="E264" s="123" t="s">
        <v>1067</v>
      </c>
      <c r="F264" s="122" t="s">
        <v>1982</v>
      </c>
      <c r="G264" s="122" t="s">
        <v>1983</v>
      </c>
      <c r="H264" s="124" t="s">
        <v>3</v>
      </c>
      <c r="I264" s="122" t="s">
        <v>1982</v>
      </c>
      <c r="J264" s="125" t="s">
        <v>1984</v>
      </c>
      <c r="K264" s="122" t="s">
        <v>1985</v>
      </c>
      <c r="L264" s="122">
        <v>18684763096</v>
      </c>
      <c r="M264" s="126">
        <v>42425</v>
      </c>
      <c r="N264" s="122" t="s">
        <v>186</v>
      </c>
      <c r="O264" s="122" t="s">
        <v>187</v>
      </c>
      <c r="P264" s="122" t="s">
        <v>188</v>
      </c>
      <c r="Q264" s="122" t="s">
        <v>7</v>
      </c>
      <c r="R264" s="122" t="s">
        <v>7</v>
      </c>
      <c r="S264" s="122" t="s">
        <v>194</v>
      </c>
      <c r="T264" s="122" t="s">
        <v>194</v>
      </c>
      <c r="U264" s="122" t="s">
        <v>194</v>
      </c>
      <c r="V264" s="126"/>
      <c r="W264" s="122" t="s">
        <v>189</v>
      </c>
      <c r="X264" s="122"/>
      <c r="Y264" s="122"/>
      <c r="Z264" s="127" t="s">
        <v>199</v>
      </c>
      <c r="AA264" s="122" t="s">
        <v>1674</v>
      </c>
      <c r="AB264" s="122" t="s">
        <v>195</v>
      </c>
      <c r="AC264" s="122" t="s">
        <v>207</v>
      </c>
      <c r="AD264" s="122"/>
      <c r="AE264" s="122" t="s">
        <v>196</v>
      </c>
      <c r="AF264" s="122"/>
    </row>
    <row r="265" spans="1:32" s="102" customFormat="1" ht="20.25" hidden="1" customHeight="1">
      <c r="A265" s="120">
        <v>267</v>
      </c>
      <c r="B265" s="121" t="s">
        <v>185</v>
      </c>
      <c r="C265" s="122" t="s">
        <v>1958</v>
      </c>
      <c r="D265" s="122" t="s">
        <v>1962</v>
      </c>
      <c r="E265" s="123" t="s">
        <v>1067</v>
      </c>
      <c r="F265" s="122" t="s">
        <v>1986</v>
      </c>
      <c r="G265" s="122" t="s">
        <v>1964</v>
      </c>
      <c r="H265" s="124" t="s">
        <v>3</v>
      </c>
      <c r="I265" s="122" t="s">
        <v>1986</v>
      </c>
      <c r="J265" s="125" t="s">
        <v>1987</v>
      </c>
      <c r="K265" s="122" t="s">
        <v>1988</v>
      </c>
      <c r="L265" s="122">
        <v>15073184388</v>
      </c>
      <c r="M265" s="126">
        <v>42425</v>
      </c>
      <c r="N265" s="122" t="s">
        <v>186</v>
      </c>
      <c r="O265" s="122" t="s">
        <v>187</v>
      </c>
      <c r="P265" s="122" t="s">
        <v>188</v>
      </c>
      <c r="Q265" s="122" t="s">
        <v>7</v>
      </c>
      <c r="R265" s="122" t="s">
        <v>7</v>
      </c>
      <c r="S265" s="122" t="s">
        <v>194</v>
      </c>
      <c r="T265" s="122" t="s">
        <v>194</v>
      </c>
      <c r="U265" s="122" t="s">
        <v>194</v>
      </c>
      <c r="V265" s="126"/>
      <c r="W265" s="122" t="s">
        <v>189</v>
      </c>
      <c r="X265" s="122"/>
      <c r="Y265" s="122"/>
      <c r="Z265" s="127" t="s">
        <v>199</v>
      </c>
      <c r="AA265" s="122" t="e">
        <v>#N/A</v>
      </c>
      <c r="AB265" s="122" t="e">
        <v>#N/A</v>
      </c>
      <c r="AC265" s="122" t="s">
        <v>1971</v>
      </c>
      <c r="AD265" s="122"/>
      <c r="AE265" s="122" t="s">
        <v>196</v>
      </c>
      <c r="AF265" s="122"/>
    </row>
    <row r="266" spans="1:32" s="102" customFormat="1" ht="20.25" hidden="1" customHeight="1">
      <c r="A266" s="120">
        <v>268</v>
      </c>
      <c r="B266" s="121" t="s">
        <v>185</v>
      </c>
      <c r="C266" s="122" t="s">
        <v>1958</v>
      </c>
      <c r="D266" s="122" t="s">
        <v>1962</v>
      </c>
      <c r="E266" s="123" t="s">
        <v>1067</v>
      </c>
      <c r="F266" s="122" t="s">
        <v>1989</v>
      </c>
      <c r="G266" s="122" t="s">
        <v>1990</v>
      </c>
      <c r="H266" s="124" t="s">
        <v>3</v>
      </c>
      <c r="I266" s="122" t="s">
        <v>1989</v>
      </c>
      <c r="J266" s="125" t="s">
        <v>1991</v>
      </c>
      <c r="K266" s="122" t="s">
        <v>1992</v>
      </c>
      <c r="L266" s="122">
        <v>18673788798</v>
      </c>
      <c r="M266" s="126">
        <v>42425</v>
      </c>
      <c r="N266" s="122" t="s">
        <v>186</v>
      </c>
      <c r="O266" s="122" t="s">
        <v>187</v>
      </c>
      <c r="P266" s="122" t="s">
        <v>188</v>
      </c>
      <c r="Q266" s="122" t="s">
        <v>7</v>
      </c>
      <c r="R266" s="122" t="s">
        <v>7</v>
      </c>
      <c r="S266" s="122" t="s">
        <v>194</v>
      </c>
      <c r="T266" s="122" t="s">
        <v>194</v>
      </c>
      <c r="U266" s="122" t="s">
        <v>194</v>
      </c>
      <c r="V266" s="126"/>
      <c r="W266" s="122" t="s">
        <v>189</v>
      </c>
      <c r="X266" s="122"/>
      <c r="Y266" s="122"/>
      <c r="Z266" s="127" t="s">
        <v>199</v>
      </c>
      <c r="AA266" s="122" t="s">
        <v>1240</v>
      </c>
      <c r="AB266" s="122" t="s">
        <v>195</v>
      </c>
      <c r="AC266" s="122" t="s">
        <v>1971</v>
      </c>
      <c r="AD266" s="122"/>
      <c r="AE266" s="122" t="s">
        <v>196</v>
      </c>
      <c r="AF266" s="122"/>
    </row>
    <row r="267" spans="1:32" s="102" customFormat="1" ht="20.25" hidden="1" customHeight="1">
      <c r="A267" s="120">
        <v>269</v>
      </c>
      <c r="B267" s="121" t="s">
        <v>185</v>
      </c>
      <c r="C267" s="122" t="s">
        <v>1958</v>
      </c>
      <c r="D267" s="122" t="s">
        <v>1419</v>
      </c>
      <c r="E267" s="123" t="s">
        <v>1067</v>
      </c>
      <c r="F267" s="122" t="s">
        <v>1946</v>
      </c>
      <c r="G267" s="122" t="s">
        <v>1947</v>
      </c>
      <c r="H267" s="124" t="s">
        <v>8</v>
      </c>
      <c r="I267" s="122" t="s">
        <v>1486</v>
      </c>
      <c r="J267" s="125" t="s">
        <v>1993</v>
      </c>
      <c r="K267" s="122" t="s">
        <v>1994</v>
      </c>
      <c r="L267" s="122">
        <v>18654517650</v>
      </c>
      <c r="M267" s="126">
        <v>42248</v>
      </c>
      <c r="N267" s="122" t="s">
        <v>186</v>
      </c>
      <c r="O267" s="122" t="s">
        <v>191</v>
      </c>
      <c r="P267" s="122" t="s">
        <v>193</v>
      </c>
      <c r="Q267" s="122" t="s">
        <v>4</v>
      </c>
      <c r="R267" s="122" t="s">
        <v>4</v>
      </c>
      <c r="S267" s="122" t="s">
        <v>194</v>
      </c>
      <c r="T267" s="122" t="s">
        <v>194</v>
      </c>
      <c r="U267" s="122" t="s">
        <v>194</v>
      </c>
      <c r="V267" s="126">
        <v>42597</v>
      </c>
      <c r="W267" s="122" t="s">
        <v>189</v>
      </c>
      <c r="X267" s="122"/>
      <c r="Y267" s="122" t="s">
        <v>1951</v>
      </c>
      <c r="Z267" s="127"/>
      <c r="AA267" s="122" t="s">
        <v>1252</v>
      </c>
      <c r="AB267" s="122" t="s">
        <v>34</v>
      </c>
      <c r="AC267" s="122" t="s">
        <v>1952</v>
      </c>
      <c r="AD267" s="122"/>
      <c r="AE267" s="122"/>
      <c r="AF267" s="122"/>
    </row>
    <row r="268" spans="1:32" s="102" customFormat="1" ht="20.25" hidden="1" customHeight="1">
      <c r="A268" s="120">
        <v>270</v>
      </c>
      <c r="B268" s="121" t="s">
        <v>185</v>
      </c>
      <c r="C268" s="122" t="s">
        <v>1958</v>
      </c>
      <c r="D268" s="122" t="s">
        <v>1419</v>
      </c>
      <c r="E268" s="123" t="s">
        <v>1067</v>
      </c>
      <c r="F268" s="122" t="s">
        <v>1995</v>
      </c>
      <c r="G268" s="122" t="s">
        <v>1996</v>
      </c>
      <c r="H268" s="124" t="s">
        <v>3</v>
      </c>
      <c r="I268" s="122" t="s">
        <v>1997</v>
      </c>
      <c r="J268" s="125" t="s">
        <v>1998</v>
      </c>
      <c r="K268" s="122" t="s">
        <v>1999</v>
      </c>
      <c r="L268" s="122">
        <v>18615213210</v>
      </c>
      <c r="M268" s="126">
        <v>42522</v>
      </c>
      <c r="N268" s="122" t="s">
        <v>186</v>
      </c>
      <c r="O268" s="122" t="s">
        <v>187</v>
      </c>
      <c r="P268" s="122" t="s">
        <v>188</v>
      </c>
      <c r="Q268" s="122" t="s">
        <v>4</v>
      </c>
      <c r="R268" s="122" t="s">
        <v>4</v>
      </c>
      <c r="S268" s="122" t="s">
        <v>194</v>
      </c>
      <c r="T268" s="122" t="s">
        <v>194</v>
      </c>
      <c r="U268" s="122" t="s">
        <v>194</v>
      </c>
      <c r="V268" s="126" t="s">
        <v>2000</v>
      </c>
      <c r="W268" s="122" t="s">
        <v>189</v>
      </c>
      <c r="X268" s="122"/>
      <c r="Y268" s="122"/>
      <c r="Z268" s="127"/>
      <c r="AA268" s="122">
        <v>8</v>
      </c>
      <c r="AB268" s="122" t="s">
        <v>34</v>
      </c>
      <c r="AC268" s="122" t="s">
        <v>1952</v>
      </c>
      <c r="AD268" s="122"/>
      <c r="AE268" s="122" t="s">
        <v>196</v>
      </c>
      <c r="AF268" s="122"/>
    </row>
    <row r="269" spans="1:32" s="102" customFormat="1" ht="20.25" hidden="1" customHeight="1">
      <c r="A269" s="120">
        <v>271</v>
      </c>
      <c r="B269" s="121" t="s">
        <v>185</v>
      </c>
      <c r="C269" s="122" t="s">
        <v>1958</v>
      </c>
      <c r="D269" s="122" t="s">
        <v>1419</v>
      </c>
      <c r="E269" s="123" t="s">
        <v>1067</v>
      </c>
      <c r="F269" s="122" t="s">
        <v>1997</v>
      </c>
      <c r="G269" s="122" t="s">
        <v>1996</v>
      </c>
      <c r="H269" s="124" t="s">
        <v>1474</v>
      </c>
      <c r="I269" s="122" t="s">
        <v>2001</v>
      </c>
      <c r="J269" s="125" t="s">
        <v>2002</v>
      </c>
      <c r="K269" s="122" t="s">
        <v>2003</v>
      </c>
      <c r="L269" s="122">
        <v>15964537326</v>
      </c>
      <c r="M269" s="126">
        <v>42522</v>
      </c>
      <c r="N269" s="122" t="s">
        <v>186</v>
      </c>
      <c r="O269" s="122" t="s">
        <v>187</v>
      </c>
      <c r="P269" s="122" t="s">
        <v>188</v>
      </c>
      <c r="Q269" s="122" t="s">
        <v>4</v>
      </c>
      <c r="R269" s="122" t="s">
        <v>4</v>
      </c>
      <c r="S269" s="122" t="s">
        <v>194</v>
      </c>
      <c r="T269" s="122" t="s">
        <v>194</v>
      </c>
      <c r="U269" s="122" t="s">
        <v>194</v>
      </c>
      <c r="V269" s="126" t="s">
        <v>2000</v>
      </c>
      <c r="W269" s="122" t="s">
        <v>189</v>
      </c>
      <c r="X269" s="122"/>
      <c r="Y269" s="122"/>
      <c r="Z269" s="127"/>
      <c r="AA269" s="122">
        <v>8</v>
      </c>
      <c r="AB269" s="122" t="s">
        <v>34</v>
      </c>
      <c r="AC269" s="122" t="s">
        <v>1952</v>
      </c>
      <c r="AD269" s="122"/>
      <c r="AE269" s="122"/>
      <c r="AF269" s="122"/>
    </row>
    <row r="270" spans="1:32" s="102" customFormat="1" ht="20.25" hidden="1" customHeight="1">
      <c r="A270" s="120">
        <v>272</v>
      </c>
      <c r="B270" s="121" t="s">
        <v>185</v>
      </c>
      <c r="C270" s="122" t="s">
        <v>1958</v>
      </c>
      <c r="D270" s="122" t="s">
        <v>1419</v>
      </c>
      <c r="E270" s="123" t="s">
        <v>1067</v>
      </c>
      <c r="F270" s="122" t="s">
        <v>1997</v>
      </c>
      <c r="G270" s="122" t="s">
        <v>1996</v>
      </c>
      <c r="H270" s="124" t="s">
        <v>5</v>
      </c>
      <c r="I270" s="122" t="s">
        <v>2004</v>
      </c>
      <c r="J270" s="125" t="s">
        <v>2005</v>
      </c>
      <c r="K270" s="122" t="s">
        <v>2006</v>
      </c>
      <c r="L270" s="122">
        <v>13066030066</v>
      </c>
      <c r="M270" s="126">
        <v>42522</v>
      </c>
      <c r="N270" s="122" t="s">
        <v>186</v>
      </c>
      <c r="O270" s="122" t="s">
        <v>187</v>
      </c>
      <c r="P270" s="122" t="s">
        <v>188</v>
      </c>
      <c r="Q270" s="122" t="s">
        <v>4</v>
      </c>
      <c r="R270" s="122" t="s">
        <v>4</v>
      </c>
      <c r="S270" s="122" t="s">
        <v>194</v>
      </c>
      <c r="T270" s="122" t="s">
        <v>194</v>
      </c>
      <c r="U270" s="122" t="s">
        <v>194</v>
      </c>
      <c r="V270" s="126" t="s">
        <v>2000</v>
      </c>
      <c r="W270" s="122" t="s">
        <v>189</v>
      </c>
      <c r="X270" s="122"/>
      <c r="Y270" s="122"/>
      <c r="Z270" s="127"/>
      <c r="AA270" s="122">
        <v>8</v>
      </c>
      <c r="AB270" s="122" t="s">
        <v>34</v>
      </c>
      <c r="AC270" s="122" t="s">
        <v>1952</v>
      </c>
      <c r="AD270" s="122"/>
      <c r="AE270" s="122"/>
      <c r="AF270" s="122"/>
    </row>
    <row r="271" spans="1:32" s="102" customFormat="1" ht="20.25" hidden="1" customHeight="1">
      <c r="A271" s="120">
        <v>273</v>
      </c>
      <c r="B271" s="121" t="s">
        <v>185</v>
      </c>
      <c r="C271" s="122" t="s">
        <v>1958</v>
      </c>
      <c r="D271" s="122" t="s">
        <v>1419</v>
      </c>
      <c r="E271" s="123" t="s">
        <v>1067</v>
      </c>
      <c r="F271" s="122" t="s">
        <v>1997</v>
      </c>
      <c r="G271" s="122" t="s">
        <v>1996</v>
      </c>
      <c r="H271" s="124" t="s">
        <v>2007</v>
      </c>
      <c r="I271" s="122" t="s">
        <v>2008</v>
      </c>
      <c r="J271" s="125" t="s">
        <v>2009</v>
      </c>
      <c r="K271" s="125" t="s">
        <v>2010</v>
      </c>
      <c r="L271" s="122">
        <v>15275105580</v>
      </c>
      <c r="M271" s="129">
        <v>42690</v>
      </c>
      <c r="N271" s="122" t="s">
        <v>2011</v>
      </c>
      <c r="O271" s="122" t="s">
        <v>2012</v>
      </c>
      <c r="P271" s="122" t="s">
        <v>188</v>
      </c>
      <c r="Q271" s="122" t="s">
        <v>4</v>
      </c>
      <c r="R271" s="122" t="s">
        <v>4</v>
      </c>
      <c r="S271" s="122" t="s">
        <v>194</v>
      </c>
      <c r="T271" s="122" t="s">
        <v>194</v>
      </c>
      <c r="U271" s="122" t="s">
        <v>194</v>
      </c>
      <c r="V271" s="126"/>
      <c r="W271" s="122" t="s">
        <v>2013</v>
      </c>
      <c r="X271" s="122"/>
      <c r="Y271" s="122"/>
      <c r="Z271" s="127"/>
      <c r="AA271" s="122"/>
      <c r="AB271" s="122"/>
      <c r="AC271" s="122" t="s">
        <v>1952</v>
      </c>
      <c r="AD271" s="122"/>
      <c r="AE271" s="122"/>
      <c r="AF271" s="122"/>
    </row>
    <row r="272" spans="1:32" s="102" customFormat="1" ht="20.25" hidden="1" customHeight="1">
      <c r="A272" s="120">
        <v>274</v>
      </c>
      <c r="B272" s="121" t="s">
        <v>185</v>
      </c>
      <c r="C272" s="122" t="s">
        <v>1958</v>
      </c>
      <c r="D272" s="122" t="s">
        <v>1419</v>
      </c>
      <c r="E272" s="123" t="s">
        <v>1067</v>
      </c>
      <c r="F272" s="122" t="s">
        <v>2014</v>
      </c>
      <c r="G272" s="122" t="s">
        <v>1996</v>
      </c>
      <c r="H272" s="124" t="s">
        <v>3</v>
      </c>
      <c r="I272" s="122" t="s">
        <v>2014</v>
      </c>
      <c r="J272" s="125" t="s">
        <v>2015</v>
      </c>
      <c r="K272" s="122" t="s">
        <v>2016</v>
      </c>
      <c r="L272" s="122">
        <v>18678818262</v>
      </c>
      <c r="M272" s="126">
        <v>42522</v>
      </c>
      <c r="N272" s="122" t="s">
        <v>186</v>
      </c>
      <c r="O272" s="122" t="s">
        <v>187</v>
      </c>
      <c r="P272" s="122" t="s">
        <v>188</v>
      </c>
      <c r="Q272" s="122" t="s">
        <v>4</v>
      </c>
      <c r="R272" s="122" t="s">
        <v>4</v>
      </c>
      <c r="S272" s="122" t="s">
        <v>194</v>
      </c>
      <c r="T272" s="122" t="s">
        <v>194</v>
      </c>
      <c r="U272" s="122" t="s">
        <v>194</v>
      </c>
      <c r="V272" s="126" t="s">
        <v>2000</v>
      </c>
      <c r="W272" s="122" t="s">
        <v>189</v>
      </c>
      <c r="X272" s="122"/>
      <c r="Y272" s="122"/>
      <c r="Z272" s="127"/>
      <c r="AA272" s="122">
        <v>6</v>
      </c>
      <c r="AB272" s="122" t="s">
        <v>34</v>
      </c>
      <c r="AC272" s="122" t="s">
        <v>1952</v>
      </c>
      <c r="AD272" s="122"/>
      <c r="AE272" s="122" t="s">
        <v>196</v>
      </c>
      <c r="AF272" s="122"/>
    </row>
    <row r="273" spans="1:32" s="102" customFormat="1" ht="20.25" hidden="1" customHeight="1">
      <c r="A273" s="120">
        <v>275</v>
      </c>
      <c r="B273" s="121" t="s">
        <v>185</v>
      </c>
      <c r="C273" s="122" t="s">
        <v>1958</v>
      </c>
      <c r="D273" s="122" t="s">
        <v>1419</v>
      </c>
      <c r="E273" s="123" t="s">
        <v>1067</v>
      </c>
      <c r="F273" s="122" t="s">
        <v>2014</v>
      </c>
      <c r="G273" s="122" t="s">
        <v>1996</v>
      </c>
      <c r="H273" s="124" t="s">
        <v>1474</v>
      </c>
      <c r="I273" s="122" t="s">
        <v>2017</v>
      </c>
      <c r="J273" s="125" t="s">
        <v>2018</v>
      </c>
      <c r="K273" s="122" t="s">
        <v>2019</v>
      </c>
      <c r="L273" s="122">
        <v>15588859886</v>
      </c>
      <c r="M273" s="126">
        <v>42522</v>
      </c>
      <c r="N273" s="122" t="s">
        <v>186</v>
      </c>
      <c r="O273" s="122" t="s">
        <v>187</v>
      </c>
      <c r="P273" s="122" t="s">
        <v>188</v>
      </c>
      <c r="Q273" s="122" t="s">
        <v>4</v>
      </c>
      <c r="R273" s="122" t="s">
        <v>4</v>
      </c>
      <c r="S273" s="122" t="s">
        <v>194</v>
      </c>
      <c r="T273" s="122" t="s">
        <v>194</v>
      </c>
      <c r="U273" s="122" t="s">
        <v>194</v>
      </c>
      <c r="V273" s="126" t="s">
        <v>2000</v>
      </c>
      <c r="W273" s="122" t="s">
        <v>189</v>
      </c>
      <c r="X273" s="122"/>
      <c r="Y273" s="122"/>
      <c r="Z273" s="127"/>
      <c r="AA273" s="122">
        <v>6</v>
      </c>
      <c r="AB273" s="122" t="s">
        <v>34</v>
      </c>
      <c r="AC273" s="122" t="s">
        <v>1952</v>
      </c>
      <c r="AD273" s="122"/>
      <c r="AE273" s="122"/>
      <c r="AF273" s="122"/>
    </row>
    <row r="274" spans="1:32" s="102" customFormat="1" ht="20.25" hidden="1" customHeight="1">
      <c r="A274" s="120">
        <v>276</v>
      </c>
      <c r="B274" s="121" t="s">
        <v>185</v>
      </c>
      <c r="C274" s="122" t="s">
        <v>1958</v>
      </c>
      <c r="D274" s="122" t="s">
        <v>1419</v>
      </c>
      <c r="E274" s="123" t="s">
        <v>1067</v>
      </c>
      <c r="F274" s="122" t="s">
        <v>2014</v>
      </c>
      <c r="G274" s="122" t="s">
        <v>1996</v>
      </c>
      <c r="H274" s="124" t="s">
        <v>5</v>
      </c>
      <c r="I274" s="122" t="s">
        <v>2020</v>
      </c>
      <c r="J274" s="125" t="s">
        <v>2021</v>
      </c>
      <c r="K274" s="122" t="s">
        <v>2022</v>
      </c>
      <c r="L274" s="122">
        <v>13658614965</v>
      </c>
      <c r="M274" s="126">
        <v>42522</v>
      </c>
      <c r="N274" s="122" t="s">
        <v>186</v>
      </c>
      <c r="O274" s="122" t="s">
        <v>187</v>
      </c>
      <c r="P274" s="122" t="s">
        <v>188</v>
      </c>
      <c r="Q274" s="122" t="s">
        <v>4</v>
      </c>
      <c r="R274" s="122" t="s">
        <v>4</v>
      </c>
      <c r="S274" s="122" t="s">
        <v>194</v>
      </c>
      <c r="T274" s="122" t="s">
        <v>194</v>
      </c>
      <c r="U274" s="122" t="s">
        <v>194</v>
      </c>
      <c r="V274" s="126" t="s">
        <v>2000</v>
      </c>
      <c r="W274" s="122" t="s">
        <v>189</v>
      </c>
      <c r="X274" s="122"/>
      <c r="Y274" s="122"/>
      <c r="Z274" s="127"/>
      <c r="AA274" s="122">
        <v>6</v>
      </c>
      <c r="AB274" s="122" t="s">
        <v>34</v>
      </c>
      <c r="AC274" s="122" t="s">
        <v>1952</v>
      </c>
      <c r="AD274" s="122"/>
      <c r="AE274" s="122"/>
      <c r="AF274" s="122"/>
    </row>
    <row r="275" spans="1:32" s="102" customFormat="1" ht="20.25" hidden="1" customHeight="1">
      <c r="A275" s="120">
        <v>277</v>
      </c>
      <c r="B275" s="121" t="s">
        <v>185</v>
      </c>
      <c r="C275" s="122" t="s">
        <v>1958</v>
      </c>
      <c r="D275" s="122" t="s">
        <v>1962</v>
      </c>
      <c r="E275" s="123" t="s">
        <v>1067</v>
      </c>
      <c r="F275" s="122" t="s">
        <v>1967</v>
      </c>
      <c r="G275" s="122" t="s">
        <v>1968</v>
      </c>
      <c r="H275" s="124" t="s">
        <v>46</v>
      </c>
      <c r="I275" s="122" t="s">
        <v>2023</v>
      </c>
      <c r="J275" s="125" t="s">
        <v>2024</v>
      </c>
      <c r="K275" s="122" t="s">
        <v>2025</v>
      </c>
      <c r="L275" s="122">
        <v>18874168076</v>
      </c>
      <c r="M275" s="126">
        <v>42248</v>
      </c>
      <c r="N275" s="122" t="s">
        <v>186</v>
      </c>
      <c r="O275" s="122" t="s">
        <v>187</v>
      </c>
      <c r="P275" s="122" t="s">
        <v>188</v>
      </c>
      <c r="Q275" s="122" t="s">
        <v>4</v>
      </c>
      <c r="R275" s="122" t="s">
        <v>4</v>
      </c>
      <c r="S275" s="122" t="s">
        <v>194</v>
      </c>
      <c r="T275" s="122" t="s">
        <v>194</v>
      </c>
      <c r="U275" s="122" t="s">
        <v>194</v>
      </c>
      <c r="V275" s="126"/>
      <c r="W275" s="122" t="s">
        <v>189</v>
      </c>
      <c r="X275" s="122"/>
      <c r="Y275" s="122"/>
      <c r="Z275" s="127" t="s">
        <v>199</v>
      </c>
      <c r="AA275" s="122" t="e">
        <v>#N/A</v>
      </c>
      <c r="AB275" s="122" t="e">
        <v>#N/A</v>
      </c>
      <c r="AC275" s="122" t="s">
        <v>1971</v>
      </c>
      <c r="AD275" s="122"/>
      <c r="AE275" s="122" t="s">
        <v>196</v>
      </c>
      <c r="AF275" s="122"/>
    </row>
    <row r="276" spans="1:32" s="102" customFormat="1" ht="20.25" hidden="1" customHeight="1">
      <c r="A276" s="120">
        <v>278</v>
      </c>
      <c r="B276" s="121" t="s">
        <v>185</v>
      </c>
      <c r="C276" s="122" t="s">
        <v>1958</v>
      </c>
      <c r="D276" s="122" t="s">
        <v>1962</v>
      </c>
      <c r="E276" s="123" t="s">
        <v>1067</v>
      </c>
      <c r="F276" s="122" t="s">
        <v>1967</v>
      </c>
      <c r="G276" s="122" t="s">
        <v>1968</v>
      </c>
      <c r="H276" s="124" t="s">
        <v>5</v>
      </c>
      <c r="I276" s="122" t="s">
        <v>2026</v>
      </c>
      <c r="J276" s="125" t="s">
        <v>1969</v>
      </c>
      <c r="K276" s="122" t="s">
        <v>2027</v>
      </c>
      <c r="L276" s="122">
        <v>18874164565</v>
      </c>
      <c r="M276" s="126">
        <v>42248</v>
      </c>
      <c r="N276" s="122" t="s">
        <v>186</v>
      </c>
      <c r="O276" s="122" t="s">
        <v>187</v>
      </c>
      <c r="P276" s="122" t="s">
        <v>188</v>
      </c>
      <c r="Q276" s="122" t="s">
        <v>4</v>
      </c>
      <c r="R276" s="122" t="s">
        <v>4</v>
      </c>
      <c r="S276" s="122" t="s">
        <v>194</v>
      </c>
      <c r="T276" s="122" t="s">
        <v>194</v>
      </c>
      <c r="U276" s="122" t="s">
        <v>194</v>
      </c>
      <c r="V276" s="126"/>
      <c r="W276" s="122" t="s">
        <v>189</v>
      </c>
      <c r="X276" s="122"/>
      <c r="Y276" s="122"/>
      <c r="Z276" s="127" t="s">
        <v>199</v>
      </c>
      <c r="AA276" s="122" t="e">
        <v>#N/A</v>
      </c>
      <c r="AB276" s="122" t="e">
        <v>#N/A</v>
      </c>
      <c r="AC276" s="122" t="s">
        <v>1971</v>
      </c>
      <c r="AD276" s="122"/>
      <c r="AE276" s="122" t="s">
        <v>196</v>
      </c>
      <c r="AF276" s="122"/>
    </row>
    <row r="277" spans="1:32" s="102" customFormat="1" ht="20.25" hidden="1" customHeight="1">
      <c r="A277" s="120">
        <v>279</v>
      </c>
      <c r="B277" s="121" t="s">
        <v>185</v>
      </c>
      <c r="C277" s="122" t="s">
        <v>1958</v>
      </c>
      <c r="D277" s="122" t="s">
        <v>1962</v>
      </c>
      <c r="E277" s="123" t="s">
        <v>1067</v>
      </c>
      <c r="F277" s="122" t="s">
        <v>1963</v>
      </c>
      <c r="G277" s="122" t="s">
        <v>1964</v>
      </c>
      <c r="H277" s="124" t="s">
        <v>8</v>
      </c>
      <c r="I277" s="122" t="s">
        <v>2028</v>
      </c>
      <c r="J277" s="125" t="s">
        <v>2029</v>
      </c>
      <c r="K277" s="122" t="s">
        <v>2030</v>
      </c>
      <c r="L277" s="122">
        <v>18692262808</v>
      </c>
      <c r="M277" s="126">
        <v>42425</v>
      </c>
      <c r="N277" s="122" t="s">
        <v>186</v>
      </c>
      <c r="O277" s="122" t="s">
        <v>187</v>
      </c>
      <c r="P277" s="122" t="s">
        <v>188</v>
      </c>
      <c r="Q277" s="122" t="s">
        <v>7</v>
      </c>
      <c r="R277" s="122" t="s">
        <v>4</v>
      </c>
      <c r="S277" s="122" t="s">
        <v>194</v>
      </c>
      <c r="T277" s="122" t="s">
        <v>194</v>
      </c>
      <c r="U277" s="122" t="s">
        <v>194</v>
      </c>
      <c r="V277" s="126"/>
      <c r="W277" s="122" t="s">
        <v>189</v>
      </c>
      <c r="X277" s="122"/>
      <c r="Y277" s="122" t="s">
        <v>190</v>
      </c>
      <c r="Z277" s="127"/>
      <c r="AA277" s="122"/>
      <c r="AB277" s="122"/>
      <c r="AC277" s="122" t="s">
        <v>207</v>
      </c>
      <c r="AD277" s="122"/>
      <c r="AE277" s="122"/>
      <c r="AF277" s="122"/>
    </row>
    <row r="278" spans="1:32" s="102" customFormat="1" ht="20.25" hidden="1" customHeight="1">
      <c r="A278" s="120">
        <v>280</v>
      </c>
      <c r="B278" s="121" t="s">
        <v>185</v>
      </c>
      <c r="C278" s="122" t="s">
        <v>1958</v>
      </c>
      <c r="D278" s="122" t="s">
        <v>1962</v>
      </c>
      <c r="E278" s="123" t="s">
        <v>1067</v>
      </c>
      <c r="F278" s="122" t="s">
        <v>1963</v>
      </c>
      <c r="G278" s="122" t="s">
        <v>1964</v>
      </c>
      <c r="H278" s="124" t="s">
        <v>8</v>
      </c>
      <c r="I278" s="122" t="s">
        <v>2031</v>
      </c>
      <c r="J278" s="125" t="s">
        <v>2032</v>
      </c>
      <c r="K278" s="122" t="s">
        <v>2033</v>
      </c>
      <c r="L278" s="122">
        <v>18570667083</v>
      </c>
      <c r="M278" s="126">
        <v>42425</v>
      </c>
      <c r="N278" s="122" t="s">
        <v>186</v>
      </c>
      <c r="O278" s="122" t="s">
        <v>187</v>
      </c>
      <c r="P278" s="122" t="s">
        <v>188</v>
      </c>
      <c r="Q278" s="122" t="s">
        <v>7</v>
      </c>
      <c r="R278" s="122" t="s">
        <v>4</v>
      </c>
      <c r="S278" s="122" t="s">
        <v>194</v>
      </c>
      <c r="T278" s="122" t="s">
        <v>194</v>
      </c>
      <c r="U278" s="122" t="s">
        <v>194</v>
      </c>
      <c r="V278" s="126"/>
      <c r="W278" s="122" t="s">
        <v>189</v>
      </c>
      <c r="X278" s="122"/>
      <c r="Y278" s="122" t="s">
        <v>190</v>
      </c>
      <c r="Z278" s="127"/>
      <c r="AA278" s="122"/>
      <c r="AB278" s="122"/>
      <c r="AC278" s="122" t="s">
        <v>207</v>
      </c>
      <c r="AD278" s="122"/>
      <c r="AE278" s="122"/>
      <c r="AF278" s="122"/>
    </row>
    <row r="279" spans="1:32" s="102" customFormat="1" ht="20.25" hidden="1" customHeight="1">
      <c r="A279" s="120">
        <v>281</v>
      </c>
      <c r="B279" s="121" t="s">
        <v>185</v>
      </c>
      <c r="C279" s="122" t="s">
        <v>1958</v>
      </c>
      <c r="D279" s="122" t="s">
        <v>1962</v>
      </c>
      <c r="E279" s="123" t="s">
        <v>1067</v>
      </c>
      <c r="F279" s="122" t="s">
        <v>1986</v>
      </c>
      <c r="G279" s="122" t="s">
        <v>1964</v>
      </c>
      <c r="H279" s="124" t="s">
        <v>192</v>
      </c>
      <c r="I279" s="122" t="s">
        <v>2034</v>
      </c>
      <c r="J279" s="125" t="s">
        <v>2035</v>
      </c>
      <c r="K279" s="122" t="s">
        <v>2036</v>
      </c>
      <c r="L279" s="122">
        <v>13787091442</v>
      </c>
      <c r="M279" s="126">
        <v>42425</v>
      </c>
      <c r="N279" s="122" t="s">
        <v>186</v>
      </c>
      <c r="O279" s="122" t="s">
        <v>187</v>
      </c>
      <c r="P279" s="122" t="s">
        <v>188</v>
      </c>
      <c r="Q279" s="122" t="s">
        <v>7</v>
      </c>
      <c r="R279" s="122" t="s">
        <v>4</v>
      </c>
      <c r="S279" s="122" t="s">
        <v>194</v>
      </c>
      <c r="T279" s="122" t="s">
        <v>194</v>
      </c>
      <c r="U279" s="122" t="s">
        <v>194</v>
      </c>
      <c r="V279" s="126"/>
      <c r="W279" s="122" t="s">
        <v>189</v>
      </c>
      <c r="X279" s="122"/>
      <c r="Y279" s="122" t="s">
        <v>190</v>
      </c>
      <c r="Z279" s="127"/>
      <c r="AA279" s="122"/>
      <c r="AB279" s="122"/>
      <c r="AC279" s="122" t="s">
        <v>207</v>
      </c>
      <c r="AD279" s="122"/>
      <c r="AE279" s="122"/>
      <c r="AF279" s="122"/>
    </row>
    <row r="280" spans="1:32" s="102" customFormat="1" ht="20.25" hidden="1" customHeight="1">
      <c r="A280" s="120">
        <v>282</v>
      </c>
      <c r="B280" s="121" t="s">
        <v>185</v>
      </c>
      <c r="C280" s="122" t="s">
        <v>1958</v>
      </c>
      <c r="D280" s="122" t="s">
        <v>1962</v>
      </c>
      <c r="E280" s="123" t="s">
        <v>1067</v>
      </c>
      <c r="F280" s="122" t="s">
        <v>1986</v>
      </c>
      <c r="G280" s="122" t="s">
        <v>1964</v>
      </c>
      <c r="H280" s="124" t="s">
        <v>192</v>
      </c>
      <c r="I280" s="122" t="s">
        <v>2037</v>
      </c>
      <c r="J280" s="125" t="s">
        <v>2038</v>
      </c>
      <c r="K280" s="122" t="s">
        <v>2039</v>
      </c>
      <c r="L280" s="122">
        <v>15874087006</v>
      </c>
      <c r="M280" s="126">
        <v>42425</v>
      </c>
      <c r="N280" s="122" t="s">
        <v>186</v>
      </c>
      <c r="O280" s="122" t="s">
        <v>187</v>
      </c>
      <c r="P280" s="122" t="s">
        <v>188</v>
      </c>
      <c r="Q280" s="122" t="s">
        <v>7</v>
      </c>
      <c r="R280" s="122" t="s">
        <v>4</v>
      </c>
      <c r="S280" s="122" t="s">
        <v>194</v>
      </c>
      <c r="T280" s="122" t="s">
        <v>194</v>
      </c>
      <c r="U280" s="122" t="s">
        <v>194</v>
      </c>
      <c r="V280" s="126"/>
      <c r="W280" s="122" t="s">
        <v>189</v>
      </c>
      <c r="X280" s="122"/>
      <c r="Y280" s="122" t="s">
        <v>190</v>
      </c>
      <c r="Z280" s="127"/>
      <c r="AA280" s="122"/>
      <c r="AB280" s="122"/>
      <c r="AC280" s="122" t="s">
        <v>207</v>
      </c>
      <c r="AD280" s="122"/>
      <c r="AE280" s="122"/>
      <c r="AF280" s="122"/>
    </row>
    <row r="281" spans="1:32" s="102" customFormat="1" ht="20.25" hidden="1" customHeight="1">
      <c r="A281" s="120">
        <v>283</v>
      </c>
      <c r="B281" s="121" t="s">
        <v>185</v>
      </c>
      <c r="C281" s="122" t="s">
        <v>1958</v>
      </c>
      <c r="D281" s="122" t="s">
        <v>1962</v>
      </c>
      <c r="E281" s="123" t="s">
        <v>1067</v>
      </c>
      <c r="F281" s="122" t="s">
        <v>1986</v>
      </c>
      <c r="G281" s="122" t="s">
        <v>1964</v>
      </c>
      <c r="H281" s="124" t="s">
        <v>46</v>
      </c>
      <c r="I281" s="122" t="s">
        <v>2040</v>
      </c>
      <c r="J281" s="125" t="s">
        <v>2041</v>
      </c>
      <c r="K281" s="122" t="s">
        <v>2042</v>
      </c>
      <c r="L281" s="122">
        <v>18874999585</v>
      </c>
      <c r="M281" s="126">
        <v>42425</v>
      </c>
      <c r="N281" s="122" t="s">
        <v>186</v>
      </c>
      <c r="O281" s="122" t="s">
        <v>187</v>
      </c>
      <c r="P281" s="122" t="s">
        <v>193</v>
      </c>
      <c r="Q281" s="122" t="s">
        <v>7</v>
      </c>
      <c r="R281" s="122" t="s">
        <v>4</v>
      </c>
      <c r="S281" s="122" t="s">
        <v>194</v>
      </c>
      <c r="T281" s="122" t="s">
        <v>194</v>
      </c>
      <c r="U281" s="122" t="s">
        <v>194</v>
      </c>
      <c r="V281" s="126"/>
      <c r="W281" s="122" t="s">
        <v>189</v>
      </c>
      <c r="X281" s="122" t="s">
        <v>1356</v>
      </c>
      <c r="Y281" s="122"/>
      <c r="Z281" s="127"/>
      <c r="AA281" s="122"/>
      <c r="AB281" s="122"/>
      <c r="AC281" s="122" t="s">
        <v>207</v>
      </c>
      <c r="AD281" s="122"/>
      <c r="AE281" s="122"/>
      <c r="AF281" s="122"/>
    </row>
    <row r="282" spans="1:32" s="102" customFormat="1" ht="20.25" hidden="1" customHeight="1">
      <c r="A282" s="120">
        <v>284</v>
      </c>
      <c r="B282" s="121" t="s">
        <v>185</v>
      </c>
      <c r="C282" s="122" t="s">
        <v>1958</v>
      </c>
      <c r="D282" s="122" t="s">
        <v>1962</v>
      </c>
      <c r="E282" s="123" t="s">
        <v>1067</v>
      </c>
      <c r="F282" s="122" t="s">
        <v>1963</v>
      </c>
      <c r="G282" s="122" t="s">
        <v>1964</v>
      </c>
      <c r="H282" s="124" t="s">
        <v>8</v>
      </c>
      <c r="I282" s="122" t="s">
        <v>2043</v>
      </c>
      <c r="J282" s="125" t="s">
        <v>2044</v>
      </c>
      <c r="K282" s="122" t="s">
        <v>2042</v>
      </c>
      <c r="L282" s="122">
        <v>13607430056</v>
      </c>
      <c r="M282" s="126">
        <v>42598</v>
      </c>
      <c r="N282" s="122" t="s">
        <v>186</v>
      </c>
      <c r="O282" s="122" t="s">
        <v>187</v>
      </c>
      <c r="P282" s="122" t="s">
        <v>188</v>
      </c>
      <c r="Q282" s="122" t="s">
        <v>7</v>
      </c>
      <c r="R282" s="122" t="s">
        <v>4</v>
      </c>
      <c r="S282" s="122" t="s">
        <v>194</v>
      </c>
      <c r="T282" s="122" t="s">
        <v>194</v>
      </c>
      <c r="U282" s="122" t="s">
        <v>194</v>
      </c>
      <c r="V282" s="126"/>
      <c r="W282" s="122" t="s">
        <v>189</v>
      </c>
      <c r="X282" s="122"/>
      <c r="Y282" s="122" t="s">
        <v>190</v>
      </c>
      <c r="Z282" s="127"/>
      <c r="AA282" s="122"/>
      <c r="AB282" s="122"/>
      <c r="AC282" s="122" t="s">
        <v>207</v>
      </c>
      <c r="AD282" s="122"/>
      <c r="AE282" s="122"/>
      <c r="AF282" s="122"/>
    </row>
    <row r="283" spans="1:32" s="102" customFormat="1" ht="20.25" hidden="1" customHeight="1">
      <c r="A283" s="120">
        <v>285</v>
      </c>
      <c r="B283" s="121" t="s">
        <v>185</v>
      </c>
      <c r="C283" s="122" t="s">
        <v>1958</v>
      </c>
      <c r="D283" s="122" t="s">
        <v>1962</v>
      </c>
      <c r="E283" s="123" t="s">
        <v>1067</v>
      </c>
      <c r="F283" s="122" t="s">
        <v>1963</v>
      </c>
      <c r="G283" s="122" t="s">
        <v>1964</v>
      </c>
      <c r="H283" s="124" t="s">
        <v>8</v>
      </c>
      <c r="I283" s="122" t="s">
        <v>2045</v>
      </c>
      <c r="J283" s="125" t="s">
        <v>2046</v>
      </c>
      <c r="K283" s="122" t="s">
        <v>2047</v>
      </c>
      <c r="L283" s="122">
        <v>18570667049</v>
      </c>
      <c r="M283" s="126">
        <v>42598</v>
      </c>
      <c r="N283" s="122" t="s">
        <v>186</v>
      </c>
      <c r="O283" s="122" t="s">
        <v>187</v>
      </c>
      <c r="P283" s="122" t="s">
        <v>188</v>
      </c>
      <c r="Q283" s="122" t="s">
        <v>7</v>
      </c>
      <c r="R283" s="122" t="s">
        <v>4</v>
      </c>
      <c r="S283" s="122" t="s">
        <v>194</v>
      </c>
      <c r="T283" s="122" t="s">
        <v>194</v>
      </c>
      <c r="U283" s="122" t="s">
        <v>194</v>
      </c>
      <c r="V283" s="126"/>
      <c r="W283" s="122" t="s">
        <v>189</v>
      </c>
      <c r="X283" s="122"/>
      <c r="Y283" s="122" t="s">
        <v>190</v>
      </c>
      <c r="Z283" s="127"/>
      <c r="AA283" s="122"/>
      <c r="AB283" s="122"/>
      <c r="AC283" s="122" t="s">
        <v>207</v>
      </c>
      <c r="AD283" s="122"/>
      <c r="AE283" s="122"/>
      <c r="AF283" s="122"/>
    </row>
    <row r="284" spans="1:32" s="102" customFormat="1" ht="20.25" hidden="1" customHeight="1">
      <c r="A284" s="120">
        <v>286</v>
      </c>
      <c r="B284" s="121" t="s">
        <v>185</v>
      </c>
      <c r="C284" s="122" t="s">
        <v>1958</v>
      </c>
      <c r="D284" s="122" t="s">
        <v>1962</v>
      </c>
      <c r="E284" s="123" t="s">
        <v>1067</v>
      </c>
      <c r="F284" s="122" t="s">
        <v>1986</v>
      </c>
      <c r="G284" s="122" t="s">
        <v>1964</v>
      </c>
      <c r="H284" s="124" t="s">
        <v>5</v>
      </c>
      <c r="I284" s="122" t="s">
        <v>2048</v>
      </c>
      <c r="J284" s="125" t="s">
        <v>2049</v>
      </c>
      <c r="K284" s="122" t="s">
        <v>2050</v>
      </c>
      <c r="L284" s="122">
        <v>15802683570</v>
      </c>
      <c r="M284" s="126">
        <v>42598</v>
      </c>
      <c r="N284" s="122" t="s">
        <v>186</v>
      </c>
      <c r="O284" s="122" t="s">
        <v>187</v>
      </c>
      <c r="P284" s="122" t="s">
        <v>188</v>
      </c>
      <c r="Q284" s="122" t="s">
        <v>7</v>
      </c>
      <c r="R284" s="122" t="s">
        <v>4</v>
      </c>
      <c r="S284" s="122" t="s">
        <v>194</v>
      </c>
      <c r="T284" s="122" t="s">
        <v>194</v>
      </c>
      <c r="U284" s="122" t="s">
        <v>194</v>
      </c>
      <c r="V284" s="126"/>
      <c r="W284" s="122" t="s">
        <v>189</v>
      </c>
      <c r="X284" s="122"/>
      <c r="Y284" s="122" t="s">
        <v>190</v>
      </c>
      <c r="Z284" s="127"/>
      <c r="AA284" s="122"/>
      <c r="AB284" s="122"/>
      <c r="AC284" s="122" t="s">
        <v>207</v>
      </c>
      <c r="AD284" s="122"/>
      <c r="AE284" s="122"/>
      <c r="AF284" s="122"/>
    </row>
    <row r="285" spans="1:32" hidden="1">
      <c r="A285" s="46">
        <v>1</v>
      </c>
      <c r="B285" s="46" t="s">
        <v>945</v>
      </c>
      <c r="C285" s="46" t="s">
        <v>208</v>
      </c>
      <c r="D285" s="46" t="s">
        <v>2089</v>
      </c>
      <c r="E285" s="46" t="s">
        <v>2403</v>
      </c>
      <c r="F285" s="46" t="s">
        <v>2404</v>
      </c>
      <c r="G285" s="44" t="s">
        <v>2405</v>
      </c>
      <c r="H285" s="44" t="s">
        <v>3</v>
      </c>
      <c r="I285" s="46" t="s">
        <v>2404</v>
      </c>
      <c r="J285" s="44" t="s">
        <v>2406</v>
      </c>
      <c r="K285" s="46" t="s">
        <v>2407</v>
      </c>
      <c r="M285" s="46">
        <v>42248</v>
      </c>
      <c r="N285" s="46" t="s">
        <v>186</v>
      </c>
      <c r="O285" s="46" t="s">
        <v>187</v>
      </c>
      <c r="P285" s="46" t="s">
        <v>193</v>
      </c>
      <c r="Q285" s="46" t="s">
        <v>4</v>
      </c>
      <c r="R285" s="46" t="s">
        <v>4</v>
      </c>
      <c r="S285" s="46" t="s">
        <v>194</v>
      </c>
      <c r="T285" s="46" t="s">
        <v>194</v>
      </c>
      <c r="U285" s="46" t="s">
        <v>194</v>
      </c>
      <c r="V285" s="46" t="s">
        <v>194</v>
      </c>
      <c r="W285" s="46" t="s">
        <v>189</v>
      </c>
      <c r="X285" s="46" t="s">
        <v>194</v>
      </c>
      <c r="Y285" s="46" t="s">
        <v>201</v>
      </c>
      <c r="Z285" s="46" t="s">
        <v>198</v>
      </c>
      <c r="AA285" s="46" t="s">
        <v>1252</v>
      </c>
      <c r="AB285" s="46" t="s">
        <v>34</v>
      </c>
      <c r="AC285" s="46" t="s">
        <v>2408</v>
      </c>
      <c r="AD285" s="46" t="s">
        <v>190</v>
      </c>
      <c r="AE285" s="46" t="s">
        <v>196</v>
      </c>
    </row>
    <row r="286" spans="1:32" hidden="1">
      <c r="A286" s="46">
        <v>2</v>
      </c>
      <c r="B286" s="46" t="s">
        <v>945</v>
      </c>
      <c r="C286" s="46" t="s">
        <v>208</v>
      </c>
      <c r="D286" s="46" t="s">
        <v>2089</v>
      </c>
      <c r="E286" s="46" t="s">
        <v>2403</v>
      </c>
      <c r="F286" s="46" t="s">
        <v>2409</v>
      </c>
      <c r="G286" s="44" t="s">
        <v>2410</v>
      </c>
      <c r="H286" s="44" t="s">
        <v>3</v>
      </c>
      <c r="I286" s="46" t="s">
        <v>2409</v>
      </c>
      <c r="J286" s="44" t="s">
        <v>2411</v>
      </c>
      <c r="K286" s="46" t="s">
        <v>2412</v>
      </c>
      <c r="M286" s="46">
        <v>42248</v>
      </c>
      <c r="N286" s="46" t="s">
        <v>186</v>
      </c>
      <c r="O286" s="46" t="s">
        <v>187</v>
      </c>
      <c r="P286" s="46" t="s">
        <v>193</v>
      </c>
      <c r="Q286" s="46" t="s">
        <v>4</v>
      </c>
      <c r="R286" s="46" t="s">
        <v>4</v>
      </c>
      <c r="S286" s="46" t="s">
        <v>194</v>
      </c>
      <c r="T286" s="46" t="s">
        <v>194</v>
      </c>
      <c r="U286" s="46" t="s">
        <v>194</v>
      </c>
      <c r="V286" s="46" t="s">
        <v>194</v>
      </c>
      <c r="W286" s="46" t="s">
        <v>189</v>
      </c>
      <c r="X286" s="46" t="s">
        <v>194</v>
      </c>
      <c r="Z286" s="46" t="s">
        <v>198</v>
      </c>
      <c r="AA286" s="46">
        <v>19</v>
      </c>
      <c r="AB286" s="46" t="s">
        <v>195</v>
      </c>
      <c r="AC286" s="46" t="s">
        <v>2408</v>
      </c>
      <c r="AD286" s="46" t="s">
        <v>190</v>
      </c>
      <c r="AE286" s="46" t="s">
        <v>196</v>
      </c>
    </row>
    <row r="287" spans="1:32" hidden="1">
      <c r="A287" s="46">
        <v>3</v>
      </c>
      <c r="B287" s="46" t="s">
        <v>945</v>
      </c>
      <c r="C287" s="46" t="s">
        <v>208</v>
      </c>
      <c r="D287" s="46" t="s">
        <v>2089</v>
      </c>
      <c r="E287" s="46" t="s">
        <v>2403</v>
      </c>
      <c r="F287" s="46" t="s">
        <v>2413</v>
      </c>
      <c r="G287" s="44" t="s">
        <v>2414</v>
      </c>
      <c r="H287" s="44" t="s">
        <v>9</v>
      </c>
      <c r="I287" s="46" t="s">
        <v>2415</v>
      </c>
      <c r="J287" s="44">
        <v>25405</v>
      </c>
      <c r="K287" s="46" t="e">
        <v>#N/A</v>
      </c>
      <c r="M287" s="46">
        <v>42248</v>
      </c>
      <c r="N287" s="46" t="s">
        <v>186</v>
      </c>
      <c r="O287" s="46" t="s">
        <v>187</v>
      </c>
      <c r="P287" s="46" t="s">
        <v>193</v>
      </c>
      <c r="Q287" s="46" t="s">
        <v>4</v>
      </c>
      <c r="R287" s="46" t="s">
        <v>4</v>
      </c>
      <c r="S287" s="46" t="s">
        <v>194</v>
      </c>
      <c r="T287" s="46" t="s">
        <v>194</v>
      </c>
      <c r="U287" s="46" t="s">
        <v>194</v>
      </c>
      <c r="V287" s="46" t="s">
        <v>194</v>
      </c>
      <c r="W287" s="46" t="s">
        <v>189</v>
      </c>
      <c r="X287" s="46" t="s">
        <v>194</v>
      </c>
      <c r="Z287" s="46" t="s">
        <v>198</v>
      </c>
      <c r="AA287" s="46">
        <v>19</v>
      </c>
      <c r="AB287" s="46" t="s">
        <v>195</v>
      </c>
      <c r="AC287" s="46" t="s">
        <v>2408</v>
      </c>
      <c r="AD287" s="46" t="s">
        <v>190</v>
      </c>
      <c r="AE287" s="46" t="e">
        <v>#N/A</v>
      </c>
    </row>
    <row r="288" spans="1:32" hidden="1">
      <c r="A288" s="46">
        <v>4</v>
      </c>
      <c r="B288" s="46" t="s">
        <v>945</v>
      </c>
      <c r="C288" s="46" t="s">
        <v>208</v>
      </c>
      <c r="D288" s="46" t="s">
        <v>2089</v>
      </c>
      <c r="E288" s="46" t="s">
        <v>2403</v>
      </c>
      <c r="F288" s="46" t="s">
        <v>2416</v>
      </c>
      <c r="G288" s="44" t="s">
        <v>2417</v>
      </c>
      <c r="H288" s="44" t="s">
        <v>3</v>
      </c>
      <c r="I288" s="46" t="s">
        <v>2416</v>
      </c>
      <c r="J288" s="44" t="s">
        <v>2418</v>
      </c>
      <c r="K288" s="46" t="s">
        <v>2419</v>
      </c>
      <c r="M288" s="46">
        <v>42248</v>
      </c>
      <c r="N288" s="46" t="s">
        <v>186</v>
      </c>
      <c r="O288" s="46" t="s">
        <v>187</v>
      </c>
      <c r="P288" s="46" t="s">
        <v>193</v>
      </c>
      <c r="Q288" s="46" t="s">
        <v>7</v>
      </c>
      <c r="R288" s="46" t="s">
        <v>7</v>
      </c>
      <c r="S288" s="46" t="s">
        <v>194</v>
      </c>
      <c r="T288" s="46" t="s">
        <v>194</v>
      </c>
      <c r="U288" s="46" t="s">
        <v>194</v>
      </c>
      <c r="V288" s="46" t="s">
        <v>194</v>
      </c>
      <c r="W288" s="46" t="s">
        <v>189</v>
      </c>
      <c r="X288" s="46" t="s">
        <v>194</v>
      </c>
      <c r="Z288" s="46" t="s">
        <v>198</v>
      </c>
      <c r="AA288" s="46" t="s">
        <v>1192</v>
      </c>
      <c r="AB288" s="46" t="s">
        <v>195</v>
      </c>
      <c r="AC288" s="46" t="s">
        <v>2408</v>
      </c>
      <c r="AD288" s="46" t="s">
        <v>190</v>
      </c>
      <c r="AE288" s="46" t="s">
        <v>196</v>
      </c>
    </row>
    <row r="289" spans="1:31" hidden="1">
      <c r="A289" s="46">
        <v>5</v>
      </c>
      <c r="B289" s="46" t="s">
        <v>945</v>
      </c>
      <c r="C289" s="46" t="s">
        <v>208</v>
      </c>
      <c r="D289" s="46" t="s">
        <v>2089</v>
      </c>
      <c r="E289" s="46" t="s">
        <v>2403</v>
      </c>
      <c r="F289" s="46" t="s">
        <v>2413</v>
      </c>
      <c r="G289" s="44" t="s">
        <v>2414</v>
      </c>
      <c r="H289" s="44" t="s">
        <v>3</v>
      </c>
      <c r="I289" s="46" t="s">
        <v>2413</v>
      </c>
      <c r="J289" s="44" t="s">
        <v>2420</v>
      </c>
      <c r="K289" s="46" t="s">
        <v>2421</v>
      </c>
      <c r="M289" s="46">
        <v>42248</v>
      </c>
      <c r="N289" s="46" t="s">
        <v>186</v>
      </c>
      <c r="O289" s="46" t="s">
        <v>187</v>
      </c>
      <c r="P289" s="46" t="s">
        <v>193</v>
      </c>
      <c r="Q289" s="46" t="s">
        <v>7</v>
      </c>
      <c r="R289" s="46" t="s">
        <v>7</v>
      </c>
      <c r="S289" s="46" t="s">
        <v>194</v>
      </c>
      <c r="T289" s="46" t="s">
        <v>194</v>
      </c>
      <c r="U289" s="46" t="s">
        <v>194</v>
      </c>
      <c r="V289" s="46" t="s">
        <v>194</v>
      </c>
      <c r="W289" s="46" t="s">
        <v>189</v>
      </c>
      <c r="X289" s="46" t="s">
        <v>194</v>
      </c>
      <c r="Z289" s="46" t="s">
        <v>198</v>
      </c>
      <c r="AA289" s="46">
        <v>19</v>
      </c>
      <c r="AB289" s="46" t="s">
        <v>195</v>
      </c>
      <c r="AC289" s="46" t="s">
        <v>2408</v>
      </c>
      <c r="AD289" s="46" t="s">
        <v>190</v>
      </c>
      <c r="AE289" s="46" t="e">
        <v>#N/A</v>
      </c>
    </row>
    <row r="290" spans="1:31" hidden="1">
      <c r="A290" s="46">
        <v>6</v>
      </c>
      <c r="B290" s="46" t="s">
        <v>945</v>
      </c>
      <c r="C290" s="46" t="s">
        <v>208</v>
      </c>
      <c r="D290" s="46" t="s">
        <v>2089</v>
      </c>
      <c r="E290" s="46" t="s">
        <v>2403</v>
      </c>
      <c r="F290" s="46" t="s">
        <v>2404</v>
      </c>
      <c r="G290" s="44" t="s">
        <v>2405</v>
      </c>
      <c r="H290" s="44" t="s">
        <v>46</v>
      </c>
      <c r="I290" s="46" t="s">
        <v>2422</v>
      </c>
      <c r="J290" s="44" t="s">
        <v>2423</v>
      </c>
      <c r="K290" s="46" t="s">
        <v>2424</v>
      </c>
      <c r="N290" s="46" t="s">
        <v>186</v>
      </c>
      <c r="O290" s="46" t="s">
        <v>191</v>
      </c>
      <c r="P290" s="46" t="s">
        <v>188</v>
      </c>
      <c r="Q290" s="46" t="s">
        <v>4</v>
      </c>
      <c r="R290" s="46" t="s">
        <v>4</v>
      </c>
      <c r="W290" s="46" t="s">
        <v>189</v>
      </c>
      <c r="X290" s="46" t="s">
        <v>194</v>
      </c>
      <c r="AA290" s="46" t="s">
        <v>1252</v>
      </c>
      <c r="AB290" s="46" t="s">
        <v>34</v>
      </c>
      <c r="AC290" s="46" t="s">
        <v>2408</v>
      </c>
      <c r="AD290" s="46" t="s">
        <v>190</v>
      </c>
    </row>
    <row r="291" spans="1:31" hidden="1">
      <c r="A291" s="46">
        <v>7</v>
      </c>
      <c r="B291" s="46" t="s">
        <v>945</v>
      </c>
      <c r="C291" s="46" t="s">
        <v>208</v>
      </c>
      <c r="D291" s="46" t="s">
        <v>2089</v>
      </c>
      <c r="E291" s="46" t="s">
        <v>2403</v>
      </c>
      <c r="F291" s="46" t="s">
        <v>2413</v>
      </c>
      <c r="G291" s="44" t="s">
        <v>2414</v>
      </c>
      <c r="H291" s="44" t="s">
        <v>46</v>
      </c>
      <c r="I291" s="46" t="s">
        <v>2422</v>
      </c>
      <c r="J291" s="44" t="s">
        <v>2423</v>
      </c>
      <c r="K291" s="46" t="s">
        <v>2424</v>
      </c>
      <c r="M291" s="46">
        <v>42124</v>
      </c>
      <c r="N291" s="46" t="s">
        <v>186</v>
      </c>
      <c r="O291" s="46" t="s">
        <v>191</v>
      </c>
      <c r="P291" s="46" t="s">
        <v>193</v>
      </c>
      <c r="Q291" s="46" t="s">
        <v>4</v>
      </c>
      <c r="R291" s="46" t="s">
        <v>4</v>
      </c>
      <c r="W291" s="46" t="s">
        <v>189</v>
      </c>
      <c r="X291" s="46" t="s">
        <v>194</v>
      </c>
      <c r="AA291" s="46">
        <v>19</v>
      </c>
      <c r="AB291" s="46" t="s">
        <v>195</v>
      </c>
      <c r="AC291" s="46" t="s">
        <v>2408</v>
      </c>
      <c r="AD291" s="46" t="s">
        <v>190</v>
      </c>
    </row>
    <row r="292" spans="1:31" hidden="1">
      <c r="A292" s="46">
        <v>8</v>
      </c>
      <c r="B292" s="46" t="s">
        <v>945</v>
      </c>
      <c r="C292" s="46" t="s">
        <v>208</v>
      </c>
      <c r="D292" s="46" t="s">
        <v>2089</v>
      </c>
      <c r="E292" s="46" t="s">
        <v>2403</v>
      </c>
      <c r="F292" s="46" t="s">
        <v>2425</v>
      </c>
      <c r="G292" s="44" t="s">
        <v>2426</v>
      </c>
      <c r="H292" s="44" t="s">
        <v>46</v>
      </c>
      <c r="I292" s="46" t="s">
        <v>2422</v>
      </c>
      <c r="J292" s="44" t="s">
        <v>2423</v>
      </c>
      <c r="K292" s="46" t="s">
        <v>2424</v>
      </c>
      <c r="N292" s="46" t="s">
        <v>186</v>
      </c>
      <c r="O292" s="46" t="s">
        <v>191</v>
      </c>
      <c r="P292" s="46" t="s">
        <v>193</v>
      </c>
      <c r="Q292" s="46" t="s">
        <v>7</v>
      </c>
      <c r="R292" s="46" t="s">
        <v>4</v>
      </c>
      <c r="W292" s="46" t="s">
        <v>189</v>
      </c>
      <c r="X292" s="46" t="s">
        <v>194</v>
      </c>
      <c r="AA292" s="46" t="s">
        <v>1192</v>
      </c>
      <c r="AB292" s="46" t="s">
        <v>195</v>
      </c>
      <c r="AC292" s="46" t="s">
        <v>2408</v>
      </c>
      <c r="AD292" s="46" t="s">
        <v>190</v>
      </c>
    </row>
    <row r="293" spans="1:31" hidden="1">
      <c r="A293" s="46">
        <v>9</v>
      </c>
      <c r="B293" s="46" t="s">
        <v>945</v>
      </c>
      <c r="C293" s="46" t="s">
        <v>208</v>
      </c>
      <c r="D293" s="46" t="s">
        <v>2089</v>
      </c>
      <c r="E293" s="46" t="s">
        <v>2403</v>
      </c>
      <c r="F293" s="46" t="s">
        <v>2425</v>
      </c>
      <c r="G293" s="44" t="s">
        <v>2426</v>
      </c>
      <c r="H293" s="44" t="s">
        <v>3</v>
      </c>
      <c r="I293" s="46" t="s">
        <v>2425</v>
      </c>
      <c r="J293" s="44">
        <v>48206</v>
      </c>
      <c r="N293" s="46" t="s">
        <v>186</v>
      </c>
      <c r="O293" s="46" t="s">
        <v>187</v>
      </c>
      <c r="P293" s="46" t="s">
        <v>193</v>
      </c>
      <c r="Q293" s="46" t="s">
        <v>7</v>
      </c>
      <c r="R293" s="46" t="s">
        <v>4</v>
      </c>
      <c r="S293" s="46" t="s">
        <v>194</v>
      </c>
      <c r="T293" s="46" t="s">
        <v>194</v>
      </c>
      <c r="U293" s="46" t="s">
        <v>194</v>
      </c>
      <c r="W293" s="46" t="s">
        <v>189</v>
      </c>
      <c r="X293" s="46" t="s">
        <v>194</v>
      </c>
      <c r="Z293" s="46" t="s">
        <v>198</v>
      </c>
      <c r="AA293" s="46">
        <v>39</v>
      </c>
      <c r="AB293" s="46" t="s">
        <v>195</v>
      </c>
      <c r="AC293" s="46" t="s">
        <v>2408</v>
      </c>
      <c r="AD293" s="46" t="s">
        <v>201</v>
      </c>
      <c r="AE293" s="46" t="s">
        <v>196</v>
      </c>
    </row>
    <row r="294" spans="1:31" hidden="1">
      <c r="A294" s="46">
        <v>10</v>
      </c>
      <c r="B294" s="46" t="s">
        <v>945</v>
      </c>
      <c r="C294" s="46" t="s">
        <v>208</v>
      </c>
      <c r="D294" s="46" t="s">
        <v>2089</v>
      </c>
      <c r="E294" s="46" t="s">
        <v>2403</v>
      </c>
      <c r="F294" s="46" t="s">
        <v>2427</v>
      </c>
      <c r="G294" s="44" t="s">
        <v>2428</v>
      </c>
      <c r="H294" s="44" t="s">
        <v>3</v>
      </c>
      <c r="I294" s="46" t="s">
        <v>2427</v>
      </c>
      <c r="J294" s="44" t="s">
        <v>2429</v>
      </c>
      <c r="M294" s="46">
        <v>42060</v>
      </c>
      <c r="N294" s="46" t="s">
        <v>186</v>
      </c>
      <c r="O294" s="46" t="s">
        <v>187</v>
      </c>
      <c r="P294" s="46" t="s">
        <v>193</v>
      </c>
      <c r="Q294" s="46" t="s">
        <v>7</v>
      </c>
      <c r="R294" s="46" t="s">
        <v>4</v>
      </c>
      <c r="S294" s="46" t="s">
        <v>194</v>
      </c>
      <c r="T294" s="46" t="s">
        <v>194</v>
      </c>
      <c r="U294" s="46" t="s">
        <v>194</v>
      </c>
      <c r="W294" s="46" t="s">
        <v>189</v>
      </c>
      <c r="X294" s="46" t="s">
        <v>194</v>
      </c>
      <c r="Z294" s="46" t="s">
        <v>198</v>
      </c>
      <c r="AA294" s="46">
        <v>5</v>
      </c>
      <c r="AB294" s="46" t="s">
        <v>34</v>
      </c>
      <c r="AC294" s="46" t="s">
        <v>2408</v>
      </c>
      <c r="AD294" s="46" t="s">
        <v>201</v>
      </c>
      <c r="AE294" s="46" t="s">
        <v>196</v>
      </c>
    </row>
    <row r="295" spans="1:31" hidden="1">
      <c r="A295" s="46">
        <v>11</v>
      </c>
      <c r="B295" s="46" t="s">
        <v>945</v>
      </c>
      <c r="C295" s="46" t="s">
        <v>208</v>
      </c>
      <c r="D295" s="46" t="s">
        <v>2089</v>
      </c>
      <c r="E295" s="46" t="s">
        <v>2403</v>
      </c>
      <c r="F295" s="46" t="s">
        <v>2427</v>
      </c>
      <c r="G295" s="44" t="s">
        <v>2410</v>
      </c>
      <c r="H295" s="44" t="s">
        <v>46</v>
      </c>
      <c r="I295" s="46" t="s">
        <v>2422</v>
      </c>
      <c r="J295" s="44" t="s">
        <v>2423</v>
      </c>
      <c r="K295" s="46" t="s">
        <v>2424</v>
      </c>
      <c r="N295" s="46" t="s">
        <v>186</v>
      </c>
      <c r="O295" s="46" t="s">
        <v>191</v>
      </c>
      <c r="P295" s="46" t="s">
        <v>193</v>
      </c>
      <c r="Q295" s="46" t="s">
        <v>7</v>
      </c>
      <c r="R295" s="46" t="s">
        <v>4</v>
      </c>
      <c r="W295" s="46" t="s">
        <v>189</v>
      </c>
      <c r="X295" s="46" t="s">
        <v>194</v>
      </c>
      <c r="AA295" s="46" t="s">
        <v>1192</v>
      </c>
      <c r="AB295" s="46" t="s">
        <v>195</v>
      </c>
      <c r="AC295" s="46" t="s">
        <v>2408</v>
      </c>
      <c r="AD295" s="46" t="s">
        <v>190</v>
      </c>
    </row>
    <row r="296" spans="1:31" hidden="1">
      <c r="A296" s="46">
        <v>12</v>
      </c>
      <c r="B296" s="46" t="s">
        <v>945</v>
      </c>
      <c r="C296" s="46" t="s">
        <v>208</v>
      </c>
      <c r="D296" s="46" t="s">
        <v>2089</v>
      </c>
      <c r="E296" s="46" t="s">
        <v>2403</v>
      </c>
      <c r="F296" s="46" t="s">
        <v>2430</v>
      </c>
      <c r="G296" s="44" t="s">
        <v>2431</v>
      </c>
      <c r="H296" s="44" t="s">
        <v>3</v>
      </c>
      <c r="I296" s="46" t="s">
        <v>2430</v>
      </c>
      <c r="J296" s="44">
        <v>62560</v>
      </c>
      <c r="M296" s="46">
        <v>42474</v>
      </c>
      <c r="N296" s="46" t="s">
        <v>186</v>
      </c>
      <c r="O296" s="46" t="s">
        <v>187</v>
      </c>
      <c r="P296" s="46" t="s">
        <v>193</v>
      </c>
      <c r="Q296" s="46" t="s">
        <v>7</v>
      </c>
      <c r="R296" s="46" t="s">
        <v>4</v>
      </c>
      <c r="S296" s="46" t="s">
        <v>194</v>
      </c>
      <c r="T296" s="46" t="s">
        <v>194</v>
      </c>
      <c r="U296" s="46" t="s">
        <v>194</v>
      </c>
      <c r="W296" s="46" t="s">
        <v>189</v>
      </c>
      <c r="X296" s="46" t="s">
        <v>194</v>
      </c>
      <c r="Z296" s="46" t="s">
        <v>198</v>
      </c>
      <c r="AA296" s="46">
        <v>12</v>
      </c>
      <c r="AB296" s="46" t="s">
        <v>34</v>
      </c>
      <c r="AC296" s="46" t="s">
        <v>2408</v>
      </c>
      <c r="AD296" s="46" t="s">
        <v>201</v>
      </c>
      <c r="AE296" s="46" t="s">
        <v>196</v>
      </c>
    </row>
    <row r="297" spans="1:31" hidden="1">
      <c r="A297" s="46">
        <v>13</v>
      </c>
      <c r="B297" s="46" t="s">
        <v>945</v>
      </c>
      <c r="C297" s="46" t="s">
        <v>208</v>
      </c>
      <c r="D297" s="46" t="s">
        <v>2089</v>
      </c>
      <c r="E297" s="46" t="s">
        <v>2403</v>
      </c>
      <c r="F297" s="46" t="s">
        <v>2432</v>
      </c>
      <c r="G297" s="44" t="s">
        <v>2433</v>
      </c>
      <c r="H297" s="44" t="s">
        <v>3</v>
      </c>
      <c r="I297" s="46" t="s">
        <v>2432</v>
      </c>
      <c r="J297" s="44">
        <v>69368</v>
      </c>
      <c r="N297" s="46" t="s">
        <v>186</v>
      </c>
      <c r="O297" s="46" t="s">
        <v>187</v>
      </c>
      <c r="P297" s="46" t="s">
        <v>193</v>
      </c>
      <c r="Q297" s="46" t="s">
        <v>7</v>
      </c>
      <c r="R297" s="46" t="s">
        <v>4</v>
      </c>
      <c r="S297" s="46" t="s">
        <v>194</v>
      </c>
      <c r="T297" s="46" t="s">
        <v>194</v>
      </c>
      <c r="U297" s="46" t="s">
        <v>194</v>
      </c>
      <c r="W297" s="46" t="s">
        <v>189</v>
      </c>
      <c r="X297" s="46" t="s">
        <v>194</v>
      </c>
      <c r="Z297" s="46" t="s">
        <v>198</v>
      </c>
      <c r="AA297" s="46">
        <v>14</v>
      </c>
      <c r="AB297" s="46" t="s">
        <v>195</v>
      </c>
      <c r="AC297" s="46" t="s">
        <v>2408</v>
      </c>
      <c r="AD297" s="46" t="s">
        <v>201</v>
      </c>
      <c r="AE297" s="46" t="s">
        <v>196</v>
      </c>
    </row>
    <row r="298" spans="1:31" hidden="1">
      <c r="A298" s="46">
        <v>14</v>
      </c>
      <c r="B298" s="46" t="s">
        <v>945</v>
      </c>
      <c r="C298" s="46" t="s">
        <v>208</v>
      </c>
      <c r="D298" s="46" t="s">
        <v>2089</v>
      </c>
      <c r="E298" s="46" t="s">
        <v>2403</v>
      </c>
      <c r="F298" s="46" t="s">
        <v>2425</v>
      </c>
      <c r="G298" s="44" t="s">
        <v>2433</v>
      </c>
      <c r="H298" s="44" t="s">
        <v>46</v>
      </c>
      <c r="I298" s="46" t="s">
        <v>2422</v>
      </c>
      <c r="J298" s="44" t="s">
        <v>2423</v>
      </c>
      <c r="K298" s="46" t="s">
        <v>2424</v>
      </c>
      <c r="N298" s="46" t="s">
        <v>186</v>
      </c>
      <c r="O298" s="46" t="s">
        <v>191</v>
      </c>
      <c r="P298" s="46" t="s">
        <v>193</v>
      </c>
      <c r="Q298" s="46" t="s">
        <v>7</v>
      </c>
      <c r="R298" s="46" t="s">
        <v>4</v>
      </c>
      <c r="W298" s="46" t="s">
        <v>189</v>
      </c>
      <c r="X298" s="46" t="s">
        <v>194</v>
      </c>
      <c r="AA298" s="46" t="s">
        <v>1192</v>
      </c>
      <c r="AB298" s="46" t="s">
        <v>195</v>
      </c>
      <c r="AC298" s="46" t="s">
        <v>2408</v>
      </c>
      <c r="AD298" s="46" t="s">
        <v>190</v>
      </c>
    </row>
    <row r="299" spans="1:31" hidden="1">
      <c r="A299" s="46">
        <v>15</v>
      </c>
      <c r="B299" s="46" t="s">
        <v>945</v>
      </c>
      <c r="C299" s="46" t="s">
        <v>208</v>
      </c>
      <c r="D299" s="46" t="s">
        <v>2089</v>
      </c>
      <c r="E299" s="46" t="s">
        <v>2403</v>
      </c>
      <c r="F299" s="46" t="s">
        <v>2409</v>
      </c>
      <c r="G299" s="44" t="s">
        <v>2428</v>
      </c>
      <c r="H299" s="44" t="s">
        <v>46</v>
      </c>
      <c r="I299" s="46" t="s">
        <v>2422</v>
      </c>
      <c r="J299" s="44" t="s">
        <v>2423</v>
      </c>
      <c r="K299" s="46" t="s">
        <v>2424</v>
      </c>
      <c r="M299" s="46">
        <v>42124</v>
      </c>
      <c r="N299" s="46" t="s">
        <v>186</v>
      </c>
      <c r="O299" s="46" t="s">
        <v>191</v>
      </c>
      <c r="P299" s="46" t="s">
        <v>193</v>
      </c>
      <c r="Q299" s="46" t="s">
        <v>7</v>
      </c>
      <c r="R299" s="46" t="s">
        <v>4</v>
      </c>
      <c r="W299" s="46" t="s">
        <v>189</v>
      </c>
      <c r="X299" s="46" t="s">
        <v>194</v>
      </c>
      <c r="AA299" s="46" t="s">
        <v>1269</v>
      </c>
      <c r="AB299" s="46" t="s">
        <v>195</v>
      </c>
      <c r="AC299" s="46" t="s">
        <v>2408</v>
      </c>
      <c r="AD299" s="46" t="s">
        <v>190</v>
      </c>
    </row>
    <row r="300" spans="1:31" hidden="1">
      <c r="A300" s="46">
        <v>16</v>
      </c>
      <c r="B300" s="46" t="s">
        <v>945</v>
      </c>
      <c r="C300" s="46" t="s">
        <v>208</v>
      </c>
      <c r="D300" s="46" t="s">
        <v>2089</v>
      </c>
      <c r="E300" s="46" t="s">
        <v>2403</v>
      </c>
      <c r="F300" s="46" t="s">
        <v>2416</v>
      </c>
      <c r="G300" s="44" t="s">
        <v>2417</v>
      </c>
      <c r="H300" s="44" t="s">
        <v>46</v>
      </c>
      <c r="I300" s="46" t="s">
        <v>2422</v>
      </c>
      <c r="J300" s="44" t="s">
        <v>2423</v>
      </c>
      <c r="K300" s="46" t="s">
        <v>2424</v>
      </c>
      <c r="N300" s="46" t="s">
        <v>186</v>
      </c>
      <c r="O300" s="46" t="s">
        <v>191</v>
      </c>
      <c r="P300" s="46" t="s">
        <v>193</v>
      </c>
      <c r="Q300" s="46" t="s">
        <v>7</v>
      </c>
      <c r="R300" s="46" t="s">
        <v>4</v>
      </c>
      <c r="W300" s="46" t="s">
        <v>189</v>
      </c>
      <c r="X300" s="46" t="s">
        <v>194</v>
      </c>
      <c r="AA300" s="46" t="s">
        <v>1192</v>
      </c>
      <c r="AB300" s="46" t="s">
        <v>195</v>
      </c>
      <c r="AC300" s="46" t="s">
        <v>2408</v>
      </c>
      <c r="AD300" s="46" t="s">
        <v>190</v>
      </c>
    </row>
    <row r="301" spans="1:31" hidden="1">
      <c r="A301" s="46">
        <v>17</v>
      </c>
      <c r="B301" s="46" t="s">
        <v>945</v>
      </c>
      <c r="C301" s="46" t="s">
        <v>208</v>
      </c>
      <c r="D301" s="46" t="s">
        <v>2089</v>
      </c>
      <c r="E301" s="46" t="s">
        <v>2403</v>
      </c>
      <c r="F301" s="46" t="s">
        <v>2404</v>
      </c>
      <c r="G301" s="44" t="s">
        <v>2405</v>
      </c>
      <c r="H301" s="44" t="s">
        <v>1474</v>
      </c>
      <c r="I301" s="46" t="s">
        <v>2404</v>
      </c>
      <c r="J301" s="44" t="s">
        <v>2406</v>
      </c>
      <c r="K301" s="46" t="s">
        <v>2407</v>
      </c>
      <c r="M301" s="46">
        <v>42248</v>
      </c>
      <c r="N301" s="46" t="s">
        <v>186</v>
      </c>
      <c r="O301" s="46" t="s">
        <v>187</v>
      </c>
      <c r="P301" s="46" t="s">
        <v>193</v>
      </c>
      <c r="Q301" s="46" t="s">
        <v>4</v>
      </c>
      <c r="R301" s="46" t="s">
        <v>4</v>
      </c>
      <c r="S301" s="46" t="s">
        <v>194</v>
      </c>
      <c r="T301" s="46" t="s">
        <v>194</v>
      </c>
      <c r="U301" s="46" t="s">
        <v>194</v>
      </c>
      <c r="W301" s="46" t="s">
        <v>189</v>
      </c>
      <c r="X301" s="46" t="s">
        <v>194</v>
      </c>
      <c r="Z301" s="46" t="s">
        <v>198</v>
      </c>
      <c r="AA301" s="46" t="s">
        <v>1252</v>
      </c>
      <c r="AB301" s="46" t="s">
        <v>34</v>
      </c>
      <c r="AC301" s="46" t="s">
        <v>2408</v>
      </c>
      <c r="AD301" s="46" t="s">
        <v>201</v>
      </c>
    </row>
    <row r="302" spans="1:31" hidden="1">
      <c r="A302" s="46">
        <v>18</v>
      </c>
      <c r="B302" s="46" t="s">
        <v>945</v>
      </c>
      <c r="C302" s="46" t="s">
        <v>208</v>
      </c>
      <c r="D302" s="46" t="s">
        <v>2089</v>
      </c>
      <c r="E302" s="46" t="s">
        <v>2403</v>
      </c>
      <c r="F302" s="46" t="s">
        <v>2404</v>
      </c>
      <c r="G302" s="44" t="s">
        <v>2405</v>
      </c>
      <c r="H302" s="44" t="s">
        <v>1474</v>
      </c>
      <c r="I302" s="46" t="s">
        <v>2434</v>
      </c>
      <c r="J302" s="44">
        <v>28303</v>
      </c>
      <c r="N302" s="46" t="s">
        <v>186</v>
      </c>
      <c r="O302" s="46" t="s">
        <v>191</v>
      </c>
      <c r="P302" s="46" t="s">
        <v>200</v>
      </c>
      <c r="Q302" s="46" t="s">
        <v>4</v>
      </c>
      <c r="R302" s="46" t="s">
        <v>4</v>
      </c>
      <c r="S302" s="46" t="s">
        <v>194</v>
      </c>
      <c r="T302" s="46" t="s">
        <v>194</v>
      </c>
      <c r="U302" s="46" t="s">
        <v>194</v>
      </c>
      <c r="V302" s="46">
        <v>42675</v>
      </c>
      <c r="W302" s="46" t="s">
        <v>201</v>
      </c>
      <c r="X302" s="46" t="s">
        <v>194</v>
      </c>
      <c r="Y302" s="46" t="s">
        <v>201</v>
      </c>
      <c r="Z302" s="46" t="s">
        <v>198</v>
      </c>
      <c r="AA302" s="46" t="s">
        <v>1252</v>
      </c>
      <c r="AB302" s="46" t="s">
        <v>34</v>
      </c>
      <c r="AC302" s="46" t="s">
        <v>2408</v>
      </c>
      <c r="AD302" s="46" t="s">
        <v>201</v>
      </c>
    </row>
    <row r="303" spans="1:31" hidden="1">
      <c r="A303" s="46">
        <v>19</v>
      </c>
      <c r="B303" s="46" t="s">
        <v>945</v>
      </c>
      <c r="C303" s="46" t="s">
        <v>208</v>
      </c>
      <c r="D303" s="46" t="s">
        <v>2089</v>
      </c>
      <c r="E303" s="46" t="s">
        <v>2403</v>
      </c>
      <c r="F303" s="46" t="s">
        <v>2404</v>
      </c>
      <c r="G303" s="44" t="s">
        <v>2405</v>
      </c>
      <c r="H303" s="44" t="s">
        <v>1474</v>
      </c>
      <c r="I303" s="46" t="s">
        <v>2435</v>
      </c>
      <c r="J303" s="44">
        <v>51895</v>
      </c>
      <c r="N303" s="46" t="s">
        <v>186</v>
      </c>
      <c r="O303" s="46" t="s">
        <v>187</v>
      </c>
      <c r="P303" s="46" t="s">
        <v>200</v>
      </c>
      <c r="Q303" s="46" t="s">
        <v>7</v>
      </c>
      <c r="R303" s="46" t="s">
        <v>4</v>
      </c>
      <c r="T303" s="46" t="s">
        <v>194</v>
      </c>
      <c r="U303" s="46" t="s">
        <v>194</v>
      </c>
      <c r="V303" s="46">
        <v>42675</v>
      </c>
      <c r="W303" s="46" t="s">
        <v>201</v>
      </c>
      <c r="X303" s="46" t="s">
        <v>194</v>
      </c>
      <c r="Y303" s="46" t="s">
        <v>201</v>
      </c>
      <c r="Z303" s="46" t="s">
        <v>198</v>
      </c>
      <c r="AA303" s="46" t="s">
        <v>1252</v>
      </c>
      <c r="AB303" s="46" t="s">
        <v>34</v>
      </c>
      <c r="AC303" s="46" t="s">
        <v>2408</v>
      </c>
      <c r="AD303" s="46" t="s">
        <v>201</v>
      </c>
    </row>
    <row r="304" spans="1:31" hidden="1">
      <c r="A304" s="46">
        <v>20</v>
      </c>
      <c r="B304" s="46" t="s">
        <v>945</v>
      </c>
      <c r="C304" s="46" t="s">
        <v>208</v>
      </c>
      <c r="D304" s="46" t="s">
        <v>2089</v>
      </c>
      <c r="E304" s="46" t="s">
        <v>2403</v>
      </c>
      <c r="F304" s="46" t="s">
        <v>2425</v>
      </c>
      <c r="G304" s="44" t="s">
        <v>2426</v>
      </c>
      <c r="H304" s="44" t="s">
        <v>1474</v>
      </c>
      <c r="I304" s="46" t="s">
        <v>2436</v>
      </c>
      <c r="J304" s="44">
        <v>3753</v>
      </c>
      <c r="N304" s="46" t="s">
        <v>186</v>
      </c>
      <c r="O304" s="46" t="s">
        <v>187</v>
      </c>
      <c r="P304" s="46" t="s">
        <v>193</v>
      </c>
      <c r="Q304" s="46" t="s">
        <v>7</v>
      </c>
      <c r="R304" s="46" t="s">
        <v>4</v>
      </c>
      <c r="T304" s="46" t="s">
        <v>194</v>
      </c>
      <c r="U304" s="46" t="s">
        <v>194</v>
      </c>
      <c r="V304" s="46">
        <v>42675</v>
      </c>
      <c r="W304" s="46" t="s">
        <v>189</v>
      </c>
      <c r="X304" s="46" t="s">
        <v>194</v>
      </c>
      <c r="Y304" s="46" t="s">
        <v>201</v>
      </c>
      <c r="Z304" s="46" t="s">
        <v>198</v>
      </c>
      <c r="AA304" s="46">
        <v>39</v>
      </c>
      <c r="AB304" s="46" t="s">
        <v>195</v>
      </c>
      <c r="AC304" s="46" t="s">
        <v>2408</v>
      </c>
      <c r="AD304" s="46" t="s">
        <v>201</v>
      </c>
    </row>
    <row r="305" spans="1:31" hidden="1">
      <c r="A305" s="46">
        <v>21</v>
      </c>
      <c r="B305" s="46" t="s">
        <v>945</v>
      </c>
      <c r="C305" s="46" t="s">
        <v>208</v>
      </c>
      <c r="D305" s="46" t="s">
        <v>2089</v>
      </c>
      <c r="E305" s="46" t="s">
        <v>2403</v>
      </c>
      <c r="F305" s="46" t="s">
        <v>2425</v>
      </c>
      <c r="G305" s="44" t="s">
        <v>2426</v>
      </c>
      <c r="H305" s="44" t="s">
        <v>1474</v>
      </c>
      <c r="I305" s="46" t="s">
        <v>2437</v>
      </c>
      <c r="J305" s="44">
        <v>66305</v>
      </c>
      <c r="N305" s="46" t="s">
        <v>186</v>
      </c>
      <c r="O305" s="46" t="s">
        <v>191</v>
      </c>
      <c r="P305" s="46" t="s">
        <v>200</v>
      </c>
      <c r="Q305" s="46" t="s">
        <v>7</v>
      </c>
      <c r="R305" s="46" t="s">
        <v>4</v>
      </c>
      <c r="T305" s="46" t="s">
        <v>194</v>
      </c>
      <c r="U305" s="46" t="s">
        <v>194</v>
      </c>
      <c r="V305" s="46">
        <v>42675</v>
      </c>
      <c r="W305" s="46" t="s">
        <v>201</v>
      </c>
      <c r="X305" s="46" t="s">
        <v>194</v>
      </c>
      <c r="Y305" s="46" t="s">
        <v>201</v>
      </c>
      <c r="Z305" s="46" t="s">
        <v>198</v>
      </c>
      <c r="AA305" s="46">
        <v>39</v>
      </c>
      <c r="AB305" s="46" t="s">
        <v>195</v>
      </c>
      <c r="AC305" s="46" t="s">
        <v>2408</v>
      </c>
      <c r="AD305" s="46" t="s">
        <v>201</v>
      </c>
    </row>
    <row r="306" spans="1:31" hidden="1">
      <c r="A306" s="46">
        <v>22</v>
      </c>
      <c r="B306" s="46" t="s">
        <v>945</v>
      </c>
      <c r="C306" s="46" t="s">
        <v>208</v>
      </c>
      <c r="D306" s="46" t="s">
        <v>2089</v>
      </c>
      <c r="E306" s="46" t="s">
        <v>2403</v>
      </c>
      <c r="F306" s="46" t="s">
        <v>2404</v>
      </c>
      <c r="G306" s="44" t="s">
        <v>2426</v>
      </c>
      <c r="H306" s="44" t="s">
        <v>8</v>
      </c>
      <c r="I306" s="46" t="s">
        <v>2438</v>
      </c>
      <c r="J306" s="44">
        <v>48892</v>
      </c>
      <c r="N306" s="46" t="s">
        <v>186</v>
      </c>
      <c r="O306" s="46" t="s">
        <v>191</v>
      </c>
      <c r="P306" s="46" t="s">
        <v>200</v>
      </c>
      <c r="Q306" s="46" t="s">
        <v>7</v>
      </c>
      <c r="R306" s="46" t="s">
        <v>4</v>
      </c>
      <c r="T306" s="46" t="s">
        <v>194</v>
      </c>
      <c r="U306" s="46" t="s">
        <v>194</v>
      </c>
      <c r="V306" s="46">
        <v>42675</v>
      </c>
      <c r="W306" s="46" t="s">
        <v>201</v>
      </c>
      <c r="X306" s="46" t="s">
        <v>194</v>
      </c>
      <c r="Y306" s="46" t="s">
        <v>201</v>
      </c>
      <c r="Z306" s="46" t="s">
        <v>198</v>
      </c>
      <c r="AA306" s="46">
        <v>39</v>
      </c>
      <c r="AB306" s="46" t="s">
        <v>195</v>
      </c>
      <c r="AC306" s="46" t="s">
        <v>2408</v>
      </c>
      <c r="AD306" s="46" t="s">
        <v>201</v>
      </c>
    </row>
    <row r="307" spans="1:31" hidden="1">
      <c r="A307" s="46">
        <v>23</v>
      </c>
      <c r="B307" s="46" t="s">
        <v>945</v>
      </c>
      <c r="C307" s="46" t="s">
        <v>208</v>
      </c>
      <c r="D307" s="46" t="s">
        <v>2089</v>
      </c>
      <c r="E307" s="46" t="s">
        <v>2403</v>
      </c>
      <c r="F307" s="46" t="s">
        <v>2425</v>
      </c>
      <c r="G307" s="44" t="s">
        <v>2426</v>
      </c>
      <c r="H307" s="44" t="s">
        <v>8</v>
      </c>
      <c r="I307" s="46" t="s">
        <v>2439</v>
      </c>
      <c r="J307" s="44">
        <v>48895</v>
      </c>
      <c r="N307" s="46" t="s">
        <v>186</v>
      </c>
      <c r="O307" s="46" t="s">
        <v>187</v>
      </c>
      <c r="P307" s="46" t="s">
        <v>188</v>
      </c>
      <c r="Q307" s="46" t="s">
        <v>7</v>
      </c>
      <c r="R307" s="46" t="s">
        <v>4</v>
      </c>
      <c r="T307" s="46" t="s">
        <v>194</v>
      </c>
      <c r="U307" s="46" t="s">
        <v>194</v>
      </c>
      <c r="V307" s="46">
        <v>42675</v>
      </c>
      <c r="W307" s="46" t="s">
        <v>189</v>
      </c>
      <c r="X307" s="46" t="s">
        <v>194</v>
      </c>
      <c r="Y307" s="46" t="s">
        <v>201</v>
      </c>
      <c r="Z307" s="46" t="s">
        <v>198</v>
      </c>
      <c r="AA307" s="46">
        <v>39</v>
      </c>
      <c r="AB307" s="46" t="s">
        <v>195</v>
      </c>
      <c r="AC307" s="46" t="s">
        <v>2408</v>
      </c>
      <c r="AD307" s="46" t="s">
        <v>201</v>
      </c>
    </row>
    <row r="308" spans="1:31" hidden="1">
      <c r="A308" s="46">
        <v>24</v>
      </c>
      <c r="B308" s="46" t="s">
        <v>945</v>
      </c>
      <c r="C308" s="46" t="s">
        <v>208</v>
      </c>
      <c r="D308" s="46" t="s">
        <v>2089</v>
      </c>
      <c r="E308" s="46" t="s">
        <v>2403</v>
      </c>
      <c r="F308" s="46" t="s">
        <v>2425</v>
      </c>
      <c r="G308" s="44" t="s">
        <v>2426</v>
      </c>
      <c r="H308" s="44" t="s">
        <v>8</v>
      </c>
      <c r="I308" s="46" t="s">
        <v>2440</v>
      </c>
      <c r="J308" s="44">
        <v>67226</v>
      </c>
      <c r="N308" s="46" t="s">
        <v>186</v>
      </c>
      <c r="O308" s="46" t="s">
        <v>191</v>
      </c>
      <c r="P308" s="46" t="s">
        <v>200</v>
      </c>
      <c r="Q308" s="46" t="s">
        <v>7</v>
      </c>
      <c r="R308" s="46" t="s">
        <v>4</v>
      </c>
      <c r="T308" s="46" t="s">
        <v>194</v>
      </c>
      <c r="U308" s="46" t="s">
        <v>194</v>
      </c>
      <c r="V308" s="46">
        <v>42675</v>
      </c>
      <c r="W308" s="46" t="s">
        <v>201</v>
      </c>
      <c r="X308" s="46" t="s">
        <v>194</v>
      </c>
      <c r="Y308" s="46" t="s">
        <v>201</v>
      </c>
      <c r="Z308" s="46" t="s">
        <v>198</v>
      </c>
      <c r="AA308" s="46">
        <v>39</v>
      </c>
      <c r="AB308" s="46" t="s">
        <v>195</v>
      </c>
      <c r="AC308" s="46" t="s">
        <v>2408</v>
      </c>
      <c r="AD308" s="46" t="s">
        <v>201</v>
      </c>
    </row>
    <row r="309" spans="1:31" hidden="1">
      <c r="A309" s="46">
        <v>25</v>
      </c>
      <c r="B309" s="46" t="s">
        <v>945</v>
      </c>
      <c r="C309" s="46" t="s">
        <v>208</v>
      </c>
      <c r="D309" s="46" t="s">
        <v>2089</v>
      </c>
      <c r="E309" s="46" t="s">
        <v>2403</v>
      </c>
      <c r="F309" s="46" t="s">
        <v>2425</v>
      </c>
      <c r="G309" s="44" t="s">
        <v>2426</v>
      </c>
      <c r="H309" s="44" t="s">
        <v>3</v>
      </c>
      <c r="I309" s="46" t="s">
        <v>2441</v>
      </c>
      <c r="J309" s="44">
        <v>66304</v>
      </c>
      <c r="N309" s="46" t="s">
        <v>186</v>
      </c>
      <c r="O309" s="46" t="s">
        <v>191</v>
      </c>
      <c r="P309" s="46" t="s">
        <v>200</v>
      </c>
      <c r="Q309" s="46" t="s">
        <v>7</v>
      </c>
      <c r="R309" s="46" t="s">
        <v>4</v>
      </c>
      <c r="T309" s="46" t="s">
        <v>194</v>
      </c>
      <c r="U309" s="46" t="s">
        <v>194</v>
      </c>
      <c r="V309" s="46">
        <v>42675</v>
      </c>
      <c r="W309" s="46" t="s">
        <v>201</v>
      </c>
      <c r="X309" s="46" t="s">
        <v>194</v>
      </c>
      <c r="Y309" s="46" t="s">
        <v>201</v>
      </c>
      <c r="Z309" s="46" t="s">
        <v>198</v>
      </c>
      <c r="AA309" s="46">
        <v>39</v>
      </c>
      <c r="AB309" s="46" t="s">
        <v>195</v>
      </c>
      <c r="AC309" s="46" t="s">
        <v>2408</v>
      </c>
      <c r="AD309" s="46" t="s">
        <v>201</v>
      </c>
    </row>
    <row r="310" spans="1:31" hidden="1">
      <c r="A310" s="46">
        <v>26</v>
      </c>
      <c r="B310" s="46" t="s">
        <v>945</v>
      </c>
      <c r="C310" s="46" t="s">
        <v>208</v>
      </c>
      <c r="D310" s="46" t="s">
        <v>2089</v>
      </c>
      <c r="E310" s="46" t="s">
        <v>2403</v>
      </c>
      <c r="F310" s="46" t="s">
        <v>2409</v>
      </c>
      <c r="G310" s="44" t="s">
        <v>2410</v>
      </c>
      <c r="H310" s="44" t="s">
        <v>1474</v>
      </c>
      <c r="I310" s="46" t="s">
        <v>2442</v>
      </c>
      <c r="J310" s="44">
        <v>30186</v>
      </c>
      <c r="N310" s="46" t="s">
        <v>186</v>
      </c>
      <c r="O310" s="46" t="s">
        <v>187</v>
      </c>
      <c r="P310" s="46" t="s">
        <v>200</v>
      </c>
      <c r="Q310" s="46" t="s">
        <v>7</v>
      </c>
      <c r="R310" s="46" t="s">
        <v>4</v>
      </c>
      <c r="T310" s="46" t="s">
        <v>194</v>
      </c>
      <c r="U310" s="46" t="s">
        <v>194</v>
      </c>
      <c r="V310" s="46">
        <v>42675</v>
      </c>
      <c r="W310" s="46" t="s">
        <v>201</v>
      </c>
      <c r="X310" s="46" t="s">
        <v>194</v>
      </c>
      <c r="Y310" s="46" t="s">
        <v>201</v>
      </c>
      <c r="Z310" s="46" t="s">
        <v>198</v>
      </c>
      <c r="AA310" s="46">
        <v>19</v>
      </c>
      <c r="AB310" s="46" t="s">
        <v>195</v>
      </c>
      <c r="AC310" s="46" t="s">
        <v>2408</v>
      </c>
      <c r="AD310" s="46" t="s">
        <v>201</v>
      </c>
    </row>
    <row r="311" spans="1:31" hidden="1">
      <c r="A311" s="46">
        <v>27</v>
      </c>
      <c r="B311" s="46" t="s">
        <v>945</v>
      </c>
      <c r="C311" s="46" t="s">
        <v>208</v>
      </c>
      <c r="D311" s="46" t="s">
        <v>2089</v>
      </c>
      <c r="E311" s="46" t="s">
        <v>2403</v>
      </c>
      <c r="F311" s="46" t="s">
        <v>2409</v>
      </c>
      <c r="G311" s="44" t="s">
        <v>2410</v>
      </c>
      <c r="H311" s="44" t="s">
        <v>1474</v>
      </c>
      <c r="I311" s="46" t="s">
        <v>2443</v>
      </c>
      <c r="J311" s="44">
        <v>47486</v>
      </c>
      <c r="K311" s="46" t="s">
        <v>2444</v>
      </c>
      <c r="N311" s="46" t="s">
        <v>186</v>
      </c>
      <c r="O311" s="46" t="s">
        <v>187</v>
      </c>
      <c r="P311" s="46" t="s">
        <v>200</v>
      </c>
      <c r="Q311" s="46" t="s">
        <v>7</v>
      </c>
      <c r="R311" s="46" t="s">
        <v>4</v>
      </c>
      <c r="T311" s="46" t="s">
        <v>194</v>
      </c>
      <c r="U311" s="46" t="s">
        <v>194</v>
      </c>
      <c r="V311" s="46">
        <v>42675</v>
      </c>
      <c r="W311" s="46" t="s">
        <v>201</v>
      </c>
      <c r="X311" s="46" t="s">
        <v>194</v>
      </c>
      <c r="Y311" s="46" t="s">
        <v>201</v>
      </c>
      <c r="Z311" s="46" t="s">
        <v>198</v>
      </c>
      <c r="AA311" s="46">
        <v>19</v>
      </c>
      <c r="AB311" s="46" t="s">
        <v>195</v>
      </c>
      <c r="AC311" s="46" t="s">
        <v>2408</v>
      </c>
      <c r="AD311" s="46" t="s">
        <v>201</v>
      </c>
    </row>
    <row r="312" spans="1:31" hidden="1">
      <c r="A312" s="46">
        <v>28</v>
      </c>
      <c r="B312" s="46" t="s">
        <v>945</v>
      </c>
      <c r="C312" s="46" t="s">
        <v>208</v>
      </c>
      <c r="D312" s="46" t="s">
        <v>2089</v>
      </c>
      <c r="E312" s="46" t="s">
        <v>2403</v>
      </c>
      <c r="F312" s="46" t="s">
        <v>2413</v>
      </c>
      <c r="G312" s="44" t="s">
        <v>2414</v>
      </c>
      <c r="H312" s="44" t="s">
        <v>8</v>
      </c>
      <c r="I312" s="46" t="s">
        <v>2445</v>
      </c>
      <c r="J312" s="44">
        <v>58439</v>
      </c>
      <c r="N312" s="46" t="s">
        <v>186</v>
      </c>
      <c r="O312" s="46" t="s">
        <v>191</v>
      </c>
      <c r="P312" s="46" t="s">
        <v>200</v>
      </c>
      <c r="Q312" s="46" t="s">
        <v>7</v>
      </c>
      <c r="R312" s="46" t="s">
        <v>4</v>
      </c>
      <c r="T312" s="46" t="s">
        <v>194</v>
      </c>
      <c r="U312" s="46" t="s">
        <v>194</v>
      </c>
      <c r="V312" s="46">
        <v>42675</v>
      </c>
      <c r="W312" s="46" t="s">
        <v>201</v>
      </c>
      <c r="X312" s="46" t="s">
        <v>194</v>
      </c>
      <c r="Y312" s="46" t="s">
        <v>201</v>
      </c>
      <c r="Z312" s="46" t="s">
        <v>198</v>
      </c>
      <c r="AA312" s="46">
        <v>19</v>
      </c>
      <c r="AB312" s="46" t="s">
        <v>195</v>
      </c>
      <c r="AC312" s="46" t="s">
        <v>2408</v>
      </c>
      <c r="AD312" s="46" t="s">
        <v>201</v>
      </c>
    </row>
    <row r="313" spans="1:31" hidden="1">
      <c r="A313" s="46">
        <v>29</v>
      </c>
      <c r="B313" s="46" t="s">
        <v>945</v>
      </c>
      <c r="C313" s="46" t="s">
        <v>208</v>
      </c>
      <c r="D313" s="46" t="s">
        <v>2089</v>
      </c>
      <c r="E313" s="46" t="s">
        <v>2403</v>
      </c>
      <c r="F313" s="46" t="s">
        <v>2413</v>
      </c>
      <c r="G313" s="44" t="s">
        <v>2414</v>
      </c>
      <c r="H313" s="44" t="s">
        <v>3</v>
      </c>
      <c r="I313" s="46" t="s">
        <v>2446</v>
      </c>
      <c r="J313" s="44">
        <v>44851</v>
      </c>
      <c r="N313" s="46" t="s">
        <v>186</v>
      </c>
      <c r="O313" s="46" t="s">
        <v>191</v>
      </c>
      <c r="P313" s="46" t="s">
        <v>193</v>
      </c>
      <c r="Q313" s="46" t="s">
        <v>7</v>
      </c>
      <c r="R313" s="46" t="s">
        <v>4</v>
      </c>
      <c r="T313" s="46" t="s">
        <v>194</v>
      </c>
      <c r="U313" s="46" t="s">
        <v>194</v>
      </c>
      <c r="V313" s="46">
        <v>42675</v>
      </c>
      <c r="W313" s="46" t="s">
        <v>189</v>
      </c>
      <c r="X313" s="46" t="s">
        <v>194</v>
      </c>
      <c r="Z313" s="46" t="s">
        <v>198</v>
      </c>
      <c r="AA313" s="46">
        <v>19</v>
      </c>
      <c r="AB313" s="46" t="s">
        <v>195</v>
      </c>
      <c r="AC313" s="46" t="s">
        <v>2408</v>
      </c>
      <c r="AD313" s="46" t="s">
        <v>201</v>
      </c>
    </row>
    <row r="314" spans="1:31" hidden="1">
      <c r="A314" s="46">
        <v>30</v>
      </c>
      <c r="B314" s="46" t="s">
        <v>945</v>
      </c>
      <c r="C314" s="46" t="s">
        <v>208</v>
      </c>
      <c r="D314" s="46" t="s">
        <v>2089</v>
      </c>
      <c r="E314" s="46" t="s">
        <v>2403</v>
      </c>
      <c r="F314" s="46" t="s">
        <v>2430</v>
      </c>
      <c r="G314" s="44" t="s">
        <v>2431</v>
      </c>
      <c r="H314" s="44" t="s">
        <v>8</v>
      </c>
      <c r="I314" s="46" t="s">
        <v>2447</v>
      </c>
      <c r="J314" s="44">
        <v>70854</v>
      </c>
      <c r="N314" s="46" t="s">
        <v>186</v>
      </c>
      <c r="O314" s="46" t="s">
        <v>191</v>
      </c>
      <c r="P314" s="46" t="s">
        <v>200</v>
      </c>
      <c r="Q314" s="46" t="s">
        <v>7</v>
      </c>
      <c r="R314" s="46" t="s">
        <v>4</v>
      </c>
      <c r="T314" s="46" t="s">
        <v>194</v>
      </c>
      <c r="U314" s="46" t="s">
        <v>194</v>
      </c>
      <c r="V314" s="46">
        <v>42675</v>
      </c>
      <c r="W314" s="46" t="s">
        <v>201</v>
      </c>
      <c r="X314" s="46" t="s">
        <v>194</v>
      </c>
      <c r="Y314" s="46" t="s">
        <v>201</v>
      </c>
      <c r="Z314" s="46" t="s">
        <v>198</v>
      </c>
      <c r="AA314" s="46">
        <v>12</v>
      </c>
      <c r="AB314" s="46" t="s">
        <v>34</v>
      </c>
      <c r="AC314" s="46" t="s">
        <v>2408</v>
      </c>
      <c r="AD314" s="46" t="s">
        <v>201</v>
      </c>
    </row>
    <row r="315" spans="1:31" hidden="1">
      <c r="A315" s="46">
        <v>31</v>
      </c>
      <c r="B315" s="46" t="s">
        <v>945</v>
      </c>
      <c r="C315" s="46" t="s">
        <v>208</v>
      </c>
      <c r="D315" s="46" t="s">
        <v>2089</v>
      </c>
      <c r="E315" s="46" t="s">
        <v>2403</v>
      </c>
      <c r="F315" s="46" t="s">
        <v>2430</v>
      </c>
      <c r="G315" s="44" t="s">
        <v>2431</v>
      </c>
      <c r="H315" s="44" t="s">
        <v>1474</v>
      </c>
      <c r="I315" s="46" t="s">
        <v>2448</v>
      </c>
      <c r="J315" s="44">
        <v>69591</v>
      </c>
      <c r="N315" s="46" t="s">
        <v>186</v>
      </c>
      <c r="O315" s="46" t="s">
        <v>191</v>
      </c>
      <c r="P315" s="46" t="s">
        <v>200</v>
      </c>
      <c r="Q315" s="46" t="s">
        <v>7</v>
      </c>
      <c r="R315" s="46" t="s">
        <v>4</v>
      </c>
      <c r="T315" s="46" t="s">
        <v>194</v>
      </c>
      <c r="U315" s="46" t="s">
        <v>194</v>
      </c>
      <c r="V315" s="46">
        <v>42675</v>
      </c>
      <c r="W315" s="46" t="s">
        <v>201</v>
      </c>
      <c r="X315" s="46" t="s">
        <v>194</v>
      </c>
      <c r="Y315" s="46" t="s">
        <v>201</v>
      </c>
      <c r="Z315" s="46" t="s">
        <v>198</v>
      </c>
      <c r="AA315" s="46">
        <v>12</v>
      </c>
      <c r="AB315" s="46" t="s">
        <v>34</v>
      </c>
      <c r="AC315" s="46" t="s">
        <v>2408</v>
      </c>
      <c r="AD315" s="46" t="s">
        <v>201</v>
      </c>
    </row>
    <row r="316" spans="1:31" hidden="1">
      <c r="A316" s="46">
        <v>32</v>
      </c>
      <c r="B316" s="46" t="s">
        <v>945</v>
      </c>
      <c r="C316" s="46" t="s">
        <v>208</v>
      </c>
      <c r="D316" s="46" t="s">
        <v>2089</v>
      </c>
      <c r="E316" s="46" t="s">
        <v>2403</v>
      </c>
      <c r="F316" s="46" t="s">
        <v>2413</v>
      </c>
      <c r="G316" s="44" t="s">
        <v>2414</v>
      </c>
      <c r="H316" s="44" t="s">
        <v>1474</v>
      </c>
      <c r="I316" s="46" t="s">
        <v>2449</v>
      </c>
      <c r="J316" s="44">
        <v>67857</v>
      </c>
      <c r="N316" s="46" t="s">
        <v>186</v>
      </c>
      <c r="O316" s="46" t="s">
        <v>191</v>
      </c>
      <c r="P316" s="46" t="s">
        <v>200</v>
      </c>
      <c r="Q316" s="46" t="s">
        <v>7</v>
      </c>
      <c r="R316" s="46" t="s">
        <v>4</v>
      </c>
      <c r="T316" s="46" t="s">
        <v>194</v>
      </c>
      <c r="U316" s="46" t="s">
        <v>194</v>
      </c>
      <c r="V316" s="46">
        <v>42675</v>
      </c>
      <c r="W316" s="46" t="s">
        <v>201</v>
      </c>
      <c r="X316" s="46" t="s">
        <v>194</v>
      </c>
      <c r="Y316" s="46" t="s">
        <v>201</v>
      </c>
      <c r="Z316" s="46" t="s">
        <v>198</v>
      </c>
      <c r="AA316" s="46">
        <v>19</v>
      </c>
      <c r="AB316" s="46" t="s">
        <v>195</v>
      </c>
      <c r="AC316" s="46" t="s">
        <v>2408</v>
      </c>
      <c r="AD316" s="46" t="s">
        <v>201</v>
      </c>
    </row>
    <row r="317" spans="1:31" hidden="1">
      <c r="A317" s="46">
        <v>33</v>
      </c>
      <c r="B317" s="46" t="s">
        <v>945</v>
      </c>
      <c r="C317" s="46" t="s">
        <v>208</v>
      </c>
      <c r="D317" s="46" t="s">
        <v>2089</v>
      </c>
      <c r="E317" s="46" t="s">
        <v>2403</v>
      </c>
      <c r="F317" s="46" t="s">
        <v>2425</v>
      </c>
      <c r="G317" s="44" t="s">
        <v>2431</v>
      </c>
      <c r="H317" s="44" t="s">
        <v>46</v>
      </c>
      <c r="I317" s="46" t="s">
        <v>2422</v>
      </c>
      <c r="J317" s="44" t="s">
        <v>2423</v>
      </c>
      <c r="K317" s="46" t="s">
        <v>2424</v>
      </c>
      <c r="N317" s="46" t="s">
        <v>186</v>
      </c>
      <c r="O317" s="46" t="s">
        <v>191</v>
      </c>
      <c r="P317" s="46" t="s">
        <v>193</v>
      </c>
      <c r="Q317" s="46" t="s">
        <v>7</v>
      </c>
      <c r="R317" s="46" t="s">
        <v>4</v>
      </c>
      <c r="W317" s="46" t="s">
        <v>189</v>
      </c>
      <c r="X317" s="46" t="s">
        <v>194</v>
      </c>
      <c r="AA317" s="46" t="s">
        <v>1192</v>
      </c>
      <c r="AB317" s="46" t="s">
        <v>195</v>
      </c>
      <c r="AC317" s="46" t="s">
        <v>2408</v>
      </c>
      <c r="AD317" s="46" t="s">
        <v>190</v>
      </c>
    </row>
    <row r="318" spans="1:31" hidden="1">
      <c r="A318" s="46">
        <v>34</v>
      </c>
      <c r="B318" s="46" t="s">
        <v>945</v>
      </c>
      <c r="C318" s="46" t="s">
        <v>2450</v>
      </c>
      <c r="D318" s="46" t="s">
        <v>2172</v>
      </c>
      <c r="E318" s="46" t="s">
        <v>2403</v>
      </c>
      <c r="F318" s="46" t="s">
        <v>2451</v>
      </c>
      <c r="G318" s="44" t="s">
        <v>2452</v>
      </c>
      <c r="H318" s="44" t="s">
        <v>3</v>
      </c>
      <c r="I318" s="46" t="s">
        <v>2453</v>
      </c>
      <c r="J318" s="44" t="s">
        <v>2454</v>
      </c>
      <c r="K318" s="46" t="s">
        <v>2455</v>
      </c>
      <c r="M318" s="46">
        <v>42248</v>
      </c>
      <c r="N318" s="46" t="s">
        <v>186</v>
      </c>
      <c r="O318" s="46" t="s">
        <v>187</v>
      </c>
      <c r="P318" s="46" t="s">
        <v>193</v>
      </c>
      <c r="Q318" s="46" t="s">
        <v>7</v>
      </c>
      <c r="R318" s="46" t="s">
        <v>7</v>
      </c>
      <c r="S318" s="46" t="s">
        <v>194</v>
      </c>
      <c r="T318" s="46" t="s">
        <v>194</v>
      </c>
      <c r="U318" s="46" t="s">
        <v>194</v>
      </c>
      <c r="V318" s="46" t="s">
        <v>194</v>
      </c>
      <c r="W318" s="46" t="s">
        <v>189</v>
      </c>
      <c r="X318" s="46" t="s">
        <v>194</v>
      </c>
      <c r="Z318" s="46" t="s">
        <v>198</v>
      </c>
      <c r="AA318" s="46">
        <v>8</v>
      </c>
      <c r="AB318" s="46" t="s">
        <v>195</v>
      </c>
      <c r="AC318" s="46" t="s">
        <v>2408</v>
      </c>
      <c r="AD318" s="46" t="s">
        <v>190</v>
      </c>
      <c r="AE318" s="46" t="s">
        <v>197</v>
      </c>
    </row>
    <row r="319" spans="1:31" hidden="1">
      <c r="A319" s="46">
        <v>35</v>
      </c>
      <c r="B319" s="46" t="s">
        <v>945</v>
      </c>
      <c r="C319" s="46" t="s">
        <v>2450</v>
      </c>
      <c r="D319" s="46" t="s">
        <v>2172</v>
      </c>
      <c r="E319" s="46" t="s">
        <v>2403</v>
      </c>
      <c r="F319" s="46" t="s">
        <v>2451</v>
      </c>
      <c r="G319" s="44" t="s">
        <v>2456</v>
      </c>
      <c r="H319" s="44" t="s">
        <v>3</v>
      </c>
      <c r="I319" s="46" t="s">
        <v>2457</v>
      </c>
      <c r="J319" s="44" t="s">
        <v>2458</v>
      </c>
      <c r="K319" s="46" t="s">
        <v>2459</v>
      </c>
      <c r="M319" s="46">
        <v>42248</v>
      </c>
      <c r="N319" s="46" t="s">
        <v>186</v>
      </c>
      <c r="O319" s="46" t="s">
        <v>187</v>
      </c>
      <c r="P319" s="46" t="s">
        <v>193</v>
      </c>
      <c r="Q319" s="46" t="s">
        <v>6</v>
      </c>
      <c r="R319" s="46" t="s">
        <v>6</v>
      </c>
      <c r="S319" s="46" t="s">
        <v>194</v>
      </c>
      <c r="T319" s="46" t="s">
        <v>194</v>
      </c>
      <c r="U319" s="46" t="s">
        <v>194</v>
      </c>
      <c r="V319" s="46" t="s">
        <v>194</v>
      </c>
      <c r="W319" s="46" t="s">
        <v>189</v>
      </c>
      <c r="X319" s="46" t="s">
        <v>194</v>
      </c>
      <c r="Z319" s="46" t="s">
        <v>198</v>
      </c>
      <c r="AA319" s="46">
        <v>6</v>
      </c>
      <c r="AB319" s="46" t="s">
        <v>195</v>
      </c>
      <c r="AC319" s="46" t="s">
        <v>2408</v>
      </c>
      <c r="AD319" s="46" t="s">
        <v>190</v>
      </c>
      <c r="AE319" s="46" t="s">
        <v>196</v>
      </c>
    </row>
    <row r="320" spans="1:31" hidden="1">
      <c r="A320" s="46">
        <v>36</v>
      </c>
      <c r="B320" s="46" t="s">
        <v>945</v>
      </c>
      <c r="C320" s="46" t="s">
        <v>2450</v>
      </c>
      <c r="D320" s="46" t="s">
        <v>2172</v>
      </c>
      <c r="E320" s="46" t="s">
        <v>2403</v>
      </c>
      <c r="F320" s="46" t="s">
        <v>2451</v>
      </c>
      <c r="G320" s="44" t="s">
        <v>2460</v>
      </c>
      <c r="H320" s="44" t="s">
        <v>3</v>
      </c>
      <c r="I320" s="46" t="s">
        <v>2461</v>
      </c>
      <c r="J320" s="44" t="s">
        <v>2462</v>
      </c>
      <c r="K320" s="46" t="s">
        <v>2463</v>
      </c>
      <c r="M320" s="46">
        <v>42248</v>
      </c>
      <c r="N320" s="46" t="s">
        <v>186</v>
      </c>
      <c r="O320" s="46" t="s">
        <v>187</v>
      </c>
      <c r="P320" s="46" t="s">
        <v>193</v>
      </c>
      <c r="Q320" s="46" t="s">
        <v>7</v>
      </c>
      <c r="R320" s="46" t="s">
        <v>7</v>
      </c>
      <c r="S320" s="46" t="s">
        <v>194</v>
      </c>
      <c r="T320" s="46" t="s">
        <v>194</v>
      </c>
      <c r="U320" s="46" t="s">
        <v>194</v>
      </c>
      <c r="V320" s="46" t="s">
        <v>194</v>
      </c>
      <c r="W320" s="46" t="s">
        <v>189</v>
      </c>
      <c r="X320" s="46" t="s">
        <v>194</v>
      </c>
      <c r="Z320" s="46" t="s">
        <v>198</v>
      </c>
      <c r="AA320" s="46">
        <v>18</v>
      </c>
      <c r="AB320" s="46" t="s">
        <v>195</v>
      </c>
      <c r="AC320" s="46" t="s">
        <v>2408</v>
      </c>
      <c r="AD320" s="46" t="s">
        <v>190</v>
      </c>
      <c r="AE320" s="46" t="s">
        <v>196</v>
      </c>
    </row>
    <row r="321" spans="1:31" hidden="1">
      <c r="A321" s="46">
        <v>37</v>
      </c>
      <c r="B321" s="46" t="s">
        <v>945</v>
      </c>
      <c r="C321" s="46" t="s">
        <v>2464</v>
      </c>
      <c r="D321" s="46" t="s">
        <v>217</v>
      </c>
      <c r="E321" s="46" t="s">
        <v>2403</v>
      </c>
      <c r="F321" s="46" t="s">
        <v>2465</v>
      </c>
      <c r="G321" s="44" t="s">
        <v>2466</v>
      </c>
      <c r="H321" s="44" t="s">
        <v>8</v>
      </c>
      <c r="I321" s="46" t="s">
        <v>2467</v>
      </c>
      <c r="J321" s="44" t="s">
        <v>2468</v>
      </c>
      <c r="K321" s="46" t="s">
        <v>2469</v>
      </c>
      <c r="M321" s="46">
        <v>42248</v>
      </c>
      <c r="N321" s="46" t="s">
        <v>186</v>
      </c>
      <c r="O321" s="46" t="s">
        <v>187</v>
      </c>
      <c r="P321" s="46" t="s">
        <v>193</v>
      </c>
      <c r="Q321" s="46" t="s">
        <v>4</v>
      </c>
      <c r="R321" s="46" t="s">
        <v>4</v>
      </c>
      <c r="S321" s="46" t="s">
        <v>194</v>
      </c>
      <c r="T321" s="46" t="s">
        <v>194</v>
      </c>
      <c r="U321" s="46" t="s">
        <v>194</v>
      </c>
      <c r="V321" s="46" t="s">
        <v>194</v>
      </c>
      <c r="W321" s="46" t="s">
        <v>189</v>
      </c>
      <c r="X321" s="46" t="s">
        <v>194</v>
      </c>
      <c r="Z321" s="46" t="s">
        <v>199</v>
      </c>
      <c r="AA321" s="46" t="s">
        <v>1252</v>
      </c>
      <c r="AB321" s="46" t="s">
        <v>34</v>
      </c>
      <c r="AC321" s="46" t="s">
        <v>2470</v>
      </c>
      <c r="AD321" s="46" t="s">
        <v>190</v>
      </c>
    </row>
    <row r="322" spans="1:31" hidden="1">
      <c r="A322" s="46">
        <v>38</v>
      </c>
      <c r="B322" s="46" t="s">
        <v>945</v>
      </c>
      <c r="C322" s="46" t="s">
        <v>2464</v>
      </c>
      <c r="D322" s="46" t="s">
        <v>217</v>
      </c>
      <c r="E322" s="46" t="s">
        <v>2403</v>
      </c>
      <c r="F322" s="46" t="s">
        <v>2465</v>
      </c>
      <c r="G322" s="44" t="s">
        <v>2466</v>
      </c>
      <c r="H322" s="44" t="s">
        <v>8</v>
      </c>
      <c r="I322" s="46" t="s">
        <v>2471</v>
      </c>
      <c r="J322" s="44" t="s">
        <v>2472</v>
      </c>
      <c r="K322" s="46" t="s">
        <v>2473</v>
      </c>
      <c r="M322" s="46">
        <v>42248</v>
      </c>
      <c r="N322" s="46" t="s">
        <v>186</v>
      </c>
      <c r="O322" s="46" t="s">
        <v>187</v>
      </c>
      <c r="P322" s="46" t="s">
        <v>193</v>
      </c>
      <c r="Q322" s="46" t="s">
        <v>4</v>
      </c>
      <c r="R322" s="46" t="s">
        <v>4</v>
      </c>
      <c r="S322" s="46" t="s">
        <v>194</v>
      </c>
      <c r="T322" s="46" t="s">
        <v>194</v>
      </c>
      <c r="U322" s="46" t="s">
        <v>194</v>
      </c>
      <c r="V322" s="46" t="s">
        <v>194</v>
      </c>
      <c r="W322" s="46" t="s">
        <v>189</v>
      </c>
      <c r="X322" s="46" t="s">
        <v>194</v>
      </c>
      <c r="Z322" s="46" t="s">
        <v>199</v>
      </c>
      <c r="AA322" s="46" t="s">
        <v>1252</v>
      </c>
      <c r="AB322" s="46" t="s">
        <v>34</v>
      </c>
      <c r="AC322" s="46" t="s">
        <v>2470</v>
      </c>
      <c r="AD322" s="46" t="s">
        <v>190</v>
      </c>
    </row>
    <row r="323" spans="1:31" hidden="1">
      <c r="A323" s="46">
        <v>39</v>
      </c>
      <c r="B323" s="46" t="s">
        <v>945</v>
      </c>
      <c r="C323" s="46" t="s">
        <v>2464</v>
      </c>
      <c r="D323" s="46" t="s">
        <v>217</v>
      </c>
      <c r="E323" s="46" t="s">
        <v>2403</v>
      </c>
      <c r="F323" s="46" t="s">
        <v>2465</v>
      </c>
      <c r="G323" s="44" t="s">
        <v>2466</v>
      </c>
      <c r="H323" s="44" t="s">
        <v>3</v>
      </c>
      <c r="I323" s="46" t="s">
        <v>2465</v>
      </c>
      <c r="J323" s="44" t="s">
        <v>2474</v>
      </c>
      <c r="K323" s="46" t="s">
        <v>2475</v>
      </c>
      <c r="M323" s="46">
        <v>42248</v>
      </c>
      <c r="N323" s="46" t="s">
        <v>186</v>
      </c>
      <c r="O323" s="46" t="s">
        <v>187</v>
      </c>
      <c r="P323" s="46" t="s">
        <v>193</v>
      </c>
      <c r="Q323" s="46" t="s">
        <v>4</v>
      </c>
      <c r="R323" s="46" t="s">
        <v>4</v>
      </c>
      <c r="S323" s="46" t="s">
        <v>194</v>
      </c>
      <c r="T323" s="46" t="s">
        <v>194</v>
      </c>
      <c r="U323" s="46" t="s">
        <v>194</v>
      </c>
      <c r="V323" s="46" t="s">
        <v>194</v>
      </c>
      <c r="W323" s="46" t="s">
        <v>189</v>
      </c>
      <c r="X323" s="46" t="s">
        <v>194</v>
      </c>
      <c r="Z323" s="46" t="s">
        <v>198</v>
      </c>
      <c r="AA323" s="46" t="s">
        <v>1252</v>
      </c>
      <c r="AB323" s="46" t="s">
        <v>34</v>
      </c>
      <c r="AC323" s="46" t="s">
        <v>2470</v>
      </c>
      <c r="AD323" s="46" t="s">
        <v>190</v>
      </c>
      <c r="AE323" s="46" t="s">
        <v>196</v>
      </c>
    </row>
    <row r="324" spans="1:31" hidden="1">
      <c r="A324" s="46">
        <v>40</v>
      </c>
      <c r="B324" s="46" t="s">
        <v>945</v>
      </c>
      <c r="C324" s="46" t="s">
        <v>2464</v>
      </c>
      <c r="D324" s="46" t="s">
        <v>217</v>
      </c>
      <c r="E324" s="46" t="s">
        <v>2403</v>
      </c>
      <c r="F324" s="46" t="s">
        <v>2465</v>
      </c>
      <c r="G324" s="44" t="s">
        <v>2466</v>
      </c>
      <c r="H324" s="44" t="s">
        <v>46</v>
      </c>
      <c r="I324" s="46" t="s">
        <v>2476</v>
      </c>
      <c r="J324" s="44" t="s">
        <v>2477</v>
      </c>
      <c r="K324" s="46" t="s">
        <v>2478</v>
      </c>
      <c r="M324" s="46">
        <v>42124</v>
      </c>
      <c r="N324" s="46" t="s">
        <v>186</v>
      </c>
      <c r="O324" s="46" t="s">
        <v>191</v>
      </c>
      <c r="P324" s="46" t="s">
        <v>193</v>
      </c>
      <c r="Q324" s="46" t="s">
        <v>7</v>
      </c>
      <c r="R324" s="46" t="s">
        <v>4</v>
      </c>
      <c r="W324" s="46" t="s">
        <v>189</v>
      </c>
      <c r="X324" s="46" t="s">
        <v>194</v>
      </c>
      <c r="AA324" s="46" t="s">
        <v>1252</v>
      </c>
      <c r="AB324" s="46" t="s">
        <v>34</v>
      </c>
      <c r="AC324" s="46" t="s">
        <v>534</v>
      </c>
      <c r="AD324" s="46" t="s">
        <v>190</v>
      </c>
    </row>
    <row r="325" spans="1:31" hidden="1">
      <c r="A325" s="46">
        <v>41</v>
      </c>
      <c r="B325" s="46" t="s">
        <v>945</v>
      </c>
      <c r="C325" s="46" t="s">
        <v>2464</v>
      </c>
      <c r="D325" s="46" t="s">
        <v>217</v>
      </c>
      <c r="E325" s="46" t="s">
        <v>2403</v>
      </c>
      <c r="F325" s="46" t="s">
        <v>2479</v>
      </c>
      <c r="G325" s="44" t="s">
        <v>2480</v>
      </c>
      <c r="H325" s="44" t="s">
        <v>3</v>
      </c>
      <c r="I325" s="46" t="s">
        <v>2479</v>
      </c>
      <c r="J325" s="44" t="s">
        <v>2481</v>
      </c>
      <c r="K325" s="46" t="s">
        <v>2482</v>
      </c>
      <c r="M325" s="46">
        <v>42248</v>
      </c>
      <c r="N325" s="46" t="s">
        <v>186</v>
      </c>
      <c r="O325" s="46" t="s">
        <v>187</v>
      </c>
      <c r="P325" s="46" t="s">
        <v>193</v>
      </c>
      <c r="Q325" s="46" t="s">
        <v>4</v>
      </c>
      <c r="R325" s="46" t="s">
        <v>4</v>
      </c>
      <c r="S325" s="46" t="s">
        <v>194</v>
      </c>
      <c r="T325" s="46" t="s">
        <v>194</v>
      </c>
      <c r="U325" s="46" t="s">
        <v>194</v>
      </c>
      <c r="V325" s="46" t="s">
        <v>194</v>
      </c>
      <c r="W325" s="46" t="s">
        <v>189</v>
      </c>
      <c r="X325" s="46" t="s">
        <v>194</v>
      </c>
      <c r="Z325" s="46" t="s">
        <v>199</v>
      </c>
      <c r="AA325" s="46" t="s">
        <v>1374</v>
      </c>
      <c r="AB325" s="46" t="s">
        <v>34</v>
      </c>
      <c r="AC325" s="46" t="s">
        <v>2483</v>
      </c>
      <c r="AD325" s="46" t="s">
        <v>190</v>
      </c>
    </row>
    <row r="326" spans="1:31" hidden="1">
      <c r="A326" s="46">
        <v>42</v>
      </c>
      <c r="B326" s="46" t="s">
        <v>945</v>
      </c>
      <c r="C326" s="46" t="s">
        <v>2464</v>
      </c>
      <c r="D326" s="46" t="s">
        <v>217</v>
      </c>
      <c r="E326" s="46" t="s">
        <v>2403</v>
      </c>
      <c r="F326" s="46" t="s">
        <v>2479</v>
      </c>
      <c r="G326" s="44" t="s">
        <v>2480</v>
      </c>
      <c r="H326" s="44" t="s">
        <v>9</v>
      </c>
      <c r="I326" s="46" t="s">
        <v>2484</v>
      </c>
      <c r="J326" s="44" t="s">
        <v>2485</v>
      </c>
      <c r="K326" s="46" t="s">
        <v>2486</v>
      </c>
      <c r="M326" s="46">
        <v>42248</v>
      </c>
      <c r="N326" s="46" t="s">
        <v>186</v>
      </c>
      <c r="O326" s="46" t="s">
        <v>187</v>
      </c>
      <c r="P326" s="46" t="s">
        <v>193</v>
      </c>
      <c r="Q326" s="46" t="s">
        <v>4</v>
      </c>
      <c r="R326" s="46" t="s">
        <v>4</v>
      </c>
      <c r="S326" s="46" t="s">
        <v>194</v>
      </c>
      <c r="T326" s="46" t="s">
        <v>194</v>
      </c>
      <c r="U326" s="46" t="s">
        <v>194</v>
      </c>
      <c r="V326" s="46" t="s">
        <v>194</v>
      </c>
      <c r="W326" s="46" t="s">
        <v>189</v>
      </c>
      <c r="X326" s="46" t="s">
        <v>194</v>
      </c>
      <c r="Z326" s="46" t="s">
        <v>198</v>
      </c>
      <c r="AA326" s="46" t="s">
        <v>1374</v>
      </c>
      <c r="AB326" s="46" t="s">
        <v>34</v>
      </c>
      <c r="AC326" s="46" t="s">
        <v>2483</v>
      </c>
      <c r="AD326" s="46" t="s">
        <v>190</v>
      </c>
      <c r="AE326" s="46" t="e">
        <v>#N/A</v>
      </c>
    </row>
    <row r="327" spans="1:31" hidden="1">
      <c r="A327" s="46">
        <v>43</v>
      </c>
      <c r="B327" s="46" t="s">
        <v>945</v>
      </c>
      <c r="C327" s="46" t="s">
        <v>2464</v>
      </c>
      <c r="D327" s="46" t="s">
        <v>217</v>
      </c>
      <c r="E327" s="46" t="s">
        <v>2403</v>
      </c>
      <c r="F327" s="46" t="s">
        <v>2479</v>
      </c>
      <c r="G327" s="44" t="s">
        <v>2480</v>
      </c>
      <c r="H327" s="44" t="s">
        <v>46</v>
      </c>
      <c r="I327" s="46" t="s">
        <v>2476</v>
      </c>
      <c r="J327" s="44" t="s">
        <v>2477</v>
      </c>
      <c r="K327" s="46" t="s">
        <v>2478</v>
      </c>
      <c r="M327" s="46">
        <v>42124</v>
      </c>
      <c r="N327" s="46" t="s">
        <v>186</v>
      </c>
      <c r="O327" s="46" t="s">
        <v>191</v>
      </c>
      <c r="P327" s="46" t="s">
        <v>193</v>
      </c>
      <c r="Q327" s="46" t="s">
        <v>7</v>
      </c>
      <c r="R327" s="46" t="s">
        <v>4</v>
      </c>
      <c r="W327" s="46" t="s">
        <v>189</v>
      </c>
      <c r="X327" s="46" t="s">
        <v>194</v>
      </c>
      <c r="AA327" s="46" t="s">
        <v>1374</v>
      </c>
      <c r="AB327" s="46" t="s">
        <v>34</v>
      </c>
      <c r="AC327" s="46" t="s">
        <v>2483</v>
      </c>
      <c r="AD327" s="46" t="s">
        <v>190</v>
      </c>
    </row>
    <row r="328" spans="1:31" hidden="1">
      <c r="A328" s="46">
        <v>44</v>
      </c>
      <c r="B328" s="46" t="s">
        <v>945</v>
      </c>
      <c r="C328" s="46" t="s">
        <v>2464</v>
      </c>
      <c r="D328" s="46" t="s">
        <v>217</v>
      </c>
      <c r="E328" s="46" t="s">
        <v>2403</v>
      </c>
      <c r="F328" s="46" t="s">
        <v>2487</v>
      </c>
      <c r="G328" s="44" t="s">
        <v>2488</v>
      </c>
      <c r="H328" s="44" t="s">
        <v>3</v>
      </c>
      <c r="I328" s="46" t="s">
        <v>2487</v>
      </c>
      <c r="J328" s="44" t="s">
        <v>2489</v>
      </c>
      <c r="K328" s="46" t="s">
        <v>2490</v>
      </c>
      <c r="M328" s="46">
        <v>42278</v>
      </c>
      <c r="N328" s="46" t="s">
        <v>186</v>
      </c>
      <c r="O328" s="46" t="s">
        <v>187</v>
      </c>
      <c r="P328" s="46" t="s">
        <v>193</v>
      </c>
      <c r="Q328" s="46" t="s">
        <v>7</v>
      </c>
      <c r="R328" s="46" t="s">
        <v>4</v>
      </c>
      <c r="S328" s="46" t="s">
        <v>194</v>
      </c>
      <c r="T328" s="46" t="s">
        <v>194</v>
      </c>
      <c r="U328" s="46" t="s">
        <v>194</v>
      </c>
      <c r="V328" s="46" t="s">
        <v>194</v>
      </c>
      <c r="W328" s="46" t="s">
        <v>189</v>
      </c>
      <c r="X328" s="46" t="s">
        <v>194</v>
      </c>
      <c r="Z328" s="46" t="s">
        <v>198</v>
      </c>
      <c r="AA328" s="46">
        <v>17</v>
      </c>
      <c r="AB328" s="46" t="s">
        <v>195</v>
      </c>
      <c r="AC328" s="46" t="s">
        <v>2470</v>
      </c>
      <c r="AD328" s="46" t="s">
        <v>190</v>
      </c>
      <c r="AE328" s="46" t="s">
        <v>196</v>
      </c>
    </row>
    <row r="329" spans="1:31" hidden="1">
      <c r="A329" s="46">
        <v>45</v>
      </c>
      <c r="B329" s="46" t="s">
        <v>945</v>
      </c>
      <c r="C329" s="46" t="s">
        <v>2464</v>
      </c>
      <c r="D329" s="46" t="s">
        <v>217</v>
      </c>
      <c r="E329" s="46" t="s">
        <v>2403</v>
      </c>
      <c r="F329" s="46" t="s">
        <v>2487</v>
      </c>
      <c r="G329" s="44" t="s">
        <v>2488</v>
      </c>
      <c r="H329" s="44" t="s">
        <v>46</v>
      </c>
      <c r="I329" s="46" t="s">
        <v>2476</v>
      </c>
      <c r="J329" s="44" t="s">
        <v>2477</v>
      </c>
      <c r="K329" s="46" t="s">
        <v>2478</v>
      </c>
      <c r="M329" s="46">
        <v>42124</v>
      </c>
      <c r="N329" s="46" t="s">
        <v>186</v>
      </c>
      <c r="O329" s="46" t="s">
        <v>191</v>
      </c>
      <c r="P329" s="46" t="s">
        <v>193</v>
      </c>
      <c r="Q329" s="46" t="s">
        <v>7</v>
      </c>
      <c r="R329" s="46" t="s">
        <v>4</v>
      </c>
      <c r="W329" s="46" t="s">
        <v>189</v>
      </c>
      <c r="X329" s="46" t="s">
        <v>194</v>
      </c>
      <c r="AA329" s="46">
        <v>17</v>
      </c>
      <c r="AB329" s="46" t="s">
        <v>195</v>
      </c>
      <c r="AC329" s="46" t="s">
        <v>2491</v>
      </c>
      <c r="AD329" s="46" t="s">
        <v>190</v>
      </c>
    </row>
    <row r="330" spans="1:31" hidden="1">
      <c r="A330" s="46">
        <v>46</v>
      </c>
      <c r="B330" s="46" t="s">
        <v>945</v>
      </c>
      <c r="C330" s="46" t="s">
        <v>2464</v>
      </c>
      <c r="D330" s="46" t="s">
        <v>217</v>
      </c>
      <c r="E330" s="46" t="s">
        <v>2403</v>
      </c>
      <c r="F330" s="46" t="s">
        <v>2487</v>
      </c>
      <c r="G330" s="44" t="s">
        <v>2488</v>
      </c>
      <c r="H330" s="44" t="s">
        <v>9</v>
      </c>
      <c r="I330" s="46" t="s">
        <v>2492</v>
      </c>
      <c r="J330" s="44" t="s">
        <v>2493</v>
      </c>
      <c r="M330" s="46">
        <v>42278</v>
      </c>
      <c r="N330" s="46" t="s">
        <v>186</v>
      </c>
      <c r="O330" s="46" t="s">
        <v>187</v>
      </c>
      <c r="P330" s="46" t="s">
        <v>188</v>
      </c>
      <c r="Q330" s="46" t="s">
        <v>7</v>
      </c>
      <c r="R330" s="46" t="s">
        <v>7</v>
      </c>
      <c r="W330" s="46" t="s">
        <v>189</v>
      </c>
      <c r="AA330" s="46">
        <v>17</v>
      </c>
      <c r="AB330" s="46" t="s">
        <v>34</v>
      </c>
      <c r="AC330" s="46" t="s">
        <v>2470</v>
      </c>
      <c r="AD330" s="46" t="s">
        <v>190</v>
      </c>
    </row>
    <row r="331" spans="1:31" hidden="1">
      <c r="A331" s="46">
        <v>47</v>
      </c>
      <c r="B331" s="46" t="s">
        <v>945</v>
      </c>
      <c r="C331" s="46" t="s">
        <v>2464</v>
      </c>
      <c r="D331" s="46" t="s">
        <v>217</v>
      </c>
      <c r="E331" s="46" t="s">
        <v>2403</v>
      </c>
      <c r="F331" s="46" t="s">
        <v>2487</v>
      </c>
      <c r="G331" s="44" t="s">
        <v>2488</v>
      </c>
      <c r="H331" s="44" t="s">
        <v>8</v>
      </c>
      <c r="I331" s="46" t="s">
        <v>2494</v>
      </c>
      <c r="J331" s="44" t="s">
        <v>2495</v>
      </c>
      <c r="M331" s="46">
        <v>42278</v>
      </c>
      <c r="N331" s="46" t="s">
        <v>186</v>
      </c>
      <c r="O331" s="46" t="s">
        <v>187</v>
      </c>
      <c r="P331" s="46" t="s">
        <v>188</v>
      </c>
      <c r="Q331" s="46" t="s">
        <v>7</v>
      </c>
      <c r="R331" s="46" t="s">
        <v>7</v>
      </c>
      <c r="W331" s="46" t="s">
        <v>189</v>
      </c>
      <c r="AA331" s="46">
        <v>17</v>
      </c>
      <c r="AB331" s="46" t="s">
        <v>34</v>
      </c>
      <c r="AC331" s="46" t="s">
        <v>2470</v>
      </c>
      <c r="AD331" s="46" t="s">
        <v>190</v>
      </c>
    </row>
    <row r="332" spans="1:31" hidden="1">
      <c r="A332" s="46">
        <v>48</v>
      </c>
      <c r="B332" s="46" t="s">
        <v>945</v>
      </c>
      <c r="C332" s="46" t="s">
        <v>2464</v>
      </c>
      <c r="D332" s="46" t="s">
        <v>217</v>
      </c>
      <c r="E332" s="46" t="s">
        <v>2403</v>
      </c>
      <c r="F332" s="46" t="s">
        <v>2496</v>
      </c>
      <c r="G332" s="44" t="s">
        <v>2497</v>
      </c>
      <c r="H332" s="44" t="s">
        <v>5</v>
      </c>
      <c r="I332" s="46" t="s">
        <v>2498</v>
      </c>
      <c r="J332" s="44" t="s">
        <v>2499</v>
      </c>
      <c r="K332" s="46" t="s">
        <v>2500</v>
      </c>
      <c r="M332" s="46">
        <v>42248</v>
      </c>
      <c r="N332" s="46" t="s">
        <v>186</v>
      </c>
      <c r="O332" s="46" t="s">
        <v>187</v>
      </c>
      <c r="P332" s="46" t="s">
        <v>188</v>
      </c>
      <c r="Q332" s="46" t="s">
        <v>4</v>
      </c>
      <c r="R332" s="46" t="s">
        <v>4</v>
      </c>
      <c r="S332" s="46" t="s">
        <v>194</v>
      </c>
      <c r="T332" s="46" t="s">
        <v>194</v>
      </c>
      <c r="U332" s="46" t="s">
        <v>194</v>
      </c>
      <c r="V332" s="46" t="s">
        <v>194</v>
      </c>
      <c r="W332" s="46" t="s">
        <v>189</v>
      </c>
      <c r="X332" s="46" t="s">
        <v>194</v>
      </c>
      <c r="Z332" s="46" t="s">
        <v>198</v>
      </c>
      <c r="AA332" s="46" t="s">
        <v>1138</v>
      </c>
      <c r="AB332" s="46" t="s">
        <v>195</v>
      </c>
      <c r="AC332" s="46" t="s">
        <v>2470</v>
      </c>
      <c r="AD332" s="46" t="s">
        <v>201</v>
      </c>
    </row>
    <row r="333" spans="1:31" hidden="1">
      <c r="A333" s="46">
        <v>49</v>
      </c>
      <c r="B333" s="46" t="s">
        <v>945</v>
      </c>
      <c r="C333" s="46" t="s">
        <v>2464</v>
      </c>
      <c r="D333" s="46" t="s">
        <v>217</v>
      </c>
      <c r="E333" s="46" t="s">
        <v>2403</v>
      </c>
      <c r="F333" s="46" t="s">
        <v>2496</v>
      </c>
      <c r="G333" s="44" t="s">
        <v>2497</v>
      </c>
      <c r="H333" s="44" t="s">
        <v>192</v>
      </c>
      <c r="I333" s="46" t="s">
        <v>2501</v>
      </c>
      <c r="J333" s="44" t="s">
        <v>2502</v>
      </c>
      <c r="K333" s="46" t="s">
        <v>2503</v>
      </c>
      <c r="M333" s="46">
        <v>42248</v>
      </c>
      <c r="N333" s="46" t="s">
        <v>186</v>
      </c>
      <c r="O333" s="46" t="s">
        <v>187</v>
      </c>
      <c r="P333" s="46" t="s">
        <v>188</v>
      </c>
      <c r="Q333" s="46" t="s">
        <v>4</v>
      </c>
      <c r="R333" s="46" t="s">
        <v>4</v>
      </c>
      <c r="S333" s="46" t="s">
        <v>194</v>
      </c>
      <c r="T333" s="46" t="s">
        <v>194</v>
      </c>
      <c r="U333" s="46" t="s">
        <v>194</v>
      </c>
      <c r="V333" s="46" t="s">
        <v>194</v>
      </c>
      <c r="W333" s="46" t="s">
        <v>189</v>
      </c>
      <c r="X333" s="46" t="s">
        <v>194</v>
      </c>
      <c r="Z333" s="46" t="s">
        <v>198</v>
      </c>
      <c r="AA333" s="46" t="s">
        <v>1138</v>
      </c>
      <c r="AB333" s="46" t="s">
        <v>195</v>
      </c>
      <c r="AC333" s="46" t="s">
        <v>2470</v>
      </c>
      <c r="AD333" s="46" t="s">
        <v>201</v>
      </c>
    </row>
    <row r="334" spans="1:31" hidden="1">
      <c r="A334" s="46">
        <v>50</v>
      </c>
      <c r="B334" s="46" t="s">
        <v>945</v>
      </c>
      <c r="C334" s="46" t="s">
        <v>2464</v>
      </c>
      <c r="D334" s="46" t="s">
        <v>217</v>
      </c>
      <c r="E334" s="46" t="s">
        <v>2403</v>
      </c>
      <c r="F334" s="46" t="s">
        <v>2496</v>
      </c>
      <c r="G334" s="44" t="s">
        <v>2497</v>
      </c>
      <c r="H334" s="44" t="s">
        <v>192</v>
      </c>
      <c r="I334" s="46" t="s">
        <v>2504</v>
      </c>
      <c r="J334" s="44" t="s">
        <v>2502</v>
      </c>
      <c r="K334" s="46" t="s">
        <v>2505</v>
      </c>
      <c r="M334" s="46">
        <v>42248</v>
      </c>
      <c r="N334" s="46" t="s">
        <v>186</v>
      </c>
      <c r="O334" s="46" t="s">
        <v>187</v>
      </c>
      <c r="P334" s="46" t="s">
        <v>188</v>
      </c>
      <c r="Q334" s="46" t="s">
        <v>4</v>
      </c>
      <c r="R334" s="46" t="s">
        <v>4</v>
      </c>
      <c r="S334" s="46" t="s">
        <v>194</v>
      </c>
      <c r="T334" s="46" t="s">
        <v>194</v>
      </c>
      <c r="U334" s="46" t="s">
        <v>194</v>
      </c>
      <c r="V334" s="46" t="s">
        <v>194</v>
      </c>
      <c r="W334" s="46" t="s">
        <v>189</v>
      </c>
      <c r="X334" s="46" t="s">
        <v>194</v>
      </c>
      <c r="Z334" s="46" t="s">
        <v>198</v>
      </c>
      <c r="AA334" s="46" t="s">
        <v>1138</v>
      </c>
      <c r="AB334" s="46" t="s">
        <v>195</v>
      </c>
      <c r="AC334" s="46" t="s">
        <v>2470</v>
      </c>
      <c r="AD334" s="46" t="s">
        <v>201</v>
      </c>
    </row>
    <row r="335" spans="1:31" hidden="1">
      <c r="A335" s="46">
        <v>51</v>
      </c>
      <c r="B335" s="46" t="s">
        <v>945</v>
      </c>
      <c r="C335" s="46" t="s">
        <v>2464</v>
      </c>
      <c r="D335" s="46" t="s">
        <v>217</v>
      </c>
      <c r="E335" s="46" t="s">
        <v>2403</v>
      </c>
      <c r="F335" s="46" t="s">
        <v>2506</v>
      </c>
      <c r="G335" s="44" t="s">
        <v>2507</v>
      </c>
      <c r="H335" s="44" t="s">
        <v>3</v>
      </c>
      <c r="I335" s="46" t="s">
        <v>2506</v>
      </c>
      <c r="J335" s="44" t="s">
        <v>2508</v>
      </c>
      <c r="K335" s="46" t="s">
        <v>2509</v>
      </c>
      <c r="M335" s="46">
        <v>42248</v>
      </c>
      <c r="N335" s="46" t="s">
        <v>186</v>
      </c>
      <c r="O335" s="46" t="s">
        <v>187</v>
      </c>
      <c r="P335" s="46" t="s">
        <v>193</v>
      </c>
      <c r="Q335" s="46" t="s">
        <v>4</v>
      </c>
      <c r="R335" s="46" t="s">
        <v>4</v>
      </c>
      <c r="S335" s="46" t="s">
        <v>194</v>
      </c>
      <c r="T335" s="46" t="s">
        <v>194</v>
      </c>
      <c r="U335" s="46" t="s">
        <v>194</v>
      </c>
      <c r="V335" s="46" t="s">
        <v>194</v>
      </c>
      <c r="W335" s="46" t="s">
        <v>189</v>
      </c>
      <c r="X335" s="46" t="s">
        <v>194</v>
      </c>
      <c r="Z335" s="46" t="s">
        <v>198</v>
      </c>
      <c r="AA335" s="46" t="s">
        <v>1192</v>
      </c>
      <c r="AB335" s="46" t="s">
        <v>195</v>
      </c>
      <c r="AC335" s="46" t="s">
        <v>2470</v>
      </c>
      <c r="AD335" s="46" t="s">
        <v>201</v>
      </c>
    </row>
    <row r="336" spans="1:31" hidden="1">
      <c r="A336" s="46">
        <v>52</v>
      </c>
      <c r="B336" s="46" t="s">
        <v>945</v>
      </c>
      <c r="C336" s="46" t="s">
        <v>2464</v>
      </c>
      <c r="D336" s="46" t="s">
        <v>217</v>
      </c>
      <c r="E336" s="46" t="s">
        <v>2403</v>
      </c>
      <c r="F336" s="46" t="s">
        <v>2506</v>
      </c>
      <c r="G336" s="44" t="s">
        <v>2507</v>
      </c>
      <c r="H336" s="44" t="s">
        <v>46</v>
      </c>
      <c r="I336" s="46" t="s">
        <v>2476</v>
      </c>
      <c r="J336" s="44" t="s">
        <v>2477</v>
      </c>
      <c r="K336" s="46" t="s">
        <v>2478</v>
      </c>
      <c r="M336" s="46">
        <v>42124</v>
      </c>
      <c r="N336" s="46" t="s">
        <v>186</v>
      </c>
      <c r="O336" s="46" t="s">
        <v>191</v>
      </c>
      <c r="P336" s="46" t="s">
        <v>193</v>
      </c>
      <c r="Q336" s="46" t="s">
        <v>7</v>
      </c>
      <c r="R336" s="46" t="s">
        <v>4</v>
      </c>
      <c r="W336" s="46" t="s">
        <v>189</v>
      </c>
      <c r="X336" s="46" t="s">
        <v>194</v>
      </c>
      <c r="AA336" s="46" t="s">
        <v>1192</v>
      </c>
      <c r="AB336" s="46" t="s">
        <v>195</v>
      </c>
      <c r="AC336" s="46" t="s">
        <v>2491</v>
      </c>
      <c r="AD336" s="46" t="s">
        <v>190</v>
      </c>
    </row>
    <row r="337" spans="1:31" hidden="1">
      <c r="A337" s="46">
        <v>53</v>
      </c>
      <c r="B337" s="46" t="s">
        <v>945</v>
      </c>
      <c r="C337" s="46" t="s">
        <v>2464</v>
      </c>
      <c r="D337" s="46" t="s">
        <v>217</v>
      </c>
      <c r="E337" s="46" t="s">
        <v>2403</v>
      </c>
      <c r="F337" s="46" t="s">
        <v>2510</v>
      </c>
      <c r="G337" s="44" t="s">
        <v>2511</v>
      </c>
      <c r="H337" s="44" t="s">
        <v>3</v>
      </c>
      <c r="I337" s="46" t="s">
        <v>2510</v>
      </c>
      <c r="J337" s="44" t="s">
        <v>2512</v>
      </c>
      <c r="K337" s="46" t="s">
        <v>2513</v>
      </c>
      <c r="L337" s="46" t="s">
        <v>2514</v>
      </c>
      <c r="N337" s="46" t="s">
        <v>186</v>
      </c>
      <c r="O337" s="46" t="s">
        <v>187</v>
      </c>
      <c r="P337" s="46" t="s">
        <v>193</v>
      </c>
      <c r="Q337" s="46" t="s">
        <v>7</v>
      </c>
      <c r="R337" s="46" t="s">
        <v>7</v>
      </c>
      <c r="T337" s="46" t="s">
        <v>2515</v>
      </c>
      <c r="W337" s="46" t="s">
        <v>189</v>
      </c>
      <c r="AA337" s="46">
        <v>2</v>
      </c>
      <c r="AB337" s="46" t="s">
        <v>195</v>
      </c>
      <c r="AC337" s="46" t="s">
        <v>2516</v>
      </c>
      <c r="AD337" s="46" t="s">
        <v>190</v>
      </c>
      <c r="AE337" s="46" t="s">
        <v>3</v>
      </c>
    </row>
    <row r="338" spans="1:31" hidden="1">
      <c r="A338" s="46">
        <v>54</v>
      </c>
      <c r="B338" s="46" t="s">
        <v>945</v>
      </c>
      <c r="C338" s="46" t="s">
        <v>2464</v>
      </c>
      <c r="D338" s="46" t="s">
        <v>217</v>
      </c>
      <c r="E338" s="46" t="s">
        <v>2403</v>
      </c>
      <c r="F338" s="46" t="s">
        <v>2510</v>
      </c>
      <c r="G338" s="44" t="s">
        <v>2511</v>
      </c>
      <c r="H338" s="44" t="s">
        <v>46</v>
      </c>
      <c r="I338" s="46" t="s">
        <v>2517</v>
      </c>
      <c r="J338" s="44" t="s">
        <v>2518</v>
      </c>
      <c r="K338" s="46" t="s">
        <v>2519</v>
      </c>
      <c r="L338" s="46" t="s">
        <v>2520</v>
      </c>
      <c r="N338" s="46" t="s">
        <v>186</v>
      </c>
      <c r="O338" s="46" t="s">
        <v>191</v>
      </c>
      <c r="P338" s="46" t="s">
        <v>193</v>
      </c>
      <c r="Q338" s="46" t="s">
        <v>7</v>
      </c>
      <c r="R338" s="46" t="s">
        <v>7</v>
      </c>
      <c r="W338" s="46" t="s">
        <v>189</v>
      </c>
      <c r="Y338" s="46" t="s">
        <v>198</v>
      </c>
      <c r="AA338" s="46">
        <v>2</v>
      </c>
      <c r="AB338" s="46" t="s">
        <v>195</v>
      </c>
      <c r="AC338" s="46" t="s">
        <v>2516</v>
      </c>
      <c r="AD338" s="46" t="s">
        <v>201</v>
      </c>
    </row>
    <row r="339" spans="1:31" hidden="1">
      <c r="A339" s="46">
        <v>55</v>
      </c>
      <c r="B339" s="46" t="s">
        <v>945</v>
      </c>
      <c r="C339" s="46" t="s">
        <v>2464</v>
      </c>
      <c r="D339" s="46" t="s">
        <v>217</v>
      </c>
      <c r="E339" s="46" t="s">
        <v>2403</v>
      </c>
      <c r="F339" s="46" t="s">
        <v>2521</v>
      </c>
      <c r="G339" s="44" t="s">
        <v>2522</v>
      </c>
      <c r="H339" s="44" t="s">
        <v>3</v>
      </c>
      <c r="I339" s="46" t="s">
        <v>2521</v>
      </c>
      <c r="J339" s="44" t="s">
        <v>2523</v>
      </c>
      <c r="K339" s="46" t="s">
        <v>2524</v>
      </c>
      <c r="L339" s="46" t="s">
        <v>2525</v>
      </c>
      <c r="N339" s="46" t="s">
        <v>186</v>
      </c>
      <c r="O339" s="46" t="s">
        <v>187</v>
      </c>
      <c r="P339" s="46" t="s">
        <v>193</v>
      </c>
      <c r="Q339" s="46" t="s">
        <v>7</v>
      </c>
      <c r="R339" s="46" t="s">
        <v>7</v>
      </c>
      <c r="W339" s="46" t="s">
        <v>189</v>
      </c>
      <c r="AA339" s="46">
        <v>1</v>
      </c>
      <c r="AB339" s="46" t="s">
        <v>195</v>
      </c>
      <c r="AC339" s="46" t="s">
        <v>2516</v>
      </c>
      <c r="AD339" s="46" t="s">
        <v>190</v>
      </c>
      <c r="AE339" s="46" t="s">
        <v>3</v>
      </c>
    </row>
    <row r="340" spans="1:31" hidden="1">
      <c r="A340" s="46">
        <v>56</v>
      </c>
      <c r="B340" s="46" t="s">
        <v>945</v>
      </c>
      <c r="C340" s="46" t="s">
        <v>2464</v>
      </c>
      <c r="D340" s="46" t="s">
        <v>217</v>
      </c>
      <c r="E340" s="46" t="s">
        <v>2403</v>
      </c>
      <c r="F340" s="46" t="s">
        <v>2521</v>
      </c>
      <c r="G340" s="44" t="s">
        <v>2522</v>
      </c>
      <c r="H340" s="44" t="s">
        <v>46</v>
      </c>
      <c r="I340" s="46" t="s">
        <v>2517</v>
      </c>
      <c r="J340" s="44" t="s">
        <v>2526</v>
      </c>
      <c r="K340" s="46" t="s">
        <v>2519</v>
      </c>
      <c r="L340" s="46" t="s">
        <v>2520</v>
      </c>
      <c r="N340" s="46" t="s">
        <v>186</v>
      </c>
      <c r="O340" s="46" t="s">
        <v>191</v>
      </c>
      <c r="P340" s="46" t="s">
        <v>193</v>
      </c>
      <c r="Q340" s="46" t="s">
        <v>7</v>
      </c>
      <c r="R340" s="46" t="s">
        <v>7</v>
      </c>
      <c r="W340" s="46" t="s">
        <v>189</v>
      </c>
      <c r="Y340" s="46" t="s">
        <v>198</v>
      </c>
      <c r="AA340" s="46">
        <v>1</v>
      </c>
      <c r="AB340" s="46" t="s">
        <v>195</v>
      </c>
      <c r="AC340" s="46" t="s">
        <v>2516</v>
      </c>
      <c r="AD340" s="46" t="s">
        <v>201</v>
      </c>
    </row>
    <row r="341" spans="1:31" hidden="1">
      <c r="A341" s="46">
        <v>57</v>
      </c>
      <c r="B341" s="46" t="s">
        <v>945</v>
      </c>
      <c r="C341" s="46" t="s">
        <v>2464</v>
      </c>
      <c r="D341" s="46" t="s">
        <v>217</v>
      </c>
      <c r="E341" s="46" t="s">
        <v>2403</v>
      </c>
      <c r="F341" s="46" t="s">
        <v>2521</v>
      </c>
      <c r="G341" s="44" t="s">
        <v>2527</v>
      </c>
      <c r="H341" s="44" t="s">
        <v>3</v>
      </c>
      <c r="I341" s="46" t="s">
        <v>2521</v>
      </c>
      <c r="J341" s="44" t="s">
        <v>2523</v>
      </c>
      <c r="K341" s="46" t="s">
        <v>2524</v>
      </c>
      <c r="L341" s="46" t="s">
        <v>2525</v>
      </c>
      <c r="N341" s="46" t="s">
        <v>186</v>
      </c>
      <c r="O341" s="46" t="s">
        <v>187</v>
      </c>
      <c r="P341" s="46" t="s">
        <v>193</v>
      </c>
      <c r="Q341" s="46" t="s">
        <v>4</v>
      </c>
      <c r="R341" s="46" t="s">
        <v>4</v>
      </c>
      <c r="W341" s="46" t="s">
        <v>189</v>
      </c>
      <c r="AA341" s="46">
        <v>10</v>
      </c>
      <c r="AB341" s="46" t="s">
        <v>34</v>
      </c>
      <c r="AC341" s="46" t="s">
        <v>2516</v>
      </c>
      <c r="AD341" s="46" t="s">
        <v>190</v>
      </c>
      <c r="AE341" s="46" t="s">
        <v>3</v>
      </c>
    </row>
    <row r="342" spans="1:31" hidden="1">
      <c r="A342" s="46">
        <v>58</v>
      </c>
      <c r="B342" s="46" t="s">
        <v>945</v>
      </c>
      <c r="C342" s="46" t="s">
        <v>2464</v>
      </c>
      <c r="D342" s="46" t="s">
        <v>217</v>
      </c>
      <c r="E342" s="46" t="s">
        <v>2403</v>
      </c>
      <c r="F342" s="46" t="s">
        <v>2521</v>
      </c>
      <c r="G342" s="44" t="s">
        <v>2527</v>
      </c>
      <c r="H342" s="44" t="s">
        <v>46</v>
      </c>
      <c r="I342" s="46" t="s">
        <v>2517</v>
      </c>
      <c r="J342" s="44" t="s">
        <v>2526</v>
      </c>
      <c r="K342" s="46" t="s">
        <v>2519</v>
      </c>
      <c r="L342" s="46" t="s">
        <v>2520</v>
      </c>
      <c r="N342" s="46" t="s">
        <v>186</v>
      </c>
      <c r="O342" s="46" t="s">
        <v>191</v>
      </c>
      <c r="P342" s="46" t="s">
        <v>193</v>
      </c>
      <c r="Q342" s="46" t="s">
        <v>4</v>
      </c>
      <c r="R342" s="46" t="s">
        <v>4</v>
      </c>
      <c r="T342" s="46" t="s">
        <v>2528</v>
      </c>
      <c r="W342" s="46" t="s">
        <v>189</v>
      </c>
      <c r="Y342" s="46" t="s">
        <v>198</v>
      </c>
      <c r="AA342" s="46">
        <v>10</v>
      </c>
      <c r="AB342" s="46" t="s">
        <v>34</v>
      </c>
      <c r="AC342" s="46" t="s">
        <v>2516</v>
      </c>
      <c r="AD342" s="46" t="s">
        <v>201</v>
      </c>
    </row>
    <row r="343" spans="1:31" hidden="1">
      <c r="A343" s="46">
        <v>59</v>
      </c>
      <c r="B343" s="46" t="s">
        <v>945</v>
      </c>
      <c r="C343" s="46" t="s">
        <v>2464</v>
      </c>
      <c r="D343" s="46" t="s">
        <v>217</v>
      </c>
      <c r="E343" s="46" t="s">
        <v>2403</v>
      </c>
      <c r="F343" s="46" t="s">
        <v>2521</v>
      </c>
      <c r="G343" s="44" t="s">
        <v>2527</v>
      </c>
      <c r="H343" s="44" t="s">
        <v>8</v>
      </c>
      <c r="I343" s="46" t="s">
        <v>2529</v>
      </c>
      <c r="J343" s="44" t="s">
        <v>2530</v>
      </c>
      <c r="K343" s="46" t="s">
        <v>2531</v>
      </c>
      <c r="L343" s="46" t="s">
        <v>2532</v>
      </c>
      <c r="N343" s="46" t="s">
        <v>186</v>
      </c>
      <c r="O343" s="46" t="s">
        <v>187</v>
      </c>
      <c r="P343" s="46" t="s">
        <v>193</v>
      </c>
      <c r="Q343" s="46" t="s">
        <v>4</v>
      </c>
      <c r="R343" s="46" t="s">
        <v>4</v>
      </c>
      <c r="T343" s="46" t="s">
        <v>2533</v>
      </c>
      <c r="W343" s="46" t="s">
        <v>189</v>
      </c>
      <c r="AA343" s="46">
        <v>10</v>
      </c>
      <c r="AB343" s="46" t="s">
        <v>34</v>
      </c>
      <c r="AC343" s="46" t="s">
        <v>2516</v>
      </c>
      <c r="AD343" s="46" t="s">
        <v>201</v>
      </c>
    </row>
    <row r="344" spans="1:31" hidden="1">
      <c r="A344" s="46">
        <v>60</v>
      </c>
      <c r="B344" s="46" t="s">
        <v>945</v>
      </c>
      <c r="C344" s="46" t="s">
        <v>2464</v>
      </c>
      <c r="D344" s="46" t="s">
        <v>217</v>
      </c>
      <c r="E344" s="46" t="s">
        <v>2403</v>
      </c>
      <c r="F344" s="46" t="s">
        <v>2521</v>
      </c>
      <c r="G344" s="44" t="s">
        <v>2527</v>
      </c>
      <c r="H344" s="44" t="s">
        <v>192</v>
      </c>
      <c r="I344" s="46" t="s">
        <v>2534</v>
      </c>
      <c r="J344" s="44" t="s">
        <v>2535</v>
      </c>
      <c r="K344" s="46" t="s">
        <v>2536</v>
      </c>
      <c r="L344" s="46" t="s">
        <v>2537</v>
      </c>
      <c r="N344" s="46" t="s">
        <v>186</v>
      </c>
      <c r="O344" s="46" t="s">
        <v>187</v>
      </c>
      <c r="P344" s="46" t="s">
        <v>193</v>
      </c>
      <c r="Q344" s="46" t="s">
        <v>4</v>
      </c>
      <c r="R344" s="46" t="s">
        <v>4</v>
      </c>
      <c r="T344" s="46" t="s">
        <v>2538</v>
      </c>
      <c r="W344" s="46" t="s">
        <v>189</v>
      </c>
      <c r="AA344" s="46">
        <v>10</v>
      </c>
      <c r="AB344" s="46" t="s">
        <v>34</v>
      </c>
      <c r="AC344" s="46" t="s">
        <v>2516</v>
      </c>
      <c r="AD344" s="46" t="s">
        <v>201</v>
      </c>
    </row>
    <row r="345" spans="1:31" hidden="1">
      <c r="A345" s="46">
        <v>61</v>
      </c>
      <c r="B345" s="46" t="s">
        <v>945</v>
      </c>
      <c r="C345" s="46" t="s">
        <v>2464</v>
      </c>
      <c r="D345" s="46" t="s">
        <v>217</v>
      </c>
      <c r="E345" s="46" t="s">
        <v>2403</v>
      </c>
      <c r="F345" s="46" t="s">
        <v>2510</v>
      </c>
      <c r="G345" s="44" t="s">
        <v>2539</v>
      </c>
      <c r="H345" s="44" t="s">
        <v>3</v>
      </c>
      <c r="I345" s="46" t="s">
        <v>2510</v>
      </c>
      <c r="J345" s="44" t="s">
        <v>2512</v>
      </c>
      <c r="K345" s="46" t="s">
        <v>2513</v>
      </c>
      <c r="L345" s="46" t="s">
        <v>2514</v>
      </c>
      <c r="N345" s="46" t="s">
        <v>186</v>
      </c>
      <c r="O345" s="46" t="s">
        <v>187</v>
      </c>
      <c r="P345" s="46" t="s">
        <v>193</v>
      </c>
      <c r="Q345" s="46" t="s">
        <v>7</v>
      </c>
      <c r="R345" s="46" t="s">
        <v>7</v>
      </c>
      <c r="W345" s="46" t="s">
        <v>189</v>
      </c>
      <c r="AA345" s="46">
        <v>10</v>
      </c>
      <c r="AB345" s="46" t="s">
        <v>195</v>
      </c>
      <c r="AC345" s="46" t="s">
        <v>2516</v>
      </c>
      <c r="AD345" s="46" t="s">
        <v>190</v>
      </c>
      <c r="AE345" s="46" t="s">
        <v>3</v>
      </c>
    </row>
    <row r="346" spans="1:31" hidden="1">
      <c r="A346" s="46">
        <v>62</v>
      </c>
      <c r="B346" s="46" t="s">
        <v>945</v>
      </c>
      <c r="C346" s="46" t="s">
        <v>2464</v>
      </c>
      <c r="D346" s="46" t="s">
        <v>217</v>
      </c>
      <c r="E346" s="46" t="s">
        <v>2403</v>
      </c>
      <c r="F346" s="46" t="s">
        <v>2510</v>
      </c>
      <c r="G346" s="44" t="s">
        <v>2539</v>
      </c>
      <c r="H346" s="44" t="s">
        <v>46</v>
      </c>
      <c r="I346" s="46" t="s">
        <v>2517</v>
      </c>
      <c r="J346" s="44" t="s">
        <v>2518</v>
      </c>
      <c r="K346" s="46" t="s">
        <v>2519</v>
      </c>
      <c r="L346" s="46" t="s">
        <v>2520</v>
      </c>
      <c r="N346" s="46" t="s">
        <v>186</v>
      </c>
      <c r="O346" s="46" t="s">
        <v>191</v>
      </c>
      <c r="P346" s="46" t="s">
        <v>193</v>
      </c>
      <c r="Q346" s="46" t="s">
        <v>7</v>
      </c>
      <c r="R346" s="46" t="s">
        <v>7</v>
      </c>
      <c r="W346" s="46" t="s">
        <v>189</v>
      </c>
      <c r="Y346" s="46" t="s">
        <v>198</v>
      </c>
      <c r="AA346" s="46">
        <v>10</v>
      </c>
      <c r="AB346" s="46" t="s">
        <v>195</v>
      </c>
      <c r="AC346" s="46" t="s">
        <v>2516</v>
      </c>
      <c r="AD346" s="46" t="s">
        <v>201</v>
      </c>
    </row>
    <row r="347" spans="1:31" hidden="1">
      <c r="A347" s="46">
        <v>63</v>
      </c>
      <c r="B347" s="46" t="s">
        <v>945</v>
      </c>
      <c r="C347" s="46" t="s">
        <v>2464</v>
      </c>
      <c r="D347" s="46" t="s">
        <v>217</v>
      </c>
      <c r="E347" s="46" t="s">
        <v>2403</v>
      </c>
      <c r="F347" s="46" t="s">
        <v>2496</v>
      </c>
      <c r="G347" s="44" t="s">
        <v>2497</v>
      </c>
      <c r="H347" s="44" t="s">
        <v>3</v>
      </c>
      <c r="I347" s="46" t="s">
        <v>2496</v>
      </c>
      <c r="J347" s="44" t="s">
        <v>2502</v>
      </c>
      <c r="K347" s="46" t="s">
        <v>2540</v>
      </c>
      <c r="M347" s="46">
        <v>42248</v>
      </c>
      <c r="N347" s="46" t="s">
        <v>186</v>
      </c>
      <c r="O347" s="46" t="s">
        <v>187</v>
      </c>
      <c r="P347" s="46" t="s">
        <v>193</v>
      </c>
      <c r="Q347" s="46" t="s">
        <v>4</v>
      </c>
      <c r="R347" s="46" t="s">
        <v>4</v>
      </c>
      <c r="S347" s="46" t="s">
        <v>194</v>
      </c>
      <c r="T347" s="46" t="s">
        <v>194</v>
      </c>
      <c r="U347" s="46" t="s">
        <v>194</v>
      </c>
      <c r="V347" s="46" t="s">
        <v>194</v>
      </c>
      <c r="W347" s="46" t="s">
        <v>189</v>
      </c>
      <c r="X347" s="46" t="s">
        <v>194</v>
      </c>
      <c r="Z347" s="46" t="s">
        <v>199</v>
      </c>
      <c r="AA347" s="46" t="s">
        <v>1138</v>
      </c>
      <c r="AB347" s="46" t="s">
        <v>195</v>
      </c>
      <c r="AC347" s="46" t="s">
        <v>2470</v>
      </c>
      <c r="AD347" s="46" t="s">
        <v>190</v>
      </c>
      <c r="AE347" s="46" t="s">
        <v>196</v>
      </c>
    </row>
    <row r="348" spans="1:31" hidden="1">
      <c r="A348" s="46">
        <v>64</v>
      </c>
      <c r="B348" s="46" t="s">
        <v>945</v>
      </c>
      <c r="C348" s="46" t="s">
        <v>2464</v>
      </c>
      <c r="D348" s="46" t="s">
        <v>217</v>
      </c>
      <c r="E348" s="46" t="s">
        <v>2403</v>
      </c>
      <c r="F348" s="46" t="s">
        <v>2506</v>
      </c>
      <c r="G348" s="44" t="s">
        <v>2497</v>
      </c>
      <c r="H348" s="44" t="s">
        <v>46</v>
      </c>
      <c r="I348" s="46" t="s">
        <v>2476</v>
      </c>
      <c r="J348" s="44" t="s">
        <v>2477</v>
      </c>
      <c r="K348" s="46" t="s">
        <v>2478</v>
      </c>
      <c r="M348" s="46">
        <v>42124</v>
      </c>
      <c r="N348" s="46" t="s">
        <v>186</v>
      </c>
      <c r="O348" s="46" t="s">
        <v>191</v>
      </c>
      <c r="P348" s="46" t="s">
        <v>193</v>
      </c>
      <c r="Q348" s="46" t="s">
        <v>7</v>
      </c>
      <c r="R348" s="46" t="s">
        <v>4</v>
      </c>
      <c r="W348" s="46" t="s">
        <v>189</v>
      </c>
      <c r="X348" s="46" t="s">
        <v>194</v>
      </c>
      <c r="AA348" s="46" t="s">
        <v>1192</v>
      </c>
      <c r="AB348" s="46" t="s">
        <v>195</v>
      </c>
      <c r="AC348" s="46" t="s">
        <v>2491</v>
      </c>
      <c r="AD348" s="46" t="s">
        <v>190</v>
      </c>
    </row>
    <row r="349" spans="1:31" hidden="1">
      <c r="A349" s="46">
        <v>65</v>
      </c>
      <c r="B349" s="46" t="s">
        <v>945</v>
      </c>
      <c r="C349" s="46" t="s">
        <v>2464</v>
      </c>
      <c r="D349" s="46" t="s">
        <v>217</v>
      </c>
      <c r="E349" s="46" t="s">
        <v>2403</v>
      </c>
      <c r="F349" s="46" t="s">
        <v>2541</v>
      </c>
      <c r="G349" s="44" t="s">
        <v>2542</v>
      </c>
      <c r="H349" s="44" t="s">
        <v>192</v>
      </c>
      <c r="I349" s="46" t="s">
        <v>2543</v>
      </c>
      <c r="J349" s="44" t="s">
        <v>2544</v>
      </c>
      <c r="K349" s="46" t="s">
        <v>2545</v>
      </c>
      <c r="M349" s="46">
        <v>42248</v>
      </c>
      <c r="N349" s="46" t="s">
        <v>186</v>
      </c>
      <c r="O349" s="46" t="s">
        <v>187</v>
      </c>
      <c r="P349" s="46" t="s">
        <v>193</v>
      </c>
      <c r="Q349" s="46" t="s">
        <v>4</v>
      </c>
      <c r="R349" s="46" t="s">
        <v>4</v>
      </c>
      <c r="S349" s="46" t="s">
        <v>194</v>
      </c>
      <c r="T349" s="46" t="s">
        <v>194</v>
      </c>
      <c r="U349" s="46" t="s">
        <v>194</v>
      </c>
      <c r="V349" s="46" t="s">
        <v>194</v>
      </c>
      <c r="W349" s="46" t="s">
        <v>189</v>
      </c>
      <c r="X349" s="46" t="s">
        <v>194</v>
      </c>
      <c r="Z349" s="46" t="s">
        <v>199</v>
      </c>
      <c r="AA349" s="46" t="s">
        <v>1101</v>
      </c>
      <c r="AB349" s="46" t="s">
        <v>195</v>
      </c>
      <c r="AC349" s="46" t="s">
        <v>2470</v>
      </c>
      <c r="AD349" s="46" t="s">
        <v>190</v>
      </c>
    </row>
    <row r="350" spans="1:31" hidden="1">
      <c r="A350" s="46">
        <v>66</v>
      </c>
      <c r="B350" s="46" t="s">
        <v>945</v>
      </c>
      <c r="C350" s="46" t="s">
        <v>2464</v>
      </c>
      <c r="D350" s="46" t="s">
        <v>217</v>
      </c>
      <c r="E350" s="46" t="s">
        <v>2403</v>
      </c>
      <c r="F350" s="46" t="s">
        <v>2541</v>
      </c>
      <c r="G350" s="44" t="s">
        <v>2542</v>
      </c>
      <c r="H350" s="44" t="s">
        <v>5</v>
      </c>
      <c r="I350" s="46" t="s">
        <v>2546</v>
      </c>
      <c r="J350" s="44" t="s">
        <v>2547</v>
      </c>
      <c r="K350" s="46" t="s">
        <v>2548</v>
      </c>
      <c r="M350" s="46">
        <v>42248</v>
      </c>
      <c r="N350" s="46" t="s">
        <v>186</v>
      </c>
      <c r="O350" s="46" t="s">
        <v>187</v>
      </c>
      <c r="P350" s="46" t="s">
        <v>193</v>
      </c>
      <c r="Q350" s="46" t="s">
        <v>4</v>
      </c>
      <c r="R350" s="46" t="s">
        <v>4</v>
      </c>
      <c r="S350" s="46" t="s">
        <v>194</v>
      </c>
      <c r="T350" s="46" t="s">
        <v>194</v>
      </c>
      <c r="U350" s="46" t="s">
        <v>194</v>
      </c>
      <c r="V350" s="46" t="s">
        <v>194</v>
      </c>
      <c r="W350" s="46" t="s">
        <v>189</v>
      </c>
      <c r="X350" s="46" t="s">
        <v>194</v>
      </c>
      <c r="Z350" s="46" t="s">
        <v>199</v>
      </c>
      <c r="AA350" s="46" t="s">
        <v>1101</v>
      </c>
      <c r="AB350" s="46" t="s">
        <v>195</v>
      </c>
      <c r="AC350" s="46" t="s">
        <v>2470</v>
      </c>
      <c r="AD350" s="46" t="s">
        <v>190</v>
      </c>
    </row>
    <row r="351" spans="1:31" hidden="1">
      <c r="A351" s="46">
        <v>67</v>
      </c>
      <c r="B351" s="46" t="s">
        <v>945</v>
      </c>
      <c r="C351" s="46" t="s">
        <v>2464</v>
      </c>
      <c r="D351" s="46" t="s">
        <v>217</v>
      </c>
      <c r="E351" s="46" t="s">
        <v>2403</v>
      </c>
      <c r="F351" s="46" t="s">
        <v>2541</v>
      </c>
      <c r="G351" s="44" t="s">
        <v>2542</v>
      </c>
      <c r="H351" s="44" t="s">
        <v>3</v>
      </c>
      <c r="I351" s="46" t="s">
        <v>2541</v>
      </c>
      <c r="J351" s="44" t="s">
        <v>2549</v>
      </c>
      <c r="K351" s="46" t="s">
        <v>2550</v>
      </c>
      <c r="M351" s="46">
        <v>42248</v>
      </c>
      <c r="N351" s="46" t="s">
        <v>186</v>
      </c>
      <c r="O351" s="46" t="s">
        <v>187</v>
      </c>
      <c r="P351" s="46" t="s">
        <v>193</v>
      </c>
      <c r="Q351" s="46" t="s">
        <v>4</v>
      </c>
      <c r="R351" s="46" t="s">
        <v>4</v>
      </c>
      <c r="S351" s="46" t="s">
        <v>194</v>
      </c>
      <c r="T351" s="46" t="s">
        <v>194</v>
      </c>
      <c r="U351" s="46" t="s">
        <v>194</v>
      </c>
      <c r="V351" s="46" t="s">
        <v>194</v>
      </c>
      <c r="W351" s="46" t="s">
        <v>189</v>
      </c>
      <c r="X351" s="46" t="s">
        <v>194</v>
      </c>
      <c r="Z351" s="46" t="s">
        <v>199</v>
      </c>
      <c r="AA351" s="46" t="s">
        <v>1101</v>
      </c>
      <c r="AB351" s="46" t="s">
        <v>195</v>
      </c>
      <c r="AC351" s="46" t="s">
        <v>2470</v>
      </c>
      <c r="AD351" s="46" t="s">
        <v>190</v>
      </c>
    </row>
    <row r="352" spans="1:31" hidden="1">
      <c r="A352" s="46">
        <v>68</v>
      </c>
      <c r="B352" s="46" t="s">
        <v>945</v>
      </c>
      <c r="C352" s="46" t="s">
        <v>2464</v>
      </c>
      <c r="D352" s="46" t="s">
        <v>217</v>
      </c>
      <c r="E352" s="46" t="s">
        <v>2403</v>
      </c>
      <c r="F352" s="46" t="s">
        <v>2541</v>
      </c>
      <c r="G352" s="44" t="s">
        <v>2542</v>
      </c>
      <c r="H352" s="44" t="s">
        <v>46</v>
      </c>
      <c r="I352" s="46" t="s">
        <v>2476</v>
      </c>
      <c r="J352" s="44" t="s">
        <v>2477</v>
      </c>
      <c r="K352" s="46" t="s">
        <v>2478</v>
      </c>
      <c r="M352" s="46">
        <v>42124</v>
      </c>
      <c r="N352" s="46" t="s">
        <v>186</v>
      </c>
      <c r="O352" s="46" t="s">
        <v>191</v>
      </c>
      <c r="P352" s="46" t="s">
        <v>193</v>
      </c>
      <c r="Q352" s="46" t="s">
        <v>7</v>
      </c>
      <c r="R352" s="46" t="s">
        <v>4</v>
      </c>
      <c r="W352" s="46" t="s">
        <v>189</v>
      </c>
      <c r="X352" s="46" t="s">
        <v>194</v>
      </c>
      <c r="AA352" s="46" t="s">
        <v>1153</v>
      </c>
      <c r="AB352" s="46" t="s">
        <v>195</v>
      </c>
      <c r="AC352" s="46" t="s">
        <v>2470</v>
      </c>
      <c r="AD352" s="46" t="s">
        <v>190</v>
      </c>
    </row>
    <row r="353" spans="1:31" hidden="1">
      <c r="A353" s="46">
        <v>69</v>
      </c>
      <c r="B353" s="46" t="s">
        <v>945</v>
      </c>
      <c r="C353" s="46" t="s">
        <v>2464</v>
      </c>
      <c r="D353" s="46" t="s">
        <v>217</v>
      </c>
      <c r="E353" s="46" t="s">
        <v>2403</v>
      </c>
      <c r="F353" s="46" t="s">
        <v>2551</v>
      </c>
      <c r="G353" s="44" t="s">
        <v>2552</v>
      </c>
      <c r="H353" s="44" t="s">
        <v>46</v>
      </c>
      <c r="I353" s="46" t="s">
        <v>2553</v>
      </c>
      <c r="J353" s="44" t="s">
        <v>2477</v>
      </c>
      <c r="K353" s="46" t="s">
        <v>2478</v>
      </c>
      <c r="M353" s="46">
        <v>42124</v>
      </c>
      <c r="N353" s="46" t="s">
        <v>186</v>
      </c>
      <c r="O353" s="46" t="s">
        <v>191</v>
      </c>
      <c r="P353" s="46" t="s">
        <v>193</v>
      </c>
      <c r="Q353" s="46" t="s">
        <v>6</v>
      </c>
      <c r="R353" s="46" t="s">
        <v>6</v>
      </c>
      <c r="S353" s="46" t="s">
        <v>194</v>
      </c>
      <c r="T353" s="46" t="s">
        <v>194</v>
      </c>
      <c r="U353" s="46" t="s">
        <v>194</v>
      </c>
      <c r="V353" s="46" t="s">
        <v>194</v>
      </c>
      <c r="W353" s="46" t="s">
        <v>189</v>
      </c>
      <c r="X353" s="46" t="s">
        <v>194</v>
      </c>
      <c r="AB353" s="46" t="s">
        <v>195</v>
      </c>
      <c r="AC353" s="46" t="s">
        <v>2554</v>
      </c>
      <c r="AD353" s="46" t="s">
        <v>190</v>
      </c>
    </row>
    <row r="354" spans="1:31" hidden="1">
      <c r="A354" s="46">
        <v>70</v>
      </c>
      <c r="B354" s="46" t="s">
        <v>945</v>
      </c>
      <c r="C354" s="46" t="s">
        <v>2464</v>
      </c>
      <c r="D354" s="46" t="s">
        <v>217</v>
      </c>
      <c r="E354" s="46" t="s">
        <v>2403</v>
      </c>
      <c r="F354" s="46" t="s">
        <v>2551</v>
      </c>
      <c r="G354" s="44" t="s">
        <v>2552</v>
      </c>
      <c r="H354" s="44" t="s">
        <v>3</v>
      </c>
      <c r="I354" s="46" t="s">
        <v>2555</v>
      </c>
      <c r="J354" s="44" t="s">
        <v>2556</v>
      </c>
      <c r="K354" s="46" t="s">
        <v>2557</v>
      </c>
      <c r="M354" s="46">
        <v>42643</v>
      </c>
      <c r="N354" s="46" t="s">
        <v>186</v>
      </c>
      <c r="O354" s="46" t="s">
        <v>187</v>
      </c>
      <c r="P354" s="46" t="s">
        <v>200</v>
      </c>
      <c r="Q354" s="46" t="s">
        <v>6</v>
      </c>
      <c r="R354" s="46" t="s">
        <v>6</v>
      </c>
      <c r="S354" s="46" t="s">
        <v>194</v>
      </c>
      <c r="T354" s="46" t="s">
        <v>194</v>
      </c>
      <c r="U354" s="46" t="s">
        <v>194</v>
      </c>
      <c r="V354" s="46" t="s">
        <v>194</v>
      </c>
      <c r="W354" s="46" t="s">
        <v>201</v>
      </c>
      <c r="X354" s="46" t="s">
        <v>194</v>
      </c>
      <c r="Z354" s="46" t="s">
        <v>198</v>
      </c>
      <c r="AA354" s="46">
        <v>20</v>
      </c>
      <c r="AB354" s="46" t="s">
        <v>195</v>
      </c>
      <c r="AC354" s="46" t="s">
        <v>2554</v>
      </c>
      <c r="AD354" s="46" t="s">
        <v>201</v>
      </c>
    </row>
    <row r="355" spans="1:31" hidden="1">
      <c r="A355" s="46">
        <v>71</v>
      </c>
      <c r="B355" s="46" t="s">
        <v>945</v>
      </c>
      <c r="C355" s="46" t="s">
        <v>2464</v>
      </c>
      <c r="D355" s="46" t="s">
        <v>217</v>
      </c>
      <c r="E355" s="46" t="s">
        <v>2403</v>
      </c>
      <c r="F355" s="46" t="s">
        <v>2551</v>
      </c>
      <c r="G355" s="44" t="s">
        <v>2552</v>
      </c>
      <c r="H355" s="44" t="s">
        <v>9</v>
      </c>
      <c r="I355" s="46" t="s">
        <v>2558</v>
      </c>
      <c r="J355" s="44" t="s">
        <v>2559</v>
      </c>
      <c r="K355" s="46" t="s">
        <v>2560</v>
      </c>
      <c r="M355" s="46">
        <v>42643</v>
      </c>
      <c r="N355" s="46" t="s">
        <v>186</v>
      </c>
      <c r="O355" s="46" t="s">
        <v>187</v>
      </c>
      <c r="P355" s="46" t="s">
        <v>200</v>
      </c>
      <c r="Q355" s="46" t="s">
        <v>6</v>
      </c>
      <c r="R355" s="46" t="s">
        <v>6</v>
      </c>
      <c r="S355" s="46" t="s">
        <v>194</v>
      </c>
      <c r="T355" s="46" t="s">
        <v>194</v>
      </c>
      <c r="U355" s="46" t="s">
        <v>194</v>
      </c>
      <c r="V355" s="46" t="s">
        <v>194</v>
      </c>
      <c r="W355" s="46" t="s">
        <v>201</v>
      </c>
      <c r="X355" s="46" t="s">
        <v>194</v>
      </c>
      <c r="Z355" s="46" t="s">
        <v>198</v>
      </c>
      <c r="AA355" s="46">
        <v>20</v>
      </c>
      <c r="AB355" s="46" t="s">
        <v>195</v>
      </c>
      <c r="AC355" s="46" t="s">
        <v>2554</v>
      </c>
      <c r="AD355" s="46" t="s">
        <v>201</v>
      </c>
    </row>
    <row r="356" spans="1:31" hidden="1">
      <c r="A356" s="46">
        <v>72</v>
      </c>
      <c r="B356" s="46" t="s">
        <v>945</v>
      </c>
      <c r="C356" s="46" t="s">
        <v>2464</v>
      </c>
      <c r="D356" s="46" t="s">
        <v>217</v>
      </c>
      <c r="E356" s="46" t="s">
        <v>2403</v>
      </c>
      <c r="F356" s="46" t="s">
        <v>2551</v>
      </c>
      <c r="G356" s="44" t="s">
        <v>2561</v>
      </c>
      <c r="H356" s="44" t="s">
        <v>8</v>
      </c>
      <c r="I356" s="46" t="s">
        <v>2562</v>
      </c>
      <c r="J356" s="44" t="s">
        <v>2563</v>
      </c>
      <c r="K356" s="46" t="s">
        <v>2564</v>
      </c>
      <c r="M356" s="46">
        <v>42370</v>
      </c>
      <c r="N356" s="46" t="s">
        <v>186</v>
      </c>
      <c r="O356" s="46" t="s">
        <v>187</v>
      </c>
      <c r="P356" s="46" t="s">
        <v>188</v>
      </c>
      <c r="Q356" s="46" t="s">
        <v>7</v>
      </c>
      <c r="R356" s="46" t="s">
        <v>7</v>
      </c>
      <c r="S356" s="46" t="s">
        <v>194</v>
      </c>
      <c r="T356" s="46" t="s">
        <v>194</v>
      </c>
      <c r="U356" s="46" t="s">
        <v>194</v>
      </c>
      <c r="V356" s="46" t="s">
        <v>194</v>
      </c>
      <c r="W356" s="46" t="s">
        <v>189</v>
      </c>
      <c r="X356" s="46" t="s">
        <v>194</v>
      </c>
      <c r="Z356" s="46" t="s">
        <v>199</v>
      </c>
      <c r="AA356" s="46">
        <v>10</v>
      </c>
      <c r="AB356" s="46" t="s">
        <v>195</v>
      </c>
      <c r="AC356" s="46" t="s">
        <v>2565</v>
      </c>
      <c r="AD356" s="46" t="s">
        <v>201</v>
      </c>
    </row>
    <row r="357" spans="1:31" hidden="1">
      <c r="A357" s="46">
        <v>73</v>
      </c>
      <c r="B357" s="46" t="s">
        <v>945</v>
      </c>
      <c r="C357" s="46" t="s">
        <v>2464</v>
      </c>
      <c r="D357" s="46" t="s">
        <v>217</v>
      </c>
      <c r="E357" s="46" t="s">
        <v>2403</v>
      </c>
      <c r="F357" s="46" t="s">
        <v>2551</v>
      </c>
      <c r="G357" s="44" t="s">
        <v>2561</v>
      </c>
      <c r="H357" s="44" t="s">
        <v>3</v>
      </c>
      <c r="I357" s="46" t="s">
        <v>2562</v>
      </c>
      <c r="J357" s="44" t="s">
        <v>2563</v>
      </c>
      <c r="K357" s="46" t="s">
        <v>2564</v>
      </c>
      <c r="M357" s="46">
        <v>42370</v>
      </c>
      <c r="N357" s="46" t="s">
        <v>186</v>
      </c>
      <c r="O357" s="46" t="s">
        <v>187</v>
      </c>
      <c r="P357" s="46" t="s">
        <v>188</v>
      </c>
      <c r="Q357" s="46" t="s">
        <v>7</v>
      </c>
      <c r="R357" s="46" t="s">
        <v>7</v>
      </c>
      <c r="S357" s="46" t="s">
        <v>194</v>
      </c>
      <c r="T357" s="46" t="s">
        <v>194</v>
      </c>
      <c r="U357" s="46" t="s">
        <v>194</v>
      </c>
      <c r="V357" s="46" t="s">
        <v>194</v>
      </c>
      <c r="W357" s="46" t="s">
        <v>189</v>
      </c>
      <c r="X357" s="46" t="s">
        <v>194</v>
      </c>
      <c r="Z357" s="46" t="s">
        <v>198</v>
      </c>
      <c r="AA357" s="46">
        <v>10</v>
      </c>
      <c r="AB357" s="46" t="s">
        <v>195</v>
      </c>
      <c r="AC357" s="46" t="s">
        <v>2565</v>
      </c>
      <c r="AD357" s="46" t="s">
        <v>201</v>
      </c>
    </row>
    <row r="358" spans="1:31" hidden="1">
      <c r="A358" s="46">
        <v>74</v>
      </c>
      <c r="B358" s="46" t="s">
        <v>945</v>
      </c>
      <c r="C358" s="46" t="s">
        <v>2464</v>
      </c>
      <c r="D358" s="46" t="s">
        <v>217</v>
      </c>
      <c r="E358" s="46" t="s">
        <v>2403</v>
      </c>
      <c r="F358" s="46" t="s">
        <v>2551</v>
      </c>
      <c r="G358" s="44" t="s">
        <v>2561</v>
      </c>
      <c r="H358" s="44" t="s">
        <v>3</v>
      </c>
      <c r="I358" s="46" t="s">
        <v>2566</v>
      </c>
      <c r="J358" s="44" t="s">
        <v>2563</v>
      </c>
      <c r="K358" s="46" t="s">
        <v>2564</v>
      </c>
      <c r="M358" s="46">
        <v>42370</v>
      </c>
      <c r="N358" s="46" t="s">
        <v>186</v>
      </c>
      <c r="O358" s="46" t="s">
        <v>187</v>
      </c>
      <c r="P358" s="46" t="s">
        <v>188</v>
      </c>
      <c r="Q358" s="46" t="s">
        <v>7</v>
      </c>
      <c r="R358" s="46" t="s">
        <v>7</v>
      </c>
      <c r="S358" s="46" t="s">
        <v>194</v>
      </c>
      <c r="T358" s="46" t="s">
        <v>194</v>
      </c>
      <c r="U358" s="46" t="s">
        <v>194</v>
      </c>
      <c r="V358" s="46" t="s">
        <v>194</v>
      </c>
      <c r="W358" s="46" t="s">
        <v>189</v>
      </c>
      <c r="X358" s="46" t="s">
        <v>194</v>
      </c>
      <c r="Z358" s="46" t="s">
        <v>198</v>
      </c>
      <c r="AA358" s="46">
        <v>8</v>
      </c>
      <c r="AB358" s="46" t="s">
        <v>195</v>
      </c>
      <c r="AC358" s="46" t="s">
        <v>2565</v>
      </c>
      <c r="AD358" s="46" t="s">
        <v>201</v>
      </c>
    </row>
    <row r="359" spans="1:31" hidden="1">
      <c r="A359" s="46">
        <v>75</v>
      </c>
      <c r="B359" s="46" t="s">
        <v>945</v>
      </c>
      <c r="C359" s="46" t="s">
        <v>2464</v>
      </c>
      <c r="D359" s="46" t="s">
        <v>217</v>
      </c>
      <c r="E359" s="46" t="s">
        <v>2403</v>
      </c>
      <c r="F359" s="46" t="s">
        <v>2551</v>
      </c>
      <c r="G359" s="44" t="s">
        <v>2561</v>
      </c>
      <c r="H359" s="44" t="s">
        <v>9</v>
      </c>
      <c r="I359" s="46" t="s">
        <v>2567</v>
      </c>
      <c r="J359" s="44" t="s">
        <v>2568</v>
      </c>
      <c r="K359" s="46" t="s">
        <v>2569</v>
      </c>
      <c r="M359" s="46">
        <v>42248</v>
      </c>
      <c r="N359" s="46" t="s">
        <v>186</v>
      </c>
      <c r="O359" s="46" t="s">
        <v>187</v>
      </c>
      <c r="P359" s="46" t="s">
        <v>193</v>
      </c>
      <c r="Q359" s="46" t="s">
        <v>7</v>
      </c>
      <c r="R359" s="46" t="s">
        <v>7</v>
      </c>
      <c r="S359" s="46" t="s">
        <v>194</v>
      </c>
      <c r="T359" s="46" t="s">
        <v>194</v>
      </c>
      <c r="U359" s="46" t="s">
        <v>194</v>
      </c>
      <c r="V359" s="46" t="s">
        <v>194</v>
      </c>
      <c r="W359" s="46" t="s">
        <v>189</v>
      </c>
      <c r="X359" s="46" t="s">
        <v>194</v>
      </c>
      <c r="Z359" s="46" t="s">
        <v>199</v>
      </c>
      <c r="AA359" s="46">
        <v>12</v>
      </c>
      <c r="AB359" s="46" t="s">
        <v>195</v>
      </c>
      <c r="AC359" s="46" t="s">
        <v>2565</v>
      </c>
      <c r="AD359" s="46" t="s">
        <v>190</v>
      </c>
      <c r="AE359" s="46" t="s">
        <v>197</v>
      </c>
    </row>
    <row r="360" spans="1:31" hidden="1">
      <c r="A360" s="46">
        <v>76</v>
      </c>
      <c r="B360" s="46" t="s">
        <v>945</v>
      </c>
      <c r="C360" s="46" t="s">
        <v>2464</v>
      </c>
      <c r="D360" s="46" t="s">
        <v>217</v>
      </c>
      <c r="E360" s="46" t="s">
        <v>2403</v>
      </c>
      <c r="F360" s="46" t="s">
        <v>2551</v>
      </c>
      <c r="G360" s="44" t="s">
        <v>2561</v>
      </c>
      <c r="H360" s="44" t="s">
        <v>46</v>
      </c>
      <c r="I360" s="46" t="s">
        <v>2553</v>
      </c>
      <c r="J360" s="44" t="s">
        <v>2477</v>
      </c>
      <c r="K360" s="46" t="s">
        <v>2478</v>
      </c>
      <c r="M360" s="46">
        <v>42124</v>
      </c>
      <c r="N360" s="46" t="s">
        <v>186</v>
      </c>
      <c r="O360" s="46" t="s">
        <v>191</v>
      </c>
      <c r="P360" s="46" t="s">
        <v>193</v>
      </c>
      <c r="Q360" s="46" t="s">
        <v>7</v>
      </c>
      <c r="R360" s="46" t="s">
        <v>7</v>
      </c>
      <c r="S360" s="46" t="s">
        <v>194</v>
      </c>
      <c r="T360" s="46" t="s">
        <v>194</v>
      </c>
      <c r="U360" s="46" t="s">
        <v>194</v>
      </c>
      <c r="V360" s="46" t="s">
        <v>194</v>
      </c>
      <c r="W360" s="46" t="s">
        <v>189</v>
      </c>
      <c r="X360" s="46" t="s">
        <v>194</v>
      </c>
      <c r="AB360" s="46" t="s">
        <v>195</v>
      </c>
      <c r="AC360" s="46" t="s">
        <v>2565</v>
      </c>
      <c r="AD360" s="46" t="s">
        <v>190</v>
      </c>
    </row>
    <row r="361" spans="1:31" hidden="1">
      <c r="A361" s="46">
        <v>77</v>
      </c>
      <c r="B361" s="46" t="s">
        <v>945</v>
      </c>
      <c r="C361" s="46" t="s">
        <v>2464</v>
      </c>
      <c r="D361" s="46" t="s">
        <v>217</v>
      </c>
      <c r="E361" s="46" t="s">
        <v>2403</v>
      </c>
      <c r="F361" s="46" t="s">
        <v>2570</v>
      </c>
      <c r="G361" s="44" t="s">
        <v>2571</v>
      </c>
      <c r="H361" s="44" t="s">
        <v>3</v>
      </c>
      <c r="I361" s="46" t="s">
        <v>2570</v>
      </c>
      <c r="J361" s="44" t="s">
        <v>2572</v>
      </c>
      <c r="K361" s="46" t="s">
        <v>2573</v>
      </c>
      <c r="M361" s="46">
        <v>42278</v>
      </c>
      <c r="N361" s="46" t="s">
        <v>186</v>
      </c>
      <c r="O361" s="46" t="s">
        <v>187</v>
      </c>
      <c r="P361" s="46" t="s">
        <v>193</v>
      </c>
      <c r="Q361" s="46" t="s">
        <v>7</v>
      </c>
      <c r="R361" s="46" t="s">
        <v>4</v>
      </c>
      <c r="S361" s="46" t="s">
        <v>194</v>
      </c>
      <c r="T361" s="46" t="s">
        <v>194</v>
      </c>
      <c r="U361" s="46" t="s">
        <v>194</v>
      </c>
      <c r="V361" s="46" t="s">
        <v>194</v>
      </c>
      <c r="W361" s="46" t="s">
        <v>189</v>
      </c>
      <c r="X361" s="46" t="s">
        <v>194</v>
      </c>
      <c r="Z361" s="46" t="s">
        <v>198</v>
      </c>
      <c r="AA361" s="46" t="s">
        <v>1153</v>
      </c>
      <c r="AB361" s="46" t="s">
        <v>195</v>
      </c>
      <c r="AC361" s="46" t="s">
        <v>2470</v>
      </c>
      <c r="AD361" s="46" t="s">
        <v>190</v>
      </c>
      <c r="AE361" s="46" t="s">
        <v>196</v>
      </c>
    </row>
    <row r="362" spans="1:31" hidden="1">
      <c r="A362" s="46">
        <v>78</v>
      </c>
      <c r="B362" s="46" t="s">
        <v>945</v>
      </c>
      <c r="C362" s="46" t="s">
        <v>2464</v>
      </c>
      <c r="D362" s="46" t="s">
        <v>217</v>
      </c>
      <c r="E362" s="46" t="s">
        <v>2403</v>
      </c>
      <c r="F362" s="46" t="s">
        <v>2570</v>
      </c>
      <c r="G362" s="44" t="s">
        <v>2571</v>
      </c>
      <c r="H362" s="44" t="s">
        <v>46</v>
      </c>
      <c r="I362" s="46" t="s">
        <v>2476</v>
      </c>
      <c r="J362" s="44" t="s">
        <v>2477</v>
      </c>
      <c r="K362" s="46" t="s">
        <v>2478</v>
      </c>
      <c r="M362" s="46">
        <v>42124</v>
      </c>
      <c r="N362" s="46" t="s">
        <v>186</v>
      </c>
      <c r="O362" s="46" t="s">
        <v>191</v>
      </c>
      <c r="P362" s="46" t="s">
        <v>193</v>
      </c>
      <c r="Q362" s="46" t="s">
        <v>7</v>
      </c>
      <c r="R362" s="46" t="s">
        <v>4</v>
      </c>
      <c r="W362" s="46" t="s">
        <v>189</v>
      </c>
      <c r="X362" s="46" t="s">
        <v>194</v>
      </c>
      <c r="AA362" s="46" t="s">
        <v>1153</v>
      </c>
      <c r="AB362" s="46" t="s">
        <v>195</v>
      </c>
      <c r="AC362" s="46" t="s">
        <v>2470</v>
      </c>
      <c r="AD362" s="46" t="s">
        <v>190</v>
      </c>
    </row>
    <row r="363" spans="1:31" hidden="1">
      <c r="A363" s="46">
        <v>79</v>
      </c>
      <c r="B363" s="46" t="s">
        <v>945</v>
      </c>
      <c r="C363" s="46" t="s">
        <v>2464</v>
      </c>
      <c r="D363" s="46" t="s">
        <v>217</v>
      </c>
      <c r="E363" s="46" t="s">
        <v>2403</v>
      </c>
      <c r="F363" s="46" t="s">
        <v>2574</v>
      </c>
      <c r="G363" s="44" t="s">
        <v>2575</v>
      </c>
      <c r="H363" s="44" t="s">
        <v>3</v>
      </c>
      <c r="I363" s="46" t="s">
        <v>2574</v>
      </c>
      <c r="J363" s="44" t="s">
        <v>2576</v>
      </c>
      <c r="K363" s="46" t="s">
        <v>2577</v>
      </c>
      <c r="L363" s="46" t="s">
        <v>2578</v>
      </c>
      <c r="N363" s="46" t="s">
        <v>186</v>
      </c>
      <c r="O363" s="46" t="s">
        <v>187</v>
      </c>
      <c r="P363" s="46" t="s">
        <v>193</v>
      </c>
      <c r="Q363" s="46" t="s">
        <v>7</v>
      </c>
      <c r="R363" s="46" t="s">
        <v>7</v>
      </c>
      <c r="W363" s="46" t="s">
        <v>189</v>
      </c>
      <c r="AA363" s="46">
        <v>3</v>
      </c>
      <c r="AB363" s="46" t="s">
        <v>195</v>
      </c>
      <c r="AC363" s="46" t="s">
        <v>2516</v>
      </c>
      <c r="AD363" s="46" t="s">
        <v>201</v>
      </c>
      <c r="AE363" s="46" t="s">
        <v>3</v>
      </c>
    </row>
    <row r="364" spans="1:31" hidden="1">
      <c r="A364" s="46">
        <v>80</v>
      </c>
      <c r="B364" s="46" t="s">
        <v>945</v>
      </c>
      <c r="C364" s="46" t="s">
        <v>2464</v>
      </c>
      <c r="D364" s="46" t="s">
        <v>217</v>
      </c>
      <c r="E364" s="46" t="s">
        <v>2403</v>
      </c>
      <c r="F364" s="46" t="s">
        <v>2574</v>
      </c>
      <c r="G364" s="44" t="s">
        <v>2575</v>
      </c>
      <c r="H364" s="44" t="s">
        <v>46</v>
      </c>
      <c r="I364" s="46" t="s">
        <v>2517</v>
      </c>
      <c r="J364" s="44" t="s">
        <v>2526</v>
      </c>
      <c r="K364" s="46" t="s">
        <v>2519</v>
      </c>
      <c r="L364" s="46" t="s">
        <v>2520</v>
      </c>
      <c r="N364" s="46" t="s">
        <v>186</v>
      </c>
      <c r="O364" s="46" t="s">
        <v>191</v>
      </c>
      <c r="P364" s="46" t="s">
        <v>193</v>
      </c>
      <c r="Q364" s="46" t="s">
        <v>7</v>
      </c>
      <c r="R364" s="46" t="s">
        <v>7</v>
      </c>
      <c r="W364" s="46" t="s">
        <v>189</v>
      </c>
      <c r="Y364" s="46" t="s">
        <v>198</v>
      </c>
      <c r="AA364" s="46">
        <v>3</v>
      </c>
      <c r="AB364" s="46" t="s">
        <v>195</v>
      </c>
      <c r="AC364" s="46" t="s">
        <v>2516</v>
      </c>
      <c r="AD364" s="46" t="s">
        <v>201</v>
      </c>
    </row>
    <row r="365" spans="1:31" hidden="1">
      <c r="A365" s="46">
        <v>81</v>
      </c>
      <c r="B365" s="46" t="s">
        <v>945</v>
      </c>
      <c r="C365" s="46" t="s">
        <v>2464</v>
      </c>
      <c r="D365" s="46" t="s">
        <v>217</v>
      </c>
      <c r="E365" s="46" t="s">
        <v>2403</v>
      </c>
      <c r="F365" s="46" t="s">
        <v>2574</v>
      </c>
      <c r="G365" s="44" t="s">
        <v>2579</v>
      </c>
      <c r="H365" s="44" t="s">
        <v>3</v>
      </c>
      <c r="I365" s="46" t="s">
        <v>2574</v>
      </c>
      <c r="J365" s="44" t="s">
        <v>2576</v>
      </c>
      <c r="K365" s="46" t="s">
        <v>2577</v>
      </c>
      <c r="L365" s="46" t="s">
        <v>2578</v>
      </c>
      <c r="N365" s="46" t="s">
        <v>186</v>
      </c>
      <c r="O365" s="46" t="s">
        <v>187</v>
      </c>
      <c r="P365" s="46" t="s">
        <v>193</v>
      </c>
      <c r="Q365" s="46" t="s">
        <v>7</v>
      </c>
      <c r="R365" s="46" t="s">
        <v>7</v>
      </c>
      <c r="W365" s="46" t="s">
        <v>189</v>
      </c>
      <c r="AA365" s="46">
        <v>3</v>
      </c>
      <c r="AB365" s="46" t="s">
        <v>195</v>
      </c>
      <c r="AC365" s="46" t="s">
        <v>2516</v>
      </c>
      <c r="AD365" s="46" t="s">
        <v>201</v>
      </c>
      <c r="AE365" s="46" t="s">
        <v>3</v>
      </c>
    </row>
    <row r="366" spans="1:31" hidden="1">
      <c r="A366" s="46">
        <v>82</v>
      </c>
      <c r="B366" s="46" t="s">
        <v>945</v>
      </c>
      <c r="C366" s="46" t="s">
        <v>2464</v>
      </c>
      <c r="D366" s="46" t="s">
        <v>217</v>
      </c>
      <c r="E366" s="46" t="s">
        <v>2403</v>
      </c>
      <c r="F366" s="46" t="s">
        <v>2574</v>
      </c>
      <c r="G366" s="44" t="s">
        <v>2579</v>
      </c>
      <c r="H366" s="44" t="s">
        <v>46</v>
      </c>
      <c r="I366" s="46" t="s">
        <v>2517</v>
      </c>
      <c r="J366" s="44" t="s">
        <v>2518</v>
      </c>
      <c r="K366" s="46" t="s">
        <v>2519</v>
      </c>
      <c r="L366" s="46" t="s">
        <v>2520</v>
      </c>
      <c r="N366" s="46" t="s">
        <v>186</v>
      </c>
      <c r="O366" s="46" t="s">
        <v>191</v>
      </c>
      <c r="P366" s="46" t="s">
        <v>193</v>
      </c>
      <c r="Q366" s="46" t="s">
        <v>7</v>
      </c>
      <c r="R366" s="46" t="s">
        <v>7</v>
      </c>
      <c r="W366" s="46" t="s">
        <v>189</v>
      </c>
      <c r="Y366" s="46" t="s">
        <v>198</v>
      </c>
      <c r="AA366" s="46">
        <v>3</v>
      </c>
      <c r="AB366" s="46" t="s">
        <v>195</v>
      </c>
      <c r="AC366" s="46" t="s">
        <v>2516</v>
      </c>
      <c r="AD366" s="46" t="s">
        <v>201</v>
      </c>
    </row>
    <row r="367" spans="1:31" hidden="1">
      <c r="A367" s="46">
        <v>83</v>
      </c>
      <c r="B367" s="46" t="s">
        <v>945</v>
      </c>
      <c r="C367" s="46" t="s">
        <v>2580</v>
      </c>
      <c r="D367" s="46" t="s">
        <v>217</v>
      </c>
      <c r="E367" s="46" t="s">
        <v>2403</v>
      </c>
      <c r="F367" s="46" t="s">
        <v>2581</v>
      </c>
      <c r="G367" s="44" t="s">
        <v>2582</v>
      </c>
      <c r="H367" s="44" t="s">
        <v>46</v>
      </c>
      <c r="I367" s="46" t="s">
        <v>2583</v>
      </c>
      <c r="J367" s="44" t="s">
        <v>2584</v>
      </c>
      <c r="K367" s="46" t="s">
        <v>2585</v>
      </c>
      <c r="M367" s="46">
        <v>42370</v>
      </c>
      <c r="N367" s="46" t="s">
        <v>186</v>
      </c>
      <c r="O367" s="46" t="s">
        <v>191</v>
      </c>
      <c r="P367" s="46" t="s">
        <v>188</v>
      </c>
      <c r="Q367" s="46" t="s">
        <v>7</v>
      </c>
      <c r="R367" s="46" t="s">
        <v>4</v>
      </c>
      <c r="W367" s="46" t="s">
        <v>189</v>
      </c>
      <c r="X367" s="46" t="s">
        <v>194</v>
      </c>
      <c r="Z367" s="46" t="s">
        <v>198</v>
      </c>
      <c r="AA367" s="46" t="s">
        <v>2586</v>
      </c>
      <c r="AB367" s="46" t="s">
        <v>34</v>
      </c>
      <c r="AC367" s="46" t="s">
        <v>2587</v>
      </c>
      <c r="AD367" s="46" t="s">
        <v>201</v>
      </c>
    </row>
    <row r="368" spans="1:31" hidden="1">
      <c r="A368" s="46">
        <v>84</v>
      </c>
      <c r="B368" s="46" t="s">
        <v>945</v>
      </c>
      <c r="C368" s="46" t="s">
        <v>2580</v>
      </c>
      <c r="D368" s="46" t="s">
        <v>217</v>
      </c>
      <c r="E368" s="46" t="s">
        <v>2403</v>
      </c>
      <c r="F368" s="46" t="s">
        <v>2588</v>
      </c>
      <c r="G368" s="44" t="s">
        <v>2589</v>
      </c>
      <c r="H368" s="44" t="s">
        <v>46</v>
      </c>
      <c r="I368" s="46" t="s">
        <v>2583</v>
      </c>
      <c r="J368" s="44" t="s">
        <v>2584</v>
      </c>
      <c r="K368" s="46" t="s">
        <v>2585</v>
      </c>
      <c r="M368" s="46">
        <v>42370</v>
      </c>
      <c r="N368" s="46" t="s">
        <v>186</v>
      </c>
      <c r="O368" s="46" t="s">
        <v>191</v>
      </c>
      <c r="P368" s="46" t="s">
        <v>188</v>
      </c>
      <c r="Q368" s="46" t="s">
        <v>7</v>
      </c>
      <c r="R368" s="46" t="s">
        <v>4</v>
      </c>
      <c r="W368" s="46" t="s">
        <v>189</v>
      </c>
      <c r="X368" s="46" t="s">
        <v>194</v>
      </c>
      <c r="Z368" s="46" t="s">
        <v>198</v>
      </c>
      <c r="AA368" s="46" t="s">
        <v>1700</v>
      </c>
      <c r="AB368" s="46" t="s">
        <v>195</v>
      </c>
      <c r="AC368" s="46" t="s">
        <v>2590</v>
      </c>
      <c r="AD368" s="46" t="s">
        <v>201</v>
      </c>
    </row>
    <row r="369" spans="1:31" hidden="1">
      <c r="A369" s="46">
        <v>85</v>
      </c>
      <c r="B369" s="46" t="s">
        <v>945</v>
      </c>
      <c r="C369" s="46" t="s">
        <v>2580</v>
      </c>
      <c r="D369" s="46" t="s">
        <v>217</v>
      </c>
      <c r="E369" s="46" t="s">
        <v>2403</v>
      </c>
      <c r="F369" s="46" t="s">
        <v>2581</v>
      </c>
      <c r="G369" s="44" t="s">
        <v>2582</v>
      </c>
      <c r="H369" s="44" t="s">
        <v>3</v>
      </c>
      <c r="I369" s="46" t="s">
        <v>2581</v>
      </c>
      <c r="J369" s="44" t="s">
        <v>2591</v>
      </c>
      <c r="K369" s="46" t="s">
        <v>2592</v>
      </c>
      <c r="M369" s="46">
        <v>42248</v>
      </c>
      <c r="N369" s="46" t="s">
        <v>186</v>
      </c>
      <c r="O369" s="46" t="s">
        <v>187</v>
      </c>
      <c r="P369" s="46" t="s">
        <v>193</v>
      </c>
      <c r="Q369" s="46" t="s">
        <v>4</v>
      </c>
      <c r="R369" s="46" t="s">
        <v>4</v>
      </c>
      <c r="S369" s="46" t="s">
        <v>194</v>
      </c>
      <c r="T369" s="46" t="s">
        <v>194</v>
      </c>
      <c r="U369" s="46" t="s">
        <v>194</v>
      </c>
      <c r="V369" s="46" t="s">
        <v>194</v>
      </c>
      <c r="W369" s="46" t="s">
        <v>189</v>
      </c>
      <c r="X369" s="46" t="s">
        <v>194</v>
      </c>
      <c r="Z369" s="46" t="s">
        <v>198</v>
      </c>
      <c r="AA369" s="46" t="s">
        <v>2586</v>
      </c>
      <c r="AB369" s="46" t="s">
        <v>34</v>
      </c>
      <c r="AC369" s="46" t="s">
        <v>2587</v>
      </c>
      <c r="AD369" s="46" t="s">
        <v>190</v>
      </c>
      <c r="AE369" s="46" t="e">
        <v>#N/A</v>
      </c>
    </row>
    <row r="370" spans="1:31" hidden="1">
      <c r="A370" s="46">
        <v>86</v>
      </c>
      <c r="B370" s="46" t="s">
        <v>945</v>
      </c>
      <c r="C370" s="46" t="s">
        <v>2580</v>
      </c>
      <c r="D370" s="46" t="s">
        <v>217</v>
      </c>
      <c r="E370" s="46" t="s">
        <v>2403</v>
      </c>
      <c r="F370" s="46" t="s">
        <v>2588</v>
      </c>
      <c r="G370" s="44" t="s">
        <v>2589</v>
      </c>
      <c r="H370" s="44" t="s">
        <v>192</v>
      </c>
      <c r="I370" s="46" t="s">
        <v>2593</v>
      </c>
      <c r="J370" s="44" t="s">
        <v>2594</v>
      </c>
      <c r="K370" s="46" t="s">
        <v>2595</v>
      </c>
      <c r="L370" s="46">
        <v>15029940678</v>
      </c>
      <c r="M370" s="46">
        <v>42248</v>
      </c>
      <c r="N370" s="46" t="s">
        <v>186</v>
      </c>
      <c r="O370" s="46" t="s">
        <v>187</v>
      </c>
      <c r="P370" s="46" t="s">
        <v>188</v>
      </c>
      <c r="Q370" s="46" t="s">
        <v>4</v>
      </c>
      <c r="R370" s="46" t="s">
        <v>4</v>
      </c>
      <c r="S370" s="46" t="s">
        <v>194</v>
      </c>
      <c r="T370" s="46" t="s">
        <v>194</v>
      </c>
      <c r="U370" s="46" t="s">
        <v>194</v>
      </c>
      <c r="V370" s="46" t="s">
        <v>194</v>
      </c>
      <c r="W370" s="46" t="s">
        <v>189</v>
      </c>
      <c r="X370" s="46" t="s">
        <v>194</v>
      </c>
      <c r="Y370" s="46" t="s">
        <v>201</v>
      </c>
      <c r="Z370" s="46" t="s">
        <v>198</v>
      </c>
      <c r="AA370" s="46" t="s">
        <v>1700</v>
      </c>
      <c r="AB370" s="46" t="s">
        <v>195</v>
      </c>
      <c r="AC370" s="46" t="s">
        <v>2587</v>
      </c>
      <c r="AD370" s="46" t="s">
        <v>201</v>
      </c>
    </row>
    <row r="371" spans="1:31" hidden="1">
      <c r="A371" s="46">
        <v>87</v>
      </c>
      <c r="B371" s="46" t="s">
        <v>945</v>
      </c>
      <c r="C371" s="46" t="s">
        <v>2580</v>
      </c>
      <c r="D371" s="46" t="s">
        <v>217</v>
      </c>
      <c r="E371" s="46" t="s">
        <v>2403</v>
      </c>
      <c r="F371" s="46" t="s">
        <v>2596</v>
      </c>
      <c r="G371" s="44" t="s">
        <v>2597</v>
      </c>
      <c r="H371" s="44" t="s">
        <v>3</v>
      </c>
      <c r="I371" s="46" t="s">
        <v>2596</v>
      </c>
      <c r="J371" s="44">
        <v>62133</v>
      </c>
      <c r="K371" s="46" t="s">
        <v>2598</v>
      </c>
      <c r="L371" s="46">
        <v>13474294152</v>
      </c>
      <c r="M371" s="46">
        <v>42552</v>
      </c>
      <c r="N371" s="46" t="s">
        <v>186</v>
      </c>
      <c r="O371" s="46" t="s">
        <v>187</v>
      </c>
      <c r="P371" s="46" t="s">
        <v>193</v>
      </c>
      <c r="Q371" s="46" t="s">
        <v>4</v>
      </c>
      <c r="R371" s="46" t="s">
        <v>4</v>
      </c>
      <c r="S371" s="46" t="s">
        <v>194</v>
      </c>
      <c r="T371" s="46" t="s">
        <v>194</v>
      </c>
      <c r="U371" s="46" t="s">
        <v>194</v>
      </c>
      <c r="V371" s="46" t="s">
        <v>194</v>
      </c>
      <c r="W371" s="46" t="s">
        <v>189</v>
      </c>
      <c r="X371" s="46" t="s">
        <v>194</v>
      </c>
      <c r="Z371" s="46" t="s">
        <v>198</v>
      </c>
      <c r="AA371" s="46">
        <v>10</v>
      </c>
      <c r="AB371" s="46" t="s">
        <v>195</v>
      </c>
      <c r="AC371" s="46" t="s">
        <v>2587</v>
      </c>
      <c r="AD371" s="46" t="s">
        <v>190</v>
      </c>
    </row>
    <row r="372" spans="1:31" hidden="1">
      <c r="A372" s="46">
        <v>88</v>
      </c>
      <c r="B372" s="46" t="s">
        <v>945</v>
      </c>
      <c r="C372" s="46" t="s">
        <v>2580</v>
      </c>
      <c r="D372" s="46" t="s">
        <v>217</v>
      </c>
      <c r="E372" s="46" t="s">
        <v>2403</v>
      </c>
      <c r="F372" s="46" t="s">
        <v>2588</v>
      </c>
      <c r="G372" s="44" t="s">
        <v>2589</v>
      </c>
      <c r="H372" s="44" t="s">
        <v>8</v>
      </c>
      <c r="I372" s="46" t="s">
        <v>2599</v>
      </c>
      <c r="J372" s="44" t="s">
        <v>2600</v>
      </c>
      <c r="L372" s="46">
        <v>18229097021</v>
      </c>
      <c r="N372" s="46" t="s">
        <v>186</v>
      </c>
      <c r="O372" s="46" t="s">
        <v>187</v>
      </c>
      <c r="P372" s="46" t="s">
        <v>193</v>
      </c>
      <c r="Q372" s="46" t="s">
        <v>7</v>
      </c>
      <c r="R372" s="46" t="s">
        <v>4</v>
      </c>
      <c r="W372" s="46" t="s">
        <v>189</v>
      </c>
      <c r="AB372" s="46" t="s">
        <v>195</v>
      </c>
      <c r="AC372" s="46" t="s">
        <v>2587</v>
      </c>
    </row>
    <row r="373" spans="1:31" hidden="1">
      <c r="A373" s="46">
        <v>89</v>
      </c>
      <c r="B373" s="46" t="s">
        <v>945</v>
      </c>
      <c r="C373" s="46" t="s">
        <v>2580</v>
      </c>
      <c r="D373" s="46" t="s">
        <v>217</v>
      </c>
      <c r="E373" s="46" t="s">
        <v>2403</v>
      </c>
      <c r="F373" s="46" t="s">
        <v>2588</v>
      </c>
      <c r="G373" s="44" t="s">
        <v>2589</v>
      </c>
      <c r="H373" s="44" t="s">
        <v>8</v>
      </c>
      <c r="I373" s="46" t="s">
        <v>2601</v>
      </c>
      <c r="J373" s="44" t="s">
        <v>2602</v>
      </c>
      <c r="N373" s="46" t="s">
        <v>186</v>
      </c>
      <c r="O373" s="46" t="s">
        <v>187</v>
      </c>
      <c r="P373" s="46" t="s">
        <v>193</v>
      </c>
      <c r="Q373" s="46" t="s">
        <v>7</v>
      </c>
      <c r="R373" s="46" t="s">
        <v>4</v>
      </c>
      <c r="W373" s="46" t="s">
        <v>189</v>
      </c>
      <c r="AB373" s="46" t="s">
        <v>195</v>
      </c>
      <c r="AC373" s="46" t="s">
        <v>2587</v>
      </c>
    </row>
    <row r="374" spans="1:31" hidden="1">
      <c r="A374" s="46">
        <v>90</v>
      </c>
      <c r="B374" s="46" t="s">
        <v>945</v>
      </c>
      <c r="C374" s="46" t="s">
        <v>2580</v>
      </c>
      <c r="D374" s="46" t="s">
        <v>217</v>
      </c>
      <c r="E374" s="46" t="s">
        <v>2403</v>
      </c>
      <c r="F374" s="46" t="s">
        <v>2588</v>
      </c>
      <c r="G374" s="44" t="s">
        <v>2589</v>
      </c>
      <c r="H374" s="44" t="s">
        <v>8</v>
      </c>
      <c r="I374" s="46" t="s">
        <v>2603</v>
      </c>
      <c r="J374" s="44">
        <v>52199</v>
      </c>
      <c r="L374" s="46">
        <v>18392114596</v>
      </c>
      <c r="N374" s="46" t="s">
        <v>186</v>
      </c>
      <c r="O374" s="46" t="s">
        <v>187</v>
      </c>
      <c r="P374" s="46" t="s">
        <v>193</v>
      </c>
      <c r="Q374" s="46" t="s">
        <v>7</v>
      </c>
      <c r="R374" s="46" t="s">
        <v>4</v>
      </c>
      <c r="W374" s="46" t="s">
        <v>189</v>
      </c>
      <c r="AB374" s="46" t="s">
        <v>195</v>
      </c>
      <c r="AC374" s="46" t="s">
        <v>2587</v>
      </c>
    </row>
    <row r="375" spans="1:31" hidden="1">
      <c r="A375" s="46">
        <v>91</v>
      </c>
      <c r="B375" s="46" t="s">
        <v>945</v>
      </c>
      <c r="C375" s="46" t="s">
        <v>2580</v>
      </c>
      <c r="D375" s="46" t="s">
        <v>217</v>
      </c>
      <c r="E375" s="46" t="s">
        <v>2403</v>
      </c>
      <c r="F375" s="46" t="s">
        <v>2588</v>
      </c>
      <c r="G375" s="44" t="s">
        <v>2589</v>
      </c>
      <c r="H375" s="44" t="s">
        <v>3</v>
      </c>
      <c r="I375" s="46" t="s">
        <v>2588</v>
      </c>
      <c r="J375" s="44" t="s">
        <v>2604</v>
      </c>
      <c r="K375" s="46" t="s">
        <v>2605</v>
      </c>
      <c r="L375" s="46">
        <v>15029940678</v>
      </c>
      <c r="M375" s="46">
        <v>42248</v>
      </c>
      <c r="N375" s="46" t="s">
        <v>186</v>
      </c>
      <c r="O375" s="46" t="s">
        <v>187</v>
      </c>
      <c r="P375" s="46" t="s">
        <v>193</v>
      </c>
      <c r="Q375" s="46" t="s">
        <v>4</v>
      </c>
      <c r="R375" s="46" t="s">
        <v>4</v>
      </c>
      <c r="S375" s="46" t="s">
        <v>194</v>
      </c>
      <c r="T375" s="46" t="s">
        <v>194</v>
      </c>
      <c r="U375" s="46" t="s">
        <v>194</v>
      </c>
      <c r="V375" s="46" t="s">
        <v>194</v>
      </c>
      <c r="W375" s="46" t="s">
        <v>189</v>
      </c>
      <c r="X375" s="46" t="s">
        <v>194</v>
      </c>
      <c r="Z375" s="46" t="s">
        <v>199</v>
      </c>
      <c r="AA375" s="46" t="s">
        <v>1700</v>
      </c>
      <c r="AB375" s="46" t="s">
        <v>195</v>
      </c>
      <c r="AC375" s="46" t="s">
        <v>2587</v>
      </c>
      <c r="AD375" s="46" t="s">
        <v>190</v>
      </c>
      <c r="AE375" s="46" t="s">
        <v>196</v>
      </c>
    </row>
    <row r="376" spans="1:31" hidden="1">
      <c r="A376" s="46">
        <v>92</v>
      </c>
      <c r="B376" s="46" t="s">
        <v>945</v>
      </c>
      <c r="C376" s="46" t="s">
        <v>2580</v>
      </c>
      <c r="D376" s="46" t="s">
        <v>217</v>
      </c>
      <c r="E376" s="46" t="s">
        <v>2403</v>
      </c>
      <c r="F376" s="46" t="s">
        <v>2596</v>
      </c>
      <c r="G376" s="44" t="s">
        <v>2597</v>
      </c>
      <c r="H376" s="44" t="s">
        <v>46</v>
      </c>
      <c r="I376" s="46" t="s">
        <v>2583</v>
      </c>
      <c r="J376" s="44" t="s">
        <v>2584</v>
      </c>
      <c r="K376" s="46" t="s">
        <v>2585</v>
      </c>
      <c r="M376" s="46">
        <v>42370</v>
      </c>
      <c r="N376" s="46" t="s">
        <v>186</v>
      </c>
      <c r="O376" s="46" t="s">
        <v>191</v>
      </c>
      <c r="P376" s="46" t="s">
        <v>188</v>
      </c>
      <c r="Q376" s="46" t="s">
        <v>7</v>
      </c>
      <c r="R376" s="46" t="s">
        <v>4</v>
      </c>
      <c r="W376" s="46" t="s">
        <v>189</v>
      </c>
      <c r="X376" s="46" t="s">
        <v>194</v>
      </c>
      <c r="Z376" s="46" t="s">
        <v>198</v>
      </c>
      <c r="AA376" s="46" t="s">
        <v>1700</v>
      </c>
      <c r="AB376" s="46" t="s">
        <v>195</v>
      </c>
      <c r="AC376" s="46" t="s">
        <v>2590</v>
      </c>
      <c r="AD376" s="46" t="s">
        <v>201</v>
      </c>
    </row>
    <row r="377" spans="1:31" hidden="1">
      <c r="A377" s="46">
        <v>93</v>
      </c>
      <c r="B377" s="46" t="s">
        <v>945</v>
      </c>
      <c r="C377" s="46" t="s">
        <v>2580</v>
      </c>
      <c r="D377" s="46" t="s">
        <v>217</v>
      </c>
      <c r="E377" s="46" t="s">
        <v>2403</v>
      </c>
      <c r="F377" s="46" t="s">
        <v>2606</v>
      </c>
      <c r="G377" s="44" t="s">
        <v>2607</v>
      </c>
      <c r="H377" s="44" t="s">
        <v>3</v>
      </c>
      <c r="I377" s="46" t="s">
        <v>2606</v>
      </c>
      <c r="J377" s="44" t="s">
        <v>2608</v>
      </c>
      <c r="K377" s="46">
        <v>6.1032719850112397E+17</v>
      </c>
      <c r="M377" s="46">
        <v>42248</v>
      </c>
      <c r="N377" s="46" t="s">
        <v>186</v>
      </c>
      <c r="O377" s="46" t="s">
        <v>187</v>
      </c>
      <c r="P377" s="46" t="s">
        <v>188</v>
      </c>
      <c r="Q377" s="46" t="s">
        <v>4</v>
      </c>
      <c r="R377" s="46" t="s">
        <v>4</v>
      </c>
      <c r="S377" s="46" t="s">
        <v>194</v>
      </c>
      <c r="T377" s="46" t="s">
        <v>194</v>
      </c>
      <c r="U377" s="46" t="s">
        <v>194</v>
      </c>
      <c r="V377" s="46" t="s">
        <v>194</v>
      </c>
      <c r="W377" s="46" t="s">
        <v>189</v>
      </c>
      <c r="X377" s="46" t="s">
        <v>194</v>
      </c>
      <c r="Z377" s="46" t="s">
        <v>198</v>
      </c>
      <c r="AA377" s="46">
        <v>30</v>
      </c>
      <c r="AB377" s="46" t="s">
        <v>34</v>
      </c>
      <c r="AC377" s="46" t="s">
        <v>2609</v>
      </c>
      <c r="AD377" s="46" t="s">
        <v>190</v>
      </c>
      <c r="AE377" s="46" t="e">
        <v>#N/A</v>
      </c>
    </row>
    <row r="378" spans="1:31" hidden="1">
      <c r="A378" s="46">
        <v>94</v>
      </c>
      <c r="B378" s="46" t="s">
        <v>945</v>
      </c>
      <c r="C378" s="46" t="s">
        <v>2580</v>
      </c>
      <c r="D378" s="46" t="s">
        <v>217</v>
      </c>
      <c r="E378" s="46" t="s">
        <v>2403</v>
      </c>
      <c r="F378" s="46" t="s">
        <v>2606</v>
      </c>
      <c r="G378" s="44" t="s">
        <v>2607</v>
      </c>
      <c r="H378" s="44" t="s">
        <v>9</v>
      </c>
      <c r="I378" s="46" t="s">
        <v>2610</v>
      </c>
      <c r="J378" s="44" t="s">
        <v>2611</v>
      </c>
      <c r="K378" s="46">
        <v>6.1011241984091197E+18</v>
      </c>
      <c r="N378" s="46" t="s">
        <v>186</v>
      </c>
      <c r="O378" s="46" t="s">
        <v>187</v>
      </c>
      <c r="P378" s="46" t="s">
        <v>193</v>
      </c>
      <c r="Q378" s="46" t="s">
        <v>4</v>
      </c>
      <c r="R378" s="46" t="s">
        <v>4</v>
      </c>
      <c r="T378" s="46" t="s">
        <v>194</v>
      </c>
      <c r="U378" s="46" t="s">
        <v>194</v>
      </c>
      <c r="V378" s="46" t="s">
        <v>194</v>
      </c>
      <c r="W378" s="46" t="s">
        <v>189</v>
      </c>
      <c r="AB378" s="46" t="s">
        <v>2612</v>
      </c>
    </row>
    <row r="379" spans="1:31" hidden="1">
      <c r="A379" s="46">
        <v>95</v>
      </c>
      <c r="B379" s="46" t="s">
        <v>945</v>
      </c>
      <c r="C379" s="46" t="s">
        <v>2580</v>
      </c>
      <c r="D379" s="46" t="s">
        <v>217</v>
      </c>
      <c r="E379" s="46" t="s">
        <v>2403</v>
      </c>
      <c r="F379" s="46" t="s">
        <v>2606</v>
      </c>
      <c r="G379" s="44" t="s">
        <v>2607</v>
      </c>
      <c r="H379" s="44" t="s">
        <v>8</v>
      </c>
      <c r="I379" s="46" t="s">
        <v>2613</v>
      </c>
      <c r="J379" s="44">
        <v>4948</v>
      </c>
      <c r="M379" s="46">
        <v>42248</v>
      </c>
      <c r="N379" s="46" t="s">
        <v>186</v>
      </c>
      <c r="O379" s="46" t="s">
        <v>187</v>
      </c>
      <c r="P379" s="46" t="s">
        <v>193</v>
      </c>
      <c r="Q379" s="46" t="s">
        <v>4</v>
      </c>
      <c r="R379" s="46" t="s">
        <v>4</v>
      </c>
      <c r="S379" s="46" t="s">
        <v>194</v>
      </c>
      <c r="T379" s="46" t="s">
        <v>194</v>
      </c>
      <c r="U379" s="46" t="s">
        <v>194</v>
      </c>
      <c r="V379" s="46" t="s">
        <v>194</v>
      </c>
      <c r="W379" s="46" t="s">
        <v>189</v>
      </c>
      <c r="X379" s="46" t="s">
        <v>194</v>
      </c>
      <c r="Z379" s="46" t="s">
        <v>198</v>
      </c>
      <c r="AA379" s="46">
        <v>30</v>
      </c>
      <c r="AB379" s="46" t="s">
        <v>34</v>
      </c>
      <c r="AC379" s="46" t="s">
        <v>2609</v>
      </c>
      <c r="AD379" s="46" t="s">
        <v>190</v>
      </c>
    </row>
    <row r="380" spans="1:31" hidden="1">
      <c r="A380" s="46">
        <v>96</v>
      </c>
      <c r="B380" s="46" t="s">
        <v>945</v>
      </c>
      <c r="C380" s="46" t="s">
        <v>2580</v>
      </c>
      <c r="D380" s="46" t="s">
        <v>217</v>
      </c>
      <c r="E380" s="46" t="s">
        <v>2403</v>
      </c>
      <c r="F380" s="46" t="s">
        <v>1924</v>
      </c>
      <c r="G380" s="44" t="s">
        <v>2614</v>
      </c>
      <c r="H380" s="44" t="s">
        <v>3</v>
      </c>
      <c r="I380" s="46" t="s">
        <v>1924</v>
      </c>
      <c r="J380" s="44" t="s">
        <v>2615</v>
      </c>
      <c r="K380" s="46" t="s">
        <v>2616</v>
      </c>
      <c r="M380" s="46">
        <v>42248</v>
      </c>
      <c r="N380" s="46" t="s">
        <v>186</v>
      </c>
      <c r="O380" s="46" t="s">
        <v>187</v>
      </c>
      <c r="P380" s="46" t="s">
        <v>193</v>
      </c>
      <c r="Q380" s="46" t="s">
        <v>4</v>
      </c>
      <c r="R380" s="46" t="s">
        <v>4</v>
      </c>
      <c r="S380" s="46" t="s">
        <v>194</v>
      </c>
      <c r="T380" s="46" t="s">
        <v>194</v>
      </c>
      <c r="U380" s="46" t="s">
        <v>194</v>
      </c>
      <c r="V380" s="46" t="s">
        <v>194</v>
      </c>
      <c r="W380" s="46" t="s">
        <v>189</v>
      </c>
      <c r="X380" s="46" t="s">
        <v>194</v>
      </c>
      <c r="Z380" s="46" t="s">
        <v>198</v>
      </c>
      <c r="AA380" s="46" t="s">
        <v>2617</v>
      </c>
      <c r="AB380" s="46" t="s">
        <v>195</v>
      </c>
      <c r="AC380" s="46" t="s">
        <v>2609</v>
      </c>
      <c r="AD380" s="46" t="s">
        <v>190</v>
      </c>
      <c r="AE380" s="46" t="s">
        <v>196</v>
      </c>
    </row>
    <row r="381" spans="1:31" hidden="1">
      <c r="A381" s="46">
        <v>97</v>
      </c>
      <c r="B381" s="46" t="s">
        <v>945</v>
      </c>
      <c r="C381" s="46" t="s">
        <v>2580</v>
      </c>
      <c r="D381" s="46" t="s">
        <v>217</v>
      </c>
      <c r="E381" s="46" t="s">
        <v>2403</v>
      </c>
      <c r="F381" s="46" t="s">
        <v>1924</v>
      </c>
      <c r="G381" s="44" t="s">
        <v>2614</v>
      </c>
      <c r="H381" s="44" t="s">
        <v>8</v>
      </c>
      <c r="I381" s="46" t="s">
        <v>2618</v>
      </c>
      <c r="J381" s="44">
        <v>22925</v>
      </c>
      <c r="K381" s="46" t="s">
        <v>2619</v>
      </c>
      <c r="M381" s="46">
        <v>42248</v>
      </c>
      <c r="N381" s="46" t="s">
        <v>186</v>
      </c>
      <c r="O381" s="46" t="s">
        <v>187</v>
      </c>
      <c r="P381" s="46" t="s">
        <v>193</v>
      </c>
      <c r="Q381" s="46" t="s">
        <v>4</v>
      </c>
      <c r="R381" s="46" t="s">
        <v>4</v>
      </c>
      <c r="S381" s="46" t="s">
        <v>194</v>
      </c>
      <c r="T381" s="46" t="s">
        <v>194</v>
      </c>
      <c r="U381" s="46" t="s">
        <v>194</v>
      </c>
      <c r="V381" s="46" t="s">
        <v>194</v>
      </c>
      <c r="W381" s="46" t="s">
        <v>189</v>
      </c>
      <c r="X381" s="46" t="s">
        <v>194</v>
      </c>
      <c r="Z381" s="46" t="s">
        <v>198</v>
      </c>
      <c r="AA381" s="46" t="s">
        <v>2617</v>
      </c>
      <c r="AB381" s="46" t="s">
        <v>195</v>
      </c>
      <c r="AC381" s="46" t="s">
        <v>2609</v>
      </c>
      <c r="AD381" s="46" t="s">
        <v>190</v>
      </c>
      <c r="AE381" s="46" t="e">
        <v>#N/A</v>
      </c>
    </row>
    <row r="382" spans="1:31" hidden="1">
      <c r="A382" s="46">
        <v>98</v>
      </c>
      <c r="B382" s="46" t="s">
        <v>945</v>
      </c>
      <c r="C382" s="46" t="s">
        <v>2580</v>
      </c>
      <c r="D382" s="46" t="s">
        <v>217</v>
      </c>
      <c r="E382" s="46" t="s">
        <v>2403</v>
      </c>
      <c r="F382" s="46" t="s">
        <v>2606</v>
      </c>
      <c r="G382" s="44" t="s">
        <v>2607</v>
      </c>
      <c r="H382" s="44" t="s">
        <v>46</v>
      </c>
      <c r="I382" s="46" t="s">
        <v>2583</v>
      </c>
      <c r="J382" s="44" t="s">
        <v>2584</v>
      </c>
      <c r="K382" s="46" t="s">
        <v>2585</v>
      </c>
      <c r="M382" s="46">
        <v>42370</v>
      </c>
      <c r="N382" s="46" t="s">
        <v>186</v>
      </c>
      <c r="O382" s="46" t="s">
        <v>191</v>
      </c>
      <c r="P382" s="46" t="s">
        <v>188</v>
      </c>
      <c r="Q382" s="46" t="s">
        <v>7</v>
      </c>
      <c r="R382" s="46" t="s">
        <v>4</v>
      </c>
      <c r="W382" s="46" t="s">
        <v>189</v>
      </c>
      <c r="X382" s="46" t="s">
        <v>194</v>
      </c>
      <c r="Z382" s="46" t="s">
        <v>198</v>
      </c>
      <c r="AA382" s="46" t="s">
        <v>2620</v>
      </c>
      <c r="AB382" s="46" t="s">
        <v>34</v>
      </c>
      <c r="AC382" s="46" t="s">
        <v>2609</v>
      </c>
      <c r="AD382" s="46" t="s">
        <v>201</v>
      </c>
    </row>
    <row r="383" spans="1:31" hidden="1">
      <c r="A383" s="46">
        <v>99</v>
      </c>
      <c r="B383" s="46" t="s">
        <v>945</v>
      </c>
      <c r="C383" s="46" t="s">
        <v>2580</v>
      </c>
      <c r="D383" s="46" t="s">
        <v>217</v>
      </c>
      <c r="E383" s="46" t="s">
        <v>2403</v>
      </c>
      <c r="F383" s="46" t="s">
        <v>1924</v>
      </c>
      <c r="G383" s="44" t="s">
        <v>2614</v>
      </c>
      <c r="H383" s="44" t="s">
        <v>46</v>
      </c>
      <c r="I383" s="46" t="s">
        <v>2583</v>
      </c>
      <c r="J383" s="44" t="s">
        <v>2621</v>
      </c>
      <c r="K383" s="46" t="s">
        <v>2585</v>
      </c>
      <c r="M383" s="46">
        <v>42457</v>
      </c>
      <c r="N383" s="46" t="s">
        <v>186</v>
      </c>
      <c r="O383" s="46" t="s">
        <v>191</v>
      </c>
      <c r="P383" s="46" t="s">
        <v>193</v>
      </c>
      <c r="Q383" s="46" t="s">
        <v>7</v>
      </c>
      <c r="R383" s="46" t="s">
        <v>4</v>
      </c>
      <c r="W383" s="46" t="s">
        <v>189</v>
      </c>
      <c r="X383" s="46" t="s">
        <v>194</v>
      </c>
      <c r="Z383" s="46" t="s">
        <v>198</v>
      </c>
      <c r="AA383" s="46" t="s">
        <v>2617</v>
      </c>
      <c r="AB383" s="46" t="s">
        <v>195</v>
      </c>
      <c r="AC383" s="46" t="s">
        <v>2622</v>
      </c>
      <c r="AD383" s="46" t="s">
        <v>201</v>
      </c>
    </row>
    <row r="384" spans="1:31" hidden="1">
      <c r="A384" s="46">
        <v>100</v>
      </c>
      <c r="B384" s="46" t="s">
        <v>945</v>
      </c>
      <c r="C384" s="46" t="s">
        <v>2580</v>
      </c>
      <c r="D384" s="46" t="s">
        <v>217</v>
      </c>
      <c r="E384" s="46" t="s">
        <v>2403</v>
      </c>
      <c r="F384" s="46" t="s">
        <v>2623</v>
      </c>
      <c r="G384" s="44" t="s">
        <v>2624</v>
      </c>
      <c r="H384" s="44" t="s">
        <v>46</v>
      </c>
      <c r="I384" s="46" t="s">
        <v>2583</v>
      </c>
      <c r="J384" s="44" t="s">
        <v>2625</v>
      </c>
      <c r="K384" s="46" t="s">
        <v>2585</v>
      </c>
      <c r="N384" s="46" t="s">
        <v>186</v>
      </c>
      <c r="O384" s="46" t="s">
        <v>191</v>
      </c>
      <c r="P384" s="46" t="s">
        <v>193</v>
      </c>
      <c r="Q384" s="46" t="s">
        <v>4</v>
      </c>
      <c r="R384" s="46" t="s">
        <v>4</v>
      </c>
      <c r="W384" s="46" t="s">
        <v>189</v>
      </c>
      <c r="AB384" s="46" t="s">
        <v>34</v>
      </c>
    </row>
    <row r="385" spans="1:31" hidden="1">
      <c r="A385" s="46">
        <v>101</v>
      </c>
      <c r="B385" s="46" t="s">
        <v>945</v>
      </c>
      <c r="C385" s="46" t="s">
        <v>2580</v>
      </c>
      <c r="D385" s="46" t="s">
        <v>217</v>
      </c>
      <c r="E385" s="46" t="s">
        <v>2403</v>
      </c>
      <c r="F385" s="46" t="s">
        <v>2626</v>
      </c>
      <c r="G385" s="44" t="s">
        <v>2627</v>
      </c>
      <c r="H385" s="44" t="s">
        <v>46</v>
      </c>
      <c r="I385" s="46" t="s">
        <v>2583</v>
      </c>
      <c r="J385" s="44" t="s">
        <v>2628</v>
      </c>
      <c r="K385" s="46" t="s">
        <v>2585</v>
      </c>
      <c r="N385" s="46" t="s">
        <v>186</v>
      </c>
      <c r="O385" s="46" t="s">
        <v>191</v>
      </c>
      <c r="P385" s="46" t="s">
        <v>193</v>
      </c>
      <c r="Q385" s="46" t="s">
        <v>4</v>
      </c>
      <c r="R385" s="46" t="s">
        <v>4</v>
      </c>
      <c r="W385" s="46" t="s">
        <v>189</v>
      </c>
      <c r="AB385" s="46" t="s">
        <v>34</v>
      </c>
    </row>
    <row r="386" spans="1:31" hidden="1">
      <c r="A386" s="46">
        <v>102</v>
      </c>
      <c r="B386" s="46" t="s">
        <v>945</v>
      </c>
      <c r="C386" s="46" t="s">
        <v>2580</v>
      </c>
      <c r="D386" s="46" t="s">
        <v>217</v>
      </c>
      <c r="E386" s="46" t="s">
        <v>2403</v>
      </c>
      <c r="F386" s="46" t="s">
        <v>2623</v>
      </c>
      <c r="G386" s="44" t="s">
        <v>2624</v>
      </c>
      <c r="H386" s="44" t="s">
        <v>3</v>
      </c>
      <c r="I386" s="46" t="s">
        <v>2623</v>
      </c>
      <c r="J386" s="44">
        <v>7580</v>
      </c>
      <c r="M386" s="46">
        <v>42457</v>
      </c>
      <c r="N386" s="46" t="s">
        <v>186</v>
      </c>
      <c r="O386" s="46" t="s">
        <v>187</v>
      </c>
      <c r="P386" s="46" t="s">
        <v>193</v>
      </c>
      <c r="Q386" s="46" t="s">
        <v>4</v>
      </c>
      <c r="R386" s="46" t="s">
        <v>4</v>
      </c>
      <c r="W386" s="46" t="s">
        <v>189</v>
      </c>
      <c r="Z386" s="46" t="s">
        <v>2629</v>
      </c>
      <c r="AA386" s="46">
        <v>17</v>
      </c>
      <c r="AB386" s="46" t="s">
        <v>34</v>
      </c>
      <c r="AC386" s="46" t="s">
        <v>2609</v>
      </c>
      <c r="AD386" s="46" t="s">
        <v>190</v>
      </c>
    </row>
    <row r="387" spans="1:31" hidden="1">
      <c r="A387" s="46">
        <v>103</v>
      </c>
      <c r="B387" s="46" t="s">
        <v>945</v>
      </c>
      <c r="C387" s="46" t="s">
        <v>2580</v>
      </c>
      <c r="D387" s="46" t="s">
        <v>217</v>
      </c>
      <c r="E387" s="46" t="s">
        <v>2403</v>
      </c>
      <c r="F387" s="46" t="s">
        <v>2626</v>
      </c>
      <c r="G387" s="44" t="s">
        <v>2627</v>
      </c>
      <c r="H387" s="44" t="s">
        <v>3</v>
      </c>
      <c r="I387" s="46" t="s">
        <v>2626</v>
      </c>
      <c r="J387" s="44">
        <v>8914</v>
      </c>
      <c r="K387" s="46" t="s">
        <v>2630</v>
      </c>
      <c r="M387" s="46">
        <v>42457</v>
      </c>
      <c r="N387" s="46" t="s">
        <v>186</v>
      </c>
      <c r="O387" s="46" t="s">
        <v>187</v>
      </c>
      <c r="P387" s="46" t="s">
        <v>193</v>
      </c>
      <c r="Q387" s="46" t="s">
        <v>4</v>
      </c>
      <c r="R387" s="46" t="s">
        <v>4</v>
      </c>
      <c r="V387" s="46">
        <v>42644</v>
      </c>
      <c r="W387" s="46" t="s">
        <v>189</v>
      </c>
      <c r="Z387" s="46" t="s">
        <v>198</v>
      </c>
      <c r="AA387" s="46">
        <v>18</v>
      </c>
      <c r="AB387" s="46" t="s">
        <v>34</v>
      </c>
      <c r="AC387" s="46" t="s">
        <v>2609</v>
      </c>
      <c r="AD387" s="46" t="s">
        <v>190</v>
      </c>
    </row>
    <row r="388" spans="1:31" hidden="1">
      <c r="A388" s="46">
        <v>104</v>
      </c>
      <c r="B388" s="46" t="s">
        <v>945</v>
      </c>
      <c r="C388" s="46" t="s">
        <v>2580</v>
      </c>
      <c r="D388" s="46" t="s">
        <v>217</v>
      </c>
      <c r="E388" s="46" t="s">
        <v>2403</v>
      </c>
      <c r="F388" s="46" t="s">
        <v>2631</v>
      </c>
      <c r="G388" s="44" t="s">
        <v>2632</v>
      </c>
      <c r="H388" s="44" t="s">
        <v>3</v>
      </c>
      <c r="I388" s="46" t="s">
        <v>2633</v>
      </c>
      <c r="J388" s="44">
        <v>48719</v>
      </c>
      <c r="M388" s="46">
        <v>42457</v>
      </c>
      <c r="N388" s="46" t="s">
        <v>186</v>
      </c>
      <c r="O388" s="46" t="s">
        <v>187</v>
      </c>
      <c r="P388" s="46" t="s">
        <v>193</v>
      </c>
      <c r="Q388" s="46" t="s">
        <v>4</v>
      </c>
      <c r="R388" s="46" t="s">
        <v>4</v>
      </c>
      <c r="W388" s="46" t="s">
        <v>189</v>
      </c>
      <c r="Z388" s="46" t="s">
        <v>198</v>
      </c>
      <c r="AA388" s="46">
        <v>20</v>
      </c>
      <c r="AB388" s="46" t="s">
        <v>195</v>
      </c>
      <c r="AC388" s="46" t="s">
        <v>2609</v>
      </c>
      <c r="AD388" s="46" t="s">
        <v>190</v>
      </c>
    </row>
    <row r="389" spans="1:31" hidden="1">
      <c r="A389" s="46">
        <v>105</v>
      </c>
      <c r="B389" s="46" t="s">
        <v>945</v>
      </c>
      <c r="C389" s="46" t="s">
        <v>2580</v>
      </c>
      <c r="D389" s="46" t="s">
        <v>217</v>
      </c>
      <c r="E389" s="46" t="s">
        <v>2403</v>
      </c>
      <c r="F389" s="46" t="s">
        <v>2631</v>
      </c>
      <c r="G389" s="44" t="s">
        <v>2632</v>
      </c>
      <c r="H389" s="44" t="s">
        <v>46</v>
      </c>
      <c r="I389" s="46" t="s">
        <v>2583</v>
      </c>
      <c r="J389" s="44" t="s">
        <v>2628</v>
      </c>
      <c r="K389" s="46" t="s">
        <v>2585</v>
      </c>
      <c r="N389" s="46" t="s">
        <v>186</v>
      </c>
      <c r="O389" s="46" t="s">
        <v>191</v>
      </c>
      <c r="P389" s="46" t="s">
        <v>188</v>
      </c>
      <c r="Q389" s="46" t="s">
        <v>4</v>
      </c>
      <c r="R389" s="46" t="s">
        <v>4</v>
      </c>
      <c r="W389" s="46" t="s">
        <v>189</v>
      </c>
      <c r="AB389" s="46" t="s">
        <v>34</v>
      </c>
    </row>
    <row r="390" spans="1:31" hidden="1">
      <c r="A390" s="46">
        <v>106</v>
      </c>
      <c r="B390" s="46" t="s">
        <v>945</v>
      </c>
      <c r="C390" s="46" t="s">
        <v>2580</v>
      </c>
      <c r="D390" s="46" t="s">
        <v>217</v>
      </c>
      <c r="E390" s="46" t="s">
        <v>2403</v>
      </c>
      <c r="F390" s="46" t="s">
        <v>2634</v>
      </c>
      <c r="G390" s="44" t="s">
        <v>2635</v>
      </c>
      <c r="H390" s="44" t="s">
        <v>3</v>
      </c>
      <c r="I390" s="46" t="s">
        <v>2634</v>
      </c>
      <c r="J390" s="44">
        <v>2792</v>
      </c>
      <c r="N390" s="46" t="s">
        <v>186</v>
      </c>
      <c r="O390" s="46" t="s">
        <v>187</v>
      </c>
      <c r="P390" s="46" t="s">
        <v>193</v>
      </c>
      <c r="Q390" s="46" t="s">
        <v>9791</v>
      </c>
      <c r="R390" s="46" t="s">
        <v>2636</v>
      </c>
      <c r="W390" s="46" t="s">
        <v>189</v>
      </c>
      <c r="Z390" s="46" t="s">
        <v>198</v>
      </c>
      <c r="AB390" s="46" t="s">
        <v>34</v>
      </c>
    </row>
    <row r="391" spans="1:31" hidden="1">
      <c r="A391" s="46">
        <v>107</v>
      </c>
      <c r="B391" s="46" t="s">
        <v>945</v>
      </c>
      <c r="C391" s="46" t="s">
        <v>2580</v>
      </c>
      <c r="D391" s="46" t="s">
        <v>217</v>
      </c>
      <c r="E391" s="46" t="s">
        <v>2403</v>
      </c>
      <c r="F391" s="46" t="s">
        <v>2634</v>
      </c>
      <c r="G391" s="44" t="s">
        <v>2635</v>
      </c>
      <c r="H391" s="44" t="s">
        <v>2637</v>
      </c>
      <c r="I391" s="46" t="s">
        <v>2638</v>
      </c>
      <c r="J391" s="44">
        <v>37327</v>
      </c>
      <c r="N391" s="46" t="s">
        <v>186</v>
      </c>
      <c r="O391" s="46" t="s">
        <v>187</v>
      </c>
      <c r="P391" s="46" t="s">
        <v>200</v>
      </c>
      <c r="Q391" s="46" t="s">
        <v>9791</v>
      </c>
      <c r="R391" s="46" t="s">
        <v>2636</v>
      </c>
      <c r="V391" s="46">
        <v>42644</v>
      </c>
      <c r="W391" s="46" t="s">
        <v>201</v>
      </c>
      <c r="Z391" s="46" t="s">
        <v>198</v>
      </c>
      <c r="AB391" s="46" t="s">
        <v>34</v>
      </c>
      <c r="AD391" s="46" t="s">
        <v>201</v>
      </c>
    </row>
    <row r="392" spans="1:31" hidden="1">
      <c r="A392" s="46">
        <v>108</v>
      </c>
      <c r="B392" s="46" t="s">
        <v>945</v>
      </c>
      <c r="C392" s="46" t="s">
        <v>2580</v>
      </c>
      <c r="D392" s="46" t="s">
        <v>217</v>
      </c>
      <c r="E392" s="46" t="s">
        <v>2403</v>
      </c>
      <c r="F392" s="46" t="s">
        <v>2634</v>
      </c>
      <c r="G392" s="44" t="s">
        <v>2635</v>
      </c>
      <c r="H392" s="44" t="s">
        <v>46</v>
      </c>
      <c r="I392" s="46" t="s">
        <v>2583</v>
      </c>
      <c r="J392" s="44" t="s">
        <v>2628</v>
      </c>
      <c r="K392" s="46" t="s">
        <v>2585</v>
      </c>
      <c r="N392" s="46" t="s">
        <v>186</v>
      </c>
      <c r="O392" s="46" t="s">
        <v>191</v>
      </c>
      <c r="P392" s="46" t="s">
        <v>193</v>
      </c>
      <c r="Q392" s="46" t="s">
        <v>9791</v>
      </c>
      <c r="R392" s="46" t="s">
        <v>2636</v>
      </c>
      <c r="W392" s="46" t="s">
        <v>189</v>
      </c>
      <c r="Z392" s="46" t="s">
        <v>198</v>
      </c>
      <c r="AB392" s="46" t="s">
        <v>34</v>
      </c>
    </row>
    <row r="393" spans="1:31" hidden="1">
      <c r="A393" s="46">
        <v>109</v>
      </c>
      <c r="B393" s="46" t="s">
        <v>945</v>
      </c>
      <c r="C393" s="46" t="s">
        <v>2580</v>
      </c>
      <c r="D393" s="46" t="s">
        <v>217</v>
      </c>
      <c r="E393" s="46" t="s">
        <v>2403</v>
      </c>
      <c r="F393" s="46" t="s">
        <v>1924</v>
      </c>
      <c r="G393" s="44" t="s">
        <v>2614</v>
      </c>
      <c r="H393" s="44" t="s">
        <v>8</v>
      </c>
      <c r="I393" s="46" t="s">
        <v>2618</v>
      </c>
      <c r="J393" s="44">
        <v>22925</v>
      </c>
      <c r="M393" s="46">
        <v>42248</v>
      </c>
      <c r="N393" s="46" t="s">
        <v>186</v>
      </c>
      <c r="O393" s="46" t="s">
        <v>187</v>
      </c>
      <c r="P393" s="46" t="s">
        <v>193</v>
      </c>
      <c r="Q393" s="46" t="s">
        <v>6</v>
      </c>
      <c r="R393" s="46" t="s">
        <v>6</v>
      </c>
      <c r="S393" s="46" t="s">
        <v>194</v>
      </c>
      <c r="T393" s="46" t="s">
        <v>194</v>
      </c>
      <c r="U393" s="46" t="s">
        <v>194</v>
      </c>
      <c r="V393" s="46" t="s">
        <v>194</v>
      </c>
      <c r="W393" s="46" t="s">
        <v>189</v>
      </c>
      <c r="X393" s="46" t="s">
        <v>194</v>
      </c>
      <c r="Z393" s="46" t="s">
        <v>198</v>
      </c>
      <c r="AA393" s="46">
        <v>10</v>
      </c>
      <c r="AB393" s="46" t="s">
        <v>195</v>
      </c>
      <c r="AC393" s="46" t="s">
        <v>2609</v>
      </c>
      <c r="AD393" s="46" t="s">
        <v>201</v>
      </c>
      <c r="AE393" s="46" t="s">
        <v>196</v>
      </c>
    </row>
    <row r="394" spans="1:31" hidden="1">
      <c r="A394" s="46">
        <v>110</v>
      </c>
      <c r="B394" s="46" t="s">
        <v>945</v>
      </c>
      <c r="C394" s="46" t="s">
        <v>2580</v>
      </c>
      <c r="D394" s="46" t="s">
        <v>217</v>
      </c>
      <c r="E394" s="46" t="s">
        <v>2403</v>
      </c>
      <c r="F394" s="46" t="s">
        <v>2631</v>
      </c>
      <c r="G394" s="44" t="s">
        <v>2639</v>
      </c>
      <c r="H394" s="44" t="s">
        <v>8</v>
      </c>
      <c r="I394" s="46" t="s">
        <v>2640</v>
      </c>
      <c r="J394" s="44" t="s">
        <v>2641</v>
      </c>
      <c r="K394" s="46" t="s">
        <v>2642</v>
      </c>
      <c r="N394" s="46" t="s">
        <v>186</v>
      </c>
      <c r="O394" s="46" t="s">
        <v>187</v>
      </c>
      <c r="P394" s="46" t="s">
        <v>188</v>
      </c>
      <c r="Q394" s="46" t="s">
        <v>4</v>
      </c>
      <c r="R394" s="46" t="s">
        <v>4</v>
      </c>
      <c r="W394" s="46" t="s">
        <v>189</v>
      </c>
      <c r="AB394" s="46" t="s">
        <v>34</v>
      </c>
    </row>
    <row r="395" spans="1:31" hidden="1">
      <c r="A395" s="46">
        <v>111</v>
      </c>
      <c r="B395" s="46" t="s">
        <v>945</v>
      </c>
      <c r="C395" s="46" t="s">
        <v>2580</v>
      </c>
      <c r="D395" s="46" t="s">
        <v>217</v>
      </c>
      <c r="E395" s="46" t="s">
        <v>2403</v>
      </c>
      <c r="F395" s="46" t="s">
        <v>2643</v>
      </c>
      <c r="G395" s="44" t="s">
        <v>2644</v>
      </c>
      <c r="H395" s="44" t="s">
        <v>3</v>
      </c>
      <c r="I395" s="46" t="s">
        <v>2643</v>
      </c>
      <c r="J395" s="44" t="s">
        <v>2645</v>
      </c>
      <c r="K395" s="46" t="s">
        <v>2646</v>
      </c>
      <c r="L395" s="46">
        <v>15229099849</v>
      </c>
      <c r="M395" s="46">
        <v>42353</v>
      </c>
      <c r="N395" s="46" t="s">
        <v>186</v>
      </c>
      <c r="O395" s="46" t="s">
        <v>187</v>
      </c>
      <c r="P395" s="46" t="s">
        <v>193</v>
      </c>
      <c r="Q395" s="46" t="s">
        <v>7</v>
      </c>
      <c r="R395" s="46" t="s">
        <v>7</v>
      </c>
      <c r="S395" s="46" t="s">
        <v>194</v>
      </c>
      <c r="T395" s="46" t="s">
        <v>194</v>
      </c>
      <c r="U395" s="46" t="s">
        <v>194</v>
      </c>
      <c r="V395" s="46">
        <v>42644</v>
      </c>
      <c r="W395" s="46" t="s">
        <v>189</v>
      </c>
      <c r="X395" s="46" t="s">
        <v>194</v>
      </c>
      <c r="Z395" s="46" t="s">
        <v>198</v>
      </c>
      <c r="AA395" s="46">
        <v>10</v>
      </c>
      <c r="AB395" s="46" t="s">
        <v>195</v>
      </c>
      <c r="AC395" s="46" t="s">
        <v>2647</v>
      </c>
      <c r="AD395" s="46" t="s">
        <v>190</v>
      </c>
      <c r="AE395" s="46" t="s">
        <v>196</v>
      </c>
    </row>
    <row r="396" spans="1:31" hidden="1">
      <c r="A396" s="46">
        <v>112</v>
      </c>
      <c r="B396" s="46" t="s">
        <v>945</v>
      </c>
      <c r="C396" s="46" t="s">
        <v>2580</v>
      </c>
      <c r="D396" s="46" t="s">
        <v>217</v>
      </c>
      <c r="E396" s="46" t="s">
        <v>2403</v>
      </c>
      <c r="F396" s="46" t="s">
        <v>2643</v>
      </c>
      <c r="G396" s="44" t="s">
        <v>2644</v>
      </c>
      <c r="H396" s="44" t="s">
        <v>8</v>
      </c>
      <c r="I396" s="46" t="s">
        <v>2648</v>
      </c>
      <c r="J396" s="44" t="s">
        <v>2649</v>
      </c>
      <c r="K396" s="46" t="s">
        <v>2650</v>
      </c>
      <c r="L396" s="46">
        <v>15091324799</v>
      </c>
      <c r="M396" s="46">
        <v>41703</v>
      </c>
      <c r="N396" s="46" t="s">
        <v>186</v>
      </c>
      <c r="O396" s="46" t="s">
        <v>187</v>
      </c>
      <c r="P396" s="46" t="s">
        <v>200</v>
      </c>
      <c r="Q396" s="46" t="s">
        <v>7</v>
      </c>
      <c r="R396" s="46" t="s">
        <v>7</v>
      </c>
      <c r="S396" s="46" t="s">
        <v>194</v>
      </c>
      <c r="T396" s="46" t="s">
        <v>194</v>
      </c>
      <c r="U396" s="46" t="s">
        <v>194</v>
      </c>
      <c r="V396" s="46">
        <v>42644</v>
      </c>
      <c r="W396" s="46" t="s">
        <v>201</v>
      </c>
      <c r="X396" s="46" t="s">
        <v>194</v>
      </c>
      <c r="Z396" s="46" t="s">
        <v>198</v>
      </c>
      <c r="AA396" s="46">
        <v>10</v>
      </c>
      <c r="AB396" s="46" t="s">
        <v>195</v>
      </c>
      <c r="AC396" s="46" t="s">
        <v>2647</v>
      </c>
      <c r="AD396" s="46" t="s">
        <v>190</v>
      </c>
      <c r="AE396" s="46" t="s">
        <v>196</v>
      </c>
    </row>
    <row r="397" spans="1:31" hidden="1">
      <c r="A397" s="46">
        <v>113</v>
      </c>
      <c r="B397" s="46" t="s">
        <v>945</v>
      </c>
      <c r="C397" s="46" t="s">
        <v>2580</v>
      </c>
      <c r="D397" s="46" t="s">
        <v>217</v>
      </c>
      <c r="E397" s="46" t="s">
        <v>2403</v>
      </c>
      <c r="F397" s="46" t="s">
        <v>2643</v>
      </c>
      <c r="G397" s="44" t="s">
        <v>2644</v>
      </c>
      <c r="H397" s="44" t="s">
        <v>46</v>
      </c>
      <c r="I397" s="46" t="s">
        <v>2583</v>
      </c>
      <c r="J397" s="44" t="s">
        <v>2584</v>
      </c>
      <c r="K397" s="46" t="s">
        <v>2585</v>
      </c>
      <c r="L397" s="46">
        <v>18191461231</v>
      </c>
      <c r="M397" s="46">
        <v>42335</v>
      </c>
      <c r="N397" s="46" t="s">
        <v>186</v>
      </c>
      <c r="O397" s="46" t="s">
        <v>187</v>
      </c>
      <c r="P397" s="46" t="s">
        <v>188</v>
      </c>
      <c r="Q397" s="46" t="s">
        <v>7</v>
      </c>
      <c r="R397" s="46" t="s">
        <v>7</v>
      </c>
      <c r="S397" s="46" t="s">
        <v>194</v>
      </c>
      <c r="T397" s="46" t="s">
        <v>194</v>
      </c>
      <c r="U397" s="46" t="s">
        <v>194</v>
      </c>
      <c r="V397" s="46" t="s">
        <v>194</v>
      </c>
      <c r="W397" s="46" t="s">
        <v>189</v>
      </c>
      <c r="X397" s="46" t="s">
        <v>194</v>
      </c>
      <c r="Z397" s="46" t="s">
        <v>198</v>
      </c>
      <c r="AA397" s="46">
        <v>10</v>
      </c>
      <c r="AB397" s="46" t="s">
        <v>195</v>
      </c>
      <c r="AC397" s="46" t="s">
        <v>2647</v>
      </c>
      <c r="AD397" s="46" t="s">
        <v>190</v>
      </c>
      <c r="AE397" s="46" t="s">
        <v>196</v>
      </c>
    </row>
    <row r="398" spans="1:31" hidden="1">
      <c r="A398" s="46">
        <v>114</v>
      </c>
      <c r="B398" s="46" t="s">
        <v>945</v>
      </c>
      <c r="C398" s="46" t="s">
        <v>2580</v>
      </c>
      <c r="D398" s="46" t="s">
        <v>217</v>
      </c>
      <c r="E398" s="46" t="s">
        <v>2403</v>
      </c>
      <c r="F398" s="46" t="s">
        <v>2626</v>
      </c>
      <c r="G398" s="44" t="s">
        <v>2627</v>
      </c>
      <c r="H398" s="44" t="s">
        <v>8</v>
      </c>
      <c r="I398" s="46" t="s">
        <v>2651</v>
      </c>
      <c r="J398" s="44">
        <v>28608</v>
      </c>
      <c r="N398" s="46" t="s">
        <v>186</v>
      </c>
      <c r="O398" s="46" t="s">
        <v>187</v>
      </c>
      <c r="P398" s="46" t="s">
        <v>200</v>
      </c>
      <c r="Q398" s="46" t="s">
        <v>4</v>
      </c>
      <c r="R398" s="46" t="s">
        <v>4</v>
      </c>
      <c r="T398" s="46" t="s">
        <v>194</v>
      </c>
      <c r="U398" s="46" t="s">
        <v>194</v>
      </c>
      <c r="V398" s="46">
        <v>42675</v>
      </c>
      <c r="W398" s="46" t="s">
        <v>201</v>
      </c>
      <c r="Z398" s="46" t="s">
        <v>198</v>
      </c>
      <c r="AB398" s="46" t="s">
        <v>2612</v>
      </c>
      <c r="AD398" s="46" t="s">
        <v>201</v>
      </c>
    </row>
    <row r="399" spans="1:31" hidden="1">
      <c r="A399" s="46">
        <v>115</v>
      </c>
      <c r="B399" s="46" t="s">
        <v>945</v>
      </c>
      <c r="C399" s="46" t="s">
        <v>2580</v>
      </c>
      <c r="D399" s="46" t="s">
        <v>217</v>
      </c>
      <c r="E399" s="46" t="s">
        <v>2403</v>
      </c>
      <c r="F399" s="46" t="s">
        <v>2652</v>
      </c>
      <c r="G399" s="44" t="s">
        <v>2653</v>
      </c>
      <c r="H399" s="44" t="s">
        <v>3</v>
      </c>
      <c r="I399" s="46" t="s">
        <v>2652</v>
      </c>
      <c r="J399" s="44">
        <v>73795</v>
      </c>
      <c r="N399" s="46" t="s">
        <v>186</v>
      </c>
      <c r="O399" s="46" t="s">
        <v>187</v>
      </c>
      <c r="P399" s="46" t="s">
        <v>193</v>
      </c>
      <c r="Q399" s="46" t="s">
        <v>7</v>
      </c>
      <c r="R399" s="46" t="s">
        <v>7</v>
      </c>
      <c r="T399" s="46" t="s">
        <v>194</v>
      </c>
      <c r="U399" s="46" t="s">
        <v>194</v>
      </c>
      <c r="V399" s="46" t="s">
        <v>194</v>
      </c>
      <c r="W399" s="46" t="s">
        <v>189</v>
      </c>
      <c r="AB399" s="46" t="s">
        <v>195</v>
      </c>
    </row>
    <row r="400" spans="1:31" hidden="1">
      <c r="A400" s="46">
        <v>116</v>
      </c>
      <c r="B400" s="46" t="s">
        <v>945</v>
      </c>
      <c r="C400" s="46" t="s">
        <v>2580</v>
      </c>
      <c r="D400" s="46" t="s">
        <v>217</v>
      </c>
      <c r="E400" s="46" t="s">
        <v>2403</v>
      </c>
      <c r="F400" s="46" t="s">
        <v>2654</v>
      </c>
      <c r="G400" s="44" t="s">
        <v>2655</v>
      </c>
      <c r="H400" s="44" t="s">
        <v>3</v>
      </c>
      <c r="I400" s="46" t="s">
        <v>2654</v>
      </c>
      <c r="J400" s="44">
        <v>29360</v>
      </c>
      <c r="N400" s="46" t="s">
        <v>186</v>
      </c>
      <c r="O400" s="46" t="s">
        <v>187</v>
      </c>
      <c r="P400" s="46" t="s">
        <v>193</v>
      </c>
      <c r="Q400" s="46" t="s">
        <v>7</v>
      </c>
      <c r="R400" s="46" t="s">
        <v>7</v>
      </c>
      <c r="T400" s="46" t="s">
        <v>194</v>
      </c>
      <c r="U400" s="46" t="s">
        <v>194</v>
      </c>
      <c r="V400" s="46" t="s">
        <v>194</v>
      </c>
      <c r="W400" s="46" t="s">
        <v>189</v>
      </c>
      <c r="AB400" s="46" t="s">
        <v>195</v>
      </c>
    </row>
    <row r="401" spans="1:31" hidden="1">
      <c r="A401" s="46">
        <v>117</v>
      </c>
      <c r="B401" s="46" t="s">
        <v>945</v>
      </c>
      <c r="C401" s="46" t="s">
        <v>2580</v>
      </c>
      <c r="D401" s="46" t="s">
        <v>217</v>
      </c>
      <c r="E401" s="46" t="s">
        <v>2403</v>
      </c>
      <c r="F401" s="46" t="s">
        <v>2652</v>
      </c>
      <c r="G401" s="44" t="s">
        <v>2656</v>
      </c>
      <c r="H401" s="44" t="s">
        <v>3</v>
      </c>
      <c r="I401" s="46" t="s">
        <v>2652</v>
      </c>
      <c r="J401" s="44">
        <v>73795</v>
      </c>
      <c r="N401" s="46" t="s">
        <v>186</v>
      </c>
      <c r="O401" s="46" t="s">
        <v>187</v>
      </c>
      <c r="P401" s="46" t="s">
        <v>193</v>
      </c>
      <c r="Q401" s="46" t="s">
        <v>7</v>
      </c>
      <c r="R401" s="46" t="s">
        <v>7</v>
      </c>
      <c r="T401" s="46" t="s">
        <v>194</v>
      </c>
      <c r="U401" s="46" t="s">
        <v>194</v>
      </c>
      <c r="V401" s="46" t="s">
        <v>194</v>
      </c>
      <c r="W401" s="46" t="s">
        <v>189</v>
      </c>
      <c r="AB401" s="46" t="s">
        <v>195</v>
      </c>
    </row>
    <row r="402" spans="1:31" hidden="1">
      <c r="A402" s="46">
        <v>118</v>
      </c>
      <c r="B402" s="46" t="s">
        <v>945</v>
      </c>
      <c r="C402" s="46" t="s">
        <v>2580</v>
      </c>
      <c r="D402" s="46" t="s">
        <v>217</v>
      </c>
      <c r="E402" s="46" t="s">
        <v>2403</v>
      </c>
      <c r="F402" s="46" t="s">
        <v>2657</v>
      </c>
      <c r="G402" s="44" t="s">
        <v>2658</v>
      </c>
      <c r="H402" s="44" t="s">
        <v>3</v>
      </c>
      <c r="I402" s="46" t="s">
        <v>2657</v>
      </c>
      <c r="J402" s="44">
        <v>75060</v>
      </c>
      <c r="N402" s="46" t="s">
        <v>186</v>
      </c>
      <c r="O402" s="46" t="s">
        <v>187</v>
      </c>
      <c r="P402" s="46" t="s">
        <v>200</v>
      </c>
      <c r="Q402" s="46" t="s">
        <v>7</v>
      </c>
      <c r="R402" s="46" t="s">
        <v>7</v>
      </c>
      <c r="T402" s="46" t="s">
        <v>194</v>
      </c>
      <c r="U402" s="46" t="s">
        <v>194</v>
      </c>
      <c r="V402" s="46">
        <v>42675</v>
      </c>
      <c r="W402" s="46" t="s">
        <v>201</v>
      </c>
      <c r="Z402" s="46" t="s">
        <v>198</v>
      </c>
      <c r="AB402" s="46" t="s">
        <v>195</v>
      </c>
      <c r="AD402" s="46" t="s">
        <v>201</v>
      </c>
    </row>
    <row r="403" spans="1:31" hidden="1">
      <c r="A403" s="46">
        <v>119</v>
      </c>
      <c r="B403" s="46" t="s">
        <v>945</v>
      </c>
      <c r="C403" s="46" t="s">
        <v>2580</v>
      </c>
      <c r="D403" s="46" t="s">
        <v>217</v>
      </c>
      <c r="E403" s="46" t="s">
        <v>2403</v>
      </c>
      <c r="F403" s="46" t="s">
        <v>2652</v>
      </c>
      <c r="G403" s="44" t="s">
        <v>2653</v>
      </c>
      <c r="H403" s="44" t="s">
        <v>46</v>
      </c>
      <c r="I403" s="46" t="s">
        <v>2583</v>
      </c>
      <c r="J403" s="44" t="s">
        <v>2584</v>
      </c>
      <c r="K403" s="46" t="s">
        <v>2585</v>
      </c>
      <c r="L403" s="46">
        <v>18191461231</v>
      </c>
      <c r="M403" s="46">
        <v>42335</v>
      </c>
      <c r="N403" s="46" t="s">
        <v>186</v>
      </c>
      <c r="O403" s="46" t="s">
        <v>187</v>
      </c>
      <c r="P403" s="46" t="s">
        <v>193</v>
      </c>
      <c r="Q403" s="46" t="s">
        <v>7</v>
      </c>
      <c r="R403" s="46" t="s">
        <v>7</v>
      </c>
      <c r="S403" s="46" t="s">
        <v>194</v>
      </c>
      <c r="T403" s="46" t="s">
        <v>194</v>
      </c>
      <c r="U403" s="46" t="s">
        <v>194</v>
      </c>
      <c r="V403" s="46" t="s">
        <v>194</v>
      </c>
      <c r="W403" s="46" t="s">
        <v>189</v>
      </c>
      <c r="X403" s="46" t="s">
        <v>194</v>
      </c>
      <c r="Z403" s="46" t="s">
        <v>198</v>
      </c>
      <c r="AA403" s="46">
        <v>10</v>
      </c>
      <c r="AB403" s="46" t="s">
        <v>195</v>
      </c>
      <c r="AC403" s="46" t="s">
        <v>2647</v>
      </c>
      <c r="AD403" s="46" t="s">
        <v>190</v>
      </c>
      <c r="AE403" s="46" t="s">
        <v>196</v>
      </c>
    </row>
    <row r="404" spans="1:31" hidden="1">
      <c r="A404" s="46">
        <v>120</v>
      </c>
      <c r="B404" s="46" t="s">
        <v>945</v>
      </c>
      <c r="C404" s="46" t="s">
        <v>2580</v>
      </c>
      <c r="D404" s="46" t="s">
        <v>217</v>
      </c>
      <c r="E404" s="46" t="s">
        <v>2403</v>
      </c>
      <c r="F404" s="46" t="s">
        <v>2654</v>
      </c>
      <c r="G404" s="44" t="s">
        <v>2655</v>
      </c>
      <c r="H404" s="44" t="s">
        <v>46</v>
      </c>
      <c r="I404" s="46" t="s">
        <v>2583</v>
      </c>
      <c r="J404" s="44" t="s">
        <v>2584</v>
      </c>
      <c r="K404" s="46" t="s">
        <v>2585</v>
      </c>
      <c r="L404" s="46">
        <v>18191461231</v>
      </c>
      <c r="M404" s="46">
        <v>42335</v>
      </c>
      <c r="N404" s="46" t="s">
        <v>186</v>
      </c>
      <c r="O404" s="46" t="s">
        <v>187</v>
      </c>
      <c r="P404" s="46" t="s">
        <v>188</v>
      </c>
      <c r="Q404" s="46" t="s">
        <v>7</v>
      </c>
      <c r="R404" s="46" t="s">
        <v>7</v>
      </c>
      <c r="S404" s="46" t="s">
        <v>194</v>
      </c>
      <c r="T404" s="46" t="s">
        <v>194</v>
      </c>
      <c r="U404" s="46" t="s">
        <v>194</v>
      </c>
      <c r="V404" s="46" t="s">
        <v>194</v>
      </c>
      <c r="W404" s="46" t="s">
        <v>189</v>
      </c>
      <c r="X404" s="46" t="s">
        <v>194</v>
      </c>
      <c r="Z404" s="46" t="s">
        <v>198</v>
      </c>
      <c r="AA404" s="46">
        <v>10</v>
      </c>
      <c r="AB404" s="46" t="s">
        <v>195</v>
      </c>
      <c r="AC404" s="46" t="s">
        <v>2647</v>
      </c>
      <c r="AD404" s="46" t="s">
        <v>190</v>
      </c>
      <c r="AE404" s="46" t="s">
        <v>196</v>
      </c>
    </row>
    <row r="405" spans="1:31" hidden="1">
      <c r="A405" s="46">
        <v>121</v>
      </c>
      <c r="B405" s="46" t="s">
        <v>945</v>
      </c>
      <c r="C405" s="46" t="s">
        <v>2580</v>
      </c>
      <c r="D405" s="46" t="s">
        <v>217</v>
      </c>
      <c r="E405" s="46" t="s">
        <v>2403</v>
      </c>
      <c r="F405" s="46" t="s">
        <v>2652</v>
      </c>
      <c r="G405" s="44" t="s">
        <v>2656</v>
      </c>
      <c r="H405" s="44" t="s">
        <v>46</v>
      </c>
      <c r="I405" s="46" t="s">
        <v>2583</v>
      </c>
      <c r="J405" s="44" t="s">
        <v>2584</v>
      </c>
      <c r="K405" s="46" t="s">
        <v>2585</v>
      </c>
      <c r="L405" s="46">
        <v>18191461231</v>
      </c>
      <c r="M405" s="46">
        <v>42335</v>
      </c>
      <c r="N405" s="46" t="s">
        <v>186</v>
      </c>
      <c r="O405" s="46" t="s">
        <v>187</v>
      </c>
      <c r="P405" s="46" t="s">
        <v>193</v>
      </c>
      <c r="Q405" s="46" t="s">
        <v>7</v>
      </c>
      <c r="R405" s="46" t="s">
        <v>7</v>
      </c>
      <c r="S405" s="46" t="s">
        <v>194</v>
      </c>
      <c r="T405" s="46" t="s">
        <v>194</v>
      </c>
      <c r="U405" s="46" t="s">
        <v>194</v>
      </c>
      <c r="V405" s="46" t="s">
        <v>194</v>
      </c>
      <c r="W405" s="46" t="s">
        <v>189</v>
      </c>
      <c r="X405" s="46" t="s">
        <v>194</v>
      </c>
      <c r="Z405" s="46" t="s">
        <v>198</v>
      </c>
      <c r="AA405" s="46">
        <v>10</v>
      </c>
      <c r="AB405" s="46" t="s">
        <v>195</v>
      </c>
      <c r="AC405" s="46" t="s">
        <v>2647</v>
      </c>
      <c r="AD405" s="46" t="s">
        <v>190</v>
      </c>
      <c r="AE405" s="46" t="s">
        <v>196</v>
      </c>
    </row>
    <row r="406" spans="1:31" hidden="1">
      <c r="A406" s="46">
        <v>122</v>
      </c>
      <c r="B406" s="46" t="s">
        <v>945</v>
      </c>
      <c r="C406" s="46" t="s">
        <v>2580</v>
      </c>
      <c r="D406" s="46" t="s">
        <v>217</v>
      </c>
      <c r="E406" s="46" t="s">
        <v>2403</v>
      </c>
      <c r="F406" s="46" t="s">
        <v>2657</v>
      </c>
      <c r="G406" s="44" t="s">
        <v>2658</v>
      </c>
      <c r="H406" s="44" t="s">
        <v>46</v>
      </c>
      <c r="I406" s="46" t="s">
        <v>2583</v>
      </c>
      <c r="J406" s="44" t="s">
        <v>2584</v>
      </c>
      <c r="K406" s="46" t="s">
        <v>2585</v>
      </c>
      <c r="L406" s="46">
        <v>18191461231</v>
      </c>
      <c r="M406" s="46">
        <v>42335</v>
      </c>
      <c r="N406" s="46" t="s">
        <v>186</v>
      </c>
      <c r="O406" s="46" t="s">
        <v>187</v>
      </c>
      <c r="P406" s="46" t="s">
        <v>188</v>
      </c>
      <c r="Q406" s="46" t="s">
        <v>7</v>
      </c>
      <c r="R406" s="46" t="s">
        <v>7</v>
      </c>
      <c r="S406" s="46" t="s">
        <v>194</v>
      </c>
      <c r="T406" s="46" t="s">
        <v>194</v>
      </c>
      <c r="U406" s="46" t="s">
        <v>194</v>
      </c>
      <c r="V406" s="46" t="s">
        <v>194</v>
      </c>
      <c r="W406" s="46" t="s">
        <v>189</v>
      </c>
      <c r="X406" s="46" t="s">
        <v>194</v>
      </c>
      <c r="Z406" s="46" t="s">
        <v>198</v>
      </c>
      <c r="AA406" s="46">
        <v>10</v>
      </c>
      <c r="AB406" s="46" t="s">
        <v>195</v>
      </c>
      <c r="AC406" s="46" t="s">
        <v>2647</v>
      </c>
      <c r="AD406" s="46" t="s">
        <v>190</v>
      </c>
      <c r="AE406" s="46" t="s">
        <v>196</v>
      </c>
    </row>
    <row r="407" spans="1:31" hidden="1">
      <c r="A407" s="46">
        <v>123</v>
      </c>
      <c r="B407" s="46" t="s">
        <v>945</v>
      </c>
      <c r="C407" s="46" t="s">
        <v>2450</v>
      </c>
      <c r="D407" s="46" t="s">
        <v>1066</v>
      </c>
      <c r="E407" s="46" t="s">
        <v>2403</v>
      </c>
      <c r="F407" s="46" t="s">
        <v>2659</v>
      </c>
      <c r="G407" s="44" t="s">
        <v>2660</v>
      </c>
      <c r="H407" s="44" t="s">
        <v>8</v>
      </c>
      <c r="I407" s="46" t="s">
        <v>2661</v>
      </c>
      <c r="J407" s="44" t="s">
        <v>2662</v>
      </c>
      <c r="K407" s="46" t="s">
        <v>2663</v>
      </c>
      <c r="M407" s="46">
        <v>42248</v>
      </c>
      <c r="N407" s="46" t="s">
        <v>186</v>
      </c>
      <c r="O407" s="46" t="s">
        <v>187</v>
      </c>
      <c r="P407" s="46" t="s">
        <v>193</v>
      </c>
      <c r="Q407" s="46" t="s">
        <v>4</v>
      </c>
      <c r="R407" s="46" t="s">
        <v>4</v>
      </c>
      <c r="S407" s="46" t="s">
        <v>194</v>
      </c>
      <c r="T407" s="46" t="s">
        <v>194</v>
      </c>
      <c r="U407" s="46" t="s">
        <v>194</v>
      </c>
      <c r="V407" s="46" t="s">
        <v>194</v>
      </c>
      <c r="W407" s="46" t="s">
        <v>189</v>
      </c>
      <c r="X407" s="46" t="s">
        <v>194</v>
      </c>
      <c r="Z407" s="46" t="s">
        <v>199</v>
      </c>
      <c r="AA407" s="46">
        <v>5</v>
      </c>
      <c r="AB407" s="46" t="s">
        <v>195</v>
      </c>
      <c r="AC407" s="46" t="s">
        <v>2664</v>
      </c>
      <c r="AD407" s="46" t="s">
        <v>190</v>
      </c>
    </row>
    <row r="408" spans="1:31" hidden="1">
      <c r="A408" s="46">
        <v>124</v>
      </c>
      <c r="B408" s="46" t="s">
        <v>945</v>
      </c>
      <c r="C408" s="46" t="s">
        <v>2450</v>
      </c>
      <c r="D408" s="46" t="s">
        <v>1066</v>
      </c>
      <c r="E408" s="46" t="s">
        <v>2403</v>
      </c>
      <c r="F408" s="46" t="s">
        <v>2659</v>
      </c>
      <c r="G408" s="44" t="s">
        <v>2660</v>
      </c>
      <c r="H408" s="44" t="s">
        <v>3</v>
      </c>
      <c r="I408" s="46" t="s">
        <v>2659</v>
      </c>
      <c r="J408" s="44" t="s">
        <v>2665</v>
      </c>
      <c r="K408" s="46" t="s">
        <v>2666</v>
      </c>
      <c r="M408" s="46">
        <v>42248</v>
      </c>
      <c r="N408" s="46" t="s">
        <v>186</v>
      </c>
      <c r="O408" s="46" t="s">
        <v>187</v>
      </c>
      <c r="P408" s="46" t="s">
        <v>193</v>
      </c>
      <c r="Q408" s="46" t="s">
        <v>4</v>
      </c>
      <c r="R408" s="46" t="s">
        <v>4</v>
      </c>
      <c r="S408" s="46" t="s">
        <v>194</v>
      </c>
      <c r="T408" s="46" t="s">
        <v>194</v>
      </c>
      <c r="U408" s="46" t="s">
        <v>194</v>
      </c>
      <c r="V408" s="46" t="s">
        <v>194</v>
      </c>
      <c r="W408" s="46" t="s">
        <v>189</v>
      </c>
      <c r="X408" s="46" t="s">
        <v>194</v>
      </c>
      <c r="Z408" s="46" t="s">
        <v>198</v>
      </c>
      <c r="AA408" s="46" t="s">
        <v>1416</v>
      </c>
      <c r="AB408" s="46" t="s">
        <v>195</v>
      </c>
      <c r="AC408" s="46" t="s">
        <v>2664</v>
      </c>
      <c r="AD408" s="46" t="s">
        <v>190</v>
      </c>
      <c r="AE408" s="46" t="s">
        <v>196</v>
      </c>
    </row>
    <row r="409" spans="1:31" hidden="1">
      <c r="A409" s="46">
        <v>125</v>
      </c>
      <c r="B409" s="46" t="s">
        <v>945</v>
      </c>
      <c r="C409" s="46" t="s">
        <v>2450</v>
      </c>
      <c r="D409" s="46" t="s">
        <v>1066</v>
      </c>
      <c r="E409" s="46" t="s">
        <v>2403</v>
      </c>
      <c r="F409" s="46" t="s">
        <v>2659</v>
      </c>
      <c r="G409" s="44" t="s">
        <v>2660</v>
      </c>
      <c r="H409" s="44" t="s">
        <v>3</v>
      </c>
      <c r="I409" s="46" t="s">
        <v>2659</v>
      </c>
      <c r="J409" s="44" t="s">
        <v>2665</v>
      </c>
      <c r="K409" s="46" t="s">
        <v>2666</v>
      </c>
      <c r="M409" s="46">
        <v>42248</v>
      </c>
      <c r="N409" s="46" t="s">
        <v>186</v>
      </c>
      <c r="O409" s="46" t="s">
        <v>187</v>
      </c>
      <c r="P409" s="46" t="s">
        <v>193</v>
      </c>
      <c r="Q409" s="46" t="s">
        <v>4</v>
      </c>
      <c r="R409" s="46" t="s">
        <v>4</v>
      </c>
      <c r="S409" s="46" t="s">
        <v>194</v>
      </c>
      <c r="T409" s="46" t="s">
        <v>194</v>
      </c>
      <c r="U409" s="46" t="s">
        <v>194</v>
      </c>
      <c r="V409" s="46" t="s">
        <v>194</v>
      </c>
      <c r="W409" s="46" t="s">
        <v>189</v>
      </c>
      <c r="X409" s="46" t="s">
        <v>194</v>
      </c>
      <c r="Z409" s="46" t="s">
        <v>198</v>
      </c>
      <c r="AA409" s="46">
        <v>5</v>
      </c>
      <c r="AB409" s="46" t="s">
        <v>195</v>
      </c>
      <c r="AC409" s="46" t="s">
        <v>2664</v>
      </c>
      <c r="AD409" s="46" t="s">
        <v>190</v>
      </c>
      <c r="AE409" s="46" t="s">
        <v>196</v>
      </c>
    </row>
    <row r="410" spans="1:31" hidden="1">
      <c r="A410" s="46">
        <v>126</v>
      </c>
      <c r="B410" s="46" t="s">
        <v>945</v>
      </c>
      <c r="C410" s="46" t="s">
        <v>2450</v>
      </c>
      <c r="D410" s="46" t="s">
        <v>1066</v>
      </c>
      <c r="E410" s="46" t="s">
        <v>2403</v>
      </c>
      <c r="F410" s="46" t="s">
        <v>2659</v>
      </c>
      <c r="G410" s="44" t="s">
        <v>2660</v>
      </c>
      <c r="H410" s="44" t="s">
        <v>192</v>
      </c>
      <c r="I410" s="46" t="s">
        <v>2667</v>
      </c>
      <c r="J410" s="44" t="s">
        <v>2668</v>
      </c>
      <c r="K410" s="46" t="s">
        <v>2669</v>
      </c>
      <c r="M410" s="46">
        <v>42248</v>
      </c>
      <c r="N410" s="46" t="s">
        <v>186</v>
      </c>
      <c r="O410" s="46" t="s">
        <v>187</v>
      </c>
      <c r="P410" s="46" t="s">
        <v>193</v>
      </c>
      <c r="Q410" s="46" t="s">
        <v>4</v>
      </c>
      <c r="R410" s="46" t="s">
        <v>4</v>
      </c>
      <c r="S410" s="46" t="s">
        <v>194</v>
      </c>
      <c r="T410" s="46" t="s">
        <v>194</v>
      </c>
      <c r="U410" s="46" t="s">
        <v>194</v>
      </c>
      <c r="V410" s="46" t="s">
        <v>194</v>
      </c>
      <c r="W410" s="46" t="s">
        <v>189</v>
      </c>
      <c r="X410" s="46" t="s">
        <v>194</v>
      </c>
      <c r="Z410" s="46" t="s">
        <v>199</v>
      </c>
      <c r="AA410" s="46">
        <v>5</v>
      </c>
      <c r="AB410" s="46" t="s">
        <v>195</v>
      </c>
      <c r="AC410" s="46" t="s">
        <v>2664</v>
      </c>
      <c r="AD410" s="46" t="s">
        <v>190</v>
      </c>
    </row>
    <row r="411" spans="1:31" hidden="1">
      <c r="A411" s="46">
        <v>127</v>
      </c>
      <c r="B411" s="46" t="s">
        <v>945</v>
      </c>
      <c r="C411" s="46" t="s">
        <v>2450</v>
      </c>
      <c r="D411" s="46" t="s">
        <v>1066</v>
      </c>
      <c r="E411" s="46" t="s">
        <v>2403</v>
      </c>
      <c r="F411" s="46" t="s">
        <v>2670</v>
      </c>
      <c r="G411" s="44" t="s">
        <v>2671</v>
      </c>
      <c r="H411" s="44" t="s">
        <v>192</v>
      </c>
      <c r="I411" s="46" t="s">
        <v>2672</v>
      </c>
      <c r="J411" s="44" t="s">
        <v>2673</v>
      </c>
      <c r="K411" s="46" t="s">
        <v>2674</v>
      </c>
      <c r="M411" s="46">
        <v>42248</v>
      </c>
      <c r="N411" s="46" t="s">
        <v>186</v>
      </c>
      <c r="O411" s="46" t="s">
        <v>187</v>
      </c>
      <c r="P411" s="46" t="s">
        <v>193</v>
      </c>
      <c r="Q411" s="46" t="s">
        <v>4</v>
      </c>
      <c r="R411" s="46" t="s">
        <v>4</v>
      </c>
      <c r="S411" s="46" t="s">
        <v>194</v>
      </c>
      <c r="T411" s="46" t="s">
        <v>194</v>
      </c>
      <c r="U411" s="46" t="s">
        <v>194</v>
      </c>
      <c r="V411" s="46" t="s">
        <v>194</v>
      </c>
      <c r="W411" s="46" t="s">
        <v>189</v>
      </c>
      <c r="X411" s="46" t="s">
        <v>194</v>
      </c>
      <c r="Z411" s="46" t="s">
        <v>199</v>
      </c>
      <c r="AA411" s="46" t="s">
        <v>1208</v>
      </c>
      <c r="AB411" s="46" t="s">
        <v>34</v>
      </c>
      <c r="AC411" s="46" t="s">
        <v>2675</v>
      </c>
      <c r="AD411" s="46" t="s">
        <v>190</v>
      </c>
    </row>
    <row r="412" spans="1:31" hidden="1">
      <c r="A412" s="46">
        <v>128</v>
      </c>
      <c r="B412" s="46" t="s">
        <v>945</v>
      </c>
      <c r="C412" s="46" t="s">
        <v>2450</v>
      </c>
      <c r="D412" s="46" t="s">
        <v>1066</v>
      </c>
      <c r="E412" s="46" t="s">
        <v>2403</v>
      </c>
      <c r="F412" s="46" t="s">
        <v>2670</v>
      </c>
      <c r="G412" s="44" t="s">
        <v>2671</v>
      </c>
      <c r="H412" s="44" t="s">
        <v>3</v>
      </c>
      <c r="I412" s="46" t="s">
        <v>2670</v>
      </c>
      <c r="J412" s="44" t="s">
        <v>2676</v>
      </c>
      <c r="K412" s="46" t="s">
        <v>2677</v>
      </c>
      <c r="M412" s="46">
        <v>42248</v>
      </c>
      <c r="N412" s="46" t="s">
        <v>186</v>
      </c>
      <c r="O412" s="46" t="s">
        <v>187</v>
      </c>
      <c r="P412" s="46" t="s">
        <v>193</v>
      </c>
      <c r="Q412" s="46" t="s">
        <v>4</v>
      </c>
      <c r="R412" s="46" t="s">
        <v>4</v>
      </c>
      <c r="S412" s="46" t="s">
        <v>194</v>
      </c>
      <c r="T412" s="46" t="s">
        <v>194</v>
      </c>
      <c r="U412" s="46" t="s">
        <v>194</v>
      </c>
      <c r="V412" s="46" t="s">
        <v>194</v>
      </c>
      <c r="W412" s="46" t="s">
        <v>189</v>
      </c>
      <c r="X412" s="46" t="s">
        <v>194</v>
      </c>
      <c r="Z412" s="46" t="s">
        <v>198</v>
      </c>
      <c r="AA412" s="46" t="s">
        <v>1208</v>
      </c>
      <c r="AB412" s="46" t="s">
        <v>34</v>
      </c>
      <c r="AC412" s="46" t="s">
        <v>2675</v>
      </c>
      <c r="AD412" s="46" t="s">
        <v>190</v>
      </c>
      <c r="AE412" s="46" t="s">
        <v>196</v>
      </c>
    </row>
    <row r="413" spans="1:31" hidden="1">
      <c r="A413" s="46">
        <v>129</v>
      </c>
      <c r="B413" s="46" t="s">
        <v>945</v>
      </c>
      <c r="C413" s="46" t="s">
        <v>2450</v>
      </c>
      <c r="D413" s="46" t="s">
        <v>1066</v>
      </c>
      <c r="E413" s="46" t="s">
        <v>2403</v>
      </c>
      <c r="F413" s="46" t="s">
        <v>2670</v>
      </c>
      <c r="G413" s="44" t="s">
        <v>2671</v>
      </c>
      <c r="H413" s="44" t="s">
        <v>46</v>
      </c>
      <c r="I413" s="46" t="s">
        <v>2678</v>
      </c>
      <c r="J413" s="44">
        <v>67725</v>
      </c>
      <c r="K413" s="46" t="e">
        <v>#N/A</v>
      </c>
      <c r="M413" s="46">
        <v>42124</v>
      </c>
      <c r="N413" s="46" t="s">
        <v>186</v>
      </c>
      <c r="O413" s="46" t="s">
        <v>191</v>
      </c>
      <c r="P413" s="46" t="s">
        <v>193</v>
      </c>
      <c r="Q413" s="46" t="s">
        <v>4</v>
      </c>
      <c r="R413" s="46" t="s">
        <v>4</v>
      </c>
      <c r="W413" s="46" t="s">
        <v>189</v>
      </c>
      <c r="X413" s="46" t="s">
        <v>194</v>
      </c>
      <c r="AA413" s="46" t="s">
        <v>1208</v>
      </c>
      <c r="AB413" s="46" t="s">
        <v>34</v>
      </c>
      <c r="AC413" s="46" t="s">
        <v>2675</v>
      </c>
      <c r="AD413" s="46" t="s">
        <v>201</v>
      </c>
    </row>
    <row r="414" spans="1:31" hidden="1">
      <c r="A414" s="46">
        <v>130</v>
      </c>
      <c r="B414" s="46" t="s">
        <v>945</v>
      </c>
      <c r="C414" s="46" t="s">
        <v>2450</v>
      </c>
      <c r="D414" s="46" t="s">
        <v>1066</v>
      </c>
      <c r="E414" s="46" t="s">
        <v>2403</v>
      </c>
      <c r="F414" s="46" t="s">
        <v>2659</v>
      </c>
      <c r="G414" s="44" t="s">
        <v>2679</v>
      </c>
      <c r="H414" s="44" t="s">
        <v>8</v>
      </c>
      <c r="I414" s="46" t="s">
        <v>2680</v>
      </c>
      <c r="J414" s="44" t="s">
        <v>2681</v>
      </c>
      <c r="K414" s="46" t="s">
        <v>2682</v>
      </c>
      <c r="M414" s="46">
        <v>42248</v>
      </c>
      <c r="N414" s="46" t="s">
        <v>186</v>
      </c>
      <c r="O414" s="46" t="s">
        <v>187</v>
      </c>
      <c r="P414" s="46" t="s">
        <v>193</v>
      </c>
      <c r="Q414" s="46" t="s">
        <v>4</v>
      </c>
      <c r="R414" s="46" t="s">
        <v>4</v>
      </c>
      <c r="S414" s="46" t="s">
        <v>194</v>
      </c>
      <c r="T414" s="46" t="s">
        <v>194</v>
      </c>
      <c r="U414" s="46" t="s">
        <v>194</v>
      </c>
      <c r="V414" s="46" t="s">
        <v>194</v>
      </c>
      <c r="W414" s="46" t="s">
        <v>189</v>
      </c>
      <c r="X414" s="46" t="s">
        <v>194</v>
      </c>
      <c r="Z414" s="46" t="s">
        <v>199</v>
      </c>
      <c r="AA414" s="46">
        <v>30</v>
      </c>
      <c r="AB414" s="46" t="s">
        <v>34</v>
      </c>
      <c r="AC414" s="46" t="s">
        <v>2683</v>
      </c>
      <c r="AD414" s="46" t="s">
        <v>190</v>
      </c>
    </row>
    <row r="415" spans="1:31" hidden="1">
      <c r="A415" s="46">
        <v>131</v>
      </c>
      <c r="B415" s="46" t="s">
        <v>945</v>
      </c>
      <c r="C415" s="46" t="s">
        <v>2450</v>
      </c>
      <c r="D415" s="46" t="s">
        <v>1066</v>
      </c>
      <c r="E415" s="46" t="s">
        <v>2403</v>
      </c>
      <c r="F415" s="46" t="s">
        <v>2659</v>
      </c>
      <c r="G415" s="44" t="s">
        <v>2679</v>
      </c>
      <c r="H415" s="44" t="s">
        <v>8</v>
      </c>
      <c r="I415" s="46" t="s">
        <v>2684</v>
      </c>
      <c r="J415" s="44" t="s">
        <v>2685</v>
      </c>
      <c r="K415" s="46" t="s">
        <v>2686</v>
      </c>
      <c r="M415" s="46">
        <v>42248</v>
      </c>
      <c r="N415" s="46" t="s">
        <v>186</v>
      </c>
      <c r="O415" s="46" t="s">
        <v>187</v>
      </c>
      <c r="P415" s="46" t="s">
        <v>193</v>
      </c>
      <c r="Q415" s="46" t="s">
        <v>4</v>
      </c>
      <c r="R415" s="46" t="s">
        <v>4</v>
      </c>
      <c r="S415" s="46" t="s">
        <v>194</v>
      </c>
      <c r="T415" s="46" t="s">
        <v>194</v>
      </c>
      <c r="U415" s="46" t="s">
        <v>194</v>
      </c>
      <c r="V415" s="46" t="s">
        <v>194</v>
      </c>
      <c r="W415" s="46" t="s">
        <v>189</v>
      </c>
      <c r="X415" s="46" t="s">
        <v>194</v>
      </c>
      <c r="Z415" s="46" t="s">
        <v>199</v>
      </c>
      <c r="AA415" s="46">
        <v>30</v>
      </c>
      <c r="AB415" s="46" t="s">
        <v>34</v>
      </c>
      <c r="AC415" s="46" t="s">
        <v>2683</v>
      </c>
      <c r="AD415" s="46" t="s">
        <v>190</v>
      </c>
    </row>
    <row r="416" spans="1:31" hidden="1">
      <c r="A416" s="46">
        <v>132</v>
      </c>
      <c r="B416" s="46" t="s">
        <v>945</v>
      </c>
      <c r="C416" s="46" t="s">
        <v>2450</v>
      </c>
      <c r="D416" s="46" t="s">
        <v>1066</v>
      </c>
      <c r="E416" s="46" t="s">
        <v>2403</v>
      </c>
      <c r="F416" s="46" t="s">
        <v>2659</v>
      </c>
      <c r="G416" s="44" t="s">
        <v>2679</v>
      </c>
      <c r="H416" s="44" t="s">
        <v>3</v>
      </c>
      <c r="I416" s="46" t="s">
        <v>2659</v>
      </c>
      <c r="J416" s="44" t="s">
        <v>2665</v>
      </c>
      <c r="K416" s="46" t="s">
        <v>2666</v>
      </c>
      <c r="M416" s="46">
        <v>42248</v>
      </c>
      <c r="N416" s="46" t="s">
        <v>186</v>
      </c>
      <c r="O416" s="46" t="s">
        <v>187</v>
      </c>
      <c r="P416" s="46" t="s">
        <v>193</v>
      </c>
      <c r="Q416" s="46" t="s">
        <v>4</v>
      </c>
      <c r="R416" s="46" t="s">
        <v>4</v>
      </c>
      <c r="S416" s="46" t="s">
        <v>194</v>
      </c>
      <c r="T416" s="46" t="s">
        <v>194</v>
      </c>
      <c r="U416" s="46" t="s">
        <v>194</v>
      </c>
      <c r="V416" s="46" t="s">
        <v>194</v>
      </c>
      <c r="W416" s="46" t="s">
        <v>189</v>
      </c>
      <c r="X416" s="46" t="s">
        <v>194</v>
      </c>
      <c r="Z416" s="46" t="s">
        <v>198</v>
      </c>
      <c r="AA416" s="46">
        <v>30</v>
      </c>
      <c r="AB416" s="46" t="s">
        <v>34</v>
      </c>
      <c r="AC416" s="46" t="s">
        <v>2683</v>
      </c>
      <c r="AD416" s="46" t="s">
        <v>190</v>
      </c>
      <c r="AE416" s="46" t="s">
        <v>196</v>
      </c>
    </row>
    <row r="417" spans="1:31" hidden="1">
      <c r="A417" s="46">
        <v>133</v>
      </c>
      <c r="B417" s="46" t="s">
        <v>945</v>
      </c>
      <c r="C417" s="46" t="s">
        <v>2450</v>
      </c>
      <c r="D417" s="46" t="s">
        <v>1066</v>
      </c>
      <c r="E417" s="46" t="s">
        <v>2403</v>
      </c>
      <c r="F417" s="46" t="s">
        <v>2659</v>
      </c>
      <c r="G417" s="44" t="s">
        <v>2679</v>
      </c>
      <c r="H417" s="44" t="s">
        <v>3</v>
      </c>
      <c r="I417" s="46" t="s">
        <v>2687</v>
      </c>
      <c r="J417" s="44" t="s">
        <v>2688</v>
      </c>
      <c r="K417" s="46" t="s">
        <v>2689</v>
      </c>
      <c r="M417" s="46">
        <v>42248</v>
      </c>
      <c r="N417" s="46" t="s">
        <v>186</v>
      </c>
      <c r="O417" s="46" t="s">
        <v>187</v>
      </c>
      <c r="P417" s="46" t="s">
        <v>193</v>
      </c>
      <c r="Q417" s="46" t="s">
        <v>4</v>
      </c>
      <c r="R417" s="46" t="s">
        <v>4</v>
      </c>
      <c r="S417" s="46" t="s">
        <v>194</v>
      </c>
      <c r="T417" s="46" t="s">
        <v>194</v>
      </c>
      <c r="U417" s="46" t="s">
        <v>194</v>
      </c>
      <c r="V417" s="46" t="s">
        <v>194</v>
      </c>
      <c r="W417" s="46" t="s">
        <v>189</v>
      </c>
      <c r="X417" s="46" t="s">
        <v>194</v>
      </c>
      <c r="Z417" s="46" t="s">
        <v>198</v>
      </c>
      <c r="AA417" s="46" t="s">
        <v>2690</v>
      </c>
      <c r="AB417" s="46" t="s">
        <v>195</v>
      </c>
      <c r="AC417" s="46" t="s">
        <v>2683</v>
      </c>
      <c r="AD417" s="46" t="s">
        <v>190</v>
      </c>
      <c r="AE417" s="46" t="s">
        <v>196</v>
      </c>
    </row>
    <row r="418" spans="1:31" hidden="1">
      <c r="A418" s="46">
        <v>134</v>
      </c>
      <c r="B418" s="46" t="s">
        <v>945</v>
      </c>
      <c r="C418" s="46" t="s">
        <v>2450</v>
      </c>
      <c r="D418" s="46" t="s">
        <v>1066</v>
      </c>
      <c r="E418" s="46" t="s">
        <v>2403</v>
      </c>
      <c r="F418" s="46" t="s">
        <v>2659</v>
      </c>
      <c r="G418" s="44" t="s">
        <v>2679</v>
      </c>
      <c r="H418" s="44" t="s">
        <v>9</v>
      </c>
      <c r="I418" s="46" t="s">
        <v>2691</v>
      </c>
      <c r="J418" s="44" t="s">
        <v>2692</v>
      </c>
      <c r="K418" s="46" t="s">
        <v>2693</v>
      </c>
      <c r="M418" s="46">
        <v>42248</v>
      </c>
      <c r="N418" s="46" t="s">
        <v>186</v>
      </c>
      <c r="O418" s="46" t="s">
        <v>187</v>
      </c>
      <c r="P418" s="46" t="s">
        <v>193</v>
      </c>
      <c r="Q418" s="46" t="s">
        <v>4</v>
      </c>
      <c r="R418" s="46" t="s">
        <v>4</v>
      </c>
      <c r="S418" s="46" t="s">
        <v>194</v>
      </c>
      <c r="T418" s="46" t="s">
        <v>194</v>
      </c>
      <c r="U418" s="46" t="s">
        <v>194</v>
      </c>
      <c r="V418" s="46" t="s">
        <v>194</v>
      </c>
      <c r="W418" s="46" t="s">
        <v>189</v>
      </c>
      <c r="X418" s="46" t="s">
        <v>194</v>
      </c>
      <c r="Z418" s="46" t="s">
        <v>198</v>
      </c>
      <c r="AA418" s="46">
        <v>31</v>
      </c>
      <c r="AB418" s="46" t="s">
        <v>195</v>
      </c>
      <c r="AC418" s="46" t="s">
        <v>2694</v>
      </c>
      <c r="AD418" s="46" t="s">
        <v>190</v>
      </c>
      <c r="AE418" s="46" t="e">
        <v>#N/A</v>
      </c>
    </row>
    <row r="419" spans="1:31" hidden="1">
      <c r="A419" s="46">
        <v>135</v>
      </c>
      <c r="B419" s="46" t="s">
        <v>945</v>
      </c>
      <c r="C419" s="46" t="s">
        <v>2450</v>
      </c>
      <c r="D419" s="46" t="s">
        <v>1066</v>
      </c>
      <c r="E419" s="46" t="s">
        <v>2403</v>
      </c>
      <c r="F419" s="46" t="s">
        <v>2659</v>
      </c>
      <c r="G419" s="44" t="s">
        <v>2679</v>
      </c>
      <c r="H419" s="44" t="s">
        <v>192</v>
      </c>
      <c r="I419" s="46" t="s">
        <v>2695</v>
      </c>
      <c r="J419" s="44" t="s">
        <v>2696</v>
      </c>
      <c r="K419" s="46" t="s">
        <v>2697</v>
      </c>
      <c r="M419" s="46">
        <v>42248</v>
      </c>
      <c r="N419" s="46" t="s">
        <v>186</v>
      </c>
      <c r="O419" s="46" t="s">
        <v>187</v>
      </c>
      <c r="P419" s="46" t="s">
        <v>193</v>
      </c>
      <c r="Q419" s="46" t="s">
        <v>4</v>
      </c>
      <c r="R419" s="46" t="s">
        <v>4</v>
      </c>
      <c r="S419" s="46" t="s">
        <v>194</v>
      </c>
      <c r="T419" s="46" t="s">
        <v>194</v>
      </c>
      <c r="U419" s="46" t="s">
        <v>194</v>
      </c>
      <c r="V419" s="46" t="s">
        <v>194</v>
      </c>
      <c r="W419" s="46" t="s">
        <v>189</v>
      </c>
      <c r="X419" s="46" t="s">
        <v>194</v>
      </c>
      <c r="Z419" s="46" t="s">
        <v>199</v>
      </c>
      <c r="AA419" s="46" t="s">
        <v>2690</v>
      </c>
      <c r="AB419" s="46" t="s">
        <v>195</v>
      </c>
      <c r="AC419" s="46" t="s">
        <v>2694</v>
      </c>
      <c r="AD419" s="46" t="s">
        <v>190</v>
      </c>
    </row>
    <row r="420" spans="1:31" hidden="1">
      <c r="A420" s="46">
        <v>136</v>
      </c>
      <c r="B420" s="46" t="s">
        <v>945</v>
      </c>
      <c r="C420" s="46" t="s">
        <v>2450</v>
      </c>
      <c r="D420" s="46" t="s">
        <v>1066</v>
      </c>
      <c r="E420" s="46" t="s">
        <v>2403</v>
      </c>
      <c r="F420" s="46" t="s">
        <v>2659</v>
      </c>
      <c r="G420" s="44" t="s">
        <v>2679</v>
      </c>
      <c r="H420" s="44" t="s">
        <v>192</v>
      </c>
      <c r="I420" s="46" t="s">
        <v>2698</v>
      </c>
      <c r="J420" s="44" t="s">
        <v>2699</v>
      </c>
      <c r="K420" s="46" t="s">
        <v>2700</v>
      </c>
      <c r="M420" s="46">
        <v>42248</v>
      </c>
      <c r="N420" s="46" t="s">
        <v>186</v>
      </c>
      <c r="O420" s="46" t="s">
        <v>187</v>
      </c>
      <c r="P420" s="46" t="s">
        <v>193</v>
      </c>
      <c r="Q420" s="46" t="s">
        <v>4</v>
      </c>
      <c r="R420" s="46" t="s">
        <v>4</v>
      </c>
      <c r="S420" s="46" t="s">
        <v>194</v>
      </c>
      <c r="T420" s="46" t="s">
        <v>194</v>
      </c>
      <c r="U420" s="46" t="s">
        <v>194</v>
      </c>
      <c r="V420" s="46" t="s">
        <v>194</v>
      </c>
      <c r="W420" s="46" t="s">
        <v>189</v>
      </c>
      <c r="X420" s="46" t="s">
        <v>194</v>
      </c>
      <c r="Z420" s="46" t="s">
        <v>199</v>
      </c>
      <c r="AA420" s="46" t="s">
        <v>2690</v>
      </c>
      <c r="AB420" s="46" t="s">
        <v>195</v>
      </c>
      <c r="AC420" s="46" t="s">
        <v>2694</v>
      </c>
      <c r="AD420" s="46" t="s">
        <v>190</v>
      </c>
    </row>
    <row r="421" spans="1:31" hidden="1">
      <c r="A421" s="46">
        <v>137</v>
      </c>
      <c r="B421" s="46" t="s">
        <v>945</v>
      </c>
      <c r="C421" s="46" t="s">
        <v>2450</v>
      </c>
      <c r="D421" s="46" t="s">
        <v>1066</v>
      </c>
      <c r="E421" s="46" t="s">
        <v>2403</v>
      </c>
      <c r="F421" s="46" t="s">
        <v>2659</v>
      </c>
      <c r="G421" s="44" t="s">
        <v>2679</v>
      </c>
      <c r="H421" s="44" t="s">
        <v>192</v>
      </c>
      <c r="I421" s="46" t="s">
        <v>2701</v>
      </c>
      <c r="J421" s="44" t="s">
        <v>2702</v>
      </c>
      <c r="K421" s="46" t="s">
        <v>2703</v>
      </c>
      <c r="M421" s="46">
        <v>42248</v>
      </c>
      <c r="N421" s="46" t="s">
        <v>186</v>
      </c>
      <c r="O421" s="46" t="s">
        <v>187</v>
      </c>
      <c r="P421" s="46" t="s">
        <v>193</v>
      </c>
      <c r="Q421" s="46" t="s">
        <v>4</v>
      </c>
      <c r="R421" s="46" t="s">
        <v>4</v>
      </c>
      <c r="S421" s="46" t="s">
        <v>194</v>
      </c>
      <c r="T421" s="46" t="s">
        <v>194</v>
      </c>
      <c r="U421" s="46" t="s">
        <v>194</v>
      </c>
      <c r="V421" s="46" t="s">
        <v>194</v>
      </c>
      <c r="W421" s="46" t="s">
        <v>189</v>
      </c>
      <c r="X421" s="46" t="s">
        <v>194</v>
      </c>
      <c r="Z421" s="46" t="s">
        <v>199</v>
      </c>
      <c r="AA421" s="46" t="s">
        <v>2690</v>
      </c>
      <c r="AB421" s="46" t="s">
        <v>195</v>
      </c>
      <c r="AC421" s="46" t="s">
        <v>2683</v>
      </c>
      <c r="AD421" s="46" t="s">
        <v>190</v>
      </c>
    </row>
    <row r="422" spans="1:31" hidden="1">
      <c r="A422" s="46">
        <v>138</v>
      </c>
      <c r="B422" s="46" t="s">
        <v>945</v>
      </c>
      <c r="C422" s="46" t="s">
        <v>2450</v>
      </c>
      <c r="D422" s="46" t="s">
        <v>1066</v>
      </c>
      <c r="E422" s="46" t="s">
        <v>2403</v>
      </c>
      <c r="F422" s="46" t="s">
        <v>2659</v>
      </c>
      <c r="G422" s="44" t="s">
        <v>2679</v>
      </c>
      <c r="H422" s="44" t="s">
        <v>3</v>
      </c>
      <c r="I422" s="46" t="s">
        <v>2704</v>
      </c>
      <c r="J422" s="44" t="s">
        <v>2705</v>
      </c>
      <c r="K422" s="46" t="s">
        <v>2706</v>
      </c>
      <c r="L422" s="46">
        <v>18551818086</v>
      </c>
      <c r="M422" s="46">
        <v>42124</v>
      </c>
      <c r="N422" s="46" t="s">
        <v>186</v>
      </c>
      <c r="O422" s="46" t="s">
        <v>187</v>
      </c>
      <c r="P422" s="46" t="s">
        <v>193</v>
      </c>
      <c r="Q422" s="46" t="s">
        <v>4</v>
      </c>
      <c r="R422" s="46" t="s">
        <v>4</v>
      </c>
      <c r="S422" s="46" t="s">
        <v>194</v>
      </c>
      <c r="T422" s="46" t="s">
        <v>194</v>
      </c>
      <c r="U422" s="46" t="s">
        <v>194</v>
      </c>
      <c r="W422" s="46" t="s">
        <v>189</v>
      </c>
      <c r="X422" s="46" t="s">
        <v>194</v>
      </c>
      <c r="Z422" s="46" t="s">
        <v>198</v>
      </c>
      <c r="AA422" s="46" t="s">
        <v>2690</v>
      </c>
      <c r="AB422" s="46" t="s">
        <v>195</v>
      </c>
      <c r="AC422" s="46" t="s">
        <v>2683</v>
      </c>
      <c r="AD422" s="46" t="s">
        <v>190</v>
      </c>
    </row>
    <row r="423" spans="1:31" hidden="1">
      <c r="A423" s="46">
        <v>139</v>
      </c>
      <c r="B423" s="46" t="s">
        <v>945</v>
      </c>
      <c r="C423" s="46" t="s">
        <v>2450</v>
      </c>
      <c r="D423" s="46" t="s">
        <v>1066</v>
      </c>
      <c r="E423" s="46" t="s">
        <v>2403</v>
      </c>
      <c r="F423" s="46" t="s">
        <v>2659</v>
      </c>
      <c r="G423" s="44" t="s">
        <v>2679</v>
      </c>
      <c r="H423" s="44" t="s">
        <v>46</v>
      </c>
      <c r="I423" s="46" t="s">
        <v>2678</v>
      </c>
      <c r="J423" s="44">
        <v>67725</v>
      </c>
      <c r="K423" s="46" t="e">
        <v>#N/A</v>
      </c>
      <c r="M423" s="46">
        <v>42124</v>
      </c>
      <c r="N423" s="46" t="s">
        <v>186</v>
      </c>
      <c r="O423" s="46" t="s">
        <v>191</v>
      </c>
      <c r="P423" s="46" t="s">
        <v>193</v>
      </c>
      <c r="Q423" s="46" t="s">
        <v>4</v>
      </c>
      <c r="R423" s="46" t="s">
        <v>4</v>
      </c>
      <c r="W423" s="46" t="s">
        <v>189</v>
      </c>
      <c r="X423" s="46" t="s">
        <v>194</v>
      </c>
      <c r="AA423" s="46" t="s">
        <v>1208</v>
      </c>
      <c r="AB423" s="46" t="s">
        <v>34</v>
      </c>
      <c r="AC423" s="46" t="s">
        <v>2675</v>
      </c>
      <c r="AD423" s="46" t="s">
        <v>201</v>
      </c>
    </row>
    <row r="424" spans="1:31" hidden="1">
      <c r="A424" s="46">
        <v>140</v>
      </c>
      <c r="B424" s="46" t="s">
        <v>945</v>
      </c>
      <c r="C424" s="46" t="s">
        <v>2450</v>
      </c>
      <c r="D424" s="46" t="s">
        <v>1066</v>
      </c>
      <c r="E424" s="46" t="s">
        <v>2403</v>
      </c>
      <c r="F424" s="46" t="s">
        <v>2659</v>
      </c>
      <c r="G424" s="44" t="s">
        <v>2660</v>
      </c>
      <c r="H424" s="44" t="s">
        <v>46</v>
      </c>
      <c r="I424" s="46" t="s">
        <v>2678</v>
      </c>
      <c r="J424" s="44">
        <v>67725</v>
      </c>
      <c r="K424" s="46" t="e">
        <v>#N/A</v>
      </c>
      <c r="M424" s="46">
        <v>42124</v>
      </c>
      <c r="N424" s="46" t="s">
        <v>186</v>
      </c>
      <c r="O424" s="46" t="s">
        <v>191</v>
      </c>
      <c r="P424" s="46" t="s">
        <v>193</v>
      </c>
      <c r="Q424" s="46" t="s">
        <v>4</v>
      </c>
      <c r="R424" s="46" t="s">
        <v>4</v>
      </c>
      <c r="W424" s="46" t="s">
        <v>189</v>
      </c>
      <c r="X424" s="46" t="s">
        <v>194</v>
      </c>
      <c r="AA424" s="46" t="s">
        <v>1208</v>
      </c>
      <c r="AB424" s="46" t="s">
        <v>34</v>
      </c>
      <c r="AC424" s="46" t="s">
        <v>2675</v>
      </c>
      <c r="AD424" s="46" t="s">
        <v>201</v>
      </c>
    </row>
    <row r="425" spans="1:31" hidden="1">
      <c r="A425" s="46">
        <v>141</v>
      </c>
      <c r="B425" s="46" t="s">
        <v>945</v>
      </c>
      <c r="C425" s="46" t="s">
        <v>208</v>
      </c>
      <c r="D425" s="46" t="s">
        <v>204</v>
      </c>
      <c r="E425" s="46" t="s">
        <v>2403</v>
      </c>
      <c r="F425" s="46" t="s">
        <v>2707</v>
      </c>
      <c r="G425" s="44" t="s">
        <v>2708</v>
      </c>
      <c r="H425" s="44" t="s">
        <v>192</v>
      </c>
      <c r="I425" s="46" t="s">
        <v>2709</v>
      </c>
      <c r="J425" s="44" t="s">
        <v>2710</v>
      </c>
      <c r="K425" s="46" t="s">
        <v>2711</v>
      </c>
      <c r="L425" s="46">
        <v>15013429095</v>
      </c>
      <c r="M425" s="46">
        <v>42248</v>
      </c>
      <c r="N425" s="46" t="s">
        <v>186</v>
      </c>
      <c r="O425" s="46" t="s">
        <v>187</v>
      </c>
      <c r="P425" s="46" t="s">
        <v>193</v>
      </c>
      <c r="Q425" s="46" t="s">
        <v>4</v>
      </c>
      <c r="R425" s="46" t="s">
        <v>4</v>
      </c>
      <c r="S425" s="46" t="s">
        <v>194</v>
      </c>
      <c r="T425" s="46" t="s">
        <v>194</v>
      </c>
      <c r="U425" s="46" t="s">
        <v>194</v>
      </c>
      <c r="V425" s="46" t="s">
        <v>194</v>
      </c>
      <c r="W425" s="46" t="s">
        <v>189</v>
      </c>
      <c r="X425" s="46" t="s">
        <v>194</v>
      </c>
      <c r="Z425" s="46" t="s">
        <v>199</v>
      </c>
      <c r="AA425" s="46" t="s">
        <v>1700</v>
      </c>
      <c r="AB425" s="46" t="s">
        <v>34</v>
      </c>
      <c r="AC425" s="46" t="s">
        <v>2712</v>
      </c>
      <c r="AD425" s="46" t="s">
        <v>190</v>
      </c>
    </row>
    <row r="426" spans="1:31" hidden="1">
      <c r="A426" s="46">
        <v>142</v>
      </c>
      <c r="B426" s="46" t="s">
        <v>945</v>
      </c>
      <c r="C426" s="46" t="s">
        <v>208</v>
      </c>
      <c r="D426" s="46" t="s">
        <v>204</v>
      </c>
      <c r="E426" s="46" t="s">
        <v>2403</v>
      </c>
      <c r="F426" s="46" t="s">
        <v>2707</v>
      </c>
      <c r="G426" s="44" t="s">
        <v>2708</v>
      </c>
      <c r="H426" s="44" t="s">
        <v>3</v>
      </c>
      <c r="I426" s="46" t="s">
        <v>2707</v>
      </c>
      <c r="J426" s="44" t="s">
        <v>2713</v>
      </c>
      <c r="K426" s="46" t="s">
        <v>2714</v>
      </c>
      <c r="L426" s="46">
        <v>13421823301</v>
      </c>
      <c r="M426" s="46">
        <v>42248</v>
      </c>
      <c r="N426" s="46" t="s">
        <v>186</v>
      </c>
      <c r="O426" s="46" t="s">
        <v>187</v>
      </c>
      <c r="P426" s="46" t="s">
        <v>193</v>
      </c>
      <c r="Q426" s="46" t="s">
        <v>4</v>
      </c>
      <c r="R426" s="46" t="s">
        <v>4</v>
      </c>
      <c r="S426" s="46" t="s">
        <v>194</v>
      </c>
      <c r="T426" s="46" t="s">
        <v>194</v>
      </c>
      <c r="U426" s="46" t="s">
        <v>194</v>
      </c>
      <c r="V426" s="46" t="s">
        <v>194</v>
      </c>
      <c r="W426" s="46" t="s">
        <v>189</v>
      </c>
      <c r="X426" s="46" t="s">
        <v>194</v>
      </c>
      <c r="Z426" s="46" t="s">
        <v>198</v>
      </c>
      <c r="AA426" s="46" t="s">
        <v>1700</v>
      </c>
      <c r="AB426" s="46" t="s">
        <v>34</v>
      </c>
      <c r="AC426" s="46" t="s">
        <v>2712</v>
      </c>
      <c r="AD426" s="46" t="s">
        <v>190</v>
      </c>
      <c r="AE426" s="46" t="s">
        <v>196</v>
      </c>
    </row>
    <row r="427" spans="1:31" hidden="1">
      <c r="A427" s="46">
        <v>143</v>
      </c>
      <c r="B427" s="46" t="s">
        <v>945</v>
      </c>
      <c r="C427" s="46" t="s">
        <v>208</v>
      </c>
      <c r="D427" s="46" t="s">
        <v>204</v>
      </c>
      <c r="E427" s="46" t="s">
        <v>2403</v>
      </c>
      <c r="F427" s="46" t="s">
        <v>2707</v>
      </c>
      <c r="G427" s="44" t="s">
        <v>2708</v>
      </c>
      <c r="H427" s="44" t="s">
        <v>9</v>
      </c>
      <c r="I427" s="46" t="s">
        <v>2715</v>
      </c>
      <c r="J427" s="44" t="s">
        <v>2716</v>
      </c>
      <c r="K427" s="46" t="s">
        <v>2717</v>
      </c>
      <c r="L427" s="46">
        <v>13423789052</v>
      </c>
      <c r="M427" s="46">
        <v>42248</v>
      </c>
      <c r="N427" s="46" t="s">
        <v>186</v>
      </c>
      <c r="O427" s="46" t="s">
        <v>187</v>
      </c>
      <c r="P427" s="46" t="s">
        <v>193</v>
      </c>
      <c r="Q427" s="46" t="s">
        <v>4</v>
      </c>
      <c r="R427" s="46" t="s">
        <v>4</v>
      </c>
      <c r="S427" s="46" t="s">
        <v>194</v>
      </c>
      <c r="T427" s="46" t="s">
        <v>194</v>
      </c>
      <c r="U427" s="46" t="s">
        <v>194</v>
      </c>
      <c r="V427" s="46" t="s">
        <v>194</v>
      </c>
      <c r="W427" s="46" t="s">
        <v>189</v>
      </c>
      <c r="X427" s="46" t="s">
        <v>194</v>
      </c>
      <c r="Z427" s="46" t="s">
        <v>199</v>
      </c>
      <c r="AA427" s="46" t="s">
        <v>1700</v>
      </c>
      <c r="AB427" s="46" t="s">
        <v>34</v>
      </c>
      <c r="AC427" s="46" t="s">
        <v>2712</v>
      </c>
      <c r="AD427" s="46" t="s">
        <v>190</v>
      </c>
      <c r="AE427" s="46" t="s">
        <v>196</v>
      </c>
    </row>
    <row r="428" spans="1:31" hidden="1">
      <c r="A428" s="46">
        <v>144</v>
      </c>
      <c r="B428" s="46" t="s">
        <v>945</v>
      </c>
      <c r="C428" s="46" t="s">
        <v>208</v>
      </c>
      <c r="D428" s="46" t="s">
        <v>204</v>
      </c>
      <c r="E428" s="46" t="s">
        <v>2403</v>
      </c>
      <c r="F428" s="46" t="s">
        <v>2707</v>
      </c>
      <c r="G428" s="44" t="s">
        <v>2708</v>
      </c>
      <c r="H428" s="44" t="s">
        <v>9</v>
      </c>
      <c r="I428" s="46" t="s">
        <v>2718</v>
      </c>
      <c r="J428" s="44" t="s">
        <v>2719</v>
      </c>
      <c r="K428" s="46" t="s">
        <v>2720</v>
      </c>
      <c r="L428" s="46">
        <v>13428959637</v>
      </c>
      <c r="M428" s="46">
        <v>42248</v>
      </c>
      <c r="N428" s="46" t="s">
        <v>186</v>
      </c>
      <c r="O428" s="46" t="s">
        <v>187</v>
      </c>
      <c r="P428" s="46" t="s">
        <v>193</v>
      </c>
      <c r="Q428" s="46" t="s">
        <v>4</v>
      </c>
      <c r="R428" s="46" t="s">
        <v>4</v>
      </c>
      <c r="S428" s="46" t="s">
        <v>194</v>
      </c>
      <c r="T428" s="46" t="s">
        <v>194</v>
      </c>
      <c r="U428" s="46" t="s">
        <v>194</v>
      </c>
      <c r="V428" s="46" t="s">
        <v>194</v>
      </c>
      <c r="W428" s="46" t="s">
        <v>189</v>
      </c>
      <c r="X428" s="46" t="s">
        <v>194</v>
      </c>
      <c r="Z428" s="46" t="s">
        <v>199</v>
      </c>
      <c r="AA428" s="46" t="s">
        <v>1700</v>
      </c>
      <c r="AB428" s="46" t="s">
        <v>34</v>
      </c>
      <c r="AC428" s="46" t="s">
        <v>2712</v>
      </c>
      <c r="AD428" s="46" t="s">
        <v>190</v>
      </c>
      <c r="AE428" s="46" t="s">
        <v>196</v>
      </c>
    </row>
    <row r="429" spans="1:31" hidden="1">
      <c r="A429" s="46">
        <v>145</v>
      </c>
      <c r="B429" s="46" t="s">
        <v>945</v>
      </c>
      <c r="C429" s="46" t="s">
        <v>208</v>
      </c>
      <c r="D429" s="46" t="s">
        <v>204</v>
      </c>
      <c r="E429" s="46" t="s">
        <v>2403</v>
      </c>
      <c r="F429" s="46" t="s">
        <v>2707</v>
      </c>
      <c r="G429" s="44" t="s">
        <v>2708</v>
      </c>
      <c r="H429" s="44" t="s">
        <v>192</v>
      </c>
      <c r="I429" s="46" t="s">
        <v>2721</v>
      </c>
      <c r="J429" s="44" t="s">
        <v>2722</v>
      </c>
      <c r="K429" s="46" t="s">
        <v>2723</v>
      </c>
      <c r="L429" s="46">
        <v>13760263096</v>
      </c>
      <c r="M429" s="46">
        <v>42248</v>
      </c>
      <c r="N429" s="46" t="s">
        <v>186</v>
      </c>
      <c r="O429" s="46" t="s">
        <v>187</v>
      </c>
      <c r="P429" s="46" t="s">
        <v>193</v>
      </c>
      <c r="Q429" s="46" t="s">
        <v>4</v>
      </c>
      <c r="R429" s="46" t="s">
        <v>4</v>
      </c>
      <c r="S429" s="46" t="s">
        <v>194</v>
      </c>
      <c r="T429" s="46" t="s">
        <v>194</v>
      </c>
      <c r="U429" s="46" t="s">
        <v>194</v>
      </c>
      <c r="V429" s="46" t="s">
        <v>194</v>
      </c>
      <c r="W429" s="46" t="s">
        <v>189</v>
      </c>
      <c r="X429" s="46" t="s">
        <v>194</v>
      </c>
      <c r="Z429" s="46" t="s">
        <v>199</v>
      </c>
      <c r="AA429" s="46" t="s">
        <v>1700</v>
      </c>
      <c r="AB429" s="46" t="s">
        <v>34</v>
      </c>
      <c r="AC429" s="46" t="s">
        <v>2712</v>
      </c>
      <c r="AD429" s="46" t="s">
        <v>190</v>
      </c>
    </row>
    <row r="430" spans="1:31" hidden="1">
      <c r="A430" s="46">
        <v>146</v>
      </c>
      <c r="B430" s="46" t="s">
        <v>945</v>
      </c>
      <c r="C430" s="46" t="s">
        <v>2450</v>
      </c>
      <c r="D430" s="46" t="s">
        <v>1066</v>
      </c>
      <c r="E430" s="46" t="s">
        <v>2403</v>
      </c>
      <c r="F430" s="46" t="s">
        <v>2724</v>
      </c>
      <c r="G430" s="44" t="s">
        <v>2725</v>
      </c>
      <c r="H430" s="44" t="s">
        <v>8</v>
      </c>
      <c r="I430" s="46" t="s">
        <v>2726</v>
      </c>
      <c r="J430" s="44" t="s">
        <v>2727</v>
      </c>
      <c r="N430" s="46" t="s">
        <v>186</v>
      </c>
      <c r="O430" s="46" t="s">
        <v>187</v>
      </c>
      <c r="P430" s="46" t="s">
        <v>188</v>
      </c>
      <c r="Q430" s="46" t="s">
        <v>7</v>
      </c>
      <c r="R430" s="46" t="s">
        <v>7</v>
      </c>
      <c r="W430" s="46" t="s">
        <v>189</v>
      </c>
      <c r="AB430" s="46" t="s">
        <v>34</v>
      </c>
    </row>
    <row r="431" spans="1:31" hidden="1">
      <c r="A431" s="46">
        <v>147</v>
      </c>
      <c r="B431" s="46" t="s">
        <v>945</v>
      </c>
      <c r="C431" s="46" t="s">
        <v>2450</v>
      </c>
      <c r="D431" s="46" t="s">
        <v>1066</v>
      </c>
      <c r="E431" s="46" t="s">
        <v>2403</v>
      </c>
      <c r="F431" s="46" t="s">
        <v>2724</v>
      </c>
      <c r="G431" s="44" t="s">
        <v>2725</v>
      </c>
      <c r="H431" s="44" t="s">
        <v>3</v>
      </c>
      <c r="I431" s="46" t="s">
        <v>2724</v>
      </c>
      <c r="J431" s="44" t="s">
        <v>2728</v>
      </c>
      <c r="N431" s="46" t="s">
        <v>186</v>
      </c>
      <c r="O431" s="46" t="s">
        <v>187</v>
      </c>
      <c r="P431" s="46" t="s">
        <v>193</v>
      </c>
      <c r="Q431" s="46" t="s">
        <v>7</v>
      </c>
      <c r="R431" s="46" t="s">
        <v>7</v>
      </c>
      <c r="W431" s="46" t="s">
        <v>189</v>
      </c>
      <c r="AB431" s="46" t="s">
        <v>34</v>
      </c>
    </row>
    <row r="432" spans="1:31" hidden="1">
      <c r="A432" s="46">
        <v>148</v>
      </c>
      <c r="B432" s="46" t="s">
        <v>945</v>
      </c>
      <c r="C432" s="46" t="s">
        <v>2450</v>
      </c>
      <c r="D432" s="46" t="s">
        <v>1066</v>
      </c>
      <c r="E432" s="46" t="s">
        <v>2403</v>
      </c>
      <c r="F432" s="46" t="s">
        <v>2724</v>
      </c>
      <c r="G432" s="44" t="s">
        <v>2729</v>
      </c>
      <c r="H432" s="44" t="s">
        <v>3</v>
      </c>
      <c r="I432" s="46" t="s">
        <v>2724</v>
      </c>
      <c r="J432" s="44" t="s">
        <v>2728</v>
      </c>
      <c r="N432" s="46" t="s">
        <v>186</v>
      </c>
      <c r="O432" s="46" t="s">
        <v>187</v>
      </c>
      <c r="P432" s="46" t="s">
        <v>193</v>
      </c>
      <c r="Q432" s="46" t="s">
        <v>6</v>
      </c>
      <c r="R432" s="46" t="s">
        <v>7</v>
      </c>
      <c r="W432" s="46" t="s">
        <v>189</v>
      </c>
      <c r="AB432" s="46" t="s">
        <v>34</v>
      </c>
    </row>
    <row r="433" spans="1:32" hidden="1">
      <c r="A433" s="46">
        <v>149</v>
      </c>
      <c r="B433" s="46" t="s">
        <v>945</v>
      </c>
      <c r="C433" s="46" t="s">
        <v>2450</v>
      </c>
      <c r="D433" s="46" t="s">
        <v>1066</v>
      </c>
      <c r="E433" s="46" t="s">
        <v>2403</v>
      </c>
      <c r="F433" s="46" t="s">
        <v>2724</v>
      </c>
      <c r="G433" s="44" t="s">
        <v>2725</v>
      </c>
      <c r="H433" s="44" t="s">
        <v>192</v>
      </c>
      <c r="I433" s="46" t="s">
        <v>2730</v>
      </c>
      <c r="J433" s="44" t="s">
        <v>2731</v>
      </c>
      <c r="N433" s="46" t="s">
        <v>186</v>
      </c>
      <c r="O433" s="46" t="s">
        <v>187</v>
      </c>
      <c r="P433" s="46" t="s">
        <v>188</v>
      </c>
      <c r="Q433" s="46" t="s">
        <v>7</v>
      </c>
      <c r="R433" s="46" t="s">
        <v>7</v>
      </c>
      <c r="W433" s="46" t="s">
        <v>189</v>
      </c>
      <c r="AB433" s="46" t="s">
        <v>34</v>
      </c>
    </row>
    <row r="434" spans="1:32" hidden="1">
      <c r="A434" s="46">
        <v>150</v>
      </c>
      <c r="B434" s="46" t="s">
        <v>945</v>
      </c>
      <c r="C434" s="46" t="s">
        <v>2450</v>
      </c>
      <c r="D434" s="46" t="s">
        <v>1066</v>
      </c>
      <c r="E434" s="46" t="s">
        <v>2403</v>
      </c>
      <c r="F434" s="46" t="s">
        <v>2724</v>
      </c>
      <c r="G434" s="44" t="s">
        <v>2725</v>
      </c>
      <c r="H434" s="44" t="s">
        <v>192</v>
      </c>
      <c r="I434" s="46" t="s">
        <v>2732</v>
      </c>
      <c r="J434" s="44" t="s">
        <v>2733</v>
      </c>
      <c r="N434" s="46" t="s">
        <v>186</v>
      </c>
      <c r="O434" s="46" t="s">
        <v>187</v>
      </c>
      <c r="P434" s="46" t="s">
        <v>188</v>
      </c>
      <c r="Q434" s="46" t="s">
        <v>7</v>
      </c>
      <c r="R434" s="46" t="s">
        <v>7</v>
      </c>
      <c r="W434" s="46" t="s">
        <v>189</v>
      </c>
      <c r="AB434" s="46" t="s">
        <v>34</v>
      </c>
    </row>
    <row r="435" spans="1:32" hidden="1">
      <c r="A435" s="46">
        <v>151</v>
      </c>
      <c r="B435" s="46" t="s">
        <v>945</v>
      </c>
      <c r="C435" s="46" t="s">
        <v>2450</v>
      </c>
      <c r="D435" s="46" t="s">
        <v>1066</v>
      </c>
      <c r="E435" s="46" t="s">
        <v>2403</v>
      </c>
      <c r="F435" s="46" t="s">
        <v>2724</v>
      </c>
      <c r="G435" s="44" t="s">
        <v>2729</v>
      </c>
      <c r="H435" s="44" t="s">
        <v>192</v>
      </c>
      <c r="I435" s="46" t="s">
        <v>2734</v>
      </c>
      <c r="J435" s="44" t="s">
        <v>2735</v>
      </c>
      <c r="N435" s="46" t="s">
        <v>186</v>
      </c>
      <c r="O435" s="46" t="s">
        <v>187</v>
      </c>
      <c r="P435" s="46" t="s">
        <v>188</v>
      </c>
      <c r="Q435" s="46" t="s">
        <v>6</v>
      </c>
      <c r="R435" s="46" t="s">
        <v>7</v>
      </c>
      <c r="W435" s="46" t="s">
        <v>189</v>
      </c>
      <c r="AB435" s="46" t="s">
        <v>34</v>
      </c>
    </row>
    <row r="436" spans="1:32" hidden="1">
      <c r="A436" s="46">
        <v>152</v>
      </c>
      <c r="B436" s="46" t="s">
        <v>945</v>
      </c>
      <c r="C436" s="46" t="s">
        <v>2450</v>
      </c>
      <c r="D436" s="46" t="s">
        <v>1066</v>
      </c>
      <c r="E436" s="46" t="s">
        <v>2403</v>
      </c>
      <c r="F436" s="46" t="s">
        <v>2724</v>
      </c>
      <c r="G436" s="44" t="s">
        <v>2725</v>
      </c>
      <c r="H436" s="44" t="s">
        <v>46</v>
      </c>
      <c r="I436" s="46" t="s">
        <v>2678</v>
      </c>
      <c r="J436" s="44" t="s">
        <v>2736</v>
      </c>
      <c r="N436" s="46" t="s">
        <v>186</v>
      </c>
      <c r="O436" s="46" t="s">
        <v>191</v>
      </c>
      <c r="P436" s="46" t="s">
        <v>193</v>
      </c>
      <c r="Q436" s="46" t="s">
        <v>7</v>
      </c>
      <c r="R436" s="46" t="s">
        <v>7</v>
      </c>
      <c r="V436" s="46">
        <v>42705</v>
      </c>
      <c r="W436" s="46" t="s">
        <v>189</v>
      </c>
      <c r="Z436" s="46" t="s">
        <v>198</v>
      </c>
      <c r="AB436" s="46" t="s">
        <v>34</v>
      </c>
      <c r="AD436" s="46" t="s">
        <v>201</v>
      </c>
    </row>
    <row r="437" spans="1:32" hidden="1">
      <c r="A437" s="46">
        <v>153</v>
      </c>
      <c r="B437" s="46" t="s">
        <v>945</v>
      </c>
      <c r="C437" s="46" t="s">
        <v>2450</v>
      </c>
      <c r="D437" s="46" t="s">
        <v>1066</v>
      </c>
      <c r="E437" s="46" t="s">
        <v>2403</v>
      </c>
      <c r="F437" s="46" t="s">
        <v>2724</v>
      </c>
      <c r="G437" s="44" t="s">
        <v>2729</v>
      </c>
      <c r="H437" s="44" t="s">
        <v>46</v>
      </c>
      <c r="I437" s="46" t="s">
        <v>2678</v>
      </c>
      <c r="J437" s="44" t="s">
        <v>2736</v>
      </c>
      <c r="N437" s="46" t="s">
        <v>186</v>
      </c>
      <c r="O437" s="46" t="s">
        <v>191</v>
      </c>
      <c r="P437" s="46" t="s">
        <v>193</v>
      </c>
      <c r="Q437" s="46" t="s">
        <v>6</v>
      </c>
      <c r="R437" s="46" t="s">
        <v>7</v>
      </c>
      <c r="V437" s="46">
        <v>42705</v>
      </c>
      <c r="W437" s="46" t="s">
        <v>189</v>
      </c>
      <c r="Z437" s="46" t="s">
        <v>198</v>
      </c>
      <c r="AB437" s="46" t="s">
        <v>34</v>
      </c>
      <c r="AD437" s="46" t="s">
        <v>201</v>
      </c>
    </row>
    <row r="438" spans="1:32" hidden="1">
      <c r="A438" s="46">
        <v>154</v>
      </c>
      <c r="B438" s="46" t="s">
        <v>945</v>
      </c>
      <c r="C438" s="46" t="s">
        <v>2464</v>
      </c>
      <c r="D438" s="46" t="s">
        <v>217</v>
      </c>
      <c r="E438" s="46" t="s">
        <v>2403</v>
      </c>
      <c r="F438" s="46" t="s">
        <v>2737</v>
      </c>
      <c r="G438" s="44" t="s">
        <v>2738</v>
      </c>
      <c r="H438" s="44" t="s">
        <v>46</v>
      </c>
      <c r="I438" s="46" t="s">
        <v>2739</v>
      </c>
      <c r="J438" s="44" t="s">
        <v>2740</v>
      </c>
      <c r="K438" s="46" t="s">
        <v>2741</v>
      </c>
      <c r="L438" s="46" t="s">
        <v>2742</v>
      </c>
      <c r="M438" s="46">
        <v>42124</v>
      </c>
      <c r="N438" s="46" t="s">
        <v>186</v>
      </c>
      <c r="O438" s="46" t="s">
        <v>187</v>
      </c>
      <c r="P438" s="46" t="s">
        <v>188</v>
      </c>
      <c r="Q438" s="46" t="s">
        <v>7</v>
      </c>
      <c r="R438" s="46" t="s">
        <v>4</v>
      </c>
      <c r="S438" s="46" t="s">
        <v>2743</v>
      </c>
      <c r="T438" s="46" t="s">
        <v>2744</v>
      </c>
      <c r="U438" s="46" t="s">
        <v>2745</v>
      </c>
      <c r="V438" s="46" t="s">
        <v>194</v>
      </c>
      <c r="W438" s="46" t="s">
        <v>189</v>
      </c>
      <c r="AA438" s="46">
        <v>7</v>
      </c>
      <c r="AB438" s="46" t="s">
        <v>34</v>
      </c>
      <c r="AC438" s="46" t="s">
        <v>2408</v>
      </c>
      <c r="AD438" s="46" t="s">
        <v>201</v>
      </c>
      <c r="AE438" s="46" t="s">
        <v>892</v>
      </c>
      <c r="AF438" s="46" t="s">
        <v>2746</v>
      </c>
    </row>
    <row r="439" spans="1:32" hidden="1">
      <c r="A439" s="46">
        <v>155</v>
      </c>
      <c r="B439" s="46" t="s">
        <v>945</v>
      </c>
      <c r="C439" s="46" t="s">
        <v>2464</v>
      </c>
      <c r="D439" s="46" t="s">
        <v>217</v>
      </c>
      <c r="E439" s="46" t="s">
        <v>2403</v>
      </c>
      <c r="F439" s="46" t="s">
        <v>2747</v>
      </c>
      <c r="G439" s="44" t="s">
        <v>2748</v>
      </c>
      <c r="H439" s="44" t="s">
        <v>3</v>
      </c>
      <c r="I439" s="46" t="s">
        <v>2747</v>
      </c>
      <c r="J439" s="44" t="s">
        <v>2749</v>
      </c>
      <c r="K439" s="46" t="s">
        <v>2750</v>
      </c>
      <c r="M439" s="46">
        <v>42248</v>
      </c>
      <c r="N439" s="46" t="s">
        <v>186</v>
      </c>
      <c r="O439" s="46" t="s">
        <v>187</v>
      </c>
      <c r="P439" s="46" t="s">
        <v>188</v>
      </c>
      <c r="Q439" s="46" t="s">
        <v>4</v>
      </c>
      <c r="R439" s="46" t="s">
        <v>4</v>
      </c>
      <c r="S439" s="46" t="s">
        <v>194</v>
      </c>
      <c r="T439" s="46" t="s">
        <v>194</v>
      </c>
      <c r="U439" s="46" t="s">
        <v>194</v>
      </c>
      <c r="V439" s="46" t="s">
        <v>194</v>
      </c>
      <c r="W439" s="46" t="s">
        <v>189</v>
      </c>
      <c r="X439" s="46" t="s">
        <v>194</v>
      </c>
      <c r="Z439" s="46" t="s">
        <v>198</v>
      </c>
      <c r="AA439" s="46" t="s">
        <v>1252</v>
      </c>
      <c r="AB439" s="46" t="s">
        <v>34</v>
      </c>
      <c r="AC439" s="46" t="s">
        <v>2408</v>
      </c>
      <c r="AD439" s="46" t="s">
        <v>201</v>
      </c>
      <c r="AE439" s="46" t="s">
        <v>196</v>
      </c>
    </row>
    <row r="440" spans="1:32" hidden="1">
      <c r="A440" s="46">
        <v>156</v>
      </c>
      <c r="B440" s="46" t="s">
        <v>945</v>
      </c>
      <c r="C440" s="46" t="s">
        <v>2464</v>
      </c>
      <c r="D440" s="46" t="s">
        <v>217</v>
      </c>
      <c r="E440" s="46" t="s">
        <v>2403</v>
      </c>
      <c r="F440" s="46" t="s">
        <v>2751</v>
      </c>
      <c r="G440" s="44" t="s">
        <v>2752</v>
      </c>
      <c r="H440" s="44" t="s">
        <v>3</v>
      </c>
      <c r="I440" s="46" t="s">
        <v>2751</v>
      </c>
      <c r="J440" s="44" t="s">
        <v>2753</v>
      </c>
      <c r="K440" s="46" t="s">
        <v>2754</v>
      </c>
      <c r="M440" s="46">
        <v>42248</v>
      </c>
      <c r="N440" s="46" t="s">
        <v>186</v>
      </c>
      <c r="O440" s="46" t="s">
        <v>187</v>
      </c>
      <c r="P440" s="46" t="s">
        <v>188</v>
      </c>
      <c r="Q440" s="46" t="s">
        <v>4</v>
      </c>
      <c r="R440" s="46" t="s">
        <v>4</v>
      </c>
      <c r="S440" s="46" t="s">
        <v>194</v>
      </c>
      <c r="T440" s="46" t="s">
        <v>194</v>
      </c>
      <c r="U440" s="46" t="s">
        <v>194</v>
      </c>
      <c r="V440" s="46" t="s">
        <v>194</v>
      </c>
      <c r="W440" s="46" t="s">
        <v>189</v>
      </c>
      <c r="X440" s="46" t="s">
        <v>194</v>
      </c>
      <c r="Z440" s="46" t="s">
        <v>198</v>
      </c>
      <c r="AA440" s="46" t="s">
        <v>1192</v>
      </c>
      <c r="AB440" s="46" t="s">
        <v>195</v>
      </c>
      <c r="AC440" s="46" t="s">
        <v>2408</v>
      </c>
      <c r="AD440" s="46" t="s">
        <v>201</v>
      </c>
      <c r="AE440" s="46" t="s">
        <v>197</v>
      </c>
    </row>
    <row r="441" spans="1:32" hidden="1">
      <c r="A441" s="46">
        <v>157</v>
      </c>
      <c r="B441" s="46" t="s">
        <v>945</v>
      </c>
      <c r="C441" s="46" t="s">
        <v>2464</v>
      </c>
      <c r="D441" s="46" t="s">
        <v>217</v>
      </c>
      <c r="E441" s="46" t="s">
        <v>2403</v>
      </c>
      <c r="F441" s="46" t="s">
        <v>2737</v>
      </c>
      <c r="G441" s="44" t="s">
        <v>2738</v>
      </c>
      <c r="H441" s="44" t="s">
        <v>3</v>
      </c>
      <c r="I441" s="46" t="s">
        <v>2737</v>
      </c>
      <c r="J441" s="44" t="s">
        <v>2753</v>
      </c>
      <c r="K441" s="46" t="s">
        <v>2754</v>
      </c>
      <c r="M441" s="46">
        <v>42248</v>
      </c>
      <c r="N441" s="46" t="s">
        <v>186</v>
      </c>
      <c r="O441" s="46" t="s">
        <v>187</v>
      </c>
      <c r="P441" s="46" t="s">
        <v>188</v>
      </c>
      <c r="Q441" s="46" t="s">
        <v>4</v>
      </c>
      <c r="R441" s="46" t="s">
        <v>4</v>
      </c>
      <c r="S441" s="46" t="s">
        <v>194</v>
      </c>
      <c r="T441" s="46" t="s">
        <v>194</v>
      </c>
      <c r="U441" s="46" t="s">
        <v>194</v>
      </c>
      <c r="V441" s="46" t="s">
        <v>194</v>
      </c>
      <c r="W441" s="46" t="s">
        <v>189</v>
      </c>
      <c r="X441" s="46" t="s">
        <v>194</v>
      </c>
      <c r="Z441" s="46" t="s">
        <v>198</v>
      </c>
      <c r="AA441" s="46" t="s">
        <v>2755</v>
      </c>
      <c r="AB441" s="46" t="s">
        <v>195</v>
      </c>
      <c r="AC441" s="46" t="s">
        <v>2408</v>
      </c>
      <c r="AD441" s="46" t="s">
        <v>201</v>
      </c>
      <c r="AE441" s="46" t="s">
        <v>197</v>
      </c>
    </row>
    <row r="442" spans="1:32" hidden="1">
      <c r="A442" s="46">
        <v>158</v>
      </c>
      <c r="B442" s="46" t="s">
        <v>945</v>
      </c>
      <c r="C442" s="46" t="s">
        <v>2464</v>
      </c>
      <c r="D442" s="46" t="s">
        <v>217</v>
      </c>
      <c r="E442" s="46" t="s">
        <v>2403</v>
      </c>
      <c r="F442" s="46" t="s">
        <v>2747</v>
      </c>
      <c r="G442" s="44" t="s">
        <v>2748</v>
      </c>
      <c r="H442" s="44" t="s">
        <v>46</v>
      </c>
      <c r="I442" s="46" t="s">
        <v>2739</v>
      </c>
      <c r="J442" s="44" t="s">
        <v>2740</v>
      </c>
      <c r="K442" s="46" t="s">
        <v>2741</v>
      </c>
      <c r="M442" s="46">
        <v>42124</v>
      </c>
      <c r="N442" s="46" t="s">
        <v>186</v>
      </c>
      <c r="O442" s="46" t="s">
        <v>191</v>
      </c>
      <c r="P442" s="46" t="s">
        <v>188</v>
      </c>
      <c r="Q442" s="46" t="s">
        <v>7</v>
      </c>
      <c r="R442" s="46" t="s">
        <v>4</v>
      </c>
      <c r="W442" s="46" t="s">
        <v>189</v>
      </c>
      <c r="X442" s="46" t="s">
        <v>194</v>
      </c>
      <c r="AA442" s="46" t="s">
        <v>1252</v>
      </c>
      <c r="AB442" s="46" t="s">
        <v>34</v>
      </c>
      <c r="AC442" s="46" t="s">
        <v>2408</v>
      </c>
      <c r="AD442" s="46" t="s">
        <v>190</v>
      </c>
    </row>
    <row r="443" spans="1:32" hidden="1">
      <c r="A443" s="46">
        <v>159</v>
      </c>
      <c r="B443" s="46" t="s">
        <v>945</v>
      </c>
      <c r="C443" s="46" t="s">
        <v>2464</v>
      </c>
      <c r="D443" s="46" t="s">
        <v>217</v>
      </c>
      <c r="E443" s="46" t="s">
        <v>2403</v>
      </c>
      <c r="F443" s="46" t="s">
        <v>2747</v>
      </c>
      <c r="G443" s="44" t="s">
        <v>2748</v>
      </c>
      <c r="H443" s="44" t="s">
        <v>3</v>
      </c>
      <c r="I443" s="46" t="s">
        <v>2756</v>
      </c>
      <c r="J443" s="44">
        <v>24809</v>
      </c>
      <c r="K443" s="46" t="s">
        <v>2757</v>
      </c>
      <c r="M443" s="46">
        <v>42248</v>
      </c>
      <c r="N443" s="46" t="s">
        <v>186</v>
      </c>
      <c r="O443" s="46" t="s">
        <v>187</v>
      </c>
      <c r="P443" s="46" t="s">
        <v>188</v>
      </c>
      <c r="Q443" s="46" t="s">
        <v>4</v>
      </c>
      <c r="R443" s="46" t="s">
        <v>4</v>
      </c>
      <c r="S443" s="46" t="s">
        <v>194</v>
      </c>
      <c r="T443" s="46" t="s">
        <v>194</v>
      </c>
      <c r="U443" s="46" t="s">
        <v>194</v>
      </c>
      <c r="V443" s="46" t="s">
        <v>194</v>
      </c>
      <c r="W443" s="46" t="s">
        <v>189</v>
      </c>
      <c r="X443" s="46" t="s">
        <v>194</v>
      </c>
      <c r="Z443" s="46" t="s">
        <v>198</v>
      </c>
      <c r="AA443" s="46" t="s">
        <v>1252</v>
      </c>
      <c r="AB443" s="46" t="s">
        <v>195</v>
      </c>
      <c r="AC443" s="46" t="s">
        <v>2408</v>
      </c>
      <c r="AD443" s="46" t="s">
        <v>201</v>
      </c>
    </row>
    <row r="444" spans="1:32" hidden="1">
      <c r="A444" s="46">
        <v>160</v>
      </c>
      <c r="B444" s="46" t="s">
        <v>945</v>
      </c>
      <c r="C444" s="46" t="s">
        <v>2464</v>
      </c>
      <c r="D444" s="46" t="s">
        <v>217</v>
      </c>
      <c r="E444" s="46" t="s">
        <v>2403</v>
      </c>
      <c r="F444" s="46" t="s">
        <v>2737</v>
      </c>
      <c r="G444" s="44" t="s">
        <v>2738</v>
      </c>
      <c r="H444" s="44" t="s">
        <v>8</v>
      </c>
      <c r="I444" s="46" t="s">
        <v>2758</v>
      </c>
      <c r="J444" s="44">
        <v>62677</v>
      </c>
      <c r="K444" s="46" t="s">
        <v>2759</v>
      </c>
      <c r="M444" s="46">
        <v>42614</v>
      </c>
      <c r="N444" s="46" t="s">
        <v>186</v>
      </c>
      <c r="O444" s="46" t="s">
        <v>187</v>
      </c>
      <c r="P444" s="46" t="s">
        <v>188</v>
      </c>
      <c r="Q444" s="46" t="s">
        <v>7</v>
      </c>
      <c r="R444" s="46" t="s">
        <v>4</v>
      </c>
      <c r="U444" s="46" t="s">
        <v>2737</v>
      </c>
      <c r="V444" s="46" t="s">
        <v>194</v>
      </c>
      <c r="W444" s="46" t="s">
        <v>189</v>
      </c>
      <c r="Z444" s="46" t="s">
        <v>198</v>
      </c>
      <c r="AA444" s="46">
        <v>25</v>
      </c>
      <c r="AB444" s="46" t="s">
        <v>34</v>
      </c>
      <c r="AC444" s="46" t="s">
        <v>2408</v>
      </c>
      <c r="AD444" s="46" t="s">
        <v>201</v>
      </c>
    </row>
    <row r="445" spans="1:32" hidden="1">
      <c r="A445" s="46">
        <v>161</v>
      </c>
      <c r="B445" s="46" t="s">
        <v>945</v>
      </c>
      <c r="C445" s="46" t="s">
        <v>2464</v>
      </c>
      <c r="D445" s="46" t="s">
        <v>217</v>
      </c>
      <c r="E445" s="46" t="s">
        <v>2403</v>
      </c>
      <c r="F445" s="46" t="s">
        <v>2737</v>
      </c>
      <c r="G445" s="44" t="s">
        <v>2738</v>
      </c>
      <c r="H445" s="44" t="s">
        <v>5</v>
      </c>
      <c r="I445" s="46" t="s">
        <v>2760</v>
      </c>
      <c r="J445" s="44">
        <v>15124</v>
      </c>
      <c r="K445" s="46" t="s">
        <v>2761</v>
      </c>
      <c r="M445" s="46">
        <v>42614</v>
      </c>
      <c r="N445" s="46" t="s">
        <v>186</v>
      </c>
      <c r="O445" s="46" t="s">
        <v>187</v>
      </c>
      <c r="P445" s="46" t="s">
        <v>200</v>
      </c>
      <c r="Q445" s="46" t="s">
        <v>7</v>
      </c>
      <c r="R445" s="46" t="s">
        <v>4</v>
      </c>
      <c r="U445" s="46" t="s">
        <v>2737</v>
      </c>
      <c r="V445" s="46" t="s">
        <v>194</v>
      </c>
      <c r="W445" s="46" t="s">
        <v>201</v>
      </c>
      <c r="Z445" s="46" t="s">
        <v>198</v>
      </c>
      <c r="AA445" s="46">
        <v>25</v>
      </c>
      <c r="AB445" s="46" t="s">
        <v>34</v>
      </c>
      <c r="AC445" s="46" t="s">
        <v>2408</v>
      </c>
      <c r="AD445" s="46" t="s">
        <v>201</v>
      </c>
    </row>
    <row r="446" spans="1:32" hidden="1">
      <c r="A446" s="46">
        <v>162</v>
      </c>
      <c r="B446" s="46" t="s">
        <v>945</v>
      </c>
      <c r="C446" s="46" t="s">
        <v>2464</v>
      </c>
      <c r="D446" s="46" t="s">
        <v>217</v>
      </c>
      <c r="E446" s="46" t="s">
        <v>2403</v>
      </c>
      <c r="F446" s="46" t="s">
        <v>2762</v>
      </c>
      <c r="G446" s="44" t="s">
        <v>2763</v>
      </c>
      <c r="H446" s="44" t="s">
        <v>8</v>
      </c>
      <c r="I446" s="46" t="s">
        <v>2764</v>
      </c>
      <c r="J446" s="44" t="s">
        <v>2765</v>
      </c>
      <c r="K446" s="46" t="s">
        <v>2766</v>
      </c>
      <c r="M446" s="46">
        <v>42248</v>
      </c>
      <c r="N446" s="46" t="s">
        <v>186</v>
      </c>
      <c r="O446" s="46" t="s">
        <v>187</v>
      </c>
      <c r="P446" s="46" t="s">
        <v>193</v>
      </c>
      <c r="Q446" s="46" t="s">
        <v>4</v>
      </c>
      <c r="R446" s="46" t="s">
        <v>4</v>
      </c>
      <c r="S446" s="46" t="s">
        <v>194</v>
      </c>
      <c r="T446" s="46" t="s">
        <v>194</v>
      </c>
      <c r="U446" s="46" t="s">
        <v>194</v>
      </c>
      <c r="V446" s="46" t="s">
        <v>194</v>
      </c>
      <c r="W446" s="46" t="s">
        <v>189</v>
      </c>
      <c r="X446" s="46" t="s">
        <v>194</v>
      </c>
      <c r="Z446" s="46" t="s">
        <v>199</v>
      </c>
      <c r="AA446" s="46">
        <v>31</v>
      </c>
      <c r="AB446" s="46" t="s">
        <v>195</v>
      </c>
      <c r="AC446" s="46" t="s">
        <v>2767</v>
      </c>
      <c r="AD446" s="46" t="s">
        <v>190</v>
      </c>
    </row>
    <row r="447" spans="1:32" hidden="1">
      <c r="A447" s="46">
        <v>163</v>
      </c>
      <c r="B447" s="46" t="s">
        <v>945</v>
      </c>
      <c r="C447" s="46" t="s">
        <v>2464</v>
      </c>
      <c r="D447" s="46" t="s">
        <v>217</v>
      </c>
      <c r="E447" s="46" t="s">
        <v>2403</v>
      </c>
      <c r="F447" s="46" t="s">
        <v>2762</v>
      </c>
      <c r="G447" s="44" t="s">
        <v>2763</v>
      </c>
      <c r="H447" s="44" t="s">
        <v>3</v>
      </c>
      <c r="I447" s="46" t="s">
        <v>2768</v>
      </c>
      <c r="J447" s="44" t="s">
        <v>2769</v>
      </c>
      <c r="K447" s="46" t="s">
        <v>2770</v>
      </c>
      <c r="L447" s="46">
        <v>15319727123</v>
      </c>
      <c r="M447" s="46">
        <v>42430</v>
      </c>
      <c r="N447" s="46" t="s">
        <v>186</v>
      </c>
      <c r="O447" s="46" t="s">
        <v>187</v>
      </c>
      <c r="P447" s="46" t="s">
        <v>188</v>
      </c>
      <c r="Q447" s="46" t="s">
        <v>9793</v>
      </c>
      <c r="R447" s="46" t="s">
        <v>4</v>
      </c>
      <c r="S447" s="46" t="s">
        <v>187</v>
      </c>
      <c r="T447" s="46" t="s">
        <v>187</v>
      </c>
      <c r="U447" s="46" t="s">
        <v>2762</v>
      </c>
      <c r="W447" s="46" t="s">
        <v>189</v>
      </c>
      <c r="X447" s="46" t="s">
        <v>194</v>
      </c>
      <c r="Y447" s="46" t="s">
        <v>2771</v>
      </c>
      <c r="Z447" s="46" t="s">
        <v>198</v>
      </c>
      <c r="AA447" s="46">
        <v>31</v>
      </c>
      <c r="AB447" s="46" t="s">
        <v>195</v>
      </c>
      <c r="AC447" s="46" t="s">
        <v>2767</v>
      </c>
      <c r="AD447" s="46" t="s">
        <v>201</v>
      </c>
      <c r="AE447" s="46" t="e">
        <v>#N/A</v>
      </c>
    </row>
    <row r="448" spans="1:32" hidden="1">
      <c r="A448" s="46">
        <v>164</v>
      </c>
      <c r="B448" s="46" t="s">
        <v>945</v>
      </c>
      <c r="C448" s="46" t="s">
        <v>2464</v>
      </c>
      <c r="D448" s="46" t="s">
        <v>217</v>
      </c>
      <c r="E448" s="46" t="s">
        <v>2403</v>
      </c>
      <c r="F448" s="46" t="s">
        <v>2762</v>
      </c>
      <c r="G448" s="44" t="s">
        <v>2763</v>
      </c>
      <c r="H448" s="44" t="s">
        <v>3</v>
      </c>
      <c r="I448" s="46" t="s">
        <v>2762</v>
      </c>
      <c r="J448" s="44" t="s">
        <v>2772</v>
      </c>
      <c r="K448" s="46" t="s">
        <v>2773</v>
      </c>
      <c r="L448" s="46">
        <v>18133976107</v>
      </c>
      <c r="M448" s="46">
        <v>42248</v>
      </c>
      <c r="N448" s="46" t="s">
        <v>186</v>
      </c>
      <c r="O448" s="46" t="s">
        <v>187</v>
      </c>
      <c r="P448" s="46" t="s">
        <v>193</v>
      </c>
      <c r="Q448" s="46" t="s">
        <v>4</v>
      </c>
      <c r="R448" s="46" t="s">
        <v>4</v>
      </c>
      <c r="S448" s="46" t="s">
        <v>194</v>
      </c>
      <c r="T448" s="46" t="s">
        <v>194</v>
      </c>
      <c r="U448" s="46" t="s">
        <v>194</v>
      </c>
      <c r="V448" s="46" t="s">
        <v>194</v>
      </c>
      <c r="W448" s="46" t="s">
        <v>189</v>
      </c>
      <c r="X448" s="46" t="s">
        <v>194</v>
      </c>
      <c r="Z448" s="46" t="s">
        <v>199</v>
      </c>
      <c r="AA448" s="46">
        <v>31</v>
      </c>
      <c r="AB448" s="46" t="s">
        <v>195</v>
      </c>
      <c r="AC448" s="46" t="s">
        <v>2767</v>
      </c>
      <c r="AD448" s="46" t="s">
        <v>190</v>
      </c>
      <c r="AE448" s="46" t="s">
        <v>196</v>
      </c>
    </row>
    <row r="449" spans="1:31" hidden="1">
      <c r="A449" s="46">
        <v>165</v>
      </c>
      <c r="B449" s="46" t="s">
        <v>945</v>
      </c>
      <c r="C449" s="46" t="s">
        <v>2464</v>
      </c>
      <c r="D449" s="46" t="s">
        <v>217</v>
      </c>
      <c r="E449" s="46" t="s">
        <v>2403</v>
      </c>
      <c r="F449" s="46" t="s">
        <v>2762</v>
      </c>
      <c r="G449" s="44" t="s">
        <v>2763</v>
      </c>
      <c r="H449" s="44" t="s">
        <v>192</v>
      </c>
      <c r="I449" s="46" t="s">
        <v>2774</v>
      </c>
      <c r="J449" s="44" t="s">
        <v>2775</v>
      </c>
      <c r="K449" s="46" t="s">
        <v>2776</v>
      </c>
      <c r="L449" s="46">
        <v>13379012347</v>
      </c>
      <c r="M449" s="46">
        <v>42248</v>
      </c>
      <c r="N449" s="46" t="s">
        <v>186</v>
      </c>
      <c r="O449" s="46" t="s">
        <v>187</v>
      </c>
      <c r="P449" s="46" t="s">
        <v>193</v>
      </c>
      <c r="Q449" s="46" t="s">
        <v>4</v>
      </c>
      <c r="R449" s="46" t="s">
        <v>4</v>
      </c>
      <c r="S449" s="46" t="s">
        <v>194</v>
      </c>
      <c r="T449" s="46" t="s">
        <v>194</v>
      </c>
      <c r="U449" s="46" t="s">
        <v>194</v>
      </c>
      <c r="V449" s="46" t="s">
        <v>194</v>
      </c>
      <c r="W449" s="46" t="s">
        <v>189</v>
      </c>
      <c r="X449" s="46" t="s">
        <v>194</v>
      </c>
      <c r="Z449" s="46" t="s">
        <v>199</v>
      </c>
      <c r="AA449" s="46">
        <v>31</v>
      </c>
      <c r="AB449" s="46" t="s">
        <v>195</v>
      </c>
      <c r="AC449" s="46" t="s">
        <v>2767</v>
      </c>
      <c r="AD449" s="46" t="s">
        <v>190</v>
      </c>
    </row>
    <row r="450" spans="1:31" hidden="1">
      <c r="A450" s="46">
        <v>166</v>
      </c>
      <c r="B450" s="46" t="s">
        <v>945</v>
      </c>
      <c r="C450" s="46" t="s">
        <v>2464</v>
      </c>
      <c r="D450" s="46" t="s">
        <v>217</v>
      </c>
      <c r="E450" s="46" t="s">
        <v>2403</v>
      </c>
      <c r="F450" s="46" t="s">
        <v>2762</v>
      </c>
      <c r="G450" s="44" t="s">
        <v>2763</v>
      </c>
      <c r="H450" s="44" t="s">
        <v>5</v>
      </c>
      <c r="I450" s="46" t="s">
        <v>2777</v>
      </c>
      <c r="J450" s="44" t="s">
        <v>2778</v>
      </c>
      <c r="K450" s="46" t="s">
        <v>2779</v>
      </c>
      <c r="L450" s="46">
        <v>15339142956</v>
      </c>
      <c r="M450" s="46">
        <v>42430</v>
      </c>
      <c r="N450" s="46" t="s">
        <v>186</v>
      </c>
      <c r="O450" s="46" t="s">
        <v>187</v>
      </c>
      <c r="P450" s="46" t="s">
        <v>188</v>
      </c>
      <c r="Q450" s="46" t="s">
        <v>9793</v>
      </c>
      <c r="R450" s="46" t="s">
        <v>4</v>
      </c>
      <c r="S450" s="46" t="s">
        <v>187</v>
      </c>
      <c r="T450" s="46" t="s">
        <v>187</v>
      </c>
      <c r="U450" s="46" t="s">
        <v>2762</v>
      </c>
      <c r="W450" s="46" t="s">
        <v>189</v>
      </c>
      <c r="X450" s="46" t="s">
        <v>194</v>
      </c>
      <c r="Y450" s="46" t="s">
        <v>2771</v>
      </c>
      <c r="Z450" s="46" t="s">
        <v>198</v>
      </c>
      <c r="AA450" s="46">
        <v>31</v>
      </c>
      <c r="AB450" s="46" t="s">
        <v>195</v>
      </c>
      <c r="AC450" s="46" t="s">
        <v>2767</v>
      </c>
      <c r="AD450" s="46" t="s">
        <v>201</v>
      </c>
    </row>
    <row r="451" spans="1:31" hidden="1">
      <c r="A451" s="46">
        <v>167</v>
      </c>
      <c r="B451" s="46" t="s">
        <v>945</v>
      </c>
      <c r="C451" s="46" t="s">
        <v>2464</v>
      </c>
      <c r="D451" s="46" t="s">
        <v>217</v>
      </c>
      <c r="E451" s="46" t="s">
        <v>2403</v>
      </c>
      <c r="F451" s="46" t="s">
        <v>2780</v>
      </c>
      <c r="G451" s="44" t="s">
        <v>2781</v>
      </c>
      <c r="H451" s="44" t="s">
        <v>3</v>
      </c>
      <c r="I451" s="46" t="s">
        <v>2780</v>
      </c>
      <c r="J451" s="44" t="s">
        <v>2782</v>
      </c>
      <c r="K451" s="46" t="s">
        <v>2783</v>
      </c>
      <c r="L451" s="46">
        <v>19629079486</v>
      </c>
      <c r="M451" s="46">
        <v>42430</v>
      </c>
      <c r="N451" s="46" t="s">
        <v>186</v>
      </c>
      <c r="O451" s="46" t="s">
        <v>187</v>
      </c>
      <c r="P451" s="46" t="s">
        <v>188</v>
      </c>
      <c r="Q451" s="46" t="s">
        <v>4</v>
      </c>
      <c r="R451" s="46" t="s">
        <v>4</v>
      </c>
      <c r="S451" s="46" t="s">
        <v>187</v>
      </c>
      <c r="T451" s="46" t="s">
        <v>187</v>
      </c>
      <c r="U451" s="46" t="s">
        <v>2762</v>
      </c>
      <c r="W451" s="46" t="s">
        <v>189</v>
      </c>
      <c r="X451" s="46" t="s">
        <v>194</v>
      </c>
      <c r="Y451" s="46" t="s">
        <v>2771</v>
      </c>
      <c r="Z451" s="46" t="s">
        <v>198</v>
      </c>
      <c r="AA451" s="46">
        <v>27</v>
      </c>
      <c r="AB451" s="46" t="s">
        <v>34</v>
      </c>
      <c r="AC451" s="46" t="s">
        <v>2767</v>
      </c>
      <c r="AD451" s="46" t="s">
        <v>190</v>
      </c>
      <c r="AE451" s="46" t="e">
        <v>#N/A</v>
      </c>
    </row>
    <row r="452" spans="1:31" hidden="1">
      <c r="A452" s="46">
        <v>168</v>
      </c>
      <c r="B452" s="46" t="s">
        <v>945</v>
      </c>
      <c r="C452" s="46" t="s">
        <v>2464</v>
      </c>
      <c r="D452" s="46" t="s">
        <v>217</v>
      </c>
      <c r="E452" s="46" t="s">
        <v>2403</v>
      </c>
      <c r="F452" s="46" t="s">
        <v>2780</v>
      </c>
      <c r="G452" s="44" t="s">
        <v>2781</v>
      </c>
      <c r="H452" s="44" t="s">
        <v>8</v>
      </c>
      <c r="I452" s="46" t="s">
        <v>2784</v>
      </c>
      <c r="J452" s="44" t="s">
        <v>2785</v>
      </c>
      <c r="K452" s="46" t="s">
        <v>2786</v>
      </c>
      <c r="L452" s="46">
        <v>15191571280</v>
      </c>
      <c r="M452" s="46">
        <v>42614</v>
      </c>
      <c r="N452" s="46" t="s">
        <v>186</v>
      </c>
      <c r="O452" s="46" t="s">
        <v>187</v>
      </c>
      <c r="P452" s="46" t="s">
        <v>188</v>
      </c>
      <c r="Q452" s="46" t="s">
        <v>4</v>
      </c>
      <c r="R452" s="46" t="s">
        <v>4</v>
      </c>
      <c r="S452" s="46" t="s">
        <v>187</v>
      </c>
      <c r="T452" s="46" t="s">
        <v>187</v>
      </c>
      <c r="U452" s="46" t="s">
        <v>2787</v>
      </c>
      <c r="W452" s="46" t="s">
        <v>189</v>
      </c>
      <c r="X452" s="46" t="s">
        <v>194</v>
      </c>
      <c r="Z452" s="46" t="s">
        <v>198</v>
      </c>
      <c r="AA452" s="46">
        <v>27</v>
      </c>
      <c r="AB452" s="46" t="s">
        <v>34</v>
      </c>
      <c r="AC452" s="46" t="s">
        <v>2767</v>
      </c>
      <c r="AD452" s="46" t="s">
        <v>201</v>
      </c>
    </row>
    <row r="453" spans="1:31" hidden="1">
      <c r="A453" s="46">
        <v>169</v>
      </c>
      <c r="B453" s="46" t="s">
        <v>945</v>
      </c>
      <c r="C453" s="46" t="s">
        <v>2464</v>
      </c>
      <c r="D453" s="46" t="s">
        <v>217</v>
      </c>
      <c r="E453" s="46" t="s">
        <v>2403</v>
      </c>
      <c r="F453" s="46" t="s">
        <v>2780</v>
      </c>
      <c r="G453" s="44" t="s">
        <v>2781</v>
      </c>
      <c r="H453" s="44" t="s">
        <v>192</v>
      </c>
      <c r="I453" s="46" t="s">
        <v>2788</v>
      </c>
      <c r="J453" s="44" t="s">
        <v>2789</v>
      </c>
      <c r="K453" s="46" t="s">
        <v>2790</v>
      </c>
      <c r="L453" s="46">
        <v>18092802672</v>
      </c>
      <c r="M453" s="46">
        <v>42614</v>
      </c>
      <c r="N453" s="46" t="s">
        <v>186</v>
      </c>
      <c r="O453" s="46" t="s">
        <v>187</v>
      </c>
      <c r="P453" s="46" t="s">
        <v>188</v>
      </c>
      <c r="Q453" s="46" t="s">
        <v>4</v>
      </c>
      <c r="R453" s="46" t="s">
        <v>4</v>
      </c>
      <c r="S453" s="46" t="s">
        <v>187</v>
      </c>
      <c r="T453" s="46" t="s">
        <v>187</v>
      </c>
      <c r="U453" s="46" t="s">
        <v>2762</v>
      </c>
      <c r="W453" s="46" t="s">
        <v>189</v>
      </c>
      <c r="X453" s="46" t="s">
        <v>194</v>
      </c>
      <c r="Z453" s="46" t="s">
        <v>198</v>
      </c>
      <c r="AA453" s="46">
        <v>27</v>
      </c>
      <c r="AB453" s="46" t="s">
        <v>34</v>
      </c>
      <c r="AC453" s="46" t="s">
        <v>2767</v>
      </c>
      <c r="AD453" s="46" t="s">
        <v>201</v>
      </c>
    </row>
    <row r="454" spans="1:31" hidden="1">
      <c r="A454" s="46">
        <v>170</v>
      </c>
      <c r="B454" s="46" t="s">
        <v>945</v>
      </c>
      <c r="C454" s="46" t="s">
        <v>2464</v>
      </c>
      <c r="D454" s="46" t="s">
        <v>217</v>
      </c>
      <c r="E454" s="46" t="s">
        <v>2403</v>
      </c>
      <c r="F454" s="46" t="s">
        <v>2762</v>
      </c>
      <c r="G454" s="44" t="s">
        <v>2763</v>
      </c>
      <c r="H454" s="44" t="s">
        <v>46</v>
      </c>
      <c r="I454" s="46" t="s">
        <v>2739</v>
      </c>
      <c r="J454" s="44" t="s">
        <v>2740</v>
      </c>
      <c r="K454" s="46" t="s">
        <v>2741</v>
      </c>
      <c r="M454" s="46">
        <v>42124</v>
      </c>
      <c r="N454" s="46" t="s">
        <v>186</v>
      </c>
      <c r="O454" s="46" t="s">
        <v>191</v>
      </c>
      <c r="P454" s="46" t="s">
        <v>193</v>
      </c>
      <c r="Q454" s="46" t="s">
        <v>7</v>
      </c>
      <c r="R454" s="46" t="s">
        <v>4</v>
      </c>
      <c r="W454" s="46" t="s">
        <v>189</v>
      </c>
      <c r="X454" s="46" t="s">
        <v>194</v>
      </c>
      <c r="AA454" s="46" t="s">
        <v>2755</v>
      </c>
      <c r="AB454" s="46" t="s">
        <v>195</v>
      </c>
      <c r="AC454" s="46" t="s">
        <v>2408</v>
      </c>
      <c r="AD454" s="46" t="s">
        <v>190</v>
      </c>
    </row>
    <row r="455" spans="1:31" hidden="1">
      <c r="A455" s="46">
        <v>171</v>
      </c>
      <c r="B455" s="46" t="s">
        <v>945</v>
      </c>
      <c r="C455" s="46" t="s">
        <v>2464</v>
      </c>
      <c r="D455" s="46" t="s">
        <v>217</v>
      </c>
      <c r="E455" s="46" t="s">
        <v>2403</v>
      </c>
      <c r="F455" s="46" t="s">
        <v>2751</v>
      </c>
      <c r="G455" s="44" t="s">
        <v>2752</v>
      </c>
      <c r="H455" s="44" t="s">
        <v>46</v>
      </c>
      <c r="I455" s="46" t="s">
        <v>2739</v>
      </c>
      <c r="J455" s="44" t="s">
        <v>2740</v>
      </c>
      <c r="K455" s="46" t="s">
        <v>2741</v>
      </c>
      <c r="M455" s="46">
        <v>42124</v>
      </c>
      <c r="N455" s="46" t="s">
        <v>186</v>
      </c>
      <c r="O455" s="46" t="s">
        <v>191</v>
      </c>
      <c r="P455" s="46" t="s">
        <v>193</v>
      </c>
      <c r="Q455" s="46" t="s">
        <v>7</v>
      </c>
      <c r="R455" s="46" t="s">
        <v>4</v>
      </c>
      <c r="W455" s="46" t="s">
        <v>189</v>
      </c>
      <c r="X455" s="46" t="s">
        <v>194</v>
      </c>
      <c r="AA455" s="46" t="s">
        <v>2755</v>
      </c>
      <c r="AB455" s="46" t="s">
        <v>195</v>
      </c>
      <c r="AC455" s="46" t="s">
        <v>2408</v>
      </c>
      <c r="AD455" s="46" t="s">
        <v>190</v>
      </c>
    </row>
    <row r="456" spans="1:31" hidden="1">
      <c r="A456" s="46">
        <v>172</v>
      </c>
      <c r="B456" s="46" t="s">
        <v>945</v>
      </c>
      <c r="C456" s="46" t="s">
        <v>2464</v>
      </c>
      <c r="D456" s="46" t="s">
        <v>217</v>
      </c>
      <c r="E456" s="46" t="s">
        <v>2403</v>
      </c>
      <c r="F456" s="46" t="s">
        <v>2780</v>
      </c>
      <c r="G456" s="44" t="s">
        <v>2781</v>
      </c>
      <c r="H456" s="44" t="s">
        <v>46</v>
      </c>
      <c r="I456" s="46" t="s">
        <v>2739</v>
      </c>
      <c r="J456" s="44" t="s">
        <v>2740</v>
      </c>
      <c r="K456" s="46" t="s">
        <v>2741</v>
      </c>
      <c r="M456" s="46">
        <v>42124</v>
      </c>
      <c r="N456" s="46" t="s">
        <v>186</v>
      </c>
      <c r="O456" s="46" t="s">
        <v>191</v>
      </c>
      <c r="P456" s="46" t="s">
        <v>193</v>
      </c>
      <c r="Q456" s="46" t="s">
        <v>7</v>
      </c>
      <c r="R456" s="46" t="s">
        <v>4</v>
      </c>
      <c r="W456" s="46" t="s">
        <v>189</v>
      </c>
      <c r="X456" s="46" t="s">
        <v>194</v>
      </c>
      <c r="AA456" s="46" t="s">
        <v>2755</v>
      </c>
      <c r="AB456" s="46" t="s">
        <v>195</v>
      </c>
      <c r="AC456" s="46" t="s">
        <v>2408</v>
      </c>
      <c r="AD456" s="46" t="s">
        <v>190</v>
      </c>
    </row>
    <row r="457" spans="1:31" hidden="1">
      <c r="A457" s="46">
        <v>173</v>
      </c>
      <c r="B457" s="46" t="s">
        <v>945</v>
      </c>
      <c r="C457" s="46" t="s">
        <v>208</v>
      </c>
      <c r="D457" s="46" t="s">
        <v>204</v>
      </c>
      <c r="E457" s="46" t="s">
        <v>2403</v>
      </c>
      <c r="F457" s="46" t="s">
        <v>2791</v>
      </c>
      <c r="G457" s="44" t="s">
        <v>2792</v>
      </c>
      <c r="H457" s="44" t="s">
        <v>3</v>
      </c>
      <c r="I457" s="46" t="s">
        <v>2791</v>
      </c>
      <c r="J457" s="44" t="s">
        <v>2793</v>
      </c>
      <c r="K457" s="46" t="s">
        <v>2794</v>
      </c>
      <c r="M457" s="46">
        <v>42248</v>
      </c>
      <c r="N457" s="46" t="s">
        <v>186</v>
      </c>
      <c r="O457" s="46" t="s">
        <v>187</v>
      </c>
      <c r="P457" s="46" t="s">
        <v>193</v>
      </c>
      <c r="Q457" s="46" t="s">
        <v>4</v>
      </c>
      <c r="R457" s="46" t="s">
        <v>7</v>
      </c>
      <c r="S457" s="46" t="s">
        <v>194</v>
      </c>
      <c r="T457" s="46" t="s">
        <v>194</v>
      </c>
      <c r="U457" s="46" t="s">
        <v>194</v>
      </c>
      <c r="V457" s="46" t="s">
        <v>194</v>
      </c>
      <c r="W457" s="46" t="s">
        <v>189</v>
      </c>
      <c r="X457" s="46" t="s">
        <v>194</v>
      </c>
      <c r="Z457" s="46" t="s">
        <v>198</v>
      </c>
      <c r="AA457" s="46">
        <v>20</v>
      </c>
      <c r="AB457" s="46" t="s">
        <v>195</v>
      </c>
      <c r="AC457" s="46" t="s">
        <v>2408</v>
      </c>
      <c r="AD457" s="46" t="s">
        <v>190</v>
      </c>
      <c r="AE457" s="46" t="s">
        <v>196</v>
      </c>
    </row>
    <row r="458" spans="1:31" hidden="1">
      <c r="A458" s="46">
        <v>174</v>
      </c>
      <c r="B458" s="46" t="s">
        <v>945</v>
      </c>
      <c r="C458" s="46" t="s">
        <v>208</v>
      </c>
      <c r="D458" s="46" t="s">
        <v>204</v>
      </c>
      <c r="E458" s="46" t="s">
        <v>2403</v>
      </c>
      <c r="F458" s="46" t="s">
        <v>2791</v>
      </c>
      <c r="G458" s="44" t="s">
        <v>2792</v>
      </c>
      <c r="H458" s="44" t="s">
        <v>5</v>
      </c>
      <c r="I458" s="46" t="s">
        <v>2795</v>
      </c>
      <c r="J458" s="44" t="s">
        <v>2796</v>
      </c>
      <c r="K458" s="46" t="s">
        <v>2797</v>
      </c>
      <c r="M458" s="46">
        <v>42248</v>
      </c>
      <c r="N458" s="46" t="s">
        <v>186</v>
      </c>
      <c r="O458" s="46" t="s">
        <v>187</v>
      </c>
      <c r="P458" s="46" t="s">
        <v>193</v>
      </c>
      <c r="Q458" s="46" t="s">
        <v>4</v>
      </c>
      <c r="R458" s="46" t="s">
        <v>7</v>
      </c>
      <c r="S458" s="46" t="s">
        <v>194</v>
      </c>
      <c r="T458" s="46" t="s">
        <v>194</v>
      </c>
      <c r="U458" s="46" t="s">
        <v>194</v>
      </c>
      <c r="V458" s="46" t="s">
        <v>194</v>
      </c>
      <c r="W458" s="46" t="s">
        <v>189</v>
      </c>
      <c r="X458" s="46" t="s">
        <v>194</v>
      </c>
      <c r="Z458" s="46" t="s">
        <v>199</v>
      </c>
      <c r="AA458" s="46">
        <v>20</v>
      </c>
      <c r="AB458" s="46" t="s">
        <v>195</v>
      </c>
      <c r="AC458" s="46" t="s">
        <v>2408</v>
      </c>
      <c r="AD458" s="46" t="s">
        <v>190</v>
      </c>
    </row>
    <row r="459" spans="1:31" hidden="1">
      <c r="A459" s="46">
        <v>175</v>
      </c>
      <c r="B459" s="46" t="s">
        <v>945</v>
      </c>
      <c r="C459" s="46" t="s">
        <v>208</v>
      </c>
      <c r="D459" s="46" t="s">
        <v>204</v>
      </c>
      <c r="E459" s="46" t="s">
        <v>2403</v>
      </c>
      <c r="F459" s="46" t="s">
        <v>2798</v>
      </c>
      <c r="G459" s="44" t="s">
        <v>2799</v>
      </c>
      <c r="H459" s="44" t="s">
        <v>8</v>
      </c>
      <c r="I459" s="46" t="s">
        <v>2800</v>
      </c>
      <c r="J459" s="44" t="s">
        <v>2801</v>
      </c>
      <c r="K459" s="46" t="s">
        <v>2802</v>
      </c>
      <c r="M459" s="46">
        <v>42248</v>
      </c>
      <c r="N459" s="46" t="s">
        <v>186</v>
      </c>
      <c r="O459" s="46" t="s">
        <v>187</v>
      </c>
      <c r="P459" s="46" t="s">
        <v>193</v>
      </c>
      <c r="Q459" s="46" t="s">
        <v>4</v>
      </c>
      <c r="R459" s="46" t="s">
        <v>4</v>
      </c>
      <c r="S459" s="46" t="s">
        <v>194</v>
      </c>
      <c r="T459" s="46" t="s">
        <v>194</v>
      </c>
      <c r="U459" s="46" t="s">
        <v>194</v>
      </c>
      <c r="V459" s="46" t="s">
        <v>194</v>
      </c>
      <c r="W459" s="46" t="s">
        <v>189</v>
      </c>
      <c r="X459" s="46" t="s">
        <v>194</v>
      </c>
      <c r="Z459" s="46" t="s">
        <v>199</v>
      </c>
      <c r="AA459" s="46" t="s">
        <v>1185</v>
      </c>
      <c r="AB459" s="46" t="s">
        <v>195</v>
      </c>
      <c r="AC459" s="46" t="s">
        <v>2803</v>
      </c>
      <c r="AD459" s="46" t="s">
        <v>190</v>
      </c>
    </row>
    <row r="460" spans="1:31" hidden="1">
      <c r="A460" s="46">
        <v>176</v>
      </c>
      <c r="B460" s="46" t="s">
        <v>945</v>
      </c>
      <c r="C460" s="46" t="s">
        <v>208</v>
      </c>
      <c r="D460" s="46" t="s">
        <v>204</v>
      </c>
      <c r="E460" s="46" t="s">
        <v>2403</v>
      </c>
      <c r="F460" s="46" t="s">
        <v>2798</v>
      </c>
      <c r="G460" s="44" t="s">
        <v>2799</v>
      </c>
      <c r="H460" s="44" t="s">
        <v>8</v>
      </c>
      <c r="I460" s="46" t="s">
        <v>2804</v>
      </c>
      <c r="J460" s="44" t="s">
        <v>2805</v>
      </c>
      <c r="K460" s="46" t="s">
        <v>2806</v>
      </c>
      <c r="M460" s="46">
        <v>42248</v>
      </c>
      <c r="N460" s="46" t="s">
        <v>186</v>
      </c>
      <c r="O460" s="46" t="s">
        <v>187</v>
      </c>
      <c r="P460" s="46" t="s">
        <v>193</v>
      </c>
      <c r="Q460" s="46" t="s">
        <v>4</v>
      </c>
      <c r="R460" s="46" t="s">
        <v>4</v>
      </c>
      <c r="S460" s="46" t="s">
        <v>194</v>
      </c>
      <c r="T460" s="46" t="s">
        <v>194</v>
      </c>
      <c r="U460" s="46" t="s">
        <v>194</v>
      </c>
      <c r="V460" s="46" t="s">
        <v>194</v>
      </c>
      <c r="W460" s="46" t="s">
        <v>189</v>
      </c>
      <c r="X460" s="46" t="s">
        <v>194</v>
      </c>
      <c r="Z460" s="46" t="s">
        <v>199</v>
      </c>
      <c r="AA460" s="46" t="s">
        <v>1185</v>
      </c>
      <c r="AB460" s="46" t="s">
        <v>195</v>
      </c>
      <c r="AC460" s="46" t="s">
        <v>2803</v>
      </c>
      <c r="AD460" s="46" t="s">
        <v>190</v>
      </c>
    </row>
    <row r="461" spans="1:31" hidden="1">
      <c r="A461" s="46">
        <v>177</v>
      </c>
      <c r="B461" s="46" t="s">
        <v>945</v>
      </c>
      <c r="C461" s="46" t="s">
        <v>208</v>
      </c>
      <c r="D461" s="46" t="s">
        <v>204</v>
      </c>
      <c r="E461" s="46" t="s">
        <v>2403</v>
      </c>
      <c r="F461" s="46" t="s">
        <v>2798</v>
      </c>
      <c r="G461" s="44" t="s">
        <v>2799</v>
      </c>
      <c r="H461" s="44" t="s">
        <v>3</v>
      </c>
      <c r="I461" s="46" t="s">
        <v>2798</v>
      </c>
      <c r="J461" s="44" t="s">
        <v>2807</v>
      </c>
      <c r="K461" s="46" t="s">
        <v>2808</v>
      </c>
      <c r="M461" s="46">
        <v>42248</v>
      </c>
      <c r="N461" s="46" t="s">
        <v>186</v>
      </c>
      <c r="O461" s="46" t="s">
        <v>187</v>
      </c>
      <c r="P461" s="46" t="s">
        <v>193</v>
      </c>
      <c r="Q461" s="46" t="s">
        <v>4</v>
      </c>
      <c r="R461" s="46" t="s">
        <v>4</v>
      </c>
      <c r="S461" s="46" t="s">
        <v>194</v>
      </c>
      <c r="T461" s="46" t="s">
        <v>194</v>
      </c>
      <c r="U461" s="46" t="s">
        <v>194</v>
      </c>
      <c r="V461" s="46" t="s">
        <v>194</v>
      </c>
      <c r="W461" s="46" t="s">
        <v>189</v>
      </c>
      <c r="X461" s="46" t="s">
        <v>194</v>
      </c>
      <c r="Z461" s="46" t="s">
        <v>198</v>
      </c>
      <c r="AA461" s="46" t="s">
        <v>1185</v>
      </c>
      <c r="AB461" s="46" t="s">
        <v>195</v>
      </c>
      <c r="AC461" s="46" t="s">
        <v>2803</v>
      </c>
      <c r="AD461" s="46" t="s">
        <v>190</v>
      </c>
      <c r="AE461" s="46" t="e">
        <v>#N/A</v>
      </c>
    </row>
    <row r="462" spans="1:31" hidden="1">
      <c r="A462" s="46">
        <v>178</v>
      </c>
      <c r="B462" s="46" t="s">
        <v>945</v>
      </c>
      <c r="C462" s="46" t="s">
        <v>208</v>
      </c>
      <c r="D462" s="46" t="s">
        <v>204</v>
      </c>
      <c r="E462" s="46" t="s">
        <v>2403</v>
      </c>
      <c r="F462" s="46" t="s">
        <v>2798</v>
      </c>
      <c r="G462" s="44" t="s">
        <v>2799</v>
      </c>
      <c r="H462" s="44" t="s">
        <v>9</v>
      </c>
      <c r="I462" s="46" t="s">
        <v>2798</v>
      </c>
      <c r="J462" s="44" t="s">
        <v>2807</v>
      </c>
      <c r="K462" s="46" t="s">
        <v>2808</v>
      </c>
      <c r="M462" s="46">
        <v>42248</v>
      </c>
      <c r="N462" s="46" t="s">
        <v>186</v>
      </c>
      <c r="O462" s="46" t="s">
        <v>187</v>
      </c>
      <c r="P462" s="46" t="s">
        <v>193</v>
      </c>
      <c r="Q462" s="46" t="s">
        <v>4</v>
      </c>
      <c r="R462" s="46" t="s">
        <v>4</v>
      </c>
      <c r="S462" s="46" t="s">
        <v>194</v>
      </c>
      <c r="T462" s="46" t="s">
        <v>194</v>
      </c>
      <c r="U462" s="46" t="s">
        <v>194</v>
      </c>
      <c r="V462" s="46" t="s">
        <v>194</v>
      </c>
      <c r="W462" s="46" t="s">
        <v>189</v>
      </c>
      <c r="X462" s="46" t="s">
        <v>194</v>
      </c>
      <c r="Z462" s="46" t="s">
        <v>198</v>
      </c>
      <c r="AA462" s="46" t="s">
        <v>1185</v>
      </c>
      <c r="AB462" s="46" t="s">
        <v>195</v>
      </c>
      <c r="AC462" s="46" t="s">
        <v>2803</v>
      </c>
      <c r="AD462" s="46" t="s">
        <v>190</v>
      </c>
      <c r="AE462" s="46" t="e">
        <v>#N/A</v>
      </c>
    </row>
    <row r="463" spans="1:31" hidden="1">
      <c r="A463" s="46">
        <v>179</v>
      </c>
      <c r="B463" s="46" t="s">
        <v>945</v>
      </c>
      <c r="C463" s="46" t="s">
        <v>208</v>
      </c>
      <c r="D463" s="46" t="s">
        <v>204</v>
      </c>
      <c r="E463" s="46" t="s">
        <v>2403</v>
      </c>
      <c r="F463" s="46" t="s">
        <v>2798</v>
      </c>
      <c r="G463" s="44" t="s">
        <v>2799</v>
      </c>
      <c r="H463" s="44" t="s">
        <v>9</v>
      </c>
      <c r="I463" s="46" t="s">
        <v>2809</v>
      </c>
      <c r="J463" s="44" t="s">
        <v>2810</v>
      </c>
      <c r="K463" s="46" t="s">
        <v>2811</v>
      </c>
      <c r="M463" s="46">
        <v>42248</v>
      </c>
      <c r="N463" s="46" t="s">
        <v>186</v>
      </c>
      <c r="O463" s="46" t="s">
        <v>187</v>
      </c>
      <c r="P463" s="46" t="s">
        <v>193</v>
      </c>
      <c r="Q463" s="46" t="s">
        <v>4</v>
      </c>
      <c r="R463" s="46" t="s">
        <v>4</v>
      </c>
      <c r="S463" s="46" t="s">
        <v>194</v>
      </c>
      <c r="T463" s="46" t="s">
        <v>194</v>
      </c>
      <c r="U463" s="46" t="s">
        <v>194</v>
      </c>
      <c r="V463" s="46" t="s">
        <v>194</v>
      </c>
      <c r="W463" s="46" t="s">
        <v>189</v>
      </c>
      <c r="X463" s="46" t="s">
        <v>194</v>
      </c>
      <c r="Z463" s="46" t="s">
        <v>198</v>
      </c>
      <c r="AA463" s="46" t="s">
        <v>1185</v>
      </c>
      <c r="AB463" s="46" t="s">
        <v>195</v>
      </c>
      <c r="AC463" s="46" t="s">
        <v>2803</v>
      </c>
      <c r="AD463" s="46" t="s">
        <v>190</v>
      </c>
      <c r="AE463" s="46" t="e">
        <v>#N/A</v>
      </c>
    </row>
    <row r="464" spans="1:31" hidden="1">
      <c r="A464" s="46">
        <v>180</v>
      </c>
      <c r="B464" s="46" t="s">
        <v>945</v>
      </c>
      <c r="C464" s="46" t="s">
        <v>208</v>
      </c>
      <c r="D464" s="46" t="s">
        <v>204</v>
      </c>
      <c r="E464" s="46" t="s">
        <v>2403</v>
      </c>
      <c r="F464" s="46" t="s">
        <v>2798</v>
      </c>
      <c r="G464" s="44" t="s">
        <v>2799</v>
      </c>
      <c r="H464" s="44" t="s">
        <v>5</v>
      </c>
      <c r="I464" s="46" t="s">
        <v>2812</v>
      </c>
      <c r="J464" s="44" t="s">
        <v>2813</v>
      </c>
      <c r="K464" s="46" t="s">
        <v>2814</v>
      </c>
      <c r="M464" s="46">
        <v>42248</v>
      </c>
      <c r="N464" s="46" t="s">
        <v>186</v>
      </c>
      <c r="O464" s="46" t="s">
        <v>187</v>
      </c>
      <c r="P464" s="46" t="s">
        <v>193</v>
      </c>
      <c r="Q464" s="46" t="s">
        <v>4</v>
      </c>
      <c r="R464" s="46" t="s">
        <v>4</v>
      </c>
      <c r="S464" s="46" t="s">
        <v>194</v>
      </c>
      <c r="T464" s="46" t="s">
        <v>194</v>
      </c>
      <c r="U464" s="46" t="s">
        <v>194</v>
      </c>
      <c r="V464" s="46" t="s">
        <v>194</v>
      </c>
      <c r="W464" s="46" t="s">
        <v>189</v>
      </c>
      <c r="X464" s="46" t="s">
        <v>194</v>
      </c>
      <c r="Z464" s="46" t="s">
        <v>199</v>
      </c>
      <c r="AA464" s="46" t="s">
        <v>1185</v>
      </c>
      <c r="AB464" s="46" t="s">
        <v>195</v>
      </c>
      <c r="AC464" s="46" t="s">
        <v>2803</v>
      </c>
      <c r="AD464" s="46" t="s">
        <v>190</v>
      </c>
    </row>
    <row r="465" spans="1:31" hidden="1">
      <c r="A465" s="46">
        <v>181</v>
      </c>
      <c r="B465" s="46" t="s">
        <v>945</v>
      </c>
      <c r="C465" s="46" t="s">
        <v>208</v>
      </c>
      <c r="D465" s="46" t="s">
        <v>204</v>
      </c>
      <c r="E465" s="46" t="s">
        <v>2403</v>
      </c>
      <c r="F465" s="46" t="s">
        <v>2815</v>
      </c>
      <c r="G465" s="44" t="s">
        <v>2816</v>
      </c>
      <c r="H465" s="44" t="s">
        <v>3</v>
      </c>
      <c r="I465" s="46" t="s">
        <v>2815</v>
      </c>
      <c r="J465" s="44" t="s">
        <v>2817</v>
      </c>
      <c r="K465" s="46" t="s">
        <v>2818</v>
      </c>
      <c r="M465" s="46">
        <v>42248</v>
      </c>
      <c r="N465" s="46" t="s">
        <v>186</v>
      </c>
      <c r="O465" s="46" t="s">
        <v>187</v>
      </c>
      <c r="P465" s="46" t="s">
        <v>193</v>
      </c>
      <c r="Q465" s="46" t="s">
        <v>7</v>
      </c>
      <c r="R465" s="46" t="s">
        <v>7</v>
      </c>
      <c r="S465" s="46" t="s">
        <v>194</v>
      </c>
      <c r="T465" s="46" t="s">
        <v>194</v>
      </c>
      <c r="U465" s="46" t="s">
        <v>194</v>
      </c>
      <c r="W465" s="46" t="s">
        <v>189</v>
      </c>
      <c r="X465" s="46" t="s">
        <v>194</v>
      </c>
      <c r="Z465" s="46" t="s">
        <v>198</v>
      </c>
      <c r="AA465" s="46" t="s">
        <v>1101</v>
      </c>
      <c r="AB465" s="46" t="s">
        <v>195</v>
      </c>
      <c r="AC465" s="46" t="s">
        <v>2819</v>
      </c>
      <c r="AD465" s="46" t="s">
        <v>190</v>
      </c>
      <c r="AE465" s="46" t="e">
        <v>#N/A</v>
      </c>
    </row>
    <row r="466" spans="1:31" hidden="1">
      <c r="A466" s="46">
        <v>182</v>
      </c>
      <c r="B466" s="46" t="s">
        <v>945</v>
      </c>
      <c r="C466" s="46" t="s">
        <v>208</v>
      </c>
      <c r="D466" s="46" t="s">
        <v>204</v>
      </c>
      <c r="E466" s="46" t="s">
        <v>2403</v>
      </c>
      <c r="F466" s="46" t="s">
        <v>2820</v>
      </c>
      <c r="G466" s="44" t="s">
        <v>2821</v>
      </c>
      <c r="H466" s="44" t="s">
        <v>3</v>
      </c>
      <c r="I466" s="46" t="s">
        <v>2820</v>
      </c>
      <c r="J466" s="44" t="s">
        <v>2822</v>
      </c>
      <c r="K466" s="46" t="s">
        <v>2823</v>
      </c>
      <c r="M466" s="46">
        <v>42248</v>
      </c>
      <c r="N466" s="46" t="s">
        <v>186</v>
      </c>
      <c r="O466" s="46" t="s">
        <v>187</v>
      </c>
      <c r="P466" s="46" t="s">
        <v>193</v>
      </c>
      <c r="Q466" s="46" t="s">
        <v>4</v>
      </c>
      <c r="R466" s="46" t="s">
        <v>4</v>
      </c>
      <c r="S466" s="46" t="s">
        <v>194</v>
      </c>
      <c r="T466" s="46" t="s">
        <v>194</v>
      </c>
      <c r="U466" s="46" t="s">
        <v>194</v>
      </c>
      <c r="W466" s="46" t="s">
        <v>189</v>
      </c>
      <c r="X466" s="46" t="s">
        <v>194</v>
      </c>
      <c r="Z466" s="46" t="s">
        <v>198</v>
      </c>
      <c r="AA466" s="46" t="s">
        <v>1160</v>
      </c>
      <c r="AB466" s="46" t="s">
        <v>34</v>
      </c>
      <c r="AC466" s="46" t="s">
        <v>2824</v>
      </c>
      <c r="AD466" s="46" t="s">
        <v>201</v>
      </c>
      <c r="AE466" s="46" t="s">
        <v>196</v>
      </c>
    </row>
    <row r="467" spans="1:31" hidden="1">
      <c r="A467" s="46">
        <v>183</v>
      </c>
      <c r="B467" s="46" t="s">
        <v>945</v>
      </c>
      <c r="C467" s="46" t="s">
        <v>208</v>
      </c>
      <c r="D467" s="46" t="s">
        <v>204</v>
      </c>
      <c r="E467" s="46" t="s">
        <v>2403</v>
      </c>
      <c r="F467" s="46" t="s">
        <v>2820</v>
      </c>
      <c r="G467" s="44" t="s">
        <v>2821</v>
      </c>
      <c r="H467" s="44" t="s">
        <v>9</v>
      </c>
      <c r="I467" s="46" t="s">
        <v>2825</v>
      </c>
      <c r="J467" s="44" t="s">
        <v>2826</v>
      </c>
      <c r="K467" s="46" t="s">
        <v>2827</v>
      </c>
      <c r="M467" s="46">
        <v>42248</v>
      </c>
      <c r="N467" s="46" t="s">
        <v>186</v>
      </c>
      <c r="O467" s="46" t="s">
        <v>187</v>
      </c>
      <c r="P467" s="46" t="s">
        <v>200</v>
      </c>
      <c r="Q467" s="46" t="s">
        <v>4</v>
      </c>
      <c r="R467" s="46" t="s">
        <v>4</v>
      </c>
      <c r="S467" s="46" t="s">
        <v>194</v>
      </c>
      <c r="T467" s="46" t="s">
        <v>194</v>
      </c>
      <c r="U467" s="46" t="s">
        <v>194</v>
      </c>
      <c r="V467" s="46">
        <v>42705</v>
      </c>
      <c r="W467" s="46" t="s">
        <v>201</v>
      </c>
      <c r="X467" s="46" t="s">
        <v>194</v>
      </c>
      <c r="Z467" s="46" t="s">
        <v>198</v>
      </c>
      <c r="AA467" s="46" t="s">
        <v>1160</v>
      </c>
      <c r="AB467" s="46" t="s">
        <v>34</v>
      </c>
      <c r="AC467" s="46" t="s">
        <v>2824</v>
      </c>
      <c r="AD467" s="46" t="s">
        <v>201</v>
      </c>
      <c r="AE467" s="46" t="e">
        <v>#N/A</v>
      </c>
    </row>
    <row r="468" spans="1:31" hidden="1">
      <c r="A468" s="46">
        <v>184</v>
      </c>
      <c r="B468" s="46" t="s">
        <v>945</v>
      </c>
      <c r="C468" s="46" t="s">
        <v>208</v>
      </c>
      <c r="D468" s="46" t="s">
        <v>204</v>
      </c>
      <c r="E468" s="46" t="s">
        <v>2403</v>
      </c>
      <c r="F468" s="46" t="s">
        <v>2828</v>
      </c>
      <c r="G468" s="44" t="s">
        <v>2829</v>
      </c>
      <c r="H468" s="44" t="s">
        <v>3</v>
      </c>
      <c r="I468" s="46" t="s">
        <v>2828</v>
      </c>
      <c r="J468" s="44" t="s">
        <v>2830</v>
      </c>
      <c r="K468" s="46" t="s">
        <v>2831</v>
      </c>
      <c r="M468" s="46">
        <v>42248</v>
      </c>
      <c r="N468" s="46" t="s">
        <v>186</v>
      </c>
      <c r="O468" s="46" t="s">
        <v>187</v>
      </c>
      <c r="P468" s="46" t="s">
        <v>188</v>
      </c>
      <c r="Q468" s="46" t="s">
        <v>7</v>
      </c>
      <c r="R468" s="46" t="s">
        <v>7</v>
      </c>
      <c r="S468" s="46" t="s">
        <v>194</v>
      </c>
      <c r="T468" s="46" t="s">
        <v>194</v>
      </c>
      <c r="U468" s="46" t="s">
        <v>194</v>
      </c>
      <c r="V468" s="46" t="s">
        <v>194</v>
      </c>
      <c r="W468" s="46" t="s">
        <v>189</v>
      </c>
      <c r="X468" s="46" t="s">
        <v>194</v>
      </c>
      <c r="Z468" s="46" t="s">
        <v>198</v>
      </c>
      <c r="AA468" s="46" t="s">
        <v>1160</v>
      </c>
      <c r="AB468" s="46" t="s">
        <v>34</v>
      </c>
      <c r="AC468" s="46" t="s">
        <v>2832</v>
      </c>
      <c r="AD468" s="46" t="s">
        <v>201</v>
      </c>
      <c r="AE468" s="46" t="s">
        <v>196</v>
      </c>
    </row>
    <row r="469" spans="1:31" hidden="1">
      <c r="A469" s="46">
        <v>185</v>
      </c>
      <c r="B469" s="46" t="s">
        <v>945</v>
      </c>
      <c r="C469" s="46" t="s">
        <v>208</v>
      </c>
      <c r="D469" s="46" t="s">
        <v>204</v>
      </c>
      <c r="E469" s="46" t="s">
        <v>2403</v>
      </c>
      <c r="F469" s="46" t="s">
        <v>2791</v>
      </c>
      <c r="G469" s="44" t="s">
        <v>2792</v>
      </c>
      <c r="H469" s="44" t="s">
        <v>46</v>
      </c>
      <c r="I469" s="46" t="s">
        <v>2833</v>
      </c>
      <c r="J469" s="44" t="s">
        <v>2834</v>
      </c>
      <c r="K469" s="46" t="s">
        <v>2835</v>
      </c>
      <c r="M469" s="46">
        <v>42124</v>
      </c>
      <c r="N469" s="46" t="s">
        <v>186</v>
      </c>
      <c r="O469" s="46" t="s">
        <v>191</v>
      </c>
      <c r="P469" s="46" t="s">
        <v>193</v>
      </c>
      <c r="Q469" s="46" t="s">
        <v>7</v>
      </c>
      <c r="R469" s="46" t="s">
        <v>7</v>
      </c>
      <c r="W469" s="46" t="s">
        <v>189</v>
      </c>
      <c r="X469" s="46" t="s">
        <v>194</v>
      </c>
      <c r="Z469" s="46" t="s">
        <v>198</v>
      </c>
      <c r="AA469" s="46" t="s">
        <v>1455</v>
      </c>
      <c r="AB469" s="46" t="s">
        <v>195</v>
      </c>
      <c r="AC469" s="46" t="s">
        <v>2408</v>
      </c>
      <c r="AD469" s="46" t="s">
        <v>190</v>
      </c>
      <c r="AE469" s="46" t="s">
        <v>196</v>
      </c>
    </row>
    <row r="470" spans="1:31" hidden="1">
      <c r="A470" s="46">
        <v>186</v>
      </c>
      <c r="B470" s="46" t="s">
        <v>945</v>
      </c>
      <c r="C470" s="46" t="s">
        <v>208</v>
      </c>
      <c r="D470" s="46" t="s">
        <v>204</v>
      </c>
      <c r="E470" s="46" t="s">
        <v>2403</v>
      </c>
      <c r="F470" s="46" t="s">
        <v>2798</v>
      </c>
      <c r="G470" s="44" t="s">
        <v>2799</v>
      </c>
      <c r="H470" s="44" t="s">
        <v>46</v>
      </c>
      <c r="I470" s="46" t="s">
        <v>2836</v>
      </c>
      <c r="J470" s="44" t="s">
        <v>2837</v>
      </c>
      <c r="K470" s="46" t="s">
        <v>2838</v>
      </c>
      <c r="M470" s="46">
        <v>42124</v>
      </c>
      <c r="N470" s="46" t="s">
        <v>186</v>
      </c>
      <c r="O470" s="46" t="s">
        <v>191</v>
      </c>
      <c r="P470" s="46" t="s">
        <v>193</v>
      </c>
      <c r="Q470" s="46" t="s">
        <v>7</v>
      </c>
      <c r="R470" s="46" t="s">
        <v>7</v>
      </c>
      <c r="W470" s="46" t="s">
        <v>189</v>
      </c>
      <c r="X470" s="46" t="s">
        <v>194</v>
      </c>
      <c r="Z470" s="46" t="s">
        <v>198</v>
      </c>
      <c r="AA470" s="46" t="s">
        <v>1185</v>
      </c>
      <c r="AB470" s="46" t="s">
        <v>195</v>
      </c>
      <c r="AC470" s="46" t="s">
        <v>2803</v>
      </c>
      <c r="AD470" s="46" t="s">
        <v>190</v>
      </c>
      <c r="AE470" s="46" t="s">
        <v>196</v>
      </c>
    </row>
    <row r="471" spans="1:31" hidden="1">
      <c r="A471" s="46">
        <v>187</v>
      </c>
      <c r="B471" s="46" t="s">
        <v>945</v>
      </c>
      <c r="C471" s="46" t="s">
        <v>208</v>
      </c>
      <c r="D471" s="46" t="s">
        <v>204</v>
      </c>
      <c r="E471" s="46" t="s">
        <v>2403</v>
      </c>
      <c r="F471" s="46" t="s">
        <v>2820</v>
      </c>
      <c r="G471" s="44" t="s">
        <v>2821</v>
      </c>
      <c r="H471" s="44" t="s">
        <v>46</v>
      </c>
      <c r="I471" s="46" t="s">
        <v>2833</v>
      </c>
      <c r="J471" s="44" t="s">
        <v>2834</v>
      </c>
      <c r="K471" s="46" t="s">
        <v>2835</v>
      </c>
      <c r="M471" s="46">
        <v>42124</v>
      </c>
      <c r="N471" s="46" t="s">
        <v>186</v>
      </c>
      <c r="O471" s="46" t="s">
        <v>191</v>
      </c>
      <c r="P471" s="46" t="s">
        <v>193</v>
      </c>
      <c r="Q471" s="46" t="s">
        <v>4</v>
      </c>
      <c r="R471" s="46" t="s">
        <v>4</v>
      </c>
      <c r="W471" s="46" t="s">
        <v>189</v>
      </c>
      <c r="X471" s="46" t="s">
        <v>194</v>
      </c>
      <c r="Z471" s="46" t="s">
        <v>198</v>
      </c>
      <c r="AA471" s="46" t="s">
        <v>1160</v>
      </c>
      <c r="AB471" s="46" t="s">
        <v>34</v>
      </c>
      <c r="AC471" s="46" t="s">
        <v>2824</v>
      </c>
      <c r="AD471" s="46" t="s">
        <v>190</v>
      </c>
      <c r="AE471" s="46" t="s">
        <v>196</v>
      </c>
    </row>
    <row r="472" spans="1:31" hidden="1">
      <c r="A472" s="46">
        <v>188</v>
      </c>
      <c r="B472" s="46" t="s">
        <v>945</v>
      </c>
      <c r="C472" s="46" t="s">
        <v>208</v>
      </c>
      <c r="D472" s="46" t="s">
        <v>204</v>
      </c>
      <c r="E472" s="46" t="s">
        <v>2403</v>
      </c>
      <c r="F472" s="46" t="s">
        <v>2828</v>
      </c>
      <c r="G472" s="44" t="s">
        <v>2829</v>
      </c>
      <c r="H472" s="44" t="s">
        <v>46</v>
      </c>
      <c r="I472" s="46" t="s">
        <v>2836</v>
      </c>
      <c r="J472" s="44" t="s">
        <v>2837</v>
      </c>
      <c r="K472" s="46" t="s">
        <v>2838</v>
      </c>
      <c r="M472" s="46">
        <v>42124</v>
      </c>
      <c r="N472" s="46" t="s">
        <v>186</v>
      </c>
      <c r="O472" s="46" t="s">
        <v>191</v>
      </c>
      <c r="P472" s="46" t="s">
        <v>193</v>
      </c>
      <c r="Q472" s="46" t="s">
        <v>4</v>
      </c>
      <c r="R472" s="46" t="s">
        <v>4</v>
      </c>
      <c r="W472" s="46" t="s">
        <v>189</v>
      </c>
      <c r="X472" s="46" t="s">
        <v>194</v>
      </c>
      <c r="Z472" s="46" t="s">
        <v>198</v>
      </c>
      <c r="AA472" s="46" t="s">
        <v>1160</v>
      </c>
      <c r="AB472" s="46" t="s">
        <v>34</v>
      </c>
      <c r="AC472" s="46" t="s">
        <v>2832</v>
      </c>
      <c r="AD472" s="46" t="s">
        <v>190</v>
      </c>
      <c r="AE472" s="46" t="s">
        <v>196</v>
      </c>
    </row>
    <row r="473" spans="1:31" hidden="1">
      <c r="A473" s="46">
        <v>189</v>
      </c>
      <c r="B473" s="46" t="s">
        <v>945</v>
      </c>
      <c r="C473" s="46" t="s">
        <v>208</v>
      </c>
      <c r="D473" s="46" t="s">
        <v>204</v>
      </c>
      <c r="E473" s="46" t="s">
        <v>2403</v>
      </c>
      <c r="F473" s="46" t="s">
        <v>2815</v>
      </c>
      <c r="G473" s="44" t="s">
        <v>2816</v>
      </c>
      <c r="H473" s="44" t="s">
        <v>46</v>
      </c>
      <c r="I473" s="46" t="s">
        <v>2836</v>
      </c>
      <c r="J473" s="44" t="s">
        <v>2837</v>
      </c>
      <c r="K473" s="46" t="s">
        <v>2838</v>
      </c>
      <c r="M473" s="46">
        <v>42124</v>
      </c>
      <c r="N473" s="46" t="s">
        <v>186</v>
      </c>
      <c r="O473" s="46" t="s">
        <v>191</v>
      </c>
      <c r="P473" s="46" t="s">
        <v>193</v>
      </c>
      <c r="Q473" s="46" t="s">
        <v>6</v>
      </c>
      <c r="R473" s="46" t="s">
        <v>7</v>
      </c>
      <c r="W473" s="46" t="s">
        <v>189</v>
      </c>
      <c r="X473" s="46" t="s">
        <v>194</v>
      </c>
      <c r="Z473" s="46" t="s">
        <v>198</v>
      </c>
      <c r="AA473" s="46" t="s">
        <v>1101</v>
      </c>
      <c r="AB473" s="46" t="s">
        <v>195</v>
      </c>
      <c r="AC473" s="46" t="s">
        <v>2839</v>
      </c>
      <c r="AD473" s="46" t="s">
        <v>190</v>
      </c>
      <c r="AE473" s="46" t="s">
        <v>196</v>
      </c>
    </row>
    <row r="474" spans="1:31" hidden="1">
      <c r="A474" s="46">
        <v>190</v>
      </c>
      <c r="B474" s="46" t="s">
        <v>945</v>
      </c>
      <c r="C474" s="46" t="s">
        <v>2464</v>
      </c>
      <c r="D474" s="46" t="s">
        <v>217</v>
      </c>
      <c r="E474" s="46" t="s">
        <v>2403</v>
      </c>
      <c r="F474" s="46" t="s">
        <v>2840</v>
      </c>
      <c r="G474" s="44" t="s">
        <v>2841</v>
      </c>
      <c r="H474" s="44" t="s">
        <v>3</v>
      </c>
      <c r="I474" s="46" t="s">
        <v>2840</v>
      </c>
      <c r="J474" s="44">
        <v>51811</v>
      </c>
      <c r="K474" s="46" t="s">
        <v>2842</v>
      </c>
      <c r="N474" s="46" t="s">
        <v>186</v>
      </c>
      <c r="P474" s="46" t="s">
        <v>193</v>
      </c>
      <c r="Q474" s="46" t="s">
        <v>7</v>
      </c>
      <c r="R474" s="46" t="s">
        <v>7</v>
      </c>
      <c r="S474" s="46" t="s">
        <v>194</v>
      </c>
      <c r="T474" s="46" t="s">
        <v>194</v>
      </c>
      <c r="U474" s="46" t="s">
        <v>194</v>
      </c>
      <c r="V474" s="46" t="s">
        <v>194</v>
      </c>
      <c r="W474" s="46" t="s">
        <v>189</v>
      </c>
      <c r="X474" s="46" t="s">
        <v>194</v>
      </c>
      <c r="Y474" s="46" t="s">
        <v>194</v>
      </c>
      <c r="Z474" s="46" t="s">
        <v>194</v>
      </c>
      <c r="AA474" s="46">
        <v>10</v>
      </c>
      <c r="AB474" s="46" t="s">
        <v>195</v>
      </c>
      <c r="AC474" s="46" t="s">
        <v>2843</v>
      </c>
    </row>
    <row r="475" spans="1:31" hidden="1">
      <c r="A475" s="46">
        <v>191</v>
      </c>
      <c r="B475" s="46" t="s">
        <v>945</v>
      </c>
      <c r="C475" s="46" t="s">
        <v>2464</v>
      </c>
      <c r="D475" s="46" t="s">
        <v>217</v>
      </c>
      <c r="E475" s="46" t="s">
        <v>2403</v>
      </c>
      <c r="F475" s="46" t="s">
        <v>2840</v>
      </c>
      <c r="G475" s="44" t="s">
        <v>2841</v>
      </c>
      <c r="H475" s="44" t="s">
        <v>8</v>
      </c>
      <c r="I475" s="46" t="s">
        <v>2844</v>
      </c>
      <c r="J475" s="44" t="s">
        <v>2845</v>
      </c>
      <c r="K475" s="46" t="s">
        <v>2846</v>
      </c>
      <c r="N475" s="46" t="s">
        <v>186</v>
      </c>
      <c r="P475" s="46" t="s">
        <v>193</v>
      </c>
      <c r="Q475" s="46" t="s">
        <v>7</v>
      </c>
      <c r="R475" s="46" t="s">
        <v>7</v>
      </c>
      <c r="S475" s="46" t="s">
        <v>194</v>
      </c>
      <c r="T475" s="46" t="s">
        <v>194</v>
      </c>
      <c r="U475" s="46" t="s">
        <v>194</v>
      </c>
      <c r="V475" s="46" t="s">
        <v>194</v>
      </c>
      <c r="W475" s="46" t="s">
        <v>189</v>
      </c>
      <c r="X475" s="46" t="s">
        <v>194</v>
      </c>
      <c r="Y475" s="46" t="s">
        <v>194</v>
      </c>
      <c r="Z475" s="46" t="s">
        <v>194</v>
      </c>
      <c r="AA475" s="46">
        <v>10</v>
      </c>
      <c r="AB475" s="46" t="s">
        <v>195</v>
      </c>
      <c r="AC475" s="46" t="s">
        <v>2843</v>
      </c>
    </row>
    <row r="476" spans="1:31" hidden="1">
      <c r="A476" s="46">
        <v>192</v>
      </c>
      <c r="B476" s="46" t="s">
        <v>945</v>
      </c>
      <c r="C476" s="46" t="s">
        <v>2464</v>
      </c>
      <c r="D476" s="46" t="s">
        <v>217</v>
      </c>
      <c r="E476" s="46" t="s">
        <v>2403</v>
      </c>
      <c r="F476" s="46" t="s">
        <v>2840</v>
      </c>
      <c r="G476" s="44" t="s">
        <v>2841</v>
      </c>
      <c r="H476" s="44" t="s">
        <v>9</v>
      </c>
      <c r="I476" s="46" t="s">
        <v>2847</v>
      </c>
      <c r="J476" s="44" t="s">
        <v>2848</v>
      </c>
      <c r="K476" s="46" t="s">
        <v>2849</v>
      </c>
      <c r="N476" s="46" t="s">
        <v>186</v>
      </c>
      <c r="P476" s="46" t="s">
        <v>200</v>
      </c>
      <c r="Q476" s="46" t="s">
        <v>7</v>
      </c>
      <c r="R476" s="46" t="s">
        <v>7</v>
      </c>
      <c r="S476" s="46" t="s">
        <v>194</v>
      </c>
      <c r="T476" s="46" t="s">
        <v>194</v>
      </c>
      <c r="U476" s="46" t="s">
        <v>194</v>
      </c>
      <c r="V476" s="46" t="s">
        <v>194</v>
      </c>
      <c r="W476" s="46" t="s">
        <v>201</v>
      </c>
      <c r="X476" s="46" t="s">
        <v>194</v>
      </c>
      <c r="Y476" s="46" t="s">
        <v>194</v>
      </c>
      <c r="Z476" s="46" t="s">
        <v>194</v>
      </c>
      <c r="AA476" s="46">
        <v>10</v>
      </c>
      <c r="AB476" s="46" t="s">
        <v>195</v>
      </c>
      <c r="AC476" s="46" t="s">
        <v>2843</v>
      </c>
    </row>
    <row r="477" spans="1:31" hidden="1">
      <c r="A477" s="46">
        <v>193</v>
      </c>
      <c r="B477" s="46" t="s">
        <v>945</v>
      </c>
      <c r="C477" s="46" t="s">
        <v>2464</v>
      </c>
      <c r="D477" s="46" t="s">
        <v>217</v>
      </c>
      <c r="E477" s="46" t="s">
        <v>2403</v>
      </c>
      <c r="F477" s="46" t="s">
        <v>2840</v>
      </c>
      <c r="G477" s="44" t="s">
        <v>2841</v>
      </c>
      <c r="H477" s="44" t="s">
        <v>46</v>
      </c>
      <c r="I477" s="46" t="s">
        <v>2517</v>
      </c>
      <c r="J477" s="44" t="s">
        <v>2526</v>
      </c>
      <c r="K477" s="46" t="s">
        <v>2519</v>
      </c>
      <c r="L477" s="46" t="s">
        <v>2520</v>
      </c>
      <c r="N477" s="46" t="s">
        <v>186</v>
      </c>
      <c r="O477" s="46" t="s">
        <v>191</v>
      </c>
      <c r="P477" s="46" t="s">
        <v>193</v>
      </c>
      <c r="Q477" s="46" t="s">
        <v>7</v>
      </c>
      <c r="R477" s="46" t="s">
        <v>7</v>
      </c>
      <c r="W477" s="46" t="s">
        <v>189</v>
      </c>
      <c r="Y477" s="46" t="s">
        <v>198</v>
      </c>
      <c r="AA477" s="46">
        <v>3</v>
      </c>
      <c r="AB477" s="46" t="s">
        <v>195</v>
      </c>
      <c r="AC477" s="46" t="s">
        <v>2516</v>
      </c>
      <c r="AD477" s="46" t="s">
        <v>201</v>
      </c>
    </row>
    <row r="478" spans="1:31" hidden="1">
      <c r="A478" s="46">
        <v>194</v>
      </c>
      <c r="B478" s="46" t="s">
        <v>945</v>
      </c>
      <c r="C478" s="46" t="s">
        <v>2403</v>
      </c>
      <c r="D478" s="46" t="s">
        <v>217</v>
      </c>
      <c r="E478" s="46" t="s">
        <v>9283</v>
      </c>
      <c r="F478" s="46" t="s">
        <v>2574</v>
      </c>
      <c r="G478" s="44" t="s">
        <v>2850</v>
      </c>
      <c r="H478" s="44" t="s">
        <v>3</v>
      </c>
      <c r="I478" s="46" t="s">
        <v>1343</v>
      </c>
      <c r="J478" s="44" t="s">
        <v>2851</v>
      </c>
      <c r="N478" s="46" t="s">
        <v>186</v>
      </c>
      <c r="O478" s="46" t="s">
        <v>187</v>
      </c>
      <c r="P478" s="46" t="s">
        <v>193</v>
      </c>
      <c r="Q478" s="46" t="s">
        <v>7</v>
      </c>
      <c r="R478" s="46" t="s">
        <v>7</v>
      </c>
      <c r="W478" s="46" t="s">
        <v>189</v>
      </c>
      <c r="AB478" s="46" t="s">
        <v>2852</v>
      </c>
    </row>
    <row r="479" spans="1:31" hidden="1">
      <c r="A479" s="46">
        <v>195</v>
      </c>
      <c r="B479" s="46" t="s">
        <v>945</v>
      </c>
      <c r="C479" s="46" t="s">
        <v>2403</v>
      </c>
      <c r="D479" s="46" t="s">
        <v>217</v>
      </c>
      <c r="E479" s="46" t="s">
        <v>9283</v>
      </c>
      <c r="F479" s="46" t="s">
        <v>2574</v>
      </c>
      <c r="G479" s="44" t="s">
        <v>2853</v>
      </c>
      <c r="H479" s="44" t="s">
        <v>3</v>
      </c>
      <c r="I479" s="46" t="s">
        <v>1343</v>
      </c>
      <c r="J479" s="44" t="s">
        <v>2854</v>
      </c>
      <c r="N479" s="46" t="s">
        <v>186</v>
      </c>
      <c r="O479" s="46" t="s">
        <v>187</v>
      </c>
      <c r="P479" s="46" t="s">
        <v>193</v>
      </c>
      <c r="Q479" s="46" t="s">
        <v>7</v>
      </c>
      <c r="R479" s="46" t="s">
        <v>7</v>
      </c>
      <c r="W479" s="46" t="s">
        <v>189</v>
      </c>
      <c r="AB479" s="46" t="s">
        <v>2852</v>
      </c>
    </row>
    <row r="480" spans="1:31" hidden="1">
      <c r="A480" s="46">
        <v>196</v>
      </c>
      <c r="B480" s="46" t="s">
        <v>945</v>
      </c>
      <c r="C480" s="46" t="s">
        <v>2403</v>
      </c>
      <c r="D480" s="46" t="s">
        <v>204</v>
      </c>
      <c r="E480" s="46" t="s">
        <v>208</v>
      </c>
      <c r="F480" s="46" t="s">
        <v>2855</v>
      </c>
      <c r="G480" s="44" t="s">
        <v>2856</v>
      </c>
      <c r="H480" s="44" t="s">
        <v>3</v>
      </c>
      <c r="I480" s="46" t="s">
        <v>2855</v>
      </c>
      <c r="J480" s="44" t="s">
        <v>2857</v>
      </c>
      <c r="N480" s="46" t="s">
        <v>186</v>
      </c>
      <c r="O480" s="46" t="s">
        <v>187</v>
      </c>
      <c r="P480" s="46" t="s">
        <v>193</v>
      </c>
      <c r="Q480" s="46" t="s">
        <v>7</v>
      </c>
      <c r="R480" s="46" t="s">
        <v>7</v>
      </c>
      <c r="W480" s="46" t="s">
        <v>189</v>
      </c>
      <c r="AB480" s="46" t="s">
        <v>2852</v>
      </c>
    </row>
    <row r="481" spans="1:31" hidden="1">
      <c r="A481" s="46">
        <v>197</v>
      </c>
      <c r="B481" s="46" t="s">
        <v>945</v>
      </c>
      <c r="C481" s="46" t="s">
        <v>208</v>
      </c>
      <c r="D481" s="46" t="s">
        <v>204</v>
      </c>
      <c r="E481" s="46" t="s">
        <v>2403</v>
      </c>
      <c r="F481" s="46" t="s">
        <v>2855</v>
      </c>
      <c r="G481" s="44" t="s">
        <v>2856</v>
      </c>
      <c r="H481" s="44" t="s">
        <v>46</v>
      </c>
      <c r="I481" s="46" t="s">
        <v>2836</v>
      </c>
      <c r="J481" s="44" t="s">
        <v>2837</v>
      </c>
      <c r="K481" s="46" t="s">
        <v>2838</v>
      </c>
      <c r="M481" s="46">
        <v>42124</v>
      </c>
      <c r="N481" s="46" t="s">
        <v>186</v>
      </c>
      <c r="O481" s="46" t="s">
        <v>191</v>
      </c>
      <c r="P481" s="46" t="s">
        <v>193</v>
      </c>
      <c r="Q481" s="46" t="s">
        <v>4</v>
      </c>
      <c r="R481" s="46" t="s">
        <v>4</v>
      </c>
      <c r="W481" s="46" t="s">
        <v>189</v>
      </c>
      <c r="X481" s="46" t="s">
        <v>194</v>
      </c>
      <c r="Z481" s="46" t="s">
        <v>198</v>
      </c>
      <c r="AA481" s="46" t="s">
        <v>1160</v>
      </c>
      <c r="AB481" s="46" t="s">
        <v>34</v>
      </c>
      <c r="AC481" s="46" t="s">
        <v>2832</v>
      </c>
      <c r="AD481" s="46" t="s">
        <v>190</v>
      </c>
      <c r="AE481" s="46" t="s">
        <v>196</v>
      </c>
    </row>
    <row r="482" spans="1:31" hidden="1">
      <c r="A482" s="46">
        <v>198</v>
      </c>
      <c r="B482" s="46" t="s">
        <v>945</v>
      </c>
      <c r="C482" s="46" t="s">
        <v>2403</v>
      </c>
      <c r="D482" s="46" t="s">
        <v>204</v>
      </c>
      <c r="E482" s="46" t="s">
        <v>208</v>
      </c>
      <c r="F482" s="46" t="s">
        <v>2858</v>
      </c>
      <c r="G482" s="44" t="s">
        <v>2859</v>
      </c>
      <c r="H482" s="44" t="s">
        <v>3</v>
      </c>
      <c r="I482" s="46" t="s">
        <v>2858</v>
      </c>
      <c r="J482" s="44" t="s">
        <v>2860</v>
      </c>
      <c r="N482" s="46" t="s">
        <v>186</v>
      </c>
      <c r="O482" s="46" t="s">
        <v>187</v>
      </c>
      <c r="P482" s="46" t="s">
        <v>193</v>
      </c>
      <c r="Q482" s="46" t="s">
        <v>4</v>
      </c>
      <c r="R482" s="46" t="s">
        <v>4</v>
      </c>
      <c r="W482" s="46" t="s">
        <v>189</v>
      </c>
      <c r="AB482" s="46" t="s">
        <v>2852</v>
      </c>
    </row>
    <row r="483" spans="1:31" hidden="1">
      <c r="A483" s="46">
        <v>199</v>
      </c>
      <c r="B483" s="46" t="s">
        <v>945</v>
      </c>
      <c r="C483" s="46" t="s">
        <v>2403</v>
      </c>
      <c r="D483" s="46" t="s">
        <v>204</v>
      </c>
      <c r="E483" s="46" t="s">
        <v>208</v>
      </c>
      <c r="F483" s="46" t="s">
        <v>2858</v>
      </c>
      <c r="G483" s="44" t="s">
        <v>2859</v>
      </c>
      <c r="H483" s="44" t="s">
        <v>46</v>
      </c>
      <c r="I483" s="46" t="s">
        <v>2833</v>
      </c>
      <c r="J483" s="44" t="s">
        <v>2834</v>
      </c>
      <c r="K483" s="46" t="s">
        <v>2835</v>
      </c>
      <c r="M483" s="46">
        <v>42124</v>
      </c>
      <c r="N483" s="46" t="s">
        <v>186</v>
      </c>
      <c r="O483" s="46" t="s">
        <v>191</v>
      </c>
      <c r="P483" s="46" t="s">
        <v>193</v>
      </c>
      <c r="Q483" s="46" t="s">
        <v>4</v>
      </c>
      <c r="R483" s="46" t="s">
        <v>4</v>
      </c>
      <c r="W483" s="46" t="s">
        <v>189</v>
      </c>
      <c r="X483" s="46" t="s">
        <v>194</v>
      </c>
      <c r="Z483" s="46" t="s">
        <v>198</v>
      </c>
      <c r="AA483" s="46" t="s">
        <v>1160</v>
      </c>
      <c r="AB483" s="46" t="s">
        <v>34</v>
      </c>
      <c r="AC483" s="46" t="s">
        <v>2824</v>
      </c>
      <c r="AD483" s="46" t="s">
        <v>190</v>
      </c>
      <c r="AE483" s="46" t="s">
        <v>196</v>
      </c>
    </row>
    <row r="484" spans="1:31" hidden="1">
      <c r="A484" s="46">
        <v>200</v>
      </c>
      <c r="B484" s="46" t="s">
        <v>945</v>
      </c>
      <c r="C484" s="46" t="s">
        <v>2403</v>
      </c>
      <c r="D484" s="46" t="s">
        <v>204</v>
      </c>
      <c r="E484" s="46" t="s">
        <v>208</v>
      </c>
      <c r="F484" s="46" t="s">
        <v>2858</v>
      </c>
      <c r="G484" s="44" t="s">
        <v>2859</v>
      </c>
      <c r="H484" s="44" t="s">
        <v>9</v>
      </c>
      <c r="I484" s="46" t="s">
        <v>2861</v>
      </c>
      <c r="J484" s="44" t="s">
        <v>2862</v>
      </c>
      <c r="N484" s="46" t="s">
        <v>186</v>
      </c>
      <c r="O484" s="46" t="s">
        <v>187</v>
      </c>
      <c r="P484" s="46" t="s">
        <v>200</v>
      </c>
      <c r="Q484" s="46" t="s">
        <v>7</v>
      </c>
      <c r="R484" s="46" t="s">
        <v>7</v>
      </c>
      <c r="W484" s="46" t="s">
        <v>201</v>
      </c>
      <c r="AB484" s="46" t="s">
        <v>2852</v>
      </c>
    </row>
    <row r="485" spans="1:31" hidden="1">
      <c r="A485" s="46">
        <v>1</v>
      </c>
      <c r="B485" s="46" t="s">
        <v>2872</v>
      </c>
      <c r="C485" s="46" t="s">
        <v>2873</v>
      </c>
      <c r="D485" s="46" t="s">
        <v>1066</v>
      </c>
      <c r="E485" s="46" t="s">
        <v>1067</v>
      </c>
      <c r="F485" s="46" t="s">
        <v>2874</v>
      </c>
      <c r="G485" s="44" t="s">
        <v>2875</v>
      </c>
      <c r="H485" s="44" t="s">
        <v>3</v>
      </c>
      <c r="I485" s="46" t="s">
        <v>2874</v>
      </c>
      <c r="J485" s="44" t="s">
        <v>2876</v>
      </c>
      <c r="K485" s="46" t="s">
        <v>2877</v>
      </c>
      <c r="L485" s="46" t="s">
        <v>2878</v>
      </c>
      <c r="M485" s="46">
        <v>42005</v>
      </c>
      <c r="N485" s="46" t="s">
        <v>186</v>
      </c>
      <c r="O485" s="46" t="s">
        <v>187</v>
      </c>
      <c r="P485" s="46" t="s">
        <v>193</v>
      </c>
      <c r="Q485" s="46" t="s">
        <v>4</v>
      </c>
      <c r="R485" s="46" t="s">
        <v>4</v>
      </c>
      <c r="S485" s="46" t="s">
        <v>194</v>
      </c>
      <c r="T485" s="46" t="s">
        <v>194</v>
      </c>
      <c r="U485" s="46" t="s">
        <v>194</v>
      </c>
      <c r="V485" s="46" t="s">
        <v>194</v>
      </c>
      <c r="W485" s="46" t="s">
        <v>189</v>
      </c>
      <c r="X485" s="46" t="s">
        <v>2879</v>
      </c>
      <c r="Y485" s="46" t="s">
        <v>190</v>
      </c>
      <c r="AA485" s="46">
        <v>23</v>
      </c>
      <c r="AB485" s="46" t="s">
        <v>34</v>
      </c>
      <c r="AC485" s="46" t="s">
        <v>2880</v>
      </c>
      <c r="AD485" s="46" t="s">
        <v>190</v>
      </c>
      <c r="AE485" s="46" t="e">
        <v>#N/A</v>
      </c>
    </row>
    <row r="486" spans="1:31" hidden="1">
      <c r="A486" s="46">
        <v>2</v>
      </c>
      <c r="B486" s="46" t="s">
        <v>2872</v>
      </c>
      <c r="C486" s="46" t="s">
        <v>2873</v>
      </c>
      <c r="D486" s="46" t="s">
        <v>1066</v>
      </c>
      <c r="E486" s="46" t="s">
        <v>1067</v>
      </c>
      <c r="F486" s="46" t="s">
        <v>2874</v>
      </c>
      <c r="G486" s="44" t="s">
        <v>2875</v>
      </c>
      <c r="H486" s="44" t="s">
        <v>3</v>
      </c>
      <c r="I486" s="46" t="s">
        <v>2881</v>
      </c>
      <c r="J486" s="44" t="s">
        <v>2882</v>
      </c>
      <c r="K486" s="46" t="s">
        <v>2883</v>
      </c>
      <c r="L486" s="46" t="s">
        <v>2884</v>
      </c>
      <c r="M486" s="46">
        <v>42248</v>
      </c>
      <c r="N486" s="46" t="s">
        <v>203</v>
      </c>
      <c r="O486" s="46" t="s">
        <v>187</v>
      </c>
      <c r="P486" s="46" t="s">
        <v>188</v>
      </c>
      <c r="Q486" s="46" t="s">
        <v>4</v>
      </c>
      <c r="R486" s="46" t="s">
        <v>4</v>
      </c>
      <c r="S486" s="46" t="s">
        <v>194</v>
      </c>
      <c r="T486" s="46" t="s">
        <v>194</v>
      </c>
      <c r="U486" s="46" t="s">
        <v>194</v>
      </c>
      <c r="V486" s="46" t="s">
        <v>194</v>
      </c>
      <c r="W486" s="46" t="s">
        <v>189</v>
      </c>
      <c r="X486" s="46" t="s">
        <v>2874</v>
      </c>
      <c r="Y486" s="46" t="s">
        <v>190</v>
      </c>
      <c r="AA486" s="46">
        <v>23</v>
      </c>
      <c r="AB486" s="46" t="s">
        <v>34</v>
      </c>
      <c r="AC486" s="46" t="s">
        <v>2880</v>
      </c>
      <c r="AD486" s="46" t="s">
        <v>190</v>
      </c>
    </row>
    <row r="487" spans="1:31" hidden="1">
      <c r="A487" s="46">
        <v>3</v>
      </c>
      <c r="B487" s="46" t="s">
        <v>2872</v>
      </c>
      <c r="C487" s="46" t="s">
        <v>2873</v>
      </c>
      <c r="D487" s="46" t="s">
        <v>1066</v>
      </c>
      <c r="E487" s="46" t="s">
        <v>1067</v>
      </c>
      <c r="F487" s="46" t="s">
        <v>2874</v>
      </c>
      <c r="G487" s="44" t="s">
        <v>2875</v>
      </c>
      <c r="H487" s="44" t="s">
        <v>9</v>
      </c>
      <c r="I487" s="46" t="s">
        <v>2885</v>
      </c>
      <c r="J487" s="44" t="s">
        <v>2886</v>
      </c>
      <c r="K487" s="46" t="s">
        <v>2887</v>
      </c>
      <c r="L487" s="46" t="s">
        <v>2888</v>
      </c>
      <c r="M487" s="46">
        <v>42156</v>
      </c>
      <c r="N487" s="46" t="s">
        <v>186</v>
      </c>
      <c r="O487" s="46" t="s">
        <v>187</v>
      </c>
      <c r="P487" s="46" t="s">
        <v>193</v>
      </c>
      <c r="Q487" s="46" t="s">
        <v>4</v>
      </c>
      <c r="R487" s="46" t="s">
        <v>4</v>
      </c>
      <c r="S487" s="46" t="s">
        <v>194</v>
      </c>
      <c r="T487" s="46" t="s">
        <v>194</v>
      </c>
      <c r="U487" s="46" t="s">
        <v>194</v>
      </c>
      <c r="V487" s="46" t="s">
        <v>194</v>
      </c>
      <c r="W487" s="46" t="s">
        <v>189</v>
      </c>
      <c r="X487" s="46" t="s">
        <v>2889</v>
      </c>
      <c r="Y487" s="46" t="s">
        <v>190</v>
      </c>
      <c r="AA487" s="46">
        <v>23</v>
      </c>
      <c r="AB487" s="46" t="s">
        <v>34</v>
      </c>
      <c r="AC487" s="46" t="s">
        <v>2880</v>
      </c>
      <c r="AD487" s="46" t="s">
        <v>190</v>
      </c>
    </row>
    <row r="488" spans="1:31" hidden="1">
      <c r="A488" s="46">
        <v>4</v>
      </c>
      <c r="B488" s="46" t="s">
        <v>2872</v>
      </c>
      <c r="C488" s="46" t="s">
        <v>2873</v>
      </c>
      <c r="D488" s="46" t="s">
        <v>1066</v>
      </c>
      <c r="E488" s="46" t="s">
        <v>1067</v>
      </c>
      <c r="F488" s="46" t="s">
        <v>2874</v>
      </c>
      <c r="G488" s="44" t="s">
        <v>2875</v>
      </c>
      <c r="H488" s="44" t="s">
        <v>9</v>
      </c>
      <c r="I488" s="46" t="s">
        <v>2889</v>
      </c>
      <c r="J488" s="44" t="s">
        <v>2890</v>
      </c>
      <c r="K488" s="46" t="s">
        <v>2891</v>
      </c>
      <c r="L488" s="46" t="s">
        <v>2888</v>
      </c>
      <c r="M488" s="46">
        <v>42449</v>
      </c>
      <c r="N488" s="46" t="s">
        <v>186</v>
      </c>
      <c r="O488" s="46" t="s">
        <v>187</v>
      </c>
      <c r="P488" s="46" t="s">
        <v>193</v>
      </c>
      <c r="Q488" s="46" t="s">
        <v>4</v>
      </c>
      <c r="R488" s="46" t="s">
        <v>4</v>
      </c>
      <c r="S488" s="46" t="s">
        <v>194</v>
      </c>
      <c r="T488" s="46" t="s">
        <v>194</v>
      </c>
      <c r="U488" s="46" t="s">
        <v>194</v>
      </c>
      <c r="V488" s="46" t="s">
        <v>194</v>
      </c>
      <c r="W488" s="46" t="s">
        <v>189</v>
      </c>
      <c r="X488" s="46" t="s">
        <v>2879</v>
      </c>
      <c r="Y488" s="46" t="s">
        <v>190</v>
      </c>
      <c r="AA488" s="46">
        <v>23</v>
      </c>
      <c r="AB488" s="46" t="s">
        <v>34</v>
      </c>
      <c r="AC488" s="46" t="s">
        <v>2880</v>
      </c>
      <c r="AD488" s="46" t="s">
        <v>190</v>
      </c>
    </row>
    <row r="489" spans="1:31" hidden="1">
      <c r="A489" s="46">
        <v>5</v>
      </c>
      <c r="B489" s="46" t="s">
        <v>2872</v>
      </c>
      <c r="C489" s="46" t="s">
        <v>2873</v>
      </c>
      <c r="D489" s="46" t="s">
        <v>1066</v>
      </c>
      <c r="E489" s="46" t="s">
        <v>1067</v>
      </c>
      <c r="F489" s="46" t="s">
        <v>2874</v>
      </c>
      <c r="G489" s="44" t="s">
        <v>2875</v>
      </c>
      <c r="H489" s="44" t="s">
        <v>46</v>
      </c>
      <c r="I489" s="46" t="s">
        <v>2892</v>
      </c>
      <c r="J489" s="44" t="s">
        <v>2893</v>
      </c>
      <c r="K489" s="46" t="s">
        <v>2894</v>
      </c>
      <c r="L489" s="46" t="s">
        <v>2895</v>
      </c>
      <c r="M489" s="46">
        <v>42248</v>
      </c>
      <c r="N489" s="46" t="s">
        <v>186</v>
      </c>
      <c r="O489" s="46" t="s">
        <v>187</v>
      </c>
      <c r="P489" s="46" t="s">
        <v>193</v>
      </c>
      <c r="Q489" s="46" t="s">
        <v>4</v>
      </c>
      <c r="R489" s="46" t="s">
        <v>4</v>
      </c>
      <c r="S489" s="46" t="s">
        <v>194</v>
      </c>
      <c r="T489" s="46" t="s">
        <v>194</v>
      </c>
      <c r="U489" s="46" t="s">
        <v>194</v>
      </c>
      <c r="V489" s="46" t="s">
        <v>194</v>
      </c>
      <c r="W489" s="46" t="s">
        <v>189</v>
      </c>
      <c r="X489" s="46" t="s">
        <v>194</v>
      </c>
      <c r="Y489" s="46" t="s">
        <v>2896</v>
      </c>
      <c r="AA489" s="46">
        <v>23</v>
      </c>
      <c r="AB489" s="46" t="s">
        <v>34</v>
      </c>
      <c r="AC489" s="46" t="s">
        <v>2880</v>
      </c>
      <c r="AD489" s="46" t="s">
        <v>190</v>
      </c>
    </row>
    <row r="490" spans="1:31" hidden="1">
      <c r="A490" s="46">
        <v>6</v>
      </c>
      <c r="B490" s="46" t="s">
        <v>2872</v>
      </c>
      <c r="C490" s="46" t="s">
        <v>2873</v>
      </c>
      <c r="D490" s="46" t="s">
        <v>1066</v>
      </c>
      <c r="E490" s="46" t="s">
        <v>1067</v>
      </c>
      <c r="F490" s="46" t="s">
        <v>2897</v>
      </c>
      <c r="G490" s="44" t="s">
        <v>2898</v>
      </c>
      <c r="H490" s="44" t="s">
        <v>3</v>
      </c>
      <c r="I490" s="46" t="s">
        <v>2897</v>
      </c>
      <c r="J490" s="44" t="s">
        <v>2899</v>
      </c>
      <c r="K490" s="46" t="s">
        <v>2900</v>
      </c>
      <c r="L490" s="46" t="s">
        <v>2901</v>
      </c>
      <c r="M490" s="46">
        <v>42248</v>
      </c>
      <c r="N490" s="46" t="s">
        <v>186</v>
      </c>
      <c r="O490" s="46" t="s">
        <v>187</v>
      </c>
      <c r="P490" s="46" t="s">
        <v>193</v>
      </c>
      <c r="Q490" s="46" t="s">
        <v>4</v>
      </c>
      <c r="R490" s="46" t="s">
        <v>4</v>
      </c>
      <c r="S490" s="46" t="s">
        <v>194</v>
      </c>
      <c r="T490" s="46" t="s">
        <v>194</v>
      </c>
      <c r="U490" s="46" t="s">
        <v>194</v>
      </c>
      <c r="V490" s="46" t="s">
        <v>194</v>
      </c>
      <c r="W490" s="46" t="s">
        <v>189</v>
      </c>
      <c r="X490" s="46" t="s">
        <v>194</v>
      </c>
      <c r="Y490" s="46" t="s">
        <v>190</v>
      </c>
      <c r="AA490" s="46">
        <v>12</v>
      </c>
      <c r="AB490" s="46" t="s">
        <v>195</v>
      </c>
      <c r="AC490" s="46" t="s">
        <v>2902</v>
      </c>
      <c r="AD490" s="46" t="s">
        <v>190</v>
      </c>
      <c r="AE490" s="46" t="s">
        <v>196</v>
      </c>
    </row>
    <row r="491" spans="1:31" hidden="1">
      <c r="A491" s="46">
        <v>7</v>
      </c>
      <c r="B491" s="46" t="s">
        <v>2872</v>
      </c>
      <c r="C491" s="46" t="s">
        <v>2873</v>
      </c>
      <c r="D491" s="46" t="s">
        <v>1066</v>
      </c>
      <c r="E491" s="46" t="s">
        <v>1067</v>
      </c>
      <c r="F491" s="46" t="s">
        <v>2897</v>
      </c>
      <c r="G491" s="44" t="s">
        <v>2898</v>
      </c>
      <c r="H491" s="44" t="s">
        <v>5</v>
      </c>
      <c r="I491" s="46" t="s">
        <v>2897</v>
      </c>
      <c r="J491" s="44" t="s">
        <v>2899</v>
      </c>
      <c r="K491" s="46" t="s">
        <v>2900</v>
      </c>
      <c r="L491" s="46" t="s">
        <v>2901</v>
      </c>
      <c r="M491" s="46">
        <v>42248</v>
      </c>
      <c r="N491" s="46" t="s">
        <v>186</v>
      </c>
      <c r="O491" s="46" t="s">
        <v>187</v>
      </c>
      <c r="P491" s="46" t="s">
        <v>193</v>
      </c>
      <c r="Q491" s="46" t="s">
        <v>4</v>
      </c>
      <c r="R491" s="46" t="s">
        <v>4</v>
      </c>
      <c r="S491" s="46" t="s">
        <v>194</v>
      </c>
      <c r="T491" s="46" t="s">
        <v>194</v>
      </c>
      <c r="U491" s="46" t="s">
        <v>194</v>
      </c>
      <c r="V491" s="46" t="s">
        <v>194</v>
      </c>
      <c r="W491" s="46" t="s">
        <v>189</v>
      </c>
      <c r="X491" s="46" t="s">
        <v>194</v>
      </c>
      <c r="Y491" s="46" t="s">
        <v>190</v>
      </c>
      <c r="AA491" s="46">
        <v>12</v>
      </c>
      <c r="AB491" s="46" t="s">
        <v>195</v>
      </c>
      <c r="AC491" s="46" t="s">
        <v>2902</v>
      </c>
      <c r="AD491" s="46" t="s">
        <v>190</v>
      </c>
    </row>
    <row r="492" spans="1:31" hidden="1">
      <c r="A492" s="46">
        <v>8</v>
      </c>
      <c r="B492" s="46" t="s">
        <v>2872</v>
      </c>
      <c r="C492" s="46" t="s">
        <v>2873</v>
      </c>
      <c r="D492" s="46" t="s">
        <v>1066</v>
      </c>
      <c r="E492" s="46" t="s">
        <v>1067</v>
      </c>
      <c r="F492" s="46" t="s">
        <v>2897</v>
      </c>
      <c r="G492" s="44" t="s">
        <v>2898</v>
      </c>
      <c r="H492" s="44" t="s">
        <v>46</v>
      </c>
      <c r="I492" s="46" t="s">
        <v>2892</v>
      </c>
      <c r="J492" s="44" t="s">
        <v>2893</v>
      </c>
      <c r="K492" s="46" t="s">
        <v>2894</v>
      </c>
      <c r="L492" s="46" t="s">
        <v>2895</v>
      </c>
      <c r="M492" s="46">
        <v>42248</v>
      </c>
      <c r="N492" s="46" t="s">
        <v>186</v>
      </c>
      <c r="O492" s="46" t="s">
        <v>187</v>
      </c>
      <c r="P492" s="46" t="s">
        <v>193</v>
      </c>
      <c r="Q492" s="46" t="s">
        <v>4</v>
      </c>
      <c r="R492" s="46" t="s">
        <v>4</v>
      </c>
      <c r="S492" s="46" t="s">
        <v>194</v>
      </c>
      <c r="T492" s="46" t="s">
        <v>194</v>
      </c>
      <c r="U492" s="46" t="s">
        <v>194</v>
      </c>
      <c r="V492" s="46" t="s">
        <v>194</v>
      </c>
      <c r="W492" s="46" t="s">
        <v>189</v>
      </c>
      <c r="X492" s="46" t="s">
        <v>194</v>
      </c>
      <c r="Y492" s="46" t="s">
        <v>2896</v>
      </c>
      <c r="AA492" s="46">
        <v>12</v>
      </c>
      <c r="AB492" s="46" t="s">
        <v>195</v>
      </c>
      <c r="AC492" s="46" t="s">
        <v>2902</v>
      </c>
      <c r="AD492" s="46" t="s">
        <v>190</v>
      </c>
    </row>
    <row r="493" spans="1:31" hidden="1">
      <c r="A493" s="46">
        <v>9</v>
      </c>
      <c r="B493" s="46" t="s">
        <v>2872</v>
      </c>
      <c r="C493" s="46" t="s">
        <v>2873</v>
      </c>
      <c r="D493" s="46" t="s">
        <v>1066</v>
      </c>
      <c r="E493" s="46" t="s">
        <v>1067</v>
      </c>
      <c r="F493" s="46" t="s">
        <v>2903</v>
      </c>
      <c r="G493" s="44" t="s">
        <v>2904</v>
      </c>
      <c r="H493" s="44" t="s">
        <v>3</v>
      </c>
      <c r="I493" s="46" t="s">
        <v>2903</v>
      </c>
      <c r="J493" s="44" t="s">
        <v>2905</v>
      </c>
      <c r="K493" s="46" t="s">
        <v>2906</v>
      </c>
      <c r="L493" s="46" t="s">
        <v>2901</v>
      </c>
      <c r="M493" s="46">
        <v>42248</v>
      </c>
      <c r="N493" s="46" t="s">
        <v>186</v>
      </c>
      <c r="O493" s="46" t="s">
        <v>187</v>
      </c>
      <c r="P493" s="46" t="s">
        <v>193</v>
      </c>
      <c r="Q493" s="46" t="s">
        <v>6</v>
      </c>
      <c r="R493" s="46" t="s">
        <v>6</v>
      </c>
      <c r="S493" s="46" t="s">
        <v>194</v>
      </c>
      <c r="T493" s="46" t="s">
        <v>194</v>
      </c>
      <c r="U493" s="46" t="s">
        <v>194</v>
      </c>
      <c r="V493" s="46" t="s">
        <v>194</v>
      </c>
      <c r="W493" s="46" t="s">
        <v>189</v>
      </c>
      <c r="X493" s="46" t="s">
        <v>194</v>
      </c>
      <c r="Y493" s="46" t="s">
        <v>190</v>
      </c>
      <c r="AA493" s="46">
        <v>9</v>
      </c>
      <c r="AB493" s="46" t="s">
        <v>195</v>
      </c>
      <c r="AC493" s="46" t="s">
        <v>2907</v>
      </c>
      <c r="AD493" s="46" t="s">
        <v>190</v>
      </c>
      <c r="AE493" s="46" t="s">
        <v>2908</v>
      </c>
    </row>
    <row r="494" spans="1:31" hidden="1">
      <c r="A494" s="46">
        <v>10</v>
      </c>
      <c r="B494" s="46" t="s">
        <v>2872</v>
      </c>
      <c r="C494" s="46" t="s">
        <v>2873</v>
      </c>
      <c r="D494" s="46" t="s">
        <v>1066</v>
      </c>
      <c r="E494" s="46" t="s">
        <v>1067</v>
      </c>
      <c r="F494" s="46" t="s">
        <v>2909</v>
      </c>
      <c r="G494" s="44" t="s">
        <v>2910</v>
      </c>
      <c r="H494" s="44" t="s">
        <v>3</v>
      </c>
      <c r="I494" s="46" t="s">
        <v>2909</v>
      </c>
      <c r="J494" s="44" t="s">
        <v>2911</v>
      </c>
      <c r="K494" s="46" t="s">
        <v>2912</v>
      </c>
      <c r="L494" s="46" t="s">
        <v>2913</v>
      </c>
      <c r="M494" s="46">
        <v>42248</v>
      </c>
      <c r="N494" s="46" t="s">
        <v>186</v>
      </c>
      <c r="O494" s="46" t="s">
        <v>187</v>
      </c>
      <c r="P494" s="46" t="s">
        <v>193</v>
      </c>
      <c r="Q494" s="46" t="s">
        <v>6</v>
      </c>
      <c r="R494" s="46" t="s">
        <v>6</v>
      </c>
      <c r="S494" s="46" t="s">
        <v>194</v>
      </c>
      <c r="T494" s="46" t="s">
        <v>194</v>
      </c>
      <c r="U494" s="46" t="s">
        <v>194</v>
      </c>
      <c r="V494" s="46" t="s">
        <v>194</v>
      </c>
      <c r="W494" s="46" t="s">
        <v>189</v>
      </c>
      <c r="X494" s="46" t="s">
        <v>194</v>
      </c>
      <c r="Y494" s="46" t="s">
        <v>190</v>
      </c>
      <c r="AA494" s="46">
        <v>13</v>
      </c>
      <c r="AB494" s="46" t="s">
        <v>195</v>
      </c>
      <c r="AC494" s="46" t="s">
        <v>2914</v>
      </c>
      <c r="AD494" s="46" t="s">
        <v>190</v>
      </c>
      <c r="AE494" s="46" t="e">
        <v>#N/A</v>
      </c>
    </row>
    <row r="495" spans="1:31" hidden="1">
      <c r="A495" s="46">
        <v>11</v>
      </c>
      <c r="B495" s="46" t="s">
        <v>2872</v>
      </c>
      <c r="C495" s="46" t="s">
        <v>2873</v>
      </c>
      <c r="D495" s="46" t="s">
        <v>1066</v>
      </c>
      <c r="E495" s="46" t="s">
        <v>1067</v>
      </c>
      <c r="F495" s="46" t="s">
        <v>2915</v>
      </c>
      <c r="G495" s="44" t="s">
        <v>2916</v>
      </c>
      <c r="H495" s="44" t="s">
        <v>3</v>
      </c>
      <c r="I495" s="46" t="s">
        <v>2915</v>
      </c>
      <c r="J495" s="44" t="s">
        <v>2917</v>
      </c>
      <c r="K495" s="46" t="s">
        <v>2918</v>
      </c>
      <c r="L495" s="46" t="s">
        <v>2919</v>
      </c>
      <c r="M495" s="46">
        <v>42248</v>
      </c>
      <c r="N495" s="46" t="s">
        <v>186</v>
      </c>
      <c r="O495" s="46" t="s">
        <v>187</v>
      </c>
      <c r="P495" s="46" t="s">
        <v>193</v>
      </c>
      <c r="Q495" s="46" t="s">
        <v>7</v>
      </c>
      <c r="R495" s="46" t="s">
        <v>7</v>
      </c>
      <c r="S495" s="46" t="s">
        <v>194</v>
      </c>
      <c r="T495" s="46" t="s">
        <v>194</v>
      </c>
      <c r="U495" s="46" t="s">
        <v>194</v>
      </c>
      <c r="V495" s="46" t="s">
        <v>194</v>
      </c>
      <c r="W495" s="46" t="s">
        <v>189</v>
      </c>
      <c r="X495" s="46" t="s">
        <v>194</v>
      </c>
      <c r="Y495" s="46" t="s">
        <v>190</v>
      </c>
      <c r="AA495" s="46">
        <v>15</v>
      </c>
      <c r="AB495" s="46" t="s">
        <v>195</v>
      </c>
      <c r="AC495" s="46" t="s">
        <v>2920</v>
      </c>
      <c r="AD495" s="46" t="s">
        <v>190</v>
      </c>
      <c r="AE495" s="46" t="s">
        <v>196</v>
      </c>
    </row>
    <row r="496" spans="1:31" hidden="1">
      <c r="A496" s="46">
        <v>12</v>
      </c>
      <c r="B496" s="46" t="s">
        <v>2872</v>
      </c>
      <c r="C496" s="46" t="s">
        <v>2873</v>
      </c>
      <c r="D496" s="46" t="s">
        <v>1066</v>
      </c>
      <c r="E496" s="46" t="s">
        <v>1067</v>
      </c>
      <c r="F496" s="46" t="s">
        <v>2915</v>
      </c>
      <c r="G496" s="44" t="s">
        <v>2916</v>
      </c>
      <c r="H496" s="44" t="s">
        <v>8</v>
      </c>
      <c r="I496" s="46" t="s">
        <v>2921</v>
      </c>
      <c r="J496" s="44" t="s">
        <v>2922</v>
      </c>
      <c r="K496" s="46" t="s">
        <v>2923</v>
      </c>
      <c r="L496" s="46" t="s">
        <v>2924</v>
      </c>
      <c r="M496" s="46">
        <v>42425</v>
      </c>
      <c r="N496" s="46" t="s">
        <v>186</v>
      </c>
      <c r="O496" s="46" t="s">
        <v>187</v>
      </c>
      <c r="P496" s="46" t="s">
        <v>193</v>
      </c>
      <c r="Q496" s="46" t="s">
        <v>7</v>
      </c>
      <c r="R496" s="46" t="s">
        <v>7</v>
      </c>
      <c r="S496" s="46" t="s">
        <v>194</v>
      </c>
      <c r="T496" s="46" t="s">
        <v>194</v>
      </c>
      <c r="U496" s="46" t="s">
        <v>194</v>
      </c>
      <c r="V496" s="46" t="s">
        <v>194</v>
      </c>
      <c r="W496" s="46" t="s">
        <v>189</v>
      </c>
      <c r="X496" s="46" t="s">
        <v>194</v>
      </c>
      <c r="Y496" s="46" t="s">
        <v>190</v>
      </c>
      <c r="AA496" s="46">
        <v>15</v>
      </c>
      <c r="AB496" s="46" t="s">
        <v>195</v>
      </c>
      <c r="AC496" s="46" t="s">
        <v>2920</v>
      </c>
      <c r="AD496" s="46" t="s">
        <v>190</v>
      </c>
    </row>
    <row r="497" spans="1:31" hidden="1">
      <c r="A497" s="46">
        <v>13</v>
      </c>
      <c r="B497" s="46" t="s">
        <v>2872</v>
      </c>
      <c r="C497" s="46" t="s">
        <v>2873</v>
      </c>
      <c r="D497" s="46" t="s">
        <v>1066</v>
      </c>
      <c r="E497" s="46" t="s">
        <v>1067</v>
      </c>
      <c r="F497" s="46" t="s">
        <v>2915</v>
      </c>
      <c r="G497" s="44" t="s">
        <v>2916</v>
      </c>
      <c r="H497" s="44" t="s">
        <v>192</v>
      </c>
      <c r="I497" s="46" t="s">
        <v>2925</v>
      </c>
      <c r="J497" s="44" t="s">
        <v>2926</v>
      </c>
      <c r="K497" s="46" t="s">
        <v>2927</v>
      </c>
      <c r="L497" s="46" t="s">
        <v>2928</v>
      </c>
      <c r="M497" s="46">
        <v>42248</v>
      </c>
      <c r="N497" s="46" t="s">
        <v>186</v>
      </c>
      <c r="O497" s="46" t="s">
        <v>187</v>
      </c>
      <c r="P497" s="46" t="s">
        <v>193</v>
      </c>
      <c r="Q497" s="46" t="s">
        <v>7</v>
      </c>
      <c r="R497" s="46" t="s">
        <v>7</v>
      </c>
      <c r="S497" s="46" t="s">
        <v>194</v>
      </c>
      <c r="T497" s="46" t="s">
        <v>194</v>
      </c>
      <c r="U497" s="46" t="s">
        <v>194</v>
      </c>
      <c r="V497" s="46" t="s">
        <v>194</v>
      </c>
      <c r="W497" s="46" t="s">
        <v>189</v>
      </c>
      <c r="X497" s="46" t="s">
        <v>194</v>
      </c>
      <c r="Y497" s="46" t="s">
        <v>190</v>
      </c>
      <c r="AA497" s="46">
        <v>15</v>
      </c>
      <c r="AB497" s="46" t="s">
        <v>195</v>
      </c>
      <c r="AC497" s="46" t="s">
        <v>2920</v>
      </c>
      <c r="AD497" s="46" t="s">
        <v>190</v>
      </c>
    </row>
    <row r="498" spans="1:31" hidden="1">
      <c r="A498" s="46">
        <v>14</v>
      </c>
      <c r="B498" s="46" t="s">
        <v>2872</v>
      </c>
      <c r="C498" s="46" t="s">
        <v>2873</v>
      </c>
      <c r="D498" s="46" t="s">
        <v>1066</v>
      </c>
      <c r="E498" s="46" t="s">
        <v>1067</v>
      </c>
      <c r="F498" s="46" t="s">
        <v>2915</v>
      </c>
      <c r="G498" s="44" t="s">
        <v>2916</v>
      </c>
      <c r="H498" s="44" t="s">
        <v>9</v>
      </c>
      <c r="I498" s="46" t="s">
        <v>2929</v>
      </c>
      <c r="J498" s="44" t="s">
        <v>2930</v>
      </c>
      <c r="K498" s="46" t="s">
        <v>2931</v>
      </c>
      <c r="L498" s="46" t="s">
        <v>2932</v>
      </c>
      <c r="M498" s="46">
        <v>42248</v>
      </c>
      <c r="N498" s="46" t="s">
        <v>186</v>
      </c>
      <c r="O498" s="46" t="s">
        <v>187</v>
      </c>
      <c r="P498" s="46" t="s">
        <v>193</v>
      </c>
      <c r="Q498" s="46" t="s">
        <v>7</v>
      </c>
      <c r="R498" s="46" t="s">
        <v>7</v>
      </c>
      <c r="S498" s="46" t="s">
        <v>194</v>
      </c>
      <c r="T498" s="46" t="s">
        <v>194</v>
      </c>
      <c r="U498" s="46" t="s">
        <v>194</v>
      </c>
      <c r="V498" s="46" t="s">
        <v>194</v>
      </c>
      <c r="W498" s="46" t="s">
        <v>189</v>
      </c>
      <c r="X498" s="46" t="s">
        <v>194</v>
      </c>
      <c r="Y498" s="46" t="s">
        <v>190</v>
      </c>
      <c r="AA498" s="46">
        <v>15</v>
      </c>
      <c r="AB498" s="46" t="s">
        <v>195</v>
      </c>
      <c r="AC498" s="46" t="s">
        <v>2920</v>
      </c>
      <c r="AD498" s="46" t="s">
        <v>190</v>
      </c>
      <c r="AE498" s="46" t="e">
        <v>#N/A</v>
      </c>
    </row>
    <row r="499" spans="1:31" hidden="1">
      <c r="A499" s="46">
        <v>15</v>
      </c>
      <c r="B499" s="46" t="s">
        <v>2872</v>
      </c>
      <c r="C499" s="46" t="s">
        <v>2873</v>
      </c>
      <c r="D499" s="46" t="s">
        <v>1066</v>
      </c>
      <c r="E499" s="46" t="s">
        <v>1067</v>
      </c>
      <c r="F499" s="46" t="s">
        <v>2915</v>
      </c>
      <c r="G499" s="44" t="s">
        <v>2916</v>
      </c>
      <c r="H499" s="44" t="s">
        <v>46</v>
      </c>
      <c r="I499" s="46" t="s">
        <v>2892</v>
      </c>
      <c r="J499" s="44" t="s">
        <v>2893</v>
      </c>
      <c r="K499" s="46" t="s">
        <v>2894</v>
      </c>
      <c r="L499" s="46" t="s">
        <v>2895</v>
      </c>
      <c r="M499" s="46">
        <v>42248</v>
      </c>
      <c r="N499" s="46" t="s">
        <v>186</v>
      </c>
      <c r="O499" s="46" t="s">
        <v>187</v>
      </c>
      <c r="P499" s="46" t="s">
        <v>193</v>
      </c>
      <c r="Q499" s="46" t="s">
        <v>7</v>
      </c>
      <c r="R499" s="46" t="s">
        <v>7</v>
      </c>
      <c r="S499" s="46" t="s">
        <v>194</v>
      </c>
      <c r="T499" s="46" t="s">
        <v>194</v>
      </c>
      <c r="U499" s="46" t="s">
        <v>194</v>
      </c>
      <c r="V499" s="46" t="s">
        <v>194</v>
      </c>
      <c r="W499" s="46" t="s">
        <v>189</v>
      </c>
      <c r="X499" s="46" t="s">
        <v>194</v>
      </c>
      <c r="Y499" s="46" t="s">
        <v>2896</v>
      </c>
      <c r="AA499" s="46">
        <v>15</v>
      </c>
      <c r="AB499" s="46" t="s">
        <v>195</v>
      </c>
      <c r="AC499" s="46" t="s">
        <v>2920</v>
      </c>
      <c r="AD499" s="46" t="s">
        <v>190</v>
      </c>
    </row>
    <row r="500" spans="1:31" hidden="1">
      <c r="A500" s="46">
        <v>16</v>
      </c>
      <c r="B500" s="46" t="s">
        <v>2872</v>
      </c>
      <c r="C500" s="46" t="s">
        <v>2873</v>
      </c>
      <c r="D500" s="46" t="s">
        <v>1066</v>
      </c>
      <c r="E500" s="46" t="s">
        <v>1067</v>
      </c>
      <c r="F500" s="46" t="s">
        <v>2933</v>
      </c>
      <c r="G500" s="44" t="s">
        <v>2934</v>
      </c>
      <c r="H500" s="44" t="s">
        <v>3</v>
      </c>
      <c r="I500" s="46" t="s">
        <v>2933</v>
      </c>
      <c r="J500" s="44" t="s">
        <v>2935</v>
      </c>
      <c r="K500" s="46" t="s">
        <v>2936</v>
      </c>
      <c r="L500" s="46" t="s">
        <v>2937</v>
      </c>
      <c r="M500" s="46">
        <v>41974</v>
      </c>
      <c r="N500" s="46" t="s">
        <v>186</v>
      </c>
      <c r="O500" s="46" t="s">
        <v>187</v>
      </c>
      <c r="P500" s="46" t="s">
        <v>200</v>
      </c>
      <c r="Q500" s="46" t="s">
        <v>6</v>
      </c>
      <c r="R500" s="46" t="s">
        <v>6</v>
      </c>
      <c r="S500" s="46" t="s">
        <v>2938</v>
      </c>
      <c r="T500" s="46" t="s">
        <v>2939</v>
      </c>
      <c r="U500" s="46" t="s">
        <v>2940</v>
      </c>
      <c r="V500" s="46">
        <v>42735</v>
      </c>
      <c r="W500" s="46" t="s">
        <v>201</v>
      </c>
      <c r="X500" s="46" t="s">
        <v>194</v>
      </c>
      <c r="AA500" s="46">
        <v>3</v>
      </c>
      <c r="AB500" s="46" t="s">
        <v>195</v>
      </c>
      <c r="AC500" s="46" t="s">
        <v>2941</v>
      </c>
      <c r="AD500" s="46" t="s">
        <v>201</v>
      </c>
      <c r="AE500" s="46" t="s">
        <v>196</v>
      </c>
    </row>
    <row r="501" spans="1:31" hidden="1">
      <c r="A501" s="46">
        <v>17</v>
      </c>
      <c r="B501" s="46" t="s">
        <v>2872</v>
      </c>
      <c r="C501" s="46" t="s">
        <v>2873</v>
      </c>
      <c r="D501" s="46" t="s">
        <v>1066</v>
      </c>
      <c r="E501" s="46" t="s">
        <v>1067</v>
      </c>
      <c r="F501" s="46" t="s">
        <v>2933</v>
      </c>
      <c r="G501" s="44" t="s">
        <v>2934</v>
      </c>
      <c r="H501" s="44" t="s">
        <v>8</v>
      </c>
      <c r="I501" s="46" t="s">
        <v>2942</v>
      </c>
      <c r="J501" s="44" t="s">
        <v>2943</v>
      </c>
      <c r="K501" s="46" t="s">
        <v>2944</v>
      </c>
      <c r="L501" s="46" t="s">
        <v>2945</v>
      </c>
      <c r="M501" s="46">
        <v>41904</v>
      </c>
      <c r="N501" s="46" t="s">
        <v>186</v>
      </c>
      <c r="O501" s="46" t="s">
        <v>187</v>
      </c>
      <c r="P501" s="46" t="s">
        <v>193</v>
      </c>
      <c r="Q501" s="46" t="s">
        <v>6</v>
      </c>
      <c r="R501" s="46" t="s">
        <v>6</v>
      </c>
      <c r="S501" s="46" t="s">
        <v>194</v>
      </c>
      <c r="T501" s="46" t="s">
        <v>194</v>
      </c>
      <c r="U501" s="46" t="s">
        <v>194</v>
      </c>
      <c r="V501" s="46">
        <v>42735</v>
      </c>
      <c r="W501" s="46" t="s">
        <v>189</v>
      </c>
      <c r="X501" s="46" t="s">
        <v>194</v>
      </c>
      <c r="Y501" s="46" t="s">
        <v>190</v>
      </c>
      <c r="AA501" s="46">
        <v>3</v>
      </c>
      <c r="AB501" s="46" t="s">
        <v>195</v>
      </c>
      <c r="AC501" s="46" t="s">
        <v>2941</v>
      </c>
      <c r="AD501" s="46" t="s">
        <v>190</v>
      </c>
    </row>
    <row r="502" spans="1:31" hidden="1">
      <c r="A502" s="46">
        <v>18</v>
      </c>
      <c r="B502" s="46" t="s">
        <v>2872</v>
      </c>
      <c r="C502" s="46" t="s">
        <v>2873</v>
      </c>
      <c r="D502" s="46" t="s">
        <v>1066</v>
      </c>
      <c r="E502" s="46" t="s">
        <v>1067</v>
      </c>
      <c r="F502" s="46" t="s">
        <v>2946</v>
      </c>
      <c r="G502" s="44" t="s">
        <v>2947</v>
      </c>
      <c r="H502" s="44" t="s">
        <v>3</v>
      </c>
      <c r="I502" s="46" t="s">
        <v>2946</v>
      </c>
      <c r="J502" s="44" t="s">
        <v>2948</v>
      </c>
      <c r="K502" s="46" t="s">
        <v>2949</v>
      </c>
      <c r="L502" s="46" t="s">
        <v>2950</v>
      </c>
      <c r="M502" s="46">
        <v>42248</v>
      </c>
      <c r="N502" s="46" t="s">
        <v>186</v>
      </c>
      <c r="O502" s="46" t="s">
        <v>187</v>
      </c>
      <c r="P502" s="46" t="s">
        <v>193</v>
      </c>
      <c r="Q502" s="46" t="s">
        <v>4</v>
      </c>
      <c r="R502" s="46" t="s">
        <v>4</v>
      </c>
      <c r="S502" s="46" t="s">
        <v>194</v>
      </c>
      <c r="T502" s="46" t="s">
        <v>194</v>
      </c>
      <c r="U502" s="46" t="s">
        <v>194</v>
      </c>
      <c r="V502" s="46" t="s">
        <v>194</v>
      </c>
      <c r="W502" s="46" t="s">
        <v>189</v>
      </c>
      <c r="X502" s="46" t="s">
        <v>2951</v>
      </c>
      <c r="Y502" s="46" t="s">
        <v>190</v>
      </c>
      <c r="AA502" s="46">
        <v>8</v>
      </c>
      <c r="AB502" s="46" t="s">
        <v>34</v>
      </c>
      <c r="AC502" s="46" t="s">
        <v>2952</v>
      </c>
      <c r="AD502" s="46" t="s">
        <v>190</v>
      </c>
      <c r="AE502" s="46" t="s">
        <v>196</v>
      </c>
    </row>
    <row r="503" spans="1:31" hidden="1">
      <c r="A503" s="46">
        <v>19</v>
      </c>
      <c r="B503" s="46" t="s">
        <v>2872</v>
      </c>
      <c r="C503" s="46" t="s">
        <v>2873</v>
      </c>
      <c r="D503" s="46" t="s">
        <v>1066</v>
      </c>
      <c r="E503" s="46" t="s">
        <v>1067</v>
      </c>
      <c r="F503" s="46" t="s">
        <v>2946</v>
      </c>
      <c r="G503" s="44" t="s">
        <v>2947</v>
      </c>
      <c r="H503" s="44" t="s">
        <v>3</v>
      </c>
      <c r="I503" s="46" t="s">
        <v>2953</v>
      </c>
      <c r="J503" s="44" t="s">
        <v>2954</v>
      </c>
      <c r="K503" s="46" t="s">
        <v>2955</v>
      </c>
      <c r="L503" s="46" t="s">
        <v>2956</v>
      </c>
      <c r="M503" s="46">
        <v>42248</v>
      </c>
      <c r="N503" s="46" t="s">
        <v>186</v>
      </c>
      <c r="O503" s="46" t="s">
        <v>187</v>
      </c>
      <c r="P503" s="46" t="s">
        <v>193</v>
      </c>
      <c r="Q503" s="46" t="s">
        <v>4</v>
      </c>
      <c r="R503" s="46" t="s">
        <v>4</v>
      </c>
      <c r="S503" s="46" t="s">
        <v>194</v>
      </c>
      <c r="T503" s="46" t="s">
        <v>194</v>
      </c>
      <c r="U503" s="46" t="s">
        <v>194</v>
      </c>
      <c r="V503" s="46" t="s">
        <v>194</v>
      </c>
      <c r="W503" s="46" t="s">
        <v>189</v>
      </c>
      <c r="X503" s="46" t="s">
        <v>2957</v>
      </c>
      <c r="Y503" s="46" t="s">
        <v>190</v>
      </c>
      <c r="AA503" s="46">
        <v>8</v>
      </c>
      <c r="AB503" s="46" t="s">
        <v>34</v>
      </c>
      <c r="AC503" s="46" t="s">
        <v>2952</v>
      </c>
      <c r="AD503" s="46" t="s">
        <v>190</v>
      </c>
      <c r="AE503" s="46" t="s">
        <v>196</v>
      </c>
    </row>
    <row r="504" spans="1:31" hidden="1">
      <c r="A504" s="46">
        <v>20</v>
      </c>
      <c r="B504" s="46" t="s">
        <v>2872</v>
      </c>
      <c r="C504" s="46" t="s">
        <v>2873</v>
      </c>
      <c r="D504" s="46" t="s">
        <v>1066</v>
      </c>
      <c r="E504" s="46" t="s">
        <v>1067</v>
      </c>
      <c r="F504" s="46" t="s">
        <v>2946</v>
      </c>
      <c r="G504" s="44" t="s">
        <v>2947</v>
      </c>
      <c r="H504" s="44" t="s">
        <v>8</v>
      </c>
      <c r="I504" s="46" t="s">
        <v>2957</v>
      </c>
      <c r="J504" s="44" t="s">
        <v>2958</v>
      </c>
      <c r="K504" s="46" t="s">
        <v>2959</v>
      </c>
      <c r="L504" s="46" t="s">
        <v>2960</v>
      </c>
      <c r="M504" s="46">
        <v>42425</v>
      </c>
      <c r="N504" s="46" t="s">
        <v>186</v>
      </c>
      <c r="O504" s="46" t="s">
        <v>187</v>
      </c>
      <c r="P504" s="46" t="s">
        <v>188</v>
      </c>
      <c r="Q504" s="46" t="s">
        <v>4</v>
      </c>
      <c r="R504" s="46" t="s">
        <v>4</v>
      </c>
      <c r="S504" s="46" t="s">
        <v>194</v>
      </c>
      <c r="T504" s="46" t="s">
        <v>194</v>
      </c>
      <c r="U504" s="46" t="s">
        <v>194</v>
      </c>
      <c r="V504" s="46" t="s">
        <v>194</v>
      </c>
      <c r="W504" s="46" t="s">
        <v>189</v>
      </c>
      <c r="X504" s="46" t="s">
        <v>194</v>
      </c>
      <c r="Y504" s="46" t="s">
        <v>190</v>
      </c>
      <c r="AA504" s="46">
        <v>8</v>
      </c>
      <c r="AB504" s="46" t="s">
        <v>34</v>
      </c>
      <c r="AC504" s="46" t="s">
        <v>2952</v>
      </c>
      <c r="AD504" s="46" t="s">
        <v>201</v>
      </c>
      <c r="AE504" s="46" t="e">
        <v>#N/A</v>
      </c>
    </row>
    <row r="505" spans="1:31" hidden="1">
      <c r="A505" s="46">
        <v>21</v>
      </c>
      <c r="B505" s="46" t="s">
        <v>2872</v>
      </c>
      <c r="C505" s="46" t="s">
        <v>2873</v>
      </c>
      <c r="D505" s="46" t="s">
        <v>1066</v>
      </c>
      <c r="E505" s="46" t="s">
        <v>1067</v>
      </c>
      <c r="F505" s="46" t="s">
        <v>2946</v>
      </c>
      <c r="G505" s="44" t="s">
        <v>2947</v>
      </c>
      <c r="H505" s="44" t="s">
        <v>8</v>
      </c>
      <c r="I505" s="46" t="s">
        <v>2961</v>
      </c>
      <c r="J505" s="44" t="s">
        <v>2962</v>
      </c>
      <c r="K505" s="46" t="s">
        <v>2963</v>
      </c>
      <c r="L505" s="46" t="s">
        <v>2945</v>
      </c>
      <c r="M505" s="46">
        <v>42248</v>
      </c>
      <c r="N505" s="46" t="s">
        <v>186</v>
      </c>
      <c r="O505" s="46" t="s">
        <v>187</v>
      </c>
      <c r="P505" s="46" t="s">
        <v>188</v>
      </c>
      <c r="Q505" s="46" t="s">
        <v>4</v>
      </c>
      <c r="R505" s="46" t="s">
        <v>4</v>
      </c>
      <c r="S505" s="46" t="s">
        <v>194</v>
      </c>
      <c r="T505" s="46" t="s">
        <v>194</v>
      </c>
      <c r="U505" s="46" t="s">
        <v>194</v>
      </c>
      <c r="V505" s="46" t="s">
        <v>194</v>
      </c>
      <c r="W505" s="46" t="s">
        <v>189</v>
      </c>
      <c r="AA505" s="46">
        <v>8</v>
      </c>
      <c r="AB505" s="46" t="s">
        <v>34</v>
      </c>
      <c r="AC505" s="46" t="s">
        <v>2952</v>
      </c>
      <c r="AD505" s="46" t="s">
        <v>190</v>
      </c>
    </row>
    <row r="506" spans="1:31" hidden="1">
      <c r="A506" s="46">
        <v>22</v>
      </c>
      <c r="B506" s="46" t="s">
        <v>2872</v>
      </c>
      <c r="C506" s="46" t="s">
        <v>2873</v>
      </c>
      <c r="D506" s="46" t="s">
        <v>1066</v>
      </c>
      <c r="E506" s="46" t="s">
        <v>1067</v>
      </c>
      <c r="F506" s="46" t="s">
        <v>2946</v>
      </c>
      <c r="G506" s="44" t="s">
        <v>2947</v>
      </c>
      <c r="H506" s="44" t="s">
        <v>192</v>
      </c>
      <c r="I506" s="46" t="s">
        <v>2964</v>
      </c>
      <c r="J506" s="44" t="s">
        <v>2965</v>
      </c>
      <c r="K506" s="46" t="s">
        <v>2966</v>
      </c>
      <c r="L506" s="46" t="s">
        <v>2967</v>
      </c>
      <c r="M506" s="46">
        <v>42339</v>
      </c>
      <c r="N506" s="46" t="s">
        <v>186</v>
      </c>
      <c r="O506" s="46" t="s">
        <v>187</v>
      </c>
      <c r="P506" s="46" t="s">
        <v>193</v>
      </c>
      <c r="Q506" s="46" t="s">
        <v>4</v>
      </c>
      <c r="R506" s="46" t="s">
        <v>4</v>
      </c>
      <c r="S506" s="46" t="s">
        <v>194</v>
      </c>
      <c r="T506" s="46" t="s">
        <v>194</v>
      </c>
      <c r="U506" s="46" t="s">
        <v>194</v>
      </c>
      <c r="V506" s="46" t="s">
        <v>194</v>
      </c>
      <c r="W506" s="46" t="s">
        <v>189</v>
      </c>
      <c r="X506" s="46" t="s">
        <v>194</v>
      </c>
      <c r="Y506" s="46" t="s">
        <v>190</v>
      </c>
      <c r="AA506" s="46">
        <v>8</v>
      </c>
      <c r="AB506" s="46" t="s">
        <v>34</v>
      </c>
      <c r="AC506" s="46" t="s">
        <v>2952</v>
      </c>
      <c r="AD506" s="46" t="s">
        <v>190</v>
      </c>
    </row>
    <row r="507" spans="1:31" hidden="1">
      <c r="A507" s="46">
        <v>23</v>
      </c>
      <c r="B507" s="46" t="s">
        <v>2872</v>
      </c>
      <c r="C507" s="46" t="s">
        <v>2873</v>
      </c>
      <c r="D507" s="46" t="s">
        <v>1066</v>
      </c>
      <c r="E507" s="46" t="s">
        <v>1067</v>
      </c>
      <c r="F507" s="46" t="s">
        <v>2946</v>
      </c>
      <c r="G507" s="44" t="s">
        <v>2947</v>
      </c>
      <c r="H507" s="44" t="s">
        <v>9</v>
      </c>
      <c r="I507" s="46" t="s">
        <v>2968</v>
      </c>
      <c r="J507" s="44" t="s">
        <v>2969</v>
      </c>
      <c r="K507" s="46" t="s">
        <v>2970</v>
      </c>
      <c r="L507" s="46" t="s">
        <v>2971</v>
      </c>
      <c r="M507" s="46">
        <v>42430</v>
      </c>
      <c r="N507" s="46" t="s">
        <v>186</v>
      </c>
      <c r="O507" s="46" t="s">
        <v>187</v>
      </c>
      <c r="P507" s="46" t="s">
        <v>200</v>
      </c>
      <c r="Q507" s="46" t="s">
        <v>4</v>
      </c>
      <c r="R507" s="46" t="s">
        <v>4</v>
      </c>
      <c r="S507" s="46" t="s">
        <v>194</v>
      </c>
      <c r="T507" s="46" t="s">
        <v>194</v>
      </c>
      <c r="U507" s="46" t="s">
        <v>194</v>
      </c>
      <c r="V507" s="46">
        <v>42735</v>
      </c>
      <c r="W507" s="46" t="s">
        <v>201</v>
      </c>
      <c r="X507" s="46" t="s">
        <v>194</v>
      </c>
      <c r="AA507" s="46">
        <v>8</v>
      </c>
      <c r="AB507" s="46" t="s">
        <v>34</v>
      </c>
      <c r="AC507" s="46" t="s">
        <v>2952</v>
      </c>
    </row>
    <row r="508" spans="1:31" hidden="1">
      <c r="A508" s="46">
        <v>24</v>
      </c>
      <c r="B508" s="46" t="s">
        <v>2872</v>
      </c>
      <c r="C508" s="46" t="s">
        <v>2873</v>
      </c>
      <c r="D508" s="46" t="s">
        <v>1066</v>
      </c>
      <c r="E508" s="46" t="s">
        <v>1067</v>
      </c>
      <c r="F508" s="46" t="s">
        <v>2946</v>
      </c>
      <c r="G508" s="44" t="s">
        <v>2947</v>
      </c>
      <c r="H508" s="44" t="s">
        <v>46</v>
      </c>
      <c r="I508" s="46" t="s">
        <v>2972</v>
      </c>
      <c r="J508" s="44" t="s">
        <v>2973</v>
      </c>
      <c r="K508" s="46" t="s">
        <v>2974</v>
      </c>
      <c r="L508" s="46" t="s">
        <v>2975</v>
      </c>
      <c r="M508" s="46">
        <v>42248</v>
      </c>
      <c r="N508" s="46" t="s">
        <v>186</v>
      </c>
      <c r="O508" s="46" t="s">
        <v>187</v>
      </c>
      <c r="P508" s="46" t="s">
        <v>193</v>
      </c>
      <c r="Q508" s="46" t="s">
        <v>4</v>
      </c>
      <c r="R508" s="46" t="s">
        <v>4</v>
      </c>
      <c r="S508" s="46" t="s">
        <v>194</v>
      </c>
      <c r="T508" s="46" t="s">
        <v>194</v>
      </c>
      <c r="U508" s="46" t="s">
        <v>194</v>
      </c>
      <c r="V508" s="46" t="s">
        <v>194</v>
      </c>
      <c r="W508" s="46" t="s">
        <v>189</v>
      </c>
      <c r="X508" s="46" t="s">
        <v>194</v>
      </c>
      <c r="Y508" s="46" t="s">
        <v>2896</v>
      </c>
      <c r="AA508" s="46">
        <v>8</v>
      </c>
      <c r="AB508" s="46" t="s">
        <v>34</v>
      </c>
      <c r="AC508" s="46" t="s">
        <v>2952</v>
      </c>
      <c r="AD508" s="46" t="s">
        <v>190</v>
      </c>
    </row>
    <row r="509" spans="1:31" hidden="1">
      <c r="A509" s="46">
        <v>25</v>
      </c>
      <c r="B509" s="46" t="s">
        <v>2872</v>
      </c>
      <c r="C509" s="46" t="s">
        <v>2873</v>
      </c>
      <c r="D509" s="46" t="s">
        <v>1066</v>
      </c>
      <c r="E509" s="46" t="s">
        <v>1067</v>
      </c>
      <c r="F509" s="46" t="s">
        <v>2976</v>
      </c>
      <c r="G509" s="44" t="s">
        <v>2977</v>
      </c>
      <c r="H509" s="44" t="s">
        <v>3</v>
      </c>
      <c r="I509" s="46" t="s">
        <v>2976</v>
      </c>
      <c r="J509" s="44" t="s">
        <v>2978</v>
      </c>
      <c r="K509" s="46" t="s">
        <v>2979</v>
      </c>
      <c r="L509" s="46" t="s">
        <v>2980</v>
      </c>
      <c r="M509" s="46">
        <v>41275</v>
      </c>
      <c r="N509" s="46" t="s">
        <v>186</v>
      </c>
      <c r="O509" s="46" t="s">
        <v>187</v>
      </c>
      <c r="P509" s="46" t="s">
        <v>193</v>
      </c>
      <c r="Q509" s="46" t="s">
        <v>6</v>
      </c>
      <c r="R509" s="46" t="s">
        <v>6</v>
      </c>
      <c r="S509" s="46" t="s">
        <v>194</v>
      </c>
      <c r="T509" s="46" t="s">
        <v>194</v>
      </c>
      <c r="U509" s="46" t="s">
        <v>194</v>
      </c>
      <c r="V509" s="46" t="s">
        <v>194</v>
      </c>
      <c r="W509" s="46" t="s">
        <v>189</v>
      </c>
      <c r="X509" s="46" t="s">
        <v>194</v>
      </c>
      <c r="Y509" s="46" t="s">
        <v>190</v>
      </c>
      <c r="AA509" s="46">
        <v>7</v>
      </c>
      <c r="AB509" s="46" t="s">
        <v>195</v>
      </c>
      <c r="AC509" s="46" t="s">
        <v>2981</v>
      </c>
      <c r="AD509" s="46" t="s">
        <v>190</v>
      </c>
    </row>
    <row r="510" spans="1:31" hidden="1">
      <c r="A510" s="46">
        <v>26</v>
      </c>
      <c r="B510" s="46" t="s">
        <v>2872</v>
      </c>
      <c r="C510" s="46" t="s">
        <v>2873</v>
      </c>
      <c r="D510" s="46" t="s">
        <v>1066</v>
      </c>
      <c r="E510" s="46" t="s">
        <v>1067</v>
      </c>
      <c r="F510" s="46" t="s">
        <v>2976</v>
      </c>
      <c r="G510" s="44" t="s">
        <v>2977</v>
      </c>
      <c r="H510" s="44" t="s">
        <v>3</v>
      </c>
      <c r="I510" s="46" t="s">
        <v>2982</v>
      </c>
      <c r="J510" s="44" t="s">
        <v>2983</v>
      </c>
      <c r="K510" s="46" t="s">
        <v>2984</v>
      </c>
      <c r="L510" s="46" t="s">
        <v>2985</v>
      </c>
      <c r="M510" s="46">
        <v>42248</v>
      </c>
      <c r="N510" s="46" t="s">
        <v>203</v>
      </c>
      <c r="O510" s="46" t="s">
        <v>187</v>
      </c>
      <c r="P510" s="46" t="s">
        <v>188</v>
      </c>
      <c r="Q510" s="46" t="s">
        <v>6</v>
      </c>
      <c r="R510" s="46" t="s">
        <v>6</v>
      </c>
      <c r="S510" s="46" t="s">
        <v>194</v>
      </c>
      <c r="T510" s="46" t="s">
        <v>194</v>
      </c>
      <c r="U510" s="46" t="s">
        <v>194</v>
      </c>
      <c r="V510" s="46" t="s">
        <v>194</v>
      </c>
      <c r="W510" s="46" t="s">
        <v>189</v>
      </c>
      <c r="X510" s="46" t="s">
        <v>194</v>
      </c>
      <c r="Y510" s="46" t="s">
        <v>190</v>
      </c>
      <c r="AA510" s="46">
        <v>7</v>
      </c>
      <c r="AB510" s="46" t="s">
        <v>195</v>
      </c>
      <c r="AC510" s="46" t="s">
        <v>2981</v>
      </c>
      <c r="AD510" s="46" t="s">
        <v>190</v>
      </c>
      <c r="AE510" s="46" t="e">
        <v>#N/A</v>
      </c>
    </row>
    <row r="511" spans="1:31" hidden="1">
      <c r="A511" s="46">
        <v>27</v>
      </c>
      <c r="B511" s="46" t="s">
        <v>2872</v>
      </c>
      <c r="C511" s="46" t="s">
        <v>2873</v>
      </c>
      <c r="D511" s="46" t="s">
        <v>1066</v>
      </c>
      <c r="E511" s="46" t="s">
        <v>1067</v>
      </c>
      <c r="F511" s="46" t="s">
        <v>2976</v>
      </c>
      <c r="G511" s="44" t="s">
        <v>2977</v>
      </c>
      <c r="H511" s="44" t="s">
        <v>46</v>
      </c>
      <c r="I511" s="46" t="s">
        <v>2892</v>
      </c>
      <c r="J511" s="44" t="s">
        <v>2986</v>
      </c>
      <c r="K511" s="46" t="s">
        <v>2987</v>
      </c>
      <c r="L511" s="46" t="s">
        <v>2988</v>
      </c>
      <c r="M511" s="46">
        <v>40976</v>
      </c>
      <c r="N511" s="46" t="s">
        <v>186</v>
      </c>
      <c r="O511" s="46" t="s">
        <v>187</v>
      </c>
      <c r="P511" s="46" t="s">
        <v>193</v>
      </c>
      <c r="Q511" s="46" t="s">
        <v>6</v>
      </c>
      <c r="R511" s="46" t="s">
        <v>6</v>
      </c>
      <c r="S511" s="46" t="s">
        <v>194</v>
      </c>
      <c r="T511" s="46" t="s">
        <v>194</v>
      </c>
      <c r="U511" s="46" t="s">
        <v>194</v>
      </c>
      <c r="V511" s="46" t="s">
        <v>194</v>
      </c>
      <c r="W511" s="46" t="s">
        <v>189</v>
      </c>
      <c r="X511" s="46" t="s">
        <v>194</v>
      </c>
      <c r="Y511" s="46" t="s">
        <v>2896</v>
      </c>
      <c r="AA511" s="46">
        <v>7</v>
      </c>
      <c r="AB511" s="46" t="s">
        <v>195</v>
      </c>
      <c r="AC511" s="46" t="s">
        <v>2981</v>
      </c>
      <c r="AD511" s="46" t="s">
        <v>190</v>
      </c>
    </row>
    <row r="512" spans="1:31" hidden="1">
      <c r="A512" s="46">
        <v>28</v>
      </c>
      <c r="B512" s="46" t="s">
        <v>2872</v>
      </c>
      <c r="C512" s="46" t="s">
        <v>2873</v>
      </c>
      <c r="D512" s="46" t="s">
        <v>1419</v>
      </c>
      <c r="E512" s="46" t="s">
        <v>1067</v>
      </c>
      <c r="F512" s="46" t="s">
        <v>2989</v>
      </c>
      <c r="G512" s="44" t="s">
        <v>2990</v>
      </c>
      <c r="H512" s="44" t="s">
        <v>1474</v>
      </c>
      <c r="I512" s="46" t="s">
        <v>2989</v>
      </c>
      <c r="J512" s="44" t="s">
        <v>2991</v>
      </c>
      <c r="K512" s="46" t="s">
        <v>2992</v>
      </c>
      <c r="L512" s="46" t="s">
        <v>2993</v>
      </c>
      <c r="M512" s="46">
        <v>40385</v>
      </c>
      <c r="N512" s="46" t="s">
        <v>186</v>
      </c>
      <c r="O512" s="46" t="s">
        <v>187</v>
      </c>
      <c r="P512" s="46" t="s">
        <v>193</v>
      </c>
      <c r="Q512" s="46" t="s">
        <v>7</v>
      </c>
      <c r="R512" s="46" t="s">
        <v>7</v>
      </c>
      <c r="S512" s="46" t="s">
        <v>194</v>
      </c>
      <c r="T512" s="46" t="s">
        <v>194</v>
      </c>
      <c r="U512" s="46" t="s">
        <v>194</v>
      </c>
      <c r="V512" s="46" t="s">
        <v>194</v>
      </c>
      <c r="W512" s="46" t="s">
        <v>189</v>
      </c>
      <c r="X512" s="46" t="s">
        <v>194</v>
      </c>
      <c r="Y512" s="46" t="s">
        <v>190</v>
      </c>
      <c r="AA512" s="46">
        <v>10</v>
      </c>
      <c r="AB512" s="46" t="s">
        <v>195</v>
      </c>
      <c r="AC512" s="46" t="s">
        <v>2994</v>
      </c>
      <c r="AD512" s="46" t="s">
        <v>190</v>
      </c>
      <c r="AE512" s="46" t="s">
        <v>197</v>
      </c>
    </row>
    <row r="513" spans="1:31" hidden="1">
      <c r="A513" s="46">
        <v>29</v>
      </c>
      <c r="B513" s="46" t="s">
        <v>2872</v>
      </c>
      <c r="C513" s="46" t="s">
        <v>2873</v>
      </c>
      <c r="D513" s="46" t="s">
        <v>1419</v>
      </c>
      <c r="E513" s="46" t="s">
        <v>1067</v>
      </c>
      <c r="F513" s="46" t="s">
        <v>2989</v>
      </c>
      <c r="G513" s="44" t="s">
        <v>2990</v>
      </c>
      <c r="H513" s="44" t="s">
        <v>46</v>
      </c>
      <c r="I513" s="46" t="s">
        <v>1448</v>
      </c>
      <c r="J513" s="44" t="s">
        <v>1449</v>
      </c>
      <c r="K513" s="46" t="s">
        <v>1450</v>
      </c>
      <c r="L513" s="46" t="s">
        <v>2995</v>
      </c>
      <c r="M513" s="46">
        <v>39911</v>
      </c>
      <c r="N513" s="46" t="s">
        <v>186</v>
      </c>
      <c r="O513" s="46" t="s">
        <v>187</v>
      </c>
      <c r="P513" s="46" t="s">
        <v>193</v>
      </c>
      <c r="Q513" s="46" t="s">
        <v>7</v>
      </c>
      <c r="R513" s="46" t="s">
        <v>7</v>
      </c>
      <c r="S513" s="46" t="s">
        <v>194</v>
      </c>
      <c r="T513" s="46" t="s">
        <v>194</v>
      </c>
      <c r="U513" s="46" t="s">
        <v>194</v>
      </c>
      <c r="V513" s="46" t="s">
        <v>194</v>
      </c>
      <c r="W513" s="46" t="s">
        <v>189</v>
      </c>
      <c r="X513" s="46" t="s">
        <v>194</v>
      </c>
      <c r="Y513" s="46" t="s">
        <v>2896</v>
      </c>
      <c r="AA513" s="46">
        <v>10</v>
      </c>
      <c r="AB513" s="46" t="s">
        <v>195</v>
      </c>
      <c r="AC513" s="46" t="s">
        <v>2994</v>
      </c>
      <c r="AD513" s="46" t="s">
        <v>190</v>
      </c>
    </row>
    <row r="514" spans="1:31" hidden="1">
      <c r="A514" s="46">
        <v>30</v>
      </c>
      <c r="B514" s="46" t="s">
        <v>2872</v>
      </c>
      <c r="C514" s="46" t="s">
        <v>2873</v>
      </c>
      <c r="D514" s="46" t="s">
        <v>1419</v>
      </c>
      <c r="E514" s="46" t="s">
        <v>1067</v>
      </c>
      <c r="F514" s="46" t="s">
        <v>2996</v>
      </c>
      <c r="G514" s="44" t="s">
        <v>2997</v>
      </c>
      <c r="H514" s="44" t="s">
        <v>3</v>
      </c>
      <c r="I514" s="46" t="s">
        <v>2996</v>
      </c>
      <c r="J514" s="44" t="s">
        <v>2998</v>
      </c>
      <c r="K514" s="46" t="s">
        <v>2999</v>
      </c>
      <c r="L514" s="46" t="s">
        <v>3000</v>
      </c>
      <c r="M514" s="46">
        <v>41619</v>
      </c>
      <c r="N514" s="46" t="s">
        <v>186</v>
      </c>
      <c r="O514" s="46" t="s">
        <v>187</v>
      </c>
      <c r="P514" s="46" t="s">
        <v>193</v>
      </c>
      <c r="Q514" s="46" t="s">
        <v>7</v>
      </c>
      <c r="R514" s="46" t="s">
        <v>7</v>
      </c>
      <c r="S514" s="46" t="s">
        <v>194</v>
      </c>
      <c r="T514" s="46" t="s">
        <v>194</v>
      </c>
      <c r="U514" s="46" t="s">
        <v>194</v>
      </c>
      <c r="V514" s="46" t="s">
        <v>194</v>
      </c>
      <c r="W514" s="46" t="s">
        <v>189</v>
      </c>
      <c r="X514" s="46" t="s">
        <v>194</v>
      </c>
      <c r="Y514" s="46" t="s">
        <v>190</v>
      </c>
      <c r="AA514" s="46">
        <v>15</v>
      </c>
      <c r="AB514" s="46" t="s">
        <v>195</v>
      </c>
      <c r="AC514" s="46" t="s">
        <v>2994</v>
      </c>
      <c r="AD514" s="46" t="s">
        <v>201</v>
      </c>
    </row>
    <row r="515" spans="1:31" hidden="1">
      <c r="A515" s="46">
        <v>31</v>
      </c>
      <c r="B515" s="46" t="s">
        <v>2872</v>
      </c>
      <c r="C515" s="46" t="s">
        <v>2873</v>
      </c>
      <c r="D515" s="46" t="s">
        <v>1419</v>
      </c>
      <c r="E515" s="46" t="s">
        <v>1067</v>
      </c>
      <c r="F515" s="46" t="s">
        <v>2996</v>
      </c>
      <c r="G515" s="44" t="s">
        <v>2997</v>
      </c>
      <c r="H515" s="44" t="s">
        <v>46</v>
      </c>
      <c r="I515" s="46" t="s">
        <v>1448</v>
      </c>
      <c r="J515" s="44" t="s">
        <v>1449</v>
      </c>
      <c r="K515" s="46" t="s">
        <v>1450</v>
      </c>
      <c r="L515" s="46" t="s">
        <v>2995</v>
      </c>
      <c r="M515" s="46">
        <v>39911</v>
      </c>
      <c r="N515" s="46" t="s">
        <v>186</v>
      </c>
      <c r="O515" s="46" t="s">
        <v>187</v>
      </c>
      <c r="P515" s="46" t="s">
        <v>193</v>
      </c>
      <c r="Q515" s="46" t="s">
        <v>7</v>
      </c>
      <c r="R515" s="46" t="s">
        <v>7</v>
      </c>
      <c r="S515" s="46" t="s">
        <v>194</v>
      </c>
      <c r="T515" s="46" t="s">
        <v>194</v>
      </c>
      <c r="U515" s="46" t="s">
        <v>194</v>
      </c>
      <c r="V515" s="46" t="s">
        <v>194</v>
      </c>
      <c r="W515" s="46" t="s">
        <v>189</v>
      </c>
      <c r="X515" s="46" t="s">
        <v>194</v>
      </c>
      <c r="Y515" s="46" t="s">
        <v>2896</v>
      </c>
      <c r="AA515" s="46">
        <v>15</v>
      </c>
      <c r="AB515" s="46" t="s">
        <v>195</v>
      </c>
      <c r="AC515" s="46" t="s">
        <v>2994</v>
      </c>
      <c r="AD515" s="46" t="s">
        <v>190</v>
      </c>
    </row>
    <row r="516" spans="1:31" hidden="1">
      <c r="A516" s="46">
        <v>32</v>
      </c>
      <c r="B516" s="46" t="s">
        <v>2872</v>
      </c>
      <c r="C516" s="46" t="s">
        <v>2873</v>
      </c>
      <c r="D516" s="46" t="s">
        <v>1419</v>
      </c>
      <c r="E516" s="46" t="s">
        <v>1067</v>
      </c>
      <c r="F516" s="46" t="s">
        <v>3001</v>
      </c>
      <c r="G516" s="44" t="s">
        <v>3002</v>
      </c>
      <c r="H516" s="44" t="s">
        <v>3</v>
      </c>
      <c r="I516" s="46" t="s">
        <v>3001</v>
      </c>
      <c r="J516" s="44" t="s">
        <v>3003</v>
      </c>
      <c r="K516" s="46" t="s">
        <v>3004</v>
      </c>
      <c r="L516" s="46" t="s">
        <v>3005</v>
      </c>
      <c r="M516" s="46">
        <v>41215</v>
      </c>
      <c r="N516" s="46" t="s">
        <v>186</v>
      </c>
      <c r="O516" s="46" t="s">
        <v>187</v>
      </c>
      <c r="P516" s="46" t="s">
        <v>193</v>
      </c>
      <c r="Q516" s="46" t="s">
        <v>7</v>
      </c>
      <c r="R516" s="46" t="s">
        <v>7</v>
      </c>
      <c r="S516" s="46" t="s">
        <v>194</v>
      </c>
      <c r="T516" s="46" t="s">
        <v>194</v>
      </c>
      <c r="U516" s="46" t="s">
        <v>194</v>
      </c>
      <c r="V516" s="46" t="s">
        <v>194</v>
      </c>
      <c r="W516" s="46" t="s">
        <v>189</v>
      </c>
      <c r="X516" s="46" t="s">
        <v>194</v>
      </c>
      <c r="Y516" s="46" t="s">
        <v>190</v>
      </c>
      <c r="AA516" s="46">
        <v>17</v>
      </c>
      <c r="AB516" s="46" t="s">
        <v>195</v>
      </c>
      <c r="AC516" s="46" t="s">
        <v>2994</v>
      </c>
      <c r="AD516" s="46" t="s">
        <v>190</v>
      </c>
    </row>
    <row r="517" spans="1:31" hidden="1">
      <c r="A517" s="46">
        <v>33</v>
      </c>
      <c r="B517" s="46" t="s">
        <v>2872</v>
      </c>
      <c r="C517" s="46" t="s">
        <v>2873</v>
      </c>
      <c r="D517" s="46" t="s">
        <v>1419</v>
      </c>
      <c r="E517" s="46" t="s">
        <v>1067</v>
      </c>
      <c r="F517" s="46" t="s">
        <v>3001</v>
      </c>
      <c r="G517" s="44" t="s">
        <v>3002</v>
      </c>
      <c r="H517" s="44" t="s">
        <v>46</v>
      </c>
      <c r="I517" s="46" t="s">
        <v>1448</v>
      </c>
      <c r="J517" s="44" t="s">
        <v>1449</v>
      </c>
      <c r="K517" s="46" t="s">
        <v>1450</v>
      </c>
      <c r="L517" s="46" t="s">
        <v>2995</v>
      </c>
      <c r="M517" s="46">
        <v>39911</v>
      </c>
      <c r="N517" s="46" t="s">
        <v>186</v>
      </c>
      <c r="O517" s="46" t="s">
        <v>187</v>
      </c>
      <c r="P517" s="46" t="s">
        <v>193</v>
      </c>
      <c r="Q517" s="46" t="s">
        <v>7</v>
      </c>
      <c r="R517" s="46" t="s">
        <v>7</v>
      </c>
      <c r="S517" s="46" t="s">
        <v>194</v>
      </c>
      <c r="T517" s="46" t="s">
        <v>194</v>
      </c>
      <c r="U517" s="46" t="s">
        <v>194</v>
      </c>
      <c r="V517" s="46" t="s">
        <v>194</v>
      </c>
      <c r="W517" s="46" t="s">
        <v>189</v>
      </c>
      <c r="X517" s="46" t="s">
        <v>194</v>
      </c>
      <c r="Y517" s="46" t="s">
        <v>2896</v>
      </c>
      <c r="AA517" s="46">
        <v>17</v>
      </c>
      <c r="AB517" s="46" t="s">
        <v>195</v>
      </c>
      <c r="AC517" s="46" t="s">
        <v>2994</v>
      </c>
      <c r="AD517" s="46" t="s">
        <v>190</v>
      </c>
    </row>
    <row r="518" spans="1:31" hidden="1">
      <c r="A518" s="46">
        <v>34</v>
      </c>
      <c r="B518" s="46" t="s">
        <v>2872</v>
      </c>
      <c r="C518" s="46" t="s">
        <v>2873</v>
      </c>
      <c r="D518" s="46" t="s">
        <v>1419</v>
      </c>
      <c r="E518" s="46" t="s">
        <v>1067</v>
      </c>
      <c r="F518" s="46" t="s">
        <v>3006</v>
      </c>
      <c r="G518" s="44" t="s">
        <v>3007</v>
      </c>
      <c r="H518" s="44" t="s">
        <v>3</v>
      </c>
      <c r="I518" s="46" t="s">
        <v>3006</v>
      </c>
      <c r="J518" s="44" t="s">
        <v>3008</v>
      </c>
      <c r="K518" s="46" t="s">
        <v>3009</v>
      </c>
      <c r="L518" s="46" t="s">
        <v>3010</v>
      </c>
      <c r="M518" s="46">
        <v>41626</v>
      </c>
      <c r="N518" s="46" t="s">
        <v>186</v>
      </c>
      <c r="O518" s="46" t="s">
        <v>187</v>
      </c>
      <c r="P518" s="46" t="s">
        <v>193</v>
      </c>
      <c r="Q518" s="46" t="s">
        <v>7</v>
      </c>
      <c r="R518" s="46" t="s">
        <v>7</v>
      </c>
      <c r="S518" s="46" t="s">
        <v>194</v>
      </c>
      <c r="T518" s="46" t="s">
        <v>194</v>
      </c>
      <c r="U518" s="46" t="s">
        <v>194</v>
      </c>
      <c r="V518" s="46" t="s">
        <v>194</v>
      </c>
      <c r="W518" s="46" t="s">
        <v>189</v>
      </c>
      <c r="X518" s="46" t="s">
        <v>194</v>
      </c>
      <c r="Y518" s="46" t="s">
        <v>190</v>
      </c>
      <c r="AA518" s="46">
        <v>12</v>
      </c>
      <c r="AB518" s="46" t="s">
        <v>195</v>
      </c>
      <c r="AC518" s="46" t="s">
        <v>2994</v>
      </c>
      <c r="AD518" s="46" t="s">
        <v>190</v>
      </c>
    </row>
    <row r="519" spans="1:31" hidden="1">
      <c r="A519" s="46">
        <v>35</v>
      </c>
      <c r="B519" s="46" t="s">
        <v>2872</v>
      </c>
      <c r="C519" s="46" t="s">
        <v>2873</v>
      </c>
      <c r="D519" s="46" t="s">
        <v>1419</v>
      </c>
      <c r="E519" s="46" t="s">
        <v>1067</v>
      </c>
      <c r="F519" s="46" t="s">
        <v>3006</v>
      </c>
      <c r="G519" s="44" t="s">
        <v>3007</v>
      </c>
      <c r="H519" s="44" t="s">
        <v>46</v>
      </c>
      <c r="I519" s="46" t="s">
        <v>1448</v>
      </c>
      <c r="J519" s="44" t="s">
        <v>1449</v>
      </c>
      <c r="K519" s="46" t="s">
        <v>1450</v>
      </c>
      <c r="L519" s="46" t="s">
        <v>2995</v>
      </c>
      <c r="M519" s="46">
        <v>39911</v>
      </c>
      <c r="N519" s="46" t="s">
        <v>186</v>
      </c>
      <c r="O519" s="46" t="s">
        <v>187</v>
      </c>
      <c r="P519" s="46" t="s">
        <v>193</v>
      </c>
      <c r="Q519" s="46" t="s">
        <v>7</v>
      </c>
      <c r="R519" s="46" t="s">
        <v>7</v>
      </c>
      <c r="S519" s="46" t="s">
        <v>194</v>
      </c>
      <c r="T519" s="46" t="s">
        <v>194</v>
      </c>
      <c r="U519" s="46" t="s">
        <v>194</v>
      </c>
      <c r="V519" s="46" t="s">
        <v>194</v>
      </c>
      <c r="W519" s="46" t="s">
        <v>189</v>
      </c>
      <c r="X519" s="46" t="s">
        <v>194</v>
      </c>
      <c r="Y519" s="46" t="s">
        <v>2896</v>
      </c>
      <c r="AA519" s="46">
        <v>12</v>
      </c>
      <c r="AB519" s="46" t="s">
        <v>195</v>
      </c>
      <c r="AC519" s="46" t="s">
        <v>2994</v>
      </c>
      <c r="AD519" s="46" t="s">
        <v>190</v>
      </c>
    </row>
    <row r="520" spans="1:31" hidden="1">
      <c r="A520" s="46">
        <v>36</v>
      </c>
      <c r="B520" s="46" t="s">
        <v>2872</v>
      </c>
      <c r="C520" s="46" t="s">
        <v>2873</v>
      </c>
      <c r="D520" s="46" t="s">
        <v>1419</v>
      </c>
      <c r="E520" s="46" t="s">
        <v>1067</v>
      </c>
      <c r="F520" s="46" t="s">
        <v>3011</v>
      </c>
      <c r="G520" s="44" t="s">
        <v>3012</v>
      </c>
      <c r="H520" s="44" t="s">
        <v>1474</v>
      </c>
      <c r="I520" s="46" t="s">
        <v>3011</v>
      </c>
      <c r="J520" s="44" t="s">
        <v>3013</v>
      </c>
      <c r="K520" s="46" t="s">
        <v>3014</v>
      </c>
      <c r="L520" s="46" t="s">
        <v>3015</v>
      </c>
      <c r="M520" s="46">
        <v>40289</v>
      </c>
      <c r="N520" s="46" t="s">
        <v>186</v>
      </c>
      <c r="O520" s="46" t="s">
        <v>187</v>
      </c>
      <c r="P520" s="46" t="s">
        <v>200</v>
      </c>
      <c r="Q520" s="46" t="s">
        <v>7</v>
      </c>
      <c r="R520" s="46" t="s">
        <v>7</v>
      </c>
      <c r="S520" s="46" t="s">
        <v>2938</v>
      </c>
      <c r="T520" s="46" t="s">
        <v>2939</v>
      </c>
      <c r="U520" s="46" t="s">
        <v>2989</v>
      </c>
      <c r="V520" s="46">
        <v>42735</v>
      </c>
      <c r="W520" s="46" t="s">
        <v>201</v>
      </c>
      <c r="X520" s="46" t="s">
        <v>194</v>
      </c>
      <c r="AA520" s="46">
        <v>17</v>
      </c>
      <c r="AB520" s="46" t="s">
        <v>195</v>
      </c>
      <c r="AC520" s="46" t="s">
        <v>2994</v>
      </c>
    </row>
    <row r="521" spans="1:31" hidden="1">
      <c r="A521" s="46">
        <v>37</v>
      </c>
      <c r="B521" s="46" t="s">
        <v>2872</v>
      </c>
      <c r="C521" s="46" t="s">
        <v>2873</v>
      </c>
      <c r="D521" s="46" t="s">
        <v>1419</v>
      </c>
      <c r="E521" s="46" t="s">
        <v>1067</v>
      </c>
      <c r="F521" s="46" t="s">
        <v>3011</v>
      </c>
      <c r="G521" s="44" t="s">
        <v>3012</v>
      </c>
      <c r="H521" s="44" t="s">
        <v>46</v>
      </c>
      <c r="I521" s="46" t="s">
        <v>1448</v>
      </c>
      <c r="J521" s="44" t="s">
        <v>1449</v>
      </c>
      <c r="K521" s="46" t="s">
        <v>1450</v>
      </c>
      <c r="L521" s="46" t="s">
        <v>2995</v>
      </c>
      <c r="M521" s="46">
        <v>39911</v>
      </c>
      <c r="N521" s="46" t="s">
        <v>186</v>
      </c>
      <c r="O521" s="46" t="s">
        <v>187</v>
      </c>
      <c r="P521" s="46" t="s">
        <v>193</v>
      </c>
      <c r="Q521" s="46" t="s">
        <v>7</v>
      </c>
      <c r="R521" s="46" t="s">
        <v>7</v>
      </c>
      <c r="S521" s="46" t="s">
        <v>194</v>
      </c>
      <c r="T521" s="46" t="s">
        <v>194</v>
      </c>
      <c r="U521" s="46" t="s">
        <v>194</v>
      </c>
      <c r="V521" s="46" t="s">
        <v>194</v>
      </c>
      <c r="W521" s="46" t="s">
        <v>189</v>
      </c>
      <c r="X521" s="46" t="s">
        <v>194</v>
      </c>
      <c r="Y521" s="46" t="s">
        <v>2896</v>
      </c>
      <c r="AA521" s="46">
        <v>17</v>
      </c>
      <c r="AB521" s="46" t="s">
        <v>195</v>
      </c>
      <c r="AC521" s="46" t="s">
        <v>2994</v>
      </c>
      <c r="AD521" s="46" t="s">
        <v>190</v>
      </c>
    </row>
    <row r="522" spans="1:31" hidden="1">
      <c r="A522" s="46">
        <v>38</v>
      </c>
      <c r="B522" s="46" t="s">
        <v>2872</v>
      </c>
      <c r="C522" s="46" t="s">
        <v>2873</v>
      </c>
      <c r="D522" s="46" t="s">
        <v>1419</v>
      </c>
      <c r="E522" s="46" t="s">
        <v>1067</v>
      </c>
      <c r="F522" s="46" t="s">
        <v>2230</v>
      </c>
      <c r="G522" s="44" t="s">
        <v>3016</v>
      </c>
      <c r="H522" s="44" t="s">
        <v>3</v>
      </c>
      <c r="I522" s="46" t="s">
        <v>2230</v>
      </c>
      <c r="J522" s="44" t="s">
        <v>3017</v>
      </c>
      <c r="K522" s="46" t="s">
        <v>3018</v>
      </c>
      <c r="L522" s="46" t="s">
        <v>3019</v>
      </c>
      <c r="M522" s="46">
        <v>41457</v>
      </c>
      <c r="N522" s="46" t="s">
        <v>186</v>
      </c>
      <c r="O522" s="46" t="s">
        <v>187</v>
      </c>
      <c r="P522" s="46" t="s">
        <v>200</v>
      </c>
      <c r="Q522" s="46" t="s">
        <v>7</v>
      </c>
      <c r="R522" s="46" t="s">
        <v>7</v>
      </c>
      <c r="S522" s="46" t="s">
        <v>2938</v>
      </c>
      <c r="T522" s="46" t="s">
        <v>2939</v>
      </c>
      <c r="U522" s="46" t="s">
        <v>2989</v>
      </c>
      <c r="V522" s="46">
        <v>42735</v>
      </c>
      <c r="W522" s="46" t="s">
        <v>201</v>
      </c>
      <c r="X522" s="46" t="s">
        <v>194</v>
      </c>
      <c r="AA522" s="46">
        <v>16</v>
      </c>
      <c r="AB522" s="46" t="s">
        <v>195</v>
      </c>
      <c r="AC522" s="46" t="s">
        <v>2994</v>
      </c>
      <c r="AE522" s="46" t="e">
        <v>#N/A</v>
      </c>
    </row>
    <row r="523" spans="1:31" hidden="1">
      <c r="A523" s="46">
        <v>39</v>
      </c>
      <c r="B523" s="46" t="s">
        <v>2872</v>
      </c>
      <c r="C523" s="46" t="s">
        <v>2873</v>
      </c>
      <c r="D523" s="46" t="s">
        <v>1419</v>
      </c>
      <c r="E523" s="46" t="s">
        <v>1067</v>
      </c>
      <c r="F523" s="46" t="s">
        <v>2230</v>
      </c>
      <c r="G523" s="44" t="s">
        <v>3016</v>
      </c>
      <c r="H523" s="44" t="s">
        <v>46</v>
      </c>
      <c r="I523" s="46" t="s">
        <v>1448</v>
      </c>
      <c r="J523" s="44" t="s">
        <v>1449</v>
      </c>
      <c r="K523" s="46" t="s">
        <v>1450</v>
      </c>
      <c r="L523" s="46" t="s">
        <v>2995</v>
      </c>
      <c r="M523" s="46">
        <v>39911</v>
      </c>
      <c r="N523" s="46" t="s">
        <v>186</v>
      </c>
      <c r="O523" s="46" t="s">
        <v>187</v>
      </c>
      <c r="P523" s="46" t="s">
        <v>193</v>
      </c>
      <c r="Q523" s="46" t="s">
        <v>7</v>
      </c>
      <c r="R523" s="46" t="s">
        <v>7</v>
      </c>
      <c r="S523" s="46" t="s">
        <v>194</v>
      </c>
      <c r="T523" s="46" t="s">
        <v>194</v>
      </c>
      <c r="U523" s="46" t="s">
        <v>194</v>
      </c>
      <c r="V523" s="46" t="s">
        <v>194</v>
      </c>
      <c r="W523" s="46" t="s">
        <v>189</v>
      </c>
      <c r="X523" s="46" t="s">
        <v>194</v>
      </c>
      <c r="Y523" s="46" t="s">
        <v>2896</v>
      </c>
      <c r="AA523" s="46">
        <v>16</v>
      </c>
      <c r="AB523" s="46" t="s">
        <v>195</v>
      </c>
      <c r="AC523" s="46" t="s">
        <v>2994</v>
      </c>
      <c r="AD523" s="46" t="s">
        <v>190</v>
      </c>
    </row>
    <row r="524" spans="1:31" hidden="1">
      <c r="A524" s="46">
        <v>40</v>
      </c>
      <c r="B524" s="46" t="s">
        <v>2872</v>
      </c>
      <c r="C524" s="46" t="s">
        <v>2873</v>
      </c>
      <c r="D524" s="46" t="s">
        <v>1419</v>
      </c>
      <c r="E524" s="46" t="s">
        <v>1067</v>
      </c>
      <c r="F524" s="46" t="s">
        <v>3020</v>
      </c>
      <c r="G524" s="44" t="s">
        <v>3021</v>
      </c>
      <c r="H524" s="44" t="s">
        <v>3</v>
      </c>
      <c r="I524" s="46" t="s">
        <v>3020</v>
      </c>
      <c r="J524" s="44" t="s">
        <v>3022</v>
      </c>
      <c r="K524" s="46" t="s">
        <v>3023</v>
      </c>
      <c r="L524" s="46" t="s">
        <v>3024</v>
      </c>
      <c r="M524" s="46">
        <v>42529</v>
      </c>
      <c r="N524" s="46" t="s">
        <v>186</v>
      </c>
      <c r="O524" s="46" t="s">
        <v>187</v>
      </c>
      <c r="P524" s="46" t="s">
        <v>200</v>
      </c>
      <c r="Q524" s="46" t="s">
        <v>7</v>
      </c>
      <c r="R524" s="46" t="s">
        <v>7</v>
      </c>
      <c r="S524" s="46" t="s">
        <v>2938</v>
      </c>
      <c r="T524" s="46" t="s">
        <v>2939</v>
      </c>
      <c r="U524" s="46" t="s">
        <v>2989</v>
      </c>
      <c r="V524" s="46">
        <v>42735</v>
      </c>
      <c r="W524" s="46" t="s">
        <v>201</v>
      </c>
      <c r="X524" s="46" t="s">
        <v>194</v>
      </c>
      <c r="AA524" s="46">
        <v>14</v>
      </c>
      <c r="AB524" s="46" t="s">
        <v>195</v>
      </c>
      <c r="AC524" s="46" t="s">
        <v>2994</v>
      </c>
    </row>
    <row r="525" spans="1:31" hidden="1">
      <c r="A525" s="46">
        <v>41</v>
      </c>
      <c r="B525" s="46" t="s">
        <v>2872</v>
      </c>
      <c r="C525" s="46" t="s">
        <v>2873</v>
      </c>
      <c r="D525" s="46" t="s">
        <v>1419</v>
      </c>
      <c r="E525" s="46" t="s">
        <v>1067</v>
      </c>
      <c r="F525" s="46" t="s">
        <v>3020</v>
      </c>
      <c r="G525" s="44" t="s">
        <v>3021</v>
      </c>
      <c r="H525" s="44" t="s">
        <v>46</v>
      </c>
      <c r="I525" s="46" t="s">
        <v>1448</v>
      </c>
      <c r="J525" s="44" t="s">
        <v>1449</v>
      </c>
      <c r="K525" s="46" t="s">
        <v>1450</v>
      </c>
      <c r="L525" s="46" t="s">
        <v>2995</v>
      </c>
      <c r="M525" s="46">
        <v>39911</v>
      </c>
      <c r="N525" s="46" t="s">
        <v>186</v>
      </c>
      <c r="O525" s="46" t="s">
        <v>187</v>
      </c>
      <c r="P525" s="46" t="s">
        <v>193</v>
      </c>
      <c r="Q525" s="46" t="s">
        <v>7</v>
      </c>
      <c r="R525" s="46" t="s">
        <v>7</v>
      </c>
      <c r="S525" s="46" t="s">
        <v>194</v>
      </c>
      <c r="T525" s="46" t="s">
        <v>194</v>
      </c>
      <c r="U525" s="46" t="s">
        <v>194</v>
      </c>
      <c r="V525" s="46" t="s">
        <v>194</v>
      </c>
      <c r="W525" s="46" t="s">
        <v>189</v>
      </c>
      <c r="X525" s="46" t="s">
        <v>194</v>
      </c>
      <c r="Y525" s="46" t="s">
        <v>2896</v>
      </c>
      <c r="AA525" s="46">
        <v>14</v>
      </c>
      <c r="AB525" s="46" t="s">
        <v>195</v>
      </c>
      <c r="AC525" s="46" t="s">
        <v>2994</v>
      </c>
      <c r="AD525" s="46" t="s">
        <v>190</v>
      </c>
    </row>
    <row r="526" spans="1:31" hidden="1">
      <c r="A526" s="46">
        <v>42</v>
      </c>
      <c r="B526" s="46" t="s">
        <v>2872</v>
      </c>
      <c r="C526" s="46" t="s">
        <v>2873</v>
      </c>
      <c r="D526" s="46" t="s">
        <v>1962</v>
      </c>
      <c r="E526" s="46" t="s">
        <v>1067</v>
      </c>
      <c r="F526" s="46" t="s">
        <v>3025</v>
      </c>
      <c r="G526" s="44" t="s">
        <v>3026</v>
      </c>
      <c r="H526" s="44" t="s">
        <v>3</v>
      </c>
      <c r="I526" s="46" t="s">
        <v>3025</v>
      </c>
      <c r="J526" s="44" t="s">
        <v>3027</v>
      </c>
      <c r="K526" s="46" t="s">
        <v>3028</v>
      </c>
      <c r="L526" s="46" t="s">
        <v>3029</v>
      </c>
      <c r="M526" s="46">
        <v>41563</v>
      </c>
      <c r="N526" s="46" t="s">
        <v>186</v>
      </c>
      <c r="O526" s="46" t="s">
        <v>187</v>
      </c>
      <c r="P526" s="46" t="s">
        <v>193</v>
      </c>
      <c r="Q526" s="46" t="s">
        <v>6</v>
      </c>
      <c r="R526" s="46" t="s">
        <v>6</v>
      </c>
      <c r="S526" s="46" t="s">
        <v>2938</v>
      </c>
      <c r="T526" s="46" t="s">
        <v>2939</v>
      </c>
      <c r="U526" s="46" t="s">
        <v>3030</v>
      </c>
      <c r="W526" s="46" t="s">
        <v>189</v>
      </c>
      <c r="X526" s="46" t="s">
        <v>194</v>
      </c>
      <c r="Y526" s="46" t="s">
        <v>190</v>
      </c>
      <c r="AA526" s="46">
        <v>8</v>
      </c>
      <c r="AB526" s="46" t="s">
        <v>195</v>
      </c>
      <c r="AC526" s="46" t="s">
        <v>3031</v>
      </c>
      <c r="AD526" s="46" t="s">
        <v>201</v>
      </c>
      <c r="AE526" s="46" t="e">
        <v>#N/A</v>
      </c>
    </row>
    <row r="527" spans="1:31" hidden="1">
      <c r="A527" s="46">
        <v>43</v>
      </c>
      <c r="B527" s="46" t="s">
        <v>2872</v>
      </c>
      <c r="C527" s="46" t="s">
        <v>2873</v>
      </c>
      <c r="D527" s="46" t="s">
        <v>1962</v>
      </c>
      <c r="E527" s="46" t="s">
        <v>1067</v>
      </c>
      <c r="F527" s="46" t="s">
        <v>3025</v>
      </c>
      <c r="G527" s="44" t="s">
        <v>3026</v>
      </c>
      <c r="H527" s="44" t="s">
        <v>8</v>
      </c>
      <c r="I527" s="46" t="s">
        <v>3032</v>
      </c>
      <c r="J527" s="44" t="s">
        <v>3033</v>
      </c>
      <c r="K527" s="46" t="s">
        <v>3034</v>
      </c>
      <c r="L527" s="46" t="s">
        <v>3035</v>
      </c>
      <c r="M527" s="46">
        <v>39888</v>
      </c>
      <c r="N527" s="46" t="s">
        <v>186</v>
      </c>
      <c r="O527" s="46" t="s">
        <v>187</v>
      </c>
      <c r="P527" s="46" t="s">
        <v>193</v>
      </c>
      <c r="Q527" s="46" t="s">
        <v>6</v>
      </c>
      <c r="R527" s="46" t="s">
        <v>6</v>
      </c>
      <c r="S527" s="46" t="s">
        <v>194</v>
      </c>
      <c r="T527" s="46" t="s">
        <v>194</v>
      </c>
      <c r="U527" s="46" t="s">
        <v>194</v>
      </c>
      <c r="V527" s="46" t="s">
        <v>194</v>
      </c>
      <c r="W527" s="46" t="s">
        <v>189</v>
      </c>
      <c r="X527" s="46" t="s">
        <v>194</v>
      </c>
      <c r="Y527" s="46" t="s">
        <v>190</v>
      </c>
      <c r="AA527" s="46">
        <v>8</v>
      </c>
      <c r="AB527" s="46" t="s">
        <v>195</v>
      </c>
      <c r="AC527" s="46" t="s">
        <v>3031</v>
      </c>
      <c r="AD527" s="46" t="s">
        <v>190</v>
      </c>
    </row>
    <row r="528" spans="1:31" hidden="1">
      <c r="A528" s="46">
        <v>44</v>
      </c>
      <c r="B528" s="46" t="s">
        <v>2872</v>
      </c>
      <c r="C528" s="46" t="s">
        <v>2873</v>
      </c>
      <c r="D528" s="46" t="s">
        <v>1962</v>
      </c>
      <c r="E528" s="46" t="s">
        <v>1067</v>
      </c>
      <c r="F528" s="46" t="s">
        <v>3025</v>
      </c>
      <c r="G528" s="44" t="s">
        <v>3026</v>
      </c>
      <c r="H528" s="44" t="s">
        <v>192</v>
      </c>
      <c r="I528" s="46" t="s">
        <v>3036</v>
      </c>
      <c r="J528" s="44" t="s">
        <v>3037</v>
      </c>
      <c r="K528" s="46" t="s">
        <v>3038</v>
      </c>
      <c r="L528" s="46" t="s">
        <v>3039</v>
      </c>
      <c r="M528" s="46">
        <v>42248</v>
      </c>
      <c r="N528" s="46" t="s">
        <v>186</v>
      </c>
      <c r="O528" s="46" t="s">
        <v>187</v>
      </c>
      <c r="P528" s="46" t="s">
        <v>193</v>
      </c>
      <c r="Q528" s="46" t="s">
        <v>6</v>
      </c>
      <c r="R528" s="46" t="s">
        <v>6</v>
      </c>
      <c r="S528" s="46" t="s">
        <v>194</v>
      </c>
      <c r="T528" s="46" t="s">
        <v>194</v>
      </c>
      <c r="U528" s="46" t="s">
        <v>194</v>
      </c>
      <c r="V528" s="46" t="s">
        <v>194</v>
      </c>
      <c r="W528" s="46" t="s">
        <v>189</v>
      </c>
      <c r="X528" s="46" t="s">
        <v>194</v>
      </c>
      <c r="Y528" s="46" t="s">
        <v>190</v>
      </c>
      <c r="AA528" s="46">
        <v>8</v>
      </c>
      <c r="AB528" s="46" t="s">
        <v>195</v>
      </c>
      <c r="AC528" s="46" t="s">
        <v>3031</v>
      </c>
      <c r="AD528" s="46" t="s">
        <v>190</v>
      </c>
    </row>
    <row r="529" spans="1:31" hidden="1">
      <c r="A529" s="46">
        <v>45</v>
      </c>
      <c r="B529" s="46" t="s">
        <v>2872</v>
      </c>
      <c r="C529" s="46" t="s">
        <v>2873</v>
      </c>
      <c r="D529" s="46" t="s">
        <v>1962</v>
      </c>
      <c r="E529" s="46" t="s">
        <v>1067</v>
      </c>
      <c r="F529" s="46" t="s">
        <v>3025</v>
      </c>
      <c r="G529" s="44" t="s">
        <v>3026</v>
      </c>
      <c r="H529" s="44" t="s">
        <v>46</v>
      </c>
      <c r="I529" s="46" t="s">
        <v>3040</v>
      </c>
      <c r="J529" s="44" t="s">
        <v>3041</v>
      </c>
      <c r="K529" s="46" t="s">
        <v>3042</v>
      </c>
      <c r="L529" s="46" t="s">
        <v>3043</v>
      </c>
      <c r="M529" s="46">
        <v>41191</v>
      </c>
      <c r="N529" s="46" t="s">
        <v>186</v>
      </c>
      <c r="O529" s="46" t="s">
        <v>187</v>
      </c>
      <c r="P529" s="46" t="s">
        <v>193</v>
      </c>
      <c r="Q529" s="46" t="s">
        <v>6</v>
      </c>
      <c r="R529" s="46" t="s">
        <v>6</v>
      </c>
      <c r="S529" s="46" t="s">
        <v>194</v>
      </c>
      <c r="T529" s="46" t="s">
        <v>194</v>
      </c>
      <c r="U529" s="46" t="s">
        <v>194</v>
      </c>
      <c r="V529" s="46" t="s">
        <v>194</v>
      </c>
      <c r="W529" s="46" t="s">
        <v>189</v>
      </c>
      <c r="X529" s="46" t="s">
        <v>194</v>
      </c>
      <c r="Y529" s="46" t="s">
        <v>2896</v>
      </c>
      <c r="AA529" s="46">
        <v>8</v>
      </c>
      <c r="AB529" s="46" t="s">
        <v>195</v>
      </c>
      <c r="AC529" s="46" t="s">
        <v>3031</v>
      </c>
      <c r="AD529" s="46" t="s">
        <v>190</v>
      </c>
    </row>
    <row r="530" spans="1:31" hidden="1">
      <c r="A530" s="46">
        <v>46</v>
      </c>
      <c r="B530" s="46" t="s">
        <v>2872</v>
      </c>
      <c r="C530" s="46" t="s">
        <v>2873</v>
      </c>
      <c r="D530" s="46" t="s">
        <v>1962</v>
      </c>
      <c r="E530" s="46" t="s">
        <v>1067</v>
      </c>
      <c r="F530" s="46" t="s">
        <v>3030</v>
      </c>
      <c r="G530" s="44" t="s">
        <v>3044</v>
      </c>
      <c r="H530" s="44" t="s">
        <v>3</v>
      </c>
      <c r="I530" s="46" t="s">
        <v>3030</v>
      </c>
      <c r="J530" s="44" t="s">
        <v>3045</v>
      </c>
      <c r="K530" s="46" t="s">
        <v>3046</v>
      </c>
      <c r="L530" s="46" t="s">
        <v>3047</v>
      </c>
      <c r="M530" s="46">
        <v>42248</v>
      </c>
      <c r="N530" s="46" t="s">
        <v>186</v>
      </c>
      <c r="O530" s="46" t="s">
        <v>187</v>
      </c>
      <c r="P530" s="46" t="s">
        <v>193</v>
      </c>
      <c r="Q530" s="46" t="s">
        <v>7</v>
      </c>
      <c r="R530" s="46" t="s">
        <v>7</v>
      </c>
      <c r="S530" s="46" t="s">
        <v>194</v>
      </c>
      <c r="T530" s="46" t="s">
        <v>194</v>
      </c>
      <c r="U530" s="46" t="s">
        <v>194</v>
      </c>
      <c r="V530" s="46" t="s">
        <v>194</v>
      </c>
      <c r="W530" s="46" t="s">
        <v>189</v>
      </c>
      <c r="X530" s="46" t="s">
        <v>194</v>
      </c>
      <c r="Y530" s="46" t="s">
        <v>190</v>
      </c>
      <c r="AA530" s="46">
        <v>16</v>
      </c>
      <c r="AB530" s="46" t="s">
        <v>195</v>
      </c>
      <c r="AC530" s="46" t="s">
        <v>3031</v>
      </c>
      <c r="AD530" s="46" t="s">
        <v>190</v>
      </c>
      <c r="AE530" s="46" t="s">
        <v>196</v>
      </c>
    </row>
    <row r="531" spans="1:31" hidden="1">
      <c r="A531" s="46">
        <v>47</v>
      </c>
      <c r="B531" s="46" t="s">
        <v>2872</v>
      </c>
      <c r="C531" s="46" t="s">
        <v>2873</v>
      </c>
      <c r="D531" s="46" t="s">
        <v>1962</v>
      </c>
      <c r="E531" s="46" t="s">
        <v>1067</v>
      </c>
      <c r="F531" s="46" t="s">
        <v>3030</v>
      </c>
      <c r="G531" s="44" t="s">
        <v>3044</v>
      </c>
      <c r="H531" s="44" t="s">
        <v>8</v>
      </c>
      <c r="I531" s="46" t="s">
        <v>3048</v>
      </c>
      <c r="J531" s="44" t="s">
        <v>3049</v>
      </c>
      <c r="K531" s="46" t="s">
        <v>3050</v>
      </c>
      <c r="L531" s="46" t="s">
        <v>3051</v>
      </c>
      <c r="M531" s="46">
        <v>42086</v>
      </c>
      <c r="N531" s="46" t="s">
        <v>186</v>
      </c>
      <c r="O531" s="46" t="s">
        <v>187</v>
      </c>
      <c r="P531" s="46" t="s">
        <v>200</v>
      </c>
      <c r="Q531" s="46" t="s">
        <v>7</v>
      </c>
      <c r="R531" s="46" t="s">
        <v>7</v>
      </c>
      <c r="S531" s="46" t="s">
        <v>3052</v>
      </c>
      <c r="T531" s="46" t="s">
        <v>3053</v>
      </c>
      <c r="U531" s="46" t="s">
        <v>3030</v>
      </c>
      <c r="V531" s="46">
        <v>42735</v>
      </c>
      <c r="W531" s="46" t="s">
        <v>201</v>
      </c>
      <c r="X531" s="46" t="s">
        <v>194</v>
      </c>
      <c r="AA531" s="46">
        <v>16</v>
      </c>
      <c r="AB531" s="46" t="s">
        <v>195</v>
      </c>
      <c r="AC531" s="46" t="s">
        <v>3031</v>
      </c>
      <c r="AD531" s="46" t="s">
        <v>201</v>
      </c>
    </row>
    <row r="532" spans="1:31" hidden="1">
      <c r="A532" s="46">
        <v>48</v>
      </c>
      <c r="B532" s="46" t="s">
        <v>2872</v>
      </c>
      <c r="C532" s="46" t="s">
        <v>2873</v>
      </c>
      <c r="D532" s="46" t="s">
        <v>1066</v>
      </c>
      <c r="E532" s="46" t="s">
        <v>1067</v>
      </c>
      <c r="F532" s="46" t="s">
        <v>3054</v>
      </c>
      <c r="G532" s="44" t="s">
        <v>3055</v>
      </c>
      <c r="H532" s="44" t="s">
        <v>3</v>
      </c>
      <c r="I532" s="46" t="s">
        <v>3054</v>
      </c>
      <c r="J532" s="44" t="s">
        <v>3056</v>
      </c>
      <c r="K532" s="46" t="s">
        <v>3057</v>
      </c>
      <c r="L532" s="46" t="s">
        <v>3058</v>
      </c>
      <c r="M532" s="46">
        <v>42248</v>
      </c>
      <c r="N532" s="46" t="s">
        <v>186</v>
      </c>
      <c r="O532" s="46" t="s">
        <v>187</v>
      </c>
      <c r="P532" s="46" t="s">
        <v>193</v>
      </c>
      <c r="Q532" s="46" t="s">
        <v>7</v>
      </c>
      <c r="R532" s="46" t="s">
        <v>7</v>
      </c>
      <c r="S532" s="46" t="s">
        <v>194</v>
      </c>
      <c r="T532" s="46" t="s">
        <v>194</v>
      </c>
      <c r="U532" s="46" t="s">
        <v>194</v>
      </c>
      <c r="V532" s="46" t="s">
        <v>194</v>
      </c>
      <c r="W532" s="46" t="s">
        <v>189</v>
      </c>
      <c r="X532" s="46" t="s">
        <v>194</v>
      </c>
      <c r="Y532" s="46" t="s">
        <v>190</v>
      </c>
      <c r="AA532" s="46">
        <v>6</v>
      </c>
      <c r="AB532" s="46" t="s">
        <v>195</v>
      </c>
      <c r="AC532" s="46" t="s">
        <v>2981</v>
      </c>
      <c r="AD532" s="46" t="s">
        <v>190</v>
      </c>
      <c r="AE532" s="46" t="s">
        <v>196</v>
      </c>
    </row>
    <row r="533" spans="1:31" hidden="1">
      <c r="A533" s="46">
        <v>49</v>
      </c>
      <c r="B533" s="46" t="s">
        <v>2872</v>
      </c>
      <c r="C533" s="46" t="s">
        <v>2873</v>
      </c>
      <c r="D533" s="46" t="s">
        <v>1066</v>
      </c>
      <c r="E533" s="46" t="s">
        <v>1067</v>
      </c>
      <c r="F533" s="46" t="s">
        <v>3059</v>
      </c>
      <c r="G533" s="44" t="s">
        <v>3060</v>
      </c>
      <c r="H533" s="44" t="s">
        <v>3</v>
      </c>
      <c r="I533" s="46" t="s">
        <v>3059</v>
      </c>
      <c r="J533" s="44" t="s">
        <v>3061</v>
      </c>
      <c r="K533" s="46" t="s">
        <v>3062</v>
      </c>
      <c r="L533" s="46" t="s">
        <v>3063</v>
      </c>
      <c r="M533" s="46">
        <v>42425</v>
      </c>
      <c r="N533" s="46" t="s">
        <v>186</v>
      </c>
      <c r="O533" s="46" t="s">
        <v>187</v>
      </c>
      <c r="P533" s="46" t="s">
        <v>193</v>
      </c>
      <c r="Q533" s="46" t="s">
        <v>7</v>
      </c>
      <c r="R533" s="46" t="s">
        <v>7</v>
      </c>
      <c r="S533" s="46" t="s">
        <v>194</v>
      </c>
      <c r="T533" s="46" t="s">
        <v>194</v>
      </c>
      <c r="U533" s="46" t="s">
        <v>194</v>
      </c>
      <c r="V533" s="46" t="s">
        <v>194</v>
      </c>
      <c r="W533" s="46" t="s">
        <v>189</v>
      </c>
      <c r="X533" s="46" t="s">
        <v>194</v>
      </c>
      <c r="Y533" s="46" t="s">
        <v>190</v>
      </c>
      <c r="AA533" s="46">
        <v>20</v>
      </c>
      <c r="AB533" s="46" t="s">
        <v>195</v>
      </c>
      <c r="AC533" s="46" t="s">
        <v>3064</v>
      </c>
      <c r="AD533" s="46" t="s">
        <v>190</v>
      </c>
      <c r="AE533" s="46" t="s">
        <v>196</v>
      </c>
    </row>
    <row r="534" spans="1:31" hidden="1">
      <c r="A534" s="46">
        <v>50</v>
      </c>
      <c r="B534" s="46" t="s">
        <v>2872</v>
      </c>
      <c r="C534" s="46" t="s">
        <v>2873</v>
      </c>
      <c r="D534" s="46" t="s">
        <v>1066</v>
      </c>
      <c r="E534" s="46" t="s">
        <v>1067</v>
      </c>
      <c r="F534" s="46" t="s">
        <v>3059</v>
      </c>
      <c r="G534" s="44" t="s">
        <v>3060</v>
      </c>
      <c r="H534" s="44" t="s">
        <v>9</v>
      </c>
      <c r="I534" s="46" t="s">
        <v>3065</v>
      </c>
      <c r="J534" s="44" t="s">
        <v>3066</v>
      </c>
      <c r="K534" s="46" t="s">
        <v>3067</v>
      </c>
      <c r="L534" s="46" t="s">
        <v>3068</v>
      </c>
      <c r="M534" s="46">
        <v>42370</v>
      </c>
      <c r="N534" s="46" t="s">
        <v>186</v>
      </c>
      <c r="O534" s="46" t="s">
        <v>187</v>
      </c>
      <c r="P534" s="46" t="s">
        <v>193</v>
      </c>
      <c r="Q534" s="46" t="s">
        <v>7</v>
      </c>
      <c r="R534" s="46" t="s">
        <v>7</v>
      </c>
      <c r="S534" s="46" t="s">
        <v>194</v>
      </c>
      <c r="T534" s="46" t="s">
        <v>194</v>
      </c>
      <c r="U534" s="46" t="s">
        <v>194</v>
      </c>
      <c r="V534" s="46" t="s">
        <v>194</v>
      </c>
      <c r="W534" s="46" t="s">
        <v>189</v>
      </c>
      <c r="X534" s="46" t="s">
        <v>194</v>
      </c>
      <c r="Y534" s="46" t="s">
        <v>190</v>
      </c>
      <c r="AA534" s="46">
        <v>20</v>
      </c>
      <c r="AB534" s="46" t="s">
        <v>195</v>
      </c>
      <c r="AC534" s="46" t="s">
        <v>3064</v>
      </c>
      <c r="AD534" s="46" t="s">
        <v>190</v>
      </c>
      <c r="AE534" s="46" t="s">
        <v>197</v>
      </c>
    </row>
    <row r="535" spans="1:31" hidden="1">
      <c r="A535" s="46">
        <v>51</v>
      </c>
      <c r="B535" s="46" t="s">
        <v>2872</v>
      </c>
      <c r="C535" s="46" t="s">
        <v>2873</v>
      </c>
      <c r="D535" s="46" t="s">
        <v>1066</v>
      </c>
      <c r="E535" s="46" t="s">
        <v>1067</v>
      </c>
      <c r="F535" s="46" t="s">
        <v>3059</v>
      </c>
      <c r="G535" s="44" t="s">
        <v>3060</v>
      </c>
      <c r="H535" s="44" t="s">
        <v>8</v>
      </c>
      <c r="I535" s="46" t="s">
        <v>3069</v>
      </c>
      <c r="J535" s="44" t="s">
        <v>3070</v>
      </c>
      <c r="K535" s="46" t="s">
        <v>3071</v>
      </c>
      <c r="L535" s="46" t="s">
        <v>3072</v>
      </c>
      <c r="M535" s="46">
        <v>42370</v>
      </c>
      <c r="N535" s="46" t="s">
        <v>186</v>
      </c>
      <c r="O535" s="46" t="s">
        <v>187</v>
      </c>
      <c r="P535" s="46" t="s">
        <v>193</v>
      </c>
      <c r="Q535" s="46" t="s">
        <v>7</v>
      </c>
      <c r="R535" s="46" t="s">
        <v>7</v>
      </c>
      <c r="S535" s="46" t="s">
        <v>194</v>
      </c>
      <c r="T535" s="46" t="s">
        <v>194</v>
      </c>
      <c r="U535" s="46" t="s">
        <v>194</v>
      </c>
      <c r="V535" s="46" t="s">
        <v>194</v>
      </c>
      <c r="W535" s="46" t="s">
        <v>189</v>
      </c>
      <c r="X535" s="46" t="s">
        <v>194</v>
      </c>
      <c r="Y535" s="46" t="s">
        <v>2896</v>
      </c>
      <c r="AA535" s="46">
        <v>20</v>
      </c>
      <c r="AB535" s="46" t="s">
        <v>195</v>
      </c>
      <c r="AC535" s="46" t="s">
        <v>3064</v>
      </c>
      <c r="AD535" s="46" t="s">
        <v>201</v>
      </c>
    </row>
    <row r="536" spans="1:31" hidden="1">
      <c r="A536" s="46">
        <v>52</v>
      </c>
      <c r="B536" s="46" t="s">
        <v>2872</v>
      </c>
      <c r="C536" s="46" t="s">
        <v>2873</v>
      </c>
      <c r="D536" s="46" t="s">
        <v>1066</v>
      </c>
      <c r="E536" s="46" t="s">
        <v>1067</v>
      </c>
      <c r="F536" s="46" t="s">
        <v>3059</v>
      </c>
      <c r="G536" s="44" t="s">
        <v>3060</v>
      </c>
      <c r="H536" s="44" t="s">
        <v>46</v>
      </c>
      <c r="I536" s="46" t="s">
        <v>2892</v>
      </c>
      <c r="J536" s="44" t="s">
        <v>2893</v>
      </c>
      <c r="K536" s="46" t="s">
        <v>2894</v>
      </c>
      <c r="L536" s="46" t="s">
        <v>2895</v>
      </c>
      <c r="M536" s="46">
        <v>42248</v>
      </c>
      <c r="N536" s="46" t="s">
        <v>186</v>
      </c>
      <c r="O536" s="46" t="s">
        <v>187</v>
      </c>
      <c r="P536" s="46" t="s">
        <v>193</v>
      </c>
      <c r="Q536" s="46" t="s">
        <v>7</v>
      </c>
      <c r="R536" s="46" t="s">
        <v>7</v>
      </c>
      <c r="S536" s="46" t="s">
        <v>194</v>
      </c>
      <c r="T536" s="46" t="s">
        <v>194</v>
      </c>
      <c r="U536" s="46" t="s">
        <v>194</v>
      </c>
      <c r="V536" s="46" t="s">
        <v>194</v>
      </c>
      <c r="W536" s="46" t="s">
        <v>189</v>
      </c>
      <c r="X536" s="46" t="s">
        <v>194</v>
      </c>
      <c r="Y536" s="46" t="s">
        <v>2896</v>
      </c>
      <c r="AA536" s="46">
        <v>20</v>
      </c>
      <c r="AB536" s="46" t="s">
        <v>195</v>
      </c>
      <c r="AC536" s="46" t="s">
        <v>3064</v>
      </c>
      <c r="AD536" s="46" t="s">
        <v>190</v>
      </c>
    </row>
    <row r="537" spans="1:31" hidden="1">
      <c r="A537" s="46">
        <v>53</v>
      </c>
      <c r="B537" s="46" t="s">
        <v>2872</v>
      </c>
      <c r="C537" s="46" t="s">
        <v>2873</v>
      </c>
      <c r="D537" s="46" t="s">
        <v>1066</v>
      </c>
      <c r="E537" s="46" t="s">
        <v>1067</v>
      </c>
      <c r="F537" s="46" t="s">
        <v>2940</v>
      </c>
      <c r="G537" s="44" t="s">
        <v>3073</v>
      </c>
      <c r="H537" s="44" t="s">
        <v>3</v>
      </c>
      <c r="I537" s="46" t="s">
        <v>2940</v>
      </c>
      <c r="J537" s="44" t="s">
        <v>3074</v>
      </c>
      <c r="K537" s="46" t="s">
        <v>3075</v>
      </c>
      <c r="L537" s="46" t="s">
        <v>3076</v>
      </c>
      <c r="M537" s="46">
        <v>42248</v>
      </c>
      <c r="N537" s="46" t="s">
        <v>186</v>
      </c>
      <c r="O537" s="46" t="s">
        <v>187</v>
      </c>
      <c r="P537" s="46" t="s">
        <v>193</v>
      </c>
      <c r="Q537" s="46" t="s">
        <v>7</v>
      </c>
      <c r="R537" s="46" t="s">
        <v>7</v>
      </c>
      <c r="S537" s="46" t="s">
        <v>194</v>
      </c>
      <c r="T537" s="46" t="s">
        <v>194</v>
      </c>
      <c r="U537" s="46" t="s">
        <v>194</v>
      </c>
      <c r="V537" s="46" t="s">
        <v>194</v>
      </c>
      <c r="W537" s="46" t="s">
        <v>189</v>
      </c>
      <c r="X537" s="46" t="s">
        <v>194</v>
      </c>
      <c r="Y537" s="46" t="s">
        <v>190</v>
      </c>
      <c r="AA537" s="46">
        <v>38</v>
      </c>
      <c r="AB537" s="46" t="s">
        <v>195</v>
      </c>
      <c r="AC537" s="46" t="s">
        <v>3077</v>
      </c>
      <c r="AD537" s="46" t="s">
        <v>190</v>
      </c>
    </row>
    <row r="538" spans="1:31" hidden="1">
      <c r="A538" s="46">
        <v>54</v>
      </c>
      <c r="B538" s="46" t="s">
        <v>2872</v>
      </c>
      <c r="C538" s="46" t="s">
        <v>2873</v>
      </c>
      <c r="D538" s="46" t="s">
        <v>1066</v>
      </c>
      <c r="E538" s="46" t="s">
        <v>1067</v>
      </c>
      <c r="F538" s="46" t="s">
        <v>2940</v>
      </c>
      <c r="G538" s="44" t="s">
        <v>3073</v>
      </c>
      <c r="H538" s="44" t="s">
        <v>8</v>
      </c>
      <c r="I538" s="46" t="s">
        <v>3078</v>
      </c>
      <c r="J538" s="44" t="s">
        <v>3079</v>
      </c>
      <c r="K538" s="46" t="s">
        <v>3080</v>
      </c>
      <c r="L538" s="46" t="s">
        <v>3081</v>
      </c>
      <c r="M538" s="46">
        <v>42095</v>
      </c>
      <c r="N538" s="46" t="s">
        <v>186</v>
      </c>
      <c r="O538" s="46" t="s">
        <v>187</v>
      </c>
      <c r="P538" s="46" t="s">
        <v>193</v>
      </c>
      <c r="Q538" s="46" t="s">
        <v>7</v>
      </c>
      <c r="R538" s="46" t="s">
        <v>7</v>
      </c>
      <c r="S538" s="46" t="s">
        <v>194</v>
      </c>
      <c r="T538" s="46" t="s">
        <v>194</v>
      </c>
      <c r="U538" s="46" t="s">
        <v>194</v>
      </c>
      <c r="V538" s="46" t="s">
        <v>194</v>
      </c>
      <c r="W538" s="46" t="s">
        <v>189</v>
      </c>
      <c r="X538" s="46" t="s">
        <v>2224</v>
      </c>
      <c r="Y538" s="46" t="s">
        <v>190</v>
      </c>
      <c r="AA538" s="46">
        <v>38</v>
      </c>
      <c r="AB538" s="46" t="s">
        <v>195</v>
      </c>
      <c r="AC538" s="46" t="s">
        <v>3077</v>
      </c>
      <c r="AD538" s="46" t="s">
        <v>190</v>
      </c>
      <c r="AE538" s="46" t="s">
        <v>196</v>
      </c>
    </row>
    <row r="539" spans="1:31" hidden="1">
      <c r="A539" s="46">
        <v>55</v>
      </c>
      <c r="B539" s="46" t="s">
        <v>2872</v>
      </c>
      <c r="C539" s="46" t="s">
        <v>2873</v>
      </c>
      <c r="D539" s="46" t="s">
        <v>1066</v>
      </c>
      <c r="E539" s="46" t="s">
        <v>1067</v>
      </c>
      <c r="F539" s="46" t="s">
        <v>2940</v>
      </c>
      <c r="G539" s="44" t="s">
        <v>3073</v>
      </c>
      <c r="H539" s="44" t="s">
        <v>8</v>
      </c>
      <c r="I539" s="46" t="s">
        <v>3082</v>
      </c>
      <c r="J539" s="44" t="s">
        <v>3083</v>
      </c>
      <c r="K539" s="46" t="s">
        <v>3084</v>
      </c>
      <c r="L539" s="46" t="s">
        <v>3085</v>
      </c>
      <c r="M539" s="46">
        <v>42248</v>
      </c>
      <c r="N539" s="46" t="s">
        <v>186</v>
      </c>
      <c r="O539" s="46" t="s">
        <v>187</v>
      </c>
      <c r="P539" s="46" t="s">
        <v>193</v>
      </c>
      <c r="Q539" s="46" t="s">
        <v>7</v>
      </c>
      <c r="R539" s="46" t="s">
        <v>7</v>
      </c>
      <c r="S539" s="46" t="s">
        <v>194</v>
      </c>
      <c r="T539" s="46" t="s">
        <v>194</v>
      </c>
      <c r="U539" s="46" t="s">
        <v>194</v>
      </c>
      <c r="V539" s="46" t="s">
        <v>194</v>
      </c>
      <c r="W539" s="46" t="s">
        <v>189</v>
      </c>
      <c r="X539" s="46" t="s">
        <v>194</v>
      </c>
      <c r="Y539" s="46" t="s">
        <v>190</v>
      </c>
      <c r="AA539" s="46">
        <v>38</v>
      </c>
      <c r="AB539" s="46" t="s">
        <v>195</v>
      </c>
      <c r="AC539" s="46" t="s">
        <v>3077</v>
      </c>
      <c r="AD539" s="46" t="s">
        <v>190</v>
      </c>
      <c r="AE539" s="46" t="e">
        <v>#N/A</v>
      </c>
    </row>
    <row r="540" spans="1:31" hidden="1">
      <c r="A540" s="46">
        <v>56</v>
      </c>
      <c r="B540" s="46" t="s">
        <v>2872</v>
      </c>
      <c r="C540" s="46" t="s">
        <v>2873</v>
      </c>
      <c r="D540" s="46" t="s">
        <v>1066</v>
      </c>
      <c r="E540" s="46" t="s">
        <v>1067</v>
      </c>
      <c r="F540" s="46" t="s">
        <v>2940</v>
      </c>
      <c r="G540" s="44" t="s">
        <v>3073</v>
      </c>
      <c r="H540" s="44" t="s">
        <v>8</v>
      </c>
      <c r="I540" s="46" t="s">
        <v>3086</v>
      </c>
      <c r="J540" s="44" t="s">
        <v>3087</v>
      </c>
      <c r="K540" s="46" t="s">
        <v>3088</v>
      </c>
      <c r="L540" s="46" t="s">
        <v>3089</v>
      </c>
      <c r="M540" s="46">
        <v>42248</v>
      </c>
      <c r="N540" s="46" t="s">
        <v>186</v>
      </c>
      <c r="O540" s="46" t="s">
        <v>187</v>
      </c>
      <c r="P540" s="46" t="s">
        <v>193</v>
      </c>
      <c r="Q540" s="46" t="s">
        <v>7</v>
      </c>
      <c r="R540" s="46" t="s">
        <v>7</v>
      </c>
      <c r="S540" s="46" t="s">
        <v>194</v>
      </c>
      <c r="T540" s="46" t="s">
        <v>194</v>
      </c>
      <c r="U540" s="46" t="s">
        <v>194</v>
      </c>
      <c r="V540" s="46" t="s">
        <v>194</v>
      </c>
      <c r="W540" s="46" t="s">
        <v>189</v>
      </c>
      <c r="X540" s="46" t="s">
        <v>194</v>
      </c>
      <c r="Y540" s="46" t="s">
        <v>190</v>
      </c>
      <c r="AA540" s="46">
        <v>38</v>
      </c>
      <c r="AB540" s="46" t="s">
        <v>195</v>
      </c>
      <c r="AC540" s="46" t="s">
        <v>3077</v>
      </c>
      <c r="AD540" s="46" t="s">
        <v>190</v>
      </c>
    </row>
    <row r="541" spans="1:31" hidden="1">
      <c r="A541" s="46">
        <v>57</v>
      </c>
      <c r="B541" s="46" t="s">
        <v>2872</v>
      </c>
      <c r="C541" s="46" t="s">
        <v>2873</v>
      </c>
      <c r="D541" s="46" t="s">
        <v>1066</v>
      </c>
      <c r="E541" s="46" t="s">
        <v>1067</v>
      </c>
      <c r="F541" s="46" t="s">
        <v>2940</v>
      </c>
      <c r="G541" s="44" t="s">
        <v>3073</v>
      </c>
      <c r="H541" s="44" t="s">
        <v>8</v>
      </c>
      <c r="I541" s="46" t="s">
        <v>3090</v>
      </c>
      <c r="J541" s="44" t="s">
        <v>3091</v>
      </c>
      <c r="K541" s="46" t="s">
        <v>3092</v>
      </c>
      <c r="L541" s="46" t="s">
        <v>3093</v>
      </c>
      <c r="M541" s="46">
        <v>42248</v>
      </c>
      <c r="N541" s="46" t="s">
        <v>186</v>
      </c>
      <c r="O541" s="46" t="s">
        <v>187</v>
      </c>
      <c r="P541" s="46" t="s">
        <v>193</v>
      </c>
      <c r="Q541" s="46" t="s">
        <v>7</v>
      </c>
      <c r="R541" s="46" t="s">
        <v>7</v>
      </c>
      <c r="S541" s="46" t="s">
        <v>194</v>
      </c>
      <c r="T541" s="46" t="s">
        <v>194</v>
      </c>
      <c r="U541" s="46" t="s">
        <v>194</v>
      </c>
      <c r="V541" s="46" t="s">
        <v>194</v>
      </c>
      <c r="W541" s="46" t="s">
        <v>189</v>
      </c>
      <c r="X541" s="46" t="s">
        <v>194</v>
      </c>
      <c r="Y541" s="46" t="s">
        <v>190</v>
      </c>
      <c r="AA541" s="46">
        <v>38</v>
      </c>
      <c r="AB541" s="46" t="s">
        <v>195</v>
      </c>
      <c r="AC541" s="46" t="s">
        <v>3077</v>
      </c>
      <c r="AD541" s="46" t="s">
        <v>190</v>
      </c>
      <c r="AE541" s="46" t="s">
        <v>196</v>
      </c>
    </row>
    <row r="542" spans="1:31" hidden="1">
      <c r="A542" s="46">
        <v>58</v>
      </c>
      <c r="B542" s="46" t="s">
        <v>2872</v>
      </c>
      <c r="C542" s="46" t="s">
        <v>2873</v>
      </c>
      <c r="D542" s="46" t="s">
        <v>1066</v>
      </c>
      <c r="E542" s="46" t="s">
        <v>1067</v>
      </c>
      <c r="F542" s="46" t="s">
        <v>2940</v>
      </c>
      <c r="G542" s="44" t="s">
        <v>3073</v>
      </c>
      <c r="H542" s="44" t="s">
        <v>8</v>
      </c>
      <c r="I542" s="46" t="s">
        <v>3094</v>
      </c>
      <c r="J542" s="44" t="s">
        <v>3095</v>
      </c>
      <c r="K542" s="46" t="s">
        <v>3096</v>
      </c>
      <c r="L542" s="46" t="s">
        <v>3097</v>
      </c>
      <c r="M542" s="46">
        <v>42248</v>
      </c>
      <c r="N542" s="46" t="s">
        <v>186</v>
      </c>
      <c r="O542" s="46" t="s">
        <v>187</v>
      </c>
      <c r="P542" s="46" t="s">
        <v>193</v>
      </c>
      <c r="Q542" s="46" t="s">
        <v>7</v>
      </c>
      <c r="R542" s="46" t="s">
        <v>7</v>
      </c>
      <c r="S542" s="46" t="s">
        <v>194</v>
      </c>
      <c r="T542" s="46" t="s">
        <v>194</v>
      </c>
      <c r="U542" s="46" t="s">
        <v>194</v>
      </c>
      <c r="V542" s="46" t="s">
        <v>194</v>
      </c>
      <c r="W542" s="46" t="s">
        <v>189</v>
      </c>
      <c r="X542" s="46" t="s">
        <v>194</v>
      </c>
      <c r="Y542" s="46" t="s">
        <v>190</v>
      </c>
      <c r="AA542" s="46">
        <v>38</v>
      </c>
      <c r="AB542" s="46" t="s">
        <v>195</v>
      </c>
      <c r="AC542" s="46" t="s">
        <v>3077</v>
      </c>
      <c r="AD542" s="46" t="s">
        <v>190</v>
      </c>
    </row>
    <row r="543" spans="1:31" hidden="1">
      <c r="A543" s="46">
        <v>59</v>
      </c>
      <c r="B543" s="46" t="s">
        <v>2872</v>
      </c>
      <c r="C543" s="46" t="s">
        <v>2873</v>
      </c>
      <c r="D543" s="46" t="s">
        <v>1066</v>
      </c>
      <c r="E543" s="46" t="s">
        <v>1067</v>
      </c>
      <c r="F543" s="46" t="s">
        <v>2940</v>
      </c>
      <c r="G543" s="44" t="s">
        <v>3073</v>
      </c>
      <c r="H543" s="44" t="s">
        <v>46</v>
      </c>
      <c r="I543" s="46" t="s">
        <v>2892</v>
      </c>
      <c r="J543" s="44" t="s">
        <v>2893</v>
      </c>
      <c r="K543" s="46" t="s">
        <v>2894</v>
      </c>
      <c r="L543" s="46" t="s">
        <v>2895</v>
      </c>
      <c r="M543" s="46">
        <v>42248</v>
      </c>
      <c r="N543" s="46" t="s">
        <v>186</v>
      </c>
      <c r="O543" s="46" t="s">
        <v>187</v>
      </c>
      <c r="P543" s="46" t="s">
        <v>193</v>
      </c>
      <c r="Q543" s="46" t="s">
        <v>7</v>
      </c>
      <c r="R543" s="46" t="s">
        <v>7</v>
      </c>
      <c r="S543" s="46" t="s">
        <v>194</v>
      </c>
      <c r="T543" s="46" t="s">
        <v>194</v>
      </c>
      <c r="U543" s="46" t="s">
        <v>194</v>
      </c>
      <c r="V543" s="46" t="s">
        <v>194</v>
      </c>
      <c r="W543" s="46" t="s">
        <v>189</v>
      </c>
      <c r="X543" s="46" t="s">
        <v>194</v>
      </c>
      <c r="Y543" s="46" t="s">
        <v>2896</v>
      </c>
      <c r="AA543" s="46">
        <v>38</v>
      </c>
      <c r="AB543" s="46" t="s">
        <v>195</v>
      </c>
      <c r="AC543" s="46" t="s">
        <v>3077</v>
      </c>
      <c r="AD543" s="46" t="s">
        <v>190</v>
      </c>
    </row>
    <row r="544" spans="1:31" hidden="1">
      <c r="A544" s="46">
        <v>60</v>
      </c>
      <c r="B544" s="46" t="s">
        <v>2872</v>
      </c>
      <c r="C544" s="46" t="s">
        <v>2873</v>
      </c>
      <c r="D544" s="46" t="s">
        <v>1066</v>
      </c>
      <c r="E544" s="46" t="s">
        <v>1067</v>
      </c>
      <c r="F544" s="46" t="s">
        <v>224</v>
      </c>
      <c r="G544" s="44" t="s">
        <v>3098</v>
      </c>
      <c r="H544" s="44" t="s">
        <v>1474</v>
      </c>
      <c r="I544" s="46" t="s">
        <v>224</v>
      </c>
      <c r="J544" s="44" t="s">
        <v>3099</v>
      </c>
      <c r="K544" s="46" t="s">
        <v>3100</v>
      </c>
      <c r="L544" s="46" t="s">
        <v>3101</v>
      </c>
      <c r="M544" s="46">
        <v>42401</v>
      </c>
      <c r="N544" s="46" t="s">
        <v>186</v>
      </c>
      <c r="O544" s="46" t="s">
        <v>187</v>
      </c>
      <c r="P544" s="46" t="s">
        <v>193</v>
      </c>
      <c r="Q544" s="46" t="s">
        <v>4</v>
      </c>
      <c r="R544" s="46" t="s">
        <v>4</v>
      </c>
      <c r="S544" s="46" t="s">
        <v>194</v>
      </c>
      <c r="T544" s="46" t="s">
        <v>194</v>
      </c>
      <c r="U544" s="46" t="s">
        <v>194</v>
      </c>
      <c r="V544" s="46" t="s">
        <v>194</v>
      </c>
      <c r="W544" s="46" t="s">
        <v>189</v>
      </c>
      <c r="X544" s="46" t="s">
        <v>194</v>
      </c>
      <c r="Y544" s="46" t="s">
        <v>190</v>
      </c>
      <c r="AA544" s="46">
        <v>32</v>
      </c>
      <c r="AB544" s="46" t="s">
        <v>34</v>
      </c>
      <c r="AC544" s="46" t="s">
        <v>3102</v>
      </c>
      <c r="AD544" s="46" t="s">
        <v>190</v>
      </c>
    </row>
    <row r="545" spans="1:30" hidden="1">
      <c r="A545" s="46">
        <v>61</v>
      </c>
      <c r="B545" s="46" t="s">
        <v>2872</v>
      </c>
      <c r="C545" s="46" t="s">
        <v>2873</v>
      </c>
      <c r="D545" s="46" t="s">
        <v>1066</v>
      </c>
      <c r="E545" s="46" t="s">
        <v>1067</v>
      </c>
      <c r="F545" s="46" t="s">
        <v>224</v>
      </c>
      <c r="G545" s="44" t="s">
        <v>3098</v>
      </c>
      <c r="H545" s="44" t="s">
        <v>192</v>
      </c>
      <c r="I545" s="46" t="s">
        <v>3103</v>
      </c>
      <c r="J545" s="44" t="s">
        <v>3104</v>
      </c>
      <c r="K545" s="46" t="s">
        <v>3105</v>
      </c>
      <c r="L545" s="46" t="s">
        <v>3106</v>
      </c>
      <c r="M545" s="46">
        <v>41710</v>
      </c>
      <c r="N545" s="46" t="s">
        <v>203</v>
      </c>
      <c r="O545" s="46" t="s">
        <v>187</v>
      </c>
      <c r="P545" s="46" t="s">
        <v>200</v>
      </c>
      <c r="Q545" s="46" t="s">
        <v>4</v>
      </c>
      <c r="R545" s="46" t="s">
        <v>4</v>
      </c>
      <c r="S545" s="46" t="s">
        <v>3107</v>
      </c>
      <c r="T545" s="46" t="s">
        <v>3108</v>
      </c>
      <c r="U545" s="46" t="s">
        <v>3109</v>
      </c>
      <c r="V545" s="46">
        <v>42735</v>
      </c>
      <c r="W545" s="46" t="s">
        <v>201</v>
      </c>
      <c r="X545" s="46" t="s">
        <v>194</v>
      </c>
      <c r="AA545" s="46">
        <v>32</v>
      </c>
      <c r="AB545" s="46" t="s">
        <v>34</v>
      </c>
      <c r="AC545" s="46" t="s">
        <v>3102</v>
      </c>
      <c r="AD545" s="46" t="s">
        <v>201</v>
      </c>
    </row>
    <row r="546" spans="1:30" hidden="1">
      <c r="A546" s="46">
        <v>62</v>
      </c>
      <c r="B546" s="46" t="s">
        <v>2872</v>
      </c>
      <c r="C546" s="46" t="s">
        <v>2873</v>
      </c>
      <c r="D546" s="46" t="s">
        <v>1066</v>
      </c>
      <c r="E546" s="46" t="s">
        <v>1067</v>
      </c>
      <c r="F546" s="46" t="s">
        <v>224</v>
      </c>
      <c r="G546" s="44" t="s">
        <v>3098</v>
      </c>
      <c r="H546" s="44" t="s">
        <v>192</v>
      </c>
      <c r="I546" s="46" t="s">
        <v>3110</v>
      </c>
      <c r="J546" s="44" t="s">
        <v>3111</v>
      </c>
      <c r="K546" s="46" t="s">
        <v>3112</v>
      </c>
      <c r="L546" s="46" t="s">
        <v>3113</v>
      </c>
      <c r="M546" s="46">
        <v>42401</v>
      </c>
      <c r="N546" s="46" t="s">
        <v>186</v>
      </c>
      <c r="O546" s="46" t="s">
        <v>187</v>
      </c>
      <c r="P546" s="46" t="s">
        <v>193</v>
      </c>
      <c r="Q546" s="46" t="s">
        <v>4</v>
      </c>
      <c r="R546" s="46" t="s">
        <v>4</v>
      </c>
      <c r="S546" s="46" t="s">
        <v>194</v>
      </c>
      <c r="T546" s="46" t="s">
        <v>194</v>
      </c>
      <c r="U546" s="46" t="s">
        <v>194</v>
      </c>
      <c r="V546" s="46" t="s">
        <v>194</v>
      </c>
      <c r="W546" s="46" t="s">
        <v>189</v>
      </c>
      <c r="X546" s="46" t="s">
        <v>194</v>
      </c>
      <c r="Y546" s="46" t="s">
        <v>190</v>
      </c>
      <c r="AA546" s="46">
        <v>32</v>
      </c>
      <c r="AB546" s="46" t="s">
        <v>34</v>
      </c>
      <c r="AC546" s="46" t="s">
        <v>3102</v>
      </c>
      <c r="AD546" s="46" t="s">
        <v>190</v>
      </c>
    </row>
    <row r="547" spans="1:30" hidden="1">
      <c r="A547" s="46">
        <v>63</v>
      </c>
      <c r="B547" s="46" t="s">
        <v>2872</v>
      </c>
      <c r="C547" s="46" t="s">
        <v>2873</v>
      </c>
      <c r="D547" s="46" t="s">
        <v>1066</v>
      </c>
      <c r="E547" s="46" t="s">
        <v>1067</v>
      </c>
      <c r="F547" s="46" t="s">
        <v>224</v>
      </c>
      <c r="G547" s="44" t="s">
        <v>3098</v>
      </c>
      <c r="H547" s="44" t="s">
        <v>5</v>
      </c>
      <c r="I547" s="46" t="s">
        <v>3114</v>
      </c>
      <c r="J547" s="44" t="s">
        <v>3115</v>
      </c>
      <c r="K547" s="46" t="s">
        <v>3116</v>
      </c>
      <c r="L547" s="46" t="s">
        <v>3117</v>
      </c>
      <c r="M547" s="46">
        <v>42425</v>
      </c>
      <c r="N547" s="46" t="s">
        <v>186</v>
      </c>
      <c r="O547" s="46" t="s">
        <v>187</v>
      </c>
      <c r="P547" s="46" t="s">
        <v>193</v>
      </c>
      <c r="Q547" s="46" t="s">
        <v>4</v>
      </c>
      <c r="R547" s="46" t="s">
        <v>4</v>
      </c>
      <c r="S547" s="46" t="s">
        <v>194</v>
      </c>
      <c r="T547" s="46" t="s">
        <v>194</v>
      </c>
      <c r="U547" s="46" t="s">
        <v>194</v>
      </c>
      <c r="V547" s="46" t="s">
        <v>194</v>
      </c>
      <c r="W547" s="46" t="s">
        <v>189</v>
      </c>
      <c r="X547" s="46" t="s">
        <v>194</v>
      </c>
      <c r="Y547" s="46" t="s">
        <v>190</v>
      </c>
      <c r="AA547" s="46">
        <v>32</v>
      </c>
      <c r="AB547" s="46" t="s">
        <v>34</v>
      </c>
      <c r="AC547" s="46" t="s">
        <v>3102</v>
      </c>
      <c r="AD547" s="46" t="s">
        <v>190</v>
      </c>
    </row>
    <row r="548" spans="1:30" hidden="1">
      <c r="A548" s="46">
        <v>64</v>
      </c>
      <c r="B548" s="46" t="s">
        <v>2872</v>
      </c>
      <c r="C548" s="46" t="s">
        <v>2873</v>
      </c>
      <c r="D548" s="46" t="s">
        <v>1066</v>
      </c>
      <c r="E548" s="46" t="s">
        <v>1067</v>
      </c>
      <c r="F548" s="46" t="s">
        <v>3118</v>
      </c>
      <c r="G548" s="44" t="s">
        <v>3119</v>
      </c>
      <c r="H548" s="44" t="s">
        <v>1474</v>
      </c>
      <c r="I548" s="46" t="s">
        <v>3118</v>
      </c>
      <c r="J548" s="44" t="s">
        <v>3120</v>
      </c>
      <c r="K548" s="46" t="s">
        <v>3121</v>
      </c>
      <c r="L548" s="46" t="s">
        <v>3122</v>
      </c>
      <c r="M548" s="46">
        <v>42272</v>
      </c>
      <c r="N548" s="46" t="s">
        <v>186</v>
      </c>
      <c r="O548" s="46" t="s">
        <v>187</v>
      </c>
      <c r="P548" s="46" t="s">
        <v>193</v>
      </c>
      <c r="Q548" s="46" t="s">
        <v>7</v>
      </c>
      <c r="R548" s="46" t="s">
        <v>7</v>
      </c>
      <c r="S548" s="46" t="s">
        <v>194</v>
      </c>
      <c r="T548" s="46" t="s">
        <v>194</v>
      </c>
      <c r="U548" s="46" t="s">
        <v>194</v>
      </c>
      <c r="V548" s="46" t="s">
        <v>194</v>
      </c>
      <c r="W548" s="46" t="s">
        <v>189</v>
      </c>
      <c r="X548" s="46" t="s">
        <v>194</v>
      </c>
      <c r="Y548" s="46" t="s">
        <v>190</v>
      </c>
      <c r="AA548" s="46">
        <v>5</v>
      </c>
      <c r="AB548" s="46" t="s">
        <v>195</v>
      </c>
      <c r="AC548" s="46" t="s">
        <v>3102</v>
      </c>
      <c r="AD548" s="46" t="s">
        <v>190</v>
      </c>
    </row>
    <row r="549" spans="1:30" hidden="1">
      <c r="A549" s="46">
        <v>65</v>
      </c>
      <c r="B549" s="46" t="s">
        <v>2872</v>
      </c>
      <c r="C549" s="46" t="s">
        <v>2873</v>
      </c>
      <c r="D549" s="46" t="s">
        <v>1066</v>
      </c>
      <c r="E549" s="46" t="s">
        <v>1067</v>
      </c>
      <c r="F549" s="46" t="s">
        <v>3123</v>
      </c>
      <c r="G549" s="44" t="s">
        <v>3124</v>
      </c>
      <c r="H549" s="44" t="s">
        <v>1474</v>
      </c>
      <c r="I549" s="46" t="s">
        <v>3123</v>
      </c>
      <c r="J549" s="44" t="s">
        <v>3125</v>
      </c>
      <c r="K549" s="46" t="s">
        <v>3126</v>
      </c>
      <c r="L549" s="46" t="s">
        <v>3127</v>
      </c>
      <c r="M549" s="46">
        <v>42005</v>
      </c>
      <c r="N549" s="46" t="s">
        <v>186</v>
      </c>
      <c r="O549" s="46" t="s">
        <v>187</v>
      </c>
      <c r="P549" s="46" t="s">
        <v>193</v>
      </c>
      <c r="Q549" s="46" t="s">
        <v>7</v>
      </c>
      <c r="R549" s="46" t="s">
        <v>7</v>
      </c>
      <c r="S549" s="46" t="s">
        <v>194</v>
      </c>
      <c r="T549" s="46" t="s">
        <v>194</v>
      </c>
      <c r="U549" s="46" t="s">
        <v>194</v>
      </c>
      <c r="V549" s="46" t="s">
        <v>194</v>
      </c>
      <c r="W549" s="46" t="s">
        <v>189</v>
      </c>
      <c r="X549" s="46" t="s">
        <v>194</v>
      </c>
      <c r="Y549" s="46" t="s">
        <v>190</v>
      </c>
      <c r="AA549" s="46">
        <v>25</v>
      </c>
      <c r="AB549" s="46" t="s">
        <v>195</v>
      </c>
      <c r="AC549" s="46" t="s">
        <v>3128</v>
      </c>
      <c r="AD549" s="46" t="s">
        <v>190</v>
      </c>
    </row>
    <row r="550" spans="1:30" hidden="1">
      <c r="A550" s="46">
        <v>66</v>
      </c>
      <c r="B550" s="46" t="s">
        <v>2872</v>
      </c>
      <c r="C550" s="46" t="s">
        <v>2873</v>
      </c>
      <c r="D550" s="46" t="s">
        <v>1066</v>
      </c>
      <c r="E550" s="46" t="s">
        <v>1067</v>
      </c>
      <c r="F550" s="46" t="s">
        <v>3123</v>
      </c>
      <c r="G550" s="44" t="s">
        <v>3124</v>
      </c>
      <c r="H550" s="44" t="s">
        <v>192</v>
      </c>
      <c r="I550" s="46" t="s">
        <v>3129</v>
      </c>
      <c r="J550" s="44" t="s">
        <v>3130</v>
      </c>
      <c r="K550" s="46" t="s">
        <v>3131</v>
      </c>
      <c r="L550" s="46" t="s">
        <v>3132</v>
      </c>
      <c r="M550" s="46">
        <v>41698</v>
      </c>
      <c r="N550" s="46" t="s">
        <v>186</v>
      </c>
      <c r="O550" s="46" t="s">
        <v>187</v>
      </c>
      <c r="P550" s="46" t="s">
        <v>200</v>
      </c>
      <c r="Q550" s="46" t="s">
        <v>7</v>
      </c>
      <c r="R550" s="46" t="s">
        <v>7</v>
      </c>
      <c r="S550" s="46" t="s">
        <v>3107</v>
      </c>
      <c r="T550" s="46" t="s">
        <v>3108</v>
      </c>
      <c r="U550" s="46" t="s">
        <v>3109</v>
      </c>
      <c r="V550" s="46">
        <v>42735</v>
      </c>
      <c r="W550" s="46" t="s">
        <v>201</v>
      </c>
      <c r="X550" s="46" t="s">
        <v>194</v>
      </c>
      <c r="AA550" s="46">
        <v>25</v>
      </c>
      <c r="AB550" s="46" t="s">
        <v>195</v>
      </c>
      <c r="AC550" s="46" t="s">
        <v>3128</v>
      </c>
      <c r="AD550" s="46" t="s">
        <v>201</v>
      </c>
    </row>
    <row r="551" spans="1:30" hidden="1">
      <c r="A551" s="46">
        <v>67</v>
      </c>
      <c r="B551" s="46" t="s">
        <v>2872</v>
      </c>
      <c r="C551" s="46" t="s">
        <v>2873</v>
      </c>
      <c r="D551" s="46" t="s">
        <v>1066</v>
      </c>
      <c r="E551" s="46" t="s">
        <v>1067</v>
      </c>
      <c r="F551" s="46" t="s">
        <v>3123</v>
      </c>
      <c r="G551" s="44" t="s">
        <v>3124</v>
      </c>
      <c r="H551" s="44" t="s">
        <v>5</v>
      </c>
      <c r="I551" s="46" t="s">
        <v>3133</v>
      </c>
      <c r="J551" s="44" t="s">
        <v>3134</v>
      </c>
      <c r="K551" s="46" t="s">
        <v>3135</v>
      </c>
      <c r="L551" s="46" t="s">
        <v>3136</v>
      </c>
      <c r="M551" s="46">
        <v>42430</v>
      </c>
      <c r="N551" s="46" t="s">
        <v>186</v>
      </c>
      <c r="O551" s="46" t="s">
        <v>187</v>
      </c>
      <c r="P551" s="46" t="s">
        <v>193</v>
      </c>
      <c r="Q551" s="46" t="s">
        <v>7</v>
      </c>
      <c r="R551" s="46" t="s">
        <v>7</v>
      </c>
      <c r="S551" s="46" t="s">
        <v>194</v>
      </c>
      <c r="T551" s="46" t="s">
        <v>194</v>
      </c>
      <c r="U551" s="46" t="s">
        <v>194</v>
      </c>
      <c r="V551" s="46" t="s">
        <v>194</v>
      </c>
      <c r="W551" s="46" t="s">
        <v>189</v>
      </c>
      <c r="X551" s="46" t="s">
        <v>194</v>
      </c>
      <c r="Y551" s="46" t="s">
        <v>190</v>
      </c>
      <c r="AA551" s="46">
        <v>25</v>
      </c>
      <c r="AB551" s="46" t="s">
        <v>195</v>
      </c>
      <c r="AC551" s="46" t="s">
        <v>3128</v>
      </c>
      <c r="AD551" s="46" t="s">
        <v>190</v>
      </c>
    </row>
    <row r="552" spans="1:30" hidden="1">
      <c r="A552" s="46">
        <v>68</v>
      </c>
      <c r="B552" s="46" t="s">
        <v>2872</v>
      </c>
      <c r="C552" s="46" t="s">
        <v>2873</v>
      </c>
      <c r="D552" s="46" t="s">
        <v>1066</v>
      </c>
      <c r="E552" s="46" t="s">
        <v>1067</v>
      </c>
      <c r="F552" s="46" t="s">
        <v>3137</v>
      </c>
      <c r="G552" s="44" t="s">
        <v>3138</v>
      </c>
      <c r="H552" s="44" t="s">
        <v>1474</v>
      </c>
      <c r="I552" s="46" t="s">
        <v>3137</v>
      </c>
      <c r="J552" s="44" t="s">
        <v>3139</v>
      </c>
      <c r="K552" s="46" t="s">
        <v>3140</v>
      </c>
      <c r="L552" s="46" t="s">
        <v>3141</v>
      </c>
      <c r="M552" s="46">
        <v>42248</v>
      </c>
      <c r="N552" s="46" t="s">
        <v>186</v>
      </c>
      <c r="O552" s="46" t="s">
        <v>187</v>
      </c>
      <c r="P552" s="46" t="s">
        <v>193</v>
      </c>
      <c r="Q552" s="46" t="s">
        <v>7</v>
      </c>
      <c r="R552" s="46" t="s">
        <v>4</v>
      </c>
      <c r="S552" s="46" t="s">
        <v>194</v>
      </c>
      <c r="T552" s="46" t="s">
        <v>194</v>
      </c>
      <c r="U552" s="46" t="s">
        <v>194</v>
      </c>
      <c r="V552" s="46" t="s">
        <v>194</v>
      </c>
      <c r="W552" s="46" t="s">
        <v>189</v>
      </c>
      <c r="X552" s="46" t="s">
        <v>194</v>
      </c>
      <c r="Y552" s="46" t="s">
        <v>190</v>
      </c>
      <c r="AA552" s="46">
        <v>30</v>
      </c>
      <c r="AB552" s="46" t="s">
        <v>195</v>
      </c>
      <c r="AC552" s="46" t="s">
        <v>3142</v>
      </c>
      <c r="AD552" s="46" t="s">
        <v>190</v>
      </c>
    </row>
    <row r="553" spans="1:30" hidden="1">
      <c r="A553" s="46">
        <v>69</v>
      </c>
      <c r="B553" s="46" t="s">
        <v>2872</v>
      </c>
      <c r="C553" s="46" t="s">
        <v>2873</v>
      </c>
      <c r="D553" s="46" t="s">
        <v>1066</v>
      </c>
      <c r="E553" s="46" t="s">
        <v>1067</v>
      </c>
      <c r="F553" s="46" t="s">
        <v>3137</v>
      </c>
      <c r="G553" s="44" t="s">
        <v>3138</v>
      </c>
      <c r="H553" s="44" t="s">
        <v>192</v>
      </c>
      <c r="I553" s="46" t="s">
        <v>3143</v>
      </c>
      <c r="J553" s="44" t="s">
        <v>3144</v>
      </c>
      <c r="K553" s="46" t="s">
        <v>3145</v>
      </c>
      <c r="L553" s="46">
        <v>13813061639</v>
      </c>
      <c r="M553" s="46">
        <v>42186</v>
      </c>
      <c r="N553" s="46" t="s">
        <v>186</v>
      </c>
      <c r="O553" s="46" t="s">
        <v>187</v>
      </c>
      <c r="P553" s="46" t="s">
        <v>200</v>
      </c>
      <c r="Q553" s="46" t="s">
        <v>7</v>
      </c>
      <c r="R553" s="46" t="s">
        <v>4</v>
      </c>
      <c r="S553" s="46" t="s">
        <v>3107</v>
      </c>
      <c r="T553" s="46" t="s">
        <v>3108</v>
      </c>
      <c r="U553" s="46" t="s">
        <v>3109</v>
      </c>
      <c r="V553" s="46">
        <v>42735</v>
      </c>
      <c r="W553" s="46" t="s">
        <v>201</v>
      </c>
      <c r="X553" s="46" t="s">
        <v>194</v>
      </c>
      <c r="AA553" s="46">
        <v>30</v>
      </c>
      <c r="AB553" s="46" t="s">
        <v>195</v>
      </c>
      <c r="AC553" s="46" t="s">
        <v>3142</v>
      </c>
      <c r="AD553" s="46" t="s">
        <v>201</v>
      </c>
    </row>
    <row r="554" spans="1:30" hidden="1">
      <c r="A554" s="46">
        <v>70</v>
      </c>
      <c r="B554" s="46" t="s">
        <v>2872</v>
      </c>
      <c r="C554" s="46" t="s">
        <v>2873</v>
      </c>
      <c r="D554" s="46" t="s">
        <v>1066</v>
      </c>
      <c r="E554" s="46" t="s">
        <v>1067</v>
      </c>
      <c r="F554" s="46" t="s">
        <v>3137</v>
      </c>
      <c r="G554" s="44" t="s">
        <v>3138</v>
      </c>
      <c r="H554" s="44" t="s">
        <v>46</v>
      </c>
      <c r="I554" s="46" t="s">
        <v>2972</v>
      </c>
      <c r="J554" s="44" t="s">
        <v>2973</v>
      </c>
      <c r="K554" s="46" t="s">
        <v>2974</v>
      </c>
      <c r="L554" s="46" t="s">
        <v>2975</v>
      </c>
      <c r="M554" s="46">
        <v>42248</v>
      </c>
      <c r="N554" s="46" t="s">
        <v>186</v>
      </c>
      <c r="O554" s="46" t="s">
        <v>187</v>
      </c>
      <c r="P554" s="46" t="s">
        <v>193</v>
      </c>
      <c r="Q554" s="46" t="s">
        <v>7</v>
      </c>
      <c r="R554" s="46" t="s">
        <v>4</v>
      </c>
      <c r="S554" s="46" t="s">
        <v>194</v>
      </c>
      <c r="T554" s="46" t="s">
        <v>194</v>
      </c>
      <c r="U554" s="46" t="s">
        <v>194</v>
      </c>
      <c r="V554" s="46" t="s">
        <v>194</v>
      </c>
      <c r="W554" s="46" t="s">
        <v>189</v>
      </c>
      <c r="X554" s="46" t="s">
        <v>194</v>
      </c>
      <c r="Y554" s="46" t="s">
        <v>2896</v>
      </c>
      <c r="AA554" s="46">
        <v>30</v>
      </c>
      <c r="AB554" s="46" t="s">
        <v>195</v>
      </c>
      <c r="AC554" s="46" t="s">
        <v>3142</v>
      </c>
      <c r="AD554" s="46" t="s">
        <v>190</v>
      </c>
    </row>
    <row r="555" spans="1:30" hidden="1">
      <c r="A555" s="46">
        <v>71</v>
      </c>
      <c r="B555" s="46" t="s">
        <v>2872</v>
      </c>
      <c r="C555" s="46" t="s">
        <v>2873</v>
      </c>
      <c r="D555" s="46" t="s">
        <v>1066</v>
      </c>
      <c r="E555" s="46" t="s">
        <v>1067</v>
      </c>
      <c r="F555" s="46" t="s">
        <v>3146</v>
      </c>
      <c r="G555" s="44" t="s">
        <v>3147</v>
      </c>
      <c r="H555" s="44" t="s">
        <v>3</v>
      </c>
      <c r="I555" s="46" t="s">
        <v>3146</v>
      </c>
      <c r="J555" s="44" t="s">
        <v>3148</v>
      </c>
      <c r="K555" s="46" t="s">
        <v>3149</v>
      </c>
      <c r="L555" s="46">
        <v>18751953169</v>
      </c>
      <c r="M555" s="46">
        <v>41757</v>
      </c>
      <c r="N555" s="46" t="s">
        <v>186</v>
      </c>
      <c r="O555" s="46" t="s">
        <v>187</v>
      </c>
      <c r="P555" s="46" t="s">
        <v>193</v>
      </c>
      <c r="Q555" s="46" t="s">
        <v>6</v>
      </c>
      <c r="R555" s="46" t="s">
        <v>6</v>
      </c>
      <c r="S555" s="46" t="s">
        <v>194</v>
      </c>
      <c r="T555" s="46" t="s">
        <v>194</v>
      </c>
      <c r="U555" s="46" t="s">
        <v>194</v>
      </c>
      <c r="V555" s="46" t="s">
        <v>194</v>
      </c>
      <c r="W555" s="46" t="s">
        <v>189</v>
      </c>
      <c r="X555" s="46" t="s">
        <v>194</v>
      </c>
      <c r="Y555" s="46" t="s">
        <v>190</v>
      </c>
      <c r="AA555" s="46">
        <v>13</v>
      </c>
      <c r="AB555" s="46" t="s">
        <v>195</v>
      </c>
      <c r="AC555" s="46" t="s">
        <v>3150</v>
      </c>
      <c r="AD555" s="46" t="s">
        <v>190</v>
      </c>
    </row>
    <row r="556" spans="1:30" hidden="1">
      <c r="A556" s="46">
        <v>72</v>
      </c>
      <c r="B556" s="46" t="s">
        <v>2872</v>
      </c>
      <c r="C556" s="46" t="s">
        <v>2873</v>
      </c>
      <c r="D556" s="46" t="s">
        <v>1066</v>
      </c>
      <c r="E556" s="46" t="s">
        <v>1067</v>
      </c>
      <c r="F556" s="46" t="s">
        <v>3146</v>
      </c>
      <c r="G556" s="44" t="s">
        <v>3147</v>
      </c>
      <c r="H556" s="44" t="s">
        <v>8</v>
      </c>
      <c r="I556" s="46" t="s">
        <v>3151</v>
      </c>
      <c r="J556" s="44" t="s">
        <v>3152</v>
      </c>
      <c r="K556" s="46" t="s">
        <v>3153</v>
      </c>
      <c r="L556" s="46">
        <v>13912996056</v>
      </c>
      <c r="M556" s="46">
        <v>40683</v>
      </c>
      <c r="N556" s="46" t="s">
        <v>186</v>
      </c>
      <c r="O556" s="46" t="s">
        <v>187</v>
      </c>
      <c r="P556" s="46" t="s">
        <v>200</v>
      </c>
      <c r="Q556" s="46" t="s">
        <v>6</v>
      </c>
      <c r="R556" s="46" t="s">
        <v>6</v>
      </c>
      <c r="S556" s="46" t="s">
        <v>3154</v>
      </c>
      <c r="T556" s="46" t="s">
        <v>3155</v>
      </c>
      <c r="U556" s="46" t="s">
        <v>3146</v>
      </c>
      <c r="V556" s="46">
        <v>42735</v>
      </c>
      <c r="W556" s="46" t="s">
        <v>201</v>
      </c>
      <c r="X556" s="46" t="s">
        <v>194</v>
      </c>
      <c r="AA556" s="46">
        <v>13</v>
      </c>
      <c r="AB556" s="46" t="s">
        <v>195</v>
      </c>
      <c r="AC556" s="46" t="s">
        <v>3150</v>
      </c>
      <c r="AD556" s="46" t="s">
        <v>201</v>
      </c>
    </row>
    <row r="557" spans="1:30" hidden="1">
      <c r="A557" s="46">
        <v>73</v>
      </c>
      <c r="B557" s="46" t="s">
        <v>2872</v>
      </c>
      <c r="C557" s="46" t="s">
        <v>2873</v>
      </c>
      <c r="D557" s="46" t="s">
        <v>1066</v>
      </c>
      <c r="E557" s="46" t="s">
        <v>1067</v>
      </c>
      <c r="F557" s="46" t="s">
        <v>3146</v>
      </c>
      <c r="G557" s="44" t="s">
        <v>3147</v>
      </c>
      <c r="H557" s="44" t="s">
        <v>8</v>
      </c>
      <c r="I557" s="46" t="s">
        <v>3156</v>
      </c>
      <c r="J557" s="44" t="s">
        <v>3157</v>
      </c>
      <c r="K557" s="46" t="s">
        <v>3158</v>
      </c>
      <c r="L557" s="46" t="s">
        <v>3159</v>
      </c>
      <c r="M557" s="46">
        <v>42552</v>
      </c>
      <c r="N557" s="46" t="s">
        <v>203</v>
      </c>
      <c r="O557" s="46" t="s">
        <v>187</v>
      </c>
      <c r="P557" s="46" t="s">
        <v>200</v>
      </c>
      <c r="Q557" s="46" t="s">
        <v>6</v>
      </c>
      <c r="R557" s="46" t="s">
        <v>6</v>
      </c>
      <c r="S557" s="46" t="s">
        <v>3160</v>
      </c>
      <c r="T557" s="46" t="s">
        <v>3161</v>
      </c>
      <c r="U557" s="46" t="s">
        <v>3162</v>
      </c>
      <c r="V557" s="46">
        <v>42735</v>
      </c>
      <c r="W557" s="46" t="s">
        <v>201</v>
      </c>
      <c r="X557" s="46" t="s">
        <v>194</v>
      </c>
      <c r="AA557" s="46">
        <v>13</v>
      </c>
      <c r="AB557" s="46" t="s">
        <v>195</v>
      </c>
      <c r="AC557" s="46" t="s">
        <v>3150</v>
      </c>
      <c r="AD557" s="46" t="s">
        <v>201</v>
      </c>
    </row>
    <row r="558" spans="1:30" hidden="1">
      <c r="A558" s="46">
        <v>74</v>
      </c>
      <c r="B558" s="46" t="s">
        <v>2872</v>
      </c>
      <c r="C558" s="46" t="s">
        <v>2873</v>
      </c>
      <c r="D558" s="46" t="s">
        <v>1066</v>
      </c>
      <c r="E558" s="46" t="s">
        <v>1067</v>
      </c>
      <c r="F558" s="46" t="s">
        <v>3146</v>
      </c>
      <c r="G558" s="44" t="s">
        <v>3147</v>
      </c>
      <c r="H558" s="44" t="s">
        <v>8</v>
      </c>
      <c r="I558" s="46" t="s">
        <v>3163</v>
      </c>
      <c r="J558" s="44" t="s">
        <v>3164</v>
      </c>
      <c r="K558" s="46" t="s">
        <v>3165</v>
      </c>
      <c r="L558" s="46" t="s">
        <v>3166</v>
      </c>
      <c r="M558" s="46">
        <v>42557</v>
      </c>
      <c r="N558" s="46" t="s">
        <v>203</v>
      </c>
      <c r="O558" s="46" t="s">
        <v>187</v>
      </c>
      <c r="P558" s="46" t="s">
        <v>200</v>
      </c>
      <c r="Q558" s="46" t="s">
        <v>6</v>
      </c>
      <c r="R558" s="46" t="s">
        <v>6</v>
      </c>
      <c r="S558" s="46" t="s">
        <v>3160</v>
      </c>
      <c r="T558" s="46" t="s">
        <v>3161</v>
      </c>
      <c r="U558" s="46" t="s">
        <v>3162</v>
      </c>
      <c r="V558" s="46">
        <v>42735</v>
      </c>
      <c r="W558" s="46" t="s">
        <v>201</v>
      </c>
      <c r="X558" s="46" t="s">
        <v>194</v>
      </c>
      <c r="AA558" s="46">
        <v>13</v>
      </c>
      <c r="AB558" s="46" t="s">
        <v>195</v>
      </c>
      <c r="AC558" s="46" t="s">
        <v>3150</v>
      </c>
      <c r="AD558" s="46" t="s">
        <v>201</v>
      </c>
    </row>
    <row r="559" spans="1:30" hidden="1">
      <c r="A559" s="46">
        <v>75</v>
      </c>
      <c r="B559" s="46" t="s">
        <v>2872</v>
      </c>
      <c r="C559" s="46" t="s">
        <v>2873</v>
      </c>
      <c r="D559" s="46" t="s">
        <v>1066</v>
      </c>
      <c r="E559" s="46" t="s">
        <v>1067</v>
      </c>
      <c r="F559" s="46" t="s">
        <v>3146</v>
      </c>
      <c r="G559" s="44" t="s">
        <v>3147</v>
      </c>
      <c r="H559" s="44" t="s">
        <v>46</v>
      </c>
      <c r="I559" s="46" t="s">
        <v>2972</v>
      </c>
      <c r="J559" s="44" t="s">
        <v>2973</v>
      </c>
      <c r="K559" s="46" t="s">
        <v>2974</v>
      </c>
      <c r="L559" s="46" t="s">
        <v>2975</v>
      </c>
      <c r="M559" s="46">
        <v>42248</v>
      </c>
      <c r="N559" s="46" t="s">
        <v>186</v>
      </c>
      <c r="O559" s="46" t="s">
        <v>187</v>
      </c>
      <c r="P559" s="46" t="s">
        <v>193</v>
      </c>
      <c r="Q559" s="46" t="s">
        <v>6</v>
      </c>
      <c r="R559" s="46" t="s">
        <v>6</v>
      </c>
      <c r="S559" s="46" t="s">
        <v>194</v>
      </c>
      <c r="T559" s="46" t="s">
        <v>194</v>
      </c>
      <c r="U559" s="46" t="s">
        <v>194</v>
      </c>
      <c r="V559" s="46" t="s">
        <v>194</v>
      </c>
      <c r="W559" s="46" t="s">
        <v>189</v>
      </c>
      <c r="X559" s="46" t="s">
        <v>194</v>
      </c>
      <c r="Y559" s="46" t="s">
        <v>2896</v>
      </c>
      <c r="AA559" s="46">
        <v>13</v>
      </c>
      <c r="AB559" s="46" t="s">
        <v>195</v>
      </c>
      <c r="AC559" s="46" t="s">
        <v>3150</v>
      </c>
      <c r="AD559" s="46" t="s">
        <v>190</v>
      </c>
    </row>
    <row r="560" spans="1:30" hidden="1">
      <c r="A560" s="46">
        <v>76</v>
      </c>
      <c r="B560" s="46" t="s">
        <v>2872</v>
      </c>
      <c r="C560" s="46" t="s">
        <v>2873</v>
      </c>
      <c r="D560" s="46" t="s">
        <v>1066</v>
      </c>
      <c r="E560" s="46" t="s">
        <v>1067</v>
      </c>
      <c r="F560" s="46" t="s">
        <v>3167</v>
      </c>
      <c r="G560" s="44" t="s">
        <v>3168</v>
      </c>
      <c r="H560" s="44" t="s">
        <v>3</v>
      </c>
      <c r="I560" s="46" t="s">
        <v>3167</v>
      </c>
      <c r="J560" s="44" t="s">
        <v>3169</v>
      </c>
      <c r="K560" s="46" t="s">
        <v>3170</v>
      </c>
      <c r="L560" s="46" t="s">
        <v>3171</v>
      </c>
      <c r="M560" s="46">
        <v>42005</v>
      </c>
      <c r="N560" s="46" t="s">
        <v>186</v>
      </c>
      <c r="O560" s="46" t="s">
        <v>187</v>
      </c>
      <c r="P560" s="46" t="s">
        <v>193</v>
      </c>
      <c r="Q560" s="46" t="s">
        <v>6</v>
      </c>
      <c r="R560" s="46" t="s">
        <v>6</v>
      </c>
      <c r="S560" s="46" t="s">
        <v>3172</v>
      </c>
      <c r="T560" s="46" t="s">
        <v>3173</v>
      </c>
      <c r="U560" s="46" t="s">
        <v>194</v>
      </c>
      <c r="V560" s="46" t="s">
        <v>194</v>
      </c>
      <c r="W560" s="46" t="s">
        <v>189</v>
      </c>
      <c r="X560" s="46" t="s">
        <v>194</v>
      </c>
      <c r="Y560" s="46" t="s">
        <v>190</v>
      </c>
      <c r="AA560" s="46">
        <v>20</v>
      </c>
      <c r="AB560" s="46" t="s">
        <v>195</v>
      </c>
      <c r="AC560" s="46" t="s">
        <v>3174</v>
      </c>
      <c r="AD560" s="46" t="s">
        <v>190</v>
      </c>
    </row>
    <row r="561" spans="1:31" hidden="1">
      <c r="A561" s="46">
        <v>77</v>
      </c>
      <c r="B561" s="46" t="s">
        <v>2872</v>
      </c>
      <c r="C561" s="46" t="s">
        <v>2873</v>
      </c>
      <c r="D561" s="46" t="s">
        <v>1066</v>
      </c>
      <c r="E561" s="46" t="s">
        <v>1067</v>
      </c>
      <c r="F561" s="46" t="s">
        <v>3167</v>
      </c>
      <c r="G561" s="44" t="s">
        <v>3168</v>
      </c>
      <c r="H561" s="44" t="s">
        <v>46</v>
      </c>
      <c r="I561" s="46" t="s">
        <v>2972</v>
      </c>
      <c r="J561" s="44" t="s">
        <v>2973</v>
      </c>
      <c r="K561" s="46" t="s">
        <v>2974</v>
      </c>
      <c r="L561" s="46" t="s">
        <v>2975</v>
      </c>
      <c r="M561" s="46">
        <v>42248</v>
      </c>
      <c r="N561" s="46" t="s">
        <v>186</v>
      </c>
      <c r="O561" s="46" t="s">
        <v>187</v>
      </c>
      <c r="P561" s="46" t="s">
        <v>193</v>
      </c>
      <c r="Q561" s="46" t="s">
        <v>6</v>
      </c>
      <c r="R561" s="46" t="s">
        <v>6</v>
      </c>
      <c r="S561" s="46" t="s">
        <v>194</v>
      </c>
      <c r="T561" s="46" t="s">
        <v>194</v>
      </c>
      <c r="U561" s="46" t="s">
        <v>194</v>
      </c>
      <c r="V561" s="46" t="s">
        <v>194</v>
      </c>
      <c r="W561" s="46" t="s">
        <v>189</v>
      </c>
      <c r="X561" s="46" t="s">
        <v>194</v>
      </c>
      <c r="Y561" s="46" t="s">
        <v>2896</v>
      </c>
      <c r="AA561" s="46">
        <v>20</v>
      </c>
      <c r="AB561" s="46" t="s">
        <v>195</v>
      </c>
      <c r="AC561" s="46" t="s">
        <v>3174</v>
      </c>
      <c r="AD561" s="46" t="s">
        <v>190</v>
      </c>
    </row>
    <row r="562" spans="1:31" hidden="1">
      <c r="A562" s="46">
        <v>78</v>
      </c>
      <c r="B562" s="46" t="s">
        <v>2872</v>
      </c>
      <c r="C562" s="46" t="s">
        <v>3175</v>
      </c>
      <c r="D562" s="46" t="s">
        <v>1066</v>
      </c>
      <c r="E562" s="46" t="s">
        <v>1067</v>
      </c>
      <c r="F562" s="46" t="s">
        <v>3176</v>
      </c>
      <c r="G562" s="44" t="s">
        <v>3177</v>
      </c>
      <c r="H562" s="44" t="s">
        <v>3</v>
      </c>
      <c r="I562" s="46" t="s">
        <v>3178</v>
      </c>
      <c r="J562" s="44" t="s">
        <v>3179</v>
      </c>
      <c r="K562" s="46" t="s">
        <v>3180</v>
      </c>
      <c r="L562" s="46">
        <v>15295598370</v>
      </c>
      <c r="M562" s="46">
        <v>42248</v>
      </c>
      <c r="N562" s="46" t="s">
        <v>186</v>
      </c>
      <c r="O562" s="46" t="s">
        <v>187</v>
      </c>
      <c r="P562" s="46" t="s">
        <v>188</v>
      </c>
      <c r="Q562" s="46" t="s">
        <v>7</v>
      </c>
      <c r="R562" s="46" t="s">
        <v>7</v>
      </c>
      <c r="S562" s="46" t="s">
        <v>194</v>
      </c>
      <c r="T562" s="46" t="s">
        <v>194</v>
      </c>
      <c r="U562" s="46" t="s">
        <v>194</v>
      </c>
      <c r="V562" s="46" t="s">
        <v>194</v>
      </c>
      <c r="W562" s="46" t="s">
        <v>189</v>
      </c>
      <c r="X562" s="46" t="s">
        <v>194</v>
      </c>
      <c r="Y562" s="46" t="s">
        <v>190</v>
      </c>
      <c r="AA562" s="46">
        <v>16</v>
      </c>
      <c r="AB562" s="46" t="s">
        <v>195</v>
      </c>
      <c r="AC562" s="46" t="s">
        <v>3181</v>
      </c>
      <c r="AD562" s="46" t="s">
        <v>190</v>
      </c>
    </row>
    <row r="563" spans="1:31" hidden="1">
      <c r="A563" s="46">
        <v>79</v>
      </c>
      <c r="B563" s="46" t="s">
        <v>2872</v>
      </c>
      <c r="C563" s="46" t="s">
        <v>3175</v>
      </c>
      <c r="D563" s="46" t="s">
        <v>1066</v>
      </c>
      <c r="E563" s="46" t="s">
        <v>1067</v>
      </c>
      <c r="F563" s="46" t="s">
        <v>3176</v>
      </c>
      <c r="G563" s="44" t="s">
        <v>3177</v>
      </c>
      <c r="H563" s="44" t="s">
        <v>3182</v>
      </c>
      <c r="I563" s="46" t="s">
        <v>3176</v>
      </c>
      <c r="J563" s="44" t="s">
        <v>3183</v>
      </c>
      <c r="K563" s="46" t="s">
        <v>3184</v>
      </c>
      <c r="L563" s="46" t="s">
        <v>3185</v>
      </c>
      <c r="M563" s="46">
        <v>42248</v>
      </c>
      <c r="N563" s="46" t="s">
        <v>186</v>
      </c>
      <c r="O563" s="46" t="s">
        <v>187</v>
      </c>
      <c r="P563" s="46" t="s">
        <v>193</v>
      </c>
      <c r="Q563" s="46" t="s">
        <v>7</v>
      </c>
      <c r="R563" s="46" t="s">
        <v>7</v>
      </c>
      <c r="S563" s="46" t="s">
        <v>194</v>
      </c>
      <c r="T563" s="46" t="s">
        <v>194</v>
      </c>
      <c r="U563" s="46" t="s">
        <v>194</v>
      </c>
      <c r="V563" s="46" t="s">
        <v>194</v>
      </c>
      <c r="W563" s="46" t="s">
        <v>189</v>
      </c>
      <c r="X563" s="46" t="s">
        <v>3186</v>
      </c>
      <c r="Y563" s="46" t="s">
        <v>190</v>
      </c>
      <c r="AA563" s="46">
        <v>16</v>
      </c>
      <c r="AB563" s="46" t="s">
        <v>195</v>
      </c>
      <c r="AC563" s="46" t="s">
        <v>3181</v>
      </c>
      <c r="AD563" s="46" t="s">
        <v>190</v>
      </c>
      <c r="AE563" s="46" t="s">
        <v>197</v>
      </c>
    </row>
    <row r="564" spans="1:31" hidden="1">
      <c r="A564" s="46">
        <v>80</v>
      </c>
      <c r="B564" s="46" t="s">
        <v>2872</v>
      </c>
      <c r="C564" s="46" t="s">
        <v>3175</v>
      </c>
      <c r="D564" s="46" t="s">
        <v>1066</v>
      </c>
      <c r="E564" s="46" t="s">
        <v>1067</v>
      </c>
      <c r="F564" s="46" t="s">
        <v>3176</v>
      </c>
      <c r="G564" s="44" t="s">
        <v>3177</v>
      </c>
      <c r="H564" s="44" t="s">
        <v>192</v>
      </c>
      <c r="I564" s="46" t="s">
        <v>3187</v>
      </c>
      <c r="J564" s="44" t="s">
        <v>3188</v>
      </c>
      <c r="K564" s="46" t="s">
        <v>3189</v>
      </c>
      <c r="L564" s="46" t="s">
        <v>3190</v>
      </c>
      <c r="M564" s="46">
        <v>42248</v>
      </c>
      <c r="N564" s="46" t="s">
        <v>186</v>
      </c>
      <c r="O564" s="46" t="s">
        <v>187</v>
      </c>
      <c r="P564" s="46" t="s">
        <v>188</v>
      </c>
      <c r="Q564" s="46" t="s">
        <v>7</v>
      </c>
      <c r="R564" s="46" t="s">
        <v>7</v>
      </c>
      <c r="S564" s="46" t="s">
        <v>194</v>
      </c>
      <c r="T564" s="46" t="s">
        <v>194</v>
      </c>
      <c r="U564" s="46" t="s">
        <v>194</v>
      </c>
      <c r="V564" s="46" t="s">
        <v>194</v>
      </c>
      <c r="W564" s="46" t="s">
        <v>189</v>
      </c>
      <c r="X564" s="46" t="s">
        <v>3191</v>
      </c>
      <c r="Y564" s="46" t="s">
        <v>190</v>
      </c>
      <c r="AA564" s="46">
        <v>16</v>
      </c>
      <c r="AB564" s="46" t="s">
        <v>195</v>
      </c>
      <c r="AC564" s="46" t="s">
        <v>3181</v>
      </c>
      <c r="AD564" s="46" t="s">
        <v>190</v>
      </c>
    </row>
    <row r="565" spans="1:31" hidden="1">
      <c r="A565" s="46">
        <v>81</v>
      </c>
      <c r="B565" s="46" t="s">
        <v>2872</v>
      </c>
      <c r="C565" s="46" t="s">
        <v>3175</v>
      </c>
      <c r="D565" s="46" t="s">
        <v>1066</v>
      </c>
      <c r="E565" s="46" t="s">
        <v>1067</v>
      </c>
      <c r="F565" s="46" t="s">
        <v>3176</v>
      </c>
      <c r="G565" s="44" t="s">
        <v>3177</v>
      </c>
      <c r="H565" s="44" t="s">
        <v>46</v>
      </c>
      <c r="I565" s="46" t="s">
        <v>3192</v>
      </c>
      <c r="J565" s="44" t="s">
        <v>3193</v>
      </c>
      <c r="K565" s="46" t="s">
        <v>3194</v>
      </c>
      <c r="L565" s="46" t="s">
        <v>3195</v>
      </c>
      <c r="M565" s="46">
        <v>42363</v>
      </c>
      <c r="N565" s="46" t="s">
        <v>186</v>
      </c>
      <c r="O565" s="46" t="s">
        <v>187</v>
      </c>
      <c r="P565" s="46" t="s">
        <v>193</v>
      </c>
      <c r="Q565" s="46" t="s">
        <v>7</v>
      </c>
      <c r="R565" s="46" t="s">
        <v>7</v>
      </c>
      <c r="S565" s="46" t="s">
        <v>194</v>
      </c>
      <c r="T565" s="46" t="s">
        <v>194</v>
      </c>
      <c r="U565" s="46" t="s">
        <v>194</v>
      </c>
      <c r="V565" s="46" t="s">
        <v>194</v>
      </c>
      <c r="W565" s="46" t="s">
        <v>189</v>
      </c>
      <c r="X565" s="46" t="s">
        <v>194</v>
      </c>
      <c r="Y565" s="46" t="s">
        <v>3196</v>
      </c>
      <c r="AA565" s="46">
        <v>16</v>
      </c>
      <c r="AB565" s="46" t="s">
        <v>195</v>
      </c>
      <c r="AC565" s="46" t="s">
        <v>3181</v>
      </c>
      <c r="AD565" s="46" t="s">
        <v>190</v>
      </c>
    </row>
    <row r="566" spans="1:31" hidden="1">
      <c r="A566" s="46">
        <v>82</v>
      </c>
      <c r="B566" s="46" t="s">
        <v>2872</v>
      </c>
      <c r="C566" s="46" t="s">
        <v>3175</v>
      </c>
      <c r="D566" s="46" t="s">
        <v>1066</v>
      </c>
      <c r="E566" s="46" t="s">
        <v>1067</v>
      </c>
      <c r="F566" s="46" t="s">
        <v>3176</v>
      </c>
      <c r="G566" s="44" t="s">
        <v>3177</v>
      </c>
      <c r="H566" s="44" t="s">
        <v>8</v>
      </c>
      <c r="I566" s="46" t="s">
        <v>1386</v>
      </c>
      <c r="J566" s="44" t="s">
        <v>3197</v>
      </c>
      <c r="K566" s="46" t="s">
        <v>3198</v>
      </c>
      <c r="L566" s="46" t="s">
        <v>3199</v>
      </c>
      <c r="M566" s="46">
        <v>42248</v>
      </c>
      <c r="N566" s="46" t="s">
        <v>186</v>
      </c>
      <c r="O566" s="46" t="s">
        <v>187</v>
      </c>
      <c r="P566" s="46" t="s">
        <v>193</v>
      </c>
      <c r="Q566" s="46" t="s">
        <v>7</v>
      </c>
      <c r="R566" s="46" t="s">
        <v>7</v>
      </c>
      <c r="S566" s="46" t="s">
        <v>194</v>
      </c>
      <c r="T566" s="46" t="s">
        <v>194</v>
      </c>
      <c r="U566" s="46" t="s">
        <v>194</v>
      </c>
      <c r="V566" s="46" t="s">
        <v>194</v>
      </c>
      <c r="W566" s="46" t="s">
        <v>189</v>
      </c>
      <c r="X566" s="46" t="s">
        <v>194</v>
      </c>
      <c r="Y566" s="46" t="s">
        <v>190</v>
      </c>
      <c r="AA566" s="46">
        <v>16</v>
      </c>
      <c r="AB566" s="46" t="s">
        <v>195</v>
      </c>
      <c r="AC566" s="46" t="s">
        <v>3181</v>
      </c>
      <c r="AD566" s="46" t="s">
        <v>190</v>
      </c>
    </row>
    <row r="567" spans="1:31" hidden="1">
      <c r="A567" s="46">
        <v>83</v>
      </c>
      <c r="B567" s="46" t="s">
        <v>2872</v>
      </c>
      <c r="C567" s="46" t="s">
        <v>3175</v>
      </c>
      <c r="D567" s="46" t="s">
        <v>1066</v>
      </c>
      <c r="E567" s="46" t="s">
        <v>1067</v>
      </c>
      <c r="F567" s="46" t="s">
        <v>3176</v>
      </c>
      <c r="G567" s="44" t="s">
        <v>3177</v>
      </c>
      <c r="H567" s="44" t="s">
        <v>5</v>
      </c>
      <c r="I567" s="46" t="s">
        <v>3191</v>
      </c>
      <c r="J567" s="44" t="s">
        <v>3200</v>
      </c>
      <c r="K567" s="46" t="s">
        <v>3201</v>
      </c>
      <c r="L567" s="46" t="s">
        <v>3202</v>
      </c>
      <c r="M567" s="46">
        <v>42248</v>
      </c>
      <c r="N567" s="46" t="s">
        <v>186</v>
      </c>
      <c r="O567" s="46" t="s">
        <v>187</v>
      </c>
      <c r="P567" s="46" t="s">
        <v>188</v>
      </c>
      <c r="Q567" s="46" t="s">
        <v>7</v>
      </c>
      <c r="R567" s="46" t="s">
        <v>7</v>
      </c>
      <c r="S567" s="46" t="s">
        <v>194</v>
      </c>
      <c r="T567" s="46" t="s">
        <v>194</v>
      </c>
      <c r="U567" s="46" t="s">
        <v>194</v>
      </c>
      <c r="V567" s="46" t="s">
        <v>194</v>
      </c>
      <c r="W567" s="46" t="s">
        <v>189</v>
      </c>
      <c r="X567" s="46" t="s">
        <v>194</v>
      </c>
      <c r="Y567" s="46" t="s">
        <v>190</v>
      </c>
      <c r="AA567" s="46">
        <v>16</v>
      </c>
      <c r="AB567" s="46" t="s">
        <v>195</v>
      </c>
      <c r="AC567" s="46" t="s">
        <v>3181</v>
      </c>
      <c r="AD567" s="46" t="s">
        <v>190</v>
      </c>
    </row>
    <row r="568" spans="1:31" hidden="1">
      <c r="A568" s="46">
        <v>84</v>
      </c>
      <c r="B568" s="46" t="s">
        <v>2872</v>
      </c>
      <c r="C568" s="46" t="s">
        <v>3175</v>
      </c>
      <c r="D568" s="46" t="s">
        <v>1066</v>
      </c>
      <c r="E568" s="46" t="s">
        <v>1067</v>
      </c>
      <c r="F568" s="46" t="s">
        <v>3176</v>
      </c>
      <c r="G568" s="44" t="s">
        <v>3203</v>
      </c>
      <c r="H568" s="44" t="s">
        <v>3</v>
      </c>
      <c r="I568" s="46" t="s">
        <v>3186</v>
      </c>
      <c r="J568" s="44" t="s">
        <v>3204</v>
      </c>
      <c r="K568" s="46" t="s">
        <v>3205</v>
      </c>
      <c r="L568" s="46" t="s">
        <v>3206</v>
      </c>
      <c r="M568" s="46">
        <v>42696</v>
      </c>
      <c r="N568" s="46" t="s">
        <v>186</v>
      </c>
      <c r="O568" s="46" t="s">
        <v>187</v>
      </c>
      <c r="P568" s="46" t="s">
        <v>188</v>
      </c>
      <c r="Q568" s="46" t="s">
        <v>7</v>
      </c>
      <c r="R568" s="46" t="s">
        <v>7</v>
      </c>
      <c r="S568" s="46" t="s">
        <v>194</v>
      </c>
      <c r="T568" s="46" t="s">
        <v>194</v>
      </c>
      <c r="U568" s="46" t="s">
        <v>194</v>
      </c>
      <c r="V568" s="46" t="s">
        <v>194</v>
      </c>
      <c r="W568" s="46" t="s">
        <v>189</v>
      </c>
      <c r="X568" s="46" t="s">
        <v>194</v>
      </c>
      <c r="Y568" s="46" t="s">
        <v>190</v>
      </c>
      <c r="AA568" s="46">
        <v>20</v>
      </c>
      <c r="AB568" s="46" t="s">
        <v>195</v>
      </c>
      <c r="AC568" s="46" t="s">
        <v>3181</v>
      </c>
      <c r="AD568" s="46" t="s">
        <v>190</v>
      </c>
      <c r="AE568" s="46" t="s">
        <v>196</v>
      </c>
    </row>
    <row r="569" spans="1:31" hidden="1">
      <c r="A569" s="46">
        <v>85</v>
      </c>
      <c r="B569" s="46" t="s">
        <v>2872</v>
      </c>
      <c r="C569" s="46" t="s">
        <v>3175</v>
      </c>
      <c r="D569" s="46" t="s">
        <v>1066</v>
      </c>
      <c r="E569" s="46" t="s">
        <v>1067</v>
      </c>
      <c r="F569" s="46" t="s">
        <v>3176</v>
      </c>
      <c r="G569" s="44" t="s">
        <v>3203</v>
      </c>
      <c r="H569" s="44" t="s">
        <v>192</v>
      </c>
      <c r="I569" s="46" t="s">
        <v>3207</v>
      </c>
      <c r="J569" s="44" t="s">
        <v>3208</v>
      </c>
      <c r="K569" s="46" t="s">
        <v>3209</v>
      </c>
      <c r="L569" s="46">
        <v>18013986691</v>
      </c>
      <c r="M569" s="46">
        <v>42248</v>
      </c>
      <c r="N569" s="46" t="s">
        <v>186</v>
      </c>
      <c r="O569" s="46" t="s">
        <v>187</v>
      </c>
      <c r="P569" s="46" t="s">
        <v>193</v>
      </c>
      <c r="Q569" s="46" t="s">
        <v>7</v>
      </c>
      <c r="R569" s="46" t="s">
        <v>7</v>
      </c>
      <c r="S569" s="46" t="s">
        <v>194</v>
      </c>
      <c r="T569" s="46" t="s">
        <v>194</v>
      </c>
      <c r="U569" s="46" t="s">
        <v>194</v>
      </c>
      <c r="V569" s="46" t="s">
        <v>194</v>
      </c>
      <c r="W569" s="46" t="s">
        <v>189</v>
      </c>
      <c r="X569" s="46" t="s">
        <v>3210</v>
      </c>
      <c r="Y569" s="46" t="s">
        <v>190</v>
      </c>
      <c r="AA569" s="46">
        <v>20</v>
      </c>
      <c r="AB569" s="46" t="s">
        <v>195</v>
      </c>
      <c r="AC569" s="46" t="s">
        <v>3181</v>
      </c>
      <c r="AD569" s="46" t="s">
        <v>190</v>
      </c>
    </row>
    <row r="570" spans="1:31" hidden="1">
      <c r="A570" s="46">
        <v>86</v>
      </c>
      <c r="B570" s="46" t="s">
        <v>2872</v>
      </c>
      <c r="C570" s="46" t="s">
        <v>3175</v>
      </c>
      <c r="D570" s="46" t="s">
        <v>1066</v>
      </c>
      <c r="E570" s="46" t="s">
        <v>1067</v>
      </c>
      <c r="F570" s="46" t="s">
        <v>3176</v>
      </c>
      <c r="G570" s="44" t="s">
        <v>3203</v>
      </c>
      <c r="H570" s="44" t="s">
        <v>46</v>
      </c>
      <c r="I570" s="46" t="s">
        <v>3211</v>
      </c>
      <c r="J570" s="44" t="s">
        <v>3212</v>
      </c>
      <c r="K570" s="46" t="s">
        <v>3213</v>
      </c>
      <c r="L570" s="46" t="s">
        <v>3214</v>
      </c>
      <c r="M570" s="46">
        <v>42325</v>
      </c>
      <c r="N570" s="46" t="s">
        <v>186</v>
      </c>
      <c r="O570" s="46" t="s">
        <v>187</v>
      </c>
      <c r="P570" s="46" t="s">
        <v>193</v>
      </c>
      <c r="Q570" s="46" t="s">
        <v>7</v>
      </c>
      <c r="R570" s="46" t="s">
        <v>7</v>
      </c>
      <c r="S570" s="46" t="s">
        <v>194</v>
      </c>
      <c r="T570" s="46" t="s">
        <v>194</v>
      </c>
      <c r="U570" s="46" t="s">
        <v>194</v>
      </c>
      <c r="V570" s="46" t="s">
        <v>194</v>
      </c>
      <c r="W570" s="46" t="s">
        <v>189</v>
      </c>
      <c r="X570" s="46" t="s">
        <v>194</v>
      </c>
      <c r="Y570" s="46" t="s">
        <v>3196</v>
      </c>
      <c r="AA570" s="46">
        <v>20</v>
      </c>
      <c r="AB570" s="46" t="s">
        <v>195</v>
      </c>
      <c r="AC570" s="46" t="s">
        <v>3181</v>
      </c>
      <c r="AD570" s="46" t="s">
        <v>190</v>
      </c>
    </row>
    <row r="571" spans="1:31" hidden="1">
      <c r="A571" s="46">
        <v>87</v>
      </c>
      <c r="B571" s="46" t="s">
        <v>2872</v>
      </c>
      <c r="C571" s="46" t="s">
        <v>3175</v>
      </c>
      <c r="D571" s="46" t="s">
        <v>1066</v>
      </c>
      <c r="E571" s="46" t="s">
        <v>1067</v>
      </c>
      <c r="F571" s="46" t="s">
        <v>3215</v>
      </c>
      <c r="G571" s="44" t="s">
        <v>3216</v>
      </c>
      <c r="H571" s="44" t="s">
        <v>8</v>
      </c>
      <c r="I571" s="46" t="s">
        <v>225</v>
      </c>
      <c r="J571" s="44" t="s">
        <v>3217</v>
      </c>
      <c r="K571" s="46" t="s">
        <v>3218</v>
      </c>
      <c r="L571" s="46" t="s">
        <v>3219</v>
      </c>
      <c r="M571" s="46">
        <v>42461</v>
      </c>
      <c r="N571" s="46" t="s">
        <v>186</v>
      </c>
      <c r="O571" s="46" t="s">
        <v>187</v>
      </c>
      <c r="P571" s="46" t="s">
        <v>188</v>
      </c>
      <c r="Q571" s="46" t="s">
        <v>4</v>
      </c>
      <c r="R571" s="46" t="s">
        <v>4</v>
      </c>
      <c r="S571" s="46" t="s">
        <v>194</v>
      </c>
      <c r="T571" s="46" t="s">
        <v>194</v>
      </c>
      <c r="U571" s="46" t="s">
        <v>194</v>
      </c>
      <c r="V571" s="46" t="s">
        <v>194</v>
      </c>
      <c r="W571" s="46" t="s">
        <v>189</v>
      </c>
      <c r="X571" s="46" t="s">
        <v>3220</v>
      </c>
      <c r="Y571" s="46" t="s">
        <v>190</v>
      </c>
      <c r="AA571" s="46">
        <v>23</v>
      </c>
      <c r="AB571" s="46" t="s">
        <v>34</v>
      </c>
      <c r="AC571" s="46" t="s">
        <v>3221</v>
      </c>
      <c r="AD571" s="46" t="s">
        <v>190</v>
      </c>
    </row>
    <row r="572" spans="1:31" hidden="1">
      <c r="A572" s="46">
        <v>88</v>
      </c>
      <c r="B572" s="46" t="s">
        <v>2872</v>
      </c>
      <c r="C572" s="46" t="s">
        <v>3175</v>
      </c>
      <c r="D572" s="46" t="s">
        <v>1066</v>
      </c>
      <c r="E572" s="46" t="s">
        <v>1067</v>
      </c>
      <c r="F572" s="46" t="s">
        <v>3215</v>
      </c>
      <c r="G572" s="44" t="s">
        <v>3216</v>
      </c>
      <c r="H572" s="44" t="s">
        <v>3</v>
      </c>
      <c r="I572" s="46" t="s">
        <v>3215</v>
      </c>
      <c r="J572" s="44" t="s">
        <v>3222</v>
      </c>
      <c r="K572" s="46" t="s">
        <v>3223</v>
      </c>
      <c r="L572" s="46" t="s">
        <v>3224</v>
      </c>
      <c r="M572" s="46">
        <v>40422</v>
      </c>
      <c r="N572" s="46" t="s">
        <v>186</v>
      </c>
      <c r="O572" s="46" t="s">
        <v>187</v>
      </c>
      <c r="P572" s="46" t="s">
        <v>193</v>
      </c>
      <c r="Q572" s="46" t="s">
        <v>4</v>
      </c>
      <c r="R572" s="46" t="s">
        <v>4</v>
      </c>
      <c r="S572" s="46" t="s">
        <v>194</v>
      </c>
      <c r="T572" s="46" t="s">
        <v>194</v>
      </c>
      <c r="U572" s="46" t="s">
        <v>194</v>
      </c>
      <c r="V572" s="46" t="s">
        <v>194</v>
      </c>
      <c r="W572" s="46" t="s">
        <v>189</v>
      </c>
      <c r="X572" s="46" t="s">
        <v>194</v>
      </c>
      <c r="Y572" s="46" t="s">
        <v>190</v>
      </c>
      <c r="AA572" s="46">
        <v>23</v>
      </c>
      <c r="AB572" s="46" t="s">
        <v>34</v>
      </c>
      <c r="AC572" s="46" t="s">
        <v>3221</v>
      </c>
      <c r="AD572" s="46" t="s">
        <v>190</v>
      </c>
      <c r="AE572" s="46" t="s">
        <v>197</v>
      </c>
    </row>
    <row r="573" spans="1:31" hidden="1">
      <c r="A573" s="46">
        <v>89</v>
      </c>
      <c r="B573" s="46" t="s">
        <v>2872</v>
      </c>
      <c r="C573" s="46" t="s">
        <v>3175</v>
      </c>
      <c r="D573" s="46" t="s">
        <v>1066</v>
      </c>
      <c r="E573" s="46" t="s">
        <v>1067</v>
      </c>
      <c r="F573" s="46" t="s">
        <v>3215</v>
      </c>
      <c r="G573" s="44" t="s">
        <v>3216</v>
      </c>
      <c r="H573" s="44" t="s">
        <v>9</v>
      </c>
      <c r="I573" s="46" t="s">
        <v>3225</v>
      </c>
      <c r="J573" s="44" t="s">
        <v>3226</v>
      </c>
      <c r="K573" s="46" t="s">
        <v>3227</v>
      </c>
      <c r="L573" s="46" t="s">
        <v>3228</v>
      </c>
      <c r="M573" s="46">
        <v>42461</v>
      </c>
      <c r="N573" s="46" t="s">
        <v>186</v>
      </c>
      <c r="O573" s="46" t="s">
        <v>187</v>
      </c>
      <c r="P573" s="46" t="s">
        <v>188</v>
      </c>
      <c r="Q573" s="46" t="s">
        <v>4</v>
      </c>
      <c r="R573" s="46" t="s">
        <v>4</v>
      </c>
      <c r="S573" s="46" t="s">
        <v>194</v>
      </c>
      <c r="T573" s="46" t="s">
        <v>194</v>
      </c>
      <c r="U573" s="46" t="s">
        <v>194</v>
      </c>
      <c r="V573" s="46" t="s">
        <v>194</v>
      </c>
      <c r="W573" s="46" t="s">
        <v>189</v>
      </c>
      <c r="X573" s="46" t="s">
        <v>194</v>
      </c>
      <c r="Y573" s="46" t="s">
        <v>190</v>
      </c>
      <c r="AA573" s="46">
        <v>23</v>
      </c>
      <c r="AB573" s="46" t="s">
        <v>34</v>
      </c>
      <c r="AC573" s="46" t="s">
        <v>3221</v>
      </c>
      <c r="AD573" s="46" t="s">
        <v>190</v>
      </c>
      <c r="AE573" s="46" t="e">
        <v>#N/A</v>
      </c>
    </row>
    <row r="574" spans="1:31" hidden="1">
      <c r="A574" s="46">
        <v>90</v>
      </c>
      <c r="B574" s="46" t="s">
        <v>2872</v>
      </c>
      <c r="C574" s="46" t="s">
        <v>3175</v>
      </c>
      <c r="D574" s="46" t="s">
        <v>1066</v>
      </c>
      <c r="E574" s="46" t="s">
        <v>1067</v>
      </c>
      <c r="F574" s="46" t="s">
        <v>3215</v>
      </c>
      <c r="G574" s="44" t="s">
        <v>3216</v>
      </c>
      <c r="H574" s="44" t="s">
        <v>192</v>
      </c>
      <c r="I574" s="46" t="s">
        <v>3229</v>
      </c>
      <c r="J574" s="44" t="s">
        <v>3230</v>
      </c>
      <c r="K574" s="46" t="s">
        <v>3231</v>
      </c>
      <c r="L574" s="46" t="s">
        <v>3232</v>
      </c>
      <c r="M574" s="46">
        <v>41518</v>
      </c>
      <c r="N574" s="46" t="s">
        <v>186</v>
      </c>
      <c r="O574" s="46" t="s">
        <v>187</v>
      </c>
      <c r="P574" s="46" t="s">
        <v>188</v>
      </c>
      <c r="Q574" s="46" t="s">
        <v>4</v>
      </c>
      <c r="R574" s="46" t="s">
        <v>4</v>
      </c>
      <c r="S574" s="46" t="s">
        <v>194</v>
      </c>
      <c r="T574" s="46" t="s">
        <v>194</v>
      </c>
      <c r="U574" s="46" t="s">
        <v>194</v>
      </c>
      <c r="V574" s="46" t="s">
        <v>194</v>
      </c>
      <c r="W574" s="46" t="s">
        <v>189</v>
      </c>
      <c r="X574" s="46" t="s">
        <v>3233</v>
      </c>
      <c r="Y574" s="46" t="s">
        <v>190</v>
      </c>
      <c r="AA574" s="46">
        <v>23</v>
      </c>
      <c r="AB574" s="46" t="s">
        <v>34</v>
      </c>
      <c r="AC574" s="46" t="s">
        <v>3221</v>
      </c>
      <c r="AD574" s="46" t="s">
        <v>190</v>
      </c>
    </row>
    <row r="575" spans="1:31" hidden="1">
      <c r="A575" s="46">
        <v>91</v>
      </c>
      <c r="B575" s="46" t="s">
        <v>2872</v>
      </c>
      <c r="C575" s="46" t="s">
        <v>3175</v>
      </c>
      <c r="D575" s="46" t="s">
        <v>1066</v>
      </c>
      <c r="E575" s="46" t="s">
        <v>1067</v>
      </c>
      <c r="F575" s="46" t="s">
        <v>3215</v>
      </c>
      <c r="G575" s="44" t="s">
        <v>3216</v>
      </c>
      <c r="H575" s="44" t="s">
        <v>5</v>
      </c>
      <c r="I575" s="46" t="s">
        <v>3233</v>
      </c>
      <c r="J575" s="44" t="s">
        <v>3234</v>
      </c>
      <c r="K575" s="46" t="s">
        <v>3235</v>
      </c>
      <c r="L575" s="46" t="s">
        <v>3236</v>
      </c>
      <c r="M575" s="46">
        <v>42461</v>
      </c>
      <c r="N575" s="46" t="s">
        <v>186</v>
      </c>
      <c r="O575" s="46" t="s">
        <v>187</v>
      </c>
      <c r="P575" s="46" t="s">
        <v>188</v>
      </c>
      <c r="Q575" s="46" t="s">
        <v>4</v>
      </c>
      <c r="R575" s="46" t="s">
        <v>4</v>
      </c>
      <c r="S575" s="46" t="s">
        <v>194</v>
      </c>
      <c r="T575" s="46" t="s">
        <v>194</v>
      </c>
      <c r="U575" s="46" t="s">
        <v>194</v>
      </c>
      <c r="V575" s="46" t="s">
        <v>194</v>
      </c>
      <c r="W575" s="46" t="s">
        <v>189</v>
      </c>
      <c r="X575" s="46" t="s">
        <v>194</v>
      </c>
      <c r="Y575" s="46" t="s">
        <v>190</v>
      </c>
      <c r="AA575" s="46">
        <v>23</v>
      </c>
      <c r="AB575" s="46" t="s">
        <v>34</v>
      </c>
      <c r="AC575" s="46" t="s">
        <v>3221</v>
      </c>
      <c r="AD575" s="46" t="s">
        <v>190</v>
      </c>
    </row>
    <row r="576" spans="1:31" hidden="1">
      <c r="A576" s="46">
        <v>92</v>
      </c>
      <c r="B576" s="46" t="s">
        <v>2872</v>
      </c>
      <c r="C576" s="46" t="s">
        <v>3175</v>
      </c>
      <c r="D576" s="46" t="s">
        <v>1066</v>
      </c>
      <c r="E576" s="46" t="s">
        <v>1067</v>
      </c>
      <c r="F576" s="46" t="s">
        <v>3215</v>
      </c>
      <c r="G576" s="44" t="s">
        <v>3216</v>
      </c>
      <c r="H576" s="44" t="s">
        <v>46</v>
      </c>
      <c r="I576" s="46" t="s">
        <v>3211</v>
      </c>
      <c r="J576" s="44" t="s">
        <v>3212</v>
      </c>
      <c r="K576" s="46" t="s">
        <v>3213</v>
      </c>
      <c r="L576" s="46" t="s">
        <v>3214</v>
      </c>
      <c r="M576" s="46">
        <v>42325</v>
      </c>
      <c r="N576" s="46" t="s">
        <v>186</v>
      </c>
      <c r="O576" s="46" t="s">
        <v>187</v>
      </c>
      <c r="P576" s="46" t="s">
        <v>193</v>
      </c>
      <c r="Q576" s="46" t="s">
        <v>4</v>
      </c>
      <c r="R576" s="46" t="s">
        <v>4</v>
      </c>
      <c r="S576" s="46" t="s">
        <v>194</v>
      </c>
      <c r="T576" s="46" t="s">
        <v>194</v>
      </c>
      <c r="U576" s="46" t="s">
        <v>194</v>
      </c>
      <c r="V576" s="46" t="s">
        <v>194</v>
      </c>
      <c r="W576" s="46" t="s">
        <v>189</v>
      </c>
      <c r="X576" s="46" t="s">
        <v>194</v>
      </c>
      <c r="Y576" s="46" t="s">
        <v>3196</v>
      </c>
      <c r="AA576" s="46">
        <v>23</v>
      </c>
      <c r="AB576" s="46" t="s">
        <v>34</v>
      </c>
      <c r="AC576" s="46" t="s">
        <v>3221</v>
      </c>
      <c r="AD576" s="46" t="s">
        <v>190</v>
      </c>
    </row>
    <row r="577" spans="1:31" hidden="1">
      <c r="A577" s="46">
        <v>93</v>
      </c>
      <c r="B577" s="46" t="s">
        <v>2872</v>
      </c>
      <c r="C577" s="46" t="s">
        <v>3175</v>
      </c>
      <c r="D577" s="46" t="s">
        <v>1066</v>
      </c>
      <c r="E577" s="46" t="s">
        <v>1067</v>
      </c>
      <c r="F577" s="46" t="s">
        <v>3237</v>
      </c>
      <c r="G577" s="44" t="s">
        <v>3238</v>
      </c>
      <c r="H577" s="44" t="s">
        <v>8</v>
      </c>
      <c r="I577" s="46" t="s">
        <v>3239</v>
      </c>
      <c r="J577" s="44" t="s">
        <v>3240</v>
      </c>
      <c r="K577" s="46" t="s">
        <v>3241</v>
      </c>
      <c r="L577" s="46">
        <v>15996295350</v>
      </c>
      <c r="M577" s="46">
        <v>40057</v>
      </c>
      <c r="N577" s="46" t="s">
        <v>186</v>
      </c>
      <c r="O577" s="46" t="s">
        <v>187</v>
      </c>
      <c r="P577" s="46" t="s">
        <v>188</v>
      </c>
      <c r="Q577" s="46" t="s">
        <v>4</v>
      </c>
      <c r="R577" s="46" t="s">
        <v>4</v>
      </c>
      <c r="S577" s="46" t="s">
        <v>194</v>
      </c>
      <c r="T577" s="46" t="s">
        <v>194</v>
      </c>
      <c r="U577" s="46" t="s">
        <v>194</v>
      </c>
      <c r="V577" s="46" t="s">
        <v>194</v>
      </c>
      <c r="W577" s="46" t="s">
        <v>189</v>
      </c>
      <c r="X577" s="46" t="s">
        <v>194</v>
      </c>
      <c r="Y577" s="46" t="s">
        <v>190</v>
      </c>
      <c r="AA577" s="46">
        <v>38</v>
      </c>
      <c r="AB577" s="46" t="s">
        <v>34</v>
      </c>
      <c r="AC577" s="46" t="s">
        <v>3242</v>
      </c>
      <c r="AD577" s="46" t="s">
        <v>190</v>
      </c>
    </row>
    <row r="578" spans="1:31" hidden="1">
      <c r="A578" s="46">
        <v>94</v>
      </c>
      <c r="B578" s="46" t="s">
        <v>2872</v>
      </c>
      <c r="C578" s="46" t="s">
        <v>3175</v>
      </c>
      <c r="D578" s="46" t="s">
        <v>1066</v>
      </c>
      <c r="E578" s="46" t="s">
        <v>1067</v>
      </c>
      <c r="F578" s="46" t="s">
        <v>3237</v>
      </c>
      <c r="G578" s="44" t="s">
        <v>3238</v>
      </c>
      <c r="H578" s="44" t="s">
        <v>3182</v>
      </c>
      <c r="I578" s="46" t="s">
        <v>3237</v>
      </c>
      <c r="J578" s="44" t="s">
        <v>3243</v>
      </c>
      <c r="K578" s="46" t="s">
        <v>3244</v>
      </c>
      <c r="L578" s="46">
        <v>18952000957</v>
      </c>
      <c r="M578" s="46">
        <v>40057</v>
      </c>
      <c r="N578" s="46" t="s">
        <v>186</v>
      </c>
      <c r="O578" s="46" t="s">
        <v>187</v>
      </c>
      <c r="P578" s="46" t="s">
        <v>193</v>
      </c>
      <c r="Q578" s="46" t="s">
        <v>4</v>
      </c>
      <c r="R578" s="46" t="s">
        <v>4</v>
      </c>
      <c r="S578" s="46" t="s">
        <v>194</v>
      </c>
      <c r="T578" s="46" t="s">
        <v>194</v>
      </c>
      <c r="U578" s="46" t="s">
        <v>194</v>
      </c>
      <c r="V578" s="46" t="s">
        <v>194</v>
      </c>
      <c r="W578" s="46" t="s">
        <v>189</v>
      </c>
      <c r="X578" s="46" t="s">
        <v>194</v>
      </c>
      <c r="Y578" s="46" t="s">
        <v>190</v>
      </c>
      <c r="AA578" s="46">
        <v>38</v>
      </c>
      <c r="AB578" s="46" t="s">
        <v>34</v>
      </c>
      <c r="AC578" s="46" t="s">
        <v>3242</v>
      </c>
      <c r="AD578" s="46" t="s">
        <v>190</v>
      </c>
      <c r="AE578" s="46" t="s">
        <v>197</v>
      </c>
    </row>
    <row r="579" spans="1:31" hidden="1">
      <c r="A579" s="46">
        <v>95</v>
      </c>
      <c r="B579" s="46" t="s">
        <v>2872</v>
      </c>
      <c r="C579" s="46" t="s">
        <v>3175</v>
      </c>
      <c r="D579" s="46" t="s">
        <v>1066</v>
      </c>
      <c r="E579" s="46" t="s">
        <v>1067</v>
      </c>
      <c r="F579" s="46" t="s">
        <v>3237</v>
      </c>
      <c r="G579" s="44" t="s">
        <v>3238</v>
      </c>
      <c r="H579" s="44" t="s">
        <v>3</v>
      </c>
      <c r="I579" s="46" t="s">
        <v>3245</v>
      </c>
      <c r="J579" s="44" t="s">
        <v>3246</v>
      </c>
      <c r="K579" s="46" t="s">
        <v>3247</v>
      </c>
      <c r="L579" s="46" t="s">
        <v>3248</v>
      </c>
      <c r="M579" s="46">
        <v>42566</v>
      </c>
      <c r="N579" s="46" t="s">
        <v>186</v>
      </c>
      <c r="O579" s="46" t="s">
        <v>187</v>
      </c>
      <c r="P579" s="46" t="s">
        <v>188</v>
      </c>
      <c r="Q579" s="46" t="s">
        <v>4</v>
      </c>
      <c r="R579" s="46" t="s">
        <v>4</v>
      </c>
      <c r="S579" s="46" t="s">
        <v>194</v>
      </c>
      <c r="T579" s="46" t="s">
        <v>194</v>
      </c>
      <c r="U579" s="46" t="s">
        <v>194</v>
      </c>
      <c r="W579" s="46" t="s">
        <v>189</v>
      </c>
      <c r="X579" s="46" t="s">
        <v>194</v>
      </c>
      <c r="Y579" s="46" t="s">
        <v>2896</v>
      </c>
      <c r="AA579" s="46">
        <v>38</v>
      </c>
      <c r="AB579" s="46" t="s">
        <v>34</v>
      </c>
      <c r="AC579" s="46" t="s">
        <v>3242</v>
      </c>
    </row>
    <row r="580" spans="1:31" hidden="1">
      <c r="A580" s="46">
        <v>96</v>
      </c>
      <c r="B580" s="46" t="s">
        <v>2872</v>
      </c>
      <c r="C580" s="46" t="s">
        <v>3175</v>
      </c>
      <c r="D580" s="46" t="s">
        <v>1066</v>
      </c>
      <c r="E580" s="46" t="s">
        <v>1067</v>
      </c>
      <c r="F580" s="46" t="s">
        <v>3237</v>
      </c>
      <c r="G580" s="44" t="s">
        <v>3238</v>
      </c>
      <c r="H580" s="44" t="s">
        <v>9</v>
      </c>
      <c r="I580" s="46" t="s">
        <v>3249</v>
      </c>
      <c r="J580" s="44" t="s">
        <v>3250</v>
      </c>
      <c r="K580" s="46" t="s">
        <v>3251</v>
      </c>
      <c r="L580" s="46">
        <v>18652075770</v>
      </c>
      <c r="M580" s="46">
        <v>41518</v>
      </c>
      <c r="N580" s="46" t="s">
        <v>186</v>
      </c>
      <c r="O580" s="46" t="s">
        <v>187</v>
      </c>
      <c r="P580" s="46" t="s">
        <v>188</v>
      </c>
      <c r="Q580" s="46" t="s">
        <v>4</v>
      </c>
      <c r="R580" s="46" t="s">
        <v>4</v>
      </c>
      <c r="S580" s="46" t="s">
        <v>194</v>
      </c>
      <c r="T580" s="46" t="s">
        <v>194</v>
      </c>
      <c r="U580" s="46" t="s">
        <v>194</v>
      </c>
      <c r="V580" s="46" t="s">
        <v>194</v>
      </c>
      <c r="W580" s="46" t="s">
        <v>189</v>
      </c>
      <c r="X580" s="46" t="s">
        <v>194</v>
      </c>
      <c r="Y580" s="46" t="s">
        <v>190</v>
      </c>
      <c r="AA580" s="46">
        <v>38</v>
      </c>
      <c r="AB580" s="46" t="s">
        <v>34</v>
      </c>
      <c r="AC580" s="46" t="s">
        <v>3242</v>
      </c>
      <c r="AD580" s="46" t="s">
        <v>190</v>
      </c>
      <c r="AE580" s="46" t="e">
        <v>#N/A</v>
      </c>
    </row>
    <row r="581" spans="1:31" hidden="1">
      <c r="A581" s="46">
        <v>97</v>
      </c>
      <c r="B581" s="46" t="s">
        <v>2872</v>
      </c>
      <c r="C581" s="46" t="s">
        <v>3175</v>
      </c>
      <c r="D581" s="46" t="s">
        <v>1066</v>
      </c>
      <c r="E581" s="46" t="s">
        <v>1067</v>
      </c>
      <c r="F581" s="46" t="s">
        <v>3237</v>
      </c>
      <c r="G581" s="44" t="s">
        <v>3238</v>
      </c>
      <c r="H581" s="44" t="s">
        <v>192</v>
      </c>
      <c r="I581" s="46" t="s">
        <v>3252</v>
      </c>
      <c r="J581" s="44" t="s">
        <v>3253</v>
      </c>
      <c r="K581" s="46" t="s">
        <v>3254</v>
      </c>
      <c r="L581" s="46">
        <v>15051887046</v>
      </c>
      <c r="M581" s="46">
        <v>41334</v>
      </c>
      <c r="N581" s="46" t="s">
        <v>186</v>
      </c>
      <c r="O581" s="46" t="s">
        <v>187</v>
      </c>
      <c r="P581" s="46" t="s">
        <v>188</v>
      </c>
      <c r="Q581" s="46" t="s">
        <v>4</v>
      </c>
      <c r="R581" s="46" t="s">
        <v>4</v>
      </c>
      <c r="S581" s="46" t="s">
        <v>194</v>
      </c>
      <c r="T581" s="46" t="s">
        <v>194</v>
      </c>
      <c r="U581" s="46" t="s">
        <v>194</v>
      </c>
      <c r="V581" s="46" t="s">
        <v>194</v>
      </c>
      <c r="W581" s="46" t="s">
        <v>189</v>
      </c>
      <c r="X581" s="46" t="s">
        <v>3255</v>
      </c>
      <c r="Y581" s="46" t="s">
        <v>190</v>
      </c>
      <c r="AA581" s="46">
        <v>38</v>
      </c>
      <c r="AB581" s="46" t="s">
        <v>34</v>
      </c>
      <c r="AC581" s="46" t="s">
        <v>3242</v>
      </c>
      <c r="AD581" s="46" t="s">
        <v>190</v>
      </c>
    </row>
    <row r="582" spans="1:31" hidden="1">
      <c r="A582" s="46">
        <v>98</v>
      </c>
      <c r="B582" s="46" t="s">
        <v>2872</v>
      </c>
      <c r="C582" s="46" t="s">
        <v>3175</v>
      </c>
      <c r="D582" s="46" t="s">
        <v>1066</v>
      </c>
      <c r="E582" s="46" t="s">
        <v>1067</v>
      </c>
      <c r="F582" s="46" t="s">
        <v>3237</v>
      </c>
      <c r="G582" s="44" t="s">
        <v>3238</v>
      </c>
      <c r="H582" s="44" t="s">
        <v>5</v>
      </c>
      <c r="I582" s="46" t="s">
        <v>3256</v>
      </c>
      <c r="J582" s="44" t="s">
        <v>3257</v>
      </c>
      <c r="K582" s="46" t="s">
        <v>3258</v>
      </c>
      <c r="L582" s="46">
        <v>13585190906</v>
      </c>
      <c r="M582" s="46">
        <v>41518</v>
      </c>
      <c r="N582" s="46" t="s">
        <v>186</v>
      </c>
      <c r="O582" s="46" t="s">
        <v>187</v>
      </c>
      <c r="P582" s="46" t="s">
        <v>188</v>
      </c>
      <c r="Q582" s="46" t="s">
        <v>4</v>
      </c>
      <c r="R582" s="46" t="s">
        <v>4</v>
      </c>
      <c r="S582" s="46" t="s">
        <v>194</v>
      </c>
      <c r="T582" s="46" t="s">
        <v>194</v>
      </c>
      <c r="U582" s="46" t="s">
        <v>194</v>
      </c>
      <c r="V582" s="46" t="s">
        <v>194</v>
      </c>
      <c r="W582" s="46" t="s">
        <v>189</v>
      </c>
      <c r="X582" s="46" t="s">
        <v>194</v>
      </c>
      <c r="Y582" s="46" t="s">
        <v>190</v>
      </c>
      <c r="AA582" s="46">
        <v>38</v>
      </c>
      <c r="AB582" s="46" t="s">
        <v>34</v>
      </c>
      <c r="AC582" s="46" t="s">
        <v>3242</v>
      </c>
      <c r="AD582" s="46" t="s">
        <v>190</v>
      </c>
    </row>
    <row r="583" spans="1:31" hidden="1">
      <c r="A583" s="46">
        <v>99</v>
      </c>
      <c r="B583" s="46" t="s">
        <v>2872</v>
      </c>
      <c r="C583" s="46" t="s">
        <v>3175</v>
      </c>
      <c r="D583" s="46" t="s">
        <v>1066</v>
      </c>
      <c r="E583" s="46" t="s">
        <v>1067</v>
      </c>
      <c r="F583" s="46" t="s">
        <v>3237</v>
      </c>
      <c r="G583" s="44" t="s">
        <v>3238</v>
      </c>
      <c r="H583" s="44" t="s">
        <v>46</v>
      </c>
      <c r="I583" s="46" t="s">
        <v>3259</v>
      </c>
      <c r="J583" s="44" t="s">
        <v>3260</v>
      </c>
      <c r="K583" s="46" t="s">
        <v>3261</v>
      </c>
      <c r="L583" s="46" t="s">
        <v>3262</v>
      </c>
      <c r="M583" s="46">
        <v>41866</v>
      </c>
      <c r="N583" s="46" t="s">
        <v>186</v>
      </c>
      <c r="O583" s="46" t="s">
        <v>187</v>
      </c>
      <c r="P583" s="46" t="s">
        <v>193</v>
      </c>
      <c r="Q583" s="46" t="s">
        <v>4</v>
      </c>
      <c r="R583" s="46" t="s">
        <v>4</v>
      </c>
      <c r="S583" s="46" t="s">
        <v>194</v>
      </c>
      <c r="T583" s="46" t="s">
        <v>194</v>
      </c>
      <c r="U583" s="46" t="s">
        <v>194</v>
      </c>
      <c r="V583" s="46" t="s">
        <v>194</v>
      </c>
      <c r="W583" s="46" t="s">
        <v>189</v>
      </c>
      <c r="X583" s="46" t="s">
        <v>194</v>
      </c>
      <c r="Y583" s="46" t="s">
        <v>3263</v>
      </c>
      <c r="AA583" s="46">
        <v>38</v>
      </c>
      <c r="AB583" s="46" t="s">
        <v>34</v>
      </c>
      <c r="AC583" s="46" t="s">
        <v>3242</v>
      </c>
      <c r="AD583" s="46" t="s">
        <v>190</v>
      </c>
    </row>
    <row r="584" spans="1:31" hidden="1">
      <c r="A584" s="46">
        <v>100</v>
      </c>
      <c r="B584" s="46" t="s">
        <v>2872</v>
      </c>
      <c r="C584" s="46" t="s">
        <v>3175</v>
      </c>
      <c r="D584" s="46" t="s">
        <v>1066</v>
      </c>
      <c r="E584" s="46" t="s">
        <v>1067</v>
      </c>
      <c r="F584" s="46" t="s">
        <v>3264</v>
      </c>
      <c r="G584" s="44" t="s">
        <v>3265</v>
      </c>
      <c r="H584" s="44" t="s">
        <v>8</v>
      </c>
      <c r="I584" s="46" t="s">
        <v>3266</v>
      </c>
      <c r="J584" s="44" t="s">
        <v>3267</v>
      </c>
      <c r="K584" s="46" t="s">
        <v>3268</v>
      </c>
      <c r="L584" s="46">
        <v>13813360757</v>
      </c>
      <c r="M584" s="46">
        <v>42248</v>
      </c>
      <c r="N584" s="46" t="s">
        <v>186</v>
      </c>
      <c r="O584" s="46" t="s">
        <v>187</v>
      </c>
      <c r="P584" s="46" t="s">
        <v>188</v>
      </c>
      <c r="Q584" s="46" t="s">
        <v>4</v>
      </c>
      <c r="R584" s="46" t="s">
        <v>4</v>
      </c>
      <c r="S584" s="46" t="s">
        <v>194</v>
      </c>
      <c r="T584" s="46" t="s">
        <v>194</v>
      </c>
      <c r="U584" s="46" t="s">
        <v>194</v>
      </c>
      <c r="V584" s="46" t="s">
        <v>194</v>
      </c>
      <c r="W584" s="46" t="s">
        <v>189</v>
      </c>
      <c r="X584" s="46" t="s">
        <v>194</v>
      </c>
      <c r="Y584" s="46" t="s">
        <v>190</v>
      </c>
      <c r="AA584" s="46">
        <v>20</v>
      </c>
      <c r="AB584" s="46" t="s">
        <v>195</v>
      </c>
      <c r="AC584" s="46" t="s">
        <v>3269</v>
      </c>
      <c r="AD584" s="46" t="s">
        <v>190</v>
      </c>
    </row>
    <row r="585" spans="1:31" hidden="1">
      <c r="A585" s="46">
        <v>101</v>
      </c>
      <c r="B585" s="46" t="s">
        <v>2872</v>
      </c>
      <c r="C585" s="46" t="s">
        <v>3175</v>
      </c>
      <c r="D585" s="46" t="s">
        <v>1066</v>
      </c>
      <c r="E585" s="46" t="s">
        <v>1067</v>
      </c>
      <c r="F585" s="46" t="s">
        <v>3264</v>
      </c>
      <c r="G585" s="44" t="s">
        <v>3265</v>
      </c>
      <c r="H585" s="44" t="s">
        <v>3182</v>
      </c>
      <c r="I585" s="46" t="s">
        <v>3264</v>
      </c>
      <c r="J585" s="44" t="s">
        <v>3270</v>
      </c>
      <c r="K585" s="46" t="s">
        <v>3271</v>
      </c>
      <c r="L585" s="46">
        <v>18001592573</v>
      </c>
      <c r="M585" s="46">
        <v>41699</v>
      </c>
      <c r="N585" s="46" t="s">
        <v>186</v>
      </c>
      <c r="O585" s="46" t="s">
        <v>187</v>
      </c>
      <c r="P585" s="46" t="s">
        <v>193</v>
      </c>
      <c r="Q585" s="46" t="s">
        <v>4</v>
      </c>
      <c r="R585" s="46" t="s">
        <v>4</v>
      </c>
      <c r="S585" s="46" t="s">
        <v>194</v>
      </c>
      <c r="T585" s="46" t="s">
        <v>194</v>
      </c>
      <c r="U585" s="46" t="s">
        <v>194</v>
      </c>
      <c r="V585" s="46" t="s">
        <v>194</v>
      </c>
      <c r="W585" s="46" t="s">
        <v>189</v>
      </c>
      <c r="X585" s="46" t="s">
        <v>194</v>
      </c>
      <c r="Y585" s="46" t="s">
        <v>190</v>
      </c>
      <c r="AA585" s="46">
        <v>20</v>
      </c>
      <c r="AB585" s="46" t="s">
        <v>195</v>
      </c>
      <c r="AC585" s="46" t="s">
        <v>3269</v>
      </c>
      <c r="AD585" s="46" t="s">
        <v>190</v>
      </c>
      <c r="AE585" s="46" t="s">
        <v>196</v>
      </c>
    </row>
    <row r="586" spans="1:31" hidden="1">
      <c r="A586" s="46">
        <v>102</v>
      </c>
      <c r="B586" s="46" t="s">
        <v>2872</v>
      </c>
      <c r="C586" s="46" t="s">
        <v>3175</v>
      </c>
      <c r="D586" s="46" t="s">
        <v>1066</v>
      </c>
      <c r="E586" s="46" t="s">
        <v>1067</v>
      </c>
      <c r="F586" s="46" t="s">
        <v>3264</v>
      </c>
      <c r="G586" s="44" t="s">
        <v>3265</v>
      </c>
      <c r="H586" s="44" t="s">
        <v>9</v>
      </c>
      <c r="I586" s="46" t="s">
        <v>3272</v>
      </c>
      <c r="J586" s="44" t="s">
        <v>3273</v>
      </c>
      <c r="K586" s="46" t="s">
        <v>3274</v>
      </c>
      <c r="L586" s="46">
        <v>13913841667</v>
      </c>
      <c r="M586" s="46">
        <v>41883</v>
      </c>
      <c r="N586" s="46" t="s">
        <v>186</v>
      </c>
      <c r="O586" s="46" t="s">
        <v>187</v>
      </c>
      <c r="P586" s="46" t="s">
        <v>193</v>
      </c>
      <c r="Q586" s="46" t="s">
        <v>4</v>
      </c>
      <c r="R586" s="46" t="s">
        <v>4</v>
      </c>
      <c r="S586" s="46" t="s">
        <v>194</v>
      </c>
      <c r="T586" s="46" t="s">
        <v>194</v>
      </c>
      <c r="U586" s="46" t="s">
        <v>194</v>
      </c>
      <c r="V586" s="46" t="s">
        <v>194</v>
      </c>
      <c r="W586" s="46" t="s">
        <v>189</v>
      </c>
      <c r="X586" s="46" t="s">
        <v>194</v>
      </c>
      <c r="Y586" s="46" t="s">
        <v>190</v>
      </c>
      <c r="AA586" s="46">
        <v>20</v>
      </c>
      <c r="AB586" s="46" t="s">
        <v>195</v>
      </c>
      <c r="AC586" s="46" t="s">
        <v>3269</v>
      </c>
      <c r="AD586" s="46" t="s">
        <v>190</v>
      </c>
      <c r="AE586" s="46" t="s">
        <v>3275</v>
      </c>
    </row>
    <row r="587" spans="1:31" hidden="1">
      <c r="A587" s="46">
        <v>103</v>
      </c>
      <c r="B587" s="46" t="s">
        <v>2872</v>
      </c>
      <c r="C587" s="46" t="s">
        <v>3175</v>
      </c>
      <c r="D587" s="46" t="s">
        <v>1066</v>
      </c>
      <c r="E587" s="46" t="s">
        <v>1067</v>
      </c>
      <c r="F587" s="46" t="s">
        <v>3264</v>
      </c>
      <c r="G587" s="44" t="s">
        <v>3265</v>
      </c>
      <c r="H587" s="44" t="s">
        <v>3</v>
      </c>
      <c r="I587" s="46" t="s">
        <v>3276</v>
      </c>
      <c r="J587" s="44" t="s">
        <v>3277</v>
      </c>
      <c r="K587" s="46" t="s">
        <v>3278</v>
      </c>
      <c r="L587" s="46">
        <v>18952017293</v>
      </c>
      <c r="M587" s="46">
        <v>42248</v>
      </c>
      <c r="N587" s="46" t="s">
        <v>186</v>
      </c>
      <c r="O587" s="46" t="s">
        <v>187</v>
      </c>
      <c r="P587" s="46" t="s">
        <v>188</v>
      </c>
      <c r="Q587" s="46" t="s">
        <v>4</v>
      </c>
      <c r="R587" s="46" t="s">
        <v>4</v>
      </c>
      <c r="S587" s="46" t="s">
        <v>194</v>
      </c>
      <c r="T587" s="46" t="s">
        <v>194</v>
      </c>
      <c r="U587" s="46" t="s">
        <v>194</v>
      </c>
      <c r="V587" s="46" t="s">
        <v>194</v>
      </c>
      <c r="W587" s="46" t="s">
        <v>189</v>
      </c>
      <c r="X587" s="46" t="s">
        <v>194</v>
      </c>
      <c r="Y587" s="46" t="s">
        <v>190</v>
      </c>
      <c r="AA587" s="46">
        <v>20</v>
      </c>
      <c r="AB587" s="46" t="s">
        <v>195</v>
      </c>
      <c r="AC587" s="46" t="s">
        <v>3269</v>
      </c>
      <c r="AD587" s="46" t="s">
        <v>190</v>
      </c>
    </row>
    <row r="588" spans="1:31" hidden="1">
      <c r="A588" s="46">
        <v>104</v>
      </c>
      <c r="B588" s="46" t="s">
        <v>2872</v>
      </c>
      <c r="C588" s="46" t="s">
        <v>3175</v>
      </c>
      <c r="D588" s="46" t="s">
        <v>1066</v>
      </c>
      <c r="E588" s="46" t="s">
        <v>1067</v>
      </c>
      <c r="F588" s="46" t="s">
        <v>3264</v>
      </c>
      <c r="G588" s="44" t="s">
        <v>3265</v>
      </c>
      <c r="H588" s="44" t="s">
        <v>192</v>
      </c>
      <c r="I588" s="46" t="s">
        <v>3279</v>
      </c>
      <c r="J588" s="44" t="s">
        <v>3280</v>
      </c>
      <c r="K588" s="46" t="s">
        <v>3281</v>
      </c>
      <c r="L588" s="46" t="s">
        <v>3282</v>
      </c>
      <c r="M588" s="46">
        <v>42696</v>
      </c>
      <c r="N588" s="46" t="s">
        <v>186</v>
      </c>
      <c r="O588" s="46" t="s">
        <v>187</v>
      </c>
      <c r="P588" s="46" t="s">
        <v>188</v>
      </c>
      <c r="Q588" s="46" t="s">
        <v>4</v>
      </c>
      <c r="R588" s="46" t="s">
        <v>4</v>
      </c>
      <c r="S588" s="46" t="s">
        <v>194</v>
      </c>
      <c r="T588" s="46" t="s">
        <v>194</v>
      </c>
      <c r="U588" s="46" t="s">
        <v>194</v>
      </c>
      <c r="V588" s="46" t="s">
        <v>194</v>
      </c>
      <c r="W588" s="46" t="s">
        <v>189</v>
      </c>
      <c r="X588" s="46" t="s">
        <v>194</v>
      </c>
      <c r="Y588" s="46" t="s">
        <v>190</v>
      </c>
      <c r="AA588" s="46">
        <v>20</v>
      </c>
      <c r="AB588" s="46" t="s">
        <v>195</v>
      </c>
      <c r="AC588" s="46" t="s">
        <v>3269</v>
      </c>
      <c r="AD588" s="46" t="s">
        <v>190</v>
      </c>
    </row>
    <row r="589" spans="1:31" hidden="1">
      <c r="A589" s="46">
        <v>105</v>
      </c>
      <c r="B589" s="46" t="s">
        <v>2872</v>
      </c>
      <c r="C589" s="46" t="s">
        <v>3175</v>
      </c>
      <c r="D589" s="46" t="s">
        <v>1066</v>
      </c>
      <c r="E589" s="46" t="s">
        <v>1067</v>
      </c>
      <c r="F589" s="46" t="s">
        <v>3264</v>
      </c>
      <c r="G589" s="44" t="s">
        <v>3265</v>
      </c>
      <c r="H589" s="44" t="s">
        <v>46</v>
      </c>
      <c r="I589" s="46" t="s">
        <v>3211</v>
      </c>
      <c r="J589" s="44" t="s">
        <v>3193</v>
      </c>
      <c r="K589" s="46" t="s">
        <v>3194</v>
      </c>
      <c r="L589" s="46" t="s">
        <v>3195</v>
      </c>
      <c r="M589" s="46">
        <v>42363</v>
      </c>
      <c r="N589" s="46" t="s">
        <v>186</v>
      </c>
      <c r="O589" s="46" t="s">
        <v>187</v>
      </c>
      <c r="P589" s="46" t="s">
        <v>193</v>
      </c>
      <c r="Q589" s="46" t="s">
        <v>4</v>
      </c>
      <c r="R589" s="46" t="s">
        <v>4</v>
      </c>
      <c r="S589" s="46" t="s">
        <v>194</v>
      </c>
      <c r="T589" s="46" t="s">
        <v>194</v>
      </c>
      <c r="U589" s="46" t="s">
        <v>194</v>
      </c>
      <c r="V589" s="46" t="s">
        <v>194</v>
      </c>
      <c r="W589" s="46" t="s">
        <v>189</v>
      </c>
      <c r="X589" s="46" t="s">
        <v>194</v>
      </c>
      <c r="Y589" s="46" t="s">
        <v>3196</v>
      </c>
      <c r="AA589" s="46">
        <v>20</v>
      </c>
      <c r="AB589" s="46" t="s">
        <v>195</v>
      </c>
      <c r="AC589" s="46" t="s">
        <v>3283</v>
      </c>
      <c r="AD589" s="46" t="s">
        <v>190</v>
      </c>
    </row>
    <row r="590" spans="1:31" hidden="1">
      <c r="A590" s="46">
        <v>106</v>
      </c>
      <c r="B590" s="46" t="s">
        <v>2872</v>
      </c>
      <c r="C590" s="46" t="s">
        <v>3175</v>
      </c>
      <c r="D590" s="46" t="s">
        <v>1066</v>
      </c>
      <c r="E590" s="46" t="s">
        <v>1067</v>
      </c>
      <c r="F590" s="46" t="s">
        <v>3284</v>
      </c>
      <c r="G590" s="44" t="s">
        <v>3285</v>
      </c>
      <c r="H590" s="44" t="s">
        <v>8</v>
      </c>
      <c r="I590" s="46" t="s">
        <v>3286</v>
      </c>
      <c r="J590" s="44" t="s">
        <v>3287</v>
      </c>
      <c r="K590" s="46" t="s">
        <v>3288</v>
      </c>
      <c r="L590" s="46">
        <v>15051882721</v>
      </c>
      <c r="M590" s="46">
        <v>41518</v>
      </c>
      <c r="N590" s="46" t="s">
        <v>186</v>
      </c>
      <c r="O590" s="46" t="s">
        <v>187</v>
      </c>
      <c r="P590" s="46" t="s">
        <v>188</v>
      </c>
      <c r="Q590" s="46" t="s">
        <v>4</v>
      </c>
      <c r="R590" s="46" t="s">
        <v>10</v>
      </c>
      <c r="S590" s="46" t="s">
        <v>194</v>
      </c>
      <c r="T590" s="46" t="s">
        <v>194</v>
      </c>
      <c r="U590" s="46" t="s">
        <v>194</v>
      </c>
      <c r="V590" s="46" t="s">
        <v>194</v>
      </c>
      <c r="W590" s="46" t="s">
        <v>189</v>
      </c>
      <c r="X590" s="46" t="s">
        <v>194</v>
      </c>
      <c r="Y590" s="46" t="s">
        <v>190</v>
      </c>
      <c r="AA590" s="46">
        <v>8</v>
      </c>
      <c r="AB590" s="46" t="s">
        <v>34</v>
      </c>
      <c r="AC590" s="46" t="s">
        <v>3283</v>
      </c>
      <c r="AD590" s="46" t="s">
        <v>190</v>
      </c>
    </row>
    <row r="591" spans="1:31" hidden="1">
      <c r="A591" s="46">
        <v>107</v>
      </c>
      <c r="B591" s="46" t="s">
        <v>2872</v>
      </c>
      <c r="C591" s="46" t="s">
        <v>3175</v>
      </c>
      <c r="D591" s="46" t="s">
        <v>1066</v>
      </c>
      <c r="E591" s="46" t="s">
        <v>1067</v>
      </c>
      <c r="F591" s="46" t="s">
        <v>3284</v>
      </c>
      <c r="G591" s="44" t="s">
        <v>3285</v>
      </c>
      <c r="H591" s="44" t="s">
        <v>3</v>
      </c>
      <c r="I591" s="46" t="s">
        <v>3284</v>
      </c>
      <c r="J591" s="44" t="s">
        <v>3289</v>
      </c>
      <c r="K591" s="46" t="s">
        <v>3290</v>
      </c>
      <c r="L591" s="46">
        <v>13776664699</v>
      </c>
      <c r="M591" s="46">
        <v>40238</v>
      </c>
      <c r="N591" s="46" t="s">
        <v>186</v>
      </c>
      <c r="O591" s="46" t="s">
        <v>187</v>
      </c>
      <c r="P591" s="46" t="s">
        <v>193</v>
      </c>
      <c r="Q591" s="46" t="s">
        <v>4</v>
      </c>
      <c r="R591" s="46" t="s">
        <v>10</v>
      </c>
      <c r="S591" s="46" t="s">
        <v>194</v>
      </c>
      <c r="T591" s="46" t="s">
        <v>194</v>
      </c>
      <c r="U591" s="46" t="s">
        <v>194</v>
      </c>
      <c r="V591" s="46" t="s">
        <v>194</v>
      </c>
      <c r="W591" s="46" t="s">
        <v>189</v>
      </c>
      <c r="X591" s="46" t="s">
        <v>3291</v>
      </c>
      <c r="Y591" s="46" t="s">
        <v>190</v>
      </c>
      <c r="AA591" s="46">
        <v>8</v>
      </c>
      <c r="AB591" s="46" t="s">
        <v>34</v>
      </c>
      <c r="AC591" s="46" t="s">
        <v>3283</v>
      </c>
      <c r="AD591" s="46" t="s">
        <v>190</v>
      </c>
      <c r="AE591" s="46" t="s">
        <v>196</v>
      </c>
    </row>
    <row r="592" spans="1:31" hidden="1">
      <c r="A592" s="46">
        <v>108</v>
      </c>
      <c r="B592" s="46" t="s">
        <v>2872</v>
      </c>
      <c r="C592" s="46" t="s">
        <v>3175</v>
      </c>
      <c r="D592" s="46" t="s">
        <v>1066</v>
      </c>
      <c r="E592" s="46" t="s">
        <v>1067</v>
      </c>
      <c r="F592" s="46" t="s">
        <v>3284</v>
      </c>
      <c r="G592" s="44" t="s">
        <v>3285</v>
      </c>
      <c r="H592" s="44" t="s">
        <v>192</v>
      </c>
      <c r="I592" s="46" t="s">
        <v>3292</v>
      </c>
      <c r="J592" s="44" t="s">
        <v>3293</v>
      </c>
      <c r="K592" s="46" t="s">
        <v>3294</v>
      </c>
      <c r="L592" s="46">
        <v>13770965226</v>
      </c>
      <c r="M592" s="46">
        <v>42156</v>
      </c>
      <c r="N592" s="46" t="s">
        <v>186</v>
      </c>
      <c r="O592" s="46" t="s">
        <v>187</v>
      </c>
      <c r="P592" s="46" t="s">
        <v>188</v>
      </c>
      <c r="Q592" s="46" t="s">
        <v>4</v>
      </c>
      <c r="R592" s="46" t="s">
        <v>10</v>
      </c>
      <c r="S592" s="46" t="s">
        <v>194</v>
      </c>
      <c r="T592" s="46" t="s">
        <v>194</v>
      </c>
      <c r="U592" s="46" t="s">
        <v>194</v>
      </c>
      <c r="V592" s="46" t="s">
        <v>194</v>
      </c>
      <c r="W592" s="46" t="s">
        <v>189</v>
      </c>
      <c r="X592" s="46" t="s">
        <v>3295</v>
      </c>
      <c r="Y592" s="46" t="s">
        <v>190</v>
      </c>
      <c r="AA592" s="46">
        <v>8</v>
      </c>
      <c r="AB592" s="46" t="s">
        <v>34</v>
      </c>
      <c r="AC592" s="46" t="s">
        <v>3283</v>
      </c>
      <c r="AD592" s="46" t="s">
        <v>190</v>
      </c>
    </row>
    <row r="593" spans="1:31" hidden="1">
      <c r="A593" s="46">
        <v>109</v>
      </c>
      <c r="B593" s="46" t="s">
        <v>2872</v>
      </c>
      <c r="C593" s="46" t="s">
        <v>3175</v>
      </c>
      <c r="D593" s="46" t="s">
        <v>1066</v>
      </c>
      <c r="E593" s="46" t="s">
        <v>1067</v>
      </c>
      <c r="F593" s="46" t="s">
        <v>3284</v>
      </c>
      <c r="G593" s="44" t="s">
        <v>3285</v>
      </c>
      <c r="H593" s="44" t="s">
        <v>46</v>
      </c>
      <c r="I593" s="46" t="s">
        <v>3192</v>
      </c>
      <c r="J593" s="44" t="s">
        <v>3193</v>
      </c>
      <c r="K593" s="46" t="s">
        <v>3194</v>
      </c>
      <c r="L593" s="46" t="s">
        <v>3195</v>
      </c>
      <c r="M593" s="46">
        <v>42363</v>
      </c>
      <c r="N593" s="46" t="s">
        <v>186</v>
      </c>
      <c r="O593" s="46" t="s">
        <v>187</v>
      </c>
      <c r="P593" s="46" t="s">
        <v>193</v>
      </c>
      <c r="Q593" s="46" t="s">
        <v>4</v>
      </c>
      <c r="R593" s="46" t="s">
        <v>10</v>
      </c>
      <c r="S593" s="46" t="s">
        <v>194</v>
      </c>
      <c r="T593" s="46" t="s">
        <v>194</v>
      </c>
      <c r="U593" s="46" t="s">
        <v>194</v>
      </c>
      <c r="V593" s="46" t="s">
        <v>194</v>
      </c>
      <c r="W593" s="46" t="s">
        <v>189</v>
      </c>
      <c r="X593" s="46" t="s">
        <v>194</v>
      </c>
      <c r="Y593" s="46" t="s">
        <v>3196</v>
      </c>
      <c r="AA593" s="46">
        <v>8</v>
      </c>
      <c r="AB593" s="46" t="s">
        <v>34</v>
      </c>
      <c r="AC593" s="46" t="s">
        <v>3283</v>
      </c>
      <c r="AD593" s="46" t="s">
        <v>190</v>
      </c>
    </row>
    <row r="594" spans="1:31" hidden="1">
      <c r="A594" s="46">
        <v>110</v>
      </c>
      <c r="B594" s="46" t="s">
        <v>2872</v>
      </c>
      <c r="C594" s="46" t="s">
        <v>3175</v>
      </c>
      <c r="D594" s="46" t="s">
        <v>1066</v>
      </c>
      <c r="E594" s="46" t="s">
        <v>1067</v>
      </c>
      <c r="F594" s="46" t="s">
        <v>3296</v>
      </c>
      <c r="G594" s="44" t="s">
        <v>3297</v>
      </c>
      <c r="H594" s="44" t="s">
        <v>8</v>
      </c>
      <c r="I594" s="46" t="s">
        <v>3298</v>
      </c>
      <c r="J594" s="44" t="s">
        <v>3299</v>
      </c>
      <c r="K594" s="46" t="s">
        <v>3300</v>
      </c>
      <c r="L594" s="46" t="s">
        <v>3301</v>
      </c>
      <c r="M594" s="46">
        <v>42696</v>
      </c>
      <c r="N594" s="46" t="s">
        <v>186</v>
      </c>
      <c r="O594" s="46" t="s">
        <v>187</v>
      </c>
      <c r="P594" s="46" t="s">
        <v>188</v>
      </c>
      <c r="Q594" s="46" t="s">
        <v>4</v>
      </c>
      <c r="R594" s="46" t="s">
        <v>4</v>
      </c>
      <c r="S594" s="46" t="s">
        <v>194</v>
      </c>
      <c r="T594" s="46" t="s">
        <v>194</v>
      </c>
      <c r="U594" s="46" t="s">
        <v>194</v>
      </c>
      <c r="V594" s="46" t="s">
        <v>194</v>
      </c>
      <c r="W594" s="46" t="s">
        <v>189</v>
      </c>
      <c r="Y594" s="46" t="s">
        <v>190</v>
      </c>
      <c r="AA594" s="46">
        <v>19</v>
      </c>
      <c r="AB594" s="46" t="s">
        <v>34</v>
      </c>
      <c r="AC594" s="46" t="s">
        <v>3283</v>
      </c>
      <c r="AD594" s="46" t="s">
        <v>190</v>
      </c>
    </row>
    <row r="595" spans="1:31" hidden="1">
      <c r="A595" s="46">
        <v>111</v>
      </c>
      <c r="B595" s="46" t="s">
        <v>2872</v>
      </c>
      <c r="C595" s="46" t="s">
        <v>3175</v>
      </c>
      <c r="D595" s="46" t="s">
        <v>1066</v>
      </c>
      <c r="E595" s="46" t="s">
        <v>1067</v>
      </c>
      <c r="F595" s="46" t="s">
        <v>3296</v>
      </c>
      <c r="G595" s="44" t="s">
        <v>3297</v>
      </c>
      <c r="H595" s="44" t="s">
        <v>3</v>
      </c>
      <c r="I595" s="46" t="s">
        <v>3296</v>
      </c>
      <c r="J595" s="44" t="s">
        <v>3302</v>
      </c>
      <c r="K595" s="46" t="s">
        <v>3303</v>
      </c>
      <c r="L595" s="46" t="s">
        <v>3304</v>
      </c>
      <c r="M595" s="46">
        <v>42248</v>
      </c>
      <c r="N595" s="46" t="s">
        <v>186</v>
      </c>
      <c r="O595" s="46" t="s">
        <v>187</v>
      </c>
      <c r="P595" s="46" t="s">
        <v>188</v>
      </c>
      <c r="Q595" s="46" t="s">
        <v>4</v>
      </c>
      <c r="R595" s="46" t="s">
        <v>4</v>
      </c>
      <c r="S595" s="46" t="s">
        <v>194</v>
      </c>
      <c r="T595" s="46" t="s">
        <v>194</v>
      </c>
      <c r="U595" s="46" t="s">
        <v>194</v>
      </c>
      <c r="V595" s="46" t="s">
        <v>194</v>
      </c>
      <c r="W595" s="46" t="s">
        <v>189</v>
      </c>
      <c r="Y595" s="46" t="s">
        <v>190</v>
      </c>
      <c r="AA595" s="46">
        <v>19</v>
      </c>
      <c r="AB595" s="46" t="s">
        <v>34</v>
      </c>
      <c r="AC595" s="46" t="s">
        <v>3283</v>
      </c>
      <c r="AD595" s="46" t="s">
        <v>190</v>
      </c>
    </row>
    <row r="596" spans="1:31" hidden="1">
      <c r="A596" s="46">
        <v>112</v>
      </c>
      <c r="B596" s="46" t="s">
        <v>2872</v>
      </c>
      <c r="C596" s="46" t="s">
        <v>3175</v>
      </c>
      <c r="D596" s="46" t="s">
        <v>1066</v>
      </c>
      <c r="E596" s="46" t="s">
        <v>1067</v>
      </c>
      <c r="F596" s="46" t="s">
        <v>3296</v>
      </c>
      <c r="G596" s="44" t="s">
        <v>3297</v>
      </c>
      <c r="H596" s="44" t="s">
        <v>192</v>
      </c>
      <c r="I596" s="46" t="s">
        <v>3305</v>
      </c>
      <c r="J596" s="44" t="s">
        <v>3306</v>
      </c>
      <c r="K596" s="46" t="s">
        <v>3307</v>
      </c>
      <c r="L596" s="46" t="s">
        <v>3308</v>
      </c>
      <c r="M596" s="46">
        <v>42696</v>
      </c>
      <c r="N596" s="46" t="s">
        <v>186</v>
      </c>
      <c r="O596" s="46" t="s">
        <v>187</v>
      </c>
      <c r="P596" s="46" t="s">
        <v>188</v>
      </c>
      <c r="Q596" s="46" t="s">
        <v>4</v>
      </c>
      <c r="R596" s="46" t="s">
        <v>4</v>
      </c>
      <c r="S596" s="46" t="s">
        <v>194</v>
      </c>
      <c r="T596" s="46" t="s">
        <v>194</v>
      </c>
      <c r="U596" s="46" t="s">
        <v>194</v>
      </c>
      <c r="V596" s="46" t="s">
        <v>194</v>
      </c>
      <c r="W596" s="46" t="s">
        <v>189</v>
      </c>
      <c r="X596" s="46" t="s">
        <v>194</v>
      </c>
      <c r="Y596" s="46" t="s">
        <v>190</v>
      </c>
      <c r="AA596" s="46">
        <v>19</v>
      </c>
      <c r="AB596" s="46" t="s">
        <v>34</v>
      </c>
      <c r="AC596" s="46" t="s">
        <v>3283</v>
      </c>
      <c r="AD596" s="46" t="s">
        <v>190</v>
      </c>
    </row>
    <row r="597" spans="1:31" hidden="1">
      <c r="A597" s="46">
        <v>113</v>
      </c>
      <c r="B597" s="46" t="s">
        <v>2872</v>
      </c>
      <c r="C597" s="46" t="s">
        <v>3175</v>
      </c>
      <c r="D597" s="46" t="s">
        <v>1066</v>
      </c>
      <c r="E597" s="46" t="s">
        <v>1067</v>
      </c>
      <c r="F597" s="46" t="s">
        <v>3296</v>
      </c>
      <c r="G597" s="44" t="s">
        <v>3297</v>
      </c>
      <c r="H597" s="44" t="s">
        <v>46</v>
      </c>
      <c r="I597" s="46" t="s">
        <v>3211</v>
      </c>
      <c r="J597" s="44" t="s">
        <v>3212</v>
      </c>
      <c r="K597" s="46" t="s">
        <v>3213</v>
      </c>
      <c r="L597" s="46" t="s">
        <v>3214</v>
      </c>
      <c r="M597" s="46">
        <v>42325</v>
      </c>
      <c r="N597" s="46" t="s">
        <v>186</v>
      </c>
      <c r="O597" s="46" t="s">
        <v>187</v>
      </c>
      <c r="P597" s="46" t="s">
        <v>193</v>
      </c>
      <c r="Q597" s="46" t="s">
        <v>4</v>
      </c>
      <c r="R597" s="46" t="s">
        <v>4</v>
      </c>
      <c r="S597" s="46" t="s">
        <v>194</v>
      </c>
      <c r="T597" s="46" t="s">
        <v>194</v>
      </c>
      <c r="U597" s="46" t="s">
        <v>194</v>
      </c>
      <c r="V597" s="46" t="s">
        <v>194</v>
      </c>
      <c r="W597" s="46" t="s">
        <v>189</v>
      </c>
      <c r="X597" s="46" t="s">
        <v>194</v>
      </c>
      <c r="Y597" s="46" t="s">
        <v>3196</v>
      </c>
      <c r="AA597" s="46">
        <v>19</v>
      </c>
      <c r="AB597" s="46" t="s">
        <v>34</v>
      </c>
      <c r="AC597" s="46" t="s">
        <v>3283</v>
      </c>
      <c r="AD597" s="46" t="s">
        <v>190</v>
      </c>
    </row>
    <row r="598" spans="1:31" hidden="1">
      <c r="A598" s="46">
        <v>114</v>
      </c>
      <c r="B598" s="46" t="s">
        <v>2872</v>
      </c>
      <c r="C598" s="46" t="s">
        <v>3175</v>
      </c>
      <c r="D598" s="46" t="s">
        <v>1066</v>
      </c>
      <c r="E598" s="46" t="s">
        <v>1067</v>
      </c>
      <c r="F598" s="46" t="s">
        <v>3309</v>
      </c>
      <c r="G598" s="44" t="s">
        <v>3310</v>
      </c>
      <c r="H598" s="44" t="s">
        <v>8</v>
      </c>
      <c r="I598" s="46" t="s">
        <v>3311</v>
      </c>
      <c r="J598" s="44" t="s">
        <v>3312</v>
      </c>
      <c r="K598" s="46" t="s">
        <v>3313</v>
      </c>
      <c r="L598" s="46">
        <v>18652927294</v>
      </c>
      <c r="M598" s="46">
        <v>42430</v>
      </c>
      <c r="N598" s="46" t="s">
        <v>186</v>
      </c>
      <c r="O598" s="46" t="s">
        <v>187</v>
      </c>
      <c r="P598" s="46" t="s">
        <v>188</v>
      </c>
      <c r="Q598" s="46" t="s">
        <v>4</v>
      </c>
      <c r="R598" s="46" t="s">
        <v>4</v>
      </c>
      <c r="S598" s="46" t="s">
        <v>194</v>
      </c>
      <c r="T598" s="46" t="s">
        <v>194</v>
      </c>
      <c r="U598" s="46" t="s">
        <v>194</v>
      </c>
      <c r="V598" s="46" t="s">
        <v>194</v>
      </c>
      <c r="W598" s="46" t="s">
        <v>189</v>
      </c>
      <c r="X598" s="46" t="s">
        <v>194</v>
      </c>
      <c r="Y598" s="46" t="s">
        <v>190</v>
      </c>
      <c r="AA598" s="46">
        <v>26</v>
      </c>
      <c r="AB598" s="46" t="s">
        <v>195</v>
      </c>
      <c r="AC598" s="46" t="s">
        <v>3314</v>
      </c>
      <c r="AD598" s="46" t="s">
        <v>190</v>
      </c>
    </row>
    <row r="599" spans="1:31" hidden="1">
      <c r="A599" s="46">
        <v>115</v>
      </c>
      <c r="B599" s="46" t="s">
        <v>2872</v>
      </c>
      <c r="C599" s="46" t="s">
        <v>3175</v>
      </c>
      <c r="D599" s="46" t="s">
        <v>1066</v>
      </c>
      <c r="E599" s="46" t="s">
        <v>1067</v>
      </c>
      <c r="F599" s="46" t="s">
        <v>3309</v>
      </c>
      <c r="G599" s="44" t="s">
        <v>3310</v>
      </c>
      <c r="H599" s="44" t="s">
        <v>3</v>
      </c>
      <c r="I599" s="46" t="s">
        <v>3315</v>
      </c>
      <c r="J599" s="44" t="s">
        <v>3316</v>
      </c>
      <c r="K599" s="46" t="s">
        <v>3317</v>
      </c>
      <c r="L599" s="46">
        <v>13585205991</v>
      </c>
      <c r="M599" s="46">
        <v>42248</v>
      </c>
      <c r="N599" s="46" t="s">
        <v>186</v>
      </c>
      <c r="O599" s="46" t="s">
        <v>187</v>
      </c>
      <c r="P599" s="46" t="s">
        <v>193</v>
      </c>
      <c r="Q599" s="46" t="s">
        <v>4</v>
      </c>
      <c r="R599" s="46" t="s">
        <v>4</v>
      </c>
      <c r="S599" s="46" t="s">
        <v>194</v>
      </c>
      <c r="T599" s="46" t="s">
        <v>194</v>
      </c>
      <c r="U599" s="46" t="s">
        <v>194</v>
      </c>
      <c r="V599" s="46" t="s">
        <v>194</v>
      </c>
      <c r="W599" s="46" t="s">
        <v>189</v>
      </c>
      <c r="X599" s="46" t="s">
        <v>194</v>
      </c>
      <c r="Y599" s="46" t="s">
        <v>190</v>
      </c>
      <c r="AA599" s="46">
        <v>26</v>
      </c>
      <c r="AB599" s="46" t="s">
        <v>195</v>
      </c>
      <c r="AC599" s="46" t="s">
        <v>3314</v>
      </c>
      <c r="AD599" s="46" t="s">
        <v>190</v>
      </c>
      <c r="AE599" s="46" t="s">
        <v>196</v>
      </c>
    </row>
    <row r="600" spans="1:31" hidden="1">
      <c r="A600" s="46">
        <v>116</v>
      </c>
      <c r="B600" s="46" t="s">
        <v>2872</v>
      </c>
      <c r="C600" s="46" t="s">
        <v>3175</v>
      </c>
      <c r="D600" s="46" t="s">
        <v>1066</v>
      </c>
      <c r="E600" s="46" t="s">
        <v>1067</v>
      </c>
      <c r="F600" s="46" t="s">
        <v>3309</v>
      </c>
      <c r="G600" s="44" t="s">
        <v>3310</v>
      </c>
      <c r="H600" s="44" t="s">
        <v>3</v>
      </c>
      <c r="I600" s="46" t="s">
        <v>3309</v>
      </c>
      <c r="J600" s="44" t="s">
        <v>3318</v>
      </c>
      <c r="K600" s="46" t="s">
        <v>3313</v>
      </c>
      <c r="L600" s="46">
        <v>15250993139</v>
      </c>
      <c r="M600" s="46">
        <v>42430</v>
      </c>
      <c r="N600" s="46" t="s">
        <v>186</v>
      </c>
      <c r="O600" s="46" t="s">
        <v>187</v>
      </c>
      <c r="P600" s="46" t="s">
        <v>188</v>
      </c>
      <c r="Q600" s="46" t="s">
        <v>4</v>
      </c>
      <c r="R600" s="46" t="s">
        <v>4</v>
      </c>
      <c r="S600" s="46" t="s">
        <v>194</v>
      </c>
      <c r="T600" s="46" t="s">
        <v>194</v>
      </c>
      <c r="U600" s="46" t="s">
        <v>194</v>
      </c>
      <c r="V600" s="46" t="s">
        <v>194</v>
      </c>
      <c r="W600" s="46" t="s">
        <v>189</v>
      </c>
      <c r="X600" s="46" t="s">
        <v>194</v>
      </c>
      <c r="Y600" s="46" t="s">
        <v>190</v>
      </c>
      <c r="AA600" s="46">
        <v>26</v>
      </c>
      <c r="AB600" s="46" t="s">
        <v>195</v>
      </c>
      <c r="AC600" s="46" t="s">
        <v>3314</v>
      </c>
      <c r="AD600" s="46" t="s">
        <v>190</v>
      </c>
      <c r="AE600" s="46" t="e">
        <v>#N/A</v>
      </c>
    </row>
    <row r="601" spans="1:31" hidden="1">
      <c r="A601" s="46">
        <v>117</v>
      </c>
      <c r="B601" s="46" t="s">
        <v>2872</v>
      </c>
      <c r="C601" s="46" t="s">
        <v>3175</v>
      </c>
      <c r="D601" s="46" t="s">
        <v>1066</v>
      </c>
      <c r="E601" s="46" t="s">
        <v>1067</v>
      </c>
      <c r="F601" s="46" t="s">
        <v>3309</v>
      </c>
      <c r="G601" s="44" t="s">
        <v>3310</v>
      </c>
      <c r="H601" s="44" t="s">
        <v>9</v>
      </c>
      <c r="I601" s="46" t="s">
        <v>3319</v>
      </c>
      <c r="J601" s="44" t="s">
        <v>3320</v>
      </c>
      <c r="K601" s="46" t="s">
        <v>3321</v>
      </c>
      <c r="L601" s="46">
        <v>18151688737</v>
      </c>
      <c r="M601" s="46">
        <v>42430</v>
      </c>
      <c r="N601" s="46" t="s">
        <v>186</v>
      </c>
      <c r="O601" s="46" t="s">
        <v>187</v>
      </c>
      <c r="P601" s="46" t="s">
        <v>188</v>
      </c>
      <c r="Q601" s="46" t="s">
        <v>4</v>
      </c>
      <c r="R601" s="46" t="s">
        <v>4</v>
      </c>
      <c r="S601" s="46" t="s">
        <v>194</v>
      </c>
      <c r="T601" s="46" t="s">
        <v>194</v>
      </c>
      <c r="U601" s="46" t="s">
        <v>194</v>
      </c>
      <c r="V601" s="46" t="s">
        <v>194</v>
      </c>
      <c r="W601" s="46" t="s">
        <v>189</v>
      </c>
      <c r="X601" s="46" t="s">
        <v>194</v>
      </c>
      <c r="Y601" s="46" t="s">
        <v>190</v>
      </c>
      <c r="AA601" s="46">
        <v>26</v>
      </c>
      <c r="AB601" s="46" t="s">
        <v>195</v>
      </c>
      <c r="AC601" s="46" t="s">
        <v>3314</v>
      </c>
      <c r="AD601" s="46" t="s">
        <v>190</v>
      </c>
      <c r="AE601" s="46" t="e">
        <v>#N/A</v>
      </c>
    </row>
    <row r="602" spans="1:31" hidden="1">
      <c r="A602" s="46">
        <v>118</v>
      </c>
      <c r="B602" s="46" t="s">
        <v>2872</v>
      </c>
      <c r="C602" s="46" t="s">
        <v>3175</v>
      </c>
      <c r="D602" s="46" t="s">
        <v>1066</v>
      </c>
      <c r="E602" s="46" t="s">
        <v>1067</v>
      </c>
      <c r="F602" s="46" t="s">
        <v>3309</v>
      </c>
      <c r="G602" s="44" t="s">
        <v>3310</v>
      </c>
      <c r="H602" s="44" t="s">
        <v>192</v>
      </c>
      <c r="I602" s="46" t="s">
        <v>3322</v>
      </c>
      <c r="J602" s="44" t="s">
        <v>3323</v>
      </c>
      <c r="K602" s="46" t="s">
        <v>3324</v>
      </c>
      <c r="L602" s="46">
        <v>14751833381</v>
      </c>
      <c r="M602" s="46">
        <v>42248</v>
      </c>
      <c r="N602" s="46" t="s">
        <v>186</v>
      </c>
      <c r="O602" s="46" t="s">
        <v>187</v>
      </c>
      <c r="P602" s="46" t="s">
        <v>188</v>
      </c>
      <c r="Q602" s="46" t="s">
        <v>4</v>
      </c>
      <c r="R602" s="46" t="s">
        <v>4</v>
      </c>
      <c r="S602" s="46" t="s">
        <v>194</v>
      </c>
      <c r="T602" s="46" t="s">
        <v>194</v>
      </c>
      <c r="U602" s="46" t="s">
        <v>194</v>
      </c>
      <c r="V602" s="46" t="s">
        <v>194</v>
      </c>
      <c r="W602" s="46" t="s">
        <v>189</v>
      </c>
      <c r="X602" s="46" t="s">
        <v>194</v>
      </c>
      <c r="Y602" s="46" t="s">
        <v>190</v>
      </c>
      <c r="AA602" s="46">
        <v>26</v>
      </c>
      <c r="AB602" s="46" t="s">
        <v>195</v>
      </c>
      <c r="AC602" s="46" t="s">
        <v>3314</v>
      </c>
      <c r="AD602" s="46" t="s">
        <v>190</v>
      </c>
    </row>
    <row r="603" spans="1:31" hidden="1">
      <c r="A603" s="46">
        <v>119</v>
      </c>
      <c r="B603" s="46" t="s">
        <v>2872</v>
      </c>
      <c r="C603" s="46" t="s">
        <v>3175</v>
      </c>
      <c r="D603" s="46" t="s">
        <v>1066</v>
      </c>
      <c r="E603" s="46" t="s">
        <v>1067</v>
      </c>
      <c r="F603" s="46" t="s">
        <v>3309</v>
      </c>
      <c r="G603" s="44" t="s">
        <v>3310</v>
      </c>
      <c r="H603" s="44" t="s">
        <v>192</v>
      </c>
      <c r="I603" s="46" t="s">
        <v>3325</v>
      </c>
      <c r="J603" s="44" t="s">
        <v>3326</v>
      </c>
      <c r="K603" s="46" t="s">
        <v>3313</v>
      </c>
      <c r="L603" s="46">
        <v>18502531270</v>
      </c>
      <c r="M603" s="46">
        <v>42248</v>
      </c>
      <c r="N603" s="46" t="s">
        <v>186</v>
      </c>
      <c r="O603" s="46" t="s">
        <v>187</v>
      </c>
      <c r="P603" s="46" t="s">
        <v>188</v>
      </c>
      <c r="Q603" s="46" t="s">
        <v>4</v>
      </c>
      <c r="R603" s="46" t="s">
        <v>4</v>
      </c>
      <c r="S603" s="46" t="s">
        <v>194</v>
      </c>
      <c r="T603" s="46" t="s">
        <v>194</v>
      </c>
      <c r="U603" s="46" t="s">
        <v>194</v>
      </c>
      <c r="V603" s="46" t="s">
        <v>194</v>
      </c>
      <c r="W603" s="46" t="s">
        <v>189</v>
      </c>
      <c r="X603" s="46" t="s">
        <v>194</v>
      </c>
      <c r="Y603" s="46" t="s">
        <v>190</v>
      </c>
      <c r="AA603" s="46">
        <v>26</v>
      </c>
      <c r="AB603" s="46" t="s">
        <v>195</v>
      </c>
      <c r="AC603" s="46" t="s">
        <v>3314</v>
      </c>
      <c r="AD603" s="46" t="s">
        <v>190</v>
      </c>
    </row>
    <row r="604" spans="1:31" hidden="1">
      <c r="A604" s="46">
        <v>120</v>
      </c>
      <c r="B604" s="46" t="s">
        <v>2872</v>
      </c>
      <c r="C604" s="46" t="s">
        <v>3175</v>
      </c>
      <c r="D604" s="46" t="s">
        <v>1066</v>
      </c>
      <c r="E604" s="46" t="s">
        <v>1067</v>
      </c>
      <c r="F604" s="46" t="s">
        <v>3309</v>
      </c>
      <c r="G604" s="44" t="s">
        <v>3310</v>
      </c>
      <c r="H604" s="44" t="s">
        <v>46</v>
      </c>
      <c r="I604" s="46" t="s">
        <v>3211</v>
      </c>
      <c r="J604" s="44" t="s">
        <v>3212</v>
      </c>
      <c r="K604" s="46" t="s">
        <v>3213</v>
      </c>
      <c r="L604" s="46" t="s">
        <v>3214</v>
      </c>
      <c r="M604" s="46">
        <v>42325</v>
      </c>
      <c r="N604" s="46" t="s">
        <v>186</v>
      </c>
      <c r="O604" s="46" t="s">
        <v>187</v>
      </c>
      <c r="P604" s="46" t="s">
        <v>193</v>
      </c>
      <c r="Q604" s="46" t="s">
        <v>4</v>
      </c>
      <c r="R604" s="46" t="s">
        <v>4</v>
      </c>
      <c r="S604" s="46" t="s">
        <v>194</v>
      </c>
      <c r="T604" s="46" t="s">
        <v>194</v>
      </c>
      <c r="U604" s="46" t="s">
        <v>194</v>
      </c>
      <c r="V604" s="46" t="s">
        <v>194</v>
      </c>
      <c r="W604" s="46" t="s">
        <v>189</v>
      </c>
      <c r="X604" s="46" t="s">
        <v>194</v>
      </c>
      <c r="Y604" s="46" t="s">
        <v>3196</v>
      </c>
      <c r="AA604" s="46">
        <v>26</v>
      </c>
      <c r="AB604" s="46" t="s">
        <v>195</v>
      </c>
      <c r="AC604" s="46" t="s">
        <v>3314</v>
      </c>
      <c r="AD604" s="46" t="s">
        <v>190</v>
      </c>
    </row>
    <row r="605" spans="1:31" hidden="1">
      <c r="A605" s="46">
        <v>121</v>
      </c>
      <c r="B605" s="46" t="s">
        <v>2872</v>
      </c>
      <c r="C605" s="46" t="s">
        <v>3175</v>
      </c>
      <c r="D605" s="46" t="s">
        <v>1066</v>
      </c>
      <c r="E605" s="46" t="s">
        <v>1067</v>
      </c>
      <c r="F605" s="46" t="s">
        <v>3327</v>
      </c>
      <c r="G605" s="44" t="s">
        <v>3328</v>
      </c>
      <c r="H605" s="44" t="s">
        <v>3</v>
      </c>
      <c r="I605" s="46" t="s">
        <v>3327</v>
      </c>
      <c r="J605" s="44" t="s">
        <v>3267</v>
      </c>
      <c r="K605" s="46" t="s">
        <v>3268</v>
      </c>
      <c r="L605" s="46">
        <v>13813360757</v>
      </c>
      <c r="M605" s="46">
        <v>42604</v>
      </c>
      <c r="N605" s="46" t="s">
        <v>186</v>
      </c>
      <c r="O605" s="46" t="s">
        <v>187</v>
      </c>
      <c r="P605" s="46" t="s">
        <v>188</v>
      </c>
      <c r="Q605" s="46" t="s">
        <v>7</v>
      </c>
      <c r="R605" s="46" t="s">
        <v>4</v>
      </c>
      <c r="S605" s="46" t="s">
        <v>194</v>
      </c>
      <c r="T605" s="46" t="s">
        <v>194</v>
      </c>
      <c r="U605" s="46" t="s">
        <v>194</v>
      </c>
      <c r="V605" s="46" t="s">
        <v>194</v>
      </c>
      <c r="W605" s="46" t="s">
        <v>189</v>
      </c>
      <c r="X605" s="46" t="s">
        <v>194</v>
      </c>
      <c r="Y605" s="46" t="s">
        <v>190</v>
      </c>
      <c r="AA605" s="46">
        <v>30</v>
      </c>
      <c r="AB605" s="46" t="s">
        <v>195</v>
      </c>
      <c r="AC605" s="46" t="s">
        <v>3329</v>
      </c>
      <c r="AD605" s="46" t="s">
        <v>190</v>
      </c>
      <c r="AE605" s="46" t="s">
        <v>196</v>
      </c>
    </row>
    <row r="606" spans="1:31" hidden="1">
      <c r="A606" s="46">
        <v>122</v>
      </c>
      <c r="B606" s="46" t="s">
        <v>2872</v>
      </c>
      <c r="C606" s="46" t="s">
        <v>3175</v>
      </c>
      <c r="D606" s="46" t="s">
        <v>1066</v>
      </c>
      <c r="E606" s="46" t="s">
        <v>1067</v>
      </c>
      <c r="F606" s="46" t="s">
        <v>3327</v>
      </c>
      <c r="G606" s="44" t="s">
        <v>3328</v>
      </c>
      <c r="H606" s="44" t="s">
        <v>8</v>
      </c>
      <c r="I606" s="46" t="s">
        <v>3330</v>
      </c>
      <c r="J606" s="44" t="s">
        <v>3331</v>
      </c>
      <c r="K606" s="46" t="s">
        <v>3332</v>
      </c>
      <c r="L606" s="46" t="s">
        <v>3333</v>
      </c>
      <c r="M606" s="46">
        <v>42604</v>
      </c>
      <c r="N606" s="46" t="s">
        <v>186</v>
      </c>
      <c r="O606" s="46" t="s">
        <v>187</v>
      </c>
      <c r="P606" s="46" t="s">
        <v>188</v>
      </c>
      <c r="Q606" s="46" t="s">
        <v>7</v>
      </c>
      <c r="R606" s="46" t="s">
        <v>4</v>
      </c>
      <c r="S606" s="46" t="s">
        <v>194</v>
      </c>
      <c r="T606" s="46" t="s">
        <v>194</v>
      </c>
      <c r="U606" s="46" t="s">
        <v>194</v>
      </c>
      <c r="V606" s="46" t="s">
        <v>194</v>
      </c>
      <c r="W606" s="46" t="s">
        <v>189</v>
      </c>
      <c r="X606" s="46" t="s">
        <v>194</v>
      </c>
      <c r="Y606" s="46" t="s">
        <v>190</v>
      </c>
      <c r="AA606" s="46">
        <v>30</v>
      </c>
      <c r="AB606" s="46" t="s">
        <v>195</v>
      </c>
      <c r="AC606" s="46" t="s">
        <v>3329</v>
      </c>
      <c r="AD606" s="46" t="s">
        <v>201</v>
      </c>
    </row>
    <row r="607" spans="1:31" hidden="1">
      <c r="A607" s="46">
        <v>123</v>
      </c>
      <c r="B607" s="46" t="s">
        <v>2872</v>
      </c>
      <c r="C607" s="46" t="s">
        <v>3175</v>
      </c>
      <c r="D607" s="46" t="s">
        <v>1066</v>
      </c>
      <c r="E607" s="46" t="s">
        <v>1067</v>
      </c>
      <c r="F607" s="46" t="s">
        <v>3327</v>
      </c>
      <c r="G607" s="44" t="s">
        <v>3328</v>
      </c>
      <c r="H607" s="44" t="s">
        <v>192</v>
      </c>
      <c r="I607" s="46" t="s">
        <v>3334</v>
      </c>
      <c r="J607" s="44" t="s">
        <v>3335</v>
      </c>
      <c r="K607" s="46" t="s">
        <v>3336</v>
      </c>
      <c r="L607" s="46" t="s">
        <v>3337</v>
      </c>
      <c r="M607" s="46">
        <v>42604</v>
      </c>
      <c r="N607" s="46" t="s">
        <v>186</v>
      </c>
      <c r="O607" s="46" t="s">
        <v>187</v>
      </c>
      <c r="P607" s="46" t="s">
        <v>188</v>
      </c>
      <c r="Q607" s="46" t="s">
        <v>7</v>
      </c>
      <c r="R607" s="46" t="s">
        <v>4</v>
      </c>
      <c r="S607" s="46" t="s">
        <v>194</v>
      </c>
      <c r="T607" s="46" t="s">
        <v>194</v>
      </c>
      <c r="U607" s="46" t="s">
        <v>194</v>
      </c>
      <c r="V607" s="46" t="s">
        <v>194</v>
      </c>
      <c r="W607" s="46" t="s">
        <v>189</v>
      </c>
      <c r="X607" s="46" t="s">
        <v>194</v>
      </c>
      <c r="Y607" s="46" t="s">
        <v>190</v>
      </c>
      <c r="AA607" s="46">
        <v>30</v>
      </c>
      <c r="AB607" s="46" t="s">
        <v>195</v>
      </c>
      <c r="AC607" s="46" t="s">
        <v>3329</v>
      </c>
      <c r="AD607" s="46" t="s">
        <v>201</v>
      </c>
    </row>
    <row r="608" spans="1:31" hidden="1">
      <c r="A608" s="46">
        <v>124</v>
      </c>
      <c r="B608" s="46" t="s">
        <v>2872</v>
      </c>
      <c r="C608" s="46" t="s">
        <v>3175</v>
      </c>
      <c r="D608" s="46" t="s">
        <v>1066</v>
      </c>
      <c r="E608" s="46" t="s">
        <v>1067</v>
      </c>
      <c r="F608" s="46" t="s">
        <v>3338</v>
      </c>
      <c r="G608" s="44" t="s">
        <v>3339</v>
      </c>
      <c r="H608" s="44" t="s">
        <v>3</v>
      </c>
      <c r="I608" s="46" t="s">
        <v>3338</v>
      </c>
      <c r="J608" s="44" t="s">
        <v>3340</v>
      </c>
      <c r="K608" s="46" t="s">
        <v>3341</v>
      </c>
      <c r="L608" s="46" t="s">
        <v>3342</v>
      </c>
      <c r="M608" s="46">
        <v>42604</v>
      </c>
      <c r="N608" s="46" t="s">
        <v>186</v>
      </c>
      <c r="O608" s="46" t="s">
        <v>187</v>
      </c>
      <c r="P608" s="46" t="s">
        <v>188</v>
      </c>
      <c r="Q608" s="46" t="s">
        <v>4</v>
      </c>
      <c r="R608" s="46" t="s">
        <v>4</v>
      </c>
      <c r="S608" s="46" t="s">
        <v>194</v>
      </c>
      <c r="T608" s="46" t="s">
        <v>194</v>
      </c>
      <c r="U608" s="46" t="s">
        <v>194</v>
      </c>
      <c r="V608" s="46" t="s">
        <v>194</v>
      </c>
      <c r="W608" s="46" t="s">
        <v>189</v>
      </c>
      <c r="X608" s="46" t="s">
        <v>194</v>
      </c>
      <c r="Y608" s="46" t="s">
        <v>190</v>
      </c>
      <c r="AA608" s="46">
        <v>73</v>
      </c>
      <c r="AB608" s="46" t="s">
        <v>34</v>
      </c>
      <c r="AC608" s="46" t="s">
        <v>3343</v>
      </c>
      <c r="AD608" s="46" t="s">
        <v>190</v>
      </c>
      <c r="AE608" s="46" t="s">
        <v>196</v>
      </c>
    </row>
    <row r="609" spans="1:31" hidden="1">
      <c r="A609" s="46">
        <v>125</v>
      </c>
      <c r="B609" s="46" t="s">
        <v>2872</v>
      </c>
      <c r="C609" s="46" t="s">
        <v>3175</v>
      </c>
      <c r="D609" s="46" t="s">
        <v>1066</v>
      </c>
      <c r="E609" s="46" t="s">
        <v>1067</v>
      </c>
      <c r="F609" s="46" t="s">
        <v>3338</v>
      </c>
      <c r="G609" s="44" t="s">
        <v>3339</v>
      </c>
      <c r="H609" s="44" t="s">
        <v>3</v>
      </c>
      <c r="I609" s="46" t="s">
        <v>3344</v>
      </c>
      <c r="J609" s="44" t="s">
        <v>3345</v>
      </c>
      <c r="K609" s="46" t="s">
        <v>3346</v>
      </c>
      <c r="L609" s="46">
        <v>13914766424</v>
      </c>
      <c r="M609" s="46">
        <v>42604</v>
      </c>
      <c r="N609" s="46" t="s">
        <v>186</v>
      </c>
      <c r="O609" s="46" t="s">
        <v>187</v>
      </c>
      <c r="P609" s="46" t="s">
        <v>188</v>
      </c>
      <c r="Q609" s="46" t="s">
        <v>4</v>
      </c>
      <c r="R609" s="46" t="s">
        <v>4</v>
      </c>
      <c r="S609" s="46" t="s">
        <v>194</v>
      </c>
      <c r="T609" s="46" t="s">
        <v>194</v>
      </c>
      <c r="U609" s="46" t="s">
        <v>194</v>
      </c>
      <c r="V609" s="46" t="s">
        <v>194</v>
      </c>
      <c r="W609" s="46" t="s">
        <v>189</v>
      </c>
      <c r="X609" s="46" t="s">
        <v>194</v>
      </c>
      <c r="Y609" s="46" t="s">
        <v>190</v>
      </c>
      <c r="AA609" s="46">
        <v>73</v>
      </c>
      <c r="AB609" s="46" t="s">
        <v>34</v>
      </c>
      <c r="AC609" s="46" t="s">
        <v>3343</v>
      </c>
      <c r="AD609" s="46" t="s">
        <v>201</v>
      </c>
    </row>
    <row r="610" spans="1:31" hidden="1">
      <c r="A610" s="46">
        <v>126</v>
      </c>
      <c r="B610" s="46" t="s">
        <v>2872</v>
      </c>
      <c r="C610" s="46" t="s">
        <v>3175</v>
      </c>
      <c r="D610" s="46" t="s">
        <v>1066</v>
      </c>
      <c r="E610" s="46" t="s">
        <v>1067</v>
      </c>
      <c r="F610" s="46" t="s">
        <v>3338</v>
      </c>
      <c r="G610" s="44" t="s">
        <v>3339</v>
      </c>
      <c r="H610" s="44" t="s">
        <v>192</v>
      </c>
      <c r="I610" s="46" t="s">
        <v>3347</v>
      </c>
      <c r="J610" s="44" t="s">
        <v>3348</v>
      </c>
      <c r="K610" s="46" t="s">
        <v>3349</v>
      </c>
      <c r="L610" s="46" t="s">
        <v>3350</v>
      </c>
      <c r="M610" s="46">
        <v>42604</v>
      </c>
      <c r="N610" s="46" t="s">
        <v>186</v>
      </c>
      <c r="O610" s="46" t="s">
        <v>187</v>
      </c>
      <c r="P610" s="46" t="s">
        <v>188</v>
      </c>
      <c r="Q610" s="46" t="s">
        <v>4</v>
      </c>
      <c r="R610" s="46" t="s">
        <v>4</v>
      </c>
      <c r="S610" s="46" t="s">
        <v>194</v>
      </c>
      <c r="T610" s="46" t="s">
        <v>194</v>
      </c>
      <c r="U610" s="46" t="s">
        <v>194</v>
      </c>
      <c r="V610" s="46" t="s">
        <v>194</v>
      </c>
      <c r="W610" s="46" t="s">
        <v>189</v>
      </c>
      <c r="X610" s="46" t="s">
        <v>194</v>
      </c>
      <c r="Y610" s="46" t="s">
        <v>190</v>
      </c>
      <c r="AA610" s="46">
        <v>73</v>
      </c>
      <c r="AB610" s="46" t="s">
        <v>34</v>
      </c>
      <c r="AC610" s="46" t="s">
        <v>3343</v>
      </c>
      <c r="AD610" s="46" t="s">
        <v>201</v>
      </c>
    </row>
    <row r="611" spans="1:31" hidden="1">
      <c r="A611" s="46">
        <v>127</v>
      </c>
      <c r="B611" s="46" t="s">
        <v>2872</v>
      </c>
      <c r="C611" s="46" t="s">
        <v>3175</v>
      </c>
      <c r="D611" s="46" t="s">
        <v>1066</v>
      </c>
      <c r="E611" s="46" t="s">
        <v>1067</v>
      </c>
      <c r="F611" s="46" t="s">
        <v>3338</v>
      </c>
      <c r="G611" s="44" t="s">
        <v>3339</v>
      </c>
      <c r="H611" s="44" t="s">
        <v>3</v>
      </c>
      <c r="I611" s="46" t="s">
        <v>3351</v>
      </c>
      <c r="J611" s="44" t="s">
        <v>3352</v>
      </c>
      <c r="K611" s="46" t="s">
        <v>3353</v>
      </c>
      <c r="L611" s="46">
        <v>15605195740</v>
      </c>
      <c r="M611" s="46">
        <v>42696</v>
      </c>
      <c r="N611" s="46" t="s">
        <v>186</v>
      </c>
      <c r="O611" s="46" t="s">
        <v>187</v>
      </c>
      <c r="P611" s="46" t="s">
        <v>188</v>
      </c>
      <c r="Q611" s="46" t="s">
        <v>4</v>
      </c>
      <c r="R611" s="46" t="s">
        <v>4</v>
      </c>
      <c r="S611" s="46" t="s">
        <v>194</v>
      </c>
      <c r="T611" s="46" t="s">
        <v>194</v>
      </c>
      <c r="U611" s="46" t="s">
        <v>194</v>
      </c>
      <c r="V611" s="46" t="s">
        <v>194</v>
      </c>
      <c r="W611" s="46" t="s">
        <v>189</v>
      </c>
      <c r="X611" s="46" t="s">
        <v>194</v>
      </c>
      <c r="Y611" s="46" t="s">
        <v>190</v>
      </c>
      <c r="AA611" s="46">
        <v>73</v>
      </c>
      <c r="AB611" s="46" t="s">
        <v>34</v>
      </c>
      <c r="AC611" s="46" t="s">
        <v>3343</v>
      </c>
      <c r="AD611" s="46" t="s">
        <v>190</v>
      </c>
    </row>
    <row r="612" spans="1:31" hidden="1">
      <c r="A612" s="46">
        <v>128</v>
      </c>
      <c r="B612" s="46" t="s">
        <v>2872</v>
      </c>
      <c r="C612" s="46" t="s">
        <v>3175</v>
      </c>
      <c r="D612" s="46" t="s">
        <v>1066</v>
      </c>
      <c r="E612" s="46" t="s">
        <v>1067</v>
      </c>
      <c r="F612" s="46" t="s">
        <v>3338</v>
      </c>
      <c r="G612" s="44" t="s">
        <v>3339</v>
      </c>
      <c r="H612" s="44" t="s">
        <v>3</v>
      </c>
      <c r="I612" s="46" t="s">
        <v>3354</v>
      </c>
      <c r="J612" s="44" t="s">
        <v>3355</v>
      </c>
      <c r="K612" s="46" t="s">
        <v>3356</v>
      </c>
      <c r="L612" s="46">
        <v>13400061633</v>
      </c>
      <c r="M612" s="46">
        <v>42696</v>
      </c>
      <c r="N612" s="46" t="s">
        <v>186</v>
      </c>
      <c r="O612" s="46" t="s">
        <v>187</v>
      </c>
      <c r="P612" s="46" t="s">
        <v>188</v>
      </c>
      <c r="Q612" s="46" t="s">
        <v>4</v>
      </c>
      <c r="R612" s="46" t="s">
        <v>4</v>
      </c>
      <c r="S612" s="46" t="s">
        <v>194</v>
      </c>
      <c r="T612" s="46" t="s">
        <v>194</v>
      </c>
      <c r="U612" s="46" t="s">
        <v>194</v>
      </c>
      <c r="V612" s="46" t="s">
        <v>194</v>
      </c>
      <c r="W612" s="46" t="s">
        <v>189</v>
      </c>
      <c r="X612" s="46" t="s">
        <v>194</v>
      </c>
      <c r="Y612" s="46" t="s">
        <v>190</v>
      </c>
      <c r="AA612" s="46">
        <v>73</v>
      </c>
      <c r="AB612" s="46" t="s">
        <v>34</v>
      </c>
      <c r="AC612" s="46" t="s">
        <v>3343</v>
      </c>
      <c r="AD612" s="46" t="s">
        <v>190</v>
      </c>
    </row>
    <row r="613" spans="1:31" hidden="1">
      <c r="A613" s="46">
        <v>129</v>
      </c>
      <c r="B613" s="46" t="s">
        <v>2872</v>
      </c>
      <c r="C613" s="46" t="s">
        <v>3175</v>
      </c>
      <c r="D613" s="46" t="s">
        <v>1066</v>
      </c>
      <c r="E613" s="46" t="s">
        <v>1067</v>
      </c>
      <c r="F613" s="46" t="s">
        <v>3338</v>
      </c>
      <c r="G613" s="44" t="s">
        <v>3339</v>
      </c>
      <c r="H613" s="44" t="s">
        <v>3</v>
      </c>
      <c r="I613" s="46" t="s">
        <v>3357</v>
      </c>
      <c r="J613" s="44" t="s">
        <v>3358</v>
      </c>
      <c r="K613" s="46" t="s">
        <v>3359</v>
      </c>
      <c r="L613" s="46">
        <v>15951007929</v>
      </c>
      <c r="M613" s="46">
        <v>42696</v>
      </c>
      <c r="N613" s="46" t="s">
        <v>186</v>
      </c>
      <c r="O613" s="46" t="s">
        <v>187</v>
      </c>
      <c r="P613" s="46" t="s">
        <v>188</v>
      </c>
      <c r="Q613" s="46" t="s">
        <v>4</v>
      </c>
      <c r="R613" s="46" t="s">
        <v>4</v>
      </c>
      <c r="S613" s="46" t="s">
        <v>194</v>
      </c>
      <c r="T613" s="46" t="s">
        <v>194</v>
      </c>
      <c r="U613" s="46" t="s">
        <v>194</v>
      </c>
      <c r="V613" s="46" t="s">
        <v>194</v>
      </c>
      <c r="W613" s="46" t="s">
        <v>189</v>
      </c>
      <c r="X613" s="46" t="s">
        <v>194</v>
      </c>
      <c r="Y613" s="46" t="s">
        <v>190</v>
      </c>
      <c r="AA613" s="46">
        <v>73</v>
      </c>
      <c r="AB613" s="46" t="s">
        <v>34</v>
      </c>
      <c r="AC613" s="46" t="s">
        <v>3343</v>
      </c>
      <c r="AD613" s="46" t="s">
        <v>190</v>
      </c>
    </row>
    <row r="614" spans="1:31" hidden="1">
      <c r="A614" s="46">
        <v>130</v>
      </c>
      <c r="B614" s="46" t="s">
        <v>2872</v>
      </c>
      <c r="C614" s="46" t="s">
        <v>3175</v>
      </c>
      <c r="D614" s="46" t="s">
        <v>1066</v>
      </c>
      <c r="E614" s="46" t="s">
        <v>1067</v>
      </c>
      <c r="F614" s="46" t="s">
        <v>3338</v>
      </c>
      <c r="G614" s="44" t="s">
        <v>3339</v>
      </c>
      <c r="H614" s="44" t="s">
        <v>8</v>
      </c>
      <c r="I614" s="46" t="s">
        <v>3360</v>
      </c>
      <c r="J614" s="44" t="s">
        <v>3361</v>
      </c>
      <c r="K614" s="46" t="s">
        <v>3362</v>
      </c>
      <c r="L614" s="46">
        <v>18652912123</v>
      </c>
      <c r="M614" s="46">
        <v>42696</v>
      </c>
      <c r="N614" s="46" t="s">
        <v>186</v>
      </c>
      <c r="O614" s="46" t="s">
        <v>187</v>
      </c>
      <c r="P614" s="46" t="s">
        <v>188</v>
      </c>
      <c r="Q614" s="46" t="s">
        <v>4</v>
      </c>
      <c r="R614" s="46" t="s">
        <v>4</v>
      </c>
      <c r="S614" s="46" t="s">
        <v>194</v>
      </c>
      <c r="T614" s="46" t="s">
        <v>194</v>
      </c>
      <c r="U614" s="46" t="s">
        <v>194</v>
      </c>
      <c r="V614" s="46" t="s">
        <v>194</v>
      </c>
      <c r="W614" s="46" t="s">
        <v>189</v>
      </c>
      <c r="X614" s="46" t="s">
        <v>194</v>
      </c>
      <c r="Y614" s="46" t="s">
        <v>190</v>
      </c>
      <c r="AA614" s="46">
        <v>73</v>
      </c>
      <c r="AB614" s="46" t="s">
        <v>34</v>
      </c>
      <c r="AC614" s="46" t="s">
        <v>3343</v>
      </c>
      <c r="AD614" s="46" t="s">
        <v>190</v>
      </c>
    </row>
    <row r="615" spans="1:31" hidden="1">
      <c r="A615" s="46">
        <v>131</v>
      </c>
      <c r="B615" s="46" t="s">
        <v>2872</v>
      </c>
      <c r="C615" s="46" t="s">
        <v>3175</v>
      </c>
      <c r="D615" s="46" t="s">
        <v>1066</v>
      </c>
      <c r="E615" s="46" t="s">
        <v>1067</v>
      </c>
      <c r="F615" s="46" t="s">
        <v>3338</v>
      </c>
      <c r="G615" s="44" t="s">
        <v>3339</v>
      </c>
      <c r="H615" s="44" t="s">
        <v>8</v>
      </c>
      <c r="I615" s="46" t="s">
        <v>3363</v>
      </c>
      <c r="J615" s="44" t="s">
        <v>3364</v>
      </c>
      <c r="K615" s="46" t="s">
        <v>3365</v>
      </c>
      <c r="L615" s="46">
        <v>15365061723</v>
      </c>
      <c r="M615" s="46">
        <v>42696</v>
      </c>
      <c r="N615" s="46" t="s">
        <v>186</v>
      </c>
      <c r="O615" s="46" t="s">
        <v>187</v>
      </c>
      <c r="P615" s="46" t="s">
        <v>188</v>
      </c>
      <c r="Q615" s="46" t="s">
        <v>4</v>
      </c>
      <c r="R615" s="46" t="s">
        <v>4</v>
      </c>
      <c r="S615" s="46" t="s">
        <v>194</v>
      </c>
      <c r="T615" s="46" t="s">
        <v>194</v>
      </c>
      <c r="U615" s="46" t="s">
        <v>194</v>
      </c>
      <c r="V615" s="46" t="s">
        <v>194</v>
      </c>
      <c r="W615" s="46" t="s">
        <v>189</v>
      </c>
      <c r="X615" s="46" t="s">
        <v>194</v>
      </c>
      <c r="Y615" s="46" t="s">
        <v>190</v>
      </c>
      <c r="AA615" s="46">
        <v>73</v>
      </c>
      <c r="AB615" s="46" t="s">
        <v>34</v>
      </c>
      <c r="AC615" s="46" t="s">
        <v>3343</v>
      </c>
      <c r="AD615" s="46" t="s">
        <v>190</v>
      </c>
    </row>
    <row r="616" spans="1:31" hidden="1">
      <c r="A616" s="46">
        <v>132</v>
      </c>
      <c r="B616" s="46" t="s">
        <v>2872</v>
      </c>
      <c r="C616" s="46" t="s">
        <v>3175</v>
      </c>
      <c r="D616" s="46" t="s">
        <v>1066</v>
      </c>
      <c r="E616" s="46" t="s">
        <v>1067</v>
      </c>
      <c r="F616" s="46" t="s">
        <v>3338</v>
      </c>
      <c r="G616" s="44" t="s">
        <v>3339</v>
      </c>
      <c r="H616" s="44" t="s">
        <v>8</v>
      </c>
      <c r="I616" s="46" t="s">
        <v>3366</v>
      </c>
      <c r="J616" s="44" t="s">
        <v>3367</v>
      </c>
      <c r="K616" s="46" t="s">
        <v>3368</v>
      </c>
      <c r="L616" s="46" t="s">
        <v>3369</v>
      </c>
      <c r="M616" s="46">
        <v>42696</v>
      </c>
      <c r="N616" s="46" t="s">
        <v>186</v>
      </c>
      <c r="O616" s="46" t="s">
        <v>187</v>
      </c>
      <c r="P616" s="46" t="s">
        <v>188</v>
      </c>
      <c r="Q616" s="46" t="s">
        <v>4</v>
      </c>
      <c r="R616" s="46" t="s">
        <v>4</v>
      </c>
      <c r="S616" s="46" t="s">
        <v>194</v>
      </c>
      <c r="T616" s="46" t="s">
        <v>194</v>
      </c>
      <c r="U616" s="46" t="s">
        <v>194</v>
      </c>
      <c r="V616" s="46" t="s">
        <v>194</v>
      </c>
      <c r="W616" s="46" t="s">
        <v>189</v>
      </c>
      <c r="X616" s="46" t="s">
        <v>194</v>
      </c>
      <c r="Y616" s="46" t="s">
        <v>190</v>
      </c>
      <c r="AA616" s="46">
        <v>73</v>
      </c>
      <c r="AB616" s="46" t="s">
        <v>34</v>
      </c>
      <c r="AC616" s="46" t="s">
        <v>3343</v>
      </c>
      <c r="AD616" s="46" t="s">
        <v>190</v>
      </c>
    </row>
    <row r="617" spans="1:31" hidden="1">
      <c r="A617" s="46">
        <v>133</v>
      </c>
      <c r="B617" s="46" t="s">
        <v>2872</v>
      </c>
      <c r="C617" s="46" t="s">
        <v>3175</v>
      </c>
      <c r="D617" s="46" t="s">
        <v>1066</v>
      </c>
      <c r="E617" s="46" t="s">
        <v>1067</v>
      </c>
      <c r="F617" s="46" t="s">
        <v>3338</v>
      </c>
      <c r="G617" s="44" t="s">
        <v>3339</v>
      </c>
      <c r="H617" s="44" t="s">
        <v>192</v>
      </c>
      <c r="I617" s="46" t="s">
        <v>3370</v>
      </c>
      <c r="J617" s="44" t="s">
        <v>3371</v>
      </c>
      <c r="K617" s="46" t="s">
        <v>3372</v>
      </c>
      <c r="L617" s="46">
        <v>15895965843</v>
      </c>
      <c r="M617" s="46">
        <v>42696</v>
      </c>
      <c r="N617" s="46" t="s">
        <v>186</v>
      </c>
      <c r="O617" s="46" t="s">
        <v>187</v>
      </c>
      <c r="P617" s="46" t="s">
        <v>188</v>
      </c>
      <c r="Q617" s="46" t="s">
        <v>4</v>
      </c>
      <c r="R617" s="46" t="s">
        <v>4</v>
      </c>
      <c r="S617" s="46" t="s">
        <v>194</v>
      </c>
      <c r="T617" s="46" t="s">
        <v>194</v>
      </c>
      <c r="U617" s="46" t="s">
        <v>194</v>
      </c>
      <c r="V617" s="46" t="s">
        <v>194</v>
      </c>
      <c r="W617" s="46" t="s">
        <v>189</v>
      </c>
      <c r="X617" s="46" t="s">
        <v>194</v>
      </c>
      <c r="Y617" s="46" t="s">
        <v>190</v>
      </c>
      <c r="AA617" s="46">
        <v>73</v>
      </c>
      <c r="AB617" s="46" t="s">
        <v>34</v>
      </c>
      <c r="AC617" s="46" t="s">
        <v>3343</v>
      </c>
      <c r="AD617" s="46" t="s">
        <v>190</v>
      </c>
    </row>
    <row r="618" spans="1:31" hidden="1">
      <c r="A618" s="46">
        <v>134</v>
      </c>
      <c r="B618" s="46" t="s">
        <v>2872</v>
      </c>
      <c r="C618" s="46" t="s">
        <v>3175</v>
      </c>
      <c r="D618" s="46" t="s">
        <v>1066</v>
      </c>
      <c r="E618" s="46" t="s">
        <v>1067</v>
      </c>
      <c r="F618" s="46" t="s">
        <v>3338</v>
      </c>
      <c r="G618" s="44" t="s">
        <v>3339</v>
      </c>
      <c r="H618" s="44" t="s">
        <v>9</v>
      </c>
      <c r="I618" s="46" t="s">
        <v>3373</v>
      </c>
      <c r="K618" s="46" t="s">
        <v>3374</v>
      </c>
      <c r="L618" s="46">
        <v>13675125981</v>
      </c>
      <c r="M618" s="46">
        <v>42696</v>
      </c>
      <c r="N618" s="46" t="s">
        <v>186</v>
      </c>
      <c r="O618" s="46" t="s">
        <v>187</v>
      </c>
      <c r="P618" s="46" t="s">
        <v>188</v>
      </c>
      <c r="Q618" s="46" t="s">
        <v>4</v>
      </c>
      <c r="R618" s="46" t="s">
        <v>4</v>
      </c>
      <c r="S618" s="46" t="s">
        <v>194</v>
      </c>
      <c r="T618" s="46" t="s">
        <v>194</v>
      </c>
      <c r="U618" s="46" t="s">
        <v>194</v>
      </c>
      <c r="V618" s="46" t="s">
        <v>194</v>
      </c>
      <c r="W618" s="46" t="s">
        <v>189</v>
      </c>
      <c r="X618" s="46" t="s">
        <v>194</v>
      </c>
      <c r="Y618" s="46" t="s">
        <v>190</v>
      </c>
      <c r="AA618" s="46">
        <v>73</v>
      </c>
      <c r="AB618" s="46" t="s">
        <v>34</v>
      </c>
      <c r="AC618" s="46" t="s">
        <v>3343</v>
      </c>
      <c r="AD618" s="46" t="s">
        <v>190</v>
      </c>
    </row>
    <row r="619" spans="1:31" hidden="1">
      <c r="A619" s="46">
        <v>135</v>
      </c>
      <c r="B619" s="46" t="s">
        <v>2872</v>
      </c>
      <c r="C619" s="46" t="s">
        <v>3175</v>
      </c>
      <c r="D619" s="46" t="s">
        <v>1066</v>
      </c>
      <c r="E619" s="46" t="s">
        <v>1067</v>
      </c>
      <c r="F619" s="46" t="s">
        <v>3338</v>
      </c>
      <c r="G619" s="44" t="s">
        <v>3339</v>
      </c>
      <c r="H619" s="44" t="s">
        <v>9</v>
      </c>
      <c r="I619" s="46" t="s">
        <v>3375</v>
      </c>
      <c r="J619" s="44" t="s">
        <v>3376</v>
      </c>
      <c r="K619" s="46" t="s">
        <v>3377</v>
      </c>
      <c r="L619" s="46" t="s">
        <v>3342</v>
      </c>
      <c r="M619" s="46">
        <v>42696</v>
      </c>
      <c r="N619" s="46" t="s">
        <v>186</v>
      </c>
      <c r="O619" s="46" t="s">
        <v>187</v>
      </c>
      <c r="P619" s="46" t="s">
        <v>188</v>
      </c>
      <c r="Q619" s="46" t="s">
        <v>4</v>
      </c>
      <c r="R619" s="46" t="s">
        <v>4</v>
      </c>
      <c r="S619" s="46" t="s">
        <v>194</v>
      </c>
      <c r="T619" s="46" t="s">
        <v>194</v>
      </c>
      <c r="U619" s="46" t="s">
        <v>194</v>
      </c>
      <c r="V619" s="46" t="s">
        <v>194</v>
      </c>
      <c r="W619" s="46" t="s">
        <v>189</v>
      </c>
      <c r="X619" s="46" t="s">
        <v>194</v>
      </c>
      <c r="Y619" s="46" t="s">
        <v>190</v>
      </c>
      <c r="AA619" s="46">
        <v>73</v>
      </c>
      <c r="AB619" s="46" t="s">
        <v>34</v>
      </c>
      <c r="AC619" s="46" t="s">
        <v>3343</v>
      </c>
      <c r="AD619" s="46" t="s">
        <v>190</v>
      </c>
    </row>
    <row r="620" spans="1:31" hidden="1">
      <c r="A620" s="46">
        <v>136</v>
      </c>
      <c r="B620" s="46" t="s">
        <v>2872</v>
      </c>
      <c r="C620" s="46" t="s">
        <v>3175</v>
      </c>
      <c r="D620" s="46" t="s">
        <v>1066</v>
      </c>
      <c r="E620" s="46" t="s">
        <v>1067</v>
      </c>
      <c r="F620" s="46" t="s">
        <v>3338</v>
      </c>
      <c r="G620" s="44" t="s">
        <v>3339</v>
      </c>
      <c r="H620" s="44" t="s">
        <v>5</v>
      </c>
      <c r="I620" s="46" t="s">
        <v>3378</v>
      </c>
      <c r="J620" s="44" t="s">
        <v>3379</v>
      </c>
      <c r="K620" s="46" t="s">
        <v>3380</v>
      </c>
      <c r="L620" s="46" t="s">
        <v>3342</v>
      </c>
      <c r="M620" s="46">
        <v>42696</v>
      </c>
      <c r="N620" s="46" t="s">
        <v>186</v>
      </c>
      <c r="O620" s="46" t="s">
        <v>187</v>
      </c>
      <c r="P620" s="46" t="s">
        <v>188</v>
      </c>
      <c r="Q620" s="46" t="s">
        <v>4</v>
      </c>
      <c r="R620" s="46" t="s">
        <v>4</v>
      </c>
      <c r="S620" s="46" t="s">
        <v>194</v>
      </c>
      <c r="T620" s="46" t="s">
        <v>194</v>
      </c>
      <c r="U620" s="46" t="s">
        <v>194</v>
      </c>
      <c r="V620" s="46" t="s">
        <v>194</v>
      </c>
      <c r="W620" s="46" t="s">
        <v>189</v>
      </c>
      <c r="X620" s="46" t="s">
        <v>194</v>
      </c>
      <c r="Y620" s="46" t="s">
        <v>190</v>
      </c>
      <c r="AA620" s="46">
        <v>73</v>
      </c>
      <c r="AB620" s="46" t="s">
        <v>34</v>
      </c>
      <c r="AC620" s="46" t="s">
        <v>3343</v>
      </c>
      <c r="AD620" s="46" t="s">
        <v>190</v>
      </c>
    </row>
    <row r="621" spans="1:31" hidden="1">
      <c r="A621" s="46">
        <v>137</v>
      </c>
      <c r="B621" s="46" t="s">
        <v>2872</v>
      </c>
      <c r="C621" s="46" t="s">
        <v>3175</v>
      </c>
      <c r="D621" s="46" t="s">
        <v>1066</v>
      </c>
      <c r="E621" s="46" t="s">
        <v>1067</v>
      </c>
      <c r="F621" s="46" t="s">
        <v>3338</v>
      </c>
      <c r="G621" s="44" t="s">
        <v>3339</v>
      </c>
      <c r="H621" s="44" t="s">
        <v>3182</v>
      </c>
      <c r="I621" s="46" t="s">
        <v>3381</v>
      </c>
      <c r="J621" s="44" t="s">
        <v>3382</v>
      </c>
      <c r="K621" s="46" t="s">
        <v>3383</v>
      </c>
      <c r="L621" s="46">
        <v>15651899123</v>
      </c>
      <c r="M621" s="46">
        <v>42696</v>
      </c>
      <c r="N621" s="46" t="s">
        <v>186</v>
      </c>
      <c r="O621" s="46" t="s">
        <v>187</v>
      </c>
      <c r="P621" s="46" t="s">
        <v>188</v>
      </c>
      <c r="Q621" s="46" t="s">
        <v>4</v>
      </c>
      <c r="R621" s="46" t="s">
        <v>4</v>
      </c>
      <c r="S621" s="46" t="s">
        <v>194</v>
      </c>
      <c r="T621" s="46" t="s">
        <v>194</v>
      </c>
      <c r="U621" s="46" t="s">
        <v>194</v>
      </c>
      <c r="V621" s="46" t="s">
        <v>194</v>
      </c>
      <c r="W621" s="46" t="s">
        <v>189</v>
      </c>
      <c r="X621" s="46" t="s">
        <v>194</v>
      </c>
      <c r="Y621" s="46" t="s">
        <v>190</v>
      </c>
      <c r="AA621" s="46">
        <v>73</v>
      </c>
      <c r="AB621" s="46" t="s">
        <v>34</v>
      </c>
      <c r="AC621" s="46" t="s">
        <v>3343</v>
      </c>
      <c r="AD621" s="46" t="s">
        <v>190</v>
      </c>
      <c r="AE621" s="46" t="s">
        <v>196</v>
      </c>
    </row>
    <row r="622" spans="1:31" hidden="1">
      <c r="A622" s="46">
        <v>138</v>
      </c>
      <c r="B622" s="46" t="s">
        <v>2872</v>
      </c>
      <c r="C622" s="46" t="s">
        <v>3175</v>
      </c>
      <c r="D622" s="46" t="s">
        <v>1066</v>
      </c>
      <c r="E622" s="46" t="s">
        <v>1067</v>
      </c>
      <c r="F622" s="46" t="s">
        <v>3338</v>
      </c>
      <c r="G622" s="44" t="s">
        <v>3339</v>
      </c>
      <c r="H622" s="44" t="s">
        <v>46</v>
      </c>
      <c r="I622" s="46" t="s">
        <v>3259</v>
      </c>
      <c r="J622" s="44" t="s">
        <v>3260</v>
      </c>
      <c r="K622" s="46" t="s">
        <v>3261</v>
      </c>
      <c r="L622" s="46" t="s">
        <v>3262</v>
      </c>
      <c r="M622" s="46">
        <v>41866</v>
      </c>
      <c r="N622" s="46" t="s">
        <v>186</v>
      </c>
      <c r="O622" s="46" t="s">
        <v>187</v>
      </c>
      <c r="P622" s="46" t="s">
        <v>193</v>
      </c>
      <c r="Q622" s="46" t="s">
        <v>4</v>
      </c>
      <c r="R622" s="46" t="s">
        <v>4</v>
      </c>
      <c r="S622" s="46" t="s">
        <v>194</v>
      </c>
      <c r="T622" s="46" t="s">
        <v>194</v>
      </c>
      <c r="U622" s="46" t="s">
        <v>194</v>
      </c>
      <c r="V622" s="46" t="s">
        <v>194</v>
      </c>
      <c r="W622" s="46" t="s">
        <v>189</v>
      </c>
      <c r="X622" s="46" t="s">
        <v>194</v>
      </c>
      <c r="Y622" s="46" t="s">
        <v>3263</v>
      </c>
      <c r="AA622" s="46">
        <v>73</v>
      </c>
      <c r="AB622" s="46" t="s">
        <v>34</v>
      </c>
      <c r="AC622" s="46" t="s">
        <v>3384</v>
      </c>
      <c r="AD622" s="46" t="s">
        <v>190</v>
      </c>
    </row>
    <row r="623" spans="1:31" hidden="1">
      <c r="A623" s="46">
        <v>139</v>
      </c>
      <c r="B623" s="46" t="s">
        <v>2872</v>
      </c>
      <c r="C623" s="46" t="s">
        <v>3175</v>
      </c>
      <c r="D623" s="46" t="s">
        <v>1066</v>
      </c>
      <c r="E623" s="46" t="s">
        <v>1067</v>
      </c>
      <c r="F623" s="46" t="s">
        <v>3385</v>
      </c>
      <c r="G623" s="44" t="s">
        <v>3386</v>
      </c>
      <c r="H623" s="44" t="s">
        <v>3</v>
      </c>
      <c r="I623" s="46" t="s">
        <v>3385</v>
      </c>
      <c r="J623" s="44" t="s">
        <v>3267</v>
      </c>
      <c r="K623" s="46" t="s">
        <v>3268</v>
      </c>
      <c r="L623" s="46">
        <v>13813360757</v>
      </c>
      <c r="M623" s="46">
        <v>42604</v>
      </c>
      <c r="N623" s="46" t="s">
        <v>186</v>
      </c>
      <c r="O623" s="46" t="s">
        <v>187</v>
      </c>
      <c r="P623" s="46" t="s">
        <v>188</v>
      </c>
      <c r="Q623" s="46" t="s">
        <v>7</v>
      </c>
      <c r="R623" s="46" t="s">
        <v>4</v>
      </c>
      <c r="S623" s="46" t="s">
        <v>194</v>
      </c>
      <c r="T623" s="46" t="s">
        <v>194</v>
      </c>
      <c r="U623" s="46" t="s">
        <v>194</v>
      </c>
      <c r="V623" s="46" t="s">
        <v>194</v>
      </c>
      <c r="W623" s="46" t="s">
        <v>189</v>
      </c>
      <c r="X623" s="46" t="s">
        <v>194</v>
      </c>
      <c r="Y623" s="46" t="s">
        <v>190</v>
      </c>
      <c r="AA623" s="46">
        <v>42</v>
      </c>
      <c r="AB623" s="46" t="s">
        <v>195</v>
      </c>
      <c r="AC623" s="46" t="s">
        <v>3387</v>
      </c>
      <c r="AD623" s="46" t="s">
        <v>190</v>
      </c>
      <c r="AE623" s="46" t="s">
        <v>196</v>
      </c>
    </row>
    <row r="624" spans="1:31" hidden="1">
      <c r="A624" s="46">
        <v>140</v>
      </c>
      <c r="B624" s="46" t="s">
        <v>2872</v>
      </c>
      <c r="C624" s="46" t="s">
        <v>3175</v>
      </c>
      <c r="D624" s="46" t="s">
        <v>1066</v>
      </c>
      <c r="E624" s="46" t="s">
        <v>1067</v>
      </c>
      <c r="F624" s="46" t="s">
        <v>3385</v>
      </c>
      <c r="G624" s="44" t="s">
        <v>3386</v>
      </c>
      <c r="H624" s="44" t="s">
        <v>8</v>
      </c>
      <c r="I624" s="46" t="s">
        <v>3388</v>
      </c>
      <c r="J624" s="44" t="s">
        <v>3389</v>
      </c>
      <c r="K624" s="46" t="s">
        <v>3390</v>
      </c>
      <c r="L624" s="46">
        <v>18270633439</v>
      </c>
      <c r="M624" s="46">
        <v>42604</v>
      </c>
      <c r="N624" s="46" t="s">
        <v>186</v>
      </c>
      <c r="O624" s="46" t="s">
        <v>187</v>
      </c>
      <c r="P624" s="46" t="s">
        <v>188</v>
      </c>
      <c r="Q624" s="46" t="s">
        <v>7</v>
      </c>
      <c r="R624" s="46" t="s">
        <v>4</v>
      </c>
      <c r="S624" s="46" t="s">
        <v>194</v>
      </c>
      <c r="T624" s="46" t="s">
        <v>194</v>
      </c>
      <c r="U624" s="46" t="s">
        <v>194</v>
      </c>
      <c r="V624" s="46" t="s">
        <v>194</v>
      </c>
      <c r="W624" s="46" t="s">
        <v>189</v>
      </c>
      <c r="X624" s="46" t="s">
        <v>194</v>
      </c>
      <c r="Y624" s="46" t="s">
        <v>190</v>
      </c>
      <c r="AA624" s="46">
        <v>42</v>
      </c>
      <c r="AB624" s="46" t="s">
        <v>195</v>
      </c>
      <c r="AC624" s="46" t="s">
        <v>3387</v>
      </c>
      <c r="AD624" s="46" t="s">
        <v>190</v>
      </c>
    </row>
    <row r="625" spans="1:31" hidden="1">
      <c r="A625" s="46">
        <v>141</v>
      </c>
      <c r="B625" s="46" t="s">
        <v>2872</v>
      </c>
      <c r="C625" s="46" t="s">
        <v>3175</v>
      </c>
      <c r="D625" s="46" t="s">
        <v>1066</v>
      </c>
      <c r="E625" s="46" t="s">
        <v>1067</v>
      </c>
      <c r="F625" s="46" t="s">
        <v>3385</v>
      </c>
      <c r="G625" s="44" t="s">
        <v>3386</v>
      </c>
      <c r="H625" s="44" t="s">
        <v>192</v>
      </c>
      <c r="I625" s="46" t="s">
        <v>3391</v>
      </c>
      <c r="J625" s="44" t="s">
        <v>3392</v>
      </c>
      <c r="K625" s="46" t="s">
        <v>3393</v>
      </c>
      <c r="L625" s="46" t="s">
        <v>3394</v>
      </c>
      <c r="M625" s="46">
        <v>42604</v>
      </c>
      <c r="N625" s="46" t="s">
        <v>186</v>
      </c>
      <c r="O625" s="46" t="s">
        <v>187</v>
      </c>
      <c r="P625" s="46" t="s">
        <v>188</v>
      </c>
      <c r="Q625" s="46" t="s">
        <v>7</v>
      </c>
      <c r="R625" s="46" t="s">
        <v>4</v>
      </c>
      <c r="S625" s="46" t="s">
        <v>194</v>
      </c>
      <c r="T625" s="46" t="s">
        <v>194</v>
      </c>
      <c r="U625" s="46" t="s">
        <v>194</v>
      </c>
      <c r="V625" s="46" t="s">
        <v>194</v>
      </c>
      <c r="W625" s="46" t="s">
        <v>189</v>
      </c>
      <c r="X625" s="46" t="s">
        <v>194</v>
      </c>
      <c r="Y625" s="46" t="s">
        <v>190</v>
      </c>
      <c r="AA625" s="46">
        <v>42</v>
      </c>
      <c r="AB625" s="46" t="s">
        <v>195</v>
      </c>
      <c r="AC625" s="46" t="s">
        <v>3387</v>
      </c>
      <c r="AD625" s="46" t="s">
        <v>190</v>
      </c>
    </row>
    <row r="626" spans="1:31" hidden="1">
      <c r="A626" s="46">
        <v>142</v>
      </c>
      <c r="B626" s="46" t="s">
        <v>2872</v>
      </c>
      <c r="C626" s="46" t="s">
        <v>3175</v>
      </c>
      <c r="D626" s="46" t="s">
        <v>1066</v>
      </c>
      <c r="E626" s="46" t="s">
        <v>1067</v>
      </c>
      <c r="F626" s="46" t="s">
        <v>3385</v>
      </c>
      <c r="G626" s="44" t="s">
        <v>3386</v>
      </c>
      <c r="H626" s="44" t="s">
        <v>9</v>
      </c>
      <c r="I626" s="46" t="s">
        <v>3395</v>
      </c>
      <c r="J626" s="44" t="s">
        <v>3396</v>
      </c>
      <c r="K626" s="46" t="s">
        <v>3397</v>
      </c>
      <c r="L626" s="46">
        <v>13913452611</v>
      </c>
      <c r="M626" s="46">
        <v>42604</v>
      </c>
      <c r="N626" s="46" t="s">
        <v>186</v>
      </c>
      <c r="O626" s="46" t="s">
        <v>187</v>
      </c>
      <c r="P626" s="46" t="s">
        <v>188</v>
      </c>
      <c r="Q626" s="46" t="s">
        <v>7</v>
      </c>
      <c r="R626" s="46" t="s">
        <v>4</v>
      </c>
      <c r="S626" s="46" t="s">
        <v>194</v>
      </c>
      <c r="T626" s="46" t="s">
        <v>194</v>
      </c>
      <c r="U626" s="46" t="s">
        <v>194</v>
      </c>
      <c r="V626" s="46" t="s">
        <v>194</v>
      </c>
      <c r="W626" s="46" t="s">
        <v>189</v>
      </c>
      <c r="X626" s="46" t="s">
        <v>194</v>
      </c>
      <c r="Y626" s="46" t="s">
        <v>190</v>
      </c>
      <c r="AA626" s="46">
        <v>42</v>
      </c>
      <c r="AB626" s="46" t="s">
        <v>195</v>
      </c>
      <c r="AC626" s="46" t="s">
        <v>3387</v>
      </c>
      <c r="AD626" s="46" t="s">
        <v>190</v>
      </c>
    </row>
    <row r="627" spans="1:31" hidden="1">
      <c r="A627" s="46">
        <v>143</v>
      </c>
      <c r="B627" s="46" t="s">
        <v>2872</v>
      </c>
      <c r="C627" s="46" t="s">
        <v>3175</v>
      </c>
      <c r="D627" s="46" t="s">
        <v>1066</v>
      </c>
      <c r="E627" s="46" t="s">
        <v>1067</v>
      </c>
      <c r="F627" s="46" t="s">
        <v>3385</v>
      </c>
      <c r="G627" s="44" t="s">
        <v>3386</v>
      </c>
      <c r="H627" s="44" t="s">
        <v>46</v>
      </c>
      <c r="I627" s="46" t="s">
        <v>3211</v>
      </c>
      <c r="J627" s="44" t="s">
        <v>3212</v>
      </c>
      <c r="K627" s="46" t="s">
        <v>3213</v>
      </c>
      <c r="L627" s="46" t="s">
        <v>3214</v>
      </c>
      <c r="M627" s="46">
        <v>42325</v>
      </c>
      <c r="N627" s="46" t="s">
        <v>186</v>
      </c>
      <c r="O627" s="46" t="s">
        <v>187</v>
      </c>
      <c r="P627" s="46" t="s">
        <v>193</v>
      </c>
      <c r="Q627" s="46" t="s">
        <v>7</v>
      </c>
      <c r="R627" s="46" t="s">
        <v>4</v>
      </c>
      <c r="S627" s="46" t="s">
        <v>194</v>
      </c>
      <c r="T627" s="46" t="s">
        <v>194</v>
      </c>
      <c r="U627" s="46" t="s">
        <v>194</v>
      </c>
      <c r="V627" s="46" t="s">
        <v>194</v>
      </c>
      <c r="W627" s="46" t="s">
        <v>189</v>
      </c>
      <c r="X627" s="46" t="s">
        <v>194</v>
      </c>
      <c r="Y627" s="46" t="s">
        <v>3196</v>
      </c>
      <c r="AA627" s="46">
        <v>42</v>
      </c>
      <c r="AB627" s="46" t="s">
        <v>195</v>
      </c>
      <c r="AC627" s="46" t="s">
        <v>3314</v>
      </c>
      <c r="AD627" s="46" t="s">
        <v>190</v>
      </c>
    </row>
    <row r="628" spans="1:31" hidden="1">
      <c r="A628" s="46">
        <v>144</v>
      </c>
      <c r="B628" s="46" t="s">
        <v>2872</v>
      </c>
      <c r="C628" s="46" t="s">
        <v>3175</v>
      </c>
      <c r="D628" s="46" t="s">
        <v>1066</v>
      </c>
      <c r="E628" s="46" t="s">
        <v>1067</v>
      </c>
      <c r="F628" s="46" t="s">
        <v>3398</v>
      </c>
      <c r="G628" s="44" t="s">
        <v>3399</v>
      </c>
      <c r="H628" s="44" t="s">
        <v>3</v>
      </c>
      <c r="I628" s="46" t="s">
        <v>3398</v>
      </c>
      <c r="J628" s="44" t="s">
        <v>3348</v>
      </c>
      <c r="K628" s="46" t="s">
        <v>3349</v>
      </c>
      <c r="L628" s="46" t="s">
        <v>3350</v>
      </c>
      <c r="M628" s="46">
        <v>42604</v>
      </c>
      <c r="N628" s="46" t="s">
        <v>186</v>
      </c>
      <c r="O628" s="46" t="s">
        <v>187</v>
      </c>
      <c r="P628" s="46" t="s">
        <v>188</v>
      </c>
      <c r="Q628" s="46" t="s">
        <v>4</v>
      </c>
      <c r="R628" s="46" t="s">
        <v>4</v>
      </c>
      <c r="S628" s="46" t="s">
        <v>194</v>
      </c>
      <c r="T628" s="46" t="s">
        <v>194</v>
      </c>
      <c r="U628" s="46" t="s">
        <v>194</v>
      </c>
      <c r="V628" s="46" t="s">
        <v>194</v>
      </c>
      <c r="W628" s="46" t="s">
        <v>189</v>
      </c>
      <c r="X628" s="46" t="s">
        <v>194</v>
      </c>
      <c r="Y628" s="46" t="s">
        <v>190</v>
      </c>
      <c r="AA628" s="46">
        <v>29</v>
      </c>
      <c r="AB628" s="46" t="s">
        <v>34</v>
      </c>
      <c r="AC628" s="46" t="s">
        <v>3384</v>
      </c>
      <c r="AD628" s="46" t="s">
        <v>190</v>
      </c>
      <c r="AE628" s="46" t="s">
        <v>197</v>
      </c>
    </row>
    <row r="629" spans="1:31" hidden="1">
      <c r="A629" s="46">
        <v>145</v>
      </c>
      <c r="B629" s="46" t="s">
        <v>2872</v>
      </c>
      <c r="C629" s="46" t="s">
        <v>3175</v>
      </c>
      <c r="D629" s="46" t="s">
        <v>1066</v>
      </c>
      <c r="E629" s="46" t="s">
        <v>1067</v>
      </c>
      <c r="F629" s="46" t="s">
        <v>3398</v>
      </c>
      <c r="G629" s="44" t="s">
        <v>3399</v>
      </c>
      <c r="H629" s="44" t="s">
        <v>8</v>
      </c>
      <c r="I629" s="46" t="s">
        <v>3400</v>
      </c>
      <c r="J629" s="44" t="s">
        <v>3267</v>
      </c>
      <c r="K629" s="46" t="s">
        <v>3268</v>
      </c>
      <c r="L629" s="46">
        <v>13813360757</v>
      </c>
      <c r="M629" s="46">
        <v>42604</v>
      </c>
      <c r="N629" s="46" t="s">
        <v>186</v>
      </c>
      <c r="O629" s="46" t="s">
        <v>187</v>
      </c>
      <c r="P629" s="46" t="s">
        <v>188</v>
      </c>
      <c r="Q629" s="46" t="s">
        <v>4</v>
      </c>
      <c r="R629" s="46" t="s">
        <v>4</v>
      </c>
      <c r="S629" s="46" t="s">
        <v>194</v>
      </c>
      <c r="T629" s="46" t="s">
        <v>194</v>
      </c>
      <c r="U629" s="46" t="s">
        <v>194</v>
      </c>
      <c r="V629" s="46" t="s">
        <v>194</v>
      </c>
      <c r="W629" s="46" t="s">
        <v>189</v>
      </c>
      <c r="X629" s="46" t="s">
        <v>194</v>
      </c>
      <c r="Y629" s="46" t="s">
        <v>190</v>
      </c>
      <c r="AA629" s="46">
        <v>29</v>
      </c>
      <c r="AB629" s="46" t="s">
        <v>34</v>
      </c>
      <c r="AC629" s="46" t="s">
        <v>3384</v>
      </c>
      <c r="AD629" s="46" t="s">
        <v>190</v>
      </c>
    </row>
    <row r="630" spans="1:31" hidden="1">
      <c r="A630" s="46">
        <v>146</v>
      </c>
      <c r="B630" s="46" t="s">
        <v>2872</v>
      </c>
      <c r="C630" s="46" t="s">
        <v>3175</v>
      </c>
      <c r="D630" s="46" t="s">
        <v>1066</v>
      </c>
      <c r="E630" s="46" t="s">
        <v>1067</v>
      </c>
      <c r="F630" s="46" t="s">
        <v>3398</v>
      </c>
      <c r="G630" s="44" t="s">
        <v>3399</v>
      </c>
      <c r="H630" s="44" t="s">
        <v>192</v>
      </c>
      <c r="I630" s="46" t="s">
        <v>3401</v>
      </c>
      <c r="J630" s="44" t="s">
        <v>3331</v>
      </c>
      <c r="K630" s="46" t="s">
        <v>3332</v>
      </c>
      <c r="L630" s="46" t="s">
        <v>3333</v>
      </c>
      <c r="M630" s="46">
        <v>42604</v>
      </c>
      <c r="N630" s="46" t="s">
        <v>186</v>
      </c>
      <c r="O630" s="46" t="s">
        <v>187</v>
      </c>
      <c r="P630" s="46" t="s">
        <v>188</v>
      </c>
      <c r="Q630" s="46" t="s">
        <v>4</v>
      </c>
      <c r="R630" s="46" t="s">
        <v>4</v>
      </c>
      <c r="S630" s="46" t="s">
        <v>194</v>
      </c>
      <c r="T630" s="46" t="s">
        <v>194</v>
      </c>
      <c r="U630" s="46" t="s">
        <v>194</v>
      </c>
      <c r="V630" s="46" t="s">
        <v>194</v>
      </c>
      <c r="W630" s="46" t="s">
        <v>189</v>
      </c>
      <c r="X630" s="46" t="s">
        <v>194</v>
      </c>
      <c r="Y630" s="46" t="s">
        <v>190</v>
      </c>
      <c r="AA630" s="46">
        <v>29</v>
      </c>
      <c r="AB630" s="46" t="s">
        <v>34</v>
      </c>
      <c r="AC630" s="46" t="s">
        <v>3384</v>
      </c>
      <c r="AD630" s="46" t="s">
        <v>190</v>
      </c>
    </row>
    <row r="631" spans="1:31" hidden="1">
      <c r="A631" s="46">
        <v>147</v>
      </c>
      <c r="B631" s="46" t="s">
        <v>2872</v>
      </c>
      <c r="C631" s="46" t="s">
        <v>3175</v>
      </c>
      <c r="D631" s="46" t="s">
        <v>1066</v>
      </c>
      <c r="E631" s="46" t="s">
        <v>1067</v>
      </c>
      <c r="F631" s="46" t="s">
        <v>3398</v>
      </c>
      <c r="G631" s="44" t="s">
        <v>3399</v>
      </c>
      <c r="H631" s="44" t="s">
        <v>9</v>
      </c>
      <c r="I631" s="46" t="s">
        <v>3402</v>
      </c>
      <c r="J631" s="44" t="s">
        <v>3335</v>
      </c>
      <c r="K631" s="46" t="s">
        <v>3336</v>
      </c>
      <c r="L631" s="46" t="s">
        <v>3337</v>
      </c>
      <c r="M631" s="46">
        <v>42604</v>
      </c>
      <c r="N631" s="46" t="s">
        <v>186</v>
      </c>
      <c r="O631" s="46" t="s">
        <v>187</v>
      </c>
      <c r="P631" s="46" t="s">
        <v>188</v>
      </c>
      <c r="Q631" s="46" t="s">
        <v>4</v>
      </c>
      <c r="R631" s="46" t="s">
        <v>4</v>
      </c>
      <c r="S631" s="46" t="s">
        <v>194</v>
      </c>
      <c r="T631" s="46" t="s">
        <v>194</v>
      </c>
      <c r="U631" s="46" t="s">
        <v>194</v>
      </c>
      <c r="V631" s="46" t="s">
        <v>194</v>
      </c>
      <c r="W631" s="46" t="s">
        <v>189</v>
      </c>
      <c r="X631" s="46" t="s">
        <v>194</v>
      </c>
      <c r="Y631" s="46" t="s">
        <v>190</v>
      </c>
      <c r="AA631" s="46">
        <v>29</v>
      </c>
      <c r="AB631" s="46" t="s">
        <v>34</v>
      </c>
      <c r="AC631" s="46" t="s">
        <v>3384</v>
      </c>
      <c r="AD631" s="46" t="s">
        <v>190</v>
      </c>
    </row>
    <row r="632" spans="1:31" hidden="1">
      <c r="A632" s="46">
        <v>148</v>
      </c>
      <c r="B632" s="46" t="s">
        <v>2872</v>
      </c>
      <c r="C632" s="46" t="s">
        <v>3175</v>
      </c>
      <c r="D632" s="46" t="s">
        <v>1066</v>
      </c>
      <c r="E632" s="46" t="s">
        <v>1067</v>
      </c>
      <c r="F632" s="46" t="s">
        <v>3398</v>
      </c>
      <c r="G632" s="44" t="s">
        <v>3399</v>
      </c>
      <c r="H632" s="44" t="s">
        <v>5</v>
      </c>
      <c r="I632" s="46" t="s">
        <v>3403</v>
      </c>
      <c r="J632" s="44" t="s">
        <v>3340</v>
      </c>
      <c r="K632" s="46" t="s">
        <v>3341</v>
      </c>
      <c r="L632" s="46" t="s">
        <v>3342</v>
      </c>
      <c r="M632" s="46">
        <v>42604</v>
      </c>
      <c r="N632" s="46" t="s">
        <v>186</v>
      </c>
      <c r="O632" s="46" t="s">
        <v>187</v>
      </c>
      <c r="P632" s="46" t="s">
        <v>188</v>
      </c>
      <c r="Q632" s="46" t="s">
        <v>4</v>
      </c>
      <c r="R632" s="46" t="s">
        <v>4</v>
      </c>
      <c r="S632" s="46" t="s">
        <v>194</v>
      </c>
      <c r="T632" s="46" t="s">
        <v>194</v>
      </c>
      <c r="U632" s="46" t="s">
        <v>194</v>
      </c>
      <c r="V632" s="46" t="s">
        <v>194</v>
      </c>
      <c r="W632" s="46" t="s">
        <v>189</v>
      </c>
      <c r="X632" s="46" t="s">
        <v>194</v>
      </c>
      <c r="Y632" s="46" t="s">
        <v>190</v>
      </c>
      <c r="AA632" s="46">
        <v>29</v>
      </c>
      <c r="AB632" s="46" t="s">
        <v>34</v>
      </c>
      <c r="AC632" s="46" t="s">
        <v>3384</v>
      </c>
      <c r="AD632" s="46" t="s">
        <v>190</v>
      </c>
    </row>
    <row r="633" spans="1:31" hidden="1">
      <c r="A633" s="46">
        <v>149</v>
      </c>
      <c r="B633" s="46" t="s">
        <v>2872</v>
      </c>
      <c r="C633" s="46" t="s">
        <v>3175</v>
      </c>
      <c r="D633" s="46" t="s">
        <v>1066</v>
      </c>
      <c r="E633" s="46" t="s">
        <v>1067</v>
      </c>
      <c r="F633" s="46" t="s">
        <v>3398</v>
      </c>
      <c r="G633" s="44" t="s">
        <v>3399</v>
      </c>
      <c r="H633" s="44" t="s">
        <v>46</v>
      </c>
      <c r="I633" s="46" t="s">
        <v>3259</v>
      </c>
      <c r="J633" s="44" t="s">
        <v>3260</v>
      </c>
      <c r="K633" s="46" t="s">
        <v>3261</v>
      </c>
      <c r="L633" s="46" t="s">
        <v>3262</v>
      </c>
      <c r="M633" s="46">
        <v>41866</v>
      </c>
      <c r="N633" s="46" t="s">
        <v>186</v>
      </c>
      <c r="O633" s="46" t="s">
        <v>187</v>
      </c>
      <c r="P633" s="46" t="s">
        <v>193</v>
      </c>
      <c r="Q633" s="46" t="s">
        <v>4</v>
      </c>
      <c r="R633" s="46" t="s">
        <v>4</v>
      </c>
      <c r="S633" s="46" t="s">
        <v>194</v>
      </c>
      <c r="T633" s="46" t="s">
        <v>194</v>
      </c>
      <c r="U633" s="46" t="s">
        <v>194</v>
      </c>
      <c r="V633" s="46" t="s">
        <v>194</v>
      </c>
      <c r="W633" s="46" t="s">
        <v>189</v>
      </c>
      <c r="X633" s="46" t="s">
        <v>194</v>
      </c>
      <c r="Y633" s="46" t="s">
        <v>3263</v>
      </c>
      <c r="AA633" s="46">
        <v>29</v>
      </c>
      <c r="AB633" s="46" t="s">
        <v>34</v>
      </c>
      <c r="AC633" s="46" t="s">
        <v>3384</v>
      </c>
      <c r="AD633" s="46" t="s">
        <v>190</v>
      </c>
    </row>
    <row r="634" spans="1:31" hidden="1">
      <c r="A634" s="46">
        <v>150</v>
      </c>
      <c r="B634" s="46" t="s">
        <v>2872</v>
      </c>
      <c r="C634" s="46" t="s">
        <v>3404</v>
      </c>
      <c r="D634" s="46" t="s">
        <v>1066</v>
      </c>
      <c r="E634" s="46" t="s">
        <v>1067</v>
      </c>
      <c r="F634" s="46" t="s">
        <v>3405</v>
      </c>
      <c r="G634" s="44" t="s">
        <v>3406</v>
      </c>
      <c r="H634" s="44" t="s">
        <v>8</v>
      </c>
      <c r="I634" s="46" t="s">
        <v>3407</v>
      </c>
      <c r="J634" s="44" t="s">
        <v>3408</v>
      </c>
      <c r="K634" s="46" t="s">
        <v>3409</v>
      </c>
      <c r="L634" s="46">
        <v>15850508907</v>
      </c>
      <c r="M634" s="46">
        <v>42248</v>
      </c>
      <c r="N634" s="46" t="s">
        <v>186</v>
      </c>
      <c r="O634" s="46" t="s">
        <v>187</v>
      </c>
      <c r="P634" s="46" t="s">
        <v>193</v>
      </c>
      <c r="Q634" s="46" t="s">
        <v>7</v>
      </c>
      <c r="R634" s="46" t="s">
        <v>4</v>
      </c>
      <c r="S634" s="46" t="s">
        <v>194</v>
      </c>
      <c r="T634" s="46" t="s">
        <v>194</v>
      </c>
      <c r="U634" s="46" t="s">
        <v>194</v>
      </c>
      <c r="V634" s="46" t="s">
        <v>194</v>
      </c>
      <c r="W634" s="46" t="s">
        <v>189</v>
      </c>
      <c r="Y634" s="46" t="s">
        <v>190</v>
      </c>
      <c r="AA634" s="46">
        <v>32</v>
      </c>
      <c r="AB634" s="46" t="s">
        <v>195</v>
      </c>
      <c r="AC634" s="46" t="s">
        <v>3410</v>
      </c>
      <c r="AD634" s="46" t="s">
        <v>190</v>
      </c>
    </row>
    <row r="635" spans="1:31" hidden="1">
      <c r="A635" s="46">
        <v>151</v>
      </c>
      <c r="B635" s="46" t="s">
        <v>2872</v>
      </c>
      <c r="C635" s="46" t="s">
        <v>3404</v>
      </c>
      <c r="D635" s="46" t="s">
        <v>1066</v>
      </c>
      <c r="E635" s="46" t="s">
        <v>1067</v>
      </c>
      <c r="F635" s="46" t="s">
        <v>3405</v>
      </c>
      <c r="G635" s="44" t="s">
        <v>3406</v>
      </c>
      <c r="H635" s="44" t="s">
        <v>8</v>
      </c>
      <c r="I635" s="46" t="s">
        <v>3411</v>
      </c>
      <c r="J635" s="44" t="s">
        <v>3412</v>
      </c>
      <c r="K635" s="46" t="s">
        <v>3413</v>
      </c>
      <c r="L635" s="46">
        <v>15050523927</v>
      </c>
      <c r="M635" s="46">
        <v>42248</v>
      </c>
      <c r="N635" s="46" t="s">
        <v>186</v>
      </c>
      <c r="O635" s="46" t="s">
        <v>187</v>
      </c>
      <c r="P635" s="46" t="s">
        <v>193</v>
      </c>
      <c r="Q635" s="46" t="s">
        <v>7</v>
      </c>
      <c r="R635" s="46" t="s">
        <v>4</v>
      </c>
      <c r="S635" s="46" t="s">
        <v>194</v>
      </c>
      <c r="T635" s="46" t="s">
        <v>194</v>
      </c>
      <c r="U635" s="46" t="s">
        <v>194</v>
      </c>
      <c r="V635" s="46" t="s">
        <v>194</v>
      </c>
      <c r="W635" s="46" t="s">
        <v>189</v>
      </c>
      <c r="Y635" s="46" t="s">
        <v>190</v>
      </c>
      <c r="AA635" s="46">
        <v>32</v>
      </c>
      <c r="AB635" s="46" t="s">
        <v>195</v>
      </c>
      <c r="AC635" s="46" t="s">
        <v>3410</v>
      </c>
      <c r="AD635" s="46" t="s">
        <v>190</v>
      </c>
    </row>
    <row r="636" spans="1:31" hidden="1">
      <c r="A636" s="46">
        <v>152</v>
      </c>
      <c r="B636" s="46" t="s">
        <v>2872</v>
      </c>
      <c r="C636" s="46" t="s">
        <v>3404</v>
      </c>
      <c r="D636" s="46" t="s">
        <v>1066</v>
      </c>
      <c r="E636" s="46" t="s">
        <v>1067</v>
      </c>
      <c r="F636" s="46" t="s">
        <v>3405</v>
      </c>
      <c r="G636" s="44" t="s">
        <v>3406</v>
      </c>
      <c r="H636" s="44" t="s">
        <v>3</v>
      </c>
      <c r="I636" s="46" t="s">
        <v>3405</v>
      </c>
      <c r="J636" s="44" t="s">
        <v>3414</v>
      </c>
      <c r="K636" s="46" t="s">
        <v>3415</v>
      </c>
      <c r="L636" s="46">
        <v>13951626607</v>
      </c>
      <c r="M636" s="46">
        <v>42248</v>
      </c>
      <c r="N636" s="46" t="s">
        <v>186</v>
      </c>
      <c r="O636" s="46" t="s">
        <v>187</v>
      </c>
      <c r="P636" s="46" t="s">
        <v>193</v>
      </c>
      <c r="Q636" s="46" t="s">
        <v>7</v>
      </c>
      <c r="R636" s="46" t="s">
        <v>4</v>
      </c>
      <c r="S636" s="46" t="s">
        <v>194</v>
      </c>
      <c r="T636" s="46" t="s">
        <v>194</v>
      </c>
      <c r="U636" s="46" t="s">
        <v>194</v>
      </c>
      <c r="V636" s="46" t="s">
        <v>194</v>
      </c>
      <c r="W636" s="46" t="s">
        <v>189</v>
      </c>
      <c r="Y636" s="46" t="s">
        <v>190</v>
      </c>
      <c r="AA636" s="46">
        <v>32</v>
      </c>
      <c r="AB636" s="46" t="s">
        <v>195</v>
      </c>
      <c r="AC636" s="46" t="s">
        <v>3410</v>
      </c>
      <c r="AD636" s="46" t="s">
        <v>190</v>
      </c>
      <c r="AE636" s="46" t="s">
        <v>196</v>
      </c>
    </row>
    <row r="637" spans="1:31" hidden="1">
      <c r="A637" s="46">
        <v>153</v>
      </c>
      <c r="B637" s="46" t="s">
        <v>2872</v>
      </c>
      <c r="C637" s="46" t="s">
        <v>3404</v>
      </c>
      <c r="D637" s="46" t="s">
        <v>1066</v>
      </c>
      <c r="E637" s="46" t="s">
        <v>1067</v>
      </c>
      <c r="F637" s="46" t="s">
        <v>3405</v>
      </c>
      <c r="G637" s="44" t="s">
        <v>3406</v>
      </c>
      <c r="H637" s="44" t="s">
        <v>192</v>
      </c>
      <c r="I637" s="46" t="s">
        <v>3416</v>
      </c>
      <c r="J637" s="44" t="s">
        <v>3417</v>
      </c>
      <c r="K637" s="46" t="s">
        <v>3418</v>
      </c>
      <c r="L637" s="46">
        <v>15951707597</v>
      </c>
      <c r="M637" s="46">
        <v>42248</v>
      </c>
      <c r="N637" s="46" t="s">
        <v>186</v>
      </c>
      <c r="O637" s="46" t="s">
        <v>187</v>
      </c>
      <c r="P637" s="46" t="s">
        <v>193</v>
      </c>
      <c r="Q637" s="46" t="s">
        <v>7</v>
      </c>
      <c r="R637" s="46" t="s">
        <v>4</v>
      </c>
      <c r="S637" s="46" t="s">
        <v>194</v>
      </c>
      <c r="T637" s="46" t="s">
        <v>194</v>
      </c>
      <c r="U637" s="46" t="s">
        <v>194</v>
      </c>
      <c r="V637" s="46" t="s">
        <v>194</v>
      </c>
      <c r="W637" s="46" t="s">
        <v>189</v>
      </c>
      <c r="Y637" s="46" t="s">
        <v>190</v>
      </c>
      <c r="AA637" s="46">
        <v>32</v>
      </c>
      <c r="AB637" s="46" t="s">
        <v>195</v>
      </c>
      <c r="AC637" s="46" t="s">
        <v>3410</v>
      </c>
      <c r="AD637" s="46" t="s">
        <v>190</v>
      </c>
    </row>
    <row r="638" spans="1:31" hidden="1">
      <c r="A638" s="46">
        <v>154</v>
      </c>
      <c r="B638" s="46" t="s">
        <v>2872</v>
      </c>
      <c r="C638" s="46" t="s">
        <v>3404</v>
      </c>
      <c r="D638" s="46" t="s">
        <v>1066</v>
      </c>
      <c r="E638" s="46" t="s">
        <v>1067</v>
      </c>
      <c r="F638" s="46" t="s">
        <v>3405</v>
      </c>
      <c r="G638" s="44" t="s">
        <v>3406</v>
      </c>
      <c r="H638" s="44" t="s">
        <v>46</v>
      </c>
      <c r="I638" s="46" t="s">
        <v>3419</v>
      </c>
      <c r="J638" s="44" t="s">
        <v>3420</v>
      </c>
      <c r="K638" s="46" t="s">
        <v>3421</v>
      </c>
      <c r="L638" s="46">
        <v>18951819686</v>
      </c>
      <c r="M638" s="46">
        <v>42248</v>
      </c>
      <c r="N638" s="46" t="s">
        <v>186</v>
      </c>
      <c r="O638" s="46" t="s">
        <v>187</v>
      </c>
      <c r="P638" s="46" t="s">
        <v>193</v>
      </c>
      <c r="Q638" s="46" t="s">
        <v>7</v>
      </c>
      <c r="R638" s="46" t="s">
        <v>4</v>
      </c>
      <c r="S638" s="46" t="s">
        <v>194</v>
      </c>
      <c r="T638" s="46" t="s">
        <v>194</v>
      </c>
      <c r="U638" s="46" t="s">
        <v>194</v>
      </c>
      <c r="V638" s="46" t="s">
        <v>194</v>
      </c>
      <c r="W638" s="46" t="s">
        <v>189</v>
      </c>
      <c r="Y638" s="46" t="s">
        <v>190</v>
      </c>
      <c r="AA638" s="46">
        <v>32</v>
      </c>
      <c r="AB638" s="46" t="s">
        <v>195</v>
      </c>
      <c r="AC638" s="46" t="s">
        <v>3410</v>
      </c>
      <c r="AD638" s="46" t="s">
        <v>190</v>
      </c>
    </row>
    <row r="639" spans="1:31" hidden="1">
      <c r="A639" s="46">
        <v>155</v>
      </c>
      <c r="B639" s="46" t="s">
        <v>2872</v>
      </c>
      <c r="C639" s="46" t="s">
        <v>3404</v>
      </c>
      <c r="D639" s="46" t="s">
        <v>1066</v>
      </c>
      <c r="E639" s="46" t="s">
        <v>1067</v>
      </c>
      <c r="F639" s="46" t="s">
        <v>3422</v>
      </c>
      <c r="G639" s="44" t="s">
        <v>3423</v>
      </c>
      <c r="H639" s="44" t="s">
        <v>3</v>
      </c>
      <c r="I639" s="46" t="s">
        <v>3422</v>
      </c>
      <c r="J639" s="44" t="s">
        <v>3424</v>
      </c>
      <c r="K639" s="46" t="s">
        <v>3425</v>
      </c>
      <c r="L639" s="46" t="s">
        <v>3426</v>
      </c>
      <c r="M639" s="46">
        <v>42248</v>
      </c>
      <c r="N639" s="46" t="s">
        <v>186</v>
      </c>
      <c r="O639" s="46" t="s">
        <v>187</v>
      </c>
      <c r="P639" s="46" t="s">
        <v>193</v>
      </c>
      <c r="Q639" s="46" t="s">
        <v>4</v>
      </c>
      <c r="R639" s="46" t="s">
        <v>4</v>
      </c>
      <c r="S639" s="46" t="s">
        <v>194</v>
      </c>
      <c r="T639" s="46" t="s">
        <v>194</v>
      </c>
      <c r="U639" s="46" t="s">
        <v>194</v>
      </c>
      <c r="V639" s="46" t="s">
        <v>194</v>
      </c>
      <c r="W639" s="46" t="s">
        <v>189</v>
      </c>
      <c r="Y639" s="46" t="s">
        <v>190</v>
      </c>
      <c r="AA639" s="46">
        <v>3</v>
      </c>
      <c r="AB639" s="46" t="s">
        <v>34</v>
      </c>
      <c r="AC639" s="46" t="s">
        <v>3410</v>
      </c>
      <c r="AD639" s="46" t="s">
        <v>190</v>
      </c>
      <c r="AE639" s="46" t="s">
        <v>196</v>
      </c>
    </row>
    <row r="640" spans="1:31" hidden="1">
      <c r="A640" s="46">
        <v>156</v>
      </c>
      <c r="B640" s="46" t="s">
        <v>2872</v>
      </c>
      <c r="C640" s="46" t="s">
        <v>3404</v>
      </c>
      <c r="D640" s="46" t="s">
        <v>1066</v>
      </c>
      <c r="E640" s="46" t="s">
        <v>1067</v>
      </c>
      <c r="F640" s="46" t="s">
        <v>3422</v>
      </c>
      <c r="G640" s="44" t="s">
        <v>3423</v>
      </c>
      <c r="H640" s="44" t="s">
        <v>9</v>
      </c>
      <c r="I640" s="46" t="s">
        <v>3422</v>
      </c>
      <c r="J640" s="44" t="s">
        <v>3424</v>
      </c>
      <c r="K640" s="46" t="s">
        <v>3425</v>
      </c>
      <c r="L640" s="46" t="s">
        <v>3426</v>
      </c>
      <c r="M640" s="46">
        <v>42248</v>
      </c>
      <c r="N640" s="46" t="s">
        <v>186</v>
      </c>
      <c r="O640" s="46" t="s">
        <v>187</v>
      </c>
      <c r="P640" s="46" t="s">
        <v>193</v>
      </c>
      <c r="Q640" s="46" t="s">
        <v>4</v>
      </c>
      <c r="R640" s="46" t="s">
        <v>4</v>
      </c>
      <c r="S640" s="46" t="s">
        <v>194</v>
      </c>
      <c r="T640" s="46" t="s">
        <v>194</v>
      </c>
      <c r="U640" s="46" t="s">
        <v>194</v>
      </c>
      <c r="V640" s="46" t="s">
        <v>194</v>
      </c>
      <c r="W640" s="46" t="s">
        <v>189</v>
      </c>
      <c r="Y640" s="46" t="s">
        <v>190</v>
      </c>
      <c r="AA640" s="46">
        <v>3</v>
      </c>
      <c r="AB640" s="46" t="s">
        <v>34</v>
      </c>
      <c r="AC640" s="46" t="s">
        <v>3410</v>
      </c>
      <c r="AD640" s="46" t="s">
        <v>190</v>
      </c>
      <c r="AE640" s="46" t="e">
        <v>#N/A</v>
      </c>
    </row>
    <row r="641" spans="1:31" hidden="1">
      <c r="A641" s="46">
        <v>157</v>
      </c>
      <c r="B641" s="46" t="s">
        <v>2872</v>
      </c>
      <c r="C641" s="46" t="s">
        <v>3404</v>
      </c>
      <c r="D641" s="46" t="s">
        <v>1066</v>
      </c>
      <c r="E641" s="46" t="s">
        <v>1067</v>
      </c>
      <c r="F641" s="46" t="s">
        <v>3422</v>
      </c>
      <c r="G641" s="44" t="s">
        <v>3423</v>
      </c>
      <c r="H641" s="44" t="s">
        <v>192</v>
      </c>
      <c r="I641" s="46" t="s">
        <v>3427</v>
      </c>
      <c r="J641" s="44" t="s">
        <v>3428</v>
      </c>
      <c r="K641" s="46" t="s">
        <v>3429</v>
      </c>
      <c r="L641" s="46">
        <v>17702526895</v>
      </c>
      <c r="M641" s="46">
        <v>42248</v>
      </c>
      <c r="N641" s="46" t="s">
        <v>186</v>
      </c>
      <c r="O641" s="46" t="s">
        <v>187</v>
      </c>
      <c r="P641" s="46" t="s">
        <v>193</v>
      </c>
      <c r="Q641" s="46" t="s">
        <v>4</v>
      </c>
      <c r="R641" s="46" t="s">
        <v>4</v>
      </c>
      <c r="S641" s="46" t="s">
        <v>194</v>
      </c>
      <c r="T641" s="46" t="s">
        <v>194</v>
      </c>
      <c r="U641" s="46" t="s">
        <v>194</v>
      </c>
      <c r="V641" s="46" t="s">
        <v>194</v>
      </c>
      <c r="W641" s="46" t="s">
        <v>189</v>
      </c>
      <c r="Y641" s="46" t="s">
        <v>190</v>
      </c>
      <c r="AA641" s="46">
        <v>3</v>
      </c>
      <c r="AB641" s="46" t="s">
        <v>34</v>
      </c>
      <c r="AC641" s="46" t="s">
        <v>3410</v>
      </c>
      <c r="AD641" s="46" t="s">
        <v>190</v>
      </c>
    </row>
    <row r="642" spans="1:31" hidden="1">
      <c r="A642" s="46">
        <v>158</v>
      </c>
      <c r="B642" s="46" t="s">
        <v>2872</v>
      </c>
      <c r="C642" s="46" t="s">
        <v>3404</v>
      </c>
      <c r="D642" s="46" t="s">
        <v>1066</v>
      </c>
      <c r="E642" s="46" t="s">
        <v>1067</v>
      </c>
      <c r="F642" s="46" t="s">
        <v>3422</v>
      </c>
      <c r="G642" s="44" t="s">
        <v>3423</v>
      </c>
      <c r="H642" s="44" t="s">
        <v>46</v>
      </c>
      <c r="I642" s="46" t="s">
        <v>3419</v>
      </c>
      <c r="J642" s="44" t="s">
        <v>3420</v>
      </c>
      <c r="K642" s="46" t="s">
        <v>3421</v>
      </c>
      <c r="L642" s="46">
        <v>18951819686</v>
      </c>
      <c r="M642" s="46">
        <v>42248</v>
      </c>
      <c r="N642" s="46" t="s">
        <v>186</v>
      </c>
      <c r="O642" s="46" t="s">
        <v>187</v>
      </c>
      <c r="P642" s="46" t="s">
        <v>193</v>
      </c>
      <c r="Q642" s="46" t="s">
        <v>4</v>
      </c>
      <c r="R642" s="46" t="s">
        <v>4</v>
      </c>
      <c r="S642" s="46" t="s">
        <v>194</v>
      </c>
      <c r="T642" s="46" t="s">
        <v>194</v>
      </c>
      <c r="U642" s="46" t="s">
        <v>194</v>
      </c>
      <c r="V642" s="46" t="s">
        <v>194</v>
      </c>
      <c r="W642" s="46" t="s">
        <v>189</v>
      </c>
      <c r="Y642" s="46" t="s">
        <v>190</v>
      </c>
      <c r="AA642" s="46">
        <v>3</v>
      </c>
      <c r="AB642" s="46" t="s">
        <v>34</v>
      </c>
      <c r="AC642" s="46" t="s">
        <v>3410</v>
      </c>
      <c r="AD642" s="46" t="s">
        <v>190</v>
      </c>
    </row>
    <row r="643" spans="1:31" hidden="1">
      <c r="A643" s="46">
        <v>159</v>
      </c>
      <c r="B643" s="46" t="s">
        <v>2872</v>
      </c>
      <c r="C643" s="46" t="s">
        <v>3404</v>
      </c>
      <c r="D643" s="46" t="s">
        <v>1066</v>
      </c>
      <c r="E643" s="46" t="s">
        <v>1067</v>
      </c>
      <c r="F643" s="46" t="s">
        <v>3430</v>
      </c>
      <c r="G643" s="44" t="s">
        <v>3431</v>
      </c>
      <c r="H643" s="44" t="s">
        <v>3</v>
      </c>
      <c r="I643" s="46" t="s">
        <v>3430</v>
      </c>
      <c r="J643" s="44" t="s">
        <v>3432</v>
      </c>
      <c r="K643" s="46" t="s">
        <v>3433</v>
      </c>
      <c r="L643" s="46">
        <v>18013986662</v>
      </c>
      <c r="M643" s="46">
        <v>42248</v>
      </c>
      <c r="N643" s="46" t="s">
        <v>186</v>
      </c>
      <c r="O643" s="46" t="s">
        <v>187</v>
      </c>
      <c r="P643" s="46" t="s">
        <v>188</v>
      </c>
      <c r="Q643" s="46" t="s">
        <v>10</v>
      </c>
      <c r="R643" s="46" t="s">
        <v>10</v>
      </c>
      <c r="S643" s="46" t="s">
        <v>194</v>
      </c>
      <c r="T643" s="46" t="s">
        <v>194</v>
      </c>
      <c r="U643" s="46" t="s">
        <v>194</v>
      </c>
      <c r="W643" s="46" t="s">
        <v>189</v>
      </c>
      <c r="Y643" s="46" t="s">
        <v>190</v>
      </c>
      <c r="AA643" s="46">
        <v>22</v>
      </c>
      <c r="AB643" s="46" t="s">
        <v>34</v>
      </c>
      <c r="AC643" s="46" t="s">
        <v>3434</v>
      </c>
      <c r="AD643" s="46" t="s">
        <v>190</v>
      </c>
      <c r="AE643" s="46" t="s">
        <v>197</v>
      </c>
    </row>
    <row r="644" spans="1:31" hidden="1">
      <c r="A644" s="46">
        <v>160</v>
      </c>
      <c r="B644" s="46" t="s">
        <v>2872</v>
      </c>
      <c r="C644" s="46" t="s">
        <v>3404</v>
      </c>
      <c r="D644" s="46" t="s">
        <v>1066</v>
      </c>
      <c r="E644" s="46" t="s">
        <v>1067</v>
      </c>
      <c r="F644" s="46" t="s">
        <v>3430</v>
      </c>
      <c r="G644" s="44" t="s">
        <v>3431</v>
      </c>
      <c r="H644" s="44" t="s">
        <v>3</v>
      </c>
      <c r="I644" s="46" t="s">
        <v>3435</v>
      </c>
      <c r="J644" s="44" t="s">
        <v>3436</v>
      </c>
      <c r="K644" s="46" t="s">
        <v>3437</v>
      </c>
      <c r="L644" s="46" t="s">
        <v>3438</v>
      </c>
      <c r="M644" s="46">
        <v>42370</v>
      </c>
      <c r="N644" s="46" t="s">
        <v>186</v>
      </c>
      <c r="O644" s="46" t="s">
        <v>187</v>
      </c>
      <c r="P644" s="46" t="s">
        <v>188</v>
      </c>
      <c r="Q644" s="46" t="s">
        <v>10</v>
      </c>
      <c r="R644" s="46" t="s">
        <v>10</v>
      </c>
      <c r="S644" s="46" t="s">
        <v>194</v>
      </c>
      <c r="T644" s="46" t="s">
        <v>194</v>
      </c>
      <c r="U644" s="46" t="s">
        <v>194</v>
      </c>
      <c r="W644" s="46" t="s">
        <v>189</v>
      </c>
      <c r="Y644" s="46" t="s">
        <v>190</v>
      </c>
      <c r="AA644" s="46">
        <v>22</v>
      </c>
      <c r="AB644" s="46" t="s">
        <v>34</v>
      </c>
      <c r="AC644" s="46" t="s">
        <v>3434</v>
      </c>
      <c r="AD644" s="46" t="s">
        <v>190</v>
      </c>
      <c r="AE644" s="46" t="s">
        <v>196</v>
      </c>
    </row>
    <row r="645" spans="1:31" hidden="1">
      <c r="A645" s="46">
        <v>161</v>
      </c>
      <c r="B645" s="46" t="s">
        <v>2872</v>
      </c>
      <c r="C645" s="46" t="s">
        <v>3404</v>
      </c>
      <c r="D645" s="46" t="s">
        <v>1066</v>
      </c>
      <c r="E645" s="46" t="s">
        <v>1067</v>
      </c>
      <c r="F645" s="46" t="s">
        <v>3430</v>
      </c>
      <c r="G645" s="44" t="s">
        <v>3431</v>
      </c>
      <c r="H645" s="44" t="s">
        <v>192</v>
      </c>
      <c r="I645" s="46" t="s">
        <v>3439</v>
      </c>
      <c r="J645" s="44" t="s">
        <v>3440</v>
      </c>
      <c r="K645" s="46" t="s">
        <v>3441</v>
      </c>
      <c r="L645" s="46">
        <v>18652022625</v>
      </c>
      <c r="M645" s="46">
        <v>42248</v>
      </c>
      <c r="N645" s="46" t="s">
        <v>186</v>
      </c>
      <c r="O645" s="46" t="s">
        <v>187</v>
      </c>
      <c r="P645" s="46" t="s">
        <v>188</v>
      </c>
      <c r="Q645" s="46" t="s">
        <v>10</v>
      </c>
      <c r="R645" s="46" t="s">
        <v>10</v>
      </c>
      <c r="S645" s="46" t="s">
        <v>194</v>
      </c>
      <c r="T645" s="46" t="s">
        <v>194</v>
      </c>
      <c r="U645" s="46" t="s">
        <v>194</v>
      </c>
      <c r="W645" s="46" t="s">
        <v>189</v>
      </c>
      <c r="Y645" s="46" t="s">
        <v>190</v>
      </c>
      <c r="AA645" s="46">
        <v>22</v>
      </c>
      <c r="AB645" s="46" t="s">
        <v>34</v>
      </c>
      <c r="AC645" s="46" t="s">
        <v>3434</v>
      </c>
      <c r="AD645" s="46" t="s">
        <v>190</v>
      </c>
    </row>
    <row r="646" spans="1:31" hidden="1">
      <c r="A646" s="46">
        <v>162</v>
      </c>
      <c r="B646" s="46" t="s">
        <v>2872</v>
      </c>
      <c r="C646" s="46" t="s">
        <v>3404</v>
      </c>
      <c r="D646" s="46" t="s">
        <v>1066</v>
      </c>
      <c r="E646" s="46" t="s">
        <v>1067</v>
      </c>
      <c r="F646" s="46" t="s">
        <v>3430</v>
      </c>
      <c r="G646" s="44" t="s">
        <v>3431</v>
      </c>
      <c r="H646" s="44" t="s">
        <v>5</v>
      </c>
      <c r="I646" s="46" t="s">
        <v>3442</v>
      </c>
      <c r="J646" s="44" t="s">
        <v>3443</v>
      </c>
      <c r="K646" s="46" t="s">
        <v>3444</v>
      </c>
      <c r="L646" s="46">
        <v>18651683905</v>
      </c>
      <c r="M646" s="46">
        <v>42248</v>
      </c>
      <c r="N646" s="46" t="s">
        <v>186</v>
      </c>
      <c r="O646" s="46" t="s">
        <v>187</v>
      </c>
      <c r="P646" s="46" t="s">
        <v>188</v>
      </c>
      <c r="Q646" s="46" t="s">
        <v>10</v>
      </c>
      <c r="R646" s="46" t="s">
        <v>10</v>
      </c>
      <c r="S646" s="46" t="s">
        <v>194</v>
      </c>
      <c r="T646" s="46" t="s">
        <v>194</v>
      </c>
      <c r="U646" s="46" t="s">
        <v>194</v>
      </c>
      <c r="W646" s="46" t="s">
        <v>189</v>
      </c>
      <c r="Y646" s="46" t="s">
        <v>190</v>
      </c>
      <c r="AA646" s="46">
        <v>22</v>
      </c>
      <c r="AB646" s="46" t="s">
        <v>34</v>
      </c>
      <c r="AC646" s="46" t="s">
        <v>3434</v>
      </c>
      <c r="AD646" s="46" t="s">
        <v>190</v>
      </c>
    </row>
    <row r="647" spans="1:31" hidden="1">
      <c r="A647" s="46">
        <v>163</v>
      </c>
      <c r="B647" s="46" t="s">
        <v>2872</v>
      </c>
      <c r="C647" s="46" t="s">
        <v>3404</v>
      </c>
      <c r="D647" s="46" t="s">
        <v>1066</v>
      </c>
      <c r="E647" s="46" t="s">
        <v>1067</v>
      </c>
      <c r="F647" s="46" t="s">
        <v>3430</v>
      </c>
      <c r="G647" s="44" t="s">
        <v>3431</v>
      </c>
      <c r="H647" s="44" t="s">
        <v>8</v>
      </c>
      <c r="I647" s="46" t="s">
        <v>3445</v>
      </c>
      <c r="J647" s="44" t="s">
        <v>3446</v>
      </c>
      <c r="K647" s="46" t="s">
        <v>3447</v>
      </c>
      <c r="L647" s="46" t="s">
        <v>3448</v>
      </c>
      <c r="M647" s="46">
        <v>42248</v>
      </c>
      <c r="N647" s="46" t="s">
        <v>186</v>
      </c>
      <c r="O647" s="46" t="s">
        <v>187</v>
      </c>
      <c r="P647" s="46" t="s">
        <v>188</v>
      </c>
      <c r="Q647" s="46" t="s">
        <v>10</v>
      </c>
      <c r="R647" s="46" t="s">
        <v>10</v>
      </c>
      <c r="S647" s="46" t="s">
        <v>194</v>
      </c>
      <c r="T647" s="46" t="s">
        <v>194</v>
      </c>
      <c r="U647" s="46" t="s">
        <v>194</v>
      </c>
      <c r="W647" s="46" t="s">
        <v>189</v>
      </c>
      <c r="Y647" s="46" t="s">
        <v>190</v>
      </c>
      <c r="AA647" s="46">
        <v>22</v>
      </c>
      <c r="AB647" s="46" t="s">
        <v>34</v>
      </c>
      <c r="AC647" s="46" t="s">
        <v>3434</v>
      </c>
      <c r="AD647" s="46" t="s">
        <v>190</v>
      </c>
    </row>
    <row r="648" spans="1:31" hidden="1">
      <c r="A648" s="46">
        <v>164</v>
      </c>
      <c r="B648" s="46" t="s">
        <v>2872</v>
      </c>
      <c r="C648" s="46" t="s">
        <v>3404</v>
      </c>
      <c r="D648" s="46" t="s">
        <v>1066</v>
      </c>
      <c r="E648" s="46" t="s">
        <v>1067</v>
      </c>
      <c r="F648" s="46" t="s">
        <v>3430</v>
      </c>
      <c r="G648" s="44" t="s">
        <v>3431</v>
      </c>
      <c r="H648" s="44" t="s">
        <v>8</v>
      </c>
      <c r="I648" s="46" t="s">
        <v>3449</v>
      </c>
      <c r="J648" s="44" t="s">
        <v>3450</v>
      </c>
      <c r="K648" s="46" t="s">
        <v>3451</v>
      </c>
      <c r="L648" s="46" t="s">
        <v>3452</v>
      </c>
      <c r="M648" s="46">
        <v>42248</v>
      </c>
      <c r="N648" s="46" t="s">
        <v>186</v>
      </c>
      <c r="O648" s="46" t="s">
        <v>187</v>
      </c>
      <c r="P648" s="46" t="s">
        <v>188</v>
      </c>
      <c r="Q648" s="46" t="s">
        <v>10</v>
      </c>
      <c r="R648" s="46" t="s">
        <v>10</v>
      </c>
      <c r="S648" s="46" t="s">
        <v>194</v>
      </c>
      <c r="T648" s="46" t="s">
        <v>194</v>
      </c>
      <c r="U648" s="46" t="s">
        <v>194</v>
      </c>
      <c r="W648" s="46" t="s">
        <v>189</v>
      </c>
      <c r="Y648" s="46" t="s">
        <v>190</v>
      </c>
      <c r="AA648" s="46">
        <v>22</v>
      </c>
      <c r="AB648" s="46" t="s">
        <v>34</v>
      </c>
      <c r="AC648" s="46" t="s">
        <v>3434</v>
      </c>
      <c r="AD648" s="46" t="s">
        <v>190</v>
      </c>
    </row>
    <row r="649" spans="1:31" hidden="1">
      <c r="A649" s="46">
        <v>165</v>
      </c>
      <c r="B649" s="46" t="s">
        <v>2872</v>
      </c>
      <c r="C649" s="46" t="s">
        <v>3404</v>
      </c>
      <c r="D649" s="46" t="s">
        <v>1066</v>
      </c>
      <c r="E649" s="46" t="s">
        <v>1067</v>
      </c>
      <c r="F649" s="46" t="s">
        <v>3430</v>
      </c>
      <c r="G649" s="44" t="s">
        <v>3431</v>
      </c>
      <c r="H649" s="44" t="s">
        <v>5</v>
      </c>
      <c r="I649" s="46" t="s">
        <v>3453</v>
      </c>
      <c r="J649" s="44" t="s">
        <v>3454</v>
      </c>
      <c r="K649" s="46" t="s">
        <v>3455</v>
      </c>
      <c r="L649" s="46" t="s">
        <v>3456</v>
      </c>
      <c r="M649" s="46">
        <v>42248</v>
      </c>
      <c r="N649" s="46" t="s">
        <v>186</v>
      </c>
      <c r="O649" s="46" t="s">
        <v>187</v>
      </c>
      <c r="P649" s="46" t="s">
        <v>188</v>
      </c>
      <c r="Q649" s="46" t="s">
        <v>10</v>
      </c>
      <c r="R649" s="46" t="s">
        <v>10</v>
      </c>
      <c r="S649" s="46" t="s">
        <v>194</v>
      </c>
      <c r="T649" s="46" t="s">
        <v>194</v>
      </c>
      <c r="U649" s="46" t="s">
        <v>194</v>
      </c>
      <c r="W649" s="46" t="s">
        <v>189</v>
      </c>
      <c r="Y649" s="46" t="s">
        <v>190</v>
      </c>
      <c r="AA649" s="46">
        <v>22</v>
      </c>
      <c r="AB649" s="46" t="s">
        <v>34</v>
      </c>
      <c r="AC649" s="46" t="s">
        <v>3434</v>
      </c>
      <c r="AD649" s="46" t="s">
        <v>190</v>
      </c>
    </row>
    <row r="650" spans="1:31" hidden="1">
      <c r="A650" s="46">
        <v>166</v>
      </c>
      <c r="B650" s="46" t="s">
        <v>2872</v>
      </c>
      <c r="C650" s="46" t="s">
        <v>3404</v>
      </c>
      <c r="D650" s="46" t="s">
        <v>1066</v>
      </c>
      <c r="E650" s="46" t="s">
        <v>1067</v>
      </c>
      <c r="F650" s="46" t="s">
        <v>3430</v>
      </c>
      <c r="G650" s="44" t="s">
        <v>3431</v>
      </c>
      <c r="H650" s="44" t="s">
        <v>5</v>
      </c>
      <c r="I650" s="46" t="s">
        <v>3457</v>
      </c>
      <c r="J650" s="44" t="s">
        <v>3458</v>
      </c>
      <c r="K650" s="46" t="s">
        <v>3459</v>
      </c>
      <c r="L650" s="46" t="s">
        <v>3460</v>
      </c>
      <c r="M650" s="46">
        <v>42248</v>
      </c>
      <c r="N650" s="46" t="s">
        <v>186</v>
      </c>
      <c r="O650" s="46" t="s">
        <v>187</v>
      </c>
      <c r="P650" s="46" t="s">
        <v>188</v>
      </c>
      <c r="Q650" s="46" t="s">
        <v>10</v>
      </c>
      <c r="R650" s="46" t="s">
        <v>10</v>
      </c>
      <c r="S650" s="46" t="s">
        <v>194</v>
      </c>
      <c r="T650" s="46" t="s">
        <v>194</v>
      </c>
      <c r="U650" s="46" t="s">
        <v>194</v>
      </c>
      <c r="W650" s="46" t="s">
        <v>189</v>
      </c>
      <c r="Y650" s="46" t="s">
        <v>190</v>
      </c>
      <c r="AA650" s="46">
        <v>22</v>
      </c>
      <c r="AB650" s="46" t="s">
        <v>34</v>
      </c>
      <c r="AC650" s="46" t="s">
        <v>3434</v>
      </c>
      <c r="AD650" s="46" t="s">
        <v>190</v>
      </c>
    </row>
    <row r="651" spans="1:31" hidden="1">
      <c r="A651" s="46">
        <v>167</v>
      </c>
      <c r="B651" s="46" t="s">
        <v>2872</v>
      </c>
      <c r="C651" s="46" t="s">
        <v>3404</v>
      </c>
      <c r="D651" s="46" t="s">
        <v>1066</v>
      </c>
      <c r="E651" s="46" t="s">
        <v>1067</v>
      </c>
      <c r="F651" s="46" t="s">
        <v>3430</v>
      </c>
      <c r="G651" s="44" t="s">
        <v>3431</v>
      </c>
      <c r="H651" s="44" t="s">
        <v>8</v>
      </c>
      <c r="I651" s="46" t="s">
        <v>3461</v>
      </c>
      <c r="J651" s="44" t="s">
        <v>3462</v>
      </c>
      <c r="K651" s="46" t="s">
        <v>3463</v>
      </c>
      <c r="L651" s="46" t="s">
        <v>3464</v>
      </c>
      <c r="M651" s="46">
        <v>42248</v>
      </c>
      <c r="N651" s="46" t="s">
        <v>186</v>
      </c>
      <c r="O651" s="46" t="s">
        <v>187</v>
      </c>
      <c r="P651" s="46" t="s">
        <v>188</v>
      </c>
      <c r="Q651" s="46" t="s">
        <v>10</v>
      </c>
      <c r="R651" s="46" t="s">
        <v>10</v>
      </c>
      <c r="S651" s="46" t="s">
        <v>194</v>
      </c>
      <c r="T651" s="46" t="s">
        <v>194</v>
      </c>
      <c r="U651" s="46" t="s">
        <v>194</v>
      </c>
      <c r="W651" s="46" t="s">
        <v>189</v>
      </c>
      <c r="Y651" s="46" t="s">
        <v>190</v>
      </c>
      <c r="AA651" s="46">
        <v>22</v>
      </c>
      <c r="AB651" s="46" t="s">
        <v>34</v>
      </c>
      <c r="AC651" s="46" t="s">
        <v>3434</v>
      </c>
      <c r="AD651" s="46" t="s">
        <v>190</v>
      </c>
    </row>
    <row r="652" spans="1:31" hidden="1">
      <c r="A652" s="46">
        <v>168</v>
      </c>
      <c r="B652" s="46" t="s">
        <v>2872</v>
      </c>
      <c r="C652" s="46" t="s">
        <v>3404</v>
      </c>
      <c r="D652" s="46" t="s">
        <v>1066</v>
      </c>
      <c r="E652" s="46" t="s">
        <v>1067</v>
      </c>
      <c r="F652" s="46" t="s">
        <v>3430</v>
      </c>
      <c r="G652" s="44" t="s">
        <v>3431</v>
      </c>
      <c r="H652" s="44" t="s">
        <v>46</v>
      </c>
      <c r="I652" s="46" t="s">
        <v>3419</v>
      </c>
      <c r="J652" s="44" t="s">
        <v>3420</v>
      </c>
      <c r="K652" s="46" t="s">
        <v>3421</v>
      </c>
      <c r="L652" s="46">
        <v>18951819686</v>
      </c>
      <c r="M652" s="46">
        <v>42248</v>
      </c>
      <c r="N652" s="46" t="s">
        <v>186</v>
      </c>
      <c r="O652" s="46" t="s">
        <v>187</v>
      </c>
      <c r="P652" s="46" t="s">
        <v>193</v>
      </c>
      <c r="Q652" s="46" t="s">
        <v>10</v>
      </c>
      <c r="R652" s="46" t="s">
        <v>10</v>
      </c>
      <c r="S652" s="46" t="s">
        <v>194</v>
      </c>
      <c r="T652" s="46" t="s">
        <v>194</v>
      </c>
      <c r="U652" s="46" t="s">
        <v>194</v>
      </c>
      <c r="V652" s="46" t="s">
        <v>194</v>
      </c>
      <c r="W652" s="46" t="s">
        <v>189</v>
      </c>
      <c r="Y652" s="46" t="s">
        <v>190</v>
      </c>
      <c r="AA652" s="46">
        <v>22</v>
      </c>
      <c r="AB652" s="46" t="s">
        <v>34</v>
      </c>
      <c r="AC652" s="46" t="s">
        <v>3410</v>
      </c>
      <c r="AD652" s="46" t="s">
        <v>190</v>
      </c>
    </row>
    <row r="653" spans="1:31" hidden="1">
      <c r="A653" s="46">
        <v>169</v>
      </c>
      <c r="B653" s="46" t="s">
        <v>2872</v>
      </c>
      <c r="C653" s="46" t="s">
        <v>3404</v>
      </c>
      <c r="D653" s="46" t="s">
        <v>1066</v>
      </c>
      <c r="E653" s="46" t="s">
        <v>1067</v>
      </c>
      <c r="F653" s="46" t="s">
        <v>3465</v>
      </c>
      <c r="G653" s="44" t="s">
        <v>3466</v>
      </c>
      <c r="H653" s="44" t="s">
        <v>1474</v>
      </c>
      <c r="I653" s="46" t="s">
        <v>3467</v>
      </c>
      <c r="J653" s="44" t="s">
        <v>3468</v>
      </c>
      <c r="K653" s="46" t="s">
        <v>3469</v>
      </c>
      <c r="L653" s="46">
        <v>13805151736</v>
      </c>
      <c r="M653" s="46">
        <v>42248</v>
      </c>
      <c r="N653" s="46" t="s">
        <v>186</v>
      </c>
      <c r="O653" s="46" t="s">
        <v>187</v>
      </c>
      <c r="P653" s="46" t="s">
        <v>188</v>
      </c>
      <c r="Q653" s="46" t="s">
        <v>4</v>
      </c>
      <c r="R653" s="46" t="s">
        <v>4</v>
      </c>
      <c r="S653" s="46" t="s">
        <v>194</v>
      </c>
      <c r="T653" s="46" t="s">
        <v>194</v>
      </c>
      <c r="U653" s="46" t="s">
        <v>194</v>
      </c>
      <c r="V653" s="46" t="s">
        <v>194</v>
      </c>
      <c r="W653" s="46" t="s">
        <v>189</v>
      </c>
      <c r="Y653" s="46" t="s">
        <v>190</v>
      </c>
      <c r="AA653" s="46">
        <v>177</v>
      </c>
      <c r="AB653" s="46" t="s">
        <v>34</v>
      </c>
      <c r="AC653" s="46" t="s">
        <v>3410</v>
      </c>
      <c r="AD653" s="46" t="s">
        <v>190</v>
      </c>
      <c r="AE653" s="46" t="s">
        <v>197</v>
      </c>
    </row>
    <row r="654" spans="1:31" hidden="1">
      <c r="A654" s="46">
        <v>170</v>
      </c>
      <c r="B654" s="46" t="s">
        <v>2872</v>
      </c>
      <c r="C654" s="46" t="s">
        <v>3404</v>
      </c>
      <c r="D654" s="46" t="s">
        <v>1066</v>
      </c>
      <c r="E654" s="46" t="s">
        <v>1067</v>
      </c>
      <c r="F654" s="46" t="s">
        <v>3465</v>
      </c>
      <c r="G654" s="44" t="s">
        <v>3466</v>
      </c>
      <c r="H654" s="44" t="s">
        <v>3</v>
      </c>
      <c r="I654" s="46" t="s">
        <v>3470</v>
      </c>
      <c r="J654" s="44" t="s">
        <v>3471</v>
      </c>
      <c r="K654" s="46" t="s">
        <v>3472</v>
      </c>
      <c r="L654" s="46" t="s">
        <v>3473</v>
      </c>
      <c r="M654" s="46">
        <v>42248</v>
      </c>
      <c r="N654" s="46" t="s">
        <v>186</v>
      </c>
      <c r="O654" s="46" t="s">
        <v>187</v>
      </c>
      <c r="P654" s="46" t="s">
        <v>188</v>
      </c>
      <c r="Q654" s="46" t="s">
        <v>4</v>
      </c>
      <c r="R654" s="46" t="s">
        <v>4</v>
      </c>
      <c r="S654" s="46" t="s">
        <v>194</v>
      </c>
      <c r="T654" s="46" t="s">
        <v>194</v>
      </c>
      <c r="U654" s="46" t="s">
        <v>194</v>
      </c>
      <c r="V654" s="46" t="s">
        <v>194</v>
      </c>
      <c r="W654" s="46" t="s">
        <v>189</v>
      </c>
      <c r="Y654" s="46" t="s">
        <v>190</v>
      </c>
      <c r="AA654" s="46">
        <v>177</v>
      </c>
      <c r="AB654" s="46" t="s">
        <v>34</v>
      </c>
      <c r="AC654" s="46" t="s">
        <v>3410</v>
      </c>
      <c r="AD654" s="46" t="s">
        <v>190</v>
      </c>
      <c r="AE654" s="46" t="s">
        <v>197</v>
      </c>
    </row>
    <row r="655" spans="1:31" hidden="1">
      <c r="A655" s="46">
        <v>171</v>
      </c>
      <c r="B655" s="46" t="s">
        <v>2872</v>
      </c>
      <c r="C655" s="46" t="s">
        <v>3404</v>
      </c>
      <c r="D655" s="46" t="s">
        <v>1066</v>
      </c>
      <c r="E655" s="46" t="s">
        <v>1067</v>
      </c>
      <c r="F655" s="46" t="s">
        <v>3465</v>
      </c>
      <c r="G655" s="44" t="s">
        <v>3466</v>
      </c>
      <c r="H655" s="44" t="s">
        <v>3</v>
      </c>
      <c r="I655" s="46" t="s">
        <v>3474</v>
      </c>
      <c r="J655" s="44" t="s">
        <v>3475</v>
      </c>
      <c r="K655" s="46" t="s">
        <v>3476</v>
      </c>
      <c r="L655" s="46">
        <v>15605188012</v>
      </c>
      <c r="M655" s="46">
        <v>42248</v>
      </c>
      <c r="N655" s="46" t="s">
        <v>186</v>
      </c>
      <c r="O655" s="46" t="s">
        <v>187</v>
      </c>
      <c r="P655" s="46" t="s">
        <v>188</v>
      </c>
      <c r="Q655" s="46" t="s">
        <v>4</v>
      </c>
      <c r="R655" s="46" t="s">
        <v>4</v>
      </c>
      <c r="S655" s="46" t="s">
        <v>194</v>
      </c>
      <c r="T655" s="46" t="s">
        <v>194</v>
      </c>
      <c r="U655" s="46" t="s">
        <v>194</v>
      </c>
      <c r="V655" s="46" t="s">
        <v>194</v>
      </c>
      <c r="W655" s="46" t="s">
        <v>189</v>
      </c>
      <c r="Y655" s="46" t="s">
        <v>190</v>
      </c>
      <c r="AA655" s="46">
        <v>177</v>
      </c>
      <c r="AB655" s="46" t="s">
        <v>34</v>
      </c>
      <c r="AC655" s="46" t="s">
        <v>3410</v>
      </c>
      <c r="AD655" s="46" t="s">
        <v>190</v>
      </c>
      <c r="AE655" s="46" t="s">
        <v>197</v>
      </c>
    </row>
    <row r="656" spans="1:31" hidden="1">
      <c r="A656" s="46">
        <v>172</v>
      </c>
      <c r="B656" s="46" t="s">
        <v>2872</v>
      </c>
      <c r="C656" s="46" t="s">
        <v>3404</v>
      </c>
      <c r="D656" s="46" t="s">
        <v>1066</v>
      </c>
      <c r="E656" s="46" t="s">
        <v>1067</v>
      </c>
      <c r="F656" s="46" t="s">
        <v>3465</v>
      </c>
      <c r="G656" s="44" t="s">
        <v>3466</v>
      </c>
      <c r="H656" s="44" t="s">
        <v>1474</v>
      </c>
      <c r="I656" s="46" t="s">
        <v>3477</v>
      </c>
      <c r="J656" s="44" t="s">
        <v>3478</v>
      </c>
      <c r="K656" s="46" t="s">
        <v>3479</v>
      </c>
      <c r="L656" s="46">
        <v>13951684384</v>
      </c>
      <c r="M656" s="46">
        <v>42248</v>
      </c>
      <c r="N656" s="46" t="s">
        <v>186</v>
      </c>
      <c r="O656" s="46" t="s">
        <v>187</v>
      </c>
      <c r="P656" s="46" t="s">
        <v>188</v>
      </c>
      <c r="Q656" s="46" t="s">
        <v>4</v>
      </c>
      <c r="R656" s="46" t="s">
        <v>4</v>
      </c>
      <c r="S656" s="46" t="s">
        <v>194</v>
      </c>
      <c r="T656" s="46" t="s">
        <v>194</v>
      </c>
      <c r="U656" s="46" t="s">
        <v>194</v>
      </c>
      <c r="V656" s="46" t="s">
        <v>194</v>
      </c>
      <c r="W656" s="46" t="s">
        <v>189</v>
      </c>
      <c r="Y656" s="46" t="s">
        <v>190</v>
      </c>
      <c r="AA656" s="46">
        <v>177</v>
      </c>
      <c r="AB656" s="46" t="s">
        <v>34</v>
      </c>
      <c r="AC656" s="46" t="s">
        <v>3410</v>
      </c>
      <c r="AD656" s="46" t="s">
        <v>190</v>
      </c>
      <c r="AE656" s="46" t="s">
        <v>196</v>
      </c>
    </row>
    <row r="657" spans="1:31" hidden="1">
      <c r="A657" s="46">
        <v>173</v>
      </c>
      <c r="B657" s="46" t="s">
        <v>2872</v>
      </c>
      <c r="C657" s="46" t="s">
        <v>3404</v>
      </c>
      <c r="D657" s="46" t="s">
        <v>1066</v>
      </c>
      <c r="E657" s="46" t="s">
        <v>1067</v>
      </c>
      <c r="F657" s="46" t="s">
        <v>3465</v>
      </c>
      <c r="G657" s="44" t="s">
        <v>3466</v>
      </c>
      <c r="H657" s="44" t="s">
        <v>3</v>
      </c>
      <c r="I657" s="46" t="s">
        <v>3480</v>
      </c>
      <c r="J657" s="44" t="s">
        <v>3481</v>
      </c>
      <c r="K657" s="46" t="s">
        <v>3482</v>
      </c>
      <c r="L657" s="46" t="s">
        <v>3483</v>
      </c>
      <c r="M657" s="46">
        <v>42248</v>
      </c>
      <c r="N657" s="46" t="s">
        <v>186</v>
      </c>
      <c r="O657" s="46" t="s">
        <v>187</v>
      </c>
      <c r="P657" s="46" t="s">
        <v>188</v>
      </c>
      <c r="Q657" s="46" t="s">
        <v>4</v>
      </c>
      <c r="R657" s="46" t="s">
        <v>4</v>
      </c>
      <c r="S657" s="46" t="s">
        <v>194</v>
      </c>
      <c r="T657" s="46" t="s">
        <v>194</v>
      </c>
      <c r="U657" s="46" t="s">
        <v>194</v>
      </c>
      <c r="V657" s="46" t="s">
        <v>194</v>
      </c>
      <c r="W657" s="46" t="s">
        <v>189</v>
      </c>
      <c r="Y657" s="46" t="s">
        <v>190</v>
      </c>
      <c r="AA657" s="46">
        <v>177</v>
      </c>
      <c r="AB657" s="46" t="s">
        <v>34</v>
      </c>
      <c r="AC657" s="46" t="s">
        <v>3410</v>
      </c>
      <c r="AD657" s="46" t="s">
        <v>190</v>
      </c>
      <c r="AE657" s="46" t="e">
        <v>#N/A</v>
      </c>
    </row>
    <row r="658" spans="1:31" hidden="1">
      <c r="A658" s="46">
        <v>174</v>
      </c>
      <c r="B658" s="46" t="s">
        <v>2872</v>
      </c>
      <c r="C658" s="46" t="s">
        <v>3404</v>
      </c>
      <c r="D658" s="46" t="s">
        <v>1066</v>
      </c>
      <c r="E658" s="46" t="s">
        <v>1067</v>
      </c>
      <c r="F658" s="46" t="s">
        <v>3465</v>
      </c>
      <c r="G658" s="44" t="s">
        <v>3466</v>
      </c>
      <c r="H658" s="44" t="s">
        <v>3</v>
      </c>
      <c r="I658" s="46" t="s">
        <v>3484</v>
      </c>
      <c r="J658" s="44" t="s">
        <v>3485</v>
      </c>
      <c r="K658" s="46" t="s">
        <v>3486</v>
      </c>
      <c r="L658" s="46" t="s">
        <v>3487</v>
      </c>
      <c r="M658" s="46">
        <v>42248</v>
      </c>
      <c r="N658" s="46" t="s">
        <v>186</v>
      </c>
      <c r="O658" s="46" t="s">
        <v>187</v>
      </c>
      <c r="P658" s="46" t="s">
        <v>188</v>
      </c>
      <c r="Q658" s="46" t="s">
        <v>4</v>
      </c>
      <c r="R658" s="46" t="s">
        <v>4</v>
      </c>
      <c r="S658" s="46" t="s">
        <v>194</v>
      </c>
      <c r="T658" s="46" t="s">
        <v>194</v>
      </c>
      <c r="U658" s="46" t="s">
        <v>194</v>
      </c>
      <c r="V658" s="46" t="s">
        <v>194</v>
      </c>
      <c r="W658" s="46" t="s">
        <v>189</v>
      </c>
      <c r="Y658" s="46" t="s">
        <v>190</v>
      </c>
      <c r="AA658" s="46">
        <v>177</v>
      </c>
      <c r="AB658" s="46" t="s">
        <v>34</v>
      </c>
      <c r="AC658" s="46" t="s">
        <v>3410</v>
      </c>
      <c r="AD658" s="46" t="s">
        <v>190</v>
      </c>
      <c r="AE658" s="46" t="e">
        <v>#N/A</v>
      </c>
    </row>
    <row r="659" spans="1:31" hidden="1">
      <c r="A659" s="46">
        <v>175</v>
      </c>
      <c r="B659" s="46" t="s">
        <v>2872</v>
      </c>
      <c r="C659" s="46" t="s">
        <v>3404</v>
      </c>
      <c r="D659" s="46" t="s">
        <v>1066</v>
      </c>
      <c r="E659" s="46" t="s">
        <v>1067</v>
      </c>
      <c r="F659" s="46" t="s">
        <v>3465</v>
      </c>
      <c r="G659" s="44" t="s">
        <v>3466</v>
      </c>
      <c r="H659" s="44" t="s">
        <v>9</v>
      </c>
      <c r="I659" s="46" t="s">
        <v>3470</v>
      </c>
      <c r="J659" s="44" t="s">
        <v>3471</v>
      </c>
      <c r="K659" s="46" t="s">
        <v>3472</v>
      </c>
      <c r="L659" s="46" t="s">
        <v>3473</v>
      </c>
      <c r="M659" s="46">
        <v>42248</v>
      </c>
      <c r="N659" s="46" t="s">
        <v>186</v>
      </c>
      <c r="O659" s="46" t="s">
        <v>187</v>
      </c>
      <c r="P659" s="46" t="s">
        <v>188</v>
      </c>
      <c r="Q659" s="46" t="s">
        <v>4</v>
      </c>
      <c r="R659" s="46" t="s">
        <v>4</v>
      </c>
      <c r="S659" s="46" t="s">
        <v>194</v>
      </c>
      <c r="T659" s="46" t="s">
        <v>194</v>
      </c>
      <c r="U659" s="46" t="s">
        <v>194</v>
      </c>
      <c r="V659" s="46" t="s">
        <v>194</v>
      </c>
      <c r="W659" s="46" t="s">
        <v>189</v>
      </c>
      <c r="Y659" s="46" t="s">
        <v>190</v>
      </c>
      <c r="AA659" s="46">
        <v>177</v>
      </c>
      <c r="AB659" s="46" t="s">
        <v>34</v>
      </c>
      <c r="AC659" s="46" t="s">
        <v>3410</v>
      </c>
      <c r="AD659" s="46" t="s">
        <v>190</v>
      </c>
      <c r="AE659" s="46" t="s">
        <v>197</v>
      </c>
    </row>
    <row r="660" spans="1:31" hidden="1">
      <c r="A660" s="46">
        <v>176</v>
      </c>
      <c r="B660" s="46" t="s">
        <v>2872</v>
      </c>
      <c r="C660" s="46" t="s">
        <v>3404</v>
      </c>
      <c r="D660" s="46" t="s">
        <v>1066</v>
      </c>
      <c r="E660" s="46" t="s">
        <v>1067</v>
      </c>
      <c r="F660" s="46" t="s">
        <v>3465</v>
      </c>
      <c r="G660" s="44" t="s">
        <v>3466</v>
      </c>
      <c r="H660" s="44" t="s">
        <v>192</v>
      </c>
      <c r="I660" s="46" t="s">
        <v>3477</v>
      </c>
      <c r="J660" s="44" t="s">
        <v>3478</v>
      </c>
      <c r="K660" s="46" t="s">
        <v>3479</v>
      </c>
      <c r="L660" s="46" t="s">
        <v>3488</v>
      </c>
      <c r="M660" s="46">
        <v>42248</v>
      </c>
      <c r="N660" s="46" t="s">
        <v>186</v>
      </c>
      <c r="O660" s="46" t="s">
        <v>187</v>
      </c>
      <c r="P660" s="46" t="s">
        <v>188</v>
      </c>
      <c r="Q660" s="46" t="s">
        <v>4</v>
      </c>
      <c r="R660" s="46" t="s">
        <v>4</v>
      </c>
      <c r="S660" s="46" t="s">
        <v>194</v>
      </c>
      <c r="T660" s="46" t="s">
        <v>194</v>
      </c>
      <c r="U660" s="46" t="s">
        <v>194</v>
      </c>
      <c r="V660" s="46" t="s">
        <v>194</v>
      </c>
      <c r="W660" s="46" t="s">
        <v>189</v>
      </c>
      <c r="Y660" s="46" t="s">
        <v>190</v>
      </c>
      <c r="AA660" s="46">
        <v>177</v>
      </c>
      <c r="AB660" s="46" t="s">
        <v>34</v>
      </c>
      <c r="AC660" s="46" t="s">
        <v>3410</v>
      </c>
      <c r="AD660" s="46" t="s">
        <v>190</v>
      </c>
    </row>
    <row r="661" spans="1:31" hidden="1">
      <c r="A661" s="46">
        <v>177</v>
      </c>
      <c r="B661" s="46" t="s">
        <v>2872</v>
      </c>
      <c r="C661" s="46" t="s">
        <v>3404</v>
      </c>
      <c r="D661" s="46" t="s">
        <v>1066</v>
      </c>
      <c r="E661" s="46" t="s">
        <v>1067</v>
      </c>
      <c r="F661" s="46" t="s">
        <v>3465</v>
      </c>
      <c r="G661" s="44" t="s">
        <v>3466</v>
      </c>
      <c r="H661" s="44" t="s">
        <v>192</v>
      </c>
      <c r="I661" s="46" t="s">
        <v>3489</v>
      </c>
      <c r="J661" s="44" t="s">
        <v>3490</v>
      </c>
      <c r="K661" s="46" t="s">
        <v>3491</v>
      </c>
      <c r="L661" s="46" t="s">
        <v>3492</v>
      </c>
      <c r="M661" s="46">
        <v>42248</v>
      </c>
      <c r="N661" s="46" t="s">
        <v>186</v>
      </c>
      <c r="O661" s="46" t="s">
        <v>187</v>
      </c>
      <c r="P661" s="46" t="s">
        <v>188</v>
      </c>
      <c r="Q661" s="46" t="s">
        <v>4</v>
      </c>
      <c r="R661" s="46" t="s">
        <v>4</v>
      </c>
      <c r="S661" s="46" t="s">
        <v>194</v>
      </c>
      <c r="T661" s="46" t="s">
        <v>194</v>
      </c>
      <c r="U661" s="46" t="s">
        <v>194</v>
      </c>
      <c r="V661" s="46" t="s">
        <v>194</v>
      </c>
      <c r="W661" s="46" t="s">
        <v>189</v>
      </c>
      <c r="Y661" s="46" t="s">
        <v>190</v>
      </c>
      <c r="AA661" s="46">
        <v>177</v>
      </c>
      <c r="AB661" s="46" t="s">
        <v>34</v>
      </c>
      <c r="AC661" s="46" t="s">
        <v>3410</v>
      </c>
      <c r="AD661" s="46" t="s">
        <v>190</v>
      </c>
    </row>
    <row r="662" spans="1:31" hidden="1">
      <c r="A662" s="46">
        <v>178</v>
      </c>
      <c r="B662" s="46" t="s">
        <v>2872</v>
      </c>
      <c r="C662" s="46" t="s">
        <v>3404</v>
      </c>
      <c r="D662" s="46" t="s">
        <v>1066</v>
      </c>
      <c r="E662" s="46" t="s">
        <v>1067</v>
      </c>
      <c r="F662" s="46" t="s">
        <v>3465</v>
      </c>
      <c r="G662" s="44" t="s">
        <v>3466</v>
      </c>
      <c r="H662" s="44" t="s">
        <v>1474</v>
      </c>
      <c r="I662" s="46" t="s">
        <v>3493</v>
      </c>
      <c r="J662" s="44" t="s">
        <v>3494</v>
      </c>
      <c r="K662" s="46" t="s">
        <v>3495</v>
      </c>
      <c r="L662" s="46" t="s">
        <v>3496</v>
      </c>
      <c r="M662" s="46">
        <v>42248</v>
      </c>
      <c r="N662" s="46" t="s">
        <v>186</v>
      </c>
      <c r="O662" s="46" t="s">
        <v>187</v>
      </c>
      <c r="P662" s="46" t="s">
        <v>188</v>
      </c>
      <c r="Q662" s="46" t="s">
        <v>4</v>
      </c>
      <c r="R662" s="46" t="s">
        <v>4</v>
      </c>
      <c r="S662" s="46" t="s">
        <v>194</v>
      </c>
      <c r="T662" s="46" t="s">
        <v>194</v>
      </c>
      <c r="U662" s="46" t="s">
        <v>194</v>
      </c>
      <c r="V662" s="46" t="s">
        <v>194</v>
      </c>
      <c r="W662" s="46" t="s">
        <v>189</v>
      </c>
      <c r="Y662" s="46" t="s">
        <v>190</v>
      </c>
      <c r="AA662" s="46">
        <v>177</v>
      </c>
      <c r="AB662" s="46" t="s">
        <v>34</v>
      </c>
      <c r="AC662" s="46" t="s">
        <v>3410</v>
      </c>
      <c r="AD662" s="46" t="s">
        <v>190</v>
      </c>
    </row>
    <row r="663" spans="1:31" hidden="1">
      <c r="A663" s="46">
        <v>179</v>
      </c>
      <c r="B663" s="46" t="s">
        <v>2872</v>
      </c>
      <c r="C663" s="46" t="s">
        <v>3404</v>
      </c>
      <c r="D663" s="46" t="s">
        <v>1066</v>
      </c>
      <c r="E663" s="46" t="s">
        <v>1067</v>
      </c>
      <c r="F663" s="46" t="s">
        <v>3465</v>
      </c>
      <c r="G663" s="44" t="s">
        <v>3466</v>
      </c>
      <c r="H663" s="44" t="s">
        <v>192</v>
      </c>
      <c r="I663" s="46" t="s">
        <v>3497</v>
      </c>
      <c r="J663" s="44" t="s">
        <v>3498</v>
      </c>
      <c r="K663" s="46" t="s">
        <v>3499</v>
      </c>
      <c r="L663" s="46" t="s">
        <v>3500</v>
      </c>
      <c r="M663" s="46">
        <v>42248</v>
      </c>
      <c r="N663" s="46" t="s">
        <v>186</v>
      </c>
      <c r="O663" s="46" t="s">
        <v>187</v>
      </c>
      <c r="P663" s="46" t="s">
        <v>188</v>
      </c>
      <c r="Q663" s="46" t="s">
        <v>4</v>
      </c>
      <c r="R663" s="46" t="s">
        <v>4</v>
      </c>
      <c r="S663" s="46" t="s">
        <v>194</v>
      </c>
      <c r="T663" s="46" t="s">
        <v>194</v>
      </c>
      <c r="U663" s="46" t="s">
        <v>194</v>
      </c>
      <c r="V663" s="46" t="s">
        <v>194</v>
      </c>
      <c r="W663" s="46" t="s">
        <v>189</v>
      </c>
      <c r="Y663" s="46" t="s">
        <v>190</v>
      </c>
      <c r="AA663" s="46">
        <v>177</v>
      </c>
      <c r="AB663" s="46" t="s">
        <v>34</v>
      </c>
      <c r="AC663" s="46" t="s">
        <v>3410</v>
      </c>
      <c r="AD663" s="46" t="s">
        <v>190</v>
      </c>
    </row>
    <row r="664" spans="1:31" hidden="1">
      <c r="A664" s="46">
        <v>180</v>
      </c>
      <c r="B664" s="46" t="s">
        <v>2872</v>
      </c>
      <c r="C664" s="46" t="s">
        <v>3404</v>
      </c>
      <c r="D664" s="46" t="s">
        <v>1066</v>
      </c>
      <c r="E664" s="46" t="s">
        <v>1067</v>
      </c>
      <c r="F664" s="46" t="s">
        <v>3465</v>
      </c>
      <c r="G664" s="44" t="s">
        <v>3466</v>
      </c>
      <c r="H664" s="44" t="s">
        <v>192</v>
      </c>
      <c r="I664" s="46" t="s">
        <v>3501</v>
      </c>
      <c r="J664" s="44" t="s">
        <v>3502</v>
      </c>
      <c r="K664" s="46" t="s">
        <v>3503</v>
      </c>
      <c r="L664" s="46">
        <v>13770942577</v>
      </c>
      <c r="M664" s="46">
        <v>42248</v>
      </c>
      <c r="N664" s="46" t="s">
        <v>186</v>
      </c>
      <c r="O664" s="46" t="s">
        <v>187</v>
      </c>
      <c r="P664" s="46" t="s">
        <v>188</v>
      </c>
      <c r="Q664" s="46" t="s">
        <v>4</v>
      </c>
      <c r="R664" s="46" t="s">
        <v>4</v>
      </c>
      <c r="S664" s="46" t="s">
        <v>194</v>
      </c>
      <c r="T664" s="46" t="s">
        <v>194</v>
      </c>
      <c r="U664" s="46" t="s">
        <v>194</v>
      </c>
      <c r="V664" s="46" t="s">
        <v>194</v>
      </c>
      <c r="W664" s="46" t="s">
        <v>189</v>
      </c>
      <c r="Y664" s="46" t="s">
        <v>190</v>
      </c>
      <c r="AA664" s="46">
        <v>177</v>
      </c>
      <c r="AB664" s="46" t="s">
        <v>34</v>
      </c>
      <c r="AC664" s="46" t="s">
        <v>3410</v>
      </c>
      <c r="AD664" s="46" t="s">
        <v>190</v>
      </c>
    </row>
    <row r="665" spans="1:31" hidden="1">
      <c r="A665" s="46">
        <v>181</v>
      </c>
      <c r="B665" s="46" t="s">
        <v>2872</v>
      </c>
      <c r="C665" s="46" t="s">
        <v>3404</v>
      </c>
      <c r="D665" s="46" t="s">
        <v>1066</v>
      </c>
      <c r="E665" s="46" t="s">
        <v>1067</v>
      </c>
      <c r="F665" s="46" t="s">
        <v>3465</v>
      </c>
      <c r="G665" s="44" t="s">
        <v>3466</v>
      </c>
      <c r="H665" s="44" t="s">
        <v>192</v>
      </c>
      <c r="I665" s="46" t="s">
        <v>3504</v>
      </c>
      <c r="J665" s="44" t="s">
        <v>3505</v>
      </c>
      <c r="K665" s="46" t="s">
        <v>3506</v>
      </c>
      <c r="L665" s="46" t="s">
        <v>3507</v>
      </c>
      <c r="M665" s="46">
        <v>42248</v>
      </c>
      <c r="N665" s="46" t="s">
        <v>186</v>
      </c>
      <c r="O665" s="46" t="s">
        <v>187</v>
      </c>
      <c r="P665" s="46" t="s">
        <v>188</v>
      </c>
      <c r="Q665" s="46" t="s">
        <v>4</v>
      </c>
      <c r="R665" s="46" t="s">
        <v>4</v>
      </c>
      <c r="S665" s="46" t="s">
        <v>194</v>
      </c>
      <c r="T665" s="46" t="s">
        <v>194</v>
      </c>
      <c r="U665" s="46" t="s">
        <v>194</v>
      </c>
      <c r="V665" s="46" t="s">
        <v>194</v>
      </c>
      <c r="W665" s="46" t="s">
        <v>189</v>
      </c>
      <c r="Y665" s="46" t="s">
        <v>190</v>
      </c>
      <c r="AA665" s="46">
        <v>177</v>
      </c>
      <c r="AB665" s="46" t="s">
        <v>34</v>
      </c>
      <c r="AC665" s="46" t="s">
        <v>3410</v>
      </c>
      <c r="AD665" s="46" t="s">
        <v>190</v>
      </c>
    </row>
    <row r="666" spans="1:31" hidden="1">
      <c r="A666" s="46">
        <v>182</v>
      </c>
      <c r="B666" s="46" t="s">
        <v>2872</v>
      </c>
      <c r="C666" s="46" t="s">
        <v>3404</v>
      </c>
      <c r="D666" s="46" t="s">
        <v>1066</v>
      </c>
      <c r="E666" s="46" t="s">
        <v>1067</v>
      </c>
      <c r="F666" s="46" t="s">
        <v>3465</v>
      </c>
      <c r="G666" s="44" t="s">
        <v>3466</v>
      </c>
      <c r="H666" s="44" t="s">
        <v>192</v>
      </c>
      <c r="I666" s="46" t="s">
        <v>3508</v>
      </c>
      <c r="J666" s="44" t="s">
        <v>3509</v>
      </c>
      <c r="K666" s="46" t="s">
        <v>3510</v>
      </c>
      <c r="L666" s="46">
        <v>13222023100</v>
      </c>
      <c r="M666" s="46">
        <v>42248</v>
      </c>
      <c r="N666" s="46" t="s">
        <v>186</v>
      </c>
      <c r="O666" s="46" t="s">
        <v>187</v>
      </c>
      <c r="P666" s="46" t="s">
        <v>188</v>
      </c>
      <c r="Q666" s="46" t="s">
        <v>4</v>
      </c>
      <c r="R666" s="46" t="s">
        <v>4</v>
      </c>
      <c r="S666" s="46" t="s">
        <v>194</v>
      </c>
      <c r="T666" s="46" t="s">
        <v>194</v>
      </c>
      <c r="U666" s="46" t="s">
        <v>194</v>
      </c>
      <c r="V666" s="46" t="s">
        <v>194</v>
      </c>
      <c r="W666" s="46" t="s">
        <v>189</v>
      </c>
      <c r="Y666" s="46" t="s">
        <v>190</v>
      </c>
      <c r="AA666" s="46">
        <v>177</v>
      </c>
      <c r="AB666" s="46" t="s">
        <v>34</v>
      </c>
      <c r="AC666" s="46" t="s">
        <v>3410</v>
      </c>
      <c r="AD666" s="46" t="s">
        <v>190</v>
      </c>
    </row>
    <row r="667" spans="1:31" hidden="1">
      <c r="A667" s="46">
        <v>183</v>
      </c>
      <c r="B667" s="46" t="s">
        <v>2872</v>
      </c>
      <c r="C667" s="46" t="s">
        <v>3404</v>
      </c>
      <c r="D667" s="46" t="s">
        <v>1066</v>
      </c>
      <c r="E667" s="46" t="s">
        <v>1067</v>
      </c>
      <c r="F667" s="46" t="s">
        <v>3465</v>
      </c>
      <c r="G667" s="44" t="s">
        <v>3466</v>
      </c>
      <c r="H667" s="44" t="s">
        <v>192</v>
      </c>
      <c r="I667" s="46" t="s">
        <v>3511</v>
      </c>
      <c r="J667" s="44" t="s">
        <v>3512</v>
      </c>
      <c r="K667" s="46" t="s">
        <v>3513</v>
      </c>
      <c r="L667" s="46" t="s">
        <v>3514</v>
      </c>
      <c r="M667" s="46">
        <v>42248</v>
      </c>
      <c r="N667" s="46" t="s">
        <v>186</v>
      </c>
      <c r="O667" s="46" t="s">
        <v>187</v>
      </c>
      <c r="P667" s="46" t="s">
        <v>188</v>
      </c>
      <c r="Q667" s="46" t="s">
        <v>4</v>
      </c>
      <c r="R667" s="46" t="s">
        <v>4</v>
      </c>
      <c r="S667" s="46" t="s">
        <v>194</v>
      </c>
      <c r="T667" s="46" t="s">
        <v>194</v>
      </c>
      <c r="U667" s="46" t="s">
        <v>194</v>
      </c>
      <c r="V667" s="46" t="s">
        <v>194</v>
      </c>
      <c r="W667" s="46" t="s">
        <v>189</v>
      </c>
      <c r="Y667" s="46" t="s">
        <v>190</v>
      </c>
      <c r="AA667" s="46">
        <v>177</v>
      </c>
      <c r="AB667" s="46" t="s">
        <v>34</v>
      </c>
      <c r="AC667" s="46" t="s">
        <v>3410</v>
      </c>
      <c r="AD667" s="46" t="s">
        <v>190</v>
      </c>
    </row>
    <row r="668" spans="1:31" hidden="1">
      <c r="A668" s="46">
        <v>184</v>
      </c>
      <c r="B668" s="46" t="s">
        <v>2872</v>
      </c>
      <c r="C668" s="46" t="s">
        <v>3404</v>
      </c>
      <c r="D668" s="46" t="s">
        <v>1066</v>
      </c>
      <c r="E668" s="46" t="s">
        <v>1067</v>
      </c>
      <c r="F668" s="46" t="s">
        <v>3465</v>
      </c>
      <c r="G668" s="44" t="s">
        <v>3466</v>
      </c>
      <c r="H668" s="44" t="s">
        <v>192</v>
      </c>
      <c r="I668" s="46" t="s">
        <v>3515</v>
      </c>
      <c r="J668" s="44" t="s">
        <v>3516</v>
      </c>
      <c r="K668" s="46" t="s">
        <v>3517</v>
      </c>
      <c r="L668" s="46" t="s">
        <v>3518</v>
      </c>
      <c r="M668" s="46">
        <v>42248</v>
      </c>
      <c r="N668" s="46" t="s">
        <v>186</v>
      </c>
      <c r="O668" s="46" t="s">
        <v>187</v>
      </c>
      <c r="P668" s="46" t="s">
        <v>188</v>
      </c>
      <c r="Q668" s="46" t="s">
        <v>4</v>
      </c>
      <c r="R668" s="46" t="s">
        <v>4</v>
      </c>
      <c r="S668" s="46" t="s">
        <v>194</v>
      </c>
      <c r="T668" s="46" t="s">
        <v>194</v>
      </c>
      <c r="U668" s="46" t="s">
        <v>194</v>
      </c>
      <c r="V668" s="46" t="s">
        <v>194</v>
      </c>
      <c r="W668" s="46" t="s">
        <v>189</v>
      </c>
      <c r="Y668" s="46" t="s">
        <v>190</v>
      </c>
      <c r="AA668" s="46">
        <v>177</v>
      </c>
      <c r="AB668" s="46" t="s">
        <v>34</v>
      </c>
      <c r="AC668" s="46" t="s">
        <v>3410</v>
      </c>
      <c r="AD668" s="46" t="s">
        <v>190</v>
      </c>
    </row>
    <row r="669" spans="1:31" hidden="1">
      <c r="A669" s="46">
        <v>185</v>
      </c>
      <c r="B669" s="46" t="s">
        <v>2872</v>
      </c>
      <c r="C669" s="46" t="s">
        <v>3404</v>
      </c>
      <c r="D669" s="46" t="s">
        <v>1066</v>
      </c>
      <c r="E669" s="46" t="s">
        <v>1067</v>
      </c>
      <c r="F669" s="46" t="s">
        <v>3465</v>
      </c>
      <c r="G669" s="44" t="s">
        <v>3466</v>
      </c>
      <c r="H669" s="44" t="s">
        <v>46</v>
      </c>
      <c r="I669" s="46" t="s">
        <v>3419</v>
      </c>
      <c r="J669" s="44" t="s">
        <v>3420</v>
      </c>
      <c r="K669" s="46" t="s">
        <v>3421</v>
      </c>
      <c r="L669" s="46">
        <v>18951819686</v>
      </c>
      <c r="M669" s="46">
        <v>42248</v>
      </c>
      <c r="N669" s="46" t="s">
        <v>186</v>
      </c>
      <c r="O669" s="46" t="s">
        <v>187</v>
      </c>
      <c r="P669" s="46" t="s">
        <v>193</v>
      </c>
      <c r="Q669" s="46" t="s">
        <v>4</v>
      </c>
      <c r="R669" s="46" t="s">
        <v>4</v>
      </c>
      <c r="S669" s="46" t="s">
        <v>194</v>
      </c>
      <c r="T669" s="46" t="s">
        <v>194</v>
      </c>
      <c r="U669" s="46" t="s">
        <v>194</v>
      </c>
      <c r="V669" s="46" t="s">
        <v>194</v>
      </c>
      <c r="W669" s="46" t="s">
        <v>189</v>
      </c>
      <c r="Y669" s="46" t="s">
        <v>190</v>
      </c>
      <c r="AA669" s="46">
        <v>177</v>
      </c>
      <c r="AB669" s="46" t="s">
        <v>34</v>
      </c>
      <c r="AC669" s="46" t="s">
        <v>3410</v>
      </c>
      <c r="AD669" s="46" t="s">
        <v>190</v>
      </c>
    </row>
    <row r="670" spans="1:31" hidden="1">
      <c r="A670" s="46">
        <v>186</v>
      </c>
      <c r="B670" s="46" t="s">
        <v>2872</v>
      </c>
      <c r="C670" s="46" t="s">
        <v>3404</v>
      </c>
      <c r="D670" s="46" t="s">
        <v>1066</v>
      </c>
      <c r="E670" s="46" t="s">
        <v>1067</v>
      </c>
      <c r="F670" s="46" t="s">
        <v>3465</v>
      </c>
      <c r="G670" s="44" t="s">
        <v>3466</v>
      </c>
      <c r="H670" s="44" t="s">
        <v>5</v>
      </c>
      <c r="I670" s="46" t="s">
        <v>3519</v>
      </c>
      <c r="J670" s="44" t="s">
        <v>3520</v>
      </c>
      <c r="K670" s="46" t="s">
        <v>3521</v>
      </c>
      <c r="L670" s="46" t="s">
        <v>3522</v>
      </c>
      <c r="M670" s="46">
        <v>42248</v>
      </c>
      <c r="N670" s="46" t="s">
        <v>186</v>
      </c>
      <c r="O670" s="46" t="s">
        <v>187</v>
      </c>
      <c r="P670" s="46" t="s">
        <v>188</v>
      </c>
      <c r="Q670" s="46" t="s">
        <v>4</v>
      </c>
      <c r="R670" s="46" t="s">
        <v>4</v>
      </c>
      <c r="S670" s="46" t="s">
        <v>194</v>
      </c>
      <c r="T670" s="46" t="s">
        <v>194</v>
      </c>
      <c r="U670" s="46" t="s">
        <v>194</v>
      </c>
      <c r="V670" s="46" t="s">
        <v>194</v>
      </c>
      <c r="W670" s="46" t="s">
        <v>189</v>
      </c>
      <c r="Y670" s="46" t="s">
        <v>190</v>
      </c>
      <c r="AA670" s="46">
        <v>177</v>
      </c>
      <c r="AB670" s="46" t="s">
        <v>34</v>
      </c>
      <c r="AC670" s="46" t="s">
        <v>3410</v>
      </c>
      <c r="AD670" s="46" t="s">
        <v>190</v>
      </c>
    </row>
    <row r="671" spans="1:31" hidden="1">
      <c r="A671" s="46">
        <v>187</v>
      </c>
      <c r="B671" s="46" t="s">
        <v>2872</v>
      </c>
      <c r="C671" s="46" t="s">
        <v>3404</v>
      </c>
      <c r="D671" s="46" t="s">
        <v>1066</v>
      </c>
      <c r="E671" s="46" t="s">
        <v>1067</v>
      </c>
      <c r="F671" s="46" t="s">
        <v>3465</v>
      </c>
      <c r="G671" s="44" t="s">
        <v>3466</v>
      </c>
      <c r="H671" s="44" t="s">
        <v>8</v>
      </c>
      <c r="I671" s="46" t="s">
        <v>227</v>
      </c>
      <c r="J671" s="44" t="s">
        <v>3523</v>
      </c>
      <c r="K671" s="46" t="s">
        <v>3524</v>
      </c>
      <c r="L671" s="46">
        <v>13913399175</v>
      </c>
      <c r="M671" s="46">
        <v>42248</v>
      </c>
      <c r="N671" s="46" t="s">
        <v>186</v>
      </c>
      <c r="O671" s="46" t="s">
        <v>187</v>
      </c>
      <c r="P671" s="46" t="s">
        <v>188</v>
      </c>
      <c r="Q671" s="46" t="s">
        <v>4</v>
      </c>
      <c r="R671" s="46" t="s">
        <v>4</v>
      </c>
      <c r="S671" s="46" t="s">
        <v>194</v>
      </c>
      <c r="T671" s="46" t="s">
        <v>194</v>
      </c>
      <c r="U671" s="46" t="s">
        <v>194</v>
      </c>
      <c r="V671" s="46" t="s">
        <v>194</v>
      </c>
      <c r="W671" s="46" t="s">
        <v>189</v>
      </c>
      <c r="Y671" s="46" t="s">
        <v>190</v>
      </c>
      <c r="AA671" s="46">
        <v>177</v>
      </c>
      <c r="AB671" s="46" t="s">
        <v>34</v>
      </c>
      <c r="AC671" s="46" t="s">
        <v>3410</v>
      </c>
      <c r="AD671" s="46" t="s">
        <v>190</v>
      </c>
    </row>
    <row r="672" spans="1:31" hidden="1">
      <c r="A672" s="46">
        <v>188</v>
      </c>
      <c r="B672" s="46" t="s">
        <v>2872</v>
      </c>
      <c r="C672" s="46" t="s">
        <v>3404</v>
      </c>
      <c r="D672" s="46" t="s">
        <v>1066</v>
      </c>
      <c r="E672" s="46" t="s">
        <v>1067</v>
      </c>
      <c r="F672" s="46" t="s">
        <v>3465</v>
      </c>
      <c r="G672" s="44" t="s">
        <v>3466</v>
      </c>
      <c r="H672" s="44" t="s">
        <v>8</v>
      </c>
      <c r="I672" s="46" t="s">
        <v>3525</v>
      </c>
      <c r="J672" s="44" t="s">
        <v>3526</v>
      </c>
      <c r="K672" s="46" t="s">
        <v>3527</v>
      </c>
      <c r="L672" s="46" t="s">
        <v>3528</v>
      </c>
      <c r="M672" s="46">
        <v>42248</v>
      </c>
      <c r="N672" s="46" t="s">
        <v>186</v>
      </c>
      <c r="O672" s="46" t="s">
        <v>187</v>
      </c>
      <c r="P672" s="46" t="s">
        <v>188</v>
      </c>
      <c r="Q672" s="46" t="s">
        <v>4</v>
      </c>
      <c r="R672" s="46" t="s">
        <v>4</v>
      </c>
      <c r="S672" s="46" t="s">
        <v>194</v>
      </c>
      <c r="T672" s="46" t="s">
        <v>194</v>
      </c>
      <c r="U672" s="46" t="s">
        <v>194</v>
      </c>
      <c r="V672" s="46" t="s">
        <v>194</v>
      </c>
      <c r="W672" s="46" t="s">
        <v>189</v>
      </c>
      <c r="Y672" s="46" t="s">
        <v>190</v>
      </c>
      <c r="AA672" s="46">
        <v>177</v>
      </c>
      <c r="AB672" s="46" t="s">
        <v>34</v>
      </c>
      <c r="AC672" s="46" t="s">
        <v>3410</v>
      </c>
      <c r="AD672" s="46" t="s">
        <v>190</v>
      </c>
    </row>
    <row r="673" spans="1:31" hidden="1">
      <c r="A673" s="46">
        <v>189</v>
      </c>
      <c r="B673" s="46" t="s">
        <v>2872</v>
      </c>
      <c r="C673" s="46" t="s">
        <v>3404</v>
      </c>
      <c r="D673" s="46" t="s">
        <v>1066</v>
      </c>
      <c r="E673" s="46" t="s">
        <v>1067</v>
      </c>
      <c r="F673" s="46" t="s">
        <v>3465</v>
      </c>
      <c r="G673" s="44" t="s">
        <v>3466</v>
      </c>
      <c r="H673" s="44" t="s">
        <v>8</v>
      </c>
      <c r="I673" s="46" t="s">
        <v>3529</v>
      </c>
      <c r="J673" s="44" t="s">
        <v>3530</v>
      </c>
      <c r="K673" s="46" t="s">
        <v>3531</v>
      </c>
      <c r="L673" s="46" t="s">
        <v>3532</v>
      </c>
      <c r="M673" s="46">
        <v>42248</v>
      </c>
      <c r="N673" s="46" t="s">
        <v>186</v>
      </c>
      <c r="O673" s="46" t="s">
        <v>187</v>
      </c>
      <c r="P673" s="46" t="s">
        <v>188</v>
      </c>
      <c r="Q673" s="46" t="s">
        <v>4</v>
      </c>
      <c r="R673" s="46" t="s">
        <v>4</v>
      </c>
      <c r="S673" s="46" t="s">
        <v>194</v>
      </c>
      <c r="T673" s="46" t="s">
        <v>194</v>
      </c>
      <c r="U673" s="46" t="s">
        <v>194</v>
      </c>
      <c r="V673" s="46" t="s">
        <v>194</v>
      </c>
      <c r="W673" s="46" t="s">
        <v>189</v>
      </c>
      <c r="Y673" s="46" t="s">
        <v>190</v>
      </c>
      <c r="AA673" s="46">
        <v>177</v>
      </c>
      <c r="AB673" s="46" t="s">
        <v>34</v>
      </c>
      <c r="AC673" s="46" t="s">
        <v>3410</v>
      </c>
      <c r="AD673" s="46" t="s">
        <v>190</v>
      </c>
    </row>
    <row r="674" spans="1:31" hidden="1">
      <c r="A674" s="46">
        <v>190</v>
      </c>
      <c r="B674" s="46" t="s">
        <v>2872</v>
      </c>
      <c r="C674" s="46" t="s">
        <v>3404</v>
      </c>
      <c r="D674" s="46" t="s">
        <v>1066</v>
      </c>
      <c r="E674" s="46" t="s">
        <v>1067</v>
      </c>
      <c r="F674" s="46" t="s">
        <v>3465</v>
      </c>
      <c r="G674" s="44" t="s">
        <v>3466</v>
      </c>
      <c r="H674" s="44" t="s">
        <v>8</v>
      </c>
      <c r="I674" s="46" t="s">
        <v>3533</v>
      </c>
      <c r="J674" s="44" t="s">
        <v>3534</v>
      </c>
      <c r="K674" s="46" t="s">
        <v>3535</v>
      </c>
      <c r="L674" s="46" t="s">
        <v>3536</v>
      </c>
      <c r="M674" s="46">
        <v>42248</v>
      </c>
      <c r="N674" s="46" t="s">
        <v>186</v>
      </c>
      <c r="O674" s="46" t="s">
        <v>187</v>
      </c>
      <c r="P674" s="46" t="s">
        <v>188</v>
      </c>
      <c r="Q674" s="46" t="s">
        <v>4</v>
      </c>
      <c r="R674" s="46" t="s">
        <v>4</v>
      </c>
      <c r="S674" s="46" t="s">
        <v>194</v>
      </c>
      <c r="T674" s="46" t="s">
        <v>194</v>
      </c>
      <c r="U674" s="46" t="s">
        <v>194</v>
      </c>
      <c r="V674" s="46" t="s">
        <v>194</v>
      </c>
      <c r="W674" s="46" t="s">
        <v>189</v>
      </c>
      <c r="Y674" s="46" t="s">
        <v>190</v>
      </c>
      <c r="AA674" s="46">
        <v>177</v>
      </c>
      <c r="AB674" s="46" t="s">
        <v>34</v>
      </c>
      <c r="AC674" s="46" t="s">
        <v>3410</v>
      </c>
      <c r="AD674" s="46" t="s">
        <v>190</v>
      </c>
    </row>
    <row r="675" spans="1:31" hidden="1">
      <c r="A675" s="46">
        <v>191</v>
      </c>
      <c r="B675" s="46" t="s">
        <v>2872</v>
      </c>
      <c r="C675" s="46" t="s">
        <v>3404</v>
      </c>
      <c r="D675" s="46" t="s">
        <v>1066</v>
      </c>
      <c r="E675" s="46" t="s">
        <v>1067</v>
      </c>
      <c r="F675" s="46" t="s">
        <v>3465</v>
      </c>
      <c r="G675" s="44" t="s">
        <v>3466</v>
      </c>
      <c r="H675" s="44" t="s">
        <v>8</v>
      </c>
      <c r="I675" s="46" t="s">
        <v>3537</v>
      </c>
      <c r="J675" s="44" t="s">
        <v>3538</v>
      </c>
      <c r="K675" s="46" t="s">
        <v>3539</v>
      </c>
      <c r="L675" s="46" t="s">
        <v>3540</v>
      </c>
      <c r="M675" s="46">
        <v>42248</v>
      </c>
      <c r="N675" s="46" t="s">
        <v>186</v>
      </c>
      <c r="O675" s="46" t="s">
        <v>187</v>
      </c>
      <c r="P675" s="46" t="s">
        <v>188</v>
      </c>
      <c r="Q675" s="46" t="s">
        <v>4</v>
      </c>
      <c r="R675" s="46" t="s">
        <v>4</v>
      </c>
      <c r="S675" s="46" t="s">
        <v>194</v>
      </c>
      <c r="T675" s="46" t="s">
        <v>194</v>
      </c>
      <c r="U675" s="46" t="s">
        <v>194</v>
      </c>
      <c r="V675" s="46" t="s">
        <v>194</v>
      </c>
      <c r="W675" s="46" t="s">
        <v>189</v>
      </c>
      <c r="Y675" s="46" t="s">
        <v>190</v>
      </c>
      <c r="AA675" s="46">
        <v>177</v>
      </c>
      <c r="AB675" s="46" t="s">
        <v>34</v>
      </c>
      <c r="AC675" s="46" t="s">
        <v>3410</v>
      </c>
      <c r="AD675" s="46" t="s">
        <v>190</v>
      </c>
    </row>
    <row r="676" spans="1:31" hidden="1">
      <c r="A676" s="46">
        <v>192</v>
      </c>
      <c r="B676" s="46" t="s">
        <v>2872</v>
      </c>
      <c r="C676" s="46" t="s">
        <v>3404</v>
      </c>
      <c r="D676" s="46" t="s">
        <v>1066</v>
      </c>
      <c r="E676" s="46" t="s">
        <v>1067</v>
      </c>
      <c r="F676" s="46" t="s">
        <v>3465</v>
      </c>
      <c r="G676" s="44" t="s">
        <v>3466</v>
      </c>
      <c r="H676" s="44" t="s">
        <v>8</v>
      </c>
      <c r="I676" s="46" t="s">
        <v>3541</v>
      </c>
      <c r="J676" s="44" t="s">
        <v>3542</v>
      </c>
      <c r="K676" s="46" t="s">
        <v>3543</v>
      </c>
      <c r="L676" s="46" t="s">
        <v>3544</v>
      </c>
      <c r="M676" s="46">
        <v>42248</v>
      </c>
      <c r="N676" s="46" t="s">
        <v>186</v>
      </c>
      <c r="O676" s="46" t="s">
        <v>187</v>
      </c>
      <c r="P676" s="46" t="s">
        <v>188</v>
      </c>
      <c r="Q676" s="46" t="s">
        <v>4</v>
      </c>
      <c r="R676" s="46" t="s">
        <v>4</v>
      </c>
      <c r="S676" s="46" t="s">
        <v>194</v>
      </c>
      <c r="T676" s="46" t="s">
        <v>194</v>
      </c>
      <c r="U676" s="46" t="s">
        <v>194</v>
      </c>
      <c r="V676" s="46" t="s">
        <v>194</v>
      </c>
      <c r="W676" s="46" t="s">
        <v>189</v>
      </c>
      <c r="Y676" s="46" t="s">
        <v>190</v>
      </c>
      <c r="AA676" s="46">
        <v>177</v>
      </c>
      <c r="AB676" s="46" t="s">
        <v>34</v>
      </c>
      <c r="AC676" s="46" t="s">
        <v>3410</v>
      </c>
      <c r="AD676" s="46" t="s">
        <v>190</v>
      </c>
    </row>
    <row r="677" spans="1:31" hidden="1">
      <c r="A677" s="46">
        <v>193</v>
      </c>
      <c r="B677" s="46" t="s">
        <v>2872</v>
      </c>
      <c r="C677" s="46" t="s">
        <v>3404</v>
      </c>
      <c r="D677" s="46" t="s">
        <v>1066</v>
      </c>
      <c r="E677" s="46" t="s">
        <v>1067</v>
      </c>
      <c r="F677" s="46" t="s">
        <v>3465</v>
      </c>
      <c r="G677" s="44" t="s">
        <v>3466</v>
      </c>
      <c r="H677" s="44" t="s">
        <v>8</v>
      </c>
      <c r="I677" s="46" t="s">
        <v>3545</v>
      </c>
      <c r="J677" s="44" t="s">
        <v>3546</v>
      </c>
      <c r="K677" s="46" t="s">
        <v>3547</v>
      </c>
      <c r="L677" s="46" t="s">
        <v>3548</v>
      </c>
      <c r="M677" s="46">
        <v>42248</v>
      </c>
      <c r="N677" s="46" t="s">
        <v>186</v>
      </c>
      <c r="O677" s="46" t="s">
        <v>187</v>
      </c>
      <c r="P677" s="46" t="s">
        <v>188</v>
      </c>
      <c r="Q677" s="46" t="s">
        <v>4</v>
      </c>
      <c r="R677" s="46" t="s">
        <v>4</v>
      </c>
      <c r="S677" s="46" t="s">
        <v>194</v>
      </c>
      <c r="T677" s="46" t="s">
        <v>194</v>
      </c>
      <c r="U677" s="46" t="s">
        <v>194</v>
      </c>
      <c r="V677" s="46" t="s">
        <v>194</v>
      </c>
      <c r="W677" s="46" t="s">
        <v>189</v>
      </c>
      <c r="Y677" s="46" t="s">
        <v>190</v>
      </c>
      <c r="AA677" s="46">
        <v>177</v>
      </c>
      <c r="AB677" s="46" t="s">
        <v>34</v>
      </c>
      <c r="AC677" s="46" t="s">
        <v>3410</v>
      </c>
      <c r="AD677" s="46" t="s">
        <v>190</v>
      </c>
    </row>
    <row r="678" spans="1:31" hidden="1">
      <c r="A678" s="46">
        <v>194</v>
      </c>
      <c r="B678" s="46" t="s">
        <v>2872</v>
      </c>
      <c r="C678" s="46" t="s">
        <v>3404</v>
      </c>
      <c r="D678" s="46" t="s">
        <v>1066</v>
      </c>
      <c r="E678" s="46" t="s">
        <v>1067</v>
      </c>
      <c r="F678" s="46" t="s">
        <v>3549</v>
      </c>
      <c r="G678" s="44" t="s">
        <v>3550</v>
      </c>
      <c r="H678" s="44" t="s">
        <v>3</v>
      </c>
      <c r="I678" s="46" t="s">
        <v>3551</v>
      </c>
      <c r="J678" s="44" t="s">
        <v>3552</v>
      </c>
      <c r="K678" s="46" t="s">
        <v>3553</v>
      </c>
      <c r="L678" s="46" t="s">
        <v>3554</v>
      </c>
      <c r="M678" s="46">
        <v>42248</v>
      </c>
      <c r="N678" s="46" t="s">
        <v>186</v>
      </c>
      <c r="O678" s="46" t="s">
        <v>187</v>
      </c>
      <c r="P678" s="46" t="s">
        <v>193</v>
      </c>
      <c r="Q678" s="46" t="s">
        <v>7</v>
      </c>
      <c r="R678" s="46" t="s">
        <v>7</v>
      </c>
      <c r="S678" s="46" t="s">
        <v>194</v>
      </c>
      <c r="T678" s="46" t="s">
        <v>194</v>
      </c>
      <c r="U678" s="46" t="s">
        <v>194</v>
      </c>
      <c r="V678" s="46" t="s">
        <v>194</v>
      </c>
      <c r="W678" s="46" t="s">
        <v>189</v>
      </c>
      <c r="Y678" s="46" t="s">
        <v>190</v>
      </c>
      <c r="AA678" s="46">
        <v>39</v>
      </c>
      <c r="AB678" s="46" t="s">
        <v>195</v>
      </c>
      <c r="AC678" s="46" t="s">
        <v>3410</v>
      </c>
      <c r="AD678" s="46" t="s">
        <v>190</v>
      </c>
    </row>
    <row r="679" spans="1:31" hidden="1">
      <c r="A679" s="46">
        <v>195</v>
      </c>
      <c r="B679" s="46" t="s">
        <v>2872</v>
      </c>
      <c r="C679" s="46" t="s">
        <v>3404</v>
      </c>
      <c r="D679" s="46" t="s">
        <v>1066</v>
      </c>
      <c r="E679" s="46" t="s">
        <v>1067</v>
      </c>
      <c r="F679" s="46" t="s">
        <v>3549</v>
      </c>
      <c r="G679" s="44" t="s">
        <v>3550</v>
      </c>
      <c r="H679" s="44" t="s">
        <v>8</v>
      </c>
      <c r="I679" s="46" t="s">
        <v>3555</v>
      </c>
      <c r="J679" s="44" t="s">
        <v>3556</v>
      </c>
      <c r="K679" s="46" t="s">
        <v>3557</v>
      </c>
      <c r="L679" s="46">
        <v>15850561307</v>
      </c>
      <c r="M679" s="46">
        <v>42248</v>
      </c>
      <c r="N679" s="46" t="s">
        <v>186</v>
      </c>
      <c r="O679" s="46" t="s">
        <v>187</v>
      </c>
      <c r="P679" s="46" t="s">
        <v>193</v>
      </c>
      <c r="Q679" s="46" t="s">
        <v>7</v>
      </c>
      <c r="R679" s="46" t="s">
        <v>7</v>
      </c>
      <c r="S679" s="46" t="s">
        <v>194</v>
      </c>
      <c r="T679" s="46" t="s">
        <v>194</v>
      </c>
      <c r="U679" s="46" t="s">
        <v>194</v>
      </c>
      <c r="V679" s="46" t="s">
        <v>194</v>
      </c>
      <c r="W679" s="46" t="s">
        <v>189</v>
      </c>
      <c r="Y679" s="46" t="s">
        <v>190</v>
      </c>
      <c r="AA679" s="46">
        <v>39</v>
      </c>
      <c r="AB679" s="46" t="s">
        <v>195</v>
      </c>
      <c r="AD679" s="46" t="s">
        <v>190</v>
      </c>
    </row>
    <row r="680" spans="1:31" hidden="1">
      <c r="A680" s="46">
        <v>196</v>
      </c>
      <c r="B680" s="46" t="s">
        <v>2872</v>
      </c>
      <c r="C680" s="46" t="s">
        <v>3404</v>
      </c>
      <c r="D680" s="46" t="s">
        <v>1066</v>
      </c>
      <c r="E680" s="46" t="s">
        <v>1067</v>
      </c>
      <c r="F680" s="46" t="s">
        <v>3549</v>
      </c>
      <c r="G680" s="44" t="s">
        <v>3550</v>
      </c>
      <c r="H680" s="44" t="s">
        <v>8</v>
      </c>
      <c r="I680" s="46" t="s">
        <v>3558</v>
      </c>
      <c r="J680" s="44" t="s">
        <v>3559</v>
      </c>
      <c r="K680" s="46" t="s">
        <v>3560</v>
      </c>
      <c r="L680" s="46">
        <v>18168408005</v>
      </c>
      <c r="M680" s="46">
        <v>42248</v>
      </c>
      <c r="N680" s="46" t="s">
        <v>186</v>
      </c>
      <c r="O680" s="46" t="s">
        <v>187</v>
      </c>
      <c r="P680" s="46" t="s">
        <v>193</v>
      </c>
      <c r="Q680" s="46" t="s">
        <v>7</v>
      </c>
      <c r="R680" s="46" t="s">
        <v>7</v>
      </c>
      <c r="S680" s="46" t="s">
        <v>194</v>
      </c>
      <c r="T680" s="46" t="s">
        <v>194</v>
      </c>
      <c r="U680" s="46" t="s">
        <v>194</v>
      </c>
      <c r="V680" s="46" t="s">
        <v>194</v>
      </c>
      <c r="W680" s="46" t="s">
        <v>189</v>
      </c>
      <c r="Y680" s="46" t="s">
        <v>190</v>
      </c>
      <c r="AA680" s="46">
        <v>39</v>
      </c>
      <c r="AB680" s="46" t="s">
        <v>195</v>
      </c>
      <c r="AC680" s="46" t="s">
        <v>3561</v>
      </c>
      <c r="AD680" s="46" t="s">
        <v>190</v>
      </c>
    </row>
    <row r="681" spans="1:31" hidden="1">
      <c r="A681" s="46">
        <v>197</v>
      </c>
      <c r="B681" s="46" t="s">
        <v>2872</v>
      </c>
      <c r="C681" s="46" t="s">
        <v>3404</v>
      </c>
      <c r="D681" s="46" t="s">
        <v>1066</v>
      </c>
      <c r="E681" s="46" t="s">
        <v>1067</v>
      </c>
      <c r="F681" s="46" t="s">
        <v>3549</v>
      </c>
      <c r="G681" s="44" t="s">
        <v>3550</v>
      </c>
      <c r="H681" s="44" t="s">
        <v>5</v>
      </c>
      <c r="I681" s="46" t="s">
        <v>3562</v>
      </c>
      <c r="J681" s="44" t="s">
        <v>3563</v>
      </c>
      <c r="K681" s="46" t="s">
        <v>3564</v>
      </c>
      <c r="L681" s="46">
        <v>13584024918</v>
      </c>
      <c r="M681" s="46">
        <v>42248</v>
      </c>
      <c r="N681" s="46" t="s">
        <v>186</v>
      </c>
      <c r="O681" s="46" t="s">
        <v>187</v>
      </c>
      <c r="P681" s="46" t="s">
        <v>193</v>
      </c>
      <c r="Q681" s="46" t="s">
        <v>7</v>
      </c>
      <c r="R681" s="46" t="s">
        <v>7</v>
      </c>
      <c r="S681" s="46" t="s">
        <v>194</v>
      </c>
      <c r="T681" s="46" t="s">
        <v>194</v>
      </c>
      <c r="U681" s="46" t="s">
        <v>194</v>
      </c>
      <c r="V681" s="46" t="s">
        <v>194</v>
      </c>
      <c r="W681" s="46" t="s">
        <v>189</v>
      </c>
      <c r="Y681" s="46" t="s">
        <v>190</v>
      </c>
      <c r="AA681" s="46">
        <v>39</v>
      </c>
      <c r="AB681" s="46" t="s">
        <v>195</v>
      </c>
      <c r="AD681" s="46" t="s">
        <v>190</v>
      </c>
    </row>
    <row r="682" spans="1:31" hidden="1">
      <c r="A682" s="46">
        <v>198</v>
      </c>
      <c r="B682" s="46" t="s">
        <v>2872</v>
      </c>
      <c r="C682" s="46" t="s">
        <v>3404</v>
      </c>
      <c r="D682" s="46" t="s">
        <v>1066</v>
      </c>
      <c r="E682" s="46" t="s">
        <v>1067</v>
      </c>
      <c r="F682" s="46" t="s">
        <v>3549</v>
      </c>
      <c r="G682" s="44" t="s">
        <v>3550</v>
      </c>
      <c r="H682" s="44" t="s">
        <v>5</v>
      </c>
      <c r="I682" s="46" t="s">
        <v>3565</v>
      </c>
      <c r="J682" s="44" t="s">
        <v>3566</v>
      </c>
      <c r="K682" s="46" t="s">
        <v>3567</v>
      </c>
      <c r="L682" s="46">
        <v>18052016468</v>
      </c>
      <c r="M682" s="46">
        <v>42248</v>
      </c>
      <c r="N682" s="46" t="s">
        <v>186</v>
      </c>
      <c r="O682" s="46" t="s">
        <v>187</v>
      </c>
      <c r="P682" s="46" t="s">
        <v>193</v>
      </c>
      <c r="Q682" s="46" t="s">
        <v>7</v>
      </c>
      <c r="R682" s="46" t="s">
        <v>7</v>
      </c>
      <c r="S682" s="46" t="s">
        <v>194</v>
      </c>
      <c r="T682" s="46" t="s">
        <v>194</v>
      </c>
      <c r="U682" s="46" t="s">
        <v>194</v>
      </c>
      <c r="V682" s="46" t="s">
        <v>194</v>
      </c>
      <c r="W682" s="46" t="s">
        <v>189</v>
      </c>
      <c r="Y682" s="46" t="s">
        <v>190</v>
      </c>
      <c r="AA682" s="46">
        <v>39</v>
      </c>
      <c r="AB682" s="46" t="s">
        <v>195</v>
      </c>
      <c r="AD682" s="46" t="s">
        <v>190</v>
      </c>
    </row>
    <row r="683" spans="1:31" hidden="1">
      <c r="A683" s="46">
        <v>199</v>
      </c>
      <c r="B683" s="46" t="s">
        <v>2872</v>
      </c>
      <c r="C683" s="46" t="s">
        <v>3404</v>
      </c>
      <c r="D683" s="46" t="s">
        <v>1066</v>
      </c>
      <c r="E683" s="46" t="s">
        <v>1067</v>
      </c>
      <c r="F683" s="46" t="s">
        <v>3549</v>
      </c>
      <c r="G683" s="44" t="s">
        <v>3550</v>
      </c>
      <c r="H683" s="44" t="s">
        <v>3</v>
      </c>
      <c r="I683" s="46" t="s">
        <v>3549</v>
      </c>
      <c r="J683" s="44" t="s">
        <v>3568</v>
      </c>
      <c r="K683" s="46" t="s">
        <v>3569</v>
      </c>
      <c r="L683" s="46">
        <v>13809026537</v>
      </c>
      <c r="M683" s="46">
        <v>42248</v>
      </c>
      <c r="N683" s="46" t="s">
        <v>186</v>
      </c>
      <c r="O683" s="46" t="s">
        <v>187</v>
      </c>
      <c r="P683" s="46" t="s">
        <v>193</v>
      </c>
      <c r="Q683" s="46" t="s">
        <v>7</v>
      </c>
      <c r="R683" s="46" t="s">
        <v>7</v>
      </c>
      <c r="S683" s="46" t="s">
        <v>194</v>
      </c>
      <c r="T683" s="46" t="s">
        <v>194</v>
      </c>
      <c r="U683" s="46" t="s">
        <v>194</v>
      </c>
      <c r="V683" s="46" t="s">
        <v>194</v>
      </c>
      <c r="W683" s="46" t="s">
        <v>189</v>
      </c>
      <c r="Y683" s="46" t="s">
        <v>190</v>
      </c>
      <c r="AA683" s="46">
        <v>39</v>
      </c>
      <c r="AB683" s="46" t="s">
        <v>195</v>
      </c>
      <c r="AC683" s="46" t="s">
        <v>3561</v>
      </c>
      <c r="AD683" s="46" t="s">
        <v>190</v>
      </c>
      <c r="AE683" s="46" t="s">
        <v>196</v>
      </c>
    </row>
    <row r="684" spans="1:31" hidden="1">
      <c r="A684" s="46">
        <v>200</v>
      </c>
      <c r="B684" s="46" t="s">
        <v>2872</v>
      </c>
      <c r="C684" s="46" t="s">
        <v>3404</v>
      </c>
      <c r="D684" s="46" t="s">
        <v>1066</v>
      </c>
      <c r="E684" s="46" t="s">
        <v>1067</v>
      </c>
      <c r="F684" s="46" t="s">
        <v>3549</v>
      </c>
      <c r="G684" s="44" t="s">
        <v>3550</v>
      </c>
      <c r="H684" s="44" t="s">
        <v>192</v>
      </c>
      <c r="I684" s="46" t="s">
        <v>3570</v>
      </c>
      <c r="J684" s="44" t="s">
        <v>3571</v>
      </c>
      <c r="K684" s="46" t="s">
        <v>3572</v>
      </c>
      <c r="L684" s="46">
        <v>13770938893</v>
      </c>
      <c r="M684" s="46">
        <v>42248</v>
      </c>
      <c r="N684" s="46" t="s">
        <v>186</v>
      </c>
      <c r="O684" s="46" t="s">
        <v>187</v>
      </c>
      <c r="P684" s="46" t="s">
        <v>193</v>
      </c>
      <c r="Q684" s="46" t="s">
        <v>7</v>
      </c>
      <c r="R684" s="46" t="s">
        <v>7</v>
      </c>
      <c r="S684" s="46" t="s">
        <v>194</v>
      </c>
      <c r="T684" s="46" t="s">
        <v>194</v>
      </c>
      <c r="U684" s="46" t="s">
        <v>194</v>
      </c>
      <c r="V684" s="46" t="s">
        <v>194</v>
      </c>
      <c r="W684" s="46" t="s">
        <v>189</v>
      </c>
      <c r="Y684" s="46" t="s">
        <v>190</v>
      </c>
      <c r="AA684" s="46">
        <v>39</v>
      </c>
      <c r="AB684" s="46" t="s">
        <v>195</v>
      </c>
      <c r="AC684" s="46" t="s">
        <v>3561</v>
      </c>
      <c r="AD684" s="46" t="s">
        <v>190</v>
      </c>
    </row>
    <row r="685" spans="1:31" hidden="1">
      <c r="A685" s="46">
        <v>201</v>
      </c>
      <c r="B685" s="46" t="s">
        <v>2872</v>
      </c>
      <c r="C685" s="46" t="s">
        <v>3404</v>
      </c>
      <c r="D685" s="46" t="s">
        <v>1066</v>
      </c>
      <c r="E685" s="46" t="s">
        <v>1067</v>
      </c>
      <c r="F685" s="46" t="s">
        <v>3549</v>
      </c>
      <c r="G685" s="44" t="s">
        <v>3550</v>
      </c>
      <c r="H685" s="44" t="s">
        <v>192</v>
      </c>
      <c r="I685" s="46" t="s">
        <v>3573</v>
      </c>
      <c r="J685" s="44" t="s">
        <v>3574</v>
      </c>
      <c r="K685" s="46" t="s">
        <v>3575</v>
      </c>
      <c r="L685" s="46">
        <v>1852020962</v>
      </c>
      <c r="M685" s="46">
        <v>42248</v>
      </c>
      <c r="N685" s="46" t="s">
        <v>186</v>
      </c>
      <c r="O685" s="46" t="s">
        <v>187</v>
      </c>
      <c r="P685" s="46" t="s">
        <v>193</v>
      </c>
      <c r="Q685" s="46" t="s">
        <v>7</v>
      </c>
      <c r="R685" s="46" t="s">
        <v>7</v>
      </c>
      <c r="S685" s="46" t="s">
        <v>194</v>
      </c>
      <c r="T685" s="46" t="s">
        <v>194</v>
      </c>
      <c r="U685" s="46" t="s">
        <v>194</v>
      </c>
      <c r="V685" s="46" t="s">
        <v>194</v>
      </c>
      <c r="W685" s="46" t="s">
        <v>189</v>
      </c>
      <c r="Y685" s="46" t="s">
        <v>190</v>
      </c>
      <c r="AA685" s="46">
        <v>39</v>
      </c>
      <c r="AB685" s="46" t="s">
        <v>195</v>
      </c>
      <c r="AC685" s="46" t="s">
        <v>3561</v>
      </c>
      <c r="AD685" s="46" t="s">
        <v>190</v>
      </c>
    </row>
    <row r="686" spans="1:31" hidden="1">
      <c r="A686" s="46">
        <v>202</v>
      </c>
      <c r="B686" s="46" t="s">
        <v>2872</v>
      </c>
      <c r="C686" s="46" t="s">
        <v>3404</v>
      </c>
      <c r="D686" s="46" t="s">
        <v>1066</v>
      </c>
      <c r="E686" s="46" t="s">
        <v>1067</v>
      </c>
      <c r="F686" s="46" t="s">
        <v>3549</v>
      </c>
      <c r="G686" s="44" t="s">
        <v>3550</v>
      </c>
      <c r="H686" s="44" t="s">
        <v>46</v>
      </c>
      <c r="I686" s="46" t="s">
        <v>3419</v>
      </c>
      <c r="J686" s="44" t="s">
        <v>3420</v>
      </c>
      <c r="K686" s="46" t="s">
        <v>3421</v>
      </c>
      <c r="L686" s="46">
        <v>18951819686</v>
      </c>
      <c r="M686" s="46">
        <v>42248</v>
      </c>
      <c r="N686" s="46" t="s">
        <v>186</v>
      </c>
      <c r="O686" s="46" t="s">
        <v>187</v>
      </c>
      <c r="P686" s="46" t="s">
        <v>193</v>
      </c>
      <c r="Q686" s="46" t="s">
        <v>7</v>
      </c>
      <c r="R686" s="46" t="s">
        <v>7</v>
      </c>
      <c r="S686" s="46" t="s">
        <v>194</v>
      </c>
      <c r="T686" s="46" t="s">
        <v>194</v>
      </c>
      <c r="U686" s="46" t="s">
        <v>194</v>
      </c>
      <c r="V686" s="46" t="s">
        <v>194</v>
      </c>
      <c r="W686" s="46" t="s">
        <v>189</v>
      </c>
      <c r="Y686" s="46" t="s">
        <v>190</v>
      </c>
      <c r="AA686" s="46">
        <v>39</v>
      </c>
      <c r="AB686" s="46" t="s">
        <v>195</v>
      </c>
      <c r="AC686" s="46" t="s">
        <v>3561</v>
      </c>
      <c r="AD686" s="46" t="s">
        <v>190</v>
      </c>
    </row>
    <row r="687" spans="1:31" hidden="1">
      <c r="A687" s="46">
        <v>203</v>
      </c>
      <c r="B687" s="46" t="s">
        <v>2872</v>
      </c>
      <c r="C687" s="46" t="s">
        <v>3404</v>
      </c>
      <c r="D687" s="46" t="s">
        <v>1066</v>
      </c>
      <c r="E687" s="46" t="s">
        <v>1067</v>
      </c>
      <c r="F687" s="46" t="s">
        <v>3576</v>
      </c>
      <c r="G687" s="44" t="s">
        <v>3577</v>
      </c>
      <c r="H687" s="44" t="s">
        <v>8</v>
      </c>
      <c r="I687" s="46" t="s">
        <v>2056</v>
      </c>
      <c r="J687" s="44" t="s">
        <v>3578</v>
      </c>
      <c r="K687" s="46" t="s">
        <v>3579</v>
      </c>
      <c r="L687" s="46">
        <v>15850664736</v>
      </c>
      <c r="M687" s="46">
        <v>42248</v>
      </c>
      <c r="N687" s="46" t="s">
        <v>186</v>
      </c>
      <c r="O687" s="46" t="s">
        <v>187</v>
      </c>
      <c r="P687" s="46" t="s">
        <v>188</v>
      </c>
      <c r="Q687" s="46" t="s">
        <v>7</v>
      </c>
      <c r="R687" s="46" t="s">
        <v>4</v>
      </c>
      <c r="S687" s="46" t="s">
        <v>194</v>
      </c>
      <c r="T687" s="46" t="s">
        <v>194</v>
      </c>
      <c r="U687" s="46" t="s">
        <v>194</v>
      </c>
      <c r="V687" s="46" t="s">
        <v>194</v>
      </c>
      <c r="W687" s="46" t="s">
        <v>189</v>
      </c>
      <c r="Y687" s="46" t="s">
        <v>190</v>
      </c>
      <c r="AA687" s="46">
        <v>44</v>
      </c>
      <c r="AB687" s="46" t="s">
        <v>195</v>
      </c>
      <c r="AC687" s="46" t="s">
        <v>3580</v>
      </c>
      <c r="AD687" s="46" t="s">
        <v>190</v>
      </c>
    </row>
    <row r="688" spans="1:31" hidden="1">
      <c r="A688" s="46">
        <v>204</v>
      </c>
      <c r="B688" s="46" t="s">
        <v>2872</v>
      </c>
      <c r="C688" s="46" t="s">
        <v>3404</v>
      </c>
      <c r="D688" s="46" t="s">
        <v>1066</v>
      </c>
      <c r="E688" s="46" t="s">
        <v>1067</v>
      </c>
      <c r="F688" s="46" t="s">
        <v>3576</v>
      </c>
      <c r="G688" s="44" t="s">
        <v>3577</v>
      </c>
      <c r="H688" s="44" t="s">
        <v>8</v>
      </c>
      <c r="I688" s="46" t="s">
        <v>3581</v>
      </c>
      <c r="J688" s="44" t="s">
        <v>3582</v>
      </c>
      <c r="K688" s="46" t="s">
        <v>3583</v>
      </c>
      <c r="L688" s="46" t="s">
        <v>3584</v>
      </c>
      <c r="M688" s="46">
        <v>42248</v>
      </c>
      <c r="N688" s="46" t="s">
        <v>186</v>
      </c>
      <c r="O688" s="46" t="s">
        <v>187</v>
      </c>
      <c r="P688" s="46" t="s">
        <v>193</v>
      </c>
      <c r="Q688" s="46" t="s">
        <v>7</v>
      </c>
      <c r="R688" s="46" t="s">
        <v>4</v>
      </c>
      <c r="S688" s="46" t="s">
        <v>194</v>
      </c>
      <c r="T688" s="46" t="s">
        <v>194</v>
      </c>
      <c r="U688" s="46" t="s">
        <v>194</v>
      </c>
      <c r="V688" s="46" t="s">
        <v>194</v>
      </c>
      <c r="W688" s="46" t="s">
        <v>189</v>
      </c>
      <c r="Y688" s="46" t="s">
        <v>190</v>
      </c>
      <c r="AA688" s="46">
        <v>44</v>
      </c>
      <c r="AB688" s="46" t="s">
        <v>195</v>
      </c>
      <c r="AC688" s="46" t="s">
        <v>3580</v>
      </c>
      <c r="AD688" s="46" t="s">
        <v>190</v>
      </c>
    </row>
    <row r="689" spans="1:31" hidden="1">
      <c r="A689" s="46">
        <v>205</v>
      </c>
      <c r="B689" s="46" t="s">
        <v>2872</v>
      </c>
      <c r="C689" s="46" t="s">
        <v>3404</v>
      </c>
      <c r="D689" s="46" t="s">
        <v>1066</v>
      </c>
      <c r="E689" s="46" t="s">
        <v>1067</v>
      </c>
      <c r="F689" s="46" t="s">
        <v>3576</v>
      </c>
      <c r="G689" s="44" t="s">
        <v>3577</v>
      </c>
      <c r="H689" s="44" t="s">
        <v>8</v>
      </c>
      <c r="I689" s="46" t="s">
        <v>3585</v>
      </c>
      <c r="J689" s="44" t="s">
        <v>3586</v>
      </c>
      <c r="K689" s="46" t="s">
        <v>3587</v>
      </c>
      <c r="L689" s="46">
        <v>13813993172</v>
      </c>
      <c r="M689" s="46">
        <v>42248</v>
      </c>
      <c r="N689" s="46" t="s">
        <v>186</v>
      </c>
      <c r="O689" s="46" t="s">
        <v>187</v>
      </c>
      <c r="P689" s="46" t="s">
        <v>193</v>
      </c>
      <c r="Q689" s="46" t="s">
        <v>7</v>
      </c>
      <c r="R689" s="46" t="s">
        <v>4</v>
      </c>
      <c r="S689" s="46" t="s">
        <v>194</v>
      </c>
      <c r="T689" s="46" t="s">
        <v>194</v>
      </c>
      <c r="U689" s="46" t="s">
        <v>194</v>
      </c>
      <c r="V689" s="46" t="s">
        <v>194</v>
      </c>
      <c r="W689" s="46" t="s">
        <v>189</v>
      </c>
      <c r="Y689" s="46" t="s">
        <v>190</v>
      </c>
      <c r="AA689" s="46">
        <v>44</v>
      </c>
      <c r="AB689" s="46" t="s">
        <v>195</v>
      </c>
      <c r="AC689" s="46" t="s">
        <v>3580</v>
      </c>
      <c r="AD689" s="46" t="s">
        <v>190</v>
      </c>
    </row>
    <row r="690" spans="1:31" hidden="1">
      <c r="A690" s="46">
        <v>206</v>
      </c>
      <c r="B690" s="46" t="s">
        <v>2872</v>
      </c>
      <c r="C690" s="46" t="s">
        <v>3404</v>
      </c>
      <c r="D690" s="46" t="s">
        <v>1066</v>
      </c>
      <c r="E690" s="46" t="s">
        <v>1067</v>
      </c>
      <c r="F690" s="46" t="s">
        <v>3576</v>
      </c>
      <c r="G690" s="44" t="s">
        <v>3577</v>
      </c>
      <c r="H690" s="44" t="s">
        <v>3</v>
      </c>
      <c r="I690" s="46" t="s">
        <v>3576</v>
      </c>
      <c r="J690" s="44" t="s">
        <v>3588</v>
      </c>
      <c r="K690" s="46" t="s">
        <v>3589</v>
      </c>
      <c r="L690" s="46">
        <v>18652042622</v>
      </c>
      <c r="M690" s="46">
        <v>42248</v>
      </c>
      <c r="N690" s="46" t="s">
        <v>186</v>
      </c>
      <c r="O690" s="46" t="s">
        <v>187</v>
      </c>
      <c r="P690" s="46" t="s">
        <v>193</v>
      </c>
      <c r="Q690" s="46" t="s">
        <v>7</v>
      </c>
      <c r="R690" s="46" t="s">
        <v>4</v>
      </c>
      <c r="S690" s="46" t="s">
        <v>194</v>
      </c>
      <c r="T690" s="46" t="s">
        <v>194</v>
      </c>
      <c r="U690" s="46" t="s">
        <v>194</v>
      </c>
      <c r="V690" s="46" t="s">
        <v>194</v>
      </c>
      <c r="W690" s="46" t="s">
        <v>189</v>
      </c>
      <c r="Y690" s="46" t="s">
        <v>190</v>
      </c>
      <c r="AA690" s="46">
        <v>44</v>
      </c>
      <c r="AB690" s="46" t="s">
        <v>195</v>
      </c>
      <c r="AC690" s="46" t="s">
        <v>3580</v>
      </c>
      <c r="AD690" s="46" t="s">
        <v>190</v>
      </c>
      <c r="AE690" s="46" t="s">
        <v>196</v>
      </c>
    </row>
    <row r="691" spans="1:31" hidden="1">
      <c r="A691" s="46">
        <v>207</v>
      </c>
      <c r="B691" s="46" t="s">
        <v>2872</v>
      </c>
      <c r="C691" s="46" t="s">
        <v>3404</v>
      </c>
      <c r="D691" s="46" t="s">
        <v>1066</v>
      </c>
      <c r="E691" s="46" t="s">
        <v>1067</v>
      </c>
      <c r="F691" s="46" t="s">
        <v>3576</v>
      </c>
      <c r="G691" s="44" t="s">
        <v>3577</v>
      </c>
      <c r="H691" s="44" t="s">
        <v>9</v>
      </c>
      <c r="I691" s="46" t="s">
        <v>3590</v>
      </c>
      <c r="J691" s="44" t="s">
        <v>3591</v>
      </c>
      <c r="K691" s="46" t="s">
        <v>3592</v>
      </c>
      <c r="L691" s="46">
        <v>17702507208</v>
      </c>
      <c r="M691" s="46">
        <v>42248</v>
      </c>
      <c r="N691" s="46" t="s">
        <v>186</v>
      </c>
      <c r="O691" s="46" t="s">
        <v>187</v>
      </c>
      <c r="P691" s="46" t="s">
        <v>188</v>
      </c>
      <c r="Q691" s="46" t="s">
        <v>7</v>
      </c>
      <c r="R691" s="46" t="s">
        <v>4</v>
      </c>
      <c r="S691" s="46" t="s">
        <v>194</v>
      </c>
      <c r="T691" s="46" t="s">
        <v>194</v>
      </c>
      <c r="U691" s="46" t="s">
        <v>194</v>
      </c>
      <c r="V691" s="46" t="s">
        <v>194</v>
      </c>
      <c r="W691" s="46" t="s">
        <v>189</v>
      </c>
      <c r="Y691" s="46" t="s">
        <v>190</v>
      </c>
      <c r="AA691" s="46">
        <v>44</v>
      </c>
      <c r="AB691" s="46" t="s">
        <v>195</v>
      </c>
      <c r="AC691" s="46" t="s">
        <v>3580</v>
      </c>
      <c r="AD691" s="46" t="s">
        <v>190</v>
      </c>
      <c r="AE691" s="46" t="e">
        <v>#N/A</v>
      </c>
    </row>
    <row r="692" spans="1:31" hidden="1">
      <c r="A692" s="46">
        <v>208</v>
      </c>
      <c r="B692" s="46" t="s">
        <v>2872</v>
      </c>
      <c r="C692" s="46" t="s">
        <v>3404</v>
      </c>
      <c r="D692" s="46" t="s">
        <v>1066</v>
      </c>
      <c r="E692" s="46" t="s">
        <v>1067</v>
      </c>
      <c r="F692" s="46" t="s">
        <v>3576</v>
      </c>
      <c r="G692" s="44" t="s">
        <v>3577</v>
      </c>
      <c r="H692" s="44" t="s">
        <v>192</v>
      </c>
      <c r="I692" s="46" t="s">
        <v>3593</v>
      </c>
      <c r="J692" s="44" t="s">
        <v>3594</v>
      </c>
      <c r="K692" s="46" t="s">
        <v>3595</v>
      </c>
      <c r="L692" s="46">
        <v>18652909880</v>
      </c>
      <c r="M692" s="46">
        <v>42248</v>
      </c>
      <c r="N692" s="46" t="s">
        <v>186</v>
      </c>
      <c r="O692" s="46" t="s">
        <v>187</v>
      </c>
      <c r="P692" s="46" t="s">
        <v>188</v>
      </c>
      <c r="Q692" s="46" t="s">
        <v>7</v>
      </c>
      <c r="R692" s="46" t="s">
        <v>4</v>
      </c>
      <c r="S692" s="46" t="s">
        <v>194</v>
      </c>
      <c r="T692" s="46" t="s">
        <v>194</v>
      </c>
      <c r="U692" s="46" t="s">
        <v>194</v>
      </c>
      <c r="V692" s="46" t="s">
        <v>194</v>
      </c>
      <c r="W692" s="46" t="s">
        <v>189</v>
      </c>
      <c r="Y692" s="46" t="s">
        <v>190</v>
      </c>
      <c r="AA692" s="46">
        <v>44</v>
      </c>
      <c r="AB692" s="46" t="s">
        <v>195</v>
      </c>
      <c r="AC692" s="46" t="s">
        <v>3580</v>
      </c>
      <c r="AD692" s="46" t="s">
        <v>190</v>
      </c>
    </row>
    <row r="693" spans="1:31" hidden="1">
      <c r="A693" s="46">
        <v>209</v>
      </c>
      <c r="B693" s="46" t="s">
        <v>2872</v>
      </c>
      <c r="C693" s="46" t="s">
        <v>3404</v>
      </c>
      <c r="D693" s="46" t="s">
        <v>1066</v>
      </c>
      <c r="E693" s="46" t="s">
        <v>1067</v>
      </c>
      <c r="F693" s="46" t="s">
        <v>3576</v>
      </c>
      <c r="G693" s="44" t="s">
        <v>3577</v>
      </c>
      <c r="H693" s="44" t="s">
        <v>192</v>
      </c>
      <c r="I693" s="46" t="s">
        <v>3596</v>
      </c>
      <c r="J693" s="44" t="s">
        <v>3597</v>
      </c>
      <c r="K693" s="46" t="s">
        <v>3598</v>
      </c>
      <c r="L693" s="46">
        <v>18652997253</v>
      </c>
      <c r="M693" s="46">
        <v>42248</v>
      </c>
      <c r="N693" s="46" t="s">
        <v>186</v>
      </c>
      <c r="O693" s="46" t="s">
        <v>187</v>
      </c>
      <c r="P693" s="46" t="s">
        <v>193</v>
      </c>
      <c r="Q693" s="46" t="s">
        <v>7</v>
      </c>
      <c r="R693" s="46" t="s">
        <v>4</v>
      </c>
      <c r="S693" s="46" t="s">
        <v>194</v>
      </c>
      <c r="T693" s="46" t="s">
        <v>194</v>
      </c>
      <c r="U693" s="46" t="s">
        <v>194</v>
      </c>
      <c r="V693" s="46" t="s">
        <v>194</v>
      </c>
      <c r="W693" s="46" t="s">
        <v>189</v>
      </c>
      <c r="Y693" s="46" t="s">
        <v>190</v>
      </c>
      <c r="AA693" s="46">
        <v>44</v>
      </c>
      <c r="AB693" s="46" t="s">
        <v>195</v>
      </c>
      <c r="AC693" s="46" t="s">
        <v>3580</v>
      </c>
      <c r="AD693" s="46" t="s">
        <v>190</v>
      </c>
    </row>
    <row r="694" spans="1:31" hidden="1">
      <c r="A694" s="46">
        <v>210</v>
      </c>
      <c r="B694" s="46" t="s">
        <v>2872</v>
      </c>
      <c r="C694" s="46" t="s">
        <v>3404</v>
      </c>
      <c r="D694" s="46" t="s">
        <v>1066</v>
      </c>
      <c r="E694" s="46" t="s">
        <v>1067</v>
      </c>
      <c r="F694" s="46" t="s">
        <v>3576</v>
      </c>
      <c r="G694" s="44" t="s">
        <v>3577</v>
      </c>
      <c r="H694" s="44" t="s">
        <v>192</v>
      </c>
      <c r="I694" s="46" t="s">
        <v>3599</v>
      </c>
      <c r="J694" s="44" t="s">
        <v>3600</v>
      </c>
      <c r="K694" s="46" t="s">
        <v>3601</v>
      </c>
      <c r="L694" s="46" t="s">
        <v>3602</v>
      </c>
      <c r="M694" s="46">
        <v>42248</v>
      </c>
      <c r="N694" s="46" t="s">
        <v>186</v>
      </c>
      <c r="O694" s="46" t="s">
        <v>187</v>
      </c>
      <c r="P694" s="46" t="s">
        <v>193</v>
      </c>
      <c r="Q694" s="46" t="s">
        <v>7</v>
      </c>
      <c r="R694" s="46" t="s">
        <v>4</v>
      </c>
      <c r="S694" s="46" t="s">
        <v>194</v>
      </c>
      <c r="T694" s="46" t="s">
        <v>194</v>
      </c>
      <c r="U694" s="46" t="s">
        <v>194</v>
      </c>
      <c r="V694" s="46" t="s">
        <v>194</v>
      </c>
      <c r="W694" s="46" t="s">
        <v>189</v>
      </c>
      <c r="Y694" s="46" t="s">
        <v>190</v>
      </c>
      <c r="AA694" s="46">
        <v>44</v>
      </c>
      <c r="AB694" s="46" t="s">
        <v>195</v>
      </c>
      <c r="AC694" s="46" t="s">
        <v>3580</v>
      </c>
      <c r="AD694" s="46" t="s">
        <v>190</v>
      </c>
    </row>
    <row r="695" spans="1:31" hidden="1">
      <c r="A695" s="46">
        <v>211</v>
      </c>
      <c r="B695" s="46" t="s">
        <v>2872</v>
      </c>
      <c r="C695" s="46" t="s">
        <v>3404</v>
      </c>
      <c r="D695" s="46" t="s">
        <v>1066</v>
      </c>
      <c r="E695" s="46" t="s">
        <v>1067</v>
      </c>
      <c r="F695" s="46" t="s">
        <v>3576</v>
      </c>
      <c r="G695" s="44" t="s">
        <v>3577</v>
      </c>
      <c r="H695" s="44" t="s">
        <v>46</v>
      </c>
      <c r="I695" s="46" t="s">
        <v>3419</v>
      </c>
      <c r="J695" s="44" t="s">
        <v>3420</v>
      </c>
      <c r="K695" s="46" t="s">
        <v>3421</v>
      </c>
      <c r="L695" s="46">
        <v>18951819686</v>
      </c>
      <c r="M695" s="46">
        <v>42248</v>
      </c>
      <c r="N695" s="46" t="s">
        <v>186</v>
      </c>
      <c r="O695" s="46" t="s">
        <v>187</v>
      </c>
      <c r="P695" s="46" t="s">
        <v>193</v>
      </c>
      <c r="Q695" s="46" t="s">
        <v>7</v>
      </c>
      <c r="R695" s="46" t="s">
        <v>4</v>
      </c>
      <c r="S695" s="46" t="s">
        <v>194</v>
      </c>
      <c r="T695" s="46" t="s">
        <v>194</v>
      </c>
      <c r="U695" s="46" t="s">
        <v>194</v>
      </c>
      <c r="V695" s="46" t="s">
        <v>194</v>
      </c>
      <c r="W695" s="46" t="s">
        <v>189</v>
      </c>
      <c r="Y695" s="46" t="s">
        <v>190</v>
      </c>
      <c r="AA695" s="46">
        <v>44</v>
      </c>
      <c r="AB695" s="46" t="s">
        <v>195</v>
      </c>
      <c r="AC695" s="46" t="s">
        <v>3580</v>
      </c>
      <c r="AD695" s="46" t="s">
        <v>190</v>
      </c>
    </row>
    <row r="696" spans="1:31" hidden="1">
      <c r="A696" s="46">
        <v>212</v>
      </c>
      <c r="B696" s="46" t="s">
        <v>2872</v>
      </c>
      <c r="C696" s="46" t="s">
        <v>3404</v>
      </c>
      <c r="D696" s="46" t="s">
        <v>1066</v>
      </c>
      <c r="E696" s="46" t="s">
        <v>1067</v>
      </c>
      <c r="F696" s="46" t="s">
        <v>3576</v>
      </c>
      <c r="G696" s="44" t="s">
        <v>3577</v>
      </c>
      <c r="H696" s="44" t="s">
        <v>5</v>
      </c>
      <c r="I696" s="46" t="s">
        <v>3603</v>
      </c>
      <c r="J696" s="44" t="s">
        <v>3604</v>
      </c>
      <c r="K696" s="46" t="s">
        <v>3605</v>
      </c>
      <c r="L696" s="46">
        <v>13951762700</v>
      </c>
      <c r="M696" s="46">
        <v>42248</v>
      </c>
      <c r="N696" s="46" t="s">
        <v>186</v>
      </c>
      <c r="O696" s="46" t="s">
        <v>187</v>
      </c>
      <c r="P696" s="46" t="s">
        <v>188</v>
      </c>
      <c r="Q696" s="46" t="s">
        <v>7</v>
      </c>
      <c r="R696" s="46" t="s">
        <v>4</v>
      </c>
      <c r="S696" s="46" t="s">
        <v>194</v>
      </c>
      <c r="T696" s="46" t="s">
        <v>194</v>
      </c>
      <c r="U696" s="46" t="s">
        <v>194</v>
      </c>
      <c r="V696" s="46" t="s">
        <v>194</v>
      </c>
      <c r="W696" s="46" t="s">
        <v>189</v>
      </c>
      <c r="Y696" s="46" t="s">
        <v>190</v>
      </c>
      <c r="AA696" s="46">
        <v>44</v>
      </c>
      <c r="AB696" s="46" t="s">
        <v>195</v>
      </c>
      <c r="AC696" s="46" t="s">
        <v>3580</v>
      </c>
      <c r="AD696" s="46" t="s">
        <v>190</v>
      </c>
    </row>
    <row r="697" spans="1:31" hidden="1">
      <c r="A697" s="46">
        <v>213</v>
      </c>
      <c r="B697" s="46" t="s">
        <v>2872</v>
      </c>
      <c r="C697" s="46" t="s">
        <v>3404</v>
      </c>
      <c r="D697" s="46" t="s">
        <v>1066</v>
      </c>
      <c r="E697" s="46" t="s">
        <v>1067</v>
      </c>
      <c r="F697" s="46" t="s">
        <v>3606</v>
      </c>
      <c r="G697" s="44" t="s">
        <v>3607</v>
      </c>
      <c r="H697" s="44" t="s">
        <v>8</v>
      </c>
      <c r="I697" s="46" t="s">
        <v>3608</v>
      </c>
      <c r="J697" s="44" t="s">
        <v>3609</v>
      </c>
      <c r="K697" s="46" t="s">
        <v>3610</v>
      </c>
      <c r="L697" s="46" t="s">
        <v>3611</v>
      </c>
      <c r="M697" s="46">
        <v>42248</v>
      </c>
      <c r="N697" s="46" t="s">
        <v>186</v>
      </c>
      <c r="O697" s="46" t="s">
        <v>187</v>
      </c>
      <c r="P697" s="46" t="s">
        <v>193</v>
      </c>
      <c r="Q697" s="46" t="s">
        <v>7</v>
      </c>
      <c r="R697" s="46" t="s">
        <v>7</v>
      </c>
      <c r="S697" s="46" t="s">
        <v>194</v>
      </c>
      <c r="T697" s="46" t="s">
        <v>194</v>
      </c>
      <c r="U697" s="46" t="s">
        <v>194</v>
      </c>
      <c r="V697" s="46" t="s">
        <v>194</v>
      </c>
      <c r="W697" s="46" t="s">
        <v>189</v>
      </c>
      <c r="Y697" s="46" t="s">
        <v>190</v>
      </c>
      <c r="AA697" s="46">
        <v>12</v>
      </c>
      <c r="AB697" s="46" t="s">
        <v>195</v>
      </c>
      <c r="AC697" s="46" t="s">
        <v>3612</v>
      </c>
      <c r="AD697" s="46" t="s">
        <v>190</v>
      </c>
    </row>
    <row r="698" spans="1:31" hidden="1">
      <c r="A698" s="46">
        <v>214</v>
      </c>
      <c r="B698" s="46" t="s">
        <v>2872</v>
      </c>
      <c r="C698" s="46" t="s">
        <v>3404</v>
      </c>
      <c r="D698" s="46" t="s">
        <v>1066</v>
      </c>
      <c r="E698" s="46" t="s">
        <v>1067</v>
      </c>
      <c r="F698" s="46" t="s">
        <v>3606</v>
      </c>
      <c r="G698" s="44" t="s">
        <v>3607</v>
      </c>
      <c r="H698" s="44" t="s">
        <v>8</v>
      </c>
      <c r="I698" s="46" t="s">
        <v>3613</v>
      </c>
      <c r="J698" s="44" t="s">
        <v>3614</v>
      </c>
      <c r="K698" s="46" t="s">
        <v>3615</v>
      </c>
      <c r="L698" s="46" t="s">
        <v>3616</v>
      </c>
      <c r="M698" s="46">
        <v>42248</v>
      </c>
      <c r="N698" s="46" t="s">
        <v>186</v>
      </c>
      <c r="O698" s="46" t="s">
        <v>187</v>
      </c>
      <c r="P698" s="46" t="s">
        <v>193</v>
      </c>
      <c r="Q698" s="46" t="s">
        <v>7</v>
      </c>
      <c r="R698" s="46" t="s">
        <v>7</v>
      </c>
      <c r="S698" s="46" t="s">
        <v>194</v>
      </c>
      <c r="T698" s="46" t="s">
        <v>194</v>
      </c>
      <c r="U698" s="46" t="s">
        <v>194</v>
      </c>
      <c r="V698" s="46" t="s">
        <v>194</v>
      </c>
      <c r="W698" s="46" t="s">
        <v>189</v>
      </c>
      <c r="Y698" s="46" t="s">
        <v>190</v>
      </c>
      <c r="AA698" s="46">
        <v>12</v>
      </c>
      <c r="AB698" s="46" t="s">
        <v>195</v>
      </c>
      <c r="AC698" s="46" t="s">
        <v>3612</v>
      </c>
      <c r="AD698" s="46" t="s">
        <v>190</v>
      </c>
    </row>
    <row r="699" spans="1:31" hidden="1">
      <c r="A699" s="46">
        <v>215</v>
      </c>
      <c r="B699" s="46" t="s">
        <v>2872</v>
      </c>
      <c r="C699" s="46" t="s">
        <v>3404</v>
      </c>
      <c r="D699" s="46" t="s">
        <v>1066</v>
      </c>
      <c r="E699" s="46" t="s">
        <v>1067</v>
      </c>
      <c r="F699" s="46" t="s">
        <v>3606</v>
      </c>
      <c r="G699" s="44" t="s">
        <v>3607</v>
      </c>
      <c r="H699" s="44" t="s">
        <v>3</v>
      </c>
      <c r="I699" s="46" t="s">
        <v>3606</v>
      </c>
      <c r="J699" s="44" t="s">
        <v>3617</v>
      </c>
      <c r="K699" s="46" t="s">
        <v>3618</v>
      </c>
      <c r="L699" s="46">
        <v>18951713862</v>
      </c>
      <c r="M699" s="46">
        <v>42248</v>
      </c>
      <c r="N699" s="46" t="s">
        <v>186</v>
      </c>
      <c r="O699" s="46" t="s">
        <v>187</v>
      </c>
      <c r="P699" s="46" t="s">
        <v>193</v>
      </c>
      <c r="Q699" s="46" t="s">
        <v>7</v>
      </c>
      <c r="R699" s="46" t="s">
        <v>7</v>
      </c>
      <c r="S699" s="46" t="s">
        <v>194</v>
      </c>
      <c r="T699" s="46" t="s">
        <v>194</v>
      </c>
      <c r="U699" s="46" t="s">
        <v>194</v>
      </c>
      <c r="V699" s="46" t="s">
        <v>194</v>
      </c>
      <c r="W699" s="46" t="s">
        <v>189</v>
      </c>
      <c r="Y699" s="46" t="s">
        <v>190</v>
      </c>
      <c r="AA699" s="46">
        <v>12</v>
      </c>
      <c r="AB699" s="46" t="s">
        <v>195</v>
      </c>
      <c r="AC699" s="46" t="s">
        <v>3612</v>
      </c>
      <c r="AD699" s="46" t="s">
        <v>190</v>
      </c>
      <c r="AE699" s="46" t="s">
        <v>196</v>
      </c>
    </row>
    <row r="700" spans="1:31" hidden="1">
      <c r="A700" s="46">
        <v>216</v>
      </c>
      <c r="B700" s="46" t="s">
        <v>2872</v>
      </c>
      <c r="C700" s="46" t="s">
        <v>3404</v>
      </c>
      <c r="D700" s="46" t="s">
        <v>1066</v>
      </c>
      <c r="E700" s="46" t="s">
        <v>1067</v>
      </c>
      <c r="F700" s="46" t="s">
        <v>3606</v>
      </c>
      <c r="G700" s="44" t="s">
        <v>3607</v>
      </c>
      <c r="H700" s="44" t="s">
        <v>192</v>
      </c>
      <c r="I700" s="46" t="s">
        <v>3619</v>
      </c>
      <c r="J700" s="44" t="s">
        <v>3620</v>
      </c>
      <c r="K700" s="46" t="s">
        <v>3621</v>
      </c>
      <c r="L700" s="46" t="s">
        <v>3622</v>
      </c>
      <c r="M700" s="46">
        <v>42248</v>
      </c>
      <c r="N700" s="46" t="s">
        <v>186</v>
      </c>
      <c r="O700" s="46" t="s">
        <v>187</v>
      </c>
      <c r="P700" s="46" t="s">
        <v>193</v>
      </c>
      <c r="Q700" s="46" t="s">
        <v>7</v>
      </c>
      <c r="R700" s="46" t="s">
        <v>7</v>
      </c>
      <c r="S700" s="46" t="s">
        <v>194</v>
      </c>
      <c r="T700" s="46" t="s">
        <v>194</v>
      </c>
      <c r="U700" s="46" t="s">
        <v>194</v>
      </c>
      <c r="V700" s="46" t="s">
        <v>194</v>
      </c>
      <c r="W700" s="46" t="s">
        <v>189</v>
      </c>
      <c r="Y700" s="46" t="s">
        <v>190</v>
      </c>
      <c r="AA700" s="46">
        <v>12</v>
      </c>
      <c r="AB700" s="46" t="s">
        <v>195</v>
      </c>
      <c r="AC700" s="46" t="s">
        <v>3612</v>
      </c>
      <c r="AD700" s="46" t="s">
        <v>190</v>
      </c>
    </row>
    <row r="701" spans="1:31" hidden="1">
      <c r="A701" s="46">
        <v>217</v>
      </c>
      <c r="B701" s="46" t="s">
        <v>2872</v>
      </c>
      <c r="C701" s="46" t="s">
        <v>3404</v>
      </c>
      <c r="D701" s="46" t="s">
        <v>1066</v>
      </c>
      <c r="E701" s="46" t="s">
        <v>1067</v>
      </c>
      <c r="F701" s="46" t="s">
        <v>3606</v>
      </c>
      <c r="G701" s="44" t="s">
        <v>3607</v>
      </c>
      <c r="H701" s="44" t="s">
        <v>46</v>
      </c>
      <c r="I701" s="46" t="s">
        <v>3419</v>
      </c>
      <c r="J701" s="44" t="s">
        <v>3420</v>
      </c>
      <c r="K701" s="46" t="s">
        <v>3421</v>
      </c>
      <c r="L701" s="46">
        <v>18951819686</v>
      </c>
      <c r="M701" s="46">
        <v>42248</v>
      </c>
      <c r="N701" s="46" t="s">
        <v>186</v>
      </c>
      <c r="O701" s="46" t="s">
        <v>187</v>
      </c>
      <c r="P701" s="46" t="s">
        <v>193</v>
      </c>
      <c r="Q701" s="46" t="s">
        <v>7</v>
      </c>
      <c r="R701" s="46" t="s">
        <v>7</v>
      </c>
      <c r="S701" s="46" t="s">
        <v>194</v>
      </c>
      <c r="T701" s="46" t="s">
        <v>194</v>
      </c>
      <c r="U701" s="46" t="s">
        <v>194</v>
      </c>
      <c r="V701" s="46" t="s">
        <v>194</v>
      </c>
      <c r="W701" s="46" t="s">
        <v>189</v>
      </c>
      <c r="Y701" s="46" t="s">
        <v>190</v>
      </c>
      <c r="AA701" s="46">
        <v>12</v>
      </c>
      <c r="AB701" s="46" t="s">
        <v>195</v>
      </c>
      <c r="AC701" s="46" t="s">
        <v>3612</v>
      </c>
      <c r="AD701" s="46" t="s">
        <v>190</v>
      </c>
    </row>
    <row r="702" spans="1:31" hidden="1">
      <c r="A702" s="46">
        <v>218</v>
      </c>
      <c r="B702" s="46" t="s">
        <v>2872</v>
      </c>
      <c r="C702" s="46" t="s">
        <v>3404</v>
      </c>
      <c r="D702" s="46" t="s">
        <v>1066</v>
      </c>
      <c r="E702" s="46" t="s">
        <v>1067</v>
      </c>
      <c r="F702" s="46" t="s">
        <v>3623</v>
      </c>
      <c r="G702" s="44" t="s">
        <v>3624</v>
      </c>
      <c r="H702" s="44" t="s">
        <v>8</v>
      </c>
      <c r="I702" s="46" t="s">
        <v>3625</v>
      </c>
      <c r="J702" s="44" t="s">
        <v>3626</v>
      </c>
      <c r="K702" s="46" t="s">
        <v>3627</v>
      </c>
      <c r="L702" s="46" t="s">
        <v>3628</v>
      </c>
      <c r="M702" s="46">
        <v>42248</v>
      </c>
      <c r="N702" s="46" t="s">
        <v>186</v>
      </c>
      <c r="O702" s="46" t="s">
        <v>187</v>
      </c>
      <c r="P702" s="46" t="s">
        <v>193</v>
      </c>
      <c r="Q702" s="46" t="s">
        <v>7</v>
      </c>
      <c r="R702" s="46" t="s">
        <v>7</v>
      </c>
      <c r="S702" s="46" t="s">
        <v>194</v>
      </c>
      <c r="T702" s="46" t="s">
        <v>194</v>
      </c>
      <c r="U702" s="46" t="s">
        <v>194</v>
      </c>
      <c r="V702" s="46" t="s">
        <v>194</v>
      </c>
      <c r="W702" s="46" t="s">
        <v>189</v>
      </c>
      <c r="Y702" s="46" t="s">
        <v>190</v>
      </c>
      <c r="AA702" s="46">
        <v>23</v>
      </c>
      <c r="AB702" s="46" t="s">
        <v>195</v>
      </c>
      <c r="AC702" s="46" t="s">
        <v>3629</v>
      </c>
      <c r="AD702" s="46" t="s">
        <v>190</v>
      </c>
    </row>
    <row r="703" spans="1:31" hidden="1">
      <c r="A703" s="46">
        <v>219</v>
      </c>
      <c r="B703" s="46" t="s">
        <v>2872</v>
      </c>
      <c r="C703" s="46" t="s">
        <v>3404</v>
      </c>
      <c r="D703" s="46" t="s">
        <v>1066</v>
      </c>
      <c r="E703" s="46" t="s">
        <v>1067</v>
      </c>
      <c r="F703" s="46" t="s">
        <v>3623</v>
      </c>
      <c r="G703" s="44" t="s">
        <v>3624</v>
      </c>
      <c r="H703" s="44" t="s">
        <v>8</v>
      </c>
      <c r="I703" s="46" t="s">
        <v>3630</v>
      </c>
      <c r="J703" s="44" t="s">
        <v>3631</v>
      </c>
      <c r="K703" s="46" t="s">
        <v>3632</v>
      </c>
      <c r="L703" s="46" t="s">
        <v>3633</v>
      </c>
      <c r="M703" s="46">
        <v>42248</v>
      </c>
      <c r="N703" s="46" t="s">
        <v>186</v>
      </c>
      <c r="O703" s="46" t="s">
        <v>187</v>
      </c>
      <c r="P703" s="46" t="s">
        <v>188</v>
      </c>
      <c r="Q703" s="46" t="s">
        <v>7</v>
      </c>
      <c r="R703" s="46" t="s">
        <v>7</v>
      </c>
      <c r="V703" s="46" t="s">
        <v>194</v>
      </c>
      <c r="W703" s="46" t="s">
        <v>189</v>
      </c>
      <c r="Y703" s="46" t="s">
        <v>190</v>
      </c>
      <c r="AA703" s="46">
        <v>23</v>
      </c>
      <c r="AB703" s="46" t="s">
        <v>195</v>
      </c>
      <c r="AC703" s="46" t="s">
        <v>3629</v>
      </c>
      <c r="AD703" s="46" t="s">
        <v>190</v>
      </c>
    </row>
    <row r="704" spans="1:31" hidden="1">
      <c r="A704" s="46">
        <v>220</v>
      </c>
      <c r="B704" s="46" t="s">
        <v>2872</v>
      </c>
      <c r="C704" s="46" t="s">
        <v>3404</v>
      </c>
      <c r="D704" s="46" t="s">
        <v>1066</v>
      </c>
      <c r="E704" s="46" t="s">
        <v>1067</v>
      </c>
      <c r="F704" s="46" t="s">
        <v>3623</v>
      </c>
      <c r="G704" s="44" t="s">
        <v>3624</v>
      </c>
      <c r="H704" s="44" t="s">
        <v>3</v>
      </c>
      <c r="I704" s="46" t="s">
        <v>3623</v>
      </c>
      <c r="J704" s="44" t="s">
        <v>3634</v>
      </c>
      <c r="K704" s="46" t="s">
        <v>3635</v>
      </c>
      <c r="L704" s="46" t="s">
        <v>3636</v>
      </c>
      <c r="M704" s="46">
        <v>42248</v>
      </c>
      <c r="N704" s="46" t="s">
        <v>186</v>
      </c>
      <c r="O704" s="46" t="s">
        <v>187</v>
      </c>
      <c r="P704" s="46" t="s">
        <v>193</v>
      </c>
      <c r="Q704" s="46" t="s">
        <v>7</v>
      </c>
      <c r="R704" s="46" t="s">
        <v>7</v>
      </c>
      <c r="S704" s="46" t="s">
        <v>194</v>
      </c>
      <c r="T704" s="46" t="s">
        <v>194</v>
      </c>
      <c r="U704" s="46" t="s">
        <v>194</v>
      </c>
      <c r="V704" s="46" t="s">
        <v>194</v>
      </c>
      <c r="W704" s="46" t="s">
        <v>189</v>
      </c>
      <c r="Y704" s="46" t="s">
        <v>190</v>
      </c>
      <c r="AA704" s="46">
        <v>23</v>
      </c>
      <c r="AB704" s="46" t="s">
        <v>195</v>
      </c>
      <c r="AC704" s="46" t="s">
        <v>3629</v>
      </c>
      <c r="AD704" s="46" t="s">
        <v>190</v>
      </c>
      <c r="AE704" s="46" t="e">
        <v>#N/A</v>
      </c>
    </row>
    <row r="705" spans="1:31" hidden="1">
      <c r="A705" s="46">
        <v>221</v>
      </c>
      <c r="B705" s="46" t="s">
        <v>2872</v>
      </c>
      <c r="C705" s="46" t="s">
        <v>3404</v>
      </c>
      <c r="D705" s="46" t="s">
        <v>1066</v>
      </c>
      <c r="E705" s="46" t="s">
        <v>1067</v>
      </c>
      <c r="F705" s="46" t="s">
        <v>3623</v>
      </c>
      <c r="G705" s="44" t="s">
        <v>3624</v>
      </c>
      <c r="H705" s="44" t="s">
        <v>9</v>
      </c>
      <c r="I705" s="46" t="s">
        <v>3637</v>
      </c>
      <c r="J705" s="44" t="s">
        <v>3638</v>
      </c>
      <c r="K705" s="46" t="s">
        <v>3639</v>
      </c>
      <c r="L705" s="46" t="s">
        <v>3640</v>
      </c>
      <c r="M705" s="46">
        <v>42248</v>
      </c>
      <c r="N705" s="46" t="s">
        <v>186</v>
      </c>
      <c r="O705" s="46" t="s">
        <v>187</v>
      </c>
      <c r="P705" s="46" t="s">
        <v>193</v>
      </c>
      <c r="Q705" s="46" t="s">
        <v>7</v>
      </c>
      <c r="R705" s="46" t="s">
        <v>7</v>
      </c>
      <c r="S705" s="46" t="s">
        <v>194</v>
      </c>
      <c r="T705" s="46" t="s">
        <v>194</v>
      </c>
      <c r="U705" s="46" t="s">
        <v>194</v>
      </c>
      <c r="V705" s="46" t="s">
        <v>194</v>
      </c>
      <c r="W705" s="46" t="s">
        <v>189</v>
      </c>
      <c r="Y705" s="46" t="s">
        <v>190</v>
      </c>
      <c r="AA705" s="46">
        <v>23</v>
      </c>
      <c r="AB705" s="46" t="s">
        <v>195</v>
      </c>
      <c r="AC705" s="46" t="s">
        <v>3629</v>
      </c>
      <c r="AD705" s="46" t="s">
        <v>190</v>
      </c>
    </row>
    <row r="706" spans="1:31" hidden="1">
      <c r="A706" s="46">
        <v>222</v>
      </c>
      <c r="B706" s="46" t="s">
        <v>2872</v>
      </c>
      <c r="C706" s="46" t="s">
        <v>3404</v>
      </c>
      <c r="D706" s="46" t="s">
        <v>1066</v>
      </c>
      <c r="E706" s="46" t="s">
        <v>1067</v>
      </c>
      <c r="F706" s="46" t="s">
        <v>3623</v>
      </c>
      <c r="G706" s="44" t="s">
        <v>3624</v>
      </c>
      <c r="H706" s="44" t="s">
        <v>9</v>
      </c>
      <c r="I706" s="46" t="s">
        <v>3641</v>
      </c>
      <c r="J706" s="44" t="s">
        <v>3642</v>
      </c>
      <c r="K706" s="46" t="s">
        <v>3643</v>
      </c>
      <c r="L706" s="46" t="s">
        <v>3644</v>
      </c>
      <c r="M706" s="46">
        <v>42248</v>
      </c>
      <c r="N706" s="46" t="s">
        <v>186</v>
      </c>
      <c r="O706" s="46" t="s">
        <v>187</v>
      </c>
      <c r="P706" s="46" t="s">
        <v>188</v>
      </c>
      <c r="Q706" s="46" t="s">
        <v>7</v>
      </c>
      <c r="R706" s="46" t="s">
        <v>7</v>
      </c>
      <c r="S706" s="46" t="s">
        <v>3645</v>
      </c>
      <c r="T706" s="46" t="s">
        <v>3646</v>
      </c>
      <c r="U706" s="46" t="s">
        <v>3637</v>
      </c>
      <c r="V706" s="46" t="s">
        <v>194</v>
      </c>
      <c r="W706" s="46" t="s">
        <v>189</v>
      </c>
      <c r="Y706" s="46" t="s">
        <v>190</v>
      </c>
      <c r="AA706" s="46">
        <v>23</v>
      </c>
      <c r="AB706" s="46" t="s">
        <v>195</v>
      </c>
      <c r="AC706" s="46" t="s">
        <v>3629</v>
      </c>
      <c r="AD706" s="46" t="s">
        <v>190</v>
      </c>
    </row>
    <row r="707" spans="1:31" hidden="1">
      <c r="A707" s="46">
        <v>223</v>
      </c>
      <c r="B707" s="46" t="s">
        <v>2872</v>
      </c>
      <c r="C707" s="46" t="s">
        <v>3404</v>
      </c>
      <c r="D707" s="46" t="s">
        <v>1066</v>
      </c>
      <c r="E707" s="46" t="s">
        <v>1067</v>
      </c>
      <c r="F707" s="46" t="s">
        <v>3623</v>
      </c>
      <c r="G707" s="44" t="s">
        <v>3624</v>
      </c>
      <c r="H707" s="44" t="s">
        <v>46</v>
      </c>
      <c r="I707" s="46" t="s">
        <v>3419</v>
      </c>
      <c r="J707" s="44" t="s">
        <v>3420</v>
      </c>
      <c r="K707" s="46" t="s">
        <v>3421</v>
      </c>
      <c r="L707" s="46">
        <v>18951819686</v>
      </c>
      <c r="M707" s="46">
        <v>42248</v>
      </c>
      <c r="N707" s="46" t="s">
        <v>186</v>
      </c>
      <c r="O707" s="46" t="s">
        <v>187</v>
      </c>
      <c r="P707" s="46" t="s">
        <v>193</v>
      </c>
      <c r="Q707" s="46" t="s">
        <v>7</v>
      </c>
      <c r="R707" s="46" t="s">
        <v>7</v>
      </c>
      <c r="S707" s="46" t="s">
        <v>194</v>
      </c>
      <c r="T707" s="46" t="s">
        <v>194</v>
      </c>
      <c r="U707" s="46" t="s">
        <v>194</v>
      </c>
      <c r="V707" s="46" t="s">
        <v>194</v>
      </c>
      <c r="W707" s="46" t="s">
        <v>189</v>
      </c>
      <c r="Y707" s="46" t="s">
        <v>190</v>
      </c>
      <c r="AA707" s="46">
        <v>23</v>
      </c>
      <c r="AB707" s="46" t="s">
        <v>195</v>
      </c>
      <c r="AC707" s="46" t="s">
        <v>3629</v>
      </c>
      <c r="AD707" s="46" t="s">
        <v>190</v>
      </c>
    </row>
    <row r="708" spans="1:31" hidden="1">
      <c r="A708" s="46">
        <v>224</v>
      </c>
      <c r="B708" s="46" t="s">
        <v>2872</v>
      </c>
      <c r="C708" s="46" t="s">
        <v>3404</v>
      </c>
      <c r="D708" s="46" t="s">
        <v>1066</v>
      </c>
      <c r="E708" s="46" t="s">
        <v>1067</v>
      </c>
      <c r="F708" s="46" t="s">
        <v>3623</v>
      </c>
      <c r="G708" s="44" t="s">
        <v>3624</v>
      </c>
      <c r="H708" s="44" t="s">
        <v>192</v>
      </c>
      <c r="I708" s="46" t="s">
        <v>3647</v>
      </c>
      <c r="J708" s="44" t="s">
        <v>3648</v>
      </c>
      <c r="K708" s="46" t="s">
        <v>3649</v>
      </c>
      <c r="L708" s="46" t="s">
        <v>3650</v>
      </c>
      <c r="M708" s="46">
        <v>42248</v>
      </c>
      <c r="N708" s="46" t="s">
        <v>186</v>
      </c>
      <c r="O708" s="46" t="s">
        <v>187</v>
      </c>
      <c r="P708" s="46" t="s">
        <v>193</v>
      </c>
      <c r="Q708" s="46" t="s">
        <v>7</v>
      </c>
      <c r="R708" s="46" t="s">
        <v>7</v>
      </c>
      <c r="S708" s="46" t="s">
        <v>194</v>
      </c>
      <c r="T708" s="46" t="s">
        <v>194</v>
      </c>
      <c r="U708" s="46" t="s">
        <v>194</v>
      </c>
      <c r="V708" s="46" t="s">
        <v>194</v>
      </c>
      <c r="W708" s="46" t="s">
        <v>189</v>
      </c>
      <c r="Y708" s="46" t="s">
        <v>190</v>
      </c>
      <c r="AA708" s="46">
        <v>23</v>
      </c>
      <c r="AB708" s="46" t="s">
        <v>195</v>
      </c>
      <c r="AC708" s="46" t="s">
        <v>3629</v>
      </c>
      <c r="AD708" s="46" t="s">
        <v>190</v>
      </c>
    </row>
    <row r="709" spans="1:31" hidden="1">
      <c r="A709" s="46">
        <v>225</v>
      </c>
      <c r="B709" s="46" t="s">
        <v>2872</v>
      </c>
      <c r="C709" s="46" t="s">
        <v>3404</v>
      </c>
      <c r="D709" s="46" t="s">
        <v>1066</v>
      </c>
      <c r="E709" s="46" t="s">
        <v>1067</v>
      </c>
      <c r="F709" s="46" t="s">
        <v>3651</v>
      </c>
      <c r="G709" s="44" t="s">
        <v>3652</v>
      </c>
      <c r="H709" s="44" t="s">
        <v>8</v>
      </c>
      <c r="I709" s="46" t="s">
        <v>3653</v>
      </c>
      <c r="J709" s="44" t="s">
        <v>3654</v>
      </c>
      <c r="K709" s="46" t="s">
        <v>3655</v>
      </c>
      <c r="L709" s="46">
        <v>13770519109</v>
      </c>
      <c r="M709" s="46">
        <v>42248</v>
      </c>
      <c r="N709" s="46" t="s">
        <v>186</v>
      </c>
      <c r="O709" s="46" t="s">
        <v>187</v>
      </c>
      <c r="P709" s="46" t="s">
        <v>188</v>
      </c>
      <c r="Q709" s="46" t="s">
        <v>4</v>
      </c>
      <c r="R709" s="46" t="s">
        <v>4</v>
      </c>
      <c r="S709" s="46" t="s">
        <v>194</v>
      </c>
      <c r="T709" s="46" t="s">
        <v>194</v>
      </c>
      <c r="U709" s="46" t="s">
        <v>194</v>
      </c>
      <c r="V709" s="46" t="s">
        <v>194</v>
      </c>
      <c r="W709" s="46" t="s">
        <v>189</v>
      </c>
      <c r="Y709" s="46" t="s">
        <v>190</v>
      </c>
      <c r="AA709" s="46">
        <v>8</v>
      </c>
      <c r="AB709" s="46" t="s">
        <v>195</v>
      </c>
      <c r="AC709" s="46" t="s">
        <v>3656</v>
      </c>
      <c r="AD709" s="46" t="s">
        <v>190</v>
      </c>
    </row>
    <row r="710" spans="1:31" hidden="1">
      <c r="A710" s="46">
        <v>226</v>
      </c>
      <c r="B710" s="46" t="s">
        <v>2872</v>
      </c>
      <c r="C710" s="46" t="s">
        <v>3404</v>
      </c>
      <c r="D710" s="46" t="s">
        <v>1066</v>
      </c>
      <c r="E710" s="46" t="s">
        <v>1067</v>
      </c>
      <c r="F710" s="46" t="s">
        <v>3651</v>
      </c>
      <c r="G710" s="44" t="s">
        <v>3652</v>
      </c>
      <c r="H710" s="44" t="s">
        <v>3</v>
      </c>
      <c r="I710" s="46" t="s">
        <v>3651</v>
      </c>
      <c r="J710" s="44" t="s">
        <v>3657</v>
      </c>
      <c r="K710" s="46" t="s">
        <v>3658</v>
      </c>
      <c r="L710" s="46">
        <v>18602508123</v>
      </c>
      <c r="M710" s="46">
        <v>42248</v>
      </c>
      <c r="N710" s="46" t="s">
        <v>186</v>
      </c>
      <c r="O710" s="46" t="s">
        <v>187</v>
      </c>
      <c r="P710" s="46" t="s">
        <v>188</v>
      </c>
      <c r="Q710" s="46" t="s">
        <v>4</v>
      </c>
      <c r="R710" s="46" t="s">
        <v>4</v>
      </c>
      <c r="S710" s="46" t="s">
        <v>194</v>
      </c>
      <c r="T710" s="46" t="s">
        <v>194</v>
      </c>
      <c r="U710" s="46" t="s">
        <v>194</v>
      </c>
      <c r="V710" s="46" t="s">
        <v>194</v>
      </c>
      <c r="W710" s="46" t="s">
        <v>189</v>
      </c>
      <c r="Y710" s="46" t="s">
        <v>190</v>
      </c>
      <c r="AA710" s="46">
        <v>8</v>
      </c>
      <c r="AB710" s="46" t="s">
        <v>195</v>
      </c>
      <c r="AC710" s="46" t="s">
        <v>3656</v>
      </c>
      <c r="AD710" s="46" t="s">
        <v>190</v>
      </c>
      <c r="AE710" s="46" t="s">
        <v>196</v>
      </c>
    </row>
    <row r="711" spans="1:31" hidden="1">
      <c r="A711" s="46">
        <v>227</v>
      </c>
      <c r="B711" s="46" t="s">
        <v>2872</v>
      </c>
      <c r="C711" s="46" t="s">
        <v>3404</v>
      </c>
      <c r="D711" s="46" t="s">
        <v>1066</v>
      </c>
      <c r="E711" s="46" t="s">
        <v>1067</v>
      </c>
      <c r="F711" s="46" t="s">
        <v>3651</v>
      </c>
      <c r="G711" s="44" t="s">
        <v>3652</v>
      </c>
      <c r="H711" s="44" t="s">
        <v>192</v>
      </c>
      <c r="I711" s="46" t="s">
        <v>3659</v>
      </c>
      <c r="J711" s="44" t="s">
        <v>3660</v>
      </c>
      <c r="K711" s="46" t="s">
        <v>3661</v>
      </c>
      <c r="L711" s="46">
        <v>15651755820</v>
      </c>
      <c r="M711" s="46">
        <v>42248</v>
      </c>
      <c r="N711" s="46" t="s">
        <v>186</v>
      </c>
      <c r="O711" s="46" t="s">
        <v>187</v>
      </c>
      <c r="P711" s="46" t="s">
        <v>188</v>
      </c>
      <c r="Q711" s="46" t="s">
        <v>4</v>
      </c>
      <c r="R711" s="46" t="s">
        <v>4</v>
      </c>
      <c r="S711" s="46" t="s">
        <v>194</v>
      </c>
      <c r="T711" s="46" t="s">
        <v>194</v>
      </c>
      <c r="U711" s="46" t="s">
        <v>194</v>
      </c>
      <c r="V711" s="46" t="s">
        <v>194</v>
      </c>
      <c r="W711" s="46" t="s">
        <v>189</v>
      </c>
      <c r="Y711" s="46" t="s">
        <v>190</v>
      </c>
      <c r="AA711" s="46">
        <v>8</v>
      </c>
      <c r="AB711" s="46" t="s">
        <v>195</v>
      </c>
      <c r="AC711" s="46" t="s">
        <v>3656</v>
      </c>
      <c r="AD711" s="46" t="s">
        <v>190</v>
      </c>
    </row>
    <row r="712" spans="1:31" hidden="1">
      <c r="A712" s="46">
        <v>228</v>
      </c>
      <c r="B712" s="46" t="s">
        <v>2872</v>
      </c>
      <c r="C712" s="46" t="s">
        <v>3404</v>
      </c>
      <c r="D712" s="46" t="s">
        <v>1066</v>
      </c>
      <c r="E712" s="46" t="s">
        <v>1067</v>
      </c>
      <c r="F712" s="46" t="s">
        <v>3651</v>
      </c>
      <c r="G712" s="44" t="s">
        <v>3652</v>
      </c>
      <c r="H712" s="44" t="s">
        <v>46</v>
      </c>
      <c r="I712" s="46" t="s">
        <v>3419</v>
      </c>
      <c r="J712" s="44" t="s">
        <v>3420</v>
      </c>
      <c r="K712" s="46" t="s">
        <v>3421</v>
      </c>
      <c r="L712" s="46">
        <v>18951819686</v>
      </c>
      <c r="M712" s="46">
        <v>42248</v>
      </c>
      <c r="N712" s="46" t="s">
        <v>186</v>
      </c>
      <c r="O712" s="46" t="s">
        <v>187</v>
      </c>
      <c r="P712" s="46" t="s">
        <v>193</v>
      </c>
      <c r="Q712" s="46" t="s">
        <v>4</v>
      </c>
      <c r="R712" s="46" t="s">
        <v>4</v>
      </c>
      <c r="S712" s="46" t="s">
        <v>194</v>
      </c>
      <c r="T712" s="46" t="s">
        <v>194</v>
      </c>
      <c r="U712" s="46" t="s">
        <v>194</v>
      </c>
      <c r="V712" s="46" t="s">
        <v>194</v>
      </c>
      <c r="W712" s="46" t="s">
        <v>189</v>
      </c>
      <c r="Y712" s="46" t="s">
        <v>190</v>
      </c>
      <c r="AA712" s="46">
        <v>8</v>
      </c>
      <c r="AB712" s="46" t="s">
        <v>195</v>
      </c>
      <c r="AC712" s="46" t="s">
        <v>3656</v>
      </c>
      <c r="AD712" s="46" t="s">
        <v>190</v>
      </c>
    </row>
    <row r="713" spans="1:31" hidden="1">
      <c r="A713" s="46">
        <v>229</v>
      </c>
      <c r="B713" s="46" t="s">
        <v>2872</v>
      </c>
      <c r="C713" s="46" t="s">
        <v>3404</v>
      </c>
      <c r="D713" s="46" t="s">
        <v>1066</v>
      </c>
      <c r="E713" s="46" t="s">
        <v>1067</v>
      </c>
      <c r="F713" s="46" t="s">
        <v>3606</v>
      </c>
      <c r="G713" s="44" t="s">
        <v>3607</v>
      </c>
      <c r="H713" s="44" t="s">
        <v>3</v>
      </c>
      <c r="I713" s="46" t="s">
        <v>3613</v>
      </c>
      <c r="J713" s="44" t="s">
        <v>3614</v>
      </c>
      <c r="K713" s="46" t="s">
        <v>3615</v>
      </c>
      <c r="L713" s="46">
        <v>15850761260</v>
      </c>
      <c r="M713" s="46">
        <v>42248</v>
      </c>
      <c r="N713" s="46" t="s">
        <v>186</v>
      </c>
      <c r="O713" s="46" t="s">
        <v>187</v>
      </c>
      <c r="P713" s="46" t="s">
        <v>188</v>
      </c>
      <c r="Q713" s="46" t="s">
        <v>7</v>
      </c>
      <c r="R713" s="46" t="s">
        <v>7</v>
      </c>
      <c r="S713" s="46" t="s">
        <v>194</v>
      </c>
      <c r="T713" s="46" t="s">
        <v>194</v>
      </c>
      <c r="U713" s="46" t="s">
        <v>194</v>
      </c>
      <c r="V713" s="46" t="s">
        <v>194</v>
      </c>
      <c r="W713" s="46" t="s">
        <v>189</v>
      </c>
      <c r="Y713" s="46" t="s">
        <v>190</v>
      </c>
      <c r="AA713" s="46">
        <v>12</v>
      </c>
      <c r="AB713" s="46" t="s">
        <v>195</v>
      </c>
      <c r="AC713" s="46" t="s">
        <v>3629</v>
      </c>
      <c r="AD713" s="46" t="s">
        <v>201</v>
      </c>
      <c r="AE713" s="46" t="s">
        <v>196</v>
      </c>
    </row>
    <row r="714" spans="1:31" hidden="1">
      <c r="A714" s="46">
        <v>230</v>
      </c>
      <c r="B714" s="46" t="s">
        <v>2872</v>
      </c>
      <c r="C714" s="46" t="s">
        <v>3404</v>
      </c>
      <c r="D714" s="46" t="s">
        <v>1066</v>
      </c>
      <c r="E714" s="46" t="s">
        <v>1067</v>
      </c>
      <c r="F714" s="46" t="s">
        <v>3576</v>
      </c>
      <c r="G714" s="44" t="s">
        <v>3577</v>
      </c>
      <c r="H714" s="44" t="s">
        <v>3</v>
      </c>
      <c r="I714" s="46" t="s">
        <v>3581</v>
      </c>
      <c r="J714" s="44" t="s">
        <v>3582</v>
      </c>
      <c r="K714" s="46" t="s">
        <v>3583</v>
      </c>
      <c r="L714" s="46" t="s">
        <v>3584</v>
      </c>
      <c r="M714" s="46">
        <v>42248</v>
      </c>
      <c r="N714" s="46" t="s">
        <v>186</v>
      </c>
      <c r="O714" s="46" t="s">
        <v>187</v>
      </c>
      <c r="P714" s="46" t="s">
        <v>188</v>
      </c>
      <c r="Q714" s="46" t="s">
        <v>7</v>
      </c>
      <c r="R714" s="46" t="s">
        <v>4</v>
      </c>
      <c r="S714" s="46" t="s">
        <v>194</v>
      </c>
      <c r="T714" s="46" t="s">
        <v>194</v>
      </c>
      <c r="U714" s="46" t="s">
        <v>194</v>
      </c>
      <c r="V714" s="46" t="s">
        <v>194</v>
      </c>
      <c r="W714" s="46" t="s">
        <v>189</v>
      </c>
      <c r="Y714" s="46" t="s">
        <v>190</v>
      </c>
      <c r="AA714" s="46">
        <v>44</v>
      </c>
      <c r="AB714" s="46" t="s">
        <v>195</v>
      </c>
      <c r="AC714" s="46" t="s">
        <v>3580</v>
      </c>
      <c r="AD714" s="46" t="s">
        <v>201</v>
      </c>
      <c r="AE714" s="46" t="s">
        <v>196</v>
      </c>
    </row>
    <row r="715" spans="1:31" hidden="1">
      <c r="A715" s="46">
        <v>231</v>
      </c>
      <c r="B715" s="46" t="s">
        <v>2872</v>
      </c>
      <c r="C715" s="46" t="s">
        <v>3404</v>
      </c>
      <c r="D715" s="46" t="s">
        <v>1066</v>
      </c>
      <c r="E715" s="46" t="s">
        <v>1067</v>
      </c>
      <c r="F715" s="46" t="s">
        <v>3549</v>
      </c>
      <c r="G715" s="44" t="s">
        <v>3550</v>
      </c>
      <c r="H715" s="44" t="s">
        <v>3</v>
      </c>
      <c r="I715" s="46" t="s">
        <v>3570</v>
      </c>
      <c r="J715" s="44" t="s">
        <v>3571</v>
      </c>
      <c r="K715" s="46" t="s">
        <v>3572</v>
      </c>
      <c r="L715" s="46">
        <v>13770938893</v>
      </c>
      <c r="M715" s="46">
        <v>42248</v>
      </c>
      <c r="N715" s="46" t="s">
        <v>186</v>
      </c>
      <c r="O715" s="46" t="s">
        <v>187</v>
      </c>
      <c r="P715" s="46" t="s">
        <v>188</v>
      </c>
      <c r="Q715" s="46" t="s">
        <v>7</v>
      </c>
      <c r="R715" s="46" t="s">
        <v>7</v>
      </c>
      <c r="S715" s="46" t="s">
        <v>194</v>
      </c>
      <c r="T715" s="46" t="s">
        <v>194</v>
      </c>
      <c r="U715" s="46" t="s">
        <v>194</v>
      </c>
      <c r="V715" s="46" t="s">
        <v>194</v>
      </c>
      <c r="W715" s="46" t="s">
        <v>189</v>
      </c>
      <c r="Y715" s="46" t="s">
        <v>190</v>
      </c>
      <c r="AA715" s="46">
        <v>39</v>
      </c>
      <c r="AB715" s="46" t="s">
        <v>195</v>
      </c>
      <c r="AC715" s="46" t="s">
        <v>3561</v>
      </c>
      <c r="AD715" s="46" t="s">
        <v>201</v>
      </c>
      <c r="AE715" s="46" t="s">
        <v>196</v>
      </c>
    </row>
    <row r="716" spans="1:31" hidden="1">
      <c r="A716" s="46">
        <v>232</v>
      </c>
      <c r="B716" s="46" t="s">
        <v>2872</v>
      </c>
      <c r="C716" s="46" t="s">
        <v>3404</v>
      </c>
      <c r="D716" s="46" t="s">
        <v>1066</v>
      </c>
      <c r="E716" s="46" t="s">
        <v>1067</v>
      </c>
      <c r="F716" s="46" t="s">
        <v>3549</v>
      </c>
      <c r="G716" s="44" t="s">
        <v>3550</v>
      </c>
      <c r="H716" s="44" t="s">
        <v>3</v>
      </c>
      <c r="I716" s="46" t="s">
        <v>3558</v>
      </c>
      <c r="J716" s="44" t="s">
        <v>3559</v>
      </c>
      <c r="K716" s="46" t="s">
        <v>3560</v>
      </c>
      <c r="L716" s="46">
        <v>18168408005</v>
      </c>
      <c r="M716" s="46">
        <v>42248</v>
      </c>
      <c r="N716" s="46" t="s">
        <v>186</v>
      </c>
      <c r="O716" s="46" t="s">
        <v>187</v>
      </c>
      <c r="P716" s="46" t="s">
        <v>188</v>
      </c>
      <c r="Q716" s="46" t="s">
        <v>7</v>
      </c>
      <c r="R716" s="46" t="s">
        <v>7</v>
      </c>
      <c r="S716" s="46" t="s">
        <v>194</v>
      </c>
      <c r="T716" s="46" t="s">
        <v>194</v>
      </c>
      <c r="U716" s="46" t="s">
        <v>194</v>
      </c>
      <c r="V716" s="46" t="s">
        <v>194</v>
      </c>
      <c r="W716" s="46" t="s">
        <v>189</v>
      </c>
      <c r="Y716" s="46" t="s">
        <v>190</v>
      </c>
      <c r="AA716" s="46">
        <v>39</v>
      </c>
      <c r="AB716" s="46" t="s">
        <v>195</v>
      </c>
      <c r="AC716" s="46" t="s">
        <v>3561</v>
      </c>
      <c r="AD716" s="46" t="s">
        <v>201</v>
      </c>
      <c r="AE716" s="46" t="s">
        <v>196</v>
      </c>
    </row>
    <row r="717" spans="1:31" hidden="1">
      <c r="A717" s="46">
        <v>233</v>
      </c>
      <c r="B717" s="46" t="s">
        <v>2872</v>
      </c>
      <c r="C717" s="46" t="s">
        <v>3404</v>
      </c>
      <c r="D717" s="46" t="s">
        <v>1066</v>
      </c>
      <c r="E717" s="46" t="s">
        <v>1067</v>
      </c>
      <c r="F717" s="46" t="s">
        <v>3465</v>
      </c>
      <c r="G717" s="44" t="s">
        <v>3466</v>
      </c>
      <c r="H717" s="44" t="s">
        <v>3</v>
      </c>
      <c r="I717" s="46" t="s">
        <v>3529</v>
      </c>
      <c r="J717" s="44" t="s">
        <v>3530</v>
      </c>
      <c r="K717" s="46" t="s">
        <v>3531</v>
      </c>
      <c r="L717" s="46">
        <v>13382683597</v>
      </c>
      <c r="M717" s="46">
        <v>42248</v>
      </c>
      <c r="N717" s="46" t="s">
        <v>186</v>
      </c>
      <c r="O717" s="46" t="s">
        <v>187</v>
      </c>
      <c r="P717" s="46" t="s">
        <v>188</v>
      </c>
      <c r="Q717" s="46" t="s">
        <v>4</v>
      </c>
      <c r="R717" s="46" t="s">
        <v>4</v>
      </c>
      <c r="S717" s="46" t="s">
        <v>194</v>
      </c>
      <c r="T717" s="46" t="s">
        <v>194</v>
      </c>
      <c r="U717" s="46" t="s">
        <v>194</v>
      </c>
      <c r="V717" s="46" t="s">
        <v>194</v>
      </c>
      <c r="W717" s="46" t="s">
        <v>189</v>
      </c>
      <c r="Y717" s="46" t="s">
        <v>190</v>
      </c>
      <c r="AA717" s="46">
        <v>177</v>
      </c>
      <c r="AB717" s="46" t="s">
        <v>34</v>
      </c>
      <c r="AC717" s="46" t="s">
        <v>3410</v>
      </c>
      <c r="AD717" s="46" t="s">
        <v>201</v>
      </c>
      <c r="AE717" s="46" t="s">
        <v>196</v>
      </c>
    </row>
    <row r="718" spans="1:31" hidden="1">
      <c r="A718" s="46">
        <v>234</v>
      </c>
      <c r="B718" s="46" t="s">
        <v>2872</v>
      </c>
      <c r="C718" s="46" t="s">
        <v>3662</v>
      </c>
      <c r="D718" s="46" t="s">
        <v>204</v>
      </c>
      <c r="E718" s="46" t="s">
        <v>1067</v>
      </c>
      <c r="F718" s="46" t="s">
        <v>3663</v>
      </c>
      <c r="G718" s="44" t="s">
        <v>3664</v>
      </c>
      <c r="H718" s="44" t="s">
        <v>3</v>
      </c>
      <c r="I718" s="46" t="s">
        <v>3665</v>
      </c>
      <c r="J718" s="44" t="s">
        <v>3666</v>
      </c>
      <c r="K718" s="46" t="s">
        <v>3667</v>
      </c>
      <c r="L718" s="46">
        <v>18682437221</v>
      </c>
      <c r="M718" s="46">
        <v>42248</v>
      </c>
      <c r="N718" s="46" t="s">
        <v>186</v>
      </c>
      <c r="O718" s="46" t="s">
        <v>187</v>
      </c>
      <c r="P718" s="46" t="s">
        <v>193</v>
      </c>
      <c r="Q718" s="46" t="s">
        <v>7</v>
      </c>
      <c r="R718" s="46" t="s">
        <v>7</v>
      </c>
      <c r="S718" s="46" t="s">
        <v>194</v>
      </c>
      <c r="T718" s="46" t="s">
        <v>194</v>
      </c>
      <c r="U718" s="46" t="s">
        <v>194</v>
      </c>
      <c r="V718" s="46" t="s">
        <v>194</v>
      </c>
      <c r="W718" s="46" t="s">
        <v>189</v>
      </c>
      <c r="Y718" s="46" t="s">
        <v>190</v>
      </c>
      <c r="AA718" s="46">
        <v>20</v>
      </c>
      <c r="AB718" s="46" t="s">
        <v>195</v>
      </c>
      <c r="AC718" s="46" t="s">
        <v>3410</v>
      </c>
      <c r="AD718" s="46" t="s">
        <v>190</v>
      </c>
    </row>
    <row r="719" spans="1:31" hidden="1">
      <c r="A719" s="46">
        <v>235</v>
      </c>
      <c r="B719" s="46" t="s">
        <v>2872</v>
      </c>
      <c r="C719" s="46" t="s">
        <v>3662</v>
      </c>
      <c r="D719" s="46" t="s">
        <v>204</v>
      </c>
      <c r="E719" s="46" t="s">
        <v>1067</v>
      </c>
      <c r="F719" s="46" t="s">
        <v>3663</v>
      </c>
      <c r="G719" s="44" t="s">
        <v>3664</v>
      </c>
      <c r="H719" s="44" t="s">
        <v>8</v>
      </c>
      <c r="I719" s="46" t="s">
        <v>3665</v>
      </c>
      <c r="J719" s="44" t="s">
        <v>3666</v>
      </c>
      <c r="K719" s="46" t="s">
        <v>3667</v>
      </c>
      <c r="L719" s="46">
        <v>18682437221</v>
      </c>
      <c r="M719" s="46">
        <v>42248</v>
      </c>
      <c r="N719" s="46" t="s">
        <v>186</v>
      </c>
      <c r="O719" s="46" t="s">
        <v>187</v>
      </c>
      <c r="P719" s="46" t="s">
        <v>193</v>
      </c>
      <c r="Q719" s="46" t="s">
        <v>7</v>
      </c>
      <c r="R719" s="46" t="s">
        <v>7</v>
      </c>
      <c r="S719" s="46" t="s">
        <v>194</v>
      </c>
      <c r="T719" s="46" t="s">
        <v>194</v>
      </c>
      <c r="U719" s="46" t="s">
        <v>194</v>
      </c>
      <c r="V719" s="46" t="s">
        <v>194</v>
      </c>
      <c r="W719" s="46" t="s">
        <v>189</v>
      </c>
      <c r="Y719" s="46" t="s">
        <v>190</v>
      </c>
      <c r="AA719" s="46">
        <v>20</v>
      </c>
      <c r="AB719" s="46" t="s">
        <v>195</v>
      </c>
      <c r="AC719" s="46" t="s">
        <v>3410</v>
      </c>
      <c r="AD719" s="46" t="s">
        <v>190</v>
      </c>
    </row>
    <row r="720" spans="1:31" hidden="1">
      <c r="A720" s="46">
        <v>236</v>
      </c>
      <c r="B720" s="46" t="s">
        <v>2872</v>
      </c>
      <c r="C720" s="46" t="s">
        <v>3662</v>
      </c>
      <c r="D720" s="46" t="s">
        <v>204</v>
      </c>
      <c r="E720" s="46" t="s">
        <v>1067</v>
      </c>
      <c r="F720" s="46" t="s">
        <v>3663</v>
      </c>
      <c r="G720" s="44" t="s">
        <v>3664</v>
      </c>
      <c r="H720" s="44" t="s">
        <v>8</v>
      </c>
      <c r="I720" s="46" t="s">
        <v>3668</v>
      </c>
      <c r="J720" s="44" t="s">
        <v>3669</v>
      </c>
      <c r="K720" s="46" t="s">
        <v>3670</v>
      </c>
      <c r="L720" s="46">
        <v>15818549945</v>
      </c>
      <c r="M720" s="46">
        <v>42248</v>
      </c>
      <c r="N720" s="46" t="s">
        <v>186</v>
      </c>
      <c r="O720" s="46" t="s">
        <v>187</v>
      </c>
      <c r="P720" s="46" t="s">
        <v>193</v>
      </c>
      <c r="Q720" s="46" t="s">
        <v>7</v>
      </c>
      <c r="R720" s="46" t="s">
        <v>7</v>
      </c>
      <c r="S720" s="46" t="s">
        <v>194</v>
      </c>
      <c r="T720" s="46" t="s">
        <v>194</v>
      </c>
      <c r="U720" s="46" t="s">
        <v>194</v>
      </c>
      <c r="V720" s="46" t="s">
        <v>194</v>
      </c>
      <c r="W720" s="46" t="s">
        <v>189</v>
      </c>
      <c r="Y720" s="46" t="s">
        <v>190</v>
      </c>
      <c r="AA720" s="46">
        <v>20</v>
      </c>
      <c r="AB720" s="46" t="s">
        <v>195</v>
      </c>
      <c r="AC720" s="46" t="s">
        <v>3410</v>
      </c>
      <c r="AD720" s="46" t="s">
        <v>190</v>
      </c>
    </row>
    <row r="721" spans="1:31" hidden="1">
      <c r="A721" s="46">
        <v>237</v>
      </c>
      <c r="B721" s="46" t="s">
        <v>2872</v>
      </c>
      <c r="C721" s="46" t="s">
        <v>3662</v>
      </c>
      <c r="D721" s="46" t="s">
        <v>204</v>
      </c>
      <c r="E721" s="46" t="s">
        <v>1067</v>
      </c>
      <c r="F721" s="46" t="s">
        <v>3663</v>
      </c>
      <c r="G721" s="44" t="s">
        <v>3664</v>
      </c>
      <c r="H721" s="44" t="s">
        <v>192</v>
      </c>
      <c r="I721" s="46" t="s">
        <v>3671</v>
      </c>
      <c r="J721" s="44" t="s">
        <v>3672</v>
      </c>
      <c r="K721" s="46" t="s">
        <v>3673</v>
      </c>
      <c r="L721" s="46">
        <v>13530214649</v>
      </c>
      <c r="M721" s="46">
        <v>42248</v>
      </c>
      <c r="N721" s="46" t="s">
        <v>186</v>
      </c>
      <c r="O721" s="46" t="s">
        <v>187</v>
      </c>
      <c r="P721" s="46" t="s">
        <v>193</v>
      </c>
      <c r="Q721" s="46" t="s">
        <v>7</v>
      </c>
      <c r="R721" s="46" t="s">
        <v>7</v>
      </c>
      <c r="S721" s="46" t="s">
        <v>194</v>
      </c>
      <c r="T721" s="46" t="s">
        <v>194</v>
      </c>
      <c r="U721" s="46" t="s">
        <v>194</v>
      </c>
      <c r="V721" s="46" t="s">
        <v>194</v>
      </c>
      <c r="W721" s="46" t="s">
        <v>189</v>
      </c>
      <c r="Y721" s="46" t="s">
        <v>190</v>
      </c>
      <c r="AA721" s="46">
        <v>20</v>
      </c>
      <c r="AB721" s="46" t="s">
        <v>195</v>
      </c>
      <c r="AC721" s="46" t="s">
        <v>3410</v>
      </c>
      <c r="AD721" s="46" t="s">
        <v>190</v>
      </c>
    </row>
    <row r="722" spans="1:31" hidden="1">
      <c r="A722" s="46">
        <v>238</v>
      </c>
      <c r="B722" s="46" t="s">
        <v>2872</v>
      </c>
      <c r="C722" s="46" t="s">
        <v>3662</v>
      </c>
      <c r="D722" s="46" t="s">
        <v>204</v>
      </c>
      <c r="E722" s="46" t="s">
        <v>1067</v>
      </c>
      <c r="F722" s="46" t="s">
        <v>3663</v>
      </c>
      <c r="G722" s="44" t="s">
        <v>3664</v>
      </c>
      <c r="H722" s="44" t="s">
        <v>5</v>
      </c>
      <c r="I722" s="46" t="s">
        <v>3674</v>
      </c>
      <c r="J722" s="44" t="s">
        <v>3675</v>
      </c>
      <c r="K722" s="46" t="s">
        <v>3676</v>
      </c>
      <c r="L722" s="46">
        <v>13049315999</v>
      </c>
      <c r="M722" s="46">
        <v>42248</v>
      </c>
      <c r="N722" s="46" t="s">
        <v>186</v>
      </c>
      <c r="O722" s="46" t="s">
        <v>187</v>
      </c>
      <c r="P722" s="46" t="s">
        <v>193</v>
      </c>
      <c r="Q722" s="46" t="s">
        <v>7</v>
      </c>
      <c r="R722" s="46" t="s">
        <v>7</v>
      </c>
      <c r="S722" s="46" t="s">
        <v>194</v>
      </c>
      <c r="T722" s="46" t="s">
        <v>194</v>
      </c>
      <c r="U722" s="46" t="s">
        <v>194</v>
      </c>
      <c r="V722" s="46" t="s">
        <v>194</v>
      </c>
      <c r="W722" s="46" t="s">
        <v>189</v>
      </c>
      <c r="Y722" s="46" t="s">
        <v>190</v>
      </c>
      <c r="AA722" s="46">
        <v>20</v>
      </c>
      <c r="AB722" s="46" t="s">
        <v>195</v>
      </c>
      <c r="AC722" s="46" t="s">
        <v>3410</v>
      </c>
      <c r="AD722" s="46" t="s">
        <v>190</v>
      </c>
    </row>
    <row r="723" spans="1:31" hidden="1">
      <c r="A723" s="46">
        <v>239</v>
      </c>
      <c r="B723" s="46" t="s">
        <v>2872</v>
      </c>
      <c r="C723" s="46" t="s">
        <v>3662</v>
      </c>
      <c r="D723" s="46" t="s">
        <v>204</v>
      </c>
      <c r="E723" s="46" t="s">
        <v>1067</v>
      </c>
      <c r="F723" s="46" t="s">
        <v>3663</v>
      </c>
      <c r="G723" s="44" t="s">
        <v>3664</v>
      </c>
      <c r="H723" s="44" t="s">
        <v>46</v>
      </c>
      <c r="I723" s="46" t="s">
        <v>3677</v>
      </c>
      <c r="J723" s="44" t="s">
        <v>3678</v>
      </c>
      <c r="K723" s="46" t="s">
        <v>3679</v>
      </c>
      <c r="L723" s="46" t="s">
        <v>3680</v>
      </c>
      <c r="M723" s="46">
        <v>42248</v>
      </c>
      <c r="N723" s="46" t="s">
        <v>186</v>
      </c>
      <c r="O723" s="46" t="s">
        <v>187</v>
      </c>
      <c r="P723" s="46" t="s">
        <v>188</v>
      </c>
      <c r="Q723" s="46" t="s">
        <v>7</v>
      </c>
      <c r="R723" s="46" t="s">
        <v>7</v>
      </c>
      <c r="S723" s="46" t="s">
        <v>194</v>
      </c>
      <c r="T723" s="46" t="s">
        <v>194</v>
      </c>
      <c r="U723" s="46" t="s">
        <v>194</v>
      </c>
      <c r="V723" s="46" t="s">
        <v>194</v>
      </c>
      <c r="W723" s="46" t="s">
        <v>189</v>
      </c>
      <c r="Y723" s="46" t="s">
        <v>190</v>
      </c>
      <c r="AA723" s="46">
        <v>20</v>
      </c>
      <c r="AB723" s="46" t="s">
        <v>195</v>
      </c>
      <c r="AC723" s="46" t="s">
        <v>3410</v>
      </c>
      <c r="AD723" s="46" t="s">
        <v>190</v>
      </c>
    </row>
    <row r="724" spans="1:31" hidden="1">
      <c r="A724" s="46">
        <v>240</v>
      </c>
      <c r="B724" s="46" t="s">
        <v>2872</v>
      </c>
      <c r="C724" s="46" t="s">
        <v>3662</v>
      </c>
      <c r="D724" s="46" t="s">
        <v>204</v>
      </c>
      <c r="E724" s="46" t="s">
        <v>1067</v>
      </c>
      <c r="F724" s="46" t="s">
        <v>3663</v>
      </c>
      <c r="G724" s="44" t="s">
        <v>3681</v>
      </c>
      <c r="H724" s="44" t="s">
        <v>8</v>
      </c>
      <c r="I724" s="46" t="s">
        <v>3682</v>
      </c>
      <c r="J724" s="44" t="s">
        <v>3683</v>
      </c>
      <c r="K724" s="46" t="s">
        <v>3684</v>
      </c>
      <c r="L724" s="46" t="s">
        <v>3685</v>
      </c>
      <c r="M724" s="46">
        <v>42248</v>
      </c>
      <c r="N724" s="46" t="s">
        <v>186</v>
      </c>
      <c r="O724" s="46" t="s">
        <v>187</v>
      </c>
      <c r="P724" s="46" t="s">
        <v>193</v>
      </c>
      <c r="Q724" s="46" t="s">
        <v>4</v>
      </c>
      <c r="R724" s="46" t="s">
        <v>4</v>
      </c>
      <c r="S724" s="46" t="s">
        <v>194</v>
      </c>
      <c r="T724" s="46" t="s">
        <v>194</v>
      </c>
      <c r="U724" s="46" t="s">
        <v>194</v>
      </c>
      <c r="V724" s="46" t="s">
        <v>194</v>
      </c>
      <c r="W724" s="46" t="s">
        <v>189</v>
      </c>
      <c r="Y724" s="46" t="s">
        <v>190</v>
      </c>
      <c r="AA724" s="46">
        <v>65</v>
      </c>
      <c r="AB724" s="46" t="s">
        <v>34</v>
      </c>
      <c r="AC724" s="46" t="s">
        <v>3410</v>
      </c>
      <c r="AD724" s="46" t="s">
        <v>190</v>
      </c>
    </row>
    <row r="725" spans="1:31" hidden="1">
      <c r="A725" s="46">
        <v>241</v>
      </c>
      <c r="B725" s="46" t="s">
        <v>2872</v>
      </c>
      <c r="C725" s="46" t="s">
        <v>3662</v>
      </c>
      <c r="D725" s="46" t="s">
        <v>204</v>
      </c>
      <c r="E725" s="46" t="s">
        <v>1067</v>
      </c>
      <c r="F725" s="46" t="s">
        <v>3663</v>
      </c>
      <c r="G725" s="44" t="s">
        <v>3681</v>
      </c>
      <c r="H725" s="44" t="s">
        <v>8</v>
      </c>
      <c r="I725" s="46" t="s">
        <v>3686</v>
      </c>
      <c r="J725" s="44" t="s">
        <v>3687</v>
      </c>
      <c r="K725" s="46" t="s">
        <v>3688</v>
      </c>
      <c r="L725" s="46" t="s">
        <v>3689</v>
      </c>
      <c r="M725" s="46">
        <v>42248</v>
      </c>
      <c r="N725" s="46" t="s">
        <v>186</v>
      </c>
      <c r="O725" s="46" t="s">
        <v>187</v>
      </c>
      <c r="P725" s="46" t="s">
        <v>193</v>
      </c>
      <c r="Q725" s="46" t="s">
        <v>4</v>
      </c>
      <c r="R725" s="46" t="s">
        <v>4</v>
      </c>
      <c r="S725" s="46" t="s">
        <v>194</v>
      </c>
      <c r="T725" s="46" t="s">
        <v>194</v>
      </c>
      <c r="U725" s="46" t="s">
        <v>194</v>
      </c>
      <c r="V725" s="46" t="s">
        <v>194</v>
      </c>
      <c r="W725" s="46" t="s">
        <v>189</v>
      </c>
      <c r="Y725" s="46" t="s">
        <v>190</v>
      </c>
      <c r="AA725" s="46">
        <v>65</v>
      </c>
      <c r="AB725" s="46" t="s">
        <v>34</v>
      </c>
      <c r="AC725" s="46" t="s">
        <v>3410</v>
      </c>
      <c r="AD725" s="46" t="s">
        <v>190</v>
      </c>
    </row>
    <row r="726" spans="1:31" hidden="1">
      <c r="A726" s="46">
        <v>242</v>
      </c>
      <c r="B726" s="46" t="s">
        <v>2872</v>
      </c>
      <c r="C726" s="46" t="s">
        <v>3662</v>
      </c>
      <c r="D726" s="46" t="s">
        <v>204</v>
      </c>
      <c r="E726" s="46" t="s">
        <v>1067</v>
      </c>
      <c r="F726" s="46" t="s">
        <v>3663</v>
      </c>
      <c r="G726" s="44" t="s">
        <v>3681</v>
      </c>
      <c r="H726" s="44" t="s">
        <v>3</v>
      </c>
      <c r="I726" s="46" t="s">
        <v>3690</v>
      </c>
      <c r="J726" s="44" t="s">
        <v>3691</v>
      </c>
      <c r="K726" s="46" t="s">
        <v>3692</v>
      </c>
      <c r="L726" s="46" t="s">
        <v>3693</v>
      </c>
      <c r="M726" s="46">
        <v>42248</v>
      </c>
      <c r="N726" s="46" t="s">
        <v>186</v>
      </c>
      <c r="O726" s="46" t="s">
        <v>187</v>
      </c>
      <c r="P726" s="46" t="s">
        <v>193</v>
      </c>
      <c r="Q726" s="46" t="s">
        <v>4</v>
      </c>
      <c r="R726" s="46" t="s">
        <v>4</v>
      </c>
      <c r="S726" s="46" t="s">
        <v>194</v>
      </c>
      <c r="T726" s="46" t="s">
        <v>194</v>
      </c>
      <c r="U726" s="46" t="s">
        <v>194</v>
      </c>
      <c r="V726" s="46" t="s">
        <v>194</v>
      </c>
      <c r="W726" s="46" t="s">
        <v>189</v>
      </c>
      <c r="X726" s="46" t="s">
        <v>3694</v>
      </c>
      <c r="Y726" s="46" t="s">
        <v>190</v>
      </c>
      <c r="AA726" s="46">
        <v>65</v>
      </c>
      <c r="AB726" s="46" t="s">
        <v>34</v>
      </c>
      <c r="AC726" s="46" t="s">
        <v>3410</v>
      </c>
      <c r="AD726" s="46" t="s">
        <v>190</v>
      </c>
      <c r="AE726" s="46" t="s">
        <v>196</v>
      </c>
    </row>
    <row r="727" spans="1:31" hidden="1">
      <c r="A727" s="46">
        <v>243</v>
      </c>
      <c r="B727" s="46" t="s">
        <v>2872</v>
      </c>
      <c r="C727" s="46" t="s">
        <v>3662</v>
      </c>
      <c r="D727" s="46" t="s">
        <v>204</v>
      </c>
      <c r="E727" s="46" t="s">
        <v>1067</v>
      </c>
      <c r="F727" s="46" t="s">
        <v>3663</v>
      </c>
      <c r="G727" s="44" t="s">
        <v>3681</v>
      </c>
      <c r="H727" s="44" t="s">
        <v>3</v>
      </c>
      <c r="I727" s="46" t="s">
        <v>3695</v>
      </c>
      <c r="J727" s="44" t="s">
        <v>3696</v>
      </c>
      <c r="K727" s="46" t="s">
        <v>3697</v>
      </c>
      <c r="L727" s="46">
        <v>13760302493</v>
      </c>
      <c r="M727" s="46">
        <v>42248</v>
      </c>
      <c r="N727" s="46" t="s">
        <v>186</v>
      </c>
      <c r="O727" s="46" t="s">
        <v>187</v>
      </c>
      <c r="P727" s="46" t="s">
        <v>200</v>
      </c>
      <c r="Q727" s="46" t="s">
        <v>4</v>
      </c>
      <c r="R727" s="46" t="s">
        <v>4</v>
      </c>
      <c r="S727" s="46" t="s">
        <v>3698</v>
      </c>
      <c r="T727" s="46" t="s">
        <v>3699</v>
      </c>
      <c r="U727" s="46" t="s">
        <v>3690</v>
      </c>
      <c r="V727" s="46">
        <v>42735</v>
      </c>
      <c r="W727" s="46" t="s">
        <v>201</v>
      </c>
      <c r="X727" s="46" t="s">
        <v>3700</v>
      </c>
      <c r="AA727" s="46">
        <v>65</v>
      </c>
      <c r="AB727" s="46" t="s">
        <v>34</v>
      </c>
      <c r="AC727" s="46" t="s">
        <v>3410</v>
      </c>
      <c r="AD727" s="46" t="s">
        <v>201</v>
      </c>
    </row>
    <row r="728" spans="1:31" hidden="1">
      <c r="A728" s="46">
        <v>244</v>
      </c>
      <c r="B728" s="46" t="s">
        <v>2872</v>
      </c>
      <c r="C728" s="46" t="s">
        <v>3662</v>
      </c>
      <c r="D728" s="46" t="s">
        <v>204</v>
      </c>
      <c r="E728" s="46" t="s">
        <v>1067</v>
      </c>
      <c r="F728" s="46" t="s">
        <v>3663</v>
      </c>
      <c r="G728" s="44" t="s">
        <v>3681</v>
      </c>
      <c r="H728" s="44" t="s">
        <v>192</v>
      </c>
      <c r="I728" s="46" t="s">
        <v>3701</v>
      </c>
      <c r="J728" s="44" t="s">
        <v>3702</v>
      </c>
      <c r="K728" s="46" t="s">
        <v>3703</v>
      </c>
      <c r="L728" s="46">
        <v>13310852709</v>
      </c>
      <c r="M728" s="46">
        <v>42248</v>
      </c>
      <c r="N728" s="46" t="s">
        <v>186</v>
      </c>
      <c r="O728" s="46" t="s">
        <v>187</v>
      </c>
      <c r="P728" s="46" t="s">
        <v>188</v>
      </c>
      <c r="Q728" s="46" t="s">
        <v>4</v>
      </c>
      <c r="R728" s="46" t="s">
        <v>4</v>
      </c>
      <c r="S728" s="46" t="s">
        <v>194</v>
      </c>
      <c r="T728" s="46" t="s">
        <v>194</v>
      </c>
      <c r="U728" s="46" t="s">
        <v>194</v>
      </c>
      <c r="V728" s="46" t="s">
        <v>194</v>
      </c>
      <c r="W728" s="46" t="s">
        <v>189</v>
      </c>
      <c r="X728" s="46" t="s">
        <v>3704</v>
      </c>
      <c r="Y728" s="46" t="s">
        <v>190</v>
      </c>
      <c r="AA728" s="46">
        <v>65</v>
      </c>
      <c r="AB728" s="46" t="s">
        <v>34</v>
      </c>
      <c r="AC728" s="46" t="s">
        <v>3410</v>
      </c>
      <c r="AD728" s="46" t="s">
        <v>190</v>
      </c>
    </row>
    <row r="729" spans="1:31" hidden="1">
      <c r="A729" s="46">
        <v>245</v>
      </c>
      <c r="B729" s="46" t="s">
        <v>2872</v>
      </c>
      <c r="C729" s="46" t="s">
        <v>3662</v>
      </c>
      <c r="D729" s="46" t="s">
        <v>204</v>
      </c>
      <c r="E729" s="46" t="s">
        <v>1067</v>
      </c>
      <c r="F729" s="46" t="s">
        <v>3663</v>
      </c>
      <c r="G729" s="44" t="s">
        <v>3681</v>
      </c>
      <c r="H729" s="44" t="s">
        <v>5</v>
      </c>
      <c r="I729" s="46" t="s">
        <v>3705</v>
      </c>
      <c r="J729" s="44" t="s">
        <v>3706</v>
      </c>
      <c r="K729" s="46" t="s">
        <v>3707</v>
      </c>
      <c r="L729" s="46">
        <v>18688962791</v>
      </c>
      <c r="M729" s="46">
        <v>42248</v>
      </c>
      <c r="N729" s="46" t="s">
        <v>186</v>
      </c>
      <c r="O729" s="46" t="s">
        <v>187</v>
      </c>
      <c r="P729" s="46" t="s">
        <v>200</v>
      </c>
      <c r="Q729" s="46" t="s">
        <v>4</v>
      </c>
      <c r="R729" s="46" t="s">
        <v>4</v>
      </c>
      <c r="S729" s="46" t="s">
        <v>3708</v>
      </c>
      <c r="T729" s="46" t="s">
        <v>3709</v>
      </c>
      <c r="U729" s="46" t="s">
        <v>3690</v>
      </c>
      <c r="V729" s="46">
        <v>42735</v>
      </c>
      <c r="W729" s="46" t="s">
        <v>201</v>
      </c>
      <c r="AA729" s="46">
        <v>65</v>
      </c>
      <c r="AB729" s="46" t="s">
        <v>34</v>
      </c>
      <c r="AC729" s="46" t="s">
        <v>3410</v>
      </c>
      <c r="AD729" s="46" t="s">
        <v>201</v>
      </c>
    </row>
    <row r="730" spans="1:31" hidden="1">
      <c r="A730" s="46">
        <v>246</v>
      </c>
      <c r="B730" s="46" t="s">
        <v>2872</v>
      </c>
      <c r="C730" s="46" t="s">
        <v>3662</v>
      </c>
      <c r="D730" s="46" t="s">
        <v>204</v>
      </c>
      <c r="E730" s="46" t="s">
        <v>1067</v>
      </c>
      <c r="F730" s="46" t="s">
        <v>3663</v>
      </c>
      <c r="G730" s="44" t="s">
        <v>3681</v>
      </c>
      <c r="H730" s="44" t="s">
        <v>46</v>
      </c>
      <c r="I730" s="46" t="s">
        <v>3677</v>
      </c>
      <c r="J730" s="44" t="s">
        <v>3678</v>
      </c>
      <c r="K730" s="46" t="s">
        <v>3679</v>
      </c>
      <c r="L730" s="46" t="s">
        <v>3680</v>
      </c>
      <c r="M730" s="46">
        <v>42248</v>
      </c>
      <c r="N730" s="46" t="s">
        <v>186</v>
      </c>
      <c r="O730" s="46" t="s">
        <v>187</v>
      </c>
      <c r="P730" s="46" t="s">
        <v>188</v>
      </c>
      <c r="Q730" s="46" t="s">
        <v>4</v>
      </c>
      <c r="R730" s="46" t="s">
        <v>4</v>
      </c>
      <c r="S730" s="46" t="s">
        <v>194</v>
      </c>
      <c r="T730" s="46" t="s">
        <v>194</v>
      </c>
      <c r="U730" s="46" t="s">
        <v>194</v>
      </c>
      <c r="V730" s="46" t="s">
        <v>194</v>
      </c>
      <c r="W730" s="46" t="s">
        <v>189</v>
      </c>
      <c r="Y730" s="46" t="s">
        <v>190</v>
      </c>
      <c r="AA730" s="46">
        <v>65</v>
      </c>
      <c r="AB730" s="46" t="s">
        <v>34</v>
      </c>
      <c r="AC730" s="46" t="s">
        <v>3410</v>
      </c>
      <c r="AD730" s="46" t="s">
        <v>190</v>
      </c>
    </row>
    <row r="731" spans="1:31" hidden="1">
      <c r="A731" s="46">
        <v>247</v>
      </c>
      <c r="B731" s="46" t="s">
        <v>2872</v>
      </c>
      <c r="C731" s="46" t="s">
        <v>3662</v>
      </c>
      <c r="D731" s="46" t="s">
        <v>204</v>
      </c>
      <c r="E731" s="46" t="s">
        <v>1067</v>
      </c>
      <c r="F731" s="46" t="s">
        <v>3663</v>
      </c>
      <c r="G731" s="44" t="s">
        <v>3710</v>
      </c>
      <c r="H731" s="44" t="s">
        <v>8</v>
      </c>
      <c r="I731" s="46" t="s">
        <v>3711</v>
      </c>
      <c r="J731" s="44" t="s">
        <v>3712</v>
      </c>
      <c r="K731" s="46" t="s">
        <v>3713</v>
      </c>
      <c r="L731" s="46" t="s">
        <v>3714</v>
      </c>
      <c r="M731" s="46">
        <v>42248</v>
      </c>
      <c r="N731" s="46" t="s">
        <v>186</v>
      </c>
      <c r="O731" s="46" t="s">
        <v>187</v>
      </c>
      <c r="P731" s="46" t="s">
        <v>193</v>
      </c>
      <c r="Q731" s="46" t="s">
        <v>10</v>
      </c>
      <c r="R731" s="46" t="s">
        <v>10</v>
      </c>
      <c r="S731" s="46" t="s">
        <v>194</v>
      </c>
      <c r="T731" s="46" t="s">
        <v>194</v>
      </c>
      <c r="U731" s="46" t="s">
        <v>194</v>
      </c>
      <c r="V731" s="46" t="s">
        <v>194</v>
      </c>
      <c r="W731" s="46" t="s">
        <v>189</v>
      </c>
      <c r="Y731" s="46" t="s">
        <v>190</v>
      </c>
      <c r="AA731" s="46">
        <v>16</v>
      </c>
      <c r="AB731" s="46" t="s">
        <v>3715</v>
      </c>
      <c r="AC731" s="46" t="s">
        <v>3410</v>
      </c>
      <c r="AD731" s="46" t="s">
        <v>190</v>
      </c>
    </row>
    <row r="732" spans="1:31" hidden="1">
      <c r="A732" s="46">
        <v>248</v>
      </c>
      <c r="B732" s="46" t="s">
        <v>2872</v>
      </c>
      <c r="C732" s="46" t="s">
        <v>3662</v>
      </c>
      <c r="D732" s="46" t="s">
        <v>204</v>
      </c>
      <c r="E732" s="46" t="s">
        <v>1067</v>
      </c>
      <c r="F732" s="46" t="s">
        <v>3663</v>
      </c>
      <c r="G732" s="44" t="s">
        <v>3710</v>
      </c>
      <c r="H732" s="44" t="s">
        <v>8</v>
      </c>
      <c r="I732" s="46" t="s">
        <v>3716</v>
      </c>
      <c r="J732" s="44" t="s">
        <v>3717</v>
      </c>
      <c r="K732" s="46" t="s">
        <v>3718</v>
      </c>
      <c r="L732" s="46">
        <v>13049433181</v>
      </c>
      <c r="M732" s="46">
        <v>42248</v>
      </c>
      <c r="N732" s="46" t="s">
        <v>186</v>
      </c>
      <c r="O732" s="46" t="s">
        <v>187</v>
      </c>
      <c r="P732" s="46" t="s">
        <v>193</v>
      </c>
      <c r="Q732" s="46" t="s">
        <v>10</v>
      </c>
      <c r="R732" s="46" t="s">
        <v>10</v>
      </c>
      <c r="S732" s="46" t="s">
        <v>194</v>
      </c>
      <c r="T732" s="46" t="s">
        <v>194</v>
      </c>
      <c r="U732" s="46" t="s">
        <v>194</v>
      </c>
      <c r="V732" s="46" t="s">
        <v>194</v>
      </c>
      <c r="W732" s="46" t="s">
        <v>189</v>
      </c>
      <c r="Y732" s="46" t="s">
        <v>190</v>
      </c>
      <c r="AA732" s="46">
        <v>16</v>
      </c>
      <c r="AB732" s="46" t="s">
        <v>3715</v>
      </c>
      <c r="AC732" s="46" t="s">
        <v>3410</v>
      </c>
      <c r="AD732" s="46" t="s">
        <v>190</v>
      </c>
    </row>
    <row r="733" spans="1:31" hidden="1">
      <c r="A733" s="46">
        <v>249</v>
      </c>
      <c r="B733" s="46" t="s">
        <v>2872</v>
      </c>
      <c r="C733" s="46" t="s">
        <v>3662</v>
      </c>
      <c r="D733" s="46" t="s">
        <v>204</v>
      </c>
      <c r="E733" s="46" t="s">
        <v>1067</v>
      </c>
      <c r="F733" s="46" t="s">
        <v>3663</v>
      </c>
      <c r="G733" s="44" t="s">
        <v>3710</v>
      </c>
      <c r="H733" s="44" t="s">
        <v>3</v>
      </c>
      <c r="I733" s="46" t="s">
        <v>3694</v>
      </c>
      <c r="J733" s="44" t="s">
        <v>3719</v>
      </c>
      <c r="K733" s="46" t="s">
        <v>3720</v>
      </c>
      <c r="L733" s="46">
        <v>15889723570</v>
      </c>
      <c r="M733" s="46">
        <v>42248</v>
      </c>
      <c r="N733" s="46" t="s">
        <v>186</v>
      </c>
      <c r="O733" s="46" t="s">
        <v>187</v>
      </c>
      <c r="P733" s="46" t="s">
        <v>200</v>
      </c>
      <c r="Q733" s="46" t="s">
        <v>10</v>
      </c>
      <c r="R733" s="46" t="s">
        <v>10</v>
      </c>
      <c r="S733" s="46" t="s">
        <v>3698</v>
      </c>
      <c r="T733" s="46" t="s">
        <v>3699</v>
      </c>
      <c r="U733" s="46" t="s">
        <v>3690</v>
      </c>
      <c r="V733" s="46">
        <v>42735</v>
      </c>
      <c r="W733" s="46" t="s">
        <v>201</v>
      </c>
      <c r="AA733" s="46">
        <v>16</v>
      </c>
      <c r="AB733" s="46" t="s">
        <v>3715</v>
      </c>
      <c r="AC733" s="46" t="s">
        <v>3410</v>
      </c>
      <c r="AD733" s="46" t="s">
        <v>201</v>
      </c>
    </row>
    <row r="734" spans="1:31" hidden="1">
      <c r="A734" s="46">
        <v>250</v>
      </c>
      <c r="B734" s="46" t="s">
        <v>2872</v>
      </c>
      <c r="C734" s="46" t="s">
        <v>3662</v>
      </c>
      <c r="D734" s="46" t="s">
        <v>204</v>
      </c>
      <c r="E734" s="46" t="s">
        <v>1067</v>
      </c>
      <c r="F734" s="46" t="s">
        <v>3663</v>
      </c>
      <c r="G734" s="44" t="s">
        <v>3710</v>
      </c>
      <c r="H734" s="44" t="s">
        <v>9</v>
      </c>
      <c r="I734" s="46" t="s">
        <v>3721</v>
      </c>
      <c r="J734" s="44" t="s">
        <v>3722</v>
      </c>
      <c r="K734" s="46" t="s">
        <v>3723</v>
      </c>
      <c r="L734" s="46">
        <v>18588239983</v>
      </c>
      <c r="M734" s="46">
        <v>42248</v>
      </c>
      <c r="N734" s="46" t="s">
        <v>186</v>
      </c>
      <c r="O734" s="46" t="s">
        <v>187</v>
      </c>
      <c r="P734" s="46" t="s">
        <v>193</v>
      </c>
      <c r="Q734" s="46" t="s">
        <v>10</v>
      </c>
      <c r="R734" s="46" t="s">
        <v>10</v>
      </c>
      <c r="S734" s="46" t="s">
        <v>194</v>
      </c>
      <c r="T734" s="46" t="s">
        <v>194</v>
      </c>
      <c r="U734" s="46" t="s">
        <v>194</v>
      </c>
      <c r="V734" s="46" t="s">
        <v>194</v>
      </c>
      <c r="W734" s="46" t="s">
        <v>189</v>
      </c>
      <c r="Y734" s="46" t="s">
        <v>190</v>
      </c>
      <c r="AA734" s="46">
        <v>16</v>
      </c>
      <c r="AB734" s="46" t="s">
        <v>3715</v>
      </c>
      <c r="AC734" s="46" t="s">
        <v>3410</v>
      </c>
      <c r="AD734" s="46" t="s">
        <v>190</v>
      </c>
      <c r="AE734" s="46" t="s">
        <v>196</v>
      </c>
    </row>
    <row r="735" spans="1:31" hidden="1">
      <c r="A735" s="46">
        <v>251</v>
      </c>
      <c r="B735" s="46" t="s">
        <v>2872</v>
      </c>
      <c r="C735" s="46" t="s">
        <v>3662</v>
      </c>
      <c r="D735" s="46" t="s">
        <v>204</v>
      </c>
      <c r="E735" s="46" t="s">
        <v>1067</v>
      </c>
      <c r="F735" s="46" t="s">
        <v>3663</v>
      </c>
      <c r="G735" s="44" t="s">
        <v>3710</v>
      </c>
      <c r="H735" s="44" t="s">
        <v>192</v>
      </c>
      <c r="I735" s="46" t="s">
        <v>3724</v>
      </c>
      <c r="J735" s="44" t="s">
        <v>3725</v>
      </c>
      <c r="K735" s="46" t="s">
        <v>3726</v>
      </c>
      <c r="L735" s="46">
        <v>15099903143</v>
      </c>
      <c r="M735" s="46">
        <v>42248</v>
      </c>
      <c r="N735" s="46" t="s">
        <v>186</v>
      </c>
      <c r="O735" s="46" t="s">
        <v>187</v>
      </c>
      <c r="P735" s="46" t="s">
        <v>200</v>
      </c>
      <c r="Q735" s="46" t="s">
        <v>10</v>
      </c>
      <c r="R735" s="46" t="s">
        <v>10</v>
      </c>
      <c r="S735" s="46" t="s">
        <v>194</v>
      </c>
      <c r="T735" s="46" t="s">
        <v>194</v>
      </c>
      <c r="U735" s="46" t="s">
        <v>194</v>
      </c>
      <c r="V735" s="46">
        <v>42735</v>
      </c>
      <c r="W735" s="46" t="s">
        <v>201</v>
      </c>
      <c r="AA735" s="46">
        <v>16</v>
      </c>
      <c r="AB735" s="46" t="s">
        <v>3715</v>
      </c>
      <c r="AC735" s="46" t="s">
        <v>3410</v>
      </c>
      <c r="AD735" s="46" t="s">
        <v>201</v>
      </c>
    </row>
    <row r="736" spans="1:31" hidden="1">
      <c r="A736" s="46">
        <v>252</v>
      </c>
      <c r="B736" s="46" t="s">
        <v>2872</v>
      </c>
      <c r="C736" s="46" t="s">
        <v>3662</v>
      </c>
      <c r="D736" s="46" t="s">
        <v>204</v>
      </c>
      <c r="E736" s="46" t="s">
        <v>1067</v>
      </c>
      <c r="F736" s="46" t="s">
        <v>3663</v>
      </c>
      <c r="G736" s="44" t="s">
        <v>3710</v>
      </c>
      <c r="H736" s="44" t="s">
        <v>192</v>
      </c>
      <c r="I736" s="46" t="s">
        <v>3727</v>
      </c>
      <c r="J736" s="44" t="s">
        <v>3728</v>
      </c>
      <c r="K736" s="46" t="s">
        <v>3729</v>
      </c>
      <c r="L736" s="46" t="s">
        <v>3730</v>
      </c>
      <c r="M736" s="46">
        <v>42248</v>
      </c>
      <c r="N736" s="46" t="s">
        <v>186</v>
      </c>
      <c r="O736" s="46" t="s">
        <v>187</v>
      </c>
      <c r="P736" s="46" t="s">
        <v>188</v>
      </c>
      <c r="Q736" s="46" t="s">
        <v>10</v>
      </c>
      <c r="R736" s="46" t="s">
        <v>10</v>
      </c>
      <c r="S736" s="46" t="s">
        <v>194</v>
      </c>
      <c r="T736" s="46" t="s">
        <v>194</v>
      </c>
      <c r="U736" s="46" t="s">
        <v>194</v>
      </c>
      <c r="V736" s="46" t="s">
        <v>194</v>
      </c>
      <c r="W736" s="46" t="s">
        <v>189</v>
      </c>
      <c r="Y736" s="46" t="s">
        <v>190</v>
      </c>
      <c r="AA736" s="46">
        <v>16</v>
      </c>
      <c r="AB736" s="46" t="s">
        <v>3715</v>
      </c>
      <c r="AC736" s="46" t="s">
        <v>3410</v>
      </c>
      <c r="AD736" s="46" t="s">
        <v>190</v>
      </c>
    </row>
    <row r="737" spans="1:31" hidden="1">
      <c r="A737" s="46">
        <v>253</v>
      </c>
      <c r="B737" s="46" t="s">
        <v>2872</v>
      </c>
      <c r="C737" s="46" t="s">
        <v>3662</v>
      </c>
      <c r="D737" s="46" t="s">
        <v>204</v>
      </c>
      <c r="E737" s="46" t="s">
        <v>1067</v>
      </c>
      <c r="F737" s="46" t="s">
        <v>3663</v>
      </c>
      <c r="G737" s="44" t="s">
        <v>3710</v>
      </c>
      <c r="H737" s="44" t="s">
        <v>46</v>
      </c>
      <c r="I737" s="46" t="s">
        <v>3677</v>
      </c>
      <c r="J737" s="44" t="s">
        <v>3678</v>
      </c>
      <c r="K737" s="46" t="s">
        <v>3679</v>
      </c>
      <c r="L737" s="46" t="s">
        <v>3680</v>
      </c>
      <c r="M737" s="46">
        <v>42248</v>
      </c>
      <c r="N737" s="46" t="s">
        <v>186</v>
      </c>
      <c r="O737" s="46" t="s">
        <v>187</v>
      </c>
      <c r="P737" s="46" t="s">
        <v>188</v>
      </c>
      <c r="Q737" s="46" t="s">
        <v>10</v>
      </c>
      <c r="R737" s="46" t="s">
        <v>10</v>
      </c>
      <c r="S737" s="46" t="s">
        <v>194</v>
      </c>
      <c r="T737" s="46" t="s">
        <v>194</v>
      </c>
      <c r="U737" s="46" t="s">
        <v>194</v>
      </c>
      <c r="V737" s="46" t="s">
        <v>194</v>
      </c>
      <c r="W737" s="46" t="s">
        <v>189</v>
      </c>
      <c r="Y737" s="46" t="s">
        <v>190</v>
      </c>
      <c r="AA737" s="46">
        <v>16</v>
      </c>
      <c r="AB737" s="46" t="s">
        <v>3715</v>
      </c>
      <c r="AC737" s="46" t="s">
        <v>3410</v>
      </c>
      <c r="AD737" s="46" t="s">
        <v>190</v>
      </c>
    </row>
    <row r="738" spans="1:31" hidden="1">
      <c r="A738" s="46">
        <v>254</v>
      </c>
      <c r="B738" s="46" t="s">
        <v>2872</v>
      </c>
      <c r="C738" s="46" t="s">
        <v>3662</v>
      </c>
      <c r="D738" s="46" t="s">
        <v>204</v>
      </c>
      <c r="E738" s="46" t="s">
        <v>1067</v>
      </c>
      <c r="F738" s="46" t="s">
        <v>3731</v>
      </c>
      <c r="G738" s="44" t="s">
        <v>3732</v>
      </c>
      <c r="H738" s="44" t="s">
        <v>8</v>
      </c>
      <c r="I738" s="46" t="s">
        <v>3733</v>
      </c>
      <c r="J738" s="44" t="s">
        <v>3734</v>
      </c>
      <c r="K738" s="46" t="s">
        <v>3735</v>
      </c>
      <c r="L738" s="46">
        <v>18038097025</v>
      </c>
      <c r="M738" s="46">
        <v>42248</v>
      </c>
      <c r="N738" s="46" t="s">
        <v>186</v>
      </c>
      <c r="O738" s="46" t="s">
        <v>187</v>
      </c>
      <c r="P738" s="46" t="s">
        <v>193</v>
      </c>
      <c r="Q738" s="46" t="s">
        <v>4</v>
      </c>
      <c r="R738" s="46" t="s">
        <v>4</v>
      </c>
      <c r="S738" s="46" t="s">
        <v>194</v>
      </c>
      <c r="T738" s="46" t="s">
        <v>194</v>
      </c>
      <c r="U738" s="46" t="s">
        <v>194</v>
      </c>
      <c r="V738" s="46" t="s">
        <v>194</v>
      </c>
      <c r="W738" s="46" t="s">
        <v>189</v>
      </c>
      <c r="Y738" s="46" t="s">
        <v>190</v>
      </c>
      <c r="AA738" s="46">
        <v>20</v>
      </c>
      <c r="AB738" s="46" t="s">
        <v>34</v>
      </c>
      <c r="AC738" s="46" t="s">
        <v>3410</v>
      </c>
      <c r="AD738" s="46" t="s">
        <v>190</v>
      </c>
    </row>
    <row r="739" spans="1:31" hidden="1">
      <c r="A739" s="46">
        <v>255</v>
      </c>
      <c r="B739" s="46" t="s">
        <v>2872</v>
      </c>
      <c r="C739" s="46" t="s">
        <v>3662</v>
      </c>
      <c r="D739" s="46" t="s">
        <v>204</v>
      </c>
      <c r="E739" s="46" t="s">
        <v>1067</v>
      </c>
      <c r="F739" s="46" t="s">
        <v>3731</v>
      </c>
      <c r="G739" s="44" t="s">
        <v>3732</v>
      </c>
      <c r="H739" s="44" t="s">
        <v>8</v>
      </c>
      <c r="I739" s="46" t="s">
        <v>3736</v>
      </c>
      <c r="J739" s="44" t="s">
        <v>3737</v>
      </c>
      <c r="K739" s="46" t="s">
        <v>3738</v>
      </c>
      <c r="L739" s="46">
        <v>18682095499</v>
      </c>
      <c r="M739" s="46">
        <v>42248</v>
      </c>
      <c r="N739" s="46" t="s">
        <v>186</v>
      </c>
      <c r="O739" s="46" t="s">
        <v>187</v>
      </c>
      <c r="P739" s="46" t="s">
        <v>193</v>
      </c>
      <c r="Q739" s="46" t="s">
        <v>4</v>
      </c>
      <c r="R739" s="46" t="s">
        <v>4</v>
      </c>
      <c r="S739" s="46" t="s">
        <v>194</v>
      </c>
      <c r="T739" s="46" t="s">
        <v>194</v>
      </c>
      <c r="U739" s="46" t="s">
        <v>194</v>
      </c>
      <c r="V739" s="46" t="s">
        <v>194</v>
      </c>
      <c r="W739" s="46" t="s">
        <v>189</v>
      </c>
      <c r="X739" s="46" t="s">
        <v>3739</v>
      </c>
      <c r="Y739" s="46" t="s">
        <v>190</v>
      </c>
      <c r="AA739" s="46">
        <v>20</v>
      </c>
      <c r="AB739" s="46" t="s">
        <v>34</v>
      </c>
      <c r="AC739" s="46" t="s">
        <v>3410</v>
      </c>
      <c r="AD739" s="46" t="s">
        <v>190</v>
      </c>
    </row>
    <row r="740" spans="1:31" hidden="1">
      <c r="A740" s="46">
        <v>256</v>
      </c>
      <c r="B740" s="46" t="s">
        <v>2872</v>
      </c>
      <c r="C740" s="46" t="s">
        <v>3662</v>
      </c>
      <c r="D740" s="46" t="s">
        <v>204</v>
      </c>
      <c r="E740" s="46" t="s">
        <v>1067</v>
      </c>
      <c r="F740" s="46" t="s">
        <v>3731</v>
      </c>
      <c r="G740" s="44" t="s">
        <v>3732</v>
      </c>
      <c r="H740" s="44" t="s">
        <v>8</v>
      </c>
      <c r="I740" s="46" t="s">
        <v>3740</v>
      </c>
      <c r="J740" s="44" t="s">
        <v>3741</v>
      </c>
      <c r="K740" s="46" t="s">
        <v>3742</v>
      </c>
      <c r="L740" s="46">
        <v>15919819825</v>
      </c>
      <c r="M740" s="46">
        <v>42248</v>
      </c>
      <c r="N740" s="46" t="s">
        <v>186</v>
      </c>
      <c r="O740" s="46" t="s">
        <v>187</v>
      </c>
      <c r="P740" s="46" t="s">
        <v>193</v>
      </c>
      <c r="Q740" s="46" t="s">
        <v>4</v>
      </c>
      <c r="R740" s="46" t="s">
        <v>4</v>
      </c>
      <c r="S740" s="46" t="s">
        <v>194</v>
      </c>
      <c r="T740" s="46" t="s">
        <v>194</v>
      </c>
      <c r="U740" s="46" t="s">
        <v>194</v>
      </c>
      <c r="V740" s="46" t="s">
        <v>194</v>
      </c>
      <c r="W740" s="46" t="s">
        <v>189</v>
      </c>
      <c r="X740" s="46" t="s">
        <v>3740</v>
      </c>
      <c r="Y740" s="46" t="s">
        <v>190</v>
      </c>
      <c r="AA740" s="46">
        <v>20</v>
      </c>
      <c r="AB740" s="46" t="s">
        <v>34</v>
      </c>
      <c r="AC740" s="46" t="s">
        <v>3410</v>
      </c>
      <c r="AD740" s="46" t="s">
        <v>190</v>
      </c>
    </row>
    <row r="741" spans="1:31" hidden="1">
      <c r="A741" s="46">
        <v>257</v>
      </c>
      <c r="B741" s="46" t="s">
        <v>2872</v>
      </c>
      <c r="C741" s="46" t="s">
        <v>3662</v>
      </c>
      <c r="D741" s="46" t="s">
        <v>204</v>
      </c>
      <c r="E741" s="46" t="s">
        <v>1067</v>
      </c>
      <c r="F741" s="46" t="s">
        <v>3731</v>
      </c>
      <c r="G741" s="44" t="s">
        <v>3732</v>
      </c>
      <c r="H741" s="44" t="s">
        <v>8</v>
      </c>
      <c r="I741" s="46" t="s">
        <v>3743</v>
      </c>
      <c r="J741" s="44" t="s">
        <v>3744</v>
      </c>
      <c r="K741" s="46" t="s">
        <v>3745</v>
      </c>
      <c r="L741" s="46">
        <v>15002061673</v>
      </c>
      <c r="M741" s="46">
        <v>42248</v>
      </c>
      <c r="N741" s="46" t="s">
        <v>186</v>
      </c>
      <c r="O741" s="46" t="s">
        <v>187</v>
      </c>
      <c r="P741" s="46" t="s">
        <v>193</v>
      </c>
      <c r="Q741" s="46" t="s">
        <v>4</v>
      </c>
      <c r="R741" s="46" t="s">
        <v>4</v>
      </c>
      <c r="S741" s="46" t="s">
        <v>194</v>
      </c>
      <c r="T741" s="46" t="s">
        <v>194</v>
      </c>
      <c r="U741" s="46" t="s">
        <v>194</v>
      </c>
      <c r="V741" s="46" t="s">
        <v>194</v>
      </c>
      <c r="W741" s="46" t="s">
        <v>189</v>
      </c>
      <c r="X741" s="46" t="s">
        <v>3746</v>
      </c>
      <c r="Y741" s="46" t="s">
        <v>190</v>
      </c>
      <c r="AA741" s="46">
        <v>20</v>
      </c>
      <c r="AB741" s="46" t="s">
        <v>34</v>
      </c>
      <c r="AC741" s="46" t="s">
        <v>3410</v>
      </c>
      <c r="AD741" s="46" t="s">
        <v>190</v>
      </c>
    </row>
    <row r="742" spans="1:31" hidden="1">
      <c r="A742" s="46">
        <v>258</v>
      </c>
      <c r="B742" s="46" t="s">
        <v>2872</v>
      </c>
      <c r="C742" s="46" t="s">
        <v>3662</v>
      </c>
      <c r="D742" s="46" t="s">
        <v>204</v>
      </c>
      <c r="E742" s="46" t="s">
        <v>1067</v>
      </c>
      <c r="F742" s="46" t="s">
        <v>3731</v>
      </c>
      <c r="G742" s="44" t="s">
        <v>3732</v>
      </c>
      <c r="H742" s="44" t="s">
        <v>3</v>
      </c>
      <c r="I742" s="46" t="s">
        <v>3731</v>
      </c>
      <c r="J742" s="44" t="s">
        <v>3747</v>
      </c>
      <c r="K742" s="46" t="s">
        <v>3748</v>
      </c>
      <c r="L742" s="46">
        <v>13714187816</v>
      </c>
      <c r="M742" s="46">
        <v>42248</v>
      </c>
      <c r="N742" s="46" t="s">
        <v>186</v>
      </c>
      <c r="O742" s="46" t="s">
        <v>187</v>
      </c>
      <c r="P742" s="46" t="s">
        <v>193</v>
      </c>
      <c r="Q742" s="46" t="s">
        <v>4</v>
      </c>
      <c r="R742" s="46" t="s">
        <v>4</v>
      </c>
      <c r="S742" s="46" t="s">
        <v>194</v>
      </c>
      <c r="T742" s="46" t="s">
        <v>194</v>
      </c>
      <c r="U742" s="46" t="s">
        <v>194</v>
      </c>
      <c r="V742" s="46" t="s">
        <v>194</v>
      </c>
      <c r="W742" s="46" t="s">
        <v>189</v>
      </c>
      <c r="Y742" s="46" t="s">
        <v>190</v>
      </c>
      <c r="AA742" s="46">
        <v>20</v>
      </c>
      <c r="AB742" s="46" t="s">
        <v>34</v>
      </c>
      <c r="AC742" s="46" t="s">
        <v>3410</v>
      </c>
      <c r="AD742" s="46" t="s">
        <v>190</v>
      </c>
      <c r="AE742" s="46" t="s">
        <v>197</v>
      </c>
    </row>
    <row r="743" spans="1:31" hidden="1">
      <c r="A743" s="46">
        <v>259</v>
      </c>
      <c r="B743" s="46" t="s">
        <v>2872</v>
      </c>
      <c r="C743" s="46" t="s">
        <v>3662</v>
      </c>
      <c r="D743" s="46" t="s">
        <v>204</v>
      </c>
      <c r="E743" s="46" t="s">
        <v>1067</v>
      </c>
      <c r="F743" s="46" t="s">
        <v>3731</v>
      </c>
      <c r="G743" s="44" t="s">
        <v>3732</v>
      </c>
      <c r="H743" s="44" t="s">
        <v>3</v>
      </c>
      <c r="I743" s="46" t="s">
        <v>3749</v>
      </c>
      <c r="J743" s="44" t="s">
        <v>3750</v>
      </c>
      <c r="K743" s="46" t="s">
        <v>3751</v>
      </c>
      <c r="L743" s="46" t="s">
        <v>3752</v>
      </c>
      <c r="M743" s="46">
        <v>42248</v>
      </c>
      <c r="N743" s="46" t="s">
        <v>186</v>
      </c>
      <c r="O743" s="46" t="s">
        <v>187</v>
      </c>
      <c r="P743" s="46" t="s">
        <v>193</v>
      </c>
      <c r="Q743" s="46" t="s">
        <v>4</v>
      </c>
      <c r="R743" s="46" t="s">
        <v>4</v>
      </c>
      <c r="S743" s="46" t="s">
        <v>194</v>
      </c>
      <c r="T743" s="46" t="s">
        <v>194</v>
      </c>
      <c r="U743" s="46" t="s">
        <v>194</v>
      </c>
      <c r="V743" s="46" t="s">
        <v>194</v>
      </c>
      <c r="W743" s="46" t="s">
        <v>189</v>
      </c>
      <c r="Y743" s="46" t="s">
        <v>190</v>
      </c>
      <c r="AA743" s="46">
        <v>20</v>
      </c>
      <c r="AB743" s="46" t="s">
        <v>34</v>
      </c>
      <c r="AC743" s="46" t="s">
        <v>3410</v>
      </c>
      <c r="AD743" s="46" t="s">
        <v>190</v>
      </c>
      <c r="AE743" s="46" t="s">
        <v>196</v>
      </c>
    </row>
    <row r="744" spans="1:31" hidden="1">
      <c r="A744" s="46">
        <v>260</v>
      </c>
      <c r="B744" s="46" t="s">
        <v>2872</v>
      </c>
      <c r="C744" s="46" t="s">
        <v>3662</v>
      </c>
      <c r="D744" s="46" t="s">
        <v>204</v>
      </c>
      <c r="E744" s="46" t="s">
        <v>1067</v>
      </c>
      <c r="F744" s="46" t="s">
        <v>3731</v>
      </c>
      <c r="G744" s="44" t="s">
        <v>3732</v>
      </c>
      <c r="H744" s="44" t="s">
        <v>3</v>
      </c>
      <c r="I744" s="46" t="s">
        <v>3753</v>
      </c>
      <c r="J744" s="44" t="s">
        <v>3754</v>
      </c>
      <c r="K744" s="46" t="s">
        <v>3755</v>
      </c>
      <c r="L744" s="46" t="s">
        <v>3756</v>
      </c>
      <c r="M744" s="46">
        <v>42248</v>
      </c>
      <c r="N744" s="46" t="s">
        <v>186</v>
      </c>
      <c r="O744" s="46" t="s">
        <v>187</v>
      </c>
      <c r="P744" s="46" t="s">
        <v>193</v>
      </c>
      <c r="Q744" s="46" t="s">
        <v>4</v>
      </c>
      <c r="R744" s="46" t="s">
        <v>4</v>
      </c>
      <c r="S744" s="46" t="s">
        <v>194</v>
      </c>
      <c r="T744" s="46" t="s">
        <v>194</v>
      </c>
      <c r="U744" s="46" t="s">
        <v>194</v>
      </c>
      <c r="V744" s="46" t="s">
        <v>194</v>
      </c>
      <c r="W744" s="46" t="s">
        <v>189</v>
      </c>
      <c r="Y744" s="46" t="s">
        <v>190</v>
      </c>
      <c r="AA744" s="46">
        <v>20</v>
      </c>
      <c r="AB744" s="46" t="s">
        <v>34</v>
      </c>
      <c r="AC744" s="46" t="s">
        <v>3410</v>
      </c>
      <c r="AD744" s="46" t="s">
        <v>190</v>
      </c>
      <c r="AE744" s="46" t="s">
        <v>196</v>
      </c>
    </row>
    <row r="745" spans="1:31" hidden="1">
      <c r="A745" s="46">
        <v>261</v>
      </c>
      <c r="B745" s="46" t="s">
        <v>2872</v>
      </c>
      <c r="C745" s="46" t="s">
        <v>3662</v>
      </c>
      <c r="D745" s="46" t="s">
        <v>204</v>
      </c>
      <c r="E745" s="46" t="s">
        <v>1067</v>
      </c>
      <c r="F745" s="46" t="s">
        <v>3731</v>
      </c>
      <c r="G745" s="44" t="s">
        <v>3732</v>
      </c>
      <c r="H745" s="44" t="s">
        <v>9</v>
      </c>
      <c r="I745" s="46" t="s">
        <v>3757</v>
      </c>
      <c r="J745" s="44" t="s">
        <v>3758</v>
      </c>
      <c r="K745" s="46" t="s">
        <v>3759</v>
      </c>
      <c r="L745" s="46">
        <v>13691990932</v>
      </c>
      <c r="M745" s="46">
        <v>42248</v>
      </c>
      <c r="N745" s="46" t="s">
        <v>186</v>
      </c>
      <c r="O745" s="46" t="s">
        <v>187</v>
      </c>
      <c r="P745" s="46" t="s">
        <v>193</v>
      </c>
      <c r="Q745" s="46" t="s">
        <v>4</v>
      </c>
      <c r="R745" s="46" t="s">
        <v>4</v>
      </c>
      <c r="S745" s="46" t="s">
        <v>194</v>
      </c>
      <c r="T745" s="46" t="s">
        <v>194</v>
      </c>
      <c r="U745" s="46" t="s">
        <v>194</v>
      </c>
      <c r="V745" s="46" t="s">
        <v>194</v>
      </c>
      <c r="W745" s="46" t="s">
        <v>189</v>
      </c>
      <c r="Y745" s="46" t="s">
        <v>190</v>
      </c>
      <c r="AA745" s="46">
        <v>20</v>
      </c>
      <c r="AB745" s="46" t="s">
        <v>34</v>
      </c>
      <c r="AC745" s="46" t="s">
        <v>3410</v>
      </c>
      <c r="AD745" s="46" t="s">
        <v>190</v>
      </c>
      <c r="AE745" s="46" t="s">
        <v>197</v>
      </c>
    </row>
    <row r="746" spans="1:31" hidden="1">
      <c r="A746" s="46">
        <v>262</v>
      </c>
      <c r="B746" s="46" t="s">
        <v>2872</v>
      </c>
      <c r="C746" s="46" t="s">
        <v>3662</v>
      </c>
      <c r="D746" s="46" t="s">
        <v>204</v>
      </c>
      <c r="E746" s="46" t="s">
        <v>1067</v>
      </c>
      <c r="F746" s="46" t="s">
        <v>3731</v>
      </c>
      <c r="G746" s="44" t="s">
        <v>3732</v>
      </c>
      <c r="H746" s="44" t="s">
        <v>9</v>
      </c>
      <c r="I746" s="46" t="s">
        <v>3760</v>
      </c>
      <c r="J746" s="44" t="s">
        <v>3761</v>
      </c>
      <c r="K746" s="46" t="s">
        <v>3762</v>
      </c>
      <c r="L746" s="46">
        <v>18603038497</v>
      </c>
      <c r="M746" s="46">
        <v>42248</v>
      </c>
      <c r="N746" s="46" t="s">
        <v>186</v>
      </c>
      <c r="O746" s="46" t="s">
        <v>187</v>
      </c>
      <c r="P746" s="46" t="s">
        <v>193</v>
      </c>
      <c r="Q746" s="46" t="s">
        <v>4</v>
      </c>
      <c r="R746" s="46" t="s">
        <v>4</v>
      </c>
      <c r="S746" s="46" t="s">
        <v>194</v>
      </c>
      <c r="T746" s="46" t="s">
        <v>194</v>
      </c>
      <c r="U746" s="46" t="s">
        <v>194</v>
      </c>
      <c r="V746" s="46" t="s">
        <v>194</v>
      </c>
      <c r="W746" s="46" t="s">
        <v>189</v>
      </c>
      <c r="Y746" s="46" t="s">
        <v>190</v>
      </c>
      <c r="AA746" s="46">
        <v>20</v>
      </c>
      <c r="AB746" s="46" t="s">
        <v>34</v>
      </c>
      <c r="AC746" s="46" t="s">
        <v>3410</v>
      </c>
      <c r="AD746" s="46" t="s">
        <v>190</v>
      </c>
      <c r="AE746" s="46" t="s">
        <v>2908</v>
      </c>
    </row>
    <row r="747" spans="1:31" hidden="1">
      <c r="A747" s="46">
        <v>263</v>
      </c>
      <c r="B747" s="46" t="s">
        <v>2872</v>
      </c>
      <c r="C747" s="46" t="s">
        <v>3662</v>
      </c>
      <c r="D747" s="46" t="s">
        <v>204</v>
      </c>
      <c r="E747" s="46" t="s">
        <v>1067</v>
      </c>
      <c r="F747" s="46" t="s">
        <v>3731</v>
      </c>
      <c r="G747" s="44" t="s">
        <v>3732</v>
      </c>
      <c r="H747" s="44" t="s">
        <v>192</v>
      </c>
      <c r="I747" s="46" t="s">
        <v>3763</v>
      </c>
      <c r="J747" s="44" t="s">
        <v>3764</v>
      </c>
      <c r="K747" s="46" t="s">
        <v>3765</v>
      </c>
      <c r="L747" s="46">
        <v>18682126102</v>
      </c>
      <c r="M747" s="46">
        <v>42248</v>
      </c>
      <c r="N747" s="46" t="s">
        <v>186</v>
      </c>
      <c r="O747" s="46" t="s">
        <v>187</v>
      </c>
      <c r="P747" s="46" t="s">
        <v>193</v>
      </c>
      <c r="Q747" s="46" t="s">
        <v>4</v>
      </c>
      <c r="R747" s="46" t="s">
        <v>4</v>
      </c>
      <c r="S747" s="46" t="s">
        <v>194</v>
      </c>
      <c r="T747" s="46" t="s">
        <v>194</v>
      </c>
      <c r="U747" s="46" t="s">
        <v>194</v>
      </c>
      <c r="V747" s="46" t="s">
        <v>194</v>
      </c>
      <c r="W747" s="46" t="s">
        <v>189</v>
      </c>
      <c r="X747" s="46" t="s">
        <v>3766</v>
      </c>
      <c r="Y747" s="46" t="s">
        <v>190</v>
      </c>
      <c r="AA747" s="46">
        <v>20</v>
      </c>
      <c r="AB747" s="46" t="s">
        <v>34</v>
      </c>
      <c r="AC747" s="46" t="s">
        <v>3410</v>
      </c>
      <c r="AD747" s="46" t="s">
        <v>190</v>
      </c>
    </row>
    <row r="748" spans="1:31" hidden="1">
      <c r="A748" s="46">
        <v>264</v>
      </c>
      <c r="B748" s="46" t="s">
        <v>2872</v>
      </c>
      <c r="C748" s="46" t="s">
        <v>3662</v>
      </c>
      <c r="D748" s="46" t="s">
        <v>204</v>
      </c>
      <c r="E748" s="46" t="s">
        <v>1067</v>
      </c>
      <c r="F748" s="46" t="s">
        <v>3767</v>
      </c>
      <c r="G748" s="44" t="s">
        <v>3768</v>
      </c>
      <c r="H748" s="44" t="s">
        <v>3</v>
      </c>
      <c r="I748" s="46" t="s">
        <v>3767</v>
      </c>
      <c r="J748" s="44" t="s">
        <v>3769</v>
      </c>
      <c r="K748" s="46" t="s">
        <v>3770</v>
      </c>
      <c r="L748" s="46">
        <v>15898598883</v>
      </c>
      <c r="M748" s="46">
        <v>42248</v>
      </c>
      <c r="N748" s="46" t="s">
        <v>186</v>
      </c>
      <c r="O748" s="46" t="s">
        <v>187</v>
      </c>
      <c r="P748" s="46" t="s">
        <v>200</v>
      </c>
      <c r="Q748" s="46" t="s">
        <v>6</v>
      </c>
      <c r="R748" s="46" t="s">
        <v>6</v>
      </c>
      <c r="S748" s="46" t="s">
        <v>3698</v>
      </c>
      <c r="T748" s="46" t="s">
        <v>3699</v>
      </c>
      <c r="U748" s="46" t="s">
        <v>3731</v>
      </c>
      <c r="V748" s="46">
        <v>42735</v>
      </c>
      <c r="W748" s="46" t="s">
        <v>201</v>
      </c>
      <c r="AA748" s="46">
        <v>16</v>
      </c>
      <c r="AB748" s="46" t="s">
        <v>195</v>
      </c>
      <c r="AC748" s="46" t="s">
        <v>3410</v>
      </c>
      <c r="AD748" s="46" t="s">
        <v>201</v>
      </c>
    </row>
    <row r="749" spans="1:31" hidden="1">
      <c r="A749" s="46">
        <v>265</v>
      </c>
      <c r="B749" s="46" t="s">
        <v>2872</v>
      </c>
      <c r="C749" s="46" t="s">
        <v>3662</v>
      </c>
      <c r="D749" s="46" t="s">
        <v>204</v>
      </c>
      <c r="E749" s="46" t="s">
        <v>1067</v>
      </c>
      <c r="F749" s="46" t="s">
        <v>3731</v>
      </c>
      <c r="G749" s="44" t="s">
        <v>3732</v>
      </c>
      <c r="H749" s="44" t="s">
        <v>46</v>
      </c>
      <c r="I749" s="46" t="s">
        <v>3677</v>
      </c>
      <c r="J749" s="44" t="s">
        <v>3771</v>
      </c>
      <c r="K749" s="46" t="s">
        <v>1914</v>
      </c>
      <c r="L749" s="46" t="s">
        <v>1915</v>
      </c>
      <c r="M749" s="46">
        <v>42248</v>
      </c>
      <c r="N749" s="46" t="s">
        <v>186</v>
      </c>
      <c r="O749" s="46" t="s">
        <v>187</v>
      </c>
      <c r="P749" s="46" t="s">
        <v>193</v>
      </c>
      <c r="Q749" s="46" t="s">
        <v>4</v>
      </c>
      <c r="R749" s="46" t="s">
        <v>4</v>
      </c>
      <c r="S749" s="46" t="s">
        <v>194</v>
      </c>
      <c r="T749" s="46" t="s">
        <v>194</v>
      </c>
      <c r="U749" s="46" t="s">
        <v>194</v>
      </c>
      <c r="V749" s="46" t="s">
        <v>194</v>
      </c>
      <c r="W749" s="46" t="s">
        <v>189</v>
      </c>
      <c r="Y749" s="46" t="s">
        <v>190</v>
      </c>
      <c r="AA749" s="46">
        <v>20</v>
      </c>
      <c r="AB749" s="46" t="s">
        <v>34</v>
      </c>
      <c r="AC749" s="46" t="s">
        <v>3410</v>
      </c>
      <c r="AD749" s="46" t="s">
        <v>190</v>
      </c>
    </row>
    <row r="750" spans="1:31" hidden="1">
      <c r="A750" s="46">
        <v>266</v>
      </c>
      <c r="B750" s="46" t="s">
        <v>2872</v>
      </c>
      <c r="C750" s="46" t="s">
        <v>3772</v>
      </c>
      <c r="D750" s="46" t="s">
        <v>1066</v>
      </c>
      <c r="E750" s="46" t="s">
        <v>1067</v>
      </c>
      <c r="F750" s="46" t="s">
        <v>3773</v>
      </c>
      <c r="G750" s="44" t="s">
        <v>3774</v>
      </c>
      <c r="H750" s="44" t="s">
        <v>8</v>
      </c>
      <c r="I750" s="46" t="s">
        <v>3677</v>
      </c>
      <c r="J750" s="44" t="s">
        <v>3775</v>
      </c>
      <c r="K750" s="46" t="s">
        <v>3776</v>
      </c>
      <c r="L750" s="46">
        <v>15261880261</v>
      </c>
      <c r="M750" s="46">
        <v>42370</v>
      </c>
      <c r="N750" s="46" t="s">
        <v>186</v>
      </c>
      <c r="O750" s="46" t="s">
        <v>187</v>
      </c>
      <c r="P750" s="46" t="s">
        <v>193</v>
      </c>
      <c r="Q750" s="46" t="s">
        <v>4</v>
      </c>
      <c r="R750" s="46" t="s">
        <v>4</v>
      </c>
      <c r="S750" s="46" t="s">
        <v>194</v>
      </c>
      <c r="T750" s="46" t="s">
        <v>194</v>
      </c>
      <c r="U750" s="46" t="s">
        <v>194</v>
      </c>
      <c r="V750" s="46" t="s">
        <v>194</v>
      </c>
      <c r="W750" s="46" t="s">
        <v>189</v>
      </c>
      <c r="Y750" s="46" t="s">
        <v>190</v>
      </c>
      <c r="AA750" s="46">
        <v>98</v>
      </c>
      <c r="AB750" s="46" t="s">
        <v>34</v>
      </c>
      <c r="AC750" s="46" t="s">
        <v>3777</v>
      </c>
      <c r="AD750" s="46" t="s">
        <v>190</v>
      </c>
      <c r="AE750" s="46">
        <v>-1</v>
      </c>
    </row>
    <row r="751" spans="1:31" hidden="1">
      <c r="A751" s="46">
        <v>267</v>
      </c>
      <c r="B751" s="46" t="s">
        <v>2872</v>
      </c>
      <c r="C751" s="46" t="s">
        <v>3772</v>
      </c>
      <c r="D751" s="46" t="s">
        <v>1066</v>
      </c>
      <c r="E751" s="46" t="s">
        <v>1067</v>
      </c>
      <c r="F751" s="46" t="s">
        <v>3773</v>
      </c>
      <c r="G751" s="44" t="s">
        <v>3774</v>
      </c>
      <c r="H751" s="44" t="s">
        <v>8</v>
      </c>
      <c r="I751" s="46" t="s">
        <v>3778</v>
      </c>
      <c r="J751" s="44" t="s">
        <v>3779</v>
      </c>
      <c r="K751" s="46" t="s">
        <v>3780</v>
      </c>
      <c r="L751" s="46">
        <v>13675132889</v>
      </c>
      <c r="M751" s="46">
        <v>42370</v>
      </c>
      <c r="N751" s="46" t="s">
        <v>186</v>
      </c>
      <c r="O751" s="46" t="s">
        <v>187</v>
      </c>
      <c r="P751" s="46" t="s">
        <v>193</v>
      </c>
      <c r="Q751" s="46" t="s">
        <v>4</v>
      </c>
      <c r="R751" s="46" t="s">
        <v>4</v>
      </c>
      <c r="S751" s="46" t="s">
        <v>194</v>
      </c>
      <c r="T751" s="46" t="s">
        <v>194</v>
      </c>
      <c r="U751" s="46" t="s">
        <v>194</v>
      </c>
      <c r="V751" s="46" t="s">
        <v>194</v>
      </c>
      <c r="W751" s="46" t="s">
        <v>189</v>
      </c>
      <c r="Y751" s="46" t="s">
        <v>190</v>
      </c>
      <c r="AA751" s="46">
        <v>98</v>
      </c>
      <c r="AB751" s="46" t="s">
        <v>34</v>
      </c>
      <c r="AC751" s="46" t="s">
        <v>3777</v>
      </c>
      <c r="AD751" s="46" t="s">
        <v>190</v>
      </c>
      <c r="AE751" s="46">
        <v>-1</v>
      </c>
    </row>
    <row r="752" spans="1:31" hidden="1">
      <c r="A752" s="46">
        <v>268</v>
      </c>
      <c r="B752" s="46" t="s">
        <v>2872</v>
      </c>
      <c r="C752" s="46" t="s">
        <v>3772</v>
      </c>
      <c r="D752" s="46" t="s">
        <v>1066</v>
      </c>
      <c r="E752" s="46" t="s">
        <v>1067</v>
      </c>
      <c r="F752" s="46" t="s">
        <v>3773</v>
      </c>
      <c r="G752" s="44" t="s">
        <v>3774</v>
      </c>
      <c r="H752" s="44" t="s">
        <v>8</v>
      </c>
      <c r="I752" s="46" t="s">
        <v>3781</v>
      </c>
      <c r="J752" s="44" t="s">
        <v>3782</v>
      </c>
      <c r="K752" s="46" t="s">
        <v>3783</v>
      </c>
      <c r="L752" s="46">
        <v>13951787561</v>
      </c>
      <c r="M752" s="46">
        <v>42370</v>
      </c>
      <c r="N752" s="46" t="s">
        <v>186</v>
      </c>
      <c r="O752" s="46" t="s">
        <v>187</v>
      </c>
      <c r="P752" s="46" t="s">
        <v>193</v>
      </c>
      <c r="Q752" s="46" t="s">
        <v>4</v>
      </c>
      <c r="R752" s="46" t="s">
        <v>4</v>
      </c>
      <c r="S752" s="46" t="s">
        <v>194</v>
      </c>
      <c r="T752" s="46" t="s">
        <v>194</v>
      </c>
      <c r="U752" s="46" t="s">
        <v>194</v>
      </c>
      <c r="V752" s="46" t="s">
        <v>194</v>
      </c>
      <c r="W752" s="46" t="s">
        <v>189</v>
      </c>
      <c r="Y752" s="46" t="s">
        <v>190</v>
      </c>
      <c r="AA752" s="46">
        <v>98</v>
      </c>
      <c r="AB752" s="46" t="s">
        <v>34</v>
      </c>
      <c r="AC752" s="46" t="s">
        <v>3777</v>
      </c>
      <c r="AD752" s="46" t="s">
        <v>190</v>
      </c>
      <c r="AE752" s="46">
        <v>-1</v>
      </c>
    </row>
    <row r="753" spans="1:31" hidden="1">
      <c r="A753" s="46">
        <v>269</v>
      </c>
      <c r="B753" s="46" t="s">
        <v>2872</v>
      </c>
      <c r="C753" s="46" t="s">
        <v>3772</v>
      </c>
      <c r="D753" s="46" t="s">
        <v>1066</v>
      </c>
      <c r="E753" s="46" t="s">
        <v>1067</v>
      </c>
      <c r="F753" s="46" t="s">
        <v>3773</v>
      </c>
      <c r="G753" s="44" t="s">
        <v>3774</v>
      </c>
      <c r="H753" s="44" t="s">
        <v>8</v>
      </c>
      <c r="I753" s="46" t="s">
        <v>3784</v>
      </c>
      <c r="J753" s="44" t="s">
        <v>3785</v>
      </c>
      <c r="K753" s="46" t="s">
        <v>3786</v>
      </c>
      <c r="L753" s="46">
        <v>18260070005</v>
      </c>
      <c r="M753" s="46">
        <v>42370</v>
      </c>
      <c r="N753" s="46" t="s">
        <v>186</v>
      </c>
      <c r="O753" s="46" t="s">
        <v>187</v>
      </c>
      <c r="P753" s="46" t="s">
        <v>193</v>
      </c>
      <c r="Q753" s="46" t="s">
        <v>4</v>
      </c>
      <c r="R753" s="46" t="s">
        <v>4</v>
      </c>
      <c r="S753" s="46" t="s">
        <v>194</v>
      </c>
      <c r="T753" s="46" t="s">
        <v>194</v>
      </c>
      <c r="U753" s="46" t="s">
        <v>194</v>
      </c>
      <c r="V753" s="46" t="s">
        <v>194</v>
      </c>
      <c r="W753" s="46" t="s">
        <v>189</v>
      </c>
      <c r="Y753" s="46" t="s">
        <v>190</v>
      </c>
      <c r="AA753" s="46">
        <v>98</v>
      </c>
      <c r="AB753" s="46" t="s">
        <v>34</v>
      </c>
      <c r="AC753" s="46" t="s">
        <v>3777</v>
      </c>
      <c r="AD753" s="46" t="s">
        <v>190</v>
      </c>
      <c r="AE753" s="46">
        <v>-1</v>
      </c>
    </row>
    <row r="754" spans="1:31" hidden="1">
      <c r="A754" s="46">
        <v>270</v>
      </c>
      <c r="B754" s="46" t="s">
        <v>2872</v>
      </c>
      <c r="C754" s="46" t="s">
        <v>3772</v>
      </c>
      <c r="D754" s="46" t="s">
        <v>1066</v>
      </c>
      <c r="E754" s="46" t="s">
        <v>1067</v>
      </c>
      <c r="F754" s="46" t="s">
        <v>3773</v>
      </c>
      <c r="G754" s="44" t="s">
        <v>3774</v>
      </c>
      <c r="H754" s="44" t="s">
        <v>3</v>
      </c>
      <c r="I754" s="46" t="s">
        <v>3787</v>
      </c>
      <c r="J754" s="44" t="s">
        <v>3788</v>
      </c>
      <c r="K754" s="46" t="s">
        <v>3789</v>
      </c>
      <c r="L754" s="46">
        <v>18913394103</v>
      </c>
      <c r="M754" s="46">
        <v>41640</v>
      </c>
      <c r="N754" s="46" t="s">
        <v>186</v>
      </c>
      <c r="O754" s="46" t="s">
        <v>187</v>
      </c>
      <c r="P754" s="46" t="s">
        <v>193</v>
      </c>
      <c r="Q754" s="46" t="s">
        <v>4</v>
      </c>
      <c r="R754" s="46" t="s">
        <v>4</v>
      </c>
      <c r="S754" s="46" t="s">
        <v>194</v>
      </c>
      <c r="T754" s="46" t="s">
        <v>194</v>
      </c>
      <c r="U754" s="46" t="s">
        <v>194</v>
      </c>
      <c r="V754" s="46" t="s">
        <v>194</v>
      </c>
      <c r="W754" s="46" t="s">
        <v>189</v>
      </c>
      <c r="Y754" s="46" t="s">
        <v>190</v>
      </c>
      <c r="AA754" s="46">
        <v>98</v>
      </c>
      <c r="AB754" s="46" t="s">
        <v>34</v>
      </c>
      <c r="AC754" s="46" t="s">
        <v>3777</v>
      </c>
      <c r="AD754" s="46" t="s">
        <v>190</v>
      </c>
      <c r="AE754" s="46">
        <v>-1</v>
      </c>
    </row>
    <row r="755" spans="1:31" hidden="1">
      <c r="A755" s="46">
        <v>271</v>
      </c>
      <c r="B755" s="46" t="s">
        <v>2872</v>
      </c>
      <c r="C755" s="46" t="s">
        <v>3772</v>
      </c>
      <c r="D755" s="46" t="s">
        <v>1066</v>
      </c>
      <c r="E755" s="46" t="s">
        <v>1067</v>
      </c>
      <c r="F755" s="46" t="s">
        <v>3790</v>
      </c>
      <c r="G755" s="44" t="s">
        <v>3774</v>
      </c>
      <c r="H755" s="44" t="s">
        <v>3</v>
      </c>
      <c r="I755" s="46" t="s">
        <v>3791</v>
      </c>
      <c r="J755" s="44" t="s">
        <v>3792</v>
      </c>
      <c r="K755" s="46" t="s">
        <v>3793</v>
      </c>
      <c r="L755" s="46">
        <v>18952025647</v>
      </c>
      <c r="M755" s="46">
        <v>41348</v>
      </c>
      <c r="N755" s="46" t="s">
        <v>186</v>
      </c>
      <c r="O755" s="46" t="s">
        <v>187</v>
      </c>
      <c r="P755" s="46" t="s">
        <v>193</v>
      </c>
      <c r="Q755" s="46" t="s">
        <v>4</v>
      </c>
      <c r="R755" s="46" t="s">
        <v>4</v>
      </c>
      <c r="S755" s="46" t="s">
        <v>194</v>
      </c>
      <c r="T755" s="46" t="s">
        <v>194</v>
      </c>
      <c r="U755" s="46" t="s">
        <v>194</v>
      </c>
      <c r="V755" s="46" t="s">
        <v>194</v>
      </c>
      <c r="W755" s="46" t="s">
        <v>189</v>
      </c>
      <c r="Y755" s="46" t="s">
        <v>190</v>
      </c>
      <c r="AA755" s="46">
        <v>98</v>
      </c>
      <c r="AB755" s="46" t="s">
        <v>34</v>
      </c>
      <c r="AC755" s="46" t="s">
        <v>3777</v>
      </c>
      <c r="AD755" s="46" t="s">
        <v>190</v>
      </c>
      <c r="AE755" s="46" t="s">
        <v>197</v>
      </c>
    </row>
    <row r="756" spans="1:31" hidden="1">
      <c r="A756" s="46">
        <v>272</v>
      </c>
      <c r="B756" s="46" t="s">
        <v>2872</v>
      </c>
      <c r="C756" s="46" t="s">
        <v>3772</v>
      </c>
      <c r="D756" s="46" t="s">
        <v>1066</v>
      </c>
      <c r="E756" s="46" t="s">
        <v>1067</v>
      </c>
      <c r="F756" s="46" t="s">
        <v>3794</v>
      </c>
      <c r="G756" s="44" t="s">
        <v>3774</v>
      </c>
      <c r="H756" s="44" t="s">
        <v>9</v>
      </c>
      <c r="I756" s="46" t="s">
        <v>3795</v>
      </c>
      <c r="J756" s="44" t="s">
        <v>3796</v>
      </c>
      <c r="K756" s="46" t="s">
        <v>3797</v>
      </c>
      <c r="L756" s="46">
        <v>15105161554</v>
      </c>
      <c r="M756" s="46">
        <v>42370</v>
      </c>
      <c r="N756" s="46" t="s">
        <v>186</v>
      </c>
      <c r="O756" s="46" t="s">
        <v>187</v>
      </c>
      <c r="P756" s="46" t="s">
        <v>193</v>
      </c>
      <c r="Q756" s="46" t="s">
        <v>4</v>
      </c>
      <c r="R756" s="46" t="s">
        <v>4</v>
      </c>
      <c r="S756" s="46" t="s">
        <v>194</v>
      </c>
      <c r="T756" s="46" t="s">
        <v>194</v>
      </c>
      <c r="U756" s="46" t="s">
        <v>194</v>
      </c>
      <c r="V756" s="46" t="s">
        <v>194</v>
      </c>
      <c r="W756" s="46" t="s">
        <v>189</v>
      </c>
      <c r="Y756" s="46" t="s">
        <v>190</v>
      </c>
      <c r="AA756" s="46">
        <v>98</v>
      </c>
      <c r="AB756" s="46" t="s">
        <v>34</v>
      </c>
      <c r="AC756" s="46" t="s">
        <v>3777</v>
      </c>
      <c r="AD756" s="46" t="s">
        <v>190</v>
      </c>
      <c r="AE756" s="46">
        <v>-1</v>
      </c>
    </row>
    <row r="757" spans="1:31" hidden="1">
      <c r="A757" s="46">
        <v>273</v>
      </c>
      <c r="B757" s="46" t="s">
        <v>2872</v>
      </c>
      <c r="C757" s="46" t="s">
        <v>3772</v>
      </c>
      <c r="D757" s="46" t="s">
        <v>1066</v>
      </c>
      <c r="E757" s="46" t="s">
        <v>1067</v>
      </c>
      <c r="F757" s="46" t="s">
        <v>3773</v>
      </c>
      <c r="G757" s="44" t="s">
        <v>3774</v>
      </c>
      <c r="H757" s="44" t="s">
        <v>9</v>
      </c>
      <c r="I757" s="46" t="s">
        <v>3798</v>
      </c>
      <c r="J757" s="44" t="s">
        <v>3799</v>
      </c>
      <c r="K757" s="46" t="s">
        <v>3800</v>
      </c>
      <c r="L757" s="46">
        <v>18105186872</v>
      </c>
      <c r="M757" s="46">
        <v>42430</v>
      </c>
      <c r="N757" s="46" t="s">
        <v>186</v>
      </c>
      <c r="O757" s="46" t="s">
        <v>187</v>
      </c>
      <c r="P757" s="46" t="s">
        <v>188</v>
      </c>
      <c r="Q757" s="46" t="s">
        <v>4</v>
      </c>
      <c r="R757" s="46" t="s">
        <v>4</v>
      </c>
      <c r="S757" s="46" t="s">
        <v>194</v>
      </c>
      <c r="T757" s="46" t="s">
        <v>194</v>
      </c>
      <c r="U757" s="46" t="s">
        <v>194</v>
      </c>
      <c r="V757" s="46" t="s">
        <v>194</v>
      </c>
      <c r="W757" s="46" t="s">
        <v>189</v>
      </c>
      <c r="Y757" s="46" t="s">
        <v>190</v>
      </c>
      <c r="AA757" s="46">
        <v>98</v>
      </c>
      <c r="AB757" s="46" t="s">
        <v>34</v>
      </c>
      <c r="AC757" s="46" t="s">
        <v>3777</v>
      </c>
      <c r="AD757" s="46" t="s">
        <v>190</v>
      </c>
      <c r="AE757" s="46">
        <v>-1</v>
      </c>
    </row>
    <row r="758" spans="1:31" hidden="1">
      <c r="A758" s="46">
        <v>274</v>
      </c>
      <c r="B758" s="46" t="s">
        <v>2872</v>
      </c>
      <c r="C758" s="46" t="s">
        <v>3772</v>
      </c>
      <c r="D758" s="46" t="s">
        <v>1066</v>
      </c>
      <c r="E758" s="46" t="s">
        <v>1067</v>
      </c>
      <c r="F758" s="46" t="s">
        <v>3794</v>
      </c>
      <c r="G758" s="44" t="s">
        <v>3774</v>
      </c>
      <c r="H758" s="44" t="s">
        <v>9</v>
      </c>
      <c r="I758" s="46" t="s">
        <v>3801</v>
      </c>
      <c r="J758" s="44" t="s">
        <v>3802</v>
      </c>
      <c r="K758" s="46" t="s">
        <v>3803</v>
      </c>
      <c r="L758" s="46">
        <v>18652901180</v>
      </c>
      <c r="M758" s="46">
        <v>42370</v>
      </c>
      <c r="N758" s="46" t="s">
        <v>186</v>
      </c>
      <c r="O758" s="46" t="s">
        <v>187</v>
      </c>
      <c r="P758" s="46" t="s">
        <v>188</v>
      </c>
      <c r="Q758" s="46" t="s">
        <v>4</v>
      </c>
      <c r="R758" s="46" t="s">
        <v>4</v>
      </c>
      <c r="S758" s="46" t="s">
        <v>194</v>
      </c>
      <c r="T758" s="46" t="s">
        <v>194</v>
      </c>
      <c r="U758" s="46" t="s">
        <v>194</v>
      </c>
      <c r="V758" s="46" t="s">
        <v>194</v>
      </c>
      <c r="W758" s="46" t="s">
        <v>189</v>
      </c>
      <c r="Y758" s="46" t="s">
        <v>190</v>
      </c>
      <c r="AA758" s="46">
        <v>98</v>
      </c>
      <c r="AB758" s="46" t="s">
        <v>34</v>
      </c>
      <c r="AC758" s="46" t="s">
        <v>3777</v>
      </c>
      <c r="AD758" s="46" t="s">
        <v>190</v>
      </c>
      <c r="AE758" s="46">
        <v>-1</v>
      </c>
    </row>
    <row r="759" spans="1:31" hidden="1">
      <c r="A759" s="46">
        <v>275</v>
      </c>
      <c r="B759" s="46" t="s">
        <v>2872</v>
      </c>
      <c r="C759" s="46" t="s">
        <v>3772</v>
      </c>
      <c r="D759" s="46" t="s">
        <v>1066</v>
      </c>
      <c r="E759" s="46" t="s">
        <v>1067</v>
      </c>
      <c r="F759" s="46" t="s">
        <v>3804</v>
      </c>
      <c r="G759" s="44" t="s">
        <v>3805</v>
      </c>
      <c r="H759" s="44" t="s">
        <v>3</v>
      </c>
      <c r="I759" s="46" t="s">
        <v>3804</v>
      </c>
      <c r="J759" s="44" t="s">
        <v>3806</v>
      </c>
      <c r="K759" s="46" t="s">
        <v>3807</v>
      </c>
      <c r="L759" s="46">
        <v>15150545048</v>
      </c>
      <c r="M759" s="46">
        <v>42248</v>
      </c>
      <c r="N759" s="46" t="s">
        <v>186</v>
      </c>
      <c r="O759" s="46" t="s">
        <v>187</v>
      </c>
      <c r="P759" s="46" t="s">
        <v>193</v>
      </c>
      <c r="Q759" s="46" t="s">
        <v>7</v>
      </c>
      <c r="R759" s="46" t="s">
        <v>7</v>
      </c>
      <c r="S759" s="46" t="s">
        <v>194</v>
      </c>
      <c r="T759" s="46" t="s">
        <v>194</v>
      </c>
      <c r="U759" s="46" t="s">
        <v>194</v>
      </c>
      <c r="V759" s="46" t="s">
        <v>194</v>
      </c>
      <c r="W759" s="46" t="s">
        <v>189</v>
      </c>
      <c r="Y759" s="46" t="s">
        <v>2896</v>
      </c>
      <c r="AA759" s="46">
        <v>42</v>
      </c>
      <c r="AB759" s="46" t="s">
        <v>195</v>
      </c>
      <c r="AC759" s="46" t="s">
        <v>3808</v>
      </c>
      <c r="AD759" s="46" t="s">
        <v>190</v>
      </c>
      <c r="AE759" s="46" t="s">
        <v>196</v>
      </c>
    </row>
    <row r="760" spans="1:31" hidden="1">
      <c r="A760" s="46">
        <v>276</v>
      </c>
      <c r="B760" s="46" t="s">
        <v>2872</v>
      </c>
      <c r="C760" s="46" t="s">
        <v>3772</v>
      </c>
      <c r="D760" s="46" t="s">
        <v>1066</v>
      </c>
      <c r="E760" s="46" t="s">
        <v>1067</v>
      </c>
      <c r="F760" s="46" t="s">
        <v>3809</v>
      </c>
      <c r="G760" s="44" t="s">
        <v>3805</v>
      </c>
      <c r="H760" s="44" t="s">
        <v>3</v>
      </c>
      <c r="I760" s="46" t="s">
        <v>3809</v>
      </c>
      <c r="J760" s="44" t="s">
        <v>3810</v>
      </c>
      <c r="K760" s="46" t="s">
        <v>3811</v>
      </c>
      <c r="L760" s="46">
        <v>13913019232</v>
      </c>
      <c r="M760" s="46">
        <v>42248</v>
      </c>
      <c r="N760" s="46" t="s">
        <v>186</v>
      </c>
      <c r="O760" s="46" t="s">
        <v>187</v>
      </c>
      <c r="P760" s="46" t="s">
        <v>193</v>
      </c>
      <c r="Q760" s="46" t="s">
        <v>7</v>
      </c>
      <c r="R760" s="46" t="s">
        <v>7</v>
      </c>
      <c r="S760" s="46" t="s">
        <v>194</v>
      </c>
      <c r="T760" s="46" t="s">
        <v>194</v>
      </c>
      <c r="U760" s="46" t="s">
        <v>194</v>
      </c>
      <c r="V760" s="46" t="s">
        <v>194</v>
      </c>
      <c r="W760" s="46" t="s">
        <v>189</v>
      </c>
      <c r="Y760" s="46" t="s">
        <v>190</v>
      </c>
      <c r="AA760" s="46">
        <v>42</v>
      </c>
      <c r="AB760" s="46" t="s">
        <v>195</v>
      </c>
      <c r="AC760" s="46" t="s">
        <v>3808</v>
      </c>
      <c r="AD760" s="46" t="s">
        <v>190</v>
      </c>
      <c r="AE760" s="46" t="s">
        <v>196</v>
      </c>
    </row>
    <row r="761" spans="1:31" hidden="1">
      <c r="A761" s="46">
        <v>277</v>
      </c>
      <c r="B761" s="46" t="s">
        <v>2872</v>
      </c>
      <c r="C761" s="46" t="s">
        <v>3772</v>
      </c>
      <c r="D761" s="46" t="s">
        <v>1066</v>
      </c>
      <c r="E761" s="46" t="s">
        <v>1067</v>
      </c>
      <c r="F761" s="46" t="s">
        <v>3812</v>
      </c>
      <c r="G761" s="44" t="s">
        <v>3805</v>
      </c>
      <c r="H761" s="44" t="s">
        <v>3</v>
      </c>
      <c r="I761" s="46" t="s">
        <v>3812</v>
      </c>
      <c r="J761" s="44" t="s">
        <v>3813</v>
      </c>
      <c r="K761" s="46" t="s">
        <v>3814</v>
      </c>
      <c r="L761" s="46">
        <v>15952051216</v>
      </c>
      <c r="M761" s="46">
        <v>42248</v>
      </c>
      <c r="N761" s="46" t="s">
        <v>186</v>
      </c>
      <c r="O761" s="46" t="s">
        <v>187</v>
      </c>
      <c r="P761" s="46" t="s">
        <v>193</v>
      </c>
      <c r="Q761" s="46" t="s">
        <v>7</v>
      </c>
      <c r="R761" s="46" t="s">
        <v>7</v>
      </c>
      <c r="S761" s="46" t="s">
        <v>194</v>
      </c>
      <c r="T761" s="46" t="s">
        <v>194</v>
      </c>
      <c r="U761" s="46" t="s">
        <v>194</v>
      </c>
      <c r="V761" s="46" t="s">
        <v>194</v>
      </c>
      <c r="W761" s="46" t="s">
        <v>189</v>
      </c>
      <c r="Y761" s="46" t="s">
        <v>190</v>
      </c>
      <c r="AA761" s="46">
        <v>42</v>
      </c>
      <c r="AB761" s="46" t="s">
        <v>195</v>
      </c>
      <c r="AC761" s="46" t="s">
        <v>3808</v>
      </c>
      <c r="AD761" s="46" t="s">
        <v>190</v>
      </c>
      <c r="AE761" s="46" t="s">
        <v>196</v>
      </c>
    </row>
    <row r="762" spans="1:31" hidden="1">
      <c r="A762" s="46">
        <v>278</v>
      </c>
      <c r="B762" s="46" t="s">
        <v>2872</v>
      </c>
      <c r="C762" s="46" t="s">
        <v>3772</v>
      </c>
      <c r="D762" s="46" t="s">
        <v>1066</v>
      </c>
      <c r="E762" s="46" t="s">
        <v>1067</v>
      </c>
      <c r="F762" s="46" t="s">
        <v>3809</v>
      </c>
      <c r="G762" s="44" t="s">
        <v>3805</v>
      </c>
      <c r="H762" s="44" t="s">
        <v>192</v>
      </c>
      <c r="I762" s="46" t="s">
        <v>3809</v>
      </c>
      <c r="J762" s="44" t="s">
        <v>3810</v>
      </c>
      <c r="K762" s="46" t="s">
        <v>3811</v>
      </c>
      <c r="L762" s="46">
        <v>13913019232</v>
      </c>
      <c r="M762" s="46">
        <v>42248</v>
      </c>
      <c r="N762" s="46" t="s">
        <v>186</v>
      </c>
      <c r="O762" s="46" t="s">
        <v>187</v>
      </c>
      <c r="P762" s="46" t="s">
        <v>193</v>
      </c>
      <c r="Q762" s="46" t="s">
        <v>7</v>
      </c>
      <c r="R762" s="46" t="s">
        <v>7</v>
      </c>
      <c r="S762" s="46" t="s">
        <v>194</v>
      </c>
      <c r="T762" s="46" t="s">
        <v>194</v>
      </c>
      <c r="U762" s="46" t="s">
        <v>194</v>
      </c>
      <c r="V762" s="46" t="s">
        <v>194</v>
      </c>
      <c r="W762" s="46" t="s">
        <v>189</v>
      </c>
      <c r="Y762" s="46" t="s">
        <v>190</v>
      </c>
      <c r="AA762" s="46">
        <v>42</v>
      </c>
      <c r="AB762" s="46" t="s">
        <v>195</v>
      </c>
      <c r="AC762" s="46" t="s">
        <v>3808</v>
      </c>
      <c r="AD762" s="46" t="s">
        <v>190</v>
      </c>
      <c r="AE762" s="46">
        <v>-1</v>
      </c>
    </row>
    <row r="763" spans="1:31" hidden="1">
      <c r="A763" s="46">
        <v>279</v>
      </c>
      <c r="B763" s="46" t="s">
        <v>2872</v>
      </c>
      <c r="C763" s="46" t="s">
        <v>3772</v>
      </c>
      <c r="D763" s="46" t="s">
        <v>1066</v>
      </c>
      <c r="E763" s="46" t="s">
        <v>1067</v>
      </c>
      <c r="F763" s="46" t="s">
        <v>3804</v>
      </c>
      <c r="G763" s="44" t="s">
        <v>3805</v>
      </c>
      <c r="H763" s="44" t="s">
        <v>192</v>
      </c>
      <c r="I763" s="46" t="s">
        <v>3815</v>
      </c>
      <c r="J763" s="44" t="s">
        <v>3816</v>
      </c>
      <c r="K763" s="46" t="s">
        <v>3817</v>
      </c>
      <c r="L763" s="46">
        <v>18915979758</v>
      </c>
      <c r="M763" s="46">
        <v>42248</v>
      </c>
      <c r="N763" s="46" t="s">
        <v>186</v>
      </c>
      <c r="O763" s="46" t="s">
        <v>187</v>
      </c>
      <c r="P763" s="46" t="s">
        <v>193</v>
      </c>
      <c r="Q763" s="46" t="s">
        <v>7</v>
      </c>
      <c r="R763" s="46" t="s">
        <v>7</v>
      </c>
      <c r="S763" s="46" t="s">
        <v>194</v>
      </c>
      <c r="T763" s="46" t="s">
        <v>194</v>
      </c>
      <c r="U763" s="46" t="s">
        <v>194</v>
      </c>
      <c r="V763" s="46" t="s">
        <v>194</v>
      </c>
      <c r="W763" s="46" t="s">
        <v>189</v>
      </c>
      <c r="Y763" s="46" t="s">
        <v>190</v>
      </c>
      <c r="AA763" s="46">
        <v>42</v>
      </c>
      <c r="AB763" s="46" t="s">
        <v>195</v>
      </c>
      <c r="AC763" s="46" t="s">
        <v>3808</v>
      </c>
      <c r="AD763" s="46" t="s">
        <v>190</v>
      </c>
      <c r="AE763" s="46">
        <v>-1</v>
      </c>
    </row>
    <row r="764" spans="1:31" hidden="1">
      <c r="A764" s="46">
        <v>280</v>
      </c>
      <c r="B764" s="46" t="s">
        <v>2872</v>
      </c>
      <c r="C764" s="46" t="s">
        <v>3772</v>
      </c>
      <c r="D764" s="46" t="s">
        <v>1066</v>
      </c>
      <c r="E764" s="46" t="s">
        <v>1067</v>
      </c>
      <c r="F764" s="46" t="s">
        <v>3804</v>
      </c>
      <c r="G764" s="44" t="s">
        <v>3805</v>
      </c>
      <c r="H764" s="44" t="s">
        <v>5</v>
      </c>
      <c r="I764" s="46" t="s">
        <v>3818</v>
      </c>
      <c r="J764" s="44" t="s">
        <v>3819</v>
      </c>
      <c r="K764" s="46" t="s">
        <v>3820</v>
      </c>
      <c r="L764" s="46">
        <v>18061206470</v>
      </c>
      <c r="M764" s="46">
        <v>42248</v>
      </c>
      <c r="N764" s="46" t="s">
        <v>186</v>
      </c>
      <c r="O764" s="46" t="s">
        <v>187</v>
      </c>
      <c r="P764" s="46" t="s">
        <v>193</v>
      </c>
      <c r="Q764" s="46" t="s">
        <v>7</v>
      </c>
      <c r="R764" s="46" t="s">
        <v>7</v>
      </c>
      <c r="S764" s="46" t="s">
        <v>194</v>
      </c>
      <c r="T764" s="46" t="s">
        <v>194</v>
      </c>
      <c r="U764" s="46" t="s">
        <v>194</v>
      </c>
      <c r="V764" s="46" t="s">
        <v>194</v>
      </c>
      <c r="W764" s="46" t="s">
        <v>189</v>
      </c>
      <c r="Y764" s="46" t="s">
        <v>190</v>
      </c>
      <c r="AA764" s="46">
        <v>42</v>
      </c>
      <c r="AB764" s="46" t="s">
        <v>195</v>
      </c>
      <c r="AC764" s="46" t="s">
        <v>3808</v>
      </c>
      <c r="AD764" s="46" t="s">
        <v>190</v>
      </c>
      <c r="AE764" s="46">
        <v>-1</v>
      </c>
    </row>
    <row r="765" spans="1:31" hidden="1">
      <c r="A765" s="46">
        <v>281</v>
      </c>
      <c r="B765" s="46" t="s">
        <v>2872</v>
      </c>
      <c r="C765" s="46" t="s">
        <v>3772</v>
      </c>
      <c r="D765" s="46" t="s">
        <v>1066</v>
      </c>
      <c r="E765" s="46" t="s">
        <v>1067</v>
      </c>
      <c r="F765" s="46" t="s">
        <v>3821</v>
      </c>
      <c r="G765" s="44" t="s">
        <v>3822</v>
      </c>
      <c r="H765" s="44" t="s">
        <v>3</v>
      </c>
      <c r="I765" s="46" t="s">
        <v>3823</v>
      </c>
      <c r="J765" s="44" t="s">
        <v>3824</v>
      </c>
      <c r="K765" s="46" t="s">
        <v>3825</v>
      </c>
      <c r="L765" s="46">
        <v>15205171505</v>
      </c>
      <c r="M765" s="46">
        <v>42248</v>
      </c>
      <c r="N765" s="46" t="s">
        <v>186</v>
      </c>
      <c r="O765" s="46" t="s">
        <v>187</v>
      </c>
      <c r="P765" s="46" t="s">
        <v>193</v>
      </c>
      <c r="Q765" s="46" t="s">
        <v>4</v>
      </c>
      <c r="R765" s="46" t="s">
        <v>4</v>
      </c>
      <c r="S765" s="46" t="s">
        <v>194</v>
      </c>
      <c r="T765" s="46" t="s">
        <v>194</v>
      </c>
      <c r="U765" s="46" t="s">
        <v>194</v>
      </c>
      <c r="V765" s="46" t="s">
        <v>194</v>
      </c>
      <c r="W765" s="46" t="s">
        <v>189</v>
      </c>
      <c r="X765" s="46" t="s">
        <v>3826</v>
      </c>
      <c r="Y765" s="46" t="s">
        <v>2896</v>
      </c>
      <c r="AA765" s="46">
        <v>10</v>
      </c>
      <c r="AB765" s="46" t="s">
        <v>34</v>
      </c>
      <c r="AC765" s="46" t="s">
        <v>3827</v>
      </c>
      <c r="AD765" s="46" t="s">
        <v>190</v>
      </c>
      <c r="AE765" s="46" t="s">
        <v>196</v>
      </c>
    </row>
    <row r="766" spans="1:31" hidden="1">
      <c r="A766" s="46">
        <v>282</v>
      </c>
      <c r="B766" s="46" t="s">
        <v>2872</v>
      </c>
      <c r="C766" s="46" t="s">
        <v>3772</v>
      </c>
      <c r="D766" s="46" t="s">
        <v>1066</v>
      </c>
      <c r="E766" s="46" t="s">
        <v>1067</v>
      </c>
      <c r="F766" s="46" t="s">
        <v>3823</v>
      </c>
      <c r="G766" s="44" t="s">
        <v>3822</v>
      </c>
      <c r="H766" s="44" t="s">
        <v>5</v>
      </c>
      <c r="I766" s="46" t="s">
        <v>3828</v>
      </c>
      <c r="J766" s="44" t="s">
        <v>3829</v>
      </c>
      <c r="K766" s="46" t="s">
        <v>3830</v>
      </c>
      <c r="L766" s="46">
        <v>18951819664</v>
      </c>
      <c r="M766" s="46">
        <v>42248</v>
      </c>
      <c r="N766" s="46" t="s">
        <v>186</v>
      </c>
      <c r="O766" s="46" t="s">
        <v>187</v>
      </c>
      <c r="P766" s="46" t="s">
        <v>193</v>
      </c>
      <c r="Q766" s="46" t="s">
        <v>4</v>
      </c>
      <c r="R766" s="46" t="s">
        <v>4</v>
      </c>
      <c r="S766" s="46" t="s">
        <v>194</v>
      </c>
      <c r="T766" s="46" t="s">
        <v>194</v>
      </c>
      <c r="U766" s="46" t="s">
        <v>194</v>
      </c>
      <c r="V766" s="46" t="s">
        <v>194</v>
      </c>
      <c r="W766" s="46" t="s">
        <v>189</v>
      </c>
      <c r="X766" s="46" t="s">
        <v>3831</v>
      </c>
      <c r="Y766" s="46" t="s">
        <v>190</v>
      </c>
      <c r="AA766" s="46">
        <v>10</v>
      </c>
      <c r="AB766" s="46" t="s">
        <v>34</v>
      </c>
      <c r="AC766" s="46" t="s">
        <v>3827</v>
      </c>
      <c r="AD766" s="46" t="s">
        <v>190</v>
      </c>
      <c r="AE766" s="46">
        <v>-1</v>
      </c>
    </row>
    <row r="767" spans="1:31" hidden="1">
      <c r="A767" s="46">
        <v>283</v>
      </c>
      <c r="B767" s="46" t="s">
        <v>2872</v>
      </c>
      <c r="C767" s="46" t="s">
        <v>3772</v>
      </c>
      <c r="D767" s="46" t="s">
        <v>1066</v>
      </c>
      <c r="E767" s="46" t="s">
        <v>1067</v>
      </c>
      <c r="F767" s="46" t="s">
        <v>3832</v>
      </c>
      <c r="G767" s="44" t="s">
        <v>3833</v>
      </c>
      <c r="H767" s="44" t="s">
        <v>3</v>
      </c>
      <c r="I767" s="46" t="s">
        <v>3832</v>
      </c>
      <c r="J767" s="44" t="s">
        <v>3834</v>
      </c>
      <c r="K767" s="46" t="s">
        <v>3835</v>
      </c>
      <c r="L767" s="46">
        <v>15094316361</v>
      </c>
      <c r="M767" s="46">
        <v>42248</v>
      </c>
      <c r="N767" s="46" t="s">
        <v>186</v>
      </c>
      <c r="O767" s="46" t="s">
        <v>187</v>
      </c>
      <c r="P767" s="46" t="s">
        <v>193</v>
      </c>
      <c r="Q767" s="46" t="s">
        <v>4</v>
      </c>
      <c r="R767" s="46" t="s">
        <v>4</v>
      </c>
      <c r="S767" s="46" t="s">
        <v>194</v>
      </c>
      <c r="T767" s="46" t="s">
        <v>194</v>
      </c>
      <c r="U767" s="46" t="s">
        <v>194</v>
      </c>
      <c r="V767" s="46" t="s">
        <v>194</v>
      </c>
      <c r="W767" s="46" t="s">
        <v>189</v>
      </c>
      <c r="Y767" s="46" t="s">
        <v>2896</v>
      </c>
      <c r="AA767" s="46">
        <v>15</v>
      </c>
      <c r="AB767" s="46" t="s">
        <v>34</v>
      </c>
      <c r="AC767" s="46" t="s">
        <v>3827</v>
      </c>
      <c r="AD767" s="46" t="s">
        <v>190</v>
      </c>
      <c r="AE767" s="46" t="s">
        <v>196</v>
      </c>
    </row>
    <row r="768" spans="1:31" hidden="1">
      <c r="A768" s="46">
        <v>284</v>
      </c>
      <c r="B768" s="46" t="s">
        <v>2872</v>
      </c>
      <c r="C768" s="46" t="s">
        <v>3772</v>
      </c>
      <c r="D768" s="46" t="s">
        <v>1066</v>
      </c>
      <c r="E768" s="46" t="s">
        <v>1067</v>
      </c>
      <c r="F768" s="46" t="s">
        <v>3836</v>
      </c>
      <c r="G768" s="44" t="s">
        <v>3833</v>
      </c>
      <c r="H768" s="44" t="s">
        <v>3</v>
      </c>
      <c r="I768" s="46" t="s">
        <v>3836</v>
      </c>
      <c r="J768" s="44" t="s">
        <v>3837</v>
      </c>
      <c r="K768" s="46" t="s">
        <v>3838</v>
      </c>
      <c r="L768" s="46">
        <v>18952000821</v>
      </c>
      <c r="M768" s="46">
        <v>42248</v>
      </c>
      <c r="N768" s="46" t="s">
        <v>186</v>
      </c>
      <c r="O768" s="46" t="s">
        <v>187</v>
      </c>
      <c r="P768" s="46" t="s">
        <v>193</v>
      </c>
      <c r="Q768" s="46" t="s">
        <v>4</v>
      </c>
      <c r="R768" s="46" t="s">
        <v>4</v>
      </c>
      <c r="S768" s="46" t="s">
        <v>194</v>
      </c>
      <c r="T768" s="46" t="s">
        <v>194</v>
      </c>
      <c r="U768" s="46" t="s">
        <v>194</v>
      </c>
      <c r="V768" s="46" t="s">
        <v>194</v>
      </c>
      <c r="W768" s="46" t="s">
        <v>189</v>
      </c>
      <c r="X768" s="46" t="s">
        <v>3839</v>
      </c>
      <c r="Y768" s="46" t="s">
        <v>190</v>
      </c>
      <c r="AA768" s="46">
        <v>15</v>
      </c>
      <c r="AB768" s="46" t="s">
        <v>34</v>
      </c>
      <c r="AC768" s="46" t="s">
        <v>3827</v>
      </c>
      <c r="AD768" s="46" t="s">
        <v>190</v>
      </c>
      <c r="AE768" s="46">
        <v>-1</v>
      </c>
    </row>
    <row r="769" spans="1:31" hidden="1">
      <c r="A769" s="46">
        <v>285</v>
      </c>
      <c r="B769" s="46" t="s">
        <v>2872</v>
      </c>
      <c r="C769" s="46" t="s">
        <v>3772</v>
      </c>
      <c r="D769" s="46" t="s">
        <v>1066</v>
      </c>
      <c r="E769" s="46" t="s">
        <v>1067</v>
      </c>
      <c r="F769" s="46" t="s">
        <v>3832</v>
      </c>
      <c r="G769" s="44" t="s">
        <v>3833</v>
      </c>
      <c r="H769" s="44" t="s">
        <v>192</v>
      </c>
      <c r="I769" s="46" t="s">
        <v>3839</v>
      </c>
      <c r="J769" s="44" t="s">
        <v>3840</v>
      </c>
      <c r="K769" s="46" t="s">
        <v>3841</v>
      </c>
      <c r="L769" s="46">
        <v>13913016350</v>
      </c>
      <c r="M769" s="46">
        <v>42248</v>
      </c>
      <c r="N769" s="46" t="s">
        <v>186</v>
      </c>
      <c r="O769" s="46" t="s">
        <v>187</v>
      </c>
      <c r="P769" s="46" t="s">
        <v>193</v>
      </c>
      <c r="Q769" s="46" t="s">
        <v>4</v>
      </c>
      <c r="R769" s="46" t="s">
        <v>4</v>
      </c>
      <c r="S769" s="46" t="s">
        <v>194</v>
      </c>
      <c r="T769" s="46" t="s">
        <v>194</v>
      </c>
      <c r="U769" s="46" t="s">
        <v>194</v>
      </c>
      <c r="V769" s="46" t="s">
        <v>194</v>
      </c>
      <c r="W769" s="46" t="s">
        <v>189</v>
      </c>
      <c r="X769" s="46" t="s">
        <v>3842</v>
      </c>
      <c r="Y769" s="46" t="s">
        <v>190</v>
      </c>
      <c r="AA769" s="46">
        <v>15</v>
      </c>
      <c r="AB769" s="46" t="s">
        <v>34</v>
      </c>
      <c r="AC769" s="46" t="s">
        <v>3827</v>
      </c>
      <c r="AD769" s="46" t="s">
        <v>190</v>
      </c>
      <c r="AE769" s="46">
        <v>-1</v>
      </c>
    </row>
    <row r="770" spans="1:31" hidden="1">
      <c r="A770" s="46">
        <v>286</v>
      </c>
      <c r="B770" s="46" t="s">
        <v>2872</v>
      </c>
      <c r="C770" s="46" t="s">
        <v>3772</v>
      </c>
      <c r="D770" s="46" t="s">
        <v>1066</v>
      </c>
      <c r="E770" s="46" t="s">
        <v>1067</v>
      </c>
      <c r="F770" s="46" t="s">
        <v>3836</v>
      </c>
      <c r="G770" s="44" t="s">
        <v>3833</v>
      </c>
      <c r="H770" s="44" t="s">
        <v>192</v>
      </c>
      <c r="I770" s="46" t="s">
        <v>3836</v>
      </c>
      <c r="J770" s="44" t="s">
        <v>3837</v>
      </c>
      <c r="K770" s="46" t="s">
        <v>3838</v>
      </c>
      <c r="L770" s="46">
        <v>18952000821</v>
      </c>
      <c r="M770" s="46">
        <v>42248</v>
      </c>
      <c r="N770" s="46" t="s">
        <v>186</v>
      </c>
      <c r="O770" s="46" t="s">
        <v>187</v>
      </c>
      <c r="P770" s="46" t="s">
        <v>193</v>
      </c>
      <c r="Q770" s="46" t="s">
        <v>4</v>
      </c>
      <c r="R770" s="46" t="s">
        <v>4</v>
      </c>
      <c r="S770" s="46" t="s">
        <v>194</v>
      </c>
      <c r="T770" s="46" t="s">
        <v>194</v>
      </c>
      <c r="U770" s="46" t="s">
        <v>194</v>
      </c>
      <c r="V770" s="46" t="s">
        <v>194</v>
      </c>
      <c r="W770" s="46" t="s">
        <v>189</v>
      </c>
      <c r="X770" s="46" t="s">
        <v>3843</v>
      </c>
      <c r="Y770" s="46" t="s">
        <v>190</v>
      </c>
      <c r="AA770" s="46">
        <v>15</v>
      </c>
      <c r="AB770" s="46" t="s">
        <v>34</v>
      </c>
      <c r="AC770" s="46" t="s">
        <v>3827</v>
      </c>
      <c r="AD770" s="46" t="s">
        <v>190</v>
      </c>
      <c r="AE770" s="46">
        <v>-1</v>
      </c>
    </row>
    <row r="771" spans="1:31" hidden="1">
      <c r="A771" s="46">
        <v>287</v>
      </c>
      <c r="B771" s="46" t="s">
        <v>2872</v>
      </c>
      <c r="C771" s="46" t="s">
        <v>3772</v>
      </c>
      <c r="D771" s="46" t="s">
        <v>1066</v>
      </c>
      <c r="E771" s="46" t="s">
        <v>1067</v>
      </c>
      <c r="F771" s="46" t="s">
        <v>3832</v>
      </c>
      <c r="G771" s="44" t="s">
        <v>3833</v>
      </c>
      <c r="H771" s="44" t="s">
        <v>5</v>
      </c>
      <c r="I771" s="46" t="s">
        <v>3844</v>
      </c>
      <c r="J771" s="44" t="s">
        <v>3845</v>
      </c>
      <c r="K771" s="46" t="s">
        <v>3846</v>
      </c>
      <c r="L771" s="46">
        <v>15951839644</v>
      </c>
      <c r="M771" s="46">
        <v>42248</v>
      </c>
      <c r="N771" s="46" t="s">
        <v>186</v>
      </c>
      <c r="O771" s="46" t="s">
        <v>187</v>
      </c>
      <c r="P771" s="46" t="s">
        <v>193</v>
      </c>
      <c r="Q771" s="46" t="s">
        <v>4</v>
      </c>
      <c r="R771" s="46" t="s">
        <v>4</v>
      </c>
      <c r="S771" s="46" t="s">
        <v>194</v>
      </c>
      <c r="T771" s="46" t="s">
        <v>194</v>
      </c>
      <c r="U771" s="46" t="s">
        <v>194</v>
      </c>
      <c r="V771" s="46" t="s">
        <v>194</v>
      </c>
      <c r="W771" s="46" t="s">
        <v>189</v>
      </c>
      <c r="Y771" s="46" t="s">
        <v>190</v>
      </c>
      <c r="AA771" s="46">
        <v>15</v>
      </c>
      <c r="AB771" s="46" t="s">
        <v>34</v>
      </c>
      <c r="AC771" s="46" t="s">
        <v>3827</v>
      </c>
      <c r="AD771" s="46" t="s">
        <v>190</v>
      </c>
      <c r="AE771" s="46">
        <v>-1</v>
      </c>
    </row>
    <row r="772" spans="1:31" hidden="1">
      <c r="A772" s="46">
        <v>288</v>
      </c>
      <c r="B772" s="46" t="s">
        <v>2872</v>
      </c>
      <c r="C772" s="46" t="s">
        <v>3772</v>
      </c>
      <c r="D772" s="46" t="s">
        <v>1066</v>
      </c>
      <c r="E772" s="46" t="s">
        <v>1067</v>
      </c>
      <c r="F772" s="46" t="s">
        <v>3847</v>
      </c>
      <c r="G772" s="44" t="s">
        <v>3848</v>
      </c>
      <c r="H772" s="44" t="s">
        <v>3</v>
      </c>
      <c r="I772" s="46" t="s">
        <v>3847</v>
      </c>
      <c r="J772" s="44" t="s">
        <v>3849</v>
      </c>
      <c r="K772" s="46" t="s">
        <v>3850</v>
      </c>
      <c r="L772" s="46">
        <v>15380417195</v>
      </c>
      <c r="M772" s="46">
        <v>42248</v>
      </c>
      <c r="N772" s="46" t="s">
        <v>186</v>
      </c>
      <c r="O772" s="46" t="s">
        <v>187</v>
      </c>
      <c r="P772" s="46" t="s">
        <v>193</v>
      </c>
      <c r="Q772" s="46" t="s">
        <v>7</v>
      </c>
      <c r="R772" s="46" t="s">
        <v>7</v>
      </c>
      <c r="S772" s="46" t="s">
        <v>194</v>
      </c>
      <c r="T772" s="46" t="s">
        <v>194</v>
      </c>
      <c r="U772" s="46" t="s">
        <v>194</v>
      </c>
      <c r="V772" s="46" t="s">
        <v>194</v>
      </c>
      <c r="W772" s="46" t="s">
        <v>189</v>
      </c>
      <c r="X772" s="46" t="s">
        <v>3851</v>
      </c>
      <c r="Y772" s="46" t="s">
        <v>2896</v>
      </c>
      <c r="AA772" s="46">
        <v>13</v>
      </c>
      <c r="AB772" s="46" t="s">
        <v>34</v>
      </c>
      <c r="AC772" s="46" t="s">
        <v>3827</v>
      </c>
      <c r="AD772" s="46" t="s">
        <v>190</v>
      </c>
      <c r="AE772" s="46" t="s">
        <v>196</v>
      </c>
    </row>
    <row r="773" spans="1:31" hidden="1">
      <c r="A773" s="46">
        <v>289</v>
      </c>
      <c r="B773" s="46" t="s">
        <v>2872</v>
      </c>
      <c r="C773" s="46" t="s">
        <v>3772</v>
      </c>
      <c r="D773" s="46" t="s">
        <v>1066</v>
      </c>
      <c r="E773" s="46" t="s">
        <v>1067</v>
      </c>
      <c r="F773" s="46" t="s">
        <v>3852</v>
      </c>
      <c r="G773" s="44" t="s">
        <v>3848</v>
      </c>
      <c r="H773" s="44" t="s">
        <v>3</v>
      </c>
      <c r="I773" s="46" t="s">
        <v>3852</v>
      </c>
      <c r="J773" s="44" t="s">
        <v>3853</v>
      </c>
      <c r="K773" s="46" t="s">
        <v>3854</v>
      </c>
      <c r="L773" s="46">
        <v>13770694006</v>
      </c>
      <c r="M773" s="46">
        <v>42248</v>
      </c>
      <c r="N773" s="46" t="s">
        <v>186</v>
      </c>
      <c r="O773" s="46" t="s">
        <v>187</v>
      </c>
      <c r="P773" s="46" t="s">
        <v>193</v>
      </c>
      <c r="Q773" s="46" t="s">
        <v>7</v>
      </c>
      <c r="R773" s="46" t="s">
        <v>7</v>
      </c>
      <c r="S773" s="46" t="s">
        <v>194</v>
      </c>
      <c r="T773" s="46" t="s">
        <v>194</v>
      </c>
      <c r="U773" s="46" t="s">
        <v>194</v>
      </c>
      <c r="V773" s="46" t="s">
        <v>194</v>
      </c>
      <c r="W773" s="46" t="s">
        <v>189</v>
      </c>
      <c r="X773" s="46" t="s">
        <v>3855</v>
      </c>
      <c r="Y773" s="46" t="s">
        <v>190</v>
      </c>
      <c r="AA773" s="46">
        <v>13</v>
      </c>
      <c r="AB773" s="46" t="s">
        <v>34</v>
      </c>
      <c r="AC773" s="46" t="s">
        <v>3827</v>
      </c>
      <c r="AD773" s="46" t="s">
        <v>190</v>
      </c>
      <c r="AE773" s="46">
        <v>-1</v>
      </c>
    </row>
    <row r="774" spans="1:31" hidden="1">
      <c r="A774" s="46">
        <v>290</v>
      </c>
      <c r="B774" s="46" t="s">
        <v>2872</v>
      </c>
      <c r="C774" s="46" t="s">
        <v>3772</v>
      </c>
      <c r="D774" s="46" t="s">
        <v>1066</v>
      </c>
      <c r="E774" s="46" t="s">
        <v>1067</v>
      </c>
      <c r="F774" s="46" t="s">
        <v>3847</v>
      </c>
      <c r="G774" s="44" t="s">
        <v>3848</v>
      </c>
      <c r="H774" s="44" t="s">
        <v>192</v>
      </c>
      <c r="I774" s="46" t="s">
        <v>3856</v>
      </c>
      <c r="J774" s="44" t="s">
        <v>3857</v>
      </c>
      <c r="K774" s="46" t="s">
        <v>3858</v>
      </c>
      <c r="L774" s="46">
        <v>13675161846</v>
      </c>
      <c r="M774" s="46">
        <v>42248</v>
      </c>
      <c r="N774" s="46" t="s">
        <v>186</v>
      </c>
      <c r="O774" s="46" t="s">
        <v>187</v>
      </c>
      <c r="P774" s="46" t="s">
        <v>193</v>
      </c>
      <c r="Q774" s="46" t="s">
        <v>7</v>
      </c>
      <c r="R774" s="46" t="s">
        <v>7</v>
      </c>
      <c r="S774" s="46" t="s">
        <v>194</v>
      </c>
      <c r="T774" s="46" t="s">
        <v>194</v>
      </c>
      <c r="U774" s="46" t="s">
        <v>194</v>
      </c>
      <c r="V774" s="46" t="s">
        <v>194</v>
      </c>
      <c r="W774" s="46" t="s">
        <v>189</v>
      </c>
      <c r="X774" s="46" t="s">
        <v>3851</v>
      </c>
      <c r="Y774" s="46" t="s">
        <v>190</v>
      </c>
      <c r="AA774" s="46">
        <v>13</v>
      </c>
      <c r="AB774" s="46" t="s">
        <v>34</v>
      </c>
      <c r="AC774" s="46" t="s">
        <v>3827</v>
      </c>
      <c r="AD774" s="46" t="s">
        <v>190</v>
      </c>
      <c r="AE774" s="46">
        <v>-1</v>
      </c>
    </row>
    <row r="775" spans="1:31" hidden="1">
      <c r="A775" s="46">
        <v>291</v>
      </c>
      <c r="B775" s="46" t="s">
        <v>2872</v>
      </c>
      <c r="C775" s="46" t="s">
        <v>3772</v>
      </c>
      <c r="D775" s="46" t="s">
        <v>1066</v>
      </c>
      <c r="E775" s="46" t="s">
        <v>1067</v>
      </c>
      <c r="F775" s="46" t="s">
        <v>3847</v>
      </c>
      <c r="G775" s="44" t="s">
        <v>3848</v>
      </c>
      <c r="H775" s="44" t="s">
        <v>192</v>
      </c>
      <c r="I775" s="46" t="s">
        <v>3851</v>
      </c>
      <c r="J775" s="44" t="s">
        <v>3859</v>
      </c>
      <c r="K775" s="46" t="s">
        <v>3860</v>
      </c>
      <c r="L775" s="46">
        <v>13405808552</v>
      </c>
      <c r="M775" s="46">
        <v>42248</v>
      </c>
      <c r="N775" s="46" t="s">
        <v>186</v>
      </c>
      <c r="O775" s="46" t="s">
        <v>187</v>
      </c>
      <c r="P775" s="46" t="s">
        <v>193</v>
      </c>
      <c r="Q775" s="46" t="s">
        <v>7</v>
      </c>
      <c r="R775" s="46" t="s">
        <v>7</v>
      </c>
      <c r="S775" s="46" t="s">
        <v>194</v>
      </c>
      <c r="T775" s="46" t="s">
        <v>194</v>
      </c>
      <c r="U775" s="46" t="s">
        <v>194</v>
      </c>
      <c r="V775" s="46" t="s">
        <v>194</v>
      </c>
      <c r="W775" s="46" t="s">
        <v>189</v>
      </c>
      <c r="X775" s="46" t="s">
        <v>3861</v>
      </c>
      <c r="Y775" s="46" t="s">
        <v>190</v>
      </c>
      <c r="AA775" s="46">
        <v>13</v>
      </c>
      <c r="AB775" s="46" t="s">
        <v>34</v>
      </c>
      <c r="AC775" s="46" t="s">
        <v>3827</v>
      </c>
      <c r="AD775" s="46" t="s">
        <v>190</v>
      </c>
      <c r="AE775" s="46">
        <v>-1</v>
      </c>
    </row>
    <row r="776" spans="1:31" hidden="1">
      <c r="A776" s="46">
        <v>292</v>
      </c>
      <c r="B776" s="46" t="s">
        <v>2872</v>
      </c>
      <c r="C776" s="46" t="s">
        <v>3772</v>
      </c>
      <c r="D776" s="46" t="s">
        <v>1066</v>
      </c>
      <c r="E776" s="46" t="s">
        <v>1067</v>
      </c>
      <c r="F776" s="46" t="s">
        <v>3847</v>
      </c>
      <c r="G776" s="44" t="s">
        <v>3848</v>
      </c>
      <c r="H776" s="44" t="s">
        <v>5</v>
      </c>
      <c r="I776" s="46" t="s">
        <v>3855</v>
      </c>
      <c r="J776" s="44" t="s">
        <v>3862</v>
      </c>
      <c r="K776" s="46" t="s">
        <v>3863</v>
      </c>
      <c r="L776" s="46">
        <v>13809039945</v>
      </c>
      <c r="M776" s="46">
        <v>42248</v>
      </c>
      <c r="N776" s="46" t="s">
        <v>186</v>
      </c>
      <c r="O776" s="46" t="s">
        <v>187</v>
      </c>
      <c r="P776" s="46" t="s">
        <v>193</v>
      </c>
      <c r="Q776" s="46" t="s">
        <v>7</v>
      </c>
      <c r="R776" s="46" t="s">
        <v>7</v>
      </c>
      <c r="S776" s="46" t="s">
        <v>194</v>
      </c>
      <c r="T776" s="46" t="s">
        <v>194</v>
      </c>
      <c r="U776" s="46" t="s">
        <v>194</v>
      </c>
      <c r="V776" s="46" t="s">
        <v>194</v>
      </c>
      <c r="W776" s="46" t="s">
        <v>189</v>
      </c>
      <c r="X776" s="46" t="s">
        <v>3864</v>
      </c>
      <c r="Y776" s="46" t="s">
        <v>190</v>
      </c>
      <c r="AA776" s="46">
        <v>13</v>
      </c>
      <c r="AB776" s="46" t="s">
        <v>34</v>
      </c>
      <c r="AC776" s="46" t="s">
        <v>3827</v>
      </c>
      <c r="AD776" s="46" t="s">
        <v>190</v>
      </c>
      <c r="AE776" s="46">
        <v>-1</v>
      </c>
    </row>
    <row r="777" spans="1:31" hidden="1">
      <c r="A777" s="46">
        <v>293</v>
      </c>
      <c r="B777" s="46" t="s">
        <v>2872</v>
      </c>
      <c r="C777" s="46" t="s">
        <v>3772</v>
      </c>
      <c r="D777" s="46" t="s">
        <v>1066</v>
      </c>
      <c r="E777" s="46" t="s">
        <v>1067</v>
      </c>
      <c r="F777" s="46" t="s">
        <v>3865</v>
      </c>
      <c r="G777" s="44" t="s">
        <v>3866</v>
      </c>
      <c r="H777" s="44" t="s">
        <v>3</v>
      </c>
      <c r="I777" s="46" t="s">
        <v>3865</v>
      </c>
      <c r="J777" s="44" t="s">
        <v>3867</v>
      </c>
      <c r="K777" s="46" t="s">
        <v>3868</v>
      </c>
      <c r="L777" s="46">
        <v>13914744030</v>
      </c>
      <c r="M777" s="46">
        <v>42248</v>
      </c>
      <c r="N777" s="46" t="s">
        <v>186</v>
      </c>
      <c r="O777" s="46" t="s">
        <v>187</v>
      </c>
      <c r="P777" s="46" t="s">
        <v>193</v>
      </c>
      <c r="Q777" s="46" t="s">
        <v>7</v>
      </c>
      <c r="R777" s="46" t="s">
        <v>7</v>
      </c>
      <c r="S777" s="46" t="s">
        <v>194</v>
      </c>
      <c r="T777" s="46" t="s">
        <v>194</v>
      </c>
      <c r="U777" s="46" t="s">
        <v>194</v>
      </c>
      <c r="V777" s="46" t="s">
        <v>194</v>
      </c>
      <c r="W777" s="46" t="s">
        <v>189</v>
      </c>
      <c r="Y777" s="46" t="s">
        <v>2896</v>
      </c>
      <c r="AA777" s="46">
        <v>14</v>
      </c>
      <c r="AB777" s="46" t="s">
        <v>34</v>
      </c>
      <c r="AC777" s="46" t="s">
        <v>3827</v>
      </c>
      <c r="AD777" s="46" t="s">
        <v>190</v>
      </c>
      <c r="AE777" s="46" t="s">
        <v>196</v>
      </c>
    </row>
    <row r="778" spans="1:31" hidden="1">
      <c r="A778" s="46">
        <v>294</v>
      </c>
      <c r="B778" s="46" t="s">
        <v>2872</v>
      </c>
      <c r="C778" s="46" t="s">
        <v>3772</v>
      </c>
      <c r="D778" s="46" t="s">
        <v>1066</v>
      </c>
      <c r="E778" s="46" t="s">
        <v>1067</v>
      </c>
      <c r="F778" s="46" t="s">
        <v>3869</v>
      </c>
      <c r="G778" s="44" t="s">
        <v>3866</v>
      </c>
      <c r="H778" s="44" t="s">
        <v>3</v>
      </c>
      <c r="I778" s="46" t="s">
        <v>3869</v>
      </c>
      <c r="J778" s="44" t="s">
        <v>3870</v>
      </c>
      <c r="K778" s="46" t="s">
        <v>3871</v>
      </c>
      <c r="L778" s="46">
        <v>18105164625</v>
      </c>
      <c r="M778" s="46">
        <v>42248</v>
      </c>
      <c r="N778" s="46" t="s">
        <v>186</v>
      </c>
      <c r="O778" s="46" t="s">
        <v>187</v>
      </c>
      <c r="P778" s="46" t="s">
        <v>193</v>
      </c>
      <c r="Q778" s="46" t="s">
        <v>7</v>
      </c>
      <c r="R778" s="46" t="s">
        <v>7</v>
      </c>
      <c r="S778" s="46" t="s">
        <v>194</v>
      </c>
      <c r="T778" s="46" t="s">
        <v>194</v>
      </c>
      <c r="U778" s="46" t="s">
        <v>194</v>
      </c>
      <c r="V778" s="46" t="s">
        <v>194</v>
      </c>
      <c r="W778" s="46" t="s">
        <v>189</v>
      </c>
      <c r="Y778" s="46" t="s">
        <v>190</v>
      </c>
      <c r="AA778" s="46">
        <v>14</v>
      </c>
      <c r="AB778" s="46" t="s">
        <v>34</v>
      </c>
      <c r="AC778" s="46" t="s">
        <v>3827</v>
      </c>
      <c r="AD778" s="46" t="s">
        <v>190</v>
      </c>
      <c r="AE778" s="46" t="s">
        <v>196</v>
      </c>
    </row>
    <row r="779" spans="1:31" hidden="1">
      <c r="A779" s="46">
        <v>295</v>
      </c>
      <c r="B779" s="46" t="s">
        <v>2872</v>
      </c>
      <c r="C779" s="46" t="s">
        <v>3772</v>
      </c>
      <c r="D779" s="46" t="s">
        <v>1066</v>
      </c>
      <c r="E779" s="46" t="s">
        <v>1067</v>
      </c>
      <c r="F779" s="46" t="s">
        <v>3869</v>
      </c>
      <c r="G779" s="44" t="s">
        <v>3866</v>
      </c>
      <c r="H779" s="44" t="s">
        <v>192</v>
      </c>
      <c r="I779" s="46" t="s">
        <v>3869</v>
      </c>
      <c r="J779" s="44" t="s">
        <v>3870</v>
      </c>
      <c r="K779" s="46" t="s">
        <v>3871</v>
      </c>
      <c r="L779" s="46">
        <v>18105164625</v>
      </c>
      <c r="M779" s="46">
        <v>42248</v>
      </c>
      <c r="N779" s="46" t="s">
        <v>186</v>
      </c>
      <c r="O779" s="46" t="s">
        <v>187</v>
      </c>
      <c r="P779" s="46" t="s">
        <v>193</v>
      </c>
      <c r="Q779" s="46" t="s">
        <v>7</v>
      </c>
      <c r="R779" s="46" t="s">
        <v>7</v>
      </c>
      <c r="S779" s="46" t="s">
        <v>194</v>
      </c>
      <c r="T779" s="46" t="s">
        <v>194</v>
      </c>
      <c r="U779" s="46" t="s">
        <v>194</v>
      </c>
      <c r="V779" s="46" t="s">
        <v>194</v>
      </c>
      <c r="W779" s="46" t="s">
        <v>189</v>
      </c>
      <c r="Y779" s="46" t="s">
        <v>190</v>
      </c>
      <c r="AA779" s="46">
        <v>14</v>
      </c>
      <c r="AB779" s="46" t="s">
        <v>34</v>
      </c>
      <c r="AC779" s="46" t="s">
        <v>3827</v>
      </c>
      <c r="AD779" s="46" t="s">
        <v>190</v>
      </c>
      <c r="AE779" s="46">
        <v>-1</v>
      </c>
    </row>
    <row r="780" spans="1:31" hidden="1">
      <c r="A780" s="46">
        <v>296</v>
      </c>
      <c r="B780" s="46" t="s">
        <v>2872</v>
      </c>
      <c r="C780" s="46" t="s">
        <v>3772</v>
      </c>
      <c r="D780" s="46" t="s">
        <v>1066</v>
      </c>
      <c r="E780" s="46" t="s">
        <v>1067</v>
      </c>
      <c r="F780" s="46" t="s">
        <v>3823</v>
      </c>
      <c r="G780" s="44" t="s">
        <v>3866</v>
      </c>
      <c r="H780" s="44" t="s">
        <v>5</v>
      </c>
      <c r="I780" s="46" t="s">
        <v>3826</v>
      </c>
      <c r="J780" s="44" t="s">
        <v>3872</v>
      </c>
      <c r="K780" s="46" t="s">
        <v>3873</v>
      </c>
      <c r="L780" s="46">
        <v>13951761576</v>
      </c>
      <c r="M780" s="46">
        <v>42248</v>
      </c>
      <c r="N780" s="46" t="s">
        <v>186</v>
      </c>
      <c r="O780" s="46" t="s">
        <v>187</v>
      </c>
      <c r="P780" s="46" t="s">
        <v>193</v>
      </c>
      <c r="Q780" s="46" t="s">
        <v>7</v>
      </c>
      <c r="R780" s="46" t="s">
        <v>7</v>
      </c>
      <c r="S780" s="46" t="s">
        <v>194</v>
      </c>
      <c r="T780" s="46" t="s">
        <v>194</v>
      </c>
      <c r="U780" s="46" t="s">
        <v>194</v>
      </c>
      <c r="V780" s="46" t="s">
        <v>194</v>
      </c>
      <c r="W780" s="46" t="s">
        <v>189</v>
      </c>
      <c r="X780" s="46" t="s">
        <v>3874</v>
      </c>
      <c r="Y780" s="46" t="s">
        <v>190</v>
      </c>
      <c r="AA780" s="46">
        <v>14</v>
      </c>
      <c r="AB780" s="46" t="s">
        <v>34</v>
      </c>
      <c r="AC780" s="46" t="s">
        <v>3827</v>
      </c>
      <c r="AD780" s="46" t="s">
        <v>190</v>
      </c>
      <c r="AE780" s="46">
        <v>-1</v>
      </c>
    </row>
    <row r="781" spans="1:31" hidden="1">
      <c r="A781" s="46">
        <v>297</v>
      </c>
      <c r="B781" s="46" t="s">
        <v>2872</v>
      </c>
      <c r="C781" s="46" t="s">
        <v>3772</v>
      </c>
      <c r="D781" s="46" t="s">
        <v>1066</v>
      </c>
      <c r="E781" s="46" t="s">
        <v>1067</v>
      </c>
      <c r="F781" s="46" t="s">
        <v>3875</v>
      </c>
      <c r="G781" s="44" t="s">
        <v>3876</v>
      </c>
      <c r="H781" s="44" t="s">
        <v>3</v>
      </c>
      <c r="I781" s="46" t="s">
        <v>3877</v>
      </c>
      <c r="J781" s="44" t="s">
        <v>3878</v>
      </c>
      <c r="K781" s="46" t="s">
        <v>3879</v>
      </c>
      <c r="L781" s="46">
        <v>13951891992</v>
      </c>
      <c r="M781" s="46">
        <v>42248</v>
      </c>
      <c r="N781" s="46" t="s">
        <v>186</v>
      </c>
      <c r="O781" s="46" t="s">
        <v>187</v>
      </c>
      <c r="P781" s="46" t="s">
        <v>193</v>
      </c>
      <c r="Q781" s="46" t="s">
        <v>7</v>
      </c>
      <c r="R781" s="46" t="s">
        <v>7</v>
      </c>
      <c r="S781" s="46" t="s">
        <v>194</v>
      </c>
      <c r="T781" s="46" t="s">
        <v>194</v>
      </c>
      <c r="U781" s="46" t="s">
        <v>194</v>
      </c>
      <c r="V781" s="46" t="s">
        <v>194</v>
      </c>
      <c r="W781" s="46" t="s">
        <v>189</v>
      </c>
      <c r="Y781" s="46" t="s">
        <v>190</v>
      </c>
      <c r="AA781" s="46">
        <v>23</v>
      </c>
      <c r="AB781" s="46" t="s">
        <v>34</v>
      </c>
      <c r="AC781" s="46" t="s">
        <v>3880</v>
      </c>
      <c r="AD781" s="46" t="s">
        <v>190</v>
      </c>
      <c r="AE781" s="46" t="s">
        <v>196</v>
      </c>
    </row>
    <row r="782" spans="1:31" hidden="1">
      <c r="A782" s="46">
        <v>298</v>
      </c>
      <c r="B782" s="46" t="s">
        <v>2872</v>
      </c>
      <c r="C782" s="46" t="s">
        <v>3772</v>
      </c>
      <c r="D782" s="46" t="s">
        <v>1066</v>
      </c>
      <c r="E782" s="46" t="s">
        <v>1067</v>
      </c>
      <c r="F782" s="46" t="s">
        <v>3875</v>
      </c>
      <c r="G782" s="44" t="s">
        <v>3876</v>
      </c>
      <c r="H782" s="44" t="s">
        <v>192</v>
      </c>
      <c r="I782" s="46" t="s">
        <v>3881</v>
      </c>
      <c r="J782" s="44" t="s">
        <v>3882</v>
      </c>
      <c r="K782" s="46" t="s">
        <v>3883</v>
      </c>
      <c r="L782" s="46">
        <v>18248793940</v>
      </c>
      <c r="M782" s="46">
        <v>42248</v>
      </c>
      <c r="N782" s="46" t="s">
        <v>186</v>
      </c>
      <c r="O782" s="46" t="s">
        <v>187</v>
      </c>
      <c r="P782" s="46" t="s">
        <v>200</v>
      </c>
      <c r="Q782" s="46" t="s">
        <v>7</v>
      </c>
      <c r="R782" s="46" t="s">
        <v>7</v>
      </c>
      <c r="S782" s="46" t="s">
        <v>3884</v>
      </c>
      <c r="T782" s="46" t="s">
        <v>3885</v>
      </c>
      <c r="U782" s="46" t="s">
        <v>3877</v>
      </c>
      <c r="V782" s="46">
        <v>42704</v>
      </c>
      <c r="W782" s="46" t="s">
        <v>201</v>
      </c>
      <c r="AA782" s="46">
        <v>23</v>
      </c>
      <c r="AB782" s="46" t="s">
        <v>34</v>
      </c>
      <c r="AC782" s="46" t="s">
        <v>3880</v>
      </c>
      <c r="AD782" s="46" t="s">
        <v>201</v>
      </c>
      <c r="AE782" s="46">
        <v>-1</v>
      </c>
    </row>
    <row r="783" spans="1:31" hidden="1">
      <c r="A783" s="46">
        <v>299</v>
      </c>
      <c r="B783" s="46" t="s">
        <v>2872</v>
      </c>
      <c r="C783" s="46" t="s">
        <v>3772</v>
      </c>
      <c r="D783" s="46" t="s">
        <v>1066</v>
      </c>
      <c r="E783" s="46" t="s">
        <v>1067</v>
      </c>
      <c r="F783" s="46" t="s">
        <v>3875</v>
      </c>
      <c r="G783" s="44" t="s">
        <v>3876</v>
      </c>
      <c r="H783" s="44" t="s">
        <v>5</v>
      </c>
      <c r="I783" s="46" t="s">
        <v>3886</v>
      </c>
      <c r="J783" s="44" t="s">
        <v>3887</v>
      </c>
      <c r="K783" s="46" t="s">
        <v>3888</v>
      </c>
      <c r="L783" s="46">
        <v>13776625231</v>
      </c>
      <c r="M783" s="46">
        <v>42248</v>
      </c>
      <c r="N783" s="46" t="s">
        <v>186</v>
      </c>
      <c r="O783" s="46" t="s">
        <v>187</v>
      </c>
      <c r="P783" s="46" t="s">
        <v>200</v>
      </c>
      <c r="Q783" s="46" t="s">
        <v>7</v>
      </c>
      <c r="R783" s="46" t="s">
        <v>7</v>
      </c>
      <c r="S783" s="46" t="s">
        <v>3889</v>
      </c>
      <c r="T783" s="46" t="s">
        <v>3885</v>
      </c>
      <c r="U783" s="46" t="s">
        <v>3877</v>
      </c>
      <c r="V783" s="46">
        <v>42704</v>
      </c>
      <c r="W783" s="46" t="s">
        <v>201</v>
      </c>
      <c r="AA783" s="46">
        <v>23</v>
      </c>
      <c r="AB783" s="46" t="s">
        <v>34</v>
      </c>
      <c r="AC783" s="46" t="s">
        <v>3880</v>
      </c>
      <c r="AD783" s="46" t="s">
        <v>201</v>
      </c>
      <c r="AE783" s="46">
        <v>-1</v>
      </c>
    </row>
    <row r="784" spans="1:31" hidden="1">
      <c r="A784" s="46">
        <v>300</v>
      </c>
      <c r="B784" s="46" t="s">
        <v>2872</v>
      </c>
      <c r="C784" s="46" t="s">
        <v>3772</v>
      </c>
      <c r="D784" s="46" t="s">
        <v>1066</v>
      </c>
      <c r="E784" s="46" t="s">
        <v>1067</v>
      </c>
      <c r="F784" s="46" t="s">
        <v>3875</v>
      </c>
      <c r="G784" s="44" t="s">
        <v>3876</v>
      </c>
      <c r="H784" s="44" t="s">
        <v>5</v>
      </c>
      <c r="I784" s="46" t="s">
        <v>3890</v>
      </c>
      <c r="J784" s="44" t="s">
        <v>3891</v>
      </c>
      <c r="K784" s="46" t="s">
        <v>3892</v>
      </c>
      <c r="L784" s="46">
        <v>13337702583</v>
      </c>
      <c r="M784" s="46">
        <v>42248</v>
      </c>
      <c r="N784" s="46" t="s">
        <v>186</v>
      </c>
      <c r="O784" s="46" t="s">
        <v>187</v>
      </c>
      <c r="P784" s="46" t="s">
        <v>200</v>
      </c>
      <c r="Q784" s="46" t="s">
        <v>7</v>
      </c>
      <c r="R784" s="46" t="s">
        <v>7</v>
      </c>
      <c r="S784" s="46" t="s">
        <v>3889</v>
      </c>
      <c r="T784" s="46" t="s">
        <v>3885</v>
      </c>
      <c r="U784" s="46" t="s">
        <v>3877</v>
      </c>
      <c r="V784" s="46">
        <v>42704</v>
      </c>
      <c r="W784" s="46" t="s">
        <v>201</v>
      </c>
      <c r="AA784" s="46">
        <v>23</v>
      </c>
      <c r="AB784" s="46" t="s">
        <v>34</v>
      </c>
      <c r="AC784" s="46" t="s">
        <v>3880</v>
      </c>
      <c r="AD784" s="46" t="s">
        <v>201</v>
      </c>
      <c r="AE784" s="46">
        <v>-1</v>
      </c>
    </row>
    <row r="785" spans="1:31" hidden="1">
      <c r="A785" s="46">
        <v>301</v>
      </c>
      <c r="B785" s="46" t="s">
        <v>2872</v>
      </c>
      <c r="C785" s="46" t="s">
        <v>3772</v>
      </c>
      <c r="D785" s="46" t="s">
        <v>1066</v>
      </c>
      <c r="E785" s="46" t="s">
        <v>1067</v>
      </c>
      <c r="F785" s="46" t="s">
        <v>3893</v>
      </c>
      <c r="G785" s="44" t="s">
        <v>3894</v>
      </c>
      <c r="H785" s="44" t="s">
        <v>8</v>
      </c>
      <c r="I785" s="46" t="s">
        <v>3895</v>
      </c>
      <c r="J785" s="44" t="s">
        <v>3896</v>
      </c>
      <c r="K785" s="46" t="s">
        <v>3897</v>
      </c>
      <c r="L785" s="46" t="s">
        <v>3898</v>
      </c>
      <c r="M785" s="46">
        <v>42248</v>
      </c>
      <c r="N785" s="46" t="s">
        <v>186</v>
      </c>
      <c r="O785" s="46" t="s">
        <v>187</v>
      </c>
      <c r="P785" s="46" t="s">
        <v>193</v>
      </c>
      <c r="Q785" s="46" t="s">
        <v>10</v>
      </c>
      <c r="R785" s="46" t="s">
        <v>10</v>
      </c>
      <c r="S785" s="46" t="s">
        <v>194</v>
      </c>
      <c r="T785" s="46" t="s">
        <v>194</v>
      </c>
      <c r="U785" s="46" t="s">
        <v>194</v>
      </c>
      <c r="V785" s="46" t="s">
        <v>194</v>
      </c>
      <c r="W785" s="46" t="s">
        <v>189</v>
      </c>
      <c r="X785" s="46" t="s">
        <v>3899</v>
      </c>
      <c r="Y785" s="46" t="s">
        <v>190</v>
      </c>
      <c r="AA785" s="46">
        <v>29</v>
      </c>
      <c r="AB785" s="46" t="s">
        <v>3715</v>
      </c>
      <c r="AC785" s="46" t="s">
        <v>3900</v>
      </c>
      <c r="AD785" s="46" t="s">
        <v>190</v>
      </c>
      <c r="AE785" s="46">
        <v>-1</v>
      </c>
    </row>
    <row r="786" spans="1:31" hidden="1">
      <c r="A786" s="46">
        <v>302</v>
      </c>
      <c r="B786" s="46" t="s">
        <v>2872</v>
      </c>
      <c r="C786" s="46" t="s">
        <v>3772</v>
      </c>
      <c r="D786" s="46" t="s">
        <v>1066</v>
      </c>
      <c r="E786" s="46" t="s">
        <v>1067</v>
      </c>
      <c r="F786" s="46" t="s">
        <v>3893</v>
      </c>
      <c r="G786" s="44" t="s">
        <v>3894</v>
      </c>
      <c r="H786" s="44" t="s">
        <v>3</v>
      </c>
      <c r="I786" s="46" t="s">
        <v>3901</v>
      </c>
      <c r="J786" s="44" t="s">
        <v>3902</v>
      </c>
      <c r="K786" s="46" t="s">
        <v>3903</v>
      </c>
      <c r="L786" s="46">
        <v>17092568192</v>
      </c>
      <c r="M786" s="46">
        <v>42248</v>
      </c>
      <c r="N786" s="46" t="s">
        <v>186</v>
      </c>
      <c r="O786" s="46" t="s">
        <v>187</v>
      </c>
      <c r="P786" s="46" t="s">
        <v>193</v>
      </c>
      <c r="Q786" s="46" t="s">
        <v>10</v>
      </c>
      <c r="R786" s="46" t="s">
        <v>10</v>
      </c>
      <c r="S786" s="46" t="s">
        <v>194</v>
      </c>
      <c r="T786" s="46" t="s">
        <v>194</v>
      </c>
      <c r="U786" s="46" t="s">
        <v>194</v>
      </c>
      <c r="V786" s="46" t="s">
        <v>194</v>
      </c>
      <c r="W786" s="46" t="s">
        <v>189</v>
      </c>
      <c r="Y786" s="46" t="s">
        <v>190</v>
      </c>
      <c r="AA786" s="46">
        <v>29</v>
      </c>
      <c r="AB786" s="46" t="s">
        <v>3715</v>
      </c>
      <c r="AC786" s="46" t="s">
        <v>3900</v>
      </c>
      <c r="AD786" s="46" t="s">
        <v>190</v>
      </c>
      <c r="AE786" s="46" t="s">
        <v>196</v>
      </c>
    </row>
    <row r="787" spans="1:31" hidden="1">
      <c r="A787" s="46">
        <v>303</v>
      </c>
      <c r="B787" s="46" t="s">
        <v>2872</v>
      </c>
      <c r="C787" s="46" t="s">
        <v>3772</v>
      </c>
      <c r="D787" s="46" t="s">
        <v>1066</v>
      </c>
      <c r="E787" s="46" t="s">
        <v>1067</v>
      </c>
      <c r="F787" s="46" t="s">
        <v>3893</v>
      </c>
      <c r="G787" s="44" t="s">
        <v>3894</v>
      </c>
      <c r="H787" s="44" t="s">
        <v>9</v>
      </c>
      <c r="I787" s="46" t="s">
        <v>3904</v>
      </c>
      <c r="J787" s="44" t="s">
        <v>3905</v>
      </c>
      <c r="K787" s="46" t="s">
        <v>3906</v>
      </c>
      <c r="L787" s="46" t="s">
        <v>3907</v>
      </c>
      <c r="M787" s="46">
        <v>42248</v>
      </c>
      <c r="N787" s="46" t="s">
        <v>186</v>
      </c>
      <c r="O787" s="46" t="s">
        <v>187</v>
      </c>
      <c r="P787" s="46" t="s">
        <v>193</v>
      </c>
      <c r="Q787" s="46" t="s">
        <v>10</v>
      </c>
      <c r="R787" s="46" t="s">
        <v>10</v>
      </c>
      <c r="S787" s="46" t="s">
        <v>194</v>
      </c>
      <c r="T787" s="46" t="s">
        <v>194</v>
      </c>
      <c r="U787" s="46" t="s">
        <v>194</v>
      </c>
      <c r="V787" s="46" t="s">
        <v>194</v>
      </c>
      <c r="W787" s="46" t="s">
        <v>189</v>
      </c>
      <c r="X787" s="46" t="s">
        <v>3895</v>
      </c>
      <c r="Y787" s="46" t="s">
        <v>190</v>
      </c>
      <c r="AA787" s="46">
        <v>29</v>
      </c>
      <c r="AB787" s="46" t="s">
        <v>3715</v>
      </c>
      <c r="AC787" s="46" t="s">
        <v>3900</v>
      </c>
      <c r="AD787" s="46" t="s">
        <v>190</v>
      </c>
      <c r="AE787" s="46" t="s">
        <v>196</v>
      </c>
    </row>
    <row r="788" spans="1:31" hidden="1">
      <c r="A788" s="46">
        <v>304</v>
      </c>
      <c r="B788" s="46" t="s">
        <v>2872</v>
      </c>
      <c r="C788" s="46" t="s">
        <v>3772</v>
      </c>
      <c r="D788" s="46" t="s">
        <v>1066</v>
      </c>
      <c r="E788" s="46" t="s">
        <v>1067</v>
      </c>
      <c r="F788" s="46" t="s">
        <v>3893</v>
      </c>
      <c r="G788" s="44" t="s">
        <v>3894</v>
      </c>
      <c r="H788" s="44" t="s">
        <v>192</v>
      </c>
      <c r="I788" s="46" t="s">
        <v>3908</v>
      </c>
      <c r="J788" s="44" t="s">
        <v>3909</v>
      </c>
      <c r="K788" s="46" t="s">
        <v>3910</v>
      </c>
      <c r="L788" s="46" t="s">
        <v>3911</v>
      </c>
      <c r="M788" s="46">
        <v>42248</v>
      </c>
      <c r="N788" s="46" t="s">
        <v>186</v>
      </c>
      <c r="O788" s="46" t="s">
        <v>187</v>
      </c>
      <c r="P788" s="46" t="s">
        <v>193</v>
      </c>
      <c r="Q788" s="46" t="s">
        <v>10</v>
      </c>
      <c r="R788" s="46" t="s">
        <v>10</v>
      </c>
      <c r="S788" s="46" t="s">
        <v>194</v>
      </c>
      <c r="T788" s="46" t="s">
        <v>194</v>
      </c>
      <c r="U788" s="46" t="s">
        <v>194</v>
      </c>
      <c r="V788" s="46" t="s">
        <v>194</v>
      </c>
      <c r="W788" s="46" t="s">
        <v>189</v>
      </c>
      <c r="X788" s="46" t="s">
        <v>3912</v>
      </c>
      <c r="Y788" s="46" t="s">
        <v>190</v>
      </c>
      <c r="AA788" s="46">
        <v>29</v>
      </c>
      <c r="AB788" s="46" t="s">
        <v>3715</v>
      </c>
      <c r="AC788" s="46" t="s">
        <v>3900</v>
      </c>
      <c r="AD788" s="46" t="s">
        <v>190</v>
      </c>
      <c r="AE788" s="46">
        <v>-1</v>
      </c>
    </row>
    <row r="789" spans="1:31" hidden="1">
      <c r="A789" s="46">
        <v>305</v>
      </c>
      <c r="B789" s="46" t="s">
        <v>2872</v>
      </c>
      <c r="C789" s="46" t="s">
        <v>3772</v>
      </c>
      <c r="D789" s="46" t="s">
        <v>1066</v>
      </c>
      <c r="E789" s="46" t="s">
        <v>1067</v>
      </c>
      <c r="F789" s="46" t="s">
        <v>3893</v>
      </c>
      <c r="G789" s="44" t="s">
        <v>3894</v>
      </c>
      <c r="H789" s="44" t="s">
        <v>5</v>
      </c>
      <c r="I789" s="46" t="s">
        <v>3913</v>
      </c>
      <c r="J789" s="44" t="s">
        <v>3914</v>
      </c>
      <c r="K789" s="46" t="s">
        <v>3915</v>
      </c>
      <c r="L789" s="46">
        <v>18915929412</v>
      </c>
      <c r="M789" s="46">
        <v>42248</v>
      </c>
      <c r="N789" s="46" t="s">
        <v>186</v>
      </c>
      <c r="O789" s="46" t="s">
        <v>187</v>
      </c>
      <c r="P789" s="46" t="s">
        <v>193</v>
      </c>
      <c r="Q789" s="46" t="s">
        <v>10</v>
      </c>
      <c r="R789" s="46" t="s">
        <v>10</v>
      </c>
      <c r="S789" s="46" t="s">
        <v>194</v>
      </c>
      <c r="T789" s="46" t="s">
        <v>194</v>
      </c>
      <c r="U789" s="46" t="s">
        <v>194</v>
      </c>
      <c r="V789" s="46" t="s">
        <v>194</v>
      </c>
      <c r="W789" s="46" t="s">
        <v>189</v>
      </c>
      <c r="Y789" s="46" t="s">
        <v>190</v>
      </c>
      <c r="AA789" s="46">
        <v>29</v>
      </c>
      <c r="AB789" s="46" t="s">
        <v>3715</v>
      </c>
      <c r="AC789" s="46" t="s">
        <v>3900</v>
      </c>
      <c r="AD789" s="46" t="s">
        <v>190</v>
      </c>
      <c r="AE789" s="46">
        <v>-1</v>
      </c>
    </row>
    <row r="790" spans="1:31" hidden="1">
      <c r="A790" s="46">
        <v>306</v>
      </c>
      <c r="B790" s="46" t="s">
        <v>2872</v>
      </c>
      <c r="C790" s="46" t="s">
        <v>3772</v>
      </c>
      <c r="D790" s="46" t="s">
        <v>1066</v>
      </c>
      <c r="E790" s="46" t="s">
        <v>1067</v>
      </c>
      <c r="F790" s="46" t="s">
        <v>3916</v>
      </c>
      <c r="G790" s="44" t="s">
        <v>3917</v>
      </c>
      <c r="H790" s="44" t="s">
        <v>3</v>
      </c>
      <c r="I790" s="46" t="s">
        <v>3916</v>
      </c>
      <c r="J790" s="44" t="s">
        <v>3918</v>
      </c>
      <c r="K790" s="46" t="s">
        <v>3919</v>
      </c>
      <c r="L790" s="46" t="s">
        <v>3920</v>
      </c>
      <c r="M790" s="46">
        <v>41009</v>
      </c>
      <c r="N790" s="46" t="s">
        <v>186</v>
      </c>
      <c r="O790" s="46" t="s">
        <v>187</v>
      </c>
      <c r="P790" s="46" t="s">
        <v>193</v>
      </c>
      <c r="Q790" s="46" t="s">
        <v>4</v>
      </c>
      <c r="R790" s="46" t="s">
        <v>4</v>
      </c>
      <c r="S790" s="46" t="s">
        <v>194</v>
      </c>
      <c r="T790" s="46" t="s">
        <v>194</v>
      </c>
      <c r="U790" s="46" t="s">
        <v>194</v>
      </c>
      <c r="V790" s="46" t="s">
        <v>194</v>
      </c>
      <c r="W790" s="46" t="s">
        <v>189</v>
      </c>
      <c r="Y790" s="46" t="s">
        <v>190</v>
      </c>
      <c r="AA790" s="46">
        <v>14</v>
      </c>
      <c r="AB790" s="46" t="s">
        <v>34</v>
      </c>
      <c r="AC790" s="46" t="s">
        <v>3900</v>
      </c>
      <c r="AD790" s="46" t="s">
        <v>190</v>
      </c>
      <c r="AE790" s="46" t="s">
        <v>2908</v>
      </c>
    </row>
    <row r="791" spans="1:31" hidden="1">
      <c r="A791" s="46">
        <v>307</v>
      </c>
      <c r="B791" s="46" t="s">
        <v>2872</v>
      </c>
      <c r="C791" s="46" t="s">
        <v>3772</v>
      </c>
      <c r="D791" s="46" t="s">
        <v>1066</v>
      </c>
      <c r="E791" s="46" t="s">
        <v>1067</v>
      </c>
      <c r="F791" s="46" t="s">
        <v>3921</v>
      </c>
      <c r="G791" s="44" t="s">
        <v>3774</v>
      </c>
      <c r="H791" s="44" t="s">
        <v>46</v>
      </c>
      <c r="I791" s="46" t="s">
        <v>3922</v>
      </c>
      <c r="J791" s="44" t="s">
        <v>3923</v>
      </c>
      <c r="K791" s="46" t="s">
        <v>3924</v>
      </c>
      <c r="L791" s="46">
        <v>18551626930</v>
      </c>
      <c r="M791" s="46">
        <v>42309</v>
      </c>
      <c r="N791" s="46" t="s">
        <v>186</v>
      </c>
      <c r="O791" s="46" t="s">
        <v>191</v>
      </c>
      <c r="P791" s="46" t="s">
        <v>193</v>
      </c>
      <c r="Q791" s="46" t="s">
        <v>4</v>
      </c>
      <c r="R791" s="46" t="s">
        <v>4</v>
      </c>
      <c r="S791" s="46" t="s">
        <v>194</v>
      </c>
      <c r="T791" s="46" t="s">
        <v>194</v>
      </c>
      <c r="U791" s="46" t="s">
        <v>194</v>
      </c>
      <c r="V791" s="46" t="s">
        <v>194</v>
      </c>
      <c r="W791" s="46" t="s">
        <v>189</v>
      </c>
      <c r="Y791" s="46" t="s">
        <v>190</v>
      </c>
      <c r="AA791" s="46">
        <v>98</v>
      </c>
      <c r="AB791" s="46" t="s">
        <v>34</v>
      </c>
      <c r="AC791" s="46" t="s">
        <v>3777</v>
      </c>
      <c r="AD791" s="46" t="s">
        <v>190</v>
      </c>
      <c r="AE791" s="46">
        <v>-1</v>
      </c>
    </row>
    <row r="792" spans="1:31" hidden="1">
      <c r="A792" s="46">
        <v>308</v>
      </c>
      <c r="B792" s="46" t="s">
        <v>2872</v>
      </c>
      <c r="C792" s="46" t="s">
        <v>3772</v>
      </c>
      <c r="D792" s="46" t="s">
        <v>1066</v>
      </c>
      <c r="E792" s="46" t="s">
        <v>1067</v>
      </c>
      <c r="F792" s="46" t="s">
        <v>3893</v>
      </c>
      <c r="G792" s="44" t="s">
        <v>3894</v>
      </c>
      <c r="H792" s="44" t="s">
        <v>46</v>
      </c>
      <c r="I792" s="46" t="s">
        <v>3925</v>
      </c>
      <c r="J792" s="44" t="s">
        <v>3926</v>
      </c>
      <c r="K792" s="46" t="s">
        <v>3927</v>
      </c>
      <c r="L792" s="46">
        <v>18260346653</v>
      </c>
      <c r="M792" s="46">
        <v>42491</v>
      </c>
      <c r="N792" s="46" t="s">
        <v>186</v>
      </c>
      <c r="O792" s="46" t="s">
        <v>191</v>
      </c>
      <c r="P792" s="46" t="s">
        <v>200</v>
      </c>
      <c r="Q792" s="46" t="s">
        <v>10</v>
      </c>
      <c r="R792" s="46" t="s">
        <v>10</v>
      </c>
      <c r="S792" s="46" t="s">
        <v>3928</v>
      </c>
      <c r="T792" s="46" t="s">
        <v>3929</v>
      </c>
      <c r="U792" s="46" t="s">
        <v>3259</v>
      </c>
      <c r="V792" s="46">
        <v>42735</v>
      </c>
      <c r="W792" s="46" t="s">
        <v>201</v>
      </c>
      <c r="X792" s="46" t="s">
        <v>3922</v>
      </c>
      <c r="Y792" s="46" t="s">
        <v>3930</v>
      </c>
      <c r="AA792" s="46">
        <v>29</v>
      </c>
      <c r="AB792" s="46" t="s">
        <v>3715</v>
      </c>
      <c r="AC792" s="46" t="s">
        <v>3900</v>
      </c>
      <c r="AD792" s="46" t="s">
        <v>201</v>
      </c>
      <c r="AE792" s="46">
        <v>-1</v>
      </c>
    </row>
    <row r="793" spans="1:31" hidden="1">
      <c r="A793" s="46">
        <v>309</v>
      </c>
      <c r="B793" s="46" t="s">
        <v>2872</v>
      </c>
      <c r="C793" s="46" t="s">
        <v>3772</v>
      </c>
      <c r="D793" s="46" t="s">
        <v>1066</v>
      </c>
      <c r="E793" s="46" t="s">
        <v>1067</v>
      </c>
      <c r="F793" s="46" t="s">
        <v>3921</v>
      </c>
      <c r="G793" s="44" t="s">
        <v>3866</v>
      </c>
      <c r="H793" s="44" t="s">
        <v>46</v>
      </c>
      <c r="I793" s="46" t="s">
        <v>3925</v>
      </c>
      <c r="J793" s="44" t="s">
        <v>3926</v>
      </c>
      <c r="K793" s="46" t="s">
        <v>3927</v>
      </c>
      <c r="L793" s="46">
        <v>18260346653</v>
      </c>
      <c r="M793" s="46">
        <v>42491</v>
      </c>
      <c r="N793" s="46" t="s">
        <v>186</v>
      </c>
      <c r="O793" s="46" t="s">
        <v>191</v>
      </c>
      <c r="P793" s="46" t="s">
        <v>200</v>
      </c>
      <c r="Q793" s="46" t="s">
        <v>7</v>
      </c>
      <c r="R793" s="46" t="s">
        <v>7</v>
      </c>
      <c r="S793" s="46" t="s">
        <v>3928</v>
      </c>
      <c r="T793" s="46" t="s">
        <v>3929</v>
      </c>
      <c r="U793" s="46" t="s">
        <v>3259</v>
      </c>
      <c r="V793" s="46">
        <v>42735</v>
      </c>
      <c r="W793" s="46" t="s">
        <v>201</v>
      </c>
      <c r="X793" s="46" t="s">
        <v>3922</v>
      </c>
      <c r="Y793" s="46" t="s">
        <v>3930</v>
      </c>
      <c r="AA793" s="46">
        <v>14</v>
      </c>
      <c r="AB793" s="46" t="s">
        <v>34</v>
      </c>
      <c r="AC793" s="46" t="s">
        <v>3827</v>
      </c>
      <c r="AD793" s="46" t="s">
        <v>201</v>
      </c>
      <c r="AE793" s="46">
        <v>-1</v>
      </c>
    </row>
    <row r="794" spans="1:31" hidden="1">
      <c r="A794" s="46">
        <v>310</v>
      </c>
      <c r="B794" s="46" t="s">
        <v>2872</v>
      </c>
      <c r="C794" s="46" t="s">
        <v>3772</v>
      </c>
      <c r="D794" s="46" t="s">
        <v>1066</v>
      </c>
      <c r="E794" s="46" t="s">
        <v>1067</v>
      </c>
      <c r="F794" s="46" t="s">
        <v>3931</v>
      </c>
      <c r="G794" s="44" t="s">
        <v>3917</v>
      </c>
      <c r="H794" s="44" t="s">
        <v>46</v>
      </c>
      <c r="I794" s="46" t="s">
        <v>3925</v>
      </c>
      <c r="J794" s="44" t="s">
        <v>3926</v>
      </c>
      <c r="K794" s="46" t="s">
        <v>3927</v>
      </c>
      <c r="L794" s="46">
        <v>18260346653</v>
      </c>
      <c r="M794" s="46">
        <v>42491</v>
      </c>
      <c r="N794" s="46" t="s">
        <v>186</v>
      </c>
      <c r="O794" s="46" t="s">
        <v>191</v>
      </c>
      <c r="P794" s="46" t="s">
        <v>200</v>
      </c>
      <c r="Q794" s="46" t="s">
        <v>4</v>
      </c>
      <c r="R794" s="46" t="s">
        <v>4</v>
      </c>
      <c r="S794" s="46" t="s">
        <v>3928</v>
      </c>
      <c r="T794" s="46" t="s">
        <v>3929</v>
      </c>
      <c r="U794" s="46" t="s">
        <v>3259</v>
      </c>
      <c r="V794" s="46">
        <v>42735</v>
      </c>
      <c r="W794" s="46" t="s">
        <v>201</v>
      </c>
      <c r="X794" s="46" t="s">
        <v>3922</v>
      </c>
      <c r="Y794" s="46" t="s">
        <v>3930</v>
      </c>
      <c r="AA794" s="46">
        <v>14</v>
      </c>
      <c r="AB794" s="46" t="s">
        <v>34</v>
      </c>
      <c r="AC794" s="46" t="s">
        <v>3900</v>
      </c>
      <c r="AD794" s="46" t="s">
        <v>201</v>
      </c>
      <c r="AE794" s="46">
        <v>-1</v>
      </c>
    </row>
    <row r="795" spans="1:31" hidden="1">
      <c r="A795" s="46">
        <v>311</v>
      </c>
      <c r="B795" s="46" t="s">
        <v>2872</v>
      </c>
      <c r="C795" s="46" t="s">
        <v>3772</v>
      </c>
      <c r="D795" s="46" t="s">
        <v>1066</v>
      </c>
      <c r="E795" s="46" t="s">
        <v>1067</v>
      </c>
      <c r="F795" s="46" t="s">
        <v>3921</v>
      </c>
      <c r="G795" s="44" t="s">
        <v>3848</v>
      </c>
      <c r="H795" s="44" t="s">
        <v>46</v>
      </c>
      <c r="I795" s="46" t="s">
        <v>3925</v>
      </c>
      <c r="J795" s="44" t="s">
        <v>3926</v>
      </c>
      <c r="K795" s="46" t="s">
        <v>3927</v>
      </c>
      <c r="L795" s="46">
        <v>18260346653</v>
      </c>
      <c r="M795" s="46">
        <v>42491</v>
      </c>
      <c r="N795" s="46" t="s">
        <v>186</v>
      </c>
      <c r="O795" s="46" t="s">
        <v>191</v>
      </c>
      <c r="P795" s="46" t="s">
        <v>200</v>
      </c>
      <c r="Q795" s="46" t="s">
        <v>7</v>
      </c>
      <c r="R795" s="46" t="s">
        <v>7</v>
      </c>
      <c r="S795" s="46" t="s">
        <v>3928</v>
      </c>
      <c r="T795" s="46" t="s">
        <v>3929</v>
      </c>
      <c r="U795" s="46" t="s">
        <v>3259</v>
      </c>
      <c r="V795" s="46">
        <v>42735</v>
      </c>
      <c r="W795" s="46" t="s">
        <v>201</v>
      </c>
      <c r="X795" s="46" t="s">
        <v>3922</v>
      </c>
      <c r="Y795" s="46" t="s">
        <v>3930</v>
      </c>
      <c r="AA795" s="46">
        <v>13</v>
      </c>
      <c r="AB795" s="46" t="s">
        <v>34</v>
      </c>
      <c r="AC795" s="46" t="s">
        <v>3827</v>
      </c>
      <c r="AD795" s="46" t="s">
        <v>201</v>
      </c>
      <c r="AE795" s="46">
        <v>-1</v>
      </c>
    </row>
    <row r="796" spans="1:31" hidden="1">
      <c r="A796" s="46">
        <v>312</v>
      </c>
      <c r="B796" s="46" t="s">
        <v>2872</v>
      </c>
      <c r="C796" s="46" t="s">
        <v>3772</v>
      </c>
      <c r="D796" s="46" t="s">
        <v>1066</v>
      </c>
      <c r="E796" s="46" t="s">
        <v>1067</v>
      </c>
      <c r="F796" s="46" t="s">
        <v>3921</v>
      </c>
      <c r="G796" s="44" t="s">
        <v>3833</v>
      </c>
      <c r="H796" s="44" t="s">
        <v>46</v>
      </c>
      <c r="I796" s="46" t="s">
        <v>3925</v>
      </c>
      <c r="J796" s="44" t="s">
        <v>3926</v>
      </c>
      <c r="K796" s="46" t="s">
        <v>3927</v>
      </c>
      <c r="L796" s="46">
        <v>18260346653</v>
      </c>
      <c r="M796" s="46">
        <v>42491</v>
      </c>
      <c r="N796" s="46" t="s">
        <v>186</v>
      </c>
      <c r="O796" s="46" t="s">
        <v>191</v>
      </c>
      <c r="P796" s="46" t="s">
        <v>200</v>
      </c>
      <c r="Q796" s="46" t="s">
        <v>4</v>
      </c>
      <c r="R796" s="46" t="s">
        <v>4</v>
      </c>
      <c r="S796" s="46" t="s">
        <v>3928</v>
      </c>
      <c r="T796" s="46" t="s">
        <v>3929</v>
      </c>
      <c r="U796" s="46" t="s">
        <v>3259</v>
      </c>
      <c r="V796" s="46">
        <v>42735</v>
      </c>
      <c r="W796" s="46" t="s">
        <v>201</v>
      </c>
      <c r="X796" s="46" t="s">
        <v>3922</v>
      </c>
      <c r="Y796" s="46" t="s">
        <v>3930</v>
      </c>
      <c r="AA796" s="46">
        <v>15</v>
      </c>
      <c r="AB796" s="46" t="s">
        <v>34</v>
      </c>
      <c r="AC796" s="46" t="s">
        <v>3827</v>
      </c>
      <c r="AD796" s="46" t="s">
        <v>201</v>
      </c>
      <c r="AE796" s="46">
        <v>-1</v>
      </c>
    </row>
    <row r="797" spans="1:31" hidden="1">
      <c r="A797" s="46">
        <v>313</v>
      </c>
      <c r="B797" s="46" t="s">
        <v>2872</v>
      </c>
      <c r="C797" s="46" t="s">
        <v>3772</v>
      </c>
      <c r="D797" s="46" t="s">
        <v>1066</v>
      </c>
      <c r="E797" s="46" t="s">
        <v>1067</v>
      </c>
      <c r="F797" s="46" t="s">
        <v>3921</v>
      </c>
      <c r="G797" s="44" t="s">
        <v>3822</v>
      </c>
      <c r="H797" s="44" t="s">
        <v>46</v>
      </c>
      <c r="I797" s="46" t="s">
        <v>3925</v>
      </c>
      <c r="J797" s="44" t="s">
        <v>3926</v>
      </c>
      <c r="K797" s="46" t="s">
        <v>3927</v>
      </c>
      <c r="L797" s="46">
        <v>18260346653</v>
      </c>
      <c r="M797" s="46">
        <v>42491</v>
      </c>
      <c r="N797" s="46" t="s">
        <v>186</v>
      </c>
      <c r="O797" s="46" t="s">
        <v>191</v>
      </c>
      <c r="P797" s="46" t="s">
        <v>200</v>
      </c>
      <c r="Q797" s="46" t="s">
        <v>4</v>
      </c>
      <c r="R797" s="46" t="s">
        <v>4</v>
      </c>
      <c r="S797" s="46" t="s">
        <v>3928</v>
      </c>
      <c r="T797" s="46" t="s">
        <v>3929</v>
      </c>
      <c r="U797" s="46" t="s">
        <v>3259</v>
      </c>
      <c r="V797" s="46">
        <v>42735</v>
      </c>
      <c r="W797" s="46" t="s">
        <v>201</v>
      </c>
      <c r="X797" s="46" t="s">
        <v>3922</v>
      </c>
      <c r="Y797" s="46" t="s">
        <v>3930</v>
      </c>
      <c r="AA797" s="46">
        <v>10</v>
      </c>
      <c r="AB797" s="46" t="s">
        <v>34</v>
      </c>
      <c r="AC797" s="46" t="s">
        <v>3827</v>
      </c>
      <c r="AD797" s="46" t="s">
        <v>201</v>
      </c>
      <c r="AE797" s="46">
        <v>-1</v>
      </c>
    </row>
    <row r="798" spans="1:31" hidden="1">
      <c r="A798" s="46">
        <v>314</v>
      </c>
      <c r="B798" s="46" t="s">
        <v>2872</v>
      </c>
      <c r="C798" s="46" t="s">
        <v>3772</v>
      </c>
      <c r="D798" s="46" t="s">
        <v>1066</v>
      </c>
      <c r="E798" s="46" t="s">
        <v>1067</v>
      </c>
      <c r="F798" s="46" t="s">
        <v>3921</v>
      </c>
      <c r="G798" s="44" t="s">
        <v>3805</v>
      </c>
      <c r="H798" s="44" t="s">
        <v>46</v>
      </c>
      <c r="I798" s="46" t="s">
        <v>3925</v>
      </c>
      <c r="J798" s="44" t="s">
        <v>3926</v>
      </c>
      <c r="K798" s="46" t="s">
        <v>3927</v>
      </c>
      <c r="L798" s="46">
        <v>18260346653</v>
      </c>
      <c r="M798" s="46">
        <v>42491</v>
      </c>
      <c r="N798" s="46" t="s">
        <v>186</v>
      </c>
      <c r="O798" s="46" t="s">
        <v>187</v>
      </c>
      <c r="P798" s="46" t="s">
        <v>200</v>
      </c>
      <c r="Q798" s="46" t="s">
        <v>7</v>
      </c>
      <c r="R798" s="46" t="s">
        <v>7</v>
      </c>
      <c r="S798" s="46" t="s">
        <v>3928</v>
      </c>
      <c r="T798" s="46" t="s">
        <v>3929</v>
      </c>
      <c r="U798" s="46" t="s">
        <v>3259</v>
      </c>
      <c r="V798" s="46">
        <v>42735</v>
      </c>
      <c r="W798" s="46" t="s">
        <v>201</v>
      </c>
      <c r="X798" s="46" t="s">
        <v>3922</v>
      </c>
      <c r="Y798" s="46" t="s">
        <v>3930</v>
      </c>
      <c r="AA798" s="46">
        <v>42</v>
      </c>
      <c r="AB798" s="46" t="s">
        <v>195</v>
      </c>
      <c r="AC798" s="46" t="s">
        <v>3808</v>
      </c>
      <c r="AD798" s="46" t="s">
        <v>201</v>
      </c>
      <c r="AE798" s="46">
        <v>-1</v>
      </c>
    </row>
    <row r="799" spans="1:31" hidden="1">
      <c r="A799" s="46">
        <v>315</v>
      </c>
      <c r="B799" s="46" t="s">
        <v>2872</v>
      </c>
      <c r="C799" s="46" t="s">
        <v>3772</v>
      </c>
      <c r="D799" s="46" t="s">
        <v>1066</v>
      </c>
      <c r="E799" s="46" t="s">
        <v>1067</v>
      </c>
      <c r="F799" s="46" t="s">
        <v>3932</v>
      </c>
      <c r="G799" s="44" t="s">
        <v>3917</v>
      </c>
      <c r="H799" s="44" t="s">
        <v>3</v>
      </c>
      <c r="I799" s="46" t="s">
        <v>3933</v>
      </c>
      <c r="J799" s="44" t="s">
        <v>3934</v>
      </c>
      <c r="K799" s="46" t="s">
        <v>3935</v>
      </c>
      <c r="L799" s="46" t="s">
        <v>3936</v>
      </c>
      <c r="M799" s="46">
        <v>42480</v>
      </c>
      <c r="N799" s="46" t="s">
        <v>186</v>
      </c>
      <c r="O799" s="46" t="s">
        <v>191</v>
      </c>
      <c r="P799" s="46" t="s">
        <v>193</v>
      </c>
      <c r="Q799" s="46" t="s">
        <v>4</v>
      </c>
      <c r="R799" s="46" t="s">
        <v>4</v>
      </c>
      <c r="S799" s="46" t="s">
        <v>194</v>
      </c>
      <c r="T799" s="46" t="s">
        <v>194</v>
      </c>
      <c r="U799" s="46" t="s">
        <v>194</v>
      </c>
      <c r="V799" s="46" t="s">
        <v>194</v>
      </c>
      <c r="W799" s="46" t="s">
        <v>189</v>
      </c>
      <c r="Y799" s="46" t="s">
        <v>190</v>
      </c>
      <c r="AA799" s="46">
        <v>14</v>
      </c>
      <c r="AB799" s="46" t="s">
        <v>34</v>
      </c>
      <c r="AC799" s="46" t="s">
        <v>3900</v>
      </c>
      <c r="AD799" s="46" t="s">
        <v>190</v>
      </c>
      <c r="AE799" s="46">
        <v>-1</v>
      </c>
    </row>
    <row r="800" spans="1:31" hidden="1">
      <c r="A800" s="46">
        <v>316</v>
      </c>
      <c r="B800" s="46" t="s">
        <v>2872</v>
      </c>
      <c r="C800" s="46" t="s">
        <v>3772</v>
      </c>
      <c r="D800" s="46" t="s">
        <v>1066</v>
      </c>
      <c r="E800" s="46" t="s">
        <v>1067</v>
      </c>
      <c r="F800" s="46" t="s">
        <v>3823</v>
      </c>
      <c r="G800" s="44" t="s">
        <v>3822</v>
      </c>
      <c r="H800" s="44" t="s">
        <v>192</v>
      </c>
      <c r="I800" s="46" t="s">
        <v>3826</v>
      </c>
      <c r="J800" s="44" t="s">
        <v>3872</v>
      </c>
      <c r="K800" s="46" t="s">
        <v>3873</v>
      </c>
      <c r="L800" s="46" t="s">
        <v>3937</v>
      </c>
      <c r="M800" s="46">
        <v>42248</v>
      </c>
      <c r="N800" s="46" t="s">
        <v>186</v>
      </c>
      <c r="O800" s="46" t="s">
        <v>187</v>
      </c>
      <c r="P800" s="46" t="s">
        <v>193</v>
      </c>
      <c r="Q800" s="46" t="s">
        <v>4</v>
      </c>
      <c r="R800" s="46" t="s">
        <v>4</v>
      </c>
      <c r="S800" s="46" t="s">
        <v>194</v>
      </c>
      <c r="T800" s="46" t="s">
        <v>194</v>
      </c>
      <c r="U800" s="46" t="s">
        <v>194</v>
      </c>
      <c r="V800" s="46" t="s">
        <v>194</v>
      </c>
      <c r="W800" s="46" t="s">
        <v>189</v>
      </c>
      <c r="X800" s="46" t="s">
        <v>3826</v>
      </c>
      <c r="Y800" s="46" t="s">
        <v>2896</v>
      </c>
      <c r="AA800" s="46">
        <v>10</v>
      </c>
      <c r="AB800" s="46" t="s">
        <v>34</v>
      </c>
      <c r="AC800" s="46" t="s">
        <v>3827</v>
      </c>
      <c r="AD800" s="46" t="s">
        <v>190</v>
      </c>
      <c r="AE800" s="46" t="s">
        <v>196</v>
      </c>
    </row>
    <row r="801" spans="1:31" hidden="1">
      <c r="A801" s="46">
        <v>317</v>
      </c>
      <c r="B801" s="46" t="s">
        <v>2872</v>
      </c>
      <c r="C801" s="46" t="s">
        <v>3404</v>
      </c>
      <c r="D801" s="46" t="s">
        <v>1066</v>
      </c>
      <c r="E801" s="46" t="s">
        <v>1067</v>
      </c>
      <c r="F801" s="46" t="s">
        <v>3465</v>
      </c>
      <c r="G801" s="44" t="s">
        <v>3466</v>
      </c>
      <c r="H801" s="44" t="s">
        <v>9</v>
      </c>
      <c r="I801" s="46" t="s">
        <v>3938</v>
      </c>
      <c r="J801" s="44" t="s">
        <v>3939</v>
      </c>
      <c r="K801" s="46" t="s">
        <v>3940</v>
      </c>
      <c r="L801" s="46">
        <v>15950578844</v>
      </c>
      <c r="M801" s="46">
        <v>42248</v>
      </c>
      <c r="N801" s="46" t="s">
        <v>186</v>
      </c>
      <c r="O801" s="46" t="s">
        <v>187</v>
      </c>
      <c r="P801" s="46" t="s">
        <v>188</v>
      </c>
      <c r="Q801" s="46" t="s">
        <v>4</v>
      </c>
      <c r="R801" s="46" t="s">
        <v>4</v>
      </c>
      <c r="S801" s="46" t="s">
        <v>194</v>
      </c>
      <c r="T801" s="46" t="s">
        <v>194</v>
      </c>
      <c r="U801" s="46" t="s">
        <v>194</v>
      </c>
      <c r="V801" s="46" t="s">
        <v>194</v>
      </c>
      <c r="W801" s="46" t="s">
        <v>189</v>
      </c>
      <c r="Y801" s="46" t="s">
        <v>190</v>
      </c>
      <c r="AA801" s="46">
        <v>177</v>
      </c>
      <c r="AB801" s="46" t="s">
        <v>34</v>
      </c>
      <c r="AC801" s="46" t="s">
        <v>3410</v>
      </c>
      <c r="AD801" s="46" t="s">
        <v>201</v>
      </c>
      <c r="AE801" s="46" t="s">
        <v>196</v>
      </c>
    </row>
    <row r="802" spans="1:31" hidden="1">
      <c r="A802" s="46">
        <v>318</v>
      </c>
      <c r="B802" s="46" t="s">
        <v>2872</v>
      </c>
      <c r="C802" s="46" t="s">
        <v>3404</v>
      </c>
      <c r="D802" s="46" t="s">
        <v>1066</v>
      </c>
      <c r="E802" s="46" t="s">
        <v>1067</v>
      </c>
      <c r="F802" s="46" t="s">
        <v>3465</v>
      </c>
      <c r="G802" s="44" t="s">
        <v>3466</v>
      </c>
      <c r="H802" s="44" t="s">
        <v>3</v>
      </c>
      <c r="I802" s="46" t="s">
        <v>3941</v>
      </c>
      <c r="J802" s="44" t="s">
        <v>3942</v>
      </c>
      <c r="K802" s="46" t="s">
        <v>3943</v>
      </c>
      <c r="L802" s="46">
        <v>13913955389</v>
      </c>
      <c r="M802" s="46">
        <v>42248</v>
      </c>
      <c r="N802" s="46" t="s">
        <v>186</v>
      </c>
      <c r="O802" s="46" t="s">
        <v>187</v>
      </c>
      <c r="P802" s="46" t="s">
        <v>188</v>
      </c>
      <c r="Q802" s="46" t="s">
        <v>4</v>
      </c>
      <c r="R802" s="46" t="s">
        <v>4</v>
      </c>
      <c r="S802" s="46" t="s">
        <v>194</v>
      </c>
      <c r="T802" s="46" t="s">
        <v>194</v>
      </c>
      <c r="U802" s="46" t="s">
        <v>194</v>
      </c>
      <c r="V802" s="46" t="s">
        <v>194</v>
      </c>
      <c r="W802" s="46" t="s">
        <v>189</v>
      </c>
      <c r="Y802" s="46" t="s">
        <v>190</v>
      </c>
      <c r="AA802" s="46">
        <v>177</v>
      </c>
      <c r="AB802" s="46" t="s">
        <v>34</v>
      </c>
      <c r="AC802" s="46" t="s">
        <v>3410</v>
      </c>
      <c r="AD802" s="46" t="s">
        <v>201</v>
      </c>
      <c r="AE802" s="46" t="s">
        <v>196</v>
      </c>
    </row>
    <row r="803" spans="1:31" hidden="1">
      <c r="A803" s="46">
        <v>319</v>
      </c>
      <c r="B803" s="46" t="s">
        <v>2872</v>
      </c>
      <c r="C803" s="46" t="s">
        <v>3404</v>
      </c>
      <c r="D803" s="46" t="s">
        <v>1066</v>
      </c>
      <c r="E803" s="46" t="s">
        <v>1067</v>
      </c>
      <c r="F803" s="46" t="s">
        <v>3465</v>
      </c>
      <c r="G803" s="44" t="s">
        <v>3466</v>
      </c>
      <c r="H803" s="44" t="s">
        <v>192</v>
      </c>
      <c r="I803" s="46" t="s">
        <v>3519</v>
      </c>
      <c r="J803" s="44" t="s">
        <v>3520</v>
      </c>
      <c r="K803" s="46" t="s">
        <v>3521</v>
      </c>
      <c r="L803" s="46" t="s">
        <v>3522</v>
      </c>
      <c r="M803" s="46">
        <v>42248</v>
      </c>
      <c r="N803" s="46" t="s">
        <v>186</v>
      </c>
      <c r="O803" s="46" t="s">
        <v>187</v>
      </c>
      <c r="P803" s="46" t="s">
        <v>188</v>
      </c>
      <c r="Q803" s="46" t="s">
        <v>4</v>
      </c>
      <c r="R803" s="46" t="s">
        <v>4</v>
      </c>
      <c r="S803" s="46" t="s">
        <v>194</v>
      </c>
      <c r="T803" s="46" t="s">
        <v>194</v>
      </c>
      <c r="U803" s="46" t="s">
        <v>194</v>
      </c>
      <c r="V803" s="46" t="s">
        <v>194</v>
      </c>
      <c r="W803" s="46" t="s">
        <v>189</v>
      </c>
      <c r="Y803" s="46" t="s">
        <v>190</v>
      </c>
      <c r="AA803" s="46">
        <v>177</v>
      </c>
      <c r="AB803" s="46" t="s">
        <v>34</v>
      </c>
      <c r="AC803" s="46" t="s">
        <v>3410</v>
      </c>
      <c r="AD803" s="46" t="s">
        <v>190</v>
      </c>
    </row>
    <row r="804" spans="1:31" hidden="1">
      <c r="A804" s="46">
        <v>320</v>
      </c>
      <c r="B804" s="46" t="s">
        <v>2872</v>
      </c>
      <c r="C804" s="46" t="s">
        <v>3404</v>
      </c>
      <c r="D804" s="46" t="s">
        <v>1066</v>
      </c>
      <c r="E804" s="46" t="s">
        <v>1067</v>
      </c>
      <c r="F804" s="46" t="s">
        <v>3465</v>
      </c>
      <c r="G804" s="44" t="s">
        <v>3466</v>
      </c>
      <c r="H804" s="44" t="s">
        <v>192</v>
      </c>
      <c r="I804" s="46" t="s">
        <v>1661</v>
      </c>
      <c r="J804" s="44" t="s">
        <v>3944</v>
      </c>
      <c r="K804" s="46" t="s">
        <v>3945</v>
      </c>
      <c r="L804" s="46" t="s">
        <v>3946</v>
      </c>
      <c r="M804" s="46">
        <v>42248</v>
      </c>
      <c r="N804" s="46" t="s">
        <v>186</v>
      </c>
      <c r="O804" s="46" t="s">
        <v>187</v>
      </c>
      <c r="P804" s="46" t="s">
        <v>188</v>
      </c>
      <c r="Q804" s="46" t="s">
        <v>4</v>
      </c>
      <c r="R804" s="46" t="s">
        <v>4</v>
      </c>
      <c r="S804" s="46" t="s">
        <v>194</v>
      </c>
      <c r="T804" s="46" t="s">
        <v>194</v>
      </c>
      <c r="U804" s="46" t="s">
        <v>194</v>
      </c>
      <c r="V804" s="46" t="s">
        <v>194</v>
      </c>
      <c r="W804" s="46" t="s">
        <v>189</v>
      </c>
      <c r="Y804" s="46" t="s">
        <v>190</v>
      </c>
      <c r="AA804" s="46">
        <v>177</v>
      </c>
      <c r="AB804" s="46" t="s">
        <v>34</v>
      </c>
      <c r="AC804" s="46" t="s">
        <v>3410</v>
      </c>
      <c r="AD804" s="46" t="s">
        <v>190</v>
      </c>
    </row>
    <row r="805" spans="1:31" hidden="1">
      <c r="A805" s="46">
        <v>321</v>
      </c>
      <c r="B805" s="46" t="s">
        <v>2872</v>
      </c>
      <c r="C805" s="46" t="s">
        <v>3404</v>
      </c>
      <c r="D805" s="46" t="s">
        <v>1066</v>
      </c>
      <c r="E805" s="46" t="s">
        <v>1067</v>
      </c>
      <c r="F805" s="46" t="s">
        <v>3465</v>
      </c>
      <c r="G805" s="44" t="s">
        <v>3466</v>
      </c>
      <c r="H805" s="44" t="s">
        <v>192</v>
      </c>
      <c r="I805" s="46" t="s">
        <v>3947</v>
      </c>
      <c r="J805" s="44" t="s">
        <v>3948</v>
      </c>
      <c r="K805" s="46" t="s">
        <v>3949</v>
      </c>
      <c r="L805" s="46">
        <v>18723101278</v>
      </c>
      <c r="M805" s="46">
        <v>42248</v>
      </c>
      <c r="N805" s="46" t="s">
        <v>186</v>
      </c>
      <c r="O805" s="46" t="s">
        <v>187</v>
      </c>
      <c r="P805" s="46" t="s">
        <v>188</v>
      </c>
      <c r="Q805" s="46" t="s">
        <v>4</v>
      </c>
      <c r="R805" s="46" t="s">
        <v>4</v>
      </c>
      <c r="S805" s="46" t="s">
        <v>194</v>
      </c>
      <c r="T805" s="46" t="s">
        <v>194</v>
      </c>
      <c r="U805" s="46" t="s">
        <v>194</v>
      </c>
      <c r="V805" s="46" t="s">
        <v>194</v>
      </c>
      <c r="W805" s="46" t="s">
        <v>189</v>
      </c>
      <c r="Y805" s="46" t="s">
        <v>190</v>
      </c>
      <c r="AA805" s="46">
        <v>177</v>
      </c>
      <c r="AB805" s="46" t="s">
        <v>34</v>
      </c>
      <c r="AC805" s="46" t="s">
        <v>3410</v>
      </c>
      <c r="AD805" s="46" t="s">
        <v>190</v>
      </c>
    </row>
    <row r="806" spans="1:31" hidden="1">
      <c r="A806" s="46">
        <v>322</v>
      </c>
      <c r="B806" s="46" t="s">
        <v>2872</v>
      </c>
      <c r="C806" s="46" t="s">
        <v>3404</v>
      </c>
      <c r="D806" s="46" t="s">
        <v>1066</v>
      </c>
      <c r="E806" s="46" t="s">
        <v>1067</v>
      </c>
      <c r="F806" s="46" t="s">
        <v>3465</v>
      </c>
      <c r="G806" s="44" t="s">
        <v>3466</v>
      </c>
      <c r="H806" s="44" t="s">
        <v>192</v>
      </c>
      <c r="I806" s="46" t="s">
        <v>3950</v>
      </c>
      <c r="J806" s="44" t="s">
        <v>3951</v>
      </c>
      <c r="K806" s="46" t="s">
        <v>3952</v>
      </c>
      <c r="L806" s="46">
        <v>13236534890</v>
      </c>
      <c r="M806" s="46">
        <v>42248</v>
      </c>
      <c r="N806" s="46" t="s">
        <v>186</v>
      </c>
      <c r="O806" s="46" t="s">
        <v>187</v>
      </c>
      <c r="P806" s="46" t="s">
        <v>188</v>
      </c>
      <c r="Q806" s="46" t="s">
        <v>4</v>
      </c>
      <c r="R806" s="46" t="s">
        <v>4</v>
      </c>
      <c r="S806" s="46" t="s">
        <v>194</v>
      </c>
      <c r="T806" s="46" t="s">
        <v>194</v>
      </c>
      <c r="U806" s="46" t="s">
        <v>194</v>
      </c>
      <c r="V806" s="46" t="s">
        <v>194</v>
      </c>
      <c r="W806" s="46" t="s">
        <v>189</v>
      </c>
      <c r="Y806" s="46" t="s">
        <v>190</v>
      </c>
      <c r="AA806" s="46">
        <v>177</v>
      </c>
      <c r="AB806" s="46" t="s">
        <v>34</v>
      </c>
      <c r="AC806" s="46" t="s">
        <v>3410</v>
      </c>
      <c r="AD806" s="46" t="s">
        <v>190</v>
      </c>
    </row>
    <row r="807" spans="1:31" hidden="1">
      <c r="A807" s="46">
        <v>323</v>
      </c>
      <c r="B807" s="46" t="s">
        <v>2872</v>
      </c>
      <c r="C807" s="46" t="s">
        <v>3404</v>
      </c>
      <c r="D807" s="46" t="s">
        <v>1066</v>
      </c>
      <c r="E807" s="46" t="s">
        <v>1067</v>
      </c>
      <c r="F807" s="46" t="s">
        <v>3465</v>
      </c>
      <c r="G807" s="44" t="s">
        <v>3466</v>
      </c>
      <c r="H807" s="44" t="s">
        <v>192</v>
      </c>
      <c r="I807" s="46" t="s">
        <v>3953</v>
      </c>
      <c r="J807" s="44" t="s">
        <v>3954</v>
      </c>
      <c r="K807" s="46" t="s">
        <v>3955</v>
      </c>
      <c r="L807" s="46" t="s">
        <v>3956</v>
      </c>
      <c r="M807" s="46">
        <v>42248</v>
      </c>
      <c r="N807" s="46" t="s">
        <v>186</v>
      </c>
      <c r="O807" s="46" t="s">
        <v>187</v>
      </c>
      <c r="P807" s="46" t="s">
        <v>188</v>
      </c>
      <c r="Q807" s="46" t="s">
        <v>4</v>
      </c>
      <c r="R807" s="46" t="s">
        <v>4</v>
      </c>
      <c r="S807" s="46" t="s">
        <v>194</v>
      </c>
      <c r="T807" s="46" t="s">
        <v>194</v>
      </c>
      <c r="U807" s="46" t="s">
        <v>194</v>
      </c>
      <c r="V807" s="46" t="s">
        <v>194</v>
      </c>
      <c r="W807" s="46" t="s">
        <v>189</v>
      </c>
      <c r="Y807" s="46" t="s">
        <v>190</v>
      </c>
      <c r="AA807" s="46">
        <v>177</v>
      </c>
      <c r="AB807" s="46" t="s">
        <v>34</v>
      </c>
      <c r="AC807" s="46" t="s">
        <v>3410</v>
      </c>
      <c r="AD807" s="46" t="s">
        <v>190</v>
      </c>
    </row>
    <row r="808" spans="1:31" hidden="1">
      <c r="A808" s="46">
        <v>324</v>
      </c>
      <c r="B808" s="46" t="s">
        <v>2872</v>
      </c>
      <c r="C808" s="46" t="s">
        <v>3404</v>
      </c>
      <c r="D808" s="46" t="s">
        <v>1066</v>
      </c>
      <c r="E808" s="46" t="s">
        <v>1067</v>
      </c>
      <c r="F808" s="46" t="s">
        <v>3465</v>
      </c>
      <c r="G808" s="44" t="s">
        <v>3466</v>
      </c>
      <c r="H808" s="44" t="s">
        <v>192</v>
      </c>
      <c r="I808" s="46" t="s">
        <v>3957</v>
      </c>
      <c r="J808" s="44" t="s">
        <v>3958</v>
      </c>
      <c r="K808" s="46" t="s">
        <v>3959</v>
      </c>
      <c r="L808" s="46">
        <v>18625160718</v>
      </c>
      <c r="M808" s="46">
        <v>42248</v>
      </c>
      <c r="N808" s="46" t="s">
        <v>186</v>
      </c>
      <c r="O808" s="46" t="s">
        <v>187</v>
      </c>
      <c r="P808" s="46" t="s">
        <v>188</v>
      </c>
      <c r="Q808" s="46" t="s">
        <v>4</v>
      </c>
      <c r="R808" s="46" t="s">
        <v>4</v>
      </c>
      <c r="S808" s="46" t="s">
        <v>194</v>
      </c>
      <c r="T808" s="46" t="s">
        <v>194</v>
      </c>
      <c r="U808" s="46" t="s">
        <v>194</v>
      </c>
      <c r="V808" s="46" t="s">
        <v>194</v>
      </c>
      <c r="W808" s="46" t="s">
        <v>189</v>
      </c>
      <c r="Y808" s="46" t="s">
        <v>190</v>
      </c>
      <c r="AA808" s="46">
        <v>177</v>
      </c>
      <c r="AB808" s="46" t="s">
        <v>34</v>
      </c>
      <c r="AC808" s="46" t="s">
        <v>3410</v>
      </c>
      <c r="AD808" s="46" t="s">
        <v>190</v>
      </c>
    </row>
    <row r="809" spans="1:31" hidden="1">
      <c r="A809" s="46">
        <v>325</v>
      </c>
      <c r="B809" s="46" t="s">
        <v>2872</v>
      </c>
      <c r="C809" s="46" t="s">
        <v>3404</v>
      </c>
      <c r="D809" s="46" t="s">
        <v>1066</v>
      </c>
      <c r="E809" s="46" t="s">
        <v>1067</v>
      </c>
      <c r="F809" s="46" t="s">
        <v>3465</v>
      </c>
      <c r="G809" s="44" t="s">
        <v>3466</v>
      </c>
      <c r="H809" s="44" t="s">
        <v>8</v>
      </c>
      <c r="I809" s="46" t="s">
        <v>3960</v>
      </c>
      <c r="J809" s="44" t="s">
        <v>3961</v>
      </c>
      <c r="K809" s="46" t="s">
        <v>3962</v>
      </c>
      <c r="L809" s="46">
        <v>18602559857</v>
      </c>
      <c r="M809" s="46">
        <v>42248</v>
      </c>
      <c r="N809" s="46" t="s">
        <v>186</v>
      </c>
      <c r="O809" s="46" t="s">
        <v>187</v>
      </c>
      <c r="P809" s="46" t="s">
        <v>188</v>
      </c>
      <c r="Q809" s="46" t="s">
        <v>4</v>
      </c>
      <c r="R809" s="46" t="s">
        <v>4</v>
      </c>
      <c r="S809" s="46" t="s">
        <v>194</v>
      </c>
      <c r="T809" s="46" t="s">
        <v>194</v>
      </c>
      <c r="U809" s="46" t="s">
        <v>194</v>
      </c>
      <c r="V809" s="46" t="s">
        <v>194</v>
      </c>
      <c r="W809" s="46" t="s">
        <v>189</v>
      </c>
      <c r="Y809" s="46" t="s">
        <v>190</v>
      </c>
      <c r="AA809" s="46">
        <v>177</v>
      </c>
      <c r="AB809" s="46" t="s">
        <v>34</v>
      </c>
      <c r="AC809" s="46" t="s">
        <v>3410</v>
      </c>
      <c r="AD809" s="46" t="s">
        <v>190</v>
      </c>
    </row>
    <row r="810" spans="1:31" hidden="1">
      <c r="A810" s="46">
        <v>326</v>
      </c>
      <c r="B810" s="46" t="s">
        <v>2872</v>
      </c>
      <c r="C810" s="46" t="s">
        <v>3404</v>
      </c>
      <c r="D810" s="46" t="s">
        <v>1066</v>
      </c>
      <c r="E810" s="46" t="s">
        <v>1067</v>
      </c>
      <c r="F810" s="46" t="s">
        <v>3465</v>
      </c>
      <c r="G810" s="44" t="s">
        <v>3466</v>
      </c>
      <c r="H810" s="44" t="s">
        <v>8</v>
      </c>
      <c r="I810" s="46" t="s">
        <v>3963</v>
      </c>
      <c r="J810" s="44" t="s">
        <v>3964</v>
      </c>
      <c r="K810" s="46" t="s">
        <v>3965</v>
      </c>
      <c r="L810" s="46">
        <v>13605197756</v>
      </c>
      <c r="M810" s="46">
        <v>42248</v>
      </c>
      <c r="N810" s="46" t="s">
        <v>186</v>
      </c>
      <c r="O810" s="46" t="s">
        <v>187</v>
      </c>
      <c r="P810" s="46" t="s">
        <v>188</v>
      </c>
      <c r="Q810" s="46" t="s">
        <v>4</v>
      </c>
      <c r="R810" s="46" t="s">
        <v>4</v>
      </c>
      <c r="S810" s="46" t="s">
        <v>194</v>
      </c>
      <c r="T810" s="46" t="s">
        <v>194</v>
      </c>
      <c r="U810" s="46" t="s">
        <v>194</v>
      </c>
      <c r="V810" s="46" t="s">
        <v>194</v>
      </c>
      <c r="W810" s="46" t="s">
        <v>189</v>
      </c>
      <c r="Y810" s="46" t="s">
        <v>190</v>
      </c>
      <c r="AA810" s="46">
        <v>177</v>
      </c>
      <c r="AB810" s="46" t="s">
        <v>34</v>
      </c>
      <c r="AC810" s="46" t="s">
        <v>3410</v>
      </c>
      <c r="AD810" s="46" t="s">
        <v>190</v>
      </c>
    </row>
    <row r="811" spans="1:31" hidden="1">
      <c r="A811" s="46">
        <v>327</v>
      </c>
      <c r="B811" s="46" t="s">
        <v>2872</v>
      </c>
      <c r="C811" s="46" t="s">
        <v>3404</v>
      </c>
      <c r="D811" s="46" t="s">
        <v>1066</v>
      </c>
      <c r="E811" s="46" t="s">
        <v>1067</v>
      </c>
      <c r="F811" s="46" t="s">
        <v>3465</v>
      </c>
      <c r="G811" s="44" t="s">
        <v>3466</v>
      </c>
      <c r="H811" s="44" t="s">
        <v>8</v>
      </c>
      <c r="I811" s="46" t="s">
        <v>3966</v>
      </c>
      <c r="J811" s="44" t="s">
        <v>3967</v>
      </c>
      <c r="K811" s="46" t="s">
        <v>3968</v>
      </c>
      <c r="L811" s="46">
        <v>13062573237</v>
      </c>
      <c r="M811" s="46">
        <v>42248</v>
      </c>
      <c r="N811" s="46" t="s">
        <v>186</v>
      </c>
      <c r="O811" s="46" t="s">
        <v>187</v>
      </c>
      <c r="P811" s="46" t="s">
        <v>188</v>
      </c>
      <c r="Q811" s="46" t="s">
        <v>4</v>
      </c>
      <c r="R811" s="46" t="s">
        <v>4</v>
      </c>
      <c r="S811" s="46" t="s">
        <v>194</v>
      </c>
      <c r="T811" s="46" t="s">
        <v>194</v>
      </c>
      <c r="U811" s="46" t="s">
        <v>194</v>
      </c>
      <c r="V811" s="46" t="s">
        <v>194</v>
      </c>
      <c r="W811" s="46" t="s">
        <v>189</v>
      </c>
      <c r="Y811" s="46" t="s">
        <v>190</v>
      </c>
      <c r="AA811" s="46">
        <v>177</v>
      </c>
      <c r="AB811" s="46" t="s">
        <v>34</v>
      </c>
      <c r="AC811" s="46" t="s">
        <v>3410</v>
      </c>
      <c r="AD811" s="46" t="s">
        <v>190</v>
      </c>
    </row>
    <row r="812" spans="1:31" hidden="1">
      <c r="A812" s="46">
        <v>328</v>
      </c>
      <c r="B812" s="46" t="s">
        <v>2872</v>
      </c>
      <c r="C812" s="46" t="s">
        <v>3404</v>
      </c>
      <c r="D812" s="46" t="s">
        <v>1066</v>
      </c>
      <c r="E812" s="46" t="s">
        <v>1067</v>
      </c>
      <c r="F812" s="46" t="s">
        <v>3465</v>
      </c>
      <c r="G812" s="44" t="s">
        <v>3466</v>
      </c>
      <c r="H812" s="44" t="s">
        <v>8</v>
      </c>
      <c r="I812" s="46" t="s">
        <v>3969</v>
      </c>
      <c r="J812" s="44" t="s">
        <v>3970</v>
      </c>
      <c r="K812" s="46" t="s">
        <v>3971</v>
      </c>
      <c r="L812" s="46">
        <v>18652064082</v>
      </c>
      <c r="M812" s="46">
        <v>42248</v>
      </c>
      <c r="N812" s="46" t="s">
        <v>186</v>
      </c>
      <c r="O812" s="46" t="s">
        <v>187</v>
      </c>
      <c r="P812" s="46" t="s">
        <v>188</v>
      </c>
      <c r="Q812" s="46" t="s">
        <v>4</v>
      </c>
      <c r="R812" s="46" t="s">
        <v>4</v>
      </c>
      <c r="S812" s="46" t="s">
        <v>194</v>
      </c>
      <c r="T812" s="46" t="s">
        <v>194</v>
      </c>
      <c r="U812" s="46" t="s">
        <v>194</v>
      </c>
      <c r="V812" s="46" t="s">
        <v>194</v>
      </c>
      <c r="W812" s="46" t="s">
        <v>189</v>
      </c>
      <c r="Y812" s="46" t="s">
        <v>190</v>
      </c>
      <c r="AA812" s="46">
        <v>177</v>
      </c>
      <c r="AB812" s="46" t="s">
        <v>34</v>
      </c>
      <c r="AC812" s="46" t="s">
        <v>3410</v>
      </c>
      <c r="AD812" s="46" t="s">
        <v>190</v>
      </c>
    </row>
    <row r="813" spans="1:31" hidden="1">
      <c r="A813" s="46">
        <v>329</v>
      </c>
      <c r="B813" s="46" t="s">
        <v>2872</v>
      </c>
      <c r="C813" s="46" t="s">
        <v>3404</v>
      </c>
      <c r="D813" s="46" t="s">
        <v>1066</v>
      </c>
      <c r="E813" s="46" t="s">
        <v>1067</v>
      </c>
      <c r="F813" s="46" t="s">
        <v>3465</v>
      </c>
      <c r="G813" s="44" t="s">
        <v>3466</v>
      </c>
      <c r="H813" s="44" t="s">
        <v>8</v>
      </c>
      <c r="I813" s="46" t="s">
        <v>3972</v>
      </c>
      <c r="J813" s="44" t="s">
        <v>3973</v>
      </c>
      <c r="K813" s="46" t="s">
        <v>3974</v>
      </c>
      <c r="L813" s="46">
        <v>18751863889</v>
      </c>
      <c r="M813" s="46">
        <v>42248</v>
      </c>
      <c r="N813" s="46" t="s">
        <v>186</v>
      </c>
      <c r="O813" s="46" t="s">
        <v>187</v>
      </c>
      <c r="P813" s="46" t="s">
        <v>188</v>
      </c>
      <c r="Q813" s="46" t="s">
        <v>4</v>
      </c>
      <c r="R813" s="46" t="s">
        <v>4</v>
      </c>
      <c r="S813" s="46" t="s">
        <v>194</v>
      </c>
      <c r="T813" s="46" t="s">
        <v>194</v>
      </c>
      <c r="U813" s="46" t="s">
        <v>194</v>
      </c>
      <c r="V813" s="46" t="s">
        <v>194</v>
      </c>
      <c r="W813" s="46" t="s">
        <v>189</v>
      </c>
      <c r="Y813" s="46" t="s">
        <v>190</v>
      </c>
      <c r="AA813" s="46">
        <v>177</v>
      </c>
      <c r="AB813" s="46" t="s">
        <v>34</v>
      </c>
      <c r="AC813" s="46" t="s">
        <v>3410</v>
      </c>
      <c r="AD813" s="46" t="s">
        <v>190</v>
      </c>
    </row>
    <row r="814" spans="1:31" hidden="1">
      <c r="A814" s="46">
        <v>330</v>
      </c>
      <c r="B814" s="46" t="s">
        <v>2872</v>
      </c>
      <c r="C814" s="46" t="s">
        <v>3404</v>
      </c>
      <c r="D814" s="46" t="s">
        <v>1066</v>
      </c>
      <c r="E814" s="46" t="s">
        <v>1067</v>
      </c>
      <c r="F814" s="46" t="s">
        <v>3465</v>
      </c>
      <c r="G814" s="44" t="s">
        <v>3466</v>
      </c>
      <c r="H814" s="44" t="s">
        <v>8</v>
      </c>
      <c r="I814" s="46" t="s">
        <v>1626</v>
      </c>
      <c r="J814" s="44" t="s">
        <v>3975</v>
      </c>
      <c r="K814" s="46" t="s">
        <v>3976</v>
      </c>
      <c r="L814" s="46">
        <v>15951854237</v>
      </c>
      <c r="M814" s="46">
        <v>42248</v>
      </c>
      <c r="N814" s="46" t="s">
        <v>186</v>
      </c>
      <c r="O814" s="46" t="s">
        <v>187</v>
      </c>
      <c r="P814" s="46" t="s">
        <v>188</v>
      </c>
      <c r="Q814" s="46" t="s">
        <v>4</v>
      </c>
      <c r="R814" s="46" t="s">
        <v>4</v>
      </c>
      <c r="S814" s="46" t="s">
        <v>194</v>
      </c>
      <c r="T814" s="46" t="s">
        <v>194</v>
      </c>
      <c r="U814" s="46" t="s">
        <v>194</v>
      </c>
      <c r="V814" s="46" t="s">
        <v>194</v>
      </c>
      <c r="W814" s="46" t="s">
        <v>189</v>
      </c>
      <c r="Y814" s="46" t="s">
        <v>190</v>
      </c>
      <c r="AA814" s="46">
        <v>177</v>
      </c>
      <c r="AB814" s="46" t="s">
        <v>34</v>
      </c>
      <c r="AC814" s="46" t="s">
        <v>3410</v>
      </c>
      <c r="AD814" s="46" t="s">
        <v>190</v>
      </c>
    </row>
    <row r="815" spans="1:31" hidden="1">
      <c r="A815" s="46">
        <v>331</v>
      </c>
      <c r="B815" s="46" t="s">
        <v>2872</v>
      </c>
      <c r="C815" s="46" t="s">
        <v>3404</v>
      </c>
      <c r="D815" s="46" t="s">
        <v>1066</v>
      </c>
      <c r="E815" s="46" t="s">
        <v>1067</v>
      </c>
      <c r="F815" s="46" t="s">
        <v>3465</v>
      </c>
      <c r="G815" s="44" t="s">
        <v>3466</v>
      </c>
      <c r="H815" s="44" t="s">
        <v>8</v>
      </c>
      <c r="I815" s="46" t="s">
        <v>3977</v>
      </c>
      <c r="J815" s="44" t="s">
        <v>3978</v>
      </c>
      <c r="K815" s="46" t="s">
        <v>3979</v>
      </c>
      <c r="L815" s="46">
        <v>15240226175</v>
      </c>
      <c r="M815" s="46">
        <v>42248</v>
      </c>
      <c r="N815" s="46" t="s">
        <v>186</v>
      </c>
      <c r="O815" s="46" t="s">
        <v>187</v>
      </c>
      <c r="P815" s="46" t="s">
        <v>188</v>
      </c>
      <c r="Q815" s="46" t="s">
        <v>4</v>
      </c>
      <c r="R815" s="46" t="s">
        <v>4</v>
      </c>
      <c r="S815" s="46" t="s">
        <v>194</v>
      </c>
      <c r="T815" s="46" t="s">
        <v>194</v>
      </c>
      <c r="U815" s="46" t="s">
        <v>194</v>
      </c>
      <c r="V815" s="46" t="s">
        <v>194</v>
      </c>
      <c r="W815" s="46" t="s">
        <v>189</v>
      </c>
      <c r="Y815" s="46" t="s">
        <v>190</v>
      </c>
      <c r="AA815" s="46">
        <v>177</v>
      </c>
      <c r="AB815" s="46" t="s">
        <v>34</v>
      </c>
      <c r="AC815" s="46" t="s">
        <v>3410</v>
      </c>
      <c r="AD815" s="46" t="s">
        <v>190</v>
      </c>
    </row>
    <row r="816" spans="1:31" hidden="1">
      <c r="A816" s="46">
        <v>332</v>
      </c>
      <c r="B816" s="46" t="s">
        <v>2872</v>
      </c>
      <c r="C816" s="46" t="s">
        <v>3404</v>
      </c>
      <c r="D816" s="46" t="s">
        <v>1066</v>
      </c>
      <c r="E816" s="46" t="s">
        <v>1067</v>
      </c>
      <c r="F816" s="46" t="s">
        <v>3465</v>
      </c>
      <c r="G816" s="44" t="s">
        <v>3466</v>
      </c>
      <c r="H816" s="44" t="s">
        <v>8</v>
      </c>
      <c r="I816" s="46" t="s">
        <v>3980</v>
      </c>
      <c r="J816" s="44" t="s">
        <v>3981</v>
      </c>
      <c r="K816" s="46" t="s">
        <v>3982</v>
      </c>
      <c r="L816" s="46">
        <v>18068816024</v>
      </c>
      <c r="M816" s="46">
        <v>42248</v>
      </c>
      <c r="N816" s="46" t="s">
        <v>186</v>
      </c>
      <c r="O816" s="46" t="s">
        <v>187</v>
      </c>
      <c r="P816" s="46" t="s">
        <v>188</v>
      </c>
      <c r="Q816" s="46" t="s">
        <v>4</v>
      </c>
      <c r="R816" s="46" t="s">
        <v>4</v>
      </c>
      <c r="S816" s="46" t="s">
        <v>194</v>
      </c>
      <c r="T816" s="46" t="s">
        <v>194</v>
      </c>
      <c r="U816" s="46" t="s">
        <v>194</v>
      </c>
      <c r="V816" s="46" t="s">
        <v>194</v>
      </c>
      <c r="W816" s="46" t="s">
        <v>189</v>
      </c>
      <c r="Y816" s="46" t="s">
        <v>190</v>
      </c>
      <c r="AA816" s="46">
        <v>177</v>
      </c>
      <c r="AB816" s="46" t="s">
        <v>34</v>
      </c>
      <c r="AC816" s="46" t="s">
        <v>3410</v>
      </c>
      <c r="AD816" s="46" t="s">
        <v>190</v>
      </c>
    </row>
    <row r="817" spans="1:31" hidden="1">
      <c r="A817" s="46">
        <v>1</v>
      </c>
      <c r="B817" s="46" t="s">
        <v>954</v>
      </c>
      <c r="C817" s="46" t="s">
        <v>2450</v>
      </c>
      <c r="D817" s="46" t="s">
        <v>2153</v>
      </c>
      <c r="E817" s="46" t="s">
        <v>3993</v>
      </c>
      <c r="F817" s="46" t="s">
        <v>3994</v>
      </c>
      <c r="G817" s="44" t="s">
        <v>5055</v>
      </c>
      <c r="H817" s="44" t="s">
        <v>3</v>
      </c>
      <c r="I817" s="46" t="s">
        <v>3994</v>
      </c>
      <c r="J817" s="44">
        <v>52929</v>
      </c>
      <c r="N817" s="46" t="s">
        <v>186</v>
      </c>
      <c r="O817" s="46" t="s">
        <v>187</v>
      </c>
      <c r="P817" s="46" t="s">
        <v>193</v>
      </c>
      <c r="Q817" s="46" t="s">
        <v>4</v>
      </c>
      <c r="R817" s="46" t="s">
        <v>4</v>
      </c>
      <c r="W817" s="46" t="s">
        <v>189</v>
      </c>
      <c r="Z817" s="46" t="s">
        <v>5056</v>
      </c>
      <c r="AA817" s="46">
        <v>9</v>
      </c>
      <c r="AB817" s="46" t="s">
        <v>34</v>
      </c>
      <c r="AC817" s="46" t="s">
        <v>3996</v>
      </c>
      <c r="AD817" s="46" t="s">
        <v>187</v>
      </c>
      <c r="AE817" s="46" t="s">
        <v>197</v>
      </c>
    </row>
    <row r="818" spans="1:31" hidden="1">
      <c r="A818" s="46">
        <v>2</v>
      </c>
      <c r="B818" s="46" t="s">
        <v>954</v>
      </c>
      <c r="C818" s="46" t="s">
        <v>2450</v>
      </c>
      <c r="D818" s="46" t="s">
        <v>2153</v>
      </c>
      <c r="E818" s="46" t="s">
        <v>3993</v>
      </c>
      <c r="F818" s="46" t="s">
        <v>3998</v>
      </c>
      <c r="G818" s="44" t="s">
        <v>5057</v>
      </c>
      <c r="H818" s="44" t="s">
        <v>3</v>
      </c>
      <c r="I818" s="46" t="s">
        <v>3998</v>
      </c>
      <c r="J818" s="44">
        <v>32087</v>
      </c>
      <c r="N818" s="46" t="s">
        <v>186</v>
      </c>
      <c r="O818" s="46" t="s">
        <v>187</v>
      </c>
      <c r="P818" s="46" t="s">
        <v>193</v>
      </c>
      <c r="Q818" s="46" t="s">
        <v>4</v>
      </c>
      <c r="R818" s="46" t="s">
        <v>4</v>
      </c>
      <c r="W818" s="46" t="s">
        <v>189</v>
      </c>
      <c r="Z818" s="46" t="s">
        <v>5056</v>
      </c>
      <c r="AA818" s="46">
        <v>6</v>
      </c>
      <c r="AB818" s="46" t="s">
        <v>34</v>
      </c>
      <c r="AC818" s="46" t="s">
        <v>3996</v>
      </c>
      <c r="AD818" s="46" t="s">
        <v>187</v>
      </c>
      <c r="AE818" s="46" t="s">
        <v>197</v>
      </c>
    </row>
    <row r="819" spans="1:31" hidden="1">
      <c r="A819" s="46">
        <v>3</v>
      </c>
      <c r="B819" s="46" t="s">
        <v>954</v>
      </c>
      <c r="C819" s="46" t="s">
        <v>2450</v>
      </c>
      <c r="D819" s="46" t="s">
        <v>2153</v>
      </c>
      <c r="E819" s="46" t="s">
        <v>3993</v>
      </c>
      <c r="F819" s="46" t="s">
        <v>3999</v>
      </c>
      <c r="G819" s="44" t="s">
        <v>4000</v>
      </c>
      <c r="H819" s="44" t="s">
        <v>3</v>
      </c>
      <c r="I819" s="46" t="s">
        <v>3999</v>
      </c>
      <c r="J819" s="44">
        <v>24675</v>
      </c>
      <c r="N819" s="46" t="s">
        <v>186</v>
      </c>
      <c r="O819" s="46" t="s">
        <v>187</v>
      </c>
      <c r="P819" s="46" t="s">
        <v>193</v>
      </c>
      <c r="Q819" s="46" t="s">
        <v>4</v>
      </c>
      <c r="R819" s="46" t="s">
        <v>4</v>
      </c>
      <c r="W819" s="46" t="s">
        <v>189</v>
      </c>
      <c r="Z819" s="46" t="s">
        <v>5056</v>
      </c>
      <c r="AA819" s="46">
        <v>4</v>
      </c>
      <c r="AB819" s="46" t="s">
        <v>34</v>
      </c>
      <c r="AC819" s="46" t="s">
        <v>3996</v>
      </c>
      <c r="AD819" s="46" t="s">
        <v>187</v>
      </c>
      <c r="AE819" s="46" t="s">
        <v>197</v>
      </c>
    </row>
    <row r="820" spans="1:31" hidden="1">
      <c r="A820" s="46">
        <v>4</v>
      </c>
      <c r="B820" s="46" t="s">
        <v>954</v>
      </c>
      <c r="C820" s="46" t="s">
        <v>2450</v>
      </c>
      <c r="D820" s="46" t="s">
        <v>2153</v>
      </c>
      <c r="E820" s="46" t="s">
        <v>3993</v>
      </c>
      <c r="F820" s="46" t="s">
        <v>3999</v>
      </c>
      <c r="G820" s="44" t="s">
        <v>4001</v>
      </c>
      <c r="H820" s="44" t="s">
        <v>3</v>
      </c>
      <c r="I820" s="46" t="s">
        <v>3999</v>
      </c>
      <c r="J820" s="44">
        <v>24675</v>
      </c>
      <c r="N820" s="46" t="s">
        <v>186</v>
      </c>
      <c r="O820" s="46" t="s">
        <v>187</v>
      </c>
      <c r="P820" s="46" t="s">
        <v>193</v>
      </c>
      <c r="Q820" s="46" t="s">
        <v>4</v>
      </c>
      <c r="R820" s="46" t="s">
        <v>4</v>
      </c>
      <c r="W820" s="46" t="s">
        <v>189</v>
      </c>
      <c r="Z820" s="46" t="s">
        <v>5056</v>
      </c>
      <c r="AA820" s="46">
        <v>4</v>
      </c>
      <c r="AB820" s="46" t="s">
        <v>34</v>
      </c>
      <c r="AC820" s="46" t="s">
        <v>3996</v>
      </c>
      <c r="AD820" s="46" t="s">
        <v>187</v>
      </c>
      <c r="AE820" s="46" t="s">
        <v>197</v>
      </c>
    </row>
    <row r="821" spans="1:31" hidden="1">
      <c r="A821" s="46">
        <v>5</v>
      </c>
      <c r="B821" s="46" t="s">
        <v>954</v>
      </c>
      <c r="C821" s="46" t="s">
        <v>2450</v>
      </c>
      <c r="D821" s="46" t="s">
        <v>2153</v>
      </c>
      <c r="E821" s="46" t="s">
        <v>3993</v>
      </c>
      <c r="F821" s="46" t="s">
        <v>4002</v>
      </c>
      <c r="G821" s="44" t="s">
        <v>5058</v>
      </c>
      <c r="H821" s="44" t="s">
        <v>3</v>
      </c>
      <c r="I821" s="46" t="s">
        <v>4002</v>
      </c>
      <c r="J821" s="44">
        <v>29420</v>
      </c>
      <c r="N821" s="46" t="s">
        <v>186</v>
      </c>
      <c r="O821" s="46" t="s">
        <v>187</v>
      </c>
      <c r="P821" s="46" t="s">
        <v>193</v>
      </c>
      <c r="Q821" s="46" t="s">
        <v>4</v>
      </c>
      <c r="R821" s="46" t="s">
        <v>4</v>
      </c>
      <c r="W821" s="46" t="s">
        <v>189</v>
      </c>
      <c r="Z821" s="46" t="s">
        <v>5056</v>
      </c>
      <c r="AA821" s="46">
        <v>11</v>
      </c>
      <c r="AB821" s="46" t="s">
        <v>34</v>
      </c>
      <c r="AC821" s="46" t="s">
        <v>3996</v>
      </c>
      <c r="AD821" s="46" t="s">
        <v>187</v>
      </c>
    </row>
    <row r="822" spans="1:31" hidden="1">
      <c r="A822" s="46">
        <v>6</v>
      </c>
      <c r="B822" s="46" t="s">
        <v>954</v>
      </c>
      <c r="C822" s="46" t="s">
        <v>2450</v>
      </c>
      <c r="D822" s="46" t="s">
        <v>1066</v>
      </c>
      <c r="E822" s="46" t="s">
        <v>3993</v>
      </c>
      <c r="F822" s="46" t="s">
        <v>5059</v>
      </c>
      <c r="G822" s="44" t="s">
        <v>5060</v>
      </c>
      <c r="H822" s="44" t="s">
        <v>3</v>
      </c>
      <c r="I822" s="46" t="s">
        <v>5059</v>
      </c>
      <c r="J822" s="44">
        <v>13286</v>
      </c>
      <c r="N822" s="46" t="s">
        <v>186</v>
      </c>
      <c r="O822" s="46" t="s">
        <v>187</v>
      </c>
      <c r="P822" s="46" t="s">
        <v>188</v>
      </c>
      <c r="Q822" s="46" t="s">
        <v>4</v>
      </c>
      <c r="R822" s="46" t="s">
        <v>4</v>
      </c>
      <c r="W822" s="46" t="s">
        <v>189</v>
      </c>
      <c r="X822" s="46" t="s">
        <v>5061</v>
      </c>
      <c r="Z822" s="46" t="s">
        <v>5056</v>
      </c>
      <c r="AA822" s="46">
        <v>18</v>
      </c>
      <c r="AB822" s="46" t="s">
        <v>34</v>
      </c>
      <c r="AC822" s="46" t="s">
        <v>5062</v>
      </c>
      <c r="AD822" s="46" t="s">
        <v>187</v>
      </c>
    </row>
    <row r="823" spans="1:31" hidden="1">
      <c r="A823" s="46">
        <v>7</v>
      </c>
      <c r="B823" s="46" t="s">
        <v>954</v>
      </c>
      <c r="C823" s="46" t="s">
        <v>2450</v>
      </c>
      <c r="D823" s="46" t="s">
        <v>1066</v>
      </c>
      <c r="E823" s="46" t="s">
        <v>3993</v>
      </c>
      <c r="F823" s="46" t="s">
        <v>4003</v>
      </c>
      <c r="G823" s="44" t="s">
        <v>4004</v>
      </c>
      <c r="H823" s="44" t="s">
        <v>3</v>
      </c>
      <c r="I823" s="46" t="s">
        <v>4003</v>
      </c>
      <c r="J823" s="44">
        <v>56336</v>
      </c>
      <c r="N823" s="46" t="s">
        <v>186</v>
      </c>
      <c r="O823" s="46" t="s">
        <v>187</v>
      </c>
      <c r="P823" s="46" t="s">
        <v>188</v>
      </c>
      <c r="Q823" s="46" t="s">
        <v>7</v>
      </c>
      <c r="R823" s="46" t="s">
        <v>7</v>
      </c>
      <c r="W823" s="46" t="s">
        <v>189</v>
      </c>
      <c r="Z823" s="46" t="s">
        <v>5056</v>
      </c>
      <c r="AA823" s="46">
        <v>10</v>
      </c>
      <c r="AB823" s="46" t="s">
        <v>195</v>
      </c>
      <c r="AC823" s="46" t="s">
        <v>5062</v>
      </c>
      <c r="AD823" s="46" t="s">
        <v>187</v>
      </c>
    </row>
    <row r="824" spans="1:31" hidden="1">
      <c r="A824" s="46">
        <v>8</v>
      </c>
      <c r="B824" s="46" t="s">
        <v>954</v>
      </c>
      <c r="C824" s="46" t="s">
        <v>2450</v>
      </c>
      <c r="D824" s="46" t="s">
        <v>1066</v>
      </c>
      <c r="E824" s="46" t="s">
        <v>3993</v>
      </c>
      <c r="F824" s="46" t="s">
        <v>5063</v>
      </c>
      <c r="G824" s="44" t="s">
        <v>5064</v>
      </c>
      <c r="H824" s="44" t="s">
        <v>3</v>
      </c>
      <c r="I824" s="46" t="s">
        <v>5063</v>
      </c>
      <c r="J824" s="44" t="s">
        <v>4006</v>
      </c>
      <c r="N824" s="46" t="s">
        <v>186</v>
      </c>
      <c r="O824" s="46" t="s">
        <v>187</v>
      </c>
      <c r="P824" s="46" t="s">
        <v>200</v>
      </c>
      <c r="Q824" s="46" t="s">
        <v>4</v>
      </c>
      <c r="R824" s="46" t="s">
        <v>4</v>
      </c>
      <c r="U824" s="46" t="s">
        <v>4054</v>
      </c>
      <c r="V824" s="46">
        <v>42724</v>
      </c>
      <c r="W824" s="46" t="s">
        <v>201</v>
      </c>
      <c r="Z824" s="46" t="s">
        <v>198</v>
      </c>
      <c r="AA824" s="46">
        <v>7</v>
      </c>
      <c r="AB824" s="46" t="s">
        <v>34</v>
      </c>
      <c r="AC824" s="46" t="s">
        <v>5062</v>
      </c>
      <c r="AD824" s="46" t="s">
        <v>191</v>
      </c>
    </row>
    <row r="825" spans="1:31" hidden="1">
      <c r="A825" s="46">
        <v>9</v>
      </c>
      <c r="B825" s="46" t="s">
        <v>954</v>
      </c>
      <c r="C825" s="46" t="s">
        <v>2450</v>
      </c>
      <c r="D825" s="46" t="s">
        <v>1066</v>
      </c>
      <c r="E825" s="46" t="s">
        <v>3993</v>
      </c>
      <c r="F825" s="46" t="s">
        <v>4008</v>
      </c>
      <c r="G825" s="44" t="s">
        <v>4009</v>
      </c>
      <c r="H825" s="44" t="s">
        <v>3</v>
      </c>
      <c r="I825" s="46" t="s">
        <v>4008</v>
      </c>
      <c r="J825" s="44">
        <v>48315</v>
      </c>
      <c r="N825" s="46" t="s">
        <v>186</v>
      </c>
      <c r="O825" s="46" t="s">
        <v>187</v>
      </c>
      <c r="P825" s="46" t="s">
        <v>200</v>
      </c>
      <c r="Q825" s="46" t="s">
        <v>4</v>
      </c>
      <c r="R825" s="46" t="s">
        <v>4</v>
      </c>
      <c r="U825" s="46" t="s">
        <v>4054</v>
      </c>
      <c r="V825" s="46">
        <v>42725</v>
      </c>
      <c r="W825" s="46" t="s">
        <v>201</v>
      </c>
      <c r="Z825" s="46" t="s">
        <v>198</v>
      </c>
      <c r="AA825" s="46">
        <v>25</v>
      </c>
      <c r="AB825" s="46" t="s">
        <v>34</v>
      </c>
      <c r="AC825" s="46" t="s">
        <v>5062</v>
      </c>
      <c r="AD825" s="46" t="s">
        <v>191</v>
      </c>
    </row>
    <row r="826" spans="1:31" hidden="1">
      <c r="A826" s="46">
        <v>10</v>
      </c>
      <c r="B826" s="46" t="s">
        <v>954</v>
      </c>
      <c r="C826" s="46" t="s">
        <v>2450</v>
      </c>
      <c r="D826" s="46" t="s">
        <v>1066</v>
      </c>
      <c r="E826" s="46" t="s">
        <v>3993</v>
      </c>
      <c r="F826" s="46" t="s">
        <v>4010</v>
      </c>
      <c r="G826" s="44" t="s">
        <v>5065</v>
      </c>
      <c r="H826" s="44" t="s">
        <v>3</v>
      </c>
      <c r="I826" s="46" t="s">
        <v>4010</v>
      </c>
      <c r="J826" s="44">
        <v>35233</v>
      </c>
      <c r="N826" s="46" t="s">
        <v>186</v>
      </c>
      <c r="O826" s="46" t="s">
        <v>187</v>
      </c>
      <c r="P826" s="46" t="s">
        <v>200</v>
      </c>
      <c r="Q826" s="46" t="s">
        <v>7</v>
      </c>
      <c r="R826" s="46" t="s">
        <v>7</v>
      </c>
      <c r="U826" s="46" t="s">
        <v>4054</v>
      </c>
      <c r="V826" s="46">
        <v>42726</v>
      </c>
      <c r="W826" s="46" t="s">
        <v>201</v>
      </c>
      <c r="Z826" s="46" t="s">
        <v>198</v>
      </c>
      <c r="AA826" s="46">
        <v>5</v>
      </c>
      <c r="AB826" s="46" t="s">
        <v>195</v>
      </c>
      <c r="AC826" s="46" t="s">
        <v>5062</v>
      </c>
      <c r="AD826" s="46" t="s">
        <v>191</v>
      </c>
    </row>
    <row r="827" spans="1:31" hidden="1">
      <c r="A827" s="46">
        <v>11</v>
      </c>
      <c r="B827" s="46" t="s">
        <v>954</v>
      </c>
      <c r="C827" s="46" t="s">
        <v>2450</v>
      </c>
      <c r="D827" s="46" t="s">
        <v>1066</v>
      </c>
      <c r="E827" s="46" t="s">
        <v>3993</v>
      </c>
      <c r="F827" s="46" t="s">
        <v>4011</v>
      </c>
      <c r="G827" s="44" t="s">
        <v>5066</v>
      </c>
      <c r="H827" s="44" t="s">
        <v>3</v>
      </c>
      <c r="I827" s="46" t="s">
        <v>4011</v>
      </c>
      <c r="J827" s="44">
        <v>8487</v>
      </c>
      <c r="N827" s="46" t="s">
        <v>186</v>
      </c>
      <c r="O827" s="46" t="s">
        <v>187</v>
      </c>
      <c r="P827" s="46" t="s">
        <v>193</v>
      </c>
      <c r="Q827" s="46" t="s">
        <v>4</v>
      </c>
      <c r="R827" s="46" t="s">
        <v>4</v>
      </c>
      <c r="W827" s="46" t="s">
        <v>189</v>
      </c>
      <c r="Z827" s="46" t="s">
        <v>5056</v>
      </c>
      <c r="AA827" s="46">
        <v>5</v>
      </c>
      <c r="AB827" s="46" t="s">
        <v>34</v>
      </c>
      <c r="AC827" s="46" t="s">
        <v>5062</v>
      </c>
      <c r="AD827" s="46" t="s">
        <v>187</v>
      </c>
      <c r="AE827" s="46" t="s">
        <v>2908</v>
      </c>
    </row>
    <row r="828" spans="1:31" hidden="1">
      <c r="A828" s="46">
        <v>12</v>
      </c>
      <c r="B828" s="46" t="s">
        <v>954</v>
      </c>
      <c r="C828" s="46" t="s">
        <v>2450</v>
      </c>
      <c r="D828" s="46" t="s">
        <v>1066</v>
      </c>
      <c r="E828" s="46" t="s">
        <v>3993</v>
      </c>
      <c r="F828" s="46" t="s">
        <v>4022</v>
      </c>
      <c r="G828" s="44" t="s">
        <v>4012</v>
      </c>
      <c r="H828" s="44" t="s">
        <v>3</v>
      </c>
      <c r="I828" s="46" t="s">
        <v>4022</v>
      </c>
      <c r="J828" s="44" t="s">
        <v>4013</v>
      </c>
      <c r="L828" s="46">
        <v>13776674307</v>
      </c>
      <c r="M828" s="46" t="s">
        <v>5067</v>
      </c>
      <c r="N828" s="46" t="s">
        <v>186</v>
      </c>
      <c r="O828" s="46" t="s">
        <v>187</v>
      </c>
      <c r="P828" s="46" t="s">
        <v>193</v>
      </c>
      <c r="Q828" s="46" t="s">
        <v>4</v>
      </c>
      <c r="R828" s="46" t="s">
        <v>4</v>
      </c>
      <c r="U828" s="46" t="s">
        <v>4015</v>
      </c>
      <c r="W828" s="46" t="s">
        <v>189</v>
      </c>
      <c r="X828" s="46" t="s">
        <v>4016</v>
      </c>
      <c r="Z828" s="46" t="s">
        <v>5056</v>
      </c>
      <c r="AA828" s="46">
        <v>10</v>
      </c>
      <c r="AB828" s="46" t="s">
        <v>34</v>
      </c>
      <c r="AC828" s="46" t="s">
        <v>5062</v>
      </c>
      <c r="AD828" s="46" t="s">
        <v>187</v>
      </c>
    </row>
    <row r="829" spans="1:31" hidden="1">
      <c r="A829" s="46">
        <v>13</v>
      </c>
      <c r="B829" s="46" t="s">
        <v>954</v>
      </c>
      <c r="C829" s="46" t="s">
        <v>2450</v>
      </c>
      <c r="D829" s="46" t="s">
        <v>1066</v>
      </c>
      <c r="E829" s="46" t="s">
        <v>3993</v>
      </c>
      <c r="F829" s="46" t="s">
        <v>4022</v>
      </c>
      <c r="G829" s="44" t="s">
        <v>4012</v>
      </c>
      <c r="H829" s="44" t="s">
        <v>192</v>
      </c>
      <c r="I829" s="46" t="s">
        <v>4016</v>
      </c>
      <c r="J829" s="44" t="s">
        <v>4017</v>
      </c>
      <c r="K829" s="46" t="s">
        <v>4018</v>
      </c>
      <c r="L829" s="46">
        <v>15380987966</v>
      </c>
      <c r="M829" s="46">
        <v>42285</v>
      </c>
      <c r="N829" s="46" t="s">
        <v>186</v>
      </c>
      <c r="O829" s="46" t="s">
        <v>187</v>
      </c>
      <c r="P829" s="46" t="s">
        <v>200</v>
      </c>
      <c r="Q829" s="46" t="s">
        <v>4</v>
      </c>
      <c r="R829" s="46" t="s">
        <v>4</v>
      </c>
      <c r="U829" s="46" t="s">
        <v>4015</v>
      </c>
      <c r="V829" s="46">
        <v>42724</v>
      </c>
      <c r="W829" s="46" t="s">
        <v>201</v>
      </c>
      <c r="Z829" s="46" t="s">
        <v>198</v>
      </c>
      <c r="AA829" s="46">
        <v>10</v>
      </c>
      <c r="AB829" s="46" t="s">
        <v>34</v>
      </c>
      <c r="AC829" s="46" t="s">
        <v>5062</v>
      </c>
      <c r="AD829" s="46" t="s">
        <v>191</v>
      </c>
    </row>
    <row r="830" spans="1:31" hidden="1">
      <c r="A830" s="46">
        <v>14</v>
      </c>
      <c r="B830" s="46" t="s">
        <v>954</v>
      </c>
      <c r="C830" s="46" t="s">
        <v>2450</v>
      </c>
      <c r="D830" s="46" t="s">
        <v>1066</v>
      </c>
      <c r="E830" s="46" t="s">
        <v>3993</v>
      </c>
      <c r="F830" s="46" t="s">
        <v>4022</v>
      </c>
      <c r="G830" s="44" t="s">
        <v>4012</v>
      </c>
      <c r="H830" s="44" t="s">
        <v>5</v>
      </c>
      <c r="I830" s="46" t="s">
        <v>4019</v>
      </c>
      <c r="J830" s="44" t="s">
        <v>4020</v>
      </c>
      <c r="K830" s="46" t="s">
        <v>4021</v>
      </c>
      <c r="L830" s="46">
        <v>15850616059</v>
      </c>
      <c r="M830" s="46">
        <v>42285</v>
      </c>
      <c r="N830" s="46" t="s">
        <v>186</v>
      </c>
      <c r="O830" s="46" t="s">
        <v>187</v>
      </c>
      <c r="P830" s="46" t="s">
        <v>200</v>
      </c>
      <c r="Q830" s="46" t="s">
        <v>4</v>
      </c>
      <c r="R830" s="46" t="s">
        <v>4</v>
      </c>
      <c r="U830" s="46" t="s">
        <v>4015</v>
      </c>
      <c r="V830" s="46">
        <v>42724</v>
      </c>
      <c r="W830" s="46" t="s">
        <v>201</v>
      </c>
      <c r="Z830" s="46" t="s">
        <v>198</v>
      </c>
      <c r="AA830" s="46">
        <v>10</v>
      </c>
      <c r="AB830" s="46" t="s">
        <v>34</v>
      </c>
      <c r="AC830" s="46" t="s">
        <v>5062</v>
      </c>
      <c r="AD830" s="46" t="s">
        <v>191</v>
      </c>
    </row>
    <row r="831" spans="1:31" hidden="1">
      <c r="A831" s="46">
        <v>15</v>
      </c>
      <c r="B831" s="46" t="s">
        <v>954</v>
      </c>
      <c r="C831" s="46" t="s">
        <v>2450</v>
      </c>
      <c r="D831" s="46" t="s">
        <v>1066</v>
      </c>
      <c r="E831" s="46" t="s">
        <v>3993</v>
      </c>
      <c r="F831" s="46" t="s">
        <v>4022</v>
      </c>
      <c r="G831" s="44" t="s">
        <v>5068</v>
      </c>
      <c r="H831" s="44" t="s">
        <v>3</v>
      </c>
      <c r="I831" s="46" t="s">
        <v>4022</v>
      </c>
      <c r="J831" s="44">
        <v>63413</v>
      </c>
      <c r="N831" s="46" t="s">
        <v>186</v>
      </c>
      <c r="O831" s="46" t="s">
        <v>187</v>
      </c>
      <c r="P831" s="46" t="s">
        <v>193</v>
      </c>
      <c r="Q831" s="46" t="s">
        <v>4</v>
      </c>
      <c r="R831" s="46" t="s">
        <v>4</v>
      </c>
      <c r="W831" s="46" t="s">
        <v>189</v>
      </c>
      <c r="X831" s="46" t="s">
        <v>4016</v>
      </c>
      <c r="Z831" s="46" t="s">
        <v>5056</v>
      </c>
      <c r="AA831" s="46">
        <v>21</v>
      </c>
      <c r="AB831" s="46" t="s">
        <v>34</v>
      </c>
      <c r="AC831" s="46" t="s">
        <v>5062</v>
      </c>
      <c r="AD831" s="46" t="s">
        <v>187</v>
      </c>
    </row>
    <row r="832" spans="1:31" hidden="1">
      <c r="A832" s="46">
        <v>16</v>
      </c>
      <c r="B832" s="46" t="s">
        <v>954</v>
      </c>
      <c r="C832" s="46" t="s">
        <v>2450</v>
      </c>
      <c r="D832" s="46" t="s">
        <v>1066</v>
      </c>
      <c r="E832" s="46" t="s">
        <v>3993</v>
      </c>
      <c r="F832" s="46" t="s">
        <v>4023</v>
      </c>
      <c r="G832" s="44" t="s">
        <v>5069</v>
      </c>
      <c r="H832" s="44" t="s">
        <v>3</v>
      </c>
      <c r="I832" s="46" t="s">
        <v>4023</v>
      </c>
      <c r="J832" s="44">
        <v>64954</v>
      </c>
      <c r="N832" s="46" t="s">
        <v>186</v>
      </c>
      <c r="O832" s="46" t="s">
        <v>187</v>
      </c>
      <c r="P832" s="46" t="s">
        <v>193</v>
      </c>
      <c r="Q832" s="46" t="s">
        <v>6</v>
      </c>
      <c r="R832" s="46" t="s">
        <v>6</v>
      </c>
      <c r="W832" s="46" t="s">
        <v>189</v>
      </c>
      <c r="Z832" s="46" t="s">
        <v>5056</v>
      </c>
      <c r="AA832" s="46">
        <v>2</v>
      </c>
      <c r="AB832" s="46" t="s">
        <v>195</v>
      </c>
      <c r="AC832" s="46" t="s">
        <v>5070</v>
      </c>
      <c r="AD832" s="46" t="s">
        <v>187</v>
      </c>
    </row>
    <row r="833" spans="1:31" hidden="1">
      <c r="A833" s="46">
        <v>17</v>
      </c>
      <c r="B833" s="46" t="s">
        <v>954</v>
      </c>
      <c r="C833" s="46" t="s">
        <v>2450</v>
      </c>
      <c r="D833" s="46" t="s">
        <v>1066</v>
      </c>
      <c r="E833" s="46" t="s">
        <v>3993</v>
      </c>
      <c r="F833" s="46" t="s">
        <v>4023</v>
      </c>
      <c r="G833" s="44" t="s">
        <v>5071</v>
      </c>
      <c r="H833" s="44" t="s">
        <v>3</v>
      </c>
      <c r="I833" s="46" t="s">
        <v>4023</v>
      </c>
      <c r="J833" s="44">
        <v>64954</v>
      </c>
      <c r="N833" s="46" t="s">
        <v>186</v>
      </c>
      <c r="O833" s="46" t="s">
        <v>187</v>
      </c>
      <c r="P833" s="46" t="s">
        <v>193</v>
      </c>
      <c r="Q833" s="46" t="s">
        <v>4</v>
      </c>
      <c r="R833" s="46" t="s">
        <v>4</v>
      </c>
      <c r="W833" s="46" t="s">
        <v>189</v>
      </c>
      <c r="Z833" s="46" t="s">
        <v>5056</v>
      </c>
      <c r="AA833" s="46">
        <v>4</v>
      </c>
      <c r="AB833" s="46" t="s">
        <v>34</v>
      </c>
      <c r="AC833" s="46" t="s">
        <v>5070</v>
      </c>
      <c r="AD833" s="46" t="s">
        <v>187</v>
      </c>
    </row>
    <row r="834" spans="1:31" hidden="1">
      <c r="A834" s="46">
        <v>18</v>
      </c>
      <c r="B834" s="46" t="s">
        <v>954</v>
      </c>
      <c r="C834" s="46" t="s">
        <v>2450</v>
      </c>
      <c r="D834" s="46" t="s">
        <v>1066</v>
      </c>
      <c r="E834" s="46" t="s">
        <v>3993</v>
      </c>
      <c r="F834" s="46" t="s">
        <v>4023</v>
      </c>
      <c r="G834" s="44" t="s">
        <v>5072</v>
      </c>
      <c r="H834" s="44" t="s">
        <v>3</v>
      </c>
      <c r="I834" s="46" t="s">
        <v>4023</v>
      </c>
      <c r="J834" s="44">
        <v>64954</v>
      </c>
      <c r="N834" s="46" t="s">
        <v>186</v>
      </c>
      <c r="O834" s="46" t="s">
        <v>187</v>
      </c>
      <c r="P834" s="46" t="s">
        <v>193</v>
      </c>
      <c r="Q834" s="46" t="s">
        <v>7</v>
      </c>
      <c r="R834" s="46" t="s">
        <v>7</v>
      </c>
      <c r="W834" s="46" t="s">
        <v>189</v>
      </c>
      <c r="Z834" s="46" t="s">
        <v>5056</v>
      </c>
      <c r="AA834" s="46">
        <v>11</v>
      </c>
      <c r="AB834" s="46" t="s">
        <v>195</v>
      </c>
      <c r="AC834" s="46" t="s">
        <v>5070</v>
      </c>
      <c r="AD834" s="46" t="s">
        <v>187</v>
      </c>
    </row>
    <row r="835" spans="1:31" hidden="1">
      <c r="A835" s="46">
        <v>19</v>
      </c>
      <c r="B835" s="46" t="s">
        <v>954</v>
      </c>
      <c r="C835" s="46" t="s">
        <v>2450</v>
      </c>
      <c r="D835" s="46" t="s">
        <v>1066</v>
      </c>
      <c r="E835" s="46" t="s">
        <v>3993</v>
      </c>
      <c r="F835" s="46" t="s">
        <v>4024</v>
      </c>
      <c r="G835" s="44" t="s">
        <v>5073</v>
      </c>
      <c r="H835" s="44" t="s">
        <v>3</v>
      </c>
      <c r="I835" s="46" t="s">
        <v>4024</v>
      </c>
      <c r="J835" s="44">
        <v>53760</v>
      </c>
      <c r="N835" s="46" t="s">
        <v>186</v>
      </c>
      <c r="O835" s="46" t="s">
        <v>187</v>
      </c>
      <c r="P835" s="46" t="s">
        <v>193</v>
      </c>
      <c r="Q835" s="46" t="s">
        <v>4</v>
      </c>
      <c r="R835" s="46" t="s">
        <v>4</v>
      </c>
      <c r="W835" s="46" t="s">
        <v>189</v>
      </c>
      <c r="Z835" s="46" t="s">
        <v>5056</v>
      </c>
      <c r="AA835" s="46">
        <v>9</v>
      </c>
      <c r="AB835" s="46" t="s">
        <v>34</v>
      </c>
      <c r="AC835" s="46" t="s">
        <v>5062</v>
      </c>
      <c r="AD835" s="46" t="s">
        <v>187</v>
      </c>
      <c r="AE835" s="46" t="s">
        <v>197</v>
      </c>
    </row>
    <row r="836" spans="1:31" hidden="1">
      <c r="A836" s="46">
        <v>20</v>
      </c>
      <c r="B836" s="46" t="s">
        <v>954</v>
      </c>
      <c r="C836" s="46" t="s">
        <v>2450</v>
      </c>
      <c r="D836" s="46" t="s">
        <v>1066</v>
      </c>
      <c r="E836" s="46" t="s">
        <v>3993</v>
      </c>
      <c r="F836" s="46" t="s">
        <v>4025</v>
      </c>
      <c r="G836" s="44" t="s">
        <v>4026</v>
      </c>
      <c r="H836" s="44" t="s">
        <v>3</v>
      </c>
      <c r="I836" s="46" t="s">
        <v>4025</v>
      </c>
      <c r="J836" s="44">
        <v>48819</v>
      </c>
      <c r="N836" s="46" t="s">
        <v>186</v>
      </c>
      <c r="O836" s="46" t="s">
        <v>187</v>
      </c>
      <c r="P836" s="46" t="s">
        <v>193</v>
      </c>
      <c r="Q836" s="46" t="s">
        <v>4</v>
      </c>
      <c r="R836" s="46" t="s">
        <v>4</v>
      </c>
      <c r="W836" s="46" t="s">
        <v>189</v>
      </c>
      <c r="Z836" s="46" t="s">
        <v>5056</v>
      </c>
      <c r="AA836" s="46">
        <v>3</v>
      </c>
      <c r="AB836" s="46" t="s">
        <v>34</v>
      </c>
      <c r="AC836" s="46" t="s">
        <v>3996</v>
      </c>
      <c r="AD836" s="46" t="s">
        <v>187</v>
      </c>
      <c r="AE836" s="46" t="s">
        <v>197</v>
      </c>
    </row>
    <row r="837" spans="1:31" hidden="1">
      <c r="A837" s="46">
        <v>21</v>
      </c>
      <c r="B837" s="46" t="s">
        <v>954</v>
      </c>
      <c r="C837" s="46" t="s">
        <v>2450</v>
      </c>
      <c r="D837" s="46" t="s">
        <v>1066</v>
      </c>
      <c r="E837" s="46" t="s">
        <v>3993</v>
      </c>
      <c r="F837" s="46" t="s">
        <v>4027</v>
      </c>
      <c r="G837" s="44" t="s">
        <v>5074</v>
      </c>
      <c r="H837" s="44" t="s">
        <v>3</v>
      </c>
      <c r="I837" s="46" t="s">
        <v>4027</v>
      </c>
      <c r="J837" s="44">
        <v>73778</v>
      </c>
      <c r="N837" s="46" t="s">
        <v>186</v>
      </c>
      <c r="O837" s="46" t="s">
        <v>187</v>
      </c>
      <c r="P837" s="46" t="s">
        <v>188</v>
      </c>
      <c r="Q837" s="46" t="s">
        <v>4</v>
      </c>
      <c r="R837" s="46" t="s">
        <v>4</v>
      </c>
      <c r="W837" s="46" t="s">
        <v>190</v>
      </c>
      <c r="Z837" s="46" t="s">
        <v>5056</v>
      </c>
      <c r="AA837" s="46">
        <v>3</v>
      </c>
      <c r="AB837" s="46" t="s">
        <v>34</v>
      </c>
      <c r="AC837" s="46" t="s">
        <v>5062</v>
      </c>
      <c r="AD837" s="46" t="s">
        <v>187</v>
      </c>
    </row>
    <row r="838" spans="1:31" hidden="1">
      <c r="A838" s="46">
        <v>22</v>
      </c>
      <c r="B838" s="46" t="s">
        <v>954</v>
      </c>
      <c r="C838" s="46" t="s">
        <v>2450</v>
      </c>
      <c r="D838" s="46" t="s">
        <v>1066</v>
      </c>
      <c r="E838" s="46" t="s">
        <v>3993</v>
      </c>
      <c r="F838" s="46" t="s">
        <v>4027</v>
      </c>
      <c r="G838" s="44" t="s">
        <v>5074</v>
      </c>
      <c r="H838" s="44" t="s">
        <v>192</v>
      </c>
      <c r="I838" s="46" t="s">
        <v>4028</v>
      </c>
      <c r="J838" s="44" t="s">
        <v>4029</v>
      </c>
      <c r="K838" s="46" t="s">
        <v>4030</v>
      </c>
      <c r="L838" s="46">
        <v>15252026074</v>
      </c>
      <c r="M838" s="46">
        <v>42428</v>
      </c>
      <c r="N838" s="46" t="s">
        <v>186</v>
      </c>
      <c r="O838" s="46" t="s">
        <v>187</v>
      </c>
      <c r="P838" s="46" t="s">
        <v>200</v>
      </c>
      <c r="Q838" s="46" t="s">
        <v>4</v>
      </c>
      <c r="R838" s="46" t="s">
        <v>4</v>
      </c>
      <c r="U838" s="46" t="s">
        <v>4015</v>
      </c>
      <c r="V838" s="46">
        <v>42724</v>
      </c>
      <c r="W838" s="46" t="s">
        <v>201</v>
      </c>
      <c r="Z838" s="46" t="s">
        <v>198</v>
      </c>
      <c r="AA838" s="46">
        <v>3</v>
      </c>
      <c r="AB838" s="46" t="s">
        <v>34</v>
      </c>
      <c r="AC838" s="46" t="s">
        <v>5062</v>
      </c>
      <c r="AD838" s="46" t="s">
        <v>191</v>
      </c>
    </row>
    <row r="839" spans="1:31" hidden="1">
      <c r="A839" s="46">
        <v>23</v>
      </c>
      <c r="B839" s="46" t="s">
        <v>954</v>
      </c>
      <c r="C839" s="46" t="s">
        <v>2450</v>
      </c>
      <c r="D839" s="46" t="s">
        <v>1066</v>
      </c>
      <c r="E839" s="46" t="s">
        <v>3993</v>
      </c>
      <c r="F839" s="46" t="s">
        <v>4031</v>
      </c>
      <c r="G839" s="44" t="s">
        <v>5075</v>
      </c>
      <c r="H839" s="44" t="s">
        <v>3</v>
      </c>
      <c r="I839" s="46" t="s">
        <v>4031</v>
      </c>
      <c r="J839" s="44">
        <v>60686</v>
      </c>
      <c r="N839" s="46" t="s">
        <v>186</v>
      </c>
      <c r="O839" s="46" t="s">
        <v>187</v>
      </c>
      <c r="P839" s="46" t="s">
        <v>188</v>
      </c>
      <c r="Q839" s="46" t="s">
        <v>7</v>
      </c>
      <c r="R839" s="46" t="s">
        <v>7</v>
      </c>
      <c r="W839" s="46" t="s">
        <v>189</v>
      </c>
      <c r="Z839" s="46" t="s">
        <v>5056</v>
      </c>
      <c r="AA839" s="46">
        <v>7</v>
      </c>
      <c r="AB839" s="46" t="s">
        <v>195</v>
      </c>
      <c r="AC839" s="46" t="s">
        <v>5062</v>
      </c>
      <c r="AD839" s="46" t="s">
        <v>187</v>
      </c>
    </row>
    <row r="840" spans="1:31" hidden="1">
      <c r="A840" s="46">
        <v>24</v>
      </c>
      <c r="B840" s="46" t="s">
        <v>954</v>
      </c>
      <c r="C840" s="46" t="s">
        <v>2450</v>
      </c>
      <c r="D840" s="46" t="s">
        <v>1066</v>
      </c>
      <c r="E840" s="46" t="s">
        <v>3993</v>
      </c>
      <c r="F840" s="46" t="s">
        <v>4031</v>
      </c>
      <c r="G840" s="44" t="s">
        <v>5076</v>
      </c>
      <c r="H840" s="44" t="s">
        <v>3</v>
      </c>
      <c r="I840" s="46" t="s">
        <v>4031</v>
      </c>
      <c r="J840" s="44">
        <v>60686</v>
      </c>
      <c r="N840" s="46" t="s">
        <v>186</v>
      </c>
      <c r="O840" s="46" t="s">
        <v>187</v>
      </c>
      <c r="P840" s="46" t="s">
        <v>188</v>
      </c>
      <c r="Q840" s="46" t="s">
        <v>6</v>
      </c>
      <c r="R840" s="46" t="s">
        <v>7</v>
      </c>
      <c r="W840" s="46" t="s">
        <v>189</v>
      </c>
      <c r="Z840" s="46" t="s">
        <v>5056</v>
      </c>
      <c r="AA840" s="46">
        <v>7</v>
      </c>
      <c r="AB840" s="46" t="s">
        <v>195</v>
      </c>
      <c r="AC840" s="46" t="s">
        <v>5062</v>
      </c>
      <c r="AD840" s="46" t="s">
        <v>187</v>
      </c>
    </row>
    <row r="841" spans="1:31" hidden="1">
      <c r="A841" s="46">
        <v>25</v>
      </c>
      <c r="B841" s="46" t="s">
        <v>954</v>
      </c>
      <c r="C841" s="46" t="s">
        <v>2450</v>
      </c>
      <c r="D841" s="46" t="s">
        <v>1066</v>
      </c>
      <c r="E841" s="46" t="s">
        <v>3993</v>
      </c>
      <c r="F841" s="46" t="s">
        <v>4031</v>
      </c>
      <c r="G841" s="44" t="s">
        <v>4032</v>
      </c>
      <c r="H841" s="44" t="s">
        <v>3</v>
      </c>
      <c r="I841" s="46" t="s">
        <v>4031</v>
      </c>
      <c r="J841" s="44">
        <v>60686</v>
      </c>
      <c r="N841" s="46" t="s">
        <v>186</v>
      </c>
      <c r="O841" s="46" t="s">
        <v>187</v>
      </c>
      <c r="P841" s="46" t="s">
        <v>188</v>
      </c>
      <c r="Q841" s="46" t="s">
        <v>6</v>
      </c>
      <c r="R841" s="46" t="s">
        <v>7</v>
      </c>
      <c r="W841" s="46" t="s">
        <v>189</v>
      </c>
      <c r="Z841" s="46" t="s">
        <v>5056</v>
      </c>
      <c r="AA841" s="46">
        <v>2</v>
      </c>
      <c r="AB841" s="46" t="s">
        <v>195</v>
      </c>
      <c r="AC841" s="46" t="s">
        <v>5062</v>
      </c>
      <c r="AD841" s="46" t="s">
        <v>187</v>
      </c>
    </row>
    <row r="842" spans="1:31" hidden="1">
      <c r="A842" s="46">
        <v>26</v>
      </c>
      <c r="B842" s="46" t="s">
        <v>954</v>
      </c>
      <c r="C842" s="46" t="s">
        <v>2450</v>
      </c>
      <c r="D842" s="46" t="s">
        <v>1066</v>
      </c>
      <c r="E842" s="46" t="s">
        <v>3993</v>
      </c>
      <c r="F842" s="46" t="s">
        <v>4033</v>
      </c>
      <c r="G842" s="44" t="s">
        <v>4034</v>
      </c>
      <c r="H842" s="44" t="s">
        <v>3</v>
      </c>
      <c r="I842" s="46" t="s">
        <v>4033</v>
      </c>
      <c r="J842" s="44">
        <v>59971</v>
      </c>
      <c r="N842" s="46" t="s">
        <v>186</v>
      </c>
      <c r="O842" s="46" t="s">
        <v>187</v>
      </c>
      <c r="P842" s="46" t="s">
        <v>200</v>
      </c>
      <c r="Q842" s="46" t="s">
        <v>4</v>
      </c>
      <c r="R842" s="46" t="s">
        <v>4</v>
      </c>
      <c r="U842" s="46" t="s">
        <v>4035</v>
      </c>
      <c r="V842" s="46">
        <v>42724</v>
      </c>
      <c r="W842" s="46" t="s">
        <v>201</v>
      </c>
      <c r="Z842" s="46" t="s">
        <v>198</v>
      </c>
      <c r="AA842" s="46">
        <v>10</v>
      </c>
      <c r="AB842" s="46" t="s">
        <v>34</v>
      </c>
      <c r="AC842" s="46" t="s">
        <v>5062</v>
      </c>
      <c r="AD842" s="46" t="s">
        <v>191</v>
      </c>
    </row>
    <row r="843" spans="1:31" hidden="1">
      <c r="A843" s="46">
        <v>27</v>
      </c>
      <c r="B843" s="46" t="s">
        <v>954</v>
      </c>
      <c r="C843" s="46" t="s">
        <v>2450</v>
      </c>
      <c r="D843" s="46" t="s">
        <v>1066</v>
      </c>
      <c r="E843" s="46" t="s">
        <v>3993</v>
      </c>
      <c r="F843" s="46" t="s">
        <v>4036</v>
      </c>
      <c r="G843" s="44" t="s">
        <v>5077</v>
      </c>
      <c r="H843" s="44" t="s">
        <v>3</v>
      </c>
      <c r="I843" s="46" t="s">
        <v>4036</v>
      </c>
      <c r="J843" s="44">
        <v>3011</v>
      </c>
      <c r="N843" s="46" t="s">
        <v>186</v>
      </c>
      <c r="O843" s="46" t="s">
        <v>187</v>
      </c>
      <c r="P843" s="46" t="s">
        <v>193</v>
      </c>
      <c r="Q843" s="46" t="s">
        <v>4</v>
      </c>
      <c r="R843" s="46" t="s">
        <v>4</v>
      </c>
      <c r="W843" s="46" t="s">
        <v>189</v>
      </c>
      <c r="X843" s="46" t="s">
        <v>4037</v>
      </c>
      <c r="Z843" s="46" t="s">
        <v>5056</v>
      </c>
      <c r="AA843" s="46">
        <v>7</v>
      </c>
      <c r="AB843" s="46" t="s">
        <v>34</v>
      </c>
      <c r="AC843" s="46" t="s">
        <v>5062</v>
      </c>
      <c r="AD843" s="46" t="s">
        <v>187</v>
      </c>
      <c r="AE843" s="46" t="s">
        <v>2908</v>
      </c>
    </row>
    <row r="844" spans="1:31" hidden="1">
      <c r="A844" s="46">
        <v>28</v>
      </c>
      <c r="B844" s="46" t="s">
        <v>954</v>
      </c>
      <c r="C844" s="46" t="s">
        <v>2450</v>
      </c>
      <c r="D844" s="46" t="s">
        <v>1066</v>
      </c>
      <c r="E844" s="46" t="s">
        <v>3993</v>
      </c>
      <c r="F844" s="46" t="s">
        <v>4038</v>
      </c>
      <c r="G844" s="44" t="s">
        <v>4039</v>
      </c>
      <c r="H844" s="44" t="s">
        <v>3</v>
      </c>
      <c r="I844" s="46" t="s">
        <v>4038</v>
      </c>
      <c r="J844" s="44">
        <v>49556</v>
      </c>
      <c r="N844" s="46" t="s">
        <v>186</v>
      </c>
      <c r="O844" s="46" t="s">
        <v>187</v>
      </c>
      <c r="P844" s="46" t="s">
        <v>193</v>
      </c>
      <c r="Q844" s="46" t="s">
        <v>4</v>
      </c>
      <c r="R844" s="46" t="s">
        <v>4</v>
      </c>
      <c r="W844" s="46" t="s">
        <v>189</v>
      </c>
      <c r="Z844" s="46" t="s">
        <v>5056</v>
      </c>
      <c r="AA844" s="46">
        <v>6</v>
      </c>
      <c r="AB844" s="46" t="s">
        <v>34</v>
      </c>
      <c r="AC844" s="46" t="s">
        <v>3996</v>
      </c>
      <c r="AD844" s="46" t="s">
        <v>187</v>
      </c>
      <c r="AE844" s="46" t="s">
        <v>197</v>
      </c>
    </row>
    <row r="845" spans="1:31" hidden="1">
      <c r="A845" s="46">
        <v>29</v>
      </c>
      <c r="B845" s="46" t="s">
        <v>954</v>
      </c>
      <c r="C845" s="46" t="s">
        <v>2450</v>
      </c>
      <c r="D845" s="46" t="s">
        <v>1066</v>
      </c>
      <c r="E845" s="46" t="s">
        <v>3993</v>
      </c>
      <c r="F845" s="46" t="s">
        <v>4038</v>
      </c>
      <c r="G845" s="44" t="s">
        <v>5078</v>
      </c>
      <c r="H845" s="44" t="s">
        <v>3</v>
      </c>
      <c r="I845" s="46" t="s">
        <v>4038</v>
      </c>
      <c r="J845" s="44">
        <v>49556</v>
      </c>
      <c r="N845" s="46" t="s">
        <v>186</v>
      </c>
      <c r="O845" s="46" t="s">
        <v>187</v>
      </c>
      <c r="P845" s="46" t="s">
        <v>193</v>
      </c>
      <c r="Q845" s="46" t="s">
        <v>4</v>
      </c>
      <c r="R845" s="46" t="s">
        <v>4</v>
      </c>
      <c r="W845" s="46" t="s">
        <v>189</v>
      </c>
      <c r="Z845" s="46" t="s">
        <v>5056</v>
      </c>
      <c r="AA845" s="46">
        <v>4</v>
      </c>
      <c r="AB845" s="46" t="s">
        <v>34</v>
      </c>
      <c r="AC845" s="46" t="s">
        <v>3996</v>
      </c>
      <c r="AD845" s="46" t="s">
        <v>187</v>
      </c>
      <c r="AE845" s="46" t="s">
        <v>197</v>
      </c>
    </row>
    <row r="846" spans="1:31" hidden="1">
      <c r="A846" s="46">
        <v>30</v>
      </c>
      <c r="B846" s="46" t="s">
        <v>954</v>
      </c>
      <c r="C846" s="46" t="s">
        <v>2450</v>
      </c>
      <c r="D846" s="46" t="s">
        <v>1066</v>
      </c>
      <c r="E846" s="46" t="s">
        <v>3993</v>
      </c>
      <c r="F846" s="46" t="s">
        <v>4040</v>
      </c>
      <c r="G846" s="44" t="s">
        <v>4041</v>
      </c>
      <c r="H846" s="44" t="s">
        <v>3</v>
      </c>
      <c r="I846" s="46" t="s">
        <v>4040</v>
      </c>
      <c r="J846" s="44">
        <v>3783</v>
      </c>
      <c r="N846" s="46" t="s">
        <v>186</v>
      </c>
      <c r="O846" s="46" t="s">
        <v>187</v>
      </c>
      <c r="P846" s="46" t="s">
        <v>193</v>
      </c>
      <c r="Q846" s="46" t="s">
        <v>4</v>
      </c>
      <c r="R846" s="46" t="s">
        <v>4</v>
      </c>
      <c r="W846" s="46" t="s">
        <v>189</v>
      </c>
      <c r="X846" s="46" t="s">
        <v>5079</v>
      </c>
      <c r="Z846" s="46" t="s">
        <v>5056</v>
      </c>
      <c r="AA846" s="46">
        <v>11</v>
      </c>
      <c r="AB846" s="46" t="s">
        <v>34</v>
      </c>
      <c r="AC846" s="46" t="s">
        <v>5062</v>
      </c>
      <c r="AD846" s="46" t="s">
        <v>187</v>
      </c>
      <c r="AE846" s="46" t="s">
        <v>197</v>
      </c>
    </row>
    <row r="847" spans="1:31" hidden="1">
      <c r="A847" s="46">
        <v>31</v>
      </c>
      <c r="B847" s="46" t="s">
        <v>954</v>
      </c>
      <c r="C847" s="46" t="s">
        <v>2450</v>
      </c>
      <c r="D847" s="46" t="s">
        <v>1066</v>
      </c>
      <c r="E847" s="46" t="s">
        <v>3993</v>
      </c>
      <c r="F847" s="46" t="s">
        <v>4037</v>
      </c>
      <c r="G847" s="44" t="s">
        <v>5080</v>
      </c>
      <c r="H847" s="44" t="s">
        <v>3</v>
      </c>
      <c r="I847" s="46" t="s">
        <v>4037</v>
      </c>
      <c r="J847" s="44">
        <v>4628</v>
      </c>
      <c r="N847" s="46" t="s">
        <v>186</v>
      </c>
      <c r="O847" s="46" t="s">
        <v>187</v>
      </c>
      <c r="P847" s="46" t="s">
        <v>193</v>
      </c>
      <c r="Q847" s="46" t="s">
        <v>4</v>
      </c>
      <c r="R847" s="46" t="s">
        <v>4</v>
      </c>
      <c r="W847" s="46" t="s">
        <v>189</v>
      </c>
      <c r="X847" s="46" t="s">
        <v>5081</v>
      </c>
      <c r="Z847" s="46" t="s">
        <v>5056</v>
      </c>
      <c r="AA847" s="46">
        <v>45</v>
      </c>
      <c r="AB847" s="46" t="s">
        <v>34</v>
      </c>
      <c r="AC847" s="46" t="s">
        <v>5062</v>
      </c>
      <c r="AD847" s="46" t="s">
        <v>187</v>
      </c>
      <c r="AE847" s="46" t="s">
        <v>197</v>
      </c>
    </row>
    <row r="848" spans="1:31" hidden="1">
      <c r="A848" s="46">
        <v>32</v>
      </c>
      <c r="B848" s="46" t="s">
        <v>954</v>
      </c>
      <c r="C848" s="46" t="s">
        <v>2450</v>
      </c>
      <c r="D848" s="46" t="s">
        <v>1066</v>
      </c>
      <c r="E848" s="46" t="s">
        <v>3993</v>
      </c>
      <c r="F848" s="46" t="s">
        <v>4035</v>
      </c>
      <c r="G848" s="44" t="s">
        <v>4042</v>
      </c>
      <c r="H848" s="44" t="s">
        <v>3</v>
      </c>
      <c r="I848" s="46" t="s">
        <v>4035</v>
      </c>
      <c r="J848" s="44">
        <v>18244</v>
      </c>
      <c r="N848" s="46" t="s">
        <v>186</v>
      </c>
      <c r="O848" s="46" t="s">
        <v>187</v>
      </c>
      <c r="P848" s="46" t="s">
        <v>193</v>
      </c>
      <c r="Q848" s="46" t="s">
        <v>4</v>
      </c>
      <c r="R848" s="46" t="s">
        <v>4</v>
      </c>
      <c r="W848" s="46" t="s">
        <v>189</v>
      </c>
      <c r="Z848" s="46" t="s">
        <v>5056</v>
      </c>
      <c r="AA848" s="46">
        <v>8</v>
      </c>
      <c r="AB848" s="46" t="s">
        <v>34</v>
      </c>
      <c r="AC848" s="46" t="s">
        <v>3996</v>
      </c>
      <c r="AD848" s="46" t="s">
        <v>187</v>
      </c>
      <c r="AE848" s="46" t="s">
        <v>197</v>
      </c>
    </row>
    <row r="849" spans="1:30" hidden="1">
      <c r="A849" s="46">
        <v>33</v>
      </c>
      <c r="B849" s="46" t="s">
        <v>954</v>
      </c>
      <c r="C849" s="46" t="s">
        <v>2450</v>
      </c>
      <c r="D849" s="46" t="s">
        <v>1066</v>
      </c>
      <c r="E849" s="46" t="s">
        <v>3993</v>
      </c>
      <c r="F849" s="46" t="s">
        <v>4035</v>
      </c>
      <c r="G849" s="44" t="s">
        <v>4042</v>
      </c>
      <c r="H849" s="44" t="s">
        <v>5</v>
      </c>
      <c r="I849" s="46" t="s">
        <v>4043</v>
      </c>
      <c r="J849" s="44" t="s">
        <v>4044</v>
      </c>
      <c r="K849" s="46" t="s">
        <v>4045</v>
      </c>
      <c r="L849" s="46">
        <v>15850571784</v>
      </c>
      <c r="M849" s="46">
        <v>42248</v>
      </c>
      <c r="N849" s="46" t="s">
        <v>186</v>
      </c>
      <c r="O849" s="46" t="s">
        <v>187</v>
      </c>
      <c r="P849" s="46" t="s">
        <v>188</v>
      </c>
      <c r="Q849" s="46" t="s">
        <v>4</v>
      </c>
      <c r="R849" s="46" t="s">
        <v>4</v>
      </c>
      <c r="U849" s="46" t="s">
        <v>4035</v>
      </c>
      <c r="W849" s="46" t="s">
        <v>189</v>
      </c>
      <c r="Z849" s="46" t="s">
        <v>198</v>
      </c>
      <c r="AA849" s="46">
        <v>8</v>
      </c>
      <c r="AB849" s="46" t="s">
        <v>34</v>
      </c>
      <c r="AC849" s="46" t="s">
        <v>3996</v>
      </c>
      <c r="AD849" s="46" t="s">
        <v>187</v>
      </c>
    </row>
    <row r="850" spans="1:30" hidden="1">
      <c r="A850" s="46">
        <v>34</v>
      </c>
      <c r="B850" s="46" t="s">
        <v>954</v>
      </c>
      <c r="C850" s="46" t="s">
        <v>2450</v>
      </c>
      <c r="D850" s="46" t="s">
        <v>1066</v>
      </c>
      <c r="E850" s="46" t="s">
        <v>3993</v>
      </c>
      <c r="F850" s="46" t="s">
        <v>1096</v>
      </c>
      <c r="G850" s="44" t="s">
        <v>5082</v>
      </c>
      <c r="H850" s="44" t="s">
        <v>3</v>
      </c>
      <c r="I850" s="46" t="s">
        <v>1096</v>
      </c>
      <c r="J850" s="44">
        <v>22754</v>
      </c>
      <c r="N850" s="46" t="s">
        <v>186</v>
      </c>
      <c r="O850" s="46" t="s">
        <v>187</v>
      </c>
      <c r="P850" s="46" t="s">
        <v>193</v>
      </c>
      <c r="Q850" s="46" t="s">
        <v>7</v>
      </c>
      <c r="R850" s="46" t="s">
        <v>7</v>
      </c>
      <c r="W850" s="46" t="s">
        <v>189</v>
      </c>
      <c r="Z850" s="46" t="s">
        <v>5056</v>
      </c>
      <c r="AA850" s="46">
        <v>3</v>
      </c>
      <c r="AB850" s="46" t="s">
        <v>195</v>
      </c>
      <c r="AC850" s="46" t="s">
        <v>5062</v>
      </c>
      <c r="AD850" s="46" t="s">
        <v>187</v>
      </c>
    </row>
    <row r="851" spans="1:30" hidden="1">
      <c r="A851" s="46">
        <v>35</v>
      </c>
      <c r="B851" s="46" t="s">
        <v>954</v>
      </c>
      <c r="C851" s="46" t="s">
        <v>2450</v>
      </c>
      <c r="D851" s="46" t="s">
        <v>2153</v>
      </c>
      <c r="E851" s="46" t="s">
        <v>3993</v>
      </c>
      <c r="F851" s="46" t="s">
        <v>3994</v>
      </c>
      <c r="G851" s="44" t="s">
        <v>5055</v>
      </c>
      <c r="H851" s="44" t="s">
        <v>46</v>
      </c>
      <c r="I851" s="46" t="s">
        <v>4046</v>
      </c>
      <c r="J851" s="44">
        <v>42890</v>
      </c>
      <c r="N851" s="46" t="s">
        <v>186</v>
      </c>
      <c r="O851" s="46" t="s">
        <v>187</v>
      </c>
      <c r="P851" s="46" t="s">
        <v>188</v>
      </c>
      <c r="Q851" s="46" t="s">
        <v>4</v>
      </c>
      <c r="R851" s="46" t="s">
        <v>4</v>
      </c>
      <c r="W851" s="46" t="s">
        <v>190</v>
      </c>
      <c r="Z851" s="46" t="s">
        <v>5056</v>
      </c>
      <c r="AA851" s="46">
        <v>9</v>
      </c>
      <c r="AB851" s="46" t="s">
        <v>34</v>
      </c>
      <c r="AC851" s="46" t="s">
        <v>5070</v>
      </c>
      <c r="AD851" s="46" t="s">
        <v>187</v>
      </c>
    </row>
    <row r="852" spans="1:30" hidden="1">
      <c r="A852" s="46">
        <v>36</v>
      </c>
      <c r="B852" s="46" t="s">
        <v>954</v>
      </c>
      <c r="C852" s="46" t="s">
        <v>2450</v>
      </c>
      <c r="D852" s="46" t="s">
        <v>2153</v>
      </c>
      <c r="E852" s="46" t="s">
        <v>3993</v>
      </c>
      <c r="F852" s="46" t="s">
        <v>3998</v>
      </c>
      <c r="G852" s="44" t="s">
        <v>5057</v>
      </c>
      <c r="H852" s="44" t="s">
        <v>46</v>
      </c>
      <c r="I852" s="46" t="s">
        <v>4046</v>
      </c>
      <c r="J852" s="44">
        <v>42890</v>
      </c>
      <c r="N852" s="46" t="s">
        <v>186</v>
      </c>
      <c r="O852" s="46" t="s">
        <v>187</v>
      </c>
      <c r="P852" s="46" t="s">
        <v>188</v>
      </c>
      <c r="Q852" s="46" t="s">
        <v>4</v>
      </c>
      <c r="R852" s="46" t="s">
        <v>4</v>
      </c>
      <c r="W852" s="46" t="s">
        <v>190</v>
      </c>
      <c r="Z852" s="46" t="s">
        <v>5056</v>
      </c>
      <c r="AA852" s="46">
        <v>6</v>
      </c>
      <c r="AB852" s="46" t="s">
        <v>34</v>
      </c>
      <c r="AC852" s="46" t="s">
        <v>5070</v>
      </c>
      <c r="AD852" s="46" t="s">
        <v>187</v>
      </c>
    </row>
    <row r="853" spans="1:30" hidden="1">
      <c r="A853" s="46">
        <v>37</v>
      </c>
      <c r="B853" s="46" t="s">
        <v>954</v>
      </c>
      <c r="C853" s="46" t="s">
        <v>2450</v>
      </c>
      <c r="D853" s="46" t="s">
        <v>2153</v>
      </c>
      <c r="E853" s="46" t="s">
        <v>3993</v>
      </c>
      <c r="F853" s="46" t="s">
        <v>3999</v>
      </c>
      <c r="G853" s="44" t="s">
        <v>4000</v>
      </c>
      <c r="H853" s="44" t="s">
        <v>46</v>
      </c>
      <c r="I853" s="46" t="s">
        <v>4046</v>
      </c>
      <c r="J853" s="44">
        <v>42890</v>
      </c>
      <c r="N853" s="46" t="s">
        <v>186</v>
      </c>
      <c r="O853" s="46" t="s">
        <v>187</v>
      </c>
      <c r="P853" s="46" t="s">
        <v>188</v>
      </c>
      <c r="Q853" s="46" t="s">
        <v>4</v>
      </c>
      <c r="R853" s="46" t="s">
        <v>4</v>
      </c>
      <c r="W853" s="46" t="s">
        <v>190</v>
      </c>
      <c r="Z853" s="46" t="s">
        <v>5056</v>
      </c>
      <c r="AA853" s="46">
        <v>4</v>
      </c>
      <c r="AB853" s="46" t="s">
        <v>34</v>
      </c>
      <c r="AC853" s="46" t="s">
        <v>5070</v>
      </c>
      <c r="AD853" s="46" t="s">
        <v>187</v>
      </c>
    </row>
    <row r="854" spans="1:30" hidden="1">
      <c r="A854" s="46">
        <v>38</v>
      </c>
      <c r="B854" s="46" t="s">
        <v>954</v>
      </c>
      <c r="C854" s="46" t="s">
        <v>2450</v>
      </c>
      <c r="D854" s="46" t="s">
        <v>2153</v>
      </c>
      <c r="E854" s="46" t="s">
        <v>3993</v>
      </c>
      <c r="F854" s="46" t="s">
        <v>3999</v>
      </c>
      <c r="G854" s="44" t="s">
        <v>4001</v>
      </c>
      <c r="H854" s="44" t="s">
        <v>46</v>
      </c>
      <c r="I854" s="46" t="s">
        <v>4046</v>
      </c>
      <c r="J854" s="44">
        <v>42890</v>
      </c>
      <c r="N854" s="46" t="s">
        <v>186</v>
      </c>
      <c r="O854" s="46" t="s">
        <v>187</v>
      </c>
      <c r="P854" s="46" t="s">
        <v>188</v>
      </c>
      <c r="Q854" s="46" t="s">
        <v>4</v>
      </c>
      <c r="R854" s="46" t="s">
        <v>4</v>
      </c>
      <c r="W854" s="46" t="s">
        <v>190</v>
      </c>
      <c r="Z854" s="46" t="s">
        <v>5056</v>
      </c>
      <c r="AA854" s="46">
        <v>4</v>
      </c>
      <c r="AB854" s="46" t="s">
        <v>34</v>
      </c>
      <c r="AC854" s="46" t="s">
        <v>5070</v>
      </c>
      <c r="AD854" s="46" t="s">
        <v>187</v>
      </c>
    </row>
    <row r="855" spans="1:30" hidden="1">
      <c r="A855" s="46">
        <v>39</v>
      </c>
      <c r="B855" s="46" t="s">
        <v>954</v>
      </c>
      <c r="C855" s="46" t="s">
        <v>2450</v>
      </c>
      <c r="D855" s="46" t="s">
        <v>2153</v>
      </c>
      <c r="E855" s="46" t="s">
        <v>3993</v>
      </c>
      <c r="F855" s="46" t="s">
        <v>4002</v>
      </c>
      <c r="G855" s="44" t="s">
        <v>5058</v>
      </c>
      <c r="H855" s="44" t="s">
        <v>46</v>
      </c>
      <c r="I855" s="46" t="s">
        <v>4046</v>
      </c>
      <c r="J855" s="44">
        <v>42890</v>
      </c>
      <c r="N855" s="46" t="s">
        <v>186</v>
      </c>
      <c r="O855" s="46" t="s">
        <v>187</v>
      </c>
      <c r="P855" s="46" t="s">
        <v>188</v>
      </c>
      <c r="Q855" s="46" t="s">
        <v>4</v>
      </c>
      <c r="R855" s="46" t="s">
        <v>4</v>
      </c>
      <c r="W855" s="46" t="s">
        <v>190</v>
      </c>
      <c r="Z855" s="46" t="s">
        <v>5056</v>
      </c>
      <c r="AA855" s="46">
        <v>11</v>
      </c>
      <c r="AB855" s="46" t="s">
        <v>34</v>
      </c>
      <c r="AC855" s="46" t="s">
        <v>5070</v>
      </c>
      <c r="AD855" s="46" t="s">
        <v>187</v>
      </c>
    </row>
    <row r="856" spans="1:30" hidden="1">
      <c r="A856" s="46">
        <v>40</v>
      </c>
      <c r="B856" s="46" t="s">
        <v>954</v>
      </c>
      <c r="C856" s="46" t="s">
        <v>2450</v>
      </c>
      <c r="D856" s="46" t="s">
        <v>2153</v>
      </c>
      <c r="E856" s="46" t="s">
        <v>3993</v>
      </c>
      <c r="F856" s="46" t="s">
        <v>5059</v>
      </c>
      <c r="G856" s="44" t="s">
        <v>5060</v>
      </c>
      <c r="H856" s="44" t="s">
        <v>46</v>
      </c>
      <c r="I856" s="46" t="s">
        <v>4047</v>
      </c>
      <c r="J856" s="44">
        <v>200515</v>
      </c>
      <c r="N856" s="46" t="s">
        <v>186</v>
      </c>
      <c r="O856" s="46" t="s">
        <v>187</v>
      </c>
      <c r="P856" s="46" t="s">
        <v>188</v>
      </c>
      <c r="Q856" s="46" t="s">
        <v>4</v>
      </c>
      <c r="R856" s="46" t="s">
        <v>4</v>
      </c>
      <c r="W856" s="46" t="s">
        <v>190</v>
      </c>
      <c r="Z856" s="46" t="s">
        <v>5056</v>
      </c>
      <c r="AA856" s="46">
        <v>18</v>
      </c>
      <c r="AB856" s="46" t="s">
        <v>34</v>
      </c>
      <c r="AC856" s="46" t="s">
        <v>5062</v>
      </c>
      <c r="AD856" s="46" t="s">
        <v>187</v>
      </c>
    </row>
    <row r="857" spans="1:30" hidden="1">
      <c r="A857" s="46">
        <v>41</v>
      </c>
      <c r="B857" s="46" t="s">
        <v>954</v>
      </c>
      <c r="C857" s="46" t="s">
        <v>2450</v>
      </c>
      <c r="D857" s="46" t="s">
        <v>1066</v>
      </c>
      <c r="E857" s="46" t="s">
        <v>3993</v>
      </c>
      <c r="F857" s="46" t="s">
        <v>4003</v>
      </c>
      <c r="G857" s="44" t="s">
        <v>4004</v>
      </c>
      <c r="H857" s="44" t="s">
        <v>46</v>
      </c>
      <c r="I857" s="46" t="s">
        <v>4047</v>
      </c>
      <c r="J857" s="44">
        <v>200515</v>
      </c>
      <c r="N857" s="46" t="s">
        <v>186</v>
      </c>
      <c r="O857" s="46" t="s">
        <v>187</v>
      </c>
      <c r="P857" s="46" t="s">
        <v>188</v>
      </c>
      <c r="Q857" s="46" t="s">
        <v>7</v>
      </c>
      <c r="R857" s="46" t="s">
        <v>7</v>
      </c>
      <c r="W857" s="46" t="s">
        <v>190</v>
      </c>
      <c r="Z857" s="46" t="s">
        <v>5056</v>
      </c>
      <c r="AA857" s="46">
        <v>10</v>
      </c>
      <c r="AB857" s="46" t="s">
        <v>195</v>
      </c>
      <c r="AC857" s="46" t="s">
        <v>5062</v>
      </c>
      <c r="AD857" s="46" t="s">
        <v>187</v>
      </c>
    </row>
    <row r="858" spans="1:30" hidden="1">
      <c r="A858" s="46">
        <v>42</v>
      </c>
      <c r="B858" s="46" t="s">
        <v>954</v>
      </c>
      <c r="C858" s="46" t="s">
        <v>2450</v>
      </c>
      <c r="D858" s="46" t="s">
        <v>1066</v>
      </c>
      <c r="E858" s="46" t="s">
        <v>3993</v>
      </c>
      <c r="F858" s="46" t="s">
        <v>5063</v>
      </c>
      <c r="G858" s="44" t="s">
        <v>5064</v>
      </c>
      <c r="H858" s="44" t="s">
        <v>46</v>
      </c>
      <c r="I858" s="46" t="s">
        <v>4047</v>
      </c>
      <c r="J858" s="44">
        <v>200515</v>
      </c>
      <c r="N858" s="46" t="s">
        <v>186</v>
      </c>
      <c r="O858" s="46" t="s">
        <v>187</v>
      </c>
      <c r="P858" s="46" t="s">
        <v>188</v>
      </c>
      <c r="Q858" s="46" t="s">
        <v>4</v>
      </c>
      <c r="R858" s="46" t="s">
        <v>4</v>
      </c>
      <c r="W858" s="46" t="s">
        <v>190</v>
      </c>
      <c r="Z858" s="46" t="s">
        <v>5056</v>
      </c>
      <c r="AA858" s="46">
        <v>7</v>
      </c>
      <c r="AB858" s="46" t="s">
        <v>34</v>
      </c>
      <c r="AC858" s="46" t="s">
        <v>5062</v>
      </c>
      <c r="AD858" s="46" t="s">
        <v>187</v>
      </c>
    </row>
    <row r="859" spans="1:30" hidden="1">
      <c r="A859" s="46">
        <v>43</v>
      </c>
      <c r="B859" s="46" t="s">
        <v>954</v>
      </c>
      <c r="C859" s="46" t="s">
        <v>2450</v>
      </c>
      <c r="D859" s="46" t="s">
        <v>1066</v>
      </c>
      <c r="E859" s="46" t="s">
        <v>3993</v>
      </c>
      <c r="F859" s="46" t="s">
        <v>4008</v>
      </c>
      <c r="G859" s="44" t="s">
        <v>4009</v>
      </c>
      <c r="H859" s="44" t="s">
        <v>46</v>
      </c>
      <c r="I859" s="46" t="s">
        <v>4047</v>
      </c>
      <c r="J859" s="44">
        <v>200515</v>
      </c>
      <c r="N859" s="46" t="s">
        <v>186</v>
      </c>
      <c r="O859" s="46" t="s">
        <v>187</v>
      </c>
      <c r="P859" s="46" t="s">
        <v>188</v>
      </c>
      <c r="Q859" s="46" t="s">
        <v>4</v>
      </c>
      <c r="R859" s="46" t="s">
        <v>4</v>
      </c>
      <c r="W859" s="46" t="s">
        <v>190</v>
      </c>
      <c r="Z859" s="46" t="s">
        <v>5056</v>
      </c>
      <c r="AA859" s="46">
        <v>25</v>
      </c>
      <c r="AB859" s="46" t="s">
        <v>34</v>
      </c>
      <c r="AC859" s="46" t="s">
        <v>5062</v>
      </c>
      <c r="AD859" s="46" t="s">
        <v>187</v>
      </c>
    </row>
    <row r="860" spans="1:30" hidden="1">
      <c r="A860" s="46">
        <v>44</v>
      </c>
      <c r="B860" s="46" t="s">
        <v>954</v>
      </c>
      <c r="C860" s="46" t="s">
        <v>2450</v>
      </c>
      <c r="D860" s="46" t="s">
        <v>1066</v>
      </c>
      <c r="E860" s="46" t="s">
        <v>3993</v>
      </c>
      <c r="F860" s="46" t="s">
        <v>4008</v>
      </c>
      <c r="G860" s="44" t="s">
        <v>4009</v>
      </c>
      <c r="H860" s="44" t="s">
        <v>5</v>
      </c>
      <c r="I860" s="46" t="s">
        <v>4048</v>
      </c>
      <c r="J860" s="44" t="s">
        <v>4049</v>
      </c>
      <c r="K860" s="46" t="s">
        <v>4050</v>
      </c>
      <c r="L860" s="46">
        <v>15605169619</v>
      </c>
      <c r="M860" s="46">
        <v>42184</v>
      </c>
      <c r="N860" s="46" t="s">
        <v>186</v>
      </c>
      <c r="O860" s="46" t="s">
        <v>191</v>
      </c>
      <c r="P860" s="46" t="s">
        <v>200</v>
      </c>
      <c r="Q860" s="46" t="s">
        <v>4</v>
      </c>
      <c r="R860" s="46" t="s">
        <v>4</v>
      </c>
      <c r="U860" s="46" t="s">
        <v>4051</v>
      </c>
      <c r="V860" s="46">
        <v>42724</v>
      </c>
      <c r="W860" s="46" t="s">
        <v>201</v>
      </c>
      <c r="Z860" s="46" t="s">
        <v>198</v>
      </c>
      <c r="AA860" s="46">
        <v>25</v>
      </c>
      <c r="AB860" s="46" t="s">
        <v>34</v>
      </c>
      <c r="AC860" s="46" t="s">
        <v>5062</v>
      </c>
      <c r="AD860" s="46" t="s">
        <v>191</v>
      </c>
    </row>
    <row r="861" spans="1:30" hidden="1">
      <c r="A861" s="46">
        <v>45</v>
      </c>
      <c r="B861" s="46" t="s">
        <v>954</v>
      </c>
      <c r="C861" s="46" t="s">
        <v>2450</v>
      </c>
      <c r="D861" s="46" t="s">
        <v>1066</v>
      </c>
      <c r="E861" s="46" t="s">
        <v>3993</v>
      </c>
      <c r="F861" s="46" t="s">
        <v>4010</v>
      </c>
      <c r="G861" s="44" t="s">
        <v>5065</v>
      </c>
      <c r="H861" s="44" t="s">
        <v>46</v>
      </c>
      <c r="I861" s="46" t="s">
        <v>4047</v>
      </c>
      <c r="J861" s="44">
        <v>200515</v>
      </c>
      <c r="N861" s="46" t="s">
        <v>186</v>
      </c>
      <c r="O861" s="46" t="s">
        <v>187</v>
      </c>
      <c r="P861" s="46" t="s">
        <v>188</v>
      </c>
      <c r="Q861" s="46" t="s">
        <v>7</v>
      </c>
      <c r="R861" s="46" t="s">
        <v>7</v>
      </c>
      <c r="W861" s="46" t="s">
        <v>190</v>
      </c>
      <c r="Z861" s="46" t="s">
        <v>5056</v>
      </c>
      <c r="AA861" s="46">
        <v>5</v>
      </c>
      <c r="AB861" s="46" t="s">
        <v>195</v>
      </c>
      <c r="AC861" s="46" t="s">
        <v>5062</v>
      </c>
      <c r="AD861" s="46" t="s">
        <v>187</v>
      </c>
    </row>
    <row r="862" spans="1:30" hidden="1">
      <c r="A862" s="46">
        <v>46</v>
      </c>
      <c r="B862" s="46" t="s">
        <v>954</v>
      </c>
      <c r="C862" s="46" t="s">
        <v>2450</v>
      </c>
      <c r="D862" s="46" t="s">
        <v>1066</v>
      </c>
      <c r="E862" s="46" t="s">
        <v>3993</v>
      </c>
      <c r="F862" s="46" t="s">
        <v>4011</v>
      </c>
      <c r="G862" s="44" t="s">
        <v>5066</v>
      </c>
      <c r="H862" s="44" t="s">
        <v>46</v>
      </c>
      <c r="I862" s="46" t="s">
        <v>4047</v>
      </c>
      <c r="J862" s="44">
        <v>200515</v>
      </c>
      <c r="N862" s="46" t="s">
        <v>186</v>
      </c>
      <c r="O862" s="46" t="s">
        <v>187</v>
      </c>
      <c r="P862" s="46" t="s">
        <v>188</v>
      </c>
      <c r="Q862" s="46" t="s">
        <v>4</v>
      </c>
      <c r="R862" s="46" t="s">
        <v>4</v>
      </c>
      <c r="W862" s="46" t="s">
        <v>190</v>
      </c>
      <c r="Z862" s="46" t="s">
        <v>5056</v>
      </c>
      <c r="AA862" s="46">
        <v>5</v>
      </c>
      <c r="AB862" s="46" t="s">
        <v>34</v>
      </c>
      <c r="AC862" s="46" t="s">
        <v>5062</v>
      </c>
      <c r="AD862" s="46" t="s">
        <v>187</v>
      </c>
    </row>
    <row r="863" spans="1:30" hidden="1">
      <c r="A863" s="46">
        <v>47</v>
      </c>
      <c r="B863" s="46" t="s">
        <v>954</v>
      </c>
      <c r="C863" s="46" t="s">
        <v>2450</v>
      </c>
      <c r="D863" s="46" t="s">
        <v>1066</v>
      </c>
      <c r="E863" s="46" t="s">
        <v>3993</v>
      </c>
      <c r="F863" s="46" t="s">
        <v>4022</v>
      </c>
      <c r="G863" s="44" t="s">
        <v>4012</v>
      </c>
      <c r="H863" s="44" t="s">
        <v>46</v>
      </c>
      <c r="I863" s="46" t="s">
        <v>4047</v>
      </c>
      <c r="J863" s="44">
        <v>200515</v>
      </c>
      <c r="N863" s="46" t="s">
        <v>186</v>
      </c>
      <c r="O863" s="46" t="s">
        <v>187</v>
      </c>
      <c r="P863" s="46" t="s">
        <v>188</v>
      </c>
      <c r="Q863" s="46" t="s">
        <v>4</v>
      </c>
      <c r="R863" s="46" t="s">
        <v>4</v>
      </c>
      <c r="W863" s="46" t="s">
        <v>190</v>
      </c>
      <c r="Z863" s="46" t="s">
        <v>5056</v>
      </c>
      <c r="AA863" s="46">
        <v>10</v>
      </c>
      <c r="AB863" s="46" t="s">
        <v>34</v>
      </c>
      <c r="AC863" s="46" t="s">
        <v>5062</v>
      </c>
      <c r="AD863" s="46" t="s">
        <v>187</v>
      </c>
    </row>
    <row r="864" spans="1:30" hidden="1">
      <c r="A864" s="46">
        <v>48</v>
      </c>
      <c r="B864" s="46" t="s">
        <v>954</v>
      </c>
      <c r="C864" s="46" t="s">
        <v>2450</v>
      </c>
      <c r="D864" s="46" t="s">
        <v>1066</v>
      </c>
      <c r="E864" s="46" t="s">
        <v>3993</v>
      </c>
      <c r="F864" s="46" t="s">
        <v>4022</v>
      </c>
      <c r="G864" s="44" t="s">
        <v>5068</v>
      </c>
      <c r="H864" s="44" t="s">
        <v>46</v>
      </c>
      <c r="I864" s="46" t="s">
        <v>4047</v>
      </c>
      <c r="J864" s="44">
        <v>200515</v>
      </c>
      <c r="N864" s="46" t="s">
        <v>186</v>
      </c>
      <c r="O864" s="46" t="s">
        <v>187</v>
      </c>
      <c r="P864" s="46" t="s">
        <v>188</v>
      </c>
      <c r="Q864" s="46" t="s">
        <v>4</v>
      </c>
      <c r="R864" s="46" t="s">
        <v>4</v>
      </c>
      <c r="W864" s="46" t="s">
        <v>190</v>
      </c>
      <c r="Z864" s="46" t="s">
        <v>5056</v>
      </c>
      <c r="AA864" s="46">
        <v>21</v>
      </c>
      <c r="AB864" s="46" t="s">
        <v>34</v>
      </c>
      <c r="AC864" s="46" t="s">
        <v>5062</v>
      </c>
      <c r="AD864" s="46" t="s">
        <v>187</v>
      </c>
    </row>
    <row r="865" spans="1:30" hidden="1">
      <c r="A865" s="46">
        <v>49</v>
      </c>
      <c r="B865" s="46" t="s">
        <v>954</v>
      </c>
      <c r="C865" s="46" t="s">
        <v>2450</v>
      </c>
      <c r="D865" s="46" t="s">
        <v>1066</v>
      </c>
      <c r="E865" s="46" t="s">
        <v>3993</v>
      </c>
      <c r="F865" s="46" t="s">
        <v>4023</v>
      </c>
      <c r="G865" s="44" t="s">
        <v>5069</v>
      </c>
      <c r="H865" s="44" t="s">
        <v>46</v>
      </c>
      <c r="I865" s="46" t="s">
        <v>5083</v>
      </c>
      <c r="J865" s="44">
        <v>72728</v>
      </c>
      <c r="N865" s="46" t="s">
        <v>186</v>
      </c>
      <c r="O865" s="46" t="s">
        <v>187</v>
      </c>
      <c r="P865" s="46" t="s">
        <v>188</v>
      </c>
      <c r="Q865" s="46" t="s">
        <v>6</v>
      </c>
      <c r="R865" s="46" t="s">
        <v>6</v>
      </c>
      <c r="W865" s="46" t="s">
        <v>190</v>
      </c>
      <c r="Z865" s="46" t="s">
        <v>5056</v>
      </c>
      <c r="AA865" s="46">
        <v>2</v>
      </c>
      <c r="AB865" s="46" t="s">
        <v>195</v>
      </c>
      <c r="AC865" s="46" t="s">
        <v>5070</v>
      </c>
      <c r="AD865" s="46" t="s">
        <v>187</v>
      </c>
    </row>
    <row r="866" spans="1:30" hidden="1">
      <c r="A866" s="46">
        <v>50</v>
      </c>
      <c r="B866" s="46" t="s">
        <v>954</v>
      </c>
      <c r="C866" s="46" t="s">
        <v>2450</v>
      </c>
      <c r="D866" s="46" t="s">
        <v>1066</v>
      </c>
      <c r="E866" s="46" t="s">
        <v>3993</v>
      </c>
      <c r="F866" s="46" t="s">
        <v>4023</v>
      </c>
      <c r="G866" s="44" t="s">
        <v>5071</v>
      </c>
      <c r="H866" s="44" t="s">
        <v>46</v>
      </c>
      <c r="I866" s="46" t="s">
        <v>5083</v>
      </c>
      <c r="J866" s="44">
        <v>72728</v>
      </c>
      <c r="N866" s="46" t="s">
        <v>186</v>
      </c>
      <c r="O866" s="46" t="s">
        <v>187</v>
      </c>
      <c r="P866" s="46" t="s">
        <v>188</v>
      </c>
      <c r="Q866" s="46" t="s">
        <v>4</v>
      </c>
      <c r="R866" s="46" t="s">
        <v>4</v>
      </c>
      <c r="W866" s="46" t="s">
        <v>190</v>
      </c>
      <c r="Z866" s="46" t="s">
        <v>5056</v>
      </c>
      <c r="AA866" s="46">
        <v>4</v>
      </c>
      <c r="AB866" s="46" t="s">
        <v>34</v>
      </c>
      <c r="AC866" s="46" t="s">
        <v>5070</v>
      </c>
      <c r="AD866" s="46" t="s">
        <v>187</v>
      </c>
    </row>
    <row r="867" spans="1:30" hidden="1">
      <c r="A867" s="46">
        <v>51</v>
      </c>
      <c r="B867" s="46" t="s">
        <v>954</v>
      </c>
      <c r="C867" s="46" t="s">
        <v>2450</v>
      </c>
      <c r="D867" s="46" t="s">
        <v>1066</v>
      </c>
      <c r="E867" s="46" t="s">
        <v>3993</v>
      </c>
      <c r="F867" s="46" t="s">
        <v>4023</v>
      </c>
      <c r="G867" s="44" t="s">
        <v>5072</v>
      </c>
      <c r="H867" s="44" t="s">
        <v>46</v>
      </c>
      <c r="I867" s="46" t="s">
        <v>5083</v>
      </c>
      <c r="J867" s="44">
        <v>72728</v>
      </c>
      <c r="N867" s="46" t="s">
        <v>186</v>
      </c>
      <c r="O867" s="46" t="s">
        <v>187</v>
      </c>
      <c r="P867" s="46" t="s">
        <v>188</v>
      </c>
      <c r="Q867" s="46" t="s">
        <v>7</v>
      </c>
      <c r="R867" s="46" t="s">
        <v>7</v>
      </c>
      <c r="W867" s="46" t="s">
        <v>190</v>
      </c>
      <c r="Z867" s="46" t="s">
        <v>5056</v>
      </c>
      <c r="AA867" s="46">
        <v>11</v>
      </c>
      <c r="AB867" s="46" t="s">
        <v>195</v>
      </c>
      <c r="AC867" s="46" t="s">
        <v>5070</v>
      </c>
      <c r="AD867" s="46" t="s">
        <v>187</v>
      </c>
    </row>
    <row r="868" spans="1:30" hidden="1">
      <c r="A868" s="46">
        <v>52</v>
      </c>
      <c r="B868" s="46" t="s">
        <v>954</v>
      </c>
      <c r="C868" s="46" t="s">
        <v>2450</v>
      </c>
      <c r="D868" s="46" t="s">
        <v>1066</v>
      </c>
      <c r="E868" s="46" t="s">
        <v>3993</v>
      </c>
      <c r="F868" s="46" t="s">
        <v>4024</v>
      </c>
      <c r="G868" s="44" t="s">
        <v>5073</v>
      </c>
      <c r="H868" s="44" t="s">
        <v>46</v>
      </c>
      <c r="I868" s="46" t="s">
        <v>5084</v>
      </c>
      <c r="J868" s="44">
        <v>79597</v>
      </c>
      <c r="N868" s="46" t="s">
        <v>186</v>
      </c>
      <c r="O868" s="46" t="s">
        <v>187</v>
      </c>
      <c r="P868" s="46" t="s">
        <v>188</v>
      </c>
      <c r="Q868" s="46" t="s">
        <v>4</v>
      </c>
      <c r="R868" s="46" t="s">
        <v>4</v>
      </c>
      <c r="W868" s="46" t="s">
        <v>190</v>
      </c>
      <c r="Z868" s="46" t="s">
        <v>5056</v>
      </c>
      <c r="AA868" s="46">
        <v>9</v>
      </c>
      <c r="AB868" s="46" t="s">
        <v>34</v>
      </c>
      <c r="AC868" s="46" t="s">
        <v>3996</v>
      </c>
      <c r="AD868" s="46" t="s">
        <v>187</v>
      </c>
    </row>
    <row r="869" spans="1:30" hidden="1">
      <c r="A869" s="46">
        <v>53</v>
      </c>
      <c r="B869" s="46" t="s">
        <v>954</v>
      </c>
      <c r="C869" s="46" t="s">
        <v>2450</v>
      </c>
      <c r="D869" s="46" t="s">
        <v>1066</v>
      </c>
      <c r="E869" s="46" t="s">
        <v>3993</v>
      </c>
      <c r="F869" s="46" t="s">
        <v>4025</v>
      </c>
      <c r="G869" s="44" t="s">
        <v>4026</v>
      </c>
      <c r="H869" s="44" t="s">
        <v>46</v>
      </c>
      <c r="I869" s="46" t="s">
        <v>5084</v>
      </c>
      <c r="J869" s="44">
        <v>79597</v>
      </c>
      <c r="N869" s="46" t="s">
        <v>186</v>
      </c>
      <c r="O869" s="46" t="s">
        <v>187</v>
      </c>
      <c r="P869" s="46" t="s">
        <v>188</v>
      </c>
      <c r="Q869" s="46" t="s">
        <v>4</v>
      </c>
      <c r="R869" s="46" t="s">
        <v>4</v>
      </c>
      <c r="W869" s="46" t="s">
        <v>190</v>
      </c>
      <c r="Z869" s="46" t="s">
        <v>5056</v>
      </c>
      <c r="AA869" s="46">
        <v>3</v>
      </c>
      <c r="AB869" s="46" t="s">
        <v>34</v>
      </c>
      <c r="AC869" s="46" t="s">
        <v>3996</v>
      </c>
      <c r="AD869" s="46" t="s">
        <v>187</v>
      </c>
    </row>
    <row r="870" spans="1:30" hidden="1">
      <c r="A870" s="46">
        <v>54</v>
      </c>
      <c r="B870" s="46" t="s">
        <v>954</v>
      </c>
      <c r="C870" s="46" t="s">
        <v>2450</v>
      </c>
      <c r="D870" s="46" t="s">
        <v>1066</v>
      </c>
      <c r="E870" s="46" t="s">
        <v>3993</v>
      </c>
      <c r="F870" s="46" t="s">
        <v>4027</v>
      </c>
      <c r="G870" s="44" t="s">
        <v>5074</v>
      </c>
      <c r="H870" s="44" t="s">
        <v>46</v>
      </c>
      <c r="I870" s="46" t="s">
        <v>4047</v>
      </c>
      <c r="J870" s="44">
        <v>200515</v>
      </c>
      <c r="N870" s="46" t="s">
        <v>186</v>
      </c>
      <c r="O870" s="46" t="s">
        <v>187</v>
      </c>
      <c r="P870" s="46" t="s">
        <v>188</v>
      </c>
      <c r="Q870" s="46" t="s">
        <v>4</v>
      </c>
      <c r="R870" s="46" t="s">
        <v>4</v>
      </c>
      <c r="W870" s="46" t="s">
        <v>190</v>
      </c>
      <c r="Z870" s="46" t="s">
        <v>5056</v>
      </c>
      <c r="AA870" s="46">
        <v>3</v>
      </c>
      <c r="AB870" s="46" t="s">
        <v>34</v>
      </c>
      <c r="AC870" s="46" t="s">
        <v>5062</v>
      </c>
      <c r="AD870" s="46" t="s">
        <v>187</v>
      </c>
    </row>
    <row r="871" spans="1:30" hidden="1">
      <c r="A871" s="46">
        <v>55</v>
      </c>
      <c r="B871" s="46" t="s">
        <v>954</v>
      </c>
      <c r="C871" s="46" t="s">
        <v>2450</v>
      </c>
      <c r="D871" s="46" t="s">
        <v>1066</v>
      </c>
      <c r="E871" s="46" t="s">
        <v>3993</v>
      </c>
      <c r="F871" s="46" t="s">
        <v>4031</v>
      </c>
      <c r="G871" s="44" t="s">
        <v>5075</v>
      </c>
      <c r="H871" s="44" t="s">
        <v>46</v>
      </c>
      <c r="I871" s="46" t="s">
        <v>4047</v>
      </c>
      <c r="J871" s="44">
        <v>200515</v>
      </c>
      <c r="N871" s="46" t="s">
        <v>186</v>
      </c>
      <c r="O871" s="46" t="s">
        <v>187</v>
      </c>
      <c r="P871" s="46" t="s">
        <v>188</v>
      </c>
      <c r="Q871" s="46" t="s">
        <v>7</v>
      </c>
      <c r="R871" s="46" t="s">
        <v>7</v>
      </c>
      <c r="W871" s="46" t="s">
        <v>190</v>
      </c>
      <c r="Z871" s="46" t="s">
        <v>5056</v>
      </c>
      <c r="AA871" s="46">
        <v>7</v>
      </c>
      <c r="AB871" s="46" t="s">
        <v>195</v>
      </c>
      <c r="AC871" s="46" t="s">
        <v>5062</v>
      </c>
      <c r="AD871" s="46" t="s">
        <v>187</v>
      </c>
    </row>
    <row r="872" spans="1:30" hidden="1">
      <c r="A872" s="46">
        <v>56</v>
      </c>
      <c r="B872" s="46" t="s">
        <v>954</v>
      </c>
      <c r="C872" s="46" t="s">
        <v>2450</v>
      </c>
      <c r="D872" s="46" t="s">
        <v>1066</v>
      </c>
      <c r="E872" s="46" t="s">
        <v>3993</v>
      </c>
      <c r="F872" s="46" t="s">
        <v>4031</v>
      </c>
      <c r="G872" s="44" t="s">
        <v>5076</v>
      </c>
      <c r="H872" s="44" t="s">
        <v>46</v>
      </c>
      <c r="I872" s="46" t="s">
        <v>4047</v>
      </c>
      <c r="J872" s="44">
        <v>200515</v>
      </c>
      <c r="N872" s="46" t="s">
        <v>186</v>
      </c>
      <c r="O872" s="46" t="s">
        <v>187</v>
      </c>
      <c r="P872" s="46" t="s">
        <v>188</v>
      </c>
      <c r="Q872" s="46" t="s">
        <v>6</v>
      </c>
      <c r="R872" s="46" t="s">
        <v>7</v>
      </c>
      <c r="W872" s="46" t="s">
        <v>190</v>
      </c>
      <c r="Z872" s="46" t="s">
        <v>5056</v>
      </c>
      <c r="AA872" s="46">
        <v>7</v>
      </c>
      <c r="AB872" s="46" t="s">
        <v>195</v>
      </c>
      <c r="AC872" s="46" t="s">
        <v>5062</v>
      </c>
      <c r="AD872" s="46" t="s">
        <v>187</v>
      </c>
    </row>
    <row r="873" spans="1:30" hidden="1">
      <c r="A873" s="46">
        <v>57</v>
      </c>
      <c r="B873" s="46" t="s">
        <v>954</v>
      </c>
      <c r="C873" s="46" t="s">
        <v>2450</v>
      </c>
      <c r="D873" s="46" t="s">
        <v>1066</v>
      </c>
      <c r="E873" s="46" t="s">
        <v>3993</v>
      </c>
      <c r="F873" s="46" t="s">
        <v>4031</v>
      </c>
      <c r="G873" s="44" t="s">
        <v>4032</v>
      </c>
      <c r="H873" s="44" t="s">
        <v>46</v>
      </c>
      <c r="I873" s="46" t="s">
        <v>4047</v>
      </c>
      <c r="J873" s="44">
        <v>200515</v>
      </c>
      <c r="N873" s="46" t="s">
        <v>186</v>
      </c>
      <c r="O873" s="46" t="s">
        <v>187</v>
      </c>
      <c r="P873" s="46" t="s">
        <v>188</v>
      </c>
      <c r="Q873" s="46" t="s">
        <v>6</v>
      </c>
      <c r="R873" s="46" t="s">
        <v>7</v>
      </c>
      <c r="W873" s="46" t="s">
        <v>190</v>
      </c>
      <c r="Z873" s="46" t="s">
        <v>5056</v>
      </c>
      <c r="AA873" s="46">
        <v>2</v>
      </c>
      <c r="AB873" s="46" t="s">
        <v>195</v>
      </c>
      <c r="AC873" s="46" t="s">
        <v>5062</v>
      </c>
      <c r="AD873" s="46" t="s">
        <v>187</v>
      </c>
    </row>
    <row r="874" spans="1:30" hidden="1">
      <c r="A874" s="46">
        <v>58</v>
      </c>
      <c r="B874" s="46" t="s">
        <v>954</v>
      </c>
      <c r="C874" s="46" t="s">
        <v>2450</v>
      </c>
      <c r="D874" s="46" t="s">
        <v>1066</v>
      </c>
      <c r="E874" s="46" t="s">
        <v>3993</v>
      </c>
      <c r="F874" s="46" t="s">
        <v>4033</v>
      </c>
      <c r="G874" s="44" t="s">
        <v>4034</v>
      </c>
      <c r="H874" s="44" t="s">
        <v>46</v>
      </c>
      <c r="I874" s="46" t="s">
        <v>4046</v>
      </c>
      <c r="J874" s="44">
        <v>42890</v>
      </c>
      <c r="N874" s="46" t="s">
        <v>186</v>
      </c>
      <c r="O874" s="46" t="s">
        <v>187</v>
      </c>
      <c r="P874" s="46" t="s">
        <v>188</v>
      </c>
      <c r="Q874" s="46" t="s">
        <v>4</v>
      </c>
      <c r="R874" s="46" t="s">
        <v>4</v>
      </c>
      <c r="W874" s="46" t="s">
        <v>190</v>
      </c>
      <c r="Z874" s="46" t="s">
        <v>5056</v>
      </c>
      <c r="AA874" s="46">
        <v>10</v>
      </c>
      <c r="AB874" s="46" t="s">
        <v>34</v>
      </c>
      <c r="AC874" s="46" t="s">
        <v>3996</v>
      </c>
      <c r="AD874" s="46" t="s">
        <v>187</v>
      </c>
    </row>
    <row r="875" spans="1:30" hidden="1">
      <c r="A875" s="46">
        <v>59</v>
      </c>
      <c r="B875" s="46" t="s">
        <v>954</v>
      </c>
      <c r="C875" s="46" t="s">
        <v>2450</v>
      </c>
      <c r="D875" s="46" t="s">
        <v>1066</v>
      </c>
      <c r="E875" s="46" t="s">
        <v>3993</v>
      </c>
      <c r="F875" s="46" t="s">
        <v>4036</v>
      </c>
      <c r="G875" s="44" t="s">
        <v>5077</v>
      </c>
      <c r="H875" s="44" t="s">
        <v>46</v>
      </c>
      <c r="I875" s="46" t="s">
        <v>4047</v>
      </c>
      <c r="J875" s="44">
        <v>200515</v>
      </c>
      <c r="N875" s="46" t="s">
        <v>186</v>
      </c>
      <c r="O875" s="46" t="s">
        <v>187</v>
      </c>
      <c r="P875" s="46" t="s">
        <v>188</v>
      </c>
      <c r="Q875" s="46" t="s">
        <v>4</v>
      </c>
      <c r="R875" s="46" t="s">
        <v>4</v>
      </c>
      <c r="W875" s="46" t="s">
        <v>190</v>
      </c>
      <c r="Z875" s="46" t="s">
        <v>5056</v>
      </c>
      <c r="AA875" s="46">
        <v>7</v>
      </c>
      <c r="AB875" s="46" t="s">
        <v>34</v>
      </c>
      <c r="AC875" s="46" t="s">
        <v>5062</v>
      </c>
      <c r="AD875" s="46" t="s">
        <v>187</v>
      </c>
    </row>
    <row r="876" spans="1:30" hidden="1">
      <c r="A876" s="46">
        <v>60</v>
      </c>
      <c r="B876" s="46" t="s">
        <v>954</v>
      </c>
      <c r="C876" s="46" t="s">
        <v>2450</v>
      </c>
      <c r="D876" s="46" t="s">
        <v>1066</v>
      </c>
      <c r="E876" s="46" t="s">
        <v>3993</v>
      </c>
      <c r="F876" s="46" t="s">
        <v>4038</v>
      </c>
      <c r="G876" s="44" t="s">
        <v>4039</v>
      </c>
      <c r="H876" s="44" t="s">
        <v>46</v>
      </c>
      <c r="I876" s="46" t="s">
        <v>4046</v>
      </c>
      <c r="J876" s="44">
        <v>42890</v>
      </c>
      <c r="N876" s="46" t="s">
        <v>186</v>
      </c>
      <c r="O876" s="46" t="s">
        <v>187</v>
      </c>
      <c r="P876" s="46" t="s">
        <v>188</v>
      </c>
      <c r="Q876" s="46" t="s">
        <v>4</v>
      </c>
      <c r="R876" s="46" t="s">
        <v>4</v>
      </c>
      <c r="W876" s="46" t="s">
        <v>190</v>
      </c>
      <c r="Z876" s="46" t="s">
        <v>5056</v>
      </c>
      <c r="AA876" s="46">
        <v>6</v>
      </c>
      <c r="AB876" s="46" t="s">
        <v>34</v>
      </c>
      <c r="AC876" s="46" t="s">
        <v>3996</v>
      </c>
      <c r="AD876" s="46" t="s">
        <v>187</v>
      </c>
    </row>
    <row r="877" spans="1:30" hidden="1">
      <c r="A877" s="46">
        <v>61</v>
      </c>
      <c r="B877" s="46" t="s">
        <v>954</v>
      </c>
      <c r="C877" s="46" t="s">
        <v>2450</v>
      </c>
      <c r="D877" s="46" t="s">
        <v>1066</v>
      </c>
      <c r="E877" s="46" t="s">
        <v>3993</v>
      </c>
      <c r="F877" s="46" t="s">
        <v>4038</v>
      </c>
      <c r="G877" s="44" t="s">
        <v>5078</v>
      </c>
      <c r="H877" s="44" t="s">
        <v>46</v>
      </c>
      <c r="I877" s="46" t="s">
        <v>4046</v>
      </c>
      <c r="J877" s="44">
        <v>42890</v>
      </c>
      <c r="N877" s="46" t="s">
        <v>186</v>
      </c>
      <c r="O877" s="46" t="s">
        <v>187</v>
      </c>
      <c r="P877" s="46" t="s">
        <v>188</v>
      </c>
      <c r="Q877" s="46" t="s">
        <v>4</v>
      </c>
      <c r="R877" s="46" t="s">
        <v>4</v>
      </c>
      <c r="W877" s="46" t="s">
        <v>190</v>
      </c>
      <c r="Z877" s="46" t="s">
        <v>5056</v>
      </c>
      <c r="AA877" s="46">
        <v>4</v>
      </c>
      <c r="AB877" s="46" t="s">
        <v>34</v>
      </c>
      <c r="AC877" s="46" t="s">
        <v>3996</v>
      </c>
      <c r="AD877" s="46" t="s">
        <v>187</v>
      </c>
    </row>
    <row r="878" spans="1:30" hidden="1">
      <c r="A878" s="46">
        <v>62</v>
      </c>
      <c r="B878" s="46" t="s">
        <v>954</v>
      </c>
      <c r="C878" s="46" t="s">
        <v>2450</v>
      </c>
      <c r="D878" s="46" t="s">
        <v>1066</v>
      </c>
      <c r="E878" s="46" t="s">
        <v>3993</v>
      </c>
      <c r="F878" s="46" t="s">
        <v>4040</v>
      </c>
      <c r="G878" s="44" t="s">
        <v>4041</v>
      </c>
      <c r="H878" s="44" t="s">
        <v>46</v>
      </c>
      <c r="I878" s="46" t="s">
        <v>4047</v>
      </c>
      <c r="J878" s="44">
        <v>200515</v>
      </c>
      <c r="N878" s="46" t="s">
        <v>186</v>
      </c>
      <c r="O878" s="46" t="s">
        <v>187</v>
      </c>
      <c r="P878" s="46" t="s">
        <v>188</v>
      </c>
      <c r="Q878" s="46" t="s">
        <v>4</v>
      </c>
      <c r="R878" s="46" t="s">
        <v>4</v>
      </c>
      <c r="W878" s="46" t="s">
        <v>190</v>
      </c>
      <c r="Z878" s="46" t="s">
        <v>5056</v>
      </c>
      <c r="AA878" s="46">
        <v>11</v>
      </c>
      <c r="AB878" s="46" t="s">
        <v>34</v>
      </c>
      <c r="AC878" s="46" t="s">
        <v>5062</v>
      </c>
      <c r="AD878" s="46" t="s">
        <v>187</v>
      </c>
    </row>
    <row r="879" spans="1:30" hidden="1">
      <c r="A879" s="46">
        <v>63</v>
      </c>
      <c r="B879" s="46" t="s">
        <v>954</v>
      </c>
      <c r="C879" s="46" t="s">
        <v>2450</v>
      </c>
      <c r="D879" s="46" t="s">
        <v>1066</v>
      </c>
      <c r="E879" s="46" t="s">
        <v>3993</v>
      </c>
      <c r="F879" s="46" t="s">
        <v>4037</v>
      </c>
      <c r="G879" s="44" t="s">
        <v>5080</v>
      </c>
      <c r="H879" s="44" t="s">
        <v>46</v>
      </c>
      <c r="I879" s="46" t="s">
        <v>4047</v>
      </c>
      <c r="J879" s="44">
        <v>200515</v>
      </c>
      <c r="N879" s="46" t="s">
        <v>186</v>
      </c>
      <c r="O879" s="46" t="s">
        <v>187</v>
      </c>
      <c r="P879" s="46" t="s">
        <v>188</v>
      </c>
      <c r="Q879" s="46" t="s">
        <v>4</v>
      </c>
      <c r="R879" s="46" t="s">
        <v>4</v>
      </c>
      <c r="W879" s="46" t="s">
        <v>190</v>
      </c>
      <c r="Z879" s="46" t="s">
        <v>5056</v>
      </c>
      <c r="AA879" s="46">
        <v>45</v>
      </c>
      <c r="AB879" s="46" t="s">
        <v>34</v>
      </c>
      <c r="AC879" s="46" t="s">
        <v>5062</v>
      </c>
      <c r="AD879" s="46" t="s">
        <v>187</v>
      </c>
    </row>
    <row r="880" spans="1:30" hidden="1">
      <c r="A880" s="46">
        <v>64</v>
      </c>
      <c r="B880" s="46" t="s">
        <v>954</v>
      </c>
      <c r="C880" s="46" t="s">
        <v>2450</v>
      </c>
      <c r="D880" s="46" t="s">
        <v>1066</v>
      </c>
      <c r="E880" s="46" t="s">
        <v>3993</v>
      </c>
      <c r="F880" s="46" t="s">
        <v>4035</v>
      </c>
      <c r="G880" s="44" t="s">
        <v>4042</v>
      </c>
      <c r="H880" s="44" t="s">
        <v>46</v>
      </c>
      <c r="I880" s="46" t="s">
        <v>4046</v>
      </c>
      <c r="J880" s="44">
        <v>42890</v>
      </c>
      <c r="N880" s="46" t="s">
        <v>186</v>
      </c>
      <c r="O880" s="46" t="s">
        <v>187</v>
      </c>
      <c r="P880" s="46" t="s">
        <v>188</v>
      </c>
      <c r="Q880" s="46" t="s">
        <v>4</v>
      </c>
      <c r="R880" s="46" t="s">
        <v>4</v>
      </c>
      <c r="W880" s="46" t="s">
        <v>190</v>
      </c>
      <c r="Z880" s="46" t="s">
        <v>5056</v>
      </c>
      <c r="AA880" s="46">
        <v>8</v>
      </c>
      <c r="AB880" s="46" t="s">
        <v>34</v>
      </c>
      <c r="AC880" s="46" t="s">
        <v>3996</v>
      </c>
      <c r="AD880" s="46" t="s">
        <v>187</v>
      </c>
    </row>
    <row r="881" spans="1:31" hidden="1">
      <c r="A881" s="46">
        <v>65</v>
      </c>
      <c r="B881" s="46" t="s">
        <v>954</v>
      </c>
      <c r="C881" s="46" t="s">
        <v>2450</v>
      </c>
      <c r="D881" s="46" t="s">
        <v>1066</v>
      </c>
      <c r="E881" s="46" t="s">
        <v>3993</v>
      </c>
      <c r="F881" s="46" t="s">
        <v>1096</v>
      </c>
      <c r="G881" s="44" t="s">
        <v>5082</v>
      </c>
      <c r="H881" s="44" t="s">
        <v>46</v>
      </c>
      <c r="I881" s="46" t="s">
        <v>4047</v>
      </c>
      <c r="J881" s="44">
        <v>200515</v>
      </c>
      <c r="N881" s="46" t="s">
        <v>186</v>
      </c>
      <c r="O881" s="46" t="s">
        <v>187</v>
      </c>
      <c r="P881" s="46" t="s">
        <v>188</v>
      </c>
      <c r="Q881" s="46" t="s">
        <v>7</v>
      </c>
      <c r="R881" s="46" t="s">
        <v>7</v>
      </c>
      <c r="W881" s="46" t="s">
        <v>190</v>
      </c>
      <c r="Z881" s="46" t="s">
        <v>5056</v>
      </c>
      <c r="AA881" s="46">
        <v>3</v>
      </c>
      <c r="AB881" s="46" t="s">
        <v>195</v>
      </c>
      <c r="AC881" s="46" t="s">
        <v>5062</v>
      </c>
      <c r="AD881" s="46" t="s">
        <v>187</v>
      </c>
    </row>
    <row r="882" spans="1:31" hidden="1">
      <c r="A882" s="46">
        <v>66</v>
      </c>
      <c r="B882" s="46" t="s">
        <v>954</v>
      </c>
      <c r="C882" s="46" t="s">
        <v>2450</v>
      </c>
      <c r="D882" s="46" t="s">
        <v>1066</v>
      </c>
      <c r="E882" s="46" t="s">
        <v>3993</v>
      </c>
      <c r="F882" s="46" t="s">
        <v>4052</v>
      </c>
      <c r="G882" s="44" t="s">
        <v>4053</v>
      </c>
      <c r="H882" s="44" t="s">
        <v>46</v>
      </c>
      <c r="I882" s="46" t="s">
        <v>4047</v>
      </c>
      <c r="J882" s="44">
        <v>200515</v>
      </c>
      <c r="N882" s="46" t="s">
        <v>186</v>
      </c>
      <c r="O882" s="46" t="s">
        <v>187</v>
      </c>
      <c r="P882" s="46" t="s">
        <v>188</v>
      </c>
      <c r="Q882" s="46" t="s">
        <v>4</v>
      </c>
      <c r="R882" s="46" t="s">
        <v>4</v>
      </c>
      <c r="W882" s="46" t="s">
        <v>190</v>
      </c>
      <c r="Z882" s="46" t="s">
        <v>5056</v>
      </c>
      <c r="AA882" s="46">
        <v>4</v>
      </c>
      <c r="AB882" s="46" t="s">
        <v>34</v>
      </c>
      <c r="AC882" s="46" t="s">
        <v>5062</v>
      </c>
      <c r="AD882" s="46" t="s">
        <v>187</v>
      </c>
    </row>
    <row r="883" spans="1:31" hidden="1">
      <c r="A883" s="46">
        <v>67</v>
      </c>
      <c r="B883" s="46" t="s">
        <v>954</v>
      </c>
      <c r="C883" s="46" t="s">
        <v>2450</v>
      </c>
      <c r="D883" s="46" t="s">
        <v>1066</v>
      </c>
      <c r="E883" s="46" t="s">
        <v>3993</v>
      </c>
      <c r="F883" s="46" t="s">
        <v>4054</v>
      </c>
      <c r="G883" s="44" t="s">
        <v>5085</v>
      </c>
      <c r="H883" s="44" t="s">
        <v>46</v>
      </c>
      <c r="I883" s="46" t="s">
        <v>4047</v>
      </c>
      <c r="J883" s="44">
        <v>200515</v>
      </c>
      <c r="N883" s="46" t="s">
        <v>186</v>
      </c>
      <c r="O883" s="46" t="s">
        <v>187</v>
      </c>
      <c r="P883" s="46" t="s">
        <v>188</v>
      </c>
      <c r="Q883" s="46" t="s">
        <v>4</v>
      </c>
      <c r="R883" s="46" t="s">
        <v>4</v>
      </c>
      <c r="W883" s="46" t="s">
        <v>190</v>
      </c>
      <c r="Z883" s="46" t="s">
        <v>5056</v>
      </c>
      <c r="AA883" s="46">
        <v>12</v>
      </c>
      <c r="AB883" s="46" t="s">
        <v>34</v>
      </c>
      <c r="AC883" s="46" t="s">
        <v>5062</v>
      </c>
      <c r="AD883" s="46" t="s">
        <v>187</v>
      </c>
    </row>
    <row r="884" spans="1:31" hidden="1">
      <c r="A884" s="46">
        <v>68</v>
      </c>
      <c r="B884" s="46" t="s">
        <v>954</v>
      </c>
      <c r="C884" s="46" t="s">
        <v>2450</v>
      </c>
      <c r="D884" s="46" t="s">
        <v>1066</v>
      </c>
      <c r="E884" s="46" t="s">
        <v>3993</v>
      </c>
      <c r="F884" s="46" t="s">
        <v>4055</v>
      </c>
      <c r="G884" s="44" t="s">
        <v>5086</v>
      </c>
      <c r="H884" s="44" t="s">
        <v>46</v>
      </c>
      <c r="I884" s="46" t="s">
        <v>5083</v>
      </c>
      <c r="J884" s="44">
        <v>72728</v>
      </c>
      <c r="N884" s="46" t="s">
        <v>186</v>
      </c>
      <c r="O884" s="46" t="s">
        <v>187</v>
      </c>
      <c r="P884" s="46" t="s">
        <v>188</v>
      </c>
      <c r="Q884" s="46" t="s">
        <v>4</v>
      </c>
      <c r="R884" s="46" t="s">
        <v>4</v>
      </c>
      <c r="W884" s="46" t="s">
        <v>190</v>
      </c>
      <c r="Z884" s="46" t="s">
        <v>5056</v>
      </c>
      <c r="AA884" s="46">
        <v>11</v>
      </c>
      <c r="AB884" s="46" t="s">
        <v>34</v>
      </c>
      <c r="AC884" s="46" t="s">
        <v>5070</v>
      </c>
      <c r="AD884" s="46" t="s">
        <v>187</v>
      </c>
    </row>
    <row r="885" spans="1:31" hidden="1">
      <c r="A885" s="46">
        <v>69</v>
      </c>
      <c r="B885" s="46" t="s">
        <v>954</v>
      </c>
      <c r="C885" s="46" t="s">
        <v>2450</v>
      </c>
      <c r="D885" s="46" t="s">
        <v>2209</v>
      </c>
      <c r="E885" s="46" t="s">
        <v>3993</v>
      </c>
      <c r="F885" s="46" t="s">
        <v>4056</v>
      </c>
      <c r="G885" s="44" t="s">
        <v>5087</v>
      </c>
      <c r="H885" s="44" t="s">
        <v>3</v>
      </c>
      <c r="I885" s="46" t="s">
        <v>4056</v>
      </c>
      <c r="J885" s="44">
        <v>52758</v>
      </c>
      <c r="N885" s="46" t="s">
        <v>186</v>
      </c>
      <c r="O885" s="46" t="s">
        <v>187</v>
      </c>
      <c r="P885" s="46" t="s">
        <v>193</v>
      </c>
      <c r="Q885" s="46" t="s">
        <v>4</v>
      </c>
      <c r="R885" s="46" t="s">
        <v>4</v>
      </c>
      <c r="W885" s="46" t="s">
        <v>189</v>
      </c>
      <c r="Z885" s="46" t="s">
        <v>5056</v>
      </c>
      <c r="AA885" s="46">
        <v>13</v>
      </c>
      <c r="AB885" s="46" t="s">
        <v>34</v>
      </c>
      <c r="AC885" s="46" t="s">
        <v>5070</v>
      </c>
      <c r="AD885" s="46" t="s">
        <v>187</v>
      </c>
      <c r="AE885" s="46" t="s">
        <v>197</v>
      </c>
    </row>
    <row r="886" spans="1:31" hidden="1">
      <c r="A886" s="46">
        <v>70</v>
      </c>
      <c r="B886" s="46" t="s">
        <v>954</v>
      </c>
      <c r="C886" s="46" t="s">
        <v>2450</v>
      </c>
      <c r="D886" s="46" t="s">
        <v>2209</v>
      </c>
      <c r="E886" s="46" t="s">
        <v>3993</v>
      </c>
      <c r="F886" s="46" t="s">
        <v>4056</v>
      </c>
      <c r="G886" s="44" t="s">
        <v>5088</v>
      </c>
      <c r="H886" s="44" t="s">
        <v>3</v>
      </c>
      <c r="I886" s="46" t="s">
        <v>4056</v>
      </c>
      <c r="J886" s="44">
        <v>52758</v>
      </c>
      <c r="N886" s="46" t="s">
        <v>186</v>
      </c>
      <c r="O886" s="46" t="s">
        <v>187</v>
      </c>
      <c r="P886" s="46" t="s">
        <v>193</v>
      </c>
      <c r="Q886" s="46" t="s">
        <v>7</v>
      </c>
      <c r="R886" s="46" t="s">
        <v>7</v>
      </c>
      <c r="W886" s="46" t="s">
        <v>189</v>
      </c>
      <c r="Z886" s="46" t="s">
        <v>5056</v>
      </c>
      <c r="AA886" s="46">
        <v>3</v>
      </c>
      <c r="AB886" s="46" t="s">
        <v>195</v>
      </c>
      <c r="AC886" s="46" t="s">
        <v>5070</v>
      </c>
      <c r="AD886" s="46" t="s">
        <v>187</v>
      </c>
      <c r="AE886" s="46" t="s">
        <v>197</v>
      </c>
    </row>
    <row r="887" spans="1:31" hidden="1">
      <c r="A887" s="46">
        <v>71</v>
      </c>
      <c r="B887" s="46" t="s">
        <v>954</v>
      </c>
      <c r="C887" s="46" t="s">
        <v>2450</v>
      </c>
      <c r="D887" s="46" t="s">
        <v>2209</v>
      </c>
      <c r="E887" s="46" t="s">
        <v>3993</v>
      </c>
      <c r="F887" s="46" t="s">
        <v>4056</v>
      </c>
      <c r="G887" s="44" t="s">
        <v>5089</v>
      </c>
      <c r="H887" s="44" t="s">
        <v>3</v>
      </c>
      <c r="I887" s="46" t="s">
        <v>4056</v>
      </c>
      <c r="J887" s="44">
        <v>52758</v>
      </c>
      <c r="N887" s="46" t="s">
        <v>186</v>
      </c>
      <c r="O887" s="46" t="s">
        <v>187</v>
      </c>
      <c r="P887" s="46" t="s">
        <v>193</v>
      </c>
      <c r="Q887" s="46" t="s">
        <v>4</v>
      </c>
      <c r="R887" s="46" t="s">
        <v>4</v>
      </c>
      <c r="W887" s="46" t="s">
        <v>189</v>
      </c>
      <c r="Z887" s="46" t="s">
        <v>5056</v>
      </c>
      <c r="AA887" s="46">
        <v>4</v>
      </c>
      <c r="AB887" s="46" t="s">
        <v>34</v>
      </c>
      <c r="AC887" s="46" t="s">
        <v>5070</v>
      </c>
      <c r="AD887" s="46" t="s">
        <v>187</v>
      </c>
      <c r="AE887" s="46" t="s">
        <v>197</v>
      </c>
    </row>
    <row r="888" spans="1:31" hidden="1">
      <c r="A888" s="46">
        <v>72</v>
      </c>
      <c r="B888" s="46" t="s">
        <v>954</v>
      </c>
      <c r="C888" s="46" t="s">
        <v>2450</v>
      </c>
      <c r="D888" s="46" t="s">
        <v>2209</v>
      </c>
      <c r="E888" s="46" t="s">
        <v>3993</v>
      </c>
      <c r="F888" s="46" t="s">
        <v>4052</v>
      </c>
      <c r="G888" s="44" t="s">
        <v>4053</v>
      </c>
      <c r="H888" s="44" t="s">
        <v>3</v>
      </c>
      <c r="I888" s="46" t="s">
        <v>4052</v>
      </c>
      <c r="J888" s="44">
        <v>5400</v>
      </c>
      <c r="N888" s="46" t="s">
        <v>186</v>
      </c>
      <c r="O888" s="46" t="s">
        <v>187</v>
      </c>
      <c r="P888" s="46" t="s">
        <v>193</v>
      </c>
      <c r="Q888" s="46" t="s">
        <v>4</v>
      </c>
      <c r="R888" s="46" t="s">
        <v>4</v>
      </c>
      <c r="W888" s="46" t="s">
        <v>189</v>
      </c>
      <c r="X888" s="46" t="s">
        <v>4027</v>
      </c>
      <c r="Z888" s="46" t="s">
        <v>5056</v>
      </c>
      <c r="AA888" s="46">
        <v>4</v>
      </c>
      <c r="AB888" s="46" t="s">
        <v>34</v>
      </c>
      <c r="AC888" s="46" t="s">
        <v>5062</v>
      </c>
      <c r="AD888" s="46" t="s">
        <v>187</v>
      </c>
      <c r="AE888" s="46" t="s">
        <v>197</v>
      </c>
    </row>
    <row r="889" spans="1:31" hidden="1">
      <c r="A889" s="46">
        <v>73</v>
      </c>
      <c r="B889" s="46" t="s">
        <v>954</v>
      </c>
      <c r="C889" s="46" t="s">
        <v>2450</v>
      </c>
      <c r="D889" s="46" t="s">
        <v>2209</v>
      </c>
      <c r="E889" s="46" t="s">
        <v>3993</v>
      </c>
      <c r="F889" s="46" t="s">
        <v>4054</v>
      </c>
      <c r="G889" s="44" t="s">
        <v>5085</v>
      </c>
      <c r="H889" s="44" t="s">
        <v>3</v>
      </c>
      <c r="I889" s="46" t="s">
        <v>4054</v>
      </c>
      <c r="J889" s="44">
        <v>71937</v>
      </c>
      <c r="N889" s="46" t="s">
        <v>186</v>
      </c>
      <c r="O889" s="46" t="s">
        <v>187</v>
      </c>
      <c r="P889" s="46" t="s">
        <v>193</v>
      </c>
      <c r="Q889" s="46" t="s">
        <v>4</v>
      </c>
      <c r="R889" s="46" t="s">
        <v>4</v>
      </c>
      <c r="W889" s="46" t="s">
        <v>189</v>
      </c>
      <c r="Z889" s="46" t="s">
        <v>5056</v>
      </c>
      <c r="AA889" s="46">
        <v>12</v>
      </c>
      <c r="AB889" s="46" t="s">
        <v>34</v>
      </c>
      <c r="AC889" s="46" t="s">
        <v>5062</v>
      </c>
      <c r="AD889" s="46" t="s">
        <v>187</v>
      </c>
    </row>
    <row r="890" spans="1:31" hidden="1">
      <c r="A890" s="46">
        <v>74</v>
      </c>
      <c r="B890" s="46" t="s">
        <v>954</v>
      </c>
      <c r="C890" s="46" t="s">
        <v>2450</v>
      </c>
      <c r="D890" s="46" t="s">
        <v>2209</v>
      </c>
      <c r="E890" s="46" t="s">
        <v>3993</v>
      </c>
      <c r="F890" s="46" t="s">
        <v>4055</v>
      </c>
      <c r="G890" s="44" t="s">
        <v>5086</v>
      </c>
      <c r="H890" s="44" t="s">
        <v>3</v>
      </c>
      <c r="I890" s="46" t="s">
        <v>4055</v>
      </c>
      <c r="J890" s="44">
        <v>53907</v>
      </c>
      <c r="N890" s="46" t="s">
        <v>186</v>
      </c>
      <c r="O890" s="46" t="s">
        <v>187</v>
      </c>
      <c r="P890" s="46" t="s">
        <v>200</v>
      </c>
      <c r="Q890" s="46" t="s">
        <v>4</v>
      </c>
      <c r="R890" s="46" t="s">
        <v>4</v>
      </c>
      <c r="U890" s="46" t="s">
        <v>5090</v>
      </c>
      <c r="V890" s="46">
        <v>42724</v>
      </c>
      <c r="W890" s="46" t="s">
        <v>201</v>
      </c>
      <c r="Z890" s="46" t="s">
        <v>198</v>
      </c>
      <c r="AA890" s="46">
        <v>11</v>
      </c>
      <c r="AB890" s="46" t="s">
        <v>34</v>
      </c>
      <c r="AC890" s="46" t="s">
        <v>5062</v>
      </c>
      <c r="AD890" s="46" t="s">
        <v>191</v>
      </c>
    </row>
    <row r="891" spans="1:31" hidden="1">
      <c r="A891" s="46">
        <v>75</v>
      </c>
      <c r="B891" s="46" t="s">
        <v>954</v>
      </c>
      <c r="C891" s="46" t="s">
        <v>2450</v>
      </c>
      <c r="D891" s="46" t="s">
        <v>2209</v>
      </c>
      <c r="E891" s="46" t="s">
        <v>3993</v>
      </c>
      <c r="F891" s="46" t="s">
        <v>4057</v>
      </c>
      <c r="G891" s="44" t="s">
        <v>4058</v>
      </c>
      <c r="H891" s="44" t="s">
        <v>3</v>
      </c>
      <c r="I891" s="46" t="s">
        <v>4057</v>
      </c>
      <c r="J891" s="44">
        <v>41408</v>
      </c>
      <c r="N891" s="46" t="s">
        <v>186</v>
      </c>
      <c r="O891" s="46" t="s">
        <v>187</v>
      </c>
      <c r="P891" s="46" t="s">
        <v>188</v>
      </c>
      <c r="Q891" s="46" t="s">
        <v>4</v>
      </c>
      <c r="R891" s="46" t="s">
        <v>4</v>
      </c>
      <c r="W891" s="46" t="s">
        <v>189</v>
      </c>
      <c r="Z891" s="46" t="s">
        <v>5056</v>
      </c>
      <c r="AA891" s="46">
        <v>8</v>
      </c>
      <c r="AB891" s="46" t="s">
        <v>34</v>
      </c>
      <c r="AC891" s="46" t="s">
        <v>5070</v>
      </c>
      <c r="AD891" s="46" t="s">
        <v>187</v>
      </c>
    </row>
    <row r="892" spans="1:31" hidden="1">
      <c r="A892" s="46">
        <v>76</v>
      </c>
      <c r="B892" s="46" t="s">
        <v>954</v>
      </c>
      <c r="C892" s="46" t="s">
        <v>2450</v>
      </c>
      <c r="D892" s="46" t="s">
        <v>2209</v>
      </c>
      <c r="E892" s="46" t="s">
        <v>3993</v>
      </c>
      <c r="F892" s="46" t="s">
        <v>4059</v>
      </c>
      <c r="G892" s="44" t="s">
        <v>4060</v>
      </c>
      <c r="H892" s="44" t="s">
        <v>3</v>
      </c>
      <c r="I892" s="46" t="s">
        <v>4059</v>
      </c>
      <c r="J892" s="44">
        <v>37115</v>
      </c>
      <c r="N892" s="46" t="s">
        <v>186</v>
      </c>
      <c r="O892" s="46" t="s">
        <v>187</v>
      </c>
      <c r="P892" s="46" t="s">
        <v>193</v>
      </c>
      <c r="Q892" s="46" t="s">
        <v>4</v>
      </c>
      <c r="R892" s="46" t="s">
        <v>4</v>
      </c>
      <c r="W892" s="46" t="s">
        <v>189</v>
      </c>
      <c r="Z892" s="46" t="s">
        <v>5056</v>
      </c>
      <c r="AA892" s="46">
        <v>27</v>
      </c>
      <c r="AB892" s="46" t="s">
        <v>34</v>
      </c>
      <c r="AC892" s="46" t="s">
        <v>5070</v>
      </c>
      <c r="AD892" s="46" t="s">
        <v>187</v>
      </c>
    </row>
    <row r="893" spans="1:31" hidden="1">
      <c r="A893" s="46">
        <v>77</v>
      </c>
      <c r="B893" s="46" t="s">
        <v>954</v>
      </c>
      <c r="C893" s="46" t="s">
        <v>2450</v>
      </c>
      <c r="D893" s="46" t="s">
        <v>2209</v>
      </c>
      <c r="E893" s="46" t="s">
        <v>3993</v>
      </c>
      <c r="F893" s="46" t="s">
        <v>4059</v>
      </c>
      <c r="G893" s="44" t="s">
        <v>5091</v>
      </c>
      <c r="H893" s="44" t="s">
        <v>3</v>
      </c>
      <c r="I893" s="46" t="s">
        <v>4059</v>
      </c>
      <c r="J893" s="44">
        <v>37115</v>
      </c>
      <c r="N893" s="46" t="s">
        <v>186</v>
      </c>
      <c r="O893" s="46" t="s">
        <v>187</v>
      </c>
      <c r="P893" s="46" t="s">
        <v>193</v>
      </c>
      <c r="Q893" s="46" t="s">
        <v>7</v>
      </c>
      <c r="R893" s="46" t="s">
        <v>4</v>
      </c>
      <c r="W893" s="46" t="s">
        <v>189</v>
      </c>
      <c r="Z893" s="46" t="s">
        <v>5056</v>
      </c>
      <c r="AA893" s="46">
        <v>10</v>
      </c>
      <c r="AB893" s="46" t="s">
        <v>195</v>
      </c>
      <c r="AC893" s="46" t="s">
        <v>5070</v>
      </c>
      <c r="AD893" s="46" t="s">
        <v>187</v>
      </c>
    </row>
    <row r="894" spans="1:31" hidden="1">
      <c r="A894" s="46">
        <v>78</v>
      </c>
      <c r="B894" s="46" t="s">
        <v>954</v>
      </c>
      <c r="C894" s="46" t="s">
        <v>2450</v>
      </c>
      <c r="D894" s="46" t="s">
        <v>2209</v>
      </c>
      <c r="E894" s="46" t="s">
        <v>3993</v>
      </c>
      <c r="F894" s="46" t="s">
        <v>5092</v>
      </c>
      <c r="G894" s="44" t="s">
        <v>5093</v>
      </c>
      <c r="H894" s="44" t="s">
        <v>3</v>
      </c>
      <c r="I894" s="46" t="s">
        <v>5092</v>
      </c>
      <c r="J894" s="44">
        <v>48694</v>
      </c>
      <c r="N894" s="46" t="s">
        <v>186</v>
      </c>
      <c r="O894" s="46" t="s">
        <v>187</v>
      </c>
      <c r="P894" s="46" t="s">
        <v>200</v>
      </c>
      <c r="Q894" s="46" t="s">
        <v>4</v>
      </c>
      <c r="R894" s="46" t="s">
        <v>4</v>
      </c>
      <c r="U894" s="46" t="s">
        <v>5090</v>
      </c>
      <c r="V894" s="46">
        <v>42724</v>
      </c>
      <c r="W894" s="46" t="s">
        <v>201</v>
      </c>
      <c r="Z894" s="46" t="s">
        <v>198</v>
      </c>
      <c r="AA894" s="46">
        <v>13</v>
      </c>
      <c r="AB894" s="46" t="s">
        <v>34</v>
      </c>
      <c r="AC894" s="46" t="s">
        <v>5070</v>
      </c>
      <c r="AD894" s="46" t="s">
        <v>191</v>
      </c>
    </row>
    <row r="895" spans="1:31" hidden="1">
      <c r="A895" s="46">
        <v>79</v>
      </c>
      <c r="B895" s="46" t="s">
        <v>954</v>
      </c>
      <c r="C895" s="46" t="s">
        <v>2450</v>
      </c>
      <c r="D895" s="46" t="s">
        <v>2209</v>
      </c>
      <c r="E895" s="46" t="s">
        <v>3993</v>
      </c>
      <c r="F895" s="46" t="s">
        <v>5094</v>
      </c>
      <c r="G895" s="44" t="s">
        <v>5095</v>
      </c>
      <c r="H895" s="44" t="s">
        <v>3</v>
      </c>
      <c r="I895" s="46" t="s">
        <v>5094</v>
      </c>
      <c r="J895" s="44">
        <v>52424</v>
      </c>
      <c r="N895" s="46" t="s">
        <v>186</v>
      </c>
      <c r="O895" s="46" t="s">
        <v>187</v>
      </c>
      <c r="P895" s="46" t="s">
        <v>193</v>
      </c>
      <c r="Q895" s="46" t="s">
        <v>4</v>
      </c>
      <c r="R895" s="46" t="s">
        <v>4</v>
      </c>
      <c r="W895" s="46" t="s">
        <v>189</v>
      </c>
      <c r="Z895" s="46" t="s">
        <v>5056</v>
      </c>
      <c r="AA895" s="46">
        <v>22</v>
      </c>
      <c r="AB895" s="46" t="s">
        <v>34</v>
      </c>
      <c r="AC895" s="46" t="s">
        <v>5070</v>
      </c>
      <c r="AD895" s="46" t="s">
        <v>187</v>
      </c>
      <c r="AE895" s="46" t="s">
        <v>197</v>
      </c>
    </row>
    <row r="896" spans="1:31" hidden="1">
      <c r="A896" s="46">
        <v>80</v>
      </c>
      <c r="B896" s="46" t="s">
        <v>954</v>
      </c>
      <c r="C896" s="46" t="s">
        <v>2450</v>
      </c>
      <c r="D896" s="46" t="s">
        <v>2209</v>
      </c>
      <c r="E896" s="46" t="s">
        <v>3993</v>
      </c>
      <c r="F896" s="46" t="s">
        <v>5096</v>
      </c>
      <c r="G896" s="44" t="s">
        <v>5097</v>
      </c>
      <c r="H896" s="44" t="s">
        <v>3</v>
      </c>
      <c r="I896" s="46" t="s">
        <v>5096</v>
      </c>
      <c r="J896" s="44">
        <v>68170</v>
      </c>
      <c r="N896" s="46" t="s">
        <v>186</v>
      </c>
      <c r="O896" s="46" t="s">
        <v>187</v>
      </c>
      <c r="P896" s="46" t="s">
        <v>200</v>
      </c>
      <c r="Q896" s="46" t="s">
        <v>4</v>
      </c>
      <c r="R896" s="46" t="s">
        <v>4</v>
      </c>
      <c r="U896" s="46" t="s">
        <v>5090</v>
      </c>
      <c r="V896" s="46">
        <v>42724</v>
      </c>
      <c r="W896" s="46" t="s">
        <v>201</v>
      </c>
      <c r="Z896" s="46" t="s">
        <v>198</v>
      </c>
      <c r="AA896" s="46">
        <v>19</v>
      </c>
      <c r="AB896" s="46" t="s">
        <v>34</v>
      </c>
      <c r="AC896" s="46" t="s">
        <v>5070</v>
      </c>
      <c r="AD896" s="46" t="s">
        <v>191</v>
      </c>
    </row>
    <row r="897" spans="1:31" hidden="1">
      <c r="A897" s="46">
        <v>81</v>
      </c>
      <c r="B897" s="46" t="s">
        <v>954</v>
      </c>
      <c r="C897" s="46" t="s">
        <v>2450</v>
      </c>
      <c r="D897" s="46" t="s">
        <v>2209</v>
      </c>
      <c r="E897" s="46" t="s">
        <v>3993</v>
      </c>
      <c r="F897" s="46" t="s">
        <v>4057</v>
      </c>
      <c r="G897" s="44" t="s">
        <v>4061</v>
      </c>
      <c r="H897" s="44" t="s">
        <v>3</v>
      </c>
      <c r="I897" s="46" t="s">
        <v>4057</v>
      </c>
      <c r="J897" s="44">
        <v>36623</v>
      </c>
      <c r="N897" s="46" t="s">
        <v>186</v>
      </c>
      <c r="O897" s="46" t="s">
        <v>187</v>
      </c>
      <c r="P897" s="46" t="s">
        <v>193</v>
      </c>
      <c r="Q897" s="46" t="s">
        <v>7</v>
      </c>
      <c r="R897" s="46" t="s">
        <v>7</v>
      </c>
      <c r="W897" s="46" t="s">
        <v>189</v>
      </c>
      <c r="Z897" s="46" t="s">
        <v>5056</v>
      </c>
      <c r="AA897" s="46">
        <v>20</v>
      </c>
      <c r="AB897" s="46" t="s">
        <v>195</v>
      </c>
      <c r="AC897" s="46" t="s">
        <v>5070</v>
      </c>
      <c r="AD897" s="46" t="s">
        <v>187</v>
      </c>
    </row>
    <row r="898" spans="1:31" hidden="1">
      <c r="A898" s="46">
        <v>82</v>
      </c>
      <c r="B898" s="46" t="s">
        <v>954</v>
      </c>
      <c r="C898" s="46" t="s">
        <v>2450</v>
      </c>
      <c r="D898" s="46" t="s">
        <v>2209</v>
      </c>
      <c r="E898" s="46" t="s">
        <v>3993</v>
      </c>
      <c r="F898" s="46" t="s">
        <v>5098</v>
      </c>
      <c r="G898" s="44" t="s">
        <v>5099</v>
      </c>
      <c r="H898" s="44" t="s">
        <v>3</v>
      </c>
      <c r="I898" s="46" t="s">
        <v>5098</v>
      </c>
      <c r="J898" s="44">
        <v>36623</v>
      </c>
      <c r="N898" s="46" t="s">
        <v>186</v>
      </c>
      <c r="O898" s="46" t="s">
        <v>187</v>
      </c>
      <c r="P898" s="46" t="s">
        <v>193</v>
      </c>
      <c r="Q898" s="46" t="s">
        <v>4</v>
      </c>
      <c r="R898" s="46" t="s">
        <v>4</v>
      </c>
      <c r="W898" s="46" t="s">
        <v>189</v>
      </c>
      <c r="Z898" s="46" t="s">
        <v>5056</v>
      </c>
      <c r="AA898" s="46">
        <v>35</v>
      </c>
      <c r="AB898" s="46" t="s">
        <v>34</v>
      </c>
      <c r="AC898" s="46" t="s">
        <v>5070</v>
      </c>
      <c r="AD898" s="46" t="s">
        <v>187</v>
      </c>
    </row>
    <row r="899" spans="1:31" hidden="1">
      <c r="A899" s="46">
        <v>83</v>
      </c>
      <c r="B899" s="46" t="s">
        <v>954</v>
      </c>
      <c r="C899" s="46" t="s">
        <v>2450</v>
      </c>
      <c r="D899" s="46" t="s">
        <v>2209</v>
      </c>
      <c r="E899" s="46" t="s">
        <v>3993</v>
      </c>
      <c r="F899" s="46" t="s">
        <v>4056</v>
      </c>
      <c r="G899" s="44" t="s">
        <v>5100</v>
      </c>
      <c r="H899" s="44" t="s">
        <v>3</v>
      </c>
      <c r="I899" s="46" t="s">
        <v>4056</v>
      </c>
      <c r="J899" s="44">
        <v>52758</v>
      </c>
      <c r="N899" s="46" t="s">
        <v>186</v>
      </c>
      <c r="O899" s="46" t="s">
        <v>187</v>
      </c>
      <c r="P899" s="46" t="s">
        <v>193</v>
      </c>
      <c r="Q899" s="46" t="s">
        <v>4</v>
      </c>
      <c r="R899" s="46" t="s">
        <v>4</v>
      </c>
      <c r="W899" s="46" t="s">
        <v>189</v>
      </c>
      <c r="Z899" s="46" t="s">
        <v>5056</v>
      </c>
      <c r="AA899" s="46">
        <v>12</v>
      </c>
      <c r="AB899" s="46" t="s">
        <v>34</v>
      </c>
      <c r="AC899" s="46" t="s">
        <v>5070</v>
      </c>
      <c r="AD899" s="46" t="s">
        <v>187</v>
      </c>
      <c r="AE899" s="46" t="s">
        <v>197</v>
      </c>
    </row>
    <row r="900" spans="1:31" hidden="1">
      <c r="A900" s="46">
        <v>84</v>
      </c>
      <c r="B900" s="46" t="s">
        <v>954</v>
      </c>
      <c r="C900" s="46" t="s">
        <v>2450</v>
      </c>
      <c r="D900" s="46" t="s">
        <v>2209</v>
      </c>
      <c r="E900" s="46" t="s">
        <v>3993</v>
      </c>
      <c r="F900" s="46" t="s">
        <v>5101</v>
      </c>
      <c r="G900" s="44" t="s">
        <v>5102</v>
      </c>
      <c r="H900" s="44" t="s">
        <v>3</v>
      </c>
      <c r="I900" s="46" t="s">
        <v>5101</v>
      </c>
      <c r="J900" s="44">
        <v>52847</v>
      </c>
      <c r="N900" s="46" t="s">
        <v>186</v>
      </c>
      <c r="O900" s="46" t="s">
        <v>187</v>
      </c>
      <c r="P900" s="46" t="s">
        <v>193</v>
      </c>
      <c r="Q900" s="46" t="s">
        <v>4</v>
      </c>
      <c r="R900" s="46" t="s">
        <v>4</v>
      </c>
      <c r="W900" s="46" t="s">
        <v>189</v>
      </c>
      <c r="Z900" s="46" t="s">
        <v>5056</v>
      </c>
      <c r="AA900" s="46">
        <v>2</v>
      </c>
      <c r="AB900" s="46" t="s">
        <v>34</v>
      </c>
      <c r="AC900" s="46" t="s">
        <v>5070</v>
      </c>
      <c r="AD900" s="46" t="s">
        <v>187</v>
      </c>
      <c r="AE900" s="46" t="s">
        <v>197</v>
      </c>
    </row>
    <row r="901" spans="1:31" hidden="1">
      <c r="A901" s="46">
        <v>85</v>
      </c>
      <c r="B901" s="46" t="s">
        <v>954</v>
      </c>
      <c r="C901" s="46" t="s">
        <v>2450</v>
      </c>
      <c r="D901" s="46" t="s">
        <v>2209</v>
      </c>
      <c r="E901" s="46" t="s">
        <v>3993</v>
      </c>
      <c r="F901" s="46" t="s">
        <v>4056</v>
      </c>
      <c r="G901" s="44" t="s">
        <v>5087</v>
      </c>
      <c r="H901" s="44" t="s">
        <v>46</v>
      </c>
      <c r="I901" s="46" t="s">
        <v>5083</v>
      </c>
      <c r="J901" s="44">
        <v>72728</v>
      </c>
      <c r="N901" s="46" t="s">
        <v>186</v>
      </c>
      <c r="O901" s="46" t="s">
        <v>187</v>
      </c>
      <c r="P901" s="46" t="s">
        <v>188</v>
      </c>
      <c r="Q901" s="46" t="s">
        <v>4</v>
      </c>
      <c r="R901" s="46" t="s">
        <v>4</v>
      </c>
      <c r="W901" s="46" t="s">
        <v>190</v>
      </c>
      <c r="Z901" s="46" t="s">
        <v>5056</v>
      </c>
      <c r="AA901" s="46">
        <v>13</v>
      </c>
      <c r="AB901" s="46" t="s">
        <v>34</v>
      </c>
      <c r="AC901" s="46" t="s">
        <v>5070</v>
      </c>
      <c r="AD901" s="46" t="s">
        <v>187</v>
      </c>
    </row>
    <row r="902" spans="1:31" hidden="1">
      <c r="A902" s="46">
        <v>86</v>
      </c>
      <c r="B902" s="46" t="s">
        <v>954</v>
      </c>
      <c r="C902" s="46" t="s">
        <v>2450</v>
      </c>
      <c r="D902" s="46" t="s">
        <v>2209</v>
      </c>
      <c r="E902" s="46" t="s">
        <v>3993</v>
      </c>
      <c r="F902" s="46" t="s">
        <v>4056</v>
      </c>
      <c r="G902" s="44" t="s">
        <v>5088</v>
      </c>
      <c r="H902" s="44" t="s">
        <v>46</v>
      </c>
      <c r="I902" s="46" t="s">
        <v>5083</v>
      </c>
      <c r="J902" s="44">
        <v>72728</v>
      </c>
      <c r="N902" s="46" t="s">
        <v>186</v>
      </c>
      <c r="O902" s="46" t="s">
        <v>187</v>
      </c>
      <c r="P902" s="46" t="s">
        <v>188</v>
      </c>
      <c r="Q902" s="46" t="s">
        <v>7</v>
      </c>
      <c r="R902" s="46" t="s">
        <v>7</v>
      </c>
      <c r="W902" s="46" t="s">
        <v>190</v>
      </c>
      <c r="Z902" s="46" t="s">
        <v>5056</v>
      </c>
      <c r="AA902" s="46">
        <v>3</v>
      </c>
      <c r="AB902" s="46" t="s">
        <v>195</v>
      </c>
      <c r="AC902" s="46" t="s">
        <v>5070</v>
      </c>
      <c r="AD902" s="46" t="s">
        <v>187</v>
      </c>
    </row>
    <row r="903" spans="1:31" hidden="1">
      <c r="A903" s="46">
        <v>87</v>
      </c>
      <c r="B903" s="46" t="s">
        <v>954</v>
      </c>
      <c r="C903" s="46" t="s">
        <v>2450</v>
      </c>
      <c r="D903" s="46" t="s">
        <v>2209</v>
      </c>
      <c r="E903" s="46" t="s">
        <v>3993</v>
      </c>
      <c r="F903" s="46" t="s">
        <v>4056</v>
      </c>
      <c r="G903" s="44" t="s">
        <v>5089</v>
      </c>
      <c r="H903" s="44" t="s">
        <v>46</v>
      </c>
      <c r="I903" s="46" t="s">
        <v>5083</v>
      </c>
      <c r="J903" s="44">
        <v>72728</v>
      </c>
      <c r="N903" s="46" t="s">
        <v>186</v>
      </c>
      <c r="O903" s="46" t="s">
        <v>187</v>
      </c>
      <c r="P903" s="46" t="s">
        <v>188</v>
      </c>
      <c r="Q903" s="46" t="s">
        <v>4</v>
      </c>
      <c r="R903" s="46" t="s">
        <v>4</v>
      </c>
      <c r="W903" s="46" t="s">
        <v>190</v>
      </c>
      <c r="Z903" s="46" t="s">
        <v>5056</v>
      </c>
      <c r="AA903" s="46">
        <v>4</v>
      </c>
      <c r="AB903" s="46" t="s">
        <v>34</v>
      </c>
      <c r="AC903" s="46" t="s">
        <v>5070</v>
      </c>
      <c r="AD903" s="46" t="s">
        <v>187</v>
      </c>
    </row>
    <row r="904" spans="1:31" hidden="1">
      <c r="A904" s="46">
        <v>88</v>
      </c>
      <c r="B904" s="46" t="s">
        <v>954</v>
      </c>
      <c r="C904" s="46" t="s">
        <v>2450</v>
      </c>
      <c r="D904" s="46" t="s">
        <v>2209</v>
      </c>
      <c r="E904" s="46" t="s">
        <v>3993</v>
      </c>
      <c r="F904" s="46" t="s">
        <v>4057</v>
      </c>
      <c r="G904" s="44" t="s">
        <v>4058</v>
      </c>
      <c r="H904" s="44" t="s">
        <v>46</v>
      </c>
      <c r="I904" s="46" t="s">
        <v>5103</v>
      </c>
      <c r="J904" s="44" t="s">
        <v>4062</v>
      </c>
      <c r="N904" s="46" t="s">
        <v>186</v>
      </c>
      <c r="O904" s="46" t="s">
        <v>187</v>
      </c>
      <c r="P904" s="46" t="s">
        <v>188</v>
      </c>
      <c r="Q904" s="46" t="s">
        <v>4</v>
      </c>
      <c r="R904" s="46" t="s">
        <v>4</v>
      </c>
      <c r="W904" s="46" t="s">
        <v>190</v>
      </c>
      <c r="Z904" s="46" t="s">
        <v>5056</v>
      </c>
      <c r="AA904" s="46">
        <v>8</v>
      </c>
      <c r="AB904" s="46" t="s">
        <v>34</v>
      </c>
      <c r="AC904" s="46" t="s">
        <v>5070</v>
      </c>
      <c r="AD904" s="46" t="s">
        <v>187</v>
      </c>
    </row>
    <row r="905" spans="1:31" hidden="1">
      <c r="A905" s="46">
        <v>89</v>
      </c>
      <c r="B905" s="46" t="s">
        <v>954</v>
      </c>
      <c r="C905" s="46" t="s">
        <v>2450</v>
      </c>
      <c r="D905" s="46" t="s">
        <v>2209</v>
      </c>
      <c r="E905" s="46" t="s">
        <v>3993</v>
      </c>
      <c r="F905" s="46" t="s">
        <v>4059</v>
      </c>
      <c r="G905" s="44" t="s">
        <v>4060</v>
      </c>
      <c r="H905" s="44" t="s">
        <v>46</v>
      </c>
      <c r="I905" s="46" t="s">
        <v>5083</v>
      </c>
      <c r="J905" s="44">
        <v>72728</v>
      </c>
      <c r="N905" s="46" t="s">
        <v>186</v>
      </c>
      <c r="O905" s="46" t="s">
        <v>187</v>
      </c>
      <c r="P905" s="46" t="s">
        <v>188</v>
      </c>
      <c r="Q905" s="46" t="s">
        <v>4</v>
      </c>
      <c r="R905" s="46" t="s">
        <v>4</v>
      </c>
      <c r="W905" s="46" t="s">
        <v>190</v>
      </c>
      <c r="Z905" s="46" t="s">
        <v>5056</v>
      </c>
      <c r="AA905" s="46">
        <v>27</v>
      </c>
      <c r="AB905" s="46" t="s">
        <v>34</v>
      </c>
      <c r="AC905" s="46" t="s">
        <v>5070</v>
      </c>
      <c r="AD905" s="46" t="s">
        <v>187</v>
      </c>
    </row>
    <row r="906" spans="1:31" hidden="1">
      <c r="A906" s="46">
        <v>90</v>
      </c>
      <c r="B906" s="46" t="s">
        <v>954</v>
      </c>
      <c r="C906" s="46" t="s">
        <v>2450</v>
      </c>
      <c r="D906" s="46" t="s">
        <v>2209</v>
      </c>
      <c r="E906" s="46" t="s">
        <v>3993</v>
      </c>
      <c r="F906" s="46" t="s">
        <v>4059</v>
      </c>
      <c r="G906" s="44" t="s">
        <v>5091</v>
      </c>
      <c r="H906" s="44" t="s">
        <v>46</v>
      </c>
      <c r="I906" s="46" t="s">
        <v>5083</v>
      </c>
      <c r="J906" s="44">
        <v>72728</v>
      </c>
      <c r="N906" s="46" t="s">
        <v>186</v>
      </c>
      <c r="O906" s="46" t="s">
        <v>187</v>
      </c>
      <c r="P906" s="46" t="s">
        <v>188</v>
      </c>
      <c r="Q906" s="46" t="s">
        <v>7</v>
      </c>
      <c r="R906" s="46" t="s">
        <v>4</v>
      </c>
      <c r="W906" s="46" t="s">
        <v>190</v>
      </c>
      <c r="Z906" s="46" t="s">
        <v>5056</v>
      </c>
      <c r="AA906" s="46">
        <v>10</v>
      </c>
      <c r="AB906" s="46" t="s">
        <v>195</v>
      </c>
      <c r="AC906" s="46" t="s">
        <v>5070</v>
      </c>
      <c r="AD906" s="46" t="s">
        <v>187</v>
      </c>
    </row>
    <row r="907" spans="1:31" hidden="1">
      <c r="A907" s="46">
        <v>91</v>
      </c>
      <c r="B907" s="46" t="s">
        <v>954</v>
      </c>
      <c r="C907" s="46" t="s">
        <v>2450</v>
      </c>
      <c r="D907" s="46" t="s">
        <v>2209</v>
      </c>
      <c r="E907" s="46" t="s">
        <v>3993</v>
      </c>
      <c r="F907" s="46" t="s">
        <v>5092</v>
      </c>
      <c r="G907" s="44" t="s">
        <v>5093</v>
      </c>
      <c r="H907" s="44" t="s">
        <v>46</v>
      </c>
      <c r="I907" s="46" t="s">
        <v>5083</v>
      </c>
      <c r="J907" s="44">
        <v>72728</v>
      </c>
      <c r="N907" s="46" t="s">
        <v>186</v>
      </c>
      <c r="O907" s="46" t="s">
        <v>187</v>
      </c>
      <c r="P907" s="46" t="s">
        <v>188</v>
      </c>
      <c r="Q907" s="46" t="s">
        <v>4</v>
      </c>
      <c r="R907" s="46" t="s">
        <v>4</v>
      </c>
      <c r="W907" s="46" t="s">
        <v>190</v>
      </c>
      <c r="Z907" s="46" t="s">
        <v>5056</v>
      </c>
      <c r="AA907" s="46">
        <v>13</v>
      </c>
      <c r="AB907" s="46" t="s">
        <v>34</v>
      </c>
      <c r="AC907" s="46" t="s">
        <v>5070</v>
      </c>
      <c r="AD907" s="46" t="s">
        <v>187</v>
      </c>
    </row>
    <row r="908" spans="1:31" hidden="1">
      <c r="A908" s="46">
        <v>92</v>
      </c>
      <c r="B908" s="46" t="s">
        <v>954</v>
      </c>
      <c r="C908" s="46" t="s">
        <v>2450</v>
      </c>
      <c r="D908" s="46" t="s">
        <v>2209</v>
      </c>
      <c r="E908" s="46" t="s">
        <v>3993</v>
      </c>
      <c r="F908" s="46" t="s">
        <v>5094</v>
      </c>
      <c r="G908" s="44" t="s">
        <v>5095</v>
      </c>
      <c r="H908" s="44" t="s">
        <v>46</v>
      </c>
      <c r="I908" s="46" t="s">
        <v>5103</v>
      </c>
      <c r="J908" s="44" t="s">
        <v>4062</v>
      </c>
      <c r="N908" s="46" t="s">
        <v>186</v>
      </c>
      <c r="O908" s="46" t="s">
        <v>187</v>
      </c>
      <c r="P908" s="46" t="s">
        <v>188</v>
      </c>
      <c r="Q908" s="46" t="s">
        <v>4</v>
      </c>
      <c r="R908" s="46" t="s">
        <v>4</v>
      </c>
      <c r="W908" s="46" t="s">
        <v>190</v>
      </c>
      <c r="Z908" s="46" t="s">
        <v>5056</v>
      </c>
      <c r="AA908" s="46">
        <v>22</v>
      </c>
      <c r="AB908" s="46" t="s">
        <v>34</v>
      </c>
      <c r="AC908" s="46" t="s">
        <v>5070</v>
      </c>
      <c r="AD908" s="46" t="s">
        <v>187</v>
      </c>
    </row>
    <row r="909" spans="1:31" hidden="1">
      <c r="A909" s="46">
        <v>93</v>
      </c>
      <c r="B909" s="46" t="s">
        <v>954</v>
      </c>
      <c r="C909" s="46" t="s">
        <v>2450</v>
      </c>
      <c r="D909" s="46" t="s">
        <v>2209</v>
      </c>
      <c r="E909" s="46" t="s">
        <v>3993</v>
      </c>
      <c r="F909" s="46" t="s">
        <v>5096</v>
      </c>
      <c r="G909" s="44" t="s">
        <v>5097</v>
      </c>
      <c r="H909" s="44" t="s">
        <v>46</v>
      </c>
      <c r="I909" s="46" t="s">
        <v>5104</v>
      </c>
      <c r="J909" s="44" t="s">
        <v>4063</v>
      </c>
      <c r="N909" s="46" t="s">
        <v>186</v>
      </c>
      <c r="O909" s="46" t="s">
        <v>187</v>
      </c>
      <c r="P909" s="46" t="s">
        <v>188</v>
      </c>
      <c r="Q909" s="46" t="s">
        <v>4</v>
      </c>
      <c r="R909" s="46" t="s">
        <v>4</v>
      </c>
      <c r="W909" s="46" t="s">
        <v>190</v>
      </c>
      <c r="Z909" s="46" t="s">
        <v>5056</v>
      </c>
      <c r="AA909" s="46">
        <v>19</v>
      </c>
      <c r="AB909" s="46" t="s">
        <v>34</v>
      </c>
      <c r="AC909" s="46" t="s">
        <v>5070</v>
      </c>
      <c r="AD909" s="46" t="s">
        <v>187</v>
      </c>
    </row>
    <row r="910" spans="1:31" hidden="1">
      <c r="A910" s="46">
        <v>94</v>
      </c>
      <c r="B910" s="46" t="s">
        <v>954</v>
      </c>
      <c r="C910" s="46" t="s">
        <v>2450</v>
      </c>
      <c r="D910" s="46" t="s">
        <v>2209</v>
      </c>
      <c r="E910" s="46" t="s">
        <v>3993</v>
      </c>
      <c r="F910" s="46" t="s">
        <v>5090</v>
      </c>
      <c r="G910" s="44" t="s">
        <v>4061</v>
      </c>
      <c r="H910" s="44" t="s">
        <v>46</v>
      </c>
      <c r="I910" s="46" t="s">
        <v>5103</v>
      </c>
      <c r="J910" s="44" t="s">
        <v>4062</v>
      </c>
      <c r="N910" s="46" t="s">
        <v>186</v>
      </c>
      <c r="O910" s="46" t="s">
        <v>187</v>
      </c>
      <c r="P910" s="46" t="s">
        <v>188</v>
      </c>
      <c r="Q910" s="46" t="s">
        <v>7</v>
      </c>
      <c r="R910" s="46" t="s">
        <v>7</v>
      </c>
      <c r="W910" s="46" t="s">
        <v>190</v>
      </c>
      <c r="Z910" s="46" t="s">
        <v>5056</v>
      </c>
      <c r="AA910" s="46">
        <v>20</v>
      </c>
      <c r="AB910" s="46" t="s">
        <v>195</v>
      </c>
      <c r="AC910" s="46" t="s">
        <v>5070</v>
      </c>
      <c r="AD910" s="46" t="s">
        <v>187</v>
      </c>
    </row>
    <row r="911" spans="1:31" hidden="1">
      <c r="A911" s="46">
        <v>95</v>
      </c>
      <c r="B911" s="46" t="s">
        <v>954</v>
      </c>
      <c r="C911" s="46" t="s">
        <v>2450</v>
      </c>
      <c r="D911" s="46" t="s">
        <v>2209</v>
      </c>
      <c r="E911" s="46" t="s">
        <v>3993</v>
      </c>
      <c r="F911" s="46" t="s">
        <v>5090</v>
      </c>
      <c r="G911" s="44" t="s">
        <v>5099</v>
      </c>
      <c r="H911" s="44" t="s">
        <v>46</v>
      </c>
      <c r="I911" s="46" t="s">
        <v>5103</v>
      </c>
      <c r="J911" s="44" t="s">
        <v>4062</v>
      </c>
      <c r="N911" s="46" t="s">
        <v>186</v>
      </c>
      <c r="O911" s="46" t="s">
        <v>187</v>
      </c>
      <c r="P911" s="46" t="s">
        <v>188</v>
      </c>
      <c r="Q911" s="46" t="s">
        <v>4</v>
      </c>
      <c r="R911" s="46" t="s">
        <v>4</v>
      </c>
      <c r="W911" s="46" t="s">
        <v>190</v>
      </c>
      <c r="Z911" s="46" t="s">
        <v>5056</v>
      </c>
      <c r="AA911" s="46">
        <v>35</v>
      </c>
      <c r="AB911" s="46" t="s">
        <v>34</v>
      </c>
      <c r="AC911" s="46" t="s">
        <v>5070</v>
      </c>
      <c r="AD911" s="46" t="s">
        <v>187</v>
      </c>
    </row>
    <row r="912" spans="1:31" hidden="1">
      <c r="A912" s="46">
        <v>96</v>
      </c>
      <c r="B912" s="46" t="s">
        <v>954</v>
      </c>
      <c r="C912" s="46" t="s">
        <v>2450</v>
      </c>
      <c r="D912" s="46" t="s">
        <v>2209</v>
      </c>
      <c r="E912" s="46" t="s">
        <v>3993</v>
      </c>
      <c r="F912" s="46" t="s">
        <v>4056</v>
      </c>
      <c r="G912" s="44" t="s">
        <v>5100</v>
      </c>
      <c r="H912" s="44" t="s">
        <v>46</v>
      </c>
      <c r="I912" s="46" t="s">
        <v>5083</v>
      </c>
      <c r="J912" s="44">
        <v>72728</v>
      </c>
      <c r="N912" s="46" t="s">
        <v>186</v>
      </c>
      <c r="O912" s="46" t="s">
        <v>187</v>
      </c>
      <c r="P912" s="46" t="s">
        <v>188</v>
      </c>
      <c r="Q912" s="46" t="s">
        <v>4</v>
      </c>
      <c r="R912" s="46" t="s">
        <v>4</v>
      </c>
      <c r="W912" s="46" t="s">
        <v>190</v>
      </c>
      <c r="Z912" s="46" t="s">
        <v>5056</v>
      </c>
      <c r="AA912" s="46">
        <v>12</v>
      </c>
      <c r="AB912" s="46" t="s">
        <v>34</v>
      </c>
      <c r="AC912" s="46" t="s">
        <v>5070</v>
      </c>
      <c r="AD912" s="46" t="s">
        <v>187</v>
      </c>
    </row>
    <row r="913" spans="1:33" hidden="1">
      <c r="A913" s="46">
        <v>97</v>
      </c>
      <c r="B913" s="46" t="s">
        <v>954</v>
      </c>
      <c r="C913" s="46" t="s">
        <v>2450</v>
      </c>
      <c r="D913" s="46" t="s">
        <v>2209</v>
      </c>
      <c r="E913" s="46" t="s">
        <v>3993</v>
      </c>
      <c r="F913" s="46" t="s">
        <v>5101</v>
      </c>
      <c r="G913" s="44" t="s">
        <v>5102</v>
      </c>
      <c r="H913" s="44" t="s">
        <v>46</v>
      </c>
      <c r="I913" s="46" t="s">
        <v>5083</v>
      </c>
      <c r="J913" s="44">
        <v>72728</v>
      </c>
      <c r="N913" s="46" t="s">
        <v>186</v>
      </c>
      <c r="O913" s="46" t="s">
        <v>187</v>
      </c>
      <c r="P913" s="46" t="s">
        <v>188</v>
      </c>
      <c r="Q913" s="46" t="s">
        <v>4</v>
      </c>
      <c r="R913" s="46" t="s">
        <v>4</v>
      </c>
      <c r="W913" s="46" t="s">
        <v>190</v>
      </c>
      <c r="Z913" s="46" t="s">
        <v>5056</v>
      </c>
      <c r="AA913" s="46">
        <v>2</v>
      </c>
      <c r="AB913" s="46" t="s">
        <v>34</v>
      </c>
      <c r="AC913" s="46" t="s">
        <v>5070</v>
      </c>
      <c r="AD913" s="46" t="s">
        <v>187</v>
      </c>
    </row>
    <row r="914" spans="1:33" hidden="1">
      <c r="A914" s="46">
        <v>98</v>
      </c>
      <c r="B914" s="46" t="s">
        <v>954</v>
      </c>
      <c r="C914" s="46" t="s">
        <v>216</v>
      </c>
      <c r="D914" s="46" t="s">
        <v>217</v>
      </c>
      <c r="E914" s="46" t="s">
        <v>3993</v>
      </c>
      <c r="F914" s="46" t="s">
        <v>4064</v>
      </c>
      <c r="G914" s="44" t="s">
        <v>4065</v>
      </c>
      <c r="H914" s="44" t="s">
        <v>3</v>
      </c>
      <c r="I914" s="46" t="s">
        <v>4064</v>
      </c>
      <c r="J914" s="44" t="s">
        <v>4066</v>
      </c>
      <c r="K914" s="46" t="s">
        <v>4067</v>
      </c>
      <c r="L914" s="46">
        <v>15991389847</v>
      </c>
      <c r="M914" s="46">
        <v>42248</v>
      </c>
      <c r="N914" s="46" t="s">
        <v>186</v>
      </c>
      <c r="O914" s="46" t="s">
        <v>187</v>
      </c>
      <c r="P914" s="46" t="s">
        <v>193</v>
      </c>
      <c r="Q914" s="46" t="s">
        <v>4</v>
      </c>
      <c r="R914" s="46" t="s">
        <v>4</v>
      </c>
      <c r="S914" s="46" t="s">
        <v>194</v>
      </c>
      <c r="T914" s="46" t="s">
        <v>194</v>
      </c>
      <c r="U914" s="46" t="s">
        <v>194</v>
      </c>
      <c r="V914" s="46" t="s">
        <v>194</v>
      </c>
      <c r="W914" s="46" t="s">
        <v>189</v>
      </c>
      <c r="X914" s="46" t="s">
        <v>1355</v>
      </c>
      <c r="Z914" s="46" t="s">
        <v>199</v>
      </c>
      <c r="AA914" s="46">
        <v>85</v>
      </c>
      <c r="AB914" s="46" t="s">
        <v>34</v>
      </c>
      <c r="AC914" s="46" t="s">
        <v>3558</v>
      </c>
      <c r="AD914" s="46" t="s">
        <v>201</v>
      </c>
      <c r="AE914" s="46" t="s">
        <v>197</v>
      </c>
      <c r="AG914" s="44" t="s">
        <v>4065</v>
      </c>
    </row>
    <row r="915" spans="1:33" hidden="1">
      <c r="A915" s="46">
        <v>99</v>
      </c>
      <c r="B915" s="46" t="s">
        <v>954</v>
      </c>
      <c r="C915" s="46" t="s">
        <v>216</v>
      </c>
      <c r="D915" s="46" t="s">
        <v>217</v>
      </c>
      <c r="E915" s="46" t="s">
        <v>3993</v>
      </c>
      <c r="F915" s="46" t="s">
        <v>4064</v>
      </c>
      <c r="G915" s="44" t="s">
        <v>4065</v>
      </c>
      <c r="H915" s="44" t="s">
        <v>1110</v>
      </c>
      <c r="I915" s="46" t="s">
        <v>4068</v>
      </c>
      <c r="J915" s="44" t="s">
        <v>4069</v>
      </c>
      <c r="K915" s="46" t="s">
        <v>4070</v>
      </c>
      <c r="L915" s="46">
        <v>18009237410</v>
      </c>
      <c r="N915" s="46" t="s">
        <v>186</v>
      </c>
      <c r="O915" s="46" t="s">
        <v>187</v>
      </c>
      <c r="P915" s="46" t="s">
        <v>188</v>
      </c>
      <c r="Q915" s="46" t="s">
        <v>4</v>
      </c>
      <c r="R915" s="46" t="s">
        <v>4</v>
      </c>
      <c r="V915" s="46">
        <v>42675</v>
      </c>
      <c r="W915" s="46" t="s">
        <v>189</v>
      </c>
      <c r="AB915" s="46" t="s">
        <v>34</v>
      </c>
      <c r="AC915" s="46" t="s">
        <v>3558</v>
      </c>
      <c r="AG915" s="44" t="s">
        <v>4065</v>
      </c>
    </row>
    <row r="916" spans="1:33" hidden="1">
      <c r="A916" s="46">
        <v>100</v>
      </c>
      <c r="B916" s="46" t="s">
        <v>954</v>
      </c>
      <c r="C916" s="46" t="s">
        <v>216</v>
      </c>
      <c r="D916" s="46" t="s">
        <v>217</v>
      </c>
      <c r="E916" s="46" t="s">
        <v>3993</v>
      </c>
      <c r="F916" s="46" t="s">
        <v>4064</v>
      </c>
      <c r="G916" s="44" t="s">
        <v>4065</v>
      </c>
      <c r="H916" s="44" t="s">
        <v>5</v>
      </c>
      <c r="I916" s="46" t="s">
        <v>4071</v>
      </c>
      <c r="J916" s="44" t="s">
        <v>4072</v>
      </c>
      <c r="K916" s="46" t="s">
        <v>4073</v>
      </c>
      <c r="L916" s="46">
        <v>18066823501</v>
      </c>
      <c r="N916" s="46" t="s">
        <v>186</v>
      </c>
      <c r="O916" s="46" t="s">
        <v>187</v>
      </c>
      <c r="P916" s="46" t="s">
        <v>193</v>
      </c>
      <c r="Q916" s="46" t="s">
        <v>4</v>
      </c>
      <c r="R916" s="46" t="s">
        <v>4</v>
      </c>
      <c r="W916" s="46" t="s">
        <v>189</v>
      </c>
      <c r="AB916" s="46" t="s">
        <v>34</v>
      </c>
      <c r="AC916" s="46" t="s">
        <v>3558</v>
      </c>
      <c r="AG916" s="44" t="s">
        <v>4065</v>
      </c>
    </row>
    <row r="917" spans="1:33" hidden="1">
      <c r="A917" s="46">
        <v>101</v>
      </c>
      <c r="B917" s="46" t="s">
        <v>954</v>
      </c>
      <c r="C917" s="46" t="s">
        <v>216</v>
      </c>
      <c r="D917" s="46" t="s">
        <v>217</v>
      </c>
      <c r="E917" s="46" t="s">
        <v>3993</v>
      </c>
      <c r="F917" s="46" t="s">
        <v>4064</v>
      </c>
      <c r="G917" s="44" t="s">
        <v>4074</v>
      </c>
      <c r="H917" s="44" t="s">
        <v>8</v>
      </c>
      <c r="I917" s="46" t="s">
        <v>4075</v>
      </c>
      <c r="J917" s="44" t="s">
        <v>4076</v>
      </c>
      <c r="K917" s="46" t="s">
        <v>4077</v>
      </c>
      <c r="L917" s="46">
        <v>18700853023</v>
      </c>
      <c r="N917" s="46" t="s">
        <v>186</v>
      </c>
      <c r="O917" s="46" t="s">
        <v>187</v>
      </c>
      <c r="P917" s="46" t="s">
        <v>193</v>
      </c>
      <c r="Q917" s="46" t="s">
        <v>4</v>
      </c>
      <c r="R917" s="46" t="s">
        <v>4</v>
      </c>
      <c r="V917" s="46">
        <v>42644</v>
      </c>
      <c r="W917" s="46" t="s">
        <v>189</v>
      </c>
      <c r="AB917" s="46" t="s">
        <v>34</v>
      </c>
      <c r="AC917" s="46" t="s">
        <v>3558</v>
      </c>
      <c r="AG917" s="44" t="s">
        <v>4074</v>
      </c>
    </row>
    <row r="918" spans="1:33" hidden="1">
      <c r="A918" s="46">
        <v>102</v>
      </c>
      <c r="B918" s="46" t="s">
        <v>954</v>
      </c>
      <c r="C918" s="46" t="s">
        <v>216</v>
      </c>
      <c r="D918" s="46" t="s">
        <v>217</v>
      </c>
      <c r="E918" s="46" t="s">
        <v>3993</v>
      </c>
      <c r="F918" s="46" t="s">
        <v>4064</v>
      </c>
      <c r="G918" s="44" t="s">
        <v>4065</v>
      </c>
      <c r="H918" s="44" t="s">
        <v>4078</v>
      </c>
      <c r="I918" s="46" t="s">
        <v>4079</v>
      </c>
      <c r="J918" s="44" t="s">
        <v>4080</v>
      </c>
      <c r="K918" s="46" t="s">
        <v>4081</v>
      </c>
      <c r="L918" s="46">
        <v>15829766152</v>
      </c>
      <c r="N918" s="46" t="s">
        <v>186</v>
      </c>
      <c r="O918" s="46" t="s">
        <v>187</v>
      </c>
      <c r="P918" s="46" t="s">
        <v>193</v>
      </c>
      <c r="Q918" s="46" t="s">
        <v>4</v>
      </c>
      <c r="R918" s="46" t="s">
        <v>4</v>
      </c>
      <c r="W918" s="46" t="s">
        <v>189</v>
      </c>
      <c r="AB918" s="46" t="s">
        <v>34</v>
      </c>
      <c r="AC918" s="46" t="s">
        <v>3558</v>
      </c>
      <c r="AG918" s="44" t="s">
        <v>4065</v>
      </c>
    </row>
    <row r="919" spans="1:33" hidden="1">
      <c r="A919" s="46">
        <v>103</v>
      </c>
      <c r="B919" s="46" t="s">
        <v>954</v>
      </c>
      <c r="C919" s="46" t="s">
        <v>216</v>
      </c>
      <c r="D919" s="46" t="s">
        <v>217</v>
      </c>
      <c r="E919" s="46" t="s">
        <v>3993</v>
      </c>
      <c r="F919" s="46" t="s">
        <v>4064</v>
      </c>
      <c r="G919" s="44" t="s">
        <v>4065</v>
      </c>
      <c r="H919" s="44" t="s">
        <v>8</v>
      </c>
      <c r="I919" s="46" t="s">
        <v>4082</v>
      </c>
      <c r="J919" s="44" t="s">
        <v>4083</v>
      </c>
      <c r="K919" s="46" t="s">
        <v>4084</v>
      </c>
      <c r="L919" s="46">
        <v>15249235173</v>
      </c>
      <c r="N919" s="46" t="s">
        <v>186</v>
      </c>
      <c r="O919" s="46" t="s">
        <v>187</v>
      </c>
      <c r="P919" s="46" t="s">
        <v>193</v>
      </c>
      <c r="Q919" s="46" t="s">
        <v>4</v>
      </c>
      <c r="R919" s="46" t="s">
        <v>4</v>
      </c>
      <c r="V919" s="46">
        <v>42644</v>
      </c>
      <c r="W919" s="46" t="s">
        <v>189</v>
      </c>
      <c r="AB919" s="46" t="s">
        <v>34</v>
      </c>
      <c r="AC919" s="46" t="s">
        <v>3558</v>
      </c>
      <c r="AG919" s="44" t="s">
        <v>4065</v>
      </c>
    </row>
    <row r="920" spans="1:33" hidden="1">
      <c r="A920" s="46">
        <v>104</v>
      </c>
      <c r="B920" s="46" t="s">
        <v>954</v>
      </c>
      <c r="C920" s="46" t="s">
        <v>216</v>
      </c>
      <c r="D920" s="46" t="s">
        <v>217</v>
      </c>
      <c r="E920" s="46" t="s">
        <v>3993</v>
      </c>
      <c r="F920" s="46" t="s">
        <v>4064</v>
      </c>
      <c r="G920" s="44" t="s">
        <v>4065</v>
      </c>
      <c r="H920" s="44" t="s">
        <v>46</v>
      </c>
      <c r="I920" s="46" t="s">
        <v>4085</v>
      </c>
      <c r="J920" s="44" t="s">
        <v>4086</v>
      </c>
      <c r="K920" s="46" t="s">
        <v>4087</v>
      </c>
      <c r="L920" s="46">
        <v>15929996564</v>
      </c>
      <c r="N920" s="46" t="s">
        <v>186</v>
      </c>
      <c r="O920" s="46" t="s">
        <v>187</v>
      </c>
      <c r="P920" s="46" t="s">
        <v>200</v>
      </c>
      <c r="Q920" s="46" t="s">
        <v>4</v>
      </c>
      <c r="R920" s="46" t="s">
        <v>4</v>
      </c>
      <c r="V920" s="46">
        <v>42705</v>
      </c>
      <c r="W920" s="46" t="s">
        <v>201</v>
      </c>
      <c r="AB920" s="46" t="s">
        <v>34</v>
      </c>
      <c r="AG920" s="44" t="s">
        <v>4065</v>
      </c>
    </row>
    <row r="921" spans="1:33" hidden="1">
      <c r="A921" s="46">
        <v>105</v>
      </c>
      <c r="B921" s="46" t="s">
        <v>954</v>
      </c>
      <c r="C921" s="46" t="s">
        <v>216</v>
      </c>
      <c r="D921" s="46" t="s">
        <v>217</v>
      </c>
      <c r="E921" s="46" t="s">
        <v>3993</v>
      </c>
      <c r="F921" s="46" t="s">
        <v>4064</v>
      </c>
      <c r="G921" s="44" t="s">
        <v>4088</v>
      </c>
      <c r="H921" s="44" t="s">
        <v>3</v>
      </c>
      <c r="I921" s="46" t="s">
        <v>4064</v>
      </c>
      <c r="J921" s="44" t="s">
        <v>4066</v>
      </c>
      <c r="K921" s="46" t="s">
        <v>4067</v>
      </c>
      <c r="L921" s="46">
        <v>15991389847</v>
      </c>
      <c r="M921" s="46">
        <v>42248</v>
      </c>
      <c r="N921" s="46" t="s">
        <v>186</v>
      </c>
      <c r="O921" s="46" t="s">
        <v>187</v>
      </c>
      <c r="P921" s="46" t="s">
        <v>193</v>
      </c>
      <c r="Q921" s="46" t="s">
        <v>7</v>
      </c>
      <c r="R921" s="46" t="s">
        <v>4</v>
      </c>
      <c r="S921" s="46" t="s">
        <v>194</v>
      </c>
      <c r="T921" s="46" t="s">
        <v>194</v>
      </c>
      <c r="U921" s="46" t="s">
        <v>194</v>
      </c>
      <c r="V921" s="46" t="s">
        <v>194</v>
      </c>
      <c r="W921" s="46" t="s">
        <v>189</v>
      </c>
      <c r="X921" s="46" t="s">
        <v>1355</v>
      </c>
      <c r="Z921" s="46" t="s">
        <v>199</v>
      </c>
      <c r="AA921" s="46">
        <v>85</v>
      </c>
      <c r="AB921" s="46" t="s">
        <v>34</v>
      </c>
      <c r="AC921" s="46" t="s">
        <v>3558</v>
      </c>
      <c r="AD921" s="46" t="s">
        <v>201</v>
      </c>
      <c r="AE921" s="46" t="s">
        <v>197</v>
      </c>
      <c r="AG921" s="44" t="e">
        <v>#N/A</v>
      </c>
    </row>
    <row r="922" spans="1:33" hidden="1">
      <c r="A922" s="46">
        <v>106</v>
      </c>
      <c r="B922" s="46" t="s">
        <v>954</v>
      </c>
      <c r="C922" s="46" t="s">
        <v>216</v>
      </c>
      <c r="D922" s="46" t="s">
        <v>217</v>
      </c>
      <c r="E922" s="46" t="s">
        <v>3993</v>
      </c>
      <c r="F922" s="46" t="s">
        <v>4064</v>
      </c>
      <c r="G922" s="44" t="s">
        <v>4088</v>
      </c>
      <c r="H922" s="44" t="s">
        <v>1110</v>
      </c>
      <c r="I922" s="46" t="s">
        <v>4089</v>
      </c>
      <c r="J922" s="44" t="s">
        <v>4090</v>
      </c>
      <c r="K922" s="46" t="s">
        <v>4091</v>
      </c>
      <c r="L922" s="46">
        <v>15002917705</v>
      </c>
      <c r="N922" s="46" t="s">
        <v>186</v>
      </c>
      <c r="O922" s="46" t="s">
        <v>187</v>
      </c>
      <c r="P922" s="46" t="s">
        <v>188</v>
      </c>
      <c r="Q922" s="46" t="s">
        <v>7</v>
      </c>
      <c r="R922" s="46" t="s">
        <v>4</v>
      </c>
      <c r="V922" s="46">
        <v>42675</v>
      </c>
      <c r="W922" s="46" t="s">
        <v>189</v>
      </c>
      <c r="AB922" s="46" t="s">
        <v>34</v>
      </c>
      <c r="AC922" s="46" t="s">
        <v>3558</v>
      </c>
      <c r="AG922" s="44" t="e">
        <v>#N/A</v>
      </c>
    </row>
    <row r="923" spans="1:33" hidden="1">
      <c r="A923" s="46">
        <v>107</v>
      </c>
      <c r="B923" s="46" t="s">
        <v>954</v>
      </c>
      <c r="C923" s="46" t="s">
        <v>216</v>
      </c>
      <c r="D923" s="46" t="s">
        <v>217</v>
      </c>
      <c r="E923" s="46" t="s">
        <v>3993</v>
      </c>
      <c r="F923" s="46" t="s">
        <v>4064</v>
      </c>
      <c r="G923" s="44" t="s">
        <v>4088</v>
      </c>
      <c r="H923" s="44" t="s">
        <v>5</v>
      </c>
      <c r="I923" s="46" t="s">
        <v>4092</v>
      </c>
      <c r="J923" s="44" t="s">
        <v>4093</v>
      </c>
      <c r="K923" s="46" t="s">
        <v>4094</v>
      </c>
      <c r="L923" s="46">
        <v>15209200537</v>
      </c>
      <c r="N923" s="46" t="s">
        <v>186</v>
      </c>
      <c r="O923" s="46" t="s">
        <v>187</v>
      </c>
      <c r="P923" s="46" t="s">
        <v>188</v>
      </c>
      <c r="Q923" s="46" t="s">
        <v>7</v>
      </c>
      <c r="R923" s="46" t="s">
        <v>4</v>
      </c>
      <c r="W923" s="46" t="s">
        <v>189</v>
      </c>
      <c r="AB923" s="46" t="s">
        <v>34</v>
      </c>
      <c r="AC923" s="46" t="s">
        <v>3558</v>
      </c>
      <c r="AG923" s="44" t="e">
        <v>#N/A</v>
      </c>
    </row>
    <row r="924" spans="1:33" hidden="1">
      <c r="A924" s="46">
        <v>108</v>
      </c>
      <c r="B924" s="46" t="s">
        <v>954</v>
      </c>
      <c r="C924" s="46" t="s">
        <v>216</v>
      </c>
      <c r="D924" s="46" t="s">
        <v>217</v>
      </c>
      <c r="E924" s="46" t="s">
        <v>3993</v>
      </c>
      <c r="F924" s="46" t="s">
        <v>4064</v>
      </c>
      <c r="G924" s="44" t="s">
        <v>4088</v>
      </c>
      <c r="H924" s="44" t="s">
        <v>8</v>
      </c>
      <c r="I924" s="46" t="s">
        <v>4095</v>
      </c>
      <c r="J924" s="44" t="s">
        <v>4096</v>
      </c>
      <c r="K924" s="46" t="s">
        <v>4097</v>
      </c>
      <c r="L924" s="46">
        <v>15353495156</v>
      </c>
      <c r="N924" s="46" t="s">
        <v>186</v>
      </c>
      <c r="O924" s="46" t="s">
        <v>187</v>
      </c>
      <c r="P924" s="46" t="s">
        <v>188</v>
      </c>
      <c r="Q924" s="46" t="s">
        <v>7</v>
      </c>
      <c r="R924" s="46" t="s">
        <v>4</v>
      </c>
      <c r="V924" s="46">
        <v>42644</v>
      </c>
      <c r="W924" s="46" t="s">
        <v>189</v>
      </c>
      <c r="AB924" s="46" t="s">
        <v>34</v>
      </c>
      <c r="AC924" s="46" t="s">
        <v>3558</v>
      </c>
      <c r="AG924" s="44" t="e">
        <v>#N/A</v>
      </c>
    </row>
    <row r="925" spans="1:33" hidden="1">
      <c r="A925" s="46">
        <v>109</v>
      </c>
      <c r="B925" s="46" t="s">
        <v>954</v>
      </c>
      <c r="C925" s="46" t="s">
        <v>216</v>
      </c>
      <c r="D925" s="46" t="s">
        <v>217</v>
      </c>
      <c r="E925" s="46" t="s">
        <v>3993</v>
      </c>
      <c r="F925" s="46" t="s">
        <v>4064</v>
      </c>
      <c r="G925" s="44" t="s">
        <v>4088</v>
      </c>
      <c r="H925" s="44" t="s">
        <v>1110</v>
      </c>
      <c r="I925" s="46" t="s">
        <v>4098</v>
      </c>
      <c r="J925" s="44" t="s">
        <v>4099</v>
      </c>
      <c r="K925" s="46" t="s">
        <v>4100</v>
      </c>
      <c r="L925" s="46">
        <v>15002968857</v>
      </c>
      <c r="N925" s="46" t="s">
        <v>186</v>
      </c>
      <c r="O925" s="46" t="s">
        <v>187</v>
      </c>
      <c r="P925" s="46" t="s">
        <v>188</v>
      </c>
      <c r="Q925" s="46" t="s">
        <v>7</v>
      </c>
      <c r="R925" s="46" t="s">
        <v>4</v>
      </c>
      <c r="V925" s="46">
        <v>42675</v>
      </c>
      <c r="W925" s="46" t="s">
        <v>189</v>
      </c>
      <c r="AB925" s="46" t="s">
        <v>34</v>
      </c>
      <c r="AC925" s="46" t="s">
        <v>3558</v>
      </c>
      <c r="AG925" s="44" t="e">
        <v>#N/A</v>
      </c>
    </row>
    <row r="926" spans="1:33" hidden="1">
      <c r="A926" s="46">
        <v>110</v>
      </c>
      <c r="B926" s="46" t="s">
        <v>954</v>
      </c>
      <c r="C926" s="46" t="s">
        <v>216</v>
      </c>
      <c r="D926" s="46" t="s">
        <v>217</v>
      </c>
      <c r="E926" s="46" t="s">
        <v>3993</v>
      </c>
      <c r="F926" s="46" t="s">
        <v>4064</v>
      </c>
      <c r="G926" s="44" t="s">
        <v>9797</v>
      </c>
      <c r="H926" s="44" t="s">
        <v>46</v>
      </c>
      <c r="I926" s="46" t="s">
        <v>4085</v>
      </c>
      <c r="J926" s="44" t="s">
        <v>4086</v>
      </c>
      <c r="K926" s="46" t="s">
        <v>4087</v>
      </c>
      <c r="L926" s="46">
        <v>15929996564</v>
      </c>
      <c r="N926" s="46" t="s">
        <v>186</v>
      </c>
      <c r="O926" s="46" t="s">
        <v>187</v>
      </c>
      <c r="P926" s="46" t="s">
        <v>200</v>
      </c>
      <c r="Q926" s="34" t="s">
        <v>7</v>
      </c>
      <c r="R926" s="34" t="s">
        <v>4</v>
      </c>
      <c r="V926" s="46">
        <v>42705</v>
      </c>
      <c r="W926" s="46" t="s">
        <v>201</v>
      </c>
      <c r="Z926" s="46" t="s">
        <v>34</v>
      </c>
      <c r="AG926" s="44" t="e">
        <v>#N/A</v>
      </c>
    </row>
    <row r="927" spans="1:33" hidden="1">
      <c r="A927" s="46">
        <v>111</v>
      </c>
      <c r="B927" s="46" t="s">
        <v>954</v>
      </c>
      <c r="C927" s="46" t="s">
        <v>216</v>
      </c>
      <c r="D927" s="46" t="s">
        <v>217</v>
      </c>
      <c r="E927" s="46" t="s">
        <v>3993</v>
      </c>
      <c r="F927" s="46" t="s">
        <v>4064</v>
      </c>
      <c r="G927" s="44" t="s">
        <v>4074</v>
      </c>
      <c r="H927" s="44" t="s">
        <v>3</v>
      </c>
      <c r="I927" s="46" t="s">
        <v>4064</v>
      </c>
      <c r="J927" s="44" t="s">
        <v>4066</v>
      </c>
      <c r="K927" s="46" t="s">
        <v>4067</v>
      </c>
      <c r="L927" s="46">
        <v>15991389847</v>
      </c>
      <c r="M927" s="46">
        <v>42248</v>
      </c>
      <c r="N927" s="46" t="s">
        <v>186</v>
      </c>
      <c r="O927" s="46" t="s">
        <v>187</v>
      </c>
      <c r="P927" s="46" t="s">
        <v>193</v>
      </c>
      <c r="Q927" s="46" t="s">
        <v>7</v>
      </c>
      <c r="R927" s="46" t="s">
        <v>4</v>
      </c>
      <c r="S927" s="46" t="s">
        <v>194</v>
      </c>
      <c r="T927" s="46" t="s">
        <v>194</v>
      </c>
      <c r="U927" s="46" t="s">
        <v>194</v>
      </c>
      <c r="V927" s="46" t="s">
        <v>194</v>
      </c>
      <c r="W927" s="46" t="s">
        <v>189</v>
      </c>
      <c r="X927" s="46" t="s">
        <v>1355</v>
      </c>
      <c r="Z927" s="46" t="s">
        <v>199</v>
      </c>
      <c r="AA927" s="46">
        <v>85</v>
      </c>
      <c r="AB927" s="46" t="s">
        <v>34</v>
      </c>
      <c r="AC927" s="46" t="s">
        <v>3558</v>
      </c>
      <c r="AD927" s="46" t="s">
        <v>201</v>
      </c>
      <c r="AE927" s="46" t="s">
        <v>197</v>
      </c>
      <c r="AG927" s="44" t="s">
        <v>4074</v>
      </c>
    </row>
    <row r="928" spans="1:33" hidden="1">
      <c r="A928" s="46">
        <v>112</v>
      </c>
      <c r="B928" s="46" t="s">
        <v>954</v>
      </c>
      <c r="C928" s="46" t="s">
        <v>216</v>
      </c>
      <c r="D928" s="46" t="s">
        <v>217</v>
      </c>
      <c r="E928" s="46" t="s">
        <v>3993</v>
      </c>
      <c r="F928" s="46" t="s">
        <v>4064</v>
      </c>
      <c r="G928" s="44" t="s">
        <v>4074</v>
      </c>
      <c r="H928" s="44" t="s">
        <v>5</v>
      </c>
      <c r="I928" s="46" t="s">
        <v>4101</v>
      </c>
      <c r="J928" s="44" t="s">
        <v>4102</v>
      </c>
      <c r="K928" s="46" t="s">
        <v>4103</v>
      </c>
      <c r="L928" s="46">
        <v>18392196558</v>
      </c>
      <c r="N928" s="46" t="s">
        <v>186</v>
      </c>
      <c r="O928" s="46" t="s">
        <v>187</v>
      </c>
      <c r="P928" s="46" t="s">
        <v>193</v>
      </c>
      <c r="Q928" s="46" t="s">
        <v>7</v>
      </c>
      <c r="R928" s="46" t="s">
        <v>4</v>
      </c>
      <c r="V928" s="46">
        <v>42644</v>
      </c>
      <c r="W928" s="46" t="s">
        <v>189</v>
      </c>
      <c r="AB928" s="46" t="s">
        <v>34</v>
      </c>
      <c r="AC928" s="46" t="s">
        <v>3558</v>
      </c>
      <c r="AG928" s="44" t="s">
        <v>4074</v>
      </c>
    </row>
    <row r="929" spans="1:33" hidden="1">
      <c r="A929" s="46">
        <v>113</v>
      </c>
      <c r="B929" s="46" t="s">
        <v>954</v>
      </c>
      <c r="C929" s="46" t="s">
        <v>216</v>
      </c>
      <c r="D929" s="46" t="s">
        <v>217</v>
      </c>
      <c r="E929" s="46" t="s">
        <v>3993</v>
      </c>
      <c r="F929" s="46" t="s">
        <v>4064</v>
      </c>
      <c r="G929" s="44" t="s">
        <v>4074</v>
      </c>
      <c r="H929" s="44" t="s">
        <v>1110</v>
      </c>
      <c r="I929" s="46" t="s">
        <v>4104</v>
      </c>
      <c r="J929" s="44" t="s">
        <v>4105</v>
      </c>
      <c r="K929" s="46" t="s">
        <v>4106</v>
      </c>
      <c r="L929" s="46">
        <v>18629490986</v>
      </c>
      <c r="N929" s="46" t="s">
        <v>186</v>
      </c>
      <c r="O929" s="46" t="s">
        <v>187</v>
      </c>
      <c r="P929" s="46" t="s">
        <v>188</v>
      </c>
      <c r="Q929" s="46" t="s">
        <v>7</v>
      </c>
      <c r="R929" s="46" t="s">
        <v>4</v>
      </c>
      <c r="V929" s="46">
        <v>42675</v>
      </c>
      <c r="W929" s="46" t="s">
        <v>189</v>
      </c>
      <c r="AB929" s="46" t="s">
        <v>34</v>
      </c>
      <c r="AC929" s="46" t="s">
        <v>3558</v>
      </c>
      <c r="AG929" s="44" t="s">
        <v>4074</v>
      </c>
    </row>
    <row r="930" spans="1:33" hidden="1">
      <c r="A930" s="46">
        <v>114</v>
      </c>
      <c r="B930" s="46" t="s">
        <v>954</v>
      </c>
      <c r="C930" s="46" t="s">
        <v>216</v>
      </c>
      <c r="D930" s="46" t="s">
        <v>217</v>
      </c>
      <c r="E930" s="46" t="s">
        <v>3993</v>
      </c>
      <c r="F930" s="46" t="s">
        <v>4064</v>
      </c>
      <c r="G930" s="44" t="s">
        <v>4074</v>
      </c>
      <c r="H930" s="44" t="s">
        <v>1110</v>
      </c>
      <c r="I930" s="46" t="s">
        <v>4107</v>
      </c>
      <c r="J930" s="44" t="s">
        <v>4108</v>
      </c>
      <c r="K930" s="46" t="s">
        <v>4109</v>
      </c>
      <c r="L930" s="46">
        <v>15619292917</v>
      </c>
      <c r="N930" s="46" t="s">
        <v>186</v>
      </c>
      <c r="O930" s="46" t="s">
        <v>187</v>
      </c>
      <c r="P930" s="46" t="s">
        <v>188</v>
      </c>
      <c r="Q930" s="46" t="s">
        <v>7</v>
      </c>
      <c r="R930" s="46" t="s">
        <v>4</v>
      </c>
      <c r="V930" s="46">
        <v>42675</v>
      </c>
      <c r="W930" s="46" t="s">
        <v>189</v>
      </c>
      <c r="AB930" s="46" t="s">
        <v>34</v>
      </c>
      <c r="AC930" s="46" t="s">
        <v>3558</v>
      </c>
      <c r="AG930" s="44" t="s">
        <v>4074</v>
      </c>
    </row>
    <row r="931" spans="1:33" hidden="1">
      <c r="A931" s="46">
        <v>115</v>
      </c>
      <c r="B931" s="46" t="s">
        <v>954</v>
      </c>
      <c r="C931" s="46" t="s">
        <v>216</v>
      </c>
      <c r="D931" s="46" t="s">
        <v>217</v>
      </c>
      <c r="E931" s="46" t="s">
        <v>3993</v>
      </c>
      <c r="F931" s="46" t="s">
        <v>4064</v>
      </c>
      <c r="G931" s="44" t="s">
        <v>4074</v>
      </c>
      <c r="H931" s="44" t="s">
        <v>8</v>
      </c>
      <c r="I931" s="46" t="s">
        <v>4110</v>
      </c>
      <c r="J931" s="44" t="s">
        <v>4111</v>
      </c>
      <c r="K931" s="46" t="s">
        <v>4112</v>
      </c>
      <c r="L931" s="46">
        <v>15009281208</v>
      </c>
      <c r="N931" s="46" t="s">
        <v>186</v>
      </c>
      <c r="O931" s="46" t="s">
        <v>187</v>
      </c>
      <c r="P931" s="46" t="s">
        <v>188</v>
      </c>
      <c r="Q931" s="46" t="s">
        <v>7</v>
      </c>
      <c r="R931" s="46" t="s">
        <v>4</v>
      </c>
      <c r="V931" s="46">
        <v>42644</v>
      </c>
      <c r="W931" s="46" t="s">
        <v>189</v>
      </c>
      <c r="AB931" s="46" t="s">
        <v>34</v>
      </c>
      <c r="AC931" s="46" t="s">
        <v>3558</v>
      </c>
      <c r="AG931" s="44" t="s">
        <v>4074</v>
      </c>
    </row>
    <row r="932" spans="1:33" hidden="1">
      <c r="A932" s="46">
        <v>116</v>
      </c>
      <c r="B932" s="46" t="s">
        <v>954</v>
      </c>
      <c r="C932" s="46" t="s">
        <v>216</v>
      </c>
      <c r="D932" s="46" t="s">
        <v>217</v>
      </c>
      <c r="E932" s="46" t="s">
        <v>3993</v>
      </c>
      <c r="F932" s="46" t="s">
        <v>4064</v>
      </c>
      <c r="G932" s="44" t="s">
        <v>9795</v>
      </c>
      <c r="H932" s="44" t="s">
        <v>46</v>
      </c>
      <c r="I932" s="46" t="s">
        <v>4085</v>
      </c>
      <c r="J932" s="44" t="s">
        <v>4086</v>
      </c>
      <c r="K932" s="46" t="s">
        <v>4087</v>
      </c>
      <c r="L932" s="46">
        <v>15929996564</v>
      </c>
      <c r="N932" s="46" t="s">
        <v>186</v>
      </c>
      <c r="O932" s="46" t="s">
        <v>187</v>
      </c>
      <c r="P932" s="46" t="s">
        <v>200</v>
      </c>
      <c r="Q932" s="34" t="s">
        <v>7</v>
      </c>
      <c r="R932" s="34" t="s">
        <v>4</v>
      </c>
      <c r="V932" s="46">
        <v>42705</v>
      </c>
      <c r="W932" s="46" t="s">
        <v>201</v>
      </c>
      <c r="AG932" s="44" t="s">
        <v>4074</v>
      </c>
    </row>
    <row r="933" spans="1:33" hidden="1">
      <c r="A933" s="46">
        <v>117</v>
      </c>
      <c r="B933" s="46" t="s">
        <v>954</v>
      </c>
      <c r="C933" s="46" t="s">
        <v>216</v>
      </c>
      <c r="D933" s="46" t="s">
        <v>217</v>
      </c>
      <c r="E933" s="46" t="s">
        <v>3993</v>
      </c>
      <c r="F933" s="46" t="s">
        <v>4064</v>
      </c>
      <c r="G933" s="44" t="s">
        <v>4113</v>
      </c>
      <c r="H933" s="44" t="s">
        <v>3</v>
      </c>
      <c r="I933" s="46" t="s">
        <v>4064</v>
      </c>
      <c r="J933" s="44" t="s">
        <v>4066</v>
      </c>
      <c r="K933" s="46" t="s">
        <v>4067</v>
      </c>
      <c r="L933" s="46">
        <v>15991389847</v>
      </c>
      <c r="M933" s="46">
        <v>42248</v>
      </c>
      <c r="N933" s="46" t="s">
        <v>186</v>
      </c>
      <c r="O933" s="46" t="s">
        <v>187</v>
      </c>
      <c r="P933" s="46" t="s">
        <v>193</v>
      </c>
      <c r="Q933" s="46" t="s">
        <v>7</v>
      </c>
      <c r="R933" s="46" t="s">
        <v>4</v>
      </c>
      <c r="S933" s="46" t="s">
        <v>194</v>
      </c>
      <c r="T933" s="46" t="s">
        <v>194</v>
      </c>
      <c r="U933" s="46" t="s">
        <v>194</v>
      </c>
      <c r="V933" s="46" t="s">
        <v>194</v>
      </c>
      <c r="W933" s="46" t="s">
        <v>189</v>
      </c>
      <c r="X933" s="46" t="s">
        <v>1355</v>
      </c>
      <c r="Z933" s="46" t="s">
        <v>199</v>
      </c>
      <c r="AA933" s="46">
        <v>85</v>
      </c>
      <c r="AB933" s="46" t="s">
        <v>34</v>
      </c>
      <c r="AC933" s="46" t="s">
        <v>3558</v>
      </c>
      <c r="AD933" s="46" t="s">
        <v>201</v>
      </c>
      <c r="AE933" s="46" t="s">
        <v>197</v>
      </c>
      <c r="AG933" s="44" t="e">
        <v>#N/A</v>
      </c>
    </row>
    <row r="934" spans="1:33" hidden="1">
      <c r="A934" s="46">
        <v>118</v>
      </c>
      <c r="B934" s="46" t="s">
        <v>954</v>
      </c>
      <c r="C934" s="46" t="s">
        <v>216</v>
      </c>
      <c r="D934" s="46" t="s">
        <v>217</v>
      </c>
      <c r="E934" s="46" t="s">
        <v>3993</v>
      </c>
      <c r="F934" s="46" t="s">
        <v>4064</v>
      </c>
      <c r="G934" s="44" t="s">
        <v>5116</v>
      </c>
      <c r="H934" s="44" t="s">
        <v>46</v>
      </c>
      <c r="I934" s="46" t="s">
        <v>4085</v>
      </c>
      <c r="J934" s="44" t="s">
        <v>4086</v>
      </c>
      <c r="K934" s="46" t="s">
        <v>4087</v>
      </c>
      <c r="L934" s="46">
        <v>15929996564</v>
      </c>
      <c r="N934" s="46" t="s">
        <v>186</v>
      </c>
      <c r="O934" s="46" t="s">
        <v>187</v>
      </c>
      <c r="P934" s="46" t="s">
        <v>200</v>
      </c>
      <c r="Q934" s="34" t="s">
        <v>7</v>
      </c>
      <c r="R934" s="34" t="s">
        <v>4</v>
      </c>
      <c r="V934" s="46">
        <v>42705</v>
      </c>
      <c r="W934" s="46" t="s">
        <v>201</v>
      </c>
      <c r="AG934" s="44" t="e">
        <v>#N/A</v>
      </c>
    </row>
    <row r="935" spans="1:33" hidden="1">
      <c r="A935" s="46">
        <v>119</v>
      </c>
      <c r="B935" s="46" t="s">
        <v>954</v>
      </c>
      <c r="C935" s="46" t="s">
        <v>216</v>
      </c>
      <c r="D935" s="46" t="s">
        <v>217</v>
      </c>
      <c r="E935" s="46" t="s">
        <v>3993</v>
      </c>
      <c r="F935" s="46" t="s">
        <v>4114</v>
      </c>
      <c r="G935" s="44" t="s">
        <v>4115</v>
      </c>
      <c r="H935" s="44" t="s">
        <v>3</v>
      </c>
      <c r="I935" s="46" t="s">
        <v>4114</v>
      </c>
      <c r="J935" s="44" t="s">
        <v>4116</v>
      </c>
      <c r="K935" s="46" t="s">
        <v>4117</v>
      </c>
      <c r="L935" s="46">
        <v>13096917986</v>
      </c>
      <c r="M935" s="46">
        <v>42122</v>
      </c>
      <c r="N935" s="46" t="s">
        <v>186</v>
      </c>
      <c r="O935" s="46" t="s">
        <v>187</v>
      </c>
      <c r="P935" s="46" t="s">
        <v>188</v>
      </c>
      <c r="Q935" s="46" t="s">
        <v>7</v>
      </c>
      <c r="R935" s="46" t="s">
        <v>7</v>
      </c>
      <c r="S935" s="46" t="s">
        <v>194</v>
      </c>
      <c r="T935" s="46" t="s">
        <v>194</v>
      </c>
      <c r="W935" s="46" t="s">
        <v>189</v>
      </c>
      <c r="X935" s="46" t="s">
        <v>1355</v>
      </c>
      <c r="Z935" s="46" t="s">
        <v>194</v>
      </c>
      <c r="AA935" s="46">
        <v>23</v>
      </c>
      <c r="AB935" s="46" t="s">
        <v>34</v>
      </c>
      <c r="AC935" s="46" t="s">
        <v>4118</v>
      </c>
      <c r="AD935" s="46" t="s">
        <v>201</v>
      </c>
      <c r="AE935" s="46" t="s">
        <v>196</v>
      </c>
      <c r="AG935" s="44" t="e">
        <v>#N/A</v>
      </c>
    </row>
    <row r="936" spans="1:33" hidden="1">
      <c r="A936" s="46">
        <v>120</v>
      </c>
      <c r="B936" s="46" t="s">
        <v>954</v>
      </c>
      <c r="C936" s="46" t="s">
        <v>216</v>
      </c>
      <c r="D936" s="46" t="s">
        <v>217</v>
      </c>
      <c r="E936" s="46" t="s">
        <v>3993</v>
      </c>
      <c r="F936" s="46" t="s">
        <v>4114</v>
      </c>
      <c r="G936" s="44" t="s">
        <v>4115</v>
      </c>
      <c r="H936" s="44" t="s">
        <v>1110</v>
      </c>
      <c r="I936" s="46" t="s">
        <v>4119</v>
      </c>
      <c r="J936" s="44" t="s">
        <v>4120</v>
      </c>
      <c r="K936" s="46" t="s">
        <v>4121</v>
      </c>
      <c r="L936" s="46">
        <v>15102956087</v>
      </c>
      <c r="N936" s="46" t="s">
        <v>186</v>
      </c>
      <c r="O936" s="46" t="s">
        <v>187</v>
      </c>
      <c r="P936" s="46" t="s">
        <v>193</v>
      </c>
      <c r="Q936" s="46" t="s">
        <v>7</v>
      </c>
      <c r="R936" s="46" t="s">
        <v>7</v>
      </c>
      <c r="W936" s="46" t="s">
        <v>189</v>
      </c>
      <c r="AB936" s="46" t="s">
        <v>34</v>
      </c>
      <c r="AC936" s="46" t="s">
        <v>4118</v>
      </c>
      <c r="AG936" s="44" t="e">
        <v>#N/A</v>
      </c>
    </row>
    <row r="937" spans="1:33" hidden="1">
      <c r="A937" s="46">
        <v>121</v>
      </c>
      <c r="B937" s="46" t="s">
        <v>954</v>
      </c>
      <c r="C937" s="46" t="s">
        <v>216</v>
      </c>
      <c r="D937" s="46" t="s">
        <v>217</v>
      </c>
      <c r="E937" s="46" t="s">
        <v>3993</v>
      </c>
      <c r="F937" s="46" t="s">
        <v>4114</v>
      </c>
      <c r="G937" s="44" t="s">
        <v>4115</v>
      </c>
      <c r="H937" s="44" t="s">
        <v>9</v>
      </c>
      <c r="I937" s="46" t="s">
        <v>4122</v>
      </c>
      <c r="J937" s="44" t="s">
        <v>4123</v>
      </c>
      <c r="K937" s="46" t="s">
        <v>4124</v>
      </c>
      <c r="L937" s="46">
        <v>18591791109</v>
      </c>
      <c r="N937" s="46" t="s">
        <v>186</v>
      </c>
      <c r="O937" s="46" t="s">
        <v>187</v>
      </c>
      <c r="P937" s="46" t="s">
        <v>188</v>
      </c>
      <c r="Q937" s="46" t="s">
        <v>7</v>
      </c>
      <c r="R937" s="46" t="s">
        <v>7</v>
      </c>
      <c r="W937" s="46" t="s">
        <v>189</v>
      </c>
      <c r="AB937" s="46" t="s">
        <v>34</v>
      </c>
      <c r="AC937" s="46" t="s">
        <v>4118</v>
      </c>
      <c r="AG937" s="44" t="e">
        <v>#N/A</v>
      </c>
    </row>
    <row r="938" spans="1:33" hidden="1">
      <c r="A938" s="46">
        <v>122</v>
      </c>
      <c r="B938" s="46" t="s">
        <v>954</v>
      </c>
      <c r="C938" s="46" t="s">
        <v>216</v>
      </c>
      <c r="D938" s="46" t="s">
        <v>217</v>
      </c>
      <c r="E938" s="46" t="s">
        <v>3993</v>
      </c>
      <c r="F938" s="46" t="s">
        <v>4114</v>
      </c>
      <c r="G938" s="44" t="s">
        <v>4115</v>
      </c>
      <c r="H938" s="44" t="s">
        <v>8</v>
      </c>
      <c r="I938" s="46" t="s">
        <v>4125</v>
      </c>
      <c r="J938" s="44" t="s">
        <v>4126</v>
      </c>
      <c r="K938" s="46" t="s">
        <v>4127</v>
      </c>
      <c r="L938" s="46">
        <v>13259034214</v>
      </c>
      <c r="N938" s="46" t="s">
        <v>186</v>
      </c>
      <c r="O938" s="46" t="s">
        <v>187</v>
      </c>
      <c r="P938" s="46" t="s">
        <v>200</v>
      </c>
      <c r="Q938" s="46" t="s">
        <v>7</v>
      </c>
      <c r="R938" s="46" t="s">
        <v>7</v>
      </c>
      <c r="V938" s="46">
        <v>42705</v>
      </c>
      <c r="W938" s="46" t="s">
        <v>201</v>
      </c>
      <c r="AB938" s="46" t="s">
        <v>34</v>
      </c>
      <c r="AC938" s="46" t="s">
        <v>4118</v>
      </c>
      <c r="AG938" s="44" t="e">
        <v>#N/A</v>
      </c>
    </row>
    <row r="939" spans="1:33" hidden="1">
      <c r="A939" s="46">
        <v>123</v>
      </c>
      <c r="B939" s="46" t="s">
        <v>954</v>
      </c>
      <c r="C939" s="46" t="s">
        <v>216</v>
      </c>
      <c r="D939" s="46" t="s">
        <v>217</v>
      </c>
      <c r="E939" s="46" t="s">
        <v>3993</v>
      </c>
      <c r="F939" s="46" t="s">
        <v>4114</v>
      </c>
      <c r="G939" s="44" t="s">
        <v>4115</v>
      </c>
      <c r="H939" s="44" t="s">
        <v>8</v>
      </c>
      <c r="I939" s="46" t="s">
        <v>4128</v>
      </c>
      <c r="J939" s="44" t="s">
        <v>4129</v>
      </c>
      <c r="K939" s="46" t="s">
        <v>4130</v>
      </c>
      <c r="L939" s="46">
        <v>18037903086</v>
      </c>
      <c r="N939" s="46" t="s">
        <v>186</v>
      </c>
      <c r="O939" s="46" t="s">
        <v>187</v>
      </c>
      <c r="P939" s="46" t="s">
        <v>200</v>
      </c>
      <c r="Q939" s="46" t="s">
        <v>7</v>
      </c>
      <c r="R939" s="46" t="s">
        <v>7</v>
      </c>
      <c r="V939" s="46">
        <v>42705</v>
      </c>
      <c r="W939" s="46" t="s">
        <v>201</v>
      </c>
      <c r="AB939" s="46" t="s">
        <v>34</v>
      </c>
      <c r="AC939" s="46" t="s">
        <v>4118</v>
      </c>
      <c r="AG939" s="44" t="e">
        <v>#N/A</v>
      </c>
    </row>
    <row r="940" spans="1:33" hidden="1">
      <c r="A940" s="46">
        <v>124</v>
      </c>
      <c r="B940" s="46" t="s">
        <v>954</v>
      </c>
      <c r="C940" s="46" t="s">
        <v>216</v>
      </c>
      <c r="D940" s="46" t="s">
        <v>217</v>
      </c>
      <c r="E940" s="46" t="s">
        <v>3993</v>
      </c>
      <c r="F940" s="46" t="s">
        <v>4114</v>
      </c>
      <c r="G940" s="44" t="s">
        <v>4115</v>
      </c>
      <c r="H940" s="44" t="s">
        <v>5</v>
      </c>
      <c r="I940" s="46" t="s">
        <v>4131</v>
      </c>
      <c r="J940" s="44" t="s">
        <v>4132</v>
      </c>
      <c r="K940" s="46" t="s">
        <v>4133</v>
      </c>
      <c r="L940" s="46">
        <v>15309217526</v>
      </c>
      <c r="N940" s="46" t="s">
        <v>186</v>
      </c>
      <c r="O940" s="46" t="s">
        <v>187</v>
      </c>
      <c r="P940" s="46" t="s">
        <v>188</v>
      </c>
      <c r="Q940" s="46" t="s">
        <v>7</v>
      </c>
      <c r="R940" s="46" t="s">
        <v>7</v>
      </c>
      <c r="W940" s="46" t="s">
        <v>189</v>
      </c>
      <c r="AB940" s="46" t="s">
        <v>34</v>
      </c>
      <c r="AC940" s="46" t="s">
        <v>4118</v>
      </c>
      <c r="AG940" s="44" t="e">
        <v>#N/A</v>
      </c>
    </row>
    <row r="941" spans="1:33" hidden="1">
      <c r="A941" s="46">
        <v>125</v>
      </c>
      <c r="B941" s="46" t="s">
        <v>954</v>
      </c>
      <c r="C941" s="46" t="s">
        <v>216</v>
      </c>
      <c r="D941" s="46" t="s">
        <v>217</v>
      </c>
      <c r="E941" s="46" t="s">
        <v>3993</v>
      </c>
      <c r="F941" s="46" t="s">
        <v>4114</v>
      </c>
      <c r="G941" s="44" t="s">
        <v>5117</v>
      </c>
      <c r="H941" s="44" t="s">
        <v>46</v>
      </c>
      <c r="I941" s="46" t="s">
        <v>4085</v>
      </c>
      <c r="J941" s="44" t="s">
        <v>4086</v>
      </c>
      <c r="K941" s="46" t="s">
        <v>4087</v>
      </c>
      <c r="L941" s="46">
        <v>15929996564</v>
      </c>
      <c r="N941" s="46" t="s">
        <v>186</v>
      </c>
      <c r="O941" s="46" t="s">
        <v>187</v>
      </c>
      <c r="P941" s="46" t="s">
        <v>200</v>
      </c>
      <c r="Q941" s="34" t="s">
        <v>7</v>
      </c>
      <c r="R941" s="34" t="s">
        <v>7</v>
      </c>
      <c r="V941" s="46">
        <v>42705</v>
      </c>
      <c r="W941" s="46" t="s">
        <v>201</v>
      </c>
      <c r="AG941" s="44" t="e">
        <v>#N/A</v>
      </c>
    </row>
    <row r="942" spans="1:33" hidden="1">
      <c r="A942" s="46">
        <v>126</v>
      </c>
      <c r="B942" s="46" t="s">
        <v>954</v>
      </c>
      <c r="C942" s="46" t="s">
        <v>216</v>
      </c>
      <c r="D942" s="46" t="s">
        <v>217</v>
      </c>
      <c r="E942" s="46" t="s">
        <v>3993</v>
      </c>
      <c r="F942" s="46" t="s">
        <v>4134</v>
      </c>
      <c r="G942" s="44" t="s">
        <v>9803</v>
      </c>
      <c r="H942" s="44" t="s">
        <v>3</v>
      </c>
      <c r="I942" s="46" t="s">
        <v>4134</v>
      </c>
      <c r="J942" s="44" t="s">
        <v>4136</v>
      </c>
      <c r="K942" s="46" t="s">
        <v>4137</v>
      </c>
      <c r="L942" s="46">
        <v>13389189668</v>
      </c>
      <c r="N942" s="46" t="s">
        <v>186</v>
      </c>
      <c r="O942" s="46" t="s">
        <v>187</v>
      </c>
      <c r="P942" s="46" t="s">
        <v>200</v>
      </c>
      <c r="Q942" s="34" t="s">
        <v>7</v>
      </c>
      <c r="R942" s="34" t="s">
        <v>7</v>
      </c>
      <c r="V942" s="46">
        <v>42705</v>
      </c>
      <c r="W942" s="46" t="s">
        <v>201</v>
      </c>
      <c r="Z942" s="46" t="s">
        <v>34</v>
      </c>
      <c r="AA942" s="46" t="s">
        <v>4138</v>
      </c>
      <c r="AG942" s="44" t="s">
        <v>4135</v>
      </c>
    </row>
    <row r="943" spans="1:33" hidden="1">
      <c r="A943" s="46">
        <v>127</v>
      </c>
      <c r="B943" s="46" t="s">
        <v>954</v>
      </c>
      <c r="C943" s="46" t="s">
        <v>216</v>
      </c>
      <c r="D943" s="46" t="s">
        <v>217</v>
      </c>
      <c r="E943" s="46" t="s">
        <v>3993</v>
      </c>
      <c r="F943" s="46" t="s">
        <v>4134</v>
      </c>
      <c r="G943" s="44" t="s">
        <v>4135</v>
      </c>
      <c r="H943" s="44" t="s">
        <v>1110</v>
      </c>
      <c r="I943" s="46" t="s">
        <v>4139</v>
      </c>
      <c r="J943" s="44" t="s">
        <v>4140</v>
      </c>
      <c r="K943" s="46" t="s">
        <v>4141</v>
      </c>
      <c r="L943" s="46">
        <v>13572586871</v>
      </c>
      <c r="N943" s="46" t="s">
        <v>186</v>
      </c>
      <c r="O943" s="46" t="s">
        <v>187</v>
      </c>
      <c r="P943" s="46" t="s">
        <v>188</v>
      </c>
      <c r="Q943" s="46" t="s">
        <v>7</v>
      </c>
      <c r="R943" s="46" t="s">
        <v>7</v>
      </c>
      <c r="V943" s="46">
        <v>42675</v>
      </c>
      <c r="W943" s="46" t="s">
        <v>189</v>
      </c>
      <c r="AB943" s="46" t="s">
        <v>34</v>
      </c>
      <c r="AC943" s="46" t="s">
        <v>4138</v>
      </c>
      <c r="AG943" s="44" t="s">
        <v>4135</v>
      </c>
    </row>
    <row r="944" spans="1:33" hidden="1">
      <c r="A944" s="46">
        <v>128</v>
      </c>
      <c r="B944" s="46" t="s">
        <v>954</v>
      </c>
      <c r="C944" s="46" t="s">
        <v>216</v>
      </c>
      <c r="D944" s="46" t="s">
        <v>217</v>
      </c>
      <c r="E944" s="46" t="s">
        <v>3993</v>
      </c>
      <c r="F944" s="46" t="s">
        <v>4134</v>
      </c>
      <c r="G944" s="44" t="s">
        <v>4135</v>
      </c>
      <c r="H944" s="44" t="s">
        <v>5</v>
      </c>
      <c r="I944" s="46" t="s">
        <v>4142</v>
      </c>
      <c r="J944" s="44" t="s">
        <v>4143</v>
      </c>
      <c r="K944" s="46" t="s">
        <v>4144</v>
      </c>
      <c r="L944" s="46">
        <v>13891979201</v>
      </c>
      <c r="N944" s="46" t="s">
        <v>186</v>
      </c>
      <c r="O944" s="46" t="s">
        <v>187</v>
      </c>
      <c r="P944" s="46" t="s">
        <v>188</v>
      </c>
      <c r="Q944" s="46" t="s">
        <v>7</v>
      </c>
      <c r="R944" s="46" t="s">
        <v>7</v>
      </c>
      <c r="W944" s="46" t="s">
        <v>189</v>
      </c>
      <c r="AB944" s="46" t="s">
        <v>34</v>
      </c>
      <c r="AC944" s="46" t="s">
        <v>4138</v>
      </c>
      <c r="AG944" s="44" t="s">
        <v>4135</v>
      </c>
    </row>
    <row r="945" spans="1:33" hidden="1">
      <c r="A945" s="46">
        <v>129</v>
      </c>
      <c r="B945" s="46" t="s">
        <v>954</v>
      </c>
      <c r="C945" s="46" t="s">
        <v>216</v>
      </c>
      <c r="D945" s="46" t="s">
        <v>217</v>
      </c>
      <c r="E945" s="46" t="s">
        <v>3993</v>
      </c>
      <c r="F945" s="46" t="s">
        <v>4134</v>
      </c>
      <c r="G945" s="44" t="s">
        <v>4145</v>
      </c>
      <c r="H945" s="44" t="s">
        <v>9</v>
      </c>
      <c r="I945" s="46" t="s">
        <v>4146</v>
      </c>
      <c r="J945" s="44" t="s">
        <v>4147</v>
      </c>
      <c r="K945" s="46" t="s">
        <v>4148</v>
      </c>
      <c r="L945" s="46">
        <v>18192750363</v>
      </c>
      <c r="N945" s="46" t="s">
        <v>186</v>
      </c>
      <c r="O945" s="46" t="s">
        <v>187</v>
      </c>
      <c r="P945" s="46" t="s">
        <v>200</v>
      </c>
      <c r="Q945" s="46" t="s">
        <v>7</v>
      </c>
      <c r="R945" s="46" t="s">
        <v>7</v>
      </c>
      <c r="V945" s="46">
        <v>42705</v>
      </c>
      <c r="W945" s="46" t="s">
        <v>201</v>
      </c>
      <c r="AB945" s="46" t="s">
        <v>34</v>
      </c>
      <c r="AC945" s="46" t="s">
        <v>4138</v>
      </c>
      <c r="AG945" s="44" t="s">
        <v>4145</v>
      </c>
    </row>
    <row r="946" spans="1:33" hidden="1">
      <c r="A946" s="46">
        <v>130</v>
      </c>
      <c r="B946" s="46" t="s">
        <v>954</v>
      </c>
      <c r="C946" s="46" t="s">
        <v>216</v>
      </c>
      <c r="D946" s="46" t="s">
        <v>217</v>
      </c>
      <c r="E946" s="46" t="s">
        <v>3993</v>
      </c>
      <c r="F946" s="46" t="s">
        <v>4134</v>
      </c>
      <c r="G946" s="44" t="s">
        <v>4135</v>
      </c>
      <c r="H946" s="44" t="s">
        <v>8</v>
      </c>
      <c r="I946" s="46" t="s">
        <v>4149</v>
      </c>
      <c r="J946" s="44" t="s">
        <v>4150</v>
      </c>
      <c r="K946" s="46" t="s">
        <v>4151</v>
      </c>
      <c r="L946" s="46">
        <v>15710464480</v>
      </c>
      <c r="N946" s="46" t="s">
        <v>186</v>
      </c>
      <c r="O946" s="46" t="s">
        <v>187</v>
      </c>
      <c r="P946" s="46" t="s">
        <v>200</v>
      </c>
      <c r="Q946" s="46" t="s">
        <v>7</v>
      </c>
      <c r="R946" s="46" t="s">
        <v>7</v>
      </c>
      <c r="V946" s="46">
        <v>42705</v>
      </c>
      <c r="W946" s="46" t="s">
        <v>201</v>
      </c>
      <c r="AB946" s="46" t="s">
        <v>34</v>
      </c>
      <c r="AC946" s="46" t="s">
        <v>4138</v>
      </c>
      <c r="AG946" s="44" t="s">
        <v>4135</v>
      </c>
    </row>
    <row r="947" spans="1:33" hidden="1">
      <c r="A947" s="46">
        <v>131</v>
      </c>
      <c r="B947" s="46" t="s">
        <v>954</v>
      </c>
      <c r="C947" s="46" t="s">
        <v>216</v>
      </c>
      <c r="D947" s="46" t="s">
        <v>217</v>
      </c>
      <c r="E947" s="46" t="s">
        <v>3993</v>
      </c>
      <c r="F947" s="46" t="s">
        <v>4134</v>
      </c>
      <c r="G947" s="44" t="s">
        <v>4135</v>
      </c>
      <c r="H947" s="44" t="s">
        <v>1110</v>
      </c>
      <c r="I947" s="46" t="s">
        <v>1626</v>
      </c>
      <c r="J947" s="44" t="s">
        <v>4152</v>
      </c>
      <c r="K947" s="46" t="s">
        <v>4153</v>
      </c>
      <c r="L947" s="46">
        <v>15829463168</v>
      </c>
      <c r="N947" s="46" t="s">
        <v>186</v>
      </c>
      <c r="O947" s="46" t="s">
        <v>187</v>
      </c>
      <c r="P947" s="46" t="s">
        <v>200</v>
      </c>
      <c r="Q947" s="46" t="s">
        <v>7</v>
      </c>
      <c r="R947" s="46" t="s">
        <v>7</v>
      </c>
      <c r="V947" s="46">
        <v>42705</v>
      </c>
      <c r="W947" s="46" t="s">
        <v>201</v>
      </c>
      <c r="AB947" s="46" t="s">
        <v>34</v>
      </c>
      <c r="AC947" s="46" t="s">
        <v>4138</v>
      </c>
      <c r="AG947" s="44" t="s">
        <v>4135</v>
      </c>
    </row>
    <row r="948" spans="1:33" hidden="1">
      <c r="A948" s="46">
        <v>132</v>
      </c>
      <c r="B948" s="46" t="s">
        <v>954</v>
      </c>
      <c r="C948" s="46" t="s">
        <v>216</v>
      </c>
      <c r="D948" s="46" t="s">
        <v>217</v>
      </c>
      <c r="E948" s="46" t="s">
        <v>3993</v>
      </c>
      <c r="F948" s="46" t="s">
        <v>4134</v>
      </c>
      <c r="G948" s="44" t="s">
        <v>4135</v>
      </c>
      <c r="H948" s="44" t="s">
        <v>46</v>
      </c>
      <c r="I948" s="46" t="s">
        <v>4085</v>
      </c>
      <c r="J948" s="44" t="s">
        <v>4086</v>
      </c>
      <c r="K948" s="46" t="s">
        <v>4087</v>
      </c>
      <c r="L948" s="46">
        <v>15929996564</v>
      </c>
      <c r="N948" s="46" t="s">
        <v>186</v>
      </c>
      <c r="O948" s="46" t="s">
        <v>187</v>
      </c>
      <c r="P948" s="46" t="s">
        <v>200</v>
      </c>
      <c r="Q948" s="34" t="s">
        <v>7</v>
      </c>
      <c r="R948" s="34" t="s">
        <v>7</v>
      </c>
      <c r="V948" s="46">
        <v>42705</v>
      </c>
      <c r="W948" s="46" t="s">
        <v>201</v>
      </c>
      <c r="AG948" s="44" t="s">
        <v>4135</v>
      </c>
    </row>
    <row r="949" spans="1:33" hidden="1">
      <c r="A949" s="46">
        <v>133</v>
      </c>
      <c r="B949" s="46" t="s">
        <v>954</v>
      </c>
      <c r="C949" s="46" t="s">
        <v>216</v>
      </c>
      <c r="D949" s="46" t="s">
        <v>217</v>
      </c>
      <c r="E949" s="46" t="s">
        <v>3993</v>
      </c>
      <c r="F949" s="46" t="s">
        <v>4134</v>
      </c>
      <c r="G949" s="44" t="s">
        <v>4145</v>
      </c>
      <c r="H949" s="44" t="s">
        <v>8</v>
      </c>
      <c r="I949" s="46" t="s">
        <v>4154</v>
      </c>
      <c r="J949" s="44" t="s">
        <v>4155</v>
      </c>
      <c r="K949" s="46" t="s">
        <v>4156</v>
      </c>
      <c r="L949" s="46">
        <v>13227096087</v>
      </c>
      <c r="N949" s="46" t="s">
        <v>186</v>
      </c>
      <c r="O949" s="46" t="s">
        <v>187</v>
      </c>
      <c r="P949" s="46" t="s">
        <v>200</v>
      </c>
      <c r="Q949" s="46" t="s">
        <v>7</v>
      </c>
      <c r="R949" s="46" t="s">
        <v>7</v>
      </c>
      <c r="V949" s="46">
        <v>42705</v>
      </c>
      <c r="W949" s="46" t="s">
        <v>201</v>
      </c>
      <c r="AB949" s="46" t="s">
        <v>34</v>
      </c>
      <c r="AC949" s="46" t="s">
        <v>4138</v>
      </c>
      <c r="AG949" s="44" t="s">
        <v>4145</v>
      </c>
    </row>
    <row r="950" spans="1:33" hidden="1">
      <c r="A950" s="46">
        <v>134</v>
      </c>
      <c r="B950" s="46" t="s">
        <v>954</v>
      </c>
      <c r="C950" s="46" t="s">
        <v>216</v>
      </c>
      <c r="D950" s="46" t="s">
        <v>217</v>
      </c>
      <c r="E950" s="46" t="s">
        <v>3993</v>
      </c>
      <c r="F950" s="46" t="s">
        <v>4157</v>
      </c>
      <c r="G950" s="44" t="s">
        <v>4158</v>
      </c>
      <c r="H950" s="44" t="s">
        <v>46</v>
      </c>
      <c r="I950" s="46" t="s">
        <v>4159</v>
      </c>
      <c r="J950" s="44">
        <v>61023</v>
      </c>
      <c r="K950" s="46" t="s">
        <v>4160</v>
      </c>
      <c r="L950" s="46">
        <v>18166665975</v>
      </c>
      <c r="M950" s="46">
        <v>41680</v>
      </c>
      <c r="N950" s="46" t="s">
        <v>186</v>
      </c>
      <c r="O950" s="46" t="s">
        <v>187</v>
      </c>
      <c r="P950" s="46" t="s">
        <v>200</v>
      </c>
      <c r="Q950" s="46" t="s">
        <v>7</v>
      </c>
      <c r="R950" s="46" t="s">
        <v>7</v>
      </c>
      <c r="V950" s="46">
        <v>42705</v>
      </c>
      <c r="W950" s="46" t="s">
        <v>201</v>
      </c>
      <c r="AD950" s="46" t="s">
        <v>201</v>
      </c>
      <c r="AG950" s="44" t="s">
        <v>4158</v>
      </c>
    </row>
    <row r="951" spans="1:33" hidden="1">
      <c r="A951" s="46">
        <v>135</v>
      </c>
      <c r="B951" s="46" t="s">
        <v>954</v>
      </c>
      <c r="C951" s="46" t="s">
        <v>216</v>
      </c>
      <c r="D951" s="46" t="s">
        <v>217</v>
      </c>
      <c r="E951" s="46" t="s">
        <v>3993</v>
      </c>
      <c r="F951" s="46" t="s">
        <v>4161</v>
      </c>
      <c r="G951" s="44" t="s">
        <v>4162</v>
      </c>
      <c r="H951" s="44" t="s">
        <v>46</v>
      </c>
      <c r="I951" s="46" t="s">
        <v>4163</v>
      </c>
      <c r="J951" s="44" t="s">
        <v>4164</v>
      </c>
      <c r="K951" s="46" t="s">
        <v>4165</v>
      </c>
      <c r="L951" s="46">
        <v>18740395971</v>
      </c>
      <c r="M951" s="46">
        <v>41680</v>
      </c>
      <c r="N951" s="46" t="s">
        <v>186</v>
      </c>
      <c r="O951" s="46" t="s">
        <v>187</v>
      </c>
      <c r="P951" s="46" t="s">
        <v>193</v>
      </c>
      <c r="Q951" s="46" t="s">
        <v>7</v>
      </c>
      <c r="R951" s="46" t="s">
        <v>4</v>
      </c>
      <c r="W951" s="46" t="s">
        <v>189</v>
      </c>
      <c r="AD951" s="46" t="s">
        <v>201</v>
      </c>
      <c r="AG951" s="44" t="s">
        <v>4162</v>
      </c>
    </row>
    <row r="952" spans="1:33" hidden="1">
      <c r="A952" s="46">
        <v>136</v>
      </c>
      <c r="B952" s="46" t="s">
        <v>954</v>
      </c>
      <c r="C952" s="46" t="s">
        <v>216</v>
      </c>
      <c r="D952" s="46" t="s">
        <v>217</v>
      </c>
      <c r="E952" s="46" t="s">
        <v>3993</v>
      </c>
      <c r="F952" s="46" t="s">
        <v>3855</v>
      </c>
      <c r="G952" s="44" t="s">
        <v>4166</v>
      </c>
      <c r="H952" s="44" t="s">
        <v>46</v>
      </c>
      <c r="I952" s="46" t="s">
        <v>4163</v>
      </c>
      <c r="J952" s="44" t="s">
        <v>4167</v>
      </c>
      <c r="K952" s="46" t="s">
        <v>4165</v>
      </c>
      <c r="L952" s="46">
        <v>18740395971</v>
      </c>
      <c r="M952" s="46">
        <v>41680</v>
      </c>
      <c r="N952" s="46" t="s">
        <v>186</v>
      </c>
      <c r="O952" s="46" t="s">
        <v>187</v>
      </c>
      <c r="P952" s="46" t="s">
        <v>193</v>
      </c>
      <c r="Q952" s="46" t="s">
        <v>7</v>
      </c>
      <c r="R952" s="46" t="s">
        <v>7</v>
      </c>
      <c r="W952" s="46" t="s">
        <v>189</v>
      </c>
      <c r="AD952" s="46" t="s">
        <v>201</v>
      </c>
      <c r="AG952" s="44" t="s">
        <v>4166</v>
      </c>
    </row>
    <row r="953" spans="1:33" hidden="1">
      <c r="A953" s="46">
        <v>137</v>
      </c>
      <c r="B953" s="46" t="s">
        <v>954</v>
      </c>
      <c r="C953" s="46" t="s">
        <v>216</v>
      </c>
      <c r="D953" s="46" t="s">
        <v>217</v>
      </c>
      <c r="E953" s="46" t="s">
        <v>3993</v>
      </c>
      <c r="F953" s="46" t="s">
        <v>486</v>
      </c>
      <c r="G953" s="44" t="s">
        <v>9804</v>
      </c>
      <c r="H953" s="44" t="s">
        <v>46</v>
      </c>
      <c r="I953" s="46" t="s">
        <v>4159</v>
      </c>
      <c r="J953" s="44">
        <v>61023</v>
      </c>
      <c r="K953" s="46" t="s">
        <v>4160</v>
      </c>
      <c r="L953" s="46">
        <v>18166665975</v>
      </c>
      <c r="M953" s="46">
        <v>41680</v>
      </c>
      <c r="N953" s="46" t="s">
        <v>186</v>
      </c>
      <c r="O953" s="46" t="s">
        <v>187</v>
      </c>
      <c r="P953" s="46" t="s">
        <v>200</v>
      </c>
      <c r="Q953" s="34" t="s">
        <v>7</v>
      </c>
      <c r="R953" s="34" t="s">
        <v>4</v>
      </c>
      <c r="V953" s="46">
        <v>42705</v>
      </c>
      <c r="W953" s="46" t="s">
        <v>201</v>
      </c>
      <c r="AB953" s="46" t="s">
        <v>201</v>
      </c>
      <c r="AG953" s="44" t="s">
        <v>4168</v>
      </c>
    </row>
    <row r="954" spans="1:33" hidden="1">
      <c r="A954" s="46">
        <v>138</v>
      </c>
      <c r="B954" s="46" t="s">
        <v>954</v>
      </c>
      <c r="C954" s="46" t="s">
        <v>216</v>
      </c>
      <c r="D954" s="46" t="s">
        <v>217</v>
      </c>
      <c r="E954" s="46" t="s">
        <v>3993</v>
      </c>
      <c r="F954" s="46" t="s">
        <v>4169</v>
      </c>
      <c r="G954" s="44" t="s">
        <v>9805</v>
      </c>
      <c r="H954" s="44" t="s">
        <v>46</v>
      </c>
      <c r="I954" s="46" t="s">
        <v>4159</v>
      </c>
      <c r="J954" s="44">
        <v>61023</v>
      </c>
      <c r="K954" s="46" t="s">
        <v>4160</v>
      </c>
      <c r="L954" s="46">
        <v>18166665975</v>
      </c>
      <c r="M954" s="46">
        <v>41680</v>
      </c>
      <c r="N954" s="46" t="s">
        <v>186</v>
      </c>
      <c r="O954" s="46" t="s">
        <v>187</v>
      </c>
      <c r="P954" s="46" t="s">
        <v>200</v>
      </c>
      <c r="Q954" s="34" t="s">
        <v>7</v>
      </c>
      <c r="R954" s="34" t="s">
        <v>7</v>
      </c>
      <c r="V954" s="46">
        <v>42705</v>
      </c>
      <c r="W954" s="46" t="s">
        <v>201</v>
      </c>
      <c r="Z954" s="46" t="s">
        <v>201</v>
      </c>
      <c r="AG954" s="44" t="s">
        <v>4170</v>
      </c>
    </row>
    <row r="955" spans="1:33" hidden="1">
      <c r="A955" s="46">
        <v>139</v>
      </c>
      <c r="B955" s="46" t="s">
        <v>954</v>
      </c>
      <c r="C955" s="46" t="s">
        <v>216</v>
      </c>
      <c r="D955" s="46" t="s">
        <v>217</v>
      </c>
      <c r="E955" s="46" t="s">
        <v>3993</v>
      </c>
      <c r="F955" s="46" t="s">
        <v>4171</v>
      </c>
      <c r="G955" s="44" t="s">
        <v>9806</v>
      </c>
      <c r="H955" s="44" t="s">
        <v>46</v>
      </c>
      <c r="I955" s="46" t="s">
        <v>4159</v>
      </c>
      <c r="J955" s="44">
        <v>61023</v>
      </c>
      <c r="K955" s="46" t="s">
        <v>4160</v>
      </c>
      <c r="L955" s="46">
        <v>18166665975</v>
      </c>
      <c r="M955" s="46">
        <v>41680</v>
      </c>
      <c r="N955" s="46" t="s">
        <v>186</v>
      </c>
      <c r="O955" s="46" t="s">
        <v>187</v>
      </c>
      <c r="P955" s="46" t="s">
        <v>200</v>
      </c>
      <c r="Q955" s="34" t="s">
        <v>7</v>
      </c>
      <c r="R955" s="34" t="s">
        <v>4</v>
      </c>
      <c r="V955" s="46">
        <v>42705</v>
      </c>
      <c r="W955" s="46" t="s">
        <v>201</v>
      </c>
      <c r="Z955" s="46" t="s">
        <v>201</v>
      </c>
      <c r="AG955" s="44" t="s">
        <v>4172</v>
      </c>
    </row>
    <row r="956" spans="1:33" hidden="1">
      <c r="A956" s="46">
        <v>140</v>
      </c>
      <c r="B956" s="46" t="s">
        <v>954</v>
      </c>
      <c r="C956" s="46" t="s">
        <v>216</v>
      </c>
      <c r="D956" s="46" t="s">
        <v>217</v>
      </c>
      <c r="E956" s="46" t="s">
        <v>3993</v>
      </c>
      <c r="F956" s="46" t="s">
        <v>4173</v>
      </c>
      <c r="G956" s="44" t="s">
        <v>9807</v>
      </c>
      <c r="H956" s="44" t="s">
        <v>46</v>
      </c>
      <c r="I956" s="46" t="s">
        <v>4159</v>
      </c>
      <c r="J956" s="44">
        <v>61023</v>
      </c>
      <c r="K956" s="46" t="s">
        <v>4160</v>
      </c>
      <c r="L956" s="46">
        <v>18166665975</v>
      </c>
      <c r="M956" s="46">
        <v>41680</v>
      </c>
      <c r="N956" s="46" t="s">
        <v>186</v>
      </c>
      <c r="O956" s="46" t="s">
        <v>187</v>
      </c>
      <c r="P956" s="46" t="s">
        <v>200</v>
      </c>
      <c r="Q956" s="34" t="s">
        <v>4</v>
      </c>
      <c r="R956" s="34" t="s">
        <v>4</v>
      </c>
      <c r="V956" s="46">
        <v>42705</v>
      </c>
      <c r="W956" s="46" t="s">
        <v>201</v>
      </c>
      <c r="AG956" s="44" t="s">
        <v>4174</v>
      </c>
    </row>
    <row r="957" spans="1:33" hidden="1">
      <c r="A957" s="46">
        <v>141</v>
      </c>
      <c r="B957" s="46" t="s">
        <v>954</v>
      </c>
      <c r="C957" s="46" t="s">
        <v>216</v>
      </c>
      <c r="D957" s="46" t="s">
        <v>217</v>
      </c>
      <c r="E957" s="46" t="s">
        <v>3993</v>
      </c>
      <c r="F957" s="46" t="s">
        <v>4175</v>
      </c>
      <c r="G957" s="44" t="s">
        <v>9808</v>
      </c>
      <c r="H957" s="44" t="s">
        <v>46</v>
      </c>
      <c r="I957" s="46" t="s">
        <v>4163</v>
      </c>
      <c r="J957" s="44" t="s">
        <v>4164</v>
      </c>
      <c r="K957" s="46" t="s">
        <v>4165</v>
      </c>
      <c r="L957" s="46">
        <v>18740395971</v>
      </c>
      <c r="M957" s="46">
        <v>41680</v>
      </c>
      <c r="N957" s="46" t="s">
        <v>186</v>
      </c>
      <c r="O957" s="46" t="s">
        <v>187</v>
      </c>
      <c r="P957" s="46" t="s">
        <v>193</v>
      </c>
      <c r="Q957" s="34" t="s">
        <v>7</v>
      </c>
      <c r="R957" s="34" t="s">
        <v>4</v>
      </c>
      <c r="W957" s="46" t="s">
        <v>189</v>
      </c>
      <c r="Y957" s="46" t="s">
        <v>4177</v>
      </c>
      <c r="Z957" s="46" t="s">
        <v>190</v>
      </c>
      <c r="AA957" s="46" t="s">
        <v>892</v>
      </c>
      <c r="AB957" s="46" t="s">
        <v>4178</v>
      </c>
      <c r="AC957" s="46" t="s">
        <v>189</v>
      </c>
      <c r="AG957" s="44" t="s">
        <v>4176</v>
      </c>
    </row>
    <row r="958" spans="1:33" hidden="1">
      <c r="A958" s="46">
        <v>142</v>
      </c>
      <c r="B958" s="46" t="s">
        <v>954</v>
      </c>
      <c r="C958" s="46" t="s">
        <v>216</v>
      </c>
      <c r="D958" s="46" t="s">
        <v>217</v>
      </c>
      <c r="E958" s="46" t="s">
        <v>3993</v>
      </c>
      <c r="F958" s="46" t="s">
        <v>4179</v>
      </c>
      <c r="G958" s="44" t="s">
        <v>9809</v>
      </c>
      <c r="H958" s="44" t="s">
        <v>46</v>
      </c>
      <c r="I958" s="46" t="s">
        <v>4163</v>
      </c>
      <c r="J958" s="44" t="s">
        <v>4164</v>
      </c>
      <c r="K958" s="46" t="s">
        <v>4165</v>
      </c>
      <c r="L958" s="46">
        <v>18740395971</v>
      </c>
      <c r="M958" s="46">
        <v>41680</v>
      </c>
      <c r="N958" s="46" t="s">
        <v>186</v>
      </c>
      <c r="O958" s="46" t="s">
        <v>187</v>
      </c>
      <c r="P958" s="46" t="s">
        <v>193</v>
      </c>
      <c r="Q958" s="34" t="s">
        <v>7</v>
      </c>
      <c r="R958" s="34" t="s">
        <v>4</v>
      </c>
      <c r="W958" s="46" t="s">
        <v>189</v>
      </c>
      <c r="Y958" s="46" t="s">
        <v>1101</v>
      </c>
      <c r="Z958" s="46" t="s">
        <v>34</v>
      </c>
      <c r="AA958" s="46" t="s">
        <v>4177</v>
      </c>
      <c r="AB958" s="46" t="s">
        <v>190</v>
      </c>
      <c r="AC958" s="46" t="s">
        <v>892</v>
      </c>
      <c r="AD958" s="46" t="s">
        <v>4178</v>
      </c>
      <c r="AE958" s="46" t="s">
        <v>189</v>
      </c>
      <c r="AG958" s="44" t="s">
        <v>4180</v>
      </c>
    </row>
    <row r="959" spans="1:33" hidden="1">
      <c r="A959" s="46">
        <v>143</v>
      </c>
      <c r="B959" s="46" t="s">
        <v>954</v>
      </c>
      <c r="C959" s="46" t="s">
        <v>216</v>
      </c>
      <c r="D959" s="46" t="s">
        <v>217</v>
      </c>
      <c r="E959" s="46" t="s">
        <v>3993</v>
      </c>
      <c r="F959" s="46" t="s">
        <v>4181</v>
      </c>
      <c r="G959" s="44" t="s">
        <v>4182</v>
      </c>
      <c r="H959" s="44" t="s">
        <v>46</v>
      </c>
      <c r="I959" s="46" t="s">
        <v>4163</v>
      </c>
      <c r="J959" s="44" t="s">
        <v>4164</v>
      </c>
      <c r="K959" s="46" t="s">
        <v>4165</v>
      </c>
      <c r="L959" s="46">
        <v>18740395971</v>
      </c>
      <c r="M959" s="46">
        <v>41680</v>
      </c>
      <c r="N959" s="46" t="s">
        <v>186</v>
      </c>
      <c r="O959" s="46" t="s">
        <v>187</v>
      </c>
      <c r="P959" s="46" t="s">
        <v>193</v>
      </c>
      <c r="Q959" s="46" t="s">
        <v>7</v>
      </c>
      <c r="R959" s="46" t="s">
        <v>4</v>
      </c>
      <c r="W959" s="46" t="s">
        <v>189</v>
      </c>
      <c r="AA959" s="46" t="s">
        <v>1101</v>
      </c>
      <c r="AB959" s="46" t="s">
        <v>34</v>
      </c>
      <c r="AC959" s="46" t="s">
        <v>4177</v>
      </c>
      <c r="AD959" s="46" t="s">
        <v>190</v>
      </c>
      <c r="AE959" s="46" t="s">
        <v>892</v>
      </c>
      <c r="AF959" s="46" t="s">
        <v>4178</v>
      </c>
      <c r="AG959" s="44" t="s">
        <v>4182</v>
      </c>
    </row>
    <row r="960" spans="1:33" hidden="1">
      <c r="A960" s="46">
        <v>144</v>
      </c>
      <c r="B960" s="46" t="s">
        <v>954</v>
      </c>
      <c r="C960" s="46" t="s">
        <v>216</v>
      </c>
      <c r="D960" s="46" t="s">
        <v>217</v>
      </c>
      <c r="E960" s="46" t="s">
        <v>3993</v>
      </c>
      <c r="F960" s="46" t="s">
        <v>486</v>
      </c>
      <c r="G960" s="44" t="s">
        <v>4168</v>
      </c>
      <c r="H960" s="44" t="s">
        <v>3</v>
      </c>
      <c r="I960" s="46" t="s">
        <v>486</v>
      </c>
      <c r="J960" s="44" t="s">
        <v>4183</v>
      </c>
      <c r="K960" s="46" t="s">
        <v>4184</v>
      </c>
      <c r="L960" s="46">
        <v>13152168779</v>
      </c>
      <c r="M960" s="46">
        <v>42248</v>
      </c>
      <c r="N960" s="46" t="s">
        <v>186</v>
      </c>
      <c r="O960" s="46" t="s">
        <v>187</v>
      </c>
      <c r="P960" s="46" t="s">
        <v>188</v>
      </c>
      <c r="Q960" s="46" t="s">
        <v>7</v>
      </c>
      <c r="R960" s="46" t="s">
        <v>4</v>
      </c>
      <c r="S960" s="46" t="s">
        <v>194</v>
      </c>
      <c r="T960" s="46" t="s">
        <v>194</v>
      </c>
      <c r="U960" s="46" t="s">
        <v>194</v>
      </c>
      <c r="V960" s="46" t="s">
        <v>194</v>
      </c>
      <c r="W960" s="46" t="s">
        <v>189</v>
      </c>
      <c r="Z960" s="46" t="s">
        <v>199</v>
      </c>
      <c r="AA960" s="46" t="e">
        <v>#N/A</v>
      </c>
      <c r="AB960" s="46" t="e">
        <v>#N/A</v>
      </c>
      <c r="AC960" s="46" t="e">
        <v>#N/A</v>
      </c>
      <c r="AD960" s="46" t="s">
        <v>201</v>
      </c>
      <c r="AE960" s="46" t="s">
        <v>196</v>
      </c>
      <c r="AG960" s="44" t="s">
        <v>4168</v>
      </c>
    </row>
    <row r="961" spans="1:33" hidden="1">
      <c r="A961" s="46">
        <v>145</v>
      </c>
      <c r="B961" s="46" t="s">
        <v>954</v>
      </c>
      <c r="C961" s="46" t="s">
        <v>216</v>
      </c>
      <c r="D961" s="46" t="s">
        <v>217</v>
      </c>
      <c r="E961" s="46" t="s">
        <v>3993</v>
      </c>
      <c r="F961" s="46" t="s">
        <v>4169</v>
      </c>
      <c r="G961" s="44" t="s">
        <v>9805</v>
      </c>
      <c r="H961" s="44" t="s">
        <v>3</v>
      </c>
      <c r="I961" s="46" t="s">
        <v>4169</v>
      </c>
      <c r="J961" s="44">
        <v>3078</v>
      </c>
      <c r="K961" s="46" t="s">
        <v>4185</v>
      </c>
      <c r="L961" s="46">
        <v>13389211016</v>
      </c>
      <c r="M961" s="46">
        <v>42248</v>
      </c>
      <c r="N961" s="46" t="s">
        <v>186</v>
      </c>
      <c r="O961" s="46" t="s">
        <v>187</v>
      </c>
      <c r="P961" s="46" t="s">
        <v>188</v>
      </c>
      <c r="Q961" s="229" t="s">
        <v>7</v>
      </c>
      <c r="R961" s="229" t="s">
        <v>7</v>
      </c>
      <c r="W961" s="46" t="s">
        <v>189</v>
      </c>
      <c r="AC961" s="46" t="s">
        <v>4186</v>
      </c>
      <c r="AG961" s="44" t="s">
        <v>4170</v>
      </c>
    </row>
    <row r="962" spans="1:33" hidden="1">
      <c r="A962" s="46">
        <v>146</v>
      </c>
      <c r="B962" s="46" t="s">
        <v>954</v>
      </c>
      <c r="C962" s="46" t="s">
        <v>216</v>
      </c>
      <c r="D962" s="46" t="s">
        <v>217</v>
      </c>
      <c r="E962" s="46" t="s">
        <v>3993</v>
      </c>
      <c r="F962" s="46" t="s">
        <v>4171</v>
      </c>
      <c r="G962" s="44" t="s">
        <v>4172</v>
      </c>
      <c r="H962" s="44" t="s">
        <v>3</v>
      </c>
      <c r="I962" s="46" t="s">
        <v>4171</v>
      </c>
      <c r="J962" s="44" t="s">
        <v>4187</v>
      </c>
      <c r="K962" s="46" t="s">
        <v>4188</v>
      </c>
      <c r="L962" s="46">
        <v>13389188614</v>
      </c>
      <c r="M962" s="46">
        <v>42248</v>
      </c>
      <c r="N962" s="46" t="s">
        <v>186</v>
      </c>
      <c r="O962" s="46" t="s">
        <v>187</v>
      </c>
      <c r="P962" s="46" t="s">
        <v>188</v>
      </c>
      <c r="Q962" s="46" t="s">
        <v>7</v>
      </c>
      <c r="R962" s="46" t="s">
        <v>4</v>
      </c>
      <c r="S962" s="46" t="s">
        <v>194</v>
      </c>
      <c r="T962" s="46" t="s">
        <v>194</v>
      </c>
      <c r="U962" s="46" t="s">
        <v>194</v>
      </c>
      <c r="V962" s="46" t="s">
        <v>194</v>
      </c>
      <c r="W962" s="46" t="s">
        <v>189</v>
      </c>
      <c r="Z962" s="46" t="s">
        <v>199</v>
      </c>
      <c r="AA962" s="46" t="e">
        <v>#N/A</v>
      </c>
      <c r="AB962" s="46" t="e">
        <v>#N/A</v>
      </c>
      <c r="AC962" s="46" t="e">
        <v>#N/A</v>
      </c>
      <c r="AE962" s="46" t="s">
        <v>196</v>
      </c>
      <c r="AG962" s="44" t="s">
        <v>4172</v>
      </c>
    </row>
    <row r="963" spans="1:33" hidden="1">
      <c r="A963" s="46">
        <v>147</v>
      </c>
      <c r="B963" s="46" t="s">
        <v>954</v>
      </c>
      <c r="C963" s="46" t="s">
        <v>216</v>
      </c>
      <c r="D963" s="46" t="s">
        <v>217</v>
      </c>
      <c r="E963" s="46" t="s">
        <v>3993</v>
      </c>
      <c r="F963" s="46" t="s">
        <v>4173</v>
      </c>
      <c r="G963" s="44" t="s">
        <v>4174</v>
      </c>
      <c r="H963" s="44" t="s">
        <v>3</v>
      </c>
      <c r="I963" s="46" t="s">
        <v>4173</v>
      </c>
      <c r="J963" s="44" t="s">
        <v>4189</v>
      </c>
      <c r="K963" s="46" t="s">
        <v>4190</v>
      </c>
      <c r="L963" s="46">
        <v>15353709731</v>
      </c>
      <c r="M963" s="46">
        <v>42248</v>
      </c>
      <c r="N963" s="46" t="s">
        <v>186</v>
      </c>
      <c r="O963" s="46" t="s">
        <v>187</v>
      </c>
      <c r="P963" s="46" t="s">
        <v>188</v>
      </c>
      <c r="Q963" s="46" t="s">
        <v>4</v>
      </c>
      <c r="R963" s="46" t="s">
        <v>4</v>
      </c>
      <c r="S963" s="46" t="s">
        <v>194</v>
      </c>
      <c r="T963" s="46" t="s">
        <v>194</v>
      </c>
      <c r="U963" s="46" t="s">
        <v>194</v>
      </c>
      <c r="V963" s="46" t="s">
        <v>194</v>
      </c>
      <c r="W963" s="46" t="s">
        <v>189</v>
      </c>
      <c r="Z963" s="46" t="s">
        <v>199</v>
      </c>
      <c r="AA963" s="46" t="s">
        <v>1416</v>
      </c>
      <c r="AB963" s="46" t="s">
        <v>34</v>
      </c>
      <c r="AC963" s="46" t="s">
        <v>4191</v>
      </c>
      <c r="AE963" s="46" t="e">
        <v>#N/A</v>
      </c>
      <c r="AG963" s="44" t="s">
        <v>4174</v>
      </c>
    </row>
    <row r="964" spans="1:33" hidden="1">
      <c r="A964" s="46">
        <v>148</v>
      </c>
      <c r="B964" s="46" t="s">
        <v>954</v>
      </c>
      <c r="C964" s="46" t="s">
        <v>216</v>
      </c>
      <c r="D964" s="46" t="s">
        <v>217</v>
      </c>
      <c r="E964" s="46" t="s">
        <v>3993</v>
      </c>
      <c r="F964" s="46" t="s">
        <v>4192</v>
      </c>
      <c r="G964" s="44" t="s">
        <v>4193</v>
      </c>
      <c r="H964" s="44" t="s">
        <v>3</v>
      </c>
      <c r="I964" s="46" t="s">
        <v>4192</v>
      </c>
      <c r="J964" s="44" t="s">
        <v>4194</v>
      </c>
      <c r="K964" s="46" t="s">
        <v>4195</v>
      </c>
      <c r="L964" s="46">
        <v>15877551390</v>
      </c>
      <c r="M964" s="46">
        <v>42248</v>
      </c>
      <c r="N964" s="46" t="s">
        <v>186</v>
      </c>
      <c r="O964" s="46" t="s">
        <v>187</v>
      </c>
      <c r="P964" s="46" t="s">
        <v>193</v>
      </c>
      <c r="Q964" s="46" t="s">
        <v>7</v>
      </c>
      <c r="R964" s="46" t="s">
        <v>4</v>
      </c>
      <c r="S964" s="46" t="s">
        <v>194</v>
      </c>
      <c r="T964" s="46" t="s">
        <v>194</v>
      </c>
      <c r="U964" s="46" t="s">
        <v>194</v>
      </c>
      <c r="V964" s="46" t="s">
        <v>194</v>
      </c>
      <c r="W964" s="46" t="s">
        <v>189</v>
      </c>
      <c r="Z964" s="46" t="s">
        <v>199</v>
      </c>
      <c r="AA964" s="46" t="e">
        <v>#N/A</v>
      </c>
      <c r="AB964" s="46" t="e">
        <v>#N/A</v>
      </c>
      <c r="AC964" s="46" t="e">
        <v>#N/A</v>
      </c>
      <c r="AE964" s="46" t="e">
        <v>#N/A</v>
      </c>
      <c r="AG964" s="44" t="s">
        <v>4193</v>
      </c>
    </row>
    <row r="965" spans="1:33" hidden="1">
      <c r="A965" s="46">
        <v>149</v>
      </c>
      <c r="B965" s="46" t="s">
        <v>954</v>
      </c>
      <c r="C965" s="46" t="s">
        <v>216</v>
      </c>
      <c r="D965" s="46" t="s">
        <v>217</v>
      </c>
      <c r="E965" s="46" t="s">
        <v>3993</v>
      </c>
      <c r="F965" s="46" t="s">
        <v>4157</v>
      </c>
      <c r="G965" s="44" t="s">
        <v>4158</v>
      </c>
      <c r="H965" s="44" t="s">
        <v>3</v>
      </c>
      <c r="I965" s="46" t="s">
        <v>4157</v>
      </c>
      <c r="J965" s="44" t="s">
        <v>4196</v>
      </c>
      <c r="K965" s="46" t="s">
        <v>4197</v>
      </c>
      <c r="L965" s="46">
        <v>13279213627</v>
      </c>
      <c r="M965" s="46">
        <v>42248</v>
      </c>
      <c r="N965" s="46" t="s">
        <v>186</v>
      </c>
      <c r="O965" s="46" t="s">
        <v>187</v>
      </c>
      <c r="P965" s="46" t="s">
        <v>193</v>
      </c>
      <c r="Q965" s="46" t="s">
        <v>4</v>
      </c>
      <c r="R965" s="46" t="s">
        <v>4</v>
      </c>
      <c r="S965" s="46" t="s">
        <v>194</v>
      </c>
      <c r="T965" s="46" t="s">
        <v>194</v>
      </c>
      <c r="U965" s="46" t="s">
        <v>194</v>
      </c>
      <c r="V965" s="46" t="s">
        <v>194</v>
      </c>
      <c r="W965" s="46" t="s">
        <v>189</v>
      </c>
      <c r="Z965" s="46" t="s">
        <v>199</v>
      </c>
      <c r="AA965" s="46" t="s">
        <v>1416</v>
      </c>
      <c r="AB965" s="46" t="s">
        <v>34</v>
      </c>
      <c r="AC965" s="46" t="s">
        <v>4198</v>
      </c>
      <c r="AE965" s="46" t="e">
        <v>#N/A</v>
      </c>
      <c r="AG965" s="44" t="s">
        <v>4158</v>
      </c>
    </row>
    <row r="966" spans="1:33" hidden="1">
      <c r="A966" s="46">
        <v>150</v>
      </c>
      <c r="B966" s="46" t="s">
        <v>954</v>
      </c>
      <c r="C966" s="46" t="s">
        <v>216</v>
      </c>
      <c r="D966" s="46" t="s">
        <v>217</v>
      </c>
      <c r="E966" s="46" t="s">
        <v>3993</v>
      </c>
      <c r="F966" s="46" t="s">
        <v>4157</v>
      </c>
      <c r="G966" s="44" t="s">
        <v>4158</v>
      </c>
      <c r="H966" s="44" t="s">
        <v>8</v>
      </c>
      <c r="I966" s="46" t="s">
        <v>4157</v>
      </c>
      <c r="J966" s="44" t="s">
        <v>4196</v>
      </c>
      <c r="K966" s="46" t="s">
        <v>4197</v>
      </c>
      <c r="L966" s="46">
        <v>13279213627</v>
      </c>
      <c r="M966" s="46">
        <v>42248</v>
      </c>
      <c r="N966" s="46" t="s">
        <v>186</v>
      </c>
      <c r="O966" s="46" t="s">
        <v>187</v>
      </c>
      <c r="P966" s="46" t="s">
        <v>193</v>
      </c>
      <c r="Q966" s="46" t="s">
        <v>4</v>
      </c>
      <c r="R966" s="46" t="s">
        <v>4</v>
      </c>
      <c r="S966" s="46" t="s">
        <v>194</v>
      </c>
      <c r="T966" s="46" t="s">
        <v>194</v>
      </c>
      <c r="U966" s="46" t="s">
        <v>194</v>
      </c>
      <c r="V966" s="46" t="s">
        <v>194</v>
      </c>
      <c r="W966" s="46" t="s">
        <v>189</v>
      </c>
      <c r="Z966" s="46" t="s">
        <v>199</v>
      </c>
      <c r="AA966" s="46" t="s">
        <v>1416</v>
      </c>
      <c r="AB966" s="46" t="s">
        <v>34</v>
      </c>
      <c r="AC966" s="46" t="s">
        <v>4198</v>
      </c>
      <c r="AE966" s="46" t="e">
        <v>#N/A</v>
      </c>
      <c r="AG966" s="44" t="s">
        <v>4158</v>
      </c>
    </row>
    <row r="967" spans="1:33" hidden="1">
      <c r="A967" s="46">
        <v>151</v>
      </c>
      <c r="B967" s="46" t="s">
        <v>954</v>
      </c>
      <c r="C967" s="46" t="s">
        <v>216</v>
      </c>
      <c r="D967" s="46" t="s">
        <v>217</v>
      </c>
      <c r="E967" s="46" t="s">
        <v>3993</v>
      </c>
      <c r="F967" s="46" t="s">
        <v>4181</v>
      </c>
      <c r="G967" s="44" t="s">
        <v>4182</v>
      </c>
      <c r="H967" s="44" t="s">
        <v>3</v>
      </c>
      <c r="I967" s="46" t="s">
        <v>4181</v>
      </c>
      <c r="J967" s="44" t="s">
        <v>4199</v>
      </c>
      <c r="K967" s="46" t="s">
        <v>4200</v>
      </c>
      <c r="L967" s="46">
        <v>1539990631</v>
      </c>
      <c r="M967" s="46">
        <v>42248</v>
      </c>
      <c r="N967" s="46" t="s">
        <v>186</v>
      </c>
      <c r="O967" s="46" t="s">
        <v>187</v>
      </c>
      <c r="P967" s="46" t="s">
        <v>193</v>
      </c>
      <c r="Q967" s="46" t="s">
        <v>7</v>
      </c>
      <c r="R967" s="46" t="s">
        <v>4</v>
      </c>
      <c r="S967" s="46" t="s">
        <v>194</v>
      </c>
      <c r="T967" s="46" t="s">
        <v>194</v>
      </c>
      <c r="U967" s="46" t="s">
        <v>194</v>
      </c>
      <c r="V967" s="46" t="s">
        <v>194</v>
      </c>
      <c r="W967" s="46" t="s">
        <v>189</v>
      </c>
      <c r="Z967" s="46" t="s">
        <v>199</v>
      </c>
      <c r="AA967" s="46" t="s">
        <v>1101</v>
      </c>
      <c r="AB967" s="46" t="s">
        <v>34</v>
      </c>
      <c r="AC967" s="46" t="s">
        <v>4201</v>
      </c>
      <c r="AE967" s="46" t="s">
        <v>196</v>
      </c>
      <c r="AG967" s="44" t="s">
        <v>4182</v>
      </c>
    </row>
    <row r="968" spans="1:33" hidden="1">
      <c r="A968" s="46">
        <v>152</v>
      </c>
      <c r="B968" s="46" t="s">
        <v>954</v>
      </c>
      <c r="C968" s="46" t="s">
        <v>216</v>
      </c>
      <c r="D968" s="46" t="s">
        <v>217</v>
      </c>
      <c r="E968" s="46" t="s">
        <v>3993</v>
      </c>
      <c r="F968" s="46" t="s">
        <v>3855</v>
      </c>
      <c r="G968" s="44" t="s">
        <v>4166</v>
      </c>
      <c r="H968" s="44" t="s">
        <v>3</v>
      </c>
      <c r="I968" s="46" t="s">
        <v>3855</v>
      </c>
      <c r="J968" s="44" t="s">
        <v>4202</v>
      </c>
      <c r="K968" s="46" t="s">
        <v>4203</v>
      </c>
      <c r="L968" s="46">
        <v>18066625883</v>
      </c>
      <c r="M968" s="46">
        <v>42248</v>
      </c>
      <c r="N968" s="46" t="s">
        <v>186</v>
      </c>
      <c r="O968" s="46" t="s">
        <v>187</v>
      </c>
      <c r="P968" s="46" t="s">
        <v>188</v>
      </c>
      <c r="Q968" s="46" t="s">
        <v>7</v>
      </c>
      <c r="R968" s="46" t="s">
        <v>4</v>
      </c>
      <c r="S968" s="46" t="s">
        <v>194</v>
      </c>
      <c r="T968" s="46" t="s">
        <v>194</v>
      </c>
      <c r="U968" s="46" t="s">
        <v>194</v>
      </c>
      <c r="V968" s="46" t="s">
        <v>194</v>
      </c>
      <c r="W968" s="46" t="s">
        <v>189</v>
      </c>
      <c r="Z968" s="46" t="s">
        <v>199</v>
      </c>
      <c r="AA968" s="46" t="e">
        <v>#N/A</v>
      </c>
      <c r="AB968" s="46" t="e">
        <v>#N/A</v>
      </c>
      <c r="AC968" s="46" t="e">
        <v>#N/A</v>
      </c>
      <c r="AE968" s="46" t="e">
        <v>#N/A</v>
      </c>
      <c r="AG968" s="44" t="s">
        <v>4166</v>
      </c>
    </row>
    <row r="969" spans="1:33" hidden="1">
      <c r="A969" s="46">
        <v>153</v>
      </c>
      <c r="B969" s="46" t="s">
        <v>954</v>
      </c>
      <c r="C969" s="46" t="s">
        <v>216</v>
      </c>
      <c r="D969" s="46" t="s">
        <v>217</v>
      </c>
      <c r="E969" s="46" t="s">
        <v>3993</v>
      </c>
      <c r="F969" s="46" t="s">
        <v>4179</v>
      </c>
      <c r="G969" s="44" t="s">
        <v>4180</v>
      </c>
      <c r="H969" s="44" t="s">
        <v>3</v>
      </c>
      <c r="I969" s="46" t="s">
        <v>4179</v>
      </c>
      <c r="J969" s="44" t="s">
        <v>4204</v>
      </c>
      <c r="K969" s="46" t="s">
        <v>4205</v>
      </c>
      <c r="L969" s="46">
        <v>15319957687</v>
      </c>
      <c r="M969" s="46">
        <v>42248</v>
      </c>
      <c r="N969" s="46" t="s">
        <v>186</v>
      </c>
      <c r="O969" s="46" t="s">
        <v>187</v>
      </c>
      <c r="P969" s="46" t="s">
        <v>193</v>
      </c>
      <c r="Q969" s="46" t="s">
        <v>7</v>
      </c>
      <c r="R969" s="46" t="s">
        <v>4</v>
      </c>
      <c r="S969" s="46" t="s">
        <v>194</v>
      </c>
      <c r="T969" s="46" t="s">
        <v>194</v>
      </c>
      <c r="U969" s="46" t="s">
        <v>194</v>
      </c>
      <c r="V969" s="46" t="s">
        <v>194</v>
      </c>
      <c r="W969" s="46" t="s">
        <v>189</v>
      </c>
      <c r="Z969" s="46" t="s">
        <v>199</v>
      </c>
      <c r="AA969" s="46" t="s">
        <v>2617</v>
      </c>
      <c r="AB969" s="46" t="s">
        <v>195</v>
      </c>
      <c r="AC969" s="46" t="s">
        <v>4206</v>
      </c>
      <c r="AE969" s="46" t="s">
        <v>197</v>
      </c>
      <c r="AG969" s="44" t="s">
        <v>4180</v>
      </c>
    </row>
    <row r="970" spans="1:33" hidden="1">
      <c r="A970" s="46">
        <v>154</v>
      </c>
      <c r="B970" s="46" t="s">
        <v>954</v>
      </c>
      <c r="C970" s="46" t="s">
        <v>216</v>
      </c>
      <c r="D970" s="46" t="s">
        <v>217</v>
      </c>
      <c r="E970" s="46" t="s">
        <v>3993</v>
      </c>
      <c r="F970" s="46" t="s">
        <v>4175</v>
      </c>
      <c r="G970" s="44" t="s">
        <v>4176</v>
      </c>
      <c r="H970" s="44" t="s">
        <v>3</v>
      </c>
      <c r="I970" s="46" t="s">
        <v>4175</v>
      </c>
      <c r="J970" s="44" t="s">
        <v>4207</v>
      </c>
      <c r="K970" s="46" t="s">
        <v>4208</v>
      </c>
      <c r="L970" s="46">
        <v>18092381325</v>
      </c>
      <c r="M970" s="46">
        <v>42248</v>
      </c>
      <c r="N970" s="46" t="s">
        <v>186</v>
      </c>
      <c r="O970" s="46" t="s">
        <v>187</v>
      </c>
      <c r="P970" s="46" t="s">
        <v>188</v>
      </c>
      <c r="Q970" s="46" t="s">
        <v>7</v>
      </c>
      <c r="R970" s="46" t="s">
        <v>4</v>
      </c>
      <c r="S970" s="46" t="s">
        <v>194</v>
      </c>
      <c r="T970" s="46" t="s">
        <v>194</v>
      </c>
      <c r="U970" s="46" t="s">
        <v>194</v>
      </c>
      <c r="V970" s="46" t="s">
        <v>194</v>
      </c>
      <c r="W970" s="46" t="s">
        <v>189</v>
      </c>
      <c r="Z970" s="46" t="s">
        <v>199</v>
      </c>
      <c r="AA970" s="46" t="s">
        <v>1252</v>
      </c>
      <c r="AB970" s="46" t="s">
        <v>195</v>
      </c>
      <c r="AC970" s="46" t="s">
        <v>4209</v>
      </c>
      <c r="AE970" s="46" t="e">
        <v>#N/A</v>
      </c>
      <c r="AG970" s="44" t="s">
        <v>4176</v>
      </c>
    </row>
    <row r="971" spans="1:33" hidden="1">
      <c r="A971" s="46">
        <v>155</v>
      </c>
      <c r="B971" s="46" t="s">
        <v>954</v>
      </c>
      <c r="C971" s="46" t="s">
        <v>216</v>
      </c>
      <c r="D971" s="46" t="s">
        <v>217</v>
      </c>
      <c r="E971" s="46" t="s">
        <v>3993</v>
      </c>
      <c r="F971" s="46" t="s">
        <v>4161</v>
      </c>
      <c r="G971" s="44" t="s">
        <v>4162</v>
      </c>
      <c r="H971" s="44" t="s">
        <v>3</v>
      </c>
      <c r="I971" s="46" t="s">
        <v>4161</v>
      </c>
      <c r="J971" s="44" t="s">
        <v>4210</v>
      </c>
      <c r="K971" s="46" t="s">
        <v>4211</v>
      </c>
      <c r="L971" s="46">
        <v>15229265421</v>
      </c>
      <c r="M971" s="46">
        <v>42248</v>
      </c>
      <c r="N971" s="46" t="s">
        <v>186</v>
      </c>
      <c r="O971" s="46" t="s">
        <v>187</v>
      </c>
      <c r="P971" s="46" t="s">
        <v>188</v>
      </c>
      <c r="Q971" s="46" t="s">
        <v>4</v>
      </c>
      <c r="R971" s="46" t="s">
        <v>4</v>
      </c>
      <c r="S971" s="46" t="s">
        <v>194</v>
      </c>
      <c r="T971" s="46" t="s">
        <v>194</v>
      </c>
      <c r="U971" s="46" t="s">
        <v>194</v>
      </c>
      <c r="V971" s="46" t="s">
        <v>194</v>
      </c>
      <c r="W971" s="46" t="s">
        <v>189</v>
      </c>
      <c r="Z971" s="46" t="s">
        <v>199</v>
      </c>
      <c r="AA971" s="46" t="e">
        <v>#N/A</v>
      </c>
      <c r="AB971" s="46" t="e">
        <v>#N/A</v>
      </c>
      <c r="AC971" s="46" t="e">
        <v>#N/A</v>
      </c>
      <c r="AE971" s="46" t="e">
        <v>#N/A</v>
      </c>
      <c r="AG971" s="44" t="s">
        <v>4162</v>
      </c>
    </row>
    <row r="972" spans="1:33" hidden="1">
      <c r="A972" s="46">
        <v>156</v>
      </c>
      <c r="B972" s="46" t="s">
        <v>954</v>
      </c>
      <c r="C972" s="46" t="s">
        <v>216</v>
      </c>
      <c r="D972" s="46" t="s">
        <v>217</v>
      </c>
      <c r="E972" s="46" t="s">
        <v>3993</v>
      </c>
      <c r="F972" s="46" t="s">
        <v>4179</v>
      </c>
      <c r="G972" s="44" t="s">
        <v>9809</v>
      </c>
      <c r="H972" s="44" t="s">
        <v>5</v>
      </c>
      <c r="I972" s="46" t="s">
        <v>4212</v>
      </c>
      <c r="J972" s="44" t="s">
        <v>4213</v>
      </c>
      <c r="K972" s="46" t="s">
        <v>4214</v>
      </c>
      <c r="L972" s="46">
        <v>18629392510</v>
      </c>
      <c r="M972" s="46">
        <v>42248</v>
      </c>
      <c r="N972" s="46" t="s">
        <v>186</v>
      </c>
      <c r="O972" s="46" t="s">
        <v>187</v>
      </c>
      <c r="P972" s="46" t="s">
        <v>188</v>
      </c>
      <c r="Q972" s="229" t="s">
        <v>7</v>
      </c>
      <c r="R972" s="229" t="s">
        <v>4</v>
      </c>
      <c r="W972" s="46" t="s">
        <v>189</v>
      </c>
      <c r="Z972" s="46" t="s">
        <v>199</v>
      </c>
      <c r="AC972" s="46" t="s">
        <v>4201</v>
      </c>
      <c r="AG972" s="44" t="s">
        <v>4180</v>
      </c>
    </row>
    <row r="973" spans="1:33" hidden="1">
      <c r="A973" s="46">
        <v>157</v>
      </c>
      <c r="B973" s="46" t="s">
        <v>954</v>
      </c>
      <c r="C973" s="46" t="s">
        <v>216</v>
      </c>
      <c r="D973" s="46" t="s">
        <v>217</v>
      </c>
      <c r="E973" s="46" t="s">
        <v>3993</v>
      </c>
      <c r="F973" s="46" t="s">
        <v>4179</v>
      </c>
      <c r="G973" s="44" t="s">
        <v>4180</v>
      </c>
      <c r="H973" s="44" t="s">
        <v>5</v>
      </c>
      <c r="I973" s="46" t="s">
        <v>4215</v>
      </c>
      <c r="J973" s="44" t="s">
        <v>4216</v>
      </c>
      <c r="K973" s="46" t="s">
        <v>4217</v>
      </c>
      <c r="L973" s="46">
        <v>18710369630</v>
      </c>
      <c r="M973" s="46">
        <v>42248</v>
      </c>
      <c r="N973" s="46" t="s">
        <v>186</v>
      </c>
      <c r="O973" s="46" t="s">
        <v>187</v>
      </c>
      <c r="P973" s="46" t="s">
        <v>188</v>
      </c>
      <c r="Q973" s="229" t="s">
        <v>7</v>
      </c>
      <c r="R973" s="229" t="s">
        <v>4</v>
      </c>
      <c r="W973" s="46" t="s">
        <v>189</v>
      </c>
      <c r="Z973" s="46" t="s">
        <v>199</v>
      </c>
      <c r="AC973" s="46" t="s">
        <v>4201</v>
      </c>
      <c r="AG973" s="44" t="s">
        <v>4180</v>
      </c>
    </row>
    <row r="974" spans="1:33" hidden="1">
      <c r="A974" s="46">
        <v>158</v>
      </c>
      <c r="B974" s="46" t="s">
        <v>954</v>
      </c>
      <c r="C974" s="46" t="s">
        <v>216</v>
      </c>
      <c r="D974" s="46" t="s">
        <v>217</v>
      </c>
      <c r="E974" s="46" t="s">
        <v>3993</v>
      </c>
      <c r="F974" s="46" t="s">
        <v>4179</v>
      </c>
      <c r="G974" s="44" t="s">
        <v>4180</v>
      </c>
      <c r="H974" s="44" t="s">
        <v>5</v>
      </c>
      <c r="I974" s="46" t="s">
        <v>4218</v>
      </c>
      <c r="J974" s="44" t="s">
        <v>4219</v>
      </c>
      <c r="K974" s="46" t="s">
        <v>4220</v>
      </c>
      <c r="L974" s="46">
        <v>15114886996</v>
      </c>
      <c r="M974" s="46">
        <v>42248</v>
      </c>
      <c r="N974" s="46" t="s">
        <v>186</v>
      </c>
      <c r="O974" s="46" t="s">
        <v>187</v>
      </c>
      <c r="P974" s="46" t="s">
        <v>188</v>
      </c>
      <c r="Q974" s="229" t="s">
        <v>7</v>
      </c>
      <c r="R974" s="229" t="s">
        <v>4</v>
      </c>
      <c r="W974" s="46" t="s">
        <v>189</v>
      </c>
      <c r="Z974" s="46" t="s">
        <v>199</v>
      </c>
      <c r="AC974" s="46" t="s">
        <v>4201</v>
      </c>
      <c r="AG974" s="44" t="s">
        <v>4180</v>
      </c>
    </row>
    <row r="975" spans="1:33" hidden="1">
      <c r="A975" s="46">
        <v>159</v>
      </c>
      <c r="B975" s="46" t="s">
        <v>954</v>
      </c>
      <c r="C975" s="46" t="s">
        <v>216</v>
      </c>
      <c r="D975" s="46" t="s">
        <v>217</v>
      </c>
      <c r="E975" s="46" t="s">
        <v>3993</v>
      </c>
      <c r="F975" s="46" t="s">
        <v>486</v>
      </c>
      <c r="G975" s="44" t="s">
        <v>9804</v>
      </c>
      <c r="H975" s="44" t="s">
        <v>5</v>
      </c>
      <c r="I975" s="46" t="s">
        <v>4221</v>
      </c>
      <c r="J975" s="44" t="s">
        <v>4222</v>
      </c>
      <c r="K975" s="46" t="s">
        <v>4223</v>
      </c>
      <c r="L975" s="46">
        <v>18966722351</v>
      </c>
      <c r="M975" s="46">
        <v>42248</v>
      </c>
      <c r="N975" s="46" t="s">
        <v>186</v>
      </c>
      <c r="O975" s="46" t="s">
        <v>187</v>
      </c>
      <c r="P975" s="46" t="s">
        <v>188</v>
      </c>
      <c r="Q975" s="229" t="s">
        <v>7</v>
      </c>
      <c r="R975" s="229" t="s">
        <v>4</v>
      </c>
      <c r="W975" s="46" t="s">
        <v>189</v>
      </c>
      <c r="Z975" s="46" t="s">
        <v>199</v>
      </c>
      <c r="AC975" s="46" t="s">
        <v>4224</v>
      </c>
      <c r="AG975" s="44" t="s">
        <v>4168</v>
      </c>
    </row>
    <row r="976" spans="1:33" hidden="1">
      <c r="A976" s="46">
        <v>160</v>
      </c>
      <c r="B976" s="46" t="s">
        <v>954</v>
      </c>
      <c r="C976" s="46" t="s">
        <v>216</v>
      </c>
      <c r="D976" s="46" t="s">
        <v>217</v>
      </c>
      <c r="E976" s="46" t="s">
        <v>3993</v>
      </c>
      <c r="F976" s="46" t="s">
        <v>4169</v>
      </c>
      <c r="G976" s="44" t="s">
        <v>9805</v>
      </c>
      <c r="H976" s="44" t="s">
        <v>5</v>
      </c>
      <c r="I976" s="46" t="s">
        <v>4225</v>
      </c>
      <c r="J976" s="44" t="s">
        <v>4226</v>
      </c>
      <c r="K976" s="46" t="s">
        <v>4227</v>
      </c>
      <c r="L976" s="46">
        <v>13363988774</v>
      </c>
      <c r="M976" s="46">
        <v>42248</v>
      </c>
      <c r="N976" s="46" t="s">
        <v>186</v>
      </c>
      <c r="O976" s="46" t="s">
        <v>187</v>
      </c>
      <c r="P976" s="46" t="s">
        <v>188</v>
      </c>
      <c r="Q976" s="229" t="s">
        <v>7</v>
      </c>
      <c r="R976" s="229" t="s">
        <v>7</v>
      </c>
      <c r="W976" s="46" t="s">
        <v>189</v>
      </c>
      <c r="Z976" s="46" t="s">
        <v>199</v>
      </c>
      <c r="AC976" s="46" t="s">
        <v>4224</v>
      </c>
      <c r="AG976" s="44" t="s">
        <v>4170</v>
      </c>
    </row>
    <row r="977" spans="1:33" hidden="1">
      <c r="A977" s="46">
        <v>161</v>
      </c>
      <c r="B977" s="46" t="s">
        <v>954</v>
      </c>
      <c r="C977" s="46" t="s">
        <v>216</v>
      </c>
      <c r="D977" s="46" t="s">
        <v>217</v>
      </c>
      <c r="E977" s="46" t="s">
        <v>3993</v>
      </c>
      <c r="F977" s="46" t="s">
        <v>4175</v>
      </c>
      <c r="G977" s="44" t="s">
        <v>9808</v>
      </c>
      <c r="H977" s="44" t="s">
        <v>5</v>
      </c>
      <c r="I977" s="46" t="s">
        <v>4228</v>
      </c>
      <c r="J977" s="44" t="s">
        <v>4229</v>
      </c>
      <c r="K977" s="46" t="s">
        <v>4230</v>
      </c>
      <c r="L977" s="46">
        <v>13629206960</v>
      </c>
      <c r="M977" s="46">
        <v>42248</v>
      </c>
      <c r="N977" s="46" t="s">
        <v>186</v>
      </c>
      <c r="O977" s="46" t="s">
        <v>187</v>
      </c>
      <c r="P977" s="46" t="s">
        <v>188</v>
      </c>
      <c r="Q977" s="229" t="s">
        <v>7</v>
      </c>
      <c r="R977" s="229" t="s">
        <v>4</v>
      </c>
      <c r="W977" s="46" t="s">
        <v>189</v>
      </c>
      <c r="Z977" s="46" t="s">
        <v>199</v>
      </c>
      <c r="AC977" s="46" t="s">
        <v>4231</v>
      </c>
      <c r="AG977" s="44" t="s">
        <v>4176</v>
      </c>
    </row>
    <row r="978" spans="1:33" hidden="1">
      <c r="A978" s="46">
        <v>162</v>
      </c>
      <c r="B978" s="46" t="s">
        <v>954</v>
      </c>
      <c r="C978" s="46" t="s">
        <v>216</v>
      </c>
      <c r="D978" s="46" t="s">
        <v>217</v>
      </c>
      <c r="E978" s="46" t="s">
        <v>3993</v>
      </c>
      <c r="F978" s="46" t="s">
        <v>4171</v>
      </c>
      <c r="G978" s="44" t="s">
        <v>9806</v>
      </c>
      <c r="H978" s="44" t="s">
        <v>5</v>
      </c>
      <c r="I978" s="46" t="s">
        <v>4232</v>
      </c>
      <c r="J978" s="44" t="s">
        <v>4233</v>
      </c>
      <c r="K978" s="46" t="s">
        <v>4234</v>
      </c>
      <c r="L978" s="46">
        <v>18729514077</v>
      </c>
      <c r="M978" s="46">
        <v>42248</v>
      </c>
      <c r="N978" s="46" t="s">
        <v>186</v>
      </c>
      <c r="O978" s="46" t="s">
        <v>187</v>
      </c>
      <c r="P978" s="46" t="s">
        <v>188</v>
      </c>
      <c r="Q978" s="229" t="s">
        <v>7</v>
      </c>
      <c r="R978" s="229" t="s">
        <v>4</v>
      </c>
      <c r="W978" s="46" t="s">
        <v>189</v>
      </c>
      <c r="Z978" s="46" t="s">
        <v>199</v>
      </c>
      <c r="AC978" s="46" t="s">
        <v>4235</v>
      </c>
      <c r="AG978" s="44" t="s">
        <v>4172</v>
      </c>
    </row>
    <row r="979" spans="1:33" hidden="1">
      <c r="A979" s="46">
        <v>163</v>
      </c>
      <c r="B979" s="46" t="s">
        <v>954</v>
      </c>
      <c r="C979" s="46" t="s">
        <v>216</v>
      </c>
      <c r="D979" s="46" t="s">
        <v>217</v>
      </c>
      <c r="E979" s="46" t="s">
        <v>3993</v>
      </c>
      <c r="F979" s="46" t="s">
        <v>4175</v>
      </c>
      <c r="G979" s="44" t="s">
        <v>4176</v>
      </c>
      <c r="H979" s="44" t="s">
        <v>8</v>
      </c>
      <c r="I979" s="46" t="s">
        <v>4236</v>
      </c>
      <c r="J979" s="44" t="s">
        <v>4237</v>
      </c>
      <c r="K979" s="46" t="s">
        <v>4238</v>
      </c>
      <c r="L979" s="46">
        <v>18629518165</v>
      </c>
      <c r="M979" s="46">
        <v>42248</v>
      </c>
      <c r="N979" s="46" t="s">
        <v>186</v>
      </c>
      <c r="O979" s="46" t="s">
        <v>187</v>
      </c>
      <c r="P979" s="46" t="s">
        <v>188</v>
      </c>
      <c r="Q979" s="229" t="s">
        <v>7</v>
      </c>
      <c r="R979" s="229" t="s">
        <v>4</v>
      </c>
      <c r="W979" s="46" t="s">
        <v>189</v>
      </c>
      <c r="Z979" s="46" t="s">
        <v>199</v>
      </c>
      <c r="AC979" s="46" t="s">
        <v>4239</v>
      </c>
      <c r="AG979" s="44" t="s">
        <v>4176</v>
      </c>
    </row>
    <row r="980" spans="1:33" hidden="1">
      <c r="A980" s="46">
        <v>164</v>
      </c>
      <c r="B980" s="46" t="s">
        <v>954</v>
      </c>
      <c r="C980" s="46" t="s">
        <v>216</v>
      </c>
      <c r="D980" s="46" t="s">
        <v>217</v>
      </c>
      <c r="E980" s="46" t="s">
        <v>3993</v>
      </c>
      <c r="F980" s="46" t="s">
        <v>4171</v>
      </c>
      <c r="G980" s="44" t="s">
        <v>4172</v>
      </c>
      <c r="H980" s="44" t="s">
        <v>8</v>
      </c>
      <c r="I980" s="46" t="s">
        <v>4240</v>
      </c>
      <c r="J980" s="44" t="s">
        <v>4241</v>
      </c>
      <c r="K980" s="46" t="s">
        <v>4242</v>
      </c>
      <c r="L980" s="46">
        <v>15829252377</v>
      </c>
      <c r="M980" s="46">
        <v>42248</v>
      </c>
      <c r="N980" s="46" t="s">
        <v>186</v>
      </c>
      <c r="O980" s="46" t="s">
        <v>187</v>
      </c>
      <c r="P980" s="46" t="s">
        <v>188</v>
      </c>
      <c r="Q980" s="229" t="s">
        <v>7</v>
      </c>
      <c r="R980" s="229" t="s">
        <v>4</v>
      </c>
      <c r="W980" s="46" t="s">
        <v>189</v>
      </c>
      <c r="Z980" s="46" t="s">
        <v>199</v>
      </c>
      <c r="AC980" s="46" t="s">
        <v>4243</v>
      </c>
      <c r="AG980" s="44" t="s">
        <v>4172</v>
      </c>
    </row>
    <row r="981" spans="1:33" hidden="1">
      <c r="A981" s="46">
        <v>165</v>
      </c>
      <c r="B981" s="46" t="s">
        <v>954</v>
      </c>
      <c r="C981" s="46" t="s">
        <v>216</v>
      </c>
      <c r="D981" s="46" t="s">
        <v>217</v>
      </c>
      <c r="E981" s="46" t="s">
        <v>3993</v>
      </c>
      <c r="F981" s="46" t="s">
        <v>4173</v>
      </c>
      <c r="G981" s="44" t="s">
        <v>4174</v>
      </c>
      <c r="H981" s="44" t="s">
        <v>8</v>
      </c>
      <c r="I981" s="46" t="s">
        <v>4244</v>
      </c>
      <c r="J981" s="44" t="s">
        <v>4245</v>
      </c>
      <c r="K981" s="46" t="s">
        <v>4246</v>
      </c>
      <c r="L981" s="46">
        <v>18092783035</v>
      </c>
      <c r="M981" s="46">
        <v>42248</v>
      </c>
      <c r="N981" s="46" t="s">
        <v>186</v>
      </c>
      <c r="O981" s="46" t="s">
        <v>187</v>
      </c>
      <c r="P981" s="46" t="s">
        <v>193</v>
      </c>
      <c r="Q981" s="46" t="s">
        <v>4</v>
      </c>
      <c r="R981" s="46" t="s">
        <v>4</v>
      </c>
      <c r="W981" s="46" t="s">
        <v>189</v>
      </c>
      <c r="Z981" s="46" t="s">
        <v>199</v>
      </c>
      <c r="AC981" s="46" t="s">
        <v>4247</v>
      </c>
      <c r="AG981" s="44" t="s">
        <v>4174</v>
      </c>
    </row>
    <row r="982" spans="1:33" hidden="1">
      <c r="A982" s="46">
        <v>166</v>
      </c>
      <c r="B982" s="46" t="s">
        <v>954</v>
      </c>
      <c r="C982" s="46" t="s">
        <v>216</v>
      </c>
      <c r="D982" s="46" t="s">
        <v>217</v>
      </c>
      <c r="E982" s="46" t="s">
        <v>3993</v>
      </c>
      <c r="F982" s="46" t="s">
        <v>4161</v>
      </c>
      <c r="G982" s="44" t="s">
        <v>9810</v>
      </c>
      <c r="H982" s="44" t="s">
        <v>8</v>
      </c>
      <c r="I982" s="46" t="s">
        <v>4161</v>
      </c>
      <c r="J982" s="44" t="s">
        <v>4248</v>
      </c>
      <c r="K982" s="46" t="s">
        <v>4211</v>
      </c>
      <c r="L982" s="46">
        <v>15229265421</v>
      </c>
      <c r="M982" s="46">
        <v>42248</v>
      </c>
      <c r="N982" s="46" t="s">
        <v>186</v>
      </c>
      <c r="O982" s="46" t="s">
        <v>187</v>
      </c>
      <c r="P982" s="46" t="s">
        <v>188</v>
      </c>
      <c r="Q982" s="229" t="s">
        <v>4</v>
      </c>
      <c r="R982" s="229" t="s">
        <v>4</v>
      </c>
      <c r="W982" s="46" t="s">
        <v>189</v>
      </c>
      <c r="Z982" s="46" t="s">
        <v>199</v>
      </c>
      <c r="AC982" s="46" t="s">
        <v>4201</v>
      </c>
      <c r="AG982" s="44" t="s">
        <v>4162</v>
      </c>
    </row>
    <row r="983" spans="1:33" hidden="1">
      <c r="A983" s="46">
        <v>167</v>
      </c>
      <c r="B983" s="46" t="s">
        <v>954</v>
      </c>
      <c r="C983" s="46" t="s">
        <v>216</v>
      </c>
      <c r="D983" s="46" t="s">
        <v>217</v>
      </c>
      <c r="E983" s="46" t="s">
        <v>3993</v>
      </c>
      <c r="F983" s="46" t="s">
        <v>4181</v>
      </c>
      <c r="G983" s="44" t="s">
        <v>9811</v>
      </c>
      <c r="H983" s="44" t="s">
        <v>8</v>
      </c>
      <c r="I983" s="46" t="s">
        <v>4249</v>
      </c>
      <c r="J983" s="44" t="s">
        <v>4250</v>
      </c>
      <c r="K983" s="46" t="s">
        <v>4251</v>
      </c>
      <c r="L983" s="46">
        <v>15829217209</v>
      </c>
      <c r="M983" s="46">
        <v>42248</v>
      </c>
      <c r="N983" s="46" t="s">
        <v>186</v>
      </c>
      <c r="O983" s="46" t="s">
        <v>187</v>
      </c>
      <c r="P983" s="46" t="s">
        <v>188</v>
      </c>
      <c r="Q983" s="229" t="s">
        <v>7</v>
      </c>
      <c r="R983" s="229" t="s">
        <v>4</v>
      </c>
      <c r="W983" s="46" t="s">
        <v>189</v>
      </c>
      <c r="Z983" s="46" t="s">
        <v>199</v>
      </c>
      <c r="AC983" s="46" t="s">
        <v>4201</v>
      </c>
      <c r="AG983" s="44" t="s">
        <v>4182</v>
      </c>
    </row>
    <row r="984" spans="1:33" hidden="1">
      <c r="A984" s="46">
        <v>168</v>
      </c>
      <c r="B984" s="46" t="s">
        <v>954</v>
      </c>
      <c r="C984" s="46" t="s">
        <v>216</v>
      </c>
      <c r="D984" s="46" t="s">
        <v>217</v>
      </c>
      <c r="E984" s="46" t="s">
        <v>3993</v>
      </c>
      <c r="F984" s="46" t="s">
        <v>4181</v>
      </c>
      <c r="G984" s="44" t="s">
        <v>4182</v>
      </c>
      <c r="H984" s="44" t="s">
        <v>8</v>
      </c>
      <c r="I984" s="46" t="s">
        <v>4252</v>
      </c>
      <c r="J984" s="44" t="s">
        <v>4253</v>
      </c>
      <c r="K984" s="46" t="s">
        <v>4254</v>
      </c>
      <c r="L984" s="46">
        <v>18629043163</v>
      </c>
      <c r="M984" s="46">
        <v>42248</v>
      </c>
      <c r="N984" s="46" t="s">
        <v>186</v>
      </c>
      <c r="O984" s="46" t="s">
        <v>187</v>
      </c>
      <c r="P984" s="46" t="s">
        <v>188</v>
      </c>
      <c r="Q984" s="229" t="s">
        <v>7</v>
      </c>
      <c r="R984" s="229" t="s">
        <v>4</v>
      </c>
      <c r="W984" s="46" t="s">
        <v>189</v>
      </c>
      <c r="Z984" s="46" t="s">
        <v>199</v>
      </c>
      <c r="AC984" s="46" t="s">
        <v>4201</v>
      </c>
      <c r="AG984" s="44" t="s">
        <v>4182</v>
      </c>
    </row>
    <row r="985" spans="1:33" hidden="1">
      <c r="A985" s="46">
        <v>169</v>
      </c>
      <c r="B985" s="46" t="s">
        <v>954</v>
      </c>
      <c r="C985" s="46" t="s">
        <v>216</v>
      </c>
      <c r="D985" s="46" t="s">
        <v>217</v>
      </c>
      <c r="E985" s="46" t="s">
        <v>3993</v>
      </c>
      <c r="F985" s="46" t="s">
        <v>4255</v>
      </c>
      <c r="G985" s="44" t="s">
        <v>4256</v>
      </c>
      <c r="H985" s="44" t="s">
        <v>3</v>
      </c>
      <c r="I985" s="46" t="s">
        <v>4255</v>
      </c>
      <c r="J985" s="44">
        <v>30468</v>
      </c>
      <c r="K985" s="46" t="s">
        <v>4257</v>
      </c>
      <c r="L985" s="46">
        <v>18670115759</v>
      </c>
      <c r="M985" s="46">
        <v>42248</v>
      </c>
      <c r="N985" s="46" t="s">
        <v>186</v>
      </c>
      <c r="O985" s="46" t="s">
        <v>187</v>
      </c>
      <c r="P985" s="46" t="s">
        <v>200</v>
      </c>
      <c r="Q985" s="46" t="s">
        <v>4</v>
      </c>
      <c r="R985" s="46" t="s">
        <v>4</v>
      </c>
      <c r="V985" s="46">
        <v>42705</v>
      </c>
      <c r="W985" s="46" t="s">
        <v>201</v>
      </c>
      <c r="AC985" s="46" t="s">
        <v>4247</v>
      </c>
      <c r="AG985" s="44" t="s">
        <v>4256</v>
      </c>
    </row>
    <row r="986" spans="1:33" hidden="1">
      <c r="A986" s="46">
        <v>170</v>
      </c>
      <c r="B986" s="46" t="s">
        <v>954</v>
      </c>
      <c r="C986" s="46" t="s">
        <v>216</v>
      </c>
      <c r="D986" s="46" t="s">
        <v>217</v>
      </c>
      <c r="E986" s="46" t="s">
        <v>3993</v>
      </c>
      <c r="F986" s="46" t="s">
        <v>4255</v>
      </c>
      <c r="G986" s="44" t="s">
        <v>9812</v>
      </c>
      <c r="H986" s="44" t="s">
        <v>8</v>
      </c>
      <c r="I986" s="46" t="s">
        <v>4255</v>
      </c>
      <c r="J986" s="44">
        <v>30468</v>
      </c>
      <c r="K986" s="46" t="s">
        <v>4257</v>
      </c>
      <c r="L986" s="46">
        <v>18670115759</v>
      </c>
      <c r="M986" s="46">
        <v>42248</v>
      </c>
      <c r="N986" s="46" t="s">
        <v>186</v>
      </c>
      <c r="O986" s="46" t="s">
        <v>187</v>
      </c>
      <c r="P986" s="46" t="s">
        <v>193</v>
      </c>
      <c r="Q986" s="229" t="s">
        <v>4</v>
      </c>
      <c r="R986" s="229" t="s">
        <v>4</v>
      </c>
      <c r="V986" s="46">
        <v>42675</v>
      </c>
      <c r="W986" s="46" t="s">
        <v>189</v>
      </c>
      <c r="AC986" s="46" t="s">
        <v>4247</v>
      </c>
      <c r="AG986" s="44" t="s">
        <v>4256</v>
      </c>
    </row>
    <row r="987" spans="1:33" hidden="1">
      <c r="A987" s="46">
        <v>171</v>
      </c>
      <c r="B987" s="46" t="s">
        <v>954</v>
      </c>
      <c r="C987" s="46" t="s">
        <v>216</v>
      </c>
      <c r="D987" s="46" t="s">
        <v>217</v>
      </c>
      <c r="E987" s="46" t="s">
        <v>3993</v>
      </c>
      <c r="F987" s="46" t="s">
        <v>4173</v>
      </c>
      <c r="G987" s="44" t="s">
        <v>4174</v>
      </c>
      <c r="H987" s="44" t="s">
        <v>8</v>
      </c>
      <c r="I987" s="46" t="s">
        <v>4258</v>
      </c>
      <c r="J987" s="44">
        <v>5825</v>
      </c>
      <c r="K987" s="46" t="s">
        <v>4259</v>
      </c>
      <c r="L987" s="46">
        <v>15129235105</v>
      </c>
      <c r="M987" s="46">
        <v>42248</v>
      </c>
      <c r="N987" s="46" t="s">
        <v>186</v>
      </c>
      <c r="O987" s="46" t="s">
        <v>187</v>
      </c>
      <c r="P987" s="46" t="s">
        <v>193</v>
      </c>
      <c r="Q987" s="46" t="s">
        <v>4</v>
      </c>
      <c r="R987" s="46" t="s">
        <v>4</v>
      </c>
      <c r="V987" s="46">
        <v>42675</v>
      </c>
      <c r="W987" s="46" t="s">
        <v>189</v>
      </c>
      <c r="AC987" s="46" t="s">
        <v>4247</v>
      </c>
      <c r="AG987" s="44" t="s">
        <v>4174</v>
      </c>
    </row>
    <row r="988" spans="1:33" hidden="1">
      <c r="A988" s="46">
        <v>172</v>
      </c>
      <c r="B988" s="46" t="s">
        <v>954</v>
      </c>
      <c r="C988" s="46" t="s">
        <v>216</v>
      </c>
      <c r="D988" s="46" t="s">
        <v>217</v>
      </c>
      <c r="E988" s="46" t="s">
        <v>3993</v>
      </c>
      <c r="F988" s="46" t="s">
        <v>4255</v>
      </c>
      <c r="G988" s="44" t="s">
        <v>4256</v>
      </c>
      <c r="H988" s="44" t="s">
        <v>46</v>
      </c>
      <c r="I988" s="46" t="s">
        <v>4159</v>
      </c>
      <c r="J988" s="44">
        <v>61023</v>
      </c>
      <c r="K988" s="46" t="s">
        <v>4160</v>
      </c>
      <c r="L988" s="46">
        <v>18166665975</v>
      </c>
      <c r="M988" s="46">
        <v>41680</v>
      </c>
      <c r="N988" s="46" t="s">
        <v>186</v>
      </c>
      <c r="O988" s="46" t="s">
        <v>187</v>
      </c>
      <c r="P988" s="46" t="s">
        <v>200</v>
      </c>
      <c r="Q988" s="229" t="s">
        <v>4</v>
      </c>
      <c r="R988" s="229" t="s">
        <v>4</v>
      </c>
      <c r="V988" s="46">
        <v>42705</v>
      </c>
      <c r="W988" s="46" t="s">
        <v>201</v>
      </c>
      <c r="Z988" s="46" t="s">
        <v>201</v>
      </c>
      <c r="AG988" s="44" t="s">
        <v>4256</v>
      </c>
    </row>
    <row r="989" spans="1:33" hidden="1">
      <c r="A989" s="46">
        <v>173</v>
      </c>
      <c r="B989" s="46" t="s">
        <v>954</v>
      </c>
      <c r="C989" s="46" t="s">
        <v>216</v>
      </c>
      <c r="D989" s="46" t="s">
        <v>217</v>
      </c>
      <c r="E989" s="46" t="s">
        <v>3993</v>
      </c>
      <c r="F989" s="46" t="s">
        <v>4134</v>
      </c>
      <c r="G989" s="44" t="s">
        <v>4145</v>
      </c>
      <c r="H989" s="44" t="s">
        <v>1110</v>
      </c>
      <c r="I989" s="46" t="s">
        <v>4260</v>
      </c>
      <c r="J989" s="44" t="s">
        <v>4261</v>
      </c>
      <c r="K989" s="46" t="s">
        <v>4262</v>
      </c>
      <c r="L989" s="46">
        <v>13436907940</v>
      </c>
      <c r="N989" s="46" t="s">
        <v>186</v>
      </c>
      <c r="O989" s="46" t="s">
        <v>187</v>
      </c>
      <c r="P989" s="46" t="s">
        <v>193</v>
      </c>
      <c r="Q989" s="46" t="s">
        <v>7</v>
      </c>
      <c r="R989" s="46" t="s">
        <v>7</v>
      </c>
      <c r="V989" s="46">
        <v>42675</v>
      </c>
      <c r="W989" s="46" t="s">
        <v>189</v>
      </c>
      <c r="AB989" s="46" t="s">
        <v>34</v>
      </c>
      <c r="AC989" s="46" t="s">
        <v>4138</v>
      </c>
      <c r="AG989" s="44" t="s">
        <v>4145</v>
      </c>
    </row>
    <row r="990" spans="1:33" ht="28.5" hidden="1">
      <c r="A990" s="46">
        <v>174</v>
      </c>
      <c r="B990" s="46" t="s">
        <v>954</v>
      </c>
      <c r="C990" s="46" t="s">
        <v>216</v>
      </c>
      <c r="D990" s="46" t="s">
        <v>217</v>
      </c>
      <c r="E990" s="46" t="s">
        <v>3993</v>
      </c>
      <c r="F990" s="46" t="s">
        <v>4134</v>
      </c>
      <c r="G990" s="228" t="s">
        <v>9813</v>
      </c>
      <c r="H990" s="44" t="s">
        <v>3</v>
      </c>
      <c r="I990" s="46" t="s">
        <v>4134</v>
      </c>
      <c r="J990" s="44" t="s">
        <v>4136</v>
      </c>
      <c r="K990" s="46" t="s">
        <v>4137</v>
      </c>
      <c r="L990" s="46">
        <v>13389189668</v>
      </c>
      <c r="N990" s="46" t="s">
        <v>186</v>
      </c>
      <c r="O990" s="46" t="s">
        <v>187</v>
      </c>
      <c r="P990" s="46" t="s">
        <v>200</v>
      </c>
      <c r="Q990" s="229" t="s">
        <v>7</v>
      </c>
      <c r="R990" s="229" t="s">
        <v>4</v>
      </c>
      <c r="V990" s="46">
        <v>42705</v>
      </c>
      <c r="W990" s="46" t="s">
        <v>201</v>
      </c>
      <c r="Z990" s="46" t="s">
        <v>34</v>
      </c>
      <c r="AA990" s="46" t="s">
        <v>4138</v>
      </c>
      <c r="AG990" s="44" t="s">
        <v>4145</v>
      </c>
    </row>
    <row r="991" spans="1:33" hidden="1">
      <c r="A991" s="46">
        <v>175</v>
      </c>
      <c r="B991" s="46" t="s">
        <v>954</v>
      </c>
      <c r="C991" s="46" t="s">
        <v>216</v>
      </c>
      <c r="D991" s="46" t="s">
        <v>217</v>
      </c>
      <c r="E991" s="46" t="s">
        <v>3993</v>
      </c>
      <c r="F991" s="46" t="s">
        <v>4263</v>
      </c>
      <c r="G991" s="44" t="s">
        <v>4264</v>
      </c>
      <c r="H991" s="44" t="s">
        <v>3</v>
      </c>
      <c r="I991" s="46" t="s">
        <v>4263</v>
      </c>
      <c r="J991" s="44" t="s">
        <v>4265</v>
      </c>
      <c r="K991" s="46" t="s">
        <v>4266</v>
      </c>
      <c r="L991" s="46" t="s">
        <v>4267</v>
      </c>
      <c r="N991" s="46" t="s">
        <v>186</v>
      </c>
      <c r="O991" s="46" t="s">
        <v>187</v>
      </c>
      <c r="P991" s="46" t="s">
        <v>200</v>
      </c>
      <c r="Q991" s="46" t="s">
        <v>7</v>
      </c>
      <c r="R991" s="46" t="s">
        <v>7</v>
      </c>
      <c r="V991" s="46">
        <v>42705</v>
      </c>
      <c r="W991" s="46" t="s">
        <v>201</v>
      </c>
      <c r="AB991" s="46" t="s">
        <v>34</v>
      </c>
      <c r="AC991" s="46" t="s">
        <v>4268</v>
      </c>
      <c r="AG991" s="44" t="s">
        <v>4269</v>
      </c>
    </row>
    <row r="992" spans="1:33" hidden="1">
      <c r="A992" s="46">
        <v>176</v>
      </c>
      <c r="B992" s="46" t="s">
        <v>954</v>
      </c>
      <c r="C992" s="46" t="s">
        <v>216</v>
      </c>
      <c r="D992" s="46" t="s">
        <v>217</v>
      </c>
      <c r="E992" s="46" t="s">
        <v>3993</v>
      </c>
      <c r="F992" s="46" t="s">
        <v>4171</v>
      </c>
      <c r="G992" s="44" t="s">
        <v>4270</v>
      </c>
      <c r="H992" s="44" t="s">
        <v>3</v>
      </c>
      <c r="I992" s="46" t="s">
        <v>4171</v>
      </c>
      <c r="J992" s="44" t="s">
        <v>4187</v>
      </c>
      <c r="K992" s="46" t="s">
        <v>4188</v>
      </c>
      <c r="L992" s="46">
        <v>13389188614</v>
      </c>
      <c r="M992" s="46">
        <v>42248</v>
      </c>
      <c r="N992" s="46" t="s">
        <v>186</v>
      </c>
      <c r="O992" s="46" t="s">
        <v>187</v>
      </c>
      <c r="P992" s="46" t="s">
        <v>188</v>
      </c>
      <c r="Q992" s="46" t="s">
        <v>7</v>
      </c>
      <c r="R992" s="46" t="s">
        <v>4</v>
      </c>
      <c r="S992" s="46" t="s">
        <v>194</v>
      </c>
      <c r="T992" s="46" t="s">
        <v>194</v>
      </c>
      <c r="U992" s="46" t="s">
        <v>194</v>
      </c>
      <c r="V992" s="46" t="s">
        <v>194</v>
      </c>
      <c r="W992" s="46" t="s">
        <v>189</v>
      </c>
      <c r="Z992" s="46" t="s">
        <v>199</v>
      </c>
      <c r="AA992" s="46" t="e">
        <v>#N/A</v>
      </c>
      <c r="AB992" s="46" t="e">
        <v>#N/A</v>
      </c>
      <c r="AC992" s="46" t="e">
        <v>#N/A</v>
      </c>
      <c r="AE992" s="46" t="s">
        <v>196</v>
      </c>
      <c r="AG992" s="44" t="s">
        <v>4270</v>
      </c>
    </row>
    <row r="993" spans="1:33" hidden="1">
      <c r="A993" s="46">
        <v>177</v>
      </c>
      <c r="B993" s="46" t="s">
        <v>954</v>
      </c>
      <c r="C993" s="46" t="s">
        <v>216</v>
      </c>
      <c r="D993" s="46" t="s">
        <v>217</v>
      </c>
      <c r="E993" s="46" t="s">
        <v>3993</v>
      </c>
      <c r="F993" s="46" t="s">
        <v>4173</v>
      </c>
      <c r="G993" s="44" t="s">
        <v>4271</v>
      </c>
      <c r="H993" s="44" t="s">
        <v>3</v>
      </c>
      <c r="I993" s="46" t="s">
        <v>4173</v>
      </c>
      <c r="J993" s="44" t="s">
        <v>4189</v>
      </c>
      <c r="K993" s="46" t="s">
        <v>4190</v>
      </c>
      <c r="L993" s="46">
        <v>15353709731</v>
      </c>
      <c r="M993" s="46">
        <v>42248</v>
      </c>
      <c r="N993" s="46" t="s">
        <v>186</v>
      </c>
      <c r="O993" s="46" t="s">
        <v>187</v>
      </c>
      <c r="P993" s="46" t="s">
        <v>188</v>
      </c>
      <c r="Q993" s="46" t="s">
        <v>4</v>
      </c>
      <c r="R993" s="46" t="s">
        <v>4</v>
      </c>
      <c r="S993" s="46" t="s">
        <v>194</v>
      </c>
      <c r="T993" s="46" t="s">
        <v>194</v>
      </c>
      <c r="U993" s="46" t="s">
        <v>194</v>
      </c>
      <c r="V993" s="46" t="s">
        <v>194</v>
      </c>
      <c r="W993" s="46" t="s">
        <v>189</v>
      </c>
      <c r="Z993" s="46" t="s">
        <v>199</v>
      </c>
      <c r="AA993" s="46" t="s">
        <v>1416</v>
      </c>
      <c r="AB993" s="46" t="s">
        <v>34</v>
      </c>
      <c r="AC993" s="46" t="s">
        <v>4191</v>
      </c>
      <c r="AE993" s="46" t="e">
        <v>#N/A</v>
      </c>
      <c r="AG993" s="44" t="s">
        <v>4271</v>
      </c>
    </row>
    <row r="994" spans="1:33" hidden="1">
      <c r="A994" s="46">
        <v>178</v>
      </c>
      <c r="B994" s="46" t="s">
        <v>954</v>
      </c>
      <c r="C994" s="46" t="s">
        <v>216</v>
      </c>
      <c r="D994" s="46" t="s">
        <v>217</v>
      </c>
      <c r="E994" s="46" t="s">
        <v>3993</v>
      </c>
      <c r="F994" s="46" t="s">
        <v>4173</v>
      </c>
      <c r="G994" s="44" t="s">
        <v>4272</v>
      </c>
      <c r="H994" s="44" t="s">
        <v>3</v>
      </c>
      <c r="I994" s="46" t="s">
        <v>4173</v>
      </c>
      <c r="J994" s="44" t="s">
        <v>4189</v>
      </c>
      <c r="K994" s="46" t="s">
        <v>4190</v>
      </c>
      <c r="L994" s="46">
        <v>15353709731</v>
      </c>
      <c r="M994" s="46">
        <v>42248</v>
      </c>
      <c r="N994" s="46" t="s">
        <v>186</v>
      </c>
      <c r="O994" s="46" t="s">
        <v>187</v>
      </c>
      <c r="P994" s="46" t="s">
        <v>188</v>
      </c>
      <c r="Q994" s="46" t="s">
        <v>4</v>
      </c>
      <c r="R994" s="46" t="s">
        <v>4</v>
      </c>
      <c r="S994" s="46" t="s">
        <v>194</v>
      </c>
      <c r="T994" s="46" t="s">
        <v>194</v>
      </c>
      <c r="U994" s="46" t="s">
        <v>194</v>
      </c>
      <c r="V994" s="46" t="s">
        <v>194</v>
      </c>
      <c r="W994" s="46" t="s">
        <v>189</v>
      </c>
      <c r="Z994" s="46" t="s">
        <v>199</v>
      </c>
      <c r="AA994" s="46" t="s">
        <v>1416</v>
      </c>
      <c r="AB994" s="46" t="s">
        <v>34</v>
      </c>
      <c r="AC994" s="46" t="s">
        <v>4191</v>
      </c>
      <c r="AE994" s="46" t="e">
        <v>#N/A</v>
      </c>
      <c r="AG994" s="44" t="s">
        <v>4272</v>
      </c>
    </row>
    <row r="995" spans="1:33" hidden="1">
      <c r="A995" s="46">
        <v>179</v>
      </c>
      <c r="B995" s="46" t="s">
        <v>954</v>
      </c>
      <c r="C995" s="46" t="s">
        <v>216</v>
      </c>
      <c r="D995" s="46" t="s">
        <v>217</v>
      </c>
      <c r="E995" s="46" t="s">
        <v>3993</v>
      </c>
      <c r="F995" s="46" t="s">
        <v>4181</v>
      </c>
      <c r="G995" s="44" t="s">
        <v>4273</v>
      </c>
      <c r="H995" s="44" t="s">
        <v>3</v>
      </c>
      <c r="I995" s="46" t="s">
        <v>4181</v>
      </c>
      <c r="J995" s="44" t="s">
        <v>4199</v>
      </c>
      <c r="K995" s="46" t="s">
        <v>4200</v>
      </c>
      <c r="L995" s="46">
        <v>1539990631</v>
      </c>
      <c r="M995" s="46">
        <v>42248</v>
      </c>
      <c r="N995" s="46" t="s">
        <v>186</v>
      </c>
      <c r="O995" s="46" t="s">
        <v>187</v>
      </c>
      <c r="P995" s="46" t="s">
        <v>193</v>
      </c>
      <c r="Q995" s="46" t="s">
        <v>7</v>
      </c>
      <c r="R995" s="46" t="s">
        <v>4</v>
      </c>
      <c r="S995" s="46" t="s">
        <v>194</v>
      </c>
      <c r="T995" s="46" t="s">
        <v>194</v>
      </c>
      <c r="U995" s="46" t="s">
        <v>194</v>
      </c>
      <c r="V995" s="46" t="s">
        <v>194</v>
      </c>
      <c r="W995" s="46" t="s">
        <v>189</v>
      </c>
      <c r="Z995" s="46" t="s">
        <v>199</v>
      </c>
      <c r="AA995" s="46" t="s">
        <v>1101</v>
      </c>
      <c r="AB995" s="46" t="s">
        <v>34</v>
      </c>
      <c r="AC995" s="46" t="s">
        <v>4201</v>
      </c>
      <c r="AE995" s="46" t="s">
        <v>196</v>
      </c>
      <c r="AG995" s="44" t="s">
        <v>4273</v>
      </c>
    </row>
    <row r="996" spans="1:33" hidden="1">
      <c r="A996" s="46">
        <v>180</v>
      </c>
      <c r="B996" s="46" t="s">
        <v>954</v>
      </c>
      <c r="C996" s="46" t="s">
        <v>216</v>
      </c>
      <c r="D996" s="46" t="s">
        <v>217</v>
      </c>
      <c r="E996" s="46" t="s">
        <v>3993</v>
      </c>
      <c r="F996" s="46" t="s">
        <v>4173</v>
      </c>
      <c r="G996" s="44" t="s">
        <v>9814</v>
      </c>
      <c r="H996" s="44" t="s">
        <v>46</v>
      </c>
      <c r="I996" s="46" t="s">
        <v>4159</v>
      </c>
      <c r="J996" s="44">
        <v>61023</v>
      </c>
      <c r="K996" s="46" t="s">
        <v>4160</v>
      </c>
      <c r="L996" s="46">
        <v>18166665975</v>
      </c>
      <c r="M996" s="46">
        <v>41680</v>
      </c>
      <c r="N996" s="46" t="s">
        <v>186</v>
      </c>
      <c r="O996" s="46" t="s">
        <v>187</v>
      </c>
      <c r="P996" s="46" t="s">
        <v>200</v>
      </c>
      <c r="Q996" s="229" t="s">
        <v>4</v>
      </c>
      <c r="R996" s="229" t="s">
        <v>4</v>
      </c>
      <c r="V996" s="46">
        <v>42705</v>
      </c>
      <c r="W996" s="46" t="s">
        <v>201</v>
      </c>
      <c r="AG996" s="44" t="s">
        <v>4271</v>
      </c>
    </row>
    <row r="997" spans="1:33" hidden="1">
      <c r="A997" s="46">
        <v>181</v>
      </c>
      <c r="B997" s="46" t="s">
        <v>954</v>
      </c>
      <c r="C997" s="46" t="s">
        <v>216</v>
      </c>
      <c r="D997" s="46" t="s">
        <v>217</v>
      </c>
      <c r="E997" s="46" t="s">
        <v>3993</v>
      </c>
      <c r="F997" s="46" t="s">
        <v>4173</v>
      </c>
      <c r="G997" s="44" t="s">
        <v>9815</v>
      </c>
      <c r="H997" s="44" t="s">
        <v>46</v>
      </c>
      <c r="I997" s="46" t="s">
        <v>4159</v>
      </c>
      <c r="J997" s="44">
        <v>61023</v>
      </c>
      <c r="K997" s="46" t="s">
        <v>4160</v>
      </c>
      <c r="L997" s="46">
        <v>18166665975</v>
      </c>
      <c r="M997" s="46">
        <v>41680</v>
      </c>
      <c r="N997" s="46" t="s">
        <v>186</v>
      </c>
      <c r="O997" s="46" t="s">
        <v>187</v>
      </c>
      <c r="P997" s="46" t="s">
        <v>200</v>
      </c>
      <c r="Q997" s="229" t="s">
        <v>4</v>
      </c>
      <c r="R997" s="229" t="s">
        <v>4</v>
      </c>
      <c r="V997" s="46">
        <v>42705</v>
      </c>
      <c r="W997" s="46" t="s">
        <v>201</v>
      </c>
      <c r="AG997" s="44" t="s">
        <v>4272</v>
      </c>
    </row>
    <row r="998" spans="1:33" hidden="1">
      <c r="A998" s="46">
        <v>182</v>
      </c>
      <c r="B998" s="46" t="s">
        <v>954</v>
      </c>
      <c r="C998" s="46" t="s">
        <v>216</v>
      </c>
      <c r="D998" s="46" t="s">
        <v>217</v>
      </c>
      <c r="E998" s="46" t="s">
        <v>3993</v>
      </c>
      <c r="F998" s="46" t="s">
        <v>4181</v>
      </c>
      <c r="G998" s="44" t="s">
        <v>4273</v>
      </c>
      <c r="H998" s="44" t="s">
        <v>46</v>
      </c>
      <c r="I998" s="46" t="s">
        <v>4163</v>
      </c>
      <c r="J998" s="44" t="s">
        <v>4164</v>
      </c>
      <c r="K998" s="46" t="s">
        <v>4165</v>
      </c>
      <c r="L998" s="46">
        <v>18740395971</v>
      </c>
      <c r="M998" s="46">
        <v>41680</v>
      </c>
      <c r="N998" s="46" t="s">
        <v>186</v>
      </c>
      <c r="O998" s="46" t="s">
        <v>187</v>
      </c>
      <c r="P998" s="46" t="s">
        <v>193</v>
      </c>
      <c r="Q998" s="46" t="s">
        <v>7</v>
      </c>
      <c r="R998" s="46" t="s">
        <v>4</v>
      </c>
      <c r="W998" s="46" t="s">
        <v>189</v>
      </c>
      <c r="AA998" s="46" t="s">
        <v>1101</v>
      </c>
      <c r="AB998" s="46" t="s">
        <v>34</v>
      </c>
      <c r="AC998" s="46" t="s">
        <v>4177</v>
      </c>
      <c r="AD998" s="46" t="s">
        <v>190</v>
      </c>
      <c r="AE998" s="46" t="s">
        <v>892</v>
      </c>
      <c r="AF998" s="46" t="s">
        <v>4178</v>
      </c>
      <c r="AG998" s="44" t="s">
        <v>4273</v>
      </c>
    </row>
    <row r="999" spans="1:33" hidden="1">
      <c r="A999" s="46">
        <v>183</v>
      </c>
      <c r="B999" s="46" t="s">
        <v>954</v>
      </c>
      <c r="C999" s="46" t="s">
        <v>216</v>
      </c>
      <c r="D999" s="46" t="s">
        <v>217</v>
      </c>
      <c r="E999" s="46" t="s">
        <v>3993</v>
      </c>
      <c r="F999" s="46" t="s">
        <v>4173</v>
      </c>
      <c r="G999" s="44" t="s">
        <v>4272</v>
      </c>
      <c r="H999" s="44" t="s">
        <v>8</v>
      </c>
      <c r="I999" s="46" t="s">
        <v>4244</v>
      </c>
      <c r="J999" s="44" t="s">
        <v>4245</v>
      </c>
      <c r="K999" s="46" t="s">
        <v>4246</v>
      </c>
      <c r="L999" s="46">
        <v>18092783035</v>
      </c>
      <c r="M999" s="46">
        <v>42248</v>
      </c>
      <c r="N999" s="46" t="s">
        <v>186</v>
      </c>
      <c r="O999" s="46" t="s">
        <v>187</v>
      </c>
      <c r="P999" s="46" t="s">
        <v>193</v>
      </c>
      <c r="Q999" s="46" t="s">
        <v>4</v>
      </c>
      <c r="R999" s="46" t="s">
        <v>4</v>
      </c>
      <c r="W999" s="46" t="s">
        <v>189</v>
      </c>
      <c r="Z999" s="46" t="s">
        <v>199</v>
      </c>
      <c r="AC999" s="46" t="s">
        <v>4247</v>
      </c>
      <c r="AG999" s="44" t="s">
        <v>4272</v>
      </c>
    </row>
    <row r="1000" spans="1:33" hidden="1">
      <c r="A1000" s="46">
        <v>184</v>
      </c>
      <c r="B1000" s="46" t="s">
        <v>954</v>
      </c>
      <c r="C1000" s="46" t="s">
        <v>216</v>
      </c>
      <c r="D1000" s="46" t="s">
        <v>217</v>
      </c>
      <c r="E1000" s="46" t="s">
        <v>3993</v>
      </c>
      <c r="F1000" s="46" t="s">
        <v>4173</v>
      </c>
      <c r="G1000" s="44" t="s">
        <v>4271</v>
      </c>
      <c r="H1000" s="44" t="s">
        <v>8</v>
      </c>
      <c r="I1000" s="46" t="s">
        <v>4258</v>
      </c>
      <c r="J1000" s="44">
        <v>5825</v>
      </c>
      <c r="K1000" s="46" t="s">
        <v>4259</v>
      </c>
      <c r="L1000" s="46">
        <v>15129235105</v>
      </c>
      <c r="M1000" s="46">
        <v>42248</v>
      </c>
      <c r="N1000" s="46" t="s">
        <v>186</v>
      </c>
      <c r="O1000" s="46" t="s">
        <v>187</v>
      </c>
      <c r="P1000" s="46" t="s">
        <v>193</v>
      </c>
      <c r="Q1000" s="46" t="s">
        <v>4</v>
      </c>
      <c r="R1000" s="46" t="s">
        <v>4</v>
      </c>
      <c r="V1000" s="46">
        <v>42675</v>
      </c>
      <c r="W1000" s="46" t="s">
        <v>189</v>
      </c>
      <c r="AC1000" s="46" t="s">
        <v>4247</v>
      </c>
      <c r="AG1000" s="44" t="s">
        <v>4271</v>
      </c>
    </row>
    <row r="1001" spans="1:33" hidden="1">
      <c r="A1001" s="46">
        <v>185</v>
      </c>
      <c r="B1001" s="46" t="s">
        <v>954</v>
      </c>
      <c r="C1001" s="46" t="s">
        <v>216</v>
      </c>
      <c r="D1001" s="46" t="s">
        <v>217</v>
      </c>
      <c r="E1001" s="46" t="s">
        <v>3993</v>
      </c>
      <c r="F1001" s="46" t="s">
        <v>4171</v>
      </c>
      <c r="G1001" s="44" t="s">
        <v>9816</v>
      </c>
      <c r="H1001" s="44" t="s">
        <v>5</v>
      </c>
      <c r="I1001" s="46" t="s">
        <v>4232</v>
      </c>
      <c r="J1001" s="44" t="s">
        <v>4233</v>
      </c>
      <c r="K1001" s="46" t="s">
        <v>4234</v>
      </c>
      <c r="L1001" s="46">
        <v>18729514077</v>
      </c>
      <c r="M1001" s="46">
        <v>42248</v>
      </c>
      <c r="N1001" s="46" t="s">
        <v>186</v>
      </c>
      <c r="O1001" s="46" t="s">
        <v>187</v>
      </c>
      <c r="P1001" s="46" t="s">
        <v>188</v>
      </c>
      <c r="Q1001" s="229" t="s">
        <v>7</v>
      </c>
      <c r="R1001" s="229" t="s">
        <v>4</v>
      </c>
      <c r="W1001" s="46" t="s">
        <v>189</v>
      </c>
      <c r="Z1001" s="46" t="s">
        <v>199</v>
      </c>
      <c r="AC1001" s="46" t="s">
        <v>4235</v>
      </c>
      <c r="AG1001" s="44" t="s">
        <v>4270</v>
      </c>
    </row>
    <row r="1002" spans="1:33" hidden="1">
      <c r="A1002" s="46">
        <v>186</v>
      </c>
      <c r="B1002" s="46" t="s">
        <v>954</v>
      </c>
      <c r="C1002" s="46" t="s">
        <v>216</v>
      </c>
      <c r="D1002" s="46" t="s">
        <v>217</v>
      </c>
      <c r="E1002" s="46" t="s">
        <v>3993</v>
      </c>
      <c r="F1002" s="46" t="s">
        <v>4171</v>
      </c>
      <c r="G1002" s="44" t="s">
        <v>4270</v>
      </c>
      <c r="H1002" s="44" t="s">
        <v>8</v>
      </c>
      <c r="I1002" s="46" t="s">
        <v>4240</v>
      </c>
      <c r="J1002" s="44" t="s">
        <v>4241</v>
      </c>
      <c r="K1002" s="46" t="s">
        <v>4242</v>
      </c>
      <c r="L1002" s="46">
        <v>15829252377</v>
      </c>
      <c r="M1002" s="46">
        <v>42248</v>
      </c>
      <c r="N1002" s="46" t="s">
        <v>186</v>
      </c>
      <c r="O1002" s="46" t="s">
        <v>187</v>
      </c>
      <c r="P1002" s="46" t="s">
        <v>188</v>
      </c>
      <c r="Q1002" s="229" t="s">
        <v>7</v>
      </c>
      <c r="R1002" s="229" t="s">
        <v>4</v>
      </c>
      <c r="W1002" s="46" t="s">
        <v>189</v>
      </c>
      <c r="Z1002" s="46" t="s">
        <v>199</v>
      </c>
      <c r="AC1002" s="46" t="s">
        <v>4243</v>
      </c>
      <c r="AG1002" s="44" t="s">
        <v>4270</v>
      </c>
    </row>
    <row r="1003" spans="1:33" hidden="1">
      <c r="A1003" s="46">
        <v>187</v>
      </c>
      <c r="B1003" s="46" t="s">
        <v>954</v>
      </c>
      <c r="C1003" s="46" t="s">
        <v>216</v>
      </c>
      <c r="D1003" s="46" t="s">
        <v>217</v>
      </c>
      <c r="E1003" s="46" t="s">
        <v>3993</v>
      </c>
      <c r="F1003" s="46" t="s">
        <v>4175</v>
      </c>
      <c r="G1003" s="44" t="s">
        <v>4270</v>
      </c>
      <c r="H1003" s="44" t="s">
        <v>46</v>
      </c>
      <c r="I1003" s="46" t="s">
        <v>4163</v>
      </c>
      <c r="J1003" s="44" t="s">
        <v>4164</v>
      </c>
      <c r="K1003" s="46" t="s">
        <v>4165</v>
      </c>
      <c r="L1003" s="46">
        <v>18740395971</v>
      </c>
      <c r="M1003" s="46">
        <v>41680</v>
      </c>
      <c r="N1003" s="46" t="s">
        <v>186</v>
      </c>
      <c r="O1003" s="46" t="s">
        <v>187</v>
      </c>
      <c r="P1003" s="46" t="s">
        <v>193</v>
      </c>
      <c r="Q1003" s="229" t="s">
        <v>7</v>
      </c>
      <c r="R1003" s="229" t="s">
        <v>4</v>
      </c>
      <c r="W1003" s="46" t="s">
        <v>189</v>
      </c>
      <c r="Y1003" s="46" t="s">
        <v>4177</v>
      </c>
      <c r="Z1003" s="46" t="s">
        <v>190</v>
      </c>
      <c r="AA1003" s="46" t="s">
        <v>892</v>
      </c>
      <c r="AB1003" s="46" t="s">
        <v>4178</v>
      </c>
      <c r="AC1003" s="46" t="s">
        <v>189</v>
      </c>
      <c r="AG1003" s="44" t="s">
        <v>4270</v>
      </c>
    </row>
    <row r="1004" spans="1:33" hidden="1">
      <c r="A1004" s="46">
        <v>188</v>
      </c>
      <c r="B1004" s="46" t="s">
        <v>954</v>
      </c>
      <c r="C1004" s="46" t="s">
        <v>4274</v>
      </c>
      <c r="D1004" s="46" t="s">
        <v>2172</v>
      </c>
      <c r="E1004" s="46" t="s">
        <v>3993</v>
      </c>
      <c r="F1004" s="46" t="s">
        <v>4275</v>
      </c>
      <c r="G1004" s="44" t="s">
        <v>4276</v>
      </c>
      <c r="H1004" s="44" t="s">
        <v>3</v>
      </c>
      <c r="I1004" s="46" t="s">
        <v>4275</v>
      </c>
      <c r="J1004" s="44" t="s">
        <v>4277</v>
      </c>
      <c r="K1004" s="46" t="s">
        <v>4278</v>
      </c>
      <c r="L1004" s="46">
        <v>15210801326</v>
      </c>
      <c r="M1004" s="46">
        <v>42005</v>
      </c>
      <c r="N1004" s="46" t="s">
        <v>186</v>
      </c>
      <c r="O1004" s="46" t="s">
        <v>187</v>
      </c>
      <c r="P1004" s="46" t="s">
        <v>193</v>
      </c>
      <c r="Q1004" s="46" t="s">
        <v>7</v>
      </c>
      <c r="R1004" s="46" t="s">
        <v>4</v>
      </c>
      <c r="S1004" s="46" t="s">
        <v>1355</v>
      </c>
      <c r="T1004" s="46" t="s">
        <v>1355</v>
      </c>
      <c r="U1004" s="46" t="s">
        <v>1355</v>
      </c>
      <c r="V1004" s="46" t="s">
        <v>194</v>
      </c>
      <c r="W1004" s="46" t="s">
        <v>189</v>
      </c>
      <c r="Z1004" s="46" t="s">
        <v>199</v>
      </c>
      <c r="AA1004" s="46">
        <v>10</v>
      </c>
      <c r="AB1004" s="46" t="s">
        <v>195</v>
      </c>
      <c r="AC1004" s="46" t="s">
        <v>4279</v>
      </c>
      <c r="AD1004" s="46" t="s">
        <v>218</v>
      </c>
      <c r="AE1004" s="46" t="s">
        <v>196</v>
      </c>
    </row>
    <row r="1005" spans="1:33" hidden="1">
      <c r="A1005" s="46">
        <v>189</v>
      </c>
      <c r="B1005" s="46" t="s">
        <v>954</v>
      </c>
      <c r="C1005" s="46" t="s">
        <v>4274</v>
      </c>
      <c r="D1005" s="46" t="s">
        <v>2172</v>
      </c>
      <c r="E1005" s="46" t="s">
        <v>3993</v>
      </c>
      <c r="F1005" s="46" t="s">
        <v>4280</v>
      </c>
      <c r="G1005" s="44" t="s">
        <v>4281</v>
      </c>
      <c r="H1005" s="44" t="s">
        <v>3</v>
      </c>
      <c r="I1005" s="46" t="s">
        <v>4280</v>
      </c>
      <c r="J1005" s="44" t="s">
        <v>4282</v>
      </c>
      <c r="K1005" s="46" t="s">
        <v>4283</v>
      </c>
      <c r="L1005" s="46">
        <v>15201393835</v>
      </c>
      <c r="M1005" s="46">
        <v>42522</v>
      </c>
      <c r="N1005" s="46" t="s">
        <v>186</v>
      </c>
      <c r="O1005" s="46" t="s">
        <v>187</v>
      </c>
      <c r="P1005" s="46" t="s">
        <v>200</v>
      </c>
      <c r="Q1005" s="46" t="s">
        <v>4</v>
      </c>
      <c r="R1005" s="46" t="s">
        <v>4</v>
      </c>
      <c r="S1005" s="46" t="s">
        <v>1355</v>
      </c>
      <c r="T1005" s="46" t="s">
        <v>1355</v>
      </c>
      <c r="U1005" s="46" t="s">
        <v>1355</v>
      </c>
      <c r="V1005" s="46">
        <v>42713</v>
      </c>
      <c r="W1005" s="46" t="s">
        <v>201</v>
      </c>
      <c r="Z1005" s="46" t="s">
        <v>198</v>
      </c>
      <c r="AA1005" s="46">
        <v>26</v>
      </c>
      <c r="AB1005" s="46" t="s">
        <v>34</v>
      </c>
      <c r="AC1005" s="46" t="s">
        <v>4284</v>
      </c>
      <c r="AD1005" s="46" t="s">
        <v>201</v>
      </c>
      <c r="AE1005" s="46" t="s">
        <v>194</v>
      </c>
    </row>
    <row r="1006" spans="1:33" hidden="1">
      <c r="A1006" s="46">
        <v>190</v>
      </c>
      <c r="B1006" s="46" t="s">
        <v>954</v>
      </c>
      <c r="C1006" s="46" t="s">
        <v>4274</v>
      </c>
      <c r="D1006" s="46" t="s">
        <v>2172</v>
      </c>
      <c r="E1006" s="46" t="s">
        <v>3993</v>
      </c>
      <c r="F1006" s="46" t="s">
        <v>4280</v>
      </c>
      <c r="G1006" s="44" t="s">
        <v>4281</v>
      </c>
      <c r="H1006" s="44" t="s">
        <v>9</v>
      </c>
      <c r="I1006" s="46" t="s">
        <v>4285</v>
      </c>
      <c r="J1006" s="44" t="s">
        <v>4286</v>
      </c>
      <c r="K1006" s="46" t="s">
        <v>4287</v>
      </c>
      <c r="L1006" s="46">
        <v>13120042373</v>
      </c>
      <c r="M1006" s="46">
        <v>42522</v>
      </c>
      <c r="N1006" s="46" t="s">
        <v>186</v>
      </c>
      <c r="O1006" s="46" t="s">
        <v>187</v>
      </c>
      <c r="P1006" s="46" t="s">
        <v>200</v>
      </c>
      <c r="Q1006" s="46" t="s">
        <v>4</v>
      </c>
      <c r="R1006" s="46" t="s">
        <v>4</v>
      </c>
      <c r="S1006" s="46" t="s">
        <v>1355</v>
      </c>
      <c r="T1006" s="46" t="s">
        <v>1355</v>
      </c>
      <c r="U1006" s="46" t="s">
        <v>1355</v>
      </c>
      <c r="V1006" s="46">
        <v>42713</v>
      </c>
      <c r="W1006" s="46" t="s">
        <v>201</v>
      </c>
      <c r="Z1006" s="46" t="s">
        <v>198</v>
      </c>
      <c r="AA1006" s="46">
        <v>26</v>
      </c>
      <c r="AB1006" s="46" t="s">
        <v>34</v>
      </c>
      <c r="AC1006" s="46" t="s">
        <v>4284</v>
      </c>
      <c r="AD1006" s="46" t="s">
        <v>201</v>
      </c>
      <c r="AE1006" s="46" t="s">
        <v>194</v>
      </c>
    </row>
    <row r="1007" spans="1:33" hidden="1">
      <c r="A1007" s="46">
        <v>191</v>
      </c>
      <c r="B1007" s="46" t="s">
        <v>954</v>
      </c>
      <c r="C1007" s="46" t="s">
        <v>4274</v>
      </c>
      <c r="D1007" s="46" t="s">
        <v>2172</v>
      </c>
      <c r="E1007" s="46" t="s">
        <v>3993</v>
      </c>
      <c r="F1007" s="46" t="s">
        <v>4280</v>
      </c>
      <c r="G1007" s="44" t="s">
        <v>4281</v>
      </c>
      <c r="H1007" s="44" t="s">
        <v>46</v>
      </c>
      <c r="I1007" s="46" t="s">
        <v>4288</v>
      </c>
      <c r="J1007" s="44" t="s">
        <v>4289</v>
      </c>
      <c r="K1007" s="46" t="s">
        <v>4290</v>
      </c>
      <c r="L1007" s="46">
        <v>13810126465</v>
      </c>
      <c r="M1007" s="46">
        <v>42522</v>
      </c>
      <c r="N1007" s="46" t="s">
        <v>186</v>
      </c>
      <c r="O1007" s="46" t="s">
        <v>191</v>
      </c>
      <c r="P1007" s="46" t="s">
        <v>193</v>
      </c>
      <c r="Q1007" s="46" t="s">
        <v>4</v>
      </c>
      <c r="R1007" s="46" t="s">
        <v>4</v>
      </c>
      <c r="S1007" s="46" t="s">
        <v>1355</v>
      </c>
      <c r="T1007" s="46" t="s">
        <v>1355</v>
      </c>
      <c r="U1007" s="46" t="s">
        <v>1355</v>
      </c>
      <c r="V1007" s="46" t="s">
        <v>194</v>
      </c>
      <c r="W1007" s="46" t="s">
        <v>189</v>
      </c>
      <c r="Z1007" s="46" t="s">
        <v>198</v>
      </c>
      <c r="AA1007" s="46">
        <v>26</v>
      </c>
      <c r="AB1007" s="46" t="s">
        <v>34</v>
      </c>
      <c r="AC1007" s="46" t="s">
        <v>4284</v>
      </c>
      <c r="AD1007" s="46" t="s">
        <v>218</v>
      </c>
      <c r="AE1007" s="46" t="s">
        <v>194</v>
      </c>
    </row>
    <row r="1008" spans="1:33" hidden="1">
      <c r="A1008" s="46">
        <v>192</v>
      </c>
      <c r="B1008" s="46" t="s">
        <v>954</v>
      </c>
      <c r="C1008" s="46" t="s">
        <v>4274</v>
      </c>
      <c r="D1008" s="46" t="s">
        <v>2172</v>
      </c>
      <c r="E1008" s="46" t="s">
        <v>3993</v>
      </c>
      <c r="F1008" s="46" t="s">
        <v>4291</v>
      </c>
      <c r="G1008" s="44" t="s">
        <v>4292</v>
      </c>
      <c r="H1008" s="44" t="s">
        <v>3</v>
      </c>
      <c r="I1008" s="46" t="s">
        <v>4291</v>
      </c>
      <c r="J1008" s="44" t="s">
        <v>4293</v>
      </c>
      <c r="K1008" s="46" t="s">
        <v>4294</v>
      </c>
      <c r="L1008" s="46">
        <v>18748022979</v>
      </c>
      <c r="M1008" s="46">
        <v>42522</v>
      </c>
      <c r="N1008" s="46" t="s">
        <v>186</v>
      </c>
      <c r="O1008" s="46" t="s">
        <v>191</v>
      </c>
      <c r="P1008" s="46" t="s">
        <v>200</v>
      </c>
      <c r="Q1008" s="46" t="s">
        <v>7</v>
      </c>
      <c r="R1008" s="46" t="s">
        <v>4</v>
      </c>
      <c r="S1008" s="46" t="s">
        <v>1355</v>
      </c>
      <c r="T1008" s="46" t="s">
        <v>1355</v>
      </c>
      <c r="U1008" s="46" t="s">
        <v>1355</v>
      </c>
      <c r="V1008" s="46">
        <v>42713</v>
      </c>
      <c r="W1008" s="46" t="s">
        <v>201</v>
      </c>
      <c r="Z1008" s="46" t="s">
        <v>198</v>
      </c>
      <c r="AA1008" s="46">
        <v>6</v>
      </c>
      <c r="AB1008" s="46" t="s">
        <v>195</v>
      </c>
      <c r="AC1008" s="46" t="s">
        <v>4295</v>
      </c>
      <c r="AD1008" s="46" t="s">
        <v>201</v>
      </c>
      <c r="AE1008" s="46" t="s">
        <v>194</v>
      </c>
    </row>
    <row r="1009" spans="1:31" hidden="1">
      <c r="A1009" s="46">
        <v>193</v>
      </c>
      <c r="B1009" s="46" t="s">
        <v>954</v>
      </c>
      <c r="C1009" s="46" t="s">
        <v>4274</v>
      </c>
      <c r="D1009" s="46" t="s">
        <v>2172</v>
      </c>
      <c r="E1009" s="46" t="s">
        <v>3993</v>
      </c>
      <c r="F1009" s="46" t="s">
        <v>4291</v>
      </c>
      <c r="G1009" s="44" t="s">
        <v>4292</v>
      </c>
      <c r="H1009" s="44" t="s">
        <v>46</v>
      </c>
      <c r="I1009" s="46" t="s">
        <v>4288</v>
      </c>
      <c r="J1009" s="44" t="s">
        <v>4289</v>
      </c>
      <c r="K1009" s="46" t="s">
        <v>4290</v>
      </c>
      <c r="L1009" s="46">
        <v>13810126465</v>
      </c>
      <c r="M1009" s="46">
        <v>42522</v>
      </c>
      <c r="N1009" s="46" t="s">
        <v>186</v>
      </c>
      <c r="O1009" s="46" t="s">
        <v>191</v>
      </c>
      <c r="P1009" s="46" t="s">
        <v>193</v>
      </c>
      <c r="Q1009" s="46" t="s">
        <v>7</v>
      </c>
      <c r="R1009" s="46" t="s">
        <v>4</v>
      </c>
      <c r="S1009" s="46" t="s">
        <v>1355</v>
      </c>
      <c r="T1009" s="46" t="s">
        <v>1355</v>
      </c>
      <c r="U1009" s="46" t="s">
        <v>1355</v>
      </c>
      <c r="V1009" s="46" t="s">
        <v>194</v>
      </c>
      <c r="W1009" s="46" t="s">
        <v>189</v>
      </c>
      <c r="Z1009" s="46" t="s">
        <v>198</v>
      </c>
      <c r="AA1009" s="46">
        <v>6</v>
      </c>
      <c r="AB1009" s="46" t="s">
        <v>195</v>
      </c>
      <c r="AC1009" s="46" t="s">
        <v>4295</v>
      </c>
      <c r="AD1009" s="46" t="s">
        <v>218</v>
      </c>
      <c r="AE1009" s="46" t="s">
        <v>194</v>
      </c>
    </row>
    <row r="1010" spans="1:31" hidden="1">
      <c r="A1010" s="46">
        <v>194</v>
      </c>
      <c r="B1010" s="46" t="s">
        <v>954</v>
      </c>
      <c r="C1010" s="46" t="s">
        <v>4274</v>
      </c>
      <c r="D1010" s="46" t="s">
        <v>2172</v>
      </c>
      <c r="E1010" s="46" t="s">
        <v>3993</v>
      </c>
      <c r="F1010" s="46" t="s">
        <v>813</v>
      </c>
      <c r="G1010" s="44" t="s">
        <v>4296</v>
      </c>
      <c r="H1010" s="44" t="s">
        <v>3</v>
      </c>
      <c r="I1010" s="46" t="s">
        <v>813</v>
      </c>
      <c r="J1010" s="44" t="s">
        <v>4297</v>
      </c>
      <c r="K1010" s="46" t="s">
        <v>4298</v>
      </c>
      <c r="L1010" s="46">
        <v>15117952109</v>
      </c>
      <c r="M1010" s="46">
        <v>42522</v>
      </c>
      <c r="N1010" s="46" t="s">
        <v>186</v>
      </c>
      <c r="O1010" s="46" t="s">
        <v>191</v>
      </c>
      <c r="P1010" s="46" t="s">
        <v>200</v>
      </c>
      <c r="Q1010" s="46" t="s">
        <v>7</v>
      </c>
      <c r="R1010" s="46" t="s">
        <v>4</v>
      </c>
      <c r="S1010" s="46" t="s">
        <v>1355</v>
      </c>
      <c r="T1010" s="46" t="s">
        <v>1355</v>
      </c>
      <c r="U1010" s="46" t="s">
        <v>1355</v>
      </c>
      <c r="V1010" s="46">
        <v>42713</v>
      </c>
      <c r="W1010" s="46" t="s">
        <v>201</v>
      </c>
      <c r="Z1010" s="46" t="s">
        <v>198</v>
      </c>
      <c r="AA1010" s="46">
        <v>6</v>
      </c>
      <c r="AB1010" s="46" t="s">
        <v>195</v>
      </c>
      <c r="AC1010" s="46" t="s">
        <v>4299</v>
      </c>
      <c r="AD1010" s="46" t="s">
        <v>201</v>
      </c>
      <c r="AE1010" s="46" t="s">
        <v>194</v>
      </c>
    </row>
    <row r="1011" spans="1:31" hidden="1">
      <c r="A1011" s="46">
        <v>195</v>
      </c>
      <c r="B1011" s="46" t="s">
        <v>954</v>
      </c>
      <c r="C1011" s="46" t="s">
        <v>4274</v>
      </c>
      <c r="D1011" s="46" t="s">
        <v>2172</v>
      </c>
      <c r="E1011" s="46" t="s">
        <v>3993</v>
      </c>
      <c r="F1011" s="46" t="s">
        <v>4300</v>
      </c>
      <c r="G1011" s="44" t="s">
        <v>4301</v>
      </c>
      <c r="H1011" s="44" t="s">
        <v>3</v>
      </c>
      <c r="I1011" s="46" t="s">
        <v>4300</v>
      </c>
      <c r="J1011" s="44" t="s">
        <v>4302</v>
      </c>
      <c r="K1011" s="46" t="s">
        <v>4303</v>
      </c>
      <c r="L1011" s="46">
        <v>18600290344</v>
      </c>
      <c r="M1011" s="46">
        <v>42005</v>
      </c>
      <c r="N1011" s="46" t="s">
        <v>186</v>
      </c>
      <c r="O1011" s="46" t="s">
        <v>187</v>
      </c>
      <c r="P1011" s="46" t="s">
        <v>193</v>
      </c>
      <c r="Q1011" s="46" t="s">
        <v>7</v>
      </c>
      <c r="R1011" s="46" t="s">
        <v>7</v>
      </c>
      <c r="S1011" s="46" t="s">
        <v>1355</v>
      </c>
      <c r="T1011" s="46" t="s">
        <v>1355</v>
      </c>
      <c r="U1011" s="46" t="s">
        <v>1355</v>
      </c>
      <c r="V1011" s="46" t="s">
        <v>194</v>
      </c>
      <c r="W1011" s="46" t="s">
        <v>189</v>
      </c>
      <c r="Z1011" s="46" t="s">
        <v>199</v>
      </c>
      <c r="AA1011" s="46">
        <v>15</v>
      </c>
      <c r="AB1011" s="46" t="s">
        <v>195</v>
      </c>
      <c r="AC1011" s="46" t="s">
        <v>4304</v>
      </c>
      <c r="AD1011" s="46" t="s">
        <v>218</v>
      </c>
      <c r="AE1011" s="46" t="s">
        <v>196</v>
      </c>
    </row>
    <row r="1012" spans="1:31" hidden="1">
      <c r="A1012" s="46">
        <v>196</v>
      </c>
      <c r="B1012" s="46" t="s">
        <v>954</v>
      </c>
      <c r="C1012" s="46" t="s">
        <v>4274</v>
      </c>
      <c r="D1012" s="46" t="s">
        <v>2172</v>
      </c>
      <c r="E1012" s="46" t="s">
        <v>3993</v>
      </c>
      <c r="F1012" s="46" t="s">
        <v>4300</v>
      </c>
      <c r="G1012" s="44" t="s">
        <v>4301</v>
      </c>
      <c r="H1012" s="44" t="s">
        <v>46</v>
      </c>
      <c r="I1012" s="46" t="s">
        <v>4288</v>
      </c>
      <c r="J1012" s="44" t="s">
        <v>4289</v>
      </c>
      <c r="K1012" s="46" t="s">
        <v>4290</v>
      </c>
      <c r="L1012" s="46">
        <v>13810126465</v>
      </c>
      <c r="M1012" s="46">
        <v>42522</v>
      </c>
      <c r="N1012" s="46" t="s">
        <v>186</v>
      </c>
      <c r="O1012" s="46" t="s">
        <v>191</v>
      </c>
      <c r="P1012" s="46" t="s">
        <v>193</v>
      </c>
      <c r="Q1012" s="46" t="s">
        <v>7</v>
      </c>
      <c r="R1012" s="46" t="s">
        <v>7</v>
      </c>
      <c r="S1012" s="46" t="s">
        <v>1355</v>
      </c>
      <c r="T1012" s="46" t="s">
        <v>1355</v>
      </c>
      <c r="U1012" s="46" t="s">
        <v>1355</v>
      </c>
      <c r="V1012" s="46" t="s">
        <v>194</v>
      </c>
      <c r="W1012" s="46" t="s">
        <v>189</v>
      </c>
      <c r="Z1012" s="46" t="s">
        <v>198</v>
      </c>
      <c r="AA1012" s="46">
        <v>15</v>
      </c>
      <c r="AB1012" s="46" t="s">
        <v>195</v>
      </c>
      <c r="AC1012" s="46" t="s">
        <v>4304</v>
      </c>
      <c r="AD1012" s="46" t="s">
        <v>218</v>
      </c>
      <c r="AE1012" s="46" t="s">
        <v>194</v>
      </c>
    </row>
    <row r="1013" spans="1:31" hidden="1">
      <c r="A1013" s="46">
        <v>197</v>
      </c>
      <c r="B1013" s="46" t="s">
        <v>954</v>
      </c>
      <c r="C1013" s="46" t="s">
        <v>4274</v>
      </c>
      <c r="D1013" s="46" t="s">
        <v>2172</v>
      </c>
      <c r="E1013" s="46" t="s">
        <v>3993</v>
      </c>
      <c r="F1013" s="46" t="s">
        <v>4305</v>
      </c>
      <c r="G1013" s="44" t="s">
        <v>4306</v>
      </c>
      <c r="H1013" s="44" t="s">
        <v>3</v>
      </c>
      <c r="I1013" s="46" t="s">
        <v>4305</v>
      </c>
      <c r="J1013" s="44" t="s">
        <v>4307</v>
      </c>
      <c r="K1013" s="46" t="s">
        <v>4308</v>
      </c>
      <c r="L1013" s="46">
        <v>18515445024</v>
      </c>
      <c r="M1013" s="46">
        <v>42522</v>
      </c>
      <c r="N1013" s="46" t="s">
        <v>186</v>
      </c>
      <c r="O1013" s="46" t="s">
        <v>187</v>
      </c>
      <c r="P1013" s="46" t="s">
        <v>200</v>
      </c>
      <c r="Q1013" s="46" t="s">
        <v>4</v>
      </c>
      <c r="R1013" s="46" t="s">
        <v>4</v>
      </c>
      <c r="S1013" s="46" t="s">
        <v>1355</v>
      </c>
      <c r="T1013" s="46" t="s">
        <v>1355</v>
      </c>
      <c r="U1013" s="46" t="s">
        <v>1355</v>
      </c>
      <c r="V1013" s="46">
        <v>42713</v>
      </c>
      <c r="W1013" s="46" t="s">
        <v>201</v>
      </c>
      <c r="Z1013" s="46" t="s">
        <v>198</v>
      </c>
      <c r="AA1013" s="46">
        <v>14</v>
      </c>
      <c r="AB1013" s="46" t="s">
        <v>34</v>
      </c>
      <c r="AC1013" s="46" t="s">
        <v>4309</v>
      </c>
      <c r="AD1013" s="46" t="s">
        <v>218</v>
      </c>
      <c r="AE1013" s="46" t="s">
        <v>194</v>
      </c>
    </row>
    <row r="1014" spans="1:31" hidden="1">
      <c r="A1014" s="46">
        <v>198</v>
      </c>
      <c r="B1014" s="46" t="s">
        <v>954</v>
      </c>
      <c r="C1014" s="46" t="s">
        <v>4274</v>
      </c>
      <c r="D1014" s="46" t="s">
        <v>2172</v>
      </c>
      <c r="E1014" s="46" t="s">
        <v>3993</v>
      </c>
      <c r="F1014" s="46" t="s">
        <v>4305</v>
      </c>
      <c r="G1014" s="44" t="s">
        <v>4306</v>
      </c>
      <c r="H1014" s="44" t="s">
        <v>46</v>
      </c>
      <c r="I1014" s="46" t="s">
        <v>4288</v>
      </c>
      <c r="J1014" s="44" t="s">
        <v>4289</v>
      </c>
      <c r="K1014" s="46" t="s">
        <v>4290</v>
      </c>
      <c r="L1014" s="46">
        <v>13810126465</v>
      </c>
      <c r="M1014" s="46">
        <v>42522</v>
      </c>
      <c r="N1014" s="46" t="s">
        <v>186</v>
      </c>
      <c r="O1014" s="46" t="s">
        <v>191</v>
      </c>
      <c r="P1014" s="46" t="s">
        <v>193</v>
      </c>
      <c r="Q1014" s="46" t="s">
        <v>4</v>
      </c>
      <c r="R1014" s="46" t="s">
        <v>4</v>
      </c>
      <c r="S1014" s="46" t="s">
        <v>1355</v>
      </c>
      <c r="T1014" s="46" t="s">
        <v>1355</v>
      </c>
      <c r="U1014" s="46" t="s">
        <v>1355</v>
      </c>
      <c r="V1014" s="46" t="s">
        <v>194</v>
      </c>
      <c r="W1014" s="46" t="s">
        <v>189</v>
      </c>
      <c r="Z1014" s="46" t="s">
        <v>198</v>
      </c>
      <c r="AA1014" s="46">
        <v>14</v>
      </c>
      <c r="AB1014" s="46" t="s">
        <v>34</v>
      </c>
      <c r="AC1014" s="46" t="s">
        <v>4309</v>
      </c>
      <c r="AD1014" s="46" t="s">
        <v>218</v>
      </c>
      <c r="AE1014" s="46" t="s">
        <v>194</v>
      </c>
    </row>
    <row r="1015" spans="1:31" hidden="1">
      <c r="A1015" s="46">
        <v>199</v>
      </c>
      <c r="B1015" s="46" t="s">
        <v>954</v>
      </c>
      <c r="C1015" s="46" t="s">
        <v>4274</v>
      </c>
      <c r="D1015" s="46" t="s">
        <v>2172</v>
      </c>
      <c r="E1015" s="46" t="s">
        <v>3993</v>
      </c>
      <c r="F1015" s="46" t="s">
        <v>4300</v>
      </c>
      <c r="G1015" s="44" t="s">
        <v>4310</v>
      </c>
      <c r="H1015" s="44" t="s">
        <v>3</v>
      </c>
      <c r="I1015" s="46" t="s">
        <v>4300</v>
      </c>
      <c r="J1015" s="44" t="s">
        <v>4302</v>
      </c>
      <c r="K1015" s="46" t="s">
        <v>4303</v>
      </c>
      <c r="L1015" s="46">
        <v>18600290344</v>
      </c>
      <c r="M1015" s="46">
        <v>42005</v>
      </c>
      <c r="N1015" s="46" t="s">
        <v>186</v>
      </c>
      <c r="O1015" s="46" t="s">
        <v>187</v>
      </c>
      <c r="P1015" s="46" t="s">
        <v>200</v>
      </c>
      <c r="Q1015" s="46" t="s">
        <v>6</v>
      </c>
      <c r="R1015" s="46" t="s">
        <v>4</v>
      </c>
      <c r="S1015" s="46" t="s">
        <v>1355</v>
      </c>
      <c r="T1015" s="46" t="s">
        <v>1355</v>
      </c>
      <c r="U1015" s="46" t="s">
        <v>1355</v>
      </c>
      <c r="V1015" s="46">
        <v>42713</v>
      </c>
      <c r="W1015" s="46" t="s">
        <v>201</v>
      </c>
      <c r="Z1015" s="46" t="s">
        <v>199</v>
      </c>
      <c r="AA1015" s="46">
        <v>8</v>
      </c>
      <c r="AB1015" s="46" t="s">
        <v>34</v>
      </c>
      <c r="AC1015" s="46" t="s">
        <v>4284</v>
      </c>
      <c r="AD1015" s="46" t="s">
        <v>218</v>
      </c>
      <c r="AE1015" s="46" t="s">
        <v>194</v>
      </c>
    </row>
    <row r="1016" spans="1:31" hidden="1">
      <c r="A1016" s="46">
        <v>200</v>
      </c>
      <c r="B1016" s="46" t="s">
        <v>954</v>
      </c>
      <c r="C1016" s="46" t="s">
        <v>4274</v>
      </c>
      <c r="D1016" s="46" t="s">
        <v>2172</v>
      </c>
      <c r="E1016" s="46" t="s">
        <v>3993</v>
      </c>
      <c r="F1016" s="46" t="s">
        <v>4300</v>
      </c>
      <c r="G1016" s="44" t="s">
        <v>4310</v>
      </c>
      <c r="H1016" s="44" t="s">
        <v>46</v>
      </c>
      <c r="I1016" s="46" t="s">
        <v>4288</v>
      </c>
      <c r="J1016" s="44" t="s">
        <v>4289</v>
      </c>
      <c r="K1016" s="46" t="s">
        <v>4290</v>
      </c>
      <c r="L1016" s="46">
        <v>13810126465</v>
      </c>
      <c r="M1016" s="46">
        <v>42522</v>
      </c>
      <c r="N1016" s="46" t="s">
        <v>186</v>
      </c>
      <c r="O1016" s="46" t="s">
        <v>191</v>
      </c>
      <c r="P1016" s="46" t="s">
        <v>193</v>
      </c>
      <c r="Q1016" s="46" t="s">
        <v>6</v>
      </c>
      <c r="R1016" s="46" t="s">
        <v>4</v>
      </c>
      <c r="S1016" s="46" t="s">
        <v>1355</v>
      </c>
      <c r="T1016" s="46" t="s">
        <v>1355</v>
      </c>
      <c r="U1016" s="46" t="s">
        <v>1355</v>
      </c>
      <c r="V1016" s="46" t="s">
        <v>194</v>
      </c>
      <c r="W1016" s="46" t="s">
        <v>189</v>
      </c>
      <c r="Z1016" s="46" t="s">
        <v>198</v>
      </c>
      <c r="AA1016" s="46">
        <v>8</v>
      </c>
      <c r="AB1016" s="46" t="s">
        <v>34</v>
      </c>
      <c r="AC1016" s="46" t="s">
        <v>4284</v>
      </c>
      <c r="AD1016" s="46" t="s">
        <v>218</v>
      </c>
      <c r="AE1016" s="46" t="s">
        <v>194</v>
      </c>
    </row>
    <row r="1017" spans="1:31" hidden="1">
      <c r="A1017" s="46">
        <v>201</v>
      </c>
      <c r="B1017" s="46" t="s">
        <v>954</v>
      </c>
      <c r="C1017" s="46" t="s">
        <v>4274</v>
      </c>
      <c r="D1017" s="46" t="s">
        <v>2172</v>
      </c>
      <c r="E1017" s="46" t="s">
        <v>3993</v>
      </c>
      <c r="F1017" s="46" t="s">
        <v>4311</v>
      </c>
      <c r="G1017" s="44" t="s">
        <v>4312</v>
      </c>
      <c r="H1017" s="44" t="s">
        <v>3</v>
      </c>
      <c r="I1017" s="46" t="s">
        <v>4311</v>
      </c>
      <c r="J1017" s="44" t="s">
        <v>4313</v>
      </c>
      <c r="K1017" s="46" t="s">
        <v>4314</v>
      </c>
      <c r="L1017" s="46">
        <v>18800166479</v>
      </c>
      <c r="M1017" s="46">
        <v>42522</v>
      </c>
      <c r="N1017" s="46" t="s">
        <v>186</v>
      </c>
      <c r="O1017" s="46" t="s">
        <v>191</v>
      </c>
      <c r="P1017" s="46" t="s">
        <v>200</v>
      </c>
      <c r="Q1017" s="46" t="s">
        <v>7</v>
      </c>
      <c r="R1017" s="46" t="s">
        <v>4</v>
      </c>
      <c r="S1017" s="46" t="s">
        <v>1355</v>
      </c>
      <c r="T1017" s="46" t="s">
        <v>1355</v>
      </c>
      <c r="U1017" s="46" t="s">
        <v>1355</v>
      </c>
      <c r="V1017" s="46">
        <v>42713</v>
      </c>
      <c r="W1017" s="46" t="s">
        <v>201</v>
      </c>
      <c r="Z1017" s="46" t="s">
        <v>198</v>
      </c>
      <c r="AA1017" s="46">
        <v>13</v>
      </c>
      <c r="AB1017" s="46" t="s">
        <v>34</v>
      </c>
      <c r="AC1017" s="46" t="s">
        <v>4299</v>
      </c>
      <c r="AD1017" s="46" t="s">
        <v>201</v>
      </c>
      <c r="AE1017" s="46" t="s">
        <v>194</v>
      </c>
    </row>
    <row r="1018" spans="1:31" hidden="1">
      <c r="A1018" s="46">
        <v>202</v>
      </c>
      <c r="B1018" s="46" t="s">
        <v>954</v>
      </c>
      <c r="C1018" s="46" t="s">
        <v>4274</v>
      </c>
      <c r="D1018" s="46" t="s">
        <v>2172</v>
      </c>
      <c r="E1018" s="46" t="s">
        <v>3993</v>
      </c>
      <c r="F1018" s="46" t="s">
        <v>4315</v>
      </c>
      <c r="G1018" s="44" t="s">
        <v>4316</v>
      </c>
      <c r="H1018" s="44" t="s">
        <v>3</v>
      </c>
      <c r="I1018" s="46" t="s">
        <v>4315</v>
      </c>
      <c r="J1018" s="44" t="s">
        <v>4317</v>
      </c>
      <c r="K1018" s="46" t="s">
        <v>4318</v>
      </c>
      <c r="L1018" s="46">
        <v>18810893214</v>
      </c>
      <c r="M1018" s="46">
        <v>42005</v>
      </c>
      <c r="N1018" s="46" t="s">
        <v>186</v>
      </c>
      <c r="O1018" s="46" t="s">
        <v>187</v>
      </c>
      <c r="P1018" s="46" t="s">
        <v>193</v>
      </c>
      <c r="Q1018" s="46" t="s">
        <v>4</v>
      </c>
      <c r="R1018" s="46" t="s">
        <v>4</v>
      </c>
      <c r="S1018" s="46" t="s">
        <v>1355</v>
      </c>
      <c r="T1018" s="46" t="s">
        <v>1355</v>
      </c>
      <c r="U1018" s="46" t="s">
        <v>1355</v>
      </c>
      <c r="V1018" s="46" t="s">
        <v>194</v>
      </c>
      <c r="W1018" s="46" t="s">
        <v>189</v>
      </c>
      <c r="Z1018" s="46" t="s">
        <v>199</v>
      </c>
      <c r="AA1018" s="46">
        <v>14</v>
      </c>
      <c r="AB1018" s="46" t="s">
        <v>34</v>
      </c>
      <c r="AC1018" s="46" t="s">
        <v>4319</v>
      </c>
      <c r="AD1018" s="46" t="s">
        <v>218</v>
      </c>
      <c r="AE1018" s="46" t="s">
        <v>196</v>
      </c>
    </row>
    <row r="1019" spans="1:31" hidden="1">
      <c r="A1019" s="46">
        <v>203</v>
      </c>
      <c r="B1019" s="46" t="s">
        <v>954</v>
      </c>
      <c r="C1019" s="46" t="s">
        <v>4274</v>
      </c>
      <c r="D1019" s="46" t="s">
        <v>2172</v>
      </c>
      <c r="E1019" s="46" t="s">
        <v>3993</v>
      </c>
      <c r="F1019" s="46" t="s">
        <v>4315</v>
      </c>
      <c r="G1019" s="44" t="s">
        <v>4316</v>
      </c>
      <c r="H1019" s="44" t="s">
        <v>192</v>
      </c>
      <c r="I1019" s="46" t="s">
        <v>702</v>
      </c>
      <c r="J1019" s="44" t="s">
        <v>4320</v>
      </c>
      <c r="K1019" s="46" t="s">
        <v>4321</v>
      </c>
      <c r="L1019" s="46">
        <v>18612200451</v>
      </c>
      <c r="M1019" s="46">
        <v>42522</v>
      </c>
      <c r="N1019" s="46" t="s">
        <v>186</v>
      </c>
      <c r="O1019" s="46" t="s">
        <v>187</v>
      </c>
      <c r="P1019" s="46" t="s">
        <v>200</v>
      </c>
      <c r="Q1019" s="46" t="s">
        <v>4</v>
      </c>
      <c r="R1019" s="46" t="s">
        <v>4</v>
      </c>
      <c r="S1019" s="46" t="s">
        <v>1355</v>
      </c>
      <c r="T1019" s="46" t="s">
        <v>1355</v>
      </c>
      <c r="U1019" s="46" t="s">
        <v>1355</v>
      </c>
      <c r="V1019" s="46">
        <v>42713</v>
      </c>
      <c r="W1019" s="46" t="s">
        <v>201</v>
      </c>
      <c r="Z1019" s="46" t="s">
        <v>198</v>
      </c>
      <c r="AA1019" s="46">
        <v>14</v>
      </c>
      <c r="AB1019" s="46" t="s">
        <v>34</v>
      </c>
      <c r="AC1019" s="46" t="s">
        <v>4319</v>
      </c>
      <c r="AD1019" s="46" t="s">
        <v>201</v>
      </c>
      <c r="AE1019" s="46" t="s">
        <v>194</v>
      </c>
    </row>
    <row r="1020" spans="1:31" hidden="1">
      <c r="A1020" s="46">
        <v>204</v>
      </c>
      <c r="B1020" s="46" t="s">
        <v>954</v>
      </c>
      <c r="C1020" s="46" t="s">
        <v>4274</v>
      </c>
      <c r="D1020" s="46" t="s">
        <v>2172</v>
      </c>
      <c r="E1020" s="46" t="s">
        <v>3993</v>
      </c>
      <c r="F1020" s="46" t="s">
        <v>4315</v>
      </c>
      <c r="G1020" s="44" t="s">
        <v>4316</v>
      </c>
      <c r="H1020" s="44" t="s">
        <v>5</v>
      </c>
      <c r="I1020" s="46" t="s">
        <v>4322</v>
      </c>
      <c r="J1020" s="44" t="s">
        <v>4323</v>
      </c>
      <c r="K1020" s="46" t="s">
        <v>4324</v>
      </c>
      <c r="L1020" s="46">
        <v>18513335717</v>
      </c>
      <c r="M1020" s="46">
        <v>42522</v>
      </c>
      <c r="N1020" s="46" t="s">
        <v>186</v>
      </c>
      <c r="O1020" s="46" t="s">
        <v>187</v>
      </c>
      <c r="P1020" s="46" t="s">
        <v>200</v>
      </c>
      <c r="Q1020" s="46" t="s">
        <v>4</v>
      </c>
      <c r="R1020" s="46" t="s">
        <v>4</v>
      </c>
      <c r="S1020" s="46" t="s">
        <v>1355</v>
      </c>
      <c r="T1020" s="46" t="s">
        <v>1355</v>
      </c>
      <c r="U1020" s="46" t="s">
        <v>1355</v>
      </c>
      <c r="V1020" s="46">
        <v>42713</v>
      </c>
      <c r="W1020" s="46" t="s">
        <v>201</v>
      </c>
      <c r="Z1020" s="46" t="s">
        <v>198</v>
      </c>
      <c r="AA1020" s="46">
        <v>14</v>
      </c>
      <c r="AB1020" s="46" t="s">
        <v>34</v>
      </c>
      <c r="AC1020" s="46" t="s">
        <v>4319</v>
      </c>
      <c r="AD1020" s="46" t="s">
        <v>201</v>
      </c>
      <c r="AE1020" s="46" t="s">
        <v>194</v>
      </c>
    </row>
    <row r="1021" spans="1:31" hidden="1">
      <c r="A1021" s="46">
        <v>205</v>
      </c>
      <c r="B1021" s="46" t="s">
        <v>954</v>
      </c>
      <c r="C1021" s="46" t="s">
        <v>4274</v>
      </c>
      <c r="D1021" s="46" t="s">
        <v>2172</v>
      </c>
      <c r="E1021" s="46" t="s">
        <v>3993</v>
      </c>
      <c r="F1021" s="46" t="s">
        <v>4315</v>
      </c>
      <c r="G1021" s="44" t="s">
        <v>4316</v>
      </c>
      <c r="H1021" s="44" t="s">
        <v>46</v>
      </c>
      <c r="I1021" s="46" t="s">
        <v>4288</v>
      </c>
      <c r="J1021" s="44" t="s">
        <v>4289</v>
      </c>
      <c r="K1021" s="46" t="s">
        <v>4290</v>
      </c>
      <c r="L1021" s="46">
        <v>13810126465</v>
      </c>
      <c r="M1021" s="46">
        <v>42522</v>
      </c>
      <c r="N1021" s="46" t="s">
        <v>186</v>
      </c>
      <c r="O1021" s="46" t="s">
        <v>191</v>
      </c>
      <c r="P1021" s="46" t="s">
        <v>193</v>
      </c>
      <c r="Q1021" s="46" t="s">
        <v>4</v>
      </c>
      <c r="R1021" s="46" t="s">
        <v>4</v>
      </c>
      <c r="S1021" s="46" t="s">
        <v>1355</v>
      </c>
      <c r="T1021" s="46" t="s">
        <v>1355</v>
      </c>
      <c r="U1021" s="46" t="s">
        <v>1355</v>
      </c>
      <c r="V1021" s="46" t="s">
        <v>194</v>
      </c>
      <c r="W1021" s="46" t="s">
        <v>189</v>
      </c>
      <c r="Z1021" s="46" t="s">
        <v>198</v>
      </c>
      <c r="AA1021" s="46">
        <v>14</v>
      </c>
      <c r="AB1021" s="46" t="s">
        <v>34</v>
      </c>
      <c r="AC1021" s="46" t="s">
        <v>4319</v>
      </c>
      <c r="AD1021" s="46" t="s">
        <v>218</v>
      </c>
      <c r="AE1021" s="46" t="s">
        <v>194</v>
      </c>
    </row>
    <row r="1022" spans="1:31" hidden="1">
      <c r="A1022" s="46">
        <v>206</v>
      </c>
      <c r="B1022" s="46" t="s">
        <v>954</v>
      </c>
      <c r="C1022" s="46" t="s">
        <v>4274</v>
      </c>
      <c r="D1022" s="46" t="s">
        <v>2172</v>
      </c>
      <c r="E1022" s="46" t="s">
        <v>3993</v>
      </c>
      <c r="F1022" s="46" t="s">
        <v>4325</v>
      </c>
      <c r="G1022" s="44" t="s">
        <v>4326</v>
      </c>
      <c r="H1022" s="44" t="s">
        <v>3</v>
      </c>
      <c r="I1022" s="46" t="s">
        <v>4325</v>
      </c>
      <c r="J1022" s="44" t="s">
        <v>4327</v>
      </c>
      <c r="K1022" s="46" t="s">
        <v>4328</v>
      </c>
      <c r="L1022" s="46">
        <v>13071196521</v>
      </c>
      <c r="M1022" s="46">
        <v>42522</v>
      </c>
      <c r="N1022" s="46" t="s">
        <v>186</v>
      </c>
      <c r="O1022" s="46" t="s">
        <v>187</v>
      </c>
      <c r="P1022" s="46" t="s">
        <v>200</v>
      </c>
      <c r="Q1022" s="46" t="s">
        <v>4</v>
      </c>
      <c r="R1022" s="46" t="s">
        <v>4</v>
      </c>
      <c r="S1022" s="46" t="s">
        <v>1355</v>
      </c>
      <c r="T1022" s="46" t="s">
        <v>1355</v>
      </c>
      <c r="U1022" s="46" t="s">
        <v>1355</v>
      </c>
      <c r="V1022" s="46">
        <v>42713</v>
      </c>
      <c r="W1022" s="46" t="s">
        <v>201</v>
      </c>
      <c r="Z1022" s="46" t="s">
        <v>198</v>
      </c>
      <c r="AA1022" s="46">
        <v>8</v>
      </c>
      <c r="AB1022" s="46" t="s">
        <v>34</v>
      </c>
      <c r="AC1022" s="46" t="s">
        <v>4329</v>
      </c>
      <c r="AD1022" s="46" t="s">
        <v>201</v>
      </c>
      <c r="AE1022" s="46" t="s">
        <v>194</v>
      </c>
    </row>
    <row r="1023" spans="1:31" hidden="1">
      <c r="A1023" s="46">
        <v>207</v>
      </c>
      <c r="B1023" s="46" t="s">
        <v>954</v>
      </c>
      <c r="C1023" s="46" t="s">
        <v>4274</v>
      </c>
      <c r="D1023" s="46" t="s">
        <v>2172</v>
      </c>
      <c r="E1023" s="46" t="s">
        <v>3993</v>
      </c>
      <c r="F1023" s="46" t="s">
        <v>4330</v>
      </c>
      <c r="G1023" s="44" t="s">
        <v>4331</v>
      </c>
      <c r="H1023" s="44" t="s">
        <v>3</v>
      </c>
      <c r="I1023" s="46" t="s">
        <v>4330</v>
      </c>
      <c r="J1023" s="44" t="s">
        <v>4332</v>
      </c>
      <c r="K1023" s="46" t="s">
        <v>4333</v>
      </c>
      <c r="L1023" s="46">
        <v>15701573916</v>
      </c>
      <c r="M1023" s="46">
        <v>42522</v>
      </c>
      <c r="N1023" s="46" t="s">
        <v>186</v>
      </c>
      <c r="O1023" s="46" t="s">
        <v>191</v>
      </c>
      <c r="P1023" s="46" t="s">
        <v>200</v>
      </c>
      <c r="Q1023" s="46" t="s">
        <v>4</v>
      </c>
      <c r="R1023" s="46" t="s">
        <v>4</v>
      </c>
      <c r="S1023" s="46" t="s">
        <v>1355</v>
      </c>
      <c r="T1023" s="46" t="s">
        <v>1355</v>
      </c>
      <c r="U1023" s="46" t="s">
        <v>1355</v>
      </c>
      <c r="V1023" s="46">
        <v>42713</v>
      </c>
      <c r="W1023" s="46" t="s">
        <v>201</v>
      </c>
      <c r="Z1023" s="46" t="s">
        <v>198</v>
      </c>
      <c r="AA1023" s="46">
        <v>8</v>
      </c>
      <c r="AB1023" s="46" t="s">
        <v>34</v>
      </c>
      <c r="AC1023" s="46" t="s">
        <v>4334</v>
      </c>
      <c r="AD1023" s="46" t="s">
        <v>201</v>
      </c>
      <c r="AE1023" s="46" t="s">
        <v>194</v>
      </c>
    </row>
    <row r="1024" spans="1:31" hidden="1">
      <c r="A1024" s="46">
        <v>208</v>
      </c>
      <c r="B1024" s="46" t="s">
        <v>954</v>
      </c>
      <c r="C1024" s="46" t="s">
        <v>4274</v>
      </c>
      <c r="D1024" s="46" t="s">
        <v>2172</v>
      </c>
      <c r="E1024" s="46" t="s">
        <v>3993</v>
      </c>
      <c r="F1024" s="46" t="s">
        <v>4335</v>
      </c>
      <c r="G1024" s="44" t="s">
        <v>4336</v>
      </c>
      <c r="H1024" s="44" t="s">
        <v>3</v>
      </c>
      <c r="I1024" s="46" t="s">
        <v>4335</v>
      </c>
      <c r="J1024" s="44" t="s">
        <v>4337</v>
      </c>
      <c r="K1024" s="46" t="s">
        <v>4338</v>
      </c>
      <c r="L1024" s="46" t="s">
        <v>4339</v>
      </c>
      <c r="M1024" s="46">
        <v>41544</v>
      </c>
      <c r="N1024" s="46" t="s">
        <v>186</v>
      </c>
      <c r="O1024" s="46" t="s">
        <v>191</v>
      </c>
      <c r="P1024" s="46" t="s">
        <v>193</v>
      </c>
      <c r="Q1024" s="46" t="s">
        <v>7</v>
      </c>
      <c r="R1024" s="46" t="s">
        <v>4</v>
      </c>
      <c r="S1024" s="46" t="s">
        <v>1355</v>
      </c>
      <c r="T1024" s="46" t="s">
        <v>1355</v>
      </c>
      <c r="U1024" s="46" t="s">
        <v>1355</v>
      </c>
      <c r="V1024" s="46" t="s">
        <v>194</v>
      </c>
      <c r="W1024" s="46" t="s">
        <v>189</v>
      </c>
      <c r="Z1024" s="46" t="s">
        <v>198</v>
      </c>
      <c r="AA1024" s="46">
        <v>15</v>
      </c>
      <c r="AB1024" s="46" t="s">
        <v>34</v>
      </c>
      <c r="AC1024" s="46" t="s">
        <v>4340</v>
      </c>
      <c r="AD1024" s="46" t="s">
        <v>190</v>
      </c>
      <c r="AE1024" s="46" t="s">
        <v>194</v>
      </c>
    </row>
    <row r="1025" spans="1:31" hidden="1">
      <c r="A1025" s="46">
        <v>209</v>
      </c>
      <c r="B1025" s="46" t="s">
        <v>954</v>
      </c>
      <c r="C1025" s="46" t="s">
        <v>4274</v>
      </c>
      <c r="D1025" s="46" t="s">
        <v>2172</v>
      </c>
      <c r="E1025" s="46" t="s">
        <v>3993</v>
      </c>
      <c r="F1025" s="46" t="s">
        <v>4335</v>
      </c>
      <c r="G1025" s="44" t="s">
        <v>4336</v>
      </c>
      <c r="H1025" s="44" t="s">
        <v>9</v>
      </c>
      <c r="I1025" s="46" t="s">
        <v>4341</v>
      </c>
      <c r="J1025" s="44" t="s">
        <v>4342</v>
      </c>
      <c r="K1025" s="46" t="s">
        <v>4343</v>
      </c>
      <c r="L1025" s="46">
        <v>13718997024</v>
      </c>
      <c r="M1025" s="46">
        <v>42167</v>
      </c>
      <c r="N1025" s="46" t="s">
        <v>186</v>
      </c>
      <c r="O1025" s="46" t="s">
        <v>191</v>
      </c>
      <c r="P1025" s="46" t="s">
        <v>200</v>
      </c>
      <c r="Q1025" s="46" t="s">
        <v>7</v>
      </c>
      <c r="R1025" s="46" t="s">
        <v>4</v>
      </c>
      <c r="S1025" s="46" t="s">
        <v>1355</v>
      </c>
      <c r="T1025" s="46" t="s">
        <v>1355</v>
      </c>
      <c r="U1025" s="46" t="s">
        <v>4344</v>
      </c>
      <c r="V1025" s="46">
        <v>42710</v>
      </c>
      <c r="W1025" s="46" t="s">
        <v>201</v>
      </c>
      <c r="Z1025" s="46" t="s">
        <v>198</v>
      </c>
      <c r="AA1025" s="46">
        <v>15</v>
      </c>
      <c r="AB1025" s="46" t="s">
        <v>34</v>
      </c>
      <c r="AC1025" s="46" t="s">
        <v>4340</v>
      </c>
      <c r="AD1025" s="46" t="s">
        <v>201</v>
      </c>
      <c r="AE1025" s="46" t="s">
        <v>194</v>
      </c>
    </row>
    <row r="1026" spans="1:31" hidden="1">
      <c r="A1026" s="46">
        <v>210</v>
      </c>
      <c r="B1026" s="46" t="s">
        <v>954</v>
      </c>
      <c r="C1026" s="46" t="s">
        <v>4274</v>
      </c>
      <c r="D1026" s="46" t="s">
        <v>2172</v>
      </c>
      <c r="E1026" s="46" t="s">
        <v>3993</v>
      </c>
      <c r="F1026" s="46" t="s">
        <v>4335</v>
      </c>
      <c r="G1026" s="44" t="s">
        <v>4336</v>
      </c>
      <c r="H1026" s="44" t="s">
        <v>8</v>
      </c>
      <c r="I1026" s="46" t="s">
        <v>4345</v>
      </c>
      <c r="J1026" s="44" t="s">
        <v>4346</v>
      </c>
      <c r="K1026" s="46" t="s">
        <v>4347</v>
      </c>
      <c r="L1026" s="46">
        <v>18511832186</v>
      </c>
      <c r="M1026" s="46">
        <v>42696</v>
      </c>
      <c r="N1026" s="46" t="s">
        <v>186</v>
      </c>
      <c r="O1026" s="46" t="s">
        <v>191</v>
      </c>
      <c r="P1026" s="46" t="s">
        <v>193</v>
      </c>
      <c r="Q1026" s="46" t="s">
        <v>7</v>
      </c>
      <c r="R1026" s="46" t="s">
        <v>4</v>
      </c>
      <c r="S1026" s="46" t="s">
        <v>1355</v>
      </c>
      <c r="T1026" s="46" t="s">
        <v>1355</v>
      </c>
      <c r="U1026" s="46" t="s">
        <v>1355</v>
      </c>
      <c r="V1026" s="46" t="s">
        <v>194</v>
      </c>
      <c r="W1026" s="46" t="s">
        <v>189</v>
      </c>
      <c r="Z1026" s="46" t="s">
        <v>198</v>
      </c>
      <c r="AA1026" s="46">
        <v>15</v>
      </c>
      <c r="AB1026" s="46" t="s">
        <v>34</v>
      </c>
      <c r="AC1026" s="46" t="s">
        <v>4340</v>
      </c>
      <c r="AD1026" s="46" t="s">
        <v>190</v>
      </c>
      <c r="AE1026" s="46" t="s">
        <v>194</v>
      </c>
    </row>
    <row r="1027" spans="1:31" hidden="1">
      <c r="A1027" s="46">
        <v>211</v>
      </c>
      <c r="B1027" s="46" t="s">
        <v>954</v>
      </c>
      <c r="C1027" s="46" t="s">
        <v>4274</v>
      </c>
      <c r="D1027" s="46" t="s">
        <v>2172</v>
      </c>
      <c r="E1027" s="46" t="s">
        <v>3993</v>
      </c>
      <c r="F1027" s="46" t="s">
        <v>4335</v>
      </c>
      <c r="G1027" s="44" t="s">
        <v>4336</v>
      </c>
      <c r="H1027" s="44" t="s">
        <v>46</v>
      </c>
      <c r="I1027" s="46" t="s">
        <v>4348</v>
      </c>
      <c r="J1027" s="44" t="s">
        <v>4349</v>
      </c>
      <c r="K1027" s="46" t="s">
        <v>4350</v>
      </c>
      <c r="L1027" s="46">
        <v>18301093141</v>
      </c>
      <c r="M1027" s="46">
        <v>41808</v>
      </c>
      <c r="N1027" s="46" t="s">
        <v>186</v>
      </c>
      <c r="O1027" s="46" t="s">
        <v>191</v>
      </c>
      <c r="P1027" s="46" t="s">
        <v>200</v>
      </c>
      <c r="Q1027" s="46" t="s">
        <v>7</v>
      </c>
      <c r="R1027" s="46" t="s">
        <v>4</v>
      </c>
      <c r="S1027" s="46" t="s">
        <v>1355</v>
      </c>
      <c r="T1027" s="46" t="s">
        <v>1355</v>
      </c>
      <c r="U1027" s="46" t="s">
        <v>1355</v>
      </c>
      <c r="V1027" s="46">
        <v>42710</v>
      </c>
      <c r="W1027" s="46" t="s">
        <v>201</v>
      </c>
      <c r="Z1027" s="46" t="s">
        <v>198</v>
      </c>
      <c r="AA1027" s="46">
        <v>15</v>
      </c>
      <c r="AB1027" s="46" t="s">
        <v>34</v>
      </c>
      <c r="AC1027" s="46" t="s">
        <v>4340</v>
      </c>
      <c r="AD1027" s="46" t="s">
        <v>201</v>
      </c>
      <c r="AE1027" s="46" t="s">
        <v>194</v>
      </c>
    </row>
    <row r="1028" spans="1:31" hidden="1">
      <c r="A1028" s="46">
        <v>212</v>
      </c>
      <c r="B1028" s="46" t="s">
        <v>954</v>
      </c>
      <c r="C1028" s="46" t="s">
        <v>4274</v>
      </c>
      <c r="D1028" s="46" t="s">
        <v>2172</v>
      </c>
      <c r="E1028" s="46" t="s">
        <v>3993</v>
      </c>
      <c r="F1028" s="46" t="s">
        <v>4351</v>
      </c>
      <c r="G1028" s="44" t="s">
        <v>4352</v>
      </c>
      <c r="H1028" s="44" t="s">
        <v>3</v>
      </c>
      <c r="I1028" s="46" t="s">
        <v>4351</v>
      </c>
      <c r="J1028" s="44" t="s">
        <v>4353</v>
      </c>
      <c r="K1028" s="46" t="s">
        <v>4354</v>
      </c>
      <c r="L1028" s="46">
        <v>13041143130</v>
      </c>
      <c r="M1028" s="46">
        <v>41813</v>
      </c>
      <c r="N1028" s="46" t="s">
        <v>186</v>
      </c>
      <c r="O1028" s="46" t="s">
        <v>191</v>
      </c>
      <c r="P1028" s="46" t="s">
        <v>193</v>
      </c>
      <c r="Q1028" s="46" t="s">
        <v>7</v>
      </c>
      <c r="R1028" s="46" t="s">
        <v>4</v>
      </c>
      <c r="S1028" s="46" t="s">
        <v>1355</v>
      </c>
      <c r="T1028" s="46" t="s">
        <v>1355</v>
      </c>
      <c r="U1028" s="46" t="s">
        <v>1355</v>
      </c>
      <c r="V1028" s="46" t="s">
        <v>194</v>
      </c>
      <c r="W1028" s="46" t="s">
        <v>189</v>
      </c>
      <c r="Z1028" s="46" t="s">
        <v>198</v>
      </c>
      <c r="AA1028" s="46">
        <v>7</v>
      </c>
      <c r="AB1028" s="46" t="s">
        <v>34</v>
      </c>
      <c r="AC1028" s="46" t="s">
        <v>4340</v>
      </c>
      <c r="AD1028" s="46" t="s">
        <v>201</v>
      </c>
      <c r="AE1028" s="46" t="s">
        <v>194</v>
      </c>
    </row>
    <row r="1029" spans="1:31" hidden="1">
      <c r="A1029" s="46">
        <v>213</v>
      </c>
      <c r="B1029" s="46" t="s">
        <v>954</v>
      </c>
      <c r="C1029" s="46" t="s">
        <v>4274</v>
      </c>
      <c r="D1029" s="46" t="s">
        <v>2172</v>
      </c>
      <c r="E1029" s="46" t="s">
        <v>3993</v>
      </c>
      <c r="F1029" s="46" t="s">
        <v>4351</v>
      </c>
      <c r="G1029" s="44" t="s">
        <v>4352</v>
      </c>
      <c r="H1029" s="44" t="s">
        <v>9</v>
      </c>
      <c r="I1029" s="46" t="s">
        <v>4355</v>
      </c>
      <c r="J1029" s="44" t="s">
        <v>4356</v>
      </c>
      <c r="K1029" s="46" t="s">
        <v>4357</v>
      </c>
      <c r="L1029" s="46">
        <v>15801013589</v>
      </c>
      <c r="M1029" s="46">
        <v>42096</v>
      </c>
      <c r="N1029" s="46" t="s">
        <v>186</v>
      </c>
      <c r="O1029" s="46" t="s">
        <v>191</v>
      </c>
      <c r="P1029" s="46" t="s">
        <v>200</v>
      </c>
      <c r="Q1029" s="46" t="s">
        <v>7</v>
      </c>
      <c r="R1029" s="46" t="s">
        <v>4</v>
      </c>
      <c r="S1029" s="46" t="s">
        <v>1355</v>
      </c>
      <c r="T1029" s="46" t="s">
        <v>1355</v>
      </c>
      <c r="U1029" s="46" t="s">
        <v>1355</v>
      </c>
      <c r="V1029" s="46">
        <v>42710</v>
      </c>
      <c r="W1029" s="46" t="s">
        <v>201</v>
      </c>
      <c r="Z1029" s="46" t="s">
        <v>198</v>
      </c>
      <c r="AA1029" s="46">
        <v>7</v>
      </c>
      <c r="AB1029" s="46" t="s">
        <v>34</v>
      </c>
      <c r="AC1029" s="46" t="s">
        <v>4340</v>
      </c>
      <c r="AD1029" s="46" t="s">
        <v>201</v>
      </c>
      <c r="AE1029" s="46" t="s">
        <v>194</v>
      </c>
    </row>
    <row r="1030" spans="1:31" hidden="1">
      <c r="A1030" s="46">
        <v>214</v>
      </c>
      <c r="B1030" s="46" t="s">
        <v>954</v>
      </c>
      <c r="C1030" s="46" t="s">
        <v>4274</v>
      </c>
      <c r="D1030" s="46" t="s">
        <v>2172</v>
      </c>
      <c r="E1030" s="46" t="s">
        <v>3993</v>
      </c>
      <c r="F1030" s="46" t="s">
        <v>4351</v>
      </c>
      <c r="G1030" s="44" t="s">
        <v>4352</v>
      </c>
      <c r="H1030" s="44" t="s">
        <v>46</v>
      </c>
      <c r="I1030" s="46" t="s">
        <v>4348</v>
      </c>
      <c r="J1030" s="44" t="s">
        <v>4349</v>
      </c>
      <c r="K1030" s="46" t="s">
        <v>4350</v>
      </c>
      <c r="L1030" s="46">
        <v>18301093141</v>
      </c>
      <c r="M1030" s="46">
        <v>41808</v>
      </c>
      <c r="N1030" s="46" t="s">
        <v>186</v>
      </c>
      <c r="O1030" s="46" t="s">
        <v>191</v>
      </c>
      <c r="P1030" s="46" t="s">
        <v>200</v>
      </c>
      <c r="Q1030" s="46" t="s">
        <v>7</v>
      </c>
      <c r="R1030" s="46" t="s">
        <v>4</v>
      </c>
      <c r="S1030" s="46" t="s">
        <v>1355</v>
      </c>
      <c r="T1030" s="46" t="s">
        <v>1355</v>
      </c>
      <c r="U1030" s="46" t="s">
        <v>1355</v>
      </c>
      <c r="V1030" s="46">
        <v>42710</v>
      </c>
      <c r="W1030" s="46" t="s">
        <v>201</v>
      </c>
      <c r="Z1030" s="46" t="s">
        <v>198</v>
      </c>
      <c r="AA1030" s="46">
        <v>7</v>
      </c>
      <c r="AB1030" s="46" t="s">
        <v>34</v>
      </c>
      <c r="AC1030" s="46" t="s">
        <v>4340</v>
      </c>
      <c r="AD1030" s="46" t="s">
        <v>201</v>
      </c>
      <c r="AE1030" s="46" t="s">
        <v>194</v>
      </c>
    </row>
    <row r="1031" spans="1:31" hidden="1">
      <c r="A1031" s="46">
        <v>215</v>
      </c>
      <c r="B1031" s="46" t="s">
        <v>954</v>
      </c>
      <c r="C1031" s="46" t="s">
        <v>4274</v>
      </c>
      <c r="D1031" s="46" t="s">
        <v>2172</v>
      </c>
      <c r="E1031" s="46" t="s">
        <v>3993</v>
      </c>
      <c r="F1031" s="46" t="s">
        <v>4358</v>
      </c>
      <c r="G1031" s="44" t="s">
        <v>4359</v>
      </c>
      <c r="H1031" s="44" t="s">
        <v>3</v>
      </c>
      <c r="I1031" s="46" t="s">
        <v>4358</v>
      </c>
      <c r="J1031" s="44" t="s">
        <v>4360</v>
      </c>
      <c r="K1031" s="46" t="s">
        <v>4361</v>
      </c>
      <c r="L1031" s="46" t="s">
        <v>4362</v>
      </c>
      <c r="M1031" s="46">
        <v>40373</v>
      </c>
      <c r="N1031" s="46" t="s">
        <v>186</v>
      </c>
      <c r="O1031" s="46" t="s">
        <v>187</v>
      </c>
      <c r="P1031" s="46" t="s">
        <v>188</v>
      </c>
      <c r="Q1031" s="46" t="s">
        <v>7</v>
      </c>
      <c r="R1031" s="46" t="s">
        <v>7</v>
      </c>
      <c r="S1031" s="46" t="s">
        <v>1355</v>
      </c>
      <c r="T1031" s="46" t="s">
        <v>1355</v>
      </c>
      <c r="U1031" s="46" t="s">
        <v>1355</v>
      </c>
      <c r="V1031" s="46" t="s">
        <v>194</v>
      </c>
      <c r="W1031" s="46" t="s">
        <v>189</v>
      </c>
      <c r="Z1031" s="46" t="s">
        <v>205</v>
      </c>
      <c r="AA1031" s="46">
        <v>25</v>
      </c>
      <c r="AB1031" s="46" t="s">
        <v>195</v>
      </c>
      <c r="AC1031" s="46" t="s">
        <v>4340</v>
      </c>
      <c r="AD1031" s="46" t="s">
        <v>190</v>
      </c>
      <c r="AE1031" s="46" t="s">
        <v>194</v>
      </c>
    </row>
    <row r="1032" spans="1:31" hidden="1">
      <c r="A1032" s="46">
        <v>216</v>
      </c>
      <c r="B1032" s="46" t="s">
        <v>954</v>
      </c>
      <c r="C1032" s="46" t="s">
        <v>4274</v>
      </c>
      <c r="D1032" s="46" t="s">
        <v>2172</v>
      </c>
      <c r="E1032" s="46" t="s">
        <v>3993</v>
      </c>
      <c r="F1032" s="46" t="s">
        <v>4358</v>
      </c>
      <c r="G1032" s="44" t="s">
        <v>4359</v>
      </c>
      <c r="H1032" s="44" t="s">
        <v>5</v>
      </c>
      <c r="I1032" s="46" t="s">
        <v>4363</v>
      </c>
      <c r="J1032" s="44" t="s">
        <v>4364</v>
      </c>
      <c r="K1032" s="46" t="s">
        <v>4365</v>
      </c>
      <c r="L1032" s="46">
        <v>18810557674</v>
      </c>
      <c r="M1032" s="46">
        <v>41288</v>
      </c>
      <c r="N1032" s="46" t="s">
        <v>186</v>
      </c>
      <c r="O1032" s="46" t="s">
        <v>187</v>
      </c>
      <c r="P1032" s="46" t="s">
        <v>200</v>
      </c>
      <c r="Q1032" s="46" t="s">
        <v>7</v>
      </c>
      <c r="R1032" s="46" t="s">
        <v>7</v>
      </c>
      <c r="S1032" s="46" t="s">
        <v>1355</v>
      </c>
      <c r="T1032" s="46" t="s">
        <v>1355</v>
      </c>
      <c r="U1032" s="46" t="s">
        <v>1355</v>
      </c>
      <c r="V1032" s="46">
        <v>42710</v>
      </c>
      <c r="W1032" s="46" t="s">
        <v>201</v>
      </c>
      <c r="Z1032" s="46" t="s">
        <v>205</v>
      </c>
      <c r="AA1032" s="46">
        <v>25</v>
      </c>
      <c r="AB1032" s="46" t="s">
        <v>195</v>
      </c>
      <c r="AC1032" s="46" t="s">
        <v>4340</v>
      </c>
      <c r="AD1032" s="46" t="s">
        <v>201</v>
      </c>
      <c r="AE1032" s="46" t="s">
        <v>194</v>
      </c>
    </row>
    <row r="1033" spans="1:31" hidden="1">
      <c r="A1033" s="46">
        <v>217</v>
      </c>
      <c r="B1033" s="46" t="s">
        <v>954</v>
      </c>
      <c r="C1033" s="46" t="s">
        <v>4274</v>
      </c>
      <c r="D1033" s="46" t="s">
        <v>2172</v>
      </c>
      <c r="E1033" s="46" t="s">
        <v>3993</v>
      </c>
      <c r="F1033" s="46" t="s">
        <v>4358</v>
      </c>
      <c r="G1033" s="44" t="s">
        <v>4359</v>
      </c>
      <c r="H1033" s="44" t="s">
        <v>46</v>
      </c>
      <c r="I1033" s="46" t="s">
        <v>4348</v>
      </c>
      <c r="J1033" s="44" t="s">
        <v>4349</v>
      </c>
      <c r="K1033" s="46" t="s">
        <v>4350</v>
      </c>
      <c r="L1033" s="46">
        <v>18301093141</v>
      </c>
      <c r="M1033" s="46">
        <v>41808</v>
      </c>
      <c r="N1033" s="46" t="s">
        <v>186</v>
      </c>
      <c r="O1033" s="46" t="s">
        <v>191</v>
      </c>
      <c r="P1033" s="46" t="s">
        <v>200</v>
      </c>
      <c r="Q1033" s="46" t="s">
        <v>7</v>
      </c>
      <c r="R1033" s="46" t="s">
        <v>7</v>
      </c>
      <c r="S1033" s="46" t="s">
        <v>1355</v>
      </c>
      <c r="T1033" s="46" t="s">
        <v>1355</v>
      </c>
      <c r="U1033" s="46" t="s">
        <v>1355</v>
      </c>
      <c r="V1033" s="46">
        <v>42710</v>
      </c>
      <c r="W1033" s="46" t="s">
        <v>201</v>
      </c>
      <c r="Z1033" s="46" t="s">
        <v>198</v>
      </c>
      <c r="AA1033" s="46">
        <v>25</v>
      </c>
      <c r="AB1033" s="46" t="s">
        <v>195</v>
      </c>
      <c r="AC1033" s="46" t="s">
        <v>4340</v>
      </c>
      <c r="AD1033" s="46" t="s">
        <v>201</v>
      </c>
      <c r="AE1033" s="46" t="s">
        <v>194</v>
      </c>
    </row>
    <row r="1034" spans="1:31" hidden="1">
      <c r="A1034" s="46">
        <v>218</v>
      </c>
      <c r="B1034" s="46" t="s">
        <v>954</v>
      </c>
      <c r="C1034" s="46" t="s">
        <v>4274</v>
      </c>
      <c r="D1034" s="46" t="s">
        <v>2172</v>
      </c>
      <c r="E1034" s="46" t="s">
        <v>3993</v>
      </c>
      <c r="F1034" s="46" t="s">
        <v>4366</v>
      </c>
      <c r="G1034" s="44" t="s">
        <v>4367</v>
      </c>
      <c r="H1034" s="44" t="s">
        <v>3</v>
      </c>
      <c r="I1034" s="46" t="s">
        <v>4366</v>
      </c>
      <c r="J1034" s="44" t="s">
        <v>4368</v>
      </c>
      <c r="K1034" s="46" t="s">
        <v>4369</v>
      </c>
      <c r="L1034" s="46" t="s">
        <v>4370</v>
      </c>
      <c r="M1034" s="46">
        <v>41974</v>
      </c>
      <c r="N1034" s="46" t="s">
        <v>186</v>
      </c>
      <c r="O1034" s="46" t="s">
        <v>191</v>
      </c>
      <c r="P1034" s="46" t="s">
        <v>193</v>
      </c>
      <c r="Q1034" s="46" t="s">
        <v>7</v>
      </c>
      <c r="R1034" s="46" t="s">
        <v>7</v>
      </c>
      <c r="S1034" s="46" t="s">
        <v>1355</v>
      </c>
      <c r="T1034" s="46" t="s">
        <v>1355</v>
      </c>
      <c r="U1034" s="46" t="s">
        <v>1355</v>
      </c>
      <c r="V1034" s="46" t="s">
        <v>194</v>
      </c>
      <c r="W1034" s="46" t="s">
        <v>189</v>
      </c>
      <c r="Z1034" s="46" t="s">
        <v>198</v>
      </c>
      <c r="AA1034" s="46">
        <v>4</v>
      </c>
      <c r="AB1034" s="46" t="s">
        <v>34</v>
      </c>
      <c r="AC1034" s="46" t="s">
        <v>4371</v>
      </c>
      <c r="AD1034" s="46" t="s">
        <v>190</v>
      </c>
      <c r="AE1034" s="46" t="s">
        <v>194</v>
      </c>
    </row>
    <row r="1035" spans="1:31" hidden="1">
      <c r="A1035" s="46">
        <v>219</v>
      </c>
      <c r="B1035" s="46" t="s">
        <v>954</v>
      </c>
      <c r="C1035" s="46" t="s">
        <v>4274</v>
      </c>
      <c r="D1035" s="46" t="s">
        <v>2172</v>
      </c>
      <c r="E1035" s="46" t="s">
        <v>3993</v>
      </c>
      <c r="F1035" s="46" t="s">
        <v>4366</v>
      </c>
      <c r="G1035" s="44" t="s">
        <v>4367</v>
      </c>
      <c r="H1035" s="44" t="s">
        <v>46</v>
      </c>
      <c r="I1035" s="46" t="s">
        <v>4348</v>
      </c>
      <c r="J1035" s="44" t="s">
        <v>4349</v>
      </c>
      <c r="K1035" s="46" t="s">
        <v>4350</v>
      </c>
      <c r="L1035" s="46">
        <v>18301093141</v>
      </c>
      <c r="M1035" s="46">
        <v>41808</v>
      </c>
      <c r="N1035" s="46" t="s">
        <v>186</v>
      </c>
      <c r="O1035" s="46" t="s">
        <v>191</v>
      </c>
      <c r="P1035" s="46" t="s">
        <v>200</v>
      </c>
      <c r="Q1035" s="46" t="s">
        <v>7</v>
      </c>
      <c r="R1035" s="46" t="s">
        <v>7</v>
      </c>
      <c r="S1035" s="46" t="s">
        <v>1355</v>
      </c>
      <c r="T1035" s="46" t="s">
        <v>1355</v>
      </c>
      <c r="U1035" s="46" t="s">
        <v>1355</v>
      </c>
      <c r="V1035" s="46">
        <v>42710</v>
      </c>
      <c r="W1035" s="46" t="s">
        <v>201</v>
      </c>
      <c r="Z1035" s="46" t="s">
        <v>198</v>
      </c>
      <c r="AA1035" s="46">
        <v>4</v>
      </c>
      <c r="AB1035" s="46" t="s">
        <v>34</v>
      </c>
      <c r="AC1035" s="46" t="s">
        <v>4371</v>
      </c>
      <c r="AD1035" s="46" t="s">
        <v>201</v>
      </c>
      <c r="AE1035" s="46" t="s">
        <v>194</v>
      </c>
    </row>
    <row r="1036" spans="1:31" hidden="1">
      <c r="A1036" s="46">
        <v>220</v>
      </c>
      <c r="B1036" s="46" t="s">
        <v>954</v>
      </c>
      <c r="C1036" s="46" t="s">
        <v>4274</v>
      </c>
      <c r="D1036" s="46" t="s">
        <v>2172</v>
      </c>
      <c r="E1036" s="46" t="s">
        <v>3993</v>
      </c>
      <c r="F1036" s="46" t="s">
        <v>4366</v>
      </c>
      <c r="G1036" s="44" t="s">
        <v>4372</v>
      </c>
      <c r="H1036" s="44" t="s">
        <v>3</v>
      </c>
      <c r="I1036" s="46" t="s">
        <v>4366</v>
      </c>
      <c r="J1036" s="44" t="s">
        <v>4368</v>
      </c>
      <c r="K1036" s="46" t="s">
        <v>4369</v>
      </c>
      <c r="L1036" s="46" t="s">
        <v>4370</v>
      </c>
      <c r="M1036" s="46">
        <v>41974</v>
      </c>
      <c r="N1036" s="46" t="s">
        <v>186</v>
      </c>
      <c r="O1036" s="46" t="s">
        <v>191</v>
      </c>
      <c r="P1036" s="46" t="s">
        <v>193</v>
      </c>
      <c r="Q1036" s="46" t="s">
        <v>6</v>
      </c>
      <c r="R1036" s="46" t="s">
        <v>7</v>
      </c>
      <c r="S1036" s="46" t="s">
        <v>1355</v>
      </c>
      <c r="T1036" s="46" t="s">
        <v>1355</v>
      </c>
      <c r="U1036" s="46" t="s">
        <v>1355</v>
      </c>
      <c r="V1036" s="46" t="s">
        <v>194</v>
      </c>
      <c r="W1036" s="46" t="s">
        <v>189</v>
      </c>
      <c r="Z1036" s="46" t="s">
        <v>198</v>
      </c>
      <c r="AA1036" s="46">
        <v>4</v>
      </c>
      <c r="AB1036" s="46" t="s">
        <v>195</v>
      </c>
      <c r="AC1036" s="46" t="s">
        <v>4371</v>
      </c>
      <c r="AD1036" s="46" t="s">
        <v>190</v>
      </c>
      <c r="AE1036" s="46" t="s">
        <v>194</v>
      </c>
    </row>
    <row r="1037" spans="1:31" hidden="1">
      <c r="A1037" s="46">
        <v>221</v>
      </c>
      <c r="B1037" s="46" t="s">
        <v>954</v>
      </c>
      <c r="C1037" s="46" t="s">
        <v>4274</v>
      </c>
      <c r="D1037" s="46" t="s">
        <v>2172</v>
      </c>
      <c r="E1037" s="46" t="s">
        <v>3993</v>
      </c>
      <c r="F1037" s="46" t="s">
        <v>4366</v>
      </c>
      <c r="G1037" s="44" t="s">
        <v>4372</v>
      </c>
      <c r="H1037" s="44" t="s">
        <v>46</v>
      </c>
      <c r="I1037" s="46" t="s">
        <v>4348</v>
      </c>
      <c r="J1037" s="44" t="s">
        <v>4349</v>
      </c>
      <c r="K1037" s="46" t="s">
        <v>4350</v>
      </c>
      <c r="L1037" s="46">
        <v>18301093141</v>
      </c>
      <c r="M1037" s="46">
        <v>41808</v>
      </c>
      <c r="N1037" s="46" t="s">
        <v>186</v>
      </c>
      <c r="O1037" s="46" t="s">
        <v>191</v>
      </c>
      <c r="P1037" s="46" t="s">
        <v>200</v>
      </c>
      <c r="Q1037" s="46" t="s">
        <v>6</v>
      </c>
      <c r="R1037" s="46" t="s">
        <v>7</v>
      </c>
      <c r="S1037" s="46" t="s">
        <v>1355</v>
      </c>
      <c r="T1037" s="46" t="s">
        <v>1355</v>
      </c>
      <c r="U1037" s="46" t="s">
        <v>1355</v>
      </c>
      <c r="V1037" s="46">
        <v>42710</v>
      </c>
      <c r="W1037" s="46" t="s">
        <v>201</v>
      </c>
      <c r="Z1037" s="46" t="s">
        <v>198</v>
      </c>
      <c r="AA1037" s="46">
        <v>4</v>
      </c>
      <c r="AB1037" s="46" t="s">
        <v>195</v>
      </c>
      <c r="AC1037" s="46" t="s">
        <v>4371</v>
      </c>
      <c r="AD1037" s="46" t="s">
        <v>201</v>
      </c>
      <c r="AE1037" s="46" t="s">
        <v>194</v>
      </c>
    </row>
    <row r="1038" spans="1:31" hidden="1">
      <c r="A1038" s="46">
        <v>222</v>
      </c>
      <c r="B1038" s="46" t="s">
        <v>954</v>
      </c>
      <c r="C1038" s="46" t="s">
        <v>4274</v>
      </c>
      <c r="D1038" s="46" t="s">
        <v>2172</v>
      </c>
      <c r="E1038" s="46" t="s">
        <v>3993</v>
      </c>
      <c r="F1038" s="46" t="s">
        <v>4373</v>
      </c>
      <c r="G1038" s="44" t="s">
        <v>4374</v>
      </c>
      <c r="H1038" s="44" t="s">
        <v>3</v>
      </c>
      <c r="I1038" s="46" t="s">
        <v>4373</v>
      </c>
      <c r="J1038" s="44" t="s">
        <v>4375</v>
      </c>
      <c r="K1038" s="46" t="s">
        <v>4376</v>
      </c>
      <c r="L1038" s="46" t="s">
        <v>4377</v>
      </c>
      <c r="M1038" s="46">
        <v>41708</v>
      </c>
      <c r="N1038" s="46" t="s">
        <v>186</v>
      </c>
      <c r="O1038" s="46" t="s">
        <v>187</v>
      </c>
      <c r="P1038" s="46" t="s">
        <v>193</v>
      </c>
      <c r="Q1038" s="46" t="s">
        <v>7</v>
      </c>
      <c r="R1038" s="46" t="s">
        <v>7</v>
      </c>
      <c r="S1038" s="46" t="s">
        <v>1355</v>
      </c>
      <c r="T1038" s="46" t="s">
        <v>1355</v>
      </c>
      <c r="U1038" s="46" t="s">
        <v>1355</v>
      </c>
      <c r="V1038" s="46" t="s">
        <v>194</v>
      </c>
      <c r="W1038" s="46" t="s">
        <v>189</v>
      </c>
      <c r="Z1038" s="46" t="s">
        <v>199</v>
      </c>
      <c r="AA1038" s="46">
        <v>13</v>
      </c>
      <c r="AB1038" s="46" t="s">
        <v>195</v>
      </c>
      <c r="AC1038" s="46" t="s">
        <v>4340</v>
      </c>
      <c r="AD1038" s="46" t="s">
        <v>190</v>
      </c>
      <c r="AE1038" s="46" t="s">
        <v>196</v>
      </c>
    </row>
    <row r="1039" spans="1:31" hidden="1">
      <c r="A1039" s="46">
        <v>223</v>
      </c>
      <c r="B1039" s="46" t="s">
        <v>954</v>
      </c>
      <c r="C1039" s="46" t="s">
        <v>4274</v>
      </c>
      <c r="D1039" s="46" t="s">
        <v>2172</v>
      </c>
      <c r="E1039" s="46" t="s">
        <v>3993</v>
      </c>
      <c r="F1039" s="46" t="s">
        <v>4373</v>
      </c>
      <c r="G1039" s="44" t="s">
        <v>4374</v>
      </c>
      <c r="H1039" s="44" t="s">
        <v>46</v>
      </c>
      <c r="I1039" s="46" t="s">
        <v>4348</v>
      </c>
      <c r="J1039" s="44" t="s">
        <v>4349</v>
      </c>
      <c r="K1039" s="46" t="s">
        <v>4350</v>
      </c>
      <c r="L1039" s="46">
        <v>18301093141</v>
      </c>
      <c r="M1039" s="46">
        <v>41808</v>
      </c>
      <c r="N1039" s="46" t="s">
        <v>186</v>
      </c>
      <c r="O1039" s="46" t="s">
        <v>191</v>
      </c>
      <c r="P1039" s="46" t="s">
        <v>200</v>
      </c>
      <c r="Q1039" s="46" t="s">
        <v>7</v>
      </c>
      <c r="R1039" s="46" t="s">
        <v>7</v>
      </c>
      <c r="S1039" s="46" t="s">
        <v>1355</v>
      </c>
      <c r="T1039" s="46" t="s">
        <v>1355</v>
      </c>
      <c r="U1039" s="46" t="s">
        <v>1355</v>
      </c>
      <c r="V1039" s="46">
        <v>42710</v>
      </c>
      <c r="W1039" s="46" t="s">
        <v>201</v>
      </c>
      <c r="Z1039" s="46" t="s">
        <v>198</v>
      </c>
      <c r="AA1039" s="46">
        <v>13</v>
      </c>
      <c r="AB1039" s="46" t="s">
        <v>195</v>
      </c>
      <c r="AC1039" s="46" t="s">
        <v>4340</v>
      </c>
      <c r="AD1039" s="46" t="s">
        <v>201</v>
      </c>
      <c r="AE1039" s="46" t="s">
        <v>194</v>
      </c>
    </row>
    <row r="1040" spans="1:31" hidden="1">
      <c r="A1040" s="46">
        <v>224</v>
      </c>
      <c r="B1040" s="46" t="s">
        <v>954</v>
      </c>
      <c r="C1040" s="46" t="s">
        <v>4274</v>
      </c>
      <c r="D1040" s="46" t="s">
        <v>2172</v>
      </c>
      <c r="E1040" s="46" t="s">
        <v>3993</v>
      </c>
      <c r="F1040" s="46" t="s">
        <v>4378</v>
      </c>
      <c r="G1040" s="44" t="s">
        <v>4379</v>
      </c>
      <c r="H1040" s="44" t="s">
        <v>3</v>
      </c>
      <c r="I1040" s="46" t="s">
        <v>4378</v>
      </c>
      <c r="J1040" s="44" t="s">
        <v>4380</v>
      </c>
      <c r="K1040" s="46" t="s">
        <v>4381</v>
      </c>
      <c r="L1040" s="46">
        <v>13811454568</v>
      </c>
      <c r="M1040" s="46">
        <v>42439</v>
      </c>
      <c r="N1040" s="46" t="s">
        <v>186</v>
      </c>
      <c r="O1040" s="46" t="s">
        <v>191</v>
      </c>
      <c r="P1040" s="46" t="s">
        <v>193</v>
      </c>
      <c r="Q1040" s="46" t="s">
        <v>7</v>
      </c>
      <c r="R1040" s="46" t="s">
        <v>4</v>
      </c>
      <c r="S1040" s="46" t="s">
        <v>1355</v>
      </c>
      <c r="T1040" s="46" t="s">
        <v>1355</v>
      </c>
      <c r="U1040" s="46" t="s">
        <v>1355</v>
      </c>
      <c r="V1040" s="46" t="s">
        <v>194</v>
      </c>
      <c r="W1040" s="46" t="s">
        <v>189</v>
      </c>
      <c r="Z1040" s="46" t="s">
        <v>198</v>
      </c>
      <c r="AA1040" s="46">
        <v>7</v>
      </c>
      <c r="AB1040" s="46" t="s">
        <v>34</v>
      </c>
      <c r="AC1040" s="46" t="s">
        <v>4340</v>
      </c>
      <c r="AD1040" s="46" t="s">
        <v>190</v>
      </c>
      <c r="AE1040" s="46" t="s">
        <v>194</v>
      </c>
    </row>
    <row r="1041" spans="1:31" hidden="1">
      <c r="A1041" s="46">
        <v>225</v>
      </c>
      <c r="B1041" s="46" t="s">
        <v>954</v>
      </c>
      <c r="C1041" s="46" t="s">
        <v>4274</v>
      </c>
      <c r="D1041" s="46" t="s">
        <v>2172</v>
      </c>
      <c r="E1041" s="46" t="s">
        <v>3993</v>
      </c>
      <c r="F1041" s="46" t="s">
        <v>4378</v>
      </c>
      <c r="G1041" s="44" t="s">
        <v>4379</v>
      </c>
      <c r="H1041" s="44" t="s">
        <v>9</v>
      </c>
      <c r="I1041" s="46" t="s">
        <v>4382</v>
      </c>
      <c r="J1041" s="44" t="s">
        <v>4383</v>
      </c>
      <c r="K1041" s="46" t="s">
        <v>4384</v>
      </c>
      <c r="L1041" s="46">
        <v>15810679858</v>
      </c>
      <c r="M1041" s="46">
        <v>42444</v>
      </c>
      <c r="N1041" s="46" t="s">
        <v>186</v>
      </c>
      <c r="O1041" s="46" t="s">
        <v>191</v>
      </c>
      <c r="P1041" s="46" t="s">
        <v>200</v>
      </c>
      <c r="Q1041" s="46" t="s">
        <v>7</v>
      </c>
      <c r="R1041" s="46" t="s">
        <v>4</v>
      </c>
      <c r="S1041" s="46" t="s">
        <v>1355</v>
      </c>
      <c r="T1041" s="46" t="s">
        <v>1355</v>
      </c>
      <c r="U1041" s="46" t="s">
        <v>1355</v>
      </c>
      <c r="V1041" s="46">
        <v>42710</v>
      </c>
      <c r="W1041" s="46" t="s">
        <v>201</v>
      </c>
      <c r="Z1041" s="46" t="s">
        <v>198</v>
      </c>
      <c r="AA1041" s="46">
        <v>7</v>
      </c>
      <c r="AB1041" s="46" t="s">
        <v>34</v>
      </c>
      <c r="AC1041" s="46" t="s">
        <v>4340</v>
      </c>
      <c r="AD1041" s="46" t="s">
        <v>201</v>
      </c>
      <c r="AE1041" s="46" t="s">
        <v>194</v>
      </c>
    </row>
    <row r="1042" spans="1:31" hidden="1">
      <c r="A1042" s="46">
        <v>226</v>
      </c>
      <c r="B1042" s="46" t="s">
        <v>954</v>
      </c>
      <c r="C1042" s="46" t="s">
        <v>4274</v>
      </c>
      <c r="D1042" s="46" t="s">
        <v>2172</v>
      </c>
      <c r="E1042" s="46" t="s">
        <v>3993</v>
      </c>
      <c r="F1042" s="46" t="s">
        <v>4378</v>
      </c>
      <c r="G1042" s="44" t="s">
        <v>4379</v>
      </c>
      <c r="H1042" s="44" t="s">
        <v>46</v>
      </c>
      <c r="I1042" s="46" t="s">
        <v>4348</v>
      </c>
      <c r="J1042" s="44" t="s">
        <v>4349</v>
      </c>
      <c r="K1042" s="46" t="s">
        <v>4350</v>
      </c>
      <c r="L1042" s="46">
        <v>18301093141</v>
      </c>
      <c r="M1042" s="46">
        <v>41808</v>
      </c>
      <c r="N1042" s="46" t="s">
        <v>186</v>
      </c>
      <c r="O1042" s="46" t="s">
        <v>191</v>
      </c>
      <c r="P1042" s="46" t="s">
        <v>200</v>
      </c>
      <c r="Q1042" s="46" t="s">
        <v>7</v>
      </c>
      <c r="R1042" s="46" t="s">
        <v>4</v>
      </c>
      <c r="S1042" s="46" t="s">
        <v>1355</v>
      </c>
      <c r="T1042" s="46" t="s">
        <v>1355</v>
      </c>
      <c r="U1042" s="46" t="s">
        <v>1355</v>
      </c>
      <c r="V1042" s="46">
        <v>42710</v>
      </c>
      <c r="W1042" s="46" t="s">
        <v>201</v>
      </c>
      <c r="Z1042" s="46" t="s">
        <v>198</v>
      </c>
      <c r="AA1042" s="46">
        <v>7</v>
      </c>
      <c r="AB1042" s="46" t="s">
        <v>34</v>
      </c>
      <c r="AC1042" s="46" t="s">
        <v>4340</v>
      </c>
      <c r="AD1042" s="46" t="s">
        <v>201</v>
      </c>
      <c r="AE1042" s="46" t="s">
        <v>194</v>
      </c>
    </row>
    <row r="1043" spans="1:31" hidden="1">
      <c r="A1043" s="46">
        <v>227</v>
      </c>
      <c r="B1043" s="46" t="s">
        <v>954</v>
      </c>
      <c r="C1043" s="46" t="s">
        <v>4274</v>
      </c>
      <c r="D1043" s="46" t="s">
        <v>2172</v>
      </c>
      <c r="E1043" s="46" t="s">
        <v>3993</v>
      </c>
      <c r="F1043" s="46" t="s">
        <v>4351</v>
      </c>
      <c r="G1043" s="44" t="s">
        <v>4385</v>
      </c>
      <c r="H1043" s="44" t="s">
        <v>3</v>
      </c>
      <c r="I1043" s="46" t="s">
        <v>4351</v>
      </c>
      <c r="J1043" s="44" t="s">
        <v>4353</v>
      </c>
      <c r="K1043" s="46" t="s">
        <v>4354</v>
      </c>
      <c r="L1043" s="46">
        <v>13041143130</v>
      </c>
      <c r="M1043" s="46">
        <v>41813</v>
      </c>
      <c r="N1043" s="46" t="s">
        <v>186</v>
      </c>
      <c r="O1043" s="46" t="s">
        <v>191</v>
      </c>
      <c r="P1043" s="46" t="s">
        <v>193</v>
      </c>
      <c r="Q1043" s="46" t="s">
        <v>4</v>
      </c>
      <c r="R1043" s="46" t="s">
        <v>10</v>
      </c>
      <c r="S1043" s="46" t="s">
        <v>1355</v>
      </c>
      <c r="T1043" s="46" t="s">
        <v>1355</v>
      </c>
      <c r="U1043" s="46" t="s">
        <v>1355</v>
      </c>
      <c r="V1043" s="46" t="s">
        <v>194</v>
      </c>
      <c r="W1043" s="46" t="s">
        <v>189</v>
      </c>
      <c r="Z1043" s="46" t="s">
        <v>198</v>
      </c>
      <c r="AA1043" s="46">
        <v>7</v>
      </c>
      <c r="AB1043" s="46" t="s">
        <v>34</v>
      </c>
      <c r="AC1043" s="46" t="s">
        <v>4340</v>
      </c>
      <c r="AD1043" s="46" t="s">
        <v>190</v>
      </c>
      <c r="AE1043" s="46" t="s">
        <v>194</v>
      </c>
    </row>
    <row r="1044" spans="1:31" hidden="1">
      <c r="A1044" s="46">
        <v>228</v>
      </c>
      <c r="B1044" s="46" t="s">
        <v>954</v>
      </c>
      <c r="C1044" s="46" t="s">
        <v>4274</v>
      </c>
      <c r="D1044" s="46" t="s">
        <v>2172</v>
      </c>
      <c r="E1044" s="46" t="s">
        <v>3993</v>
      </c>
      <c r="F1044" s="46" t="s">
        <v>4351</v>
      </c>
      <c r="G1044" s="44" t="s">
        <v>4385</v>
      </c>
      <c r="H1044" s="44" t="s">
        <v>9</v>
      </c>
      <c r="I1044" s="46" t="s">
        <v>4386</v>
      </c>
      <c r="J1044" s="44" t="s">
        <v>4387</v>
      </c>
      <c r="K1044" s="46" t="s">
        <v>4388</v>
      </c>
      <c r="L1044" s="46">
        <v>13552019549</v>
      </c>
      <c r="M1044" s="46">
        <v>41059</v>
      </c>
      <c r="N1044" s="46" t="s">
        <v>186</v>
      </c>
      <c r="O1044" s="46" t="s">
        <v>191</v>
      </c>
      <c r="P1044" s="46" t="s">
        <v>200</v>
      </c>
      <c r="Q1044" s="46" t="s">
        <v>4</v>
      </c>
      <c r="R1044" s="46" t="s">
        <v>10</v>
      </c>
      <c r="S1044" s="46" t="s">
        <v>1355</v>
      </c>
      <c r="T1044" s="46" t="s">
        <v>1355</v>
      </c>
      <c r="U1044" s="46" t="s">
        <v>1355</v>
      </c>
      <c r="V1044" s="46">
        <v>42710</v>
      </c>
      <c r="W1044" s="46" t="s">
        <v>201</v>
      </c>
      <c r="Z1044" s="46" t="s">
        <v>198</v>
      </c>
      <c r="AA1044" s="46">
        <v>7</v>
      </c>
      <c r="AB1044" s="46" t="s">
        <v>34</v>
      </c>
      <c r="AC1044" s="46" t="s">
        <v>4340</v>
      </c>
      <c r="AD1044" s="46" t="s">
        <v>201</v>
      </c>
      <c r="AE1044" s="46" t="s">
        <v>194</v>
      </c>
    </row>
    <row r="1045" spans="1:31" hidden="1">
      <c r="A1045" s="46">
        <v>229</v>
      </c>
      <c r="B1045" s="46" t="s">
        <v>954</v>
      </c>
      <c r="C1045" s="46" t="s">
        <v>4274</v>
      </c>
      <c r="D1045" s="46" t="s">
        <v>2172</v>
      </c>
      <c r="E1045" s="46" t="s">
        <v>3993</v>
      </c>
      <c r="F1045" s="46" t="s">
        <v>4351</v>
      </c>
      <c r="G1045" s="44" t="s">
        <v>4385</v>
      </c>
      <c r="H1045" s="44" t="s">
        <v>46</v>
      </c>
      <c r="I1045" s="46" t="s">
        <v>4348</v>
      </c>
      <c r="J1045" s="44" t="s">
        <v>4349</v>
      </c>
      <c r="K1045" s="46" t="s">
        <v>4350</v>
      </c>
      <c r="L1045" s="46">
        <v>18301093141</v>
      </c>
      <c r="M1045" s="46">
        <v>41808</v>
      </c>
      <c r="N1045" s="46" t="s">
        <v>186</v>
      </c>
      <c r="O1045" s="46" t="s">
        <v>191</v>
      </c>
      <c r="P1045" s="46" t="s">
        <v>200</v>
      </c>
      <c r="Q1045" s="46" t="s">
        <v>4</v>
      </c>
      <c r="R1045" s="46" t="s">
        <v>10</v>
      </c>
      <c r="S1045" s="46" t="s">
        <v>1355</v>
      </c>
      <c r="T1045" s="46" t="s">
        <v>1355</v>
      </c>
      <c r="U1045" s="46" t="s">
        <v>1355</v>
      </c>
      <c r="V1045" s="46">
        <v>42710</v>
      </c>
      <c r="W1045" s="46" t="s">
        <v>201</v>
      </c>
      <c r="Z1045" s="46" t="s">
        <v>198</v>
      </c>
      <c r="AA1045" s="46">
        <v>7</v>
      </c>
      <c r="AB1045" s="46" t="s">
        <v>34</v>
      </c>
      <c r="AC1045" s="46" t="s">
        <v>4340</v>
      </c>
      <c r="AD1045" s="46" t="s">
        <v>201</v>
      </c>
      <c r="AE1045" s="46" t="s">
        <v>194</v>
      </c>
    </row>
    <row r="1046" spans="1:31" hidden="1">
      <c r="A1046" s="46">
        <v>230</v>
      </c>
      <c r="B1046" s="46" t="s">
        <v>954</v>
      </c>
      <c r="C1046" s="46" t="s">
        <v>4274</v>
      </c>
      <c r="D1046" s="46" t="s">
        <v>2172</v>
      </c>
      <c r="E1046" s="46" t="s">
        <v>3993</v>
      </c>
      <c r="F1046" s="46" t="s">
        <v>4389</v>
      </c>
      <c r="G1046" s="44" t="s">
        <v>4390</v>
      </c>
      <c r="H1046" s="44" t="s">
        <v>3</v>
      </c>
      <c r="I1046" s="46" t="s">
        <v>4389</v>
      </c>
      <c r="J1046" s="44" t="s">
        <v>4391</v>
      </c>
      <c r="K1046" s="46" t="s">
        <v>4392</v>
      </c>
      <c r="L1046" s="46">
        <v>13161867964</v>
      </c>
      <c r="M1046" s="46">
        <v>42205</v>
      </c>
      <c r="N1046" s="46" t="s">
        <v>186</v>
      </c>
      <c r="O1046" s="46" t="s">
        <v>187</v>
      </c>
      <c r="P1046" s="46" t="s">
        <v>193</v>
      </c>
      <c r="Q1046" s="46" t="s">
        <v>4</v>
      </c>
      <c r="R1046" s="46" t="s">
        <v>10</v>
      </c>
      <c r="S1046" s="46" t="s">
        <v>1355</v>
      </c>
      <c r="T1046" s="46" t="s">
        <v>1355</v>
      </c>
      <c r="U1046" s="46" t="s">
        <v>1355</v>
      </c>
      <c r="V1046" s="46" t="s">
        <v>194</v>
      </c>
      <c r="W1046" s="46" t="s">
        <v>189</v>
      </c>
      <c r="Z1046" s="46" t="s">
        <v>198</v>
      </c>
      <c r="AA1046" s="46">
        <v>10</v>
      </c>
      <c r="AB1046" s="46" t="s">
        <v>34</v>
      </c>
      <c r="AC1046" s="46" t="s">
        <v>4340</v>
      </c>
      <c r="AD1046" s="46" t="s">
        <v>190</v>
      </c>
      <c r="AE1046" s="46" t="s">
        <v>194</v>
      </c>
    </row>
    <row r="1047" spans="1:31" hidden="1">
      <c r="A1047" s="46">
        <v>231</v>
      </c>
      <c r="B1047" s="46" t="s">
        <v>954</v>
      </c>
      <c r="C1047" s="46" t="s">
        <v>4274</v>
      </c>
      <c r="D1047" s="46" t="s">
        <v>2172</v>
      </c>
      <c r="E1047" s="46" t="s">
        <v>3993</v>
      </c>
      <c r="F1047" s="46" t="s">
        <v>4389</v>
      </c>
      <c r="G1047" s="44" t="s">
        <v>4390</v>
      </c>
      <c r="H1047" s="44" t="s">
        <v>9</v>
      </c>
      <c r="I1047" s="46" t="s">
        <v>4393</v>
      </c>
      <c r="J1047" s="44" t="s">
        <v>4394</v>
      </c>
      <c r="K1047" s="46" t="s">
        <v>4395</v>
      </c>
      <c r="L1047" s="46">
        <v>18610935834</v>
      </c>
      <c r="M1047" s="46">
        <v>42359</v>
      </c>
      <c r="N1047" s="46" t="s">
        <v>186</v>
      </c>
      <c r="O1047" s="46" t="s">
        <v>191</v>
      </c>
      <c r="P1047" s="46" t="s">
        <v>200</v>
      </c>
      <c r="Q1047" s="46" t="s">
        <v>4</v>
      </c>
      <c r="R1047" s="46" t="s">
        <v>10</v>
      </c>
      <c r="S1047" s="46" t="s">
        <v>1355</v>
      </c>
      <c r="T1047" s="46" t="s">
        <v>1355</v>
      </c>
      <c r="U1047" s="46" t="s">
        <v>1355</v>
      </c>
      <c r="V1047" s="46">
        <v>42710</v>
      </c>
      <c r="W1047" s="46" t="s">
        <v>201</v>
      </c>
      <c r="Z1047" s="46" t="s">
        <v>198</v>
      </c>
      <c r="AA1047" s="46">
        <v>10</v>
      </c>
      <c r="AB1047" s="46" t="s">
        <v>34</v>
      </c>
      <c r="AC1047" s="46" t="s">
        <v>4340</v>
      </c>
      <c r="AD1047" s="46" t="s">
        <v>201</v>
      </c>
      <c r="AE1047" s="46" t="s">
        <v>194</v>
      </c>
    </row>
    <row r="1048" spans="1:31" hidden="1">
      <c r="A1048" s="46">
        <v>232</v>
      </c>
      <c r="B1048" s="46" t="s">
        <v>954</v>
      </c>
      <c r="C1048" s="46" t="s">
        <v>4274</v>
      </c>
      <c r="D1048" s="46" t="s">
        <v>2172</v>
      </c>
      <c r="E1048" s="46" t="s">
        <v>3993</v>
      </c>
      <c r="F1048" s="46" t="s">
        <v>4389</v>
      </c>
      <c r="G1048" s="44" t="s">
        <v>4390</v>
      </c>
      <c r="H1048" s="44" t="s">
        <v>46</v>
      </c>
      <c r="I1048" s="46" t="s">
        <v>4348</v>
      </c>
      <c r="J1048" s="44" t="s">
        <v>4349</v>
      </c>
      <c r="K1048" s="46" t="s">
        <v>4350</v>
      </c>
      <c r="L1048" s="46">
        <v>18301093141</v>
      </c>
      <c r="M1048" s="46">
        <v>41808</v>
      </c>
      <c r="N1048" s="46" t="s">
        <v>186</v>
      </c>
      <c r="O1048" s="46" t="s">
        <v>191</v>
      </c>
      <c r="P1048" s="46" t="s">
        <v>200</v>
      </c>
      <c r="Q1048" s="46" t="s">
        <v>4</v>
      </c>
      <c r="R1048" s="46" t="s">
        <v>10</v>
      </c>
      <c r="S1048" s="46" t="s">
        <v>1355</v>
      </c>
      <c r="T1048" s="46" t="s">
        <v>1355</v>
      </c>
      <c r="U1048" s="46" t="s">
        <v>1355</v>
      </c>
      <c r="V1048" s="46">
        <v>42710</v>
      </c>
      <c r="W1048" s="46" t="s">
        <v>201</v>
      </c>
      <c r="Z1048" s="46" t="s">
        <v>198</v>
      </c>
      <c r="AA1048" s="46">
        <v>10</v>
      </c>
      <c r="AB1048" s="46" t="s">
        <v>34</v>
      </c>
      <c r="AC1048" s="46" t="s">
        <v>4340</v>
      </c>
      <c r="AD1048" s="46" t="s">
        <v>201</v>
      </c>
      <c r="AE1048" s="46" t="s">
        <v>194</v>
      </c>
    </row>
    <row r="1049" spans="1:31" hidden="1">
      <c r="A1049" s="46">
        <v>233</v>
      </c>
      <c r="B1049" s="46" t="s">
        <v>954</v>
      </c>
      <c r="C1049" s="46" t="s">
        <v>4396</v>
      </c>
      <c r="D1049" s="46" t="s">
        <v>230</v>
      </c>
      <c r="E1049" s="46" t="s">
        <v>3993</v>
      </c>
      <c r="F1049" s="46" t="s">
        <v>4397</v>
      </c>
      <c r="G1049" s="44" t="s">
        <v>4398</v>
      </c>
      <c r="H1049" s="44" t="s">
        <v>3</v>
      </c>
      <c r="I1049" s="46" t="s">
        <v>4397</v>
      </c>
      <c r="J1049" s="44" t="s">
        <v>4399</v>
      </c>
      <c r="K1049" s="46" t="s">
        <v>4400</v>
      </c>
      <c r="L1049" s="46" t="e">
        <v>#N/A</v>
      </c>
      <c r="M1049" s="46" t="e">
        <v>#N/A</v>
      </c>
      <c r="N1049" s="46" t="s">
        <v>186</v>
      </c>
      <c r="O1049" s="46" t="s">
        <v>191</v>
      </c>
      <c r="P1049" s="46" t="s">
        <v>193</v>
      </c>
      <c r="Q1049" s="46" t="s">
        <v>4</v>
      </c>
      <c r="R1049" s="46" t="s">
        <v>4</v>
      </c>
      <c r="S1049" s="46" t="e">
        <v>#N/A</v>
      </c>
      <c r="T1049" s="46" t="e">
        <v>#N/A</v>
      </c>
      <c r="U1049" s="46" t="e">
        <v>#N/A</v>
      </c>
      <c r="V1049" s="46" t="e">
        <v>#N/A</v>
      </c>
      <c r="W1049" s="46" t="s">
        <v>189</v>
      </c>
      <c r="Y1049" s="46" t="e">
        <v>#N/A</v>
      </c>
      <c r="Z1049" s="46" t="e">
        <v>#N/A</v>
      </c>
      <c r="AA1049" s="46" t="s">
        <v>1416</v>
      </c>
      <c r="AB1049" s="46" t="s">
        <v>195</v>
      </c>
      <c r="AC1049" s="46" t="s">
        <v>4401</v>
      </c>
      <c r="AD1049" s="46" t="s">
        <v>190</v>
      </c>
      <c r="AE1049" s="46" t="e">
        <v>#N/A</v>
      </c>
    </row>
    <row r="1050" spans="1:31" hidden="1">
      <c r="A1050" s="46">
        <v>234</v>
      </c>
      <c r="B1050" s="46" t="s">
        <v>954</v>
      </c>
      <c r="C1050" s="46" t="s">
        <v>4396</v>
      </c>
      <c r="D1050" s="46" t="s">
        <v>230</v>
      </c>
      <c r="E1050" s="46" t="s">
        <v>3993</v>
      </c>
      <c r="F1050" s="46" t="s">
        <v>4402</v>
      </c>
      <c r="G1050" s="44" t="s">
        <v>4403</v>
      </c>
      <c r="H1050" s="44" t="s">
        <v>3</v>
      </c>
      <c r="I1050" s="46" t="s">
        <v>4402</v>
      </c>
      <c r="J1050" s="44" t="s">
        <v>4404</v>
      </c>
      <c r="K1050" s="46" t="s">
        <v>4405</v>
      </c>
      <c r="L1050" s="46" t="e">
        <v>#N/A</v>
      </c>
      <c r="M1050" s="46" t="e">
        <v>#N/A</v>
      </c>
      <c r="N1050" s="46" t="s">
        <v>203</v>
      </c>
      <c r="O1050" s="46" t="s">
        <v>187</v>
      </c>
      <c r="P1050" s="46" t="s">
        <v>188</v>
      </c>
      <c r="Q1050" s="46" t="s">
        <v>4</v>
      </c>
      <c r="R1050" s="46" t="s">
        <v>4</v>
      </c>
      <c r="S1050" s="46" t="e">
        <v>#N/A</v>
      </c>
      <c r="T1050" s="46" t="e">
        <v>#N/A</v>
      </c>
      <c r="U1050" s="46" t="e">
        <v>#N/A</v>
      </c>
      <c r="V1050" s="46" t="e">
        <v>#N/A</v>
      </c>
      <c r="W1050" s="46" t="s">
        <v>189</v>
      </c>
      <c r="Y1050" s="46" t="e">
        <v>#N/A</v>
      </c>
      <c r="Z1050" s="46" t="e">
        <v>#N/A</v>
      </c>
      <c r="AA1050" s="46" t="s">
        <v>1416</v>
      </c>
      <c r="AB1050" s="46" t="s">
        <v>195</v>
      </c>
      <c r="AC1050" s="46" t="s">
        <v>4401</v>
      </c>
      <c r="AD1050" s="46" t="s">
        <v>190</v>
      </c>
      <c r="AE1050" s="46" t="e">
        <v>#N/A</v>
      </c>
    </row>
    <row r="1051" spans="1:31" hidden="1">
      <c r="A1051" s="46">
        <v>235</v>
      </c>
      <c r="B1051" s="46" t="s">
        <v>954</v>
      </c>
      <c r="C1051" s="46" t="s">
        <v>4396</v>
      </c>
      <c r="D1051" s="46" t="s">
        <v>230</v>
      </c>
      <c r="E1051" s="46" t="s">
        <v>3993</v>
      </c>
      <c r="F1051" s="46" t="s">
        <v>4402</v>
      </c>
      <c r="G1051" s="44" t="s">
        <v>4403</v>
      </c>
      <c r="H1051" s="44" t="s">
        <v>3</v>
      </c>
      <c r="I1051" s="46" t="s">
        <v>4406</v>
      </c>
      <c r="J1051" s="44" t="s">
        <v>4404</v>
      </c>
      <c r="K1051" s="46" t="s">
        <v>4405</v>
      </c>
      <c r="L1051" s="46" t="e">
        <v>#N/A</v>
      </c>
      <c r="M1051" s="46" t="e">
        <v>#N/A</v>
      </c>
      <c r="N1051" s="46" t="s">
        <v>203</v>
      </c>
      <c r="O1051" s="46" t="s">
        <v>191</v>
      </c>
      <c r="P1051" s="46" t="s">
        <v>200</v>
      </c>
      <c r="Q1051" s="46" t="s">
        <v>4</v>
      </c>
      <c r="R1051" s="46" t="s">
        <v>4</v>
      </c>
      <c r="S1051" s="46" t="e">
        <v>#N/A</v>
      </c>
      <c r="T1051" s="46" t="e">
        <v>#N/A</v>
      </c>
      <c r="U1051" s="46" t="e">
        <v>#N/A</v>
      </c>
      <c r="V1051" s="46" t="s">
        <v>4407</v>
      </c>
      <c r="W1051" s="46" t="s">
        <v>201</v>
      </c>
      <c r="Y1051" s="46" t="e">
        <v>#N/A</v>
      </c>
      <c r="Z1051" s="46" t="e">
        <v>#N/A</v>
      </c>
      <c r="AA1051" s="46" t="s">
        <v>1416</v>
      </c>
      <c r="AB1051" s="46" t="s">
        <v>195</v>
      </c>
      <c r="AC1051" s="46" t="s">
        <v>4401</v>
      </c>
      <c r="AD1051" s="46" t="s">
        <v>201</v>
      </c>
      <c r="AE1051" s="46" t="e">
        <v>#N/A</v>
      </c>
    </row>
    <row r="1052" spans="1:31" hidden="1">
      <c r="A1052" s="46">
        <v>236</v>
      </c>
      <c r="B1052" s="46" t="s">
        <v>954</v>
      </c>
      <c r="C1052" s="46" t="s">
        <v>4396</v>
      </c>
      <c r="D1052" s="46" t="s">
        <v>230</v>
      </c>
      <c r="E1052" s="46" t="s">
        <v>3993</v>
      </c>
      <c r="F1052" s="46" t="s">
        <v>3470</v>
      </c>
      <c r="G1052" s="44" t="s">
        <v>4408</v>
      </c>
      <c r="H1052" s="44" t="s">
        <v>3</v>
      </c>
      <c r="I1052" s="46" t="s">
        <v>3470</v>
      </c>
      <c r="J1052" s="44" t="s">
        <v>4409</v>
      </c>
      <c r="K1052" s="46" t="s">
        <v>4410</v>
      </c>
      <c r="L1052" s="46" t="e">
        <v>#N/A</v>
      </c>
      <c r="M1052" s="46" t="e">
        <v>#N/A</v>
      </c>
      <c r="N1052" s="46" t="s">
        <v>186</v>
      </c>
      <c r="O1052" s="46" t="s">
        <v>187</v>
      </c>
      <c r="P1052" s="46" t="s">
        <v>188</v>
      </c>
      <c r="Q1052" s="46" t="s">
        <v>4</v>
      </c>
      <c r="R1052" s="46" t="s">
        <v>4</v>
      </c>
      <c r="S1052" s="46" t="e">
        <v>#N/A</v>
      </c>
      <c r="T1052" s="46" t="e">
        <v>#N/A</v>
      </c>
      <c r="U1052" s="46" t="e">
        <v>#N/A</v>
      </c>
      <c r="V1052" s="46" t="e">
        <v>#N/A</v>
      </c>
      <c r="W1052" s="46" t="s">
        <v>189</v>
      </c>
      <c r="Y1052" s="46" t="e">
        <v>#N/A</v>
      </c>
      <c r="Z1052" s="46" t="e">
        <v>#N/A</v>
      </c>
      <c r="AA1052" s="46" t="s">
        <v>1416</v>
      </c>
      <c r="AB1052" s="46" t="s">
        <v>195</v>
      </c>
      <c r="AC1052" s="46" t="s">
        <v>4401</v>
      </c>
      <c r="AD1052" s="46" t="s">
        <v>190</v>
      </c>
      <c r="AE1052" s="46" t="e">
        <v>#N/A</v>
      </c>
    </row>
    <row r="1053" spans="1:31" hidden="1">
      <c r="A1053" s="46">
        <v>237</v>
      </c>
      <c r="B1053" s="46" t="s">
        <v>954</v>
      </c>
      <c r="C1053" s="46" t="s">
        <v>4396</v>
      </c>
      <c r="D1053" s="46" t="s">
        <v>230</v>
      </c>
      <c r="E1053" s="46" t="s">
        <v>3993</v>
      </c>
      <c r="F1053" s="46" t="s">
        <v>3470</v>
      </c>
      <c r="G1053" s="44" t="s">
        <v>4411</v>
      </c>
      <c r="H1053" s="44" t="s">
        <v>3</v>
      </c>
      <c r="I1053" s="46" t="s">
        <v>3470</v>
      </c>
      <c r="J1053" s="44" t="s">
        <v>4409</v>
      </c>
      <c r="K1053" s="46" t="s">
        <v>4410</v>
      </c>
      <c r="L1053" s="46" t="e">
        <v>#N/A</v>
      </c>
      <c r="M1053" s="46" t="e">
        <v>#N/A</v>
      </c>
      <c r="N1053" s="46" t="s">
        <v>186</v>
      </c>
      <c r="O1053" s="46" t="s">
        <v>187</v>
      </c>
      <c r="P1053" s="46" t="s">
        <v>188</v>
      </c>
      <c r="Q1053" s="46" t="s">
        <v>4</v>
      </c>
      <c r="R1053" s="46" t="s">
        <v>4</v>
      </c>
      <c r="S1053" s="46" t="e">
        <v>#N/A</v>
      </c>
      <c r="T1053" s="46" t="e">
        <v>#N/A</v>
      </c>
      <c r="U1053" s="46" t="e">
        <v>#N/A</v>
      </c>
      <c r="V1053" s="46" t="e">
        <v>#N/A</v>
      </c>
      <c r="W1053" s="46" t="s">
        <v>189</v>
      </c>
      <c r="Y1053" s="46" t="e">
        <v>#N/A</v>
      </c>
      <c r="Z1053" s="46" t="e">
        <v>#N/A</v>
      </c>
      <c r="AA1053" s="46" t="s">
        <v>1416</v>
      </c>
      <c r="AB1053" s="46" t="s">
        <v>195</v>
      </c>
      <c r="AC1053" s="46" t="s">
        <v>4401</v>
      </c>
      <c r="AD1053" s="46" t="s">
        <v>190</v>
      </c>
      <c r="AE1053" s="46" t="e">
        <v>#N/A</v>
      </c>
    </row>
    <row r="1054" spans="1:31" hidden="1">
      <c r="A1054" s="46">
        <v>238</v>
      </c>
      <c r="B1054" s="46" t="s">
        <v>954</v>
      </c>
      <c r="C1054" s="46" t="s">
        <v>4396</v>
      </c>
      <c r="D1054" s="46" t="s">
        <v>230</v>
      </c>
      <c r="E1054" s="46" t="s">
        <v>3993</v>
      </c>
      <c r="F1054" s="46" t="s">
        <v>4412</v>
      </c>
      <c r="G1054" s="44" t="s">
        <v>4413</v>
      </c>
      <c r="H1054" s="44" t="s">
        <v>3</v>
      </c>
      <c r="I1054" s="46" t="s">
        <v>4412</v>
      </c>
      <c r="J1054" s="44" t="s">
        <v>4414</v>
      </c>
      <c r="N1054" s="46" t="s">
        <v>186</v>
      </c>
      <c r="O1054" s="46" t="s">
        <v>187</v>
      </c>
      <c r="P1054" s="46" t="s">
        <v>188</v>
      </c>
      <c r="Q1054" s="46" t="s">
        <v>6</v>
      </c>
      <c r="R1054" s="46" t="s">
        <v>6</v>
      </c>
      <c r="W1054" s="46" t="s">
        <v>189</v>
      </c>
      <c r="AA1054" s="46">
        <v>9</v>
      </c>
      <c r="AB1054" s="46" t="s">
        <v>195</v>
      </c>
      <c r="AD1054" s="46" t="s">
        <v>190</v>
      </c>
    </row>
    <row r="1055" spans="1:31" hidden="1">
      <c r="A1055" s="46">
        <v>239</v>
      </c>
      <c r="B1055" s="46" t="s">
        <v>954</v>
      </c>
      <c r="C1055" s="46" t="s">
        <v>4396</v>
      </c>
      <c r="D1055" s="46" t="s">
        <v>230</v>
      </c>
      <c r="E1055" s="46" t="s">
        <v>3993</v>
      </c>
      <c r="F1055" s="46" t="s">
        <v>4412</v>
      </c>
      <c r="G1055" s="44" t="s">
        <v>4415</v>
      </c>
      <c r="H1055" s="44" t="s">
        <v>3</v>
      </c>
      <c r="I1055" s="46" t="s">
        <v>4412</v>
      </c>
      <c r="J1055" s="44" t="s">
        <v>4414</v>
      </c>
      <c r="N1055" s="46" t="s">
        <v>186</v>
      </c>
      <c r="O1055" s="46" t="s">
        <v>187</v>
      </c>
      <c r="P1055" s="46" t="s">
        <v>188</v>
      </c>
      <c r="Q1055" s="46" t="s">
        <v>6</v>
      </c>
      <c r="R1055" s="46" t="s">
        <v>6</v>
      </c>
      <c r="W1055" s="46" t="s">
        <v>189</v>
      </c>
      <c r="AA1055" s="46">
        <v>9</v>
      </c>
      <c r="AB1055" s="46" t="s">
        <v>195</v>
      </c>
      <c r="AD1055" s="46" t="s">
        <v>190</v>
      </c>
    </row>
    <row r="1056" spans="1:31" hidden="1">
      <c r="A1056" s="46">
        <v>240</v>
      </c>
      <c r="B1056" s="46" t="s">
        <v>954</v>
      </c>
      <c r="C1056" s="46" t="s">
        <v>4396</v>
      </c>
      <c r="D1056" s="46" t="s">
        <v>230</v>
      </c>
      <c r="E1056" s="46" t="s">
        <v>3993</v>
      </c>
      <c r="F1056" s="46" t="s">
        <v>4416</v>
      </c>
      <c r="G1056" s="44" t="s">
        <v>4417</v>
      </c>
      <c r="H1056" s="44" t="s">
        <v>3</v>
      </c>
      <c r="I1056" s="46" t="s">
        <v>4418</v>
      </c>
      <c r="J1056" s="44" t="s">
        <v>4419</v>
      </c>
      <c r="K1056" s="46" t="s">
        <v>4420</v>
      </c>
      <c r="L1056" s="46" t="e">
        <v>#N/A</v>
      </c>
      <c r="M1056" s="46" t="e">
        <v>#N/A</v>
      </c>
      <c r="N1056" s="46" t="s">
        <v>203</v>
      </c>
      <c r="O1056" s="46" t="s">
        <v>187</v>
      </c>
      <c r="P1056" s="46" t="s">
        <v>188</v>
      </c>
      <c r="Q1056" s="46" t="s">
        <v>7</v>
      </c>
      <c r="R1056" s="46" t="s">
        <v>7</v>
      </c>
      <c r="S1056" s="46" t="e">
        <v>#N/A</v>
      </c>
      <c r="T1056" s="46" t="e">
        <v>#N/A</v>
      </c>
      <c r="U1056" s="46" t="e">
        <v>#N/A</v>
      </c>
      <c r="V1056" s="46" t="e">
        <v>#N/A</v>
      </c>
      <c r="W1056" s="46" t="s">
        <v>189</v>
      </c>
      <c r="Y1056" s="46" t="e">
        <v>#N/A</v>
      </c>
      <c r="Z1056" s="46" t="e">
        <v>#N/A</v>
      </c>
      <c r="AA1056" s="46" t="e">
        <v>#N/A</v>
      </c>
      <c r="AB1056" s="46" t="e">
        <v>#N/A</v>
      </c>
      <c r="AC1056" s="46" t="e">
        <v>#N/A</v>
      </c>
      <c r="AD1056" s="46" t="s">
        <v>190</v>
      </c>
      <c r="AE1056" s="46" t="e">
        <v>#N/A</v>
      </c>
    </row>
    <row r="1057" spans="1:31" hidden="1">
      <c r="A1057" s="46">
        <v>241</v>
      </c>
      <c r="B1057" s="46" t="s">
        <v>954</v>
      </c>
      <c r="C1057" s="46" t="s">
        <v>4396</v>
      </c>
      <c r="D1057" s="46" t="s">
        <v>230</v>
      </c>
      <c r="E1057" s="46" t="s">
        <v>3993</v>
      </c>
      <c r="F1057" s="46" t="s">
        <v>4416</v>
      </c>
      <c r="G1057" s="44" t="s">
        <v>4417</v>
      </c>
      <c r="H1057" s="44" t="s">
        <v>5</v>
      </c>
      <c r="I1057" s="46" t="s">
        <v>4421</v>
      </c>
      <c r="J1057" s="44" t="s">
        <v>4422</v>
      </c>
      <c r="K1057" s="46" t="s">
        <v>4423</v>
      </c>
      <c r="L1057" s="46" t="e">
        <v>#N/A</v>
      </c>
      <c r="M1057" s="46" t="e">
        <v>#N/A</v>
      </c>
      <c r="N1057" s="46" t="s">
        <v>203</v>
      </c>
      <c r="O1057" s="46" t="s">
        <v>187</v>
      </c>
      <c r="P1057" s="46" t="s">
        <v>188</v>
      </c>
      <c r="Q1057" s="46" t="s">
        <v>7</v>
      </c>
      <c r="R1057" s="46" t="s">
        <v>7</v>
      </c>
      <c r="S1057" s="46" t="e">
        <v>#N/A</v>
      </c>
      <c r="T1057" s="46" t="e">
        <v>#N/A</v>
      </c>
      <c r="U1057" s="46" t="e">
        <v>#N/A</v>
      </c>
      <c r="V1057" s="46" t="e">
        <v>#N/A</v>
      </c>
      <c r="W1057" s="46" t="s">
        <v>189</v>
      </c>
      <c r="Y1057" s="46" t="e">
        <v>#N/A</v>
      </c>
      <c r="Z1057" s="46" t="e">
        <v>#N/A</v>
      </c>
      <c r="AA1057" s="46" t="e">
        <v>#N/A</v>
      </c>
      <c r="AB1057" s="46" t="e">
        <v>#N/A</v>
      </c>
      <c r="AC1057" s="46" t="e">
        <v>#N/A</v>
      </c>
      <c r="AD1057" s="46" t="s">
        <v>190</v>
      </c>
    </row>
    <row r="1058" spans="1:31" hidden="1">
      <c r="A1058" s="46">
        <v>242</v>
      </c>
      <c r="B1058" s="46" t="s">
        <v>954</v>
      </c>
      <c r="C1058" s="46" t="s">
        <v>4396</v>
      </c>
      <c r="D1058" s="46" t="s">
        <v>230</v>
      </c>
      <c r="E1058" s="46" t="s">
        <v>3993</v>
      </c>
      <c r="F1058" s="46" t="s">
        <v>4416</v>
      </c>
      <c r="G1058" s="44" t="s">
        <v>4424</v>
      </c>
      <c r="H1058" s="44" t="s">
        <v>3</v>
      </c>
      <c r="I1058" s="46" t="s">
        <v>4425</v>
      </c>
      <c r="J1058" s="44" t="s">
        <v>4426</v>
      </c>
      <c r="N1058" s="46" t="s">
        <v>186</v>
      </c>
      <c r="O1058" s="46" t="s">
        <v>187</v>
      </c>
      <c r="P1058" s="46" t="s">
        <v>193</v>
      </c>
      <c r="Q1058" s="46" t="s">
        <v>6</v>
      </c>
      <c r="R1058" s="46" t="s">
        <v>6</v>
      </c>
      <c r="W1058" s="46" t="s">
        <v>189</v>
      </c>
      <c r="AA1058" s="46">
        <v>30</v>
      </c>
      <c r="AD1058" s="46" t="s">
        <v>190</v>
      </c>
    </row>
    <row r="1059" spans="1:31" hidden="1">
      <c r="A1059" s="46">
        <v>243</v>
      </c>
      <c r="B1059" s="46" t="s">
        <v>954</v>
      </c>
      <c r="C1059" s="46" t="s">
        <v>4396</v>
      </c>
      <c r="D1059" s="46" t="s">
        <v>230</v>
      </c>
      <c r="E1059" s="46" t="s">
        <v>3993</v>
      </c>
      <c r="F1059" s="46" t="s">
        <v>4416</v>
      </c>
      <c r="G1059" s="44" t="s">
        <v>4427</v>
      </c>
      <c r="H1059" s="44" t="s">
        <v>3</v>
      </c>
      <c r="I1059" s="46" t="s">
        <v>4416</v>
      </c>
      <c r="J1059" s="44" t="s">
        <v>4428</v>
      </c>
      <c r="N1059" s="46" t="s">
        <v>186</v>
      </c>
      <c r="O1059" s="46" t="s">
        <v>187</v>
      </c>
      <c r="P1059" s="46" t="s">
        <v>193</v>
      </c>
      <c r="Q1059" s="46" t="s">
        <v>6</v>
      </c>
      <c r="R1059" s="46" t="s">
        <v>6</v>
      </c>
      <c r="W1059" s="46" t="s">
        <v>189</v>
      </c>
      <c r="AA1059" s="46">
        <v>9</v>
      </c>
      <c r="AD1059" s="46" t="s">
        <v>190</v>
      </c>
    </row>
    <row r="1060" spans="1:31" hidden="1">
      <c r="A1060" s="46">
        <v>244</v>
      </c>
      <c r="B1060" s="46" t="s">
        <v>954</v>
      </c>
      <c r="C1060" s="46" t="s">
        <v>4396</v>
      </c>
      <c r="D1060" s="46" t="s">
        <v>230</v>
      </c>
      <c r="E1060" s="46" t="s">
        <v>3993</v>
      </c>
      <c r="F1060" s="46" t="s">
        <v>4429</v>
      </c>
      <c r="G1060" s="44" t="s">
        <v>4430</v>
      </c>
      <c r="H1060" s="44" t="s">
        <v>3</v>
      </c>
      <c r="I1060" s="46" t="s">
        <v>4429</v>
      </c>
      <c r="J1060" s="44" t="s">
        <v>4431</v>
      </c>
      <c r="K1060" s="46" t="s">
        <v>4432</v>
      </c>
      <c r="L1060" s="46" t="e">
        <v>#N/A</v>
      </c>
      <c r="M1060" s="46" t="e">
        <v>#N/A</v>
      </c>
      <c r="N1060" s="46" t="s">
        <v>186</v>
      </c>
      <c r="O1060" s="46" t="s">
        <v>191</v>
      </c>
      <c r="P1060" s="46" t="s">
        <v>188</v>
      </c>
      <c r="Q1060" s="46" t="s">
        <v>7</v>
      </c>
      <c r="R1060" s="46" t="s">
        <v>7</v>
      </c>
      <c r="S1060" s="46" t="e">
        <v>#N/A</v>
      </c>
      <c r="T1060" s="46" t="e">
        <v>#N/A</v>
      </c>
      <c r="U1060" s="46" t="e">
        <v>#N/A</v>
      </c>
      <c r="V1060" s="46" t="e">
        <v>#N/A</v>
      </c>
      <c r="W1060" s="46" t="s">
        <v>189</v>
      </c>
      <c r="Y1060" s="46" t="e">
        <v>#N/A</v>
      </c>
      <c r="Z1060" s="46" t="e">
        <v>#N/A</v>
      </c>
      <c r="AA1060" s="46" t="s">
        <v>1416</v>
      </c>
      <c r="AB1060" s="46" t="s">
        <v>195</v>
      </c>
      <c r="AC1060" s="46" t="s">
        <v>4433</v>
      </c>
      <c r="AD1060" s="46" t="s">
        <v>190</v>
      </c>
      <c r="AE1060" s="46" t="e">
        <v>#N/A</v>
      </c>
    </row>
    <row r="1061" spans="1:31" hidden="1">
      <c r="A1061" s="46">
        <v>245</v>
      </c>
      <c r="B1061" s="46" t="s">
        <v>954</v>
      </c>
      <c r="C1061" s="46" t="s">
        <v>4396</v>
      </c>
      <c r="D1061" s="46" t="s">
        <v>230</v>
      </c>
      <c r="E1061" s="46" t="s">
        <v>3993</v>
      </c>
      <c r="F1061" s="46" t="s">
        <v>4434</v>
      </c>
      <c r="G1061" s="44" t="s">
        <v>4435</v>
      </c>
      <c r="H1061" s="44" t="s">
        <v>3</v>
      </c>
      <c r="I1061" s="46" t="s">
        <v>4434</v>
      </c>
      <c r="J1061" s="44" t="s">
        <v>4436</v>
      </c>
      <c r="L1061" s="46" t="e">
        <v>#N/A</v>
      </c>
      <c r="M1061" s="46" t="e">
        <v>#N/A</v>
      </c>
      <c r="N1061" s="46" t="s">
        <v>186</v>
      </c>
      <c r="O1061" s="46" t="s">
        <v>187</v>
      </c>
      <c r="P1061" s="46" t="s">
        <v>200</v>
      </c>
      <c r="Q1061" s="46" t="s">
        <v>7</v>
      </c>
      <c r="R1061" s="46" t="s">
        <v>4</v>
      </c>
      <c r="S1061" s="46" t="e">
        <v>#N/A</v>
      </c>
      <c r="T1061" s="46" t="e">
        <v>#N/A</v>
      </c>
      <c r="U1061" s="46" t="e">
        <v>#N/A</v>
      </c>
      <c r="V1061" s="46" t="s">
        <v>4407</v>
      </c>
      <c r="W1061" s="46" t="s">
        <v>201</v>
      </c>
      <c r="Y1061" s="46" t="e">
        <v>#N/A</v>
      </c>
      <c r="Z1061" s="46" t="e">
        <v>#N/A</v>
      </c>
      <c r="AA1061" s="46" t="e">
        <v>#N/A</v>
      </c>
      <c r="AB1061" s="46" t="e">
        <v>#N/A</v>
      </c>
      <c r="AC1061" s="46" t="e">
        <v>#N/A</v>
      </c>
      <c r="AD1061" s="46" t="s">
        <v>201</v>
      </c>
      <c r="AE1061" s="46" t="e">
        <v>#N/A</v>
      </c>
    </row>
    <row r="1062" spans="1:31" hidden="1">
      <c r="A1062" s="46">
        <v>246</v>
      </c>
      <c r="B1062" s="46" t="s">
        <v>954</v>
      </c>
      <c r="C1062" s="46" t="s">
        <v>4396</v>
      </c>
      <c r="D1062" s="46" t="s">
        <v>230</v>
      </c>
      <c r="E1062" s="46" t="s">
        <v>3993</v>
      </c>
      <c r="F1062" s="46" t="s">
        <v>4434</v>
      </c>
      <c r="G1062" s="44" t="s">
        <v>4437</v>
      </c>
      <c r="H1062" s="44" t="s">
        <v>3</v>
      </c>
      <c r="I1062" s="46" t="s">
        <v>4434</v>
      </c>
      <c r="J1062" s="44" t="s">
        <v>4436</v>
      </c>
      <c r="L1062" s="46" t="e">
        <v>#N/A</v>
      </c>
      <c r="M1062" s="46" t="e">
        <v>#N/A</v>
      </c>
      <c r="N1062" s="46" t="s">
        <v>186</v>
      </c>
      <c r="O1062" s="46" t="s">
        <v>187</v>
      </c>
      <c r="P1062" s="46" t="s">
        <v>200</v>
      </c>
      <c r="Q1062" s="46" t="s">
        <v>7</v>
      </c>
      <c r="R1062" s="46" t="s">
        <v>4</v>
      </c>
      <c r="S1062" s="46" t="e">
        <v>#N/A</v>
      </c>
      <c r="T1062" s="46" t="e">
        <v>#N/A</v>
      </c>
      <c r="U1062" s="46" t="e">
        <v>#N/A</v>
      </c>
      <c r="V1062" s="46" t="s">
        <v>4407</v>
      </c>
      <c r="W1062" s="46" t="s">
        <v>201</v>
      </c>
      <c r="Y1062" s="46" t="e">
        <v>#N/A</v>
      </c>
      <c r="Z1062" s="46" t="e">
        <v>#N/A</v>
      </c>
      <c r="AA1062" s="46" t="e">
        <v>#N/A</v>
      </c>
      <c r="AB1062" s="46" t="e">
        <v>#N/A</v>
      </c>
      <c r="AC1062" s="46" t="e">
        <v>#N/A</v>
      </c>
      <c r="AD1062" s="46" t="s">
        <v>201</v>
      </c>
      <c r="AE1062" s="46" t="e">
        <v>#N/A</v>
      </c>
    </row>
    <row r="1063" spans="1:31" hidden="1">
      <c r="A1063" s="46">
        <v>247</v>
      </c>
      <c r="B1063" s="46" t="s">
        <v>954</v>
      </c>
      <c r="C1063" s="46" t="s">
        <v>4396</v>
      </c>
      <c r="D1063" s="46" t="s">
        <v>230</v>
      </c>
      <c r="E1063" s="46" t="s">
        <v>3993</v>
      </c>
      <c r="F1063" s="46" t="s">
        <v>4438</v>
      </c>
      <c r="G1063" s="44" t="s">
        <v>4439</v>
      </c>
      <c r="H1063" s="44" t="s">
        <v>3</v>
      </c>
      <c r="I1063" s="46" t="s">
        <v>4438</v>
      </c>
      <c r="J1063" s="44" t="s">
        <v>4440</v>
      </c>
      <c r="K1063" s="46" t="s">
        <v>4441</v>
      </c>
      <c r="L1063" s="46" t="e">
        <v>#N/A</v>
      </c>
      <c r="M1063" s="46" t="e">
        <v>#N/A</v>
      </c>
      <c r="N1063" s="46" t="s">
        <v>186</v>
      </c>
      <c r="O1063" s="46" t="s">
        <v>187</v>
      </c>
      <c r="P1063" s="46" t="s">
        <v>188</v>
      </c>
      <c r="Q1063" s="46" t="s">
        <v>7</v>
      </c>
      <c r="R1063" s="46" t="s">
        <v>4</v>
      </c>
      <c r="S1063" s="46" t="e">
        <v>#N/A</v>
      </c>
      <c r="T1063" s="46" t="e">
        <v>#N/A</v>
      </c>
      <c r="U1063" s="46" t="e">
        <v>#N/A</v>
      </c>
      <c r="V1063" s="46" t="e">
        <v>#N/A</v>
      </c>
      <c r="W1063" s="46" t="s">
        <v>189</v>
      </c>
      <c r="Y1063" s="46" t="e">
        <v>#N/A</v>
      </c>
      <c r="Z1063" s="46" t="e">
        <v>#N/A</v>
      </c>
      <c r="AA1063" s="46" t="e">
        <v>#N/A</v>
      </c>
      <c r="AB1063" s="46" t="e">
        <v>#N/A</v>
      </c>
      <c r="AC1063" s="46" t="e">
        <v>#N/A</v>
      </c>
      <c r="AD1063" s="46" t="s">
        <v>190</v>
      </c>
      <c r="AE1063" s="46" t="e">
        <v>#N/A</v>
      </c>
    </row>
    <row r="1064" spans="1:31" hidden="1">
      <c r="A1064" s="46">
        <v>248</v>
      </c>
      <c r="B1064" s="46" t="s">
        <v>954</v>
      </c>
      <c r="C1064" s="46" t="s">
        <v>4396</v>
      </c>
      <c r="D1064" s="46" t="s">
        <v>230</v>
      </c>
      <c r="E1064" s="46" t="s">
        <v>3993</v>
      </c>
      <c r="F1064" s="46" t="s">
        <v>4442</v>
      </c>
      <c r="G1064" s="44" t="s">
        <v>4443</v>
      </c>
      <c r="H1064" s="44" t="s">
        <v>3</v>
      </c>
      <c r="I1064" s="46" t="s">
        <v>4444</v>
      </c>
      <c r="J1064" s="44" t="s">
        <v>4445</v>
      </c>
      <c r="K1064" s="46" t="s">
        <v>4446</v>
      </c>
      <c r="L1064" s="46" t="e">
        <v>#N/A</v>
      </c>
      <c r="M1064" s="46" t="e">
        <v>#N/A</v>
      </c>
      <c r="N1064" s="46" t="s">
        <v>186</v>
      </c>
      <c r="O1064" s="46" t="s">
        <v>187</v>
      </c>
      <c r="P1064" s="46" t="s">
        <v>200</v>
      </c>
      <c r="Q1064" s="46" t="s">
        <v>7</v>
      </c>
      <c r="R1064" s="46" t="s">
        <v>4</v>
      </c>
      <c r="S1064" s="46" t="e">
        <v>#N/A</v>
      </c>
      <c r="T1064" s="46" t="e">
        <v>#N/A</v>
      </c>
      <c r="U1064" s="46" t="e">
        <v>#N/A</v>
      </c>
      <c r="V1064" s="46" t="s">
        <v>4407</v>
      </c>
      <c r="W1064" s="46" t="s">
        <v>201</v>
      </c>
      <c r="Y1064" s="46" t="e">
        <v>#N/A</v>
      </c>
      <c r="Z1064" s="46" t="e">
        <v>#N/A</v>
      </c>
      <c r="AA1064" s="46" t="e">
        <v>#N/A</v>
      </c>
      <c r="AB1064" s="46" t="e">
        <v>#N/A</v>
      </c>
      <c r="AC1064" s="46" t="e">
        <v>#N/A</v>
      </c>
      <c r="AD1064" s="46" t="s">
        <v>201</v>
      </c>
      <c r="AE1064" s="46" t="s">
        <v>196</v>
      </c>
    </row>
    <row r="1065" spans="1:31" hidden="1">
      <c r="A1065" s="46">
        <v>249</v>
      </c>
      <c r="B1065" s="46" t="s">
        <v>954</v>
      </c>
      <c r="C1065" s="46" t="s">
        <v>4396</v>
      </c>
      <c r="D1065" s="46" t="s">
        <v>230</v>
      </c>
      <c r="E1065" s="46" t="s">
        <v>3993</v>
      </c>
      <c r="F1065" s="46" t="s">
        <v>4442</v>
      </c>
      <c r="G1065" s="44" t="s">
        <v>4443</v>
      </c>
      <c r="H1065" s="44" t="s">
        <v>5</v>
      </c>
      <c r="I1065" s="46" t="s">
        <v>4447</v>
      </c>
      <c r="J1065" s="44" t="s">
        <v>4448</v>
      </c>
      <c r="K1065" s="46" t="s">
        <v>4449</v>
      </c>
      <c r="L1065" s="46" t="e">
        <v>#N/A</v>
      </c>
      <c r="M1065" s="46" t="e">
        <v>#N/A</v>
      </c>
      <c r="N1065" s="46" t="s">
        <v>203</v>
      </c>
      <c r="O1065" s="46" t="s">
        <v>191</v>
      </c>
      <c r="P1065" s="46" t="s">
        <v>188</v>
      </c>
      <c r="Q1065" s="46" t="s">
        <v>7</v>
      </c>
      <c r="R1065" s="46" t="s">
        <v>4</v>
      </c>
      <c r="S1065" s="46" t="e">
        <v>#N/A</v>
      </c>
      <c r="T1065" s="46" t="e">
        <v>#N/A</v>
      </c>
      <c r="U1065" s="46" t="e">
        <v>#N/A</v>
      </c>
      <c r="V1065" s="46" t="e">
        <v>#N/A</v>
      </c>
      <c r="W1065" s="46" t="s">
        <v>189</v>
      </c>
      <c r="Y1065" s="46" t="e">
        <v>#N/A</v>
      </c>
      <c r="Z1065" s="46" t="e">
        <v>#N/A</v>
      </c>
      <c r="AA1065" s="46" t="e">
        <v>#N/A</v>
      </c>
      <c r="AB1065" s="46" t="e">
        <v>#N/A</v>
      </c>
      <c r="AC1065" s="46" t="e">
        <v>#N/A</v>
      </c>
      <c r="AD1065" s="46" t="s">
        <v>190</v>
      </c>
      <c r="AE1065" s="46" t="e">
        <v>#N/A</v>
      </c>
    </row>
    <row r="1066" spans="1:31" hidden="1">
      <c r="A1066" s="46">
        <v>250</v>
      </c>
      <c r="B1066" s="46" t="s">
        <v>954</v>
      </c>
      <c r="C1066" s="46" t="s">
        <v>4396</v>
      </c>
      <c r="D1066" s="46" t="s">
        <v>230</v>
      </c>
      <c r="E1066" s="46" t="s">
        <v>3993</v>
      </c>
      <c r="F1066" s="46" t="s">
        <v>4442</v>
      </c>
      <c r="G1066" s="44" t="s">
        <v>4450</v>
      </c>
      <c r="H1066" s="44" t="s">
        <v>3</v>
      </c>
      <c r="I1066" s="46" t="s">
        <v>4451</v>
      </c>
      <c r="J1066" s="44" t="s">
        <v>4448</v>
      </c>
      <c r="K1066" s="46" t="s">
        <v>4449</v>
      </c>
      <c r="L1066" s="46" t="e">
        <v>#N/A</v>
      </c>
      <c r="M1066" s="46" t="e">
        <v>#N/A</v>
      </c>
      <c r="N1066" s="46" t="s">
        <v>186</v>
      </c>
      <c r="O1066" s="46" t="s">
        <v>191</v>
      </c>
      <c r="P1066" s="46" t="s">
        <v>200</v>
      </c>
      <c r="Q1066" s="46" t="s">
        <v>7</v>
      </c>
      <c r="R1066" s="46" t="s">
        <v>4</v>
      </c>
      <c r="S1066" s="46" t="e">
        <v>#N/A</v>
      </c>
      <c r="T1066" s="46" t="e">
        <v>#N/A</v>
      </c>
      <c r="U1066" s="46" t="e">
        <v>#N/A</v>
      </c>
      <c r="V1066" s="46" t="s">
        <v>4407</v>
      </c>
      <c r="W1066" s="46" t="s">
        <v>201</v>
      </c>
      <c r="Y1066" s="46" t="e">
        <v>#N/A</v>
      </c>
      <c r="Z1066" s="46" t="e">
        <v>#N/A</v>
      </c>
      <c r="AA1066" s="46" t="e">
        <v>#N/A</v>
      </c>
      <c r="AB1066" s="46" t="e">
        <v>#N/A</v>
      </c>
      <c r="AC1066" s="46" t="e">
        <v>#N/A</v>
      </c>
      <c r="AD1066" s="46" t="s">
        <v>201</v>
      </c>
      <c r="AE1066" s="46" t="e">
        <v>#N/A</v>
      </c>
    </row>
    <row r="1067" spans="1:31" hidden="1">
      <c r="A1067" s="46">
        <v>251</v>
      </c>
      <c r="B1067" s="46" t="s">
        <v>954</v>
      </c>
      <c r="C1067" s="46" t="s">
        <v>4396</v>
      </c>
      <c r="D1067" s="46" t="s">
        <v>230</v>
      </c>
      <c r="E1067" s="46" t="s">
        <v>3993</v>
      </c>
      <c r="F1067" s="46" t="s">
        <v>4434</v>
      </c>
      <c r="G1067" s="44" t="s">
        <v>4435</v>
      </c>
      <c r="H1067" s="44" t="s">
        <v>5</v>
      </c>
      <c r="I1067" s="46" t="s">
        <v>4452</v>
      </c>
      <c r="J1067" s="44" t="s">
        <v>4453</v>
      </c>
      <c r="K1067" s="46" t="s">
        <v>4454</v>
      </c>
      <c r="L1067" s="46" t="e">
        <v>#N/A</v>
      </c>
      <c r="M1067" s="46" t="e">
        <v>#N/A</v>
      </c>
      <c r="N1067" s="46" t="s">
        <v>203</v>
      </c>
      <c r="O1067" s="46" t="s">
        <v>187</v>
      </c>
      <c r="P1067" s="46" t="s">
        <v>200</v>
      </c>
      <c r="Q1067" s="46" t="s">
        <v>7</v>
      </c>
      <c r="R1067" s="46" t="s">
        <v>4</v>
      </c>
      <c r="S1067" s="46" t="e">
        <v>#N/A</v>
      </c>
      <c r="T1067" s="46" t="e">
        <v>#N/A</v>
      </c>
      <c r="U1067" s="46" t="e">
        <v>#N/A</v>
      </c>
      <c r="V1067" s="46" t="s">
        <v>4407</v>
      </c>
      <c r="W1067" s="46" t="s">
        <v>201</v>
      </c>
      <c r="Y1067" s="46" t="e">
        <v>#N/A</v>
      </c>
      <c r="Z1067" s="46" t="e">
        <v>#N/A</v>
      </c>
      <c r="AA1067" s="46" t="e">
        <v>#N/A</v>
      </c>
      <c r="AB1067" s="46" t="e">
        <v>#N/A</v>
      </c>
      <c r="AC1067" s="46" t="e">
        <v>#N/A</v>
      </c>
      <c r="AD1067" s="46" t="s">
        <v>201</v>
      </c>
      <c r="AE1067" s="46" t="e">
        <v>#N/A</v>
      </c>
    </row>
    <row r="1068" spans="1:31" hidden="1">
      <c r="A1068" s="46">
        <v>252</v>
      </c>
      <c r="B1068" s="46" t="s">
        <v>954</v>
      </c>
      <c r="C1068" s="46" t="s">
        <v>4396</v>
      </c>
      <c r="D1068" s="46" t="s">
        <v>230</v>
      </c>
      <c r="E1068" s="46" t="s">
        <v>3993</v>
      </c>
      <c r="F1068" s="46" t="s">
        <v>4434</v>
      </c>
      <c r="G1068" s="44" t="s">
        <v>4437</v>
      </c>
      <c r="H1068" s="44" t="s">
        <v>5</v>
      </c>
      <c r="I1068" s="46" t="s">
        <v>4452</v>
      </c>
      <c r="J1068" s="44" t="s">
        <v>4453</v>
      </c>
      <c r="K1068" s="46" t="s">
        <v>4454</v>
      </c>
      <c r="L1068" s="46" t="e">
        <v>#N/A</v>
      </c>
      <c r="M1068" s="46" t="e">
        <v>#N/A</v>
      </c>
      <c r="N1068" s="46" t="s">
        <v>203</v>
      </c>
      <c r="O1068" s="46" t="s">
        <v>187</v>
      </c>
      <c r="P1068" s="46" t="s">
        <v>200</v>
      </c>
      <c r="Q1068" s="46" t="s">
        <v>7</v>
      </c>
      <c r="R1068" s="46" t="s">
        <v>4</v>
      </c>
      <c r="S1068" s="46" t="e">
        <v>#N/A</v>
      </c>
      <c r="T1068" s="46" t="e">
        <v>#N/A</v>
      </c>
      <c r="U1068" s="46" t="e">
        <v>#N/A</v>
      </c>
      <c r="V1068" s="46" t="s">
        <v>4407</v>
      </c>
      <c r="W1068" s="46" t="s">
        <v>201</v>
      </c>
      <c r="Y1068" s="46" t="e">
        <v>#N/A</v>
      </c>
      <c r="Z1068" s="46" t="e">
        <v>#N/A</v>
      </c>
      <c r="AA1068" s="46" t="e">
        <v>#N/A</v>
      </c>
      <c r="AB1068" s="46" t="e">
        <v>#N/A</v>
      </c>
      <c r="AC1068" s="46" t="e">
        <v>#N/A</v>
      </c>
      <c r="AD1068" s="46" t="s">
        <v>201</v>
      </c>
      <c r="AE1068" s="46" t="e">
        <v>#N/A</v>
      </c>
    </row>
    <row r="1069" spans="1:31" hidden="1">
      <c r="A1069" s="46">
        <v>253</v>
      </c>
      <c r="B1069" s="46" t="s">
        <v>954</v>
      </c>
      <c r="C1069" s="46" t="s">
        <v>4396</v>
      </c>
      <c r="D1069" s="46" t="s">
        <v>230</v>
      </c>
      <c r="E1069" s="46" t="s">
        <v>3993</v>
      </c>
      <c r="F1069" s="46" t="s">
        <v>4442</v>
      </c>
      <c r="G1069" s="44" t="s">
        <v>4455</v>
      </c>
      <c r="H1069" s="44" t="s">
        <v>3</v>
      </c>
      <c r="I1069" s="46" t="s">
        <v>4442</v>
      </c>
      <c r="J1069" s="44" t="s">
        <v>4456</v>
      </c>
      <c r="N1069" s="46" t="s">
        <v>186</v>
      </c>
      <c r="O1069" s="46" t="s">
        <v>187</v>
      </c>
      <c r="P1069" s="46" t="s">
        <v>188</v>
      </c>
      <c r="Q1069" s="46" t="s">
        <v>4</v>
      </c>
      <c r="R1069" s="46" t="s">
        <v>4</v>
      </c>
      <c r="W1069" s="46" t="s">
        <v>189</v>
      </c>
      <c r="AA1069" s="46">
        <v>40</v>
      </c>
      <c r="AD1069" s="46" t="s">
        <v>190</v>
      </c>
    </row>
    <row r="1070" spans="1:31" hidden="1">
      <c r="A1070" s="46">
        <v>254</v>
      </c>
      <c r="B1070" s="46" t="s">
        <v>954</v>
      </c>
      <c r="C1070" s="46" t="s">
        <v>4396</v>
      </c>
      <c r="D1070" s="46" t="s">
        <v>230</v>
      </c>
      <c r="E1070" s="46" t="s">
        <v>3993</v>
      </c>
      <c r="F1070" s="46" t="s">
        <v>4442</v>
      </c>
      <c r="G1070" s="44" t="s">
        <v>4457</v>
      </c>
      <c r="H1070" s="44" t="s">
        <v>3</v>
      </c>
      <c r="I1070" s="46" t="s">
        <v>4442</v>
      </c>
      <c r="J1070" s="44" t="s">
        <v>4456</v>
      </c>
      <c r="N1070" s="46" t="s">
        <v>186</v>
      </c>
      <c r="O1070" s="46" t="s">
        <v>187</v>
      </c>
      <c r="P1070" s="46" t="s">
        <v>188</v>
      </c>
      <c r="Q1070" s="46" t="s">
        <v>4</v>
      </c>
      <c r="R1070" s="46" t="s">
        <v>4</v>
      </c>
      <c r="W1070" s="46" t="s">
        <v>189</v>
      </c>
      <c r="AA1070" s="46">
        <v>8</v>
      </c>
      <c r="AD1070" s="46" t="s">
        <v>190</v>
      </c>
    </row>
    <row r="1071" spans="1:31" hidden="1">
      <c r="A1071" s="46">
        <v>255</v>
      </c>
      <c r="B1071" s="46" t="s">
        <v>954</v>
      </c>
      <c r="C1071" s="46" t="s">
        <v>4396</v>
      </c>
      <c r="D1071" s="46" t="s">
        <v>230</v>
      </c>
      <c r="E1071" s="46" t="s">
        <v>3993</v>
      </c>
      <c r="F1071" s="46" t="s">
        <v>4442</v>
      </c>
      <c r="G1071" s="44" t="s">
        <v>4458</v>
      </c>
      <c r="H1071" s="44" t="s">
        <v>3</v>
      </c>
      <c r="I1071" s="46" t="s">
        <v>4438</v>
      </c>
      <c r="J1071" s="44" t="s">
        <v>4459</v>
      </c>
      <c r="K1071" s="46" t="s">
        <v>4441</v>
      </c>
      <c r="L1071" s="46" t="e">
        <v>#N/A</v>
      </c>
      <c r="M1071" s="46" t="e">
        <v>#N/A</v>
      </c>
      <c r="N1071" s="46" t="s">
        <v>186</v>
      </c>
      <c r="O1071" s="46" t="s">
        <v>187</v>
      </c>
      <c r="P1071" s="46" t="s">
        <v>188</v>
      </c>
      <c r="Q1071" s="46" t="s">
        <v>7</v>
      </c>
      <c r="R1071" s="46" t="s">
        <v>4</v>
      </c>
      <c r="S1071" s="46" t="e">
        <v>#N/A</v>
      </c>
      <c r="T1071" s="46" t="e">
        <v>#N/A</v>
      </c>
      <c r="U1071" s="46" t="e">
        <v>#N/A</v>
      </c>
      <c r="V1071" s="46" t="e">
        <v>#N/A</v>
      </c>
      <c r="W1071" s="46" t="s">
        <v>189</v>
      </c>
      <c r="Y1071" s="46" t="e">
        <v>#N/A</v>
      </c>
      <c r="Z1071" s="46" t="e">
        <v>#N/A</v>
      </c>
      <c r="AA1071" s="46" t="e">
        <v>#N/A</v>
      </c>
      <c r="AB1071" s="46" t="e">
        <v>#N/A</v>
      </c>
      <c r="AC1071" s="46" t="e">
        <v>#N/A</v>
      </c>
      <c r="AD1071" s="46" t="s">
        <v>190</v>
      </c>
      <c r="AE1071" s="46" t="e">
        <v>#N/A</v>
      </c>
    </row>
    <row r="1072" spans="1:31" hidden="1">
      <c r="A1072" s="46">
        <v>256</v>
      </c>
      <c r="B1072" s="46" t="s">
        <v>954</v>
      </c>
      <c r="C1072" s="46" t="s">
        <v>4396</v>
      </c>
      <c r="D1072" s="46" t="s">
        <v>230</v>
      </c>
      <c r="E1072" s="46" t="s">
        <v>3993</v>
      </c>
      <c r="F1072" s="46" t="s">
        <v>4460</v>
      </c>
      <c r="G1072" s="44" t="s">
        <v>4461</v>
      </c>
      <c r="H1072" s="44" t="s">
        <v>3</v>
      </c>
      <c r="I1072" s="46" t="s">
        <v>4460</v>
      </c>
      <c r="J1072" s="44" t="s">
        <v>4462</v>
      </c>
      <c r="K1072" s="46" t="s">
        <v>4463</v>
      </c>
      <c r="L1072" s="46" t="s">
        <v>4464</v>
      </c>
      <c r="M1072" s="46">
        <v>42248</v>
      </c>
      <c r="N1072" s="46" t="s">
        <v>186</v>
      </c>
      <c r="O1072" s="46" t="s">
        <v>187</v>
      </c>
      <c r="P1072" s="46" t="s">
        <v>188</v>
      </c>
      <c r="Q1072" s="46" t="s">
        <v>4</v>
      </c>
      <c r="R1072" s="46" t="s">
        <v>4</v>
      </c>
      <c r="S1072" s="46" t="s">
        <v>194</v>
      </c>
      <c r="T1072" s="46" t="s">
        <v>194</v>
      </c>
      <c r="U1072" s="46" t="s">
        <v>194</v>
      </c>
      <c r="V1072" s="46" t="s">
        <v>194</v>
      </c>
      <c r="W1072" s="46" t="s">
        <v>189</v>
      </c>
      <c r="Y1072" s="46" t="e">
        <v>#REF!</v>
      </c>
      <c r="Z1072" s="46" t="s">
        <v>198</v>
      </c>
      <c r="AA1072" s="46" t="s">
        <v>1185</v>
      </c>
      <c r="AB1072" s="46" t="s">
        <v>34</v>
      </c>
      <c r="AC1072" s="46" t="s">
        <v>4465</v>
      </c>
      <c r="AD1072" s="46" t="s">
        <v>190</v>
      </c>
      <c r="AE1072" s="46" t="s">
        <v>196</v>
      </c>
    </row>
    <row r="1073" spans="1:31" hidden="1">
      <c r="A1073" s="46">
        <v>257</v>
      </c>
      <c r="B1073" s="46" t="s">
        <v>954</v>
      </c>
      <c r="C1073" s="46" t="s">
        <v>4396</v>
      </c>
      <c r="D1073" s="46" t="s">
        <v>230</v>
      </c>
      <c r="E1073" s="46" t="s">
        <v>3993</v>
      </c>
      <c r="F1073" s="46" t="s">
        <v>4466</v>
      </c>
      <c r="G1073" s="44" t="s">
        <v>4467</v>
      </c>
      <c r="H1073" s="44" t="s">
        <v>3</v>
      </c>
      <c r="I1073" s="46" t="s">
        <v>4466</v>
      </c>
      <c r="J1073" s="44" t="s">
        <v>4462</v>
      </c>
      <c r="N1073" s="46" t="s">
        <v>186</v>
      </c>
      <c r="O1073" s="46" t="s">
        <v>187</v>
      </c>
      <c r="P1073" s="46" t="s">
        <v>193</v>
      </c>
      <c r="Q1073" s="46" t="s">
        <v>6</v>
      </c>
      <c r="R1073" s="46" t="s">
        <v>7</v>
      </c>
      <c r="W1073" s="46" t="s">
        <v>189</v>
      </c>
      <c r="AD1073" s="46" t="s">
        <v>190</v>
      </c>
    </row>
    <row r="1074" spans="1:31" hidden="1">
      <c r="A1074" s="46">
        <v>258</v>
      </c>
      <c r="B1074" s="46" t="s">
        <v>954</v>
      </c>
      <c r="C1074" s="46" t="s">
        <v>4396</v>
      </c>
      <c r="D1074" s="46" t="s">
        <v>230</v>
      </c>
      <c r="E1074" s="46" t="s">
        <v>3993</v>
      </c>
      <c r="F1074" s="46" t="s">
        <v>4468</v>
      </c>
      <c r="G1074" s="44" t="s">
        <v>4469</v>
      </c>
      <c r="H1074" s="44" t="s">
        <v>3</v>
      </c>
      <c r="I1074" s="46" t="s">
        <v>4470</v>
      </c>
      <c r="J1074" s="44" t="s">
        <v>4471</v>
      </c>
      <c r="K1074" s="46" t="s">
        <v>4472</v>
      </c>
      <c r="L1074" s="46" t="s">
        <v>4473</v>
      </c>
      <c r="M1074" s="46">
        <v>42248</v>
      </c>
      <c r="N1074" s="46" t="s">
        <v>186</v>
      </c>
      <c r="O1074" s="46" t="s">
        <v>187</v>
      </c>
      <c r="P1074" s="46" t="s">
        <v>193</v>
      </c>
      <c r="Q1074" s="46" t="s">
        <v>4</v>
      </c>
      <c r="R1074" s="46" t="s">
        <v>4</v>
      </c>
      <c r="S1074" s="46" t="s">
        <v>194</v>
      </c>
      <c r="T1074" s="46" t="s">
        <v>194</v>
      </c>
      <c r="U1074" s="46" t="s">
        <v>194</v>
      </c>
      <c r="V1074" s="46" t="s">
        <v>194</v>
      </c>
      <c r="W1074" s="46" t="s">
        <v>189</v>
      </c>
      <c r="Y1074" s="46" t="e">
        <v>#REF!</v>
      </c>
      <c r="Z1074" s="46" t="s">
        <v>199</v>
      </c>
      <c r="AA1074" s="46" t="e">
        <v>#N/A</v>
      </c>
      <c r="AB1074" s="46" t="e">
        <v>#N/A</v>
      </c>
      <c r="AC1074" s="46" t="e">
        <v>#N/A</v>
      </c>
      <c r="AD1074" s="46" t="s">
        <v>190</v>
      </c>
      <c r="AE1074" s="46" t="s">
        <v>196</v>
      </c>
    </row>
    <row r="1075" spans="1:31" hidden="1">
      <c r="A1075" s="46">
        <v>259</v>
      </c>
      <c r="B1075" s="46" t="s">
        <v>954</v>
      </c>
      <c r="C1075" s="46" t="s">
        <v>4396</v>
      </c>
      <c r="D1075" s="46" t="s">
        <v>230</v>
      </c>
      <c r="E1075" s="46" t="s">
        <v>3993</v>
      </c>
      <c r="F1075" s="46" t="s">
        <v>4470</v>
      </c>
      <c r="G1075" s="44" t="s">
        <v>4469</v>
      </c>
      <c r="H1075" s="44" t="s">
        <v>9</v>
      </c>
      <c r="I1075" s="46" t="s">
        <v>4474</v>
      </c>
      <c r="J1075" s="44" t="s">
        <v>4475</v>
      </c>
      <c r="K1075" s="46" t="s">
        <v>4476</v>
      </c>
      <c r="L1075" s="46" t="s">
        <v>4477</v>
      </c>
      <c r="M1075" s="46">
        <v>42248</v>
      </c>
      <c r="N1075" s="46" t="s">
        <v>186</v>
      </c>
      <c r="O1075" s="46" t="s">
        <v>187</v>
      </c>
      <c r="P1075" s="46" t="s">
        <v>188</v>
      </c>
      <c r="Q1075" s="46" t="s">
        <v>4</v>
      </c>
      <c r="R1075" s="46" t="s">
        <v>4</v>
      </c>
      <c r="S1075" s="46" t="s">
        <v>194</v>
      </c>
      <c r="T1075" s="46" t="s">
        <v>194</v>
      </c>
      <c r="U1075" s="46" t="s">
        <v>194</v>
      </c>
      <c r="V1075" s="46" t="s">
        <v>194</v>
      </c>
      <c r="W1075" s="46" t="s">
        <v>189</v>
      </c>
      <c r="Y1075" s="46" t="e">
        <v>#REF!</v>
      </c>
      <c r="Z1075" s="46" t="s">
        <v>199</v>
      </c>
      <c r="AA1075" s="46" t="e">
        <v>#N/A</v>
      </c>
      <c r="AB1075" s="46" t="e">
        <v>#N/A</v>
      </c>
      <c r="AC1075" s="46" t="e">
        <v>#N/A</v>
      </c>
      <c r="AD1075" s="46" t="s">
        <v>190</v>
      </c>
      <c r="AE1075" s="46" t="e">
        <v>#N/A</v>
      </c>
    </row>
    <row r="1076" spans="1:31" hidden="1">
      <c r="A1076" s="46">
        <v>260</v>
      </c>
      <c r="B1076" s="46" t="s">
        <v>954</v>
      </c>
      <c r="C1076" s="46" t="s">
        <v>4396</v>
      </c>
      <c r="D1076" s="46" t="s">
        <v>230</v>
      </c>
      <c r="E1076" s="46" t="s">
        <v>3993</v>
      </c>
      <c r="F1076" s="46" t="s">
        <v>4470</v>
      </c>
      <c r="G1076" s="44" t="s">
        <v>4469</v>
      </c>
      <c r="H1076" s="44" t="s">
        <v>9</v>
      </c>
      <c r="I1076" s="46" t="s">
        <v>4478</v>
      </c>
      <c r="J1076" s="44" t="s">
        <v>4479</v>
      </c>
      <c r="K1076" s="46" t="s">
        <v>4480</v>
      </c>
      <c r="L1076" s="46" t="s">
        <v>4481</v>
      </c>
      <c r="M1076" s="46">
        <v>42248</v>
      </c>
      <c r="N1076" s="46" t="s">
        <v>186</v>
      </c>
      <c r="O1076" s="46" t="s">
        <v>191</v>
      </c>
      <c r="P1076" s="46" t="s">
        <v>188</v>
      </c>
      <c r="Q1076" s="46" t="s">
        <v>4</v>
      </c>
      <c r="R1076" s="46" t="s">
        <v>4</v>
      </c>
      <c r="S1076" s="46" t="s">
        <v>194</v>
      </c>
      <c r="T1076" s="46" t="s">
        <v>194</v>
      </c>
      <c r="U1076" s="46" t="s">
        <v>194</v>
      </c>
      <c r="V1076" s="46" t="s">
        <v>194</v>
      </c>
      <c r="W1076" s="46" t="s">
        <v>189</v>
      </c>
      <c r="Y1076" s="46" t="e">
        <v>#REF!</v>
      </c>
      <c r="Z1076" s="46" t="s">
        <v>198</v>
      </c>
      <c r="AA1076" s="46" t="e">
        <v>#N/A</v>
      </c>
      <c r="AB1076" s="46" t="e">
        <v>#N/A</v>
      </c>
      <c r="AC1076" s="46" t="e">
        <v>#N/A</v>
      </c>
      <c r="AD1076" s="46" t="s">
        <v>190</v>
      </c>
      <c r="AE1076" s="46" t="e">
        <v>#N/A</v>
      </c>
    </row>
    <row r="1077" spans="1:31" hidden="1">
      <c r="A1077" s="46">
        <v>261</v>
      </c>
      <c r="B1077" s="46" t="s">
        <v>954</v>
      </c>
      <c r="C1077" s="46" t="s">
        <v>4396</v>
      </c>
      <c r="D1077" s="46" t="s">
        <v>230</v>
      </c>
      <c r="E1077" s="46" t="s">
        <v>3993</v>
      </c>
      <c r="F1077" s="46" t="s">
        <v>4468</v>
      </c>
      <c r="G1077" s="44" t="s">
        <v>4482</v>
      </c>
      <c r="H1077" s="44" t="s">
        <v>3</v>
      </c>
      <c r="I1077" s="46" t="s">
        <v>4470</v>
      </c>
      <c r="J1077" s="44" t="s">
        <v>4471</v>
      </c>
      <c r="K1077" s="46" t="s">
        <v>4472</v>
      </c>
      <c r="L1077" s="46" t="s">
        <v>4473</v>
      </c>
      <c r="M1077" s="46">
        <v>42248</v>
      </c>
      <c r="N1077" s="46" t="s">
        <v>186</v>
      </c>
      <c r="O1077" s="46" t="s">
        <v>187</v>
      </c>
      <c r="P1077" s="46" t="s">
        <v>193</v>
      </c>
      <c r="Q1077" s="46" t="s">
        <v>4</v>
      </c>
      <c r="R1077" s="46" t="s">
        <v>4</v>
      </c>
      <c r="S1077" s="46" t="s">
        <v>194</v>
      </c>
      <c r="T1077" s="46" t="s">
        <v>194</v>
      </c>
      <c r="U1077" s="46" t="s">
        <v>194</v>
      </c>
      <c r="V1077" s="46" t="s">
        <v>194</v>
      </c>
      <c r="W1077" s="46" t="s">
        <v>189</v>
      </c>
      <c r="Y1077" s="46" t="e">
        <v>#REF!</v>
      </c>
      <c r="Z1077" s="46" t="s">
        <v>199</v>
      </c>
      <c r="AA1077" s="46" t="e">
        <v>#N/A</v>
      </c>
      <c r="AB1077" s="46" t="e">
        <v>#N/A</v>
      </c>
      <c r="AC1077" s="46" t="e">
        <v>#N/A</v>
      </c>
      <c r="AD1077" s="46" t="s">
        <v>190</v>
      </c>
      <c r="AE1077" s="46" t="s">
        <v>196</v>
      </c>
    </row>
    <row r="1078" spans="1:31" hidden="1">
      <c r="A1078" s="46">
        <v>262</v>
      </c>
      <c r="B1078" s="46" t="s">
        <v>954</v>
      </c>
      <c r="C1078" s="46" t="s">
        <v>4396</v>
      </c>
      <c r="D1078" s="46" t="s">
        <v>230</v>
      </c>
      <c r="E1078" s="46" t="s">
        <v>3993</v>
      </c>
      <c r="F1078" s="46" t="s">
        <v>4470</v>
      </c>
      <c r="G1078" s="44" t="s">
        <v>4482</v>
      </c>
      <c r="H1078" s="44" t="s">
        <v>9</v>
      </c>
      <c r="I1078" s="46" t="s">
        <v>4474</v>
      </c>
      <c r="J1078" s="44" t="s">
        <v>4475</v>
      </c>
      <c r="K1078" s="46" t="s">
        <v>4476</v>
      </c>
      <c r="L1078" s="46" t="s">
        <v>4477</v>
      </c>
      <c r="M1078" s="46">
        <v>42248</v>
      </c>
      <c r="N1078" s="46" t="s">
        <v>186</v>
      </c>
      <c r="O1078" s="46" t="s">
        <v>187</v>
      </c>
      <c r="P1078" s="46" t="s">
        <v>188</v>
      </c>
      <c r="Q1078" s="46" t="s">
        <v>4</v>
      </c>
      <c r="R1078" s="46" t="s">
        <v>4</v>
      </c>
      <c r="S1078" s="46" t="s">
        <v>194</v>
      </c>
      <c r="T1078" s="46" t="s">
        <v>194</v>
      </c>
      <c r="U1078" s="46" t="s">
        <v>194</v>
      </c>
      <c r="V1078" s="46" t="s">
        <v>194</v>
      </c>
      <c r="W1078" s="46" t="s">
        <v>189</v>
      </c>
      <c r="Y1078" s="46" t="e">
        <v>#REF!</v>
      </c>
      <c r="Z1078" s="46" t="s">
        <v>199</v>
      </c>
      <c r="AA1078" s="46" t="e">
        <v>#N/A</v>
      </c>
      <c r="AB1078" s="46" t="e">
        <v>#N/A</v>
      </c>
      <c r="AC1078" s="46" t="e">
        <v>#N/A</v>
      </c>
      <c r="AD1078" s="46" t="s">
        <v>190</v>
      </c>
      <c r="AE1078" s="46" t="e">
        <v>#N/A</v>
      </c>
    </row>
    <row r="1079" spans="1:31" hidden="1">
      <c r="A1079" s="46">
        <v>263</v>
      </c>
      <c r="B1079" s="46" t="s">
        <v>954</v>
      </c>
      <c r="C1079" s="46" t="s">
        <v>4396</v>
      </c>
      <c r="D1079" s="46" t="s">
        <v>230</v>
      </c>
      <c r="E1079" s="46" t="s">
        <v>3993</v>
      </c>
      <c r="F1079" s="46" t="s">
        <v>4470</v>
      </c>
      <c r="G1079" s="44" t="s">
        <v>4482</v>
      </c>
      <c r="H1079" s="44" t="s">
        <v>9</v>
      </c>
      <c r="I1079" s="46" t="s">
        <v>4478</v>
      </c>
      <c r="J1079" s="44" t="s">
        <v>4479</v>
      </c>
      <c r="K1079" s="46" t="s">
        <v>4480</v>
      </c>
      <c r="L1079" s="46" t="s">
        <v>4481</v>
      </c>
      <c r="M1079" s="46">
        <v>42248</v>
      </c>
      <c r="N1079" s="46" t="s">
        <v>186</v>
      </c>
      <c r="O1079" s="46" t="s">
        <v>191</v>
      </c>
      <c r="P1079" s="46" t="s">
        <v>188</v>
      </c>
      <c r="Q1079" s="46" t="s">
        <v>4</v>
      </c>
      <c r="R1079" s="46" t="s">
        <v>4</v>
      </c>
      <c r="S1079" s="46" t="s">
        <v>194</v>
      </c>
      <c r="T1079" s="46" t="s">
        <v>194</v>
      </c>
      <c r="U1079" s="46" t="s">
        <v>194</v>
      </c>
      <c r="V1079" s="46" t="s">
        <v>194</v>
      </c>
      <c r="W1079" s="46" t="s">
        <v>189</v>
      </c>
      <c r="Y1079" s="46" t="e">
        <v>#REF!</v>
      </c>
      <c r="Z1079" s="46" t="s">
        <v>198</v>
      </c>
      <c r="AA1079" s="46" t="e">
        <v>#N/A</v>
      </c>
      <c r="AB1079" s="46" t="e">
        <v>#N/A</v>
      </c>
      <c r="AC1079" s="46" t="e">
        <v>#N/A</v>
      </c>
      <c r="AD1079" s="46" t="s">
        <v>190</v>
      </c>
      <c r="AE1079" s="46" t="e">
        <v>#N/A</v>
      </c>
    </row>
    <row r="1080" spans="1:31" hidden="1">
      <c r="A1080" s="46">
        <v>264</v>
      </c>
      <c r="B1080" s="46" t="s">
        <v>954</v>
      </c>
      <c r="C1080" s="46" t="s">
        <v>4396</v>
      </c>
      <c r="D1080" s="46" t="s">
        <v>230</v>
      </c>
      <c r="E1080" s="46" t="s">
        <v>3993</v>
      </c>
      <c r="F1080" s="46" t="s">
        <v>4468</v>
      </c>
      <c r="G1080" s="44" t="s">
        <v>4483</v>
      </c>
      <c r="H1080" s="44" t="s">
        <v>3</v>
      </c>
      <c r="I1080" s="46" t="s">
        <v>818</v>
      </c>
      <c r="J1080" s="44" t="s">
        <v>4484</v>
      </c>
      <c r="N1080" s="46" t="s">
        <v>186</v>
      </c>
      <c r="O1080" s="46" t="s">
        <v>187</v>
      </c>
      <c r="P1080" s="46" t="s">
        <v>193</v>
      </c>
      <c r="Q1080" s="46" t="s">
        <v>4</v>
      </c>
      <c r="R1080" s="46" t="s">
        <v>4</v>
      </c>
      <c r="W1080" s="46" t="s">
        <v>189</v>
      </c>
      <c r="AD1080" s="46" t="s">
        <v>190</v>
      </c>
    </row>
    <row r="1081" spans="1:31" hidden="1">
      <c r="A1081" s="46">
        <v>265</v>
      </c>
      <c r="B1081" s="46" t="s">
        <v>954</v>
      </c>
      <c r="C1081" s="46" t="s">
        <v>4396</v>
      </c>
      <c r="D1081" s="46" t="s">
        <v>230</v>
      </c>
      <c r="E1081" s="46" t="s">
        <v>3993</v>
      </c>
      <c r="F1081" s="46" t="s">
        <v>818</v>
      </c>
      <c r="G1081" s="44" t="s">
        <v>4483</v>
      </c>
      <c r="H1081" s="44" t="s">
        <v>9</v>
      </c>
      <c r="I1081" s="46" t="s">
        <v>4485</v>
      </c>
      <c r="J1081" s="44" t="s">
        <v>4486</v>
      </c>
      <c r="N1081" s="46" t="s">
        <v>186</v>
      </c>
      <c r="O1081" s="46" t="s">
        <v>191</v>
      </c>
      <c r="P1081" s="46" t="s">
        <v>193</v>
      </c>
      <c r="Q1081" s="46" t="s">
        <v>4</v>
      </c>
      <c r="R1081" s="46" t="s">
        <v>4</v>
      </c>
      <c r="W1081" s="46" t="s">
        <v>189</v>
      </c>
      <c r="AD1081" s="46" t="s">
        <v>190</v>
      </c>
    </row>
    <row r="1082" spans="1:31" hidden="1">
      <c r="A1082" s="46">
        <v>266</v>
      </c>
      <c r="B1082" s="46" t="s">
        <v>954</v>
      </c>
      <c r="C1082" s="46" t="s">
        <v>4396</v>
      </c>
      <c r="D1082" s="46" t="s">
        <v>230</v>
      </c>
      <c r="E1082" s="46" t="s">
        <v>3993</v>
      </c>
      <c r="F1082" s="46" t="s">
        <v>818</v>
      </c>
      <c r="G1082" s="44" t="s">
        <v>4483</v>
      </c>
      <c r="H1082" s="44" t="s">
        <v>3</v>
      </c>
      <c r="I1082" s="46" t="s">
        <v>4487</v>
      </c>
      <c r="J1082" s="44" t="s">
        <v>4488</v>
      </c>
      <c r="N1082" s="46" t="s">
        <v>186</v>
      </c>
      <c r="O1082" s="46" t="s">
        <v>187</v>
      </c>
      <c r="P1082" s="46" t="s">
        <v>200</v>
      </c>
      <c r="Q1082" s="46" t="s">
        <v>4</v>
      </c>
      <c r="R1082" s="46" t="s">
        <v>4</v>
      </c>
      <c r="V1082" s="46" t="s">
        <v>4489</v>
      </c>
      <c r="W1082" s="46" t="s">
        <v>201</v>
      </c>
      <c r="AD1082" s="46" t="s">
        <v>201</v>
      </c>
    </row>
    <row r="1083" spans="1:31" hidden="1">
      <c r="A1083" s="46">
        <v>267</v>
      </c>
      <c r="B1083" s="46" t="s">
        <v>954</v>
      </c>
      <c r="C1083" s="46" t="s">
        <v>4396</v>
      </c>
      <c r="D1083" s="46" t="s">
        <v>230</v>
      </c>
      <c r="E1083" s="46" t="s">
        <v>3993</v>
      </c>
      <c r="F1083" s="46" t="s">
        <v>4468</v>
      </c>
      <c r="G1083" s="44" t="s">
        <v>4490</v>
      </c>
      <c r="H1083" s="44" t="s">
        <v>3</v>
      </c>
      <c r="I1083" s="46" t="s">
        <v>4491</v>
      </c>
      <c r="J1083" s="44" t="s">
        <v>4492</v>
      </c>
      <c r="K1083" s="46" t="s">
        <v>4493</v>
      </c>
      <c r="L1083" s="46" t="e">
        <v>#N/A</v>
      </c>
      <c r="M1083" s="46" t="e">
        <v>#N/A</v>
      </c>
      <c r="N1083" s="46" t="s">
        <v>186</v>
      </c>
      <c r="O1083" s="46" t="s">
        <v>187</v>
      </c>
      <c r="P1083" s="46" t="s">
        <v>193</v>
      </c>
      <c r="Q1083" s="46" t="s">
        <v>4</v>
      </c>
      <c r="R1083" s="46" t="s">
        <v>4</v>
      </c>
      <c r="S1083" s="46" t="e">
        <v>#N/A</v>
      </c>
      <c r="T1083" s="46" t="e">
        <v>#N/A</v>
      </c>
      <c r="U1083" s="46" t="e">
        <v>#N/A</v>
      </c>
      <c r="V1083" s="46" t="e">
        <v>#N/A</v>
      </c>
      <c r="W1083" s="46" t="s">
        <v>189</v>
      </c>
      <c r="Y1083" s="46" t="e">
        <v>#N/A</v>
      </c>
      <c r="Z1083" s="46" t="e">
        <v>#N/A</v>
      </c>
      <c r="AA1083" s="46" t="e">
        <v>#N/A</v>
      </c>
      <c r="AB1083" s="46" t="e">
        <v>#N/A</v>
      </c>
      <c r="AC1083" s="46" t="e">
        <v>#N/A</v>
      </c>
      <c r="AD1083" s="46" t="s">
        <v>190</v>
      </c>
      <c r="AE1083" s="46" t="s">
        <v>196</v>
      </c>
    </row>
    <row r="1084" spans="1:31" hidden="1">
      <c r="A1084" s="46">
        <v>268</v>
      </c>
      <c r="B1084" s="46" t="s">
        <v>954</v>
      </c>
      <c r="C1084" s="46" t="s">
        <v>4396</v>
      </c>
      <c r="D1084" s="46" t="s">
        <v>230</v>
      </c>
      <c r="E1084" s="46" t="s">
        <v>3993</v>
      </c>
      <c r="F1084" s="46" t="s">
        <v>4491</v>
      </c>
      <c r="G1084" s="44" t="s">
        <v>4490</v>
      </c>
      <c r="H1084" s="44" t="s">
        <v>3</v>
      </c>
      <c r="I1084" s="46" t="s">
        <v>4494</v>
      </c>
      <c r="J1084" s="44" t="s">
        <v>4495</v>
      </c>
      <c r="K1084" s="46" t="s">
        <v>4496</v>
      </c>
      <c r="L1084" s="46" t="e">
        <v>#N/A</v>
      </c>
      <c r="M1084" s="46" t="e">
        <v>#N/A</v>
      </c>
      <c r="N1084" s="46" t="s">
        <v>203</v>
      </c>
      <c r="O1084" s="46" t="s">
        <v>191</v>
      </c>
      <c r="P1084" s="46" t="s">
        <v>188</v>
      </c>
      <c r="Q1084" s="46" t="s">
        <v>4</v>
      </c>
      <c r="R1084" s="46" t="s">
        <v>4</v>
      </c>
      <c r="S1084" s="46" t="e">
        <v>#N/A</v>
      </c>
      <c r="T1084" s="46" t="e">
        <v>#N/A</v>
      </c>
      <c r="U1084" s="46" t="e">
        <v>#N/A</v>
      </c>
      <c r="V1084" s="46" t="e">
        <v>#N/A</v>
      </c>
      <c r="W1084" s="46" t="s">
        <v>189</v>
      </c>
      <c r="Y1084" s="46" t="e">
        <v>#N/A</v>
      </c>
      <c r="Z1084" s="46" t="e">
        <v>#N/A</v>
      </c>
      <c r="AA1084" s="46" t="e">
        <v>#N/A</v>
      </c>
      <c r="AB1084" s="46" t="e">
        <v>#N/A</v>
      </c>
      <c r="AC1084" s="46" t="e">
        <v>#N/A</v>
      </c>
      <c r="AD1084" s="46" t="s">
        <v>190</v>
      </c>
      <c r="AE1084" s="46" t="e">
        <v>#N/A</v>
      </c>
    </row>
    <row r="1085" spans="1:31" hidden="1">
      <c r="A1085" s="46">
        <v>269</v>
      </c>
      <c r="B1085" s="46" t="s">
        <v>954</v>
      </c>
      <c r="C1085" s="46" t="s">
        <v>4396</v>
      </c>
      <c r="D1085" s="46" t="s">
        <v>230</v>
      </c>
      <c r="E1085" s="46" t="s">
        <v>3993</v>
      </c>
      <c r="F1085" s="46" t="s">
        <v>4491</v>
      </c>
      <c r="G1085" s="44" t="s">
        <v>4490</v>
      </c>
      <c r="H1085" s="44" t="s">
        <v>192</v>
      </c>
      <c r="I1085" s="46" t="s">
        <v>4497</v>
      </c>
      <c r="J1085" s="44" t="s">
        <v>4498</v>
      </c>
      <c r="K1085" s="46" t="s">
        <v>4499</v>
      </c>
      <c r="L1085" s="46" t="e">
        <v>#N/A</v>
      </c>
      <c r="M1085" s="46" t="e">
        <v>#N/A</v>
      </c>
      <c r="N1085" s="46" t="s">
        <v>186</v>
      </c>
      <c r="O1085" s="46" t="s">
        <v>191</v>
      </c>
      <c r="P1085" s="46" t="s">
        <v>188</v>
      </c>
      <c r="Q1085" s="46" t="s">
        <v>4</v>
      </c>
      <c r="R1085" s="46" t="s">
        <v>4</v>
      </c>
      <c r="S1085" s="46" t="e">
        <v>#N/A</v>
      </c>
      <c r="T1085" s="46" t="e">
        <v>#N/A</v>
      </c>
      <c r="U1085" s="46" t="e">
        <v>#N/A</v>
      </c>
      <c r="V1085" s="46" t="e">
        <v>#N/A</v>
      </c>
      <c r="W1085" s="46" t="s">
        <v>189</v>
      </c>
      <c r="Y1085" s="46" t="e">
        <v>#N/A</v>
      </c>
      <c r="Z1085" s="46" t="e">
        <v>#N/A</v>
      </c>
      <c r="AA1085" s="46" t="e">
        <v>#N/A</v>
      </c>
      <c r="AB1085" s="46" t="e">
        <v>#N/A</v>
      </c>
      <c r="AC1085" s="46" t="e">
        <v>#N/A</v>
      </c>
      <c r="AD1085" s="46" t="s">
        <v>190</v>
      </c>
    </row>
    <row r="1086" spans="1:31" hidden="1">
      <c r="A1086" s="46">
        <v>270</v>
      </c>
      <c r="B1086" s="46" t="s">
        <v>954</v>
      </c>
      <c r="C1086" s="46" t="s">
        <v>4396</v>
      </c>
      <c r="D1086" s="46" t="s">
        <v>230</v>
      </c>
      <c r="E1086" s="46" t="s">
        <v>3993</v>
      </c>
      <c r="F1086" s="46" t="s">
        <v>4468</v>
      </c>
      <c r="G1086" s="44" t="s">
        <v>4500</v>
      </c>
      <c r="H1086" s="44" t="s">
        <v>3</v>
      </c>
      <c r="I1086" s="46" t="s">
        <v>4501</v>
      </c>
      <c r="J1086" s="44" t="s">
        <v>4502</v>
      </c>
      <c r="N1086" s="46" t="s">
        <v>186</v>
      </c>
      <c r="O1086" s="46" t="s">
        <v>191</v>
      </c>
      <c r="P1086" s="46" t="s">
        <v>200</v>
      </c>
      <c r="Q1086" s="46" t="s">
        <v>4</v>
      </c>
      <c r="R1086" s="46" t="s">
        <v>4</v>
      </c>
      <c r="V1086" s="46" t="s">
        <v>4489</v>
      </c>
      <c r="W1086" s="46" t="s">
        <v>201</v>
      </c>
      <c r="AD1086" s="46" t="s">
        <v>201</v>
      </c>
    </row>
    <row r="1087" spans="1:31" hidden="1">
      <c r="A1087" s="46">
        <v>271</v>
      </c>
      <c r="B1087" s="46" t="s">
        <v>954</v>
      </c>
      <c r="C1087" s="46" t="s">
        <v>4396</v>
      </c>
      <c r="D1087" s="46" t="s">
        <v>230</v>
      </c>
      <c r="E1087" s="46" t="s">
        <v>3993</v>
      </c>
      <c r="F1087" s="46" t="s">
        <v>4468</v>
      </c>
      <c r="G1087" s="44" t="s">
        <v>4503</v>
      </c>
      <c r="H1087" s="44" t="s">
        <v>3</v>
      </c>
      <c r="I1087" s="46" t="s">
        <v>4504</v>
      </c>
      <c r="J1087" s="44" t="s">
        <v>4505</v>
      </c>
      <c r="K1087" s="46" t="s">
        <v>4506</v>
      </c>
      <c r="L1087" s="46" t="s">
        <v>4507</v>
      </c>
      <c r="M1087" s="46">
        <v>42248</v>
      </c>
      <c r="N1087" s="46" t="s">
        <v>186</v>
      </c>
      <c r="O1087" s="46" t="s">
        <v>187</v>
      </c>
      <c r="P1087" s="46" t="s">
        <v>193</v>
      </c>
      <c r="Q1087" s="46" t="s">
        <v>4</v>
      </c>
      <c r="R1087" s="46" t="s">
        <v>4</v>
      </c>
      <c r="S1087" s="46" t="s">
        <v>194</v>
      </c>
      <c r="T1087" s="46" t="s">
        <v>194</v>
      </c>
      <c r="U1087" s="46" t="s">
        <v>194</v>
      </c>
      <c r="V1087" s="46" t="s">
        <v>194</v>
      </c>
      <c r="W1087" s="46" t="s">
        <v>189</v>
      </c>
      <c r="X1087" s="46" t="s">
        <v>4508</v>
      </c>
      <c r="Y1087" s="46" t="e">
        <v>#REF!</v>
      </c>
      <c r="Z1087" s="46" t="s">
        <v>199</v>
      </c>
      <c r="AA1087" s="46" t="e">
        <v>#N/A</v>
      </c>
      <c r="AB1087" s="46" t="e">
        <v>#N/A</v>
      </c>
      <c r="AC1087" s="46" t="e">
        <v>#N/A</v>
      </c>
      <c r="AD1087" s="46" t="s">
        <v>190</v>
      </c>
      <c r="AE1087" s="46" t="e">
        <v>#N/A</v>
      </c>
    </row>
    <row r="1088" spans="1:31" hidden="1">
      <c r="A1088" s="46">
        <v>272</v>
      </c>
      <c r="B1088" s="46" t="s">
        <v>954</v>
      </c>
      <c r="C1088" s="46" t="s">
        <v>4396</v>
      </c>
      <c r="D1088" s="46" t="s">
        <v>230</v>
      </c>
      <c r="E1088" s="46" t="s">
        <v>3993</v>
      </c>
      <c r="F1088" s="46" t="s">
        <v>4504</v>
      </c>
      <c r="G1088" s="44" t="s">
        <v>4503</v>
      </c>
      <c r="H1088" s="44" t="s">
        <v>3</v>
      </c>
      <c r="I1088" s="46" t="s">
        <v>4508</v>
      </c>
      <c r="J1088" s="44" t="s">
        <v>4509</v>
      </c>
      <c r="K1088" s="46" t="s">
        <v>4510</v>
      </c>
      <c r="L1088" s="46" t="s">
        <v>4511</v>
      </c>
      <c r="M1088" s="46">
        <v>42248</v>
      </c>
      <c r="N1088" s="46" t="s">
        <v>203</v>
      </c>
      <c r="O1088" s="46" t="s">
        <v>191</v>
      </c>
      <c r="P1088" s="46" t="s">
        <v>188</v>
      </c>
      <c r="Q1088" s="46" t="s">
        <v>4</v>
      </c>
      <c r="R1088" s="46" t="s">
        <v>4</v>
      </c>
      <c r="S1088" s="46" t="s">
        <v>194</v>
      </c>
      <c r="T1088" s="46" t="s">
        <v>194</v>
      </c>
      <c r="U1088" s="46" t="s">
        <v>194</v>
      </c>
      <c r="V1088" s="46" t="s">
        <v>194</v>
      </c>
      <c r="W1088" s="46" t="s">
        <v>189</v>
      </c>
      <c r="Y1088" s="46" t="e">
        <v>#REF!</v>
      </c>
      <c r="Z1088" s="46" t="s">
        <v>199</v>
      </c>
      <c r="AA1088" s="46" t="e">
        <v>#N/A</v>
      </c>
      <c r="AB1088" s="46" t="e">
        <v>#N/A</v>
      </c>
      <c r="AC1088" s="46" t="e">
        <v>#N/A</v>
      </c>
      <c r="AD1088" s="46" t="s">
        <v>190</v>
      </c>
      <c r="AE1088" s="46" t="e">
        <v>#N/A</v>
      </c>
    </row>
    <row r="1089" spans="1:30" hidden="1">
      <c r="A1089" s="46">
        <v>273</v>
      </c>
      <c r="B1089" s="46" t="s">
        <v>954</v>
      </c>
      <c r="C1089" s="46" t="s">
        <v>4396</v>
      </c>
      <c r="D1089" s="46" t="s">
        <v>230</v>
      </c>
      <c r="E1089" s="46" t="s">
        <v>3993</v>
      </c>
      <c r="F1089" s="46" t="s">
        <v>4504</v>
      </c>
      <c r="G1089" s="44" t="s">
        <v>4503</v>
      </c>
      <c r="H1089" s="44" t="s">
        <v>5</v>
      </c>
      <c r="I1089" s="46" t="s">
        <v>4512</v>
      </c>
      <c r="J1089" s="44" t="s">
        <v>4513</v>
      </c>
      <c r="K1089" s="46" t="s">
        <v>4514</v>
      </c>
      <c r="L1089" s="46" t="s">
        <v>4515</v>
      </c>
      <c r="M1089" s="46">
        <v>42248</v>
      </c>
      <c r="N1089" s="46" t="s">
        <v>186</v>
      </c>
      <c r="O1089" s="46" t="s">
        <v>187</v>
      </c>
      <c r="P1089" s="46" t="s">
        <v>188</v>
      </c>
      <c r="Q1089" s="46" t="s">
        <v>7</v>
      </c>
      <c r="R1089" s="46" t="s">
        <v>4</v>
      </c>
      <c r="S1089" s="46" t="s">
        <v>194</v>
      </c>
      <c r="T1089" s="46" t="s">
        <v>194</v>
      </c>
      <c r="U1089" s="46" t="s">
        <v>194</v>
      </c>
      <c r="V1089" s="46" t="s">
        <v>194</v>
      </c>
      <c r="W1089" s="46" t="s">
        <v>189</v>
      </c>
      <c r="Y1089" s="46" t="e">
        <v>#REF!</v>
      </c>
      <c r="Z1089" s="46" t="s">
        <v>199</v>
      </c>
      <c r="AA1089" s="46" t="e">
        <v>#N/A</v>
      </c>
      <c r="AB1089" s="46" t="e">
        <v>#N/A</v>
      </c>
      <c r="AC1089" s="46" t="e">
        <v>#N/A</v>
      </c>
      <c r="AD1089" s="46" t="s">
        <v>190</v>
      </c>
    </row>
    <row r="1090" spans="1:30" hidden="1">
      <c r="A1090" s="46">
        <v>274</v>
      </c>
      <c r="B1090" s="46" t="s">
        <v>954</v>
      </c>
      <c r="C1090" s="46" t="s">
        <v>4396</v>
      </c>
      <c r="D1090" s="46" t="s">
        <v>230</v>
      </c>
      <c r="E1090" s="46" t="s">
        <v>3993</v>
      </c>
      <c r="F1090" s="46" t="s">
        <v>4468</v>
      </c>
      <c r="G1090" s="44" t="s">
        <v>4516</v>
      </c>
      <c r="H1090" s="44" t="s">
        <v>3</v>
      </c>
      <c r="I1090" s="46" t="s">
        <v>4517</v>
      </c>
      <c r="J1090" s="44" t="s">
        <v>4518</v>
      </c>
      <c r="N1090" s="46" t="s">
        <v>186</v>
      </c>
      <c r="O1090" s="46" t="s">
        <v>187</v>
      </c>
      <c r="P1090" s="46" t="s">
        <v>188</v>
      </c>
      <c r="Q1090" s="46" t="s">
        <v>4</v>
      </c>
      <c r="R1090" s="46" t="s">
        <v>4</v>
      </c>
      <c r="W1090" s="46" t="s">
        <v>189</v>
      </c>
      <c r="AD1090" s="46" t="s">
        <v>190</v>
      </c>
    </row>
    <row r="1091" spans="1:30" hidden="1">
      <c r="A1091" s="46">
        <v>275</v>
      </c>
      <c r="B1091" s="46" t="s">
        <v>954</v>
      </c>
      <c r="C1091" s="46" t="s">
        <v>4396</v>
      </c>
      <c r="D1091" s="46" t="s">
        <v>230</v>
      </c>
      <c r="E1091" s="46" t="s">
        <v>3993</v>
      </c>
      <c r="F1091" s="46" t="s">
        <v>4442</v>
      </c>
      <c r="G1091" s="44" t="s">
        <v>4458</v>
      </c>
      <c r="H1091" s="44" t="s">
        <v>46</v>
      </c>
      <c r="I1091" s="46" t="s">
        <v>4519</v>
      </c>
      <c r="J1091" s="44" t="s">
        <v>4520</v>
      </c>
      <c r="N1091" s="46" t="s">
        <v>186</v>
      </c>
      <c r="O1091" s="46" t="s">
        <v>191</v>
      </c>
      <c r="P1091" s="46" t="s">
        <v>188</v>
      </c>
      <c r="Q1091" s="46" t="s">
        <v>4</v>
      </c>
      <c r="R1091" s="46" t="s">
        <v>4</v>
      </c>
      <c r="W1091" s="46" t="s">
        <v>189</v>
      </c>
      <c r="AD1091" s="46" t="s">
        <v>190</v>
      </c>
    </row>
    <row r="1092" spans="1:30" hidden="1">
      <c r="A1092" s="46">
        <v>276</v>
      </c>
      <c r="B1092" s="46" t="s">
        <v>954</v>
      </c>
      <c r="C1092" s="46" t="s">
        <v>4396</v>
      </c>
      <c r="D1092" s="46" t="s">
        <v>230</v>
      </c>
      <c r="E1092" s="46" t="s">
        <v>3993</v>
      </c>
      <c r="F1092" s="46" t="s">
        <v>4412</v>
      </c>
      <c r="G1092" s="44" t="s">
        <v>4413</v>
      </c>
      <c r="H1092" s="44" t="s">
        <v>46</v>
      </c>
      <c r="I1092" s="46" t="s">
        <v>4519</v>
      </c>
      <c r="J1092" s="44" t="s">
        <v>4520</v>
      </c>
      <c r="N1092" s="46" t="s">
        <v>186</v>
      </c>
      <c r="O1092" s="46" t="s">
        <v>191</v>
      </c>
      <c r="P1092" s="46" t="s">
        <v>188</v>
      </c>
      <c r="Q1092" s="46" t="s">
        <v>6</v>
      </c>
      <c r="R1092" s="46" t="s">
        <v>6</v>
      </c>
      <c r="W1092" s="46" t="s">
        <v>189</v>
      </c>
      <c r="AD1092" s="46" t="s">
        <v>190</v>
      </c>
    </row>
    <row r="1093" spans="1:30" hidden="1">
      <c r="A1093" s="46">
        <v>277</v>
      </c>
      <c r="B1093" s="46" t="s">
        <v>954</v>
      </c>
      <c r="C1093" s="46" t="s">
        <v>4396</v>
      </c>
      <c r="D1093" s="46" t="s">
        <v>230</v>
      </c>
      <c r="E1093" s="46" t="s">
        <v>3993</v>
      </c>
      <c r="F1093" s="46" t="s">
        <v>4460</v>
      </c>
      <c r="G1093" s="44" t="s">
        <v>4461</v>
      </c>
      <c r="H1093" s="44" t="s">
        <v>46</v>
      </c>
      <c r="I1093" s="46" t="s">
        <v>4519</v>
      </c>
      <c r="J1093" s="44" t="s">
        <v>4520</v>
      </c>
      <c r="N1093" s="46" t="s">
        <v>186</v>
      </c>
      <c r="O1093" s="46" t="s">
        <v>191</v>
      </c>
      <c r="P1093" s="46" t="s">
        <v>188</v>
      </c>
      <c r="Q1093" s="46" t="s">
        <v>6</v>
      </c>
      <c r="R1093" s="46" t="s">
        <v>4</v>
      </c>
      <c r="W1093" s="46" t="s">
        <v>189</v>
      </c>
      <c r="AD1093" s="46" t="s">
        <v>190</v>
      </c>
    </row>
    <row r="1094" spans="1:30" hidden="1">
      <c r="A1094" s="46">
        <v>278</v>
      </c>
      <c r="B1094" s="46" t="s">
        <v>954</v>
      </c>
      <c r="C1094" s="46" t="s">
        <v>4396</v>
      </c>
      <c r="D1094" s="46" t="s">
        <v>230</v>
      </c>
      <c r="E1094" s="46" t="s">
        <v>3993</v>
      </c>
      <c r="F1094" s="46" t="s">
        <v>4470</v>
      </c>
      <c r="G1094" s="44" t="s">
        <v>4469</v>
      </c>
      <c r="H1094" s="44" t="s">
        <v>46</v>
      </c>
      <c r="I1094" s="46" t="s">
        <v>4521</v>
      </c>
      <c r="J1094" s="44" t="s">
        <v>4522</v>
      </c>
      <c r="N1094" s="46" t="s">
        <v>186</v>
      </c>
      <c r="O1094" s="46" t="s">
        <v>191</v>
      </c>
      <c r="P1094" s="46" t="s">
        <v>188</v>
      </c>
      <c r="Q1094" s="46" t="s">
        <v>4</v>
      </c>
      <c r="R1094" s="46" t="s">
        <v>4</v>
      </c>
      <c r="W1094" s="46" t="s">
        <v>189</v>
      </c>
      <c r="AD1094" s="46" t="s">
        <v>190</v>
      </c>
    </row>
    <row r="1095" spans="1:30" hidden="1">
      <c r="A1095" s="46">
        <v>279</v>
      </c>
      <c r="B1095" s="46" t="s">
        <v>954</v>
      </c>
      <c r="C1095" s="46" t="s">
        <v>4396</v>
      </c>
      <c r="D1095" s="46" t="s">
        <v>230</v>
      </c>
      <c r="E1095" s="46" t="s">
        <v>3993</v>
      </c>
      <c r="F1095" s="46" t="s">
        <v>3470</v>
      </c>
      <c r="G1095" s="44" t="s">
        <v>4408</v>
      </c>
      <c r="H1095" s="44" t="s">
        <v>46</v>
      </c>
      <c r="I1095" s="46" t="s">
        <v>4519</v>
      </c>
      <c r="J1095" s="44" t="s">
        <v>4520</v>
      </c>
      <c r="N1095" s="46" t="s">
        <v>186</v>
      </c>
      <c r="O1095" s="46" t="s">
        <v>191</v>
      </c>
      <c r="P1095" s="46" t="s">
        <v>188</v>
      </c>
      <c r="Q1095" s="46" t="s">
        <v>4</v>
      </c>
      <c r="R1095" s="46" t="s">
        <v>4</v>
      </c>
      <c r="W1095" s="46" t="s">
        <v>189</v>
      </c>
      <c r="AD1095" s="46" t="s">
        <v>190</v>
      </c>
    </row>
    <row r="1096" spans="1:30" hidden="1">
      <c r="A1096" s="46">
        <v>280</v>
      </c>
      <c r="B1096" s="46" t="s">
        <v>954</v>
      </c>
      <c r="C1096" s="46" t="s">
        <v>4396</v>
      </c>
      <c r="D1096" s="46" t="s">
        <v>230</v>
      </c>
      <c r="E1096" s="46" t="s">
        <v>3993</v>
      </c>
      <c r="F1096" s="46" t="s">
        <v>4523</v>
      </c>
      <c r="G1096" s="44" t="s">
        <v>4435</v>
      </c>
      <c r="H1096" s="44" t="s">
        <v>46</v>
      </c>
      <c r="I1096" s="46" t="s">
        <v>4519</v>
      </c>
      <c r="J1096" s="44" t="s">
        <v>4520</v>
      </c>
      <c r="N1096" s="46" t="s">
        <v>186</v>
      </c>
      <c r="O1096" s="46" t="s">
        <v>191</v>
      </c>
      <c r="P1096" s="46" t="s">
        <v>188</v>
      </c>
      <c r="Q1096" s="46" t="s">
        <v>4</v>
      </c>
      <c r="R1096" s="46" t="s">
        <v>4</v>
      </c>
      <c r="W1096" s="46" t="s">
        <v>189</v>
      </c>
      <c r="AD1096" s="46" t="s">
        <v>190</v>
      </c>
    </row>
    <row r="1097" spans="1:30" hidden="1">
      <c r="A1097" s="46">
        <v>281</v>
      </c>
      <c r="B1097" s="46" t="s">
        <v>954</v>
      </c>
      <c r="C1097" s="46" t="s">
        <v>4396</v>
      </c>
      <c r="D1097" s="46" t="s">
        <v>230</v>
      </c>
      <c r="E1097" s="46" t="s">
        <v>3993</v>
      </c>
      <c r="F1097" s="46" t="s">
        <v>4504</v>
      </c>
      <c r="G1097" s="44" t="s">
        <v>4503</v>
      </c>
      <c r="H1097" s="44" t="s">
        <v>46</v>
      </c>
      <c r="I1097" s="46" t="s">
        <v>4521</v>
      </c>
      <c r="J1097" s="44" t="s">
        <v>4522</v>
      </c>
      <c r="N1097" s="46" t="s">
        <v>186</v>
      </c>
      <c r="O1097" s="46" t="s">
        <v>191</v>
      </c>
      <c r="P1097" s="46" t="s">
        <v>188</v>
      </c>
      <c r="Q1097" s="46" t="s">
        <v>7</v>
      </c>
      <c r="R1097" s="46" t="s">
        <v>4</v>
      </c>
      <c r="W1097" s="46" t="s">
        <v>189</v>
      </c>
      <c r="AD1097" s="46" t="s">
        <v>190</v>
      </c>
    </row>
    <row r="1098" spans="1:30" hidden="1">
      <c r="A1098" s="46">
        <v>282</v>
      </c>
      <c r="B1098" s="46" t="s">
        <v>954</v>
      </c>
      <c r="C1098" s="46" t="s">
        <v>4396</v>
      </c>
      <c r="D1098" s="46" t="s">
        <v>230</v>
      </c>
      <c r="E1098" s="46" t="s">
        <v>3993</v>
      </c>
      <c r="F1098" s="46" t="s">
        <v>818</v>
      </c>
      <c r="G1098" s="44" t="s">
        <v>4483</v>
      </c>
      <c r="H1098" s="44" t="s">
        <v>46</v>
      </c>
      <c r="I1098" s="46" t="s">
        <v>4521</v>
      </c>
      <c r="J1098" s="44" t="s">
        <v>4522</v>
      </c>
      <c r="N1098" s="46" t="s">
        <v>186</v>
      </c>
      <c r="O1098" s="46" t="s">
        <v>191</v>
      </c>
      <c r="P1098" s="46" t="s">
        <v>188</v>
      </c>
      <c r="Q1098" s="46" t="s">
        <v>4</v>
      </c>
      <c r="R1098" s="46" t="s">
        <v>4</v>
      </c>
      <c r="W1098" s="46" t="s">
        <v>189</v>
      </c>
      <c r="AD1098" s="46" t="s">
        <v>190</v>
      </c>
    </row>
    <row r="1099" spans="1:30" hidden="1">
      <c r="A1099" s="46">
        <v>283</v>
      </c>
      <c r="B1099" s="46" t="s">
        <v>954</v>
      </c>
      <c r="C1099" s="46" t="s">
        <v>4396</v>
      </c>
      <c r="D1099" s="46" t="s">
        <v>230</v>
      </c>
      <c r="E1099" s="46" t="s">
        <v>3993</v>
      </c>
      <c r="F1099" s="46" t="s">
        <v>4501</v>
      </c>
      <c r="G1099" s="44" t="s">
        <v>4500</v>
      </c>
      <c r="H1099" s="44" t="s">
        <v>46</v>
      </c>
      <c r="I1099" s="46" t="s">
        <v>4521</v>
      </c>
      <c r="J1099" s="44" t="s">
        <v>4522</v>
      </c>
      <c r="N1099" s="46" t="s">
        <v>186</v>
      </c>
      <c r="O1099" s="46" t="s">
        <v>191</v>
      </c>
      <c r="P1099" s="46" t="s">
        <v>188</v>
      </c>
      <c r="Q1099" s="46" t="s">
        <v>7</v>
      </c>
      <c r="R1099" s="46" t="s">
        <v>7</v>
      </c>
      <c r="W1099" s="46" t="s">
        <v>189</v>
      </c>
      <c r="AD1099" s="46" t="s">
        <v>190</v>
      </c>
    </row>
    <row r="1100" spans="1:30" hidden="1">
      <c r="A1100" s="46">
        <v>284</v>
      </c>
      <c r="B1100" s="46" t="s">
        <v>954</v>
      </c>
      <c r="C1100" s="46" t="s">
        <v>4396</v>
      </c>
      <c r="D1100" s="46" t="s">
        <v>230</v>
      </c>
      <c r="E1100" s="46" t="s">
        <v>3993</v>
      </c>
      <c r="F1100" s="46" t="s">
        <v>4470</v>
      </c>
      <c r="G1100" s="44" t="s">
        <v>4482</v>
      </c>
      <c r="H1100" s="44" t="s">
        <v>46</v>
      </c>
      <c r="I1100" s="46" t="s">
        <v>4521</v>
      </c>
      <c r="J1100" s="44" t="s">
        <v>4522</v>
      </c>
      <c r="N1100" s="46" t="s">
        <v>186</v>
      </c>
      <c r="O1100" s="46" t="s">
        <v>191</v>
      </c>
      <c r="P1100" s="46" t="s">
        <v>188</v>
      </c>
      <c r="Q1100" s="46" t="s">
        <v>4</v>
      </c>
      <c r="R1100" s="46" t="s">
        <v>4</v>
      </c>
      <c r="W1100" s="46" t="s">
        <v>189</v>
      </c>
      <c r="AD1100" s="46" t="s">
        <v>190</v>
      </c>
    </row>
    <row r="1101" spans="1:30" hidden="1">
      <c r="A1101" s="46">
        <v>285</v>
      </c>
      <c r="B1101" s="46" t="s">
        <v>954</v>
      </c>
      <c r="C1101" s="46" t="s">
        <v>4396</v>
      </c>
      <c r="D1101" s="46" t="s">
        <v>230</v>
      </c>
      <c r="E1101" s="46" t="s">
        <v>3993</v>
      </c>
      <c r="F1101" s="46" t="s">
        <v>4402</v>
      </c>
      <c r="G1101" s="44" t="s">
        <v>4403</v>
      </c>
      <c r="H1101" s="44" t="s">
        <v>46</v>
      </c>
      <c r="I1101" s="46" t="s">
        <v>4519</v>
      </c>
      <c r="J1101" s="44" t="s">
        <v>4520</v>
      </c>
      <c r="N1101" s="46" t="s">
        <v>186</v>
      </c>
      <c r="O1101" s="46" t="s">
        <v>191</v>
      </c>
      <c r="P1101" s="46" t="s">
        <v>188</v>
      </c>
      <c r="Q1101" s="46" t="s">
        <v>4</v>
      </c>
      <c r="R1101" s="46" t="s">
        <v>4</v>
      </c>
      <c r="W1101" s="46" t="s">
        <v>189</v>
      </c>
      <c r="AD1101" s="46" t="s">
        <v>190</v>
      </c>
    </row>
    <row r="1102" spans="1:30" hidden="1">
      <c r="A1102" s="46">
        <v>286</v>
      </c>
      <c r="B1102" s="46" t="s">
        <v>954</v>
      </c>
      <c r="C1102" s="46" t="s">
        <v>4396</v>
      </c>
      <c r="D1102" s="46" t="s">
        <v>230</v>
      </c>
      <c r="E1102" s="46" t="s">
        <v>3993</v>
      </c>
      <c r="F1102" s="46" t="s">
        <v>3470</v>
      </c>
      <c r="G1102" s="44" t="s">
        <v>4411</v>
      </c>
      <c r="H1102" s="44" t="s">
        <v>46</v>
      </c>
      <c r="I1102" s="46" t="s">
        <v>4519</v>
      </c>
      <c r="J1102" s="44" t="s">
        <v>4520</v>
      </c>
      <c r="N1102" s="46" t="s">
        <v>186</v>
      </c>
      <c r="O1102" s="46" t="s">
        <v>191</v>
      </c>
      <c r="P1102" s="46" t="s">
        <v>188</v>
      </c>
      <c r="Q1102" s="46" t="s">
        <v>4</v>
      </c>
      <c r="R1102" s="46" t="s">
        <v>4</v>
      </c>
      <c r="W1102" s="46" t="s">
        <v>189</v>
      </c>
      <c r="AD1102" s="46" t="s">
        <v>190</v>
      </c>
    </row>
    <row r="1103" spans="1:30" hidden="1">
      <c r="A1103" s="46">
        <v>287</v>
      </c>
      <c r="B1103" s="46" t="s">
        <v>954</v>
      </c>
      <c r="C1103" s="46" t="s">
        <v>4396</v>
      </c>
      <c r="D1103" s="46" t="s">
        <v>230</v>
      </c>
      <c r="E1103" s="46" t="s">
        <v>3993</v>
      </c>
      <c r="F1103" s="46" t="s">
        <v>4397</v>
      </c>
      <c r="G1103" s="44" t="s">
        <v>4398</v>
      </c>
      <c r="H1103" s="44" t="s">
        <v>46</v>
      </c>
      <c r="I1103" s="46" t="s">
        <v>4519</v>
      </c>
      <c r="J1103" s="44" t="s">
        <v>4520</v>
      </c>
      <c r="N1103" s="46" t="s">
        <v>186</v>
      </c>
      <c r="O1103" s="46" t="s">
        <v>191</v>
      </c>
      <c r="P1103" s="46" t="s">
        <v>188</v>
      </c>
      <c r="Q1103" s="46" t="s">
        <v>7</v>
      </c>
      <c r="R1103" s="46" t="s">
        <v>4</v>
      </c>
      <c r="W1103" s="46" t="s">
        <v>189</v>
      </c>
      <c r="AD1103" s="46" t="s">
        <v>190</v>
      </c>
    </row>
    <row r="1104" spans="1:30" hidden="1">
      <c r="A1104" s="46">
        <v>288</v>
      </c>
      <c r="B1104" s="46" t="s">
        <v>954</v>
      </c>
      <c r="C1104" s="46" t="s">
        <v>4396</v>
      </c>
      <c r="D1104" s="46" t="s">
        <v>230</v>
      </c>
      <c r="E1104" s="46" t="s">
        <v>3993</v>
      </c>
      <c r="F1104" s="46" t="s">
        <v>4412</v>
      </c>
      <c r="G1104" s="44" t="s">
        <v>4415</v>
      </c>
      <c r="H1104" s="44" t="s">
        <v>46</v>
      </c>
      <c r="I1104" s="46" t="s">
        <v>4519</v>
      </c>
      <c r="J1104" s="44" t="s">
        <v>4520</v>
      </c>
      <c r="N1104" s="46" t="s">
        <v>186</v>
      </c>
      <c r="O1104" s="46" t="s">
        <v>191</v>
      </c>
      <c r="P1104" s="46" t="s">
        <v>188</v>
      </c>
      <c r="Q1104" s="46" t="s">
        <v>7</v>
      </c>
      <c r="R1104" s="46" t="s">
        <v>7</v>
      </c>
      <c r="W1104" s="46" t="s">
        <v>189</v>
      </c>
      <c r="AD1104" s="46" t="s">
        <v>190</v>
      </c>
    </row>
    <row r="1105" spans="1:30" hidden="1">
      <c r="A1105" s="46">
        <v>289</v>
      </c>
      <c r="B1105" s="46" t="s">
        <v>954</v>
      </c>
      <c r="C1105" s="46" t="s">
        <v>4396</v>
      </c>
      <c r="D1105" s="46" t="s">
        <v>230</v>
      </c>
      <c r="E1105" s="46" t="s">
        <v>3993</v>
      </c>
      <c r="F1105" s="46" t="s">
        <v>4517</v>
      </c>
      <c r="G1105" s="44" t="s">
        <v>4516</v>
      </c>
      <c r="H1105" s="44" t="s">
        <v>46</v>
      </c>
      <c r="I1105" s="46" t="s">
        <v>4521</v>
      </c>
      <c r="J1105" s="44" t="s">
        <v>4522</v>
      </c>
      <c r="N1105" s="46" t="s">
        <v>186</v>
      </c>
      <c r="O1105" s="46" t="s">
        <v>191</v>
      </c>
      <c r="P1105" s="46" t="s">
        <v>188</v>
      </c>
      <c r="Q1105" s="46" t="s">
        <v>4</v>
      </c>
      <c r="R1105" s="46" t="s">
        <v>4</v>
      </c>
      <c r="W1105" s="46" t="s">
        <v>189</v>
      </c>
      <c r="AD1105" s="46" t="s">
        <v>190</v>
      </c>
    </row>
    <row r="1106" spans="1:30" hidden="1">
      <c r="A1106" s="46">
        <v>290</v>
      </c>
      <c r="B1106" s="46" t="s">
        <v>954</v>
      </c>
      <c r="C1106" s="46" t="s">
        <v>4396</v>
      </c>
      <c r="D1106" s="46" t="s">
        <v>230</v>
      </c>
      <c r="E1106" s="46" t="s">
        <v>3993</v>
      </c>
      <c r="F1106" s="46" t="s">
        <v>4491</v>
      </c>
      <c r="G1106" s="44" t="s">
        <v>4490</v>
      </c>
      <c r="H1106" s="44" t="s">
        <v>46</v>
      </c>
      <c r="I1106" s="46" t="s">
        <v>4521</v>
      </c>
      <c r="J1106" s="44" t="s">
        <v>4522</v>
      </c>
      <c r="N1106" s="46" t="s">
        <v>186</v>
      </c>
      <c r="O1106" s="46" t="s">
        <v>191</v>
      </c>
      <c r="P1106" s="46" t="s">
        <v>188</v>
      </c>
      <c r="Q1106" s="46" t="s">
        <v>4</v>
      </c>
      <c r="R1106" s="46" t="s">
        <v>4</v>
      </c>
      <c r="W1106" s="46" t="s">
        <v>189</v>
      </c>
      <c r="AD1106" s="46" t="s">
        <v>190</v>
      </c>
    </row>
    <row r="1107" spans="1:30" hidden="1">
      <c r="A1107" s="46">
        <v>291</v>
      </c>
      <c r="B1107" s="46" t="s">
        <v>954</v>
      </c>
      <c r="C1107" s="46" t="s">
        <v>4396</v>
      </c>
      <c r="D1107" s="46" t="s">
        <v>230</v>
      </c>
      <c r="E1107" s="46" t="s">
        <v>3993</v>
      </c>
      <c r="F1107" s="46" t="s">
        <v>4444</v>
      </c>
      <c r="G1107" s="44" t="s">
        <v>4443</v>
      </c>
      <c r="H1107" s="44" t="s">
        <v>46</v>
      </c>
      <c r="I1107" s="46" t="s">
        <v>4519</v>
      </c>
      <c r="J1107" s="44" t="s">
        <v>4520</v>
      </c>
      <c r="N1107" s="46" t="s">
        <v>186</v>
      </c>
      <c r="O1107" s="46" t="s">
        <v>191</v>
      </c>
      <c r="P1107" s="46" t="s">
        <v>188</v>
      </c>
      <c r="Q1107" s="46" t="s">
        <v>4</v>
      </c>
      <c r="R1107" s="46" t="s">
        <v>4</v>
      </c>
      <c r="W1107" s="46" t="s">
        <v>189</v>
      </c>
      <c r="AD1107" s="46" t="s">
        <v>190</v>
      </c>
    </row>
    <row r="1108" spans="1:30" hidden="1">
      <c r="A1108" s="46">
        <v>292</v>
      </c>
      <c r="B1108" s="46" t="s">
        <v>954</v>
      </c>
      <c r="C1108" s="46" t="s">
        <v>4396</v>
      </c>
      <c r="D1108" s="46" t="s">
        <v>230</v>
      </c>
      <c r="E1108" s="46" t="s">
        <v>3993</v>
      </c>
      <c r="F1108" s="46" t="s">
        <v>4451</v>
      </c>
      <c r="G1108" s="44" t="s">
        <v>4450</v>
      </c>
      <c r="H1108" s="44" t="s">
        <v>46</v>
      </c>
      <c r="I1108" s="46" t="s">
        <v>4519</v>
      </c>
      <c r="J1108" s="44" t="s">
        <v>4520</v>
      </c>
      <c r="N1108" s="46" t="s">
        <v>186</v>
      </c>
      <c r="O1108" s="46" t="s">
        <v>191</v>
      </c>
      <c r="P1108" s="46" t="s">
        <v>188</v>
      </c>
      <c r="Q1108" s="46" t="s">
        <v>4</v>
      </c>
      <c r="R1108" s="46" t="s">
        <v>4</v>
      </c>
      <c r="W1108" s="46" t="s">
        <v>189</v>
      </c>
      <c r="AD1108" s="46" t="s">
        <v>190</v>
      </c>
    </row>
    <row r="1109" spans="1:30" hidden="1">
      <c r="A1109" s="46">
        <v>293</v>
      </c>
      <c r="B1109" s="46" t="s">
        <v>954</v>
      </c>
      <c r="C1109" s="46" t="s">
        <v>4396</v>
      </c>
      <c r="D1109" s="46" t="s">
        <v>230</v>
      </c>
      <c r="E1109" s="46" t="s">
        <v>3993</v>
      </c>
      <c r="F1109" s="46" t="s">
        <v>4523</v>
      </c>
      <c r="G1109" s="44" t="s">
        <v>4437</v>
      </c>
      <c r="H1109" s="44" t="s">
        <v>46</v>
      </c>
      <c r="I1109" s="46" t="s">
        <v>4519</v>
      </c>
      <c r="J1109" s="44" t="s">
        <v>4520</v>
      </c>
      <c r="N1109" s="46" t="s">
        <v>186</v>
      </c>
      <c r="O1109" s="46" t="s">
        <v>191</v>
      </c>
      <c r="P1109" s="46" t="s">
        <v>188</v>
      </c>
      <c r="Q1109" s="46" t="s">
        <v>4</v>
      </c>
      <c r="R1109" s="46" t="s">
        <v>4</v>
      </c>
      <c r="W1109" s="46" t="s">
        <v>189</v>
      </c>
      <c r="AD1109" s="46" t="s">
        <v>190</v>
      </c>
    </row>
    <row r="1110" spans="1:30" hidden="1">
      <c r="A1110" s="46">
        <v>294</v>
      </c>
      <c r="B1110" s="46" t="s">
        <v>954</v>
      </c>
      <c r="C1110" s="46" t="s">
        <v>4396</v>
      </c>
      <c r="D1110" s="46" t="s">
        <v>230</v>
      </c>
      <c r="E1110" s="46" t="s">
        <v>3993</v>
      </c>
      <c r="F1110" s="46" t="s">
        <v>4466</v>
      </c>
      <c r="G1110" s="44" t="s">
        <v>4467</v>
      </c>
      <c r="H1110" s="44" t="s">
        <v>46</v>
      </c>
      <c r="I1110" s="46" t="s">
        <v>4519</v>
      </c>
      <c r="J1110" s="44" t="s">
        <v>4520</v>
      </c>
      <c r="N1110" s="46" t="s">
        <v>186</v>
      </c>
      <c r="O1110" s="46" t="s">
        <v>191</v>
      </c>
      <c r="P1110" s="46" t="s">
        <v>188</v>
      </c>
      <c r="Q1110" s="46" t="s">
        <v>6</v>
      </c>
      <c r="R1110" s="46" t="s">
        <v>7</v>
      </c>
      <c r="W1110" s="46" t="s">
        <v>189</v>
      </c>
      <c r="AD1110" s="46" t="s">
        <v>190</v>
      </c>
    </row>
    <row r="1111" spans="1:30" hidden="1">
      <c r="A1111" s="46">
        <v>295</v>
      </c>
      <c r="B1111" s="46" t="s">
        <v>954</v>
      </c>
      <c r="C1111" s="46" t="s">
        <v>4396</v>
      </c>
      <c r="D1111" s="46" t="s">
        <v>230</v>
      </c>
      <c r="E1111" s="46" t="s">
        <v>3993</v>
      </c>
      <c r="F1111" s="46" t="s">
        <v>4416</v>
      </c>
      <c r="G1111" s="44" t="s">
        <v>4417</v>
      </c>
      <c r="H1111" s="44" t="s">
        <v>46</v>
      </c>
      <c r="I1111" s="46" t="s">
        <v>4521</v>
      </c>
      <c r="J1111" s="44" t="s">
        <v>4522</v>
      </c>
      <c r="N1111" s="46" t="s">
        <v>186</v>
      </c>
      <c r="O1111" s="46" t="s">
        <v>191</v>
      </c>
      <c r="P1111" s="46" t="s">
        <v>188</v>
      </c>
      <c r="Q1111" s="46" t="s">
        <v>7</v>
      </c>
      <c r="R1111" s="46" t="s">
        <v>7</v>
      </c>
      <c r="W1111" s="46" t="s">
        <v>189</v>
      </c>
      <c r="AD1111" s="46" t="s">
        <v>190</v>
      </c>
    </row>
    <row r="1112" spans="1:30" hidden="1">
      <c r="A1112" s="46">
        <v>296</v>
      </c>
      <c r="B1112" s="46" t="s">
        <v>954</v>
      </c>
      <c r="C1112" s="46" t="s">
        <v>4396</v>
      </c>
      <c r="D1112" s="46" t="s">
        <v>230</v>
      </c>
      <c r="E1112" s="46" t="s">
        <v>3993</v>
      </c>
      <c r="F1112" s="46" t="s">
        <v>4412</v>
      </c>
      <c r="G1112" s="44" t="s">
        <v>4524</v>
      </c>
      <c r="H1112" s="44" t="s">
        <v>46</v>
      </c>
      <c r="I1112" s="46" t="s">
        <v>4519</v>
      </c>
      <c r="J1112" s="44" t="s">
        <v>4520</v>
      </c>
      <c r="N1112" s="46" t="s">
        <v>186</v>
      </c>
      <c r="O1112" s="46" t="s">
        <v>191</v>
      </c>
      <c r="P1112" s="46" t="s">
        <v>188</v>
      </c>
      <c r="Q1112" s="46" t="s">
        <v>7</v>
      </c>
      <c r="R1112" s="46" t="s">
        <v>7</v>
      </c>
      <c r="W1112" s="46" t="s">
        <v>189</v>
      </c>
      <c r="AD1112" s="46" t="s">
        <v>190</v>
      </c>
    </row>
    <row r="1113" spans="1:30" hidden="1">
      <c r="A1113" s="46">
        <v>297</v>
      </c>
      <c r="B1113" s="46" t="s">
        <v>954</v>
      </c>
      <c r="C1113" s="46" t="s">
        <v>4396</v>
      </c>
      <c r="D1113" s="46" t="s">
        <v>230</v>
      </c>
      <c r="E1113" s="46" t="s">
        <v>3993</v>
      </c>
      <c r="F1113" s="46" t="s">
        <v>4442</v>
      </c>
      <c r="G1113" s="44" t="s">
        <v>4455</v>
      </c>
      <c r="H1113" s="44" t="s">
        <v>46</v>
      </c>
      <c r="I1113" s="46" t="s">
        <v>4519</v>
      </c>
      <c r="J1113" s="44" t="s">
        <v>4520</v>
      </c>
      <c r="N1113" s="46" t="s">
        <v>186</v>
      </c>
      <c r="O1113" s="46" t="s">
        <v>191</v>
      </c>
      <c r="P1113" s="46" t="s">
        <v>188</v>
      </c>
      <c r="Q1113" s="46" t="s">
        <v>4</v>
      </c>
      <c r="R1113" s="46" t="s">
        <v>4</v>
      </c>
      <c r="W1113" s="46" t="s">
        <v>189</v>
      </c>
      <c r="AD1113" s="46" t="s">
        <v>190</v>
      </c>
    </row>
    <row r="1114" spans="1:30" hidden="1">
      <c r="A1114" s="46">
        <v>298</v>
      </c>
      <c r="B1114" s="46" t="s">
        <v>954</v>
      </c>
      <c r="C1114" s="46" t="s">
        <v>4396</v>
      </c>
      <c r="D1114" s="46" t="s">
        <v>230</v>
      </c>
      <c r="E1114" s="46" t="s">
        <v>3993</v>
      </c>
      <c r="F1114" s="46" t="s">
        <v>4416</v>
      </c>
      <c r="G1114" s="44" t="s">
        <v>4424</v>
      </c>
      <c r="H1114" s="44" t="s">
        <v>46</v>
      </c>
      <c r="I1114" s="46" t="s">
        <v>4521</v>
      </c>
      <c r="J1114" s="44" t="s">
        <v>4522</v>
      </c>
      <c r="N1114" s="46" t="s">
        <v>186</v>
      </c>
      <c r="O1114" s="46" t="s">
        <v>191</v>
      </c>
      <c r="P1114" s="46" t="s">
        <v>188</v>
      </c>
      <c r="Q1114" s="46" t="s">
        <v>7</v>
      </c>
      <c r="R1114" s="46" t="s">
        <v>7</v>
      </c>
      <c r="W1114" s="46" t="s">
        <v>189</v>
      </c>
      <c r="AD1114" s="46" t="s">
        <v>190</v>
      </c>
    </row>
    <row r="1115" spans="1:30" hidden="1">
      <c r="A1115" s="46">
        <v>299</v>
      </c>
      <c r="B1115" s="46" t="s">
        <v>954</v>
      </c>
      <c r="C1115" s="46" t="s">
        <v>4396</v>
      </c>
      <c r="D1115" s="46" t="s">
        <v>230</v>
      </c>
      <c r="E1115" s="46" t="s">
        <v>3993</v>
      </c>
      <c r="F1115" s="46" t="s">
        <v>4416</v>
      </c>
      <c r="G1115" s="44" t="s">
        <v>4427</v>
      </c>
      <c r="H1115" s="44" t="s">
        <v>46</v>
      </c>
      <c r="I1115" s="46" t="s">
        <v>4521</v>
      </c>
      <c r="J1115" s="44" t="s">
        <v>4522</v>
      </c>
      <c r="N1115" s="46" t="s">
        <v>186</v>
      </c>
      <c r="O1115" s="46" t="s">
        <v>191</v>
      </c>
      <c r="P1115" s="46" t="s">
        <v>188</v>
      </c>
      <c r="Q1115" s="46" t="s">
        <v>6</v>
      </c>
      <c r="R1115" s="46" t="s">
        <v>7</v>
      </c>
      <c r="W1115" s="46" t="s">
        <v>189</v>
      </c>
      <c r="AD1115" s="46" t="s">
        <v>190</v>
      </c>
    </row>
    <row r="1116" spans="1:30" hidden="1">
      <c r="A1116" s="46">
        <v>300</v>
      </c>
      <c r="B1116" s="46" t="s">
        <v>954</v>
      </c>
      <c r="C1116" s="46" t="s">
        <v>4396</v>
      </c>
      <c r="D1116" s="46" t="s">
        <v>230</v>
      </c>
      <c r="E1116" s="46" t="s">
        <v>3993</v>
      </c>
      <c r="F1116" s="46" t="s">
        <v>4442</v>
      </c>
      <c r="G1116" s="44" t="s">
        <v>4457</v>
      </c>
      <c r="H1116" s="44" t="s">
        <v>46</v>
      </c>
      <c r="I1116" s="46" t="s">
        <v>4519</v>
      </c>
      <c r="J1116" s="44" t="s">
        <v>4520</v>
      </c>
      <c r="N1116" s="46" t="s">
        <v>186</v>
      </c>
      <c r="O1116" s="46" t="s">
        <v>191</v>
      </c>
      <c r="P1116" s="46" t="s">
        <v>188</v>
      </c>
      <c r="Q1116" s="46" t="s">
        <v>4</v>
      </c>
      <c r="R1116" s="46" t="s">
        <v>4</v>
      </c>
      <c r="W1116" s="46" t="s">
        <v>189</v>
      </c>
      <c r="AD1116" s="46" t="s">
        <v>190</v>
      </c>
    </row>
    <row r="1117" spans="1:30" hidden="1">
      <c r="A1117" s="46">
        <v>301</v>
      </c>
      <c r="B1117" s="46" t="s">
        <v>954</v>
      </c>
      <c r="C1117" s="46" t="s">
        <v>4525</v>
      </c>
      <c r="D1117" s="46" t="s">
        <v>2089</v>
      </c>
      <c r="E1117" s="46" t="s">
        <v>3993</v>
      </c>
      <c r="F1117" s="46" t="s">
        <v>4526</v>
      </c>
      <c r="G1117" s="44" t="s">
        <v>4527</v>
      </c>
      <c r="H1117" s="44" t="s">
        <v>3</v>
      </c>
      <c r="I1117" s="46" t="s">
        <v>4526</v>
      </c>
      <c r="J1117" s="44" t="s">
        <v>4528</v>
      </c>
      <c r="N1117" s="46" t="s">
        <v>186</v>
      </c>
      <c r="P1117" s="46" t="s">
        <v>193</v>
      </c>
      <c r="Q1117" s="46" t="s">
        <v>6</v>
      </c>
      <c r="R1117" s="46" t="s">
        <v>7</v>
      </c>
      <c r="W1117" s="46" t="s">
        <v>189</v>
      </c>
      <c r="AA1117" s="46">
        <v>2</v>
      </c>
      <c r="AB1117" s="46" t="s">
        <v>195</v>
      </c>
      <c r="AC1117" s="46" t="s">
        <v>4529</v>
      </c>
    </row>
    <row r="1118" spans="1:30" hidden="1">
      <c r="A1118" s="46">
        <v>302</v>
      </c>
      <c r="B1118" s="46" t="s">
        <v>954</v>
      </c>
      <c r="C1118" s="46" t="s">
        <v>4525</v>
      </c>
      <c r="D1118" s="46" t="s">
        <v>2089</v>
      </c>
      <c r="E1118" s="46" t="s">
        <v>3993</v>
      </c>
      <c r="F1118" s="46" t="s">
        <v>4526</v>
      </c>
      <c r="G1118" s="44" t="s">
        <v>4527</v>
      </c>
      <c r="H1118" s="44" t="s">
        <v>46</v>
      </c>
      <c r="I1118" s="46" t="s">
        <v>4530</v>
      </c>
      <c r="J1118" s="44" t="s">
        <v>4531</v>
      </c>
      <c r="N1118" s="46" t="s">
        <v>186</v>
      </c>
      <c r="P1118" s="46" t="s">
        <v>193</v>
      </c>
      <c r="Q1118" s="46" t="s">
        <v>6</v>
      </c>
      <c r="R1118" s="46" t="s">
        <v>7</v>
      </c>
      <c r="W1118" s="46" t="s">
        <v>189</v>
      </c>
      <c r="AA1118" s="46">
        <v>2</v>
      </c>
      <c r="AB1118" s="46" t="s">
        <v>195</v>
      </c>
      <c r="AC1118" s="46" t="s">
        <v>4529</v>
      </c>
    </row>
    <row r="1119" spans="1:30" hidden="1">
      <c r="A1119" s="46">
        <v>303</v>
      </c>
      <c r="B1119" s="46" t="s">
        <v>954</v>
      </c>
      <c r="C1119" s="46" t="s">
        <v>4525</v>
      </c>
      <c r="D1119" s="46" t="s">
        <v>2089</v>
      </c>
      <c r="E1119" s="46" t="s">
        <v>3993</v>
      </c>
      <c r="F1119" s="46" t="s">
        <v>4526</v>
      </c>
      <c r="G1119" s="44" t="s">
        <v>4532</v>
      </c>
      <c r="H1119" s="44" t="s">
        <v>3</v>
      </c>
      <c r="I1119" s="46" t="s">
        <v>4526</v>
      </c>
      <c r="J1119" s="44" t="s">
        <v>4528</v>
      </c>
      <c r="N1119" s="46" t="s">
        <v>186</v>
      </c>
      <c r="P1119" s="46" t="s">
        <v>193</v>
      </c>
      <c r="Q1119" s="46" t="s">
        <v>6</v>
      </c>
      <c r="R1119" s="46" t="s">
        <v>7</v>
      </c>
      <c r="W1119" s="46" t="s">
        <v>189</v>
      </c>
      <c r="AA1119" s="46">
        <v>10</v>
      </c>
      <c r="AB1119" s="46" t="s">
        <v>34</v>
      </c>
      <c r="AC1119" s="46" t="s">
        <v>4529</v>
      </c>
    </row>
    <row r="1120" spans="1:30" hidden="1">
      <c r="A1120" s="46">
        <v>304</v>
      </c>
      <c r="B1120" s="46" t="s">
        <v>954</v>
      </c>
      <c r="C1120" s="46" t="s">
        <v>4525</v>
      </c>
      <c r="D1120" s="46" t="s">
        <v>2089</v>
      </c>
      <c r="E1120" s="46" t="s">
        <v>3993</v>
      </c>
      <c r="F1120" s="46" t="s">
        <v>4526</v>
      </c>
      <c r="G1120" s="44" t="s">
        <v>4532</v>
      </c>
      <c r="H1120" s="44" t="s">
        <v>46</v>
      </c>
      <c r="I1120" s="46" t="s">
        <v>4530</v>
      </c>
      <c r="J1120" s="44" t="s">
        <v>4531</v>
      </c>
      <c r="N1120" s="46" t="s">
        <v>186</v>
      </c>
      <c r="P1120" s="46" t="s">
        <v>193</v>
      </c>
      <c r="Q1120" s="46" t="s">
        <v>6</v>
      </c>
      <c r="R1120" s="46" t="s">
        <v>7</v>
      </c>
      <c r="W1120" s="46" t="s">
        <v>189</v>
      </c>
      <c r="AA1120" s="46">
        <v>10</v>
      </c>
      <c r="AB1120" s="46" t="s">
        <v>34</v>
      </c>
      <c r="AC1120" s="46" t="s">
        <v>4529</v>
      </c>
    </row>
    <row r="1121" spans="1:29" hidden="1">
      <c r="A1121" s="46">
        <v>305</v>
      </c>
      <c r="B1121" s="46" t="s">
        <v>954</v>
      </c>
      <c r="C1121" s="46" t="s">
        <v>4525</v>
      </c>
      <c r="D1121" s="46" t="s">
        <v>2089</v>
      </c>
      <c r="E1121" s="46" t="s">
        <v>3993</v>
      </c>
      <c r="F1121" s="46" t="s">
        <v>4526</v>
      </c>
      <c r="G1121" s="44" t="s">
        <v>4533</v>
      </c>
      <c r="H1121" s="44" t="s">
        <v>3</v>
      </c>
      <c r="I1121" s="46" t="s">
        <v>4526</v>
      </c>
      <c r="J1121" s="44" t="s">
        <v>4528</v>
      </c>
      <c r="N1121" s="46" t="s">
        <v>186</v>
      </c>
      <c r="P1121" s="46" t="s">
        <v>193</v>
      </c>
      <c r="Q1121" s="46" t="s">
        <v>7</v>
      </c>
      <c r="R1121" s="46" t="s">
        <v>4</v>
      </c>
      <c r="W1121" s="46" t="s">
        <v>189</v>
      </c>
      <c r="AA1121" s="46">
        <v>7</v>
      </c>
      <c r="AB1121" s="46" t="s">
        <v>34</v>
      </c>
      <c r="AC1121" s="46" t="s">
        <v>4529</v>
      </c>
    </row>
    <row r="1122" spans="1:29" hidden="1">
      <c r="A1122" s="46">
        <v>306</v>
      </c>
      <c r="B1122" s="46" t="s">
        <v>954</v>
      </c>
      <c r="C1122" s="46" t="s">
        <v>4525</v>
      </c>
      <c r="D1122" s="46" t="s">
        <v>2089</v>
      </c>
      <c r="E1122" s="46" t="s">
        <v>3993</v>
      </c>
      <c r="F1122" s="46" t="s">
        <v>4526</v>
      </c>
      <c r="G1122" s="44" t="s">
        <v>4533</v>
      </c>
      <c r="H1122" s="44" t="s">
        <v>46</v>
      </c>
      <c r="I1122" s="46" t="s">
        <v>4530</v>
      </c>
      <c r="J1122" s="44" t="s">
        <v>4531</v>
      </c>
      <c r="N1122" s="46" t="s">
        <v>186</v>
      </c>
      <c r="P1122" s="46" t="s">
        <v>193</v>
      </c>
      <c r="Q1122" s="46" t="s">
        <v>7</v>
      </c>
      <c r="R1122" s="46" t="s">
        <v>4</v>
      </c>
      <c r="W1122" s="46" t="s">
        <v>189</v>
      </c>
      <c r="AA1122" s="46">
        <v>7</v>
      </c>
      <c r="AB1122" s="46" t="s">
        <v>34</v>
      </c>
      <c r="AC1122" s="46" t="s">
        <v>4529</v>
      </c>
    </row>
    <row r="1123" spans="1:29" hidden="1">
      <c r="A1123" s="46">
        <v>307</v>
      </c>
      <c r="B1123" s="46" t="s">
        <v>954</v>
      </c>
      <c r="C1123" s="46" t="s">
        <v>4525</v>
      </c>
      <c r="D1123" s="46" t="s">
        <v>2089</v>
      </c>
      <c r="E1123" s="46" t="s">
        <v>3993</v>
      </c>
      <c r="F1123" s="46" t="s">
        <v>4526</v>
      </c>
      <c r="G1123" s="44" t="s">
        <v>4534</v>
      </c>
      <c r="H1123" s="44" t="s">
        <v>3</v>
      </c>
      <c r="I1123" s="46" t="s">
        <v>4526</v>
      </c>
      <c r="J1123" s="44" t="s">
        <v>4528</v>
      </c>
      <c r="N1123" s="46" t="s">
        <v>186</v>
      </c>
      <c r="P1123" s="46" t="s">
        <v>193</v>
      </c>
      <c r="Q1123" s="46" t="s">
        <v>7</v>
      </c>
      <c r="R1123" s="46" t="s">
        <v>4</v>
      </c>
      <c r="W1123" s="46" t="s">
        <v>189</v>
      </c>
      <c r="AA1123" s="46">
        <v>15</v>
      </c>
      <c r="AB1123" s="46" t="s">
        <v>34</v>
      </c>
      <c r="AC1123" s="46" t="s">
        <v>4529</v>
      </c>
    </row>
    <row r="1124" spans="1:29" hidden="1">
      <c r="A1124" s="46">
        <v>308</v>
      </c>
      <c r="B1124" s="46" t="s">
        <v>954</v>
      </c>
      <c r="C1124" s="46" t="s">
        <v>4525</v>
      </c>
      <c r="D1124" s="46" t="s">
        <v>2089</v>
      </c>
      <c r="E1124" s="46" t="s">
        <v>3993</v>
      </c>
      <c r="F1124" s="46" t="s">
        <v>4526</v>
      </c>
      <c r="G1124" s="44" t="s">
        <v>4534</v>
      </c>
      <c r="H1124" s="44" t="s">
        <v>46</v>
      </c>
      <c r="I1124" s="46" t="s">
        <v>4530</v>
      </c>
      <c r="J1124" s="44" t="s">
        <v>4531</v>
      </c>
      <c r="N1124" s="46" t="s">
        <v>186</v>
      </c>
      <c r="P1124" s="46" t="s">
        <v>193</v>
      </c>
      <c r="Q1124" s="46" t="s">
        <v>7</v>
      </c>
      <c r="R1124" s="46" t="s">
        <v>4</v>
      </c>
      <c r="W1124" s="46" t="s">
        <v>189</v>
      </c>
      <c r="AA1124" s="46">
        <v>15</v>
      </c>
      <c r="AB1124" s="46" t="s">
        <v>34</v>
      </c>
      <c r="AC1124" s="46" t="s">
        <v>4529</v>
      </c>
    </row>
    <row r="1125" spans="1:29" hidden="1">
      <c r="A1125" s="46">
        <v>309</v>
      </c>
      <c r="B1125" s="46" t="s">
        <v>954</v>
      </c>
      <c r="C1125" s="46" t="s">
        <v>4525</v>
      </c>
      <c r="D1125" s="46" t="s">
        <v>2089</v>
      </c>
      <c r="E1125" s="46" t="s">
        <v>3993</v>
      </c>
      <c r="F1125" s="46" t="s">
        <v>4526</v>
      </c>
      <c r="G1125" s="44" t="s">
        <v>4534</v>
      </c>
      <c r="H1125" s="44" t="s">
        <v>8</v>
      </c>
      <c r="I1125" s="46" t="s">
        <v>4535</v>
      </c>
      <c r="J1125" s="44" t="s">
        <v>4536</v>
      </c>
      <c r="N1125" s="46" t="s">
        <v>186</v>
      </c>
      <c r="P1125" s="46" t="s">
        <v>193</v>
      </c>
      <c r="Q1125" s="46" t="s">
        <v>7</v>
      </c>
      <c r="R1125" s="46" t="s">
        <v>4</v>
      </c>
      <c r="W1125" s="46" t="s">
        <v>189</v>
      </c>
      <c r="AA1125" s="46">
        <v>15</v>
      </c>
      <c r="AB1125" s="46" t="s">
        <v>34</v>
      </c>
      <c r="AC1125" s="46" t="s">
        <v>4529</v>
      </c>
    </row>
    <row r="1126" spans="1:29" hidden="1">
      <c r="A1126" s="46">
        <v>310</v>
      </c>
      <c r="B1126" s="46" t="s">
        <v>954</v>
      </c>
      <c r="C1126" s="46" t="s">
        <v>4525</v>
      </c>
      <c r="D1126" s="46" t="s">
        <v>2089</v>
      </c>
      <c r="E1126" s="46" t="s">
        <v>3993</v>
      </c>
      <c r="F1126" s="46" t="s">
        <v>4526</v>
      </c>
      <c r="G1126" s="44" t="s">
        <v>4537</v>
      </c>
      <c r="H1126" s="44" t="s">
        <v>3</v>
      </c>
      <c r="I1126" s="46" t="s">
        <v>4526</v>
      </c>
      <c r="J1126" s="44" t="s">
        <v>4528</v>
      </c>
      <c r="N1126" s="46" t="s">
        <v>186</v>
      </c>
      <c r="P1126" s="46" t="s">
        <v>193</v>
      </c>
      <c r="Q1126" s="46" t="s">
        <v>7</v>
      </c>
      <c r="R1126" s="46" t="s">
        <v>4</v>
      </c>
      <c r="W1126" s="46" t="s">
        <v>189</v>
      </c>
      <c r="AA1126" s="46">
        <v>15</v>
      </c>
      <c r="AB1126" s="46" t="s">
        <v>34</v>
      </c>
      <c r="AC1126" s="46" t="s">
        <v>4529</v>
      </c>
    </row>
    <row r="1127" spans="1:29" hidden="1">
      <c r="A1127" s="46">
        <v>311</v>
      </c>
      <c r="B1127" s="46" t="s">
        <v>954</v>
      </c>
      <c r="C1127" s="46" t="s">
        <v>4525</v>
      </c>
      <c r="D1127" s="46" t="s">
        <v>2089</v>
      </c>
      <c r="E1127" s="46" t="s">
        <v>3993</v>
      </c>
      <c r="F1127" s="46" t="s">
        <v>4526</v>
      </c>
      <c r="G1127" s="44" t="s">
        <v>4537</v>
      </c>
      <c r="H1127" s="44" t="s">
        <v>46</v>
      </c>
      <c r="I1127" s="46" t="s">
        <v>4530</v>
      </c>
      <c r="J1127" s="44" t="s">
        <v>4531</v>
      </c>
      <c r="N1127" s="46" t="s">
        <v>186</v>
      </c>
      <c r="P1127" s="46" t="s">
        <v>193</v>
      </c>
      <c r="Q1127" s="46" t="s">
        <v>7</v>
      </c>
      <c r="R1127" s="46" t="s">
        <v>4</v>
      </c>
      <c r="W1127" s="46" t="s">
        <v>189</v>
      </c>
      <c r="AA1127" s="46">
        <v>15</v>
      </c>
      <c r="AB1127" s="46" t="s">
        <v>34</v>
      </c>
      <c r="AC1127" s="46" t="s">
        <v>4529</v>
      </c>
    </row>
    <row r="1128" spans="1:29" hidden="1">
      <c r="A1128" s="46">
        <v>312</v>
      </c>
      <c r="B1128" s="46" t="s">
        <v>954</v>
      </c>
      <c r="C1128" s="46" t="s">
        <v>4525</v>
      </c>
      <c r="D1128" s="46" t="s">
        <v>2089</v>
      </c>
      <c r="E1128" s="46" t="s">
        <v>3993</v>
      </c>
      <c r="F1128" s="46" t="s">
        <v>4526</v>
      </c>
      <c r="G1128" s="44" t="s">
        <v>4537</v>
      </c>
      <c r="H1128" s="44" t="s">
        <v>8</v>
      </c>
      <c r="I1128" s="46" t="s">
        <v>4538</v>
      </c>
      <c r="J1128" s="44" t="s">
        <v>4539</v>
      </c>
      <c r="N1128" s="46" t="s">
        <v>186</v>
      </c>
      <c r="P1128" s="46" t="s">
        <v>193</v>
      </c>
      <c r="Q1128" s="46" t="s">
        <v>7</v>
      </c>
      <c r="R1128" s="46" t="s">
        <v>4</v>
      </c>
      <c r="W1128" s="46" t="s">
        <v>189</v>
      </c>
      <c r="AA1128" s="46">
        <v>15</v>
      </c>
      <c r="AB1128" s="46" t="s">
        <v>34</v>
      </c>
      <c r="AC1128" s="46" t="s">
        <v>4529</v>
      </c>
    </row>
    <row r="1129" spans="1:29" hidden="1">
      <c r="A1129" s="46">
        <v>313</v>
      </c>
      <c r="B1129" s="46" t="s">
        <v>954</v>
      </c>
      <c r="C1129" s="46" t="s">
        <v>4525</v>
      </c>
      <c r="D1129" s="46" t="s">
        <v>2089</v>
      </c>
      <c r="E1129" s="46" t="s">
        <v>3993</v>
      </c>
      <c r="F1129" s="46" t="s">
        <v>4526</v>
      </c>
      <c r="G1129" s="44" t="s">
        <v>4537</v>
      </c>
      <c r="H1129" s="44" t="s">
        <v>8</v>
      </c>
      <c r="I1129" s="46" t="s">
        <v>4540</v>
      </c>
      <c r="J1129" s="44" t="s">
        <v>4541</v>
      </c>
      <c r="N1129" s="46" t="s">
        <v>186</v>
      </c>
      <c r="P1129" s="46" t="s">
        <v>193</v>
      </c>
      <c r="Q1129" s="46" t="s">
        <v>7</v>
      </c>
      <c r="R1129" s="46" t="s">
        <v>4</v>
      </c>
      <c r="W1129" s="46" t="s">
        <v>189</v>
      </c>
      <c r="AA1129" s="46">
        <v>15</v>
      </c>
      <c r="AB1129" s="46" t="s">
        <v>34</v>
      </c>
      <c r="AC1129" s="46" t="s">
        <v>4529</v>
      </c>
    </row>
    <row r="1130" spans="1:29" hidden="1">
      <c r="A1130" s="46">
        <v>314</v>
      </c>
      <c r="B1130" s="46" t="s">
        <v>954</v>
      </c>
      <c r="C1130" s="46" t="s">
        <v>4525</v>
      </c>
      <c r="D1130" s="46" t="s">
        <v>2089</v>
      </c>
      <c r="E1130" s="46" t="s">
        <v>3993</v>
      </c>
      <c r="F1130" s="46" t="s">
        <v>4526</v>
      </c>
      <c r="G1130" s="44" t="s">
        <v>4537</v>
      </c>
      <c r="H1130" s="44" t="s">
        <v>46</v>
      </c>
      <c r="I1130" s="46" t="s">
        <v>4530</v>
      </c>
      <c r="J1130" s="44" t="s">
        <v>4531</v>
      </c>
      <c r="N1130" s="46" t="s">
        <v>186</v>
      </c>
      <c r="P1130" s="46" t="s">
        <v>193</v>
      </c>
      <c r="Q1130" s="46" t="s">
        <v>7</v>
      </c>
      <c r="R1130" s="46" t="s">
        <v>4</v>
      </c>
      <c r="W1130" s="46" t="s">
        <v>189</v>
      </c>
      <c r="AA1130" s="46">
        <v>15</v>
      </c>
      <c r="AB1130" s="46" t="s">
        <v>34</v>
      </c>
      <c r="AC1130" s="46" t="s">
        <v>4529</v>
      </c>
    </row>
    <row r="1131" spans="1:29" hidden="1">
      <c r="A1131" s="46">
        <v>315</v>
      </c>
      <c r="B1131" s="46" t="s">
        <v>954</v>
      </c>
      <c r="C1131" s="46" t="s">
        <v>4525</v>
      </c>
      <c r="D1131" s="46" t="s">
        <v>2089</v>
      </c>
      <c r="E1131" s="46" t="s">
        <v>3993</v>
      </c>
      <c r="F1131" s="46" t="s">
        <v>4526</v>
      </c>
      <c r="G1131" s="44" t="s">
        <v>4542</v>
      </c>
      <c r="H1131" s="44" t="s">
        <v>3</v>
      </c>
      <c r="I1131" s="46" t="s">
        <v>4526</v>
      </c>
      <c r="J1131" s="44" t="s">
        <v>4528</v>
      </c>
      <c r="N1131" s="46" t="s">
        <v>186</v>
      </c>
      <c r="P1131" s="46" t="s">
        <v>193</v>
      </c>
      <c r="Q1131" s="46" t="s">
        <v>7</v>
      </c>
      <c r="R1131" s="46" t="s">
        <v>4</v>
      </c>
      <c r="W1131" s="46" t="s">
        <v>189</v>
      </c>
      <c r="AA1131" s="46">
        <v>43</v>
      </c>
      <c r="AB1131" s="46" t="s">
        <v>34</v>
      </c>
      <c r="AC1131" s="46" t="s">
        <v>4529</v>
      </c>
    </row>
    <row r="1132" spans="1:29" hidden="1">
      <c r="A1132" s="46">
        <v>316</v>
      </c>
      <c r="B1132" s="46" t="s">
        <v>954</v>
      </c>
      <c r="C1132" s="46" t="s">
        <v>4525</v>
      </c>
      <c r="D1132" s="46" t="s">
        <v>2089</v>
      </c>
      <c r="E1132" s="46" t="s">
        <v>3993</v>
      </c>
      <c r="F1132" s="46" t="s">
        <v>4526</v>
      </c>
      <c r="G1132" s="44" t="s">
        <v>4542</v>
      </c>
      <c r="H1132" s="44" t="s">
        <v>8</v>
      </c>
      <c r="I1132" s="46" t="s">
        <v>4543</v>
      </c>
      <c r="J1132" s="44" t="s">
        <v>4544</v>
      </c>
      <c r="N1132" s="46" t="s">
        <v>186</v>
      </c>
      <c r="P1132" s="46" t="s">
        <v>193</v>
      </c>
      <c r="Q1132" s="46" t="s">
        <v>7</v>
      </c>
      <c r="R1132" s="46" t="s">
        <v>4</v>
      </c>
      <c r="W1132" s="46" t="s">
        <v>189</v>
      </c>
      <c r="AA1132" s="46">
        <v>43</v>
      </c>
      <c r="AB1132" s="46" t="s">
        <v>34</v>
      </c>
      <c r="AC1132" s="46" t="s">
        <v>4529</v>
      </c>
    </row>
    <row r="1133" spans="1:29" hidden="1">
      <c r="A1133" s="46">
        <v>317</v>
      </c>
      <c r="B1133" s="46" t="s">
        <v>954</v>
      </c>
      <c r="C1133" s="46" t="s">
        <v>4525</v>
      </c>
      <c r="D1133" s="46" t="s">
        <v>2089</v>
      </c>
      <c r="E1133" s="46" t="s">
        <v>3993</v>
      </c>
      <c r="F1133" s="46" t="s">
        <v>4526</v>
      </c>
      <c r="G1133" s="44" t="s">
        <v>4542</v>
      </c>
      <c r="H1133" s="44" t="s">
        <v>46</v>
      </c>
      <c r="I1133" s="46" t="s">
        <v>4530</v>
      </c>
      <c r="J1133" s="44" t="s">
        <v>4531</v>
      </c>
      <c r="N1133" s="46" t="s">
        <v>186</v>
      </c>
      <c r="P1133" s="46" t="s">
        <v>193</v>
      </c>
      <c r="Q1133" s="46" t="s">
        <v>7</v>
      </c>
      <c r="R1133" s="46" t="s">
        <v>4</v>
      </c>
      <c r="W1133" s="46" t="s">
        <v>189</v>
      </c>
      <c r="AA1133" s="46">
        <v>43</v>
      </c>
      <c r="AB1133" s="46" t="s">
        <v>34</v>
      </c>
      <c r="AC1133" s="46" t="s">
        <v>4529</v>
      </c>
    </row>
    <row r="1134" spans="1:29" hidden="1">
      <c r="A1134" s="46">
        <v>318</v>
      </c>
      <c r="B1134" s="46" t="s">
        <v>954</v>
      </c>
      <c r="C1134" s="46" t="s">
        <v>4525</v>
      </c>
      <c r="D1134" s="46" t="s">
        <v>2089</v>
      </c>
      <c r="E1134" s="46" t="s">
        <v>3993</v>
      </c>
      <c r="F1134" s="46" t="s">
        <v>4545</v>
      </c>
      <c r="G1134" s="44" t="s">
        <v>4546</v>
      </c>
      <c r="H1134" s="44" t="s">
        <v>3</v>
      </c>
      <c r="I1134" s="46" t="s">
        <v>4545</v>
      </c>
      <c r="J1134" s="44" t="s">
        <v>4547</v>
      </c>
      <c r="N1134" s="46" t="s">
        <v>186</v>
      </c>
      <c r="P1134" s="46" t="s">
        <v>193</v>
      </c>
      <c r="Q1134" s="46" t="s">
        <v>7</v>
      </c>
      <c r="R1134" s="46" t="s">
        <v>4</v>
      </c>
      <c r="W1134" s="46" t="s">
        <v>189</v>
      </c>
      <c r="AA1134" s="46">
        <v>21</v>
      </c>
      <c r="AB1134" s="46" t="s">
        <v>34</v>
      </c>
      <c r="AC1134" s="46" t="s">
        <v>4548</v>
      </c>
    </row>
    <row r="1135" spans="1:29" hidden="1">
      <c r="A1135" s="46">
        <v>319</v>
      </c>
      <c r="B1135" s="46" t="s">
        <v>954</v>
      </c>
      <c r="C1135" s="46" t="s">
        <v>4525</v>
      </c>
      <c r="D1135" s="46" t="s">
        <v>2089</v>
      </c>
      <c r="E1135" s="46" t="s">
        <v>3993</v>
      </c>
      <c r="F1135" s="46" t="s">
        <v>4545</v>
      </c>
      <c r="G1135" s="44" t="s">
        <v>4546</v>
      </c>
      <c r="H1135" s="44" t="s">
        <v>8</v>
      </c>
      <c r="I1135" s="46" t="s">
        <v>4549</v>
      </c>
      <c r="J1135" s="44" t="s">
        <v>4550</v>
      </c>
      <c r="N1135" s="46" t="s">
        <v>186</v>
      </c>
      <c r="P1135" s="46" t="s">
        <v>193</v>
      </c>
      <c r="Q1135" s="46" t="s">
        <v>7</v>
      </c>
      <c r="R1135" s="46" t="s">
        <v>4</v>
      </c>
      <c r="W1135" s="46" t="s">
        <v>189</v>
      </c>
      <c r="AA1135" s="46">
        <v>21</v>
      </c>
      <c r="AB1135" s="46" t="s">
        <v>34</v>
      </c>
      <c r="AC1135" s="46" t="s">
        <v>4548</v>
      </c>
    </row>
    <row r="1136" spans="1:29" hidden="1">
      <c r="A1136" s="46">
        <v>320</v>
      </c>
      <c r="B1136" s="46" t="s">
        <v>954</v>
      </c>
      <c r="C1136" s="46" t="s">
        <v>4525</v>
      </c>
      <c r="D1136" s="46" t="s">
        <v>2089</v>
      </c>
      <c r="E1136" s="46" t="s">
        <v>3993</v>
      </c>
      <c r="F1136" s="46" t="s">
        <v>4545</v>
      </c>
      <c r="G1136" s="44" t="s">
        <v>4546</v>
      </c>
      <c r="H1136" s="44" t="s">
        <v>46</v>
      </c>
      <c r="I1136" s="46" t="s">
        <v>4530</v>
      </c>
      <c r="J1136" s="44" t="s">
        <v>4531</v>
      </c>
      <c r="N1136" s="46" t="s">
        <v>186</v>
      </c>
      <c r="P1136" s="46" t="s">
        <v>193</v>
      </c>
      <c r="Q1136" s="46" t="s">
        <v>7</v>
      </c>
      <c r="R1136" s="46" t="s">
        <v>4</v>
      </c>
      <c r="W1136" s="46" t="s">
        <v>189</v>
      </c>
      <c r="AA1136" s="46">
        <v>21</v>
      </c>
      <c r="AB1136" s="46" t="s">
        <v>34</v>
      </c>
      <c r="AC1136" s="46" t="s">
        <v>4548</v>
      </c>
    </row>
    <row r="1137" spans="1:29" hidden="1">
      <c r="A1137" s="46">
        <v>321</v>
      </c>
      <c r="B1137" s="46" t="s">
        <v>954</v>
      </c>
      <c r="C1137" s="46" t="s">
        <v>4525</v>
      </c>
      <c r="D1137" s="46" t="s">
        <v>2089</v>
      </c>
      <c r="E1137" s="46" t="s">
        <v>3993</v>
      </c>
      <c r="F1137" s="46" t="s">
        <v>4545</v>
      </c>
      <c r="G1137" s="44" t="s">
        <v>4551</v>
      </c>
      <c r="H1137" s="44" t="s">
        <v>3</v>
      </c>
      <c r="I1137" s="46" t="s">
        <v>4545</v>
      </c>
      <c r="J1137" s="44" t="s">
        <v>4547</v>
      </c>
      <c r="N1137" s="46" t="s">
        <v>186</v>
      </c>
      <c r="P1137" s="46" t="s">
        <v>193</v>
      </c>
      <c r="Q1137" s="46" t="s">
        <v>7</v>
      </c>
      <c r="R1137" s="46" t="s">
        <v>4</v>
      </c>
      <c r="W1137" s="46" t="s">
        <v>189</v>
      </c>
      <c r="AA1137" s="46">
        <v>13</v>
      </c>
      <c r="AB1137" s="46" t="s">
        <v>195</v>
      </c>
      <c r="AC1137" s="46" t="s">
        <v>4548</v>
      </c>
    </row>
    <row r="1138" spans="1:29" hidden="1">
      <c r="A1138" s="46">
        <v>322</v>
      </c>
      <c r="B1138" s="46" t="s">
        <v>954</v>
      </c>
      <c r="C1138" s="46" t="s">
        <v>4525</v>
      </c>
      <c r="D1138" s="46" t="s">
        <v>2089</v>
      </c>
      <c r="E1138" s="46" t="s">
        <v>3993</v>
      </c>
      <c r="F1138" s="46" t="s">
        <v>4545</v>
      </c>
      <c r="G1138" s="44" t="s">
        <v>4551</v>
      </c>
      <c r="H1138" s="44" t="s">
        <v>46</v>
      </c>
      <c r="I1138" s="46" t="s">
        <v>4530</v>
      </c>
      <c r="J1138" s="44" t="s">
        <v>4531</v>
      </c>
      <c r="N1138" s="46" t="s">
        <v>186</v>
      </c>
      <c r="P1138" s="46" t="s">
        <v>193</v>
      </c>
      <c r="Q1138" s="46" t="s">
        <v>7</v>
      </c>
      <c r="R1138" s="46" t="s">
        <v>4</v>
      </c>
      <c r="W1138" s="46" t="s">
        <v>189</v>
      </c>
      <c r="AA1138" s="46">
        <v>13</v>
      </c>
      <c r="AB1138" s="46" t="s">
        <v>195</v>
      </c>
      <c r="AC1138" s="46" t="s">
        <v>4548</v>
      </c>
    </row>
    <row r="1139" spans="1:29" hidden="1">
      <c r="A1139" s="46">
        <v>323</v>
      </c>
      <c r="B1139" s="46" t="s">
        <v>954</v>
      </c>
      <c r="C1139" s="46" t="s">
        <v>4525</v>
      </c>
      <c r="D1139" s="46" t="s">
        <v>2089</v>
      </c>
      <c r="E1139" s="46" t="s">
        <v>3993</v>
      </c>
      <c r="F1139" s="46" t="s">
        <v>4545</v>
      </c>
      <c r="G1139" s="44" t="s">
        <v>4552</v>
      </c>
      <c r="H1139" s="44" t="s">
        <v>3</v>
      </c>
      <c r="I1139" s="46" t="s">
        <v>4545</v>
      </c>
      <c r="J1139" s="44" t="s">
        <v>4547</v>
      </c>
      <c r="N1139" s="46" t="s">
        <v>186</v>
      </c>
      <c r="P1139" s="46" t="s">
        <v>193</v>
      </c>
      <c r="Q1139" s="46" t="s">
        <v>7</v>
      </c>
      <c r="R1139" s="46" t="s">
        <v>4</v>
      </c>
      <c r="W1139" s="46" t="s">
        <v>189</v>
      </c>
      <c r="AA1139" s="46">
        <v>11</v>
      </c>
      <c r="AB1139" s="46" t="s">
        <v>34</v>
      </c>
      <c r="AC1139" s="46" t="s">
        <v>4548</v>
      </c>
    </row>
    <row r="1140" spans="1:29" hidden="1">
      <c r="A1140" s="46">
        <v>324</v>
      </c>
      <c r="B1140" s="46" t="s">
        <v>954</v>
      </c>
      <c r="C1140" s="46" t="s">
        <v>4525</v>
      </c>
      <c r="D1140" s="46" t="s">
        <v>2089</v>
      </c>
      <c r="E1140" s="46" t="s">
        <v>3993</v>
      </c>
      <c r="F1140" s="46" t="s">
        <v>4545</v>
      </c>
      <c r="G1140" s="44" t="s">
        <v>4552</v>
      </c>
      <c r="H1140" s="44" t="s">
        <v>8</v>
      </c>
      <c r="I1140" s="46" t="s">
        <v>2613</v>
      </c>
      <c r="J1140" s="44" t="s">
        <v>4553</v>
      </c>
      <c r="N1140" s="46" t="s">
        <v>186</v>
      </c>
      <c r="P1140" s="46" t="s">
        <v>193</v>
      </c>
      <c r="Q1140" s="46" t="s">
        <v>7</v>
      </c>
      <c r="R1140" s="46" t="s">
        <v>4</v>
      </c>
      <c r="W1140" s="46" t="s">
        <v>189</v>
      </c>
      <c r="AA1140" s="46">
        <v>11</v>
      </c>
      <c r="AB1140" s="46" t="s">
        <v>34</v>
      </c>
      <c r="AC1140" s="46" t="s">
        <v>4548</v>
      </c>
    </row>
    <row r="1141" spans="1:29" hidden="1">
      <c r="A1141" s="46">
        <v>325</v>
      </c>
      <c r="B1141" s="46" t="s">
        <v>954</v>
      </c>
      <c r="C1141" s="46" t="s">
        <v>4525</v>
      </c>
      <c r="D1141" s="46" t="s">
        <v>2089</v>
      </c>
      <c r="E1141" s="46" t="s">
        <v>3993</v>
      </c>
      <c r="F1141" s="46" t="s">
        <v>4545</v>
      </c>
      <c r="G1141" s="44" t="s">
        <v>4552</v>
      </c>
      <c r="H1141" s="44" t="s">
        <v>46</v>
      </c>
      <c r="I1141" s="46" t="s">
        <v>4530</v>
      </c>
      <c r="J1141" s="44" t="s">
        <v>4531</v>
      </c>
      <c r="N1141" s="46" t="s">
        <v>186</v>
      </c>
      <c r="P1141" s="46" t="s">
        <v>193</v>
      </c>
      <c r="Q1141" s="46" t="s">
        <v>7</v>
      </c>
      <c r="R1141" s="46" t="s">
        <v>4</v>
      </c>
      <c r="W1141" s="46" t="s">
        <v>189</v>
      </c>
      <c r="AA1141" s="46">
        <v>11</v>
      </c>
      <c r="AB1141" s="46" t="s">
        <v>34</v>
      </c>
      <c r="AC1141" s="46" t="s">
        <v>4548</v>
      </c>
    </row>
    <row r="1142" spans="1:29" hidden="1">
      <c r="A1142" s="46">
        <v>326</v>
      </c>
      <c r="B1142" s="46" t="s">
        <v>954</v>
      </c>
      <c r="C1142" s="46" t="s">
        <v>4525</v>
      </c>
      <c r="D1142" s="46" t="s">
        <v>2089</v>
      </c>
      <c r="E1142" s="46" t="s">
        <v>3993</v>
      </c>
      <c r="F1142" s="46" t="s">
        <v>4554</v>
      </c>
      <c r="G1142" s="44" t="s">
        <v>4555</v>
      </c>
      <c r="H1142" s="44" t="s">
        <v>3</v>
      </c>
      <c r="I1142" s="46" t="s">
        <v>4554</v>
      </c>
      <c r="J1142" s="44" t="s">
        <v>4556</v>
      </c>
      <c r="N1142" s="46" t="s">
        <v>186</v>
      </c>
      <c r="O1142" s="46" t="s">
        <v>187</v>
      </c>
      <c r="P1142" s="46" t="s">
        <v>193</v>
      </c>
      <c r="Q1142" s="46" t="s">
        <v>7</v>
      </c>
      <c r="R1142" s="46" t="s">
        <v>4</v>
      </c>
      <c r="W1142" s="46" t="s">
        <v>189</v>
      </c>
      <c r="AA1142" s="46">
        <v>30</v>
      </c>
      <c r="AB1142" s="46" t="s">
        <v>34</v>
      </c>
      <c r="AC1142" s="46" t="s">
        <v>4201</v>
      </c>
    </row>
    <row r="1143" spans="1:29" hidden="1">
      <c r="A1143" s="46">
        <v>327</v>
      </c>
      <c r="B1143" s="46" t="s">
        <v>954</v>
      </c>
      <c r="C1143" s="46" t="s">
        <v>4525</v>
      </c>
      <c r="D1143" s="46" t="s">
        <v>2089</v>
      </c>
      <c r="E1143" s="46" t="s">
        <v>3993</v>
      </c>
      <c r="F1143" s="46" t="s">
        <v>4554</v>
      </c>
      <c r="G1143" s="44" t="s">
        <v>4555</v>
      </c>
      <c r="H1143" s="44" t="s">
        <v>8</v>
      </c>
      <c r="I1143" s="46" t="s">
        <v>4557</v>
      </c>
      <c r="J1143" s="44" t="s">
        <v>4558</v>
      </c>
      <c r="N1143" s="46" t="s">
        <v>186</v>
      </c>
      <c r="P1143" s="46" t="s">
        <v>193</v>
      </c>
      <c r="Q1143" s="46" t="s">
        <v>7</v>
      </c>
      <c r="R1143" s="46" t="s">
        <v>4</v>
      </c>
      <c r="W1143" s="46" t="s">
        <v>189</v>
      </c>
      <c r="AA1143" s="46">
        <v>30</v>
      </c>
      <c r="AB1143" s="46" t="s">
        <v>34</v>
      </c>
      <c r="AC1143" s="46" t="s">
        <v>4201</v>
      </c>
    </row>
    <row r="1144" spans="1:29" hidden="1">
      <c r="A1144" s="46">
        <v>328</v>
      </c>
      <c r="B1144" s="46" t="s">
        <v>954</v>
      </c>
      <c r="C1144" s="46" t="s">
        <v>4525</v>
      </c>
      <c r="D1144" s="46" t="s">
        <v>2089</v>
      </c>
      <c r="E1144" s="46" t="s">
        <v>3993</v>
      </c>
      <c r="F1144" s="46" t="s">
        <v>4554</v>
      </c>
      <c r="G1144" s="44" t="s">
        <v>4555</v>
      </c>
      <c r="H1144" s="44" t="s">
        <v>8</v>
      </c>
      <c r="I1144" s="46" t="s">
        <v>4559</v>
      </c>
      <c r="J1144" s="44" t="s">
        <v>4560</v>
      </c>
      <c r="N1144" s="46" t="s">
        <v>186</v>
      </c>
      <c r="P1144" s="46" t="s">
        <v>193</v>
      </c>
      <c r="Q1144" s="46" t="s">
        <v>7</v>
      </c>
      <c r="R1144" s="46" t="s">
        <v>4</v>
      </c>
      <c r="W1144" s="46" t="s">
        <v>189</v>
      </c>
      <c r="AA1144" s="46">
        <v>30</v>
      </c>
      <c r="AB1144" s="46" t="s">
        <v>34</v>
      </c>
      <c r="AC1144" s="46" t="s">
        <v>4201</v>
      </c>
    </row>
    <row r="1145" spans="1:29" hidden="1">
      <c r="A1145" s="46">
        <v>329</v>
      </c>
      <c r="B1145" s="46" t="s">
        <v>954</v>
      </c>
      <c r="C1145" s="46" t="s">
        <v>4525</v>
      </c>
      <c r="D1145" s="46" t="s">
        <v>2089</v>
      </c>
      <c r="E1145" s="46" t="s">
        <v>3993</v>
      </c>
      <c r="F1145" s="46" t="s">
        <v>4554</v>
      </c>
      <c r="G1145" s="44" t="s">
        <v>4555</v>
      </c>
      <c r="H1145" s="44" t="s">
        <v>8</v>
      </c>
      <c r="I1145" s="46" t="s">
        <v>4561</v>
      </c>
      <c r="J1145" s="44" t="s">
        <v>4562</v>
      </c>
      <c r="N1145" s="46" t="s">
        <v>186</v>
      </c>
      <c r="P1145" s="46" t="s">
        <v>193</v>
      </c>
      <c r="Q1145" s="46" t="s">
        <v>7</v>
      </c>
      <c r="R1145" s="46" t="s">
        <v>4</v>
      </c>
      <c r="W1145" s="46" t="s">
        <v>189</v>
      </c>
      <c r="AA1145" s="46">
        <v>30</v>
      </c>
      <c r="AB1145" s="46" t="s">
        <v>34</v>
      </c>
      <c r="AC1145" s="46" t="s">
        <v>4201</v>
      </c>
    </row>
    <row r="1146" spans="1:29" hidden="1">
      <c r="A1146" s="46">
        <v>330</v>
      </c>
      <c r="B1146" s="46" t="s">
        <v>954</v>
      </c>
      <c r="C1146" s="46" t="s">
        <v>4525</v>
      </c>
      <c r="D1146" s="46" t="s">
        <v>2089</v>
      </c>
      <c r="E1146" s="46" t="s">
        <v>3993</v>
      </c>
      <c r="F1146" s="46" t="s">
        <v>4554</v>
      </c>
      <c r="G1146" s="44" t="s">
        <v>4555</v>
      </c>
      <c r="H1146" s="44" t="s">
        <v>46</v>
      </c>
      <c r="I1146" s="46" t="s">
        <v>4530</v>
      </c>
      <c r="J1146" s="44" t="s">
        <v>4531</v>
      </c>
      <c r="N1146" s="46" t="s">
        <v>186</v>
      </c>
      <c r="P1146" s="46" t="s">
        <v>193</v>
      </c>
      <c r="Q1146" s="46" t="s">
        <v>7</v>
      </c>
      <c r="R1146" s="46" t="s">
        <v>4</v>
      </c>
      <c r="W1146" s="46" t="s">
        <v>189</v>
      </c>
      <c r="AA1146" s="46">
        <v>30</v>
      </c>
      <c r="AB1146" s="46" t="s">
        <v>34</v>
      </c>
      <c r="AC1146" s="46" t="s">
        <v>4201</v>
      </c>
    </row>
    <row r="1147" spans="1:29" hidden="1">
      <c r="A1147" s="46">
        <v>331</v>
      </c>
      <c r="B1147" s="46" t="s">
        <v>954</v>
      </c>
      <c r="C1147" s="46" t="s">
        <v>4525</v>
      </c>
      <c r="D1147" s="46" t="s">
        <v>2089</v>
      </c>
      <c r="E1147" s="46" t="s">
        <v>3993</v>
      </c>
      <c r="F1147" s="46" t="s">
        <v>4554</v>
      </c>
      <c r="G1147" s="44" t="s">
        <v>4563</v>
      </c>
      <c r="H1147" s="44" t="s">
        <v>3</v>
      </c>
      <c r="I1147" s="46" t="s">
        <v>4554</v>
      </c>
      <c r="J1147" s="44" t="s">
        <v>4556</v>
      </c>
      <c r="N1147" s="46" t="s">
        <v>186</v>
      </c>
      <c r="O1147" s="46" t="s">
        <v>187</v>
      </c>
      <c r="P1147" s="46" t="s">
        <v>193</v>
      </c>
      <c r="Q1147" s="46" t="s">
        <v>7</v>
      </c>
      <c r="R1147" s="46" t="s">
        <v>4</v>
      </c>
      <c r="W1147" s="46" t="s">
        <v>189</v>
      </c>
      <c r="AA1147" s="46">
        <v>13</v>
      </c>
      <c r="AB1147" s="46" t="s">
        <v>34</v>
      </c>
      <c r="AC1147" s="46" t="s">
        <v>4201</v>
      </c>
    </row>
    <row r="1148" spans="1:29" hidden="1">
      <c r="A1148" s="46">
        <v>332</v>
      </c>
      <c r="B1148" s="46" t="s">
        <v>954</v>
      </c>
      <c r="C1148" s="46" t="s">
        <v>4525</v>
      </c>
      <c r="D1148" s="46" t="s">
        <v>2089</v>
      </c>
      <c r="E1148" s="46" t="s">
        <v>3993</v>
      </c>
      <c r="F1148" s="46" t="s">
        <v>4554</v>
      </c>
      <c r="G1148" s="44" t="s">
        <v>4563</v>
      </c>
      <c r="H1148" s="44" t="s">
        <v>8</v>
      </c>
      <c r="I1148" s="46" t="s">
        <v>4564</v>
      </c>
      <c r="J1148" s="44" t="s">
        <v>4565</v>
      </c>
      <c r="N1148" s="46" t="s">
        <v>186</v>
      </c>
      <c r="P1148" s="46" t="s">
        <v>193</v>
      </c>
      <c r="Q1148" s="46" t="s">
        <v>7</v>
      </c>
      <c r="R1148" s="46" t="s">
        <v>4</v>
      </c>
      <c r="W1148" s="46" t="s">
        <v>189</v>
      </c>
      <c r="AA1148" s="46">
        <v>13</v>
      </c>
      <c r="AB1148" s="46" t="s">
        <v>34</v>
      </c>
      <c r="AC1148" s="46" t="s">
        <v>4201</v>
      </c>
    </row>
    <row r="1149" spans="1:29" hidden="1">
      <c r="A1149" s="46">
        <v>333</v>
      </c>
      <c r="B1149" s="46" t="s">
        <v>954</v>
      </c>
      <c r="C1149" s="46" t="s">
        <v>4525</v>
      </c>
      <c r="D1149" s="46" t="s">
        <v>2089</v>
      </c>
      <c r="E1149" s="46" t="s">
        <v>3993</v>
      </c>
      <c r="F1149" s="46" t="s">
        <v>4554</v>
      </c>
      <c r="G1149" s="44" t="s">
        <v>4563</v>
      </c>
      <c r="H1149" s="44" t="s">
        <v>46</v>
      </c>
      <c r="I1149" s="46" t="s">
        <v>4530</v>
      </c>
      <c r="J1149" s="44" t="s">
        <v>4531</v>
      </c>
      <c r="N1149" s="46" t="s">
        <v>186</v>
      </c>
      <c r="P1149" s="46" t="s">
        <v>193</v>
      </c>
      <c r="Q1149" s="46" t="s">
        <v>7</v>
      </c>
      <c r="R1149" s="46" t="s">
        <v>4</v>
      </c>
      <c r="W1149" s="46" t="s">
        <v>189</v>
      </c>
      <c r="AA1149" s="46">
        <v>13</v>
      </c>
      <c r="AB1149" s="46" t="s">
        <v>34</v>
      </c>
      <c r="AC1149" s="46" t="s">
        <v>4201</v>
      </c>
    </row>
    <row r="1150" spans="1:29" hidden="1">
      <c r="A1150" s="46">
        <v>334</v>
      </c>
      <c r="B1150" s="46" t="s">
        <v>954</v>
      </c>
      <c r="C1150" s="46" t="s">
        <v>4525</v>
      </c>
      <c r="D1150" s="46" t="s">
        <v>2089</v>
      </c>
      <c r="E1150" s="46" t="s">
        <v>3993</v>
      </c>
      <c r="F1150" s="46" t="s">
        <v>4554</v>
      </c>
      <c r="G1150" s="44" t="s">
        <v>4566</v>
      </c>
      <c r="H1150" s="44" t="s">
        <v>3</v>
      </c>
      <c r="I1150" s="46" t="s">
        <v>4554</v>
      </c>
      <c r="J1150" s="44" t="s">
        <v>4556</v>
      </c>
      <c r="N1150" s="46" t="s">
        <v>186</v>
      </c>
      <c r="O1150" s="46" t="s">
        <v>187</v>
      </c>
      <c r="P1150" s="46" t="s">
        <v>193</v>
      </c>
      <c r="Q1150" s="46" t="s">
        <v>7</v>
      </c>
      <c r="R1150" s="46" t="s">
        <v>4</v>
      </c>
      <c r="W1150" s="46" t="s">
        <v>189</v>
      </c>
      <c r="AA1150" s="46">
        <v>30</v>
      </c>
      <c r="AB1150" s="46" t="s">
        <v>34</v>
      </c>
      <c r="AC1150" s="46" t="s">
        <v>4201</v>
      </c>
    </row>
    <row r="1151" spans="1:29" hidden="1">
      <c r="A1151" s="46">
        <v>335</v>
      </c>
      <c r="B1151" s="46" t="s">
        <v>954</v>
      </c>
      <c r="C1151" s="46" t="s">
        <v>4525</v>
      </c>
      <c r="D1151" s="46" t="s">
        <v>2089</v>
      </c>
      <c r="E1151" s="46" t="s">
        <v>3993</v>
      </c>
      <c r="F1151" s="46" t="s">
        <v>4554</v>
      </c>
      <c r="G1151" s="44" t="s">
        <v>4566</v>
      </c>
      <c r="H1151" s="44" t="s">
        <v>8</v>
      </c>
      <c r="I1151" s="46" t="s">
        <v>4561</v>
      </c>
      <c r="J1151" s="44" t="s">
        <v>4562</v>
      </c>
      <c r="N1151" s="46" t="s">
        <v>186</v>
      </c>
      <c r="P1151" s="46" t="s">
        <v>193</v>
      </c>
      <c r="Q1151" s="46" t="s">
        <v>7</v>
      </c>
      <c r="R1151" s="46" t="s">
        <v>4</v>
      </c>
      <c r="W1151" s="46" t="s">
        <v>189</v>
      </c>
      <c r="AA1151" s="46">
        <v>30</v>
      </c>
      <c r="AB1151" s="46" t="s">
        <v>34</v>
      </c>
      <c r="AC1151" s="46" t="s">
        <v>4201</v>
      </c>
    </row>
    <row r="1152" spans="1:29" hidden="1">
      <c r="A1152" s="46">
        <v>336</v>
      </c>
      <c r="B1152" s="46" t="s">
        <v>954</v>
      </c>
      <c r="C1152" s="46" t="s">
        <v>4525</v>
      </c>
      <c r="D1152" s="46" t="s">
        <v>2089</v>
      </c>
      <c r="E1152" s="46" t="s">
        <v>3993</v>
      </c>
      <c r="F1152" s="46" t="s">
        <v>4554</v>
      </c>
      <c r="G1152" s="44" t="s">
        <v>4566</v>
      </c>
      <c r="H1152" s="44" t="s">
        <v>8</v>
      </c>
      <c r="I1152" s="46" t="s">
        <v>4567</v>
      </c>
      <c r="J1152" s="44" t="s">
        <v>4568</v>
      </c>
      <c r="N1152" s="46" t="s">
        <v>186</v>
      </c>
      <c r="P1152" s="46" t="s">
        <v>193</v>
      </c>
      <c r="Q1152" s="46" t="s">
        <v>7</v>
      </c>
      <c r="R1152" s="46" t="s">
        <v>4</v>
      </c>
      <c r="W1152" s="46" t="s">
        <v>189</v>
      </c>
      <c r="AA1152" s="46">
        <v>30</v>
      </c>
      <c r="AB1152" s="46" t="s">
        <v>34</v>
      </c>
      <c r="AC1152" s="46" t="s">
        <v>4201</v>
      </c>
    </row>
    <row r="1153" spans="1:31" hidden="1">
      <c r="A1153" s="46">
        <v>337</v>
      </c>
      <c r="B1153" s="46" t="s">
        <v>954</v>
      </c>
      <c r="C1153" s="46" t="s">
        <v>4525</v>
      </c>
      <c r="D1153" s="46" t="s">
        <v>2089</v>
      </c>
      <c r="E1153" s="46" t="s">
        <v>3993</v>
      </c>
      <c r="F1153" s="46" t="s">
        <v>4554</v>
      </c>
      <c r="G1153" s="44" t="s">
        <v>4566</v>
      </c>
      <c r="H1153" s="44" t="s">
        <v>46</v>
      </c>
      <c r="I1153" s="46" t="s">
        <v>4530</v>
      </c>
      <c r="J1153" s="44" t="s">
        <v>4531</v>
      </c>
      <c r="N1153" s="46" t="s">
        <v>186</v>
      </c>
      <c r="P1153" s="46" t="s">
        <v>193</v>
      </c>
      <c r="Q1153" s="46" t="s">
        <v>7</v>
      </c>
      <c r="R1153" s="46" t="s">
        <v>4</v>
      </c>
      <c r="W1153" s="46" t="s">
        <v>189</v>
      </c>
      <c r="AA1153" s="46">
        <v>30</v>
      </c>
      <c r="AB1153" s="46" t="s">
        <v>34</v>
      </c>
      <c r="AC1153" s="46" t="s">
        <v>4201</v>
      </c>
    </row>
    <row r="1154" spans="1:31" hidden="1">
      <c r="A1154" s="46">
        <v>338</v>
      </c>
      <c r="B1154" s="46" t="s">
        <v>954</v>
      </c>
      <c r="C1154" s="46" t="s">
        <v>4525</v>
      </c>
      <c r="D1154" s="46" t="s">
        <v>2089</v>
      </c>
      <c r="E1154" s="46" t="s">
        <v>3993</v>
      </c>
      <c r="F1154" s="46" t="s">
        <v>4569</v>
      </c>
      <c r="G1154" s="44" t="s">
        <v>4570</v>
      </c>
      <c r="H1154" s="44" t="s">
        <v>3</v>
      </c>
      <c r="I1154" s="46" t="s">
        <v>4569</v>
      </c>
      <c r="J1154" s="44" t="s">
        <v>4571</v>
      </c>
      <c r="K1154" s="46" t="s">
        <v>4572</v>
      </c>
      <c r="L1154" s="46">
        <v>18672768755</v>
      </c>
      <c r="M1154" s="46">
        <v>42675</v>
      </c>
      <c r="N1154" s="46" t="s">
        <v>186</v>
      </c>
      <c r="O1154" s="46" t="s">
        <v>191</v>
      </c>
      <c r="P1154" s="46" t="s">
        <v>4573</v>
      </c>
      <c r="Q1154" s="46" t="s">
        <v>7</v>
      </c>
      <c r="R1154" s="46" t="s">
        <v>7</v>
      </c>
      <c r="S1154" s="46" t="s">
        <v>4574</v>
      </c>
      <c r="T1154" s="46" t="s">
        <v>4575</v>
      </c>
      <c r="U1154" s="46" t="s">
        <v>4576</v>
      </c>
      <c r="V1154" s="46">
        <v>42721</v>
      </c>
      <c r="W1154" s="46" t="s">
        <v>201</v>
      </c>
      <c r="AA1154" s="46">
        <v>15</v>
      </c>
      <c r="AB1154" s="46" t="s">
        <v>195</v>
      </c>
      <c r="AC1154" s="46" t="s">
        <v>4577</v>
      </c>
    </row>
    <row r="1155" spans="1:31" hidden="1">
      <c r="A1155" s="46">
        <v>339</v>
      </c>
      <c r="B1155" s="46" t="s">
        <v>954</v>
      </c>
      <c r="C1155" s="46" t="s">
        <v>4525</v>
      </c>
      <c r="D1155" s="46" t="s">
        <v>2089</v>
      </c>
      <c r="E1155" s="46" t="s">
        <v>3993</v>
      </c>
      <c r="F1155" s="46" t="s">
        <v>4578</v>
      </c>
      <c r="G1155" s="44" t="s">
        <v>4579</v>
      </c>
      <c r="H1155" s="44" t="s">
        <v>3</v>
      </c>
      <c r="I1155" s="46" t="s">
        <v>4578</v>
      </c>
      <c r="J1155" s="44" t="s">
        <v>4580</v>
      </c>
      <c r="K1155" s="46" t="s">
        <v>4581</v>
      </c>
      <c r="L1155" s="46">
        <v>18617020255</v>
      </c>
      <c r="M1155" s="46">
        <v>42643</v>
      </c>
      <c r="N1155" s="46" t="s">
        <v>186</v>
      </c>
      <c r="O1155" s="46" t="s">
        <v>191</v>
      </c>
      <c r="P1155" s="46" t="s">
        <v>188</v>
      </c>
      <c r="Q1155" s="46" t="s">
        <v>7</v>
      </c>
      <c r="R1155" s="46" t="s">
        <v>4</v>
      </c>
      <c r="S1155" s="46" t="s">
        <v>4582</v>
      </c>
      <c r="T1155" s="46" t="s">
        <v>4583</v>
      </c>
      <c r="U1155" s="46" t="s">
        <v>4584</v>
      </c>
      <c r="W1155" s="46" t="s">
        <v>189</v>
      </c>
      <c r="AA1155" s="46">
        <v>14</v>
      </c>
      <c r="AB1155" s="46" t="s">
        <v>34</v>
      </c>
      <c r="AC1155" s="46" t="s">
        <v>4577</v>
      </c>
      <c r="AE1155" s="46" t="s">
        <v>196</v>
      </c>
    </row>
    <row r="1156" spans="1:31" hidden="1">
      <c r="A1156" s="46">
        <v>340</v>
      </c>
      <c r="B1156" s="46" t="s">
        <v>954</v>
      </c>
      <c r="C1156" s="46" t="s">
        <v>4525</v>
      </c>
      <c r="D1156" s="46" t="s">
        <v>2089</v>
      </c>
      <c r="E1156" s="46" t="s">
        <v>3993</v>
      </c>
      <c r="F1156" s="46" t="s">
        <v>4578</v>
      </c>
      <c r="G1156" s="44" t="s">
        <v>4585</v>
      </c>
      <c r="H1156" s="44" t="s">
        <v>8</v>
      </c>
      <c r="I1156" s="46" t="s">
        <v>4586</v>
      </c>
      <c r="J1156" s="44" t="s">
        <v>4587</v>
      </c>
      <c r="K1156" s="46" t="s">
        <v>4588</v>
      </c>
      <c r="L1156" s="46" t="s">
        <v>4589</v>
      </c>
      <c r="M1156" s="46">
        <v>42697</v>
      </c>
      <c r="N1156" s="46" t="s">
        <v>186</v>
      </c>
      <c r="O1156" s="46" t="s">
        <v>191</v>
      </c>
      <c r="P1156" s="46" t="s">
        <v>200</v>
      </c>
      <c r="Q1156" s="46" t="s">
        <v>7</v>
      </c>
      <c r="R1156" s="46" t="s">
        <v>4</v>
      </c>
      <c r="S1156" s="46" t="s">
        <v>4590</v>
      </c>
      <c r="T1156" s="46" t="s">
        <v>4591</v>
      </c>
      <c r="U1156" s="46" t="s">
        <v>4592</v>
      </c>
      <c r="V1156" s="46">
        <v>42734</v>
      </c>
      <c r="W1156" s="46" t="s">
        <v>201</v>
      </c>
      <c r="AA1156" s="46">
        <v>14</v>
      </c>
      <c r="AB1156" s="46" t="s">
        <v>34</v>
      </c>
      <c r="AC1156" s="46" t="s">
        <v>4577</v>
      </c>
    </row>
    <row r="1157" spans="1:31" hidden="1">
      <c r="A1157" s="46">
        <v>341</v>
      </c>
      <c r="B1157" s="46" t="s">
        <v>954</v>
      </c>
      <c r="C1157" s="46" t="s">
        <v>4525</v>
      </c>
      <c r="D1157" s="46" t="s">
        <v>2089</v>
      </c>
      <c r="E1157" s="46" t="s">
        <v>3993</v>
      </c>
      <c r="F1157" s="46" t="s">
        <v>4578</v>
      </c>
      <c r="G1157" s="44" t="s">
        <v>4593</v>
      </c>
      <c r="H1157" s="44" t="s">
        <v>3</v>
      </c>
      <c r="I1157" s="46" t="s">
        <v>4578</v>
      </c>
      <c r="J1157" s="44" t="s">
        <v>4580</v>
      </c>
      <c r="K1157" s="46" t="s">
        <v>4581</v>
      </c>
      <c r="L1157" s="46">
        <v>18617020255</v>
      </c>
      <c r="M1157" s="46">
        <v>42643</v>
      </c>
      <c r="N1157" s="46" t="s">
        <v>186</v>
      </c>
      <c r="O1157" s="46" t="s">
        <v>191</v>
      </c>
      <c r="P1157" s="46" t="s">
        <v>188</v>
      </c>
      <c r="Q1157" s="46" t="s">
        <v>7</v>
      </c>
      <c r="R1157" s="46" t="s">
        <v>4</v>
      </c>
      <c r="S1157" s="46" t="s">
        <v>4582</v>
      </c>
      <c r="T1157" s="46" t="s">
        <v>4583</v>
      </c>
      <c r="U1157" s="46" t="s">
        <v>4584</v>
      </c>
      <c r="W1157" s="46" t="s">
        <v>189</v>
      </c>
      <c r="AA1157" s="46">
        <v>15</v>
      </c>
      <c r="AB1157" s="46" t="s">
        <v>34</v>
      </c>
      <c r="AC1157" s="46" t="s">
        <v>4577</v>
      </c>
      <c r="AE1157" s="46" t="s">
        <v>196</v>
      </c>
    </row>
    <row r="1158" spans="1:31" hidden="1">
      <c r="A1158" s="46">
        <v>342</v>
      </c>
      <c r="B1158" s="46" t="s">
        <v>954</v>
      </c>
      <c r="C1158" s="46" t="s">
        <v>4525</v>
      </c>
      <c r="D1158" s="46" t="s">
        <v>2089</v>
      </c>
      <c r="E1158" s="46" t="s">
        <v>3993</v>
      </c>
      <c r="F1158" s="46" t="s">
        <v>4578</v>
      </c>
      <c r="G1158" s="44" t="s">
        <v>4594</v>
      </c>
      <c r="H1158" s="44" t="s">
        <v>8</v>
      </c>
      <c r="I1158" s="46" t="s">
        <v>4595</v>
      </c>
      <c r="J1158" s="44" t="s">
        <v>4596</v>
      </c>
      <c r="K1158" s="46" t="s">
        <v>4597</v>
      </c>
      <c r="L1158" s="46">
        <v>13469991860</v>
      </c>
      <c r="M1158" s="46">
        <v>42697</v>
      </c>
      <c r="N1158" s="46" t="s">
        <v>186</v>
      </c>
      <c r="O1158" s="46" t="s">
        <v>191</v>
      </c>
      <c r="P1158" s="46" t="s">
        <v>200</v>
      </c>
      <c r="Q1158" s="46" t="s">
        <v>7</v>
      </c>
      <c r="R1158" s="46" t="s">
        <v>4</v>
      </c>
      <c r="S1158" s="46" t="s">
        <v>4598</v>
      </c>
      <c r="T1158" s="46" t="s">
        <v>4599</v>
      </c>
      <c r="U1158" s="46" t="s">
        <v>4600</v>
      </c>
      <c r="V1158" s="46">
        <v>42734</v>
      </c>
      <c r="W1158" s="46" t="s">
        <v>201</v>
      </c>
      <c r="X1158" s="46" t="s">
        <v>4601</v>
      </c>
      <c r="AA1158" s="46">
        <v>15</v>
      </c>
      <c r="AB1158" s="46" t="s">
        <v>34</v>
      </c>
      <c r="AC1158" s="46" t="s">
        <v>4577</v>
      </c>
    </row>
    <row r="1159" spans="1:31" hidden="1">
      <c r="A1159" s="46">
        <v>343</v>
      </c>
      <c r="B1159" s="46" t="s">
        <v>954</v>
      </c>
      <c r="C1159" s="46" t="s">
        <v>4525</v>
      </c>
      <c r="D1159" s="46" t="s">
        <v>2089</v>
      </c>
      <c r="E1159" s="46" t="s">
        <v>3993</v>
      </c>
      <c r="F1159" s="46" t="s">
        <v>4602</v>
      </c>
      <c r="G1159" s="44" t="s">
        <v>4603</v>
      </c>
      <c r="H1159" s="44" t="s">
        <v>3</v>
      </c>
      <c r="I1159" s="46" t="s">
        <v>4602</v>
      </c>
      <c r="J1159" s="44" t="s">
        <v>4604</v>
      </c>
      <c r="K1159" s="46" t="s">
        <v>4605</v>
      </c>
      <c r="L1159" s="46">
        <v>18620318837</v>
      </c>
      <c r="M1159" s="46">
        <v>41913</v>
      </c>
      <c r="N1159" s="46" t="s">
        <v>186</v>
      </c>
      <c r="O1159" s="46" t="s">
        <v>191</v>
      </c>
      <c r="P1159" s="46" t="s">
        <v>188</v>
      </c>
      <c r="Q1159" s="46" t="s">
        <v>7</v>
      </c>
      <c r="R1159" s="46" t="s">
        <v>7</v>
      </c>
      <c r="W1159" s="46" t="s">
        <v>189</v>
      </c>
      <c r="X1159" s="46" t="s">
        <v>4606</v>
      </c>
      <c r="AA1159" s="46">
        <v>17</v>
      </c>
      <c r="AB1159" s="46" t="s">
        <v>34</v>
      </c>
      <c r="AC1159" s="46" t="s">
        <v>4577</v>
      </c>
      <c r="AE1159" s="46" t="s">
        <v>196</v>
      </c>
    </row>
    <row r="1160" spans="1:31" hidden="1">
      <c r="A1160" s="46">
        <v>344</v>
      </c>
      <c r="B1160" s="46" t="s">
        <v>954</v>
      </c>
      <c r="C1160" s="46" t="s">
        <v>4525</v>
      </c>
      <c r="D1160" s="46" t="s">
        <v>2089</v>
      </c>
      <c r="E1160" s="46" t="s">
        <v>3993</v>
      </c>
      <c r="F1160" s="46" t="s">
        <v>4602</v>
      </c>
      <c r="G1160" s="44" t="s">
        <v>4607</v>
      </c>
      <c r="H1160" s="44" t="s">
        <v>8</v>
      </c>
      <c r="I1160" s="46" t="s">
        <v>4608</v>
      </c>
      <c r="J1160" s="44" t="s">
        <v>4609</v>
      </c>
      <c r="K1160" s="46" t="s">
        <v>4610</v>
      </c>
      <c r="L1160" s="46">
        <v>13163341962</v>
      </c>
      <c r="M1160" s="46">
        <v>42663</v>
      </c>
      <c r="N1160" s="46" t="s">
        <v>186</v>
      </c>
      <c r="O1160" s="46" t="s">
        <v>191</v>
      </c>
      <c r="P1160" s="46" t="s">
        <v>200</v>
      </c>
      <c r="Q1160" s="46" t="s">
        <v>7</v>
      </c>
      <c r="R1160" s="46" t="s">
        <v>7</v>
      </c>
      <c r="S1160" s="46" t="s">
        <v>4611</v>
      </c>
      <c r="T1160" s="46" t="s">
        <v>4612</v>
      </c>
      <c r="U1160" s="46" t="s">
        <v>1355</v>
      </c>
      <c r="V1160" s="46">
        <v>42719</v>
      </c>
      <c r="W1160" s="46" t="s">
        <v>201</v>
      </c>
      <c r="X1160" s="46" t="s">
        <v>4613</v>
      </c>
      <c r="AA1160" s="46">
        <v>17</v>
      </c>
      <c r="AB1160" s="46" t="s">
        <v>34</v>
      </c>
      <c r="AC1160" s="46" t="s">
        <v>4577</v>
      </c>
    </row>
    <row r="1161" spans="1:31" hidden="1">
      <c r="A1161" s="46">
        <v>345</v>
      </c>
      <c r="B1161" s="46" t="s">
        <v>954</v>
      </c>
      <c r="C1161" s="46" t="s">
        <v>4525</v>
      </c>
      <c r="D1161" s="46" t="s">
        <v>2089</v>
      </c>
      <c r="E1161" s="46" t="s">
        <v>3993</v>
      </c>
      <c r="F1161" s="46" t="s">
        <v>4614</v>
      </c>
      <c r="G1161" s="44" t="s">
        <v>4615</v>
      </c>
      <c r="H1161" s="44" t="s">
        <v>3</v>
      </c>
      <c r="I1161" s="46" t="s">
        <v>4614</v>
      </c>
      <c r="J1161" s="44" t="s">
        <v>4616</v>
      </c>
      <c r="K1161" s="46" t="s">
        <v>4617</v>
      </c>
      <c r="L1161" s="46" t="s">
        <v>4618</v>
      </c>
      <c r="M1161" s="46">
        <v>42675</v>
      </c>
      <c r="N1161" s="46" t="s">
        <v>186</v>
      </c>
      <c r="O1161" s="46" t="s">
        <v>187</v>
      </c>
      <c r="P1161" s="46" t="s">
        <v>200</v>
      </c>
      <c r="Q1161" s="46" t="s">
        <v>4</v>
      </c>
      <c r="R1161" s="46" t="s">
        <v>4</v>
      </c>
      <c r="S1161" s="46" t="s">
        <v>4619</v>
      </c>
      <c r="T1161" s="46" t="s">
        <v>4620</v>
      </c>
      <c r="U1161" s="46" t="s">
        <v>4621</v>
      </c>
      <c r="V1161" s="46">
        <v>42721</v>
      </c>
      <c r="W1161" s="46" t="s">
        <v>201</v>
      </c>
      <c r="AA1161" s="46">
        <v>21</v>
      </c>
      <c r="AB1161" s="46" t="s">
        <v>34</v>
      </c>
      <c r="AC1161" s="46" t="s">
        <v>4577</v>
      </c>
    </row>
    <row r="1162" spans="1:31" hidden="1">
      <c r="A1162" s="46">
        <v>346</v>
      </c>
      <c r="B1162" s="46" t="s">
        <v>954</v>
      </c>
      <c r="C1162" s="46" t="s">
        <v>4525</v>
      </c>
      <c r="D1162" s="46" t="s">
        <v>2089</v>
      </c>
      <c r="E1162" s="46" t="s">
        <v>3993</v>
      </c>
      <c r="F1162" s="46" t="s">
        <v>4614</v>
      </c>
      <c r="G1162" s="44" t="s">
        <v>4622</v>
      </c>
      <c r="H1162" s="44" t="s">
        <v>8</v>
      </c>
      <c r="I1162" s="46" t="s">
        <v>4623</v>
      </c>
      <c r="J1162" s="44" t="s">
        <v>4624</v>
      </c>
      <c r="K1162" s="46" t="s">
        <v>4625</v>
      </c>
      <c r="L1162" s="46">
        <v>13928912690</v>
      </c>
      <c r="M1162" s="46" t="s">
        <v>4626</v>
      </c>
      <c r="N1162" s="46" t="s">
        <v>186</v>
      </c>
      <c r="O1162" s="46" t="s">
        <v>191</v>
      </c>
      <c r="P1162" s="46" t="s">
        <v>188</v>
      </c>
      <c r="Q1162" s="46" t="s">
        <v>4</v>
      </c>
      <c r="R1162" s="46" t="s">
        <v>4</v>
      </c>
      <c r="S1162" s="46" t="s">
        <v>4627</v>
      </c>
      <c r="T1162" s="46" t="s">
        <v>4628</v>
      </c>
      <c r="U1162" s="46" t="s">
        <v>4621</v>
      </c>
      <c r="W1162" s="46" t="s">
        <v>189</v>
      </c>
      <c r="AA1162" s="46">
        <v>21</v>
      </c>
      <c r="AB1162" s="46" t="s">
        <v>34</v>
      </c>
      <c r="AC1162" s="46" t="s">
        <v>4577</v>
      </c>
    </row>
    <row r="1163" spans="1:31" hidden="1">
      <c r="A1163" s="46">
        <v>347</v>
      </c>
      <c r="B1163" s="46" t="s">
        <v>954</v>
      </c>
      <c r="C1163" s="46" t="s">
        <v>4525</v>
      </c>
      <c r="D1163" s="46" t="s">
        <v>2089</v>
      </c>
      <c r="E1163" s="46" t="s">
        <v>3993</v>
      </c>
      <c r="F1163" s="46" t="s">
        <v>4614</v>
      </c>
      <c r="G1163" s="44" t="s">
        <v>4629</v>
      </c>
      <c r="H1163" s="44" t="s">
        <v>192</v>
      </c>
      <c r="I1163" s="46" t="s">
        <v>4630</v>
      </c>
      <c r="J1163" s="44" t="s">
        <v>4631</v>
      </c>
      <c r="K1163" s="46" t="s">
        <v>4632</v>
      </c>
      <c r="L1163" s="46">
        <v>18271932722</v>
      </c>
      <c r="M1163" s="46">
        <v>42430</v>
      </c>
      <c r="N1163" s="46" t="s">
        <v>186</v>
      </c>
      <c r="O1163" s="46" t="s">
        <v>187</v>
      </c>
      <c r="P1163" s="46" t="s">
        <v>193</v>
      </c>
      <c r="Q1163" s="46" t="s">
        <v>4</v>
      </c>
      <c r="R1163" s="46" t="s">
        <v>4</v>
      </c>
      <c r="W1163" s="46" t="s">
        <v>189</v>
      </c>
      <c r="AA1163" s="46">
        <v>21</v>
      </c>
      <c r="AB1163" s="46" t="s">
        <v>34</v>
      </c>
      <c r="AC1163" s="46" t="s">
        <v>4577</v>
      </c>
    </row>
    <row r="1164" spans="1:31" hidden="1">
      <c r="A1164" s="46">
        <v>348</v>
      </c>
      <c r="B1164" s="46" t="s">
        <v>954</v>
      </c>
      <c r="C1164" s="46" t="s">
        <v>4525</v>
      </c>
      <c r="D1164" s="46" t="s">
        <v>2089</v>
      </c>
      <c r="E1164" s="46" t="s">
        <v>3993</v>
      </c>
      <c r="F1164" s="46" t="s">
        <v>4614</v>
      </c>
      <c r="G1164" s="44" t="s">
        <v>4633</v>
      </c>
      <c r="H1164" s="44" t="s">
        <v>46</v>
      </c>
      <c r="I1164" s="46" t="s">
        <v>4634</v>
      </c>
      <c r="J1164" s="44" t="s">
        <v>4635</v>
      </c>
      <c r="K1164" s="46" t="s">
        <v>4636</v>
      </c>
      <c r="L1164" s="46">
        <v>18576670654</v>
      </c>
      <c r="M1164" s="46">
        <v>42568</v>
      </c>
      <c r="N1164" s="46" t="s">
        <v>186</v>
      </c>
      <c r="O1164" s="46" t="s">
        <v>191</v>
      </c>
      <c r="P1164" s="46" t="s">
        <v>188</v>
      </c>
      <c r="Q1164" s="46" t="s">
        <v>4</v>
      </c>
      <c r="R1164" s="46" t="s">
        <v>4</v>
      </c>
      <c r="S1164" s="46" t="s">
        <v>4637</v>
      </c>
      <c r="T1164" s="46" t="s">
        <v>4638</v>
      </c>
      <c r="U1164" s="46" t="s">
        <v>4085</v>
      </c>
      <c r="W1164" s="46" t="s">
        <v>189</v>
      </c>
      <c r="AA1164" s="46">
        <v>21</v>
      </c>
      <c r="AB1164" s="46" t="s">
        <v>34</v>
      </c>
      <c r="AC1164" s="46" t="s">
        <v>4577</v>
      </c>
    </row>
    <row r="1165" spans="1:31" hidden="1">
      <c r="A1165" s="46">
        <v>349</v>
      </c>
      <c r="B1165" s="46" t="s">
        <v>954</v>
      </c>
      <c r="C1165" s="46" t="s">
        <v>4525</v>
      </c>
      <c r="D1165" s="46" t="s">
        <v>2089</v>
      </c>
      <c r="E1165" s="46" t="s">
        <v>3993</v>
      </c>
      <c r="F1165" s="46" t="s">
        <v>4639</v>
      </c>
      <c r="G1165" s="44" t="s">
        <v>4640</v>
      </c>
      <c r="H1165" s="44" t="s">
        <v>3</v>
      </c>
      <c r="I1165" s="46" t="s">
        <v>4639</v>
      </c>
      <c r="J1165" s="44" t="s">
        <v>4641</v>
      </c>
      <c r="K1165" s="46" t="s">
        <v>4642</v>
      </c>
      <c r="L1165" s="46">
        <v>13026301938</v>
      </c>
      <c r="M1165" s="46">
        <v>42248</v>
      </c>
      <c r="N1165" s="46" t="s">
        <v>186</v>
      </c>
      <c r="O1165" s="46" t="s">
        <v>187</v>
      </c>
      <c r="P1165" s="46" t="s">
        <v>188</v>
      </c>
      <c r="Q1165" s="46" t="s">
        <v>4</v>
      </c>
      <c r="R1165" s="46" t="s">
        <v>4</v>
      </c>
      <c r="S1165" s="46" t="s">
        <v>4643</v>
      </c>
      <c r="T1165" s="46" t="s">
        <v>4644</v>
      </c>
      <c r="U1165" s="46" t="s">
        <v>685</v>
      </c>
      <c r="W1165" s="46" t="s">
        <v>189</v>
      </c>
      <c r="X1165" s="46" t="s">
        <v>4630</v>
      </c>
      <c r="AA1165" s="46">
        <v>15</v>
      </c>
      <c r="AB1165" s="46" t="s">
        <v>34</v>
      </c>
      <c r="AC1165" s="46" t="s">
        <v>4577</v>
      </c>
      <c r="AE1165" s="46" t="s">
        <v>196</v>
      </c>
    </row>
    <row r="1166" spans="1:31" hidden="1">
      <c r="A1166" s="46">
        <v>350</v>
      </c>
      <c r="B1166" s="46" t="s">
        <v>954</v>
      </c>
      <c r="C1166" s="46" t="s">
        <v>4525</v>
      </c>
      <c r="D1166" s="46" t="s">
        <v>2089</v>
      </c>
      <c r="E1166" s="46" t="s">
        <v>3993</v>
      </c>
      <c r="F1166" s="46" t="s">
        <v>4639</v>
      </c>
      <c r="G1166" s="44" t="s">
        <v>4645</v>
      </c>
      <c r="H1166" s="44" t="s">
        <v>192</v>
      </c>
      <c r="I1166" s="46" t="s">
        <v>4646</v>
      </c>
      <c r="J1166" s="44" t="s">
        <v>4647</v>
      </c>
      <c r="K1166" s="46" t="s">
        <v>4648</v>
      </c>
      <c r="L1166" s="46">
        <v>1582753904</v>
      </c>
      <c r="M1166" s="46">
        <v>42430</v>
      </c>
      <c r="N1166" s="46" t="s">
        <v>186</v>
      </c>
      <c r="O1166" s="46" t="s">
        <v>187</v>
      </c>
      <c r="P1166" s="46" t="s">
        <v>4649</v>
      </c>
      <c r="Q1166" s="46" t="s">
        <v>4</v>
      </c>
      <c r="R1166" s="46" t="s">
        <v>4</v>
      </c>
      <c r="W1166" s="46" t="s">
        <v>189</v>
      </c>
      <c r="AA1166" s="46">
        <v>15</v>
      </c>
      <c r="AB1166" s="46" t="s">
        <v>34</v>
      </c>
      <c r="AC1166" s="46" t="s">
        <v>4577</v>
      </c>
    </row>
    <row r="1167" spans="1:31" hidden="1">
      <c r="A1167" s="46">
        <v>351</v>
      </c>
      <c r="B1167" s="46" t="s">
        <v>954</v>
      </c>
      <c r="C1167" s="46" t="s">
        <v>4525</v>
      </c>
      <c r="D1167" s="46" t="s">
        <v>2089</v>
      </c>
      <c r="E1167" s="46" t="s">
        <v>3993</v>
      </c>
      <c r="F1167" s="46" t="s">
        <v>4639</v>
      </c>
      <c r="G1167" s="44" t="s">
        <v>4650</v>
      </c>
      <c r="H1167" s="44" t="s">
        <v>46</v>
      </c>
      <c r="I1167" s="46" t="s">
        <v>4634</v>
      </c>
      <c r="J1167" s="44" t="s">
        <v>4635</v>
      </c>
      <c r="K1167" s="46" t="s">
        <v>4636</v>
      </c>
      <c r="L1167" s="46">
        <v>18576670654</v>
      </c>
      <c r="M1167" s="46">
        <v>42568</v>
      </c>
      <c r="N1167" s="46" t="s">
        <v>186</v>
      </c>
      <c r="O1167" s="46" t="s">
        <v>191</v>
      </c>
      <c r="P1167" s="46" t="s">
        <v>188</v>
      </c>
      <c r="Q1167" s="46" t="s">
        <v>4</v>
      </c>
      <c r="R1167" s="46" t="s">
        <v>4</v>
      </c>
      <c r="S1167" s="46" t="s">
        <v>4637</v>
      </c>
      <c r="T1167" s="46" t="s">
        <v>4638</v>
      </c>
      <c r="U1167" s="46" t="s">
        <v>4085</v>
      </c>
      <c r="W1167" s="46" t="s">
        <v>189</v>
      </c>
      <c r="AA1167" s="46">
        <v>15</v>
      </c>
      <c r="AB1167" s="46" t="s">
        <v>34</v>
      </c>
      <c r="AC1167" s="46" t="s">
        <v>4577</v>
      </c>
    </row>
    <row r="1168" spans="1:31" hidden="1">
      <c r="A1168" s="46">
        <v>352</v>
      </c>
      <c r="B1168" s="46" t="s">
        <v>954</v>
      </c>
      <c r="C1168" s="46" t="s">
        <v>4525</v>
      </c>
      <c r="D1168" s="46" t="s">
        <v>2089</v>
      </c>
      <c r="E1168" s="46" t="s">
        <v>3993</v>
      </c>
      <c r="F1168" s="46" t="s">
        <v>4651</v>
      </c>
      <c r="G1168" s="44" t="s">
        <v>4652</v>
      </c>
      <c r="H1168" s="44" t="s">
        <v>3</v>
      </c>
      <c r="I1168" s="46" t="s">
        <v>4651</v>
      </c>
      <c r="J1168" s="44" t="s">
        <v>4653</v>
      </c>
      <c r="K1168" s="46" t="s">
        <v>4654</v>
      </c>
      <c r="L1168" s="46">
        <v>18718518325</v>
      </c>
      <c r="M1168" s="46">
        <v>41527</v>
      </c>
      <c r="N1168" s="46" t="s">
        <v>186</v>
      </c>
      <c r="O1168" s="46" t="s">
        <v>187</v>
      </c>
      <c r="P1168" s="46" t="s">
        <v>193</v>
      </c>
      <c r="Q1168" s="46" t="s">
        <v>4</v>
      </c>
      <c r="R1168" s="46" t="s">
        <v>4</v>
      </c>
      <c r="W1168" s="46" t="s">
        <v>189</v>
      </c>
      <c r="X1168" s="46" t="s">
        <v>4655</v>
      </c>
      <c r="AA1168" s="46">
        <v>20</v>
      </c>
      <c r="AB1168" s="46" t="s">
        <v>34</v>
      </c>
      <c r="AC1168" s="46" t="s">
        <v>4577</v>
      </c>
      <c r="AE1168" s="46" t="s">
        <v>196</v>
      </c>
    </row>
    <row r="1169" spans="1:31" hidden="1">
      <c r="A1169" s="46">
        <v>353</v>
      </c>
      <c r="B1169" s="46" t="s">
        <v>954</v>
      </c>
      <c r="C1169" s="46" t="s">
        <v>4525</v>
      </c>
      <c r="D1169" s="46" t="s">
        <v>2089</v>
      </c>
      <c r="E1169" s="46" t="s">
        <v>3993</v>
      </c>
      <c r="F1169" s="46" t="s">
        <v>4651</v>
      </c>
      <c r="G1169" s="44" t="s">
        <v>4656</v>
      </c>
      <c r="H1169" s="44" t="s">
        <v>8</v>
      </c>
      <c r="I1169" s="46" t="s">
        <v>4655</v>
      </c>
      <c r="J1169" s="44" t="s">
        <v>4657</v>
      </c>
      <c r="K1169" s="46" t="s">
        <v>4658</v>
      </c>
      <c r="L1169" s="46">
        <v>13265649597</v>
      </c>
      <c r="M1169" s="46">
        <v>42583</v>
      </c>
      <c r="N1169" s="46" t="s">
        <v>186</v>
      </c>
      <c r="O1169" s="46" t="s">
        <v>187</v>
      </c>
      <c r="P1169" s="46" t="s">
        <v>188</v>
      </c>
      <c r="Q1169" s="46" t="s">
        <v>4</v>
      </c>
      <c r="R1169" s="46" t="s">
        <v>4</v>
      </c>
      <c r="S1169" s="46" t="s">
        <v>4659</v>
      </c>
      <c r="T1169" s="46" t="s">
        <v>4660</v>
      </c>
      <c r="U1169" s="46" t="s">
        <v>4661</v>
      </c>
      <c r="W1169" s="46" t="s">
        <v>189</v>
      </c>
      <c r="X1169" s="46" t="s">
        <v>4662</v>
      </c>
      <c r="AA1169" s="46">
        <v>20</v>
      </c>
      <c r="AB1169" s="46" t="s">
        <v>34</v>
      </c>
      <c r="AC1169" s="46" t="s">
        <v>4577</v>
      </c>
    </row>
    <row r="1170" spans="1:31" hidden="1">
      <c r="A1170" s="46">
        <v>354</v>
      </c>
      <c r="B1170" s="46" t="s">
        <v>954</v>
      </c>
      <c r="C1170" s="46" t="s">
        <v>4525</v>
      </c>
      <c r="D1170" s="46" t="s">
        <v>2089</v>
      </c>
      <c r="E1170" s="46" t="s">
        <v>3993</v>
      </c>
      <c r="F1170" s="46" t="s">
        <v>4651</v>
      </c>
      <c r="G1170" s="44" t="s">
        <v>4663</v>
      </c>
      <c r="H1170" s="44" t="s">
        <v>192</v>
      </c>
      <c r="I1170" s="46" t="s">
        <v>4664</v>
      </c>
      <c r="J1170" s="44" t="s">
        <v>4665</v>
      </c>
      <c r="K1170" s="46" t="s">
        <v>4666</v>
      </c>
      <c r="L1170" s="46">
        <v>13342928975</v>
      </c>
      <c r="M1170" s="46">
        <v>42583</v>
      </c>
      <c r="N1170" s="46" t="s">
        <v>186</v>
      </c>
      <c r="O1170" s="46" t="s">
        <v>187</v>
      </c>
      <c r="P1170" s="46" t="s">
        <v>188</v>
      </c>
      <c r="Q1170" s="46" t="s">
        <v>4</v>
      </c>
      <c r="R1170" s="46" t="s">
        <v>4</v>
      </c>
      <c r="S1170" s="46" t="s">
        <v>4667</v>
      </c>
      <c r="T1170" s="46" t="s">
        <v>4668</v>
      </c>
      <c r="U1170" s="46" t="s">
        <v>4669</v>
      </c>
      <c r="W1170" s="46" t="s">
        <v>189</v>
      </c>
      <c r="X1170" s="46" t="s">
        <v>4670</v>
      </c>
      <c r="AA1170" s="46">
        <v>20</v>
      </c>
      <c r="AB1170" s="46" t="s">
        <v>34</v>
      </c>
      <c r="AC1170" s="46" t="s">
        <v>4577</v>
      </c>
    </row>
    <row r="1171" spans="1:31" hidden="1">
      <c r="A1171" s="46">
        <v>355</v>
      </c>
      <c r="B1171" s="46" t="s">
        <v>954</v>
      </c>
      <c r="C1171" s="46" t="s">
        <v>4525</v>
      </c>
      <c r="D1171" s="46" t="s">
        <v>2089</v>
      </c>
      <c r="E1171" s="46" t="s">
        <v>3993</v>
      </c>
      <c r="F1171" s="46" t="s">
        <v>4651</v>
      </c>
      <c r="G1171" s="44" t="s">
        <v>4671</v>
      </c>
      <c r="H1171" s="44" t="s">
        <v>46</v>
      </c>
      <c r="I1171" s="46" t="s">
        <v>4634</v>
      </c>
      <c r="J1171" s="44" t="s">
        <v>4635</v>
      </c>
      <c r="K1171" s="46" t="s">
        <v>4636</v>
      </c>
      <c r="L1171" s="46">
        <v>18576670654</v>
      </c>
      <c r="M1171" s="46">
        <v>42568</v>
      </c>
      <c r="N1171" s="46" t="s">
        <v>186</v>
      </c>
      <c r="O1171" s="46" t="s">
        <v>191</v>
      </c>
      <c r="P1171" s="46" t="s">
        <v>188</v>
      </c>
      <c r="Q1171" s="46" t="s">
        <v>4</v>
      </c>
      <c r="R1171" s="46" t="s">
        <v>4</v>
      </c>
      <c r="S1171" s="46" t="s">
        <v>4637</v>
      </c>
      <c r="T1171" s="46" t="s">
        <v>4638</v>
      </c>
      <c r="U1171" s="46" t="s">
        <v>4085</v>
      </c>
      <c r="W1171" s="46" t="s">
        <v>189</v>
      </c>
      <c r="AA1171" s="46">
        <v>20</v>
      </c>
      <c r="AB1171" s="46" t="s">
        <v>34</v>
      </c>
      <c r="AC1171" s="46" t="s">
        <v>4577</v>
      </c>
    </row>
    <row r="1172" spans="1:31" hidden="1">
      <c r="A1172" s="46">
        <v>356</v>
      </c>
      <c r="B1172" s="46" t="s">
        <v>954</v>
      </c>
      <c r="C1172" s="46" t="s">
        <v>4525</v>
      </c>
      <c r="D1172" s="46" t="s">
        <v>2089</v>
      </c>
      <c r="E1172" s="46" t="s">
        <v>3993</v>
      </c>
      <c r="F1172" s="46" t="s">
        <v>4672</v>
      </c>
      <c r="G1172" s="44" t="s">
        <v>4673</v>
      </c>
      <c r="H1172" s="44" t="s">
        <v>3</v>
      </c>
      <c r="I1172" s="46" t="s">
        <v>4672</v>
      </c>
      <c r="J1172" s="44" t="s">
        <v>4820</v>
      </c>
      <c r="K1172" s="46" t="s">
        <v>4674</v>
      </c>
      <c r="L1172" s="46" t="s">
        <v>4675</v>
      </c>
      <c r="M1172" s="46">
        <v>42583</v>
      </c>
      <c r="N1172" s="46" t="s">
        <v>186</v>
      </c>
      <c r="O1172" s="46" t="s">
        <v>187</v>
      </c>
      <c r="P1172" s="46" t="s">
        <v>200</v>
      </c>
      <c r="Q1172" s="46" t="s">
        <v>4</v>
      </c>
      <c r="R1172" s="46" t="s">
        <v>4</v>
      </c>
      <c r="S1172" s="46" t="s">
        <v>4676</v>
      </c>
      <c r="T1172" s="46" t="s">
        <v>4677</v>
      </c>
      <c r="U1172" s="46" t="s">
        <v>4678</v>
      </c>
      <c r="V1172" s="46">
        <v>42734</v>
      </c>
      <c r="W1172" s="46" t="s">
        <v>201</v>
      </c>
      <c r="AA1172" s="46">
        <v>10</v>
      </c>
      <c r="AB1172" s="46" t="s">
        <v>34</v>
      </c>
      <c r="AC1172" s="46" t="s">
        <v>4577</v>
      </c>
    </row>
    <row r="1173" spans="1:31" hidden="1">
      <c r="A1173" s="46">
        <v>357</v>
      </c>
      <c r="B1173" s="46" t="s">
        <v>954</v>
      </c>
      <c r="C1173" s="46" t="s">
        <v>4525</v>
      </c>
      <c r="D1173" s="46" t="s">
        <v>2089</v>
      </c>
      <c r="E1173" s="46" t="s">
        <v>3993</v>
      </c>
      <c r="F1173" s="46" t="s">
        <v>4672</v>
      </c>
      <c r="G1173" s="44" t="s">
        <v>4679</v>
      </c>
      <c r="H1173" s="44" t="s">
        <v>8</v>
      </c>
      <c r="I1173" s="46" t="s">
        <v>4680</v>
      </c>
      <c r="J1173" s="44" t="s">
        <v>4681</v>
      </c>
      <c r="K1173" s="46" t="s">
        <v>4682</v>
      </c>
      <c r="L1173" s="46">
        <v>15323458029</v>
      </c>
      <c r="M1173" s="46">
        <v>42583</v>
      </c>
      <c r="N1173" s="46" t="s">
        <v>186</v>
      </c>
      <c r="O1173" s="46" t="s">
        <v>191</v>
      </c>
      <c r="P1173" s="46" t="s">
        <v>200</v>
      </c>
      <c r="Q1173" s="46" t="s">
        <v>4</v>
      </c>
      <c r="R1173" s="46" t="s">
        <v>4</v>
      </c>
      <c r="S1173" s="46" t="s">
        <v>4683</v>
      </c>
      <c r="T1173" s="46" t="s">
        <v>4684</v>
      </c>
      <c r="U1173" s="46" t="s">
        <v>4685</v>
      </c>
      <c r="V1173" s="46">
        <v>42734</v>
      </c>
      <c r="W1173" s="46" t="s">
        <v>201</v>
      </c>
      <c r="AA1173" s="46">
        <v>10</v>
      </c>
      <c r="AB1173" s="46" t="s">
        <v>34</v>
      </c>
      <c r="AC1173" s="46" t="s">
        <v>4577</v>
      </c>
    </row>
    <row r="1174" spans="1:31" hidden="1">
      <c r="A1174" s="46">
        <v>358</v>
      </c>
      <c r="B1174" s="46" t="s">
        <v>954</v>
      </c>
      <c r="C1174" s="46" t="s">
        <v>4525</v>
      </c>
      <c r="D1174" s="46" t="s">
        <v>2089</v>
      </c>
      <c r="E1174" s="46" t="s">
        <v>3993</v>
      </c>
      <c r="F1174" s="46" t="s">
        <v>4672</v>
      </c>
      <c r="G1174" s="44" t="s">
        <v>4686</v>
      </c>
      <c r="H1174" s="44" t="s">
        <v>192</v>
      </c>
      <c r="I1174" s="46" t="s">
        <v>4687</v>
      </c>
      <c r="J1174" s="44" t="s">
        <v>4688</v>
      </c>
      <c r="K1174" s="46" t="s">
        <v>4689</v>
      </c>
      <c r="L1174" s="46">
        <v>18710207533</v>
      </c>
      <c r="M1174" s="46">
        <v>42583</v>
      </c>
      <c r="N1174" s="46" t="s">
        <v>186</v>
      </c>
      <c r="O1174" s="46" t="s">
        <v>191</v>
      </c>
      <c r="P1174" s="46" t="s">
        <v>200</v>
      </c>
      <c r="Q1174" s="46" t="s">
        <v>4</v>
      </c>
      <c r="R1174" s="46" t="s">
        <v>4</v>
      </c>
      <c r="S1174" s="46" t="s">
        <v>4690</v>
      </c>
      <c r="T1174" s="46" t="s">
        <v>4691</v>
      </c>
      <c r="U1174" s="46" t="s">
        <v>4692</v>
      </c>
      <c r="V1174" s="46">
        <v>42734</v>
      </c>
      <c r="W1174" s="46" t="s">
        <v>201</v>
      </c>
      <c r="AA1174" s="46">
        <v>10</v>
      </c>
      <c r="AB1174" s="46" t="s">
        <v>34</v>
      </c>
      <c r="AC1174" s="46" t="s">
        <v>4577</v>
      </c>
    </row>
    <row r="1175" spans="1:31" hidden="1">
      <c r="A1175" s="46">
        <v>359</v>
      </c>
      <c r="B1175" s="46" t="s">
        <v>954</v>
      </c>
      <c r="C1175" s="46" t="s">
        <v>4525</v>
      </c>
      <c r="D1175" s="46" t="s">
        <v>2089</v>
      </c>
      <c r="E1175" s="46" t="s">
        <v>3993</v>
      </c>
      <c r="F1175" s="46" t="s">
        <v>4672</v>
      </c>
      <c r="G1175" s="44" t="s">
        <v>4693</v>
      </c>
      <c r="H1175" s="44" t="s">
        <v>46</v>
      </c>
      <c r="I1175" s="46" t="s">
        <v>4634</v>
      </c>
      <c r="J1175" s="44" t="s">
        <v>4635</v>
      </c>
      <c r="K1175" s="46" t="s">
        <v>4636</v>
      </c>
      <c r="L1175" s="46">
        <v>18576670654</v>
      </c>
      <c r="M1175" s="46">
        <v>42568</v>
      </c>
      <c r="N1175" s="46" t="s">
        <v>186</v>
      </c>
      <c r="O1175" s="46" t="s">
        <v>191</v>
      </c>
      <c r="P1175" s="46" t="s">
        <v>188</v>
      </c>
      <c r="Q1175" s="46" t="s">
        <v>4</v>
      </c>
      <c r="R1175" s="46" t="s">
        <v>4</v>
      </c>
      <c r="S1175" s="46" t="s">
        <v>4637</v>
      </c>
      <c r="T1175" s="46" t="s">
        <v>4638</v>
      </c>
      <c r="U1175" s="46" t="s">
        <v>4085</v>
      </c>
      <c r="W1175" s="46" t="s">
        <v>189</v>
      </c>
      <c r="AA1175" s="46">
        <v>10</v>
      </c>
      <c r="AB1175" s="46" t="s">
        <v>34</v>
      </c>
      <c r="AC1175" s="46" t="s">
        <v>4577</v>
      </c>
    </row>
    <row r="1176" spans="1:31" hidden="1">
      <c r="A1176" s="46">
        <v>360</v>
      </c>
      <c r="B1176" s="46" t="s">
        <v>954</v>
      </c>
      <c r="C1176" s="46" t="s">
        <v>4525</v>
      </c>
      <c r="D1176" s="46" t="s">
        <v>2089</v>
      </c>
      <c r="E1176" s="46" t="s">
        <v>3993</v>
      </c>
      <c r="F1176" s="46" t="s">
        <v>5105</v>
      </c>
      <c r="G1176" s="44" t="s">
        <v>5106</v>
      </c>
      <c r="H1176" s="44" t="s">
        <v>3</v>
      </c>
      <c r="I1176" s="46" t="s">
        <v>5105</v>
      </c>
      <c r="J1176" s="44" t="s">
        <v>5107</v>
      </c>
      <c r="M1176" s="46">
        <v>42522</v>
      </c>
      <c r="N1176" s="46" t="s">
        <v>186</v>
      </c>
      <c r="O1176" s="46" t="s">
        <v>187</v>
      </c>
      <c r="P1176" s="46" t="s">
        <v>200</v>
      </c>
      <c r="Q1176" s="46" t="s">
        <v>6</v>
      </c>
      <c r="R1176" s="46" t="s">
        <v>7</v>
      </c>
      <c r="V1176" s="46">
        <v>42734</v>
      </c>
      <c r="W1176" s="46" t="s">
        <v>201</v>
      </c>
      <c r="AA1176" s="46">
        <v>5</v>
      </c>
      <c r="AB1176" s="46" t="s">
        <v>195</v>
      </c>
      <c r="AC1176" s="46" t="s">
        <v>4371</v>
      </c>
    </row>
    <row r="1177" spans="1:31" hidden="1">
      <c r="A1177" s="46">
        <v>361</v>
      </c>
      <c r="B1177" s="46" t="s">
        <v>954</v>
      </c>
      <c r="C1177" s="46" t="s">
        <v>4525</v>
      </c>
      <c r="D1177" s="46" t="s">
        <v>2089</v>
      </c>
      <c r="E1177" s="46" t="s">
        <v>3993</v>
      </c>
      <c r="F1177" s="46" t="s">
        <v>4694</v>
      </c>
      <c r="G1177" s="44" t="s">
        <v>4695</v>
      </c>
      <c r="H1177" s="44" t="s">
        <v>3</v>
      </c>
      <c r="I1177" s="46" t="s">
        <v>4694</v>
      </c>
      <c r="J1177" s="44" t="s">
        <v>4696</v>
      </c>
      <c r="K1177" s="46" t="s">
        <v>4697</v>
      </c>
      <c r="N1177" s="46" t="s">
        <v>186</v>
      </c>
      <c r="O1177" s="46" t="s">
        <v>187</v>
      </c>
      <c r="P1177" s="46" t="s">
        <v>188</v>
      </c>
      <c r="Q1177" s="46" t="s">
        <v>4</v>
      </c>
      <c r="R1177" s="46" t="s">
        <v>4</v>
      </c>
      <c r="V1177" s="46">
        <v>42720</v>
      </c>
      <c r="W1177" s="46" t="s">
        <v>189</v>
      </c>
      <c r="AA1177" s="46">
        <v>14</v>
      </c>
      <c r="AB1177" s="46" t="s">
        <v>34</v>
      </c>
      <c r="AC1177" s="46" t="s">
        <v>4698</v>
      </c>
      <c r="AD1177" s="46" t="s">
        <v>189</v>
      </c>
      <c r="AE1177" s="46" t="s">
        <v>196</v>
      </c>
    </row>
    <row r="1178" spans="1:31" hidden="1">
      <c r="A1178" s="46">
        <v>362</v>
      </c>
      <c r="B1178" s="46" t="s">
        <v>954</v>
      </c>
      <c r="C1178" s="46" t="s">
        <v>4525</v>
      </c>
      <c r="D1178" s="46" t="s">
        <v>2089</v>
      </c>
      <c r="E1178" s="46" t="s">
        <v>3993</v>
      </c>
      <c r="F1178" s="46" t="s">
        <v>4694</v>
      </c>
      <c r="G1178" s="44" t="s">
        <v>4695</v>
      </c>
      <c r="H1178" s="44" t="s">
        <v>9</v>
      </c>
      <c r="I1178" s="46" t="s">
        <v>5108</v>
      </c>
      <c r="J1178" s="44" t="s">
        <v>4699</v>
      </c>
      <c r="K1178" s="46" t="s">
        <v>4700</v>
      </c>
      <c r="N1178" s="46" t="s">
        <v>186</v>
      </c>
      <c r="O1178" s="46" t="s">
        <v>187</v>
      </c>
      <c r="P1178" s="46" t="s">
        <v>200</v>
      </c>
      <c r="Q1178" s="46" t="s">
        <v>4</v>
      </c>
      <c r="R1178" s="46" t="s">
        <v>4</v>
      </c>
      <c r="V1178" s="46">
        <v>42720</v>
      </c>
      <c r="W1178" s="46" t="s">
        <v>201</v>
      </c>
      <c r="AA1178" s="46">
        <v>14</v>
      </c>
      <c r="AB1178" s="46" t="s">
        <v>34</v>
      </c>
      <c r="AC1178" s="46" t="s">
        <v>4698</v>
      </c>
      <c r="AD1178" s="46" t="s">
        <v>201</v>
      </c>
    </row>
    <row r="1179" spans="1:31" hidden="1">
      <c r="A1179" s="46">
        <v>363</v>
      </c>
      <c r="B1179" s="46" t="s">
        <v>954</v>
      </c>
      <c r="C1179" s="46" t="s">
        <v>4525</v>
      </c>
      <c r="D1179" s="46" t="s">
        <v>2089</v>
      </c>
      <c r="E1179" s="46" t="s">
        <v>3993</v>
      </c>
      <c r="F1179" s="46" t="s">
        <v>4694</v>
      </c>
      <c r="G1179" s="44" t="s">
        <v>4695</v>
      </c>
      <c r="H1179" s="44" t="s">
        <v>8</v>
      </c>
      <c r="I1179" s="46" t="s">
        <v>4701</v>
      </c>
      <c r="J1179" s="44" t="s">
        <v>4702</v>
      </c>
      <c r="K1179" s="46" t="s">
        <v>4703</v>
      </c>
      <c r="N1179" s="46" t="s">
        <v>186</v>
      </c>
      <c r="O1179" s="46" t="s">
        <v>187</v>
      </c>
      <c r="P1179" s="46" t="s">
        <v>200</v>
      </c>
      <c r="Q1179" s="46" t="s">
        <v>4</v>
      </c>
      <c r="R1179" s="46" t="s">
        <v>4</v>
      </c>
      <c r="V1179" s="46">
        <v>42720</v>
      </c>
      <c r="W1179" s="46" t="s">
        <v>201</v>
      </c>
      <c r="AA1179" s="46">
        <v>14</v>
      </c>
      <c r="AB1179" s="46" t="s">
        <v>34</v>
      </c>
      <c r="AC1179" s="46" t="s">
        <v>4698</v>
      </c>
      <c r="AD1179" s="46" t="s">
        <v>201</v>
      </c>
    </row>
    <row r="1180" spans="1:31" hidden="1">
      <c r="A1180" s="46">
        <v>364</v>
      </c>
      <c r="B1180" s="46" t="s">
        <v>954</v>
      </c>
      <c r="C1180" s="46" t="s">
        <v>4525</v>
      </c>
      <c r="D1180" s="46" t="s">
        <v>2089</v>
      </c>
      <c r="E1180" s="46" t="s">
        <v>3993</v>
      </c>
      <c r="F1180" s="46" t="s">
        <v>4694</v>
      </c>
      <c r="G1180" s="44" t="s">
        <v>4695</v>
      </c>
      <c r="H1180" s="44" t="s">
        <v>192</v>
      </c>
      <c r="I1180" s="46" t="s">
        <v>4704</v>
      </c>
      <c r="J1180" s="44" t="s">
        <v>4705</v>
      </c>
      <c r="K1180" s="46" t="s">
        <v>4706</v>
      </c>
      <c r="N1180" s="46" t="s">
        <v>186</v>
      </c>
      <c r="O1180" s="46" t="s">
        <v>191</v>
      </c>
      <c r="P1180" s="46" t="s">
        <v>200</v>
      </c>
      <c r="Q1180" s="46" t="s">
        <v>4</v>
      </c>
      <c r="R1180" s="46" t="s">
        <v>4</v>
      </c>
      <c r="V1180" s="46">
        <v>42720</v>
      </c>
      <c r="W1180" s="46" t="s">
        <v>201</v>
      </c>
      <c r="AA1180" s="46">
        <v>14</v>
      </c>
      <c r="AB1180" s="46" t="s">
        <v>34</v>
      </c>
      <c r="AC1180" s="46" t="s">
        <v>4698</v>
      </c>
      <c r="AD1180" s="46" t="s">
        <v>201</v>
      </c>
    </row>
    <row r="1181" spans="1:31" hidden="1">
      <c r="A1181" s="46">
        <v>365</v>
      </c>
      <c r="B1181" s="46" t="s">
        <v>954</v>
      </c>
      <c r="C1181" s="46" t="s">
        <v>4525</v>
      </c>
      <c r="D1181" s="46" t="s">
        <v>2089</v>
      </c>
      <c r="E1181" s="46" t="s">
        <v>3993</v>
      </c>
      <c r="F1181" s="46" t="s">
        <v>4707</v>
      </c>
      <c r="G1181" s="44" t="s">
        <v>4708</v>
      </c>
      <c r="H1181" s="44" t="s">
        <v>3</v>
      </c>
      <c r="I1181" s="46" t="s">
        <v>4707</v>
      </c>
      <c r="J1181" s="44" t="s">
        <v>4709</v>
      </c>
      <c r="N1181" s="46" t="s">
        <v>186</v>
      </c>
      <c r="O1181" s="46" t="s">
        <v>187</v>
      </c>
      <c r="P1181" s="46" t="s">
        <v>193</v>
      </c>
      <c r="Q1181" s="46" t="s">
        <v>4</v>
      </c>
      <c r="R1181" s="46" t="s">
        <v>4</v>
      </c>
      <c r="V1181" s="46">
        <v>42720</v>
      </c>
      <c r="W1181" s="46" t="s">
        <v>189</v>
      </c>
      <c r="AA1181" s="46">
        <v>11</v>
      </c>
      <c r="AB1181" s="46" t="s">
        <v>195</v>
      </c>
      <c r="AC1181" s="46" t="s">
        <v>4698</v>
      </c>
      <c r="AD1181" s="46" t="s">
        <v>189</v>
      </c>
      <c r="AE1181" s="46" t="s">
        <v>197</v>
      </c>
    </row>
    <row r="1182" spans="1:31" hidden="1">
      <c r="A1182" s="46">
        <v>366</v>
      </c>
      <c r="B1182" s="46" t="s">
        <v>954</v>
      </c>
      <c r="C1182" s="46" t="s">
        <v>4525</v>
      </c>
      <c r="D1182" s="46" t="s">
        <v>2089</v>
      </c>
      <c r="E1182" s="46" t="s">
        <v>3993</v>
      </c>
      <c r="F1182" s="46" t="s">
        <v>4710</v>
      </c>
      <c r="G1182" s="44" t="s">
        <v>4711</v>
      </c>
      <c r="H1182" s="44" t="s">
        <v>3</v>
      </c>
      <c r="I1182" s="46" t="s">
        <v>4710</v>
      </c>
      <c r="J1182" s="44" t="s">
        <v>4712</v>
      </c>
      <c r="N1182" s="46" t="s">
        <v>186</v>
      </c>
      <c r="O1182" s="46" t="s">
        <v>191</v>
      </c>
      <c r="P1182" s="46" t="s">
        <v>200</v>
      </c>
      <c r="Q1182" s="46" t="s">
        <v>4</v>
      </c>
      <c r="R1182" s="46" t="s">
        <v>4</v>
      </c>
      <c r="V1182" s="46">
        <v>42720</v>
      </c>
      <c r="W1182" s="46" t="s">
        <v>201</v>
      </c>
      <c r="AA1182" s="46">
        <v>8</v>
      </c>
      <c r="AB1182" s="46" t="s">
        <v>195</v>
      </c>
      <c r="AC1182" s="46" t="s">
        <v>4698</v>
      </c>
      <c r="AD1182" s="46" t="s">
        <v>201</v>
      </c>
    </row>
    <row r="1183" spans="1:31" hidden="1">
      <c r="A1183" s="46">
        <v>367</v>
      </c>
      <c r="B1183" s="46" t="s">
        <v>954</v>
      </c>
      <c r="C1183" s="46" t="s">
        <v>4525</v>
      </c>
      <c r="D1183" s="46" t="s">
        <v>2089</v>
      </c>
      <c r="E1183" s="46" t="s">
        <v>3993</v>
      </c>
      <c r="F1183" s="46" t="s">
        <v>4710</v>
      </c>
      <c r="G1183" s="44" t="s">
        <v>4711</v>
      </c>
      <c r="H1183" s="44" t="s">
        <v>9</v>
      </c>
      <c r="I1183" s="46" t="s">
        <v>4713</v>
      </c>
      <c r="J1183" s="44">
        <v>78390</v>
      </c>
      <c r="N1183" s="46" t="s">
        <v>186</v>
      </c>
      <c r="O1183" s="46" t="s">
        <v>191</v>
      </c>
      <c r="P1183" s="46" t="s">
        <v>200</v>
      </c>
      <c r="Q1183" s="46" t="s">
        <v>4</v>
      </c>
      <c r="R1183" s="46" t="s">
        <v>4</v>
      </c>
      <c r="V1183" s="46">
        <v>42720</v>
      </c>
      <c r="W1183" s="46" t="s">
        <v>201</v>
      </c>
      <c r="AA1183" s="46">
        <v>8</v>
      </c>
      <c r="AB1183" s="46" t="s">
        <v>195</v>
      </c>
      <c r="AC1183" s="46" t="s">
        <v>4698</v>
      </c>
      <c r="AD1183" s="46" t="s">
        <v>201</v>
      </c>
    </row>
    <row r="1184" spans="1:31" hidden="1">
      <c r="A1184" s="46">
        <v>368</v>
      </c>
      <c r="B1184" s="46" t="s">
        <v>954</v>
      </c>
      <c r="C1184" s="46" t="s">
        <v>4525</v>
      </c>
      <c r="D1184" s="46" t="s">
        <v>2089</v>
      </c>
      <c r="E1184" s="46" t="s">
        <v>3993</v>
      </c>
      <c r="F1184" s="46" t="s">
        <v>4710</v>
      </c>
      <c r="G1184" s="44" t="s">
        <v>4711</v>
      </c>
      <c r="H1184" s="44" t="s">
        <v>44</v>
      </c>
      <c r="I1184" s="46" t="s">
        <v>4714</v>
      </c>
      <c r="J1184" s="44">
        <v>67239</v>
      </c>
      <c r="N1184" s="46" t="s">
        <v>186</v>
      </c>
      <c r="O1184" s="46" t="s">
        <v>191</v>
      </c>
      <c r="P1184" s="46" t="s">
        <v>200</v>
      </c>
      <c r="Q1184" s="46" t="s">
        <v>4</v>
      </c>
      <c r="R1184" s="46" t="s">
        <v>4</v>
      </c>
      <c r="V1184" s="46">
        <v>42720</v>
      </c>
      <c r="W1184" s="46" t="s">
        <v>201</v>
      </c>
      <c r="AA1184" s="46">
        <v>8</v>
      </c>
      <c r="AB1184" s="46" t="s">
        <v>195</v>
      </c>
      <c r="AC1184" s="46" t="s">
        <v>4698</v>
      </c>
      <c r="AD1184" s="46" t="s">
        <v>201</v>
      </c>
    </row>
    <row r="1185" spans="1:31" hidden="1">
      <c r="A1185" s="46">
        <v>369</v>
      </c>
      <c r="B1185" s="46" t="s">
        <v>954</v>
      </c>
      <c r="C1185" s="46" t="s">
        <v>4525</v>
      </c>
      <c r="D1185" s="46" t="s">
        <v>2089</v>
      </c>
      <c r="E1185" s="46" t="s">
        <v>3993</v>
      </c>
      <c r="F1185" s="46" t="s">
        <v>4715</v>
      </c>
      <c r="G1185" s="44" t="s">
        <v>4716</v>
      </c>
      <c r="H1185" s="44" t="s">
        <v>3</v>
      </c>
      <c r="I1185" s="46" t="s">
        <v>4715</v>
      </c>
      <c r="J1185" s="44">
        <v>68723</v>
      </c>
      <c r="N1185" s="46" t="s">
        <v>186</v>
      </c>
      <c r="O1185" s="46" t="s">
        <v>191</v>
      </c>
      <c r="P1185" s="46" t="s">
        <v>200</v>
      </c>
      <c r="Q1185" s="46" t="s">
        <v>4</v>
      </c>
      <c r="R1185" s="46" t="s">
        <v>4</v>
      </c>
      <c r="V1185" s="46">
        <v>42720</v>
      </c>
      <c r="W1185" s="46" t="s">
        <v>201</v>
      </c>
      <c r="AA1185" s="46">
        <v>8</v>
      </c>
      <c r="AB1185" s="46" t="s">
        <v>34</v>
      </c>
      <c r="AC1185" s="46" t="s">
        <v>4698</v>
      </c>
      <c r="AD1185" s="46" t="s">
        <v>201</v>
      </c>
    </row>
    <row r="1186" spans="1:31" hidden="1">
      <c r="A1186" s="46">
        <v>370</v>
      </c>
      <c r="B1186" s="46" t="s">
        <v>954</v>
      </c>
      <c r="C1186" s="46" t="s">
        <v>4525</v>
      </c>
      <c r="D1186" s="46" t="s">
        <v>2089</v>
      </c>
      <c r="E1186" s="46" t="s">
        <v>3993</v>
      </c>
      <c r="F1186" s="46" t="s">
        <v>4717</v>
      </c>
      <c r="G1186" s="44" t="s">
        <v>4718</v>
      </c>
      <c r="H1186" s="44" t="s">
        <v>3</v>
      </c>
      <c r="I1186" s="46" t="s">
        <v>4717</v>
      </c>
      <c r="J1186" s="44">
        <v>39081</v>
      </c>
      <c r="N1186" s="46" t="s">
        <v>186</v>
      </c>
      <c r="O1186" s="46" t="s">
        <v>191</v>
      </c>
      <c r="P1186" s="46" t="s">
        <v>200</v>
      </c>
      <c r="Q1186" s="46" t="s">
        <v>4</v>
      </c>
      <c r="R1186" s="46" t="s">
        <v>4</v>
      </c>
      <c r="V1186" s="46">
        <v>42720</v>
      </c>
      <c r="W1186" s="46" t="s">
        <v>201</v>
      </c>
      <c r="AA1186" s="46">
        <v>11</v>
      </c>
      <c r="AB1186" s="46" t="s">
        <v>34</v>
      </c>
      <c r="AC1186" s="46" t="s">
        <v>4698</v>
      </c>
      <c r="AD1186" s="46" t="s">
        <v>201</v>
      </c>
    </row>
    <row r="1187" spans="1:31" hidden="1">
      <c r="A1187" s="46">
        <v>371</v>
      </c>
      <c r="B1187" s="46" t="s">
        <v>954</v>
      </c>
      <c r="C1187" s="46" t="s">
        <v>4525</v>
      </c>
      <c r="D1187" s="46" t="s">
        <v>2089</v>
      </c>
      <c r="E1187" s="46" t="s">
        <v>3993</v>
      </c>
      <c r="F1187" s="46" t="s">
        <v>4719</v>
      </c>
      <c r="G1187" s="44" t="s">
        <v>4720</v>
      </c>
      <c r="H1187" s="44" t="s">
        <v>3</v>
      </c>
      <c r="I1187" s="46" t="s">
        <v>4719</v>
      </c>
      <c r="J1187" s="44">
        <v>70657</v>
      </c>
      <c r="N1187" s="46" t="s">
        <v>186</v>
      </c>
      <c r="O1187" s="46" t="s">
        <v>191</v>
      </c>
      <c r="P1187" s="46" t="s">
        <v>200</v>
      </c>
      <c r="Q1187" s="46" t="s">
        <v>4</v>
      </c>
      <c r="R1187" s="46" t="s">
        <v>4</v>
      </c>
      <c r="V1187" s="46">
        <v>42720</v>
      </c>
      <c r="W1187" s="46" t="s">
        <v>201</v>
      </c>
      <c r="AA1187" s="46">
        <v>4</v>
      </c>
      <c r="AB1187" s="46" t="s">
        <v>34</v>
      </c>
      <c r="AC1187" s="46" t="s">
        <v>4698</v>
      </c>
      <c r="AD1187" s="46" t="s">
        <v>201</v>
      </c>
    </row>
    <row r="1188" spans="1:31" hidden="1">
      <c r="A1188" s="46">
        <v>372</v>
      </c>
      <c r="B1188" s="46" t="s">
        <v>954</v>
      </c>
      <c r="C1188" s="46" t="s">
        <v>4525</v>
      </c>
      <c r="D1188" s="46" t="s">
        <v>2089</v>
      </c>
      <c r="E1188" s="46" t="s">
        <v>3993</v>
      </c>
      <c r="F1188" s="46" t="s">
        <v>4721</v>
      </c>
      <c r="G1188" s="44" t="s">
        <v>5109</v>
      </c>
      <c r="H1188" s="44" t="s">
        <v>3</v>
      </c>
      <c r="I1188" s="46" t="s">
        <v>4721</v>
      </c>
      <c r="J1188" s="44" t="s">
        <v>4722</v>
      </c>
      <c r="N1188" s="46" t="s">
        <v>186</v>
      </c>
      <c r="O1188" s="46" t="s">
        <v>191</v>
      </c>
      <c r="P1188" s="46" t="s">
        <v>200</v>
      </c>
      <c r="Q1188" s="46" t="s">
        <v>4</v>
      </c>
      <c r="R1188" s="46" t="s">
        <v>4</v>
      </c>
      <c r="V1188" s="46">
        <v>42720</v>
      </c>
      <c r="W1188" s="46" t="s">
        <v>201</v>
      </c>
      <c r="AA1188" s="46">
        <v>11</v>
      </c>
      <c r="AB1188" s="46" t="s">
        <v>34</v>
      </c>
      <c r="AC1188" s="46" t="s">
        <v>4698</v>
      </c>
      <c r="AD1188" s="46" t="s">
        <v>201</v>
      </c>
    </row>
    <row r="1189" spans="1:31" hidden="1">
      <c r="A1189" s="46">
        <v>373</v>
      </c>
      <c r="B1189" s="46" t="s">
        <v>954</v>
      </c>
      <c r="C1189" s="46" t="s">
        <v>4525</v>
      </c>
      <c r="D1189" s="46" t="s">
        <v>2089</v>
      </c>
      <c r="E1189" s="46" t="s">
        <v>3993</v>
      </c>
      <c r="F1189" s="46" t="s">
        <v>4707</v>
      </c>
      <c r="G1189" s="44" t="s">
        <v>4708</v>
      </c>
      <c r="H1189" s="44" t="s">
        <v>46</v>
      </c>
      <c r="I1189" s="46" t="s">
        <v>4723</v>
      </c>
      <c r="J1189" s="44">
        <v>1477</v>
      </c>
      <c r="N1189" s="46" t="s">
        <v>186</v>
      </c>
      <c r="O1189" s="46" t="s">
        <v>191</v>
      </c>
      <c r="P1189" s="46" t="s">
        <v>200</v>
      </c>
      <c r="Q1189" s="46" t="s">
        <v>4</v>
      </c>
      <c r="R1189" s="46" t="s">
        <v>4</v>
      </c>
      <c r="V1189" s="46">
        <v>42720</v>
      </c>
      <c r="W1189" s="46" t="s">
        <v>201</v>
      </c>
      <c r="AA1189" s="46">
        <v>11</v>
      </c>
      <c r="AB1189" s="46" t="s">
        <v>34</v>
      </c>
      <c r="AC1189" s="46" t="s">
        <v>4698</v>
      </c>
      <c r="AD1189" s="46" t="s">
        <v>201</v>
      </c>
    </row>
    <row r="1190" spans="1:31" hidden="1">
      <c r="A1190" s="46">
        <v>374</v>
      </c>
      <c r="B1190" s="46" t="s">
        <v>954</v>
      </c>
      <c r="C1190" s="46" t="s">
        <v>4525</v>
      </c>
      <c r="D1190" s="46" t="s">
        <v>2089</v>
      </c>
      <c r="E1190" s="46" t="s">
        <v>3993</v>
      </c>
      <c r="F1190" s="46" t="s">
        <v>4710</v>
      </c>
      <c r="G1190" s="44" t="s">
        <v>4711</v>
      </c>
      <c r="H1190" s="44" t="s">
        <v>46</v>
      </c>
      <c r="I1190" s="46" t="s">
        <v>4723</v>
      </c>
      <c r="J1190" s="44">
        <v>1477</v>
      </c>
      <c r="N1190" s="46" t="s">
        <v>186</v>
      </c>
      <c r="O1190" s="46" t="s">
        <v>191</v>
      </c>
      <c r="P1190" s="46" t="s">
        <v>200</v>
      </c>
      <c r="Q1190" s="46" t="s">
        <v>4</v>
      </c>
      <c r="R1190" s="46" t="s">
        <v>4</v>
      </c>
      <c r="V1190" s="46">
        <v>42720</v>
      </c>
      <c r="W1190" s="46" t="s">
        <v>201</v>
      </c>
      <c r="AA1190" s="46">
        <v>11</v>
      </c>
      <c r="AB1190" s="46" t="s">
        <v>34</v>
      </c>
      <c r="AC1190" s="46" t="s">
        <v>4698</v>
      </c>
      <c r="AD1190" s="46" t="s">
        <v>201</v>
      </c>
    </row>
    <row r="1191" spans="1:31" hidden="1">
      <c r="A1191" s="46">
        <v>375</v>
      </c>
      <c r="B1191" s="46" t="s">
        <v>954</v>
      </c>
      <c r="C1191" s="46" t="s">
        <v>4525</v>
      </c>
      <c r="D1191" s="46" t="s">
        <v>2089</v>
      </c>
      <c r="E1191" s="46" t="s">
        <v>3993</v>
      </c>
      <c r="F1191" s="46" t="s">
        <v>4715</v>
      </c>
      <c r="G1191" s="44" t="s">
        <v>4716</v>
      </c>
      <c r="H1191" s="44" t="s">
        <v>46</v>
      </c>
      <c r="I1191" s="46" t="s">
        <v>4723</v>
      </c>
      <c r="J1191" s="44">
        <v>1477</v>
      </c>
      <c r="N1191" s="46" t="s">
        <v>186</v>
      </c>
      <c r="O1191" s="46" t="s">
        <v>191</v>
      </c>
      <c r="P1191" s="46" t="s">
        <v>200</v>
      </c>
      <c r="Q1191" s="46" t="s">
        <v>4</v>
      </c>
      <c r="R1191" s="46" t="s">
        <v>4</v>
      </c>
      <c r="V1191" s="46">
        <v>42720</v>
      </c>
      <c r="W1191" s="46" t="s">
        <v>201</v>
      </c>
      <c r="AA1191" s="46">
        <v>11</v>
      </c>
      <c r="AB1191" s="46" t="s">
        <v>34</v>
      </c>
      <c r="AC1191" s="46" t="s">
        <v>4698</v>
      </c>
      <c r="AD1191" s="46" t="s">
        <v>201</v>
      </c>
    </row>
    <row r="1192" spans="1:31" hidden="1">
      <c r="A1192" s="46">
        <v>376</v>
      </c>
      <c r="B1192" s="46" t="s">
        <v>954</v>
      </c>
      <c r="C1192" s="46" t="s">
        <v>4525</v>
      </c>
      <c r="D1192" s="46" t="s">
        <v>2089</v>
      </c>
      <c r="E1192" s="46" t="s">
        <v>3993</v>
      </c>
      <c r="F1192" s="46" t="s">
        <v>4717</v>
      </c>
      <c r="G1192" s="44" t="s">
        <v>4718</v>
      </c>
      <c r="H1192" s="44" t="s">
        <v>46</v>
      </c>
      <c r="I1192" s="46" t="s">
        <v>4723</v>
      </c>
      <c r="J1192" s="44">
        <v>1477</v>
      </c>
      <c r="N1192" s="46" t="s">
        <v>186</v>
      </c>
      <c r="O1192" s="46" t="s">
        <v>191</v>
      </c>
      <c r="P1192" s="46" t="s">
        <v>200</v>
      </c>
      <c r="Q1192" s="46" t="s">
        <v>4</v>
      </c>
      <c r="R1192" s="46" t="s">
        <v>4</v>
      </c>
      <c r="V1192" s="46">
        <v>42720</v>
      </c>
      <c r="W1192" s="46" t="s">
        <v>201</v>
      </c>
      <c r="AA1192" s="46">
        <v>11</v>
      </c>
      <c r="AB1192" s="46" t="s">
        <v>34</v>
      </c>
      <c r="AC1192" s="46" t="s">
        <v>4698</v>
      </c>
      <c r="AD1192" s="46" t="s">
        <v>201</v>
      </c>
    </row>
    <row r="1193" spans="1:31" hidden="1">
      <c r="A1193" s="46">
        <v>377</v>
      </c>
      <c r="B1193" s="46" t="s">
        <v>954</v>
      </c>
      <c r="C1193" s="46" t="s">
        <v>4525</v>
      </c>
      <c r="D1193" s="46" t="s">
        <v>2089</v>
      </c>
      <c r="E1193" s="46" t="s">
        <v>3993</v>
      </c>
      <c r="F1193" s="46" t="s">
        <v>4719</v>
      </c>
      <c r="G1193" s="44" t="s">
        <v>4720</v>
      </c>
      <c r="H1193" s="44" t="s">
        <v>46</v>
      </c>
      <c r="I1193" s="46" t="s">
        <v>4723</v>
      </c>
      <c r="J1193" s="44">
        <v>1477</v>
      </c>
      <c r="N1193" s="46" t="s">
        <v>186</v>
      </c>
      <c r="O1193" s="46" t="s">
        <v>191</v>
      </c>
      <c r="P1193" s="46" t="s">
        <v>200</v>
      </c>
      <c r="Q1193" s="46" t="s">
        <v>4</v>
      </c>
      <c r="R1193" s="46" t="s">
        <v>4</v>
      </c>
      <c r="V1193" s="46">
        <v>42720</v>
      </c>
      <c r="W1193" s="46" t="s">
        <v>201</v>
      </c>
      <c r="AA1193" s="46">
        <v>11</v>
      </c>
      <c r="AB1193" s="46" t="s">
        <v>34</v>
      </c>
      <c r="AC1193" s="46" t="s">
        <v>4698</v>
      </c>
      <c r="AD1193" s="46" t="s">
        <v>201</v>
      </c>
    </row>
    <row r="1194" spans="1:31" hidden="1">
      <c r="A1194" s="46">
        <v>378</v>
      </c>
      <c r="B1194" s="46" t="s">
        <v>954</v>
      </c>
      <c r="C1194" s="46" t="s">
        <v>4525</v>
      </c>
      <c r="D1194" s="46" t="s">
        <v>2089</v>
      </c>
      <c r="E1194" s="46" t="s">
        <v>3993</v>
      </c>
      <c r="F1194" s="46" t="s">
        <v>4721</v>
      </c>
      <c r="G1194" s="44" t="s">
        <v>5109</v>
      </c>
      <c r="H1194" s="44" t="s">
        <v>46</v>
      </c>
      <c r="I1194" s="46" t="s">
        <v>4723</v>
      </c>
      <c r="J1194" s="44">
        <v>1477</v>
      </c>
      <c r="N1194" s="46" t="s">
        <v>186</v>
      </c>
      <c r="O1194" s="46" t="s">
        <v>191</v>
      </c>
      <c r="P1194" s="46" t="s">
        <v>200</v>
      </c>
      <c r="Q1194" s="46" t="s">
        <v>4</v>
      </c>
      <c r="R1194" s="46" t="s">
        <v>4</v>
      </c>
      <c r="V1194" s="46">
        <v>42720</v>
      </c>
      <c r="W1194" s="46" t="s">
        <v>201</v>
      </c>
      <c r="AA1194" s="46">
        <v>11</v>
      </c>
      <c r="AB1194" s="46" t="s">
        <v>34</v>
      </c>
      <c r="AC1194" s="46" t="s">
        <v>4698</v>
      </c>
      <c r="AD1194" s="46" t="s">
        <v>201</v>
      </c>
    </row>
    <row r="1195" spans="1:31" hidden="1">
      <c r="A1195" s="46">
        <v>379</v>
      </c>
      <c r="B1195" s="46" t="s">
        <v>954</v>
      </c>
      <c r="C1195" s="46" t="s">
        <v>4525</v>
      </c>
      <c r="D1195" s="46" t="s">
        <v>2089</v>
      </c>
      <c r="E1195" s="46" t="s">
        <v>3993</v>
      </c>
      <c r="F1195" s="46" t="s">
        <v>4694</v>
      </c>
      <c r="G1195" s="44" t="s">
        <v>4695</v>
      </c>
      <c r="H1195" s="44" t="s">
        <v>46</v>
      </c>
      <c r="I1195" s="46" t="s">
        <v>4723</v>
      </c>
      <c r="J1195" s="44">
        <v>1477</v>
      </c>
      <c r="N1195" s="46" t="s">
        <v>186</v>
      </c>
      <c r="O1195" s="46" t="s">
        <v>191</v>
      </c>
      <c r="P1195" s="46" t="s">
        <v>200</v>
      </c>
      <c r="Q1195" s="46" t="s">
        <v>4</v>
      </c>
      <c r="R1195" s="46" t="s">
        <v>4</v>
      </c>
      <c r="V1195" s="46">
        <v>42720</v>
      </c>
      <c r="W1195" s="46" t="s">
        <v>201</v>
      </c>
      <c r="AA1195" s="46">
        <v>11</v>
      </c>
      <c r="AB1195" s="46" t="s">
        <v>34</v>
      </c>
      <c r="AC1195" s="46" t="s">
        <v>4698</v>
      </c>
      <c r="AD1195" s="46" t="s">
        <v>201</v>
      </c>
    </row>
    <row r="1196" spans="1:31" hidden="1">
      <c r="A1196" s="46">
        <v>380</v>
      </c>
      <c r="B1196" s="46" t="s">
        <v>954</v>
      </c>
      <c r="C1196" s="46" t="s">
        <v>4525</v>
      </c>
      <c r="D1196" s="46" t="s">
        <v>2089</v>
      </c>
      <c r="E1196" s="46" t="s">
        <v>3993</v>
      </c>
      <c r="F1196" s="46" t="s">
        <v>4724</v>
      </c>
      <c r="G1196" s="44" t="s">
        <v>4725</v>
      </c>
      <c r="H1196" s="44" t="s">
        <v>3</v>
      </c>
      <c r="I1196" s="46" t="s">
        <v>4724</v>
      </c>
      <c r="J1196" s="44">
        <v>48256</v>
      </c>
      <c r="N1196" s="46" t="s">
        <v>186</v>
      </c>
      <c r="O1196" s="46" t="s">
        <v>187</v>
      </c>
      <c r="P1196" s="46" t="s">
        <v>200</v>
      </c>
      <c r="Q1196" s="46" t="s">
        <v>7</v>
      </c>
      <c r="R1196" s="46" t="s">
        <v>7</v>
      </c>
      <c r="V1196" s="46">
        <v>42714</v>
      </c>
      <c r="W1196" s="46" t="s">
        <v>201</v>
      </c>
      <c r="AA1196" s="46">
        <v>16</v>
      </c>
      <c r="AB1196" s="46" t="s">
        <v>195</v>
      </c>
      <c r="AC1196" s="46" t="s">
        <v>4726</v>
      </c>
      <c r="AD1196" s="46" t="s">
        <v>201</v>
      </c>
    </row>
    <row r="1197" spans="1:31" hidden="1">
      <c r="A1197" s="46">
        <v>381</v>
      </c>
      <c r="B1197" s="46" t="s">
        <v>954</v>
      </c>
      <c r="C1197" s="46" t="s">
        <v>4525</v>
      </c>
      <c r="D1197" s="46" t="s">
        <v>2089</v>
      </c>
      <c r="E1197" s="46" t="s">
        <v>3993</v>
      </c>
      <c r="F1197" s="46" t="s">
        <v>4727</v>
      </c>
      <c r="G1197" s="44" t="s">
        <v>4728</v>
      </c>
      <c r="H1197" s="44" t="s">
        <v>3</v>
      </c>
      <c r="I1197" s="46" t="s">
        <v>4727</v>
      </c>
      <c r="J1197" s="44">
        <v>48266</v>
      </c>
      <c r="N1197" s="46" t="s">
        <v>186</v>
      </c>
      <c r="O1197" s="46" t="s">
        <v>187</v>
      </c>
      <c r="P1197" s="46" t="s">
        <v>200</v>
      </c>
      <c r="Q1197" s="46" t="s">
        <v>7</v>
      </c>
      <c r="R1197" s="46" t="s">
        <v>7</v>
      </c>
      <c r="V1197" s="46">
        <v>42714</v>
      </c>
      <c r="W1197" s="46" t="s">
        <v>201</v>
      </c>
      <c r="AA1197" s="46">
        <v>11</v>
      </c>
      <c r="AB1197" s="46" t="s">
        <v>195</v>
      </c>
      <c r="AC1197" s="46" t="s">
        <v>4726</v>
      </c>
      <c r="AD1197" s="46" t="s">
        <v>201</v>
      </c>
    </row>
    <row r="1198" spans="1:31" hidden="1">
      <c r="A1198" s="46">
        <v>382</v>
      </c>
      <c r="B1198" s="46" t="s">
        <v>954</v>
      </c>
      <c r="C1198" s="46" t="s">
        <v>4525</v>
      </c>
      <c r="D1198" s="46" t="s">
        <v>2089</v>
      </c>
      <c r="E1198" s="46" t="s">
        <v>3993</v>
      </c>
      <c r="F1198" s="46" t="s">
        <v>4729</v>
      </c>
      <c r="G1198" s="44" t="s">
        <v>4730</v>
      </c>
      <c r="H1198" s="44" t="s">
        <v>3</v>
      </c>
      <c r="I1198" s="46" t="s">
        <v>4729</v>
      </c>
      <c r="J1198" s="44">
        <v>44083</v>
      </c>
      <c r="N1198" s="46" t="s">
        <v>186</v>
      </c>
      <c r="O1198" s="46" t="s">
        <v>187</v>
      </c>
      <c r="P1198" s="46" t="s">
        <v>200</v>
      </c>
      <c r="Q1198" s="46" t="s">
        <v>6</v>
      </c>
      <c r="R1198" s="46" t="s">
        <v>7</v>
      </c>
      <c r="V1198" s="46">
        <v>42714</v>
      </c>
      <c r="W1198" s="46" t="s">
        <v>201</v>
      </c>
      <c r="AA1198" s="46">
        <v>10</v>
      </c>
      <c r="AB1198" s="46" t="s">
        <v>195</v>
      </c>
      <c r="AC1198" s="46" t="s">
        <v>4726</v>
      </c>
      <c r="AD1198" s="46" t="s">
        <v>201</v>
      </c>
    </row>
    <row r="1199" spans="1:31" hidden="1">
      <c r="A1199" s="46">
        <v>383</v>
      </c>
      <c r="B1199" s="46" t="s">
        <v>954</v>
      </c>
      <c r="C1199" s="46" t="s">
        <v>4525</v>
      </c>
      <c r="D1199" s="46" t="s">
        <v>2089</v>
      </c>
      <c r="E1199" s="46" t="s">
        <v>3993</v>
      </c>
      <c r="F1199" s="46" t="s">
        <v>4731</v>
      </c>
      <c r="G1199" s="44" t="s">
        <v>4732</v>
      </c>
      <c r="H1199" s="44" t="s">
        <v>3</v>
      </c>
      <c r="I1199" s="46" t="s">
        <v>4731</v>
      </c>
      <c r="J1199" s="44">
        <v>3765</v>
      </c>
      <c r="N1199" s="46" t="s">
        <v>186</v>
      </c>
      <c r="O1199" s="46" t="s">
        <v>187</v>
      </c>
      <c r="P1199" s="46" t="s">
        <v>193</v>
      </c>
      <c r="Q1199" s="46" t="s">
        <v>7</v>
      </c>
      <c r="R1199" s="46" t="s">
        <v>7</v>
      </c>
      <c r="W1199" s="46" t="s">
        <v>189</v>
      </c>
      <c r="AA1199" s="46">
        <v>25</v>
      </c>
      <c r="AB1199" s="46" t="s">
        <v>34</v>
      </c>
      <c r="AC1199" s="46" t="s">
        <v>4733</v>
      </c>
      <c r="AD1199" s="46" t="s">
        <v>189</v>
      </c>
      <c r="AE1199" s="46" t="s">
        <v>196</v>
      </c>
    </row>
    <row r="1200" spans="1:31" hidden="1">
      <c r="A1200" s="46">
        <v>384</v>
      </c>
      <c r="B1200" s="46" t="s">
        <v>954</v>
      </c>
      <c r="C1200" s="46" t="s">
        <v>4525</v>
      </c>
      <c r="D1200" s="46" t="s">
        <v>2089</v>
      </c>
      <c r="E1200" s="46" t="s">
        <v>3993</v>
      </c>
      <c r="F1200" s="46" t="s">
        <v>4724</v>
      </c>
      <c r="G1200" s="44" t="s">
        <v>4725</v>
      </c>
      <c r="H1200" s="44" t="s">
        <v>46</v>
      </c>
      <c r="I1200" s="46" t="s">
        <v>4734</v>
      </c>
      <c r="J1200" s="44">
        <v>79012</v>
      </c>
      <c r="N1200" s="46" t="s">
        <v>186</v>
      </c>
      <c r="O1200" s="46" t="s">
        <v>187</v>
      </c>
      <c r="P1200" s="46" t="s">
        <v>200</v>
      </c>
      <c r="Q1200" s="46" t="s">
        <v>7</v>
      </c>
      <c r="R1200" s="46" t="s">
        <v>7</v>
      </c>
      <c r="V1200" s="46">
        <v>42714</v>
      </c>
      <c r="W1200" s="46" t="s">
        <v>201</v>
      </c>
      <c r="AA1200" s="46">
        <v>16</v>
      </c>
      <c r="AB1200" s="46" t="s">
        <v>195</v>
      </c>
      <c r="AC1200" s="46" t="s">
        <v>4726</v>
      </c>
      <c r="AD1200" s="46" t="s">
        <v>201</v>
      </c>
    </row>
    <row r="1201" spans="1:30" hidden="1">
      <c r="A1201" s="46">
        <v>385</v>
      </c>
      <c r="B1201" s="46" t="s">
        <v>954</v>
      </c>
      <c r="C1201" s="46" t="s">
        <v>4525</v>
      </c>
      <c r="D1201" s="46" t="s">
        <v>2089</v>
      </c>
      <c r="E1201" s="46" t="s">
        <v>3993</v>
      </c>
      <c r="F1201" s="46" t="s">
        <v>4727</v>
      </c>
      <c r="G1201" s="44" t="s">
        <v>4728</v>
      </c>
      <c r="H1201" s="44" t="s">
        <v>46</v>
      </c>
      <c r="I1201" s="46" t="s">
        <v>4734</v>
      </c>
      <c r="J1201" s="44">
        <v>79012</v>
      </c>
      <c r="N1201" s="46" t="s">
        <v>186</v>
      </c>
      <c r="O1201" s="46" t="s">
        <v>187</v>
      </c>
      <c r="P1201" s="46" t="s">
        <v>200</v>
      </c>
      <c r="Q1201" s="46" t="s">
        <v>7</v>
      </c>
      <c r="R1201" s="46" t="s">
        <v>7</v>
      </c>
      <c r="V1201" s="46">
        <v>42714</v>
      </c>
      <c r="W1201" s="46" t="s">
        <v>201</v>
      </c>
      <c r="AA1201" s="46">
        <v>11</v>
      </c>
      <c r="AB1201" s="46" t="s">
        <v>195</v>
      </c>
      <c r="AC1201" s="46" t="s">
        <v>4726</v>
      </c>
      <c r="AD1201" s="46" t="s">
        <v>201</v>
      </c>
    </row>
    <row r="1202" spans="1:30" hidden="1">
      <c r="A1202" s="46">
        <v>386</v>
      </c>
      <c r="B1202" s="46" t="s">
        <v>954</v>
      </c>
      <c r="C1202" s="46" t="s">
        <v>4525</v>
      </c>
      <c r="D1202" s="46" t="s">
        <v>2089</v>
      </c>
      <c r="E1202" s="46" t="s">
        <v>3993</v>
      </c>
      <c r="F1202" s="46" t="s">
        <v>4729</v>
      </c>
      <c r="G1202" s="44" t="s">
        <v>4730</v>
      </c>
      <c r="H1202" s="44" t="s">
        <v>46</v>
      </c>
      <c r="I1202" s="46" t="s">
        <v>4734</v>
      </c>
      <c r="J1202" s="44">
        <v>79012</v>
      </c>
      <c r="N1202" s="46" t="s">
        <v>186</v>
      </c>
      <c r="O1202" s="46" t="s">
        <v>187</v>
      </c>
      <c r="P1202" s="46" t="s">
        <v>200</v>
      </c>
      <c r="Q1202" s="46" t="s">
        <v>6</v>
      </c>
      <c r="R1202" s="46" t="s">
        <v>7</v>
      </c>
      <c r="V1202" s="46">
        <v>42714</v>
      </c>
      <c r="W1202" s="46" t="s">
        <v>201</v>
      </c>
      <c r="AA1202" s="46">
        <v>10</v>
      </c>
      <c r="AB1202" s="46" t="s">
        <v>195</v>
      </c>
      <c r="AC1202" s="46" t="s">
        <v>4726</v>
      </c>
      <c r="AD1202" s="46" t="s">
        <v>201</v>
      </c>
    </row>
    <row r="1203" spans="1:30" hidden="1">
      <c r="A1203" s="46">
        <v>387</v>
      </c>
      <c r="B1203" s="46" t="s">
        <v>954</v>
      </c>
      <c r="C1203" s="46" t="s">
        <v>4525</v>
      </c>
      <c r="D1203" s="46" t="s">
        <v>2089</v>
      </c>
      <c r="E1203" s="46" t="s">
        <v>3993</v>
      </c>
      <c r="F1203" s="46" t="s">
        <v>4731</v>
      </c>
      <c r="G1203" s="44" t="s">
        <v>4732</v>
      </c>
      <c r="H1203" s="44" t="s">
        <v>46</v>
      </c>
      <c r="I1203" s="46" t="s">
        <v>4735</v>
      </c>
      <c r="J1203" s="44">
        <v>78845</v>
      </c>
      <c r="N1203" s="46" t="s">
        <v>186</v>
      </c>
      <c r="O1203" s="46" t="s">
        <v>187</v>
      </c>
      <c r="P1203" s="46" t="s">
        <v>200</v>
      </c>
      <c r="Q1203" s="46" t="s">
        <v>7</v>
      </c>
      <c r="R1203" s="46" t="s">
        <v>7</v>
      </c>
      <c r="V1203" s="46">
        <v>42714</v>
      </c>
      <c r="W1203" s="46" t="s">
        <v>201</v>
      </c>
      <c r="AA1203" s="46">
        <v>25</v>
      </c>
      <c r="AB1203" s="46" t="s">
        <v>34</v>
      </c>
      <c r="AC1203" s="46" t="s">
        <v>4733</v>
      </c>
      <c r="AD1203" s="46" t="s">
        <v>201</v>
      </c>
    </row>
    <row r="1204" spans="1:30" hidden="1">
      <c r="A1204" s="46">
        <v>388</v>
      </c>
      <c r="B1204" s="46" t="s">
        <v>954</v>
      </c>
      <c r="C1204" s="46" t="s">
        <v>208</v>
      </c>
      <c r="D1204" s="46" t="s">
        <v>204</v>
      </c>
      <c r="E1204" s="46" t="s">
        <v>3993</v>
      </c>
      <c r="F1204" s="46" t="s">
        <v>4736</v>
      </c>
      <c r="G1204" s="44" t="s">
        <v>4737</v>
      </c>
      <c r="H1204" s="44" t="s">
        <v>9</v>
      </c>
      <c r="I1204" s="46" t="s">
        <v>4738</v>
      </c>
      <c r="J1204" s="44" t="s">
        <v>4739</v>
      </c>
      <c r="K1204" s="46" t="s">
        <v>4740</v>
      </c>
      <c r="L1204" s="46">
        <v>15989253386</v>
      </c>
      <c r="N1204" s="46" t="s">
        <v>186</v>
      </c>
      <c r="O1204" s="46" t="s">
        <v>187</v>
      </c>
      <c r="P1204" s="46" t="s">
        <v>200</v>
      </c>
      <c r="Q1204" s="46" t="s">
        <v>7</v>
      </c>
      <c r="R1204" s="46" t="s">
        <v>4</v>
      </c>
      <c r="V1204" s="46">
        <v>42719</v>
      </c>
      <c r="W1204" s="46" t="s">
        <v>201</v>
      </c>
      <c r="AB1204" s="46" t="s">
        <v>34</v>
      </c>
      <c r="AC1204" s="46" t="s">
        <v>4577</v>
      </c>
    </row>
    <row r="1205" spans="1:30" hidden="1">
      <c r="A1205" s="46">
        <v>389</v>
      </c>
      <c r="B1205" s="46" t="s">
        <v>954</v>
      </c>
      <c r="C1205" s="46" t="s">
        <v>208</v>
      </c>
      <c r="D1205" s="46" t="s">
        <v>204</v>
      </c>
      <c r="E1205" s="46" t="s">
        <v>3993</v>
      </c>
      <c r="F1205" s="46" t="s">
        <v>4736</v>
      </c>
      <c r="G1205" s="44" t="s">
        <v>4737</v>
      </c>
      <c r="H1205" s="44" t="s">
        <v>8</v>
      </c>
      <c r="I1205" s="46" t="s">
        <v>4741</v>
      </c>
      <c r="J1205" s="44" t="s">
        <v>4742</v>
      </c>
      <c r="K1205" s="46" t="s">
        <v>4743</v>
      </c>
      <c r="L1205" s="46">
        <v>15578340819</v>
      </c>
      <c r="N1205" s="46" t="s">
        <v>186</v>
      </c>
      <c r="O1205" s="46" t="s">
        <v>191</v>
      </c>
      <c r="P1205" s="46" t="s">
        <v>200</v>
      </c>
      <c r="Q1205" s="46" t="s">
        <v>7</v>
      </c>
      <c r="R1205" s="46" t="s">
        <v>4</v>
      </c>
      <c r="V1205" s="46">
        <v>42719</v>
      </c>
      <c r="W1205" s="46" t="s">
        <v>201</v>
      </c>
      <c r="AB1205" s="46" t="s">
        <v>34</v>
      </c>
      <c r="AC1205" s="46" t="s">
        <v>4577</v>
      </c>
    </row>
    <row r="1206" spans="1:30" hidden="1">
      <c r="A1206" s="46">
        <v>390</v>
      </c>
      <c r="B1206" s="46" t="s">
        <v>954</v>
      </c>
      <c r="C1206" s="46" t="s">
        <v>208</v>
      </c>
      <c r="D1206" s="46" t="s">
        <v>204</v>
      </c>
      <c r="E1206" s="46" t="s">
        <v>3993</v>
      </c>
      <c r="F1206" s="46" t="s">
        <v>4736</v>
      </c>
      <c r="G1206" s="44" t="s">
        <v>4737</v>
      </c>
      <c r="H1206" s="44" t="s">
        <v>8</v>
      </c>
      <c r="I1206" s="46" t="s">
        <v>4744</v>
      </c>
      <c r="J1206" s="44" t="s">
        <v>4745</v>
      </c>
      <c r="K1206" s="46" t="s">
        <v>4746</v>
      </c>
      <c r="L1206" s="46">
        <v>15977132762</v>
      </c>
      <c r="N1206" s="46" t="s">
        <v>186</v>
      </c>
      <c r="O1206" s="46" t="s">
        <v>191</v>
      </c>
      <c r="P1206" s="46" t="s">
        <v>200</v>
      </c>
      <c r="Q1206" s="46" t="s">
        <v>7</v>
      </c>
      <c r="R1206" s="46" t="s">
        <v>4</v>
      </c>
      <c r="V1206" s="46">
        <v>42719</v>
      </c>
      <c r="W1206" s="46" t="s">
        <v>201</v>
      </c>
      <c r="AB1206" s="46" t="s">
        <v>34</v>
      </c>
      <c r="AC1206" s="46" t="s">
        <v>4577</v>
      </c>
    </row>
    <row r="1207" spans="1:30" hidden="1">
      <c r="A1207" s="46">
        <v>391</v>
      </c>
      <c r="B1207" s="46" t="s">
        <v>954</v>
      </c>
      <c r="C1207" s="46" t="s">
        <v>208</v>
      </c>
      <c r="D1207" s="46" t="s">
        <v>204</v>
      </c>
      <c r="E1207" s="46" t="s">
        <v>3993</v>
      </c>
      <c r="F1207" s="46" t="s">
        <v>4736</v>
      </c>
      <c r="G1207" s="44" t="s">
        <v>4737</v>
      </c>
      <c r="H1207" s="44" t="s">
        <v>9</v>
      </c>
      <c r="I1207" s="46" t="s">
        <v>4747</v>
      </c>
      <c r="J1207" s="44" t="s">
        <v>4748</v>
      </c>
      <c r="K1207" s="46" t="s">
        <v>4749</v>
      </c>
      <c r="L1207" s="46">
        <v>13421396307</v>
      </c>
      <c r="N1207" s="46" t="s">
        <v>186</v>
      </c>
      <c r="O1207" s="46" t="s">
        <v>187</v>
      </c>
      <c r="P1207" s="46" t="s">
        <v>200</v>
      </c>
      <c r="Q1207" s="46" t="s">
        <v>7</v>
      </c>
      <c r="R1207" s="46" t="s">
        <v>4</v>
      </c>
      <c r="V1207" s="46">
        <v>42719</v>
      </c>
      <c r="W1207" s="46" t="s">
        <v>201</v>
      </c>
      <c r="AB1207" s="46" t="s">
        <v>34</v>
      </c>
      <c r="AC1207" s="46" t="s">
        <v>4577</v>
      </c>
    </row>
    <row r="1208" spans="1:30" hidden="1">
      <c r="A1208" s="46">
        <v>392</v>
      </c>
      <c r="B1208" s="46" t="s">
        <v>954</v>
      </c>
      <c r="C1208" s="46" t="s">
        <v>208</v>
      </c>
      <c r="D1208" s="46" t="s">
        <v>204</v>
      </c>
      <c r="E1208" s="46" t="s">
        <v>3993</v>
      </c>
      <c r="F1208" s="46" t="s">
        <v>4736</v>
      </c>
      <c r="G1208" s="44" t="s">
        <v>4737</v>
      </c>
      <c r="H1208" s="44" t="s">
        <v>8</v>
      </c>
      <c r="I1208" s="46" t="s">
        <v>4750</v>
      </c>
      <c r="J1208" s="44" t="s">
        <v>4751</v>
      </c>
      <c r="K1208" s="46" t="s">
        <v>4752</v>
      </c>
      <c r="L1208" s="46">
        <v>13530908096</v>
      </c>
      <c r="N1208" s="46" t="s">
        <v>186</v>
      </c>
      <c r="O1208" s="46" t="s">
        <v>187</v>
      </c>
      <c r="P1208" s="46" t="s">
        <v>200</v>
      </c>
      <c r="Q1208" s="46" t="s">
        <v>7</v>
      </c>
      <c r="R1208" s="46" t="s">
        <v>4</v>
      </c>
      <c r="V1208" s="46">
        <v>42719</v>
      </c>
      <c r="W1208" s="46" t="s">
        <v>201</v>
      </c>
      <c r="AB1208" s="46" t="s">
        <v>34</v>
      </c>
      <c r="AC1208" s="46" t="s">
        <v>4577</v>
      </c>
    </row>
    <row r="1209" spans="1:30" hidden="1">
      <c r="A1209" s="46">
        <v>393</v>
      </c>
      <c r="B1209" s="46" t="s">
        <v>954</v>
      </c>
      <c r="C1209" s="46" t="s">
        <v>208</v>
      </c>
      <c r="D1209" s="46" t="s">
        <v>204</v>
      </c>
      <c r="E1209" s="46" t="s">
        <v>3993</v>
      </c>
      <c r="F1209" s="46" t="s">
        <v>4736</v>
      </c>
      <c r="G1209" s="44" t="s">
        <v>4737</v>
      </c>
      <c r="H1209" s="44" t="s">
        <v>5</v>
      </c>
      <c r="I1209" s="46" t="s">
        <v>4753</v>
      </c>
      <c r="J1209" s="44" t="s">
        <v>4754</v>
      </c>
      <c r="K1209" s="46" t="s">
        <v>4755</v>
      </c>
      <c r="L1209" s="46">
        <v>15323788180</v>
      </c>
      <c r="N1209" s="46" t="s">
        <v>186</v>
      </c>
      <c r="O1209" s="46" t="s">
        <v>191</v>
      </c>
      <c r="P1209" s="46" t="s">
        <v>200</v>
      </c>
      <c r="Q1209" s="46" t="s">
        <v>7</v>
      </c>
      <c r="R1209" s="46" t="s">
        <v>4</v>
      </c>
      <c r="V1209" s="46">
        <v>42719</v>
      </c>
      <c r="W1209" s="46" t="s">
        <v>201</v>
      </c>
      <c r="AB1209" s="46" t="s">
        <v>34</v>
      </c>
      <c r="AC1209" s="46" t="s">
        <v>4577</v>
      </c>
    </row>
    <row r="1210" spans="1:30" hidden="1">
      <c r="A1210" s="46">
        <v>394</v>
      </c>
      <c r="B1210" s="46" t="s">
        <v>954</v>
      </c>
      <c r="C1210" s="46" t="s">
        <v>208</v>
      </c>
      <c r="D1210" s="46" t="s">
        <v>204</v>
      </c>
      <c r="E1210" s="46" t="s">
        <v>3993</v>
      </c>
      <c r="F1210" s="46" t="s">
        <v>4736</v>
      </c>
      <c r="G1210" s="44" t="s">
        <v>4737</v>
      </c>
      <c r="H1210" s="44" t="s">
        <v>8</v>
      </c>
      <c r="I1210" s="46" t="s">
        <v>4756</v>
      </c>
      <c r="J1210" s="44" t="s">
        <v>4757</v>
      </c>
      <c r="K1210" s="46" t="s">
        <v>4758</v>
      </c>
      <c r="L1210" s="46">
        <v>13798260750</v>
      </c>
      <c r="N1210" s="46" t="s">
        <v>186</v>
      </c>
      <c r="O1210" s="46" t="s">
        <v>191</v>
      </c>
      <c r="P1210" s="46" t="s">
        <v>200</v>
      </c>
      <c r="Q1210" s="46" t="s">
        <v>7</v>
      </c>
      <c r="R1210" s="46" t="s">
        <v>4</v>
      </c>
      <c r="V1210" s="46">
        <v>42719</v>
      </c>
      <c r="W1210" s="46" t="s">
        <v>201</v>
      </c>
      <c r="AB1210" s="46" t="s">
        <v>34</v>
      </c>
      <c r="AC1210" s="46" t="s">
        <v>4577</v>
      </c>
    </row>
    <row r="1211" spans="1:30" hidden="1">
      <c r="A1211" s="46">
        <v>395</v>
      </c>
      <c r="B1211" s="46" t="s">
        <v>954</v>
      </c>
      <c r="C1211" s="46" t="s">
        <v>208</v>
      </c>
      <c r="D1211" s="46" t="s">
        <v>204</v>
      </c>
      <c r="E1211" s="46" t="s">
        <v>3993</v>
      </c>
      <c r="F1211" s="46" t="s">
        <v>4759</v>
      </c>
      <c r="G1211" s="44" t="s">
        <v>4760</v>
      </c>
      <c r="H1211" s="44" t="s">
        <v>8</v>
      </c>
      <c r="I1211" s="46" t="s">
        <v>4761</v>
      </c>
      <c r="J1211" s="44" t="s">
        <v>4762</v>
      </c>
      <c r="K1211" s="46" t="s">
        <v>4763</v>
      </c>
      <c r="L1211" s="46">
        <v>15014075876</v>
      </c>
      <c r="N1211" s="46" t="s">
        <v>186</v>
      </c>
      <c r="O1211" s="46" t="s">
        <v>191</v>
      </c>
      <c r="P1211" s="46" t="s">
        <v>200</v>
      </c>
      <c r="Q1211" s="46" t="s">
        <v>7</v>
      </c>
      <c r="R1211" s="46" t="s">
        <v>4</v>
      </c>
      <c r="V1211" s="46">
        <v>42719</v>
      </c>
      <c r="W1211" s="46" t="s">
        <v>201</v>
      </c>
      <c r="AB1211" s="46" t="s">
        <v>34</v>
      </c>
      <c r="AC1211" s="46" t="s">
        <v>4577</v>
      </c>
    </row>
    <row r="1212" spans="1:30" hidden="1">
      <c r="A1212" s="46">
        <v>396</v>
      </c>
      <c r="B1212" s="46" t="s">
        <v>954</v>
      </c>
      <c r="C1212" s="46" t="s">
        <v>208</v>
      </c>
      <c r="D1212" s="46" t="s">
        <v>204</v>
      </c>
      <c r="E1212" s="46" t="s">
        <v>3993</v>
      </c>
      <c r="F1212" s="46" t="s">
        <v>4759</v>
      </c>
      <c r="G1212" s="44" t="s">
        <v>4760</v>
      </c>
      <c r="H1212" s="44" t="s">
        <v>5</v>
      </c>
      <c r="I1212" s="46" t="s">
        <v>4764</v>
      </c>
      <c r="J1212" s="44" t="s">
        <v>4765</v>
      </c>
      <c r="K1212" s="46" t="s">
        <v>4766</v>
      </c>
      <c r="L1212" s="46">
        <v>15986825671</v>
      </c>
      <c r="N1212" s="46" t="s">
        <v>186</v>
      </c>
      <c r="O1212" s="46" t="s">
        <v>187</v>
      </c>
      <c r="P1212" s="46" t="s">
        <v>200</v>
      </c>
      <c r="Q1212" s="46" t="s">
        <v>7</v>
      </c>
      <c r="R1212" s="46" t="s">
        <v>4</v>
      </c>
      <c r="V1212" s="46">
        <v>42719</v>
      </c>
      <c r="W1212" s="46" t="s">
        <v>201</v>
      </c>
      <c r="AB1212" s="46" t="s">
        <v>34</v>
      </c>
      <c r="AC1212" s="46" t="s">
        <v>4577</v>
      </c>
    </row>
    <row r="1213" spans="1:30" hidden="1">
      <c r="A1213" s="46">
        <v>397</v>
      </c>
      <c r="B1213" s="46" t="s">
        <v>954</v>
      </c>
      <c r="C1213" s="46" t="s">
        <v>208</v>
      </c>
      <c r="D1213" s="46" t="s">
        <v>204</v>
      </c>
      <c r="E1213" s="46" t="s">
        <v>3993</v>
      </c>
      <c r="F1213" s="46" t="s">
        <v>4759</v>
      </c>
      <c r="G1213" s="44" t="s">
        <v>4760</v>
      </c>
      <c r="H1213" s="44" t="s">
        <v>8</v>
      </c>
      <c r="I1213" s="46" t="s">
        <v>4767</v>
      </c>
      <c r="J1213" s="44" t="s">
        <v>4768</v>
      </c>
      <c r="K1213" s="46" t="s">
        <v>4769</v>
      </c>
      <c r="L1213" s="46">
        <v>13538567938</v>
      </c>
      <c r="N1213" s="46" t="s">
        <v>186</v>
      </c>
      <c r="O1213" s="46" t="s">
        <v>191</v>
      </c>
      <c r="P1213" s="46" t="s">
        <v>200</v>
      </c>
      <c r="Q1213" s="46" t="s">
        <v>7</v>
      </c>
      <c r="R1213" s="46" t="s">
        <v>4</v>
      </c>
      <c r="V1213" s="46">
        <v>42719</v>
      </c>
      <c r="W1213" s="46" t="s">
        <v>201</v>
      </c>
      <c r="AB1213" s="46" t="s">
        <v>34</v>
      </c>
      <c r="AC1213" s="46" t="s">
        <v>4577</v>
      </c>
    </row>
    <row r="1214" spans="1:30" hidden="1">
      <c r="A1214" s="46">
        <v>398</v>
      </c>
      <c r="B1214" s="46" t="s">
        <v>954</v>
      </c>
      <c r="C1214" s="46" t="s">
        <v>208</v>
      </c>
      <c r="D1214" s="46" t="s">
        <v>204</v>
      </c>
      <c r="E1214" s="46" t="s">
        <v>3993</v>
      </c>
      <c r="F1214" s="46" t="s">
        <v>4759</v>
      </c>
      <c r="G1214" s="44" t="s">
        <v>4760</v>
      </c>
      <c r="H1214" s="44" t="s">
        <v>8</v>
      </c>
      <c r="I1214" s="46" t="s">
        <v>4770</v>
      </c>
      <c r="J1214" s="44" t="s">
        <v>4771</v>
      </c>
      <c r="K1214" s="46" t="s">
        <v>4772</v>
      </c>
      <c r="L1214" s="46">
        <v>18674816783</v>
      </c>
      <c r="N1214" s="46" t="s">
        <v>186</v>
      </c>
      <c r="O1214" s="46" t="s">
        <v>187</v>
      </c>
      <c r="P1214" s="46" t="s">
        <v>200</v>
      </c>
      <c r="Q1214" s="46" t="s">
        <v>7</v>
      </c>
      <c r="R1214" s="46" t="s">
        <v>4</v>
      </c>
      <c r="V1214" s="46">
        <v>42719</v>
      </c>
      <c r="W1214" s="46" t="s">
        <v>201</v>
      </c>
      <c r="AB1214" s="46" t="s">
        <v>34</v>
      </c>
      <c r="AC1214" s="46" t="s">
        <v>4577</v>
      </c>
    </row>
    <row r="1215" spans="1:30" hidden="1">
      <c r="A1215" s="46">
        <v>399</v>
      </c>
      <c r="B1215" s="46" t="s">
        <v>954</v>
      </c>
      <c r="C1215" s="46" t="s">
        <v>208</v>
      </c>
      <c r="D1215" s="46" t="s">
        <v>204</v>
      </c>
      <c r="E1215" s="46" t="s">
        <v>3993</v>
      </c>
      <c r="F1215" s="46" t="s">
        <v>4759</v>
      </c>
      <c r="G1215" s="44" t="s">
        <v>4760</v>
      </c>
      <c r="H1215" s="44" t="s">
        <v>9</v>
      </c>
      <c r="I1215" s="46" t="s">
        <v>4773</v>
      </c>
      <c r="J1215" s="44" t="s">
        <v>4774</v>
      </c>
      <c r="K1215" s="46" t="s">
        <v>4775</v>
      </c>
      <c r="L1215" s="46">
        <v>13413378909</v>
      </c>
      <c r="N1215" s="46" t="s">
        <v>186</v>
      </c>
      <c r="O1215" s="46" t="s">
        <v>191</v>
      </c>
      <c r="P1215" s="46" t="s">
        <v>200</v>
      </c>
      <c r="Q1215" s="46" t="s">
        <v>7</v>
      </c>
      <c r="R1215" s="46" t="s">
        <v>4</v>
      </c>
      <c r="V1215" s="46">
        <v>42719</v>
      </c>
      <c r="W1215" s="46" t="s">
        <v>201</v>
      </c>
      <c r="AB1215" s="46" t="s">
        <v>34</v>
      </c>
      <c r="AC1215" s="46" t="s">
        <v>4577</v>
      </c>
    </row>
    <row r="1216" spans="1:30" hidden="1">
      <c r="A1216" s="46">
        <v>400</v>
      </c>
      <c r="B1216" s="46" t="s">
        <v>954</v>
      </c>
      <c r="C1216" s="46" t="s">
        <v>208</v>
      </c>
      <c r="D1216" s="46" t="s">
        <v>204</v>
      </c>
      <c r="E1216" s="46" t="s">
        <v>3993</v>
      </c>
      <c r="F1216" s="46" t="s">
        <v>4672</v>
      </c>
      <c r="G1216" s="44" t="s">
        <v>4776</v>
      </c>
      <c r="H1216" s="44" t="s">
        <v>9</v>
      </c>
      <c r="I1216" s="46" t="s">
        <v>4777</v>
      </c>
      <c r="J1216" s="44" t="s">
        <v>4778</v>
      </c>
      <c r="K1216" s="46" t="s">
        <v>4779</v>
      </c>
      <c r="L1216" s="46">
        <v>13088860545</v>
      </c>
      <c r="N1216" s="46" t="s">
        <v>186</v>
      </c>
      <c r="O1216" s="46" t="s">
        <v>191</v>
      </c>
      <c r="P1216" s="46" t="s">
        <v>200</v>
      </c>
      <c r="Q1216" s="46" t="s">
        <v>7</v>
      </c>
      <c r="R1216" s="46" t="s">
        <v>4</v>
      </c>
      <c r="V1216" s="46">
        <v>42719</v>
      </c>
      <c r="W1216" s="46" t="s">
        <v>201</v>
      </c>
      <c r="AB1216" s="46" t="s">
        <v>34</v>
      </c>
      <c r="AC1216" s="46" t="s">
        <v>4577</v>
      </c>
    </row>
    <row r="1217" spans="1:31" hidden="1">
      <c r="A1217" s="46">
        <v>401</v>
      </c>
      <c r="B1217" s="46" t="s">
        <v>954</v>
      </c>
      <c r="C1217" s="46" t="s">
        <v>208</v>
      </c>
      <c r="D1217" s="46" t="s">
        <v>204</v>
      </c>
      <c r="E1217" s="46" t="s">
        <v>3993</v>
      </c>
      <c r="F1217" s="46" t="s">
        <v>4672</v>
      </c>
      <c r="G1217" s="44" t="s">
        <v>4776</v>
      </c>
      <c r="H1217" s="44" t="s">
        <v>5</v>
      </c>
      <c r="I1217" s="46" t="s">
        <v>4687</v>
      </c>
      <c r="J1217" s="44" t="s">
        <v>4688</v>
      </c>
      <c r="K1217" s="46" t="s">
        <v>4689</v>
      </c>
      <c r="L1217" s="46">
        <v>18710207533</v>
      </c>
      <c r="N1217" s="46" t="s">
        <v>186</v>
      </c>
      <c r="O1217" s="46" t="s">
        <v>191</v>
      </c>
      <c r="P1217" s="46" t="s">
        <v>200</v>
      </c>
      <c r="Q1217" s="46" t="s">
        <v>7</v>
      </c>
      <c r="R1217" s="46" t="s">
        <v>4</v>
      </c>
      <c r="V1217" s="46">
        <v>42719</v>
      </c>
      <c r="W1217" s="46" t="s">
        <v>201</v>
      </c>
      <c r="AB1217" s="46" t="s">
        <v>34</v>
      </c>
      <c r="AC1217" s="46" t="s">
        <v>4577</v>
      </c>
    </row>
    <row r="1218" spans="1:31" hidden="1">
      <c r="A1218" s="46">
        <v>402</v>
      </c>
      <c r="B1218" s="46" t="s">
        <v>954</v>
      </c>
      <c r="C1218" s="46" t="s">
        <v>208</v>
      </c>
      <c r="D1218" s="46" t="s">
        <v>204</v>
      </c>
      <c r="E1218" s="46" t="s">
        <v>3993</v>
      </c>
      <c r="F1218" s="46" t="s">
        <v>4672</v>
      </c>
      <c r="G1218" s="44" t="s">
        <v>4776</v>
      </c>
      <c r="H1218" s="44" t="s">
        <v>8</v>
      </c>
      <c r="I1218" s="46" t="s">
        <v>4680</v>
      </c>
      <c r="J1218" s="44" t="s">
        <v>4681</v>
      </c>
      <c r="K1218" s="46" t="s">
        <v>4682</v>
      </c>
      <c r="L1218" s="46">
        <v>15323458029</v>
      </c>
      <c r="N1218" s="46" t="s">
        <v>186</v>
      </c>
      <c r="O1218" s="46" t="s">
        <v>191</v>
      </c>
      <c r="P1218" s="46" t="s">
        <v>200</v>
      </c>
      <c r="Q1218" s="46" t="s">
        <v>7</v>
      </c>
      <c r="R1218" s="46" t="s">
        <v>4</v>
      </c>
      <c r="V1218" s="46">
        <v>42719</v>
      </c>
      <c r="W1218" s="46" t="s">
        <v>201</v>
      </c>
      <c r="AB1218" s="46" t="s">
        <v>34</v>
      </c>
      <c r="AC1218" s="46" t="s">
        <v>4577</v>
      </c>
    </row>
    <row r="1219" spans="1:31" hidden="1">
      <c r="A1219" s="46">
        <v>403</v>
      </c>
      <c r="B1219" s="46" t="s">
        <v>954</v>
      </c>
      <c r="C1219" s="46" t="s">
        <v>208</v>
      </c>
      <c r="D1219" s="46" t="s">
        <v>204</v>
      </c>
      <c r="E1219" s="46" t="s">
        <v>3993</v>
      </c>
      <c r="F1219" s="46" t="s">
        <v>4672</v>
      </c>
      <c r="G1219" s="44" t="s">
        <v>4776</v>
      </c>
      <c r="H1219" s="44" t="s">
        <v>8</v>
      </c>
      <c r="I1219" s="46" t="s">
        <v>4104</v>
      </c>
      <c r="J1219" s="44" t="s">
        <v>4780</v>
      </c>
      <c r="K1219" s="46" t="s">
        <v>4781</v>
      </c>
      <c r="L1219" s="46">
        <v>17817091812</v>
      </c>
      <c r="N1219" s="46" t="s">
        <v>186</v>
      </c>
      <c r="O1219" s="46" t="s">
        <v>191</v>
      </c>
      <c r="P1219" s="46" t="s">
        <v>200</v>
      </c>
      <c r="Q1219" s="46" t="s">
        <v>7</v>
      </c>
      <c r="R1219" s="46" t="s">
        <v>4</v>
      </c>
      <c r="V1219" s="46">
        <v>42719</v>
      </c>
      <c r="W1219" s="46" t="s">
        <v>201</v>
      </c>
      <c r="AB1219" s="46" t="s">
        <v>34</v>
      </c>
      <c r="AC1219" s="46" t="s">
        <v>4577</v>
      </c>
    </row>
    <row r="1220" spans="1:31" hidden="1">
      <c r="A1220" s="46">
        <v>404</v>
      </c>
      <c r="B1220" s="46" t="s">
        <v>954</v>
      </c>
      <c r="C1220" s="46" t="s">
        <v>208</v>
      </c>
      <c r="D1220" s="46" t="s">
        <v>204</v>
      </c>
      <c r="E1220" s="46" t="s">
        <v>3993</v>
      </c>
      <c r="F1220" s="46" t="s">
        <v>4651</v>
      </c>
      <c r="G1220" s="44" t="s">
        <v>4782</v>
      </c>
      <c r="H1220" s="44" t="s">
        <v>8</v>
      </c>
      <c r="I1220" s="46" t="s">
        <v>4783</v>
      </c>
      <c r="J1220" s="44" t="s">
        <v>4784</v>
      </c>
      <c r="K1220" s="46" t="s">
        <v>4785</v>
      </c>
      <c r="L1220" s="46">
        <v>13265458213</v>
      </c>
      <c r="N1220" s="46" t="s">
        <v>186</v>
      </c>
      <c r="O1220" s="46" t="s">
        <v>191</v>
      </c>
      <c r="P1220" s="46" t="s">
        <v>200</v>
      </c>
      <c r="Q1220" s="46" t="s">
        <v>7</v>
      </c>
      <c r="R1220" s="46" t="s">
        <v>4</v>
      </c>
      <c r="V1220" s="46">
        <v>42719</v>
      </c>
      <c r="W1220" s="46" t="s">
        <v>201</v>
      </c>
      <c r="AB1220" s="46" t="s">
        <v>34</v>
      </c>
      <c r="AC1220" s="46" t="s">
        <v>4577</v>
      </c>
    </row>
    <row r="1221" spans="1:31" hidden="1">
      <c r="A1221" s="46">
        <v>405</v>
      </c>
      <c r="B1221" s="46" t="s">
        <v>954</v>
      </c>
      <c r="C1221" s="46" t="s">
        <v>208</v>
      </c>
      <c r="D1221" s="46" t="s">
        <v>204</v>
      </c>
      <c r="E1221" s="46" t="s">
        <v>3993</v>
      </c>
      <c r="F1221" s="46" t="s">
        <v>4651</v>
      </c>
      <c r="G1221" s="44" t="s">
        <v>4782</v>
      </c>
      <c r="H1221" s="44" t="s">
        <v>8</v>
      </c>
      <c r="I1221" s="46" t="s">
        <v>4786</v>
      </c>
      <c r="J1221" s="44" t="s">
        <v>4787</v>
      </c>
      <c r="K1221" s="46" t="s">
        <v>4788</v>
      </c>
      <c r="L1221" s="46">
        <v>15220105672</v>
      </c>
      <c r="N1221" s="46" t="s">
        <v>186</v>
      </c>
      <c r="O1221" s="46" t="s">
        <v>187</v>
      </c>
      <c r="P1221" s="46" t="s">
        <v>200</v>
      </c>
      <c r="Q1221" s="46" t="s">
        <v>7</v>
      </c>
      <c r="R1221" s="46" t="s">
        <v>4</v>
      </c>
      <c r="V1221" s="46">
        <v>42719</v>
      </c>
      <c r="W1221" s="46" t="s">
        <v>201</v>
      </c>
      <c r="AB1221" s="46" t="s">
        <v>34</v>
      </c>
      <c r="AC1221" s="46" t="s">
        <v>4577</v>
      </c>
    </row>
    <row r="1222" spans="1:31" hidden="1">
      <c r="A1222" s="46">
        <v>406</v>
      </c>
      <c r="B1222" s="46" t="s">
        <v>954</v>
      </c>
      <c r="C1222" s="46" t="s">
        <v>208</v>
      </c>
      <c r="D1222" s="46" t="s">
        <v>204</v>
      </c>
      <c r="E1222" s="46" t="s">
        <v>3993</v>
      </c>
      <c r="F1222" s="46" t="s">
        <v>4651</v>
      </c>
      <c r="G1222" s="44" t="s">
        <v>4782</v>
      </c>
      <c r="H1222" s="44" t="s">
        <v>8</v>
      </c>
      <c r="I1222" s="46" t="s">
        <v>4655</v>
      </c>
      <c r="J1222" s="44" t="s">
        <v>4789</v>
      </c>
      <c r="K1222" s="46" t="s">
        <v>4658</v>
      </c>
      <c r="L1222" s="46">
        <v>13265649597</v>
      </c>
      <c r="N1222" s="46" t="s">
        <v>186</v>
      </c>
      <c r="O1222" s="46" t="s">
        <v>187</v>
      </c>
      <c r="P1222" s="46" t="s">
        <v>200</v>
      </c>
      <c r="Q1222" s="46" t="s">
        <v>7</v>
      </c>
      <c r="R1222" s="46" t="s">
        <v>4</v>
      </c>
      <c r="V1222" s="46">
        <v>42719</v>
      </c>
      <c r="W1222" s="46" t="s">
        <v>201</v>
      </c>
      <c r="AB1222" s="46" t="s">
        <v>34</v>
      </c>
      <c r="AC1222" s="46" t="s">
        <v>4577</v>
      </c>
    </row>
    <row r="1223" spans="1:31" hidden="1">
      <c r="A1223" s="46">
        <v>407</v>
      </c>
      <c r="B1223" s="46" t="s">
        <v>954</v>
      </c>
      <c r="C1223" s="46" t="s">
        <v>208</v>
      </c>
      <c r="D1223" s="46" t="s">
        <v>204</v>
      </c>
      <c r="E1223" s="46" t="s">
        <v>3993</v>
      </c>
      <c r="F1223" s="46" t="s">
        <v>4651</v>
      </c>
      <c r="G1223" s="44" t="s">
        <v>4782</v>
      </c>
      <c r="H1223" s="44" t="s">
        <v>9</v>
      </c>
      <c r="I1223" s="46" t="s">
        <v>4651</v>
      </c>
      <c r="J1223" s="44" t="s">
        <v>4790</v>
      </c>
      <c r="K1223" s="46" t="s">
        <v>4654</v>
      </c>
      <c r="L1223" s="46">
        <v>18718518325</v>
      </c>
      <c r="N1223" s="46" t="s">
        <v>186</v>
      </c>
      <c r="O1223" s="46" t="s">
        <v>187</v>
      </c>
      <c r="P1223" s="46" t="s">
        <v>193</v>
      </c>
      <c r="Q1223" s="46" t="s">
        <v>7</v>
      </c>
      <c r="R1223" s="46" t="s">
        <v>4</v>
      </c>
      <c r="W1223" s="46" t="s">
        <v>189</v>
      </c>
      <c r="AB1223" s="46" t="s">
        <v>34</v>
      </c>
      <c r="AC1223" s="46" t="s">
        <v>4577</v>
      </c>
      <c r="AE1223" s="46" t="s">
        <v>9</v>
      </c>
    </row>
    <row r="1224" spans="1:31" hidden="1">
      <c r="A1224" s="46">
        <v>408</v>
      </c>
      <c r="B1224" s="46" t="s">
        <v>954</v>
      </c>
      <c r="C1224" s="46" t="s">
        <v>208</v>
      </c>
      <c r="D1224" s="46" t="s">
        <v>204</v>
      </c>
      <c r="E1224" s="46" t="s">
        <v>3993</v>
      </c>
      <c r="F1224" s="46" t="s">
        <v>4791</v>
      </c>
      <c r="G1224" s="44" t="s">
        <v>4792</v>
      </c>
      <c r="H1224" s="44" t="s">
        <v>9</v>
      </c>
      <c r="I1224" s="46" t="s">
        <v>4793</v>
      </c>
      <c r="J1224" s="44" t="s">
        <v>4794</v>
      </c>
      <c r="K1224" s="46" t="s">
        <v>4795</v>
      </c>
      <c r="L1224" s="46">
        <v>13670293129</v>
      </c>
      <c r="N1224" s="46" t="s">
        <v>186</v>
      </c>
      <c r="O1224" s="46" t="s">
        <v>187</v>
      </c>
      <c r="P1224" s="46" t="s">
        <v>193</v>
      </c>
      <c r="Q1224" s="46" t="s">
        <v>4</v>
      </c>
      <c r="R1224" s="46" t="s">
        <v>4</v>
      </c>
      <c r="W1224" s="46" t="s">
        <v>189</v>
      </c>
      <c r="X1224" s="46" t="s">
        <v>4796</v>
      </c>
      <c r="AB1224" s="46" t="s">
        <v>34</v>
      </c>
      <c r="AC1224" s="46" t="s">
        <v>4577</v>
      </c>
      <c r="AE1224" s="46" t="s">
        <v>9</v>
      </c>
    </row>
    <row r="1225" spans="1:31" hidden="1">
      <c r="A1225" s="46">
        <v>409</v>
      </c>
      <c r="B1225" s="46" t="s">
        <v>954</v>
      </c>
      <c r="C1225" s="46" t="s">
        <v>208</v>
      </c>
      <c r="D1225" s="46" t="s">
        <v>204</v>
      </c>
      <c r="E1225" s="46" t="s">
        <v>3993</v>
      </c>
      <c r="F1225" s="46" t="s">
        <v>4791</v>
      </c>
      <c r="G1225" s="44" t="s">
        <v>4792</v>
      </c>
      <c r="H1225" s="44" t="s">
        <v>8</v>
      </c>
      <c r="I1225" s="46" t="s">
        <v>4797</v>
      </c>
      <c r="J1225" s="44" t="s">
        <v>4798</v>
      </c>
      <c r="K1225" s="46" t="s">
        <v>4799</v>
      </c>
      <c r="L1225" s="46">
        <v>15013851383</v>
      </c>
      <c r="N1225" s="46" t="s">
        <v>186</v>
      </c>
      <c r="O1225" s="46" t="s">
        <v>187</v>
      </c>
      <c r="P1225" s="46" t="s">
        <v>200</v>
      </c>
      <c r="Q1225" s="46" t="s">
        <v>4</v>
      </c>
      <c r="R1225" s="46" t="s">
        <v>4</v>
      </c>
      <c r="V1225" s="46">
        <v>42719</v>
      </c>
      <c r="W1225" s="46" t="s">
        <v>201</v>
      </c>
      <c r="X1225" s="46" t="s">
        <v>4800</v>
      </c>
      <c r="AB1225" s="46" t="s">
        <v>34</v>
      </c>
      <c r="AC1225" s="46" t="s">
        <v>4577</v>
      </c>
    </row>
    <row r="1226" spans="1:31" hidden="1">
      <c r="A1226" s="46">
        <v>410</v>
      </c>
      <c r="B1226" s="46" t="s">
        <v>954</v>
      </c>
      <c r="C1226" s="46" t="s">
        <v>208</v>
      </c>
      <c r="D1226" s="46" t="s">
        <v>204</v>
      </c>
      <c r="E1226" s="46" t="s">
        <v>3993</v>
      </c>
      <c r="F1226" s="46" t="s">
        <v>4791</v>
      </c>
      <c r="G1226" s="44" t="s">
        <v>4792</v>
      </c>
      <c r="H1226" s="44" t="s">
        <v>8</v>
      </c>
      <c r="I1226" s="46" t="s">
        <v>4796</v>
      </c>
      <c r="J1226" s="44" t="s">
        <v>4801</v>
      </c>
      <c r="K1226" s="46" t="s">
        <v>4802</v>
      </c>
      <c r="L1226" s="46">
        <v>18033087200</v>
      </c>
      <c r="N1226" s="46" t="s">
        <v>186</v>
      </c>
      <c r="O1226" s="46" t="s">
        <v>187</v>
      </c>
      <c r="P1226" s="46" t="s">
        <v>200</v>
      </c>
      <c r="Q1226" s="46" t="s">
        <v>4</v>
      </c>
      <c r="R1226" s="46" t="s">
        <v>4</v>
      </c>
      <c r="V1226" s="46">
        <v>42719</v>
      </c>
      <c r="W1226" s="46" t="s">
        <v>201</v>
      </c>
      <c r="X1226" s="46" t="s">
        <v>4803</v>
      </c>
      <c r="AB1226" s="46" t="s">
        <v>34</v>
      </c>
      <c r="AC1226" s="46" t="s">
        <v>4577</v>
      </c>
    </row>
    <row r="1227" spans="1:31" hidden="1">
      <c r="A1227" s="46">
        <v>411</v>
      </c>
      <c r="B1227" s="46" t="s">
        <v>954</v>
      </c>
      <c r="C1227" s="46" t="s">
        <v>208</v>
      </c>
      <c r="D1227" s="46" t="s">
        <v>204</v>
      </c>
      <c r="E1227" s="46" t="s">
        <v>3993</v>
      </c>
      <c r="F1227" s="46" t="s">
        <v>4791</v>
      </c>
      <c r="G1227" s="44" t="s">
        <v>4792</v>
      </c>
      <c r="H1227" s="44" t="s">
        <v>5</v>
      </c>
      <c r="I1227" s="46" t="s">
        <v>4804</v>
      </c>
      <c r="J1227" s="44" t="s">
        <v>4805</v>
      </c>
      <c r="K1227" s="46" t="s">
        <v>4806</v>
      </c>
      <c r="L1227" s="46">
        <v>15999508394</v>
      </c>
      <c r="N1227" s="46" t="s">
        <v>186</v>
      </c>
      <c r="O1227" s="46" t="s">
        <v>187</v>
      </c>
      <c r="P1227" s="46" t="s">
        <v>200</v>
      </c>
      <c r="Q1227" s="46" t="s">
        <v>4</v>
      </c>
      <c r="R1227" s="46" t="s">
        <v>4</v>
      </c>
      <c r="V1227" s="46">
        <v>42719</v>
      </c>
      <c r="W1227" s="46" t="s">
        <v>201</v>
      </c>
      <c r="X1227" s="46" t="s">
        <v>4807</v>
      </c>
      <c r="AB1227" s="46" t="s">
        <v>34</v>
      </c>
      <c r="AC1227" s="46" t="s">
        <v>4577</v>
      </c>
    </row>
    <row r="1228" spans="1:31" hidden="1">
      <c r="A1228" s="46">
        <v>412</v>
      </c>
      <c r="B1228" s="46" t="s">
        <v>954</v>
      </c>
      <c r="C1228" s="46" t="s">
        <v>208</v>
      </c>
      <c r="D1228" s="46" t="s">
        <v>204</v>
      </c>
      <c r="E1228" s="46" t="s">
        <v>3993</v>
      </c>
      <c r="F1228" s="46" t="s">
        <v>4791</v>
      </c>
      <c r="G1228" s="44" t="s">
        <v>4808</v>
      </c>
      <c r="H1228" s="44" t="s">
        <v>8</v>
      </c>
      <c r="I1228" s="46" t="s">
        <v>4809</v>
      </c>
      <c r="J1228" s="44" t="s">
        <v>4810</v>
      </c>
      <c r="K1228" s="46" t="s">
        <v>4811</v>
      </c>
      <c r="L1228" s="46">
        <v>18129905761</v>
      </c>
      <c r="N1228" s="46" t="s">
        <v>186</v>
      </c>
      <c r="O1228" s="46" t="s">
        <v>191</v>
      </c>
      <c r="P1228" s="46" t="s">
        <v>200</v>
      </c>
      <c r="Q1228" s="46" t="s">
        <v>4</v>
      </c>
      <c r="R1228" s="46" t="s">
        <v>4</v>
      </c>
      <c r="V1228" s="46">
        <v>42719</v>
      </c>
      <c r="W1228" s="46" t="s">
        <v>201</v>
      </c>
      <c r="X1228" s="46" t="s">
        <v>4812</v>
      </c>
      <c r="AB1228" s="46" t="s">
        <v>34</v>
      </c>
      <c r="AC1228" s="46" t="s">
        <v>4577</v>
      </c>
    </row>
    <row r="1229" spans="1:31" hidden="1">
      <c r="A1229" s="46">
        <v>413</v>
      </c>
      <c r="B1229" s="46" t="s">
        <v>954</v>
      </c>
      <c r="C1229" s="46" t="s">
        <v>208</v>
      </c>
      <c r="D1229" s="46" t="s">
        <v>204</v>
      </c>
      <c r="E1229" s="46" t="s">
        <v>3993</v>
      </c>
      <c r="F1229" s="46" t="s">
        <v>4791</v>
      </c>
      <c r="G1229" s="44" t="s">
        <v>4808</v>
      </c>
      <c r="H1229" s="44" t="s">
        <v>3</v>
      </c>
      <c r="I1229" s="46" t="s">
        <v>4791</v>
      </c>
      <c r="J1229" s="44" t="s">
        <v>4813</v>
      </c>
      <c r="K1229" s="46" t="s">
        <v>4814</v>
      </c>
      <c r="L1229" s="46">
        <v>15817455811</v>
      </c>
      <c r="N1229" s="46" t="s">
        <v>186</v>
      </c>
      <c r="O1229" s="46" t="s">
        <v>187</v>
      </c>
      <c r="P1229" s="46" t="s">
        <v>193</v>
      </c>
      <c r="Q1229" s="46" t="s">
        <v>4</v>
      </c>
      <c r="R1229" s="46" t="s">
        <v>4</v>
      </c>
      <c r="W1229" s="46" t="s">
        <v>189</v>
      </c>
      <c r="X1229" s="46" t="s">
        <v>4815</v>
      </c>
      <c r="AB1229" s="46" t="s">
        <v>34</v>
      </c>
      <c r="AC1229" s="46" t="s">
        <v>4577</v>
      </c>
      <c r="AE1229" s="46" t="s">
        <v>4816</v>
      </c>
    </row>
    <row r="1230" spans="1:31" hidden="1">
      <c r="A1230" s="46">
        <v>414</v>
      </c>
      <c r="B1230" s="46" t="s">
        <v>954</v>
      </c>
      <c r="C1230" s="46" t="s">
        <v>208</v>
      </c>
      <c r="D1230" s="46" t="s">
        <v>204</v>
      </c>
      <c r="E1230" s="46" t="s">
        <v>3993</v>
      </c>
      <c r="F1230" s="46" t="s">
        <v>4651</v>
      </c>
      <c r="G1230" s="44" t="s">
        <v>4782</v>
      </c>
      <c r="H1230" s="44" t="s">
        <v>3</v>
      </c>
      <c r="I1230" s="46" t="s">
        <v>4651</v>
      </c>
      <c r="J1230" s="44" t="s">
        <v>4790</v>
      </c>
      <c r="K1230" s="46" t="s">
        <v>4654</v>
      </c>
      <c r="L1230" s="46">
        <v>18718518325</v>
      </c>
      <c r="N1230" s="46" t="s">
        <v>186</v>
      </c>
      <c r="O1230" s="46" t="s">
        <v>187</v>
      </c>
      <c r="P1230" s="46" t="s">
        <v>193</v>
      </c>
      <c r="Q1230" s="46" t="s">
        <v>7</v>
      </c>
      <c r="R1230" s="46" t="s">
        <v>4</v>
      </c>
      <c r="W1230" s="46" t="s">
        <v>189</v>
      </c>
      <c r="AB1230" s="46" t="s">
        <v>34</v>
      </c>
      <c r="AC1230" s="46" t="s">
        <v>4577</v>
      </c>
      <c r="AE1230" s="46" t="s">
        <v>4817</v>
      </c>
    </row>
    <row r="1231" spans="1:31" hidden="1">
      <c r="A1231" s="46">
        <v>415</v>
      </c>
      <c r="B1231" s="46" t="s">
        <v>954</v>
      </c>
      <c r="C1231" s="46" t="s">
        <v>208</v>
      </c>
      <c r="D1231" s="46" t="s">
        <v>204</v>
      </c>
      <c r="E1231" s="46" t="s">
        <v>3993</v>
      </c>
      <c r="F1231" s="46" t="s">
        <v>4736</v>
      </c>
      <c r="G1231" s="44" t="s">
        <v>4737</v>
      </c>
      <c r="H1231" s="44" t="s">
        <v>3</v>
      </c>
      <c r="I1231" s="46" t="s">
        <v>4736</v>
      </c>
      <c r="J1231" s="44" t="s">
        <v>4818</v>
      </c>
      <c r="K1231" s="46" t="s">
        <v>4819</v>
      </c>
      <c r="L1231" s="46">
        <v>18038102197</v>
      </c>
      <c r="N1231" s="46" t="s">
        <v>186</v>
      </c>
      <c r="O1231" s="46" t="s">
        <v>187</v>
      </c>
      <c r="P1231" s="46" t="s">
        <v>193</v>
      </c>
      <c r="Q1231" s="46" t="s">
        <v>7</v>
      </c>
      <c r="R1231" s="46" t="s">
        <v>4</v>
      </c>
      <c r="W1231" s="46" t="s">
        <v>189</v>
      </c>
      <c r="AB1231" s="46" t="s">
        <v>34</v>
      </c>
      <c r="AC1231" s="46" t="s">
        <v>4577</v>
      </c>
      <c r="AE1231" s="46" t="s">
        <v>4816</v>
      </c>
    </row>
    <row r="1232" spans="1:31" hidden="1">
      <c r="A1232" s="46">
        <v>416</v>
      </c>
      <c r="B1232" s="46" t="s">
        <v>954</v>
      </c>
      <c r="C1232" s="46" t="s">
        <v>208</v>
      </c>
      <c r="D1232" s="46" t="s">
        <v>204</v>
      </c>
      <c r="E1232" s="46" t="s">
        <v>3993</v>
      </c>
      <c r="F1232" s="46" t="s">
        <v>4672</v>
      </c>
      <c r="G1232" s="44" t="s">
        <v>4776</v>
      </c>
      <c r="H1232" s="44" t="s">
        <v>3</v>
      </c>
      <c r="I1232" s="46" t="s">
        <v>4672</v>
      </c>
      <c r="J1232" s="44" t="s">
        <v>4820</v>
      </c>
      <c r="K1232" s="46" t="s">
        <v>4674</v>
      </c>
      <c r="L1232" s="46">
        <v>18702733952</v>
      </c>
      <c r="N1232" s="46" t="s">
        <v>186</v>
      </c>
      <c r="O1232" s="46" t="s">
        <v>187</v>
      </c>
      <c r="P1232" s="46" t="s">
        <v>200</v>
      </c>
      <c r="Q1232" s="46" t="s">
        <v>7</v>
      </c>
      <c r="R1232" s="46" t="s">
        <v>4</v>
      </c>
      <c r="V1232" s="46">
        <v>42719</v>
      </c>
      <c r="W1232" s="46" t="s">
        <v>201</v>
      </c>
      <c r="AB1232" s="46" t="s">
        <v>34</v>
      </c>
      <c r="AC1232" s="46" t="s">
        <v>4577</v>
      </c>
    </row>
    <row r="1233" spans="1:31" hidden="1">
      <c r="A1233" s="46">
        <v>417</v>
      </c>
      <c r="B1233" s="46" t="s">
        <v>954</v>
      </c>
      <c r="C1233" s="46" t="s">
        <v>208</v>
      </c>
      <c r="D1233" s="46" t="s">
        <v>204</v>
      </c>
      <c r="E1233" s="46" t="s">
        <v>3993</v>
      </c>
      <c r="F1233" s="46" t="s">
        <v>4759</v>
      </c>
      <c r="G1233" s="44" t="s">
        <v>4760</v>
      </c>
      <c r="H1233" s="44" t="s">
        <v>3</v>
      </c>
      <c r="I1233" s="46" t="s">
        <v>4759</v>
      </c>
      <c r="J1233" s="44" t="s">
        <v>4821</v>
      </c>
      <c r="K1233" s="46" t="s">
        <v>4822</v>
      </c>
      <c r="L1233" s="46">
        <v>13728647745</v>
      </c>
      <c r="N1233" s="46" t="s">
        <v>186</v>
      </c>
      <c r="O1233" s="46" t="s">
        <v>187</v>
      </c>
      <c r="P1233" s="46" t="s">
        <v>200</v>
      </c>
      <c r="Q1233" s="46" t="s">
        <v>7</v>
      </c>
      <c r="R1233" s="46" t="s">
        <v>4</v>
      </c>
      <c r="V1233" s="46">
        <v>42719</v>
      </c>
      <c r="W1233" s="46" t="s">
        <v>201</v>
      </c>
      <c r="AB1233" s="46" t="s">
        <v>34</v>
      </c>
      <c r="AC1233" s="46" t="s">
        <v>4577</v>
      </c>
    </row>
    <row r="1234" spans="1:31" hidden="1">
      <c r="A1234" s="46">
        <v>418</v>
      </c>
      <c r="B1234" s="46" t="s">
        <v>954</v>
      </c>
      <c r="C1234" s="46" t="s">
        <v>208</v>
      </c>
      <c r="D1234" s="46" t="s">
        <v>204</v>
      </c>
      <c r="E1234" s="46" t="s">
        <v>3993</v>
      </c>
      <c r="F1234" s="46" t="s">
        <v>4791</v>
      </c>
      <c r="G1234" s="44" t="s">
        <v>4792</v>
      </c>
      <c r="H1234" s="44" t="s">
        <v>1110</v>
      </c>
      <c r="I1234" s="46" t="s">
        <v>4815</v>
      </c>
      <c r="J1234" s="44" t="s">
        <v>4823</v>
      </c>
      <c r="K1234" s="46" t="s">
        <v>4824</v>
      </c>
      <c r="L1234" s="46">
        <v>18814300376</v>
      </c>
      <c r="N1234" s="46" t="s">
        <v>186</v>
      </c>
      <c r="O1234" s="46" t="s">
        <v>191</v>
      </c>
      <c r="P1234" s="46" t="s">
        <v>193</v>
      </c>
      <c r="Q1234" s="46" t="s">
        <v>4</v>
      </c>
      <c r="R1234" s="46" t="s">
        <v>4</v>
      </c>
      <c r="W1234" s="46" t="s">
        <v>189</v>
      </c>
      <c r="X1234" s="46" t="s">
        <v>1355</v>
      </c>
      <c r="AB1234" s="46" t="s">
        <v>34</v>
      </c>
      <c r="AC1234" s="46" t="s">
        <v>4577</v>
      </c>
      <c r="AE1234" s="46" t="s">
        <v>4817</v>
      </c>
    </row>
    <row r="1235" spans="1:31" hidden="1">
      <c r="A1235" s="46">
        <v>419</v>
      </c>
      <c r="B1235" s="46" t="s">
        <v>954</v>
      </c>
      <c r="C1235" s="46" t="s">
        <v>208</v>
      </c>
      <c r="D1235" s="46" t="s">
        <v>204</v>
      </c>
      <c r="E1235" s="46" t="s">
        <v>3993</v>
      </c>
      <c r="F1235" s="46" t="s">
        <v>4825</v>
      </c>
      <c r="G1235" s="44" t="s">
        <v>4826</v>
      </c>
      <c r="H1235" s="44" t="s">
        <v>3</v>
      </c>
      <c r="I1235" s="46" t="s">
        <v>4825</v>
      </c>
      <c r="J1235" s="44" t="s">
        <v>4827</v>
      </c>
      <c r="K1235" s="46" t="s">
        <v>4828</v>
      </c>
      <c r="L1235" s="46">
        <v>18520883094</v>
      </c>
      <c r="N1235" s="46" t="s">
        <v>186</v>
      </c>
      <c r="O1235" s="46" t="s">
        <v>187</v>
      </c>
      <c r="P1235" s="46" t="s">
        <v>193</v>
      </c>
      <c r="Q1235" s="46" t="s">
        <v>7</v>
      </c>
      <c r="R1235" s="46" t="s">
        <v>4</v>
      </c>
      <c r="W1235" s="46" t="s">
        <v>189</v>
      </c>
      <c r="AB1235" s="46" t="s">
        <v>195</v>
      </c>
      <c r="AC1235" s="46" t="s">
        <v>4829</v>
      </c>
      <c r="AE1235" s="46" t="s">
        <v>4817</v>
      </c>
    </row>
    <row r="1236" spans="1:31" hidden="1">
      <c r="A1236" s="46">
        <v>420</v>
      </c>
      <c r="B1236" s="46" t="s">
        <v>954</v>
      </c>
      <c r="C1236" s="46" t="s">
        <v>208</v>
      </c>
      <c r="D1236" s="46" t="s">
        <v>204</v>
      </c>
      <c r="E1236" s="46" t="s">
        <v>3993</v>
      </c>
      <c r="F1236" s="46" t="s">
        <v>4830</v>
      </c>
      <c r="G1236" s="44" t="s">
        <v>4831</v>
      </c>
      <c r="H1236" s="44" t="s">
        <v>3</v>
      </c>
      <c r="I1236" s="46" t="s">
        <v>4830</v>
      </c>
      <c r="J1236" s="44" t="s">
        <v>4832</v>
      </c>
      <c r="K1236" s="46" t="s">
        <v>4833</v>
      </c>
      <c r="L1236" s="46">
        <v>15989415027</v>
      </c>
      <c r="N1236" s="46" t="s">
        <v>186</v>
      </c>
      <c r="O1236" s="46" t="s">
        <v>187</v>
      </c>
      <c r="P1236" s="46" t="s">
        <v>200</v>
      </c>
      <c r="Q1236" s="46" t="s">
        <v>7</v>
      </c>
      <c r="R1236" s="46" t="s">
        <v>4</v>
      </c>
      <c r="V1236" s="46">
        <v>42719</v>
      </c>
      <c r="W1236" s="46" t="s">
        <v>201</v>
      </c>
      <c r="AB1236" s="46" t="s">
        <v>195</v>
      </c>
      <c r="AC1236" s="46" t="s">
        <v>4829</v>
      </c>
    </row>
    <row r="1237" spans="1:31" hidden="1">
      <c r="A1237" s="46">
        <v>421</v>
      </c>
      <c r="B1237" s="46" t="s">
        <v>954</v>
      </c>
      <c r="C1237" s="46" t="s">
        <v>208</v>
      </c>
      <c r="D1237" s="46" t="s">
        <v>204</v>
      </c>
      <c r="E1237" s="46" t="s">
        <v>3993</v>
      </c>
      <c r="F1237" s="46" t="s">
        <v>4825</v>
      </c>
      <c r="G1237" s="44" t="s">
        <v>4834</v>
      </c>
      <c r="H1237" s="44" t="s">
        <v>3</v>
      </c>
      <c r="I1237" s="46" t="s">
        <v>4825</v>
      </c>
      <c r="J1237" s="44" t="s">
        <v>4827</v>
      </c>
      <c r="K1237" s="46" t="s">
        <v>4828</v>
      </c>
      <c r="L1237" s="46">
        <v>18520883094</v>
      </c>
      <c r="N1237" s="46" t="s">
        <v>186</v>
      </c>
      <c r="O1237" s="46" t="s">
        <v>187</v>
      </c>
      <c r="P1237" s="46" t="s">
        <v>193</v>
      </c>
      <c r="Q1237" s="46" t="s">
        <v>7</v>
      </c>
      <c r="R1237" s="46" t="s">
        <v>4</v>
      </c>
      <c r="W1237" s="46" t="s">
        <v>189</v>
      </c>
      <c r="AB1237" s="46" t="s">
        <v>195</v>
      </c>
      <c r="AC1237" s="46" t="s">
        <v>4829</v>
      </c>
      <c r="AE1237" s="46" t="s">
        <v>4817</v>
      </c>
    </row>
    <row r="1238" spans="1:31" hidden="1">
      <c r="A1238" s="46">
        <v>422</v>
      </c>
      <c r="B1238" s="46" t="s">
        <v>954</v>
      </c>
      <c r="C1238" s="46" t="s">
        <v>208</v>
      </c>
      <c r="D1238" s="46" t="s">
        <v>204</v>
      </c>
      <c r="E1238" s="46" t="s">
        <v>3993</v>
      </c>
      <c r="F1238" s="46" t="s">
        <v>4825</v>
      </c>
      <c r="G1238" s="44" t="s">
        <v>4835</v>
      </c>
      <c r="H1238" s="44" t="s">
        <v>3</v>
      </c>
      <c r="I1238" s="46" t="s">
        <v>4825</v>
      </c>
      <c r="J1238" s="44" t="s">
        <v>4827</v>
      </c>
      <c r="K1238" s="46" t="s">
        <v>4828</v>
      </c>
      <c r="L1238" s="46">
        <v>18520883094</v>
      </c>
      <c r="N1238" s="46" t="s">
        <v>186</v>
      </c>
      <c r="O1238" s="46" t="s">
        <v>187</v>
      </c>
      <c r="P1238" s="46" t="s">
        <v>193</v>
      </c>
      <c r="Q1238" s="46" t="s">
        <v>7</v>
      </c>
      <c r="R1238" s="46" t="s">
        <v>4</v>
      </c>
      <c r="W1238" s="46" t="s">
        <v>189</v>
      </c>
      <c r="AB1238" s="46" t="s">
        <v>195</v>
      </c>
      <c r="AC1238" s="46" t="s">
        <v>4829</v>
      </c>
      <c r="AE1238" s="46" t="s">
        <v>4817</v>
      </c>
    </row>
    <row r="1239" spans="1:31" hidden="1">
      <c r="A1239" s="46">
        <v>423</v>
      </c>
      <c r="B1239" s="46" t="s">
        <v>954</v>
      </c>
      <c r="C1239" s="46" t="s">
        <v>208</v>
      </c>
      <c r="D1239" s="46" t="s">
        <v>204</v>
      </c>
      <c r="E1239" s="46" t="s">
        <v>3993</v>
      </c>
      <c r="F1239" s="46" t="s">
        <v>4825</v>
      </c>
      <c r="G1239" s="44" t="s">
        <v>4836</v>
      </c>
      <c r="H1239" s="44" t="s">
        <v>3</v>
      </c>
      <c r="I1239" s="46" t="s">
        <v>4825</v>
      </c>
      <c r="J1239" s="44" t="s">
        <v>4827</v>
      </c>
      <c r="K1239" s="46" t="s">
        <v>4828</v>
      </c>
      <c r="L1239" s="46">
        <v>18520883094</v>
      </c>
      <c r="N1239" s="46" t="s">
        <v>186</v>
      </c>
      <c r="O1239" s="46" t="s">
        <v>187</v>
      </c>
      <c r="P1239" s="46" t="s">
        <v>193</v>
      </c>
      <c r="Q1239" s="46" t="s">
        <v>7</v>
      </c>
      <c r="R1239" s="46" t="s">
        <v>4</v>
      </c>
      <c r="W1239" s="46" t="s">
        <v>189</v>
      </c>
      <c r="AB1239" s="46" t="s">
        <v>195</v>
      </c>
      <c r="AC1239" s="46" t="s">
        <v>4829</v>
      </c>
      <c r="AE1239" s="46" t="s">
        <v>4817</v>
      </c>
    </row>
    <row r="1240" spans="1:31" hidden="1">
      <c r="A1240" s="46">
        <v>424</v>
      </c>
      <c r="B1240" s="46" t="s">
        <v>954</v>
      </c>
      <c r="C1240" s="46" t="s">
        <v>208</v>
      </c>
      <c r="D1240" s="46" t="s">
        <v>204</v>
      </c>
      <c r="E1240" s="46" t="s">
        <v>3993</v>
      </c>
      <c r="F1240" s="46" t="s">
        <v>4825</v>
      </c>
      <c r="G1240" s="44" t="s">
        <v>4837</v>
      </c>
      <c r="H1240" s="44" t="s">
        <v>3</v>
      </c>
      <c r="I1240" s="46" t="s">
        <v>4825</v>
      </c>
      <c r="J1240" s="44" t="s">
        <v>4827</v>
      </c>
      <c r="K1240" s="46" t="s">
        <v>4828</v>
      </c>
      <c r="L1240" s="46">
        <v>18520883094</v>
      </c>
      <c r="N1240" s="46" t="s">
        <v>186</v>
      </c>
      <c r="O1240" s="46" t="s">
        <v>187</v>
      </c>
      <c r="P1240" s="46" t="s">
        <v>193</v>
      </c>
      <c r="Q1240" s="46" t="s">
        <v>7</v>
      </c>
      <c r="R1240" s="46" t="s">
        <v>4</v>
      </c>
      <c r="W1240" s="46" t="s">
        <v>189</v>
      </c>
      <c r="AB1240" s="46" t="s">
        <v>195</v>
      </c>
      <c r="AC1240" s="46" t="s">
        <v>4829</v>
      </c>
      <c r="AE1240" s="46" t="s">
        <v>4817</v>
      </c>
    </row>
    <row r="1241" spans="1:31" hidden="1">
      <c r="A1241" s="46">
        <v>425</v>
      </c>
      <c r="B1241" s="46" t="s">
        <v>954</v>
      </c>
      <c r="C1241" s="46" t="s">
        <v>208</v>
      </c>
      <c r="D1241" s="46" t="s">
        <v>204</v>
      </c>
      <c r="E1241" s="46" t="s">
        <v>3993</v>
      </c>
      <c r="F1241" s="46" t="s">
        <v>4825</v>
      </c>
      <c r="G1241" s="44" t="s">
        <v>4838</v>
      </c>
      <c r="H1241" s="44" t="s">
        <v>3</v>
      </c>
      <c r="I1241" s="46" t="s">
        <v>4825</v>
      </c>
      <c r="J1241" s="44" t="s">
        <v>4827</v>
      </c>
      <c r="K1241" s="46" t="s">
        <v>4828</v>
      </c>
      <c r="L1241" s="46">
        <v>18520883094</v>
      </c>
      <c r="N1241" s="46" t="s">
        <v>186</v>
      </c>
      <c r="O1241" s="46" t="s">
        <v>187</v>
      </c>
      <c r="P1241" s="46" t="s">
        <v>193</v>
      </c>
      <c r="Q1241" s="46" t="s">
        <v>4</v>
      </c>
      <c r="R1241" s="46" t="s">
        <v>4</v>
      </c>
      <c r="W1241" s="46" t="s">
        <v>189</v>
      </c>
      <c r="AB1241" s="46" t="s">
        <v>195</v>
      </c>
      <c r="AC1241" s="46" t="s">
        <v>4829</v>
      </c>
      <c r="AE1241" s="46" t="s">
        <v>4817</v>
      </c>
    </row>
    <row r="1242" spans="1:31" hidden="1">
      <c r="A1242" s="46">
        <v>426</v>
      </c>
      <c r="B1242" s="46" t="s">
        <v>954</v>
      </c>
      <c r="C1242" s="46" t="s">
        <v>208</v>
      </c>
      <c r="D1242" s="46" t="s">
        <v>204</v>
      </c>
      <c r="E1242" s="46" t="s">
        <v>3993</v>
      </c>
      <c r="F1242" s="46" t="s">
        <v>4839</v>
      </c>
      <c r="G1242" s="44" t="s">
        <v>4840</v>
      </c>
      <c r="H1242" s="44" t="s">
        <v>3</v>
      </c>
      <c r="I1242" s="46" t="s">
        <v>4839</v>
      </c>
      <c r="J1242" s="44" t="s">
        <v>4841</v>
      </c>
      <c r="K1242" s="46" t="s">
        <v>4842</v>
      </c>
      <c r="L1242" s="46">
        <v>18923727786</v>
      </c>
      <c r="N1242" s="46" t="s">
        <v>186</v>
      </c>
      <c r="O1242" s="46" t="s">
        <v>191</v>
      </c>
      <c r="P1242" s="46" t="s">
        <v>193</v>
      </c>
      <c r="Q1242" s="46" t="s">
        <v>7</v>
      </c>
      <c r="R1242" s="46" t="s">
        <v>4</v>
      </c>
      <c r="W1242" s="46" t="s">
        <v>189</v>
      </c>
      <c r="AB1242" s="46" t="s">
        <v>34</v>
      </c>
      <c r="AC1242" s="46" t="s">
        <v>4843</v>
      </c>
      <c r="AE1242" s="46" t="s">
        <v>4817</v>
      </c>
    </row>
    <row r="1243" spans="1:31" hidden="1">
      <c r="A1243" s="46">
        <v>427</v>
      </c>
      <c r="B1243" s="46" t="s">
        <v>954</v>
      </c>
      <c r="C1243" s="46" t="s">
        <v>208</v>
      </c>
      <c r="D1243" s="46" t="s">
        <v>204</v>
      </c>
      <c r="E1243" s="46" t="s">
        <v>3993</v>
      </c>
      <c r="F1243" s="46" t="s">
        <v>4844</v>
      </c>
      <c r="G1243" s="44" t="s">
        <v>4845</v>
      </c>
      <c r="H1243" s="44" t="s">
        <v>5</v>
      </c>
      <c r="I1243" s="46" t="s">
        <v>4846</v>
      </c>
      <c r="J1243" s="44" t="s">
        <v>4847</v>
      </c>
      <c r="K1243" s="46" t="s">
        <v>4848</v>
      </c>
      <c r="L1243" s="46">
        <v>15986644681</v>
      </c>
      <c r="N1243" s="46" t="s">
        <v>186</v>
      </c>
      <c r="O1243" s="46" t="s">
        <v>187</v>
      </c>
      <c r="P1243" s="46" t="s">
        <v>200</v>
      </c>
      <c r="Q1243" s="46" t="s">
        <v>7</v>
      </c>
      <c r="R1243" s="46" t="s">
        <v>4</v>
      </c>
      <c r="S1243" s="46" t="s">
        <v>4849</v>
      </c>
      <c r="T1243" s="46" t="s">
        <v>4850</v>
      </c>
      <c r="U1243" s="46" t="s">
        <v>4669</v>
      </c>
      <c r="V1243" s="46">
        <v>42719</v>
      </c>
      <c r="W1243" s="46" t="s">
        <v>201</v>
      </c>
      <c r="X1243" s="46" t="s">
        <v>4851</v>
      </c>
      <c r="AA1243" s="46">
        <v>20</v>
      </c>
      <c r="AB1243" s="46" t="s">
        <v>34</v>
      </c>
      <c r="AC1243" s="46" t="s">
        <v>4577</v>
      </c>
    </row>
    <row r="1244" spans="1:31" hidden="1">
      <c r="A1244" s="46">
        <v>428</v>
      </c>
      <c r="B1244" s="46" t="s">
        <v>954</v>
      </c>
      <c r="C1244" s="46" t="s">
        <v>208</v>
      </c>
      <c r="D1244" s="46" t="s">
        <v>204</v>
      </c>
      <c r="E1244" s="46" t="s">
        <v>3993</v>
      </c>
      <c r="F1244" s="46" t="s">
        <v>4844</v>
      </c>
      <c r="G1244" s="44" t="s">
        <v>4845</v>
      </c>
      <c r="H1244" s="44" t="s">
        <v>9</v>
      </c>
      <c r="I1244" s="46" t="s">
        <v>4852</v>
      </c>
      <c r="J1244" s="44" t="s">
        <v>4853</v>
      </c>
      <c r="K1244" s="46" t="s">
        <v>4854</v>
      </c>
      <c r="L1244" s="46">
        <v>15012990826</v>
      </c>
      <c r="N1244" s="46" t="s">
        <v>186</v>
      </c>
      <c r="O1244" s="46" t="s">
        <v>187</v>
      </c>
      <c r="P1244" s="46" t="s">
        <v>200</v>
      </c>
      <c r="Q1244" s="46" t="s">
        <v>7</v>
      </c>
      <c r="R1244" s="46" t="s">
        <v>4</v>
      </c>
      <c r="S1244" s="46" t="s">
        <v>4855</v>
      </c>
      <c r="T1244" s="46" t="s">
        <v>4856</v>
      </c>
      <c r="U1244" s="46" t="s">
        <v>4857</v>
      </c>
      <c r="V1244" s="46">
        <v>42719</v>
      </c>
      <c r="W1244" s="46" t="s">
        <v>201</v>
      </c>
      <c r="X1244" s="46" t="s">
        <v>4858</v>
      </c>
      <c r="AA1244" s="46">
        <v>20</v>
      </c>
      <c r="AB1244" s="46" t="s">
        <v>34</v>
      </c>
      <c r="AC1244" s="46" t="s">
        <v>4577</v>
      </c>
    </row>
    <row r="1245" spans="1:31" hidden="1">
      <c r="A1245" s="46">
        <v>429</v>
      </c>
      <c r="B1245" s="46" t="s">
        <v>954</v>
      </c>
      <c r="C1245" s="46" t="s">
        <v>208</v>
      </c>
      <c r="D1245" s="46" t="s">
        <v>204</v>
      </c>
      <c r="E1245" s="46" t="s">
        <v>3993</v>
      </c>
      <c r="F1245" s="46" t="s">
        <v>4844</v>
      </c>
      <c r="G1245" s="44" t="s">
        <v>4845</v>
      </c>
      <c r="H1245" s="44" t="s">
        <v>8</v>
      </c>
      <c r="I1245" s="46" t="s">
        <v>4858</v>
      </c>
      <c r="J1245" s="44" t="s">
        <v>4859</v>
      </c>
      <c r="K1245" s="46" t="s">
        <v>4860</v>
      </c>
      <c r="L1245" s="46">
        <v>13823737795</v>
      </c>
      <c r="N1245" s="46" t="s">
        <v>186</v>
      </c>
      <c r="O1245" s="46" t="s">
        <v>187</v>
      </c>
      <c r="P1245" s="46" t="s">
        <v>200</v>
      </c>
      <c r="Q1245" s="46" t="s">
        <v>7</v>
      </c>
      <c r="R1245" s="46" t="s">
        <v>4</v>
      </c>
      <c r="S1245" s="46" t="s">
        <v>4855</v>
      </c>
      <c r="T1245" s="46" t="s">
        <v>4856</v>
      </c>
      <c r="U1245" s="46" t="s">
        <v>4857</v>
      </c>
      <c r="V1245" s="46">
        <v>42719</v>
      </c>
      <c r="W1245" s="46" t="s">
        <v>201</v>
      </c>
      <c r="X1245" s="46" t="s">
        <v>4861</v>
      </c>
      <c r="AA1245" s="46">
        <v>20</v>
      </c>
      <c r="AB1245" s="46" t="s">
        <v>34</v>
      </c>
      <c r="AC1245" s="46" t="s">
        <v>4577</v>
      </c>
    </row>
    <row r="1246" spans="1:31" hidden="1">
      <c r="A1246" s="46">
        <v>430</v>
      </c>
      <c r="B1246" s="46" t="s">
        <v>954</v>
      </c>
      <c r="C1246" s="46" t="s">
        <v>208</v>
      </c>
      <c r="D1246" s="46" t="s">
        <v>204</v>
      </c>
      <c r="E1246" s="46" t="s">
        <v>3993</v>
      </c>
      <c r="F1246" s="46" t="s">
        <v>4844</v>
      </c>
      <c r="G1246" s="44" t="s">
        <v>4845</v>
      </c>
      <c r="H1246" s="44" t="s">
        <v>8</v>
      </c>
      <c r="I1246" s="46" t="s">
        <v>4862</v>
      </c>
      <c r="J1246" s="44" t="s">
        <v>4863</v>
      </c>
      <c r="K1246" s="46" t="s">
        <v>4864</v>
      </c>
      <c r="L1246" s="46">
        <v>15262903451</v>
      </c>
      <c r="N1246" s="46" t="s">
        <v>186</v>
      </c>
      <c r="O1246" s="46" t="s">
        <v>191</v>
      </c>
      <c r="P1246" s="46" t="s">
        <v>200</v>
      </c>
      <c r="Q1246" s="46" t="s">
        <v>7</v>
      </c>
      <c r="R1246" s="46" t="s">
        <v>4</v>
      </c>
      <c r="S1246" s="46" t="s">
        <v>4865</v>
      </c>
      <c r="T1246" s="46" t="s">
        <v>4850</v>
      </c>
      <c r="U1246" s="46" t="s">
        <v>4857</v>
      </c>
      <c r="V1246" s="46">
        <v>42719</v>
      </c>
      <c r="W1246" s="46" t="s">
        <v>201</v>
      </c>
      <c r="X1246" s="46" t="s">
        <v>3613</v>
      </c>
      <c r="AA1246" s="46">
        <v>20</v>
      </c>
      <c r="AB1246" s="46" t="s">
        <v>34</v>
      </c>
      <c r="AC1246" s="46" t="s">
        <v>4577</v>
      </c>
    </row>
    <row r="1247" spans="1:31" hidden="1">
      <c r="A1247" s="46">
        <v>431</v>
      </c>
      <c r="B1247" s="46" t="s">
        <v>954</v>
      </c>
      <c r="C1247" s="46" t="s">
        <v>208</v>
      </c>
      <c r="D1247" s="46" t="s">
        <v>204</v>
      </c>
      <c r="E1247" s="46" t="s">
        <v>3993</v>
      </c>
      <c r="F1247" s="46" t="s">
        <v>4844</v>
      </c>
      <c r="G1247" s="44" t="s">
        <v>4845</v>
      </c>
      <c r="H1247" s="44" t="s">
        <v>3</v>
      </c>
      <c r="I1247" s="46" t="s">
        <v>4844</v>
      </c>
      <c r="J1247" s="44" t="s">
        <v>4866</v>
      </c>
      <c r="K1247" s="46" t="s">
        <v>4867</v>
      </c>
      <c r="L1247" s="46">
        <v>18123900301</v>
      </c>
      <c r="N1247" s="46" t="s">
        <v>186</v>
      </c>
      <c r="O1247" s="46" t="s">
        <v>187</v>
      </c>
      <c r="P1247" s="46" t="s">
        <v>193</v>
      </c>
      <c r="Q1247" s="46" t="s">
        <v>7</v>
      </c>
      <c r="R1247" s="46" t="s">
        <v>4</v>
      </c>
      <c r="S1247" s="46" t="s">
        <v>4865</v>
      </c>
      <c r="T1247" s="46" t="s">
        <v>4850</v>
      </c>
      <c r="U1247" s="46" t="s">
        <v>4857</v>
      </c>
      <c r="W1247" s="46" t="s">
        <v>189</v>
      </c>
      <c r="X1247" s="46" t="s">
        <v>4862</v>
      </c>
      <c r="AA1247" s="46">
        <v>20</v>
      </c>
      <c r="AB1247" s="46" t="s">
        <v>34</v>
      </c>
      <c r="AC1247" s="46" t="s">
        <v>4577</v>
      </c>
      <c r="AE1247" s="46" t="s">
        <v>4817</v>
      </c>
    </row>
    <row r="1248" spans="1:31" hidden="1">
      <c r="A1248" s="46">
        <v>432</v>
      </c>
      <c r="B1248" s="46" t="s">
        <v>954</v>
      </c>
      <c r="C1248" s="46" t="s">
        <v>208</v>
      </c>
      <c r="D1248" s="46" t="s">
        <v>204</v>
      </c>
      <c r="E1248" s="46" t="s">
        <v>3993</v>
      </c>
      <c r="F1248" s="46" t="s">
        <v>4759</v>
      </c>
      <c r="G1248" s="44" t="s">
        <v>4868</v>
      </c>
      <c r="H1248" s="44" t="s">
        <v>9</v>
      </c>
      <c r="I1248" s="46" t="s">
        <v>4869</v>
      </c>
      <c r="J1248" s="44" t="s">
        <v>4870</v>
      </c>
      <c r="K1248" s="46" t="s">
        <v>4871</v>
      </c>
      <c r="L1248" s="46">
        <v>13924007730</v>
      </c>
      <c r="N1248" s="46" t="s">
        <v>186</v>
      </c>
      <c r="O1248" s="46" t="s">
        <v>191</v>
      </c>
      <c r="P1248" s="46" t="s">
        <v>200</v>
      </c>
      <c r="Q1248" s="46" t="s">
        <v>7</v>
      </c>
      <c r="R1248" s="46" t="s">
        <v>4</v>
      </c>
      <c r="V1248" s="46">
        <v>42719</v>
      </c>
      <c r="W1248" s="46" t="s">
        <v>201</v>
      </c>
      <c r="AB1248" s="46" t="s">
        <v>34</v>
      </c>
      <c r="AC1248" s="46" t="s">
        <v>4577</v>
      </c>
    </row>
    <row r="1249" spans="1:31" hidden="1">
      <c r="A1249" s="46">
        <v>433</v>
      </c>
      <c r="B1249" s="46" t="s">
        <v>954</v>
      </c>
      <c r="C1249" s="46" t="s">
        <v>208</v>
      </c>
      <c r="D1249" s="46" t="s">
        <v>204</v>
      </c>
      <c r="E1249" s="46" t="s">
        <v>3993</v>
      </c>
      <c r="F1249" s="46" t="s">
        <v>4759</v>
      </c>
      <c r="G1249" s="44" t="s">
        <v>4868</v>
      </c>
      <c r="H1249" s="44" t="s">
        <v>3</v>
      </c>
      <c r="I1249" s="46" t="s">
        <v>4759</v>
      </c>
      <c r="J1249" s="44" t="s">
        <v>4821</v>
      </c>
      <c r="K1249" s="46" t="s">
        <v>4822</v>
      </c>
      <c r="L1249" s="46">
        <v>13728647745</v>
      </c>
      <c r="N1249" s="46" t="s">
        <v>186</v>
      </c>
      <c r="O1249" s="46" t="s">
        <v>187</v>
      </c>
      <c r="P1249" s="46" t="s">
        <v>200</v>
      </c>
      <c r="Q1249" s="46" t="s">
        <v>7</v>
      </c>
      <c r="R1249" s="46" t="s">
        <v>4</v>
      </c>
      <c r="V1249" s="46">
        <v>42719</v>
      </c>
      <c r="W1249" s="46" t="s">
        <v>201</v>
      </c>
      <c r="AB1249" s="46" t="s">
        <v>34</v>
      </c>
      <c r="AC1249" s="46" t="s">
        <v>4577</v>
      </c>
    </row>
    <row r="1250" spans="1:31" hidden="1">
      <c r="A1250" s="46">
        <v>434</v>
      </c>
      <c r="B1250" s="46" t="s">
        <v>954</v>
      </c>
      <c r="C1250" s="46" t="s">
        <v>208</v>
      </c>
      <c r="D1250" s="46" t="s">
        <v>204</v>
      </c>
      <c r="E1250" s="46" t="s">
        <v>3993</v>
      </c>
      <c r="F1250" s="46" t="s">
        <v>4736</v>
      </c>
      <c r="G1250" s="44" t="s">
        <v>4737</v>
      </c>
      <c r="H1250" s="44" t="s">
        <v>46</v>
      </c>
      <c r="I1250" s="46" t="s">
        <v>4872</v>
      </c>
      <c r="J1250" s="44" t="s">
        <v>4873</v>
      </c>
      <c r="K1250" s="46" t="s">
        <v>4874</v>
      </c>
      <c r="L1250" s="46">
        <v>18813900522</v>
      </c>
      <c r="N1250" s="46" t="s">
        <v>186</v>
      </c>
      <c r="O1250" s="46" t="s">
        <v>187</v>
      </c>
      <c r="P1250" s="46" t="s">
        <v>193</v>
      </c>
      <c r="Q1250" s="46" t="s">
        <v>7</v>
      </c>
      <c r="R1250" s="46" t="s">
        <v>7</v>
      </c>
      <c r="W1250" s="46" t="s">
        <v>189</v>
      </c>
      <c r="AB1250" s="46" t="s">
        <v>34</v>
      </c>
      <c r="AC1250" s="46" t="s">
        <v>4577</v>
      </c>
      <c r="AE1250" s="46" t="s">
        <v>46</v>
      </c>
    </row>
    <row r="1251" spans="1:31" hidden="1">
      <c r="A1251" s="46">
        <v>435</v>
      </c>
      <c r="B1251" s="46" t="s">
        <v>954</v>
      </c>
      <c r="C1251" s="46" t="s">
        <v>208</v>
      </c>
      <c r="D1251" s="46" t="s">
        <v>204</v>
      </c>
      <c r="E1251" s="46" t="s">
        <v>3993</v>
      </c>
      <c r="F1251" s="46" t="s">
        <v>4672</v>
      </c>
      <c r="G1251" s="44" t="s">
        <v>4776</v>
      </c>
      <c r="H1251" s="44" t="s">
        <v>46</v>
      </c>
      <c r="I1251" s="46" t="s">
        <v>4872</v>
      </c>
      <c r="J1251" s="44" t="s">
        <v>4873</v>
      </c>
      <c r="K1251" s="46" t="s">
        <v>4874</v>
      </c>
      <c r="L1251" s="46">
        <v>18813900522</v>
      </c>
      <c r="N1251" s="46" t="s">
        <v>186</v>
      </c>
      <c r="O1251" s="46" t="s">
        <v>187</v>
      </c>
      <c r="P1251" s="46" t="s">
        <v>193</v>
      </c>
      <c r="Q1251" s="46" t="s">
        <v>7</v>
      </c>
      <c r="R1251" s="46" t="s">
        <v>7</v>
      </c>
      <c r="W1251" s="46" t="s">
        <v>189</v>
      </c>
      <c r="AB1251" s="46" t="s">
        <v>34</v>
      </c>
      <c r="AC1251" s="46" t="s">
        <v>4577</v>
      </c>
      <c r="AE1251" s="46" t="s">
        <v>46</v>
      </c>
    </row>
    <row r="1252" spans="1:31" hidden="1">
      <c r="A1252" s="46">
        <v>436</v>
      </c>
      <c r="B1252" s="46" t="s">
        <v>954</v>
      </c>
      <c r="C1252" s="46" t="s">
        <v>208</v>
      </c>
      <c r="D1252" s="46" t="s">
        <v>204</v>
      </c>
      <c r="E1252" s="46" t="s">
        <v>3993</v>
      </c>
      <c r="F1252" s="46" t="s">
        <v>4651</v>
      </c>
      <c r="G1252" s="44" t="s">
        <v>4782</v>
      </c>
      <c r="H1252" s="44" t="s">
        <v>46</v>
      </c>
      <c r="I1252" s="46" t="s">
        <v>4872</v>
      </c>
      <c r="J1252" s="44" t="s">
        <v>4873</v>
      </c>
      <c r="K1252" s="46" t="s">
        <v>4874</v>
      </c>
      <c r="L1252" s="46">
        <v>18813900522</v>
      </c>
      <c r="N1252" s="46" t="s">
        <v>186</v>
      </c>
      <c r="O1252" s="46" t="s">
        <v>187</v>
      </c>
      <c r="P1252" s="46" t="s">
        <v>193</v>
      </c>
      <c r="Q1252" s="46" t="s">
        <v>7</v>
      </c>
      <c r="R1252" s="46" t="s">
        <v>7</v>
      </c>
      <c r="W1252" s="46" t="s">
        <v>189</v>
      </c>
      <c r="AB1252" s="46" t="s">
        <v>34</v>
      </c>
      <c r="AC1252" s="46" t="s">
        <v>4577</v>
      </c>
      <c r="AE1252" s="46" t="s">
        <v>46</v>
      </c>
    </row>
    <row r="1253" spans="1:31" hidden="1">
      <c r="A1253" s="46">
        <v>437</v>
      </c>
      <c r="B1253" s="46" t="s">
        <v>954</v>
      </c>
      <c r="C1253" s="46" t="s">
        <v>208</v>
      </c>
      <c r="D1253" s="46" t="s">
        <v>204</v>
      </c>
      <c r="E1253" s="46" t="s">
        <v>3993</v>
      </c>
      <c r="F1253" s="46" t="s">
        <v>4791</v>
      </c>
      <c r="G1253" s="44" t="s">
        <v>4792</v>
      </c>
      <c r="H1253" s="44" t="s">
        <v>46</v>
      </c>
      <c r="I1253" s="46" t="s">
        <v>4872</v>
      </c>
      <c r="J1253" s="44" t="s">
        <v>4873</v>
      </c>
      <c r="K1253" s="46" t="s">
        <v>4874</v>
      </c>
      <c r="L1253" s="46">
        <v>18813900522</v>
      </c>
      <c r="N1253" s="46" t="s">
        <v>186</v>
      </c>
      <c r="O1253" s="46" t="s">
        <v>187</v>
      </c>
      <c r="P1253" s="46" t="s">
        <v>193</v>
      </c>
      <c r="Q1253" s="46" t="s">
        <v>4</v>
      </c>
      <c r="R1253" s="46" t="s">
        <v>4</v>
      </c>
      <c r="W1253" s="46" t="s">
        <v>189</v>
      </c>
      <c r="AB1253" s="46" t="s">
        <v>34</v>
      </c>
      <c r="AC1253" s="46" t="s">
        <v>4577</v>
      </c>
      <c r="AE1253" s="46" t="s">
        <v>46</v>
      </c>
    </row>
    <row r="1254" spans="1:31" hidden="1">
      <c r="A1254" s="46">
        <v>438</v>
      </c>
      <c r="B1254" s="46" t="s">
        <v>954</v>
      </c>
      <c r="C1254" s="46" t="s">
        <v>208</v>
      </c>
      <c r="D1254" s="46" t="s">
        <v>204</v>
      </c>
      <c r="E1254" s="46" t="s">
        <v>3993</v>
      </c>
      <c r="F1254" s="46" t="s">
        <v>4844</v>
      </c>
      <c r="G1254" s="44" t="s">
        <v>4845</v>
      </c>
      <c r="H1254" s="44" t="s">
        <v>46</v>
      </c>
      <c r="I1254" s="46" t="s">
        <v>4872</v>
      </c>
      <c r="J1254" s="44" t="s">
        <v>4873</v>
      </c>
      <c r="K1254" s="46" t="s">
        <v>4874</v>
      </c>
      <c r="L1254" s="46">
        <v>18813900522</v>
      </c>
      <c r="N1254" s="46" t="s">
        <v>186</v>
      </c>
      <c r="O1254" s="46" t="s">
        <v>187</v>
      </c>
      <c r="P1254" s="46" t="s">
        <v>193</v>
      </c>
      <c r="Q1254" s="46" t="s">
        <v>7</v>
      </c>
      <c r="R1254" s="46" t="s">
        <v>7</v>
      </c>
      <c r="W1254" s="46" t="s">
        <v>189</v>
      </c>
      <c r="AB1254" s="46" t="s">
        <v>34</v>
      </c>
      <c r="AC1254" s="46" t="s">
        <v>4577</v>
      </c>
      <c r="AE1254" s="46" t="s">
        <v>46</v>
      </c>
    </row>
    <row r="1255" spans="1:31" hidden="1">
      <c r="A1255" s="46">
        <v>439</v>
      </c>
      <c r="B1255" s="46" t="s">
        <v>954</v>
      </c>
      <c r="C1255" s="46" t="s">
        <v>208</v>
      </c>
      <c r="D1255" s="46" t="s">
        <v>204</v>
      </c>
      <c r="E1255" s="46" t="s">
        <v>3993</v>
      </c>
      <c r="F1255" s="46" t="s">
        <v>4791</v>
      </c>
      <c r="G1255" s="44" t="s">
        <v>4808</v>
      </c>
      <c r="H1255" s="44" t="s">
        <v>46</v>
      </c>
      <c r="I1255" s="46" t="s">
        <v>4872</v>
      </c>
      <c r="J1255" s="44" t="s">
        <v>4873</v>
      </c>
      <c r="K1255" s="46" t="s">
        <v>4874</v>
      </c>
      <c r="L1255" s="46">
        <v>18813900522</v>
      </c>
      <c r="N1255" s="46" t="s">
        <v>186</v>
      </c>
      <c r="O1255" s="46" t="s">
        <v>187</v>
      </c>
      <c r="P1255" s="46" t="s">
        <v>193</v>
      </c>
      <c r="Q1255" s="46" t="s">
        <v>4</v>
      </c>
      <c r="R1255" s="46" t="s">
        <v>4</v>
      </c>
      <c r="W1255" s="46" t="s">
        <v>189</v>
      </c>
      <c r="AB1255" s="46" t="s">
        <v>34</v>
      </c>
      <c r="AC1255" s="46" t="s">
        <v>4577</v>
      </c>
      <c r="AE1255" s="46" t="s">
        <v>46</v>
      </c>
    </row>
    <row r="1256" spans="1:31" hidden="1">
      <c r="A1256" s="46">
        <v>440</v>
      </c>
      <c r="B1256" s="46" t="s">
        <v>954</v>
      </c>
      <c r="C1256" s="46" t="s">
        <v>208</v>
      </c>
      <c r="D1256" s="46" t="s">
        <v>204</v>
      </c>
      <c r="E1256" s="46" t="s">
        <v>3993</v>
      </c>
      <c r="F1256" s="46" t="s">
        <v>4825</v>
      </c>
      <c r="G1256" s="44" t="s">
        <v>4834</v>
      </c>
      <c r="H1256" s="44" t="s">
        <v>46</v>
      </c>
      <c r="I1256" s="46" t="s">
        <v>4872</v>
      </c>
      <c r="J1256" s="44" t="s">
        <v>4873</v>
      </c>
      <c r="K1256" s="46" t="s">
        <v>4874</v>
      </c>
      <c r="L1256" s="46">
        <v>18813900522</v>
      </c>
      <c r="N1256" s="46" t="s">
        <v>186</v>
      </c>
      <c r="O1256" s="46" t="s">
        <v>187</v>
      </c>
      <c r="P1256" s="46" t="s">
        <v>193</v>
      </c>
      <c r="Q1256" s="46" t="s">
        <v>7</v>
      </c>
      <c r="R1256" s="46" t="s">
        <v>4</v>
      </c>
      <c r="W1256" s="46" t="s">
        <v>189</v>
      </c>
      <c r="AB1256" s="46" t="s">
        <v>195</v>
      </c>
      <c r="AC1256" s="46" t="s">
        <v>4829</v>
      </c>
      <c r="AE1256" s="46" t="s">
        <v>46</v>
      </c>
    </row>
    <row r="1257" spans="1:31" hidden="1">
      <c r="A1257" s="46">
        <v>441</v>
      </c>
      <c r="B1257" s="46" t="s">
        <v>954</v>
      </c>
      <c r="C1257" s="46" t="s">
        <v>208</v>
      </c>
      <c r="D1257" s="46" t="s">
        <v>204</v>
      </c>
      <c r="E1257" s="46" t="s">
        <v>3993</v>
      </c>
      <c r="F1257" s="46" t="s">
        <v>4825</v>
      </c>
      <c r="G1257" s="44" t="s">
        <v>4835</v>
      </c>
      <c r="H1257" s="44" t="s">
        <v>46</v>
      </c>
      <c r="I1257" s="46" t="s">
        <v>4872</v>
      </c>
      <c r="J1257" s="44" t="s">
        <v>4873</v>
      </c>
      <c r="K1257" s="46" t="s">
        <v>4874</v>
      </c>
      <c r="L1257" s="46">
        <v>18813900522</v>
      </c>
      <c r="N1257" s="46" t="s">
        <v>186</v>
      </c>
      <c r="O1257" s="46" t="s">
        <v>187</v>
      </c>
      <c r="P1257" s="46" t="s">
        <v>193</v>
      </c>
      <c r="Q1257" s="46" t="s">
        <v>7</v>
      </c>
      <c r="R1257" s="46" t="s">
        <v>4</v>
      </c>
      <c r="W1257" s="46" t="s">
        <v>189</v>
      </c>
      <c r="AB1257" s="46" t="s">
        <v>195</v>
      </c>
      <c r="AC1257" s="46" t="s">
        <v>4829</v>
      </c>
      <c r="AE1257" s="46" t="s">
        <v>46</v>
      </c>
    </row>
    <row r="1258" spans="1:31" hidden="1">
      <c r="A1258" s="46">
        <v>442</v>
      </c>
      <c r="B1258" s="46" t="s">
        <v>954</v>
      </c>
      <c r="C1258" s="46" t="s">
        <v>208</v>
      </c>
      <c r="D1258" s="46" t="s">
        <v>204</v>
      </c>
      <c r="E1258" s="46" t="s">
        <v>3993</v>
      </c>
      <c r="F1258" s="46" t="s">
        <v>4825</v>
      </c>
      <c r="G1258" s="44" t="s">
        <v>4836</v>
      </c>
      <c r="H1258" s="44" t="s">
        <v>46</v>
      </c>
      <c r="I1258" s="46" t="s">
        <v>4872</v>
      </c>
      <c r="J1258" s="44" t="s">
        <v>4873</v>
      </c>
      <c r="K1258" s="46" t="s">
        <v>4874</v>
      </c>
      <c r="L1258" s="46">
        <v>18813900522</v>
      </c>
      <c r="N1258" s="46" t="s">
        <v>186</v>
      </c>
      <c r="O1258" s="46" t="s">
        <v>187</v>
      </c>
      <c r="P1258" s="46" t="s">
        <v>193</v>
      </c>
      <c r="Q1258" s="46" t="s">
        <v>7</v>
      </c>
      <c r="R1258" s="46" t="s">
        <v>4</v>
      </c>
      <c r="W1258" s="46" t="s">
        <v>189</v>
      </c>
      <c r="AB1258" s="46" t="s">
        <v>195</v>
      </c>
      <c r="AC1258" s="46" t="s">
        <v>4829</v>
      </c>
      <c r="AE1258" s="46" t="s">
        <v>46</v>
      </c>
    </row>
    <row r="1259" spans="1:31" hidden="1">
      <c r="A1259" s="46">
        <v>443</v>
      </c>
      <c r="B1259" s="46" t="s">
        <v>954</v>
      </c>
      <c r="C1259" s="46" t="s">
        <v>208</v>
      </c>
      <c r="D1259" s="46" t="s">
        <v>204</v>
      </c>
      <c r="E1259" s="46" t="s">
        <v>3993</v>
      </c>
      <c r="F1259" s="46" t="s">
        <v>4825</v>
      </c>
      <c r="G1259" s="44" t="s">
        <v>4837</v>
      </c>
      <c r="H1259" s="44" t="s">
        <v>46</v>
      </c>
      <c r="I1259" s="46" t="s">
        <v>4872</v>
      </c>
      <c r="J1259" s="44" t="s">
        <v>4873</v>
      </c>
      <c r="K1259" s="46" t="s">
        <v>4874</v>
      </c>
      <c r="L1259" s="46">
        <v>18813900522</v>
      </c>
      <c r="N1259" s="46" t="s">
        <v>186</v>
      </c>
      <c r="O1259" s="46" t="s">
        <v>187</v>
      </c>
      <c r="P1259" s="46" t="s">
        <v>193</v>
      </c>
      <c r="Q1259" s="46" t="s">
        <v>7</v>
      </c>
      <c r="R1259" s="46" t="s">
        <v>4</v>
      </c>
      <c r="W1259" s="46" t="s">
        <v>189</v>
      </c>
      <c r="AB1259" s="46" t="s">
        <v>195</v>
      </c>
      <c r="AC1259" s="46" t="s">
        <v>4829</v>
      </c>
      <c r="AE1259" s="46" t="s">
        <v>46</v>
      </c>
    </row>
    <row r="1260" spans="1:31" hidden="1">
      <c r="A1260" s="46">
        <v>444</v>
      </c>
      <c r="B1260" s="46" t="s">
        <v>954</v>
      </c>
      <c r="C1260" s="46" t="s">
        <v>208</v>
      </c>
      <c r="D1260" s="46" t="s">
        <v>204</v>
      </c>
      <c r="E1260" s="46" t="s">
        <v>3993</v>
      </c>
      <c r="F1260" s="46" t="s">
        <v>4825</v>
      </c>
      <c r="G1260" s="44" t="s">
        <v>4826</v>
      </c>
      <c r="H1260" s="44" t="s">
        <v>46</v>
      </c>
      <c r="I1260" s="46" t="s">
        <v>4872</v>
      </c>
      <c r="J1260" s="44" t="s">
        <v>4873</v>
      </c>
      <c r="K1260" s="46" t="s">
        <v>4874</v>
      </c>
      <c r="L1260" s="46">
        <v>18813900522</v>
      </c>
      <c r="N1260" s="46" t="s">
        <v>186</v>
      </c>
      <c r="O1260" s="46" t="s">
        <v>187</v>
      </c>
      <c r="P1260" s="46" t="s">
        <v>193</v>
      </c>
      <c r="Q1260" s="46" t="s">
        <v>7</v>
      </c>
      <c r="R1260" s="46" t="s">
        <v>4</v>
      </c>
      <c r="W1260" s="46" t="s">
        <v>189</v>
      </c>
      <c r="AB1260" s="46" t="s">
        <v>195</v>
      </c>
      <c r="AC1260" s="46" t="s">
        <v>4829</v>
      </c>
      <c r="AE1260" s="46" t="s">
        <v>46</v>
      </c>
    </row>
    <row r="1261" spans="1:31" hidden="1">
      <c r="A1261" s="46">
        <v>445</v>
      </c>
      <c r="B1261" s="46" t="s">
        <v>954</v>
      </c>
      <c r="C1261" s="46" t="s">
        <v>208</v>
      </c>
      <c r="D1261" s="46" t="s">
        <v>204</v>
      </c>
      <c r="E1261" s="46" t="s">
        <v>3993</v>
      </c>
      <c r="F1261" s="46" t="s">
        <v>4825</v>
      </c>
      <c r="G1261" s="44" t="s">
        <v>4838</v>
      </c>
      <c r="H1261" s="44" t="s">
        <v>46</v>
      </c>
      <c r="I1261" s="46" t="s">
        <v>4872</v>
      </c>
      <c r="J1261" s="44" t="s">
        <v>4873</v>
      </c>
      <c r="K1261" s="46" t="s">
        <v>4874</v>
      </c>
      <c r="L1261" s="46">
        <v>18813900522</v>
      </c>
      <c r="N1261" s="46" t="s">
        <v>186</v>
      </c>
      <c r="O1261" s="46" t="s">
        <v>187</v>
      </c>
      <c r="P1261" s="46" t="s">
        <v>193</v>
      </c>
      <c r="Q1261" s="46" t="s">
        <v>4</v>
      </c>
      <c r="R1261" s="46" t="s">
        <v>4</v>
      </c>
      <c r="W1261" s="46" t="s">
        <v>189</v>
      </c>
      <c r="AB1261" s="46" t="s">
        <v>34</v>
      </c>
      <c r="AC1261" s="46" t="s">
        <v>4829</v>
      </c>
      <c r="AE1261" s="46" t="s">
        <v>46</v>
      </c>
    </row>
    <row r="1262" spans="1:31" hidden="1">
      <c r="A1262" s="46">
        <v>446</v>
      </c>
      <c r="B1262" s="46" t="s">
        <v>954</v>
      </c>
      <c r="C1262" s="46" t="s">
        <v>208</v>
      </c>
      <c r="D1262" s="46" t="s">
        <v>204</v>
      </c>
      <c r="E1262" s="46" t="s">
        <v>3993</v>
      </c>
      <c r="F1262" s="46" t="s">
        <v>4830</v>
      </c>
      <c r="G1262" s="44" t="s">
        <v>4831</v>
      </c>
      <c r="H1262" s="44" t="s">
        <v>46</v>
      </c>
      <c r="I1262" s="46" t="s">
        <v>4872</v>
      </c>
      <c r="J1262" s="44" t="s">
        <v>4873</v>
      </c>
      <c r="K1262" s="46" t="s">
        <v>4874</v>
      </c>
      <c r="L1262" s="46">
        <v>18813900522</v>
      </c>
      <c r="N1262" s="46" t="s">
        <v>186</v>
      </c>
      <c r="O1262" s="46" t="s">
        <v>187</v>
      </c>
      <c r="P1262" s="46" t="s">
        <v>193</v>
      </c>
      <c r="Q1262" s="46" t="s">
        <v>7</v>
      </c>
      <c r="R1262" s="46" t="s">
        <v>4</v>
      </c>
      <c r="W1262" s="46" t="s">
        <v>189</v>
      </c>
      <c r="AB1262" s="46" t="s">
        <v>195</v>
      </c>
      <c r="AC1262" s="46" t="s">
        <v>4829</v>
      </c>
      <c r="AE1262" s="46" t="s">
        <v>46</v>
      </c>
    </row>
    <row r="1263" spans="1:31" hidden="1">
      <c r="A1263" s="46">
        <v>447</v>
      </c>
      <c r="B1263" s="46" t="s">
        <v>954</v>
      </c>
      <c r="C1263" s="46" t="s">
        <v>208</v>
      </c>
      <c r="D1263" s="46" t="s">
        <v>204</v>
      </c>
      <c r="E1263" s="46" t="s">
        <v>3993</v>
      </c>
      <c r="F1263" s="46" t="s">
        <v>4839</v>
      </c>
      <c r="G1263" s="44" t="s">
        <v>4840</v>
      </c>
      <c r="H1263" s="44" t="s">
        <v>46</v>
      </c>
      <c r="I1263" s="46" t="s">
        <v>4872</v>
      </c>
      <c r="J1263" s="44" t="s">
        <v>4873</v>
      </c>
      <c r="K1263" s="46" t="s">
        <v>4874</v>
      </c>
      <c r="L1263" s="46">
        <v>18813900522</v>
      </c>
      <c r="N1263" s="46" t="s">
        <v>186</v>
      </c>
      <c r="O1263" s="46" t="s">
        <v>187</v>
      </c>
      <c r="P1263" s="46" t="s">
        <v>193</v>
      </c>
      <c r="Q1263" s="46" t="s">
        <v>7</v>
      </c>
      <c r="R1263" s="46" t="s">
        <v>7</v>
      </c>
      <c r="W1263" s="46" t="s">
        <v>189</v>
      </c>
      <c r="AB1263" s="46" t="s">
        <v>34</v>
      </c>
      <c r="AC1263" s="46" t="s">
        <v>4843</v>
      </c>
      <c r="AE1263" s="46" t="s">
        <v>46</v>
      </c>
    </row>
    <row r="1264" spans="1:31" hidden="1">
      <c r="A1264" s="46">
        <v>448</v>
      </c>
      <c r="B1264" s="46" t="s">
        <v>954</v>
      </c>
      <c r="C1264" s="46" t="s">
        <v>208</v>
      </c>
      <c r="D1264" s="46" t="s">
        <v>204</v>
      </c>
      <c r="E1264" s="46" t="s">
        <v>3993</v>
      </c>
      <c r="F1264" s="46" t="s">
        <v>4759</v>
      </c>
      <c r="G1264" s="44" t="s">
        <v>4760</v>
      </c>
      <c r="H1264" s="44" t="s">
        <v>46</v>
      </c>
      <c r="I1264" s="46" t="s">
        <v>4872</v>
      </c>
      <c r="J1264" s="44" t="s">
        <v>4873</v>
      </c>
      <c r="K1264" s="46" t="s">
        <v>4874</v>
      </c>
      <c r="L1264" s="46">
        <v>18813900522</v>
      </c>
      <c r="N1264" s="46" t="s">
        <v>186</v>
      </c>
      <c r="O1264" s="46" t="s">
        <v>187</v>
      </c>
      <c r="P1264" s="46" t="s">
        <v>193</v>
      </c>
      <c r="Q1264" s="46" t="s">
        <v>7</v>
      </c>
      <c r="R1264" s="46" t="s">
        <v>7</v>
      </c>
      <c r="W1264" s="46" t="s">
        <v>189</v>
      </c>
      <c r="AB1264" s="46" t="s">
        <v>34</v>
      </c>
      <c r="AC1264" s="46" t="s">
        <v>4577</v>
      </c>
      <c r="AE1264" s="46" t="s">
        <v>46</v>
      </c>
    </row>
    <row r="1265" spans="1:31" hidden="1">
      <c r="A1265" s="46">
        <v>449</v>
      </c>
      <c r="B1265" s="46" t="s">
        <v>954</v>
      </c>
      <c r="C1265" s="46" t="s">
        <v>208</v>
      </c>
      <c r="D1265" s="46" t="s">
        <v>204</v>
      </c>
      <c r="E1265" s="46" t="s">
        <v>3993</v>
      </c>
      <c r="F1265" s="46" t="s">
        <v>4759</v>
      </c>
      <c r="G1265" s="44" t="s">
        <v>4868</v>
      </c>
      <c r="H1265" s="44" t="s">
        <v>46</v>
      </c>
      <c r="I1265" s="46" t="s">
        <v>4872</v>
      </c>
      <c r="J1265" s="44" t="s">
        <v>4873</v>
      </c>
      <c r="K1265" s="46" t="s">
        <v>4874</v>
      </c>
      <c r="L1265" s="46">
        <v>18813900522</v>
      </c>
      <c r="N1265" s="46" t="s">
        <v>186</v>
      </c>
      <c r="O1265" s="46" t="s">
        <v>187</v>
      </c>
      <c r="P1265" s="46" t="s">
        <v>193</v>
      </c>
      <c r="Q1265" s="46" t="s">
        <v>7</v>
      </c>
      <c r="R1265" s="46" t="s">
        <v>7</v>
      </c>
      <c r="W1265" s="46" t="s">
        <v>189</v>
      </c>
      <c r="AB1265" s="46" t="s">
        <v>34</v>
      </c>
      <c r="AC1265" s="46" t="s">
        <v>4577</v>
      </c>
      <c r="AE1265" s="46" t="s">
        <v>46</v>
      </c>
    </row>
    <row r="1266" spans="1:31" hidden="1">
      <c r="A1266" s="46">
        <v>450</v>
      </c>
      <c r="B1266" s="46" t="s">
        <v>954</v>
      </c>
      <c r="C1266" s="46" t="s">
        <v>208</v>
      </c>
      <c r="D1266" s="46" t="s">
        <v>204</v>
      </c>
      <c r="E1266" s="46" t="s">
        <v>3993</v>
      </c>
      <c r="F1266" s="46" t="s">
        <v>4791</v>
      </c>
      <c r="G1266" s="44" t="s">
        <v>4792</v>
      </c>
      <c r="H1266" s="44" t="s">
        <v>3</v>
      </c>
      <c r="I1266" s="46" t="s">
        <v>4791</v>
      </c>
      <c r="J1266" s="44" t="s">
        <v>4813</v>
      </c>
      <c r="K1266" s="46" t="s">
        <v>4814</v>
      </c>
      <c r="L1266" s="46">
        <v>15817455811</v>
      </c>
      <c r="N1266" s="46" t="s">
        <v>186</v>
      </c>
      <c r="O1266" s="46" t="s">
        <v>187</v>
      </c>
      <c r="P1266" s="46" t="s">
        <v>193</v>
      </c>
      <c r="Q1266" s="46" t="s">
        <v>4</v>
      </c>
      <c r="R1266" s="46" t="s">
        <v>4</v>
      </c>
      <c r="W1266" s="46" t="s">
        <v>189</v>
      </c>
      <c r="X1266" s="46" t="s">
        <v>4815</v>
      </c>
      <c r="AB1266" s="46" t="s">
        <v>34</v>
      </c>
      <c r="AC1266" s="46" t="s">
        <v>4577</v>
      </c>
      <c r="AE1266" s="46" t="s">
        <v>4816</v>
      </c>
    </row>
    <row r="1267" spans="1:31" hidden="1">
      <c r="A1267" s="46">
        <v>451</v>
      </c>
      <c r="B1267" s="46" t="s">
        <v>954</v>
      </c>
      <c r="C1267" s="46" t="s">
        <v>208</v>
      </c>
      <c r="D1267" s="46" t="s">
        <v>204</v>
      </c>
      <c r="E1267" s="46" t="s">
        <v>3993</v>
      </c>
      <c r="F1267" s="46" t="s">
        <v>4875</v>
      </c>
      <c r="G1267" s="44" t="s">
        <v>4876</v>
      </c>
      <c r="H1267" s="44" t="s">
        <v>3</v>
      </c>
      <c r="I1267" s="46" t="s">
        <v>4875</v>
      </c>
      <c r="J1267" s="44" t="s">
        <v>4877</v>
      </c>
      <c r="K1267" s="46" t="s">
        <v>4878</v>
      </c>
      <c r="L1267" s="46" t="s">
        <v>4879</v>
      </c>
      <c r="M1267" s="46">
        <v>42248</v>
      </c>
      <c r="N1267" s="46" t="s">
        <v>186</v>
      </c>
      <c r="O1267" s="46" t="s">
        <v>187</v>
      </c>
      <c r="P1267" s="46" t="s">
        <v>188</v>
      </c>
      <c r="Q1267" s="46" t="s">
        <v>7</v>
      </c>
      <c r="R1267" s="46" t="s">
        <v>7</v>
      </c>
      <c r="W1267" s="46" t="s">
        <v>189</v>
      </c>
      <c r="X1267" s="46" t="s">
        <v>4880</v>
      </c>
      <c r="Z1267" s="46" t="s">
        <v>198</v>
      </c>
      <c r="AD1267" s="46" t="s">
        <v>201</v>
      </c>
    </row>
    <row r="1268" spans="1:31" hidden="1">
      <c r="A1268" s="46">
        <v>452</v>
      </c>
      <c r="B1268" s="46" t="s">
        <v>954</v>
      </c>
      <c r="C1268" s="46" t="s">
        <v>208</v>
      </c>
      <c r="D1268" s="46" t="s">
        <v>204</v>
      </c>
      <c r="E1268" s="46" t="s">
        <v>3993</v>
      </c>
      <c r="F1268" s="46" t="s">
        <v>4875</v>
      </c>
      <c r="G1268" s="44" t="s">
        <v>4876</v>
      </c>
      <c r="H1268" s="44" t="s">
        <v>5</v>
      </c>
      <c r="I1268" s="46" t="s">
        <v>4881</v>
      </c>
      <c r="J1268" s="44" t="s">
        <v>4882</v>
      </c>
      <c r="K1268" s="46" t="s">
        <v>4883</v>
      </c>
      <c r="L1268" s="46">
        <v>15989873829</v>
      </c>
      <c r="M1268" s="46" t="s">
        <v>4884</v>
      </c>
      <c r="N1268" s="46" t="s">
        <v>203</v>
      </c>
      <c r="O1268" s="46" t="s">
        <v>191</v>
      </c>
      <c r="P1268" s="46" t="s">
        <v>188</v>
      </c>
      <c r="Q1268" s="46" t="s">
        <v>7</v>
      </c>
      <c r="R1268" s="46" t="s">
        <v>7</v>
      </c>
      <c r="W1268" s="46" t="s">
        <v>189</v>
      </c>
      <c r="Z1268" s="46" t="s">
        <v>198</v>
      </c>
      <c r="AD1268" s="46" t="s">
        <v>201</v>
      </c>
    </row>
    <row r="1269" spans="1:31" hidden="1">
      <c r="A1269" s="46">
        <v>453</v>
      </c>
      <c r="B1269" s="46" t="s">
        <v>954</v>
      </c>
      <c r="C1269" s="46" t="s">
        <v>208</v>
      </c>
      <c r="D1269" s="46" t="s">
        <v>204</v>
      </c>
      <c r="E1269" s="46" t="s">
        <v>3993</v>
      </c>
      <c r="F1269" s="46" t="s">
        <v>4875</v>
      </c>
      <c r="G1269" s="44" t="s">
        <v>4876</v>
      </c>
      <c r="H1269" s="44" t="s">
        <v>5</v>
      </c>
      <c r="I1269" s="46" t="s">
        <v>4885</v>
      </c>
      <c r="J1269" s="44" t="s">
        <v>4886</v>
      </c>
      <c r="K1269" s="46" t="s">
        <v>4887</v>
      </c>
      <c r="L1269" s="46" t="s">
        <v>4888</v>
      </c>
      <c r="M1269" s="46" t="s">
        <v>4884</v>
      </c>
      <c r="N1269" s="46" t="s">
        <v>186</v>
      </c>
      <c r="O1269" s="46" t="s">
        <v>187</v>
      </c>
      <c r="P1269" s="46" t="s">
        <v>188</v>
      </c>
      <c r="Q1269" s="46" t="s">
        <v>7</v>
      </c>
      <c r="R1269" s="46" t="s">
        <v>7</v>
      </c>
      <c r="W1269" s="46" t="s">
        <v>189</v>
      </c>
      <c r="X1269" s="46" t="s">
        <v>4889</v>
      </c>
      <c r="Z1269" s="46" t="s">
        <v>198</v>
      </c>
      <c r="AD1269" s="46" t="s">
        <v>201</v>
      </c>
    </row>
    <row r="1270" spans="1:31" hidden="1">
      <c r="A1270" s="46">
        <v>454</v>
      </c>
      <c r="B1270" s="46" t="s">
        <v>954</v>
      </c>
      <c r="C1270" s="46" t="s">
        <v>208</v>
      </c>
      <c r="D1270" s="46" t="s">
        <v>204</v>
      </c>
      <c r="E1270" s="46" t="s">
        <v>3993</v>
      </c>
      <c r="F1270" s="46" t="s">
        <v>4875</v>
      </c>
      <c r="G1270" s="44" t="s">
        <v>4876</v>
      </c>
      <c r="H1270" s="44" t="s">
        <v>3</v>
      </c>
      <c r="I1270" s="46" t="s">
        <v>4890</v>
      </c>
      <c r="J1270" s="44" t="s">
        <v>4891</v>
      </c>
      <c r="K1270" s="46" t="s">
        <v>4892</v>
      </c>
      <c r="L1270" s="46">
        <v>13657269562</v>
      </c>
      <c r="M1270" s="46" t="s">
        <v>4884</v>
      </c>
      <c r="N1270" s="46" t="s">
        <v>203</v>
      </c>
      <c r="O1270" s="46" t="s">
        <v>191</v>
      </c>
      <c r="P1270" s="46" t="s">
        <v>188</v>
      </c>
      <c r="Q1270" s="46" t="s">
        <v>7</v>
      </c>
      <c r="R1270" s="46" t="s">
        <v>7</v>
      </c>
      <c r="W1270" s="46" t="s">
        <v>189</v>
      </c>
      <c r="Z1270" s="46" t="s">
        <v>198</v>
      </c>
      <c r="AD1270" s="46" t="s">
        <v>201</v>
      </c>
    </row>
    <row r="1271" spans="1:31" hidden="1">
      <c r="A1271" s="46">
        <v>455</v>
      </c>
      <c r="B1271" s="46" t="s">
        <v>954</v>
      </c>
      <c r="C1271" s="46" t="s">
        <v>208</v>
      </c>
      <c r="D1271" s="46" t="s">
        <v>204</v>
      </c>
      <c r="E1271" s="46" t="s">
        <v>3993</v>
      </c>
      <c r="F1271" s="46" t="s">
        <v>4875</v>
      </c>
      <c r="G1271" s="44" t="s">
        <v>4876</v>
      </c>
      <c r="H1271" s="44" t="s">
        <v>3</v>
      </c>
      <c r="I1271" s="46" t="s">
        <v>4889</v>
      </c>
      <c r="J1271" s="44" t="s">
        <v>4893</v>
      </c>
      <c r="K1271" s="46" t="s">
        <v>4894</v>
      </c>
      <c r="L1271" s="46">
        <v>15676305646</v>
      </c>
      <c r="M1271" s="46" t="s">
        <v>4884</v>
      </c>
      <c r="N1271" s="46" t="s">
        <v>203</v>
      </c>
      <c r="O1271" s="46" t="s">
        <v>191</v>
      </c>
      <c r="P1271" s="46" t="s">
        <v>188</v>
      </c>
      <c r="Q1271" s="46" t="s">
        <v>7</v>
      </c>
      <c r="R1271" s="46" t="s">
        <v>7</v>
      </c>
      <c r="W1271" s="46" t="s">
        <v>189</v>
      </c>
      <c r="Z1271" s="46" t="s">
        <v>205</v>
      </c>
      <c r="AD1271" s="46" t="s">
        <v>201</v>
      </c>
    </row>
    <row r="1272" spans="1:31" hidden="1">
      <c r="A1272" s="46">
        <v>456</v>
      </c>
      <c r="B1272" s="46" t="s">
        <v>954</v>
      </c>
      <c r="C1272" s="46" t="s">
        <v>208</v>
      </c>
      <c r="D1272" s="46" t="s">
        <v>204</v>
      </c>
      <c r="E1272" s="46" t="s">
        <v>3993</v>
      </c>
      <c r="F1272" s="46" t="s">
        <v>4895</v>
      </c>
      <c r="G1272" s="44" t="s">
        <v>4896</v>
      </c>
      <c r="H1272" s="44" t="s">
        <v>3</v>
      </c>
      <c r="I1272" s="46" t="s">
        <v>4895</v>
      </c>
      <c r="J1272" s="44" t="s">
        <v>4897</v>
      </c>
      <c r="K1272" s="46" t="s">
        <v>4898</v>
      </c>
      <c r="L1272" s="46" t="s">
        <v>4899</v>
      </c>
      <c r="M1272" s="46">
        <v>42248</v>
      </c>
      <c r="N1272" s="46" t="s">
        <v>186</v>
      </c>
      <c r="O1272" s="46" t="s">
        <v>187</v>
      </c>
      <c r="P1272" s="46" t="s">
        <v>188</v>
      </c>
      <c r="Q1272" s="46" t="s">
        <v>7</v>
      </c>
      <c r="R1272" s="46" t="s">
        <v>7</v>
      </c>
      <c r="W1272" s="46" t="s">
        <v>189</v>
      </c>
      <c r="Z1272" s="46" t="s">
        <v>198</v>
      </c>
      <c r="AD1272" s="46" t="s">
        <v>201</v>
      </c>
    </row>
    <row r="1273" spans="1:31" hidden="1">
      <c r="A1273" s="46">
        <v>457</v>
      </c>
      <c r="B1273" s="46" t="s">
        <v>954</v>
      </c>
      <c r="C1273" s="46" t="s">
        <v>208</v>
      </c>
      <c r="D1273" s="46" t="s">
        <v>204</v>
      </c>
      <c r="E1273" s="46" t="s">
        <v>3993</v>
      </c>
      <c r="F1273" s="46" t="s">
        <v>4895</v>
      </c>
      <c r="G1273" s="44" t="s">
        <v>4896</v>
      </c>
      <c r="H1273" s="44" t="s">
        <v>46</v>
      </c>
      <c r="I1273" s="46" t="s">
        <v>4900</v>
      </c>
      <c r="J1273" s="44" t="s">
        <v>4901</v>
      </c>
      <c r="K1273" s="46" t="s">
        <v>4902</v>
      </c>
      <c r="N1273" s="46" t="s">
        <v>186</v>
      </c>
      <c r="O1273" s="46" t="s">
        <v>191</v>
      </c>
      <c r="P1273" s="46" t="s">
        <v>200</v>
      </c>
      <c r="Q1273" s="46" t="s">
        <v>7</v>
      </c>
      <c r="R1273" s="46" t="s">
        <v>7</v>
      </c>
      <c r="V1273" s="46" t="s">
        <v>4903</v>
      </c>
      <c r="W1273" s="46" t="s">
        <v>201</v>
      </c>
      <c r="Z1273" s="46" t="s">
        <v>198</v>
      </c>
      <c r="AD1273" s="46" t="s">
        <v>201</v>
      </c>
    </row>
    <row r="1274" spans="1:31" hidden="1">
      <c r="A1274" s="46">
        <v>458</v>
      </c>
      <c r="B1274" s="46" t="s">
        <v>954</v>
      </c>
      <c r="C1274" s="46" t="s">
        <v>208</v>
      </c>
      <c r="D1274" s="46" t="s">
        <v>204</v>
      </c>
      <c r="E1274" s="46" t="s">
        <v>3993</v>
      </c>
      <c r="F1274" s="46" t="s">
        <v>4904</v>
      </c>
      <c r="G1274" s="44" t="s">
        <v>4905</v>
      </c>
      <c r="H1274" s="44" t="s">
        <v>3</v>
      </c>
      <c r="I1274" s="46" t="s">
        <v>4904</v>
      </c>
      <c r="J1274" s="44" t="s">
        <v>4906</v>
      </c>
      <c r="K1274" s="46" t="s">
        <v>4907</v>
      </c>
      <c r="L1274" s="46">
        <v>18123793553</v>
      </c>
      <c r="M1274" s="46" t="s">
        <v>4884</v>
      </c>
      <c r="N1274" s="46" t="s">
        <v>186</v>
      </c>
      <c r="O1274" s="46" t="s">
        <v>191</v>
      </c>
      <c r="P1274" s="46" t="s">
        <v>200</v>
      </c>
      <c r="Q1274" s="46" t="s">
        <v>7</v>
      </c>
      <c r="R1274" s="46" t="s">
        <v>7</v>
      </c>
      <c r="V1274" s="46" t="s">
        <v>4903</v>
      </c>
      <c r="W1274" s="46" t="s">
        <v>201</v>
      </c>
      <c r="Z1274" s="46" t="s">
        <v>198</v>
      </c>
    </row>
    <row r="1275" spans="1:31" hidden="1">
      <c r="A1275" s="46">
        <v>459</v>
      </c>
      <c r="B1275" s="46" t="s">
        <v>954</v>
      </c>
      <c r="C1275" s="46" t="s">
        <v>208</v>
      </c>
      <c r="D1275" s="46" t="s">
        <v>204</v>
      </c>
      <c r="E1275" s="46" t="s">
        <v>3993</v>
      </c>
      <c r="F1275" s="46" t="s">
        <v>4904</v>
      </c>
      <c r="G1275" s="44" t="s">
        <v>4905</v>
      </c>
      <c r="H1275" s="44" t="s">
        <v>46</v>
      </c>
      <c r="I1275" s="46" t="s">
        <v>4900</v>
      </c>
      <c r="J1275" s="44" t="s">
        <v>4908</v>
      </c>
      <c r="K1275" s="46" t="s">
        <v>4902</v>
      </c>
      <c r="N1275" s="46" t="s">
        <v>186</v>
      </c>
      <c r="O1275" s="46" t="s">
        <v>191</v>
      </c>
      <c r="P1275" s="46" t="s">
        <v>200</v>
      </c>
      <c r="Q1275" s="46" t="s">
        <v>4</v>
      </c>
      <c r="R1275" s="46" t="s">
        <v>7</v>
      </c>
      <c r="V1275" s="46" t="s">
        <v>4903</v>
      </c>
      <c r="W1275" s="46" t="s">
        <v>201</v>
      </c>
      <c r="Z1275" s="46" t="s">
        <v>198</v>
      </c>
      <c r="AD1275" s="46" t="s">
        <v>201</v>
      </c>
    </row>
    <row r="1276" spans="1:31" hidden="1">
      <c r="A1276" s="46">
        <v>460</v>
      </c>
      <c r="B1276" s="46" t="s">
        <v>954</v>
      </c>
      <c r="C1276" s="46" t="s">
        <v>208</v>
      </c>
      <c r="D1276" s="46" t="s">
        <v>204</v>
      </c>
      <c r="E1276" s="46" t="s">
        <v>3993</v>
      </c>
      <c r="F1276" s="46" t="s">
        <v>4909</v>
      </c>
      <c r="G1276" s="44" t="s">
        <v>4910</v>
      </c>
      <c r="H1276" s="44" t="s">
        <v>3</v>
      </c>
      <c r="I1276" s="46" t="s">
        <v>4909</v>
      </c>
      <c r="J1276" s="44" t="s">
        <v>4911</v>
      </c>
      <c r="K1276" s="46" t="s">
        <v>4912</v>
      </c>
      <c r="L1276" s="46" t="s">
        <v>4913</v>
      </c>
      <c r="M1276" s="46">
        <v>42248</v>
      </c>
      <c r="N1276" s="46" t="s">
        <v>186</v>
      </c>
      <c r="O1276" s="46" t="s">
        <v>187</v>
      </c>
      <c r="P1276" s="46" t="s">
        <v>188</v>
      </c>
      <c r="Q1276" s="46" t="s">
        <v>7</v>
      </c>
      <c r="R1276" s="46" t="s">
        <v>7</v>
      </c>
      <c r="W1276" s="46" t="s">
        <v>189</v>
      </c>
      <c r="Z1276" s="46" t="s">
        <v>198</v>
      </c>
      <c r="AD1276" s="46" t="s">
        <v>201</v>
      </c>
    </row>
    <row r="1277" spans="1:31" hidden="1">
      <c r="A1277" s="46">
        <v>461</v>
      </c>
      <c r="B1277" s="46" t="s">
        <v>954</v>
      </c>
      <c r="C1277" s="46" t="s">
        <v>208</v>
      </c>
      <c r="D1277" s="46" t="s">
        <v>204</v>
      </c>
      <c r="E1277" s="46" t="s">
        <v>3993</v>
      </c>
      <c r="F1277" s="46" t="s">
        <v>4909</v>
      </c>
      <c r="G1277" s="44" t="s">
        <v>4910</v>
      </c>
      <c r="H1277" s="44" t="s">
        <v>46</v>
      </c>
      <c r="I1277" s="46" t="s">
        <v>4900</v>
      </c>
      <c r="J1277" s="44" t="s">
        <v>4914</v>
      </c>
      <c r="K1277" s="46" t="s">
        <v>4902</v>
      </c>
      <c r="N1277" s="46" t="s">
        <v>186</v>
      </c>
      <c r="O1277" s="46" t="s">
        <v>191</v>
      </c>
      <c r="P1277" s="46" t="s">
        <v>200</v>
      </c>
      <c r="Q1277" s="46" t="s">
        <v>4</v>
      </c>
      <c r="R1277" s="46" t="s">
        <v>7</v>
      </c>
      <c r="V1277" s="46" t="s">
        <v>4903</v>
      </c>
      <c r="W1277" s="46" t="s">
        <v>201</v>
      </c>
      <c r="Z1277" s="46" t="s">
        <v>198</v>
      </c>
      <c r="AD1277" s="46" t="s">
        <v>201</v>
      </c>
    </row>
    <row r="1278" spans="1:31" hidden="1">
      <c r="A1278" s="46">
        <v>462</v>
      </c>
      <c r="B1278" s="46" t="s">
        <v>954</v>
      </c>
      <c r="C1278" s="46" t="s">
        <v>208</v>
      </c>
      <c r="D1278" s="46" t="s">
        <v>204</v>
      </c>
      <c r="E1278" s="46" t="s">
        <v>3993</v>
      </c>
      <c r="F1278" s="46" t="s">
        <v>4915</v>
      </c>
      <c r="G1278" s="44" t="s">
        <v>4916</v>
      </c>
      <c r="H1278" s="44" t="s">
        <v>5</v>
      </c>
      <c r="I1278" s="46" t="s">
        <v>4917</v>
      </c>
      <c r="J1278" s="44" t="s">
        <v>4918</v>
      </c>
      <c r="K1278" s="46" t="s">
        <v>4919</v>
      </c>
      <c r="L1278" s="46" t="s">
        <v>4920</v>
      </c>
      <c r="M1278" s="46">
        <v>42248</v>
      </c>
      <c r="N1278" s="46" t="s">
        <v>186</v>
      </c>
      <c r="O1278" s="46" t="s">
        <v>187</v>
      </c>
      <c r="P1278" s="46" t="s">
        <v>188</v>
      </c>
      <c r="Q1278" s="46" t="s">
        <v>7</v>
      </c>
      <c r="R1278" s="46" t="s">
        <v>7</v>
      </c>
      <c r="W1278" s="46" t="s">
        <v>189</v>
      </c>
      <c r="Z1278" s="46" t="s">
        <v>198</v>
      </c>
      <c r="AD1278" s="46" t="s">
        <v>201</v>
      </c>
    </row>
    <row r="1279" spans="1:31" hidden="1">
      <c r="A1279" s="46">
        <v>463</v>
      </c>
      <c r="B1279" s="46" t="s">
        <v>954</v>
      </c>
      <c r="C1279" s="46" t="s">
        <v>208</v>
      </c>
      <c r="D1279" s="46" t="s">
        <v>204</v>
      </c>
      <c r="E1279" s="46" t="s">
        <v>3993</v>
      </c>
      <c r="F1279" s="46" t="s">
        <v>4915</v>
      </c>
      <c r="G1279" s="44" t="s">
        <v>4916</v>
      </c>
      <c r="H1279" s="44" t="s">
        <v>3</v>
      </c>
      <c r="I1279" s="46" t="s">
        <v>4915</v>
      </c>
      <c r="J1279" s="44" t="s">
        <v>4921</v>
      </c>
      <c r="K1279" s="46" t="s">
        <v>4922</v>
      </c>
      <c r="L1279" s="46" t="s">
        <v>4923</v>
      </c>
      <c r="M1279" s="46">
        <v>42248</v>
      </c>
      <c r="N1279" s="46" t="s">
        <v>186</v>
      </c>
      <c r="O1279" s="46" t="s">
        <v>187</v>
      </c>
      <c r="P1279" s="46" t="s">
        <v>193</v>
      </c>
      <c r="Q1279" s="46" t="s">
        <v>7</v>
      </c>
      <c r="R1279" s="46" t="s">
        <v>7</v>
      </c>
      <c r="W1279" s="46" t="s">
        <v>189</v>
      </c>
      <c r="Z1279" s="46" t="s">
        <v>199</v>
      </c>
      <c r="AD1279" s="46" t="s">
        <v>201</v>
      </c>
      <c r="AE1279" s="46" t="s">
        <v>196</v>
      </c>
    </row>
    <row r="1280" spans="1:31" hidden="1">
      <c r="A1280" s="46">
        <v>464</v>
      </c>
      <c r="B1280" s="46" t="s">
        <v>954</v>
      </c>
      <c r="C1280" s="46" t="s">
        <v>208</v>
      </c>
      <c r="D1280" s="46" t="s">
        <v>204</v>
      </c>
      <c r="E1280" s="46" t="s">
        <v>3993</v>
      </c>
      <c r="F1280" s="46" t="s">
        <v>4915</v>
      </c>
      <c r="G1280" s="44" t="s">
        <v>4916</v>
      </c>
      <c r="H1280" s="44" t="s">
        <v>46</v>
      </c>
      <c r="I1280" s="46" t="s">
        <v>4900</v>
      </c>
      <c r="J1280" s="44" t="s">
        <v>4924</v>
      </c>
      <c r="K1280" s="46" t="s">
        <v>4902</v>
      </c>
      <c r="N1280" s="46" t="s">
        <v>186</v>
      </c>
      <c r="O1280" s="46" t="s">
        <v>191</v>
      </c>
      <c r="P1280" s="46" t="s">
        <v>200</v>
      </c>
      <c r="Q1280" s="46" t="s">
        <v>7</v>
      </c>
      <c r="R1280" s="46" t="s">
        <v>7</v>
      </c>
      <c r="V1280" s="46" t="s">
        <v>4903</v>
      </c>
      <c r="W1280" s="46" t="s">
        <v>201</v>
      </c>
      <c r="Z1280" s="46" t="s">
        <v>198</v>
      </c>
      <c r="AD1280" s="46" t="s">
        <v>201</v>
      </c>
    </row>
    <row r="1281" spans="1:31" hidden="1">
      <c r="A1281" s="46">
        <v>465</v>
      </c>
      <c r="B1281" s="46" t="s">
        <v>954</v>
      </c>
      <c r="C1281" s="46" t="s">
        <v>208</v>
      </c>
      <c r="D1281" s="46" t="s">
        <v>204</v>
      </c>
      <c r="E1281" s="46" t="s">
        <v>3993</v>
      </c>
      <c r="F1281" s="46" t="s">
        <v>4925</v>
      </c>
      <c r="G1281" s="44" t="s">
        <v>4926</v>
      </c>
      <c r="H1281" s="44" t="s">
        <v>3</v>
      </c>
      <c r="I1281" s="46" t="s">
        <v>4925</v>
      </c>
      <c r="J1281" s="44" t="s">
        <v>4927</v>
      </c>
      <c r="K1281" s="46" t="s">
        <v>4928</v>
      </c>
      <c r="L1281" s="46" t="s">
        <v>4929</v>
      </c>
      <c r="M1281" s="46">
        <v>42248</v>
      </c>
      <c r="N1281" s="46" t="s">
        <v>186</v>
      </c>
      <c r="O1281" s="46" t="s">
        <v>191</v>
      </c>
      <c r="P1281" s="46" t="s">
        <v>193</v>
      </c>
      <c r="Q1281" s="46" t="s">
        <v>7</v>
      </c>
      <c r="R1281" s="46" t="s">
        <v>7</v>
      </c>
      <c r="W1281" s="46" t="s">
        <v>189</v>
      </c>
      <c r="Z1281" s="46" t="s">
        <v>198</v>
      </c>
      <c r="AD1281" s="46" t="s">
        <v>201</v>
      </c>
    </row>
    <row r="1282" spans="1:31" hidden="1">
      <c r="A1282" s="46">
        <v>466</v>
      </c>
      <c r="B1282" s="46" t="s">
        <v>954</v>
      </c>
      <c r="C1282" s="46" t="s">
        <v>208</v>
      </c>
      <c r="D1282" s="46" t="s">
        <v>204</v>
      </c>
      <c r="E1282" s="46" t="s">
        <v>3993</v>
      </c>
      <c r="F1282" s="46" t="s">
        <v>4925</v>
      </c>
      <c r="G1282" s="44" t="s">
        <v>4926</v>
      </c>
      <c r="H1282" s="44" t="s">
        <v>5</v>
      </c>
      <c r="I1282" s="46" t="s">
        <v>4930</v>
      </c>
      <c r="J1282" s="44" t="s">
        <v>4931</v>
      </c>
      <c r="K1282" s="46" t="s">
        <v>4932</v>
      </c>
      <c r="L1282" s="46" t="s">
        <v>4933</v>
      </c>
      <c r="M1282" s="46" t="s">
        <v>4884</v>
      </c>
      <c r="N1282" s="46" t="s">
        <v>186</v>
      </c>
      <c r="O1282" s="46" t="s">
        <v>187</v>
      </c>
      <c r="P1282" s="46" t="s">
        <v>188</v>
      </c>
      <c r="Q1282" s="46" t="s">
        <v>7</v>
      </c>
      <c r="R1282" s="46" t="s">
        <v>7</v>
      </c>
      <c r="W1282" s="46" t="s">
        <v>189</v>
      </c>
      <c r="Z1282" s="46" t="s">
        <v>205</v>
      </c>
      <c r="AD1282" s="46" t="s">
        <v>201</v>
      </c>
    </row>
    <row r="1283" spans="1:31" hidden="1">
      <c r="A1283" s="46">
        <v>467</v>
      </c>
      <c r="B1283" s="46" t="s">
        <v>954</v>
      </c>
      <c r="C1283" s="46" t="s">
        <v>208</v>
      </c>
      <c r="D1283" s="46" t="s">
        <v>204</v>
      </c>
      <c r="E1283" s="46" t="s">
        <v>3993</v>
      </c>
      <c r="F1283" s="46" t="s">
        <v>4925</v>
      </c>
      <c r="G1283" s="44" t="s">
        <v>4926</v>
      </c>
      <c r="H1283" s="44" t="s">
        <v>46</v>
      </c>
      <c r="I1283" s="46" t="s">
        <v>4900</v>
      </c>
      <c r="J1283" s="44" t="s">
        <v>4934</v>
      </c>
      <c r="K1283" s="46" t="s">
        <v>4902</v>
      </c>
      <c r="N1283" s="46" t="s">
        <v>186</v>
      </c>
      <c r="O1283" s="46" t="s">
        <v>191</v>
      </c>
      <c r="P1283" s="46" t="s">
        <v>200</v>
      </c>
      <c r="Q1283" s="46" t="s">
        <v>7</v>
      </c>
      <c r="R1283" s="46" t="s">
        <v>7</v>
      </c>
      <c r="V1283" s="46" t="s">
        <v>4903</v>
      </c>
      <c r="W1283" s="46" t="s">
        <v>201</v>
      </c>
      <c r="Z1283" s="46" t="s">
        <v>198</v>
      </c>
      <c r="AD1283" s="46" t="s">
        <v>201</v>
      </c>
    </row>
    <row r="1284" spans="1:31" hidden="1">
      <c r="A1284" s="46">
        <v>468</v>
      </c>
      <c r="B1284" s="46" t="s">
        <v>954</v>
      </c>
      <c r="C1284" s="46" t="s">
        <v>208</v>
      </c>
      <c r="D1284" s="46" t="s">
        <v>204</v>
      </c>
      <c r="E1284" s="46" t="s">
        <v>3993</v>
      </c>
      <c r="F1284" s="46" t="s">
        <v>4935</v>
      </c>
      <c r="G1284" s="44" t="s">
        <v>4936</v>
      </c>
      <c r="H1284" s="44" t="s">
        <v>3</v>
      </c>
      <c r="I1284" s="46" t="s">
        <v>4937</v>
      </c>
      <c r="J1284" s="44" t="s">
        <v>4938</v>
      </c>
      <c r="K1284" s="46" t="s">
        <v>4939</v>
      </c>
      <c r="L1284" s="46">
        <v>15013706764</v>
      </c>
      <c r="M1284" s="46" t="s">
        <v>4884</v>
      </c>
      <c r="N1284" s="46" t="s">
        <v>203</v>
      </c>
      <c r="O1284" s="46" t="s">
        <v>191</v>
      </c>
      <c r="P1284" s="46" t="s">
        <v>188</v>
      </c>
      <c r="Q1284" s="46" t="s">
        <v>7</v>
      </c>
      <c r="R1284" s="46" t="s">
        <v>7</v>
      </c>
      <c r="W1284" s="46" t="s">
        <v>189</v>
      </c>
      <c r="Z1284" s="46" t="s">
        <v>198</v>
      </c>
      <c r="AD1284" s="46" t="s">
        <v>201</v>
      </c>
    </row>
    <row r="1285" spans="1:31" hidden="1">
      <c r="A1285" s="46">
        <v>469</v>
      </c>
      <c r="B1285" s="46" t="s">
        <v>954</v>
      </c>
      <c r="C1285" s="46" t="s">
        <v>208</v>
      </c>
      <c r="D1285" s="46" t="s">
        <v>204</v>
      </c>
      <c r="E1285" s="46" t="s">
        <v>3993</v>
      </c>
      <c r="F1285" s="46" t="s">
        <v>4935</v>
      </c>
      <c r="G1285" s="44" t="s">
        <v>4936</v>
      </c>
      <c r="H1285" s="44" t="s">
        <v>5</v>
      </c>
      <c r="I1285" s="46" t="s">
        <v>4940</v>
      </c>
      <c r="J1285" s="44" t="s">
        <v>4941</v>
      </c>
      <c r="K1285" s="46" t="s">
        <v>4942</v>
      </c>
      <c r="L1285" s="46" t="s">
        <v>4943</v>
      </c>
      <c r="M1285" s="46">
        <v>42248</v>
      </c>
      <c r="N1285" s="46" t="s">
        <v>186</v>
      </c>
      <c r="O1285" s="46" t="s">
        <v>191</v>
      </c>
      <c r="P1285" s="46" t="s">
        <v>188</v>
      </c>
      <c r="Q1285" s="46" t="s">
        <v>7</v>
      </c>
      <c r="R1285" s="46" t="s">
        <v>7</v>
      </c>
      <c r="W1285" s="46" t="s">
        <v>189</v>
      </c>
      <c r="Z1285" s="46" t="s">
        <v>198</v>
      </c>
      <c r="AD1285" s="46" t="s">
        <v>201</v>
      </c>
    </row>
    <row r="1286" spans="1:31" hidden="1">
      <c r="A1286" s="46">
        <v>470</v>
      </c>
      <c r="B1286" s="46" t="s">
        <v>954</v>
      </c>
      <c r="C1286" s="46" t="s">
        <v>208</v>
      </c>
      <c r="D1286" s="46" t="s">
        <v>204</v>
      </c>
      <c r="E1286" s="46" t="s">
        <v>3993</v>
      </c>
      <c r="F1286" s="46" t="s">
        <v>4935</v>
      </c>
      <c r="G1286" s="44" t="s">
        <v>4936</v>
      </c>
      <c r="H1286" s="44" t="s">
        <v>46</v>
      </c>
      <c r="I1286" s="46" t="s">
        <v>4900</v>
      </c>
      <c r="J1286" s="44" t="s">
        <v>4944</v>
      </c>
      <c r="K1286" s="46" t="s">
        <v>4902</v>
      </c>
      <c r="N1286" s="46" t="s">
        <v>186</v>
      </c>
      <c r="O1286" s="46" t="s">
        <v>191</v>
      </c>
      <c r="P1286" s="46" t="s">
        <v>200</v>
      </c>
      <c r="Q1286" s="46" t="s">
        <v>7</v>
      </c>
      <c r="R1286" s="46" t="s">
        <v>7</v>
      </c>
      <c r="V1286" s="46" t="s">
        <v>4903</v>
      </c>
      <c r="W1286" s="46" t="s">
        <v>201</v>
      </c>
      <c r="Z1286" s="46" t="s">
        <v>198</v>
      </c>
      <c r="AD1286" s="46" t="s">
        <v>201</v>
      </c>
    </row>
    <row r="1287" spans="1:31" hidden="1">
      <c r="A1287" s="46">
        <v>471</v>
      </c>
      <c r="B1287" s="46" t="s">
        <v>954</v>
      </c>
      <c r="C1287" s="46" t="s">
        <v>208</v>
      </c>
      <c r="D1287" s="46" t="s">
        <v>204</v>
      </c>
      <c r="E1287" s="46" t="s">
        <v>3993</v>
      </c>
      <c r="F1287" s="46" t="s">
        <v>4935</v>
      </c>
      <c r="G1287" s="44" t="s">
        <v>4936</v>
      </c>
      <c r="H1287" s="44" t="s">
        <v>3</v>
      </c>
      <c r="I1287" s="46" t="s">
        <v>4935</v>
      </c>
      <c r="J1287" s="44" t="s">
        <v>4945</v>
      </c>
      <c r="K1287" s="46" t="s">
        <v>4946</v>
      </c>
      <c r="L1287" s="46" t="s">
        <v>4947</v>
      </c>
      <c r="M1287" s="46">
        <v>42248</v>
      </c>
      <c r="N1287" s="46" t="s">
        <v>186</v>
      </c>
      <c r="O1287" s="46" t="s">
        <v>187</v>
      </c>
      <c r="P1287" s="46" t="s">
        <v>188</v>
      </c>
      <c r="Q1287" s="46" t="s">
        <v>7</v>
      </c>
      <c r="R1287" s="46" t="s">
        <v>7</v>
      </c>
      <c r="W1287" s="46" t="s">
        <v>189</v>
      </c>
      <c r="Z1287" s="46" t="s">
        <v>199</v>
      </c>
      <c r="AD1287" s="46" t="s">
        <v>201</v>
      </c>
      <c r="AE1287" s="46" t="s">
        <v>196</v>
      </c>
    </row>
    <row r="1288" spans="1:31" hidden="1">
      <c r="A1288" s="46">
        <v>472</v>
      </c>
      <c r="B1288" s="46" t="s">
        <v>954</v>
      </c>
      <c r="C1288" s="46" t="s">
        <v>208</v>
      </c>
      <c r="D1288" s="46" t="s">
        <v>204</v>
      </c>
      <c r="E1288" s="46" t="s">
        <v>3993</v>
      </c>
      <c r="F1288" s="46" t="s">
        <v>4948</v>
      </c>
      <c r="G1288" s="44" t="s">
        <v>4949</v>
      </c>
      <c r="H1288" s="44" t="s">
        <v>3</v>
      </c>
      <c r="I1288" s="46" t="s">
        <v>4948</v>
      </c>
      <c r="J1288" s="44" t="s">
        <v>4950</v>
      </c>
      <c r="K1288" s="46" t="s">
        <v>4951</v>
      </c>
      <c r="L1288" s="46">
        <v>13590294905</v>
      </c>
      <c r="M1288" s="46">
        <v>42248</v>
      </c>
      <c r="N1288" s="46" t="s">
        <v>186</v>
      </c>
      <c r="O1288" s="46" t="s">
        <v>187</v>
      </c>
      <c r="P1288" s="46" t="s">
        <v>193</v>
      </c>
      <c r="Q1288" s="46" t="s">
        <v>7</v>
      </c>
      <c r="R1288" s="46" t="s">
        <v>7</v>
      </c>
      <c r="W1288" s="46" t="s">
        <v>189</v>
      </c>
      <c r="X1288" s="46" t="s">
        <v>4952</v>
      </c>
      <c r="Z1288" s="46" t="s">
        <v>199</v>
      </c>
      <c r="AD1288" s="46" t="s">
        <v>201</v>
      </c>
      <c r="AE1288" s="46" t="s">
        <v>197</v>
      </c>
    </row>
    <row r="1289" spans="1:31" hidden="1">
      <c r="A1289" s="46">
        <v>473</v>
      </c>
      <c r="B1289" s="46" t="s">
        <v>954</v>
      </c>
      <c r="C1289" s="46" t="s">
        <v>208</v>
      </c>
      <c r="D1289" s="46" t="s">
        <v>204</v>
      </c>
      <c r="E1289" s="46" t="s">
        <v>3993</v>
      </c>
      <c r="F1289" s="46" t="s">
        <v>4948</v>
      </c>
      <c r="G1289" s="44" t="s">
        <v>4949</v>
      </c>
      <c r="H1289" s="44" t="s">
        <v>46</v>
      </c>
      <c r="I1289" s="46" t="s">
        <v>4900</v>
      </c>
      <c r="J1289" s="44" t="s">
        <v>4953</v>
      </c>
      <c r="K1289" s="46" t="s">
        <v>4902</v>
      </c>
      <c r="N1289" s="46" t="s">
        <v>186</v>
      </c>
      <c r="O1289" s="46" t="s">
        <v>191</v>
      </c>
      <c r="P1289" s="46" t="s">
        <v>200</v>
      </c>
      <c r="Q1289" s="46" t="s">
        <v>7</v>
      </c>
      <c r="R1289" s="46" t="s">
        <v>7</v>
      </c>
      <c r="V1289" s="46" t="s">
        <v>4903</v>
      </c>
      <c r="W1289" s="46" t="s">
        <v>201</v>
      </c>
      <c r="Z1289" s="46" t="s">
        <v>198</v>
      </c>
      <c r="AD1289" s="46" t="s">
        <v>201</v>
      </c>
    </row>
    <row r="1290" spans="1:31" hidden="1">
      <c r="A1290" s="46">
        <v>474</v>
      </c>
      <c r="B1290" s="46" t="s">
        <v>954</v>
      </c>
      <c r="C1290" s="46" t="s">
        <v>208</v>
      </c>
      <c r="D1290" s="46" t="s">
        <v>204</v>
      </c>
      <c r="E1290" s="46" t="s">
        <v>3993</v>
      </c>
      <c r="F1290" s="46" t="s">
        <v>4948</v>
      </c>
      <c r="G1290" s="44" t="s">
        <v>4954</v>
      </c>
      <c r="H1290" s="44" t="s">
        <v>3</v>
      </c>
      <c r="I1290" s="46" t="s">
        <v>4955</v>
      </c>
      <c r="J1290" s="44" t="s">
        <v>4956</v>
      </c>
      <c r="K1290" s="46" t="s">
        <v>4957</v>
      </c>
      <c r="L1290" s="46">
        <v>13352969672</v>
      </c>
      <c r="M1290" s="46" t="s">
        <v>4884</v>
      </c>
      <c r="N1290" s="46" t="s">
        <v>186</v>
      </c>
      <c r="O1290" s="46" t="s">
        <v>191</v>
      </c>
      <c r="P1290" s="46" t="s">
        <v>188</v>
      </c>
      <c r="Q1290" s="46" t="s">
        <v>7</v>
      </c>
      <c r="R1290" s="46" t="s">
        <v>7</v>
      </c>
      <c r="W1290" s="46" t="s">
        <v>189</v>
      </c>
      <c r="Z1290" s="46" t="s">
        <v>198</v>
      </c>
      <c r="AD1290" s="46" t="s">
        <v>201</v>
      </c>
    </row>
    <row r="1291" spans="1:31" hidden="1">
      <c r="A1291" s="46">
        <v>475</v>
      </c>
      <c r="B1291" s="46" t="s">
        <v>954</v>
      </c>
      <c r="C1291" s="46" t="s">
        <v>208</v>
      </c>
      <c r="D1291" s="46" t="s">
        <v>204</v>
      </c>
      <c r="E1291" s="46" t="s">
        <v>3993</v>
      </c>
      <c r="F1291" s="46" t="s">
        <v>4958</v>
      </c>
      <c r="G1291" s="44" t="s">
        <v>4959</v>
      </c>
      <c r="H1291" s="44" t="s">
        <v>3</v>
      </c>
      <c r="I1291" s="46" t="s">
        <v>4958</v>
      </c>
      <c r="J1291" s="44" t="s">
        <v>4960</v>
      </c>
      <c r="K1291" s="46" t="s">
        <v>4961</v>
      </c>
      <c r="L1291" s="46">
        <v>15814629337</v>
      </c>
      <c r="M1291" s="46">
        <v>42248</v>
      </c>
      <c r="N1291" s="46" t="s">
        <v>186</v>
      </c>
      <c r="O1291" s="46" t="s">
        <v>187</v>
      </c>
      <c r="P1291" s="46" t="s">
        <v>193</v>
      </c>
      <c r="Q1291" s="46" t="s">
        <v>7</v>
      </c>
      <c r="R1291" s="46" t="s">
        <v>7</v>
      </c>
      <c r="W1291" s="46" t="s">
        <v>189</v>
      </c>
      <c r="X1291" s="46" t="s">
        <v>4962</v>
      </c>
      <c r="Z1291" s="46" t="s">
        <v>199</v>
      </c>
      <c r="AA1291" s="46">
        <v>10</v>
      </c>
      <c r="AB1291" s="46" t="s">
        <v>34</v>
      </c>
      <c r="AC1291" s="46" t="s">
        <v>4963</v>
      </c>
      <c r="AD1291" s="46" t="s">
        <v>201</v>
      </c>
      <c r="AE1291" s="46" t="s">
        <v>196</v>
      </c>
    </row>
    <row r="1292" spans="1:31" hidden="1">
      <c r="A1292" s="46">
        <v>476</v>
      </c>
      <c r="B1292" s="46" t="s">
        <v>954</v>
      </c>
      <c r="C1292" s="46" t="s">
        <v>208</v>
      </c>
      <c r="D1292" s="46" t="s">
        <v>204</v>
      </c>
      <c r="E1292" s="46" t="s">
        <v>3993</v>
      </c>
      <c r="F1292" s="46" t="s">
        <v>4958</v>
      </c>
      <c r="G1292" s="44" t="s">
        <v>4959</v>
      </c>
      <c r="H1292" s="44" t="s">
        <v>3</v>
      </c>
      <c r="I1292" s="46" t="s">
        <v>4962</v>
      </c>
      <c r="J1292" s="44" t="s">
        <v>4964</v>
      </c>
      <c r="K1292" s="46" t="s">
        <v>4965</v>
      </c>
      <c r="L1292" s="46">
        <v>15013564174</v>
      </c>
      <c r="M1292" s="46">
        <v>42248</v>
      </c>
      <c r="N1292" s="46" t="s">
        <v>203</v>
      </c>
      <c r="O1292" s="46" t="s">
        <v>191</v>
      </c>
      <c r="P1292" s="46" t="s">
        <v>200</v>
      </c>
      <c r="Q1292" s="46" t="s">
        <v>7</v>
      </c>
      <c r="R1292" s="46" t="s">
        <v>7</v>
      </c>
      <c r="V1292" s="46" t="s">
        <v>4903</v>
      </c>
      <c r="W1292" s="46" t="s">
        <v>201</v>
      </c>
      <c r="Z1292" s="46" t="s">
        <v>198</v>
      </c>
      <c r="AA1292" s="46">
        <v>10</v>
      </c>
      <c r="AB1292" s="46" t="s">
        <v>34</v>
      </c>
      <c r="AC1292" s="46" t="s">
        <v>4963</v>
      </c>
      <c r="AD1292" s="46" t="s">
        <v>201</v>
      </c>
    </row>
    <row r="1293" spans="1:31" hidden="1">
      <c r="A1293" s="46">
        <v>477</v>
      </c>
      <c r="B1293" s="46" t="s">
        <v>954</v>
      </c>
      <c r="C1293" s="46" t="s">
        <v>208</v>
      </c>
      <c r="D1293" s="46" t="s">
        <v>204</v>
      </c>
      <c r="E1293" s="46" t="s">
        <v>3993</v>
      </c>
      <c r="F1293" s="46" t="s">
        <v>4966</v>
      </c>
      <c r="G1293" s="44" t="s">
        <v>4967</v>
      </c>
      <c r="H1293" s="44" t="s">
        <v>8</v>
      </c>
      <c r="I1293" s="46" t="s">
        <v>4968</v>
      </c>
      <c r="J1293" s="44" t="s">
        <v>4969</v>
      </c>
      <c r="K1293" s="46" t="s">
        <v>4970</v>
      </c>
      <c r="N1293" s="46" t="s">
        <v>186</v>
      </c>
      <c r="O1293" s="46" t="s">
        <v>191</v>
      </c>
      <c r="P1293" s="46" t="s">
        <v>200</v>
      </c>
      <c r="Q1293" s="46" t="s">
        <v>4</v>
      </c>
      <c r="R1293" s="46" t="s">
        <v>4</v>
      </c>
      <c r="V1293" s="46" t="s">
        <v>4903</v>
      </c>
      <c r="W1293" s="46" t="s">
        <v>201</v>
      </c>
      <c r="Z1293" s="46" t="s">
        <v>198</v>
      </c>
      <c r="AA1293" s="46">
        <v>8</v>
      </c>
      <c r="AB1293" s="46" t="s">
        <v>34</v>
      </c>
      <c r="AC1293" s="46" t="s">
        <v>4971</v>
      </c>
      <c r="AD1293" s="46" t="s">
        <v>201</v>
      </c>
    </row>
    <row r="1294" spans="1:31" hidden="1">
      <c r="A1294" s="46">
        <v>478</v>
      </c>
      <c r="B1294" s="46" t="s">
        <v>954</v>
      </c>
      <c r="C1294" s="46" t="s">
        <v>208</v>
      </c>
      <c r="D1294" s="46" t="s">
        <v>204</v>
      </c>
      <c r="E1294" s="46" t="s">
        <v>3993</v>
      </c>
      <c r="F1294" s="46" t="s">
        <v>4966</v>
      </c>
      <c r="G1294" s="44" t="s">
        <v>4967</v>
      </c>
      <c r="H1294" s="44" t="s">
        <v>3</v>
      </c>
      <c r="I1294" s="46" t="s">
        <v>4966</v>
      </c>
      <c r="J1294" s="44" t="s">
        <v>4972</v>
      </c>
      <c r="K1294" s="46" t="s">
        <v>4973</v>
      </c>
      <c r="N1294" s="46" t="s">
        <v>186</v>
      </c>
      <c r="O1294" s="46" t="s">
        <v>191</v>
      </c>
      <c r="P1294" s="46" t="s">
        <v>200</v>
      </c>
      <c r="Q1294" s="46" t="s">
        <v>4</v>
      </c>
      <c r="R1294" s="46" t="s">
        <v>4</v>
      </c>
      <c r="V1294" s="46" t="s">
        <v>4903</v>
      </c>
      <c r="W1294" s="46" t="s">
        <v>201</v>
      </c>
      <c r="Z1294" s="46" t="s">
        <v>198</v>
      </c>
      <c r="AA1294" s="46">
        <v>8</v>
      </c>
      <c r="AB1294" s="46" t="s">
        <v>34</v>
      </c>
      <c r="AC1294" s="46" t="s">
        <v>4971</v>
      </c>
      <c r="AD1294" s="46" t="s">
        <v>201</v>
      </c>
    </row>
    <row r="1295" spans="1:31" hidden="1">
      <c r="A1295" s="46">
        <v>479</v>
      </c>
      <c r="B1295" s="46" t="s">
        <v>954</v>
      </c>
      <c r="C1295" s="46" t="s">
        <v>208</v>
      </c>
      <c r="D1295" s="46" t="s">
        <v>204</v>
      </c>
      <c r="E1295" s="46" t="s">
        <v>3993</v>
      </c>
      <c r="F1295" s="46" t="s">
        <v>4966</v>
      </c>
      <c r="G1295" s="44" t="s">
        <v>4967</v>
      </c>
      <c r="H1295" s="44" t="s">
        <v>46</v>
      </c>
      <c r="I1295" s="46" t="s">
        <v>4974</v>
      </c>
      <c r="J1295" s="44" t="s">
        <v>4975</v>
      </c>
      <c r="K1295" s="46" t="s">
        <v>4976</v>
      </c>
      <c r="N1295" s="46" t="s">
        <v>186</v>
      </c>
      <c r="O1295" s="46" t="s">
        <v>191</v>
      </c>
      <c r="P1295" s="46" t="s">
        <v>200</v>
      </c>
      <c r="Q1295" s="46" t="s">
        <v>4</v>
      </c>
      <c r="R1295" s="46" t="s">
        <v>4</v>
      </c>
      <c r="V1295" s="46" t="s">
        <v>4903</v>
      </c>
      <c r="W1295" s="46" t="s">
        <v>201</v>
      </c>
      <c r="Z1295" s="46" t="s">
        <v>198</v>
      </c>
      <c r="AA1295" s="46">
        <v>13</v>
      </c>
      <c r="AB1295" s="46" t="s">
        <v>34</v>
      </c>
      <c r="AC1295" s="46" t="s">
        <v>4971</v>
      </c>
      <c r="AD1295" s="46" t="s">
        <v>201</v>
      </c>
    </row>
    <row r="1296" spans="1:31" hidden="1">
      <c r="A1296" s="46">
        <v>480</v>
      </c>
      <c r="B1296" s="46" t="s">
        <v>954</v>
      </c>
      <c r="C1296" s="46" t="s">
        <v>208</v>
      </c>
      <c r="D1296" s="46" t="s">
        <v>204</v>
      </c>
      <c r="E1296" s="46" t="s">
        <v>3993</v>
      </c>
      <c r="F1296" s="46" t="s">
        <v>4977</v>
      </c>
      <c r="G1296" s="44" t="s">
        <v>4978</v>
      </c>
      <c r="H1296" s="44" t="s">
        <v>3</v>
      </c>
      <c r="I1296" s="46" t="s">
        <v>4977</v>
      </c>
      <c r="J1296" s="44" t="s">
        <v>4979</v>
      </c>
      <c r="K1296" s="46" t="s">
        <v>4980</v>
      </c>
      <c r="N1296" s="46" t="s">
        <v>186</v>
      </c>
      <c r="O1296" s="46" t="s">
        <v>191</v>
      </c>
      <c r="P1296" s="46" t="s">
        <v>200</v>
      </c>
      <c r="Q1296" s="46" t="s">
        <v>4</v>
      </c>
      <c r="R1296" s="46" t="s">
        <v>4</v>
      </c>
      <c r="V1296" s="46" t="s">
        <v>4903</v>
      </c>
      <c r="W1296" s="46" t="s">
        <v>201</v>
      </c>
      <c r="Z1296" s="46" t="s">
        <v>198</v>
      </c>
      <c r="AA1296" s="46">
        <v>13</v>
      </c>
      <c r="AB1296" s="46" t="s">
        <v>34</v>
      </c>
      <c r="AC1296" s="46" t="s">
        <v>4971</v>
      </c>
      <c r="AD1296" s="46" t="s">
        <v>201</v>
      </c>
    </row>
    <row r="1297" spans="1:31" hidden="1">
      <c r="A1297" s="46">
        <v>481</v>
      </c>
      <c r="B1297" s="46" t="s">
        <v>954</v>
      </c>
      <c r="C1297" s="46" t="s">
        <v>208</v>
      </c>
      <c r="D1297" s="46" t="s">
        <v>204</v>
      </c>
      <c r="E1297" s="46" t="s">
        <v>3993</v>
      </c>
      <c r="F1297" s="46" t="s">
        <v>4977</v>
      </c>
      <c r="G1297" s="44" t="s">
        <v>4978</v>
      </c>
      <c r="H1297" s="44" t="s">
        <v>8</v>
      </c>
      <c r="I1297" s="46" t="s">
        <v>4977</v>
      </c>
      <c r="J1297" s="44" t="s">
        <v>4979</v>
      </c>
      <c r="K1297" s="46" t="s">
        <v>4980</v>
      </c>
      <c r="N1297" s="46" t="s">
        <v>186</v>
      </c>
      <c r="O1297" s="46" t="s">
        <v>191</v>
      </c>
      <c r="P1297" s="46" t="s">
        <v>200</v>
      </c>
      <c r="Q1297" s="46" t="s">
        <v>4</v>
      </c>
      <c r="R1297" s="46" t="s">
        <v>4</v>
      </c>
      <c r="V1297" s="46" t="s">
        <v>4903</v>
      </c>
      <c r="W1297" s="46" t="s">
        <v>201</v>
      </c>
      <c r="Z1297" s="46" t="s">
        <v>198</v>
      </c>
      <c r="AA1297" s="46">
        <v>13</v>
      </c>
      <c r="AB1297" s="46" t="s">
        <v>34</v>
      </c>
      <c r="AC1297" s="46" t="s">
        <v>4971</v>
      </c>
      <c r="AD1297" s="46" t="s">
        <v>201</v>
      </c>
    </row>
    <row r="1298" spans="1:31" hidden="1">
      <c r="A1298" s="46">
        <v>482</v>
      </c>
      <c r="B1298" s="46" t="s">
        <v>954</v>
      </c>
      <c r="C1298" s="46" t="s">
        <v>208</v>
      </c>
      <c r="D1298" s="46" t="s">
        <v>204</v>
      </c>
      <c r="E1298" s="46" t="s">
        <v>3993</v>
      </c>
      <c r="F1298" s="46" t="s">
        <v>4977</v>
      </c>
      <c r="G1298" s="44" t="s">
        <v>4978</v>
      </c>
      <c r="H1298" s="44" t="s">
        <v>46</v>
      </c>
      <c r="I1298" s="46" t="s">
        <v>4974</v>
      </c>
      <c r="J1298" s="44" t="s">
        <v>4975</v>
      </c>
      <c r="K1298" s="46" t="s">
        <v>4976</v>
      </c>
      <c r="N1298" s="46" t="s">
        <v>186</v>
      </c>
      <c r="O1298" s="46" t="s">
        <v>191</v>
      </c>
      <c r="P1298" s="46" t="s">
        <v>200</v>
      </c>
      <c r="Q1298" s="46" t="s">
        <v>4</v>
      </c>
      <c r="R1298" s="46" t="s">
        <v>4</v>
      </c>
      <c r="V1298" s="46" t="s">
        <v>4903</v>
      </c>
      <c r="W1298" s="46" t="s">
        <v>201</v>
      </c>
      <c r="Z1298" s="46" t="s">
        <v>198</v>
      </c>
      <c r="AA1298" s="46">
        <v>13</v>
      </c>
      <c r="AB1298" s="46" t="s">
        <v>34</v>
      </c>
      <c r="AC1298" s="46" t="s">
        <v>4971</v>
      </c>
      <c r="AD1298" s="46" t="s">
        <v>201</v>
      </c>
    </row>
    <row r="1299" spans="1:31" hidden="1">
      <c r="A1299" s="46">
        <v>483</v>
      </c>
      <c r="B1299" s="46" t="s">
        <v>954</v>
      </c>
      <c r="C1299" s="46" t="s">
        <v>208</v>
      </c>
      <c r="D1299" s="46" t="s">
        <v>204</v>
      </c>
      <c r="E1299" s="46" t="s">
        <v>3993</v>
      </c>
      <c r="F1299" s="46" t="s">
        <v>4981</v>
      </c>
      <c r="G1299" s="44" t="s">
        <v>4982</v>
      </c>
      <c r="H1299" s="44" t="s">
        <v>3</v>
      </c>
      <c r="I1299" s="46" t="s">
        <v>4981</v>
      </c>
      <c r="J1299" s="44" t="s">
        <v>4983</v>
      </c>
      <c r="K1299" s="46" t="s">
        <v>4984</v>
      </c>
      <c r="L1299" s="46">
        <v>13423944944</v>
      </c>
      <c r="M1299" s="46">
        <v>42248</v>
      </c>
      <c r="N1299" s="46" t="s">
        <v>186</v>
      </c>
      <c r="O1299" s="46" t="s">
        <v>187</v>
      </c>
      <c r="P1299" s="46" t="s">
        <v>188</v>
      </c>
      <c r="Q1299" s="46" t="s">
        <v>4</v>
      </c>
      <c r="R1299" s="46" t="s">
        <v>4</v>
      </c>
      <c r="W1299" s="46" t="s">
        <v>189</v>
      </c>
      <c r="X1299" s="46" t="s">
        <v>4985</v>
      </c>
      <c r="Z1299" s="46" t="s">
        <v>199</v>
      </c>
      <c r="AA1299" s="46">
        <v>17</v>
      </c>
      <c r="AB1299" s="46" t="s">
        <v>34</v>
      </c>
      <c r="AC1299" s="46" t="s">
        <v>4971</v>
      </c>
      <c r="AD1299" s="46" t="s">
        <v>190</v>
      </c>
      <c r="AE1299" s="46" t="s">
        <v>197</v>
      </c>
    </row>
    <row r="1300" spans="1:31" hidden="1">
      <c r="A1300" s="46">
        <v>484</v>
      </c>
      <c r="B1300" s="46" t="s">
        <v>954</v>
      </c>
      <c r="C1300" s="46" t="s">
        <v>208</v>
      </c>
      <c r="D1300" s="46" t="s">
        <v>204</v>
      </c>
      <c r="E1300" s="46" t="s">
        <v>3993</v>
      </c>
      <c r="F1300" s="46" t="s">
        <v>4981</v>
      </c>
      <c r="G1300" s="44" t="s">
        <v>4982</v>
      </c>
      <c r="H1300" s="44" t="s">
        <v>8</v>
      </c>
      <c r="I1300" s="46" t="s">
        <v>4986</v>
      </c>
      <c r="J1300" s="44" t="s">
        <v>4987</v>
      </c>
      <c r="K1300" s="46" t="s">
        <v>4988</v>
      </c>
      <c r="N1300" s="46" t="s">
        <v>186</v>
      </c>
      <c r="O1300" s="46" t="s">
        <v>191</v>
      </c>
      <c r="P1300" s="46" t="s">
        <v>200</v>
      </c>
      <c r="Q1300" s="46" t="s">
        <v>4</v>
      </c>
      <c r="R1300" s="46" t="s">
        <v>4</v>
      </c>
      <c r="V1300" s="46" t="s">
        <v>4903</v>
      </c>
      <c r="W1300" s="46" t="s">
        <v>201</v>
      </c>
      <c r="Z1300" s="46" t="s">
        <v>198</v>
      </c>
      <c r="AA1300" s="46">
        <v>17</v>
      </c>
      <c r="AB1300" s="46" t="s">
        <v>34</v>
      </c>
      <c r="AC1300" s="46" t="s">
        <v>4971</v>
      </c>
      <c r="AD1300" s="46" t="s">
        <v>190</v>
      </c>
    </row>
    <row r="1301" spans="1:31" hidden="1">
      <c r="A1301" s="46">
        <v>485</v>
      </c>
      <c r="B1301" s="46" t="s">
        <v>954</v>
      </c>
      <c r="C1301" s="46" t="s">
        <v>208</v>
      </c>
      <c r="D1301" s="46" t="s">
        <v>204</v>
      </c>
      <c r="E1301" s="46" t="s">
        <v>3993</v>
      </c>
      <c r="F1301" s="46" t="s">
        <v>4981</v>
      </c>
      <c r="G1301" s="44" t="s">
        <v>4982</v>
      </c>
      <c r="H1301" s="44" t="s">
        <v>8</v>
      </c>
      <c r="I1301" s="46" t="s">
        <v>4989</v>
      </c>
      <c r="J1301" s="44" t="s">
        <v>4990</v>
      </c>
      <c r="K1301" s="46" t="s">
        <v>4991</v>
      </c>
      <c r="N1301" s="46" t="s">
        <v>186</v>
      </c>
      <c r="O1301" s="46" t="s">
        <v>191</v>
      </c>
      <c r="P1301" s="46" t="s">
        <v>200</v>
      </c>
      <c r="Q1301" s="46" t="s">
        <v>4</v>
      </c>
      <c r="R1301" s="46" t="s">
        <v>4</v>
      </c>
      <c r="V1301" s="46" t="s">
        <v>4903</v>
      </c>
      <c r="W1301" s="46" t="s">
        <v>201</v>
      </c>
      <c r="Z1301" s="46" t="s">
        <v>198</v>
      </c>
      <c r="AA1301" s="46">
        <v>17</v>
      </c>
      <c r="AB1301" s="46" t="s">
        <v>34</v>
      </c>
      <c r="AC1301" s="46" t="s">
        <v>4971</v>
      </c>
      <c r="AD1301" s="46" t="s">
        <v>190</v>
      </c>
    </row>
    <row r="1302" spans="1:31" hidden="1">
      <c r="A1302" s="46">
        <v>486</v>
      </c>
      <c r="B1302" s="46" t="s">
        <v>954</v>
      </c>
      <c r="C1302" s="46" t="s">
        <v>208</v>
      </c>
      <c r="D1302" s="46" t="s">
        <v>204</v>
      </c>
      <c r="E1302" s="46" t="s">
        <v>3993</v>
      </c>
      <c r="F1302" s="46" t="s">
        <v>4981</v>
      </c>
      <c r="G1302" s="44" t="s">
        <v>4982</v>
      </c>
      <c r="H1302" s="44" t="s">
        <v>8</v>
      </c>
      <c r="I1302" s="46" t="s">
        <v>4992</v>
      </c>
      <c r="J1302" s="44" t="s">
        <v>4993</v>
      </c>
      <c r="K1302" s="46" t="s">
        <v>4994</v>
      </c>
      <c r="N1302" s="46" t="s">
        <v>186</v>
      </c>
      <c r="O1302" s="46" t="s">
        <v>191</v>
      </c>
      <c r="P1302" s="46" t="s">
        <v>200</v>
      </c>
      <c r="Q1302" s="46" t="s">
        <v>4</v>
      </c>
      <c r="R1302" s="46" t="s">
        <v>4</v>
      </c>
      <c r="V1302" s="46" t="s">
        <v>4903</v>
      </c>
      <c r="W1302" s="46" t="s">
        <v>201</v>
      </c>
      <c r="Z1302" s="46" t="s">
        <v>198</v>
      </c>
      <c r="AA1302" s="46">
        <v>17</v>
      </c>
      <c r="AB1302" s="46" t="s">
        <v>34</v>
      </c>
      <c r="AC1302" s="46" t="s">
        <v>4971</v>
      </c>
      <c r="AD1302" s="46" t="s">
        <v>190</v>
      </c>
    </row>
    <row r="1303" spans="1:31" hidden="1">
      <c r="A1303" s="46">
        <v>487</v>
      </c>
      <c r="B1303" s="46" t="s">
        <v>954</v>
      </c>
      <c r="C1303" s="46" t="s">
        <v>208</v>
      </c>
      <c r="D1303" s="46" t="s">
        <v>204</v>
      </c>
      <c r="E1303" s="46" t="s">
        <v>3993</v>
      </c>
      <c r="F1303" s="46" t="s">
        <v>4981</v>
      </c>
      <c r="G1303" s="44" t="s">
        <v>4982</v>
      </c>
      <c r="H1303" s="44" t="s">
        <v>46</v>
      </c>
      <c r="I1303" s="46" t="s">
        <v>4974</v>
      </c>
      <c r="J1303" s="44" t="s">
        <v>4975</v>
      </c>
      <c r="K1303" s="46" t="s">
        <v>4976</v>
      </c>
      <c r="N1303" s="46" t="s">
        <v>186</v>
      </c>
      <c r="O1303" s="46" t="s">
        <v>191</v>
      </c>
      <c r="P1303" s="46" t="s">
        <v>200</v>
      </c>
      <c r="Q1303" s="46" t="s">
        <v>4</v>
      </c>
      <c r="R1303" s="46" t="s">
        <v>4</v>
      </c>
      <c r="V1303" s="46" t="s">
        <v>4903</v>
      </c>
      <c r="W1303" s="46" t="s">
        <v>201</v>
      </c>
      <c r="Z1303" s="46" t="s">
        <v>198</v>
      </c>
      <c r="AA1303" s="46">
        <v>13</v>
      </c>
      <c r="AB1303" s="46" t="s">
        <v>34</v>
      </c>
      <c r="AC1303" s="46" t="s">
        <v>4971</v>
      </c>
      <c r="AD1303" s="46" t="s">
        <v>201</v>
      </c>
    </row>
    <row r="1304" spans="1:31" hidden="1">
      <c r="A1304" s="46">
        <v>488</v>
      </c>
      <c r="B1304" s="46" t="s">
        <v>954</v>
      </c>
      <c r="C1304" s="46" t="s">
        <v>208</v>
      </c>
      <c r="D1304" s="46" t="s">
        <v>204</v>
      </c>
      <c r="E1304" s="46" t="s">
        <v>3993</v>
      </c>
      <c r="F1304" s="46" t="s">
        <v>4995</v>
      </c>
      <c r="G1304" s="44" t="s">
        <v>4996</v>
      </c>
      <c r="H1304" s="44" t="s">
        <v>3</v>
      </c>
      <c r="I1304" s="46" t="s">
        <v>4995</v>
      </c>
      <c r="J1304" s="44" t="s">
        <v>4997</v>
      </c>
      <c r="K1304" s="46" t="s">
        <v>4998</v>
      </c>
      <c r="L1304" s="46">
        <v>13632923379</v>
      </c>
      <c r="M1304" s="46">
        <v>42248</v>
      </c>
      <c r="N1304" s="46" t="s">
        <v>186</v>
      </c>
      <c r="O1304" s="46" t="s">
        <v>187</v>
      </c>
      <c r="P1304" s="46" t="s">
        <v>200</v>
      </c>
      <c r="Q1304" s="46" t="s">
        <v>4</v>
      </c>
      <c r="R1304" s="46" t="s">
        <v>4</v>
      </c>
      <c r="V1304" s="46" t="s">
        <v>4903</v>
      </c>
      <c r="W1304" s="46" t="s">
        <v>201</v>
      </c>
      <c r="Z1304" s="46" t="s">
        <v>198</v>
      </c>
      <c r="AA1304" s="46">
        <v>16</v>
      </c>
      <c r="AB1304" s="46" t="s">
        <v>34</v>
      </c>
      <c r="AC1304" s="46" t="s">
        <v>4971</v>
      </c>
      <c r="AD1304" s="46" t="s">
        <v>201</v>
      </c>
      <c r="AE1304" s="46" t="s">
        <v>196</v>
      </c>
    </row>
    <row r="1305" spans="1:31" hidden="1">
      <c r="A1305" s="46">
        <v>489</v>
      </c>
      <c r="B1305" s="46" t="s">
        <v>954</v>
      </c>
      <c r="C1305" s="46" t="s">
        <v>208</v>
      </c>
      <c r="D1305" s="46" t="s">
        <v>204</v>
      </c>
      <c r="E1305" s="46" t="s">
        <v>3993</v>
      </c>
      <c r="F1305" s="46" t="s">
        <v>4995</v>
      </c>
      <c r="G1305" s="44" t="s">
        <v>4996</v>
      </c>
      <c r="H1305" s="44" t="s">
        <v>8</v>
      </c>
      <c r="I1305" s="46" t="s">
        <v>4999</v>
      </c>
      <c r="J1305" s="44" t="s">
        <v>5000</v>
      </c>
      <c r="K1305" s="46" t="s">
        <v>5001</v>
      </c>
      <c r="N1305" s="46" t="s">
        <v>186</v>
      </c>
      <c r="O1305" s="46" t="s">
        <v>191</v>
      </c>
      <c r="P1305" s="46" t="s">
        <v>200</v>
      </c>
      <c r="Q1305" s="46" t="s">
        <v>4</v>
      </c>
      <c r="R1305" s="46" t="s">
        <v>4</v>
      </c>
      <c r="V1305" s="46" t="s">
        <v>4903</v>
      </c>
      <c r="W1305" s="46" t="s">
        <v>201</v>
      </c>
      <c r="Z1305" s="46" t="s">
        <v>198</v>
      </c>
      <c r="AA1305" s="46">
        <v>16</v>
      </c>
      <c r="AB1305" s="46" t="s">
        <v>34</v>
      </c>
      <c r="AC1305" s="46" t="s">
        <v>4971</v>
      </c>
      <c r="AD1305" s="46" t="s">
        <v>201</v>
      </c>
    </row>
    <row r="1306" spans="1:31" hidden="1">
      <c r="A1306" s="46">
        <v>490</v>
      </c>
      <c r="B1306" s="46" t="s">
        <v>954</v>
      </c>
      <c r="C1306" s="46" t="s">
        <v>208</v>
      </c>
      <c r="D1306" s="46" t="s">
        <v>204</v>
      </c>
      <c r="E1306" s="46" t="s">
        <v>3993</v>
      </c>
      <c r="F1306" s="46" t="s">
        <v>4995</v>
      </c>
      <c r="G1306" s="44" t="s">
        <v>4996</v>
      </c>
      <c r="H1306" s="44" t="s">
        <v>8</v>
      </c>
      <c r="I1306" s="46" t="s">
        <v>5002</v>
      </c>
      <c r="J1306" s="44" t="s">
        <v>5003</v>
      </c>
      <c r="K1306" s="46" t="s">
        <v>5004</v>
      </c>
      <c r="N1306" s="46" t="s">
        <v>186</v>
      </c>
      <c r="O1306" s="46" t="s">
        <v>191</v>
      </c>
      <c r="P1306" s="46" t="s">
        <v>200</v>
      </c>
      <c r="Q1306" s="46" t="s">
        <v>4</v>
      </c>
      <c r="R1306" s="46" t="s">
        <v>4</v>
      </c>
      <c r="V1306" s="46" t="s">
        <v>4903</v>
      </c>
      <c r="W1306" s="46" t="s">
        <v>201</v>
      </c>
      <c r="Z1306" s="46" t="s">
        <v>198</v>
      </c>
      <c r="AA1306" s="46">
        <v>16</v>
      </c>
      <c r="AB1306" s="46" t="s">
        <v>34</v>
      </c>
      <c r="AC1306" s="46" t="s">
        <v>4971</v>
      </c>
      <c r="AD1306" s="46" t="s">
        <v>201</v>
      </c>
    </row>
    <row r="1307" spans="1:31" hidden="1">
      <c r="A1307" s="46">
        <v>491</v>
      </c>
      <c r="B1307" s="46" t="s">
        <v>954</v>
      </c>
      <c r="C1307" s="46" t="s">
        <v>208</v>
      </c>
      <c r="D1307" s="46" t="s">
        <v>204</v>
      </c>
      <c r="E1307" s="46" t="s">
        <v>3993</v>
      </c>
      <c r="F1307" s="46" t="s">
        <v>4995</v>
      </c>
      <c r="G1307" s="44" t="s">
        <v>4996</v>
      </c>
      <c r="H1307" s="44" t="s">
        <v>46</v>
      </c>
      <c r="I1307" s="46" t="s">
        <v>4974</v>
      </c>
      <c r="J1307" s="44" t="s">
        <v>4975</v>
      </c>
      <c r="K1307" s="46" t="s">
        <v>4976</v>
      </c>
      <c r="N1307" s="46" t="s">
        <v>186</v>
      </c>
      <c r="O1307" s="46" t="s">
        <v>191</v>
      </c>
      <c r="P1307" s="46" t="s">
        <v>200</v>
      </c>
      <c r="Q1307" s="46" t="s">
        <v>4</v>
      </c>
      <c r="R1307" s="46" t="s">
        <v>4</v>
      </c>
      <c r="V1307" s="46" t="s">
        <v>4903</v>
      </c>
      <c r="W1307" s="46" t="s">
        <v>201</v>
      </c>
      <c r="Z1307" s="46" t="s">
        <v>198</v>
      </c>
      <c r="AA1307" s="46">
        <v>13</v>
      </c>
      <c r="AB1307" s="46" t="s">
        <v>34</v>
      </c>
      <c r="AC1307" s="46" t="s">
        <v>4971</v>
      </c>
      <c r="AD1307" s="46" t="s">
        <v>201</v>
      </c>
    </row>
    <row r="1308" spans="1:31" hidden="1">
      <c r="A1308" s="46">
        <v>492</v>
      </c>
      <c r="B1308" s="46" t="s">
        <v>954</v>
      </c>
      <c r="C1308" s="46" t="s">
        <v>208</v>
      </c>
      <c r="D1308" s="46" t="s">
        <v>204</v>
      </c>
      <c r="E1308" s="46" t="s">
        <v>3993</v>
      </c>
      <c r="F1308" s="46" t="s">
        <v>225</v>
      </c>
      <c r="G1308" s="44" t="s">
        <v>5005</v>
      </c>
      <c r="H1308" s="44" t="s">
        <v>5</v>
      </c>
      <c r="I1308" s="46" t="s">
        <v>5006</v>
      </c>
      <c r="J1308" s="44" t="s">
        <v>5007</v>
      </c>
      <c r="K1308" s="46" t="s">
        <v>5008</v>
      </c>
      <c r="L1308" s="46">
        <v>13537893410</v>
      </c>
      <c r="M1308" s="46">
        <v>42248</v>
      </c>
      <c r="N1308" s="46" t="s">
        <v>186</v>
      </c>
      <c r="O1308" s="46" t="s">
        <v>187</v>
      </c>
      <c r="P1308" s="46" t="s">
        <v>200</v>
      </c>
      <c r="Q1308" s="46" t="s">
        <v>7</v>
      </c>
      <c r="R1308" s="46" t="s">
        <v>7</v>
      </c>
      <c r="U1308" s="46" t="s">
        <v>5009</v>
      </c>
      <c r="V1308" s="46" t="s">
        <v>4903</v>
      </c>
      <c r="W1308" s="46" t="s">
        <v>201</v>
      </c>
      <c r="Z1308" s="46" t="s">
        <v>198</v>
      </c>
      <c r="AB1308" s="46" t="s">
        <v>34</v>
      </c>
      <c r="AC1308" s="46" t="s">
        <v>4231</v>
      </c>
      <c r="AD1308" s="46" t="s">
        <v>201</v>
      </c>
    </row>
    <row r="1309" spans="1:31" hidden="1">
      <c r="A1309" s="46">
        <v>493</v>
      </c>
      <c r="B1309" s="46" t="s">
        <v>954</v>
      </c>
      <c r="C1309" s="46" t="s">
        <v>208</v>
      </c>
      <c r="D1309" s="46" t="s">
        <v>204</v>
      </c>
      <c r="E1309" s="46" t="s">
        <v>3993</v>
      </c>
      <c r="F1309" s="46" t="s">
        <v>225</v>
      </c>
      <c r="G1309" s="44" t="s">
        <v>5005</v>
      </c>
      <c r="H1309" s="44" t="s">
        <v>5</v>
      </c>
      <c r="I1309" s="46" t="s">
        <v>5010</v>
      </c>
      <c r="J1309" s="44" t="s">
        <v>5011</v>
      </c>
      <c r="K1309" s="46" t="s">
        <v>5012</v>
      </c>
      <c r="N1309" s="46" t="s">
        <v>186</v>
      </c>
      <c r="O1309" s="46" t="s">
        <v>191</v>
      </c>
      <c r="P1309" s="46" t="s">
        <v>200</v>
      </c>
      <c r="Q1309" s="46" t="s">
        <v>7</v>
      </c>
      <c r="R1309" s="46" t="s">
        <v>7</v>
      </c>
      <c r="U1309" s="46" t="s">
        <v>5009</v>
      </c>
      <c r="V1309" s="46" t="s">
        <v>4903</v>
      </c>
      <c r="W1309" s="46" t="s">
        <v>201</v>
      </c>
      <c r="Z1309" s="46" t="s">
        <v>198</v>
      </c>
      <c r="AB1309" s="46" t="s">
        <v>34</v>
      </c>
      <c r="AC1309" s="46" t="s">
        <v>4231</v>
      </c>
      <c r="AD1309" s="46" t="s">
        <v>201</v>
      </c>
    </row>
    <row r="1310" spans="1:31" hidden="1">
      <c r="A1310" s="46">
        <v>494</v>
      </c>
      <c r="B1310" s="46" t="s">
        <v>954</v>
      </c>
      <c r="C1310" s="46" t="s">
        <v>208</v>
      </c>
      <c r="D1310" s="46" t="s">
        <v>204</v>
      </c>
      <c r="E1310" s="46" t="s">
        <v>3993</v>
      </c>
      <c r="F1310" s="46" t="s">
        <v>225</v>
      </c>
      <c r="G1310" s="44" t="s">
        <v>5005</v>
      </c>
      <c r="H1310" s="44" t="s">
        <v>3</v>
      </c>
      <c r="I1310" s="46" t="s">
        <v>225</v>
      </c>
      <c r="J1310" s="44" t="s">
        <v>5013</v>
      </c>
      <c r="K1310" s="46" t="s">
        <v>5014</v>
      </c>
      <c r="L1310" s="46">
        <v>18566268479</v>
      </c>
      <c r="M1310" s="46">
        <v>42593</v>
      </c>
      <c r="N1310" s="46" t="s">
        <v>186</v>
      </c>
      <c r="O1310" s="46" t="s">
        <v>187</v>
      </c>
      <c r="P1310" s="46" t="s">
        <v>200</v>
      </c>
      <c r="Q1310" s="46" t="s">
        <v>7</v>
      </c>
      <c r="R1310" s="46" t="s">
        <v>7</v>
      </c>
      <c r="U1310" s="46" t="s">
        <v>5015</v>
      </c>
      <c r="V1310" s="46" t="s">
        <v>4903</v>
      </c>
      <c r="W1310" s="46" t="s">
        <v>201</v>
      </c>
      <c r="Z1310" s="46" t="s">
        <v>198</v>
      </c>
      <c r="AA1310" s="46">
        <v>16</v>
      </c>
      <c r="AB1310" s="46" t="s">
        <v>34</v>
      </c>
      <c r="AC1310" s="46" t="s">
        <v>4231</v>
      </c>
      <c r="AD1310" s="46" t="s">
        <v>201</v>
      </c>
    </row>
    <row r="1311" spans="1:31" hidden="1">
      <c r="A1311" s="46">
        <v>495</v>
      </c>
      <c r="B1311" s="46" t="s">
        <v>954</v>
      </c>
      <c r="C1311" s="46" t="s">
        <v>208</v>
      </c>
      <c r="D1311" s="46" t="s">
        <v>204</v>
      </c>
      <c r="E1311" s="46" t="s">
        <v>3993</v>
      </c>
      <c r="F1311" s="46" t="s">
        <v>225</v>
      </c>
      <c r="G1311" s="44" t="s">
        <v>5005</v>
      </c>
      <c r="H1311" s="44" t="s">
        <v>46</v>
      </c>
      <c r="I1311" s="46" t="s">
        <v>4974</v>
      </c>
      <c r="J1311" s="44" t="s">
        <v>4975</v>
      </c>
      <c r="K1311" s="46" t="s">
        <v>4976</v>
      </c>
      <c r="L1311" s="46">
        <v>15873720592</v>
      </c>
      <c r="M1311" s="46">
        <v>42538</v>
      </c>
      <c r="N1311" s="46" t="s">
        <v>186</v>
      </c>
      <c r="O1311" s="46" t="s">
        <v>191</v>
      </c>
      <c r="P1311" s="46" t="s">
        <v>200</v>
      </c>
      <c r="Q1311" s="46" t="s">
        <v>7</v>
      </c>
      <c r="R1311" s="46" t="s">
        <v>7</v>
      </c>
      <c r="V1311" s="46" t="s">
        <v>4903</v>
      </c>
      <c r="W1311" s="46" t="s">
        <v>201</v>
      </c>
      <c r="Z1311" s="46" t="s">
        <v>198</v>
      </c>
      <c r="AB1311" s="46" t="s">
        <v>34</v>
      </c>
      <c r="AC1311" s="46" t="s">
        <v>4231</v>
      </c>
      <c r="AD1311" s="46" t="s">
        <v>201</v>
      </c>
    </row>
    <row r="1312" spans="1:31" hidden="1">
      <c r="A1312" s="46">
        <v>496</v>
      </c>
      <c r="B1312" s="46" t="s">
        <v>954</v>
      </c>
      <c r="C1312" s="46" t="s">
        <v>208</v>
      </c>
      <c r="D1312" s="46" t="s">
        <v>204</v>
      </c>
      <c r="E1312" s="46" t="s">
        <v>3993</v>
      </c>
      <c r="F1312" s="46" t="s">
        <v>5016</v>
      </c>
      <c r="G1312" s="44" t="s">
        <v>5017</v>
      </c>
      <c r="H1312" s="44" t="s">
        <v>3</v>
      </c>
      <c r="I1312" s="46" t="s">
        <v>5016</v>
      </c>
      <c r="J1312" s="44" t="s">
        <v>5018</v>
      </c>
      <c r="K1312" s="46" t="s">
        <v>5019</v>
      </c>
      <c r="L1312" s="46">
        <v>18565792692</v>
      </c>
      <c r="M1312" s="46">
        <v>42574</v>
      </c>
      <c r="N1312" s="46" t="s">
        <v>186</v>
      </c>
      <c r="O1312" s="46" t="s">
        <v>191</v>
      </c>
      <c r="P1312" s="46" t="s">
        <v>200</v>
      </c>
      <c r="Q1312" s="46" t="s">
        <v>7</v>
      </c>
      <c r="R1312" s="46" t="s">
        <v>7</v>
      </c>
      <c r="U1312" s="46" t="s">
        <v>5015</v>
      </c>
      <c r="V1312" s="46" t="s">
        <v>4903</v>
      </c>
      <c r="W1312" s="46" t="s">
        <v>201</v>
      </c>
      <c r="Z1312" s="46" t="s">
        <v>198</v>
      </c>
      <c r="AA1312" s="46">
        <v>6</v>
      </c>
      <c r="AB1312" s="46" t="s">
        <v>34</v>
      </c>
      <c r="AC1312" s="46" t="s">
        <v>4231</v>
      </c>
      <c r="AD1312" s="46" t="s">
        <v>201</v>
      </c>
    </row>
    <row r="1313" spans="1:31" hidden="1">
      <c r="A1313" s="46">
        <v>497</v>
      </c>
      <c r="B1313" s="46" t="s">
        <v>954</v>
      </c>
      <c r="C1313" s="46" t="s">
        <v>208</v>
      </c>
      <c r="D1313" s="46" t="s">
        <v>204</v>
      </c>
      <c r="E1313" s="46" t="s">
        <v>3993</v>
      </c>
      <c r="F1313" s="46" t="s">
        <v>5016</v>
      </c>
      <c r="G1313" s="44" t="s">
        <v>5017</v>
      </c>
      <c r="H1313" s="44" t="s">
        <v>9</v>
      </c>
      <c r="I1313" s="46" t="s">
        <v>5020</v>
      </c>
      <c r="J1313" s="44" t="s">
        <v>5110</v>
      </c>
      <c r="K1313" s="46" t="s">
        <v>5111</v>
      </c>
      <c r="L1313" s="46">
        <v>17093431296</v>
      </c>
      <c r="M1313" s="46">
        <v>42597</v>
      </c>
      <c r="N1313" s="46" t="s">
        <v>186</v>
      </c>
      <c r="O1313" s="46" t="s">
        <v>191</v>
      </c>
      <c r="P1313" s="46" t="s">
        <v>200</v>
      </c>
      <c r="Q1313" s="46" t="s">
        <v>7</v>
      </c>
      <c r="R1313" s="46" t="s">
        <v>7</v>
      </c>
      <c r="V1313" s="46" t="s">
        <v>4903</v>
      </c>
      <c r="W1313" s="46" t="s">
        <v>201</v>
      </c>
      <c r="Z1313" s="46" t="s">
        <v>198</v>
      </c>
      <c r="AB1313" s="46" t="s">
        <v>34</v>
      </c>
      <c r="AC1313" s="46" t="s">
        <v>4231</v>
      </c>
      <c r="AD1313" s="46" t="s">
        <v>201</v>
      </c>
    </row>
    <row r="1314" spans="1:31" hidden="1">
      <c r="A1314" s="46">
        <v>498</v>
      </c>
      <c r="B1314" s="46" t="s">
        <v>954</v>
      </c>
      <c r="C1314" s="46" t="s">
        <v>208</v>
      </c>
      <c r="D1314" s="46" t="s">
        <v>204</v>
      </c>
      <c r="E1314" s="46" t="s">
        <v>3993</v>
      </c>
      <c r="F1314" s="46" t="s">
        <v>5016</v>
      </c>
      <c r="G1314" s="44" t="s">
        <v>5017</v>
      </c>
      <c r="H1314" s="44" t="s">
        <v>46</v>
      </c>
      <c r="I1314" s="46" t="s">
        <v>4974</v>
      </c>
      <c r="J1314" s="44" t="s">
        <v>4975</v>
      </c>
      <c r="K1314" s="46" t="s">
        <v>4976</v>
      </c>
      <c r="L1314" s="46">
        <v>15873720592</v>
      </c>
      <c r="M1314" s="46">
        <v>42538</v>
      </c>
      <c r="N1314" s="46" t="s">
        <v>186</v>
      </c>
      <c r="O1314" s="46" t="s">
        <v>191</v>
      </c>
      <c r="P1314" s="46" t="s">
        <v>200</v>
      </c>
      <c r="Q1314" s="46" t="s">
        <v>7</v>
      </c>
      <c r="R1314" s="46" t="s">
        <v>7</v>
      </c>
      <c r="V1314" s="46" t="s">
        <v>4903</v>
      </c>
      <c r="W1314" s="46" t="s">
        <v>201</v>
      </c>
      <c r="Z1314" s="46" t="s">
        <v>198</v>
      </c>
      <c r="AB1314" s="46" t="s">
        <v>34</v>
      </c>
      <c r="AC1314" s="46" t="s">
        <v>4231</v>
      </c>
      <c r="AD1314" s="46" t="s">
        <v>201</v>
      </c>
    </row>
    <row r="1315" spans="1:31" hidden="1">
      <c r="A1315" s="46">
        <v>499</v>
      </c>
      <c r="B1315" s="46" t="s">
        <v>954</v>
      </c>
      <c r="C1315" s="46" t="s">
        <v>208</v>
      </c>
      <c r="D1315" s="46" t="s">
        <v>204</v>
      </c>
      <c r="E1315" s="46" t="s">
        <v>3993</v>
      </c>
      <c r="F1315" s="46" t="s">
        <v>5021</v>
      </c>
      <c r="G1315" s="44" t="s">
        <v>5022</v>
      </c>
      <c r="H1315" s="44" t="s">
        <v>5</v>
      </c>
      <c r="I1315" s="46" t="s">
        <v>5023</v>
      </c>
      <c r="J1315" s="44" t="s">
        <v>5024</v>
      </c>
      <c r="K1315" s="46" t="s">
        <v>5025</v>
      </c>
      <c r="N1315" s="46" t="s">
        <v>186</v>
      </c>
      <c r="O1315" s="46" t="s">
        <v>187</v>
      </c>
      <c r="P1315" s="46" t="s">
        <v>200</v>
      </c>
      <c r="Q1315" s="46" t="s">
        <v>7</v>
      </c>
      <c r="R1315" s="46" t="s">
        <v>7</v>
      </c>
      <c r="U1315" s="46" t="s">
        <v>5026</v>
      </c>
      <c r="V1315" s="46" t="s">
        <v>4903</v>
      </c>
      <c r="W1315" s="46" t="s">
        <v>201</v>
      </c>
      <c r="Z1315" s="46" t="s">
        <v>198</v>
      </c>
      <c r="AB1315" s="46" t="s">
        <v>34</v>
      </c>
      <c r="AC1315" s="46" t="s">
        <v>4231</v>
      </c>
      <c r="AD1315" s="46" t="s">
        <v>201</v>
      </c>
    </row>
    <row r="1316" spans="1:31" hidden="1">
      <c r="A1316" s="46">
        <v>500</v>
      </c>
      <c r="B1316" s="46" t="s">
        <v>954</v>
      </c>
      <c r="C1316" s="46" t="s">
        <v>208</v>
      </c>
      <c r="D1316" s="46" t="s">
        <v>204</v>
      </c>
      <c r="E1316" s="46" t="s">
        <v>3993</v>
      </c>
      <c r="F1316" s="46" t="s">
        <v>5021</v>
      </c>
      <c r="G1316" s="44" t="s">
        <v>5022</v>
      </c>
      <c r="H1316" s="44" t="s">
        <v>3</v>
      </c>
      <c r="I1316" s="46" t="s">
        <v>5021</v>
      </c>
      <c r="J1316" s="44" t="s">
        <v>5027</v>
      </c>
      <c r="K1316" s="46" t="s">
        <v>5028</v>
      </c>
      <c r="N1316" s="46" t="s">
        <v>186</v>
      </c>
      <c r="O1316" s="46" t="s">
        <v>191</v>
      </c>
      <c r="P1316" s="46" t="s">
        <v>200</v>
      </c>
      <c r="Q1316" s="46" t="s">
        <v>7</v>
      </c>
      <c r="R1316" s="46" t="s">
        <v>7</v>
      </c>
      <c r="U1316" s="46" t="s">
        <v>5015</v>
      </c>
      <c r="V1316" s="46" t="s">
        <v>4903</v>
      </c>
      <c r="W1316" s="46" t="s">
        <v>201</v>
      </c>
      <c r="Z1316" s="46" t="s">
        <v>198</v>
      </c>
      <c r="AA1316" s="46">
        <v>9</v>
      </c>
      <c r="AB1316" s="46" t="s">
        <v>34</v>
      </c>
      <c r="AC1316" s="46" t="s">
        <v>4231</v>
      </c>
      <c r="AD1316" s="46" t="s">
        <v>201</v>
      </c>
    </row>
    <row r="1317" spans="1:31" hidden="1">
      <c r="A1317" s="46">
        <v>501</v>
      </c>
      <c r="B1317" s="46" t="s">
        <v>954</v>
      </c>
      <c r="C1317" s="46" t="s">
        <v>208</v>
      </c>
      <c r="D1317" s="46" t="s">
        <v>204</v>
      </c>
      <c r="E1317" s="46" t="s">
        <v>3993</v>
      </c>
      <c r="F1317" s="46" t="s">
        <v>5021</v>
      </c>
      <c r="G1317" s="44" t="s">
        <v>5022</v>
      </c>
      <c r="H1317" s="44" t="s">
        <v>46</v>
      </c>
      <c r="I1317" s="46" t="s">
        <v>4974</v>
      </c>
      <c r="J1317" s="44" t="s">
        <v>4975</v>
      </c>
      <c r="K1317" s="46" t="s">
        <v>4976</v>
      </c>
      <c r="L1317" s="46">
        <v>15873720592</v>
      </c>
      <c r="M1317" s="46">
        <v>42538</v>
      </c>
      <c r="N1317" s="46" t="s">
        <v>186</v>
      </c>
      <c r="O1317" s="46" t="s">
        <v>191</v>
      </c>
      <c r="P1317" s="46" t="s">
        <v>200</v>
      </c>
      <c r="Q1317" s="46" t="s">
        <v>7</v>
      </c>
      <c r="R1317" s="46" t="s">
        <v>7</v>
      </c>
      <c r="V1317" s="46" t="s">
        <v>4903</v>
      </c>
      <c r="W1317" s="46" t="s">
        <v>201</v>
      </c>
      <c r="Z1317" s="46" t="s">
        <v>198</v>
      </c>
      <c r="AB1317" s="46" t="s">
        <v>34</v>
      </c>
      <c r="AC1317" s="46" t="s">
        <v>4231</v>
      </c>
      <c r="AD1317" s="46" t="s">
        <v>201</v>
      </c>
    </row>
    <row r="1318" spans="1:31" hidden="1">
      <c r="A1318" s="46">
        <v>502</v>
      </c>
      <c r="B1318" s="46" t="s">
        <v>954</v>
      </c>
      <c r="C1318" s="46" t="s">
        <v>208</v>
      </c>
      <c r="D1318" s="46" t="s">
        <v>204</v>
      </c>
      <c r="E1318" s="46" t="s">
        <v>3993</v>
      </c>
      <c r="F1318" s="46" t="s">
        <v>5029</v>
      </c>
      <c r="G1318" s="44" t="s">
        <v>5030</v>
      </c>
      <c r="H1318" s="44" t="s">
        <v>3</v>
      </c>
      <c r="I1318" s="46" t="s">
        <v>5029</v>
      </c>
      <c r="J1318" s="44" t="s">
        <v>5031</v>
      </c>
      <c r="K1318" s="46" t="s">
        <v>5032</v>
      </c>
      <c r="L1318" s="46">
        <v>13265899625</v>
      </c>
      <c r="M1318" s="46">
        <v>42556</v>
      </c>
      <c r="N1318" s="46" t="s">
        <v>186</v>
      </c>
      <c r="O1318" s="46" t="s">
        <v>191</v>
      </c>
      <c r="P1318" s="46" t="s">
        <v>200</v>
      </c>
      <c r="Q1318" s="46" t="s">
        <v>7</v>
      </c>
      <c r="R1318" s="46" t="s">
        <v>7</v>
      </c>
      <c r="U1318" s="46" t="s">
        <v>5015</v>
      </c>
      <c r="V1318" s="46" t="s">
        <v>4903</v>
      </c>
      <c r="W1318" s="46" t="s">
        <v>201</v>
      </c>
      <c r="Z1318" s="46" t="s">
        <v>198</v>
      </c>
      <c r="AA1318" s="46">
        <v>6</v>
      </c>
      <c r="AB1318" s="46" t="s">
        <v>34</v>
      </c>
      <c r="AC1318" s="46" t="s">
        <v>4231</v>
      </c>
      <c r="AD1318" s="46" t="s">
        <v>201</v>
      </c>
    </row>
    <row r="1319" spans="1:31" hidden="1">
      <c r="A1319" s="46">
        <v>503</v>
      </c>
      <c r="B1319" s="46" t="s">
        <v>954</v>
      </c>
      <c r="C1319" s="46" t="s">
        <v>208</v>
      </c>
      <c r="D1319" s="46" t="s">
        <v>204</v>
      </c>
      <c r="E1319" s="46" t="s">
        <v>3993</v>
      </c>
      <c r="F1319" s="46" t="s">
        <v>5029</v>
      </c>
      <c r="G1319" s="44" t="s">
        <v>5030</v>
      </c>
      <c r="H1319" s="44" t="s">
        <v>5</v>
      </c>
      <c r="I1319" s="46" t="s">
        <v>5033</v>
      </c>
      <c r="J1319" s="44" t="s">
        <v>5034</v>
      </c>
      <c r="K1319" s="46" t="s">
        <v>5035</v>
      </c>
      <c r="L1319" s="46">
        <v>18824378834</v>
      </c>
      <c r="M1319" s="46">
        <v>42600</v>
      </c>
      <c r="N1319" s="46" t="s">
        <v>186</v>
      </c>
      <c r="O1319" s="46" t="s">
        <v>191</v>
      </c>
      <c r="P1319" s="46" t="s">
        <v>200</v>
      </c>
      <c r="Q1319" s="46" t="s">
        <v>7</v>
      </c>
      <c r="R1319" s="46" t="s">
        <v>7</v>
      </c>
      <c r="V1319" s="46" t="s">
        <v>4903</v>
      </c>
      <c r="W1319" s="46" t="s">
        <v>201</v>
      </c>
      <c r="Z1319" s="46" t="s">
        <v>198</v>
      </c>
      <c r="AB1319" s="46" t="s">
        <v>34</v>
      </c>
      <c r="AC1319" s="46" t="s">
        <v>4231</v>
      </c>
      <c r="AD1319" s="46" t="s">
        <v>201</v>
      </c>
    </row>
    <row r="1320" spans="1:31" hidden="1">
      <c r="A1320" s="46">
        <v>504</v>
      </c>
      <c r="B1320" s="46" t="s">
        <v>954</v>
      </c>
      <c r="C1320" s="46" t="s">
        <v>208</v>
      </c>
      <c r="D1320" s="46" t="s">
        <v>204</v>
      </c>
      <c r="E1320" s="46" t="s">
        <v>3993</v>
      </c>
      <c r="F1320" s="46" t="s">
        <v>5029</v>
      </c>
      <c r="G1320" s="44" t="s">
        <v>5030</v>
      </c>
      <c r="H1320" s="44" t="s">
        <v>46</v>
      </c>
      <c r="I1320" s="46" t="s">
        <v>4974</v>
      </c>
      <c r="J1320" s="44" t="s">
        <v>4975</v>
      </c>
      <c r="K1320" s="46" t="s">
        <v>4976</v>
      </c>
      <c r="L1320" s="46">
        <v>15873720592</v>
      </c>
      <c r="M1320" s="46">
        <v>42538</v>
      </c>
      <c r="N1320" s="46" t="s">
        <v>186</v>
      </c>
      <c r="O1320" s="46" t="s">
        <v>191</v>
      </c>
      <c r="P1320" s="46" t="s">
        <v>200</v>
      </c>
      <c r="Q1320" s="46" t="s">
        <v>7</v>
      </c>
      <c r="R1320" s="46" t="s">
        <v>7</v>
      </c>
      <c r="V1320" s="46" t="s">
        <v>4903</v>
      </c>
      <c r="W1320" s="46" t="s">
        <v>201</v>
      </c>
      <c r="Z1320" s="46" t="s">
        <v>198</v>
      </c>
      <c r="AB1320" s="46" t="s">
        <v>34</v>
      </c>
      <c r="AC1320" s="46" t="s">
        <v>4231</v>
      </c>
      <c r="AD1320" s="46" t="s">
        <v>201</v>
      </c>
    </row>
    <row r="1321" spans="1:31" hidden="1">
      <c r="A1321" s="46">
        <v>505</v>
      </c>
      <c r="B1321" s="46" t="s">
        <v>954</v>
      </c>
      <c r="C1321" s="46" t="s">
        <v>208</v>
      </c>
      <c r="D1321" s="46" t="s">
        <v>204</v>
      </c>
      <c r="E1321" s="46" t="s">
        <v>3993</v>
      </c>
      <c r="F1321" s="46" t="s">
        <v>5036</v>
      </c>
      <c r="G1321" s="44" t="s">
        <v>5037</v>
      </c>
      <c r="H1321" s="44" t="s">
        <v>5</v>
      </c>
      <c r="I1321" s="46" t="s">
        <v>5038</v>
      </c>
      <c r="J1321" s="44" t="s">
        <v>5039</v>
      </c>
      <c r="K1321" s="46" t="s">
        <v>5040</v>
      </c>
      <c r="N1321" s="46" t="s">
        <v>186</v>
      </c>
      <c r="O1321" s="46" t="s">
        <v>191</v>
      </c>
      <c r="P1321" s="46" t="s">
        <v>200</v>
      </c>
      <c r="Q1321" s="46" t="s">
        <v>7</v>
      </c>
      <c r="R1321" s="46" t="s">
        <v>7</v>
      </c>
      <c r="U1321" s="46" t="s">
        <v>5041</v>
      </c>
      <c r="V1321" s="46" t="s">
        <v>4903</v>
      </c>
      <c r="W1321" s="46" t="s">
        <v>201</v>
      </c>
      <c r="Z1321" s="46" t="s">
        <v>198</v>
      </c>
      <c r="AB1321" s="46" t="s">
        <v>34</v>
      </c>
      <c r="AC1321" s="46" t="s">
        <v>4231</v>
      </c>
      <c r="AD1321" s="46" t="s">
        <v>201</v>
      </c>
    </row>
    <row r="1322" spans="1:31" hidden="1">
      <c r="A1322" s="46">
        <v>506</v>
      </c>
      <c r="B1322" s="46" t="s">
        <v>954</v>
      </c>
      <c r="C1322" s="46" t="s">
        <v>208</v>
      </c>
      <c r="D1322" s="46" t="s">
        <v>204</v>
      </c>
      <c r="E1322" s="46" t="s">
        <v>3993</v>
      </c>
      <c r="F1322" s="46" t="s">
        <v>5036</v>
      </c>
      <c r="G1322" s="44" t="s">
        <v>5037</v>
      </c>
      <c r="H1322" s="44" t="s">
        <v>46</v>
      </c>
      <c r="I1322" s="46" t="s">
        <v>4974</v>
      </c>
      <c r="J1322" s="44" t="s">
        <v>4975</v>
      </c>
      <c r="K1322" s="46" t="s">
        <v>4976</v>
      </c>
      <c r="L1322" s="46">
        <v>15873720592</v>
      </c>
      <c r="M1322" s="46">
        <v>42538</v>
      </c>
      <c r="N1322" s="46" t="s">
        <v>186</v>
      </c>
      <c r="O1322" s="46" t="s">
        <v>191</v>
      </c>
      <c r="P1322" s="46" t="s">
        <v>200</v>
      </c>
      <c r="Q1322" s="46" t="s">
        <v>7</v>
      </c>
      <c r="R1322" s="46" t="s">
        <v>7</v>
      </c>
      <c r="V1322" s="46" t="s">
        <v>4903</v>
      </c>
      <c r="W1322" s="46" t="s">
        <v>201</v>
      </c>
      <c r="Z1322" s="46" t="s">
        <v>198</v>
      </c>
      <c r="AB1322" s="46" t="s">
        <v>34</v>
      </c>
      <c r="AC1322" s="46" t="s">
        <v>4231</v>
      </c>
      <c r="AD1322" s="46" t="s">
        <v>201</v>
      </c>
    </row>
    <row r="1323" spans="1:31" hidden="1">
      <c r="A1323" s="46">
        <v>507</v>
      </c>
      <c r="B1323" s="46" t="s">
        <v>954</v>
      </c>
      <c r="C1323" s="46" t="s">
        <v>208</v>
      </c>
      <c r="D1323" s="46" t="s">
        <v>204</v>
      </c>
      <c r="E1323" s="46" t="s">
        <v>3993</v>
      </c>
      <c r="F1323" s="46" t="s">
        <v>5036</v>
      </c>
      <c r="G1323" s="44" t="s">
        <v>5037</v>
      </c>
      <c r="H1323" s="44" t="s">
        <v>3</v>
      </c>
      <c r="I1323" s="46" t="s">
        <v>5036</v>
      </c>
      <c r="J1323" s="44" t="s">
        <v>5042</v>
      </c>
      <c r="K1323" s="46" t="s">
        <v>5043</v>
      </c>
      <c r="L1323" s="46" t="s">
        <v>5044</v>
      </c>
      <c r="M1323" s="46">
        <v>42675</v>
      </c>
      <c r="N1323" s="46" t="s">
        <v>186</v>
      </c>
      <c r="O1323" s="46" t="s">
        <v>191</v>
      </c>
      <c r="P1323" s="46" t="s">
        <v>200</v>
      </c>
      <c r="Q1323" s="46" t="s">
        <v>7</v>
      </c>
      <c r="R1323" s="46" t="s">
        <v>7</v>
      </c>
      <c r="U1323" s="46" t="s">
        <v>5015</v>
      </c>
      <c r="V1323" s="46" t="s">
        <v>4903</v>
      </c>
      <c r="W1323" s="46" t="s">
        <v>201</v>
      </c>
      <c r="Z1323" s="46" t="s">
        <v>198</v>
      </c>
      <c r="AA1323" s="46">
        <v>7</v>
      </c>
      <c r="AB1323" s="46" t="s">
        <v>34</v>
      </c>
      <c r="AC1323" s="46" t="s">
        <v>4231</v>
      </c>
      <c r="AD1323" s="46" t="s">
        <v>201</v>
      </c>
    </row>
    <row r="1324" spans="1:31" hidden="1">
      <c r="A1324" s="46">
        <v>508</v>
      </c>
      <c r="B1324" s="46" t="s">
        <v>954</v>
      </c>
      <c r="C1324" s="46" t="s">
        <v>208</v>
      </c>
      <c r="D1324" s="46" t="s">
        <v>204</v>
      </c>
      <c r="E1324" s="46" t="s">
        <v>3993</v>
      </c>
      <c r="F1324" s="46" t="s">
        <v>5015</v>
      </c>
      <c r="G1324" s="44" t="s">
        <v>5045</v>
      </c>
      <c r="H1324" s="44" t="s">
        <v>5</v>
      </c>
      <c r="I1324" s="46" t="s">
        <v>5046</v>
      </c>
      <c r="J1324" s="44" t="s">
        <v>5047</v>
      </c>
      <c r="K1324" s="46" t="s">
        <v>5048</v>
      </c>
      <c r="N1324" s="46" t="s">
        <v>186</v>
      </c>
      <c r="O1324" s="46" t="s">
        <v>191</v>
      </c>
      <c r="P1324" s="46" t="s">
        <v>200</v>
      </c>
      <c r="Q1324" s="46" t="s">
        <v>7</v>
      </c>
      <c r="R1324" s="46" t="s">
        <v>7</v>
      </c>
      <c r="U1324" s="46" t="s">
        <v>1626</v>
      </c>
      <c r="V1324" s="46" t="s">
        <v>4903</v>
      </c>
      <c r="W1324" s="46" t="s">
        <v>201</v>
      </c>
      <c r="Z1324" s="46" t="s">
        <v>198</v>
      </c>
      <c r="AB1324" s="46" t="s">
        <v>34</v>
      </c>
      <c r="AC1324" s="46" t="s">
        <v>4231</v>
      </c>
      <c r="AD1324" s="46" t="s">
        <v>201</v>
      </c>
    </row>
    <row r="1325" spans="1:31" hidden="1">
      <c r="A1325" s="46">
        <v>509</v>
      </c>
      <c r="B1325" s="46" t="s">
        <v>954</v>
      </c>
      <c r="C1325" s="46" t="s">
        <v>208</v>
      </c>
      <c r="D1325" s="46" t="s">
        <v>204</v>
      </c>
      <c r="E1325" s="46" t="s">
        <v>3993</v>
      </c>
      <c r="F1325" s="46" t="s">
        <v>5015</v>
      </c>
      <c r="G1325" s="44" t="s">
        <v>5045</v>
      </c>
      <c r="H1325" s="44" t="s">
        <v>46</v>
      </c>
      <c r="I1325" s="46" t="s">
        <v>4974</v>
      </c>
      <c r="J1325" s="44" t="s">
        <v>4975</v>
      </c>
      <c r="K1325" s="46" t="s">
        <v>4976</v>
      </c>
      <c r="L1325" s="46">
        <v>15873720592</v>
      </c>
      <c r="M1325" s="46">
        <v>42538</v>
      </c>
      <c r="N1325" s="46" t="s">
        <v>186</v>
      </c>
      <c r="O1325" s="46" t="s">
        <v>191</v>
      </c>
      <c r="P1325" s="46" t="s">
        <v>200</v>
      </c>
      <c r="Q1325" s="46" t="s">
        <v>7</v>
      </c>
      <c r="R1325" s="46" t="s">
        <v>7</v>
      </c>
      <c r="V1325" s="46" t="s">
        <v>4903</v>
      </c>
      <c r="W1325" s="46" t="s">
        <v>201</v>
      </c>
      <c r="Z1325" s="46" t="s">
        <v>198</v>
      </c>
      <c r="AB1325" s="46" t="s">
        <v>34</v>
      </c>
      <c r="AC1325" s="46" t="s">
        <v>4231</v>
      </c>
      <c r="AD1325" s="46" t="s">
        <v>201</v>
      </c>
    </row>
    <row r="1326" spans="1:31" hidden="1">
      <c r="A1326" s="46">
        <v>510</v>
      </c>
      <c r="B1326" s="46" t="s">
        <v>954</v>
      </c>
      <c r="C1326" s="46" t="s">
        <v>208</v>
      </c>
      <c r="D1326" s="46" t="s">
        <v>204</v>
      </c>
      <c r="E1326" s="46" t="s">
        <v>3993</v>
      </c>
      <c r="F1326" s="46" t="s">
        <v>5015</v>
      </c>
      <c r="G1326" s="44" t="s">
        <v>5045</v>
      </c>
      <c r="H1326" s="44" t="s">
        <v>3</v>
      </c>
      <c r="I1326" s="46" t="s">
        <v>5015</v>
      </c>
      <c r="J1326" s="44" t="s">
        <v>5049</v>
      </c>
      <c r="K1326" s="46" t="s">
        <v>5050</v>
      </c>
      <c r="L1326" s="46">
        <v>13632974857</v>
      </c>
      <c r="M1326" s="46">
        <v>41825</v>
      </c>
      <c r="N1326" s="46" t="s">
        <v>186</v>
      </c>
      <c r="O1326" s="46" t="s">
        <v>191</v>
      </c>
      <c r="P1326" s="46" t="s">
        <v>193</v>
      </c>
      <c r="Q1326" s="46" t="s">
        <v>7</v>
      </c>
      <c r="R1326" s="46" t="s">
        <v>7</v>
      </c>
      <c r="W1326" s="46" t="s">
        <v>189</v>
      </c>
      <c r="Z1326" s="46" t="s">
        <v>199</v>
      </c>
      <c r="AA1326" s="46">
        <v>8</v>
      </c>
      <c r="AB1326" s="46" t="s">
        <v>34</v>
      </c>
      <c r="AC1326" s="46" t="s">
        <v>4231</v>
      </c>
      <c r="AD1326" s="46" t="s">
        <v>190</v>
      </c>
      <c r="AE1326" s="46" t="s">
        <v>197</v>
      </c>
    </row>
    <row r="1327" spans="1:31" hidden="1">
      <c r="A1327" s="46">
        <v>511</v>
      </c>
      <c r="B1327" s="46" t="s">
        <v>954</v>
      </c>
      <c r="C1327" s="46" t="s">
        <v>208</v>
      </c>
      <c r="D1327" s="46" t="s">
        <v>204</v>
      </c>
      <c r="E1327" s="46" t="s">
        <v>3993</v>
      </c>
      <c r="F1327" s="46" t="s">
        <v>5051</v>
      </c>
      <c r="G1327" s="44" t="s">
        <v>5052</v>
      </c>
      <c r="H1327" s="44" t="s">
        <v>3</v>
      </c>
      <c r="I1327" s="46" t="s">
        <v>5051</v>
      </c>
      <c r="J1327" s="44" t="s">
        <v>5053</v>
      </c>
      <c r="K1327" s="46" t="s">
        <v>5054</v>
      </c>
      <c r="N1327" s="46" t="s">
        <v>186</v>
      </c>
      <c r="O1327" s="46" t="s">
        <v>187</v>
      </c>
      <c r="P1327" s="46" t="s">
        <v>200</v>
      </c>
      <c r="Q1327" s="46" t="s">
        <v>4</v>
      </c>
      <c r="R1327" s="46" t="s">
        <v>4</v>
      </c>
      <c r="V1327" s="46" t="s">
        <v>4903</v>
      </c>
      <c r="W1327" s="46" t="s">
        <v>201</v>
      </c>
      <c r="AA1327" s="46">
        <v>7</v>
      </c>
      <c r="AB1327" s="46" t="s">
        <v>34</v>
      </c>
    </row>
    <row r="1328" spans="1:31" hidden="1">
      <c r="A1328" s="46">
        <v>1</v>
      </c>
      <c r="B1328" s="46" t="s">
        <v>947</v>
      </c>
      <c r="C1328" s="46" t="s">
        <v>2088</v>
      </c>
      <c r="D1328" s="46" t="s">
        <v>2089</v>
      </c>
      <c r="E1328" s="46" t="s">
        <v>1067</v>
      </c>
      <c r="F1328" s="46" t="s">
        <v>2090</v>
      </c>
      <c r="G1328" s="44" t="s">
        <v>2091</v>
      </c>
      <c r="H1328" s="44" t="s">
        <v>3</v>
      </c>
      <c r="I1328" s="46" t="s">
        <v>2090</v>
      </c>
      <c r="J1328" s="44" t="s">
        <v>2092</v>
      </c>
      <c r="M1328" s="46">
        <v>42248</v>
      </c>
      <c r="N1328" s="46" t="s">
        <v>186</v>
      </c>
      <c r="P1328" s="46" t="s">
        <v>193</v>
      </c>
      <c r="Q1328" s="46" t="s">
        <v>4</v>
      </c>
      <c r="R1328" s="46" t="s">
        <v>4</v>
      </c>
      <c r="W1328" s="46" t="s">
        <v>189</v>
      </c>
      <c r="AA1328" s="46">
        <v>15</v>
      </c>
      <c r="AB1328" s="46" t="s">
        <v>34</v>
      </c>
      <c r="AC1328" s="46" t="s">
        <v>5971</v>
      </c>
    </row>
    <row r="1329" spans="1:30" hidden="1">
      <c r="A1329" s="46">
        <v>2</v>
      </c>
      <c r="B1329" s="46" t="s">
        <v>947</v>
      </c>
      <c r="C1329" s="46" t="s">
        <v>2088</v>
      </c>
      <c r="D1329" s="46" t="s">
        <v>2089</v>
      </c>
      <c r="E1329" s="46" t="s">
        <v>1067</v>
      </c>
      <c r="F1329" s="46" t="s">
        <v>2093</v>
      </c>
      <c r="G1329" s="44" t="s">
        <v>2091</v>
      </c>
      <c r="H1329" s="44" t="s">
        <v>3</v>
      </c>
      <c r="I1329" s="46" t="s">
        <v>2093</v>
      </c>
      <c r="J1329" s="44" t="s">
        <v>2094</v>
      </c>
      <c r="M1329" s="46">
        <v>42248</v>
      </c>
      <c r="N1329" s="46" t="s">
        <v>186</v>
      </c>
      <c r="P1329" s="46" t="s">
        <v>193</v>
      </c>
      <c r="Q1329" s="46" t="s">
        <v>4</v>
      </c>
      <c r="R1329" s="46" t="s">
        <v>4</v>
      </c>
      <c r="W1329" s="46" t="s">
        <v>189</v>
      </c>
      <c r="AA1329" s="46">
        <v>15</v>
      </c>
      <c r="AB1329" s="46" t="s">
        <v>34</v>
      </c>
      <c r="AC1329" s="46" t="s">
        <v>5971</v>
      </c>
    </row>
    <row r="1330" spans="1:30" hidden="1">
      <c r="A1330" s="46">
        <v>3</v>
      </c>
      <c r="B1330" s="46" t="s">
        <v>947</v>
      </c>
      <c r="C1330" s="46" t="s">
        <v>2088</v>
      </c>
      <c r="D1330" s="46" t="s">
        <v>2089</v>
      </c>
      <c r="E1330" s="46" t="s">
        <v>1067</v>
      </c>
      <c r="F1330" s="46" t="s">
        <v>2093</v>
      </c>
      <c r="G1330" s="44" t="s">
        <v>2091</v>
      </c>
      <c r="H1330" s="44" t="s">
        <v>3</v>
      </c>
      <c r="I1330" s="46" t="s">
        <v>2095</v>
      </c>
      <c r="J1330" s="44" t="s">
        <v>2096</v>
      </c>
      <c r="N1330" s="46" t="s">
        <v>186</v>
      </c>
      <c r="P1330" s="46" t="s">
        <v>193</v>
      </c>
      <c r="Q1330" s="46" t="s">
        <v>4</v>
      </c>
      <c r="R1330" s="46" t="s">
        <v>4</v>
      </c>
      <c r="W1330" s="46" t="s">
        <v>189</v>
      </c>
      <c r="AA1330" s="46">
        <v>15</v>
      </c>
      <c r="AB1330" s="46" t="s">
        <v>34</v>
      </c>
      <c r="AC1330" s="46" t="s">
        <v>5971</v>
      </c>
      <c r="AD1330" s="46" t="s">
        <v>190</v>
      </c>
    </row>
    <row r="1331" spans="1:30" hidden="1">
      <c r="A1331" s="46">
        <v>4</v>
      </c>
      <c r="B1331" s="46" t="s">
        <v>947</v>
      </c>
      <c r="C1331" s="46" t="s">
        <v>2088</v>
      </c>
      <c r="D1331" s="46" t="s">
        <v>2089</v>
      </c>
      <c r="E1331" s="46" t="s">
        <v>1067</v>
      </c>
      <c r="F1331" s="46" t="s">
        <v>2093</v>
      </c>
      <c r="G1331" s="44" t="s">
        <v>2091</v>
      </c>
      <c r="H1331" s="44" t="s">
        <v>3</v>
      </c>
      <c r="I1331" s="46" t="s">
        <v>2097</v>
      </c>
      <c r="J1331" s="44" t="s">
        <v>2098</v>
      </c>
      <c r="N1331" s="46" t="s">
        <v>203</v>
      </c>
      <c r="P1331" s="46" t="s">
        <v>200</v>
      </c>
      <c r="Q1331" s="46" t="s">
        <v>4</v>
      </c>
      <c r="R1331" s="46" t="s">
        <v>4</v>
      </c>
      <c r="W1331" s="46" t="s">
        <v>201</v>
      </c>
      <c r="AA1331" s="46">
        <v>15</v>
      </c>
      <c r="AB1331" s="46" t="s">
        <v>34</v>
      </c>
      <c r="AC1331" s="46" t="s">
        <v>5971</v>
      </c>
      <c r="AD1331" s="46" t="s">
        <v>201</v>
      </c>
    </row>
    <row r="1332" spans="1:30" hidden="1">
      <c r="A1332" s="46">
        <v>5</v>
      </c>
      <c r="B1332" s="46" t="s">
        <v>947</v>
      </c>
      <c r="C1332" s="46" t="s">
        <v>2088</v>
      </c>
      <c r="D1332" s="46" t="s">
        <v>2089</v>
      </c>
      <c r="E1332" s="46" t="s">
        <v>1067</v>
      </c>
      <c r="F1332" s="46" t="s">
        <v>2093</v>
      </c>
      <c r="G1332" s="44" t="s">
        <v>2091</v>
      </c>
      <c r="H1332" s="44" t="s">
        <v>3</v>
      </c>
      <c r="I1332" s="46" t="s">
        <v>2099</v>
      </c>
      <c r="J1332" s="44" t="s">
        <v>2100</v>
      </c>
      <c r="M1332" s="46">
        <v>42248</v>
      </c>
      <c r="N1332" s="46" t="s">
        <v>186</v>
      </c>
      <c r="P1332" s="46" t="s">
        <v>193</v>
      </c>
      <c r="Q1332" s="46" t="s">
        <v>4</v>
      </c>
      <c r="R1332" s="46" t="s">
        <v>4</v>
      </c>
      <c r="W1332" s="46" t="s">
        <v>189</v>
      </c>
      <c r="AA1332" s="46">
        <v>15</v>
      </c>
      <c r="AB1332" s="46" t="s">
        <v>34</v>
      </c>
      <c r="AC1332" s="46" t="s">
        <v>5971</v>
      </c>
      <c r="AD1332" s="46" t="s">
        <v>190</v>
      </c>
    </row>
    <row r="1333" spans="1:30" hidden="1">
      <c r="A1333" s="46">
        <v>6</v>
      </c>
      <c r="B1333" s="46" t="s">
        <v>947</v>
      </c>
      <c r="C1333" s="46" t="s">
        <v>2088</v>
      </c>
      <c r="D1333" s="46" t="s">
        <v>2089</v>
      </c>
      <c r="E1333" s="46" t="s">
        <v>1067</v>
      </c>
      <c r="F1333" s="46" t="s">
        <v>2093</v>
      </c>
      <c r="G1333" s="44" t="s">
        <v>2091</v>
      </c>
      <c r="H1333" s="44" t="s">
        <v>9</v>
      </c>
      <c r="I1333" s="46" t="s">
        <v>2101</v>
      </c>
      <c r="J1333" s="44" t="s">
        <v>2102</v>
      </c>
      <c r="M1333" s="46">
        <v>42248</v>
      </c>
      <c r="N1333" s="46" t="s">
        <v>186</v>
      </c>
      <c r="P1333" s="46" t="s">
        <v>193</v>
      </c>
      <c r="Q1333" s="46" t="s">
        <v>4</v>
      </c>
      <c r="R1333" s="46" t="s">
        <v>4</v>
      </c>
      <c r="W1333" s="46" t="s">
        <v>189</v>
      </c>
      <c r="AA1333" s="46">
        <v>15</v>
      </c>
      <c r="AB1333" s="46" t="s">
        <v>34</v>
      </c>
      <c r="AC1333" s="46" t="s">
        <v>5971</v>
      </c>
    </row>
    <row r="1334" spans="1:30" hidden="1">
      <c r="A1334" s="46">
        <v>7</v>
      </c>
      <c r="B1334" s="46" t="s">
        <v>947</v>
      </c>
      <c r="C1334" s="46" t="s">
        <v>2088</v>
      </c>
      <c r="D1334" s="46" t="s">
        <v>2089</v>
      </c>
      <c r="E1334" s="46" t="s">
        <v>1067</v>
      </c>
      <c r="F1334" s="46" t="s">
        <v>2093</v>
      </c>
      <c r="G1334" s="44" t="s">
        <v>2091</v>
      </c>
      <c r="H1334" s="44" t="s">
        <v>192</v>
      </c>
      <c r="I1334" s="46" t="s">
        <v>2103</v>
      </c>
      <c r="J1334" s="44" t="s">
        <v>2104</v>
      </c>
      <c r="M1334" s="46">
        <v>42248</v>
      </c>
      <c r="N1334" s="46" t="s">
        <v>186</v>
      </c>
      <c r="P1334" s="46" t="s">
        <v>193</v>
      </c>
      <c r="Q1334" s="46" t="s">
        <v>4</v>
      </c>
      <c r="R1334" s="46" t="s">
        <v>4</v>
      </c>
      <c r="W1334" s="46" t="s">
        <v>189</v>
      </c>
      <c r="AA1334" s="46">
        <v>15</v>
      </c>
      <c r="AB1334" s="46" t="s">
        <v>34</v>
      </c>
      <c r="AC1334" s="46" t="s">
        <v>5971</v>
      </c>
      <c r="AD1334" s="46" t="s">
        <v>190</v>
      </c>
    </row>
    <row r="1335" spans="1:30" hidden="1">
      <c r="A1335" s="46">
        <v>8</v>
      </c>
      <c r="B1335" s="46" t="s">
        <v>947</v>
      </c>
      <c r="C1335" s="46" t="s">
        <v>2088</v>
      </c>
      <c r="D1335" s="46" t="s">
        <v>2089</v>
      </c>
      <c r="E1335" s="46" t="s">
        <v>1067</v>
      </c>
      <c r="F1335" s="46" t="s">
        <v>2093</v>
      </c>
      <c r="G1335" s="44" t="s">
        <v>2091</v>
      </c>
      <c r="H1335" s="44" t="s">
        <v>8</v>
      </c>
      <c r="I1335" s="46" t="s">
        <v>2105</v>
      </c>
      <c r="J1335" s="44" t="s">
        <v>2106</v>
      </c>
      <c r="M1335" s="46">
        <v>42248</v>
      </c>
      <c r="N1335" s="46" t="s">
        <v>186</v>
      </c>
      <c r="P1335" s="46" t="s">
        <v>193</v>
      </c>
      <c r="Q1335" s="46" t="s">
        <v>4</v>
      </c>
      <c r="R1335" s="46" t="s">
        <v>4</v>
      </c>
      <c r="W1335" s="46" t="s">
        <v>189</v>
      </c>
      <c r="AA1335" s="46">
        <v>15</v>
      </c>
      <c r="AB1335" s="46" t="s">
        <v>34</v>
      </c>
      <c r="AC1335" s="46" t="s">
        <v>5971</v>
      </c>
      <c r="AD1335" s="46" t="s">
        <v>190</v>
      </c>
    </row>
    <row r="1336" spans="1:30" hidden="1">
      <c r="A1336" s="46">
        <v>9</v>
      </c>
      <c r="B1336" s="46" t="s">
        <v>947</v>
      </c>
      <c r="C1336" s="46" t="s">
        <v>2088</v>
      </c>
      <c r="D1336" s="46" t="s">
        <v>2089</v>
      </c>
      <c r="E1336" s="46" t="s">
        <v>1067</v>
      </c>
      <c r="F1336" s="46" t="s">
        <v>2093</v>
      </c>
      <c r="G1336" s="44" t="s">
        <v>2091</v>
      </c>
      <c r="H1336" s="44" t="s">
        <v>192</v>
      </c>
      <c r="I1336" s="46" t="s">
        <v>2107</v>
      </c>
      <c r="J1336" s="44" t="s">
        <v>2108</v>
      </c>
      <c r="K1336" s="46" t="s">
        <v>2109</v>
      </c>
      <c r="L1336" s="46">
        <v>15014047600</v>
      </c>
      <c r="N1336" s="46" t="s">
        <v>186</v>
      </c>
      <c r="P1336" s="46" t="s">
        <v>193</v>
      </c>
      <c r="Q1336" s="46" t="s">
        <v>4</v>
      </c>
      <c r="R1336" s="46" t="s">
        <v>4</v>
      </c>
      <c r="W1336" s="46" t="s">
        <v>189</v>
      </c>
      <c r="X1336" s="46" t="s">
        <v>2110</v>
      </c>
      <c r="AA1336" s="46">
        <v>15</v>
      </c>
      <c r="AB1336" s="46" t="s">
        <v>34</v>
      </c>
      <c r="AC1336" s="46" t="s">
        <v>5971</v>
      </c>
    </row>
    <row r="1337" spans="1:30" hidden="1">
      <c r="A1337" s="46">
        <v>11</v>
      </c>
      <c r="B1337" s="46" t="s">
        <v>947</v>
      </c>
      <c r="C1337" s="46" t="s">
        <v>2088</v>
      </c>
      <c r="D1337" s="46" t="s">
        <v>2089</v>
      </c>
      <c r="E1337" s="46" t="s">
        <v>1067</v>
      </c>
      <c r="F1337" s="46" t="s">
        <v>2111</v>
      </c>
      <c r="G1337" s="44" t="s">
        <v>2112</v>
      </c>
      <c r="H1337" s="44" t="s">
        <v>3</v>
      </c>
      <c r="I1337" s="46" t="s">
        <v>2111</v>
      </c>
      <c r="J1337" s="44" t="s">
        <v>2113</v>
      </c>
      <c r="N1337" s="46" t="s">
        <v>186</v>
      </c>
      <c r="P1337" s="46" t="s">
        <v>193</v>
      </c>
      <c r="Q1337" s="46" t="s">
        <v>4</v>
      </c>
      <c r="R1337" s="46" t="s">
        <v>4</v>
      </c>
      <c r="W1337" s="46" t="s">
        <v>189</v>
      </c>
      <c r="AA1337" s="46">
        <v>21</v>
      </c>
      <c r="AB1337" s="46" t="s">
        <v>34</v>
      </c>
      <c r="AC1337" s="46" t="s">
        <v>5972</v>
      </c>
      <c r="AD1337" s="46" t="s">
        <v>190</v>
      </c>
    </row>
    <row r="1338" spans="1:30" hidden="1">
      <c r="A1338" s="46">
        <v>12</v>
      </c>
      <c r="B1338" s="46" t="s">
        <v>947</v>
      </c>
      <c r="C1338" s="46" t="s">
        <v>2088</v>
      </c>
      <c r="D1338" s="46" t="s">
        <v>2089</v>
      </c>
      <c r="E1338" s="46" t="s">
        <v>1067</v>
      </c>
      <c r="F1338" s="46" t="s">
        <v>2111</v>
      </c>
      <c r="G1338" s="44" t="s">
        <v>2112</v>
      </c>
      <c r="H1338" s="44" t="s">
        <v>3</v>
      </c>
      <c r="I1338" s="46" t="s">
        <v>2114</v>
      </c>
      <c r="J1338" s="44" t="s">
        <v>2115</v>
      </c>
      <c r="N1338" s="46" t="s">
        <v>186</v>
      </c>
      <c r="P1338" s="46" t="s">
        <v>193</v>
      </c>
      <c r="Q1338" s="46" t="s">
        <v>4</v>
      </c>
      <c r="R1338" s="46" t="s">
        <v>4</v>
      </c>
      <c r="W1338" s="46" t="s">
        <v>189</v>
      </c>
      <c r="AA1338" s="46">
        <v>21</v>
      </c>
      <c r="AB1338" s="46" t="s">
        <v>34</v>
      </c>
      <c r="AC1338" s="46" t="s">
        <v>5972</v>
      </c>
      <c r="AD1338" s="46" t="s">
        <v>190</v>
      </c>
    </row>
    <row r="1339" spans="1:30" hidden="1">
      <c r="A1339" s="46">
        <v>13</v>
      </c>
      <c r="B1339" s="46" t="s">
        <v>947</v>
      </c>
      <c r="C1339" s="46" t="s">
        <v>2088</v>
      </c>
      <c r="D1339" s="46" t="s">
        <v>2089</v>
      </c>
      <c r="E1339" s="46" t="s">
        <v>1067</v>
      </c>
      <c r="F1339" s="46" t="s">
        <v>2111</v>
      </c>
      <c r="G1339" s="44" t="s">
        <v>2112</v>
      </c>
      <c r="H1339" s="44" t="s">
        <v>8</v>
      </c>
      <c r="I1339" s="46" t="s">
        <v>2116</v>
      </c>
      <c r="J1339" s="44" t="s">
        <v>2117</v>
      </c>
      <c r="M1339" s="46">
        <v>42248</v>
      </c>
      <c r="N1339" s="46" t="s">
        <v>2118</v>
      </c>
      <c r="P1339" s="46" t="s">
        <v>193</v>
      </c>
      <c r="Q1339" s="46" t="s">
        <v>4</v>
      </c>
      <c r="R1339" s="46" t="s">
        <v>4</v>
      </c>
      <c r="W1339" s="46" t="s">
        <v>189</v>
      </c>
      <c r="AA1339" s="46">
        <v>21</v>
      </c>
      <c r="AB1339" s="46" t="s">
        <v>34</v>
      </c>
      <c r="AC1339" s="46" t="s">
        <v>5972</v>
      </c>
      <c r="AD1339" s="46" t="s">
        <v>190</v>
      </c>
    </row>
    <row r="1340" spans="1:30" hidden="1">
      <c r="A1340" s="46">
        <v>14</v>
      </c>
      <c r="B1340" s="46" t="s">
        <v>947</v>
      </c>
      <c r="C1340" s="46" t="s">
        <v>2088</v>
      </c>
      <c r="D1340" s="46" t="s">
        <v>2089</v>
      </c>
      <c r="E1340" s="46" t="s">
        <v>1067</v>
      </c>
      <c r="F1340" s="46" t="s">
        <v>2111</v>
      </c>
      <c r="G1340" s="44" t="s">
        <v>2112</v>
      </c>
      <c r="H1340" s="44" t="s">
        <v>5</v>
      </c>
      <c r="I1340" s="46" t="s">
        <v>2119</v>
      </c>
      <c r="J1340" s="44" t="s">
        <v>2120</v>
      </c>
      <c r="M1340" s="46">
        <v>42248</v>
      </c>
      <c r="N1340" s="46" t="s">
        <v>186</v>
      </c>
      <c r="P1340" s="46" t="s">
        <v>193</v>
      </c>
      <c r="Q1340" s="46" t="s">
        <v>4</v>
      </c>
      <c r="R1340" s="46" t="s">
        <v>4</v>
      </c>
      <c r="W1340" s="46" t="s">
        <v>189</v>
      </c>
      <c r="AA1340" s="46">
        <v>21</v>
      </c>
      <c r="AB1340" s="46" t="s">
        <v>34</v>
      </c>
      <c r="AC1340" s="46" t="s">
        <v>5972</v>
      </c>
      <c r="AD1340" s="46" t="s">
        <v>190</v>
      </c>
    </row>
    <row r="1341" spans="1:30" hidden="1">
      <c r="A1341" s="46">
        <v>15</v>
      </c>
      <c r="B1341" s="46" t="s">
        <v>947</v>
      </c>
      <c r="C1341" s="46" t="s">
        <v>2088</v>
      </c>
      <c r="D1341" s="46" t="s">
        <v>2089</v>
      </c>
      <c r="E1341" s="46" t="s">
        <v>1067</v>
      </c>
      <c r="F1341" s="46" t="s">
        <v>2111</v>
      </c>
      <c r="G1341" s="44" t="s">
        <v>2112</v>
      </c>
      <c r="H1341" s="44" t="s">
        <v>192</v>
      </c>
      <c r="I1341" s="46" t="s">
        <v>2121</v>
      </c>
      <c r="J1341" s="44" t="s">
        <v>2122</v>
      </c>
      <c r="N1341" s="46" t="s">
        <v>186</v>
      </c>
      <c r="P1341" s="46" t="s">
        <v>193</v>
      </c>
      <c r="Q1341" s="46" t="s">
        <v>4</v>
      </c>
      <c r="R1341" s="46" t="s">
        <v>4</v>
      </c>
      <c r="W1341" s="46" t="s">
        <v>189</v>
      </c>
      <c r="AA1341" s="46">
        <v>21</v>
      </c>
      <c r="AB1341" s="46" t="s">
        <v>34</v>
      </c>
      <c r="AC1341" s="46" t="s">
        <v>5972</v>
      </c>
      <c r="AD1341" s="46" t="s">
        <v>190</v>
      </c>
    </row>
    <row r="1342" spans="1:30" hidden="1">
      <c r="A1342" s="46">
        <v>16</v>
      </c>
      <c r="B1342" s="46" t="s">
        <v>947</v>
      </c>
      <c r="C1342" s="46" t="s">
        <v>2088</v>
      </c>
      <c r="D1342" s="46" t="s">
        <v>2089</v>
      </c>
      <c r="E1342" s="46" t="s">
        <v>1067</v>
      </c>
      <c r="F1342" s="46" t="s">
        <v>2111</v>
      </c>
      <c r="G1342" s="44" t="s">
        <v>2112</v>
      </c>
      <c r="H1342" s="44" t="s">
        <v>192</v>
      </c>
      <c r="I1342" s="46" t="s">
        <v>2123</v>
      </c>
      <c r="J1342" s="44" t="s">
        <v>2124</v>
      </c>
      <c r="N1342" s="46" t="s">
        <v>186</v>
      </c>
      <c r="P1342" s="46" t="s">
        <v>193</v>
      </c>
      <c r="Q1342" s="46" t="s">
        <v>4</v>
      </c>
      <c r="R1342" s="46" t="s">
        <v>4</v>
      </c>
      <c r="W1342" s="46" t="s">
        <v>189</v>
      </c>
      <c r="AA1342" s="46">
        <v>21</v>
      </c>
      <c r="AB1342" s="46" t="s">
        <v>34</v>
      </c>
      <c r="AC1342" s="46" t="s">
        <v>5972</v>
      </c>
      <c r="AD1342" s="46" t="s">
        <v>190</v>
      </c>
    </row>
    <row r="1343" spans="1:30" hidden="1">
      <c r="A1343" s="46">
        <v>17</v>
      </c>
      <c r="B1343" s="46" t="s">
        <v>947</v>
      </c>
      <c r="C1343" s="46" t="s">
        <v>2088</v>
      </c>
      <c r="D1343" s="46" t="s">
        <v>2089</v>
      </c>
      <c r="E1343" s="46" t="s">
        <v>1067</v>
      </c>
      <c r="F1343" s="46" t="s">
        <v>2111</v>
      </c>
      <c r="G1343" s="44" t="s">
        <v>2112</v>
      </c>
      <c r="H1343" s="44" t="s">
        <v>192</v>
      </c>
      <c r="I1343" s="46" t="s">
        <v>2125</v>
      </c>
      <c r="J1343" s="44" t="s">
        <v>2126</v>
      </c>
      <c r="N1343" s="46" t="s">
        <v>186</v>
      </c>
      <c r="P1343" s="46" t="s">
        <v>193</v>
      </c>
      <c r="Q1343" s="46" t="s">
        <v>4</v>
      </c>
      <c r="R1343" s="46" t="s">
        <v>4</v>
      </c>
      <c r="W1343" s="46" t="s">
        <v>189</v>
      </c>
      <c r="AA1343" s="46">
        <v>21</v>
      </c>
      <c r="AB1343" s="46" t="s">
        <v>34</v>
      </c>
      <c r="AC1343" s="46" t="s">
        <v>5972</v>
      </c>
      <c r="AD1343" s="46" t="s">
        <v>190</v>
      </c>
    </row>
    <row r="1344" spans="1:30" hidden="1">
      <c r="A1344" s="46">
        <v>18</v>
      </c>
      <c r="B1344" s="46" t="s">
        <v>947</v>
      </c>
      <c r="C1344" s="46" t="s">
        <v>2088</v>
      </c>
      <c r="D1344" s="46" t="s">
        <v>2089</v>
      </c>
      <c r="E1344" s="46" t="s">
        <v>1067</v>
      </c>
      <c r="F1344" s="46" t="s">
        <v>2127</v>
      </c>
      <c r="G1344" s="44" t="s">
        <v>2128</v>
      </c>
      <c r="H1344" s="44" t="s">
        <v>3</v>
      </c>
      <c r="I1344" s="46" t="s">
        <v>2127</v>
      </c>
      <c r="J1344" s="44" t="s">
        <v>2129</v>
      </c>
      <c r="M1344" s="46">
        <v>42248</v>
      </c>
      <c r="N1344" s="46" t="s">
        <v>186</v>
      </c>
      <c r="P1344" s="46" t="s">
        <v>193</v>
      </c>
      <c r="Q1344" s="46" t="s">
        <v>4</v>
      </c>
      <c r="R1344" s="46" t="s">
        <v>4</v>
      </c>
      <c r="W1344" s="46" t="s">
        <v>189</v>
      </c>
      <c r="AA1344" s="46">
        <v>15</v>
      </c>
      <c r="AB1344" s="46" t="s">
        <v>34</v>
      </c>
      <c r="AC1344" s="46" t="s">
        <v>5973</v>
      </c>
      <c r="AD1344" s="46" t="s">
        <v>190</v>
      </c>
    </row>
    <row r="1345" spans="1:30" hidden="1">
      <c r="A1345" s="46">
        <v>19</v>
      </c>
      <c r="B1345" s="46" t="s">
        <v>947</v>
      </c>
      <c r="C1345" s="46" t="s">
        <v>2088</v>
      </c>
      <c r="D1345" s="46" t="s">
        <v>2089</v>
      </c>
      <c r="E1345" s="46" t="s">
        <v>1067</v>
      </c>
      <c r="F1345" s="46" t="s">
        <v>2127</v>
      </c>
      <c r="G1345" s="44" t="s">
        <v>2128</v>
      </c>
      <c r="H1345" s="44" t="s">
        <v>3</v>
      </c>
      <c r="I1345" s="46" t="s">
        <v>2130</v>
      </c>
      <c r="J1345" s="44" t="s">
        <v>2131</v>
      </c>
      <c r="M1345" s="46">
        <v>42248</v>
      </c>
      <c r="N1345" s="46" t="s">
        <v>186</v>
      </c>
      <c r="P1345" s="46" t="s">
        <v>193</v>
      </c>
      <c r="Q1345" s="46" t="s">
        <v>4</v>
      </c>
      <c r="R1345" s="46" t="s">
        <v>4</v>
      </c>
      <c r="W1345" s="46" t="s">
        <v>189</v>
      </c>
      <c r="AA1345" s="46">
        <v>15</v>
      </c>
      <c r="AB1345" s="46" t="s">
        <v>34</v>
      </c>
      <c r="AC1345" s="46" t="s">
        <v>5973</v>
      </c>
      <c r="AD1345" s="46" t="s">
        <v>190</v>
      </c>
    </row>
    <row r="1346" spans="1:30" hidden="1">
      <c r="A1346" s="46">
        <v>20</v>
      </c>
      <c r="B1346" s="46" t="s">
        <v>947</v>
      </c>
      <c r="C1346" s="46" t="s">
        <v>2088</v>
      </c>
      <c r="D1346" s="46" t="s">
        <v>2089</v>
      </c>
      <c r="E1346" s="46" t="s">
        <v>1067</v>
      </c>
      <c r="F1346" s="46" t="s">
        <v>2127</v>
      </c>
      <c r="G1346" s="44" t="s">
        <v>2128</v>
      </c>
      <c r="H1346" s="44" t="s">
        <v>5</v>
      </c>
      <c r="I1346" s="46" t="s">
        <v>2132</v>
      </c>
      <c r="J1346" s="44" t="s">
        <v>2133</v>
      </c>
      <c r="M1346" s="46">
        <v>42248</v>
      </c>
      <c r="N1346" s="46" t="s">
        <v>186</v>
      </c>
      <c r="P1346" s="46" t="s">
        <v>193</v>
      </c>
      <c r="Q1346" s="46" t="s">
        <v>4</v>
      </c>
      <c r="R1346" s="46" t="s">
        <v>4</v>
      </c>
      <c r="W1346" s="46" t="s">
        <v>189</v>
      </c>
      <c r="AA1346" s="46">
        <v>15</v>
      </c>
      <c r="AB1346" s="46" t="s">
        <v>34</v>
      </c>
      <c r="AC1346" s="46" t="s">
        <v>5973</v>
      </c>
      <c r="AD1346" s="46" t="s">
        <v>190</v>
      </c>
    </row>
    <row r="1347" spans="1:30" hidden="1">
      <c r="A1347" s="46">
        <v>21</v>
      </c>
      <c r="B1347" s="46" t="s">
        <v>947</v>
      </c>
      <c r="C1347" s="46" t="s">
        <v>2088</v>
      </c>
      <c r="D1347" s="46" t="s">
        <v>2089</v>
      </c>
      <c r="E1347" s="46" t="s">
        <v>1067</v>
      </c>
      <c r="F1347" s="46" t="s">
        <v>2127</v>
      </c>
      <c r="G1347" s="44" t="s">
        <v>2128</v>
      </c>
      <c r="H1347" s="44" t="s">
        <v>192</v>
      </c>
      <c r="I1347" s="46" t="s">
        <v>2134</v>
      </c>
      <c r="J1347" s="44" t="s">
        <v>2135</v>
      </c>
      <c r="M1347" s="46">
        <v>42248</v>
      </c>
      <c r="N1347" s="46" t="s">
        <v>186</v>
      </c>
      <c r="P1347" s="46" t="s">
        <v>193</v>
      </c>
      <c r="Q1347" s="46" t="s">
        <v>4</v>
      </c>
      <c r="R1347" s="46" t="s">
        <v>4</v>
      </c>
      <c r="W1347" s="46" t="s">
        <v>189</v>
      </c>
      <c r="AA1347" s="46">
        <v>15</v>
      </c>
      <c r="AB1347" s="46" t="s">
        <v>34</v>
      </c>
      <c r="AC1347" s="46" t="s">
        <v>5973</v>
      </c>
      <c r="AD1347" s="46" t="s">
        <v>190</v>
      </c>
    </row>
    <row r="1348" spans="1:30" hidden="1">
      <c r="A1348" s="46">
        <v>22</v>
      </c>
      <c r="B1348" s="46" t="s">
        <v>947</v>
      </c>
      <c r="C1348" s="46" t="s">
        <v>2088</v>
      </c>
      <c r="D1348" s="46" t="s">
        <v>2089</v>
      </c>
      <c r="E1348" s="46" t="s">
        <v>1067</v>
      </c>
      <c r="F1348" s="46" t="s">
        <v>2127</v>
      </c>
      <c r="G1348" s="44" t="s">
        <v>2128</v>
      </c>
      <c r="H1348" s="44" t="s">
        <v>8</v>
      </c>
      <c r="I1348" s="46" t="s">
        <v>2136</v>
      </c>
      <c r="J1348" s="44" t="s">
        <v>2137</v>
      </c>
      <c r="N1348" s="46" t="s">
        <v>2138</v>
      </c>
      <c r="P1348" s="46" t="s">
        <v>193</v>
      </c>
      <c r="Q1348" s="46" t="s">
        <v>4</v>
      </c>
      <c r="R1348" s="46" t="s">
        <v>4</v>
      </c>
      <c r="W1348" s="46" t="s">
        <v>189</v>
      </c>
      <c r="AA1348" s="46">
        <v>15</v>
      </c>
      <c r="AB1348" s="46" t="s">
        <v>34</v>
      </c>
      <c r="AC1348" s="46" t="s">
        <v>5973</v>
      </c>
      <c r="AD1348" s="46" t="s">
        <v>190</v>
      </c>
    </row>
    <row r="1349" spans="1:30" hidden="1">
      <c r="A1349" s="46">
        <v>23</v>
      </c>
      <c r="B1349" s="46" t="s">
        <v>947</v>
      </c>
      <c r="C1349" s="46" t="s">
        <v>2088</v>
      </c>
      <c r="D1349" s="46" t="s">
        <v>2089</v>
      </c>
      <c r="E1349" s="46" t="s">
        <v>1067</v>
      </c>
      <c r="F1349" s="46" t="s">
        <v>2127</v>
      </c>
      <c r="G1349" s="44" t="s">
        <v>2128</v>
      </c>
      <c r="H1349" s="44" t="s">
        <v>9</v>
      </c>
      <c r="I1349" s="46" t="s">
        <v>2139</v>
      </c>
      <c r="J1349" s="44" t="s">
        <v>2140</v>
      </c>
      <c r="N1349" s="46" t="s">
        <v>186</v>
      </c>
      <c r="P1349" s="46" t="s">
        <v>193</v>
      </c>
      <c r="Q1349" s="46" t="s">
        <v>4</v>
      </c>
      <c r="R1349" s="46" t="s">
        <v>4</v>
      </c>
      <c r="W1349" s="46" t="s">
        <v>189</v>
      </c>
      <c r="AA1349" s="46">
        <v>15</v>
      </c>
      <c r="AB1349" s="46" t="s">
        <v>34</v>
      </c>
      <c r="AC1349" s="46" t="s">
        <v>5973</v>
      </c>
      <c r="AD1349" s="46" t="s">
        <v>190</v>
      </c>
    </row>
    <row r="1350" spans="1:30" hidden="1">
      <c r="A1350" s="46">
        <v>25</v>
      </c>
      <c r="B1350" s="46" t="s">
        <v>947</v>
      </c>
      <c r="C1350" s="46" t="s">
        <v>2088</v>
      </c>
      <c r="D1350" s="46" t="s">
        <v>2089</v>
      </c>
      <c r="E1350" s="46" t="s">
        <v>1067</v>
      </c>
      <c r="F1350" s="46" t="s">
        <v>2141</v>
      </c>
      <c r="G1350" s="44" t="s">
        <v>2142</v>
      </c>
      <c r="H1350" s="44" t="s">
        <v>3</v>
      </c>
      <c r="I1350" s="46" t="s">
        <v>2141</v>
      </c>
      <c r="J1350" s="44" t="s">
        <v>2143</v>
      </c>
      <c r="N1350" s="46" t="s">
        <v>186</v>
      </c>
      <c r="P1350" s="46" t="s">
        <v>193</v>
      </c>
      <c r="Q1350" s="46" t="s">
        <v>4</v>
      </c>
      <c r="R1350" s="46" t="s">
        <v>4</v>
      </c>
      <c r="W1350" s="46" t="s">
        <v>189</v>
      </c>
      <c r="AA1350" s="46">
        <v>16</v>
      </c>
      <c r="AB1350" s="46" t="s">
        <v>34</v>
      </c>
      <c r="AC1350" s="46" t="s">
        <v>5974</v>
      </c>
      <c r="AD1350" s="46" t="s">
        <v>190</v>
      </c>
    </row>
    <row r="1351" spans="1:30" hidden="1">
      <c r="A1351" s="46">
        <v>26</v>
      </c>
      <c r="B1351" s="46" t="s">
        <v>947</v>
      </c>
      <c r="C1351" s="46" t="s">
        <v>2088</v>
      </c>
      <c r="D1351" s="46" t="s">
        <v>2089</v>
      </c>
      <c r="E1351" s="46" t="s">
        <v>1067</v>
      </c>
      <c r="F1351" s="46" t="s">
        <v>2141</v>
      </c>
      <c r="G1351" s="44" t="s">
        <v>2142</v>
      </c>
      <c r="H1351" s="44" t="s">
        <v>192</v>
      </c>
      <c r="I1351" s="46" t="s">
        <v>2144</v>
      </c>
      <c r="J1351" s="44" t="s">
        <v>2145</v>
      </c>
      <c r="M1351" s="46">
        <v>42248</v>
      </c>
      <c r="N1351" s="46" t="s">
        <v>186</v>
      </c>
      <c r="P1351" s="46" t="s">
        <v>193</v>
      </c>
      <c r="Q1351" s="46" t="s">
        <v>4</v>
      </c>
      <c r="R1351" s="46" t="s">
        <v>4</v>
      </c>
      <c r="W1351" s="46" t="s">
        <v>189</v>
      </c>
      <c r="X1351" s="46" t="s">
        <v>2146</v>
      </c>
      <c r="AA1351" s="46">
        <v>16</v>
      </c>
      <c r="AB1351" s="46" t="s">
        <v>34</v>
      </c>
      <c r="AC1351" s="46" t="s">
        <v>5974</v>
      </c>
    </row>
    <row r="1352" spans="1:30" hidden="1">
      <c r="A1352" s="46">
        <v>27</v>
      </c>
      <c r="B1352" s="46" t="s">
        <v>947</v>
      </c>
      <c r="C1352" s="46" t="s">
        <v>2088</v>
      </c>
      <c r="D1352" s="46" t="s">
        <v>2089</v>
      </c>
      <c r="E1352" s="46" t="s">
        <v>1067</v>
      </c>
      <c r="F1352" s="46" t="s">
        <v>2141</v>
      </c>
      <c r="G1352" s="44" t="s">
        <v>2142</v>
      </c>
      <c r="H1352" s="44" t="s">
        <v>3</v>
      </c>
      <c r="I1352" s="46" t="s">
        <v>2147</v>
      </c>
      <c r="J1352" s="44" t="s">
        <v>2148</v>
      </c>
      <c r="N1352" s="46" t="s">
        <v>186</v>
      </c>
      <c r="P1352" s="46" t="s">
        <v>200</v>
      </c>
      <c r="Q1352" s="46" t="s">
        <v>4</v>
      </c>
      <c r="R1352" s="46" t="s">
        <v>4</v>
      </c>
      <c r="W1352" s="46" t="s">
        <v>201</v>
      </c>
      <c r="AA1352" s="46">
        <v>16</v>
      </c>
      <c r="AB1352" s="46" t="s">
        <v>34</v>
      </c>
      <c r="AC1352" s="46" t="s">
        <v>5974</v>
      </c>
      <c r="AD1352" s="46" t="s">
        <v>201</v>
      </c>
    </row>
    <row r="1353" spans="1:30" hidden="1">
      <c r="A1353" s="46">
        <v>28</v>
      </c>
      <c r="B1353" s="46" t="s">
        <v>947</v>
      </c>
      <c r="C1353" s="46" t="s">
        <v>2088</v>
      </c>
      <c r="D1353" s="46" t="s">
        <v>2089</v>
      </c>
      <c r="E1353" s="46" t="s">
        <v>1067</v>
      </c>
      <c r="F1353" s="46" t="s">
        <v>2141</v>
      </c>
      <c r="G1353" s="44" t="s">
        <v>2142</v>
      </c>
      <c r="H1353" s="44" t="s">
        <v>9</v>
      </c>
      <c r="I1353" s="46" t="s">
        <v>2149</v>
      </c>
      <c r="J1353" s="44" t="s">
        <v>2150</v>
      </c>
      <c r="N1353" s="46" t="s">
        <v>186</v>
      </c>
      <c r="P1353" s="46" t="s">
        <v>193</v>
      </c>
      <c r="Q1353" s="46" t="s">
        <v>4</v>
      </c>
      <c r="R1353" s="46" t="s">
        <v>4</v>
      </c>
      <c r="W1353" s="46" t="s">
        <v>189</v>
      </c>
      <c r="AA1353" s="46">
        <v>16</v>
      </c>
      <c r="AB1353" s="46" t="s">
        <v>34</v>
      </c>
      <c r="AC1353" s="46" t="s">
        <v>5974</v>
      </c>
      <c r="AD1353" s="46" t="s">
        <v>190</v>
      </c>
    </row>
    <row r="1354" spans="1:30" hidden="1">
      <c r="A1354" s="46">
        <v>30</v>
      </c>
      <c r="B1354" s="46" t="s">
        <v>947</v>
      </c>
      <c r="C1354" s="46" t="s">
        <v>2088</v>
      </c>
      <c r="D1354" s="46" t="s">
        <v>2089</v>
      </c>
      <c r="E1354" s="46" t="s">
        <v>1067</v>
      </c>
      <c r="F1354" s="46" t="s">
        <v>2093</v>
      </c>
      <c r="G1354" s="44" t="s">
        <v>2091</v>
      </c>
      <c r="H1354" s="44" t="s">
        <v>46</v>
      </c>
      <c r="I1354" s="46" t="s">
        <v>156</v>
      </c>
      <c r="J1354" s="44" t="s">
        <v>2151</v>
      </c>
      <c r="N1354" s="46" t="s">
        <v>186</v>
      </c>
      <c r="P1354" s="46" t="s">
        <v>193</v>
      </c>
      <c r="Q1354" s="46" t="s">
        <v>4</v>
      </c>
      <c r="R1354" s="46" t="s">
        <v>4</v>
      </c>
      <c r="W1354" s="46" t="s">
        <v>189</v>
      </c>
      <c r="AA1354" s="46">
        <v>15</v>
      </c>
      <c r="AB1354" s="46" t="s">
        <v>34</v>
      </c>
      <c r="AC1354" s="46" t="s">
        <v>5971</v>
      </c>
      <c r="AD1354" s="46" t="s">
        <v>190</v>
      </c>
    </row>
    <row r="1355" spans="1:30" hidden="1">
      <c r="A1355" s="46">
        <v>31</v>
      </c>
      <c r="B1355" s="46" t="s">
        <v>947</v>
      </c>
      <c r="C1355" s="46" t="s">
        <v>2088</v>
      </c>
      <c r="D1355" s="46" t="s">
        <v>2089</v>
      </c>
      <c r="E1355" s="46" t="s">
        <v>1067</v>
      </c>
      <c r="F1355" s="46" t="s">
        <v>2111</v>
      </c>
      <c r="G1355" s="44" t="s">
        <v>2112</v>
      </c>
      <c r="H1355" s="44" t="s">
        <v>46</v>
      </c>
      <c r="I1355" s="46" t="s">
        <v>156</v>
      </c>
      <c r="J1355" s="44" t="s">
        <v>2151</v>
      </c>
      <c r="N1355" s="46" t="s">
        <v>186</v>
      </c>
      <c r="P1355" s="46" t="s">
        <v>193</v>
      </c>
      <c r="Q1355" s="46" t="s">
        <v>4</v>
      </c>
      <c r="R1355" s="46" t="s">
        <v>4</v>
      </c>
      <c r="W1355" s="46" t="s">
        <v>189</v>
      </c>
      <c r="AA1355" s="46">
        <v>21</v>
      </c>
      <c r="AB1355" s="46" t="s">
        <v>34</v>
      </c>
      <c r="AC1355" s="46" t="s">
        <v>5972</v>
      </c>
      <c r="AD1355" s="46" t="s">
        <v>190</v>
      </c>
    </row>
    <row r="1356" spans="1:30" hidden="1">
      <c r="A1356" s="46">
        <v>32</v>
      </c>
      <c r="B1356" s="46" t="s">
        <v>947</v>
      </c>
      <c r="C1356" s="46" t="s">
        <v>2088</v>
      </c>
      <c r="D1356" s="46" t="s">
        <v>2089</v>
      </c>
      <c r="E1356" s="46" t="s">
        <v>1067</v>
      </c>
      <c r="F1356" s="46" t="s">
        <v>2127</v>
      </c>
      <c r="G1356" s="44" t="s">
        <v>2128</v>
      </c>
      <c r="H1356" s="44" t="s">
        <v>46</v>
      </c>
      <c r="I1356" s="46" t="s">
        <v>156</v>
      </c>
      <c r="J1356" s="44" t="s">
        <v>2151</v>
      </c>
      <c r="N1356" s="46" t="s">
        <v>186</v>
      </c>
      <c r="P1356" s="46" t="s">
        <v>193</v>
      </c>
      <c r="Q1356" s="46" t="s">
        <v>4</v>
      </c>
      <c r="R1356" s="46" t="s">
        <v>4</v>
      </c>
      <c r="W1356" s="46" t="s">
        <v>189</v>
      </c>
      <c r="AA1356" s="46">
        <v>15</v>
      </c>
      <c r="AB1356" s="46" t="s">
        <v>34</v>
      </c>
      <c r="AC1356" s="46" t="s">
        <v>5973</v>
      </c>
      <c r="AD1356" s="46" t="s">
        <v>190</v>
      </c>
    </row>
    <row r="1357" spans="1:30" hidden="1">
      <c r="A1357" s="46">
        <v>33</v>
      </c>
      <c r="B1357" s="46" t="s">
        <v>947</v>
      </c>
      <c r="C1357" s="46" t="s">
        <v>2088</v>
      </c>
      <c r="D1357" s="46" t="s">
        <v>2089</v>
      </c>
      <c r="E1357" s="46" t="s">
        <v>1067</v>
      </c>
      <c r="F1357" s="46" t="s">
        <v>2141</v>
      </c>
      <c r="G1357" s="44" t="s">
        <v>2142</v>
      </c>
      <c r="H1357" s="44" t="s">
        <v>46</v>
      </c>
      <c r="I1357" s="46" t="s">
        <v>156</v>
      </c>
      <c r="J1357" s="44" t="s">
        <v>2151</v>
      </c>
      <c r="N1357" s="46" t="s">
        <v>186</v>
      </c>
      <c r="P1357" s="46" t="s">
        <v>193</v>
      </c>
      <c r="Q1357" s="46" t="s">
        <v>4</v>
      </c>
      <c r="R1357" s="46" t="s">
        <v>4</v>
      </c>
      <c r="W1357" s="46" t="s">
        <v>189</v>
      </c>
      <c r="AA1357" s="46">
        <v>16</v>
      </c>
      <c r="AB1357" s="46" t="s">
        <v>34</v>
      </c>
      <c r="AC1357" s="46" t="s">
        <v>5974</v>
      </c>
      <c r="AD1357" s="46" t="s">
        <v>190</v>
      </c>
    </row>
    <row r="1358" spans="1:30" hidden="1">
      <c r="A1358" s="46">
        <v>34</v>
      </c>
      <c r="B1358" s="46" t="s">
        <v>947</v>
      </c>
      <c r="C1358" s="46" t="s">
        <v>2152</v>
      </c>
      <c r="D1358" s="46" t="s">
        <v>2153</v>
      </c>
      <c r="E1358" s="46" t="s">
        <v>1067</v>
      </c>
      <c r="F1358" s="46" t="s">
        <v>2154</v>
      </c>
      <c r="G1358" s="44" t="s">
        <v>2155</v>
      </c>
      <c r="H1358" s="44" t="s">
        <v>3</v>
      </c>
      <c r="I1358" s="46" t="s">
        <v>2154</v>
      </c>
      <c r="J1358" s="44" t="s">
        <v>2156</v>
      </c>
      <c r="N1358" s="46" t="s">
        <v>186</v>
      </c>
      <c r="P1358" s="46" t="s">
        <v>193</v>
      </c>
      <c r="Q1358" s="46" t="s">
        <v>4</v>
      </c>
      <c r="R1358" s="46" t="s">
        <v>4</v>
      </c>
      <c r="V1358" s="46" t="s">
        <v>2157</v>
      </c>
      <c r="W1358" s="46" t="s">
        <v>189</v>
      </c>
      <c r="AA1358" s="46" t="e">
        <v>#N/A</v>
      </c>
      <c r="AB1358" s="46" t="e">
        <v>#N/A</v>
      </c>
      <c r="AC1358" s="46" t="e">
        <v>#N/A</v>
      </c>
      <c r="AD1358" s="46" t="s">
        <v>190</v>
      </c>
    </row>
    <row r="1359" spans="1:30" hidden="1">
      <c r="A1359" s="46">
        <v>35</v>
      </c>
      <c r="B1359" s="46" t="s">
        <v>947</v>
      </c>
      <c r="C1359" s="46" t="s">
        <v>2152</v>
      </c>
      <c r="D1359" s="46" t="s">
        <v>2153</v>
      </c>
      <c r="E1359" s="46" t="s">
        <v>1067</v>
      </c>
      <c r="F1359" s="46" t="s">
        <v>2154</v>
      </c>
      <c r="G1359" s="44" t="s">
        <v>2155</v>
      </c>
      <c r="H1359" s="44" t="s">
        <v>9</v>
      </c>
      <c r="I1359" s="46" t="s">
        <v>2158</v>
      </c>
      <c r="J1359" s="44" t="s">
        <v>2159</v>
      </c>
      <c r="M1359" s="46">
        <v>42248</v>
      </c>
      <c r="N1359" s="46" t="s">
        <v>186</v>
      </c>
      <c r="P1359" s="46" t="s">
        <v>193</v>
      </c>
      <c r="Q1359" s="46" t="s">
        <v>4</v>
      </c>
      <c r="R1359" s="46" t="s">
        <v>4</v>
      </c>
      <c r="W1359" s="46" t="s">
        <v>189</v>
      </c>
      <c r="AA1359" s="46" t="e">
        <v>#N/A</v>
      </c>
      <c r="AB1359" s="46" t="e">
        <v>#N/A</v>
      </c>
      <c r="AC1359" s="46" t="e">
        <v>#N/A</v>
      </c>
      <c r="AD1359" s="46" t="s">
        <v>190</v>
      </c>
    </row>
    <row r="1360" spans="1:30" hidden="1">
      <c r="A1360" s="46">
        <v>36</v>
      </c>
      <c r="B1360" s="46" t="s">
        <v>947</v>
      </c>
      <c r="C1360" s="46" t="s">
        <v>2152</v>
      </c>
      <c r="D1360" s="46" t="s">
        <v>2153</v>
      </c>
      <c r="E1360" s="46" t="s">
        <v>1067</v>
      </c>
      <c r="F1360" s="46" t="s">
        <v>2154</v>
      </c>
      <c r="G1360" s="44" t="s">
        <v>2155</v>
      </c>
      <c r="H1360" s="44" t="s">
        <v>192</v>
      </c>
      <c r="I1360" s="46" t="s">
        <v>2160</v>
      </c>
      <c r="J1360" s="44" t="s">
        <v>2161</v>
      </c>
      <c r="M1360" s="46">
        <v>42248</v>
      </c>
      <c r="N1360" s="46" t="s">
        <v>186</v>
      </c>
      <c r="P1360" s="46" t="s">
        <v>193</v>
      </c>
      <c r="Q1360" s="46" t="s">
        <v>4</v>
      </c>
      <c r="R1360" s="46" t="s">
        <v>4</v>
      </c>
      <c r="W1360" s="46" t="s">
        <v>189</v>
      </c>
      <c r="AA1360" s="46" t="e">
        <v>#N/A</v>
      </c>
      <c r="AB1360" s="46" t="e">
        <v>#N/A</v>
      </c>
      <c r="AC1360" s="46" t="e">
        <v>#N/A</v>
      </c>
      <c r="AD1360" s="46" t="s">
        <v>190</v>
      </c>
    </row>
    <row r="1361" spans="1:30" hidden="1">
      <c r="A1361" s="46">
        <v>37</v>
      </c>
      <c r="B1361" s="46" t="s">
        <v>947</v>
      </c>
      <c r="C1361" s="46" t="s">
        <v>2152</v>
      </c>
      <c r="D1361" s="46" t="s">
        <v>2153</v>
      </c>
      <c r="E1361" s="46" t="s">
        <v>1067</v>
      </c>
      <c r="F1361" s="46" t="s">
        <v>2154</v>
      </c>
      <c r="G1361" s="44" t="s">
        <v>2155</v>
      </c>
      <c r="H1361" s="44" t="s">
        <v>9</v>
      </c>
      <c r="I1361" s="46" t="s">
        <v>2162</v>
      </c>
      <c r="J1361" s="44" t="s">
        <v>2163</v>
      </c>
      <c r="N1361" s="46" t="s">
        <v>186</v>
      </c>
      <c r="P1361" s="46" t="s">
        <v>193</v>
      </c>
      <c r="Q1361" s="46" t="s">
        <v>4</v>
      </c>
      <c r="R1361" s="46" t="s">
        <v>4</v>
      </c>
      <c r="W1361" s="46" t="s">
        <v>189</v>
      </c>
      <c r="AA1361" s="46" t="e">
        <v>#N/A</v>
      </c>
      <c r="AB1361" s="46" t="e">
        <v>#N/A</v>
      </c>
      <c r="AC1361" s="46" t="e">
        <v>#N/A</v>
      </c>
      <c r="AD1361" s="46" t="s">
        <v>190</v>
      </c>
    </row>
    <row r="1362" spans="1:30" hidden="1">
      <c r="A1362" s="46">
        <v>38</v>
      </c>
      <c r="B1362" s="46" t="s">
        <v>947</v>
      </c>
      <c r="C1362" s="46" t="s">
        <v>2152</v>
      </c>
      <c r="D1362" s="46" t="s">
        <v>2153</v>
      </c>
      <c r="E1362" s="46" t="s">
        <v>1067</v>
      </c>
      <c r="F1362" s="46" t="s">
        <v>2154</v>
      </c>
      <c r="G1362" s="44" t="s">
        <v>2155</v>
      </c>
      <c r="H1362" s="44" t="s">
        <v>9</v>
      </c>
      <c r="I1362" s="46" t="s">
        <v>2164</v>
      </c>
      <c r="J1362" s="44" t="s">
        <v>2165</v>
      </c>
      <c r="N1362" s="46" t="s">
        <v>186</v>
      </c>
      <c r="P1362" s="46" t="s">
        <v>193</v>
      </c>
      <c r="Q1362" s="46" t="s">
        <v>4</v>
      </c>
      <c r="R1362" s="46" t="s">
        <v>4</v>
      </c>
      <c r="W1362" s="46" t="s">
        <v>189</v>
      </c>
      <c r="AA1362" s="46" t="e">
        <v>#N/A</v>
      </c>
      <c r="AB1362" s="46" t="e">
        <v>#N/A</v>
      </c>
      <c r="AC1362" s="46" t="e">
        <v>#N/A</v>
      </c>
      <c r="AD1362" s="46" t="s">
        <v>190</v>
      </c>
    </row>
    <row r="1363" spans="1:30" hidden="1">
      <c r="A1363" s="46">
        <v>39</v>
      </c>
      <c r="B1363" s="46" t="s">
        <v>947</v>
      </c>
      <c r="C1363" s="46" t="s">
        <v>2152</v>
      </c>
      <c r="D1363" s="46" t="s">
        <v>2153</v>
      </c>
      <c r="E1363" s="46" t="s">
        <v>1067</v>
      </c>
      <c r="F1363" s="46" t="s">
        <v>2154</v>
      </c>
      <c r="G1363" s="44" t="s">
        <v>2155</v>
      </c>
      <c r="H1363" s="44" t="s">
        <v>192</v>
      </c>
      <c r="I1363" s="46" t="s">
        <v>2166</v>
      </c>
      <c r="J1363" s="44" t="s">
        <v>2167</v>
      </c>
      <c r="N1363" s="46" t="s">
        <v>186</v>
      </c>
      <c r="P1363" s="46" t="s">
        <v>193</v>
      </c>
      <c r="Q1363" s="46" t="s">
        <v>4</v>
      </c>
      <c r="R1363" s="46" t="s">
        <v>4</v>
      </c>
      <c r="W1363" s="46" t="s">
        <v>189</v>
      </c>
      <c r="AA1363" s="46" t="e">
        <v>#N/A</v>
      </c>
      <c r="AB1363" s="46" t="e">
        <v>#N/A</v>
      </c>
      <c r="AC1363" s="46" t="e">
        <v>#N/A</v>
      </c>
      <c r="AD1363" s="46" t="s">
        <v>190</v>
      </c>
    </row>
    <row r="1364" spans="1:30" hidden="1">
      <c r="A1364" s="46">
        <v>40</v>
      </c>
      <c r="B1364" s="46" t="s">
        <v>947</v>
      </c>
      <c r="C1364" s="46" t="s">
        <v>2152</v>
      </c>
      <c r="D1364" s="46" t="s">
        <v>2153</v>
      </c>
      <c r="E1364" s="46" t="s">
        <v>1067</v>
      </c>
      <c r="F1364" s="46" t="s">
        <v>2154</v>
      </c>
      <c r="G1364" s="44" t="s">
        <v>2155</v>
      </c>
      <c r="H1364" s="44" t="s">
        <v>3</v>
      </c>
      <c r="I1364" s="46" t="s">
        <v>2168</v>
      </c>
      <c r="J1364" s="44" t="s">
        <v>2169</v>
      </c>
      <c r="N1364" s="46" t="s">
        <v>203</v>
      </c>
      <c r="P1364" s="46" t="s">
        <v>188</v>
      </c>
      <c r="Q1364" s="46" t="s">
        <v>4</v>
      </c>
      <c r="R1364" s="46" t="s">
        <v>4</v>
      </c>
      <c r="W1364" s="46" t="s">
        <v>189</v>
      </c>
      <c r="AA1364" s="46" t="e">
        <v>#N/A</v>
      </c>
      <c r="AB1364" s="46" t="e">
        <v>#N/A</v>
      </c>
      <c r="AC1364" s="46" t="e">
        <v>#N/A</v>
      </c>
      <c r="AD1364" s="46" t="s">
        <v>190</v>
      </c>
    </row>
    <row r="1365" spans="1:30" hidden="1">
      <c r="A1365" s="46">
        <v>41</v>
      </c>
      <c r="B1365" s="46" t="s">
        <v>947</v>
      </c>
      <c r="C1365" s="46" t="s">
        <v>2152</v>
      </c>
      <c r="D1365" s="46" t="s">
        <v>2153</v>
      </c>
      <c r="E1365" s="46" t="s">
        <v>1067</v>
      </c>
      <c r="F1365" s="46" t="s">
        <v>2154</v>
      </c>
      <c r="G1365" s="44" t="s">
        <v>2155</v>
      </c>
      <c r="H1365" s="44" t="s">
        <v>3</v>
      </c>
      <c r="I1365" s="46" t="s">
        <v>2170</v>
      </c>
      <c r="J1365" s="44" t="s">
        <v>2171</v>
      </c>
      <c r="N1365" s="46" t="s">
        <v>203</v>
      </c>
      <c r="P1365" s="46" t="s">
        <v>188</v>
      </c>
      <c r="Q1365" s="46" t="s">
        <v>4</v>
      </c>
      <c r="R1365" s="46" t="s">
        <v>4</v>
      </c>
      <c r="W1365" s="46" t="s">
        <v>189</v>
      </c>
      <c r="AA1365" s="46" t="e">
        <v>#N/A</v>
      </c>
      <c r="AB1365" s="46" t="e">
        <v>#N/A</v>
      </c>
      <c r="AC1365" s="46" t="e">
        <v>#N/A</v>
      </c>
      <c r="AD1365" s="46" t="s">
        <v>190</v>
      </c>
    </row>
    <row r="1366" spans="1:30" hidden="1">
      <c r="A1366" s="46">
        <v>47</v>
      </c>
      <c r="B1366" s="46" t="s">
        <v>947</v>
      </c>
      <c r="C1366" s="46" t="s">
        <v>2173</v>
      </c>
      <c r="D1366" s="46" t="s">
        <v>2172</v>
      </c>
      <c r="E1366" s="46" t="s">
        <v>1067</v>
      </c>
      <c r="F1366" s="46" t="s">
        <v>2174</v>
      </c>
      <c r="G1366" s="44" t="s">
        <v>2175</v>
      </c>
      <c r="H1366" s="44" t="s">
        <v>9</v>
      </c>
      <c r="I1366" s="46" t="s">
        <v>2176</v>
      </c>
      <c r="J1366" s="44" t="s">
        <v>2177</v>
      </c>
      <c r="K1366" s="46" t="s">
        <v>2178</v>
      </c>
      <c r="L1366" s="46">
        <v>13811014440</v>
      </c>
      <c r="N1366" s="46" t="s">
        <v>186</v>
      </c>
      <c r="O1366" s="46" t="s">
        <v>187</v>
      </c>
      <c r="P1366" s="46" t="s">
        <v>193</v>
      </c>
      <c r="Q1366" s="46" t="s">
        <v>7</v>
      </c>
      <c r="R1366" s="46" t="s">
        <v>10</v>
      </c>
      <c r="W1366" s="46" t="s">
        <v>189</v>
      </c>
      <c r="AA1366" s="46" t="e">
        <v>#N/A</v>
      </c>
      <c r="AB1366" s="46" t="e">
        <v>#N/A</v>
      </c>
      <c r="AC1366" s="46" t="e">
        <v>#N/A</v>
      </c>
      <c r="AD1366" s="46" t="s">
        <v>190</v>
      </c>
    </row>
    <row r="1367" spans="1:30" hidden="1">
      <c r="A1367" s="46">
        <v>50</v>
      </c>
      <c r="B1367" s="46" t="s">
        <v>947</v>
      </c>
      <c r="C1367" s="46" t="s">
        <v>2173</v>
      </c>
      <c r="D1367" s="46" t="s">
        <v>1419</v>
      </c>
      <c r="E1367" s="46" t="s">
        <v>1067</v>
      </c>
      <c r="F1367" s="46" t="s">
        <v>2179</v>
      </c>
      <c r="G1367" s="44" t="s">
        <v>2180</v>
      </c>
      <c r="H1367" s="44" t="s">
        <v>3</v>
      </c>
      <c r="I1367" s="46" t="s">
        <v>2179</v>
      </c>
      <c r="J1367" s="44">
        <v>62435</v>
      </c>
      <c r="N1367" s="46" t="s">
        <v>186</v>
      </c>
      <c r="P1367" s="46" t="s">
        <v>193</v>
      </c>
      <c r="Q1367" s="46" t="s">
        <v>10</v>
      </c>
      <c r="R1367" s="46" t="s">
        <v>10</v>
      </c>
      <c r="W1367" s="46" t="s">
        <v>189</v>
      </c>
      <c r="AA1367" s="46" t="e">
        <v>#N/A</v>
      </c>
      <c r="AB1367" s="46" t="e">
        <v>#N/A</v>
      </c>
      <c r="AC1367" s="46" t="e">
        <v>#N/A</v>
      </c>
      <c r="AD1367" s="46" t="s">
        <v>190</v>
      </c>
    </row>
    <row r="1368" spans="1:30" hidden="1">
      <c r="A1368" s="46">
        <v>51</v>
      </c>
      <c r="B1368" s="46" t="s">
        <v>947</v>
      </c>
      <c r="C1368" s="46" t="s">
        <v>2173</v>
      </c>
      <c r="D1368" s="46" t="s">
        <v>1419</v>
      </c>
      <c r="E1368" s="46" t="s">
        <v>1067</v>
      </c>
      <c r="F1368" s="46" t="s">
        <v>2179</v>
      </c>
      <c r="G1368" s="44" t="s">
        <v>2180</v>
      </c>
      <c r="H1368" s="44" t="s">
        <v>3</v>
      </c>
      <c r="I1368" s="46" t="s">
        <v>2181</v>
      </c>
      <c r="J1368" s="44">
        <v>56864</v>
      </c>
      <c r="N1368" s="46" t="s">
        <v>186</v>
      </c>
      <c r="P1368" s="46" t="s">
        <v>193</v>
      </c>
      <c r="Q1368" s="46" t="s">
        <v>10</v>
      </c>
      <c r="R1368" s="46" t="s">
        <v>10</v>
      </c>
      <c r="W1368" s="46" t="s">
        <v>189</v>
      </c>
      <c r="AA1368" s="46" t="e">
        <v>#N/A</v>
      </c>
      <c r="AB1368" s="46" t="e">
        <v>#N/A</v>
      </c>
      <c r="AC1368" s="46" t="e">
        <v>#N/A</v>
      </c>
      <c r="AD1368" s="46" t="s">
        <v>190</v>
      </c>
    </row>
    <row r="1369" spans="1:30" hidden="1">
      <c r="A1369" s="46">
        <v>52</v>
      </c>
      <c r="B1369" s="46" t="s">
        <v>947</v>
      </c>
      <c r="C1369" s="46" t="s">
        <v>2173</v>
      </c>
      <c r="D1369" s="46" t="s">
        <v>1419</v>
      </c>
      <c r="E1369" s="46" t="s">
        <v>1067</v>
      </c>
      <c r="F1369" s="46" t="s">
        <v>2179</v>
      </c>
      <c r="G1369" s="44" t="s">
        <v>2180</v>
      </c>
      <c r="H1369" s="44" t="s">
        <v>3</v>
      </c>
      <c r="I1369" s="46" t="s">
        <v>2182</v>
      </c>
      <c r="J1369" s="44">
        <v>57194</v>
      </c>
      <c r="N1369" s="46" t="s">
        <v>186</v>
      </c>
      <c r="P1369" s="46" t="s">
        <v>193</v>
      </c>
      <c r="Q1369" s="46" t="s">
        <v>10</v>
      </c>
      <c r="R1369" s="46" t="s">
        <v>10</v>
      </c>
      <c r="W1369" s="46" t="s">
        <v>189</v>
      </c>
      <c r="AA1369" s="46" t="e">
        <v>#N/A</v>
      </c>
      <c r="AB1369" s="46" t="e">
        <v>#N/A</v>
      </c>
      <c r="AC1369" s="46" t="e">
        <v>#N/A</v>
      </c>
      <c r="AD1369" s="46" t="s">
        <v>190</v>
      </c>
    </row>
    <row r="1370" spans="1:30" hidden="1">
      <c r="A1370" s="46">
        <v>53</v>
      </c>
      <c r="B1370" s="46" t="s">
        <v>947</v>
      </c>
      <c r="C1370" s="46" t="s">
        <v>2173</v>
      </c>
      <c r="D1370" s="46" t="s">
        <v>1419</v>
      </c>
      <c r="E1370" s="46" t="s">
        <v>1067</v>
      </c>
      <c r="F1370" s="46" t="s">
        <v>2179</v>
      </c>
      <c r="G1370" s="44" t="s">
        <v>2180</v>
      </c>
      <c r="H1370" s="44" t="s">
        <v>3</v>
      </c>
      <c r="I1370" s="46" t="s">
        <v>2183</v>
      </c>
      <c r="J1370" s="44">
        <v>62439</v>
      </c>
      <c r="N1370" s="46" t="s">
        <v>186</v>
      </c>
      <c r="P1370" s="46" t="s">
        <v>193</v>
      </c>
      <c r="Q1370" s="46" t="s">
        <v>10</v>
      </c>
      <c r="R1370" s="46" t="s">
        <v>10</v>
      </c>
      <c r="W1370" s="46" t="s">
        <v>189</v>
      </c>
      <c r="AA1370" s="46" t="e">
        <v>#N/A</v>
      </c>
      <c r="AB1370" s="46" t="e">
        <v>#N/A</v>
      </c>
      <c r="AC1370" s="46" t="e">
        <v>#N/A</v>
      </c>
      <c r="AD1370" s="46" t="s">
        <v>190</v>
      </c>
    </row>
    <row r="1371" spans="1:30" hidden="1">
      <c r="A1371" s="46">
        <v>54</v>
      </c>
      <c r="B1371" s="46" t="s">
        <v>947</v>
      </c>
      <c r="C1371" s="46" t="s">
        <v>2173</v>
      </c>
      <c r="D1371" s="46" t="s">
        <v>1419</v>
      </c>
      <c r="E1371" s="46" t="s">
        <v>1067</v>
      </c>
      <c r="F1371" s="46" t="s">
        <v>2179</v>
      </c>
      <c r="G1371" s="44" t="s">
        <v>2180</v>
      </c>
      <c r="H1371" s="44" t="s">
        <v>3</v>
      </c>
      <c r="I1371" s="46" t="s">
        <v>2184</v>
      </c>
      <c r="J1371" s="44">
        <v>64024</v>
      </c>
      <c r="N1371" s="46" t="s">
        <v>186</v>
      </c>
      <c r="P1371" s="46" t="s">
        <v>193</v>
      </c>
      <c r="Q1371" s="46" t="s">
        <v>10</v>
      </c>
      <c r="R1371" s="46" t="s">
        <v>10</v>
      </c>
      <c r="W1371" s="46" t="s">
        <v>189</v>
      </c>
      <c r="AA1371" s="46" t="e">
        <v>#N/A</v>
      </c>
      <c r="AB1371" s="46" t="e">
        <v>#N/A</v>
      </c>
      <c r="AC1371" s="46" t="e">
        <v>#N/A</v>
      </c>
      <c r="AD1371" s="46" t="s">
        <v>190</v>
      </c>
    </row>
    <row r="1372" spans="1:30" hidden="1">
      <c r="A1372" s="46">
        <v>55</v>
      </c>
      <c r="B1372" s="46" t="s">
        <v>947</v>
      </c>
      <c r="C1372" s="46" t="s">
        <v>2173</v>
      </c>
      <c r="D1372" s="46" t="s">
        <v>1419</v>
      </c>
      <c r="E1372" s="46" t="s">
        <v>1067</v>
      </c>
      <c r="F1372" s="46" t="s">
        <v>2179</v>
      </c>
      <c r="G1372" s="44" t="s">
        <v>2180</v>
      </c>
      <c r="H1372" s="44" t="s">
        <v>3</v>
      </c>
      <c r="I1372" s="46" t="s">
        <v>2185</v>
      </c>
      <c r="J1372" s="44">
        <v>61355</v>
      </c>
      <c r="N1372" s="46" t="s">
        <v>186</v>
      </c>
      <c r="P1372" s="46" t="s">
        <v>193</v>
      </c>
      <c r="Q1372" s="46" t="s">
        <v>10</v>
      </c>
      <c r="R1372" s="46" t="s">
        <v>10</v>
      </c>
      <c r="W1372" s="46" t="s">
        <v>189</v>
      </c>
      <c r="AA1372" s="46" t="e">
        <v>#N/A</v>
      </c>
      <c r="AB1372" s="46" t="e">
        <v>#N/A</v>
      </c>
      <c r="AC1372" s="46" t="e">
        <v>#N/A</v>
      </c>
      <c r="AD1372" s="46" t="s">
        <v>190</v>
      </c>
    </row>
    <row r="1373" spans="1:30" hidden="1">
      <c r="A1373" s="46">
        <v>56</v>
      </c>
      <c r="B1373" s="46" t="s">
        <v>947</v>
      </c>
      <c r="C1373" s="46" t="s">
        <v>2173</v>
      </c>
      <c r="D1373" s="46" t="s">
        <v>1419</v>
      </c>
      <c r="E1373" s="46" t="s">
        <v>1067</v>
      </c>
      <c r="F1373" s="46" t="s">
        <v>2179</v>
      </c>
      <c r="G1373" s="44" t="s">
        <v>2180</v>
      </c>
      <c r="H1373" s="44" t="s">
        <v>1474</v>
      </c>
      <c r="I1373" s="46" t="s">
        <v>2186</v>
      </c>
      <c r="J1373" s="44">
        <v>64026</v>
      </c>
      <c r="N1373" s="46" t="s">
        <v>186</v>
      </c>
      <c r="P1373" s="46" t="s">
        <v>193</v>
      </c>
      <c r="Q1373" s="46" t="s">
        <v>10</v>
      </c>
      <c r="R1373" s="46" t="s">
        <v>10</v>
      </c>
      <c r="W1373" s="46" t="s">
        <v>189</v>
      </c>
      <c r="AA1373" s="46" t="e">
        <v>#N/A</v>
      </c>
      <c r="AB1373" s="46" t="e">
        <v>#N/A</v>
      </c>
      <c r="AC1373" s="46" t="e">
        <v>#N/A</v>
      </c>
      <c r="AD1373" s="46" t="s">
        <v>190</v>
      </c>
    </row>
    <row r="1374" spans="1:30" hidden="1">
      <c r="A1374" s="46">
        <v>57</v>
      </c>
      <c r="B1374" s="46" t="s">
        <v>947</v>
      </c>
      <c r="C1374" s="46" t="s">
        <v>2173</v>
      </c>
      <c r="D1374" s="46" t="s">
        <v>1419</v>
      </c>
      <c r="E1374" s="46" t="s">
        <v>1067</v>
      </c>
      <c r="F1374" s="46" t="s">
        <v>2179</v>
      </c>
      <c r="G1374" s="44" t="s">
        <v>2180</v>
      </c>
      <c r="H1374" s="44" t="s">
        <v>1474</v>
      </c>
      <c r="I1374" s="46" t="s">
        <v>2207</v>
      </c>
      <c r="J1374" s="44">
        <v>17805</v>
      </c>
      <c r="N1374" s="46" t="s">
        <v>186</v>
      </c>
      <c r="P1374" s="46" t="s">
        <v>193</v>
      </c>
      <c r="Q1374" s="46" t="s">
        <v>10</v>
      </c>
      <c r="R1374" s="46" t="s">
        <v>10</v>
      </c>
      <c r="W1374" s="46" t="s">
        <v>189</v>
      </c>
      <c r="AA1374" s="46" t="e">
        <v>#N/A</v>
      </c>
      <c r="AB1374" s="46" t="e">
        <v>#N/A</v>
      </c>
      <c r="AC1374" s="46" t="e">
        <v>#N/A</v>
      </c>
      <c r="AD1374" s="46" t="s">
        <v>190</v>
      </c>
    </row>
    <row r="1375" spans="1:30" hidden="1">
      <c r="A1375" s="46">
        <v>58</v>
      </c>
      <c r="B1375" s="46" t="s">
        <v>947</v>
      </c>
      <c r="C1375" s="46" t="s">
        <v>2173</v>
      </c>
      <c r="D1375" s="46" t="s">
        <v>1419</v>
      </c>
      <c r="E1375" s="46" t="s">
        <v>1067</v>
      </c>
      <c r="F1375" s="46" t="s">
        <v>2179</v>
      </c>
      <c r="G1375" s="44" t="s">
        <v>2180</v>
      </c>
      <c r="H1375" s="44" t="s">
        <v>1474</v>
      </c>
      <c r="I1375" s="46" t="s">
        <v>2187</v>
      </c>
      <c r="J1375" s="44">
        <v>24412</v>
      </c>
      <c r="N1375" s="46" t="s">
        <v>186</v>
      </c>
      <c r="P1375" s="46" t="s">
        <v>193</v>
      </c>
      <c r="Q1375" s="46" t="s">
        <v>10</v>
      </c>
      <c r="R1375" s="46" t="s">
        <v>10</v>
      </c>
      <c r="W1375" s="46" t="s">
        <v>189</v>
      </c>
      <c r="AA1375" s="46" t="e">
        <v>#N/A</v>
      </c>
      <c r="AB1375" s="46" t="e">
        <v>#N/A</v>
      </c>
      <c r="AC1375" s="46" t="e">
        <v>#N/A</v>
      </c>
      <c r="AD1375" s="46" t="s">
        <v>190</v>
      </c>
    </row>
    <row r="1376" spans="1:30" hidden="1">
      <c r="A1376" s="46">
        <v>59</v>
      </c>
      <c r="B1376" s="46" t="s">
        <v>947</v>
      </c>
      <c r="C1376" s="46" t="s">
        <v>2173</v>
      </c>
      <c r="D1376" s="46" t="s">
        <v>1419</v>
      </c>
      <c r="E1376" s="46" t="s">
        <v>1067</v>
      </c>
      <c r="F1376" s="46" t="s">
        <v>2179</v>
      </c>
      <c r="G1376" s="44" t="s">
        <v>2180</v>
      </c>
      <c r="H1376" s="44" t="s">
        <v>1474</v>
      </c>
      <c r="I1376" s="46" t="s">
        <v>2188</v>
      </c>
      <c r="J1376" s="44">
        <v>65834</v>
      </c>
      <c r="N1376" s="46" t="s">
        <v>186</v>
      </c>
      <c r="P1376" s="46" t="s">
        <v>193</v>
      </c>
      <c r="Q1376" s="46" t="s">
        <v>10</v>
      </c>
      <c r="R1376" s="46" t="s">
        <v>10</v>
      </c>
      <c r="W1376" s="46" t="s">
        <v>189</v>
      </c>
      <c r="AA1376" s="46" t="e">
        <v>#N/A</v>
      </c>
      <c r="AB1376" s="46" t="e">
        <v>#N/A</v>
      </c>
      <c r="AC1376" s="46" t="e">
        <v>#N/A</v>
      </c>
      <c r="AD1376" s="46" t="s">
        <v>190</v>
      </c>
    </row>
    <row r="1377" spans="1:30" hidden="1">
      <c r="A1377" s="46">
        <v>60</v>
      </c>
      <c r="B1377" s="46" t="s">
        <v>947</v>
      </c>
      <c r="C1377" s="46" t="s">
        <v>2173</v>
      </c>
      <c r="D1377" s="46" t="s">
        <v>1419</v>
      </c>
      <c r="E1377" s="46" t="s">
        <v>1067</v>
      </c>
      <c r="F1377" s="46" t="s">
        <v>2179</v>
      </c>
      <c r="G1377" s="44" t="s">
        <v>2180</v>
      </c>
      <c r="H1377" s="44" t="s">
        <v>9</v>
      </c>
      <c r="I1377" s="46" t="s">
        <v>5969</v>
      </c>
      <c r="J1377" s="44">
        <v>65832</v>
      </c>
      <c r="N1377" s="46" t="s">
        <v>186</v>
      </c>
      <c r="P1377" s="46" t="s">
        <v>193</v>
      </c>
      <c r="Q1377" s="46" t="s">
        <v>10</v>
      </c>
      <c r="R1377" s="46" t="s">
        <v>10</v>
      </c>
      <c r="W1377" s="46" t="s">
        <v>189</v>
      </c>
      <c r="AA1377" s="46" t="e">
        <v>#N/A</v>
      </c>
      <c r="AB1377" s="46" t="e">
        <v>#N/A</v>
      </c>
      <c r="AC1377" s="46" t="e">
        <v>#N/A</v>
      </c>
      <c r="AD1377" s="46" t="s">
        <v>190</v>
      </c>
    </row>
    <row r="1378" spans="1:30" hidden="1">
      <c r="A1378" s="46">
        <v>61</v>
      </c>
      <c r="B1378" s="46" t="s">
        <v>947</v>
      </c>
      <c r="C1378" s="46" t="s">
        <v>2173</v>
      </c>
      <c r="D1378" s="46" t="s">
        <v>1419</v>
      </c>
      <c r="E1378" s="46" t="s">
        <v>1067</v>
      </c>
      <c r="F1378" s="46" t="s">
        <v>2179</v>
      </c>
      <c r="G1378" s="44" t="s">
        <v>2180</v>
      </c>
      <c r="H1378" s="44" t="s">
        <v>9</v>
      </c>
      <c r="I1378" s="46" t="s">
        <v>2189</v>
      </c>
      <c r="J1378" s="44">
        <v>64974</v>
      </c>
      <c r="N1378" s="46" t="s">
        <v>186</v>
      </c>
      <c r="P1378" s="46" t="s">
        <v>193</v>
      </c>
      <c r="Q1378" s="46" t="s">
        <v>10</v>
      </c>
      <c r="R1378" s="46" t="s">
        <v>10</v>
      </c>
      <c r="W1378" s="46" t="s">
        <v>189</v>
      </c>
      <c r="AA1378" s="46" t="e">
        <v>#N/A</v>
      </c>
      <c r="AB1378" s="46" t="e">
        <v>#N/A</v>
      </c>
      <c r="AC1378" s="46" t="e">
        <v>#N/A</v>
      </c>
      <c r="AD1378" s="46" t="s">
        <v>190</v>
      </c>
    </row>
    <row r="1379" spans="1:30" hidden="1">
      <c r="A1379" s="46">
        <v>62</v>
      </c>
      <c r="B1379" s="46" t="s">
        <v>947</v>
      </c>
      <c r="C1379" s="46" t="s">
        <v>2173</v>
      </c>
      <c r="D1379" s="46" t="s">
        <v>1419</v>
      </c>
      <c r="E1379" s="46" t="s">
        <v>1067</v>
      </c>
      <c r="F1379" s="46" t="s">
        <v>2179</v>
      </c>
      <c r="G1379" s="44" t="s">
        <v>2180</v>
      </c>
      <c r="H1379" s="44" t="s">
        <v>9</v>
      </c>
      <c r="I1379" s="46" t="s">
        <v>2190</v>
      </c>
      <c r="J1379" s="44">
        <v>62436</v>
      </c>
      <c r="N1379" s="46" t="s">
        <v>186</v>
      </c>
      <c r="P1379" s="46" t="s">
        <v>193</v>
      </c>
      <c r="Q1379" s="46" t="s">
        <v>10</v>
      </c>
      <c r="R1379" s="46" t="s">
        <v>10</v>
      </c>
      <c r="W1379" s="46" t="s">
        <v>189</v>
      </c>
      <c r="AA1379" s="46" t="e">
        <v>#N/A</v>
      </c>
      <c r="AB1379" s="46" t="e">
        <v>#N/A</v>
      </c>
      <c r="AC1379" s="46" t="e">
        <v>#N/A</v>
      </c>
      <c r="AD1379" s="46" t="s">
        <v>190</v>
      </c>
    </row>
    <row r="1380" spans="1:30" hidden="1">
      <c r="A1380" s="46">
        <v>63</v>
      </c>
      <c r="B1380" s="46" t="s">
        <v>947</v>
      </c>
      <c r="C1380" s="46" t="s">
        <v>2173</v>
      </c>
      <c r="D1380" s="46" t="s">
        <v>1419</v>
      </c>
      <c r="E1380" s="46" t="s">
        <v>1067</v>
      </c>
      <c r="F1380" s="46" t="s">
        <v>2179</v>
      </c>
      <c r="G1380" s="44" t="s">
        <v>2180</v>
      </c>
      <c r="H1380" s="44" t="s">
        <v>9</v>
      </c>
      <c r="I1380" s="46" t="s">
        <v>2191</v>
      </c>
      <c r="J1380" s="44">
        <v>62951</v>
      </c>
      <c r="N1380" s="46" t="s">
        <v>186</v>
      </c>
      <c r="P1380" s="46" t="s">
        <v>193</v>
      </c>
      <c r="Q1380" s="46" t="s">
        <v>10</v>
      </c>
      <c r="R1380" s="46" t="s">
        <v>10</v>
      </c>
      <c r="W1380" s="46" t="s">
        <v>189</v>
      </c>
      <c r="AA1380" s="46" t="e">
        <v>#N/A</v>
      </c>
      <c r="AB1380" s="46" t="e">
        <v>#N/A</v>
      </c>
      <c r="AC1380" s="46" t="e">
        <v>#N/A</v>
      </c>
      <c r="AD1380" s="46" t="s">
        <v>190</v>
      </c>
    </row>
    <row r="1381" spans="1:30" hidden="1">
      <c r="A1381" s="46">
        <v>64</v>
      </c>
      <c r="B1381" s="46" t="s">
        <v>947</v>
      </c>
      <c r="C1381" s="46" t="s">
        <v>2173</v>
      </c>
      <c r="D1381" s="46" t="s">
        <v>1419</v>
      </c>
      <c r="E1381" s="46" t="s">
        <v>1067</v>
      </c>
      <c r="F1381" s="46" t="s">
        <v>2179</v>
      </c>
      <c r="G1381" s="44" t="s">
        <v>2180</v>
      </c>
      <c r="H1381" s="44" t="s">
        <v>9</v>
      </c>
      <c r="I1381" s="46" t="s">
        <v>2192</v>
      </c>
      <c r="J1381" s="44">
        <v>65833</v>
      </c>
      <c r="N1381" s="46" t="s">
        <v>186</v>
      </c>
      <c r="P1381" s="46" t="s">
        <v>193</v>
      </c>
      <c r="Q1381" s="46" t="s">
        <v>10</v>
      </c>
      <c r="R1381" s="46" t="s">
        <v>10</v>
      </c>
      <c r="W1381" s="46" t="s">
        <v>189</v>
      </c>
      <c r="AD1381" s="46" t="s">
        <v>190</v>
      </c>
    </row>
    <row r="1382" spans="1:30" hidden="1">
      <c r="A1382" s="46">
        <v>65</v>
      </c>
      <c r="B1382" s="46" t="s">
        <v>947</v>
      </c>
      <c r="C1382" s="46" t="s">
        <v>2173</v>
      </c>
      <c r="D1382" s="46" t="s">
        <v>1419</v>
      </c>
      <c r="E1382" s="46" t="s">
        <v>1067</v>
      </c>
      <c r="F1382" s="46" t="s">
        <v>2179</v>
      </c>
      <c r="G1382" s="44" t="s">
        <v>2180</v>
      </c>
      <c r="H1382" s="44" t="s">
        <v>9</v>
      </c>
      <c r="I1382" s="46" t="s">
        <v>2193</v>
      </c>
      <c r="J1382" s="44" t="s">
        <v>5975</v>
      </c>
      <c r="N1382" s="46" t="s">
        <v>186</v>
      </c>
      <c r="P1382" s="46" t="s">
        <v>193</v>
      </c>
      <c r="Q1382" s="46" t="s">
        <v>10</v>
      </c>
      <c r="R1382" s="46" t="s">
        <v>10</v>
      </c>
      <c r="W1382" s="46" t="s">
        <v>189</v>
      </c>
      <c r="AD1382" s="46" t="s">
        <v>190</v>
      </c>
    </row>
    <row r="1383" spans="1:30" hidden="1">
      <c r="A1383" s="46">
        <v>66</v>
      </c>
      <c r="B1383" s="46" t="s">
        <v>947</v>
      </c>
      <c r="C1383" s="46" t="s">
        <v>2173</v>
      </c>
      <c r="D1383" s="46" t="s">
        <v>1419</v>
      </c>
      <c r="E1383" s="46" t="s">
        <v>1067</v>
      </c>
      <c r="F1383" s="46" t="s">
        <v>2179</v>
      </c>
      <c r="G1383" s="44" t="s">
        <v>2180</v>
      </c>
      <c r="H1383" s="44" t="s">
        <v>8</v>
      </c>
      <c r="I1383" s="46" t="s">
        <v>2195</v>
      </c>
      <c r="J1383" s="44">
        <v>56863</v>
      </c>
      <c r="N1383" s="46" t="s">
        <v>186</v>
      </c>
      <c r="P1383" s="46" t="s">
        <v>5976</v>
      </c>
      <c r="Q1383" s="46" t="s">
        <v>10</v>
      </c>
      <c r="R1383" s="46" t="s">
        <v>10</v>
      </c>
      <c r="W1383" s="46" t="s">
        <v>189</v>
      </c>
      <c r="AD1383" s="46" t="s">
        <v>190</v>
      </c>
    </row>
    <row r="1384" spans="1:30" hidden="1">
      <c r="A1384" s="46">
        <v>67</v>
      </c>
      <c r="B1384" s="46" t="s">
        <v>947</v>
      </c>
      <c r="C1384" s="46" t="s">
        <v>2173</v>
      </c>
      <c r="D1384" s="46" t="s">
        <v>1419</v>
      </c>
      <c r="E1384" s="46" t="s">
        <v>1067</v>
      </c>
      <c r="F1384" s="46" t="s">
        <v>2179</v>
      </c>
      <c r="G1384" s="44" t="s">
        <v>2180</v>
      </c>
      <c r="H1384" s="44" t="s">
        <v>8</v>
      </c>
      <c r="I1384" s="46" t="s">
        <v>2196</v>
      </c>
      <c r="J1384" s="44">
        <v>56865</v>
      </c>
      <c r="N1384" s="46" t="s">
        <v>186</v>
      </c>
      <c r="P1384" s="46" t="s">
        <v>5976</v>
      </c>
      <c r="Q1384" s="46" t="s">
        <v>10</v>
      </c>
      <c r="R1384" s="46" t="s">
        <v>10</v>
      </c>
      <c r="W1384" s="46" t="s">
        <v>189</v>
      </c>
      <c r="AD1384" s="46" t="s">
        <v>190</v>
      </c>
    </row>
    <row r="1385" spans="1:30" hidden="1">
      <c r="A1385" s="46">
        <v>68</v>
      </c>
      <c r="B1385" s="46" t="s">
        <v>947</v>
      </c>
      <c r="C1385" s="46" t="s">
        <v>2173</v>
      </c>
      <c r="D1385" s="46" t="s">
        <v>1419</v>
      </c>
      <c r="E1385" s="46" t="s">
        <v>1067</v>
      </c>
      <c r="F1385" s="46" t="s">
        <v>2179</v>
      </c>
      <c r="G1385" s="44" t="s">
        <v>2180</v>
      </c>
      <c r="H1385" s="44" t="s">
        <v>8</v>
      </c>
      <c r="I1385" s="46" t="s">
        <v>2197</v>
      </c>
      <c r="J1385" s="44">
        <v>57195</v>
      </c>
      <c r="N1385" s="46" t="s">
        <v>186</v>
      </c>
      <c r="P1385" s="46" t="s">
        <v>5976</v>
      </c>
      <c r="Q1385" s="46" t="s">
        <v>10</v>
      </c>
      <c r="R1385" s="46" t="s">
        <v>10</v>
      </c>
      <c r="W1385" s="46" t="s">
        <v>189</v>
      </c>
      <c r="AD1385" s="46" t="s">
        <v>190</v>
      </c>
    </row>
    <row r="1386" spans="1:30" hidden="1">
      <c r="A1386" s="46">
        <v>69</v>
      </c>
      <c r="B1386" s="46" t="s">
        <v>947</v>
      </c>
      <c r="C1386" s="46" t="s">
        <v>2173</v>
      </c>
      <c r="D1386" s="46" t="s">
        <v>1419</v>
      </c>
      <c r="E1386" s="46" t="s">
        <v>1067</v>
      </c>
      <c r="F1386" s="46" t="s">
        <v>2179</v>
      </c>
      <c r="G1386" s="44" t="s">
        <v>2180</v>
      </c>
      <c r="H1386" s="44" t="s">
        <v>8</v>
      </c>
      <c r="I1386" s="46" t="s">
        <v>2194</v>
      </c>
      <c r="J1386" s="44">
        <v>62437</v>
      </c>
      <c r="N1386" s="46" t="s">
        <v>186</v>
      </c>
      <c r="P1386" s="46" t="s">
        <v>5976</v>
      </c>
      <c r="Q1386" s="46" t="s">
        <v>10</v>
      </c>
      <c r="R1386" s="46" t="s">
        <v>10</v>
      </c>
      <c r="W1386" s="46" t="s">
        <v>189</v>
      </c>
      <c r="AD1386" s="46" t="s">
        <v>190</v>
      </c>
    </row>
    <row r="1387" spans="1:30" hidden="1">
      <c r="A1387" s="46">
        <v>70</v>
      </c>
      <c r="B1387" s="46" t="s">
        <v>947</v>
      </c>
      <c r="C1387" s="46" t="s">
        <v>2173</v>
      </c>
      <c r="D1387" s="46" t="s">
        <v>1419</v>
      </c>
      <c r="E1387" s="46" t="s">
        <v>1067</v>
      </c>
      <c r="F1387" s="46" t="s">
        <v>2179</v>
      </c>
      <c r="G1387" s="44" t="s">
        <v>2180</v>
      </c>
      <c r="H1387" s="44" t="s">
        <v>8</v>
      </c>
      <c r="I1387" s="46" t="s">
        <v>2198</v>
      </c>
      <c r="J1387" s="44">
        <v>45677</v>
      </c>
      <c r="N1387" s="46" t="s">
        <v>186</v>
      </c>
      <c r="P1387" s="46" t="s">
        <v>5976</v>
      </c>
      <c r="Q1387" s="46" t="s">
        <v>10</v>
      </c>
      <c r="R1387" s="46" t="s">
        <v>10</v>
      </c>
      <c r="W1387" s="46" t="s">
        <v>189</v>
      </c>
      <c r="AD1387" s="46" t="s">
        <v>190</v>
      </c>
    </row>
    <row r="1388" spans="1:30" hidden="1">
      <c r="A1388" s="46">
        <v>71</v>
      </c>
      <c r="B1388" s="46" t="s">
        <v>947</v>
      </c>
      <c r="C1388" s="46" t="s">
        <v>2173</v>
      </c>
      <c r="D1388" s="46" t="s">
        <v>1419</v>
      </c>
      <c r="E1388" s="46" t="s">
        <v>1067</v>
      </c>
      <c r="F1388" s="46" t="s">
        <v>2179</v>
      </c>
      <c r="G1388" s="44" t="s">
        <v>2180</v>
      </c>
      <c r="H1388" s="44" t="s">
        <v>8</v>
      </c>
      <c r="I1388" s="46" t="s">
        <v>2199</v>
      </c>
      <c r="J1388" s="44">
        <v>52473</v>
      </c>
      <c r="N1388" s="46" t="s">
        <v>186</v>
      </c>
      <c r="P1388" s="46" t="s">
        <v>5976</v>
      </c>
      <c r="Q1388" s="46" t="s">
        <v>10</v>
      </c>
      <c r="R1388" s="46" t="s">
        <v>10</v>
      </c>
      <c r="W1388" s="46" t="s">
        <v>189</v>
      </c>
      <c r="AD1388" s="46" t="s">
        <v>190</v>
      </c>
    </row>
    <row r="1389" spans="1:30" hidden="1">
      <c r="A1389" s="46">
        <v>72</v>
      </c>
      <c r="B1389" s="46" t="s">
        <v>947</v>
      </c>
      <c r="C1389" s="46" t="s">
        <v>2173</v>
      </c>
      <c r="D1389" s="46" t="s">
        <v>1419</v>
      </c>
      <c r="E1389" s="46" t="s">
        <v>1067</v>
      </c>
      <c r="F1389" s="46" t="s">
        <v>2179</v>
      </c>
      <c r="G1389" s="44" t="s">
        <v>2180</v>
      </c>
      <c r="H1389" s="44" t="s">
        <v>5</v>
      </c>
      <c r="I1389" s="46" t="s">
        <v>2200</v>
      </c>
      <c r="J1389" s="44">
        <v>18378</v>
      </c>
      <c r="N1389" s="46" t="s">
        <v>186</v>
      </c>
      <c r="P1389" s="46" t="s">
        <v>5976</v>
      </c>
      <c r="Q1389" s="46" t="s">
        <v>10</v>
      </c>
      <c r="R1389" s="46" t="s">
        <v>10</v>
      </c>
      <c r="W1389" s="46" t="s">
        <v>189</v>
      </c>
      <c r="AD1389" s="46" t="s">
        <v>190</v>
      </c>
    </row>
    <row r="1390" spans="1:30" hidden="1">
      <c r="A1390" s="46">
        <v>73</v>
      </c>
      <c r="B1390" s="46" t="s">
        <v>947</v>
      </c>
      <c r="C1390" s="46" t="s">
        <v>2173</v>
      </c>
      <c r="D1390" s="46" t="s">
        <v>1419</v>
      </c>
      <c r="E1390" s="46" t="s">
        <v>1067</v>
      </c>
      <c r="F1390" s="46" t="s">
        <v>2179</v>
      </c>
      <c r="G1390" s="44" t="s">
        <v>2180</v>
      </c>
      <c r="H1390" s="44" t="s">
        <v>5</v>
      </c>
      <c r="I1390" s="46" t="s">
        <v>2201</v>
      </c>
      <c r="J1390" s="44">
        <v>61354</v>
      </c>
      <c r="N1390" s="46" t="s">
        <v>186</v>
      </c>
      <c r="P1390" s="46" t="s">
        <v>5976</v>
      </c>
      <c r="Q1390" s="46" t="s">
        <v>10</v>
      </c>
      <c r="R1390" s="46" t="s">
        <v>10</v>
      </c>
      <c r="W1390" s="46" t="s">
        <v>189</v>
      </c>
      <c r="AD1390" s="46" t="s">
        <v>190</v>
      </c>
    </row>
    <row r="1391" spans="1:30" hidden="1">
      <c r="A1391" s="46">
        <v>74</v>
      </c>
      <c r="B1391" s="46" t="s">
        <v>947</v>
      </c>
      <c r="C1391" s="46" t="s">
        <v>2173</v>
      </c>
      <c r="D1391" s="46" t="s">
        <v>1419</v>
      </c>
      <c r="E1391" s="46" t="s">
        <v>1067</v>
      </c>
      <c r="F1391" s="46" t="s">
        <v>2179</v>
      </c>
      <c r="G1391" s="44" t="s">
        <v>2180</v>
      </c>
      <c r="H1391" s="44" t="s">
        <v>5</v>
      </c>
      <c r="I1391" s="46" t="s">
        <v>2202</v>
      </c>
      <c r="J1391" s="44">
        <v>27644</v>
      </c>
      <c r="N1391" s="46" t="s">
        <v>186</v>
      </c>
      <c r="P1391" s="46" t="s">
        <v>5976</v>
      </c>
      <c r="Q1391" s="46" t="s">
        <v>10</v>
      </c>
      <c r="R1391" s="46" t="s">
        <v>10</v>
      </c>
      <c r="W1391" s="46" t="s">
        <v>189</v>
      </c>
      <c r="AD1391" s="46" t="s">
        <v>190</v>
      </c>
    </row>
    <row r="1392" spans="1:30" hidden="1">
      <c r="A1392" s="46">
        <v>75</v>
      </c>
      <c r="B1392" s="46" t="s">
        <v>947</v>
      </c>
      <c r="C1392" s="46" t="s">
        <v>2173</v>
      </c>
      <c r="D1392" s="46" t="s">
        <v>1419</v>
      </c>
      <c r="E1392" s="46" t="s">
        <v>1067</v>
      </c>
      <c r="F1392" s="46" t="s">
        <v>2179</v>
      </c>
      <c r="G1392" s="44" t="s">
        <v>2180</v>
      </c>
      <c r="H1392" s="44" t="s">
        <v>5</v>
      </c>
      <c r="I1392" s="46" t="s">
        <v>2203</v>
      </c>
      <c r="J1392" s="44">
        <v>37938</v>
      </c>
      <c r="N1392" s="46" t="s">
        <v>186</v>
      </c>
      <c r="P1392" s="46" t="s">
        <v>5976</v>
      </c>
      <c r="Q1392" s="46" t="s">
        <v>10</v>
      </c>
      <c r="R1392" s="46" t="s">
        <v>10</v>
      </c>
      <c r="W1392" s="46" t="s">
        <v>189</v>
      </c>
      <c r="AD1392" s="46" t="s">
        <v>190</v>
      </c>
    </row>
    <row r="1393" spans="1:30" hidden="1">
      <c r="A1393" s="46">
        <v>76</v>
      </c>
      <c r="B1393" s="46" t="s">
        <v>947</v>
      </c>
      <c r="C1393" s="46" t="s">
        <v>2173</v>
      </c>
      <c r="D1393" s="46" t="s">
        <v>1419</v>
      </c>
      <c r="E1393" s="46" t="s">
        <v>1067</v>
      </c>
      <c r="F1393" s="46" t="s">
        <v>2179</v>
      </c>
      <c r="G1393" s="44" t="s">
        <v>2180</v>
      </c>
      <c r="H1393" s="44" t="s">
        <v>5</v>
      </c>
      <c r="I1393" s="46" t="s">
        <v>2204</v>
      </c>
      <c r="J1393" s="44">
        <v>19428</v>
      </c>
      <c r="N1393" s="46" t="s">
        <v>186</v>
      </c>
      <c r="P1393" s="46" t="s">
        <v>5976</v>
      </c>
      <c r="Q1393" s="46" t="s">
        <v>10</v>
      </c>
      <c r="R1393" s="46" t="s">
        <v>10</v>
      </c>
      <c r="W1393" s="46" t="s">
        <v>189</v>
      </c>
      <c r="AD1393" s="46" t="s">
        <v>190</v>
      </c>
    </row>
    <row r="1394" spans="1:30" hidden="1">
      <c r="A1394" s="46">
        <v>77</v>
      </c>
      <c r="B1394" s="46" t="s">
        <v>947</v>
      </c>
      <c r="C1394" s="46" t="s">
        <v>2173</v>
      </c>
      <c r="D1394" s="46" t="s">
        <v>1419</v>
      </c>
      <c r="E1394" s="46" t="s">
        <v>1067</v>
      </c>
      <c r="F1394" s="46" t="s">
        <v>2179</v>
      </c>
      <c r="G1394" s="44" t="s">
        <v>2180</v>
      </c>
      <c r="H1394" s="44" t="s">
        <v>5</v>
      </c>
      <c r="I1394" s="46" t="s">
        <v>2205</v>
      </c>
      <c r="J1394" s="44">
        <v>56866</v>
      </c>
      <c r="N1394" s="46" t="s">
        <v>186</v>
      </c>
      <c r="P1394" s="46" t="s">
        <v>5976</v>
      </c>
      <c r="Q1394" s="46" t="s">
        <v>10</v>
      </c>
      <c r="R1394" s="46" t="s">
        <v>10</v>
      </c>
      <c r="W1394" s="46" t="s">
        <v>189</v>
      </c>
      <c r="AD1394" s="46" t="s">
        <v>190</v>
      </c>
    </row>
    <row r="1395" spans="1:30" hidden="1">
      <c r="A1395" s="46">
        <v>78</v>
      </c>
      <c r="B1395" s="46" t="s">
        <v>947</v>
      </c>
      <c r="C1395" s="46" t="s">
        <v>2173</v>
      </c>
      <c r="D1395" s="46" t="s">
        <v>1419</v>
      </c>
      <c r="E1395" s="46" t="s">
        <v>1067</v>
      </c>
      <c r="F1395" s="46" t="s">
        <v>2179</v>
      </c>
      <c r="G1395" s="44" t="s">
        <v>2180</v>
      </c>
      <c r="H1395" s="44" t="s">
        <v>5</v>
      </c>
      <c r="I1395" s="46" t="s">
        <v>2206</v>
      </c>
      <c r="J1395" s="44">
        <v>42933</v>
      </c>
      <c r="N1395" s="46" t="s">
        <v>186</v>
      </c>
      <c r="P1395" s="46" t="s">
        <v>5976</v>
      </c>
      <c r="Q1395" s="46" t="s">
        <v>10</v>
      </c>
      <c r="R1395" s="46" t="s">
        <v>10</v>
      </c>
      <c r="W1395" s="46" t="s">
        <v>189</v>
      </c>
      <c r="AD1395" s="46" t="s">
        <v>190</v>
      </c>
    </row>
    <row r="1396" spans="1:30" hidden="1">
      <c r="A1396" s="46">
        <v>79</v>
      </c>
      <c r="B1396" s="46" t="s">
        <v>947</v>
      </c>
      <c r="C1396" s="46" t="s">
        <v>2173</v>
      </c>
      <c r="D1396" s="46" t="s">
        <v>1419</v>
      </c>
      <c r="E1396" s="46" t="s">
        <v>1067</v>
      </c>
      <c r="F1396" s="46" t="s">
        <v>2179</v>
      </c>
      <c r="G1396" s="44" t="s">
        <v>2180</v>
      </c>
      <c r="H1396" s="44" t="s">
        <v>46</v>
      </c>
      <c r="I1396" s="46" t="s">
        <v>5970</v>
      </c>
      <c r="J1396" s="44">
        <v>56995</v>
      </c>
      <c r="N1396" s="46" t="s">
        <v>186</v>
      </c>
      <c r="P1396" s="46" t="s">
        <v>5976</v>
      </c>
      <c r="Q1396" s="46" t="s">
        <v>10</v>
      </c>
      <c r="R1396" s="46" t="s">
        <v>10</v>
      </c>
      <c r="W1396" s="46" t="s">
        <v>189</v>
      </c>
      <c r="AD1396" s="46" t="s">
        <v>190</v>
      </c>
    </row>
    <row r="1397" spans="1:30" hidden="1">
      <c r="A1397" s="46">
        <v>1</v>
      </c>
      <c r="B1397" s="46" t="s">
        <v>946</v>
      </c>
      <c r="C1397" s="46" t="s">
        <v>6299</v>
      </c>
      <c r="D1397" s="46" t="s">
        <v>217</v>
      </c>
      <c r="E1397" s="46" t="s">
        <v>5982</v>
      </c>
      <c r="F1397" s="46" t="s">
        <v>6300</v>
      </c>
      <c r="G1397" s="44" t="s">
        <v>6301</v>
      </c>
      <c r="H1397" s="44" t="s">
        <v>8</v>
      </c>
      <c r="I1397" s="46" t="s">
        <v>6302</v>
      </c>
      <c r="J1397" s="44" t="s">
        <v>6303</v>
      </c>
      <c r="M1397" s="46">
        <v>41334</v>
      </c>
      <c r="N1397" s="46" t="s">
        <v>186</v>
      </c>
      <c r="O1397" s="46" t="s">
        <v>187</v>
      </c>
      <c r="P1397" s="46" t="s">
        <v>188</v>
      </c>
      <c r="Q1397" s="46" t="s">
        <v>7</v>
      </c>
      <c r="R1397" s="46" t="s">
        <v>4</v>
      </c>
      <c r="S1397" s="46" t="s">
        <v>194</v>
      </c>
      <c r="T1397" s="46" t="s">
        <v>194</v>
      </c>
      <c r="U1397" s="46" t="s">
        <v>194</v>
      </c>
      <c r="V1397" s="46" t="s">
        <v>194</v>
      </c>
      <c r="W1397" s="46" t="s">
        <v>189</v>
      </c>
      <c r="AD1397" s="46" t="s">
        <v>218</v>
      </c>
    </row>
    <row r="1398" spans="1:30" hidden="1">
      <c r="A1398" s="46">
        <v>2</v>
      </c>
      <c r="B1398" s="46" t="s">
        <v>946</v>
      </c>
      <c r="C1398" s="46" t="s">
        <v>6299</v>
      </c>
      <c r="D1398" s="46" t="s">
        <v>217</v>
      </c>
      <c r="E1398" s="46" t="s">
        <v>5982</v>
      </c>
      <c r="F1398" s="46" t="s">
        <v>6300</v>
      </c>
      <c r="G1398" s="44" t="s">
        <v>6301</v>
      </c>
      <c r="H1398" s="44" t="s">
        <v>9</v>
      </c>
      <c r="I1398" s="46" t="s">
        <v>6304</v>
      </c>
      <c r="J1398" s="44" t="s">
        <v>6305</v>
      </c>
      <c r="M1398" s="46">
        <v>41334</v>
      </c>
      <c r="N1398" s="46" t="s">
        <v>186</v>
      </c>
      <c r="O1398" s="46" t="s">
        <v>187</v>
      </c>
      <c r="P1398" s="46" t="s">
        <v>188</v>
      </c>
      <c r="Q1398" s="46" t="s">
        <v>7</v>
      </c>
      <c r="R1398" s="46" t="s">
        <v>4</v>
      </c>
      <c r="S1398" s="46" t="s">
        <v>194</v>
      </c>
      <c r="T1398" s="46" t="s">
        <v>194</v>
      </c>
      <c r="U1398" s="46" t="s">
        <v>194</v>
      </c>
      <c r="V1398" s="46" t="s">
        <v>194</v>
      </c>
      <c r="W1398" s="46" t="s">
        <v>189</v>
      </c>
      <c r="AD1398" s="46" t="s">
        <v>218</v>
      </c>
    </row>
    <row r="1399" spans="1:30" hidden="1">
      <c r="A1399" s="46">
        <v>3</v>
      </c>
      <c r="B1399" s="46" t="s">
        <v>946</v>
      </c>
      <c r="C1399" s="46" t="s">
        <v>6299</v>
      </c>
      <c r="D1399" s="46" t="s">
        <v>217</v>
      </c>
      <c r="E1399" s="46" t="s">
        <v>5982</v>
      </c>
      <c r="F1399" s="46" t="s">
        <v>6300</v>
      </c>
      <c r="G1399" s="44" t="s">
        <v>6306</v>
      </c>
      <c r="H1399" s="44" t="s">
        <v>8</v>
      </c>
      <c r="I1399" s="46" t="s">
        <v>6307</v>
      </c>
      <c r="J1399" s="44" t="s">
        <v>6308</v>
      </c>
      <c r="M1399" s="46">
        <v>41334</v>
      </c>
      <c r="N1399" s="46" t="s">
        <v>186</v>
      </c>
      <c r="O1399" s="46" t="s">
        <v>187</v>
      </c>
      <c r="P1399" s="46" t="s">
        <v>188</v>
      </c>
      <c r="Q1399" s="46" t="s">
        <v>7</v>
      </c>
      <c r="R1399" s="46" t="s">
        <v>7</v>
      </c>
      <c r="S1399" s="46" t="s">
        <v>194</v>
      </c>
      <c r="T1399" s="46" t="s">
        <v>194</v>
      </c>
      <c r="U1399" s="46" t="s">
        <v>194</v>
      </c>
      <c r="V1399" s="46" t="s">
        <v>194</v>
      </c>
      <c r="W1399" s="46" t="s">
        <v>189</v>
      </c>
      <c r="AA1399" s="46" t="s">
        <v>2755</v>
      </c>
      <c r="AB1399" s="46" t="s">
        <v>195</v>
      </c>
      <c r="AC1399" s="46" t="s">
        <v>5985</v>
      </c>
      <c r="AD1399" s="46" t="s">
        <v>218</v>
      </c>
    </row>
    <row r="1400" spans="1:30" hidden="1">
      <c r="A1400" s="46">
        <v>4</v>
      </c>
      <c r="B1400" s="46" t="s">
        <v>946</v>
      </c>
      <c r="C1400" s="46" t="s">
        <v>6299</v>
      </c>
      <c r="D1400" s="46" t="s">
        <v>217</v>
      </c>
      <c r="E1400" s="46" t="s">
        <v>5982</v>
      </c>
      <c r="F1400" s="46" t="s">
        <v>6300</v>
      </c>
      <c r="G1400" s="44" t="s">
        <v>6301</v>
      </c>
      <c r="H1400" s="44" t="s">
        <v>5</v>
      </c>
      <c r="I1400" s="46" t="s">
        <v>6309</v>
      </c>
      <c r="J1400" s="44" t="s">
        <v>6310</v>
      </c>
      <c r="M1400" s="46">
        <v>41334</v>
      </c>
      <c r="N1400" s="46" t="s">
        <v>186</v>
      </c>
      <c r="O1400" s="46" t="s">
        <v>187</v>
      </c>
      <c r="P1400" s="46" t="s">
        <v>188</v>
      </c>
      <c r="Q1400" s="46" t="s">
        <v>7</v>
      </c>
      <c r="R1400" s="46" t="s">
        <v>4</v>
      </c>
      <c r="S1400" s="46" t="s">
        <v>194</v>
      </c>
      <c r="T1400" s="46" t="s">
        <v>194</v>
      </c>
      <c r="U1400" s="46" t="s">
        <v>194</v>
      </c>
      <c r="V1400" s="46" t="s">
        <v>194</v>
      </c>
      <c r="W1400" s="46" t="s">
        <v>189</v>
      </c>
      <c r="AD1400" s="46" t="s">
        <v>218</v>
      </c>
    </row>
    <row r="1401" spans="1:30" hidden="1">
      <c r="A1401" s="46">
        <v>5</v>
      </c>
      <c r="B1401" s="46" t="s">
        <v>946</v>
      </c>
      <c r="C1401" s="46" t="s">
        <v>6299</v>
      </c>
      <c r="D1401" s="46" t="s">
        <v>217</v>
      </c>
      <c r="E1401" s="46" t="s">
        <v>5982</v>
      </c>
      <c r="F1401" s="46" t="s">
        <v>6311</v>
      </c>
      <c r="G1401" s="44" t="s">
        <v>6312</v>
      </c>
      <c r="H1401" s="44" t="s">
        <v>5</v>
      </c>
      <c r="I1401" s="46" t="s">
        <v>6313</v>
      </c>
      <c r="J1401" s="44" t="s">
        <v>6314</v>
      </c>
      <c r="M1401" s="46">
        <v>41334</v>
      </c>
      <c r="N1401" s="46" t="s">
        <v>186</v>
      </c>
      <c r="O1401" s="46" t="s">
        <v>187</v>
      </c>
      <c r="P1401" s="46" t="s">
        <v>188</v>
      </c>
      <c r="Q1401" s="46" t="s">
        <v>7</v>
      </c>
      <c r="R1401" s="46" t="s">
        <v>4</v>
      </c>
      <c r="S1401" s="46" t="s">
        <v>194</v>
      </c>
      <c r="T1401" s="46" t="s">
        <v>194</v>
      </c>
      <c r="U1401" s="46" t="s">
        <v>194</v>
      </c>
      <c r="V1401" s="46" t="s">
        <v>194</v>
      </c>
      <c r="W1401" s="46" t="s">
        <v>189</v>
      </c>
      <c r="AA1401" s="46" t="s">
        <v>2755</v>
      </c>
      <c r="AB1401" s="46" t="s">
        <v>195</v>
      </c>
      <c r="AC1401" s="46" t="s">
        <v>5987</v>
      </c>
      <c r="AD1401" s="46" t="s">
        <v>218</v>
      </c>
    </row>
    <row r="1402" spans="1:30" hidden="1">
      <c r="A1402" s="46">
        <v>6</v>
      </c>
      <c r="B1402" s="46" t="s">
        <v>946</v>
      </c>
      <c r="C1402" s="46" t="s">
        <v>6299</v>
      </c>
      <c r="D1402" s="46" t="s">
        <v>217</v>
      </c>
      <c r="E1402" s="46" t="s">
        <v>5982</v>
      </c>
      <c r="F1402" s="46" t="s">
        <v>6315</v>
      </c>
      <c r="G1402" s="44" t="s">
        <v>6316</v>
      </c>
      <c r="H1402" s="44" t="s">
        <v>3</v>
      </c>
      <c r="I1402" s="46" t="s">
        <v>1626</v>
      </c>
      <c r="J1402" s="44" t="s">
        <v>6317</v>
      </c>
      <c r="M1402" s="46">
        <v>41334</v>
      </c>
      <c r="N1402" s="46" t="s">
        <v>186</v>
      </c>
      <c r="O1402" s="46" t="s">
        <v>187</v>
      </c>
      <c r="P1402" s="46" t="s">
        <v>188</v>
      </c>
      <c r="Q1402" s="46" t="s">
        <v>7</v>
      </c>
      <c r="R1402" s="46" t="s">
        <v>7</v>
      </c>
      <c r="S1402" s="46" t="s">
        <v>194</v>
      </c>
      <c r="T1402" s="46" t="s">
        <v>194</v>
      </c>
      <c r="U1402" s="46" t="s">
        <v>194</v>
      </c>
      <c r="V1402" s="46" t="s">
        <v>194</v>
      </c>
      <c r="W1402" s="46" t="s">
        <v>189</v>
      </c>
      <c r="AA1402" s="46" t="s">
        <v>2755</v>
      </c>
      <c r="AB1402" s="46" t="s">
        <v>195</v>
      </c>
      <c r="AC1402" s="46" t="s">
        <v>5989</v>
      </c>
      <c r="AD1402" s="46" t="s">
        <v>218</v>
      </c>
    </row>
    <row r="1403" spans="1:30" hidden="1">
      <c r="A1403" s="46">
        <v>7</v>
      </c>
      <c r="B1403" s="46" t="s">
        <v>946</v>
      </c>
      <c r="C1403" s="46" t="s">
        <v>6299</v>
      </c>
      <c r="D1403" s="46" t="s">
        <v>217</v>
      </c>
      <c r="E1403" s="46" t="s">
        <v>5982</v>
      </c>
      <c r="F1403" s="46" t="s">
        <v>6318</v>
      </c>
      <c r="G1403" s="44" t="s">
        <v>6319</v>
      </c>
      <c r="H1403" s="44" t="s">
        <v>8</v>
      </c>
      <c r="I1403" s="46" t="s">
        <v>6320</v>
      </c>
      <c r="J1403" s="44" t="s">
        <v>6321</v>
      </c>
      <c r="M1403" s="46">
        <v>41334</v>
      </c>
      <c r="N1403" s="46" t="s">
        <v>186</v>
      </c>
      <c r="O1403" s="46" t="s">
        <v>187</v>
      </c>
      <c r="P1403" s="46" t="s">
        <v>188</v>
      </c>
      <c r="Q1403" s="46" t="s">
        <v>7</v>
      </c>
      <c r="R1403" s="46" t="s">
        <v>7</v>
      </c>
      <c r="S1403" s="46" t="s">
        <v>194</v>
      </c>
      <c r="T1403" s="46" t="s">
        <v>194</v>
      </c>
      <c r="U1403" s="46" t="s">
        <v>194</v>
      </c>
      <c r="V1403" s="46" t="s">
        <v>194</v>
      </c>
      <c r="W1403" s="46" t="s">
        <v>189</v>
      </c>
      <c r="AD1403" s="46" t="s">
        <v>218</v>
      </c>
    </row>
    <row r="1404" spans="1:30" hidden="1">
      <c r="A1404" s="46">
        <v>8</v>
      </c>
      <c r="B1404" s="46" t="s">
        <v>946</v>
      </c>
      <c r="C1404" s="46" t="s">
        <v>6299</v>
      </c>
      <c r="D1404" s="46" t="s">
        <v>217</v>
      </c>
      <c r="E1404" s="46" t="s">
        <v>5982</v>
      </c>
      <c r="F1404" s="46" t="s">
        <v>6322</v>
      </c>
      <c r="G1404" s="44" t="s">
        <v>6323</v>
      </c>
      <c r="H1404" s="44" t="s">
        <v>3</v>
      </c>
      <c r="I1404" s="46" t="s">
        <v>6324</v>
      </c>
      <c r="J1404" s="44" t="s">
        <v>6325</v>
      </c>
      <c r="M1404" s="46">
        <v>41334</v>
      </c>
      <c r="N1404" s="46" t="s">
        <v>186</v>
      </c>
      <c r="O1404" s="46" t="s">
        <v>187</v>
      </c>
      <c r="P1404" s="46" t="s">
        <v>188</v>
      </c>
      <c r="Q1404" s="46" t="s">
        <v>7</v>
      </c>
      <c r="R1404" s="46" t="s">
        <v>7</v>
      </c>
      <c r="S1404" s="46" t="s">
        <v>194</v>
      </c>
      <c r="T1404" s="46" t="s">
        <v>194</v>
      </c>
      <c r="U1404" s="46" t="s">
        <v>194</v>
      </c>
      <c r="V1404" s="46" t="s">
        <v>194</v>
      </c>
      <c r="W1404" s="46" t="s">
        <v>189</v>
      </c>
      <c r="AA1404" s="46" t="s">
        <v>1396</v>
      </c>
      <c r="AB1404" s="46" t="s">
        <v>195</v>
      </c>
      <c r="AC1404" s="46" t="s">
        <v>5992</v>
      </c>
      <c r="AD1404" s="46" t="s">
        <v>218</v>
      </c>
    </row>
    <row r="1405" spans="1:30" hidden="1">
      <c r="A1405" s="46">
        <v>9</v>
      </c>
      <c r="B1405" s="46" t="s">
        <v>946</v>
      </c>
      <c r="C1405" s="46" t="s">
        <v>6299</v>
      </c>
      <c r="D1405" s="46" t="s">
        <v>217</v>
      </c>
      <c r="E1405" s="46" t="s">
        <v>5982</v>
      </c>
      <c r="F1405" s="46" t="s">
        <v>6322</v>
      </c>
      <c r="G1405" s="44" t="s">
        <v>6323</v>
      </c>
      <c r="H1405" s="44" t="s">
        <v>3</v>
      </c>
      <c r="I1405" s="46" t="s">
        <v>6326</v>
      </c>
      <c r="J1405" s="44" t="s">
        <v>6327</v>
      </c>
      <c r="M1405" s="46">
        <v>41334</v>
      </c>
      <c r="N1405" s="46" t="s">
        <v>186</v>
      </c>
      <c r="O1405" s="46" t="s">
        <v>187</v>
      </c>
      <c r="P1405" s="46" t="s">
        <v>188</v>
      </c>
      <c r="Q1405" s="46" t="s">
        <v>7</v>
      </c>
      <c r="R1405" s="46" t="s">
        <v>7</v>
      </c>
      <c r="S1405" s="46" t="s">
        <v>194</v>
      </c>
      <c r="T1405" s="46" t="s">
        <v>194</v>
      </c>
      <c r="U1405" s="46" t="s">
        <v>194</v>
      </c>
      <c r="V1405" s="46" t="s">
        <v>194</v>
      </c>
      <c r="W1405" s="46" t="s">
        <v>189</v>
      </c>
      <c r="AA1405" s="46" t="s">
        <v>1396</v>
      </c>
      <c r="AB1405" s="46" t="s">
        <v>195</v>
      </c>
      <c r="AC1405" s="46" t="s">
        <v>5992</v>
      </c>
      <c r="AD1405" s="46" t="s">
        <v>218</v>
      </c>
    </row>
    <row r="1406" spans="1:30" hidden="1">
      <c r="A1406" s="46">
        <v>10</v>
      </c>
      <c r="B1406" s="46" t="s">
        <v>946</v>
      </c>
      <c r="C1406" s="46" t="s">
        <v>6299</v>
      </c>
      <c r="D1406" s="46" t="s">
        <v>217</v>
      </c>
      <c r="E1406" s="46" t="s">
        <v>5982</v>
      </c>
      <c r="F1406" s="46" t="s">
        <v>6322</v>
      </c>
      <c r="G1406" s="44" t="s">
        <v>6323</v>
      </c>
      <c r="H1406" s="44" t="s">
        <v>3</v>
      </c>
      <c r="I1406" s="46" t="s">
        <v>6328</v>
      </c>
      <c r="J1406" s="44" t="s">
        <v>6329</v>
      </c>
      <c r="M1406" s="46">
        <v>41334</v>
      </c>
      <c r="N1406" s="46" t="s">
        <v>186</v>
      </c>
      <c r="O1406" s="46" t="s">
        <v>187</v>
      </c>
      <c r="P1406" s="46" t="s">
        <v>188</v>
      </c>
      <c r="Q1406" s="46" t="s">
        <v>7</v>
      </c>
      <c r="R1406" s="46" t="s">
        <v>7</v>
      </c>
      <c r="S1406" s="46" t="s">
        <v>194</v>
      </c>
      <c r="T1406" s="46" t="s">
        <v>194</v>
      </c>
      <c r="U1406" s="46" t="s">
        <v>194</v>
      </c>
      <c r="V1406" s="46" t="s">
        <v>194</v>
      </c>
      <c r="W1406" s="46" t="s">
        <v>189</v>
      </c>
      <c r="AA1406" s="46" t="s">
        <v>1396</v>
      </c>
      <c r="AB1406" s="46" t="s">
        <v>195</v>
      </c>
      <c r="AC1406" s="46" t="s">
        <v>5992</v>
      </c>
      <c r="AD1406" s="46" t="s">
        <v>218</v>
      </c>
    </row>
    <row r="1407" spans="1:30" hidden="1">
      <c r="A1407" s="46">
        <v>11</v>
      </c>
      <c r="B1407" s="46" t="s">
        <v>946</v>
      </c>
      <c r="C1407" s="46" t="s">
        <v>6299</v>
      </c>
      <c r="D1407" s="46" t="s">
        <v>217</v>
      </c>
      <c r="E1407" s="46" t="s">
        <v>5982</v>
      </c>
      <c r="F1407" s="46" t="s">
        <v>6322</v>
      </c>
      <c r="G1407" s="44" t="s">
        <v>6323</v>
      </c>
      <c r="H1407" s="44" t="s">
        <v>3</v>
      </c>
      <c r="I1407" s="46" t="s">
        <v>6330</v>
      </c>
      <c r="J1407" s="44" t="s">
        <v>6331</v>
      </c>
      <c r="M1407" s="46">
        <v>41334</v>
      </c>
      <c r="N1407" s="46" t="s">
        <v>186</v>
      </c>
      <c r="O1407" s="46" t="s">
        <v>187</v>
      </c>
      <c r="P1407" s="46" t="s">
        <v>188</v>
      </c>
      <c r="Q1407" s="46" t="s">
        <v>4</v>
      </c>
      <c r="R1407" s="46" t="s">
        <v>4</v>
      </c>
      <c r="S1407" s="46" t="s">
        <v>194</v>
      </c>
      <c r="T1407" s="46" t="s">
        <v>194</v>
      </c>
      <c r="U1407" s="46" t="s">
        <v>194</v>
      </c>
      <c r="V1407" s="46" t="s">
        <v>194</v>
      </c>
      <c r="W1407" s="46" t="s">
        <v>189</v>
      </c>
      <c r="AA1407" s="46" t="s">
        <v>1396</v>
      </c>
      <c r="AB1407" s="46" t="s">
        <v>195</v>
      </c>
      <c r="AC1407" s="46" t="s">
        <v>5992</v>
      </c>
      <c r="AD1407" s="46" t="s">
        <v>218</v>
      </c>
    </row>
    <row r="1408" spans="1:30" hidden="1">
      <c r="A1408" s="46">
        <v>12</v>
      </c>
      <c r="B1408" s="46" t="s">
        <v>946</v>
      </c>
      <c r="C1408" s="46" t="s">
        <v>6299</v>
      </c>
      <c r="D1408" s="46" t="s">
        <v>217</v>
      </c>
      <c r="E1408" s="46" t="s">
        <v>5982</v>
      </c>
      <c r="F1408" s="46" t="s">
        <v>6322</v>
      </c>
      <c r="G1408" s="44" t="s">
        <v>6323</v>
      </c>
      <c r="H1408" s="44" t="s">
        <v>3</v>
      </c>
      <c r="I1408" s="46" t="s">
        <v>6332</v>
      </c>
      <c r="J1408" s="44" t="s">
        <v>6333</v>
      </c>
      <c r="M1408" s="46">
        <v>41334</v>
      </c>
      <c r="N1408" s="46" t="s">
        <v>186</v>
      </c>
      <c r="O1408" s="46" t="s">
        <v>187</v>
      </c>
      <c r="P1408" s="46" t="s">
        <v>188</v>
      </c>
      <c r="Q1408" s="46" t="s">
        <v>7</v>
      </c>
      <c r="R1408" s="46" t="s">
        <v>7</v>
      </c>
      <c r="S1408" s="46" t="s">
        <v>194</v>
      </c>
      <c r="T1408" s="46" t="s">
        <v>194</v>
      </c>
      <c r="U1408" s="46" t="s">
        <v>194</v>
      </c>
      <c r="V1408" s="46" t="s">
        <v>194</v>
      </c>
      <c r="W1408" s="46" t="s">
        <v>189</v>
      </c>
      <c r="AA1408" s="46" t="s">
        <v>1396</v>
      </c>
      <c r="AB1408" s="46" t="s">
        <v>195</v>
      </c>
      <c r="AC1408" s="46" t="s">
        <v>5992</v>
      </c>
      <c r="AD1408" s="46" t="s">
        <v>218</v>
      </c>
    </row>
    <row r="1409" spans="1:30" hidden="1">
      <c r="A1409" s="46">
        <v>13</v>
      </c>
      <c r="B1409" s="46" t="s">
        <v>946</v>
      </c>
      <c r="C1409" s="46" t="s">
        <v>6299</v>
      </c>
      <c r="D1409" s="46" t="s">
        <v>217</v>
      </c>
      <c r="E1409" s="46" t="s">
        <v>5982</v>
      </c>
      <c r="F1409" s="46" t="s">
        <v>6300</v>
      </c>
      <c r="G1409" s="44" t="s">
        <v>6301</v>
      </c>
      <c r="H1409" s="44" t="s">
        <v>3</v>
      </c>
      <c r="I1409" s="46" t="s">
        <v>6334</v>
      </c>
      <c r="J1409" s="44" t="s">
        <v>6335</v>
      </c>
      <c r="M1409" s="46">
        <v>42491</v>
      </c>
      <c r="N1409" s="46" t="s">
        <v>186</v>
      </c>
      <c r="O1409" s="46" t="s">
        <v>187</v>
      </c>
      <c r="P1409" s="46" t="s">
        <v>188</v>
      </c>
      <c r="Q1409" s="46" t="s">
        <v>4</v>
      </c>
      <c r="R1409" s="46" t="s">
        <v>4</v>
      </c>
      <c r="S1409" s="46" t="s">
        <v>194</v>
      </c>
      <c r="T1409" s="46" t="s">
        <v>194</v>
      </c>
      <c r="U1409" s="46" t="s">
        <v>194</v>
      </c>
      <c r="V1409" s="46" t="s">
        <v>194</v>
      </c>
      <c r="W1409" s="46" t="s">
        <v>189</v>
      </c>
      <c r="AD1409" s="46" t="s">
        <v>218</v>
      </c>
    </row>
    <row r="1410" spans="1:30" hidden="1">
      <c r="A1410" s="46">
        <v>14</v>
      </c>
      <c r="B1410" s="46" t="s">
        <v>946</v>
      </c>
      <c r="C1410" s="46" t="s">
        <v>6299</v>
      </c>
      <c r="D1410" s="46" t="s">
        <v>217</v>
      </c>
      <c r="E1410" s="46" t="s">
        <v>5982</v>
      </c>
      <c r="F1410" s="46" t="s">
        <v>6300</v>
      </c>
      <c r="G1410" s="44" t="s">
        <v>6301</v>
      </c>
      <c r="H1410" s="44" t="s">
        <v>8</v>
      </c>
      <c r="I1410" s="46" t="s">
        <v>6336</v>
      </c>
      <c r="J1410" s="44" t="s">
        <v>6337</v>
      </c>
      <c r="M1410" s="46">
        <v>42491</v>
      </c>
      <c r="N1410" s="46" t="s">
        <v>186</v>
      </c>
      <c r="O1410" s="46" t="s">
        <v>187</v>
      </c>
      <c r="P1410" s="46" t="s">
        <v>200</v>
      </c>
      <c r="Q1410" s="46" t="s">
        <v>4</v>
      </c>
      <c r="R1410" s="46" t="s">
        <v>4</v>
      </c>
      <c r="S1410" s="46" t="s">
        <v>194</v>
      </c>
      <c r="T1410" s="46" t="s">
        <v>194</v>
      </c>
      <c r="U1410" s="46" t="s">
        <v>194</v>
      </c>
      <c r="V1410" s="46" t="s">
        <v>194</v>
      </c>
      <c r="W1410" s="46" t="s">
        <v>201</v>
      </c>
      <c r="AD1410" s="46" t="s">
        <v>201</v>
      </c>
    </row>
    <row r="1411" spans="1:30" hidden="1">
      <c r="A1411" s="46">
        <v>15</v>
      </c>
      <c r="B1411" s="46" t="s">
        <v>946</v>
      </c>
      <c r="C1411" s="46" t="s">
        <v>6299</v>
      </c>
      <c r="D1411" s="46" t="s">
        <v>217</v>
      </c>
      <c r="E1411" s="46" t="s">
        <v>5982</v>
      </c>
      <c r="F1411" s="46" t="s">
        <v>6300</v>
      </c>
      <c r="G1411" s="44" t="s">
        <v>6301</v>
      </c>
      <c r="H1411" s="44" t="s">
        <v>3</v>
      </c>
      <c r="I1411" s="46" t="s">
        <v>6338</v>
      </c>
      <c r="J1411" s="44" t="s">
        <v>6339</v>
      </c>
      <c r="M1411" s="46">
        <v>42491</v>
      </c>
      <c r="N1411" s="46" t="s">
        <v>186</v>
      </c>
      <c r="O1411" s="46" t="s">
        <v>187</v>
      </c>
      <c r="P1411" s="46" t="s">
        <v>200</v>
      </c>
      <c r="Q1411" s="46" t="s">
        <v>4</v>
      </c>
      <c r="R1411" s="46" t="s">
        <v>4</v>
      </c>
      <c r="S1411" s="46" t="s">
        <v>194</v>
      </c>
      <c r="T1411" s="46" t="s">
        <v>194</v>
      </c>
      <c r="U1411" s="46" t="s">
        <v>194</v>
      </c>
      <c r="V1411" s="46" t="s">
        <v>194</v>
      </c>
      <c r="W1411" s="46" t="s">
        <v>201</v>
      </c>
      <c r="AD1411" s="46" t="s">
        <v>201</v>
      </c>
    </row>
    <row r="1412" spans="1:30" hidden="1">
      <c r="A1412" s="46">
        <v>16</v>
      </c>
      <c r="B1412" s="46" t="s">
        <v>946</v>
      </c>
      <c r="C1412" s="46" t="s">
        <v>6299</v>
      </c>
      <c r="D1412" s="46" t="s">
        <v>217</v>
      </c>
      <c r="E1412" s="46" t="s">
        <v>5982</v>
      </c>
      <c r="F1412" s="46" t="s">
        <v>6300</v>
      </c>
      <c r="G1412" s="44" t="s">
        <v>6301</v>
      </c>
      <c r="H1412" s="44" t="s">
        <v>3</v>
      </c>
      <c r="I1412" s="46" t="s">
        <v>6340</v>
      </c>
      <c r="J1412" s="44" t="s">
        <v>6341</v>
      </c>
      <c r="M1412" s="46">
        <v>42491</v>
      </c>
      <c r="N1412" s="46" t="s">
        <v>186</v>
      </c>
      <c r="O1412" s="46" t="s">
        <v>187</v>
      </c>
      <c r="P1412" s="46" t="s">
        <v>188</v>
      </c>
      <c r="Q1412" s="46" t="s">
        <v>4</v>
      </c>
      <c r="R1412" s="46" t="s">
        <v>4</v>
      </c>
      <c r="S1412" s="46" t="s">
        <v>194</v>
      </c>
      <c r="T1412" s="46" t="s">
        <v>194</v>
      </c>
      <c r="U1412" s="46" t="s">
        <v>194</v>
      </c>
      <c r="V1412" s="46" t="s">
        <v>194</v>
      </c>
      <c r="W1412" s="46" t="s">
        <v>189</v>
      </c>
      <c r="AD1412" s="46" t="s">
        <v>218</v>
      </c>
    </row>
    <row r="1413" spans="1:30" hidden="1">
      <c r="A1413" s="46">
        <v>17</v>
      </c>
      <c r="B1413" s="46" t="s">
        <v>946</v>
      </c>
      <c r="C1413" s="46" t="s">
        <v>6299</v>
      </c>
      <c r="D1413" s="46" t="s">
        <v>217</v>
      </c>
      <c r="E1413" s="46" t="s">
        <v>5982</v>
      </c>
      <c r="F1413" s="46" t="s">
        <v>6322</v>
      </c>
      <c r="G1413" s="44" t="s">
        <v>6323</v>
      </c>
      <c r="H1413" s="44" t="s">
        <v>5</v>
      </c>
      <c r="I1413" s="46" t="s">
        <v>6342</v>
      </c>
      <c r="J1413" s="44" t="s">
        <v>6343</v>
      </c>
      <c r="M1413" s="46">
        <v>42491</v>
      </c>
      <c r="N1413" s="46" t="s">
        <v>186</v>
      </c>
      <c r="O1413" s="46" t="s">
        <v>187</v>
      </c>
      <c r="P1413" s="46" t="s">
        <v>188</v>
      </c>
      <c r="Q1413" s="46" t="s">
        <v>7</v>
      </c>
      <c r="R1413" s="46" t="s">
        <v>4</v>
      </c>
      <c r="S1413" s="46" t="s">
        <v>194</v>
      </c>
      <c r="T1413" s="46" t="s">
        <v>194</v>
      </c>
      <c r="U1413" s="46" t="s">
        <v>194</v>
      </c>
      <c r="V1413" s="46" t="s">
        <v>194</v>
      </c>
      <c r="W1413" s="46" t="s">
        <v>189</v>
      </c>
      <c r="AA1413" s="46" t="s">
        <v>1396</v>
      </c>
      <c r="AB1413" s="46" t="s">
        <v>195</v>
      </c>
      <c r="AC1413" s="46" t="s">
        <v>5992</v>
      </c>
      <c r="AD1413" s="46" t="s">
        <v>218</v>
      </c>
    </row>
    <row r="1414" spans="1:30" hidden="1">
      <c r="A1414" s="46">
        <v>18</v>
      </c>
      <c r="B1414" s="46" t="s">
        <v>946</v>
      </c>
      <c r="C1414" s="46" t="s">
        <v>6299</v>
      </c>
      <c r="D1414" s="46" t="s">
        <v>217</v>
      </c>
      <c r="E1414" s="46" t="s">
        <v>5982</v>
      </c>
      <c r="F1414" s="46" t="s">
        <v>6300</v>
      </c>
      <c r="G1414" s="44" t="s">
        <v>6301</v>
      </c>
      <c r="H1414" s="44" t="s">
        <v>8</v>
      </c>
      <c r="I1414" s="46" t="s">
        <v>6344</v>
      </c>
      <c r="J1414" s="44" t="s">
        <v>6345</v>
      </c>
      <c r="M1414" s="46">
        <v>42491</v>
      </c>
      <c r="N1414" s="46" t="s">
        <v>186</v>
      </c>
      <c r="O1414" s="46" t="s">
        <v>187</v>
      </c>
      <c r="P1414" s="46" t="s">
        <v>200</v>
      </c>
      <c r="Q1414" s="46" t="s">
        <v>4</v>
      </c>
      <c r="R1414" s="46" t="s">
        <v>4</v>
      </c>
      <c r="S1414" s="46" t="s">
        <v>194</v>
      </c>
      <c r="T1414" s="46" t="s">
        <v>194</v>
      </c>
      <c r="U1414" s="46" t="s">
        <v>194</v>
      </c>
      <c r="V1414" s="46" t="s">
        <v>194</v>
      </c>
      <c r="W1414" s="46" t="s">
        <v>201</v>
      </c>
      <c r="AD1414" s="46" t="s">
        <v>201</v>
      </c>
    </row>
    <row r="1415" spans="1:30" hidden="1">
      <c r="A1415" s="46">
        <v>19</v>
      </c>
      <c r="B1415" s="46" t="s">
        <v>946</v>
      </c>
      <c r="C1415" s="46" t="s">
        <v>6299</v>
      </c>
      <c r="D1415" s="46" t="s">
        <v>217</v>
      </c>
      <c r="E1415" s="46" t="s">
        <v>5982</v>
      </c>
      <c r="F1415" s="46" t="s">
        <v>6322</v>
      </c>
      <c r="G1415" s="44" t="s">
        <v>6323</v>
      </c>
      <c r="H1415" s="44" t="s">
        <v>8</v>
      </c>
      <c r="I1415" s="46" t="s">
        <v>6346</v>
      </c>
      <c r="J1415" s="44" t="s">
        <v>6347</v>
      </c>
      <c r="M1415" s="46">
        <v>42491</v>
      </c>
      <c r="N1415" s="46" t="s">
        <v>186</v>
      </c>
      <c r="O1415" s="46" t="s">
        <v>187</v>
      </c>
      <c r="P1415" s="46" t="s">
        <v>188</v>
      </c>
      <c r="Q1415" s="46" t="s">
        <v>7</v>
      </c>
      <c r="R1415" s="46" t="s">
        <v>4</v>
      </c>
      <c r="S1415" s="46" t="s">
        <v>194</v>
      </c>
      <c r="T1415" s="46" t="s">
        <v>194</v>
      </c>
      <c r="U1415" s="46" t="s">
        <v>194</v>
      </c>
      <c r="V1415" s="46" t="s">
        <v>194</v>
      </c>
      <c r="W1415" s="46" t="s">
        <v>189</v>
      </c>
      <c r="AA1415" s="46" t="s">
        <v>1396</v>
      </c>
      <c r="AB1415" s="46" t="s">
        <v>195</v>
      </c>
      <c r="AC1415" s="46" t="s">
        <v>5992</v>
      </c>
      <c r="AD1415" s="46" t="s">
        <v>218</v>
      </c>
    </row>
    <row r="1416" spans="1:30" hidden="1">
      <c r="A1416" s="46">
        <v>20</v>
      </c>
      <c r="B1416" s="46" t="s">
        <v>946</v>
      </c>
      <c r="C1416" s="46" t="s">
        <v>6299</v>
      </c>
      <c r="D1416" s="46" t="s">
        <v>217</v>
      </c>
      <c r="E1416" s="46" t="s">
        <v>5982</v>
      </c>
      <c r="F1416" s="46" t="s">
        <v>6348</v>
      </c>
      <c r="G1416" s="44" t="s">
        <v>6349</v>
      </c>
      <c r="H1416" s="44" t="s">
        <v>3</v>
      </c>
      <c r="I1416" s="46" t="s">
        <v>6350</v>
      </c>
      <c r="J1416" s="44" t="s">
        <v>6351</v>
      </c>
      <c r="M1416" s="46">
        <v>42491</v>
      </c>
      <c r="N1416" s="46" t="s">
        <v>186</v>
      </c>
      <c r="O1416" s="46" t="s">
        <v>187</v>
      </c>
      <c r="P1416" s="46" t="s">
        <v>188</v>
      </c>
      <c r="Q1416" s="46" t="s">
        <v>7</v>
      </c>
      <c r="R1416" s="46" t="s">
        <v>7</v>
      </c>
      <c r="S1416" s="46" t="s">
        <v>194</v>
      </c>
      <c r="T1416" s="46" t="s">
        <v>194</v>
      </c>
      <c r="U1416" s="46" t="s">
        <v>194</v>
      </c>
      <c r="V1416" s="46" t="s">
        <v>194</v>
      </c>
      <c r="W1416" s="46" t="s">
        <v>189</v>
      </c>
      <c r="AA1416" s="46" t="s">
        <v>2755</v>
      </c>
      <c r="AB1416" s="46" t="s">
        <v>195</v>
      </c>
      <c r="AC1416" s="46" t="s">
        <v>5994</v>
      </c>
      <c r="AD1416" s="46" t="s">
        <v>218</v>
      </c>
    </row>
    <row r="1417" spans="1:30" hidden="1">
      <c r="A1417" s="46">
        <v>21</v>
      </c>
      <c r="B1417" s="46" t="s">
        <v>946</v>
      </c>
      <c r="C1417" s="46" t="s">
        <v>6299</v>
      </c>
      <c r="D1417" s="46" t="s">
        <v>217</v>
      </c>
      <c r="E1417" s="46" t="s">
        <v>5982</v>
      </c>
      <c r="F1417" s="46" t="s">
        <v>6352</v>
      </c>
      <c r="G1417" s="44" t="s">
        <v>6353</v>
      </c>
      <c r="H1417" s="44" t="s">
        <v>3</v>
      </c>
      <c r="I1417" s="46" t="s">
        <v>6354</v>
      </c>
      <c r="J1417" s="44" t="s">
        <v>6355</v>
      </c>
      <c r="M1417" s="46">
        <v>42491</v>
      </c>
      <c r="N1417" s="46" t="s">
        <v>186</v>
      </c>
      <c r="O1417" s="46" t="s">
        <v>187</v>
      </c>
      <c r="P1417" s="46" t="s">
        <v>188</v>
      </c>
      <c r="Q1417" s="46" t="s">
        <v>7</v>
      </c>
      <c r="R1417" s="46" t="s">
        <v>7</v>
      </c>
      <c r="S1417" s="46" t="s">
        <v>194</v>
      </c>
      <c r="T1417" s="46" t="s">
        <v>194</v>
      </c>
      <c r="U1417" s="46" t="s">
        <v>194</v>
      </c>
      <c r="V1417" s="46" t="s">
        <v>194</v>
      </c>
      <c r="W1417" s="46" t="s">
        <v>189</v>
      </c>
      <c r="AD1417" s="46" t="s">
        <v>218</v>
      </c>
    </row>
    <row r="1418" spans="1:30" hidden="1">
      <c r="A1418" s="46">
        <v>22</v>
      </c>
      <c r="B1418" s="46" t="s">
        <v>946</v>
      </c>
      <c r="C1418" s="46" t="s">
        <v>6299</v>
      </c>
      <c r="D1418" s="46" t="s">
        <v>217</v>
      </c>
      <c r="E1418" s="46" t="s">
        <v>5982</v>
      </c>
      <c r="F1418" s="46" t="s">
        <v>6356</v>
      </c>
      <c r="G1418" s="44" t="s">
        <v>6357</v>
      </c>
      <c r="H1418" s="44" t="s">
        <v>3</v>
      </c>
      <c r="I1418" s="46" t="s">
        <v>6358</v>
      </c>
      <c r="J1418" s="44" t="s">
        <v>6359</v>
      </c>
      <c r="M1418" s="46">
        <v>42491</v>
      </c>
      <c r="N1418" s="46" t="s">
        <v>186</v>
      </c>
      <c r="O1418" s="46" t="s">
        <v>187</v>
      </c>
      <c r="P1418" s="46" t="s">
        <v>188</v>
      </c>
      <c r="Q1418" s="46" t="s">
        <v>7</v>
      </c>
      <c r="R1418" s="46" t="s">
        <v>7</v>
      </c>
      <c r="S1418" s="46" t="s">
        <v>194</v>
      </c>
      <c r="T1418" s="46" t="s">
        <v>194</v>
      </c>
      <c r="U1418" s="46" t="s">
        <v>194</v>
      </c>
      <c r="V1418" s="46" t="s">
        <v>194</v>
      </c>
      <c r="W1418" s="46" t="s">
        <v>189</v>
      </c>
      <c r="AD1418" s="46" t="s">
        <v>218</v>
      </c>
    </row>
    <row r="1419" spans="1:30" hidden="1">
      <c r="A1419" s="46">
        <v>23</v>
      </c>
      <c r="B1419" s="46" t="s">
        <v>946</v>
      </c>
      <c r="C1419" s="46" t="s">
        <v>6299</v>
      </c>
      <c r="D1419" s="46" t="s">
        <v>217</v>
      </c>
      <c r="E1419" s="46" t="s">
        <v>5982</v>
      </c>
      <c r="F1419" s="46" t="s">
        <v>6023</v>
      </c>
      <c r="G1419" s="44" t="s">
        <v>6360</v>
      </c>
      <c r="H1419" s="44" t="s">
        <v>3</v>
      </c>
      <c r="I1419" s="46" t="s">
        <v>6361</v>
      </c>
      <c r="J1419" s="44" t="s">
        <v>6362</v>
      </c>
      <c r="M1419" s="46">
        <v>42491</v>
      </c>
      <c r="N1419" s="46" t="s">
        <v>186</v>
      </c>
      <c r="O1419" s="46" t="s">
        <v>187</v>
      </c>
      <c r="P1419" s="46" t="s">
        <v>188</v>
      </c>
      <c r="Q1419" s="46" t="s">
        <v>7</v>
      </c>
      <c r="R1419" s="46" t="s">
        <v>7</v>
      </c>
      <c r="S1419" s="46" t="s">
        <v>194</v>
      </c>
      <c r="T1419" s="46" t="s">
        <v>194</v>
      </c>
      <c r="U1419" s="46" t="s">
        <v>194</v>
      </c>
      <c r="V1419" s="46" t="s">
        <v>194</v>
      </c>
      <c r="W1419" s="46" t="s">
        <v>189</v>
      </c>
      <c r="AD1419" s="46" t="s">
        <v>218</v>
      </c>
    </row>
    <row r="1420" spans="1:30" hidden="1">
      <c r="A1420" s="46">
        <v>24</v>
      </c>
      <c r="B1420" s="46" t="s">
        <v>946</v>
      </c>
      <c r="C1420" s="46" t="s">
        <v>6299</v>
      </c>
      <c r="D1420" s="46" t="s">
        <v>217</v>
      </c>
      <c r="E1420" s="46" t="s">
        <v>5982</v>
      </c>
      <c r="F1420" s="46" t="s">
        <v>6315</v>
      </c>
      <c r="G1420" s="44" t="s">
        <v>6316</v>
      </c>
      <c r="H1420" s="44" t="s">
        <v>8</v>
      </c>
      <c r="I1420" s="46" t="s">
        <v>6363</v>
      </c>
      <c r="J1420" s="44" t="s">
        <v>6364</v>
      </c>
      <c r="K1420" s="46" t="s">
        <v>6365</v>
      </c>
      <c r="L1420" s="46">
        <v>15249261963</v>
      </c>
      <c r="M1420" s="46">
        <v>42248</v>
      </c>
      <c r="N1420" s="46" t="s">
        <v>186</v>
      </c>
      <c r="O1420" s="46" t="s">
        <v>187</v>
      </c>
      <c r="P1420" s="46" t="s">
        <v>193</v>
      </c>
      <c r="Q1420" s="46" t="s">
        <v>4</v>
      </c>
      <c r="R1420" s="46" t="s">
        <v>4</v>
      </c>
      <c r="S1420" s="46" t="s">
        <v>194</v>
      </c>
      <c r="T1420" s="46" t="s">
        <v>194</v>
      </c>
      <c r="U1420" s="46" t="s">
        <v>194</v>
      </c>
      <c r="V1420" s="46" t="s">
        <v>194</v>
      </c>
      <c r="W1420" s="46" t="s">
        <v>189</v>
      </c>
      <c r="AA1420" s="46" t="s">
        <v>2755</v>
      </c>
      <c r="AB1420" s="46" t="s">
        <v>195</v>
      </c>
      <c r="AC1420" s="46" t="s">
        <v>6366</v>
      </c>
      <c r="AD1420" s="46" t="s">
        <v>190</v>
      </c>
    </row>
    <row r="1421" spans="1:30" hidden="1">
      <c r="A1421" s="46">
        <v>25</v>
      </c>
      <c r="B1421" s="46" t="s">
        <v>946</v>
      </c>
      <c r="C1421" s="46" t="s">
        <v>6299</v>
      </c>
      <c r="D1421" s="46" t="s">
        <v>217</v>
      </c>
      <c r="E1421" s="46" t="s">
        <v>5982</v>
      </c>
      <c r="F1421" s="46" t="s">
        <v>6300</v>
      </c>
      <c r="G1421" s="44" t="s">
        <v>6301</v>
      </c>
      <c r="H1421" s="44" t="s">
        <v>3</v>
      </c>
      <c r="I1421" s="46" t="s">
        <v>6300</v>
      </c>
      <c r="J1421" s="44" t="s">
        <v>6367</v>
      </c>
      <c r="K1421" s="46" t="s">
        <v>6368</v>
      </c>
      <c r="L1421" s="46">
        <v>18049284313</v>
      </c>
      <c r="M1421" s="46">
        <v>42248</v>
      </c>
      <c r="N1421" s="46" t="s">
        <v>186</v>
      </c>
      <c r="O1421" s="46" t="s">
        <v>187</v>
      </c>
      <c r="P1421" s="46" t="s">
        <v>193</v>
      </c>
      <c r="Q1421" s="46" t="s">
        <v>7</v>
      </c>
      <c r="R1421" s="46" t="s">
        <v>4</v>
      </c>
      <c r="S1421" s="46" t="s">
        <v>194</v>
      </c>
      <c r="T1421" s="46" t="s">
        <v>194</v>
      </c>
      <c r="U1421" s="46" t="s">
        <v>194</v>
      </c>
      <c r="V1421" s="46" t="s">
        <v>194</v>
      </c>
      <c r="W1421" s="46" t="s">
        <v>189</v>
      </c>
      <c r="AA1421" s="46">
        <v>80</v>
      </c>
      <c r="AB1421" s="46" t="s">
        <v>195</v>
      </c>
      <c r="AC1421" s="46" t="s">
        <v>6366</v>
      </c>
      <c r="AD1421" s="46" t="s">
        <v>190</v>
      </c>
    </row>
    <row r="1422" spans="1:30" hidden="1">
      <c r="A1422" s="46">
        <v>26</v>
      </c>
      <c r="B1422" s="46" t="s">
        <v>946</v>
      </c>
      <c r="C1422" s="46" t="s">
        <v>6299</v>
      </c>
      <c r="D1422" s="46" t="s">
        <v>217</v>
      </c>
      <c r="E1422" s="46" t="s">
        <v>5982</v>
      </c>
      <c r="F1422" s="46" t="s">
        <v>6315</v>
      </c>
      <c r="G1422" s="44" t="s">
        <v>6316</v>
      </c>
      <c r="H1422" s="44" t="s">
        <v>3</v>
      </c>
      <c r="I1422" s="46" t="s">
        <v>6315</v>
      </c>
      <c r="J1422" s="44" t="s">
        <v>6369</v>
      </c>
      <c r="K1422" s="46" t="s">
        <v>6370</v>
      </c>
      <c r="L1422" s="46">
        <v>13659213706</v>
      </c>
      <c r="M1422" s="46">
        <v>42248</v>
      </c>
      <c r="N1422" s="46" t="s">
        <v>186</v>
      </c>
      <c r="O1422" s="46" t="s">
        <v>187</v>
      </c>
      <c r="P1422" s="46" t="s">
        <v>193</v>
      </c>
      <c r="Q1422" s="46" t="s">
        <v>4</v>
      </c>
      <c r="R1422" s="46" t="s">
        <v>4</v>
      </c>
      <c r="S1422" s="46" t="s">
        <v>194</v>
      </c>
      <c r="T1422" s="46" t="s">
        <v>194</v>
      </c>
      <c r="U1422" s="46" t="s">
        <v>194</v>
      </c>
      <c r="V1422" s="46" t="s">
        <v>194</v>
      </c>
      <c r="W1422" s="46" t="s">
        <v>189</v>
      </c>
      <c r="AA1422" s="46" t="s">
        <v>2755</v>
      </c>
      <c r="AB1422" s="46" t="s">
        <v>195</v>
      </c>
      <c r="AC1422" s="46" t="s">
        <v>6371</v>
      </c>
      <c r="AD1422" s="46" t="s">
        <v>190</v>
      </c>
    </row>
    <row r="1423" spans="1:30" hidden="1">
      <c r="A1423" s="46">
        <v>27</v>
      </c>
      <c r="B1423" s="46" t="s">
        <v>946</v>
      </c>
      <c r="C1423" s="46" t="s">
        <v>6299</v>
      </c>
      <c r="D1423" s="46" t="s">
        <v>217</v>
      </c>
      <c r="E1423" s="46" t="s">
        <v>5982</v>
      </c>
      <c r="F1423" s="46" t="s">
        <v>6348</v>
      </c>
      <c r="G1423" s="44" t="s">
        <v>6349</v>
      </c>
      <c r="H1423" s="44" t="s">
        <v>3</v>
      </c>
      <c r="I1423" s="46" t="s">
        <v>6348</v>
      </c>
      <c r="J1423" s="44" t="s">
        <v>6372</v>
      </c>
      <c r="K1423" s="46" t="s">
        <v>6373</v>
      </c>
      <c r="L1423" s="46">
        <v>18066661308</v>
      </c>
      <c r="M1423" s="46">
        <v>42401</v>
      </c>
      <c r="N1423" s="46" t="s">
        <v>186</v>
      </c>
      <c r="O1423" s="46" t="s">
        <v>187</v>
      </c>
      <c r="P1423" s="46" t="s">
        <v>193</v>
      </c>
      <c r="Q1423" s="46" t="s">
        <v>4</v>
      </c>
      <c r="R1423" s="46" t="s">
        <v>4</v>
      </c>
      <c r="S1423" s="46" t="s">
        <v>194</v>
      </c>
      <c r="T1423" s="46" t="s">
        <v>194</v>
      </c>
      <c r="U1423" s="46" t="s">
        <v>194</v>
      </c>
      <c r="V1423" s="46" t="s">
        <v>194</v>
      </c>
      <c r="W1423" s="46" t="s">
        <v>189</v>
      </c>
      <c r="AA1423" s="46" t="s">
        <v>2755</v>
      </c>
      <c r="AB1423" s="46" t="s">
        <v>195</v>
      </c>
      <c r="AC1423" s="46" t="s">
        <v>6366</v>
      </c>
      <c r="AD1423" s="46" t="s">
        <v>190</v>
      </c>
    </row>
    <row r="1424" spans="1:30" hidden="1">
      <c r="A1424" s="46">
        <v>28</v>
      </c>
      <c r="B1424" s="46" t="s">
        <v>946</v>
      </c>
      <c r="C1424" s="46" t="s">
        <v>6299</v>
      </c>
      <c r="D1424" s="46" t="s">
        <v>217</v>
      </c>
      <c r="E1424" s="46" t="s">
        <v>5982</v>
      </c>
      <c r="F1424" s="46" t="s">
        <v>6315</v>
      </c>
      <c r="G1424" s="44" t="s">
        <v>6316</v>
      </c>
      <c r="H1424" s="44" t="s">
        <v>9</v>
      </c>
      <c r="I1424" s="46" t="s">
        <v>6374</v>
      </c>
      <c r="J1424" s="44" t="s">
        <v>6375</v>
      </c>
      <c r="K1424" s="46" t="s">
        <v>6376</v>
      </c>
      <c r="L1424" s="46">
        <v>15991980234</v>
      </c>
      <c r="M1424" s="46">
        <v>42401</v>
      </c>
      <c r="N1424" s="46" t="s">
        <v>186</v>
      </c>
      <c r="O1424" s="46" t="s">
        <v>187</v>
      </c>
      <c r="P1424" s="46" t="s">
        <v>193</v>
      </c>
      <c r="Q1424" s="46" t="s">
        <v>4</v>
      </c>
      <c r="R1424" s="46" t="s">
        <v>4</v>
      </c>
      <c r="S1424" s="46" t="s">
        <v>194</v>
      </c>
      <c r="T1424" s="46" t="s">
        <v>194</v>
      </c>
      <c r="U1424" s="46" t="s">
        <v>194</v>
      </c>
      <c r="V1424" s="46" t="s">
        <v>194</v>
      </c>
      <c r="W1424" s="46" t="s">
        <v>189</v>
      </c>
      <c r="AA1424" s="46" t="s">
        <v>2755</v>
      </c>
      <c r="AB1424" s="46" t="s">
        <v>195</v>
      </c>
      <c r="AC1424" s="46" t="s">
        <v>6366</v>
      </c>
      <c r="AD1424" s="46" t="s">
        <v>190</v>
      </c>
    </row>
    <row r="1425" spans="1:30" hidden="1">
      <c r="A1425" s="46">
        <v>29</v>
      </c>
      <c r="B1425" s="46" t="s">
        <v>946</v>
      </c>
      <c r="C1425" s="46" t="s">
        <v>6299</v>
      </c>
      <c r="D1425" s="46" t="s">
        <v>217</v>
      </c>
      <c r="E1425" s="46" t="s">
        <v>5982</v>
      </c>
      <c r="F1425" s="46" t="s">
        <v>6315</v>
      </c>
      <c r="G1425" s="44" t="s">
        <v>6316</v>
      </c>
      <c r="H1425" s="44" t="s">
        <v>9</v>
      </c>
      <c r="I1425" s="46" t="s">
        <v>6377</v>
      </c>
      <c r="J1425" s="44" t="s">
        <v>6378</v>
      </c>
      <c r="M1425" s="46">
        <v>42278</v>
      </c>
      <c r="N1425" s="46" t="s">
        <v>186</v>
      </c>
      <c r="O1425" s="46" t="s">
        <v>187</v>
      </c>
      <c r="P1425" s="46" t="s">
        <v>193</v>
      </c>
      <c r="Q1425" s="46" t="s">
        <v>4</v>
      </c>
      <c r="R1425" s="46" t="s">
        <v>4</v>
      </c>
      <c r="S1425" s="46" t="s">
        <v>194</v>
      </c>
      <c r="T1425" s="46" t="s">
        <v>194</v>
      </c>
      <c r="U1425" s="46" t="s">
        <v>194</v>
      </c>
      <c r="V1425" s="46" t="s">
        <v>194</v>
      </c>
      <c r="W1425" s="46" t="s">
        <v>189</v>
      </c>
      <c r="AA1425" s="46" t="s">
        <v>2755</v>
      </c>
      <c r="AB1425" s="46" t="s">
        <v>195</v>
      </c>
      <c r="AC1425" s="46" t="s">
        <v>6366</v>
      </c>
      <c r="AD1425" s="46" t="s">
        <v>190</v>
      </c>
    </row>
    <row r="1426" spans="1:30" hidden="1">
      <c r="A1426" s="46">
        <v>30</v>
      </c>
      <c r="B1426" s="46" t="s">
        <v>946</v>
      </c>
      <c r="C1426" s="46" t="s">
        <v>6299</v>
      </c>
      <c r="D1426" s="46" t="s">
        <v>217</v>
      </c>
      <c r="E1426" s="46" t="s">
        <v>5982</v>
      </c>
      <c r="F1426" s="46" t="s">
        <v>6315</v>
      </c>
      <c r="G1426" s="44" t="s">
        <v>6316</v>
      </c>
      <c r="H1426" s="44" t="s">
        <v>8</v>
      </c>
      <c r="I1426" s="46" t="s">
        <v>6379</v>
      </c>
      <c r="J1426" s="44" t="s">
        <v>6380</v>
      </c>
      <c r="M1426" s="46">
        <v>41334</v>
      </c>
      <c r="N1426" s="46" t="s">
        <v>186</v>
      </c>
      <c r="O1426" s="46" t="s">
        <v>187</v>
      </c>
      <c r="P1426" s="46" t="s">
        <v>188</v>
      </c>
      <c r="Q1426" s="46" t="s">
        <v>4</v>
      </c>
      <c r="R1426" s="46" t="s">
        <v>4</v>
      </c>
      <c r="S1426" s="46" t="s">
        <v>194</v>
      </c>
      <c r="T1426" s="46" t="s">
        <v>194</v>
      </c>
      <c r="U1426" s="46" t="s">
        <v>194</v>
      </c>
      <c r="V1426" s="46" t="s">
        <v>194</v>
      </c>
      <c r="W1426" s="46" t="s">
        <v>189</v>
      </c>
      <c r="AA1426" s="46" t="s">
        <v>2755</v>
      </c>
      <c r="AB1426" s="46" t="s">
        <v>195</v>
      </c>
      <c r="AC1426" s="46" t="s">
        <v>6366</v>
      </c>
      <c r="AD1426" s="46" t="s">
        <v>190</v>
      </c>
    </row>
    <row r="1427" spans="1:30" hidden="1">
      <c r="A1427" s="46">
        <v>31</v>
      </c>
      <c r="B1427" s="46" t="s">
        <v>946</v>
      </c>
      <c r="C1427" s="46" t="s">
        <v>6299</v>
      </c>
      <c r="D1427" s="46" t="s">
        <v>217</v>
      </c>
      <c r="E1427" s="46" t="s">
        <v>5982</v>
      </c>
      <c r="F1427" s="46" t="s">
        <v>6381</v>
      </c>
      <c r="G1427" s="44" t="s">
        <v>6382</v>
      </c>
      <c r="H1427" s="44" t="s">
        <v>3</v>
      </c>
      <c r="I1427" s="46" t="s">
        <v>6381</v>
      </c>
      <c r="J1427" s="44" t="s">
        <v>6383</v>
      </c>
      <c r="M1427" s="46">
        <v>41334</v>
      </c>
      <c r="N1427" s="46" t="s">
        <v>186</v>
      </c>
      <c r="O1427" s="46" t="s">
        <v>187</v>
      </c>
      <c r="P1427" s="46" t="s">
        <v>193</v>
      </c>
      <c r="Q1427" s="46" t="s">
        <v>4</v>
      </c>
      <c r="R1427" s="46" t="s">
        <v>4</v>
      </c>
      <c r="S1427" s="46" t="s">
        <v>194</v>
      </c>
      <c r="T1427" s="46" t="s">
        <v>194</v>
      </c>
      <c r="U1427" s="46" t="s">
        <v>194</v>
      </c>
      <c r="V1427" s="46" t="s">
        <v>194</v>
      </c>
      <c r="W1427" s="46" t="s">
        <v>189</v>
      </c>
      <c r="AA1427" s="46" t="s">
        <v>1185</v>
      </c>
      <c r="AB1427" s="46" t="s">
        <v>195</v>
      </c>
      <c r="AC1427" s="46" t="s">
        <v>6366</v>
      </c>
      <c r="AD1427" s="46" t="s">
        <v>190</v>
      </c>
    </row>
    <row r="1428" spans="1:30" hidden="1">
      <c r="A1428" s="46">
        <v>32</v>
      </c>
      <c r="B1428" s="46" t="s">
        <v>946</v>
      </c>
      <c r="C1428" s="46" t="s">
        <v>6299</v>
      </c>
      <c r="D1428" s="46" t="s">
        <v>217</v>
      </c>
      <c r="E1428" s="46" t="s">
        <v>5982</v>
      </c>
      <c r="F1428" s="46" t="s">
        <v>6352</v>
      </c>
      <c r="G1428" s="44" t="s">
        <v>6353</v>
      </c>
      <c r="H1428" s="44" t="s">
        <v>3</v>
      </c>
      <c r="I1428" s="46" t="s">
        <v>6352</v>
      </c>
      <c r="J1428" s="44" t="s">
        <v>6384</v>
      </c>
      <c r="M1428" s="46">
        <v>41334</v>
      </c>
      <c r="N1428" s="46" t="s">
        <v>186</v>
      </c>
      <c r="O1428" s="46" t="s">
        <v>187</v>
      </c>
      <c r="P1428" s="46" t="s">
        <v>193</v>
      </c>
      <c r="Q1428" s="46" t="s">
        <v>7</v>
      </c>
      <c r="R1428" s="46" t="s">
        <v>7</v>
      </c>
      <c r="S1428" s="46" t="s">
        <v>194</v>
      </c>
      <c r="T1428" s="46" t="s">
        <v>194</v>
      </c>
      <c r="U1428" s="46" t="s">
        <v>194</v>
      </c>
      <c r="V1428" s="46" t="s">
        <v>194</v>
      </c>
      <c r="W1428" s="46" t="s">
        <v>189</v>
      </c>
      <c r="AA1428" s="46">
        <v>17</v>
      </c>
      <c r="AB1428" s="46" t="s">
        <v>195</v>
      </c>
      <c r="AC1428" s="46" t="s">
        <v>6371</v>
      </c>
      <c r="AD1428" s="46" t="s">
        <v>190</v>
      </c>
    </row>
    <row r="1429" spans="1:30" hidden="1">
      <c r="A1429" s="46">
        <v>33</v>
      </c>
      <c r="B1429" s="46" t="s">
        <v>946</v>
      </c>
      <c r="C1429" s="46" t="s">
        <v>6299</v>
      </c>
      <c r="D1429" s="46" t="s">
        <v>217</v>
      </c>
      <c r="E1429" s="46" t="s">
        <v>5982</v>
      </c>
      <c r="F1429" s="46" t="s">
        <v>6356</v>
      </c>
      <c r="G1429" s="44" t="s">
        <v>6357</v>
      </c>
      <c r="H1429" s="44" t="s">
        <v>3</v>
      </c>
      <c r="I1429" s="46" t="s">
        <v>6356</v>
      </c>
      <c r="J1429" s="44" t="s">
        <v>6385</v>
      </c>
      <c r="M1429" s="46">
        <v>41334</v>
      </c>
      <c r="N1429" s="46" t="s">
        <v>186</v>
      </c>
      <c r="O1429" s="46" t="s">
        <v>187</v>
      </c>
      <c r="P1429" s="46" t="s">
        <v>193</v>
      </c>
      <c r="Q1429" s="46" t="s">
        <v>7</v>
      </c>
      <c r="R1429" s="46" t="s">
        <v>7</v>
      </c>
      <c r="S1429" s="46" t="s">
        <v>194</v>
      </c>
      <c r="T1429" s="46" t="s">
        <v>194</v>
      </c>
      <c r="U1429" s="46" t="s">
        <v>194</v>
      </c>
      <c r="V1429" s="46" t="s">
        <v>194</v>
      </c>
      <c r="W1429" s="46" t="s">
        <v>189</v>
      </c>
      <c r="AA1429" s="46">
        <v>20</v>
      </c>
      <c r="AB1429" s="46" t="s">
        <v>195</v>
      </c>
      <c r="AC1429" s="46" t="s">
        <v>6371</v>
      </c>
      <c r="AD1429" s="46" t="s">
        <v>190</v>
      </c>
    </row>
    <row r="1430" spans="1:30" hidden="1">
      <c r="A1430" s="46">
        <v>34</v>
      </c>
      <c r="B1430" s="46" t="s">
        <v>946</v>
      </c>
      <c r="C1430" s="46" t="s">
        <v>6299</v>
      </c>
      <c r="D1430" s="46" t="s">
        <v>217</v>
      </c>
      <c r="E1430" s="46" t="s">
        <v>5982</v>
      </c>
      <c r="F1430" s="46" t="s">
        <v>6023</v>
      </c>
      <c r="G1430" s="44" t="s">
        <v>6360</v>
      </c>
      <c r="H1430" s="44" t="s">
        <v>3</v>
      </c>
      <c r="I1430" s="46" t="s">
        <v>6023</v>
      </c>
      <c r="J1430" s="44" t="s">
        <v>6386</v>
      </c>
      <c r="M1430" s="46">
        <v>41334</v>
      </c>
      <c r="N1430" s="46" t="s">
        <v>186</v>
      </c>
      <c r="O1430" s="46" t="s">
        <v>187</v>
      </c>
      <c r="P1430" s="46" t="s">
        <v>193</v>
      </c>
      <c r="Q1430" s="46" t="s">
        <v>7</v>
      </c>
      <c r="R1430" s="46" t="s">
        <v>4</v>
      </c>
      <c r="S1430" s="46" t="s">
        <v>194</v>
      </c>
      <c r="T1430" s="46" t="s">
        <v>194</v>
      </c>
      <c r="U1430" s="46" t="s">
        <v>194</v>
      </c>
      <c r="V1430" s="46" t="s">
        <v>194</v>
      </c>
      <c r="W1430" s="46" t="s">
        <v>189</v>
      </c>
      <c r="AA1430" s="46">
        <v>30</v>
      </c>
      <c r="AB1430" s="46" t="s">
        <v>34</v>
      </c>
      <c r="AC1430" s="46" t="s">
        <v>6371</v>
      </c>
      <c r="AD1430" s="46" t="s">
        <v>190</v>
      </c>
    </row>
    <row r="1431" spans="1:30" hidden="1">
      <c r="A1431" s="46">
        <v>35</v>
      </c>
      <c r="B1431" s="46" t="s">
        <v>946</v>
      </c>
      <c r="C1431" s="46" t="s">
        <v>6299</v>
      </c>
      <c r="D1431" s="46" t="s">
        <v>217</v>
      </c>
      <c r="E1431" s="46" t="s">
        <v>5982</v>
      </c>
      <c r="F1431" s="46" t="s">
        <v>6387</v>
      </c>
      <c r="G1431" s="44" t="s">
        <v>6388</v>
      </c>
      <c r="H1431" s="44" t="s">
        <v>3</v>
      </c>
      <c r="I1431" s="46" t="s">
        <v>6387</v>
      </c>
      <c r="J1431" s="44" t="s">
        <v>6389</v>
      </c>
      <c r="M1431" s="46">
        <v>41334</v>
      </c>
      <c r="N1431" s="46" t="s">
        <v>186</v>
      </c>
      <c r="O1431" s="46" t="s">
        <v>187</v>
      </c>
      <c r="P1431" s="46" t="s">
        <v>193</v>
      </c>
      <c r="Q1431" s="46" t="s">
        <v>7</v>
      </c>
      <c r="R1431" s="46" t="s">
        <v>7</v>
      </c>
      <c r="S1431" s="46" t="s">
        <v>194</v>
      </c>
      <c r="T1431" s="46" t="s">
        <v>194</v>
      </c>
      <c r="U1431" s="46" t="s">
        <v>194</v>
      </c>
      <c r="V1431" s="46" t="s">
        <v>194</v>
      </c>
      <c r="W1431" s="46" t="s">
        <v>189</v>
      </c>
      <c r="AA1431" s="46" t="s">
        <v>2617</v>
      </c>
      <c r="AB1431" s="46" t="s">
        <v>195</v>
      </c>
      <c r="AC1431" s="46" t="s">
        <v>6366</v>
      </c>
      <c r="AD1431" s="46" t="s">
        <v>190</v>
      </c>
    </row>
    <row r="1432" spans="1:30" hidden="1">
      <c r="A1432" s="46">
        <v>36</v>
      </c>
      <c r="B1432" s="46" t="s">
        <v>946</v>
      </c>
      <c r="C1432" s="46" t="s">
        <v>6299</v>
      </c>
      <c r="D1432" s="46" t="s">
        <v>217</v>
      </c>
      <c r="E1432" s="46" t="s">
        <v>5982</v>
      </c>
      <c r="F1432" s="46" t="s">
        <v>6390</v>
      </c>
      <c r="G1432" s="44" t="s">
        <v>6391</v>
      </c>
      <c r="H1432" s="44" t="s">
        <v>3</v>
      </c>
      <c r="I1432" s="46" t="s">
        <v>6390</v>
      </c>
      <c r="J1432" s="44" t="s">
        <v>6392</v>
      </c>
      <c r="M1432" s="46">
        <v>41334</v>
      </c>
      <c r="N1432" s="46" t="s">
        <v>186</v>
      </c>
      <c r="O1432" s="46" t="s">
        <v>187</v>
      </c>
      <c r="P1432" s="46" t="s">
        <v>193</v>
      </c>
      <c r="Q1432" s="46" t="s">
        <v>7</v>
      </c>
      <c r="R1432" s="46" t="s">
        <v>7</v>
      </c>
      <c r="S1432" s="46" t="s">
        <v>194</v>
      </c>
      <c r="T1432" s="46" t="s">
        <v>194</v>
      </c>
      <c r="U1432" s="46" t="s">
        <v>194</v>
      </c>
      <c r="V1432" s="46" t="s">
        <v>194</v>
      </c>
      <c r="W1432" s="46" t="s">
        <v>189</v>
      </c>
      <c r="AA1432" s="46" t="s">
        <v>2586</v>
      </c>
      <c r="AB1432" s="46" t="s">
        <v>195</v>
      </c>
      <c r="AC1432" s="46" t="s">
        <v>6366</v>
      </c>
      <c r="AD1432" s="46" t="s">
        <v>190</v>
      </c>
    </row>
    <row r="1433" spans="1:30" hidden="1">
      <c r="A1433" s="46">
        <v>37</v>
      </c>
      <c r="B1433" s="46" t="s">
        <v>946</v>
      </c>
      <c r="C1433" s="46" t="s">
        <v>6299</v>
      </c>
      <c r="D1433" s="46" t="s">
        <v>217</v>
      </c>
      <c r="E1433" s="46" t="s">
        <v>5982</v>
      </c>
      <c r="F1433" s="46" t="s">
        <v>6311</v>
      </c>
      <c r="G1433" s="44" t="s">
        <v>6312</v>
      </c>
      <c r="H1433" s="44" t="s">
        <v>3</v>
      </c>
      <c r="I1433" s="46" t="s">
        <v>6311</v>
      </c>
      <c r="J1433" s="44" t="s">
        <v>6393</v>
      </c>
      <c r="M1433" s="46">
        <v>41334</v>
      </c>
      <c r="N1433" s="46" t="s">
        <v>186</v>
      </c>
      <c r="O1433" s="46" t="s">
        <v>187</v>
      </c>
      <c r="P1433" s="46" t="s">
        <v>193</v>
      </c>
      <c r="Q1433" s="46" t="s">
        <v>7</v>
      </c>
      <c r="R1433" s="46" t="s">
        <v>4</v>
      </c>
      <c r="S1433" s="46" t="s">
        <v>194</v>
      </c>
      <c r="T1433" s="46" t="s">
        <v>194</v>
      </c>
      <c r="U1433" s="46" t="s">
        <v>194</v>
      </c>
      <c r="V1433" s="46" t="s">
        <v>194</v>
      </c>
      <c r="W1433" s="46" t="s">
        <v>189</v>
      </c>
      <c r="AA1433" s="46" t="s">
        <v>2755</v>
      </c>
      <c r="AB1433" s="46" t="s">
        <v>195</v>
      </c>
      <c r="AC1433" s="46" t="s">
        <v>6366</v>
      </c>
      <c r="AD1433" s="46" t="s">
        <v>190</v>
      </c>
    </row>
    <row r="1434" spans="1:30" hidden="1">
      <c r="A1434" s="46">
        <v>38</v>
      </c>
      <c r="B1434" s="46" t="s">
        <v>946</v>
      </c>
      <c r="C1434" s="46" t="s">
        <v>6299</v>
      </c>
      <c r="D1434" s="46" t="s">
        <v>217</v>
      </c>
      <c r="E1434" s="46" t="s">
        <v>5982</v>
      </c>
      <c r="F1434" s="46" t="s">
        <v>6394</v>
      </c>
      <c r="G1434" s="44" t="s">
        <v>6395</v>
      </c>
      <c r="H1434" s="44" t="s">
        <v>3</v>
      </c>
      <c r="I1434" s="46" t="s">
        <v>6394</v>
      </c>
      <c r="J1434" s="44" t="s">
        <v>6396</v>
      </c>
      <c r="M1434" s="46">
        <v>41334</v>
      </c>
      <c r="N1434" s="46" t="s">
        <v>186</v>
      </c>
      <c r="O1434" s="46" t="s">
        <v>187</v>
      </c>
      <c r="P1434" s="46" t="s">
        <v>188</v>
      </c>
      <c r="Q1434" s="46" t="s">
        <v>7</v>
      </c>
      <c r="R1434" s="46" t="s">
        <v>4</v>
      </c>
      <c r="S1434" s="46" t="s">
        <v>194</v>
      </c>
      <c r="T1434" s="46" t="s">
        <v>194</v>
      </c>
      <c r="U1434" s="46" t="s">
        <v>194</v>
      </c>
      <c r="V1434" s="46" t="s">
        <v>194</v>
      </c>
      <c r="W1434" s="46" t="s">
        <v>189</v>
      </c>
      <c r="AA1434" s="46" t="s">
        <v>1153</v>
      </c>
      <c r="AB1434" s="46" t="s">
        <v>195</v>
      </c>
      <c r="AC1434" s="46" t="s">
        <v>6366</v>
      </c>
      <c r="AD1434" s="46" t="s">
        <v>190</v>
      </c>
    </row>
    <row r="1435" spans="1:30" hidden="1">
      <c r="A1435" s="46">
        <v>39</v>
      </c>
      <c r="B1435" s="46" t="s">
        <v>946</v>
      </c>
      <c r="C1435" s="46" t="s">
        <v>6299</v>
      </c>
      <c r="D1435" s="46" t="s">
        <v>217</v>
      </c>
      <c r="E1435" s="46" t="s">
        <v>5982</v>
      </c>
      <c r="F1435" s="46" t="s">
        <v>6397</v>
      </c>
      <c r="G1435" s="44" t="s">
        <v>6398</v>
      </c>
      <c r="H1435" s="44" t="s">
        <v>3</v>
      </c>
      <c r="I1435" s="46" t="s">
        <v>6397</v>
      </c>
      <c r="J1435" s="44" t="s">
        <v>6399</v>
      </c>
      <c r="M1435" s="46">
        <v>41334</v>
      </c>
      <c r="N1435" s="46" t="s">
        <v>186</v>
      </c>
      <c r="O1435" s="46" t="s">
        <v>187</v>
      </c>
      <c r="P1435" s="46" t="s">
        <v>193</v>
      </c>
      <c r="Q1435" s="46" t="s">
        <v>7</v>
      </c>
      <c r="R1435" s="46" t="s">
        <v>4</v>
      </c>
      <c r="S1435" s="46" t="s">
        <v>194</v>
      </c>
      <c r="T1435" s="46" t="s">
        <v>194</v>
      </c>
      <c r="U1435" s="46" t="s">
        <v>194</v>
      </c>
      <c r="V1435" s="46" t="s">
        <v>194</v>
      </c>
      <c r="W1435" s="46" t="s">
        <v>189</v>
      </c>
      <c r="AA1435" s="46" t="s">
        <v>1138</v>
      </c>
      <c r="AB1435" s="46" t="s">
        <v>195</v>
      </c>
      <c r="AC1435" s="46" t="s">
        <v>6366</v>
      </c>
      <c r="AD1435" s="46" t="s">
        <v>190</v>
      </c>
    </row>
    <row r="1436" spans="1:30" hidden="1">
      <c r="A1436" s="46">
        <v>40</v>
      </c>
      <c r="B1436" s="46" t="s">
        <v>946</v>
      </c>
      <c r="C1436" s="46" t="s">
        <v>6299</v>
      </c>
      <c r="D1436" s="46" t="s">
        <v>217</v>
      </c>
      <c r="E1436" s="46" t="s">
        <v>5982</v>
      </c>
      <c r="F1436" s="46" t="s">
        <v>6311</v>
      </c>
      <c r="G1436" s="44" t="s">
        <v>6312</v>
      </c>
      <c r="H1436" s="44" t="s">
        <v>3</v>
      </c>
      <c r="I1436" s="46" t="s">
        <v>6400</v>
      </c>
      <c r="J1436" s="44" t="s">
        <v>6401</v>
      </c>
      <c r="M1436" s="46">
        <v>41334</v>
      </c>
      <c r="N1436" s="46" t="s">
        <v>186</v>
      </c>
      <c r="O1436" s="46" t="s">
        <v>187</v>
      </c>
      <c r="P1436" s="46" t="s">
        <v>193</v>
      </c>
      <c r="Q1436" s="46" t="s">
        <v>7</v>
      </c>
      <c r="R1436" s="46" t="s">
        <v>4</v>
      </c>
      <c r="S1436" s="46" t="s">
        <v>194</v>
      </c>
      <c r="T1436" s="46" t="s">
        <v>194</v>
      </c>
      <c r="U1436" s="46" t="s">
        <v>194</v>
      </c>
      <c r="V1436" s="46" t="s">
        <v>194</v>
      </c>
      <c r="W1436" s="46" t="s">
        <v>189</v>
      </c>
      <c r="AA1436" s="46" t="s">
        <v>2755</v>
      </c>
      <c r="AB1436" s="46" t="s">
        <v>195</v>
      </c>
      <c r="AC1436" s="46" t="s">
        <v>6366</v>
      </c>
      <c r="AD1436" s="46" t="s">
        <v>190</v>
      </c>
    </row>
    <row r="1437" spans="1:30" hidden="1">
      <c r="A1437" s="46">
        <v>41</v>
      </c>
      <c r="B1437" s="46" t="s">
        <v>946</v>
      </c>
      <c r="C1437" s="46" t="s">
        <v>6299</v>
      </c>
      <c r="D1437" s="46" t="s">
        <v>217</v>
      </c>
      <c r="E1437" s="46" t="s">
        <v>5982</v>
      </c>
      <c r="F1437" s="46" t="s">
        <v>6318</v>
      </c>
      <c r="G1437" s="44" t="s">
        <v>6319</v>
      </c>
      <c r="H1437" s="44" t="s">
        <v>3</v>
      </c>
      <c r="I1437" s="46" t="s">
        <v>6402</v>
      </c>
      <c r="J1437" s="44" t="s">
        <v>6403</v>
      </c>
      <c r="M1437" s="46">
        <v>41334</v>
      </c>
      <c r="N1437" s="46" t="s">
        <v>186</v>
      </c>
      <c r="O1437" s="46" t="s">
        <v>187</v>
      </c>
      <c r="P1437" s="46" t="s">
        <v>188</v>
      </c>
      <c r="Q1437" s="46" t="s">
        <v>4</v>
      </c>
      <c r="R1437" s="46" t="s">
        <v>4</v>
      </c>
      <c r="S1437" s="46" t="s">
        <v>194</v>
      </c>
      <c r="T1437" s="46" t="s">
        <v>194</v>
      </c>
      <c r="U1437" s="46" t="s">
        <v>194</v>
      </c>
      <c r="V1437" s="46" t="s">
        <v>194</v>
      </c>
      <c r="W1437" s="46" t="s">
        <v>189</v>
      </c>
      <c r="AA1437" s="46">
        <v>22</v>
      </c>
      <c r="AB1437" s="46" t="s">
        <v>195</v>
      </c>
      <c r="AC1437" s="46" t="s">
        <v>6366</v>
      </c>
      <c r="AD1437" s="46" t="s">
        <v>190</v>
      </c>
    </row>
    <row r="1438" spans="1:30" hidden="1">
      <c r="A1438" s="46">
        <v>42</v>
      </c>
      <c r="B1438" s="46" t="s">
        <v>946</v>
      </c>
      <c r="C1438" s="46" t="s">
        <v>6299</v>
      </c>
      <c r="D1438" s="46" t="s">
        <v>217</v>
      </c>
      <c r="E1438" s="46" t="s">
        <v>5982</v>
      </c>
      <c r="F1438" s="46" t="s">
        <v>6311</v>
      </c>
      <c r="G1438" s="44" t="s">
        <v>6312</v>
      </c>
      <c r="H1438" s="44" t="s">
        <v>8</v>
      </c>
      <c r="I1438" s="46" t="s">
        <v>6404</v>
      </c>
      <c r="J1438" s="44" t="s">
        <v>6405</v>
      </c>
      <c r="M1438" s="46">
        <v>42278</v>
      </c>
      <c r="N1438" s="46" t="s">
        <v>186</v>
      </c>
      <c r="O1438" s="46" t="s">
        <v>187</v>
      </c>
      <c r="P1438" s="46" t="s">
        <v>188</v>
      </c>
      <c r="Q1438" s="46" t="s">
        <v>7</v>
      </c>
      <c r="R1438" s="46" t="s">
        <v>4</v>
      </c>
      <c r="S1438" s="46" t="s">
        <v>194</v>
      </c>
      <c r="T1438" s="46" t="s">
        <v>194</v>
      </c>
      <c r="U1438" s="46" t="s">
        <v>194</v>
      </c>
      <c r="V1438" s="46" t="s">
        <v>194</v>
      </c>
      <c r="W1438" s="46" t="s">
        <v>189</v>
      </c>
      <c r="AA1438" s="46" t="s">
        <v>2755</v>
      </c>
      <c r="AB1438" s="46" t="s">
        <v>195</v>
      </c>
      <c r="AC1438" s="46" t="s">
        <v>6366</v>
      </c>
      <c r="AD1438" s="46" t="s">
        <v>190</v>
      </c>
    </row>
    <row r="1439" spans="1:30" hidden="1">
      <c r="A1439" s="46">
        <v>43</v>
      </c>
      <c r="B1439" s="46" t="s">
        <v>946</v>
      </c>
      <c r="C1439" s="46" t="s">
        <v>6299</v>
      </c>
      <c r="D1439" s="46" t="s">
        <v>217</v>
      </c>
      <c r="E1439" s="46" t="s">
        <v>5982</v>
      </c>
      <c r="F1439" s="46" t="s">
        <v>6300</v>
      </c>
      <c r="G1439" s="44" t="s">
        <v>6306</v>
      </c>
      <c r="H1439" s="44" t="s">
        <v>46</v>
      </c>
      <c r="I1439" s="46" t="s">
        <v>6406</v>
      </c>
      <c r="J1439" s="44" t="s">
        <v>6407</v>
      </c>
      <c r="L1439" s="46">
        <v>13384969541</v>
      </c>
      <c r="M1439" s="46">
        <v>42454</v>
      </c>
      <c r="N1439" s="46" t="s">
        <v>186</v>
      </c>
      <c r="O1439" s="46" t="s">
        <v>191</v>
      </c>
      <c r="P1439" s="46" t="s">
        <v>188</v>
      </c>
      <c r="Q1439" s="46" t="s">
        <v>7</v>
      </c>
      <c r="R1439" s="46" t="s">
        <v>7</v>
      </c>
      <c r="S1439" s="46" t="s">
        <v>194</v>
      </c>
      <c r="T1439" s="46" t="s">
        <v>194</v>
      </c>
      <c r="U1439" s="46" t="s">
        <v>194</v>
      </c>
      <c r="V1439" s="46" t="s">
        <v>194</v>
      </c>
      <c r="W1439" s="46" t="s">
        <v>189</v>
      </c>
      <c r="AD1439" s="46" t="s">
        <v>218</v>
      </c>
    </row>
    <row r="1440" spans="1:30" hidden="1">
      <c r="A1440" s="46">
        <v>44</v>
      </c>
      <c r="B1440" s="46" t="s">
        <v>946</v>
      </c>
      <c r="C1440" s="46" t="s">
        <v>6299</v>
      </c>
      <c r="D1440" s="46" t="s">
        <v>217</v>
      </c>
      <c r="E1440" s="46" t="s">
        <v>5982</v>
      </c>
      <c r="F1440" s="46" t="s">
        <v>6300</v>
      </c>
      <c r="G1440" s="44" t="s">
        <v>6306</v>
      </c>
      <c r="H1440" s="44" t="s">
        <v>3</v>
      </c>
      <c r="I1440" s="46" t="s">
        <v>6408</v>
      </c>
      <c r="J1440" s="44" t="s">
        <v>6407</v>
      </c>
      <c r="L1440" s="46">
        <v>13379228221</v>
      </c>
      <c r="M1440" s="46">
        <v>42454</v>
      </c>
      <c r="N1440" s="46" t="s">
        <v>186</v>
      </c>
      <c r="O1440" s="46" t="s">
        <v>191</v>
      </c>
      <c r="P1440" s="46" t="s">
        <v>200</v>
      </c>
      <c r="Q1440" s="46" t="s">
        <v>7</v>
      </c>
      <c r="R1440" s="46" t="s">
        <v>7</v>
      </c>
      <c r="S1440" s="46" t="s">
        <v>194</v>
      </c>
      <c r="T1440" s="46" t="s">
        <v>194</v>
      </c>
      <c r="U1440" s="46" t="s">
        <v>194</v>
      </c>
      <c r="V1440" s="46" t="s">
        <v>194</v>
      </c>
      <c r="W1440" s="46" t="s">
        <v>201</v>
      </c>
      <c r="AD1440" s="46" t="s">
        <v>201</v>
      </c>
    </row>
    <row r="1441" spans="1:30" hidden="1">
      <c r="A1441" s="46">
        <v>45</v>
      </c>
      <c r="B1441" s="46" t="s">
        <v>946</v>
      </c>
      <c r="C1441" s="46" t="s">
        <v>6299</v>
      </c>
      <c r="D1441" s="46" t="s">
        <v>217</v>
      </c>
      <c r="E1441" s="46" t="s">
        <v>5982</v>
      </c>
      <c r="F1441" s="46" t="s">
        <v>6300</v>
      </c>
      <c r="G1441" s="44" t="s">
        <v>6301</v>
      </c>
      <c r="H1441" s="44" t="s">
        <v>46</v>
      </c>
      <c r="I1441" s="46" t="s">
        <v>6406</v>
      </c>
      <c r="J1441" s="44" t="s">
        <v>6407</v>
      </c>
      <c r="L1441" s="46">
        <v>13384969541</v>
      </c>
      <c r="M1441" s="46">
        <v>42454</v>
      </c>
      <c r="N1441" s="46" t="s">
        <v>186</v>
      </c>
      <c r="O1441" s="46" t="s">
        <v>191</v>
      </c>
      <c r="P1441" s="46" t="s">
        <v>188</v>
      </c>
      <c r="Q1441" s="46" t="s">
        <v>7</v>
      </c>
      <c r="R1441" s="46" t="s">
        <v>4</v>
      </c>
      <c r="S1441" s="46" t="s">
        <v>194</v>
      </c>
      <c r="T1441" s="46" t="s">
        <v>194</v>
      </c>
      <c r="U1441" s="46" t="s">
        <v>194</v>
      </c>
      <c r="V1441" s="46" t="s">
        <v>194</v>
      </c>
      <c r="W1441" s="46" t="s">
        <v>189</v>
      </c>
      <c r="AD1441" s="46" t="s">
        <v>218</v>
      </c>
    </row>
    <row r="1442" spans="1:30" hidden="1">
      <c r="A1442" s="46">
        <v>46</v>
      </c>
      <c r="B1442" s="46" t="s">
        <v>946</v>
      </c>
      <c r="C1442" s="46" t="s">
        <v>6299</v>
      </c>
      <c r="D1442" s="46" t="s">
        <v>217</v>
      </c>
      <c r="E1442" s="46" t="s">
        <v>5982</v>
      </c>
      <c r="F1442" s="46" t="s">
        <v>6397</v>
      </c>
      <c r="G1442" s="44" t="s">
        <v>6398</v>
      </c>
      <c r="H1442" s="44" t="s">
        <v>46</v>
      </c>
      <c r="I1442" s="46" t="s">
        <v>6406</v>
      </c>
      <c r="J1442" s="44" t="s">
        <v>6407</v>
      </c>
      <c r="L1442" s="46">
        <v>13384969541</v>
      </c>
      <c r="M1442" s="46">
        <v>42454</v>
      </c>
      <c r="N1442" s="46" t="s">
        <v>186</v>
      </c>
      <c r="O1442" s="46" t="s">
        <v>191</v>
      </c>
      <c r="P1442" s="46" t="s">
        <v>188</v>
      </c>
      <c r="Q1442" s="46" t="s">
        <v>7</v>
      </c>
      <c r="R1442" s="46" t="s">
        <v>4</v>
      </c>
      <c r="S1442" s="46" t="s">
        <v>194</v>
      </c>
      <c r="T1442" s="46" t="s">
        <v>194</v>
      </c>
      <c r="U1442" s="46" t="s">
        <v>194</v>
      </c>
      <c r="V1442" s="46" t="s">
        <v>194</v>
      </c>
      <c r="W1442" s="46" t="s">
        <v>189</v>
      </c>
      <c r="AD1442" s="46" t="s">
        <v>218</v>
      </c>
    </row>
    <row r="1443" spans="1:30" hidden="1">
      <c r="A1443" s="46">
        <v>47</v>
      </c>
      <c r="B1443" s="46" t="s">
        <v>946</v>
      </c>
      <c r="C1443" s="46" t="s">
        <v>6299</v>
      </c>
      <c r="D1443" s="46" t="s">
        <v>217</v>
      </c>
      <c r="E1443" s="46" t="s">
        <v>5982</v>
      </c>
      <c r="F1443" s="46" t="s">
        <v>6381</v>
      </c>
      <c r="G1443" s="44" t="s">
        <v>6382</v>
      </c>
      <c r="H1443" s="44" t="s">
        <v>46</v>
      </c>
      <c r="I1443" s="46" t="s">
        <v>6406</v>
      </c>
      <c r="J1443" s="44" t="s">
        <v>6407</v>
      </c>
      <c r="L1443" s="46">
        <v>13384969541</v>
      </c>
      <c r="M1443" s="46">
        <v>42454</v>
      </c>
      <c r="N1443" s="46" t="s">
        <v>186</v>
      </c>
      <c r="O1443" s="46" t="s">
        <v>191</v>
      </c>
      <c r="P1443" s="46" t="s">
        <v>188</v>
      </c>
      <c r="Q1443" s="46" t="s">
        <v>4</v>
      </c>
      <c r="R1443" s="46" t="s">
        <v>4</v>
      </c>
      <c r="S1443" s="46" t="s">
        <v>194</v>
      </c>
      <c r="T1443" s="46" t="s">
        <v>194</v>
      </c>
      <c r="U1443" s="46" t="s">
        <v>194</v>
      </c>
      <c r="V1443" s="46" t="s">
        <v>194</v>
      </c>
      <c r="W1443" s="46" t="s">
        <v>189</v>
      </c>
      <c r="AD1443" s="46" t="s">
        <v>218</v>
      </c>
    </row>
    <row r="1444" spans="1:30" hidden="1">
      <c r="A1444" s="46">
        <v>48</v>
      </c>
      <c r="B1444" s="46" t="s">
        <v>946</v>
      </c>
      <c r="C1444" s="46" t="s">
        <v>6299</v>
      </c>
      <c r="D1444" s="46" t="s">
        <v>217</v>
      </c>
      <c r="E1444" s="46" t="s">
        <v>5982</v>
      </c>
      <c r="F1444" s="46" t="s">
        <v>6311</v>
      </c>
      <c r="G1444" s="44" t="s">
        <v>6312</v>
      </c>
      <c r="H1444" s="44" t="s">
        <v>46</v>
      </c>
      <c r="I1444" s="46" t="s">
        <v>6409</v>
      </c>
      <c r="J1444" s="44" t="s">
        <v>6410</v>
      </c>
      <c r="L1444" s="46">
        <v>18991304903</v>
      </c>
      <c r="M1444" s="46">
        <v>42465</v>
      </c>
      <c r="N1444" s="46" t="s">
        <v>186</v>
      </c>
      <c r="O1444" s="46" t="s">
        <v>191</v>
      </c>
      <c r="P1444" s="46" t="s">
        <v>188</v>
      </c>
      <c r="Q1444" s="46" t="s">
        <v>7</v>
      </c>
      <c r="R1444" s="46" t="s">
        <v>4</v>
      </c>
      <c r="S1444" s="46" t="s">
        <v>194</v>
      </c>
      <c r="T1444" s="46" t="s">
        <v>194</v>
      </c>
      <c r="U1444" s="46" t="s">
        <v>194</v>
      </c>
      <c r="V1444" s="46" t="s">
        <v>194</v>
      </c>
      <c r="W1444" s="46" t="s">
        <v>189</v>
      </c>
      <c r="AD1444" s="46" t="s">
        <v>218</v>
      </c>
    </row>
    <row r="1445" spans="1:30" hidden="1">
      <c r="A1445" s="46">
        <v>49</v>
      </c>
      <c r="B1445" s="46" t="s">
        <v>946</v>
      </c>
      <c r="C1445" s="46" t="s">
        <v>6299</v>
      </c>
      <c r="D1445" s="46" t="s">
        <v>217</v>
      </c>
      <c r="E1445" s="46" t="s">
        <v>5982</v>
      </c>
      <c r="F1445" s="46" t="s">
        <v>6390</v>
      </c>
      <c r="G1445" s="44" t="s">
        <v>6391</v>
      </c>
      <c r="H1445" s="44" t="s">
        <v>46</v>
      </c>
      <c r="I1445" s="46" t="s">
        <v>6411</v>
      </c>
      <c r="J1445" s="44" t="s">
        <v>6412</v>
      </c>
      <c r="L1445" s="46">
        <v>15229885527</v>
      </c>
      <c r="M1445" s="46">
        <v>41827</v>
      </c>
      <c r="N1445" s="46" t="s">
        <v>186</v>
      </c>
      <c r="O1445" s="46" t="s">
        <v>191</v>
      </c>
      <c r="P1445" s="46" t="s">
        <v>188</v>
      </c>
      <c r="Q1445" s="46" t="s">
        <v>7</v>
      </c>
      <c r="R1445" s="46" t="s">
        <v>7</v>
      </c>
      <c r="S1445" s="46" t="s">
        <v>194</v>
      </c>
      <c r="T1445" s="46" t="s">
        <v>194</v>
      </c>
      <c r="U1445" s="46" t="s">
        <v>194</v>
      </c>
      <c r="V1445" s="46" t="s">
        <v>194</v>
      </c>
      <c r="W1445" s="46" t="s">
        <v>189</v>
      </c>
      <c r="AD1445" s="46" t="s">
        <v>218</v>
      </c>
    </row>
    <row r="1446" spans="1:30" hidden="1">
      <c r="A1446" s="46">
        <v>50</v>
      </c>
      <c r="B1446" s="46" t="s">
        <v>946</v>
      </c>
      <c r="C1446" s="46" t="s">
        <v>6299</v>
      </c>
      <c r="D1446" s="46" t="s">
        <v>217</v>
      </c>
      <c r="E1446" s="46" t="s">
        <v>5982</v>
      </c>
      <c r="F1446" s="46" t="s">
        <v>6352</v>
      </c>
      <c r="G1446" s="44" t="s">
        <v>6353</v>
      </c>
      <c r="H1446" s="44" t="s">
        <v>46</v>
      </c>
      <c r="I1446" s="46" t="s">
        <v>6411</v>
      </c>
      <c r="J1446" s="44" t="s">
        <v>6412</v>
      </c>
      <c r="L1446" s="46">
        <v>15229885527</v>
      </c>
      <c r="M1446" s="46">
        <v>41827</v>
      </c>
      <c r="N1446" s="46" t="s">
        <v>186</v>
      </c>
      <c r="O1446" s="46" t="s">
        <v>191</v>
      </c>
      <c r="P1446" s="46" t="s">
        <v>188</v>
      </c>
      <c r="Q1446" s="46" t="s">
        <v>7</v>
      </c>
      <c r="R1446" s="46" t="s">
        <v>7</v>
      </c>
      <c r="S1446" s="46" t="s">
        <v>194</v>
      </c>
      <c r="T1446" s="46" t="s">
        <v>194</v>
      </c>
      <c r="U1446" s="46" t="s">
        <v>194</v>
      </c>
      <c r="V1446" s="46" t="s">
        <v>194</v>
      </c>
      <c r="W1446" s="46" t="s">
        <v>189</v>
      </c>
      <c r="AD1446" s="46" t="s">
        <v>218</v>
      </c>
    </row>
    <row r="1447" spans="1:30" hidden="1">
      <c r="A1447" s="46">
        <v>51</v>
      </c>
      <c r="B1447" s="46" t="s">
        <v>946</v>
      </c>
      <c r="C1447" s="46" t="s">
        <v>6299</v>
      </c>
      <c r="D1447" s="46" t="s">
        <v>217</v>
      </c>
      <c r="E1447" s="46" t="s">
        <v>5982</v>
      </c>
      <c r="F1447" s="46" t="s">
        <v>6387</v>
      </c>
      <c r="G1447" s="44" t="s">
        <v>6388</v>
      </c>
      <c r="H1447" s="44" t="s">
        <v>46</v>
      </c>
      <c r="I1447" s="46" t="s">
        <v>6411</v>
      </c>
      <c r="J1447" s="44" t="s">
        <v>6412</v>
      </c>
      <c r="L1447" s="46">
        <v>15229885527</v>
      </c>
      <c r="M1447" s="46">
        <v>41827</v>
      </c>
      <c r="N1447" s="46" t="s">
        <v>186</v>
      </c>
      <c r="O1447" s="46" t="s">
        <v>191</v>
      </c>
      <c r="P1447" s="46" t="s">
        <v>188</v>
      </c>
      <c r="Q1447" s="46" t="s">
        <v>7</v>
      </c>
      <c r="R1447" s="46" t="s">
        <v>7</v>
      </c>
      <c r="S1447" s="46" t="s">
        <v>194</v>
      </c>
      <c r="T1447" s="46" t="s">
        <v>194</v>
      </c>
      <c r="U1447" s="46" t="s">
        <v>194</v>
      </c>
      <c r="V1447" s="46" t="s">
        <v>194</v>
      </c>
      <c r="W1447" s="46" t="s">
        <v>189</v>
      </c>
      <c r="AD1447" s="46" t="s">
        <v>218</v>
      </c>
    </row>
    <row r="1448" spans="1:30" hidden="1">
      <c r="A1448" s="46">
        <v>52</v>
      </c>
      <c r="B1448" s="46" t="s">
        <v>946</v>
      </c>
      <c r="C1448" s="46" t="s">
        <v>6299</v>
      </c>
      <c r="D1448" s="46" t="s">
        <v>217</v>
      </c>
      <c r="E1448" s="46" t="s">
        <v>5982</v>
      </c>
      <c r="F1448" s="46" t="s">
        <v>6356</v>
      </c>
      <c r="G1448" s="44" t="s">
        <v>6357</v>
      </c>
      <c r="H1448" s="44" t="s">
        <v>46</v>
      </c>
      <c r="I1448" s="46" t="s">
        <v>6411</v>
      </c>
      <c r="J1448" s="44" t="s">
        <v>6412</v>
      </c>
      <c r="L1448" s="46">
        <v>15229885527</v>
      </c>
      <c r="M1448" s="46">
        <v>41827</v>
      </c>
      <c r="N1448" s="46" t="s">
        <v>186</v>
      </c>
      <c r="O1448" s="46" t="s">
        <v>191</v>
      </c>
      <c r="P1448" s="46" t="s">
        <v>188</v>
      </c>
      <c r="Q1448" s="46" t="s">
        <v>7</v>
      </c>
      <c r="R1448" s="46" t="s">
        <v>7</v>
      </c>
      <c r="S1448" s="46" t="s">
        <v>194</v>
      </c>
      <c r="T1448" s="46" t="s">
        <v>194</v>
      </c>
      <c r="U1448" s="46" t="s">
        <v>194</v>
      </c>
      <c r="V1448" s="46" t="s">
        <v>194</v>
      </c>
      <c r="W1448" s="46" t="s">
        <v>189</v>
      </c>
      <c r="AD1448" s="46" t="s">
        <v>218</v>
      </c>
    </row>
    <row r="1449" spans="1:30" hidden="1">
      <c r="A1449" s="46">
        <v>53</v>
      </c>
      <c r="B1449" s="46" t="s">
        <v>946</v>
      </c>
      <c r="C1449" s="46" t="s">
        <v>6299</v>
      </c>
      <c r="D1449" s="46" t="s">
        <v>217</v>
      </c>
      <c r="E1449" s="46" t="s">
        <v>5982</v>
      </c>
      <c r="F1449" s="46" t="s">
        <v>6394</v>
      </c>
      <c r="G1449" s="44" t="s">
        <v>6395</v>
      </c>
      <c r="H1449" s="44" t="s">
        <v>8</v>
      </c>
      <c r="I1449" s="46" t="s">
        <v>6413</v>
      </c>
      <c r="M1449" s="46">
        <v>41334</v>
      </c>
      <c r="N1449" s="46" t="s">
        <v>186</v>
      </c>
      <c r="O1449" s="46" t="s">
        <v>187</v>
      </c>
      <c r="P1449" s="46" t="s">
        <v>188</v>
      </c>
      <c r="Q1449" s="46" t="s">
        <v>7</v>
      </c>
      <c r="R1449" s="46" t="s">
        <v>4</v>
      </c>
      <c r="S1449" s="46" t="s">
        <v>194</v>
      </c>
      <c r="T1449" s="46" t="s">
        <v>194</v>
      </c>
      <c r="U1449" s="46" t="s">
        <v>194</v>
      </c>
      <c r="V1449" s="46" t="s">
        <v>194</v>
      </c>
      <c r="W1449" s="46" t="s">
        <v>189</v>
      </c>
      <c r="AA1449" s="46" t="s">
        <v>1153</v>
      </c>
      <c r="AB1449" s="46" t="s">
        <v>195</v>
      </c>
      <c r="AC1449" s="46" t="s">
        <v>6366</v>
      </c>
      <c r="AD1449" s="46" t="s">
        <v>190</v>
      </c>
    </row>
    <row r="1450" spans="1:30" hidden="1">
      <c r="A1450" s="46">
        <v>54</v>
      </c>
      <c r="B1450" s="46" t="s">
        <v>946</v>
      </c>
      <c r="C1450" s="46" t="s">
        <v>6299</v>
      </c>
      <c r="D1450" s="46" t="s">
        <v>217</v>
      </c>
      <c r="E1450" s="46" t="s">
        <v>5982</v>
      </c>
      <c r="F1450" s="46" t="s">
        <v>6394</v>
      </c>
      <c r="G1450" s="44" t="s">
        <v>6395</v>
      </c>
      <c r="H1450" s="44" t="s">
        <v>46</v>
      </c>
      <c r="I1450" s="46" t="s">
        <v>6409</v>
      </c>
      <c r="J1450" s="44" t="s">
        <v>6410</v>
      </c>
      <c r="L1450" s="46">
        <v>18991304903</v>
      </c>
      <c r="M1450" s="46">
        <v>42465</v>
      </c>
      <c r="N1450" s="46" t="s">
        <v>186</v>
      </c>
      <c r="O1450" s="46" t="s">
        <v>191</v>
      </c>
      <c r="P1450" s="46" t="s">
        <v>188</v>
      </c>
      <c r="Q1450" s="46" t="s">
        <v>7</v>
      </c>
      <c r="R1450" s="46" t="s">
        <v>4</v>
      </c>
      <c r="S1450" s="46" t="s">
        <v>194</v>
      </c>
      <c r="T1450" s="46" t="s">
        <v>194</v>
      </c>
      <c r="U1450" s="46" t="s">
        <v>194</v>
      </c>
      <c r="V1450" s="46" t="s">
        <v>194</v>
      </c>
      <c r="W1450" s="46" t="s">
        <v>189</v>
      </c>
      <c r="AD1450" s="46" t="s">
        <v>218</v>
      </c>
    </row>
    <row r="1451" spans="1:30" hidden="1">
      <c r="A1451" s="46">
        <v>55</v>
      </c>
      <c r="B1451" s="46" t="s">
        <v>946</v>
      </c>
      <c r="C1451" s="46" t="s">
        <v>6299</v>
      </c>
      <c r="D1451" s="46" t="s">
        <v>217</v>
      </c>
      <c r="E1451" s="46" t="s">
        <v>5982</v>
      </c>
      <c r="F1451" s="46" t="s">
        <v>6315</v>
      </c>
      <c r="G1451" s="44" t="s">
        <v>6316</v>
      </c>
      <c r="H1451" s="44" t="s">
        <v>46</v>
      </c>
      <c r="I1451" s="46" t="s">
        <v>6414</v>
      </c>
      <c r="J1451" s="44" t="s">
        <v>6415</v>
      </c>
      <c r="L1451" s="46">
        <v>15229019512</v>
      </c>
      <c r="M1451" s="46">
        <v>42447</v>
      </c>
      <c r="N1451" s="46" t="s">
        <v>186</v>
      </c>
      <c r="O1451" s="46" t="s">
        <v>191</v>
      </c>
      <c r="P1451" s="46" t="s">
        <v>188</v>
      </c>
      <c r="Q1451" s="46" t="s">
        <v>4</v>
      </c>
      <c r="R1451" s="46" t="s">
        <v>4</v>
      </c>
      <c r="S1451" s="46" t="s">
        <v>194</v>
      </c>
      <c r="T1451" s="46" t="s">
        <v>194</v>
      </c>
      <c r="U1451" s="46" t="s">
        <v>194</v>
      </c>
      <c r="V1451" s="46" t="s">
        <v>194</v>
      </c>
      <c r="W1451" s="46" t="s">
        <v>189</v>
      </c>
      <c r="AD1451" s="46" t="s">
        <v>218</v>
      </c>
    </row>
    <row r="1452" spans="1:30" hidden="1">
      <c r="A1452" s="46">
        <v>56</v>
      </c>
      <c r="B1452" s="46" t="s">
        <v>946</v>
      </c>
      <c r="C1452" s="46" t="s">
        <v>6299</v>
      </c>
      <c r="D1452" s="46" t="s">
        <v>217</v>
      </c>
      <c r="E1452" s="46" t="s">
        <v>5982</v>
      </c>
      <c r="F1452" s="46" t="s">
        <v>6023</v>
      </c>
      <c r="G1452" s="44" t="s">
        <v>6360</v>
      </c>
      <c r="H1452" s="44" t="s">
        <v>46</v>
      </c>
      <c r="I1452" s="46" t="s">
        <v>6411</v>
      </c>
      <c r="J1452" s="44" t="s">
        <v>6412</v>
      </c>
      <c r="L1452" s="46">
        <v>15229885527</v>
      </c>
      <c r="M1452" s="46">
        <v>41827</v>
      </c>
      <c r="N1452" s="46" t="s">
        <v>186</v>
      </c>
      <c r="O1452" s="46" t="s">
        <v>191</v>
      </c>
      <c r="P1452" s="46" t="s">
        <v>188</v>
      </c>
      <c r="Q1452" s="46" t="s">
        <v>4</v>
      </c>
      <c r="R1452" s="46" t="s">
        <v>4</v>
      </c>
      <c r="S1452" s="46" t="s">
        <v>194</v>
      </c>
      <c r="T1452" s="46" t="s">
        <v>194</v>
      </c>
      <c r="U1452" s="46" t="s">
        <v>194</v>
      </c>
      <c r="V1452" s="46" t="s">
        <v>194</v>
      </c>
      <c r="W1452" s="46" t="s">
        <v>189</v>
      </c>
      <c r="AD1452" s="46" t="s">
        <v>218</v>
      </c>
    </row>
    <row r="1453" spans="1:30" hidden="1">
      <c r="A1453" s="46">
        <v>57</v>
      </c>
      <c r="B1453" s="46" t="s">
        <v>946</v>
      </c>
      <c r="C1453" s="46" t="s">
        <v>6299</v>
      </c>
      <c r="D1453" s="46" t="s">
        <v>217</v>
      </c>
      <c r="E1453" s="46" t="s">
        <v>5982</v>
      </c>
      <c r="F1453" s="46" t="s">
        <v>6348</v>
      </c>
      <c r="G1453" s="44" t="s">
        <v>6349</v>
      </c>
      <c r="H1453" s="44" t="s">
        <v>46</v>
      </c>
      <c r="I1453" s="46" t="s">
        <v>6411</v>
      </c>
      <c r="J1453" s="44" t="s">
        <v>6412</v>
      </c>
      <c r="L1453" s="46">
        <v>15229885527</v>
      </c>
      <c r="M1453" s="46">
        <v>41827</v>
      </c>
      <c r="N1453" s="46" t="s">
        <v>186</v>
      </c>
      <c r="O1453" s="46" t="s">
        <v>191</v>
      </c>
      <c r="P1453" s="46" t="s">
        <v>188</v>
      </c>
      <c r="Q1453" s="46" t="s">
        <v>7</v>
      </c>
      <c r="R1453" s="46" t="s">
        <v>7</v>
      </c>
      <c r="S1453" s="46" t="s">
        <v>194</v>
      </c>
      <c r="T1453" s="46" t="s">
        <v>194</v>
      </c>
      <c r="U1453" s="46" t="s">
        <v>194</v>
      </c>
      <c r="V1453" s="46" t="s">
        <v>194</v>
      </c>
      <c r="W1453" s="46" t="s">
        <v>189</v>
      </c>
      <c r="AD1453" s="46" t="s">
        <v>218</v>
      </c>
    </row>
    <row r="1454" spans="1:30" hidden="1">
      <c r="A1454" s="46">
        <v>58</v>
      </c>
      <c r="B1454" s="46" t="s">
        <v>946</v>
      </c>
      <c r="C1454" s="46" t="s">
        <v>6299</v>
      </c>
      <c r="D1454" s="46" t="s">
        <v>217</v>
      </c>
      <c r="E1454" s="46" t="s">
        <v>5982</v>
      </c>
      <c r="F1454" s="46" t="s">
        <v>6322</v>
      </c>
      <c r="G1454" s="44" t="s">
        <v>6323</v>
      </c>
      <c r="H1454" s="44" t="s">
        <v>46</v>
      </c>
      <c r="I1454" s="46" t="s">
        <v>4460</v>
      </c>
      <c r="J1454" s="44" t="s">
        <v>6416</v>
      </c>
      <c r="L1454" s="46">
        <v>13359207578</v>
      </c>
      <c r="M1454" s="46">
        <v>42128</v>
      </c>
      <c r="N1454" s="46" t="s">
        <v>186</v>
      </c>
      <c r="O1454" s="46" t="s">
        <v>191</v>
      </c>
      <c r="P1454" s="46" t="s">
        <v>188</v>
      </c>
      <c r="Q1454" s="46" t="s">
        <v>7</v>
      </c>
      <c r="R1454" s="46" t="s">
        <v>7</v>
      </c>
      <c r="S1454" s="46" t="s">
        <v>194</v>
      </c>
      <c r="T1454" s="46" t="s">
        <v>194</v>
      </c>
      <c r="U1454" s="46" t="s">
        <v>194</v>
      </c>
      <c r="V1454" s="46" t="s">
        <v>194</v>
      </c>
      <c r="W1454" s="46" t="s">
        <v>189</v>
      </c>
      <c r="AD1454" s="46" t="s">
        <v>218</v>
      </c>
    </row>
    <row r="1455" spans="1:30" hidden="1">
      <c r="A1455" s="46">
        <v>59</v>
      </c>
      <c r="B1455" s="46" t="s">
        <v>946</v>
      </c>
      <c r="C1455" s="46" t="s">
        <v>6299</v>
      </c>
      <c r="D1455" s="46" t="s">
        <v>217</v>
      </c>
      <c r="E1455" s="46" t="s">
        <v>5982</v>
      </c>
      <c r="F1455" s="46" t="s">
        <v>6318</v>
      </c>
      <c r="G1455" s="44" t="s">
        <v>6319</v>
      </c>
      <c r="H1455" s="44" t="s">
        <v>46</v>
      </c>
      <c r="I1455" s="46" t="s">
        <v>6414</v>
      </c>
      <c r="J1455" s="44" t="s">
        <v>6415</v>
      </c>
      <c r="L1455" s="46">
        <v>15229019512</v>
      </c>
      <c r="M1455" s="46">
        <v>42447</v>
      </c>
      <c r="N1455" s="46" t="s">
        <v>186</v>
      </c>
      <c r="O1455" s="46" t="s">
        <v>191</v>
      </c>
      <c r="P1455" s="46" t="s">
        <v>188</v>
      </c>
      <c r="Q1455" s="46" t="s">
        <v>7</v>
      </c>
      <c r="R1455" s="46" t="s">
        <v>4</v>
      </c>
      <c r="S1455" s="46" t="s">
        <v>194</v>
      </c>
      <c r="T1455" s="46" t="s">
        <v>194</v>
      </c>
      <c r="U1455" s="46" t="s">
        <v>194</v>
      </c>
      <c r="V1455" s="46" t="s">
        <v>194</v>
      </c>
      <c r="W1455" s="46" t="s">
        <v>189</v>
      </c>
      <c r="AD1455" s="46" t="s">
        <v>218</v>
      </c>
    </row>
    <row r="1456" spans="1:30" hidden="1">
      <c r="A1456" s="46">
        <v>60</v>
      </c>
      <c r="B1456" s="46" t="s">
        <v>946</v>
      </c>
      <c r="C1456" s="46" t="s">
        <v>6008</v>
      </c>
      <c r="D1456" s="46" t="s">
        <v>217</v>
      </c>
      <c r="E1456" s="46" t="s">
        <v>5982</v>
      </c>
      <c r="F1456" s="46" t="s">
        <v>6009</v>
      </c>
      <c r="G1456" s="44" t="s">
        <v>6417</v>
      </c>
      <c r="H1456" s="44" t="s">
        <v>3</v>
      </c>
      <c r="I1456" s="46" t="s">
        <v>6009</v>
      </c>
      <c r="J1456" s="44" t="s">
        <v>6010</v>
      </c>
      <c r="K1456" s="46" t="s">
        <v>6011</v>
      </c>
      <c r="L1456" s="46" t="s">
        <v>6012</v>
      </c>
      <c r="M1456" s="46">
        <v>42248</v>
      </c>
      <c r="N1456" s="46" t="s">
        <v>186</v>
      </c>
      <c r="O1456" s="46" t="s">
        <v>187</v>
      </c>
      <c r="P1456" s="46" t="s">
        <v>193</v>
      </c>
      <c r="Q1456" s="46" t="s">
        <v>4</v>
      </c>
      <c r="R1456" s="46" t="s">
        <v>4</v>
      </c>
      <c r="S1456" s="46" t="s">
        <v>194</v>
      </c>
      <c r="T1456" s="46" t="s">
        <v>194</v>
      </c>
      <c r="U1456" s="46" t="s">
        <v>194</v>
      </c>
      <c r="V1456" s="46" t="s">
        <v>194</v>
      </c>
      <c r="W1456" s="46" t="s">
        <v>189</v>
      </c>
      <c r="AD1456" s="46" t="s">
        <v>218</v>
      </c>
    </row>
    <row r="1457" spans="1:30" hidden="1">
      <c r="A1457" s="46">
        <v>61</v>
      </c>
      <c r="B1457" s="46" t="s">
        <v>946</v>
      </c>
      <c r="C1457" s="46" t="s">
        <v>6008</v>
      </c>
      <c r="D1457" s="46" t="s">
        <v>217</v>
      </c>
      <c r="E1457" s="46" t="s">
        <v>5982</v>
      </c>
      <c r="F1457" s="46" t="s">
        <v>6009</v>
      </c>
      <c r="G1457" s="44" t="s">
        <v>6417</v>
      </c>
      <c r="H1457" s="44" t="s">
        <v>192</v>
      </c>
      <c r="I1457" s="46" t="s">
        <v>6418</v>
      </c>
      <c r="J1457" s="44" t="s">
        <v>6013</v>
      </c>
      <c r="K1457" s="46" t="s">
        <v>6014</v>
      </c>
      <c r="L1457" s="46" t="s">
        <v>6015</v>
      </c>
      <c r="M1457" s="46">
        <v>42248</v>
      </c>
      <c r="N1457" s="46" t="s">
        <v>186</v>
      </c>
      <c r="O1457" s="46" t="s">
        <v>187</v>
      </c>
      <c r="P1457" s="46" t="s">
        <v>200</v>
      </c>
      <c r="Q1457" s="46" t="s">
        <v>4</v>
      </c>
      <c r="R1457" s="46" t="s">
        <v>4</v>
      </c>
      <c r="S1457" s="46" t="s">
        <v>194</v>
      </c>
      <c r="T1457" s="46" t="s">
        <v>194</v>
      </c>
      <c r="U1457" s="46" t="s">
        <v>194</v>
      </c>
      <c r="V1457" s="46" t="s">
        <v>194</v>
      </c>
      <c r="W1457" s="46" t="s">
        <v>201</v>
      </c>
      <c r="Y1457" s="46" t="s">
        <v>6419</v>
      </c>
      <c r="AD1457" s="46" t="s">
        <v>201</v>
      </c>
    </row>
    <row r="1458" spans="1:30" hidden="1">
      <c r="A1458" s="46">
        <v>62</v>
      </c>
      <c r="B1458" s="46" t="s">
        <v>946</v>
      </c>
      <c r="C1458" s="46" t="s">
        <v>6008</v>
      </c>
      <c r="D1458" s="46" t="s">
        <v>217</v>
      </c>
      <c r="E1458" s="46" t="s">
        <v>5982</v>
      </c>
      <c r="F1458" s="46" t="s">
        <v>6112</v>
      </c>
      <c r="G1458" s="44" t="s">
        <v>6417</v>
      </c>
      <c r="H1458" s="44" t="s">
        <v>5</v>
      </c>
      <c r="I1458" s="46" t="s">
        <v>6017</v>
      </c>
      <c r="J1458" s="44" t="s">
        <v>6018</v>
      </c>
      <c r="K1458" s="46" t="s">
        <v>6019</v>
      </c>
      <c r="L1458" s="46" t="s">
        <v>6020</v>
      </c>
      <c r="M1458" s="46">
        <v>42248</v>
      </c>
      <c r="N1458" s="46" t="s">
        <v>186</v>
      </c>
      <c r="O1458" s="46" t="s">
        <v>187</v>
      </c>
      <c r="P1458" s="46" t="s">
        <v>193</v>
      </c>
      <c r="Q1458" s="46" t="s">
        <v>4</v>
      </c>
      <c r="R1458" s="46" t="s">
        <v>4</v>
      </c>
      <c r="S1458" s="46" t="s">
        <v>194</v>
      </c>
      <c r="T1458" s="46" t="s">
        <v>194</v>
      </c>
      <c r="U1458" s="46" t="s">
        <v>194</v>
      </c>
      <c r="V1458" s="46" t="s">
        <v>194</v>
      </c>
      <c r="W1458" s="46" t="s">
        <v>189</v>
      </c>
      <c r="AD1458" s="46" t="s">
        <v>218</v>
      </c>
    </row>
    <row r="1459" spans="1:30" hidden="1">
      <c r="A1459" s="46">
        <v>63</v>
      </c>
      <c r="B1459" s="46" t="s">
        <v>946</v>
      </c>
      <c r="C1459" s="46" t="s">
        <v>6008</v>
      </c>
      <c r="D1459" s="46" t="s">
        <v>217</v>
      </c>
      <c r="E1459" s="46" t="s">
        <v>5982</v>
      </c>
      <c r="F1459" s="46" t="s">
        <v>6021</v>
      </c>
      <c r="G1459" s="44" t="s">
        <v>6103</v>
      </c>
      <c r="H1459" s="44" t="s">
        <v>8</v>
      </c>
      <c r="I1459" s="46" t="s">
        <v>6023</v>
      </c>
      <c r="J1459" s="44" t="s">
        <v>6024</v>
      </c>
      <c r="K1459" s="46" t="s">
        <v>6025</v>
      </c>
      <c r="L1459" s="46" t="s">
        <v>6026</v>
      </c>
      <c r="M1459" s="46">
        <v>42425</v>
      </c>
      <c r="N1459" s="46" t="s">
        <v>203</v>
      </c>
      <c r="O1459" s="46" t="s">
        <v>187</v>
      </c>
      <c r="P1459" s="46" t="s">
        <v>193</v>
      </c>
      <c r="Q1459" s="46" t="s">
        <v>4</v>
      </c>
      <c r="R1459" s="46" t="s">
        <v>4</v>
      </c>
      <c r="S1459" s="46" t="s">
        <v>194</v>
      </c>
      <c r="T1459" s="46" t="s">
        <v>194</v>
      </c>
      <c r="U1459" s="46" t="s">
        <v>194</v>
      </c>
      <c r="V1459" s="46" t="s">
        <v>194</v>
      </c>
      <c r="W1459" s="46" t="s">
        <v>189</v>
      </c>
      <c r="AD1459" s="46" t="s">
        <v>218</v>
      </c>
    </row>
    <row r="1460" spans="1:30" hidden="1">
      <c r="A1460" s="46">
        <v>64</v>
      </c>
      <c r="B1460" s="46" t="s">
        <v>946</v>
      </c>
      <c r="C1460" s="46" t="s">
        <v>6008</v>
      </c>
      <c r="D1460" s="46" t="s">
        <v>217</v>
      </c>
      <c r="E1460" s="46" t="s">
        <v>5982</v>
      </c>
      <c r="F1460" s="46" t="s">
        <v>6027</v>
      </c>
      <c r="G1460" s="44" t="s">
        <v>6420</v>
      </c>
      <c r="H1460" s="44" t="s">
        <v>8</v>
      </c>
      <c r="I1460" s="46" t="s">
        <v>6028</v>
      </c>
      <c r="J1460" s="44" t="s">
        <v>6029</v>
      </c>
      <c r="K1460" s="46" t="s">
        <v>6030</v>
      </c>
      <c r="L1460" s="46" t="s">
        <v>6031</v>
      </c>
      <c r="M1460" s="46">
        <v>42248</v>
      </c>
      <c r="N1460" s="46" t="s">
        <v>186</v>
      </c>
      <c r="O1460" s="46" t="s">
        <v>187</v>
      </c>
      <c r="P1460" s="46" t="s">
        <v>193</v>
      </c>
      <c r="Q1460" s="46" t="s">
        <v>4</v>
      </c>
      <c r="R1460" s="46" t="s">
        <v>4</v>
      </c>
      <c r="S1460" s="46" t="s">
        <v>194</v>
      </c>
      <c r="T1460" s="46" t="s">
        <v>194</v>
      </c>
      <c r="U1460" s="46" t="s">
        <v>194</v>
      </c>
      <c r="V1460" s="46" t="s">
        <v>194</v>
      </c>
      <c r="W1460" s="46" t="s">
        <v>189</v>
      </c>
      <c r="AD1460" s="46" t="s">
        <v>218</v>
      </c>
    </row>
    <row r="1461" spans="1:30" hidden="1">
      <c r="A1461" s="46">
        <v>65</v>
      </c>
      <c r="B1461" s="46" t="s">
        <v>946</v>
      </c>
      <c r="C1461" s="46" t="s">
        <v>6008</v>
      </c>
      <c r="D1461" s="46" t="s">
        <v>217</v>
      </c>
      <c r="E1461" s="46" t="s">
        <v>5982</v>
      </c>
      <c r="F1461" s="46" t="s">
        <v>6027</v>
      </c>
      <c r="G1461" s="44" t="s">
        <v>6420</v>
      </c>
      <c r="H1461" s="44" t="s">
        <v>9</v>
      </c>
      <c r="I1461" s="46" t="s">
        <v>4710</v>
      </c>
      <c r="J1461" s="44" t="s">
        <v>6032</v>
      </c>
      <c r="K1461" s="46" t="s">
        <v>6033</v>
      </c>
      <c r="L1461" s="46" t="s">
        <v>6034</v>
      </c>
      <c r="M1461" s="46">
        <v>42248</v>
      </c>
      <c r="N1461" s="46" t="s">
        <v>186</v>
      </c>
      <c r="O1461" s="46" t="s">
        <v>187</v>
      </c>
      <c r="P1461" s="46" t="s">
        <v>193</v>
      </c>
      <c r="Q1461" s="46" t="s">
        <v>4</v>
      </c>
      <c r="R1461" s="46" t="s">
        <v>4</v>
      </c>
      <c r="S1461" s="46" t="s">
        <v>194</v>
      </c>
      <c r="T1461" s="46" t="s">
        <v>194</v>
      </c>
      <c r="U1461" s="46" t="s">
        <v>194</v>
      </c>
      <c r="V1461" s="46" t="s">
        <v>194</v>
      </c>
      <c r="W1461" s="46" t="s">
        <v>189</v>
      </c>
      <c r="AD1461" s="46" t="s">
        <v>218</v>
      </c>
    </row>
    <row r="1462" spans="1:30" hidden="1">
      <c r="A1462" s="46">
        <v>66</v>
      </c>
      <c r="B1462" s="46" t="s">
        <v>946</v>
      </c>
      <c r="C1462" s="46" t="s">
        <v>6008</v>
      </c>
      <c r="D1462" s="46" t="s">
        <v>217</v>
      </c>
      <c r="E1462" s="46" t="s">
        <v>5982</v>
      </c>
      <c r="F1462" s="46" t="s">
        <v>6421</v>
      </c>
      <c r="G1462" s="44" t="s">
        <v>6422</v>
      </c>
      <c r="H1462" s="44" t="s">
        <v>192</v>
      </c>
      <c r="I1462" s="46" t="s">
        <v>222</v>
      </c>
      <c r="J1462" s="44" t="s">
        <v>6423</v>
      </c>
      <c r="K1462" s="46" t="s">
        <v>6424</v>
      </c>
      <c r="L1462" s="46">
        <v>15291999669</v>
      </c>
      <c r="M1462" s="46">
        <v>42398</v>
      </c>
      <c r="N1462" s="46" t="s">
        <v>186</v>
      </c>
      <c r="O1462" s="46" t="s">
        <v>187</v>
      </c>
      <c r="P1462" s="46" t="s">
        <v>193</v>
      </c>
      <c r="Q1462" s="46" t="s">
        <v>7</v>
      </c>
      <c r="R1462" s="46" t="s">
        <v>4</v>
      </c>
      <c r="S1462" s="46" t="s">
        <v>194</v>
      </c>
      <c r="T1462" s="46" t="s">
        <v>194</v>
      </c>
      <c r="U1462" s="46" t="s">
        <v>194</v>
      </c>
      <c r="V1462" s="46" t="s">
        <v>194</v>
      </c>
      <c r="W1462" s="46" t="s">
        <v>189</v>
      </c>
      <c r="AD1462" s="46" t="s">
        <v>218</v>
      </c>
    </row>
    <row r="1463" spans="1:30" hidden="1">
      <c r="A1463" s="46">
        <v>67</v>
      </c>
      <c r="B1463" s="46" t="s">
        <v>946</v>
      </c>
      <c r="C1463" s="46" t="s">
        <v>6008</v>
      </c>
      <c r="D1463" s="46" t="s">
        <v>217</v>
      </c>
      <c r="E1463" s="46" t="s">
        <v>5982</v>
      </c>
      <c r="F1463" s="46" t="s">
        <v>6425</v>
      </c>
      <c r="G1463" s="44" t="s">
        <v>6426</v>
      </c>
      <c r="H1463" s="44" t="s">
        <v>8</v>
      </c>
      <c r="I1463" s="46" t="s">
        <v>6427</v>
      </c>
      <c r="J1463" s="44" t="s">
        <v>6428</v>
      </c>
      <c r="K1463" s="46" t="s">
        <v>6429</v>
      </c>
      <c r="L1463" s="46">
        <v>15229376578</v>
      </c>
      <c r="M1463" s="46">
        <v>42248</v>
      </c>
      <c r="N1463" s="46" t="s">
        <v>186</v>
      </c>
      <c r="O1463" s="46" t="s">
        <v>187</v>
      </c>
      <c r="P1463" s="46" t="s">
        <v>193</v>
      </c>
      <c r="Q1463" s="46" t="s">
        <v>7</v>
      </c>
      <c r="R1463" s="46" t="s">
        <v>7</v>
      </c>
      <c r="S1463" s="46" t="s">
        <v>194</v>
      </c>
      <c r="T1463" s="46" t="s">
        <v>194</v>
      </c>
      <c r="U1463" s="46" t="s">
        <v>194</v>
      </c>
      <c r="V1463" s="46" t="s">
        <v>194</v>
      </c>
      <c r="W1463" s="46" t="s">
        <v>189</v>
      </c>
      <c r="AD1463" s="46" t="s">
        <v>218</v>
      </c>
    </row>
    <row r="1464" spans="1:30" hidden="1">
      <c r="A1464" s="46">
        <v>68</v>
      </c>
      <c r="B1464" s="46" t="s">
        <v>946</v>
      </c>
      <c r="C1464" s="46" t="s">
        <v>6008</v>
      </c>
      <c r="D1464" s="46" t="s">
        <v>217</v>
      </c>
      <c r="E1464" s="46" t="s">
        <v>5982</v>
      </c>
      <c r="F1464" s="46" t="s">
        <v>6425</v>
      </c>
      <c r="G1464" s="44" t="s">
        <v>6426</v>
      </c>
      <c r="H1464" s="44" t="s">
        <v>8</v>
      </c>
      <c r="I1464" s="46" t="s">
        <v>6430</v>
      </c>
      <c r="J1464" s="44" t="s">
        <v>6431</v>
      </c>
      <c r="K1464" s="46" t="s">
        <v>6432</v>
      </c>
      <c r="L1464" s="46">
        <v>18066729875</v>
      </c>
      <c r="M1464" s="46">
        <v>42248</v>
      </c>
      <c r="N1464" s="46" t="s">
        <v>186</v>
      </c>
      <c r="O1464" s="46" t="s">
        <v>187</v>
      </c>
      <c r="P1464" s="46" t="s">
        <v>200</v>
      </c>
      <c r="Q1464" s="46" t="s">
        <v>7</v>
      </c>
      <c r="R1464" s="46" t="s">
        <v>7</v>
      </c>
      <c r="S1464" s="46" t="s">
        <v>194</v>
      </c>
      <c r="T1464" s="46" t="s">
        <v>194</v>
      </c>
      <c r="U1464" s="46" t="s">
        <v>6425</v>
      </c>
      <c r="V1464" s="46" t="s">
        <v>194</v>
      </c>
      <c r="W1464" s="46" t="s">
        <v>201</v>
      </c>
      <c r="AD1464" s="46" t="s">
        <v>201</v>
      </c>
    </row>
    <row r="1465" spans="1:30" hidden="1">
      <c r="A1465" s="46">
        <v>69</v>
      </c>
      <c r="B1465" s="46" t="s">
        <v>946</v>
      </c>
      <c r="C1465" s="46" t="s">
        <v>6008</v>
      </c>
      <c r="D1465" s="46" t="s">
        <v>217</v>
      </c>
      <c r="E1465" s="46" t="s">
        <v>5982</v>
      </c>
      <c r="F1465" s="46" t="s">
        <v>6425</v>
      </c>
      <c r="G1465" s="44" t="s">
        <v>6426</v>
      </c>
      <c r="H1465" s="44" t="s">
        <v>8</v>
      </c>
      <c r="I1465" s="46" t="s">
        <v>6433</v>
      </c>
      <c r="J1465" s="44" t="s">
        <v>6434</v>
      </c>
      <c r="K1465" s="46" t="s">
        <v>6435</v>
      </c>
      <c r="L1465" s="46">
        <v>15829232737</v>
      </c>
      <c r="M1465" s="46">
        <v>42248</v>
      </c>
      <c r="N1465" s="46" t="s">
        <v>186</v>
      </c>
      <c r="O1465" s="46" t="s">
        <v>187</v>
      </c>
      <c r="P1465" s="46" t="s">
        <v>193</v>
      </c>
      <c r="Q1465" s="46" t="s">
        <v>7</v>
      </c>
      <c r="R1465" s="46" t="s">
        <v>7</v>
      </c>
      <c r="S1465" s="46" t="s">
        <v>194</v>
      </c>
      <c r="T1465" s="46" t="s">
        <v>194</v>
      </c>
      <c r="U1465" s="46" t="s">
        <v>6425</v>
      </c>
      <c r="V1465" s="46" t="s">
        <v>194</v>
      </c>
      <c r="W1465" s="46" t="s">
        <v>189</v>
      </c>
      <c r="AD1465" s="46" t="s">
        <v>218</v>
      </c>
    </row>
    <row r="1466" spans="1:30" hidden="1">
      <c r="A1466" s="46">
        <v>70</v>
      </c>
      <c r="B1466" s="46" t="s">
        <v>946</v>
      </c>
      <c r="C1466" s="46" t="s">
        <v>6008</v>
      </c>
      <c r="D1466" s="46" t="s">
        <v>217</v>
      </c>
      <c r="E1466" s="46" t="s">
        <v>5982</v>
      </c>
      <c r="F1466" s="46" t="s">
        <v>6425</v>
      </c>
      <c r="G1466" s="44" t="s">
        <v>6426</v>
      </c>
      <c r="H1466" s="44" t="s">
        <v>5</v>
      </c>
      <c r="I1466" s="46" t="s">
        <v>6436</v>
      </c>
      <c r="J1466" s="44" t="s">
        <v>6437</v>
      </c>
      <c r="K1466" s="46" t="s">
        <v>6438</v>
      </c>
      <c r="L1466" s="46">
        <v>13572059426</v>
      </c>
      <c r="M1466" s="46">
        <v>42248</v>
      </c>
      <c r="N1466" s="46" t="s">
        <v>186</v>
      </c>
      <c r="O1466" s="46" t="s">
        <v>187</v>
      </c>
      <c r="P1466" s="46" t="s">
        <v>193</v>
      </c>
      <c r="Q1466" s="46" t="s">
        <v>7</v>
      </c>
      <c r="R1466" s="46" t="s">
        <v>7</v>
      </c>
      <c r="S1466" s="46" t="s">
        <v>194</v>
      </c>
      <c r="T1466" s="46" t="s">
        <v>194</v>
      </c>
      <c r="U1466" s="46" t="s">
        <v>6427</v>
      </c>
      <c r="V1466" s="46" t="s">
        <v>194</v>
      </c>
      <c r="W1466" s="46" t="s">
        <v>189</v>
      </c>
      <c r="AD1466" s="46" t="s">
        <v>218</v>
      </c>
    </row>
    <row r="1467" spans="1:30" hidden="1">
      <c r="A1467" s="46">
        <v>71</v>
      </c>
      <c r="B1467" s="46" t="s">
        <v>946</v>
      </c>
      <c r="C1467" s="46" t="s">
        <v>6008</v>
      </c>
      <c r="D1467" s="46" t="s">
        <v>217</v>
      </c>
      <c r="E1467" s="46" t="s">
        <v>5982</v>
      </c>
      <c r="F1467" s="46" t="s">
        <v>6027</v>
      </c>
      <c r="G1467" s="44" t="s">
        <v>6420</v>
      </c>
      <c r="H1467" s="44" t="s">
        <v>8</v>
      </c>
      <c r="I1467" s="46" t="s">
        <v>6439</v>
      </c>
      <c r="J1467" s="44" t="s">
        <v>6440</v>
      </c>
      <c r="K1467" s="46" t="s">
        <v>6441</v>
      </c>
      <c r="L1467" s="46">
        <v>18161936956</v>
      </c>
      <c r="M1467" s="46">
        <v>42522</v>
      </c>
      <c r="N1467" s="46" t="s">
        <v>186</v>
      </c>
      <c r="O1467" s="46" t="s">
        <v>191</v>
      </c>
      <c r="P1467" s="46" t="s">
        <v>193</v>
      </c>
      <c r="Q1467" s="46" t="s">
        <v>4</v>
      </c>
      <c r="R1467" s="46" t="s">
        <v>4</v>
      </c>
      <c r="S1467" s="46" t="s">
        <v>194</v>
      </c>
      <c r="T1467" s="46" t="s">
        <v>194</v>
      </c>
      <c r="U1467" s="46" t="s">
        <v>194</v>
      </c>
      <c r="V1467" s="46" t="s">
        <v>194</v>
      </c>
      <c r="W1467" s="46" t="s">
        <v>189</v>
      </c>
      <c r="AD1467" s="46" t="s">
        <v>218</v>
      </c>
    </row>
    <row r="1468" spans="1:30" hidden="1">
      <c r="A1468" s="46">
        <v>72</v>
      </c>
      <c r="B1468" s="46" t="s">
        <v>946</v>
      </c>
      <c r="C1468" s="46" t="s">
        <v>6008</v>
      </c>
      <c r="D1468" s="46" t="s">
        <v>217</v>
      </c>
      <c r="E1468" s="46" t="s">
        <v>5982</v>
      </c>
      <c r="F1468" s="46" t="s">
        <v>6421</v>
      </c>
      <c r="G1468" s="44" t="s">
        <v>6422</v>
      </c>
      <c r="H1468" s="44" t="s">
        <v>8</v>
      </c>
      <c r="I1468" s="46" t="s">
        <v>6442</v>
      </c>
      <c r="J1468" s="44" t="s">
        <v>6443</v>
      </c>
      <c r="K1468" s="46" t="s">
        <v>6444</v>
      </c>
      <c r="L1468" s="46">
        <v>15091523641</v>
      </c>
      <c r="M1468" s="46">
        <v>42522</v>
      </c>
      <c r="N1468" s="46" t="s">
        <v>186</v>
      </c>
      <c r="O1468" s="46" t="s">
        <v>187</v>
      </c>
      <c r="P1468" s="46" t="s">
        <v>193</v>
      </c>
      <c r="Q1468" s="46" t="s">
        <v>4</v>
      </c>
      <c r="R1468" s="46" t="s">
        <v>4</v>
      </c>
      <c r="S1468" s="46" t="s">
        <v>194</v>
      </c>
      <c r="T1468" s="46" t="s">
        <v>194</v>
      </c>
      <c r="U1468" s="46" t="s">
        <v>194</v>
      </c>
      <c r="V1468" s="46" t="s">
        <v>194</v>
      </c>
      <c r="W1468" s="46" t="s">
        <v>189</v>
      </c>
      <c r="AD1468" s="46" t="s">
        <v>218</v>
      </c>
    </row>
    <row r="1469" spans="1:30" hidden="1">
      <c r="A1469" s="46">
        <v>73</v>
      </c>
      <c r="B1469" s="46" t="s">
        <v>946</v>
      </c>
      <c r="C1469" s="46" t="s">
        <v>6008</v>
      </c>
      <c r="D1469" s="46" t="s">
        <v>217</v>
      </c>
      <c r="E1469" s="46" t="s">
        <v>5982</v>
      </c>
      <c r="F1469" s="46" t="s">
        <v>6009</v>
      </c>
      <c r="G1469" s="44" t="s">
        <v>6417</v>
      </c>
      <c r="H1469" s="44" t="s">
        <v>8</v>
      </c>
      <c r="I1469" s="46" t="s">
        <v>6445</v>
      </c>
      <c r="J1469" s="44" t="s">
        <v>6446</v>
      </c>
      <c r="K1469" s="46" t="s">
        <v>6447</v>
      </c>
      <c r="L1469" s="46">
        <v>18292054045</v>
      </c>
      <c r="M1469" s="46">
        <v>42522</v>
      </c>
      <c r="N1469" s="46" t="s">
        <v>186</v>
      </c>
      <c r="O1469" s="46" t="s">
        <v>187</v>
      </c>
      <c r="P1469" s="46" t="s">
        <v>193</v>
      </c>
      <c r="Q1469" s="46" t="s">
        <v>4</v>
      </c>
      <c r="R1469" s="46" t="s">
        <v>4</v>
      </c>
      <c r="S1469" s="46" t="s">
        <v>194</v>
      </c>
      <c r="T1469" s="46" t="s">
        <v>194</v>
      </c>
      <c r="U1469" s="46" t="s">
        <v>194</v>
      </c>
      <c r="V1469" s="46" t="s">
        <v>194</v>
      </c>
      <c r="W1469" s="46" t="s">
        <v>189</v>
      </c>
      <c r="AD1469" s="46" t="s">
        <v>218</v>
      </c>
    </row>
    <row r="1470" spans="1:30" hidden="1">
      <c r="A1470" s="46">
        <v>74</v>
      </c>
      <c r="B1470" s="46" t="s">
        <v>946</v>
      </c>
      <c r="C1470" s="46" t="s">
        <v>6008</v>
      </c>
      <c r="D1470" s="46" t="s">
        <v>217</v>
      </c>
      <c r="E1470" s="46" t="s">
        <v>5982</v>
      </c>
      <c r="F1470" s="46" t="s">
        <v>6041</v>
      </c>
      <c r="G1470" s="44" t="s">
        <v>6448</v>
      </c>
      <c r="H1470" s="44" t="s">
        <v>3</v>
      </c>
      <c r="I1470" s="46" t="s">
        <v>6041</v>
      </c>
      <c r="J1470" s="44" t="s">
        <v>6042</v>
      </c>
      <c r="K1470" s="46" t="s">
        <v>6043</v>
      </c>
      <c r="L1470" s="46" t="s">
        <v>6044</v>
      </c>
      <c r="M1470" s="46">
        <v>42248</v>
      </c>
      <c r="N1470" s="46" t="s">
        <v>186</v>
      </c>
      <c r="O1470" s="46" t="s">
        <v>187</v>
      </c>
      <c r="P1470" s="46" t="s">
        <v>193</v>
      </c>
      <c r="Q1470" s="46" t="s">
        <v>7</v>
      </c>
      <c r="R1470" s="46" t="s">
        <v>4</v>
      </c>
      <c r="S1470" s="46" t="s">
        <v>194</v>
      </c>
      <c r="T1470" s="46" t="s">
        <v>194</v>
      </c>
      <c r="U1470" s="46" t="s">
        <v>194</v>
      </c>
      <c r="V1470" s="46" t="s">
        <v>194</v>
      </c>
      <c r="W1470" s="46" t="s">
        <v>189</v>
      </c>
      <c r="AD1470" s="46" t="s">
        <v>218</v>
      </c>
    </row>
    <row r="1471" spans="1:30" hidden="1">
      <c r="A1471" s="46">
        <v>75</v>
      </c>
      <c r="B1471" s="46" t="s">
        <v>946</v>
      </c>
      <c r="C1471" s="46" t="s">
        <v>6008</v>
      </c>
      <c r="D1471" s="46" t="s">
        <v>217</v>
      </c>
      <c r="E1471" s="46" t="s">
        <v>5982</v>
      </c>
      <c r="F1471" s="46" t="s">
        <v>6041</v>
      </c>
      <c r="G1471" s="44" t="s">
        <v>6448</v>
      </c>
      <c r="H1471" s="44" t="s">
        <v>9</v>
      </c>
      <c r="I1471" s="46" t="s">
        <v>6045</v>
      </c>
      <c r="J1471" s="44" t="s">
        <v>6046</v>
      </c>
      <c r="K1471" s="46" t="s">
        <v>6047</v>
      </c>
      <c r="L1471" s="46" t="s">
        <v>6048</v>
      </c>
      <c r="M1471" s="46">
        <v>42248</v>
      </c>
      <c r="N1471" s="46" t="s">
        <v>186</v>
      </c>
      <c r="O1471" s="46" t="s">
        <v>187</v>
      </c>
      <c r="P1471" s="46" t="s">
        <v>193</v>
      </c>
      <c r="Q1471" s="46" t="s">
        <v>7</v>
      </c>
      <c r="R1471" s="46" t="s">
        <v>4</v>
      </c>
      <c r="S1471" s="46" t="s">
        <v>194</v>
      </c>
      <c r="T1471" s="46" t="s">
        <v>194</v>
      </c>
      <c r="U1471" s="46" t="s">
        <v>194</v>
      </c>
      <c r="V1471" s="46" t="s">
        <v>194</v>
      </c>
      <c r="W1471" s="46" t="s">
        <v>189</v>
      </c>
      <c r="AD1471" s="46" t="s">
        <v>218</v>
      </c>
    </row>
    <row r="1472" spans="1:30" hidden="1">
      <c r="A1472" s="46">
        <v>76</v>
      </c>
      <c r="B1472" s="46" t="s">
        <v>946</v>
      </c>
      <c r="C1472" s="46" t="s">
        <v>6008</v>
      </c>
      <c r="D1472" s="46" t="s">
        <v>217</v>
      </c>
      <c r="E1472" s="46" t="s">
        <v>5982</v>
      </c>
      <c r="F1472" s="46" t="s">
        <v>6041</v>
      </c>
      <c r="G1472" s="44" t="s">
        <v>6448</v>
      </c>
      <c r="H1472" s="44" t="s">
        <v>9</v>
      </c>
      <c r="I1472" s="46" t="s">
        <v>6049</v>
      </c>
      <c r="J1472" s="44" t="s">
        <v>6449</v>
      </c>
      <c r="K1472" s="46" t="s">
        <v>6450</v>
      </c>
      <c r="L1472" s="46">
        <v>13161428520</v>
      </c>
      <c r="M1472" s="46">
        <v>42248</v>
      </c>
      <c r="N1472" s="46" t="s">
        <v>186</v>
      </c>
      <c r="O1472" s="46" t="s">
        <v>187</v>
      </c>
      <c r="P1472" s="46" t="s">
        <v>193</v>
      </c>
      <c r="Q1472" s="46" t="s">
        <v>7</v>
      </c>
      <c r="R1472" s="46" t="s">
        <v>4</v>
      </c>
      <c r="S1472" s="46" t="s">
        <v>194</v>
      </c>
      <c r="T1472" s="46" t="s">
        <v>194</v>
      </c>
      <c r="U1472" s="46" t="s">
        <v>194</v>
      </c>
      <c r="V1472" s="46" t="s">
        <v>194</v>
      </c>
      <c r="W1472" s="46" t="s">
        <v>189</v>
      </c>
      <c r="AD1472" s="46" t="s">
        <v>218</v>
      </c>
    </row>
    <row r="1473" spans="1:30" hidden="1">
      <c r="A1473" s="46">
        <v>77</v>
      </c>
      <c r="B1473" s="46" t="s">
        <v>946</v>
      </c>
      <c r="C1473" s="46" t="s">
        <v>6008</v>
      </c>
      <c r="D1473" s="46" t="s">
        <v>217</v>
      </c>
      <c r="E1473" s="46" t="s">
        <v>5982</v>
      </c>
      <c r="F1473" s="46" t="s">
        <v>6041</v>
      </c>
      <c r="G1473" s="44" t="s">
        <v>6448</v>
      </c>
      <c r="H1473" s="44" t="s">
        <v>9</v>
      </c>
      <c r="I1473" s="46" t="s">
        <v>6050</v>
      </c>
      <c r="J1473" s="44" t="s">
        <v>6051</v>
      </c>
      <c r="K1473" s="46" t="s">
        <v>6052</v>
      </c>
      <c r="L1473" s="46">
        <v>18092642366</v>
      </c>
      <c r="M1473" s="46">
        <v>42248</v>
      </c>
      <c r="N1473" s="46" t="s">
        <v>186</v>
      </c>
      <c r="O1473" s="46" t="s">
        <v>187</v>
      </c>
      <c r="P1473" s="46" t="s">
        <v>193</v>
      </c>
      <c r="Q1473" s="46" t="s">
        <v>7</v>
      </c>
      <c r="R1473" s="46" t="s">
        <v>4</v>
      </c>
      <c r="S1473" s="46" t="s">
        <v>194</v>
      </c>
      <c r="T1473" s="46" t="s">
        <v>194</v>
      </c>
      <c r="U1473" s="46" t="s">
        <v>194</v>
      </c>
      <c r="V1473" s="46" t="s">
        <v>194</v>
      </c>
      <c r="W1473" s="46" t="s">
        <v>189</v>
      </c>
      <c r="AD1473" s="46" t="s">
        <v>218</v>
      </c>
    </row>
    <row r="1474" spans="1:30" hidden="1">
      <c r="A1474" s="46">
        <v>78</v>
      </c>
      <c r="B1474" s="46" t="s">
        <v>946</v>
      </c>
      <c r="C1474" s="46" t="s">
        <v>6008</v>
      </c>
      <c r="D1474" s="46" t="s">
        <v>217</v>
      </c>
      <c r="E1474" s="46" t="s">
        <v>5982</v>
      </c>
      <c r="F1474" s="46" t="s">
        <v>6041</v>
      </c>
      <c r="G1474" s="44" t="s">
        <v>6448</v>
      </c>
      <c r="H1474" s="44" t="s">
        <v>8</v>
      </c>
      <c r="I1474" s="46" t="s">
        <v>6451</v>
      </c>
      <c r="J1474" s="44" t="s">
        <v>6452</v>
      </c>
      <c r="K1474" s="46" t="s">
        <v>6053</v>
      </c>
      <c r="L1474" s="46">
        <v>15829842705</v>
      </c>
      <c r="M1474" s="46">
        <v>42248</v>
      </c>
      <c r="N1474" s="46" t="s">
        <v>186</v>
      </c>
      <c r="O1474" s="46" t="s">
        <v>187</v>
      </c>
      <c r="P1474" s="46" t="s">
        <v>193</v>
      </c>
      <c r="Q1474" s="46" t="s">
        <v>7</v>
      </c>
      <c r="R1474" s="46" t="s">
        <v>4</v>
      </c>
      <c r="S1474" s="46" t="s">
        <v>194</v>
      </c>
      <c r="T1474" s="46" t="s">
        <v>194</v>
      </c>
      <c r="U1474" s="46" t="s">
        <v>194</v>
      </c>
      <c r="V1474" s="46" t="s">
        <v>194</v>
      </c>
      <c r="W1474" s="46" t="s">
        <v>189</v>
      </c>
      <c r="AD1474" s="46" t="s">
        <v>218</v>
      </c>
    </row>
    <row r="1475" spans="1:30" hidden="1">
      <c r="A1475" s="46">
        <v>79</v>
      </c>
      <c r="B1475" s="46" t="s">
        <v>946</v>
      </c>
      <c r="C1475" s="46" t="s">
        <v>6008</v>
      </c>
      <c r="D1475" s="46" t="s">
        <v>217</v>
      </c>
      <c r="E1475" s="46" t="s">
        <v>5982</v>
      </c>
      <c r="F1475" s="46" t="s">
        <v>6041</v>
      </c>
      <c r="G1475" s="44" t="s">
        <v>6448</v>
      </c>
      <c r="H1475" s="44" t="s">
        <v>8</v>
      </c>
      <c r="I1475" s="46" t="s">
        <v>6054</v>
      </c>
      <c r="J1475" s="44" t="s">
        <v>6055</v>
      </c>
      <c r="K1475" s="46" t="s">
        <v>6453</v>
      </c>
      <c r="L1475" s="46" t="s">
        <v>6056</v>
      </c>
      <c r="M1475" s="46">
        <v>42248</v>
      </c>
      <c r="N1475" s="46" t="s">
        <v>186</v>
      </c>
      <c r="O1475" s="46" t="s">
        <v>187</v>
      </c>
      <c r="P1475" s="46" t="s">
        <v>200</v>
      </c>
      <c r="Q1475" s="46" t="s">
        <v>7</v>
      </c>
      <c r="R1475" s="46" t="s">
        <v>4</v>
      </c>
      <c r="S1475" s="46" t="s">
        <v>194</v>
      </c>
      <c r="T1475" s="46" t="s">
        <v>194</v>
      </c>
      <c r="U1475" s="46" t="s">
        <v>194</v>
      </c>
      <c r="V1475" s="46" t="s">
        <v>194</v>
      </c>
      <c r="W1475" s="46" t="s">
        <v>201</v>
      </c>
      <c r="AD1475" s="46" t="s">
        <v>201</v>
      </c>
    </row>
    <row r="1476" spans="1:30" hidden="1">
      <c r="A1476" s="46">
        <v>80</v>
      </c>
      <c r="B1476" s="46" t="s">
        <v>946</v>
      </c>
      <c r="C1476" s="46" t="s">
        <v>6008</v>
      </c>
      <c r="D1476" s="46" t="s">
        <v>217</v>
      </c>
      <c r="E1476" s="46" t="s">
        <v>5982</v>
      </c>
      <c r="F1476" s="46" t="s">
        <v>6041</v>
      </c>
      <c r="G1476" s="44" t="s">
        <v>6448</v>
      </c>
      <c r="H1476" s="44" t="s">
        <v>8</v>
      </c>
      <c r="I1476" s="46" t="s">
        <v>6454</v>
      </c>
      <c r="J1476" s="44" t="s">
        <v>6455</v>
      </c>
      <c r="K1476" s="46" t="s">
        <v>6057</v>
      </c>
      <c r="L1476" s="46">
        <v>15902961678</v>
      </c>
      <c r="M1476" s="46">
        <v>42248</v>
      </c>
      <c r="N1476" s="46" t="s">
        <v>186</v>
      </c>
      <c r="O1476" s="46" t="s">
        <v>187</v>
      </c>
      <c r="P1476" s="46" t="s">
        <v>200</v>
      </c>
      <c r="Q1476" s="46" t="s">
        <v>7</v>
      </c>
      <c r="R1476" s="46" t="s">
        <v>4</v>
      </c>
      <c r="S1476" s="46" t="s">
        <v>194</v>
      </c>
      <c r="T1476" s="46" t="s">
        <v>194</v>
      </c>
      <c r="U1476" s="46" t="s">
        <v>194</v>
      </c>
      <c r="V1476" s="46" t="s">
        <v>194</v>
      </c>
      <c r="W1476" s="46" t="s">
        <v>201</v>
      </c>
      <c r="AD1476" s="46" t="s">
        <v>201</v>
      </c>
    </row>
    <row r="1477" spans="1:30" hidden="1">
      <c r="A1477" s="46">
        <v>81</v>
      </c>
      <c r="B1477" s="46" t="s">
        <v>946</v>
      </c>
      <c r="C1477" s="46" t="s">
        <v>6008</v>
      </c>
      <c r="D1477" s="46" t="s">
        <v>217</v>
      </c>
      <c r="E1477" s="46" t="s">
        <v>5982</v>
      </c>
      <c r="F1477" s="46" t="s">
        <v>6041</v>
      </c>
      <c r="G1477" s="44" t="s">
        <v>6448</v>
      </c>
      <c r="H1477" s="44" t="s">
        <v>5</v>
      </c>
      <c r="I1477" s="46" t="s">
        <v>6058</v>
      </c>
      <c r="J1477" s="44" t="s">
        <v>6059</v>
      </c>
      <c r="K1477" s="46" t="s">
        <v>6060</v>
      </c>
      <c r="L1477" s="46">
        <v>18049212831</v>
      </c>
      <c r="M1477" s="46">
        <v>42248</v>
      </c>
      <c r="N1477" s="46" t="s">
        <v>186</v>
      </c>
      <c r="O1477" s="46" t="s">
        <v>187</v>
      </c>
      <c r="P1477" s="46" t="s">
        <v>200</v>
      </c>
      <c r="Q1477" s="46" t="s">
        <v>7</v>
      </c>
      <c r="R1477" s="46" t="s">
        <v>4</v>
      </c>
      <c r="S1477" s="46" t="s">
        <v>194</v>
      </c>
      <c r="T1477" s="46" t="s">
        <v>194</v>
      </c>
      <c r="U1477" s="46" t="s">
        <v>194</v>
      </c>
      <c r="V1477" s="46" t="s">
        <v>194</v>
      </c>
      <c r="W1477" s="46" t="s">
        <v>201</v>
      </c>
      <c r="AD1477" s="46" t="s">
        <v>201</v>
      </c>
    </row>
    <row r="1478" spans="1:30" hidden="1">
      <c r="A1478" s="46">
        <v>82</v>
      </c>
      <c r="B1478" s="46" t="s">
        <v>946</v>
      </c>
      <c r="C1478" s="46" t="s">
        <v>6008</v>
      </c>
      <c r="D1478" s="46" t="s">
        <v>217</v>
      </c>
      <c r="E1478" s="46" t="s">
        <v>5982</v>
      </c>
      <c r="F1478" s="46" t="s">
        <v>6041</v>
      </c>
      <c r="G1478" s="44" t="s">
        <v>6448</v>
      </c>
      <c r="H1478" s="44" t="s">
        <v>5</v>
      </c>
      <c r="I1478" s="46" t="s">
        <v>6456</v>
      </c>
      <c r="J1478" s="44" t="s">
        <v>6061</v>
      </c>
      <c r="K1478" s="46" t="s">
        <v>6062</v>
      </c>
      <c r="L1478" s="46">
        <v>18951819539</v>
      </c>
      <c r="M1478" s="46">
        <v>42248</v>
      </c>
      <c r="N1478" s="46" t="s">
        <v>186</v>
      </c>
      <c r="O1478" s="46" t="s">
        <v>187</v>
      </c>
      <c r="P1478" s="46" t="s">
        <v>200</v>
      </c>
      <c r="Q1478" s="46" t="s">
        <v>7</v>
      </c>
      <c r="R1478" s="46" t="s">
        <v>4</v>
      </c>
      <c r="S1478" s="46" t="s">
        <v>194</v>
      </c>
      <c r="T1478" s="46" t="s">
        <v>194</v>
      </c>
      <c r="U1478" s="46" t="s">
        <v>194</v>
      </c>
      <c r="V1478" s="46" t="s">
        <v>194</v>
      </c>
      <c r="W1478" s="46" t="s">
        <v>201</v>
      </c>
      <c r="AD1478" s="46" t="s">
        <v>201</v>
      </c>
    </row>
    <row r="1479" spans="1:30" hidden="1">
      <c r="A1479" s="46">
        <v>83</v>
      </c>
      <c r="B1479" s="46" t="s">
        <v>946</v>
      </c>
      <c r="C1479" s="46" t="s">
        <v>6008</v>
      </c>
      <c r="D1479" s="46" t="s">
        <v>217</v>
      </c>
      <c r="E1479" s="46" t="s">
        <v>5982</v>
      </c>
      <c r="F1479" s="46" t="s">
        <v>6041</v>
      </c>
      <c r="G1479" s="44" t="s">
        <v>6448</v>
      </c>
      <c r="H1479" s="44" t="s">
        <v>5</v>
      </c>
      <c r="I1479" s="46" t="s">
        <v>6457</v>
      </c>
      <c r="J1479" s="44" t="s">
        <v>6063</v>
      </c>
      <c r="K1479" s="46" t="s">
        <v>6064</v>
      </c>
      <c r="L1479" s="46">
        <v>15353493137</v>
      </c>
      <c r="M1479" s="46">
        <v>42248</v>
      </c>
      <c r="N1479" s="46" t="s">
        <v>186</v>
      </c>
      <c r="O1479" s="46" t="s">
        <v>187</v>
      </c>
      <c r="P1479" s="46" t="s">
        <v>200</v>
      </c>
      <c r="Q1479" s="46" t="s">
        <v>7</v>
      </c>
      <c r="R1479" s="46" t="s">
        <v>4</v>
      </c>
      <c r="S1479" s="46" t="s">
        <v>194</v>
      </c>
      <c r="T1479" s="46" t="s">
        <v>194</v>
      </c>
      <c r="U1479" s="46" t="s">
        <v>194</v>
      </c>
      <c r="V1479" s="46" t="s">
        <v>194</v>
      </c>
      <c r="W1479" s="46" t="s">
        <v>201</v>
      </c>
      <c r="AD1479" s="46" t="s">
        <v>201</v>
      </c>
    </row>
    <row r="1480" spans="1:30" hidden="1">
      <c r="A1480" s="46">
        <v>84</v>
      </c>
      <c r="B1480" s="46" t="s">
        <v>946</v>
      </c>
      <c r="C1480" s="46" t="s">
        <v>6008</v>
      </c>
      <c r="D1480" s="46" t="s">
        <v>217</v>
      </c>
      <c r="E1480" s="46" t="s">
        <v>5982</v>
      </c>
      <c r="F1480" s="46" t="s">
        <v>6065</v>
      </c>
      <c r="G1480" s="44" t="s">
        <v>6458</v>
      </c>
      <c r="H1480" s="44" t="s">
        <v>192</v>
      </c>
      <c r="I1480" s="46" t="s">
        <v>6067</v>
      </c>
      <c r="J1480" s="44" t="s">
        <v>6068</v>
      </c>
      <c r="M1480" s="46">
        <v>42491</v>
      </c>
      <c r="N1480" s="46" t="s">
        <v>186</v>
      </c>
      <c r="O1480" s="46" t="s">
        <v>187</v>
      </c>
      <c r="P1480" s="46" t="s">
        <v>193</v>
      </c>
      <c r="Q1480" s="46" t="s">
        <v>7</v>
      </c>
      <c r="R1480" s="46" t="s">
        <v>7</v>
      </c>
      <c r="T1480" s="46" t="s">
        <v>194</v>
      </c>
      <c r="U1480" s="46" t="s">
        <v>194</v>
      </c>
      <c r="V1480" s="46" t="s">
        <v>194</v>
      </c>
      <c r="W1480" s="46" t="s">
        <v>189</v>
      </c>
      <c r="AA1480" s="46" t="s">
        <v>1160</v>
      </c>
      <c r="AB1480" s="46" t="s">
        <v>195</v>
      </c>
      <c r="AC1480" s="46" t="s">
        <v>6069</v>
      </c>
      <c r="AD1480" s="46" t="s">
        <v>218</v>
      </c>
    </row>
    <row r="1481" spans="1:30" hidden="1">
      <c r="A1481" s="46">
        <v>85</v>
      </c>
      <c r="B1481" s="46" t="s">
        <v>946</v>
      </c>
      <c r="C1481" s="46" t="s">
        <v>6008</v>
      </c>
      <c r="D1481" s="46" t="s">
        <v>217</v>
      </c>
      <c r="E1481" s="46" t="s">
        <v>5982</v>
      </c>
      <c r="F1481" s="46" t="s">
        <v>6065</v>
      </c>
      <c r="G1481" s="44" t="s">
        <v>6458</v>
      </c>
      <c r="H1481" s="44" t="s">
        <v>9</v>
      </c>
      <c r="I1481" s="46" t="s">
        <v>6459</v>
      </c>
      <c r="J1481" s="44" t="s">
        <v>6460</v>
      </c>
      <c r="K1481" s="46" t="s">
        <v>6461</v>
      </c>
      <c r="L1481" s="46">
        <v>15029213101</v>
      </c>
      <c r="M1481" s="46">
        <v>41932</v>
      </c>
      <c r="N1481" s="46" t="s">
        <v>186</v>
      </c>
      <c r="O1481" s="46" t="s">
        <v>187</v>
      </c>
      <c r="P1481" s="46" t="s">
        <v>193</v>
      </c>
      <c r="Q1481" s="46" t="s">
        <v>7</v>
      </c>
      <c r="R1481" s="46" t="s">
        <v>7</v>
      </c>
      <c r="S1481" s="46" t="s">
        <v>194</v>
      </c>
      <c r="T1481" s="46" t="s">
        <v>194</v>
      </c>
      <c r="U1481" s="46" t="s">
        <v>194</v>
      </c>
      <c r="V1481" s="46" t="s">
        <v>194</v>
      </c>
      <c r="W1481" s="46" t="s">
        <v>189</v>
      </c>
      <c r="AA1481" s="46" t="s">
        <v>1160</v>
      </c>
      <c r="AB1481" s="46" t="s">
        <v>195</v>
      </c>
      <c r="AC1481" s="46" t="s">
        <v>6069</v>
      </c>
      <c r="AD1481" s="46" t="s">
        <v>218</v>
      </c>
    </row>
    <row r="1482" spans="1:30" hidden="1">
      <c r="A1482" s="46">
        <v>86</v>
      </c>
      <c r="B1482" s="46" t="s">
        <v>946</v>
      </c>
      <c r="C1482" s="46" t="s">
        <v>6008</v>
      </c>
      <c r="D1482" s="46" t="s">
        <v>217</v>
      </c>
      <c r="E1482" s="46" t="s">
        <v>5982</v>
      </c>
      <c r="F1482" s="46" t="s">
        <v>6065</v>
      </c>
      <c r="G1482" s="44" t="s">
        <v>6458</v>
      </c>
      <c r="H1482" s="44" t="s">
        <v>8</v>
      </c>
      <c r="I1482" s="46" t="s">
        <v>6462</v>
      </c>
      <c r="J1482" s="44" t="s">
        <v>6463</v>
      </c>
      <c r="K1482" s="46" t="s">
        <v>6464</v>
      </c>
      <c r="L1482" s="46">
        <v>18710970805</v>
      </c>
      <c r="M1482" s="46">
        <v>42087</v>
      </c>
      <c r="N1482" s="46" t="s">
        <v>186</v>
      </c>
      <c r="O1482" s="46" t="s">
        <v>191</v>
      </c>
      <c r="P1482" s="46" t="s">
        <v>193</v>
      </c>
      <c r="Q1482" s="46" t="s">
        <v>7</v>
      </c>
      <c r="R1482" s="46" t="s">
        <v>7</v>
      </c>
      <c r="S1482" s="46" t="s">
        <v>194</v>
      </c>
      <c r="T1482" s="46" t="s">
        <v>194</v>
      </c>
      <c r="U1482" s="46" t="s">
        <v>194</v>
      </c>
      <c r="V1482" s="46" t="s">
        <v>194</v>
      </c>
      <c r="W1482" s="46" t="s">
        <v>189</v>
      </c>
      <c r="AA1482" s="46" t="s">
        <v>1160</v>
      </c>
      <c r="AB1482" s="46" t="s">
        <v>195</v>
      </c>
      <c r="AC1482" s="46" t="s">
        <v>6069</v>
      </c>
      <c r="AD1482" s="46" t="s">
        <v>218</v>
      </c>
    </row>
    <row r="1483" spans="1:30" hidden="1">
      <c r="A1483" s="46">
        <v>87</v>
      </c>
      <c r="B1483" s="46" t="s">
        <v>946</v>
      </c>
      <c r="C1483" s="46" t="s">
        <v>6008</v>
      </c>
      <c r="D1483" s="46" t="s">
        <v>217</v>
      </c>
      <c r="E1483" s="46" t="s">
        <v>5982</v>
      </c>
      <c r="F1483" s="46" t="s">
        <v>6065</v>
      </c>
      <c r="G1483" s="44" t="s">
        <v>6458</v>
      </c>
      <c r="H1483" s="44" t="s">
        <v>3</v>
      </c>
      <c r="I1483" s="46" t="s">
        <v>6065</v>
      </c>
      <c r="J1483" s="44" t="s">
        <v>6465</v>
      </c>
      <c r="N1483" s="46" t="s">
        <v>186</v>
      </c>
      <c r="O1483" s="46" t="s">
        <v>191</v>
      </c>
      <c r="P1483" s="46" t="s">
        <v>193</v>
      </c>
      <c r="Q1483" s="46" t="s">
        <v>7</v>
      </c>
      <c r="R1483" s="46" t="s">
        <v>7</v>
      </c>
      <c r="S1483" s="46" t="s">
        <v>194</v>
      </c>
      <c r="T1483" s="46" t="s">
        <v>194</v>
      </c>
      <c r="U1483" s="46" t="s">
        <v>194</v>
      </c>
      <c r="V1483" s="46" t="s">
        <v>194</v>
      </c>
      <c r="W1483" s="46" t="s">
        <v>189</v>
      </c>
      <c r="AA1483" s="46" t="s">
        <v>1160</v>
      </c>
      <c r="AB1483" s="46" t="s">
        <v>195</v>
      </c>
      <c r="AC1483" s="46" t="s">
        <v>6069</v>
      </c>
      <c r="AD1483" s="46" t="s">
        <v>218</v>
      </c>
    </row>
    <row r="1484" spans="1:30" hidden="1">
      <c r="A1484" s="46">
        <v>88</v>
      </c>
      <c r="B1484" s="46" t="s">
        <v>946</v>
      </c>
      <c r="C1484" s="46" t="s">
        <v>6008</v>
      </c>
      <c r="D1484" s="46" t="s">
        <v>217</v>
      </c>
      <c r="E1484" s="46" t="s">
        <v>5982</v>
      </c>
      <c r="F1484" s="46" t="s">
        <v>6466</v>
      </c>
      <c r="G1484" s="44" t="s">
        <v>6467</v>
      </c>
      <c r="H1484" s="44" t="s">
        <v>9</v>
      </c>
      <c r="I1484" s="46" t="s">
        <v>6468</v>
      </c>
      <c r="J1484" s="44" t="s">
        <v>6071</v>
      </c>
      <c r="K1484" s="46" t="s">
        <v>6072</v>
      </c>
      <c r="L1484" s="46" t="s">
        <v>6073</v>
      </c>
      <c r="M1484" s="46">
        <v>41746</v>
      </c>
      <c r="N1484" s="46" t="s">
        <v>186</v>
      </c>
      <c r="O1484" s="46" t="s">
        <v>187</v>
      </c>
      <c r="P1484" s="46" t="s">
        <v>193</v>
      </c>
      <c r="Q1484" s="46" t="s">
        <v>7</v>
      </c>
      <c r="R1484" s="46" t="s">
        <v>7</v>
      </c>
      <c r="S1484" s="46" t="s">
        <v>194</v>
      </c>
      <c r="T1484" s="46" t="s">
        <v>194</v>
      </c>
      <c r="U1484" s="46" t="s">
        <v>194</v>
      </c>
      <c r="V1484" s="46" t="s">
        <v>194</v>
      </c>
      <c r="W1484" s="46" t="s">
        <v>189</v>
      </c>
      <c r="AD1484" s="46" t="s">
        <v>218</v>
      </c>
    </row>
    <row r="1485" spans="1:30" hidden="1">
      <c r="A1485" s="46">
        <v>89</v>
      </c>
      <c r="B1485" s="46" t="s">
        <v>946</v>
      </c>
      <c r="C1485" s="46" t="s">
        <v>6008</v>
      </c>
      <c r="D1485" s="46" t="s">
        <v>217</v>
      </c>
      <c r="E1485" s="46" t="s">
        <v>5982</v>
      </c>
      <c r="F1485" s="46" t="s">
        <v>6466</v>
      </c>
      <c r="G1485" s="44" t="s">
        <v>6467</v>
      </c>
      <c r="H1485" s="44" t="s">
        <v>3</v>
      </c>
      <c r="I1485" s="46" t="s">
        <v>6466</v>
      </c>
      <c r="J1485" s="44" t="s">
        <v>6469</v>
      </c>
      <c r="K1485" s="46" t="s">
        <v>6470</v>
      </c>
      <c r="L1485" s="46">
        <v>15319492651</v>
      </c>
      <c r="M1485" s="46">
        <v>41249</v>
      </c>
      <c r="N1485" s="46" t="s">
        <v>186</v>
      </c>
      <c r="O1485" s="46" t="s">
        <v>187</v>
      </c>
      <c r="P1485" s="46" t="s">
        <v>193</v>
      </c>
      <c r="Q1485" s="46" t="s">
        <v>7</v>
      </c>
      <c r="R1485" s="46" t="s">
        <v>7</v>
      </c>
      <c r="S1485" s="46" t="s">
        <v>194</v>
      </c>
      <c r="T1485" s="46" t="s">
        <v>194</v>
      </c>
      <c r="U1485" s="46" t="s">
        <v>194</v>
      </c>
      <c r="V1485" s="46" t="s">
        <v>194</v>
      </c>
      <c r="W1485" s="46" t="s">
        <v>189</v>
      </c>
      <c r="AD1485" s="46" t="s">
        <v>218</v>
      </c>
    </row>
    <row r="1486" spans="1:30" hidden="1">
      <c r="A1486" s="46">
        <v>90</v>
      </c>
      <c r="B1486" s="46" t="s">
        <v>946</v>
      </c>
      <c r="C1486" s="46" t="s">
        <v>6008</v>
      </c>
      <c r="D1486" s="46" t="s">
        <v>217</v>
      </c>
      <c r="E1486" s="46" t="s">
        <v>5982</v>
      </c>
      <c r="F1486" s="46" t="s">
        <v>6466</v>
      </c>
      <c r="G1486" s="44" t="s">
        <v>6467</v>
      </c>
      <c r="H1486" s="44" t="s">
        <v>8</v>
      </c>
      <c r="I1486" s="46" t="s">
        <v>6074</v>
      </c>
      <c r="J1486" s="44" t="s">
        <v>6075</v>
      </c>
      <c r="K1486" s="46" t="s">
        <v>6076</v>
      </c>
      <c r="L1486" s="46" t="s">
        <v>6077</v>
      </c>
      <c r="M1486" s="46">
        <v>41901</v>
      </c>
      <c r="N1486" s="46" t="s">
        <v>186</v>
      </c>
      <c r="O1486" s="46" t="s">
        <v>187</v>
      </c>
      <c r="P1486" s="46" t="s">
        <v>193</v>
      </c>
      <c r="Q1486" s="46" t="s">
        <v>7</v>
      </c>
      <c r="R1486" s="46" t="s">
        <v>7</v>
      </c>
      <c r="S1486" s="46" t="s">
        <v>194</v>
      </c>
      <c r="T1486" s="46" t="s">
        <v>194</v>
      </c>
      <c r="U1486" s="46" t="s">
        <v>194</v>
      </c>
      <c r="V1486" s="46" t="s">
        <v>194</v>
      </c>
      <c r="W1486" s="46" t="s">
        <v>189</v>
      </c>
      <c r="AD1486" s="46" t="s">
        <v>218</v>
      </c>
    </row>
    <row r="1487" spans="1:30" hidden="1">
      <c r="A1487" s="46">
        <v>91</v>
      </c>
      <c r="B1487" s="46" t="s">
        <v>946</v>
      </c>
      <c r="C1487" s="46" t="s">
        <v>6008</v>
      </c>
      <c r="D1487" s="46" t="s">
        <v>217</v>
      </c>
      <c r="E1487" s="46" t="s">
        <v>5982</v>
      </c>
      <c r="F1487" s="46" t="s">
        <v>6466</v>
      </c>
      <c r="G1487" s="44" t="s">
        <v>6467</v>
      </c>
      <c r="H1487" s="44" t="s">
        <v>192</v>
      </c>
      <c r="I1487" s="46" t="s">
        <v>6471</v>
      </c>
      <c r="J1487" s="44" t="s">
        <v>6075</v>
      </c>
      <c r="K1487" s="46" t="s">
        <v>6076</v>
      </c>
      <c r="L1487" s="46" t="s">
        <v>6077</v>
      </c>
      <c r="M1487" s="46">
        <v>41901</v>
      </c>
      <c r="N1487" s="46" t="s">
        <v>186</v>
      </c>
      <c r="O1487" s="46" t="s">
        <v>187</v>
      </c>
      <c r="P1487" s="46" t="s">
        <v>193</v>
      </c>
      <c r="Q1487" s="46" t="s">
        <v>7</v>
      </c>
      <c r="R1487" s="46" t="s">
        <v>7</v>
      </c>
      <c r="S1487" s="46" t="s">
        <v>194</v>
      </c>
      <c r="T1487" s="46" t="s">
        <v>194</v>
      </c>
      <c r="U1487" s="46" t="s">
        <v>194</v>
      </c>
      <c r="V1487" s="46" t="s">
        <v>194</v>
      </c>
      <c r="W1487" s="46" t="s">
        <v>189</v>
      </c>
      <c r="AD1487" s="46" t="s">
        <v>218</v>
      </c>
    </row>
    <row r="1488" spans="1:30" hidden="1">
      <c r="A1488" s="46">
        <v>92</v>
      </c>
      <c r="B1488" s="46" t="s">
        <v>946</v>
      </c>
      <c r="C1488" s="46" t="s">
        <v>6008</v>
      </c>
      <c r="D1488" s="46" t="s">
        <v>217</v>
      </c>
      <c r="E1488" s="46" t="s">
        <v>5982</v>
      </c>
      <c r="F1488" s="46" t="s">
        <v>6466</v>
      </c>
      <c r="G1488" s="44" t="s">
        <v>6467</v>
      </c>
      <c r="H1488" s="44" t="s">
        <v>8</v>
      </c>
      <c r="I1488" s="46" t="s">
        <v>6472</v>
      </c>
      <c r="J1488" s="44" t="s">
        <v>6473</v>
      </c>
      <c r="K1488" s="46" t="s">
        <v>6474</v>
      </c>
      <c r="L1488" s="46">
        <v>15829299656</v>
      </c>
      <c r="M1488" s="46">
        <v>42277</v>
      </c>
      <c r="N1488" s="46" t="s">
        <v>186</v>
      </c>
      <c r="O1488" s="46" t="s">
        <v>187</v>
      </c>
      <c r="P1488" s="46" t="s">
        <v>193</v>
      </c>
      <c r="Q1488" s="46" t="s">
        <v>7</v>
      </c>
      <c r="R1488" s="46" t="s">
        <v>7</v>
      </c>
      <c r="S1488" s="46" t="s">
        <v>194</v>
      </c>
      <c r="T1488" s="46" t="s">
        <v>194</v>
      </c>
      <c r="U1488" s="46" t="s">
        <v>194</v>
      </c>
      <c r="V1488" s="46" t="s">
        <v>194</v>
      </c>
      <c r="W1488" s="46" t="s">
        <v>189</v>
      </c>
      <c r="AD1488" s="46" t="s">
        <v>218</v>
      </c>
    </row>
    <row r="1489" spans="1:30" hidden="1">
      <c r="A1489" s="46">
        <v>93</v>
      </c>
      <c r="B1489" s="46" t="s">
        <v>946</v>
      </c>
      <c r="C1489" s="46" t="s">
        <v>6008</v>
      </c>
      <c r="D1489" s="46" t="s">
        <v>217</v>
      </c>
      <c r="E1489" s="46" t="s">
        <v>5982</v>
      </c>
      <c r="F1489" s="46" t="s">
        <v>6475</v>
      </c>
      <c r="G1489" s="44" t="s">
        <v>6476</v>
      </c>
      <c r="H1489" s="44" t="s">
        <v>3</v>
      </c>
      <c r="I1489" s="46" t="s">
        <v>6475</v>
      </c>
      <c r="J1489" s="44" t="s">
        <v>6477</v>
      </c>
      <c r="K1489" s="46" t="s">
        <v>6478</v>
      </c>
      <c r="L1489" s="46">
        <v>18182636409</v>
      </c>
      <c r="M1489" s="46">
        <v>42248</v>
      </c>
      <c r="N1489" s="46" t="s">
        <v>186</v>
      </c>
      <c r="O1489" s="46" t="s">
        <v>187</v>
      </c>
      <c r="P1489" s="46" t="s">
        <v>193</v>
      </c>
      <c r="Q1489" s="46" t="s">
        <v>4</v>
      </c>
      <c r="R1489" s="46" t="s">
        <v>4</v>
      </c>
      <c r="S1489" s="46" t="s">
        <v>194</v>
      </c>
      <c r="T1489" s="46" t="s">
        <v>194</v>
      </c>
      <c r="U1489" s="46" t="s">
        <v>194</v>
      </c>
      <c r="V1489" s="46" t="s">
        <v>194</v>
      </c>
      <c r="W1489" s="46" t="s">
        <v>189</v>
      </c>
      <c r="AA1489" s="46" t="s">
        <v>5170</v>
      </c>
      <c r="AB1489" s="46" t="s">
        <v>195</v>
      </c>
      <c r="AC1489" s="46" t="s">
        <v>6079</v>
      </c>
      <c r="AD1489" s="46" t="s">
        <v>218</v>
      </c>
    </row>
    <row r="1490" spans="1:30" hidden="1">
      <c r="A1490" s="46">
        <v>94</v>
      </c>
      <c r="B1490" s="46" t="s">
        <v>946</v>
      </c>
      <c r="C1490" s="46" t="s">
        <v>6008</v>
      </c>
      <c r="D1490" s="46" t="s">
        <v>217</v>
      </c>
      <c r="E1490" s="46" t="s">
        <v>5982</v>
      </c>
      <c r="F1490" s="46" t="s">
        <v>6475</v>
      </c>
      <c r="G1490" s="44" t="s">
        <v>6476</v>
      </c>
      <c r="H1490" s="44" t="s">
        <v>8</v>
      </c>
      <c r="I1490" s="46" t="s">
        <v>6479</v>
      </c>
      <c r="J1490" s="44" t="s">
        <v>6480</v>
      </c>
      <c r="K1490" s="46" t="s">
        <v>6481</v>
      </c>
      <c r="L1490" s="46">
        <v>18092807311</v>
      </c>
      <c r="M1490" s="46">
        <v>42370</v>
      </c>
      <c r="N1490" s="46" t="s">
        <v>186</v>
      </c>
      <c r="O1490" s="46" t="s">
        <v>187</v>
      </c>
      <c r="P1490" s="46" t="s">
        <v>193</v>
      </c>
      <c r="Q1490" s="46" t="s">
        <v>4</v>
      </c>
      <c r="R1490" s="46" t="s">
        <v>4</v>
      </c>
      <c r="S1490" s="46" t="s">
        <v>194</v>
      </c>
      <c r="T1490" s="46" t="s">
        <v>194</v>
      </c>
      <c r="U1490" s="46" t="s">
        <v>194</v>
      </c>
      <c r="V1490" s="46" t="s">
        <v>194</v>
      </c>
      <c r="W1490" s="46" t="s">
        <v>189</v>
      </c>
      <c r="AA1490" s="46" t="s">
        <v>5170</v>
      </c>
      <c r="AB1490" s="46" t="s">
        <v>195</v>
      </c>
      <c r="AC1490" s="46" t="s">
        <v>6079</v>
      </c>
      <c r="AD1490" s="46" t="s">
        <v>218</v>
      </c>
    </row>
    <row r="1491" spans="1:30" hidden="1">
      <c r="A1491" s="46">
        <v>95</v>
      </c>
      <c r="B1491" s="46" t="s">
        <v>946</v>
      </c>
      <c r="C1491" s="46" t="s">
        <v>6008</v>
      </c>
      <c r="D1491" s="46" t="s">
        <v>217</v>
      </c>
      <c r="E1491" s="46" t="s">
        <v>5982</v>
      </c>
      <c r="F1491" s="46" t="s">
        <v>6475</v>
      </c>
      <c r="G1491" s="44" t="s">
        <v>6476</v>
      </c>
      <c r="H1491" s="44" t="s">
        <v>8</v>
      </c>
      <c r="I1491" s="46" t="s">
        <v>6482</v>
      </c>
      <c r="J1491" s="44" t="s">
        <v>6483</v>
      </c>
      <c r="K1491" s="46" t="s">
        <v>6481</v>
      </c>
      <c r="L1491" s="46">
        <v>18092807311</v>
      </c>
      <c r="M1491" s="46">
        <v>42370</v>
      </c>
      <c r="N1491" s="46" t="s">
        <v>186</v>
      </c>
      <c r="O1491" s="46" t="s">
        <v>187</v>
      </c>
      <c r="P1491" s="46" t="s">
        <v>193</v>
      </c>
      <c r="Q1491" s="46" t="s">
        <v>4</v>
      </c>
      <c r="R1491" s="46" t="s">
        <v>4</v>
      </c>
      <c r="S1491" s="46" t="s">
        <v>194</v>
      </c>
      <c r="T1491" s="46" t="s">
        <v>194</v>
      </c>
      <c r="U1491" s="46" t="s">
        <v>194</v>
      </c>
      <c r="V1491" s="46" t="s">
        <v>194</v>
      </c>
      <c r="W1491" s="46" t="s">
        <v>189</v>
      </c>
      <c r="AA1491" s="46" t="s">
        <v>5170</v>
      </c>
      <c r="AB1491" s="46" t="s">
        <v>195</v>
      </c>
      <c r="AC1491" s="46" t="s">
        <v>6079</v>
      </c>
      <c r="AD1491" s="46" t="s">
        <v>218</v>
      </c>
    </row>
    <row r="1492" spans="1:30" hidden="1">
      <c r="A1492" s="46">
        <v>96</v>
      </c>
      <c r="B1492" s="46" t="s">
        <v>946</v>
      </c>
      <c r="C1492" s="46" t="s">
        <v>6008</v>
      </c>
      <c r="D1492" s="46" t="s">
        <v>217</v>
      </c>
      <c r="E1492" s="46" t="s">
        <v>5982</v>
      </c>
      <c r="F1492" s="46" t="s">
        <v>6475</v>
      </c>
      <c r="G1492" s="44" t="s">
        <v>6476</v>
      </c>
      <c r="H1492" s="44" t="s">
        <v>192</v>
      </c>
      <c r="I1492" s="46" t="s">
        <v>6484</v>
      </c>
      <c r="J1492" s="44" t="s">
        <v>6485</v>
      </c>
      <c r="K1492" s="46" t="s">
        <v>6080</v>
      </c>
      <c r="L1492" s="46">
        <v>18502125653</v>
      </c>
      <c r="M1492" s="46">
        <v>42370</v>
      </c>
      <c r="N1492" s="46" t="s">
        <v>186</v>
      </c>
      <c r="O1492" s="46" t="s">
        <v>187</v>
      </c>
      <c r="P1492" s="46" t="s">
        <v>193</v>
      </c>
      <c r="Q1492" s="46" t="s">
        <v>4</v>
      </c>
      <c r="R1492" s="46" t="s">
        <v>4</v>
      </c>
      <c r="S1492" s="46" t="s">
        <v>194</v>
      </c>
      <c r="T1492" s="46" t="s">
        <v>194</v>
      </c>
      <c r="U1492" s="46" t="s">
        <v>194</v>
      </c>
      <c r="V1492" s="46" t="s">
        <v>194</v>
      </c>
      <c r="W1492" s="46" t="s">
        <v>189</v>
      </c>
      <c r="AA1492" s="46" t="s">
        <v>5170</v>
      </c>
      <c r="AB1492" s="46" t="s">
        <v>195</v>
      </c>
      <c r="AC1492" s="46" t="s">
        <v>6079</v>
      </c>
      <c r="AD1492" s="46" t="s">
        <v>218</v>
      </c>
    </row>
    <row r="1493" spans="1:30" hidden="1">
      <c r="A1493" s="46">
        <v>97</v>
      </c>
      <c r="B1493" s="46" t="s">
        <v>946</v>
      </c>
      <c r="C1493" s="46" t="s">
        <v>6008</v>
      </c>
      <c r="D1493" s="46" t="s">
        <v>217</v>
      </c>
      <c r="E1493" s="46" t="s">
        <v>5982</v>
      </c>
      <c r="F1493" s="46" t="s">
        <v>6475</v>
      </c>
      <c r="G1493" s="44" t="s">
        <v>6476</v>
      </c>
      <c r="H1493" s="44" t="s">
        <v>8</v>
      </c>
      <c r="I1493" s="46" t="s">
        <v>6486</v>
      </c>
      <c r="J1493" s="44" t="s">
        <v>6487</v>
      </c>
      <c r="K1493" s="46" t="s">
        <v>6488</v>
      </c>
      <c r="L1493" s="46">
        <v>15802968169</v>
      </c>
      <c r="M1493" s="46">
        <v>42370</v>
      </c>
      <c r="N1493" s="46" t="s">
        <v>186</v>
      </c>
      <c r="O1493" s="46" t="s">
        <v>187</v>
      </c>
      <c r="P1493" s="46" t="s">
        <v>193</v>
      </c>
      <c r="Q1493" s="46" t="s">
        <v>4</v>
      </c>
      <c r="R1493" s="46" t="s">
        <v>4</v>
      </c>
      <c r="S1493" s="46" t="s">
        <v>194</v>
      </c>
      <c r="T1493" s="46" t="s">
        <v>194</v>
      </c>
      <c r="U1493" s="46" t="s">
        <v>194</v>
      </c>
      <c r="V1493" s="46" t="s">
        <v>194</v>
      </c>
      <c r="W1493" s="46" t="s">
        <v>189</v>
      </c>
      <c r="AA1493" s="46" t="s">
        <v>5170</v>
      </c>
      <c r="AB1493" s="46" t="s">
        <v>195</v>
      </c>
      <c r="AC1493" s="46" t="s">
        <v>6079</v>
      </c>
      <c r="AD1493" s="46" t="s">
        <v>218</v>
      </c>
    </row>
    <row r="1494" spans="1:30" hidden="1">
      <c r="A1494" s="46">
        <v>98</v>
      </c>
      <c r="B1494" s="46" t="s">
        <v>946</v>
      </c>
      <c r="C1494" s="46" t="s">
        <v>6008</v>
      </c>
      <c r="D1494" s="46" t="s">
        <v>217</v>
      </c>
      <c r="E1494" s="46" t="s">
        <v>5982</v>
      </c>
      <c r="F1494" s="46" t="s">
        <v>6475</v>
      </c>
      <c r="G1494" s="44" t="s">
        <v>6476</v>
      </c>
      <c r="H1494" s="44" t="s">
        <v>9</v>
      </c>
      <c r="I1494" s="46" t="s">
        <v>6489</v>
      </c>
      <c r="J1494" s="44" t="s">
        <v>6490</v>
      </c>
      <c r="K1494" s="46" t="s">
        <v>6491</v>
      </c>
      <c r="L1494" s="46">
        <v>15114898921</v>
      </c>
      <c r="M1494" s="46">
        <v>42370</v>
      </c>
      <c r="N1494" s="46" t="s">
        <v>186</v>
      </c>
      <c r="O1494" s="46" t="s">
        <v>187</v>
      </c>
      <c r="P1494" s="46" t="s">
        <v>193</v>
      </c>
      <c r="Q1494" s="46" t="s">
        <v>4</v>
      </c>
      <c r="R1494" s="46" t="s">
        <v>4</v>
      </c>
      <c r="S1494" s="46" t="s">
        <v>194</v>
      </c>
      <c r="T1494" s="46" t="s">
        <v>194</v>
      </c>
      <c r="U1494" s="46" t="s">
        <v>194</v>
      </c>
      <c r="V1494" s="46" t="s">
        <v>194</v>
      </c>
      <c r="W1494" s="46" t="s">
        <v>189</v>
      </c>
      <c r="AA1494" s="46" t="s">
        <v>5170</v>
      </c>
      <c r="AB1494" s="46" t="s">
        <v>195</v>
      </c>
      <c r="AC1494" s="46" t="s">
        <v>6079</v>
      </c>
      <c r="AD1494" s="46" t="s">
        <v>218</v>
      </c>
    </row>
    <row r="1495" spans="1:30" hidden="1">
      <c r="A1495" s="46">
        <v>99</v>
      </c>
      <c r="B1495" s="46" t="s">
        <v>946</v>
      </c>
      <c r="C1495" s="46" t="s">
        <v>6008</v>
      </c>
      <c r="D1495" s="46" t="s">
        <v>217</v>
      </c>
      <c r="E1495" s="46" t="s">
        <v>5982</v>
      </c>
      <c r="F1495" s="46" t="s">
        <v>6081</v>
      </c>
      <c r="G1495" s="44" t="s">
        <v>6082</v>
      </c>
      <c r="H1495" s="44" t="s">
        <v>3</v>
      </c>
      <c r="I1495" s="46" t="s">
        <v>6081</v>
      </c>
      <c r="J1495" s="44" t="s">
        <v>6083</v>
      </c>
      <c r="K1495" s="46" t="s">
        <v>6084</v>
      </c>
      <c r="L1495" s="46" t="s">
        <v>6085</v>
      </c>
      <c r="M1495" s="46">
        <v>42248</v>
      </c>
      <c r="N1495" s="46" t="s">
        <v>186</v>
      </c>
      <c r="O1495" s="46" t="s">
        <v>187</v>
      </c>
      <c r="P1495" s="46" t="s">
        <v>193</v>
      </c>
      <c r="Q1495" s="46" t="s">
        <v>7</v>
      </c>
      <c r="R1495" s="46" t="s">
        <v>7</v>
      </c>
      <c r="S1495" s="46" t="s">
        <v>194</v>
      </c>
      <c r="T1495" s="46" t="s">
        <v>194</v>
      </c>
      <c r="U1495" s="46" t="s">
        <v>194</v>
      </c>
      <c r="V1495" s="46" t="s">
        <v>194</v>
      </c>
      <c r="W1495" s="46" t="s">
        <v>189</v>
      </c>
      <c r="AD1495" s="46" t="s">
        <v>218</v>
      </c>
    </row>
    <row r="1496" spans="1:30" hidden="1">
      <c r="A1496" s="46">
        <v>100</v>
      </c>
      <c r="B1496" s="46" t="s">
        <v>946</v>
      </c>
      <c r="C1496" s="46" t="s">
        <v>6008</v>
      </c>
      <c r="D1496" s="46" t="s">
        <v>217</v>
      </c>
      <c r="E1496" s="46" t="s">
        <v>5982</v>
      </c>
      <c r="F1496" s="46" t="s">
        <v>6086</v>
      </c>
      <c r="G1496" s="44" t="s">
        <v>6492</v>
      </c>
      <c r="H1496" s="44" t="s">
        <v>3</v>
      </c>
      <c r="I1496" s="46" t="s">
        <v>6086</v>
      </c>
      <c r="J1496" s="44" t="s">
        <v>6088</v>
      </c>
      <c r="K1496" s="46" t="s">
        <v>6089</v>
      </c>
      <c r="L1496" s="46" t="s">
        <v>6090</v>
      </c>
      <c r="M1496" s="46">
        <v>42248</v>
      </c>
      <c r="N1496" s="46" t="s">
        <v>186</v>
      </c>
      <c r="O1496" s="46" t="s">
        <v>187</v>
      </c>
      <c r="P1496" s="46" t="s">
        <v>193</v>
      </c>
      <c r="Q1496" s="46" t="s">
        <v>4</v>
      </c>
      <c r="R1496" s="46" t="s">
        <v>4</v>
      </c>
      <c r="S1496" s="46" t="s">
        <v>194</v>
      </c>
      <c r="T1496" s="46" t="s">
        <v>194</v>
      </c>
      <c r="U1496" s="46" t="s">
        <v>194</v>
      </c>
      <c r="V1496" s="46" t="s">
        <v>194</v>
      </c>
      <c r="W1496" s="46" t="s">
        <v>189</v>
      </c>
      <c r="AD1496" s="46" t="s">
        <v>218</v>
      </c>
    </row>
    <row r="1497" spans="1:30" hidden="1">
      <c r="A1497" s="46">
        <v>101</v>
      </c>
      <c r="B1497" s="46" t="s">
        <v>946</v>
      </c>
      <c r="C1497" s="46" t="s">
        <v>6008</v>
      </c>
      <c r="D1497" s="46" t="s">
        <v>217</v>
      </c>
      <c r="E1497" s="46" t="s">
        <v>5982</v>
      </c>
      <c r="F1497" s="46" t="s">
        <v>6086</v>
      </c>
      <c r="G1497" s="44" t="s">
        <v>6492</v>
      </c>
      <c r="H1497" s="44" t="s">
        <v>192</v>
      </c>
      <c r="I1497" s="46" t="s">
        <v>6091</v>
      </c>
      <c r="J1497" s="44" t="s">
        <v>6092</v>
      </c>
      <c r="K1497" s="46" t="s">
        <v>6093</v>
      </c>
      <c r="L1497" s="46" t="s">
        <v>6094</v>
      </c>
      <c r="M1497" s="46">
        <v>42248</v>
      </c>
      <c r="N1497" s="46" t="s">
        <v>186</v>
      </c>
      <c r="O1497" s="46" t="s">
        <v>187</v>
      </c>
      <c r="P1497" s="46" t="s">
        <v>193</v>
      </c>
      <c r="Q1497" s="46" t="s">
        <v>4</v>
      </c>
      <c r="R1497" s="46" t="s">
        <v>4</v>
      </c>
      <c r="S1497" s="46" t="s">
        <v>194</v>
      </c>
      <c r="T1497" s="46" t="s">
        <v>194</v>
      </c>
      <c r="U1497" s="46" t="s">
        <v>194</v>
      </c>
      <c r="V1497" s="46" t="s">
        <v>194</v>
      </c>
      <c r="W1497" s="46" t="s">
        <v>189</v>
      </c>
      <c r="AD1497" s="46" t="s">
        <v>218</v>
      </c>
    </row>
    <row r="1498" spans="1:30" hidden="1">
      <c r="A1498" s="46">
        <v>102</v>
      </c>
      <c r="B1498" s="46" t="s">
        <v>946</v>
      </c>
      <c r="C1498" s="46" t="s">
        <v>6008</v>
      </c>
      <c r="D1498" s="46" t="s">
        <v>217</v>
      </c>
      <c r="E1498" s="46" t="s">
        <v>5982</v>
      </c>
      <c r="F1498" s="46" t="s">
        <v>6081</v>
      </c>
      <c r="G1498" s="44" t="s">
        <v>6082</v>
      </c>
      <c r="H1498" s="44" t="s">
        <v>5</v>
      </c>
      <c r="I1498" s="46" t="s">
        <v>6493</v>
      </c>
      <c r="J1498" s="44" t="s">
        <v>6494</v>
      </c>
      <c r="K1498" s="46" t="s">
        <v>6495</v>
      </c>
      <c r="L1498" s="46">
        <v>18220581679</v>
      </c>
      <c r="M1498" s="46">
        <v>42226</v>
      </c>
      <c r="N1498" s="46" t="s">
        <v>186</v>
      </c>
      <c r="O1498" s="46" t="s">
        <v>187</v>
      </c>
      <c r="P1498" s="46" t="s">
        <v>193</v>
      </c>
      <c r="Q1498" s="46" t="s">
        <v>7</v>
      </c>
      <c r="R1498" s="46" t="s">
        <v>7</v>
      </c>
      <c r="S1498" s="46" t="s">
        <v>194</v>
      </c>
      <c r="T1498" s="46" t="s">
        <v>194</v>
      </c>
      <c r="U1498" s="46" t="s">
        <v>194</v>
      </c>
      <c r="V1498" s="46" t="s">
        <v>194</v>
      </c>
      <c r="W1498" s="46" t="s">
        <v>189</v>
      </c>
      <c r="AD1498" s="46" t="s">
        <v>218</v>
      </c>
    </row>
    <row r="1499" spans="1:30" hidden="1">
      <c r="A1499" s="46">
        <v>103</v>
      </c>
      <c r="B1499" s="46" t="s">
        <v>946</v>
      </c>
      <c r="C1499" s="46" t="s">
        <v>6008</v>
      </c>
      <c r="D1499" s="46" t="s">
        <v>217</v>
      </c>
      <c r="E1499" s="46" t="s">
        <v>5982</v>
      </c>
      <c r="F1499" s="46" t="s">
        <v>6496</v>
      </c>
      <c r="G1499" s="44" t="s">
        <v>6096</v>
      </c>
      <c r="H1499" s="44" t="s">
        <v>9</v>
      </c>
      <c r="I1499" s="46" t="s">
        <v>6497</v>
      </c>
      <c r="J1499" s="44" t="s">
        <v>6498</v>
      </c>
      <c r="K1499" s="46" t="s">
        <v>6499</v>
      </c>
      <c r="L1499" s="46" t="s">
        <v>6500</v>
      </c>
      <c r="M1499" s="46">
        <v>42401</v>
      </c>
      <c r="N1499" s="46" t="s">
        <v>186</v>
      </c>
      <c r="O1499" s="46" t="s">
        <v>187</v>
      </c>
      <c r="P1499" s="46" t="s">
        <v>193</v>
      </c>
      <c r="Q1499" s="46" t="s">
        <v>4</v>
      </c>
      <c r="R1499" s="46" t="s">
        <v>4</v>
      </c>
      <c r="S1499" s="46" t="s">
        <v>194</v>
      </c>
      <c r="T1499" s="46" t="s">
        <v>194</v>
      </c>
      <c r="U1499" s="46" t="s">
        <v>194</v>
      </c>
      <c r="V1499" s="46" t="s">
        <v>194</v>
      </c>
      <c r="W1499" s="46" t="s">
        <v>189</v>
      </c>
      <c r="AD1499" s="46" t="s">
        <v>218</v>
      </c>
    </row>
    <row r="1500" spans="1:30" hidden="1">
      <c r="A1500" s="46">
        <v>104</v>
      </c>
      <c r="B1500" s="46" t="s">
        <v>946</v>
      </c>
      <c r="C1500" s="46" t="s">
        <v>6008</v>
      </c>
      <c r="D1500" s="46" t="s">
        <v>217</v>
      </c>
      <c r="E1500" s="46" t="s">
        <v>5982</v>
      </c>
      <c r="F1500" s="46" t="s">
        <v>6496</v>
      </c>
      <c r="G1500" s="44" t="s">
        <v>6096</v>
      </c>
      <c r="H1500" s="44" t="s">
        <v>8</v>
      </c>
      <c r="I1500" s="46" t="s">
        <v>6501</v>
      </c>
      <c r="J1500" s="44" t="s">
        <v>6502</v>
      </c>
      <c r="K1500" s="46" t="s">
        <v>6503</v>
      </c>
      <c r="L1500" s="46" t="s">
        <v>6504</v>
      </c>
      <c r="M1500" s="46">
        <v>42309</v>
      </c>
      <c r="N1500" s="46" t="s">
        <v>186</v>
      </c>
      <c r="O1500" s="46" t="s">
        <v>187</v>
      </c>
      <c r="P1500" s="46" t="s">
        <v>193</v>
      </c>
      <c r="Q1500" s="46" t="s">
        <v>4</v>
      </c>
      <c r="R1500" s="46" t="s">
        <v>4</v>
      </c>
      <c r="S1500" s="46" t="s">
        <v>194</v>
      </c>
      <c r="T1500" s="46" t="s">
        <v>194</v>
      </c>
      <c r="U1500" s="46" t="s">
        <v>194</v>
      </c>
      <c r="V1500" s="46" t="s">
        <v>194</v>
      </c>
      <c r="W1500" s="46" t="s">
        <v>189</v>
      </c>
      <c r="AD1500" s="46" t="s">
        <v>218</v>
      </c>
    </row>
    <row r="1501" spans="1:30" hidden="1">
      <c r="A1501" s="46">
        <v>105</v>
      </c>
      <c r="B1501" s="46" t="s">
        <v>946</v>
      </c>
      <c r="C1501" s="46" t="s">
        <v>6008</v>
      </c>
      <c r="D1501" s="46" t="s">
        <v>217</v>
      </c>
      <c r="E1501" s="46" t="s">
        <v>5982</v>
      </c>
      <c r="F1501" s="46" t="s">
        <v>6496</v>
      </c>
      <c r="G1501" s="44" t="s">
        <v>6096</v>
      </c>
      <c r="H1501" s="44" t="s">
        <v>8</v>
      </c>
      <c r="I1501" s="46" t="s">
        <v>4104</v>
      </c>
      <c r="J1501" s="44" t="s">
        <v>6505</v>
      </c>
      <c r="K1501" s="46" t="s">
        <v>6506</v>
      </c>
      <c r="L1501" s="46" t="s">
        <v>6507</v>
      </c>
      <c r="M1501" s="46">
        <v>42309</v>
      </c>
      <c r="N1501" s="46" t="s">
        <v>186</v>
      </c>
      <c r="O1501" s="46" t="s">
        <v>187</v>
      </c>
      <c r="P1501" s="46" t="s">
        <v>193</v>
      </c>
      <c r="Q1501" s="46" t="s">
        <v>4</v>
      </c>
      <c r="R1501" s="46" t="s">
        <v>4</v>
      </c>
      <c r="S1501" s="46" t="s">
        <v>194</v>
      </c>
      <c r="T1501" s="46" t="s">
        <v>194</v>
      </c>
      <c r="U1501" s="46" t="s">
        <v>194</v>
      </c>
      <c r="V1501" s="46" t="s">
        <v>194</v>
      </c>
      <c r="W1501" s="46" t="s">
        <v>189</v>
      </c>
      <c r="AD1501" s="46" t="s">
        <v>218</v>
      </c>
    </row>
    <row r="1502" spans="1:30" hidden="1">
      <c r="A1502" s="46">
        <v>106</v>
      </c>
      <c r="B1502" s="46" t="s">
        <v>946</v>
      </c>
      <c r="C1502" s="46" t="s">
        <v>6008</v>
      </c>
      <c r="D1502" s="46" t="s">
        <v>217</v>
      </c>
      <c r="E1502" s="46" t="s">
        <v>5982</v>
      </c>
      <c r="F1502" s="46" t="s">
        <v>6086</v>
      </c>
      <c r="G1502" s="44" t="s">
        <v>6492</v>
      </c>
      <c r="H1502" s="44" t="s">
        <v>9</v>
      </c>
      <c r="I1502" s="46" t="s">
        <v>6097</v>
      </c>
      <c r="J1502" s="44" t="s">
        <v>6098</v>
      </c>
      <c r="K1502" s="46" t="s">
        <v>6099</v>
      </c>
      <c r="L1502" s="46" t="s">
        <v>6100</v>
      </c>
      <c r="M1502" s="46">
        <v>42248</v>
      </c>
      <c r="N1502" s="46" t="s">
        <v>186</v>
      </c>
      <c r="O1502" s="46" t="s">
        <v>187</v>
      </c>
      <c r="P1502" s="46" t="s">
        <v>193</v>
      </c>
      <c r="Q1502" s="46" t="s">
        <v>4</v>
      </c>
      <c r="R1502" s="46" t="s">
        <v>4</v>
      </c>
      <c r="S1502" s="46" t="s">
        <v>194</v>
      </c>
      <c r="T1502" s="46" t="s">
        <v>194</v>
      </c>
      <c r="U1502" s="46" t="s">
        <v>194</v>
      </c>
      <c r="V1502" s="46" t="s">
        <v>194</v>
      </c>
      <c r="W1502" s="46" t="s">
        <v>189</v>
      </c>
      <c r="AA1502" s="46">
        <v>25</v>
      </c>
      <c r="AB1502" s="46" t="s">
        <v>34</v>
      </c>
      <c r="AC1502" s="46" t="s">
        <v>6508</v>
      </c>
      <c r="AD1502" s="46" t="s">
        <v>190</v>
      </c>
    </row>
    <row r="1503" spans="1:30" hidden="1">
      <c r="A1503" s="46">
        <v>107</v>
      </c>
      <c r="B1503" s="46" t="s">
        <v>946</v>
      </c>
      <c r="C1503" s="46" t="s">
        <v>6008</v>
      </c>
      <c r="D1503" s="46" t="s">
        <v>217</v>
      </c>
      <c r="E1503" s="46" t="s">
        <v>5982</v>
      </c>
      <c r="F1503" s="46" t="s">
        <v>6496</v>
      </c>
      <c r="G1503" s="44" t="s">
        <v>6096</v>
      </c>
      <c r="H1503" s="44" t="s">
        <v>3</v>
      </c>
      <c r="I1503" s="46" t="s">
        <v>6496</v>
      </c>
      <c r="J1503" s="44" t="s">
        <v>6509</v>
      </c>
      <c r="K1503" s="46" t="s">
        <v>6510</v>
      </c>
      <c r="L1503" s="46" t="s">
        <v>6511</v>
      </c>
      <c r="M1503" s="46">
        <v>42313</v>
      </c>
      <c r="N1503" s="46" t="s">
        <v>186</v>
      </c>
      <c r="O1503" s="46" t="s">
        <v>187</v>
      </c>
      <c r="P1503" s="46" t="s">
        <v>193</v>
      </c>
      <c r="Q1503" s="46" t="s">
        <v>4</v>
      </c>
      <c r="R1503" s="46" t="s">
        <v>4</v>
      </c>
      <c r="S1503" s="46" t="s">
        <v>194</v>
      </c>
      <c r="T1503" s="46" t="s">
        <v>194</v>
      </c>
      <c r="U1503" s="46" t="s">
        <v>194</v>
      </c>
      <c r="V1503" s="46" t="s">
        <v>194</v>
      </c>
      <c r="W1503" s="46" t="s">
        <v>189</v>
      </c>
      <c r="AA1503" s="46">
        <v>33</v>
      </c>
      <c r="AB1503" s="46" t="s">
        <v>34</v>
      </c>
      <c r="AC1503" s="46" t="s">
        <v>6508</v>
      </c>
      <c r="AD1503" s="46" t="s">
        <v>190</v>
      </c>
    </row>
    <row r="1504" spans="1:30" hidden="1">
      <c r="A1504" s="46">
        <v>108</v>
      </c>
      <c r="B1504" s="46" t="s">
        <v>946</v>
      </c>
      <c r="C1504" s="46" t="s">
        <v>6008</v>
      </c>
      <c r="D1504" s="46" t="s">
        <v>217</v>
      </c>
      <c r="E1504" s="46" t="s">
        <v>5982</v>
      </c>
      <c r="F1504" s="46" t="s">
        <v>6496</v>
      </c>
      <c r="G1504" s="44" t="s">
        <v>6096</v>
      </c>
      <c r="H1504" s="44" t="s">
        <v>9</v>
      </c>
      <c r="I1504" s="46" t="s">
        <v>6512</v>
      </c>
      <c r="J1504" s="44" t="s">
        <v>6513</v>
      </c>
      <c r="K1504" s="46" t="s">
        <v>6514</v>
      </c>
      <c r="L1504" s="46" t="s">
        <v>6515</v>
      </c>
      <c r="M1504" s="46">
        <v>42430</v>
      </c>
      <c r="N1504" s="46" t="s">
        <v>186</v>
      </c>
      <c r="O1504" s="46" t="s">
        <v>187</v>
      </c>
      <c r="P1504" s="46" t="s">
        <v>193</v>
      </c>
      <c r="Q1504" s="46" t="s">
        <v>4</v>
      </c>
      <c r="R1504" s="46" t="s">
        <v>4</v>
      </c>
      <c r="S1504" s="46" t="s">
        <v>194</v>
      </c>
      <c r="T1504" s="46" t="s">
        <v>194</v>
      </c>
      <c r="U1504" s="46" t="s">
        <v>194</v>
      </c>
      <c r="V1504" s="46" t="s">
        <v>194</v>
      </c>
      <c r="W1504" s="46" t="s">
        <v>189</v>
      </c>
      <c r="AA1504" s="46">
        <v>33</v>
      </c>
      <c r="AB1504" s="46" t="s">
        <v>34</v>
      </c>
      <c r="AC1504" s="46" t="s">
        <v>6508</v>
      </c>
      <c r="AD1504" s="46" t="s">
        <v>190</v>
      </c>
    </row>
    <row r="1505" spans="1:30" hidden="1">
      <c r="A1505" s="46">
        <v>109</v>
      </c>
      <c r="B1505" s="46" t="s">
        <v>946</v>
      </c>
      <c r="C1505" s="46" t="s">
        <v>6008</v>
      </c>
      <c r="D1505" s="46" t="s">
        <v>217</v>
      </c>
      <c r="E1505" s="46" t="s">
        <v>5982</v>
      </c>
      <c r="F1505" s="46" t="s">
        <v>6021</v>
      </c>
      <c r="G1505" s="44" t="s">
        <v>6103</v>
      </c>
      <c r="H1505" s="44" t="s">
        <v>3</v>
      </c>
      <c r="I1505" s="46" t="s">
        <v>6021</v>
      </c>
      <c r="J1505" s="44" t="s">
        <v>6101</v>
      </c>
      <c r="K1505" s="46" t="s">
        <v>6102</v>
      </c>
      <c r="L1505" s="46">
        <v>13201760116</v>
      </c>
      <c r="M1505" s="46">
        <v>42248</v>
      </c>
      <c r="N1505" s="46" t="s">
        <v>186</v>
      </c>
      <c r="O1505" s="46" t="s">
        <v>187</v>
      </c>
      <c r="P1505" s="46" t="s">
        <v>193</v>
      </c>
      <c r="Q1505" s="46" t="s">
        <v>4</v>
      </c>
      <c r="R1505" s="46" t="s">
        <v>4</v>
      </c>
      <c r="S1505" s="46" t="s">
        <v>194</v>
      </c>
      <c r="T1505" s="46" t="s">
        <v>194</v>
      </c>
      <c r="U1505" s="46" t="s">
        <v>194</v>
      </c>
      <c r="V1505" s="46" t="s">
        <v>194</v>
      </c>
      <c r="W1505" s="46" t="s">
        <v>189</v>
      </c>
      <c r="AA1505" s="46">
        <v>18</v>
      </c>
      <c r="AB1505" s="46" t="s">
        <v>34</v>
      </c>
      <c r="AC1505" s="46" t="s">
        <v>6516</v>
      </c>
      <c r="AD1505" s="46" t="s">
        <v>190</v>
      </c>
    </row>
    <row r="1506" spans="1:30" hidden="1">
      <c r="A1506" s="46">
        <v>110</v>
      </c>
      <c r="B1506" s="46" t="s">
        <v>946</v>
      </c>
      <c r="C1506" s="46" t="s">
        <v>6008</v>
      </c>
      <c r="D1506" s="46" t="s">
        <v>217</v>
      </c>
      <c r="E1506" s="46" t="s">
        <v>5982</v>
      </c>
      <c r="F1506" s="46" t="s">
        <v>6021</v>
      </c>
      <c r="G1506" s="44" t="s">
        <v>6103</v>
      </c>
      <c r="H1506" s="44" t="s">
        <v>9</v>
      </c>
      <c r="I1506" s="46" t="s">
        <v>6021</v>
      </c>
      <c r="J1506" s="44" t="s">
        <v>6101</v>
      </c>
      <c r="K1506" s="46" t="s">
        <v>6102</v>
      </c>
      <c r="L1506" s="46">
        <v>13201760116</v>
      </c>
      <c r="M1506" s="46">
        <v>42248</v>
      </c>
      <c r="N1506" s="46" t="s">
        <v>186</v>
      </c>
      <c r="O1506" s="46" t="s">
        <v>187</v>
      </c>
      <c r="P1506" s="46" t="s">
        <v>193</v>
      </c>
      <c r="Q1506" s="46" t="s">
        <v>4</v>
      </c>
      <c r="R1506" s="46" t="s">
        <v>4</v>
      </c>
      <c r="S1506" s="46" t="s">
        <v>194</v>
      </c>
      <c r="T1506" s="46" t="s">
        <v>194</v>
      </c>
      <c r="U1506" s="46" t="s">
        <v>194</v>
      </c>
      <c r="V1506" s="46" t="s">
        <v>194</v>
      </c>
      <c r="W1506" s="46" t="s">
        <v>189</v>
      </c>
      <c r="AA1506" s="46">
        <v>18</v>
      </c>
      <c r="AB1506" s="46" t="s">
        <v>34</v>
      </c>
      <c r="AC1506" s="46" t="s">
        <v>6516</v>
      </c>
      <c r="AD1506" s="46" t="s">
        <v>190</v>
      </c>
    </row>
    <row r="1507" spans="1:30" hidden="1">
      <c r="A1507" s="46">
        <v>111</v>
      </c>
      <c r="B1507" s="46" t="s">
        <v>946</v>
      </c>
      <c r="C1507" s="46" t="s">
        <v>6008</v>
      </c>
      <c r="D1507" s="46" t="s">
        <v>217</v>
      </c>
      <c r="E1507" s="46" t="s">
        <v>5982</v>
      </c>
      <c r="F1507" s="46" t="s">
        <v>6021</v>
      </c>
      <c r="G1507" s="44" t="s">
        <v>6103</v>
      </c>
      <c r="H1507" s="44" t="s">
        <v>8</v>
      </c>
      <c r="I1507" s="46" t="s">
        <v>6023</v>
      </c>
      <c r="J1507" s="44" t="s">
        <v>6024</v>
      </c>
      <c r="K1507" s="46" t="s">
        <v>6025</v>
      </c>
      <c r="L1507" s="46" t="s">
        <v>6026</v>
      </c>
      <c r="M1507" s="46">
        <v>42425</v>
      </c>
      <c r="N1507" s="46" t="s">
        <v>186</v>
      </c>
      <c r="O1507" s="46" t="s">
        <v>187</v>
      </c>
      <c r="P1507" s="46" t="s">
        <v>193</v>
      </c>
      <c r="Q1507" s="46" t="s">
        <v>4</v>
      </c>
      <c r="R1507" s="46" t="s">
        <v>4</v>
      </c>
      <c r="S1507" s="46" t="s">
        <v>194</v>
      </c>
      <c r="T1507" s="46" t="s">
        <v>194</v>
      </c>
      <c r="U1507" s="46" t="s">
        <v>194</v>
      </c>
      <c r="V1507" s="46" t="s">
        <v>194</v>
      </c>
      <c r="W1507" s="46" t="s">
        <v>189</v>
      </c>
      <c r="AA1507" s="46">
        <v>18</v>
      </c>
      <c r="AB1507" s="46" t="s">
        <v>34</v>
      </c>
      <c r="AC1507" s="46" t="s">
        <v>6516</v>
      </c>
      <c r="AD1507" s="46" t="s">
        <v>218</v>
      </c>
    </row>
    <row r="1508" spans="1:30" hidden="1">
      <c r="A1508" s="46">
        <v>112</v>
      </c>
      <c r="B1508" s="46" t="s">
        <v>946</v>
      </c>
      <c r="C1508" s="46" t="s">
        <v>6008</v>
      </c>
      <c r="D1508" s="46" t="s">
        <v>217</v>
      </c>
      <c r="E1508" s="46" t="s">
        <v>5982</v>
      </c>
      <c r="F1508" s="46" t="s">
        <v>6021</v>
      </c>
      <c r="G1508" s="44" t="s">
        <v>6103</v>
      </c>
      <c r="H1508" s="44" t="s">
        <v>8</v>
      </c>
      <c r="I1508" s="46" t="s">
        <v>6104</v>
      </c>
      <c r="J1508" s="44" t="s">
        <v>6105</v>
      </c>
      <c r="K1508" s="46" t="s">
        <v>6106</v>
      </c>
      <c r="L1508" s="46" t="s">
        <v>6107</v>
      </c>
      <c r="M1508" s="46">
        <v>42248</v>
      </c>
      <c r="N1508" s="46" t="s">
        <v>186</v>
      </c>
      <c r="O1508" s="46" t="s">
        <v>187</v>
      </c>
      <c r="P1508" s="46" t="s">
        <v>193</v>
      </c>
      <c r="Q1508" s="46" t="s">
        <v>4</v>
      </c>
      <c r="R1508" s="46" t="s">
        <v>4</v>
      </c>
      <c r="S1508" s="46" t="s">
        <v>194</v>
      </c>
      <c r="T1508" s="46" t="s">
        <v>194</v>
      </c>
      <c r="U1508" s="46" t="s">
        <v>194</v>
      </c>
      <c r="V1508" s="46" t="s">
        <v>194</v>
      </c>
      <c r="W1508" s="46" t="s">
        <v>189</v>
      </c>
      <c r="AA1508" s="46">
        <v>18</v>
      </c>
      <c r="AB1508" s="46" t="s">
        <v>34</v>
      </c>
      <c r="AC1508" s="46" t="s">
        <v>6516</v>
      </c>
      <c r="AD1508" s="46" t="s">
        <v>190</v>
      </c>
    </row>
    <row r="1509" spans="1:30" hidden="1">
      <c r="A1509" s="46">
        <v>113</v>
      </c>
      <c r="B1509" s="46" t="s">
        <v>946</v>
      </c>
      <c r="C1509" s="46" t="s">
        <v>6008</v>
      </c>
      <c r="D1509" s="46" t="s">
        <v>217</v>
      </c>
      <c r="E1509" s="46" t="s">
        <v>5982</v>
      </c>
      <c r="F1509" s="46" t="s">
        <v>6021</v>
      </c>
      <c r="G1509" s="44" t="s">
        <v>6103</v>
      </c>
      <c r="H1509" s="44" t="s">
        <v>5</v>
      </c>
      <c r="I1509" s="46" t="s">
        <v>6108</v>
      </c>
      <c r="J1509" s="44" t="s">
        <v>6109</v>
      </c>
      <c r="K1509" s="46" t="s">
        <v>6110</v>
      </c>
      <c r="L1509" s="46" t="s">
        <v>6111</v>
      </c>
      <c r="M1509" s="46">
        <v>42248</v>
      </c>
      <c r="N1509" s="46" t="s">
        <v>186</v>
      </c>
      <c r="O1509" s="46" t="s">
        <v>187</v>
      </c>
      <c r="P1509" s="46" t="s">
        <v>193</v>
      </c>
      <c r="Q1509" s="46" t="s">
        <v>4</v>
      </c>
      <c r="R1509" s="46" t="s">
        <v>4</v>
      </c>
      <c r="S1509" s="46" t="s">
        <v>194</v>
      </c>
      <c r="T1509" s="46" t="s">
        <v>194</v>
      </c>
      <c r="U1509" s="46" t="s">
        <v>194</v>
      </c>
      <c r="V1509" s="46" t="s">
        <v>194</v>
      </c>
      <c r="W1509" s="46" t="s">
        <v>189</v>
      </c>
      <c r="AA1509" s="46">
        <v>18</v>
      </c>
      <c r="AB1509" s="46" t="s">
        <v>34</v>
      </c>
      <c r="AC1509" s="46" t="s">
        <v>6516</v>
      </c>
      <c r="AD1509" s="46" t="s">
        <v>190</v>
      </c>
    </row>
    <row r="1510" spans="1:30" hidden="1">
      <c r="A1510" s="46">
        <v>114</v>
      </c>
      <c r="B1510" s="46" t="s">
        <v>946</v>
      </c>
      <c r="C1510" s="46" t="s">
        <v>6008</v>
      </c>
      <c r="D1510" s="46" t="s">
        <v>217</v>
      </c>
      <c r="E1510" s="46" t="s">
        <v>5982</v>
      </c>
      <c r="F1510" s="46" t="s">
        <v>6112</v>
      </c>
      <c r="G1510" s="44" t="s">
        <v>6417</v>
      </c>
      <c r="H1510" s="44" t="s">
        <v>3</v>
      </c>
      <c r="I1510" s="46" t="s">
        <v>6112</v>
      </c>
      <c r="J1510" s="44" t="s">
        <v>6113</v>
      </c>
      <c r="K1510" s="46" t="s">
        <v>6114</v>
      </c>
      <c r="L1510" s="46" t="s">
        <v>6115</v>
      </c>
      <c r="M1510" s="46">
        <v>42248</v>
      </c>
      <c r="N1510" s="46" t="s">
        <v>186</v>
      </c>
      <c r="O1510" s="46" t="s">
        <v>187</v>
      </c>
      <c r="P1510" s="46" t="s">
        <v>193</v>
      </c>
      <c r="Q1510" s="46" t="s">
        <v>4</v>
      </c>
      <c r="R1510" s="46" t="s">
        <v>4</v>
      </c>
      <c r="S1510" s="46" t="s">
        <v>194</v>
      </c>
      <c r="T1510" s="46" t="s">
        <v>194</v>
      </c>
      <c r="U1510" s="46" t="s">
        <v>194</v>
      </c>
      <c r="V1510" s="46" t="s">
        <v>194</v>
      </c>
      <c r="W1510" s="46" t="s">
        <v>189</v>
      </c>
      <c r="AA1510" s="46">
        <v>42</v>
      </c>
      <c r="AB1510" s="46" t="s">
        <v>34</v>
      </c>
      <c r="AC1510" s="46" t="s">
        <v>6516</v>
      </c>
      <c r="AD1510" s="46" t="s">
        <v>190</v>
      </c>
    </row>
    <row r="1511" spans="1:30" hidden="1">
      <c r="A1511" s="46">
        <v>115</v>
      </c>
      <c r="B1511" s="46" t="s">
        <v>946</v>
      </c>
      <c r="C1511" s="46" t="s">
        <v>6008</v>
      </c>
      <c r="D1511" s="46" t="s">
        <v>217</v>
      </c>
      <c r="E1511" s="46" t="s">
        <v>5982</v>
      </c>
      <c r="F1511" s="46" t="s">
        <v>6112</v>
      </c>
      <c r="G1511" s="44" t="s">
        <v>6417</v>
      </c>
      <c r="H1511" s="44" t="s">
        <v>8</v>
      </c>
      <c r="I1511" s="46" t="s">
        <v>6116</v>
      </c>
      <c r="J1511" s="44" t="s">
        <v>6117</v>
      </c>
      <c r="K1511" s="46" t="s">
        <v>6118</v>
      </c>
      <c r="L1511" s="46" t="s">
        <v>6119</v>
      </c>
      <c r="M1511" s="46">
        <v>42248</v>
      </c>
      <c r="N1511" s="46" t="s">
        <v>186</v>
      </c>
      <c r="O1511" s="46" t="s">
        <v>187</v>
      </c>
      <c r="P1511" s="46" t="s">
        <v>193</v>
      </c>
      <c r="Q1511" s="46" t="s">
        <v>4</v>
      </c>
      <c r="R1511" s="46" t="s">
        <v>4</v>
      </c>
      <c r="S1511" s="46" t="s">
        <v>194</v>
      </c>
      <c r="T1511" s="46" t="s">
        <v>194</v>
      </c>
      <c r="U1511" s="46" t="s">
        <v>194</v>
      </c>
      <c r="V1511" s="46" t="s">
        <v>194</v>
      </c>
      <c r="W1511" s="46" t="s">
        <v>189</v>
      </c>
      <c r="AA1511" s="46">
        <v>42</v>
      </c>
      <c r="AB1511" s="46" t="s">
        <v>34</v>
      </c>
      <c r="AC1511" s="46" t="s">
        <v>6516</v>
      </c>
      <c r="AD1511" s="46" t="s">
        <v>190</v>
      </c>
    </row>
    <row r="1512" spans="1:30" hidden="1">
      <c r="A1512" s="46">
        <v>116</v>
      </c>
      <c r="B1512" s="46" t="s">
        <v>946</v>
      </c>
      <c r="C1512" s="46" t="s">
        <v>6008</v>
      </c>
      <c r="D1512" s="46" t="s">
        <v>217</v>
      </c>
      <c r="E1512" s="46" t="s">
        <v>5982</v>
      </c>
      <c r="F1512" s="46" t="s">
        <v>6009</v>
      </c>
      <c r="G1512" s="44" t="s">
        <v>6417</v>
      </c>
      <c r="H1512" s="44" t="s">
        <v>8</v>
      </c>
      <c r="I1512" s="46" t="s">
        <v>6120</v>
      </c>
      <c r="J1512" s="44" t="s">
        <v>6121</v>
      </c>
      <c r="K1512" s="46" t="s">
        <v>6122</v>
      </c>
      <c r="L1512" s="46" t="s">
        <v>6123</v>
      </c>
      <c r="M1512" s="46">
        <v>42248</v>
      </c>
      <c r="N1512" s="46" t="s">
        <v>186</v>
      </c>
      <c r="O1512" s="46" t="s">
        <v>187</v>
      </c>
      <c r="P1512" s="46" t="s">
        <v>193</v>
      </c>
      <c r="Q1512" s="46" t="s">
        <v>4</v>
      </c>
      <c r="R1512" s="46" t="s">
        <v>4</v>
      </c>
      <c r="S1512" s="46" t="s">
        <v>194</v>
      </c>
      <c r="T1512" s="46" t="s">
        <v>194</v>
      </c>
      <c r="U1512" s="46" t="s">
        <v>194</v>
      </c>
      <c r="V1512" s="46" t="s">
        <v>194</v>
      </c>
      <c r="W1512" s="46" t="s">
        <v>189</v>
      </c>
      <c r="AA1512" s="46">
        <v>42</v>
      </c>
      <c r="AB1512" s="46" t="s">
        <v>34</v>
      </c>
      <c r="AC1512" s="46" t="s">
        <v>6516</v>
      </c>
      <c r="AD1512" s="46" t="s">
        <v>190</v>
      </c>
    </row>
    <row r="1513" spans="1:30" hidden="1">
      <c r="A1513" s="46">
        <v>117</v>
      </c>
      <c r="B1513" s="46" t="s">
        <v>946</v>
      </c>
      <c r="C1513" s="46" t="s">
        <v>6008</v>
      </c>
      <c r="D1513" s="46" t="s">
        <v>217</v>
      </c>
      <c r="E1513" s="46" t="s">
        <v>5982</v>
      </c>
      <c r="F1513" s="46" t="s">
        <v>6009</v>
      </c>
      <c r="G1513" s="44" t="s">
        <v>6417</v>
      </c>
      <c r="H1513" s="44" t="s">
        <v>9</v>
      </c>
      <c r="I1513" s="46" t="s">
        <v>6124</v>
      </c>
      <c r="J1513" s="44" t="s">
        <v>6125</v>
      </c>
      <c r="K1513" s="46" t="s">
        <v>6126</v>
      </c>
      <c r="L1513" s="46" t="s">
        <v>6127</v>
      </c>
      <c r="M1513" s="46">
        <v>42248</v>
      </c>
      <c r="N1513" s="46" t="s">
        <v>186</v>
      </c>
      <c r="O1513" s="46" t="s">
        <v>187</v>
      </c>
      <c r="P1513" s="46" t="s">
        <v>193</v>
      </c>
      <c r="Q1513" s="46" t="s">
        <v>4</v>
      </c>
      <c r="R1513" s="46" t="s">
        <v>4</v>
      </c>
      <c r="S1513" s="46" t="s">
        <v>194</v>
      </c>
      <c r="T1513" s="46" t="s">
        <v>194</v>
      </c>
      <c r="U1513" s="46" t="s">
        <v>194</v>
      </c>
      <c r="V1513" s="46" t="s">
        <v>194</v>
      </c>
      <c r="W1513" s="46" t="s">
        <v>189</v>
      </c>
      <c r="AA1513" s="46">
        <v>42</v>
      </c>
      <c r="AB1513" s="46" t="s">
        <v>34</v>
      </c>
      <c r="AC1513" s="46" t="s">
        <v>6516</v>
      </c>
      <c r="AD1513" s="46" t="s">
        <v>190</v>
      </c>
    </row>
    <row r="1514" spans="1:30" hidden="1">
      <c r="A1514" s="46">
        <v>118</v>
      </c>
      <c r="B1514" s="46" t="s">
        <v>946</v>
      </c>
      <c r="C1514" s="46" t="s">
        <v>6008</v>
      </c>
      <c r="D1514" s="46" t="s">
        <v>217</v>
      </c>
      <c r="E1514" s="46" t="s">
        <v>5982</v>
      </c>
      <c r="F1514" s="46" t="s">
        <v>6009</v>
      </c>
      <c r="G1514" s="44" t="s">
        <v>6417</v>
      </c>
      <c r="H1514" s="44" t="s">
        <v>5</v>
      </c>
      <c r="I1514" s="46" t="s">
        <v>6128</v>
      </c>
      <c r="J1514" s="44" t="s">
        <v>6129</v>
      </c>
      <c r="K1514" s="46" t="s">
        <v>6130</v>
      </c>
      <c r="L1514" s="46" t="s">
        <v>6131</v>
      </c>
      <c r="M1514" s="46">
        <v>42248</v>
      </c>
      <c r="N1514" s="46" t="s">
        <v>186</v>
      </c>
      <c r="O1514" s="46" t="s">
        <v>187</v>
      </c>
      <c r="P1514" s="46" t="s">
        <v>193</v>
      </c>
      <c r="Q1514" s="46" t="s">
        <v>4</v>
      </c>
      <c r="R1514" s="46" t="s">
        <v>4</v>
      </c>
      <c r="S1514" s="46" t="s">
        <v>194</v>
      </c>
      <c r="T1514" s="46" t="s">
        <v>194</v>
      </c>
      <c r="U1514" s="46" t="s">
        <v>194</v>
      </c>
      <c r="V1514" s="46" t="s">
        <v>194</v>
      </c>
      <c r="W1514" s="46" t="s">
        <v>189</v>
      </c>
      <c r="AA1514" s="46">
        <v>42</v>
      </c>
      <c r="AB1514" s="46" t="s">
        <v>34</v>
      </c>
      <c r="AC1514" s="46" t="s">
        <v>6516</v>
      </c>
      <c r="AD1514" s="46" t="s">
        <v>190</v>
      </c>
    </row>
    <row r="1515" spans="1:30" hidden="1">
      <c r="A1515" s="46">
        <v>119</v>
      </c>
      <c r="B1515" s="46" t="s">
        <v>946</v>
      </c>
      <c r="C1515" s="46" t="s">
        <v>6008</v>
      </c>
      <c r="D1515" s="46" t="s">
        <v>217</v>
      </c>
      <c r="E1515" s="46" t="s">
        <v>5982</v>
      </c>
      <c r="F1515" s="46" t="s">
        <v>6425</v>
      </c>
      <c r="G1515" s="44" t="s">
        <v>6426</v>
      </c>
      <c r="H1515" s="44" t="s">
        <v>3</v>
      </c>
      <c r="I1515" s="46" t="s">
        <v>6425</v>
      </c>
      <c r="J1515" s="44" t="s">
        <v>6517</v>
      </c>
      <c r="K1515" s="46" t="s">
        <v>6518</v>
      </c>
      <c r="L1515" s="46">
        <v>13186099713</v>
      </c>
      <c r="M1515" s="46">
        <v>41518</v>
      </c>
      <c r="N1515" s="46" t="s">
        <v>186</v>
      </c>
      <c r="O1515" s="46" t="s">
        <v>187</v>
      </c>
      <c r="P1515" s="46" t="s">
        <v>193</v>
      </c>
      <c r="Q1515" s="46" t="s">
        <v>7</v>
      </c>
      <c r="R1515" s="46" t="s">
        <v>7</v>
      </c>
      <c r="S1515" s="46" t="s">
        <v>194</v>
      </c>
      <c r="T1515" s="46" t="s">
        <v>194</v>
      </c>
      <c r="U1515" s="46" t="s">
        <v>194</v>
      </c>
      <c r="V1515" s="46" t="s">
        <v>194</v>
      </c>
      <c r="W1515" s="46" t="s">
        <v>189</v>
      </c>
      <c r="AA1515" s="46">
        <v>47</v>
      </c>
      <c r="AB1515" s="46" t="s">
        <v>195</v>
      </c>
      <c r="AC1515" s="46" t="s">
        <v>6516</v>
      </c>
      <c r="AD1515" s="46" t="s">
        <v>190</v>
      </c>
    </row>
    <row r="1516" spans="1:30" hidden="1">
      <c r="A1516" s="46">
        <v>120</v>
      </c>
      <c r="B1516" s="46" t="s">
        <v>946</v>
      </c>
      <c r="C1516" s="46" t="s">
        <v>6008</v>
      </c>
      <c r="D1516" s="46" t="s">
        <v>217</v>
      </c>
      <c r="E1516" s="46" t="s">
        <v>5982</v>
      </c>
      <c r="F1516" s="46" t="s">
        <v>6425</v>
      </c>
      <c r="G1516" s="44" t="s">
        <v>6426</v>
      </c>
      <c r="H1516" s="44" t="s">
        <v>9</v>
      </c>
      <c r="I1516" s="46" t="s">
        <v>6519</v>
      </c>
      <c r="J1516" s="44" t="s">
        <v>6520</v>
      </c>
      <c r="K1516" s="46" t="s">
        <v>6521</v>
      </c>
      <c r="L1516" s="46">
        <v>13165798872</v>
      </c>
      <c r="M1516" s="46">
        <v>42248</v>
      </c>
      <c r="N1516" s="46" t="s">
        <v>186</v>
      </c>
      <c r="O1516" s="46" t="s">
        <v>187</v>
      </c>
      <c r="P1516" s="46" t="s">
        <v>193</v>
      </c>
      <c r="Q1516" s="46" t="s">
        <v>7</v>
      </c>
      <c r="R1516" s="46" t="s">
        <v>7</v>
      </c>
      <c r="S1516" s="46" t="s">
        <v>194</v>
      </c>
      <c r="T1516" s="46" t="s">
        <v>194</v>
      </c>
      <c r="U1516" s="46" t="s">
        <v>194</v>
      </c>
      <c r="V1516" s="46" t="s">
        <v>194</v>
      </c>
      <c r="W1516" s="46" t="s">
        <v>189</v>
      </c>
      <c r="AA1516" s="46">
        <v>47</v>
      </c>
      <c r="AB1516" s="46" t="s">
        <v>195</v>
      </c>
      <c r="AC1516" s="46" t="s">
        <v>6516</v>
      </c>
      <c r="AD1516" s="46" t="s">
        <v>190</v>
      </c>
    </row>
    <row r="1517" spans="1:30" hidden="1">
      <c r="A1517" s="46">
        <v>121</v>
      </c>
      <c r="B1517" s="46" t="s">
        <v>946</v>
      </c>
      <c r="C1517" s="46" t="s">
        <v>6008</v>
      </c>
      <c r="D1517" s="46" t="s">
        <v>217</v>
      </c>
      <c r="E1517" s="46" t="s">
        <v>5982</v>
      </c>
      <c r="F1517" s="46" t="s">
        <v>6421</v>
      </c>
      <c r="G1517" s="44" t="s">
        <v>6422</v>
      </c>
      <c r="H1517" s="44" t="s">
        <v>3</v>
      </c>
      <c r="I1517" s="46" t="s">
        <v>6421</v>
      </c>
      <c r="J1517" s="44" t="s">
        <v>6522</v>
      </c>
      <c r="K1517" s="46" t="s">
        <v>6523</v>
      </c>
      <c r="L1517" s="46">
        <v>18091873435</v>
      </c>
      <c r="M1517" s="46">
        <v>42278</v>
      </c>
      <c r="N1517" s="46" t="s">
        <v>186</v>
      </c>
      <c r="O1517" s="46" t="s">
        <v>187</v>
      </c>
      <c r="P1517" s="46" t="s">
        <v>193</v>
      </c>
      <c r="Q1517" s="46" t="s">
        <v>7</v>
      </c>
      <c r="R1517" s="46" t="s">
        <v>4</v>
      </c>
      <c r="S1517" s="46" t="s">
        <v>194</v>
      </c>
      <c r="T1517" s="46" t="s">
        <v>194</v>
      </c>
      <c r="U1517" s="46" t="s">
        <v>194</v>
      </c>
      <c r="V1517" s="46" t="s">
        <v>194</v>
      </c>
      <c r="W1517" s="46" t="s">
        <v>189</v>
      </c>
      <c r="AA1517" s="46">
        <v>14</v>
      </c>
      <c r="AB1517" s="46" t="s">
        <v>195</v>
      </c>
      <c r="AC1517" s="46" t="s">
        <v>6516</v>
      </c>
      <c r="AD1517" s="46" t="s">
        <v>190</v>
      </c>
    </row>
    <row r="1518" spans="1:30" hidden="1">
      <c r="A1518" s="46">
        <v>122</v>
      </c>
      <c r="B1518" s="46" t="s">
        <v>946</v>
      </c>
      <c r="C1518" s="46" t="s">
        <v>6008</v>
      </c>
      <c r="D1518" s="46" t="s">
        <v>217</v>
      </c>
      <c r="E1518" s="46" t="s">
        <v>5982</v>
      </c>
      <c r="F1518" s="46" t="s">
        <v>6425</v>
      </c>
      <c r="G1518" s="44" t="s">
        <v>6426</v>
      </c>
      <c r="H1518" s="44" t="s">
        <v>8</v>
      </c>
      <c r="I1518" s="46" t="s">
        <v>6524</v>
      </c>
      <c r="J1518" s="44" t="s">
        <v>6525</v>
      </c>
      <c r="K1518" s="46" t="s">
        <v>6526</v>
      </c>
      <c r="L1518" s="46">
        <v>15291181229</v>
      </c>
      <c r="M1518" s="46">
        <v>42248</v>
      </c>
      <c r="N1518" s="46" t="s">
        <v>186</v>
      </c>
      <c r="O1518" s="46" t="s">
        <v>187</v>
      </c>
      <c r="P1518" s="46" t="s">
        <v>193</v>
      </c>
      <c r="Q1518" s="46" t="s">
        <v>7</v>
      </c>
      <c r="R1518" s="46" t="s">
        <v>7</v>
      </c>
      <c r="S1518" s="46" t="s">
        <v>194</v>
      </c>
      <c r="T1518" s="46" t="s">
        <v>194</v>
      </c>
      <c r="U1518" s="46" t="s">
        <v>6425</v>
      </c>
      <c r="V1518" s="46" t="s">
        <v>194</v>
      </c>
      <c r="W1518" s="46" t="s">
        <v>189</v>
      </c>
      <c r="AA1518" s="46">
        <v>47</v>
      </c>
      <c r="AB1518" s="46" t="s">
        <v>195</v>
      </c>
      <c r="AC1518" s="46" t="s">
        <v>6516</v>
      </c>
      <c r="AD1518" s="46" t="s">
        <v>190</v>
      </c>
    </row>
    <row r="1519" spans="1:30" hidden="1">
      <c r="A1519" s="46">
        <v>123</v>
      </c>
      <c r="B1519" s="46" t="s">
        <v>946</v>
      </c>
      <c r="C1519" s="46" t="s">
        <v>6008</v>
      </c>
      <c r="D1519" s="46" t="s">
        <v>217</v>
      </c>
      <c r="E1519" s="46" t="s">
        <v>5982</v>
      </c>
      <c r="F1519" s="46" t="s">
        <v>6027</v>
      </c>
      <c r="G1519" s="44" t="s">
        <v>6420</v>
      </c>
      <c r="H1519" s="44" t="s">
        <v>3</v>
      </c>
      <c r="I1519" s="46" t="s">
        <v>6027</v>
      </c>
      <c r="J1519" s="44" t="s">
        <v>6132</v>
      </c>
      <c r="K1519" s="46" t="s">
        <v>6133</v>
      </c>
      <c r="L1519" s="46" t="s">
        <v>6134</v>
      </c>
      <c r="M1519" s="46">
        <v>42248</v>
      </c>
      <c r="N1519" s="46" t="s">
        <v>186</v>
      </c>
      <c r="O1519" s="46" t="s">
        <v>187</v>
      </c>
      <c r="P1519" s="46" t="s">
        <v>193</v>
      </c>
      <c r="Q1519" s="46" t="s">
        <v>7</v>
      </c>
      <c r="R1519" s="46" t="s">
        <v>4</v>
      </c>
      <c r="S1519" s="46" t="s">
        <v>194</v>
      </c>
      <c r="T1519" s="46" t="s">
        <v>194</v>
      </c>
      <c r="U1519" s="46" t="s">
        <v>194</v>
      </c>
      <c r="V1519" s="46" t="s">
        <v>194</v>
      </c>
      <c r="W1519" s="46" t="s">
        <v>189</v>
      </c>
      <c r="AA1519" s="46">
        <v>22</v>
      </c>
      <c r="AB1519" s="46" t="s">
        <v>195</v>
      </c>
      <c r="AC1519" s="46" t="s">
        <v>6516</v>
      </c>
      <c r="AD1519" s="46" t="s">
        <v>190</v>
      </c>
    </row>
    <row r="1520" spans="1:30" hidden="1">
      <c r="A1520" s="46">
        <v>124</v>
      </c>
      <c r="B1520" s="46" t="s">
        <v>946</v>
      </c>
      <c r="C1520" s="46" t="s">
        <v>6008</v>
      </c>
      <c r="D1520" s="46" t="s">
        <v>217</v>
      </c>
      <c r="E1520" s="46" t="s">
        <v>5982</v>
      </c>
      <c r="F1520" s="46" t="s">
        <v>6027</v>
      </c>
      <c r="G1520" s="44" t="s">
        <v>6420</v>
      </c>
      <c r="H1520" s="44" t="s">
        <v>192</v>
      </c>
      <c r="I1520" s="46" t="s">
        <v>6135</v>
      </c>
      <c r="J1520" s="44" t="s">
        <v>6136</v>
      </c>
      <c r="K1520" s="46" t="s">
        <v>6137</v>
      </c>
      <c r="L1520" s="46" t="s">
        <v>6138</v>
      </c>
      <c r="M1520" s="46">
        <v>42248</v>
      </c>
      <c r="N1520" s="46" t="s">
        <v>186</v>
      </c>
      <c r="O1520" s="46" t="s">
        <v>187</v>
      </c>
      <c r="P1520" s="46" t="s">
        <v>193</v>
      </c>
      <c r="Q1520" s="46" t="s">
        <v>7</v>
      </c>
      <c r="R1520" s="46" t="s">
        <v>4</v>
      </c>
      <c r="S1520" s="46" t="s">
        <v>194</v>
      </c>
      <c r="T1520" s="46" t="s">
        <v>194</v>
      </c>
      <c r="U1520" s="46" t="s">
        <v>194</v>
      </c>
      <c r="V1520" s="46" t="s">
        <v>194</v>
      </c>
      <c r="W1520" s="46" t="s">
        <v>189</v>
      </c>
      <c r="AA1520" s="46">
        <v>22</v>
      </c>
      <c r="AB1520" s="46" t="s">
        <v>195</v>
      </c>
      <c r="AC1520" s="46" t="s">
        <v>6516</v>
      </c>
      <c r="AD1520" s="46" t="s">
        <v>190</v>
      </c>
    </row>
    <row r="1521" spans="1:30" hidden="1">
      <c r="A1521" s="46">
        <v>125</v>
      </c>
      <c r="B1521" s="46" t="s">
        <v>946</v>
      </c>
      <c r="C1521" s="46" t="s">
        <v>6008</v>
      </c>
      <c r="D1521" s="46" t="s">
        <v>217</v>
      </c>
      <c r="E1521" s="46" t="s">
        <v>5982</v>
      </c>
      <c r="F1521" s="46" t="s">
        <v>6027</v>
      </c>
      <c r="G1521" s="44" t="s">
        <v>6420</v>
      </c>
      <c r="H1521" s="44" t="s">
        <v>9</v>
      </c>
      <c r="I1521" s="46" t="s">
        <v>6139</v>
      </c>
      <c r="J1521" s="44" t="s">
        <v>6140</v>
      </c>
      <c r="K1521" s="46" t="s">
        <v>6141</v>
      </c>
      <c r="L1521" s="46" t="s">
        <v>6142</v>
      </c>
      <c r="M1521" s="46">
        <v>42248</v>
      </c>
      <c r="N1521" s="46" t="s">
        <v>186</v>
      </c>
      <c r="O1521" s="46" t="s">
        <v>187</v>
      </c>
      <c r="P1521" s="46" t="s">
        <v>193</v>
      </c>
      <c r="Q1521" s="46" t="s">
        <v>7</v>
      </c>
      <c r="R1521" s="46" t="s">
        <v>4</v>
      </c>
      <c r="S1521" s="46" t="s">
        <v>194</v>
      </c>
      <c r="T1521" s="46" t="s">
        <v>194</v>
      </c>
      <c r="U1521" s="46" t="s">
        <v>194</v>
      </c>
      <c r="V1521" s="46" t="s">
        <v>194</v>
      </c>
      <c r="W1521" s="46" t="s">
        <v>189</v>
      </c>
      <c r="AA1521" s="46">
        <v>22</v>
      </c>
      <c r="AB1521" s="46" t="s">
        <v>195</v>
      </c>
      <c r="AC1521" s="46" t="s">
        <v>6516</v>
      </c>
      <c r="AD1521" s="46" t="s">
        <v>190</v>
      </c>
    </row>
    <row r="1522" spans="1:30" hidden="1">
      <c r="A1522" s="46">
        <v>126</v>
      </c>
      <c r="B1522" s="46" t="s">
        <v>946</v>
      </c>
      <c r="C1522" s="46" t="s">
        <v>6008</v>
      </c>
      <c r="D1522" s="46" t="s">
        <v>217</v>
      </c>
      <c r="E1522" s="46" t="s">
        <v>5982</v>
      </c>
      <c r="F1522" s="46" t="s">
        <v>6527</v>
      </c>
      <c r="G1522" s="44" t="s">
        <v>6476</v>
      </c>
      <c r="H1522" s="44" t="s">
        <v>8</v>
      </c>
      <c r="I1522" s="46" t="s">
        <v>6528</v>
      </c>
      <c r="J1522" s="44" t="s">
        <v>6529</v>
      </c>
      <c r="K1522" s="46" t="s">
        <v>6530</v>
      </c>
      <c r="L1522" s="46">
        <v>18634717105</v>
      </c>
      <c r="M1522" s="46">
        <v>42248</v>
      </c>
      <c r="N1522" s="46" t="s">
        <v>186</v>
      </c>
      <c r="O1522" s="46" t="s">
        <v>187</v>
      </c>
      <c r="P1522" s="46" t="s">
        <v>193</v>
      </c>
      <c r="Q1522" s="46" t="s">
        <v>7</v>
      </c>
      <c r="R1522" s="46" t="s">
        <v>7</v>
      </c>
      <c r="S1522" s="46" t="s">
        <v>194</v>
      </c>
      <c r="T1522" s="46" t="s">
        <v>194</v>
      </c>
      <c r="U1522" s="46" t="s">
        <v>194</v>
      </c>
      <c r="V1522" s="46" t="s">
        <v>194</v>
      </c>
      <c r="W1522" s="46" t="s">
        <v>189</v>
      </c>
      <c r="AA1522" s="46" t="s">
        <v>5170</v>
      </c>
      <c r="AB1522" s="46" t="s">
        <v>195</v>
      </c>
      <c r="AC1522" s="46" t="s">
        <v>6516</v>
      </c>
      <c r="AD1522" s="46" t="s">
        <v>190</v>
      </c>
    </row>
    <row r="1523" spans="1:30" hidden="1">
      <c r="A1523" s="46">
        <v>127</v>
      </c>
      <c r="B1523" s="46" t="s">
        <v>946</v>
      </c>
      <c r="C1523" s="46" t="s">
        <v>6008</v>
      </c>
      <c r="D1523" s="46" t="s">
        <v>217</v>
      </c>
      <c r="E1523" s="46" t="s">
        <v>5982</v>
      </c>
      <c r="F1523" s="46" t="s">
        <v>6527</v>
      </c>
      <c r="G1523" s="44" t="s">
        <v>6476</v>
      </c>
      <c r="H1523" s="44" t="s">
        <v>5</v>
      </c>
      <c r="I1523" s="46" t="s">
        <v>6531</v>
      </c>
      <c r="J1523" s="44" t="s">
        <v>6532</v>
      </c>
      <c r="K1523" s="46" t="s">
        <v>6533</v>
      </c>
      <c r="L1523" s="46">
        <v>18092417038</v>
      </c>
      <c r="M1523" s="46">
        <v>42248</v>
      </c>
      <c r="N1523" s="46" t="s">
        <v>186</v>
      </c>
      <c r="O1523" s="46" t="s">
        <v>187</v>
      </c>
      <c r="P1523" s="46" t="s">
        <v>193</v>
      </c>
      <c r="Q1523" s="46" t="s">
        <v>7</v>
      </c>
      <c r="R1523" s="46" t="s">
        <v>7</v>
      </c>
      <c r="S1523" s="46" t="s">
        <v>194</v>
      </c>
      <c r="T1523" s="46" t="s">
        <v>194</v>
      </c>
      <c r="U1523" s="46" t="s">
        <v>194</v>
      </c>
      <c r="V1523" s="46" t="s">
        <v>194</v>
      </c>
      <c r="W1523" s="46" t="s">
        <v>189</v>
      </c>
      <c r="AA1523" s="46" t="s">
        <v>5170</v>
      </c>
      <c r="AB1523" s="46" t="s">
        <v>195</v>
      </c>
      <c r="AC1523" s="46" t="s">
        <v>6516</v>
      </c>
      <c r="AD1523" s="46" t="s">
        <v>190</v>
      </c>
    </row>
    <row r="1524" spans="1:30" hidden="1">
      <c r="A1524" s="46">
        <v>128</v>
      </c>
      <c r="B1524" s="46" t="s">
        <v>946</v>
      </c>
      <c r="C1524" s="46" t="s">
        <v>6008</v>
      </c>
      <c r="D1524" s="46" t="s">
        <v>217</v>
      </c>
      <c r="E1524" s="46" t="s">
        <v>5982</v>
      </c>
      <c r="F1524" s="46" t="s">
        <v>6527</v>
      </c>
      <c r="G1524" s="44" t="s">
        <v>6476</v>
      </c>
      <c r="H1524" s="44" t="s">
        <v>8</v>
      </c>
      <c r="I1524" s="46" t="s">
        <v>6534</v>
      </c>
      <c r="J1524" s="44" t="s">
        <v>6535</v>
      </c>
      <c r="K1524" s="46" t="s">
        <v>6536</v>
      </c>
      <c r="L1524" s="46">
        <v>13689284907</v>
      </c>
      <c r="M1524" s="46">
        <v>42248</v>
      </c>
      <c r="N1524" s="46" t="s">
        <v>186</v>
      </c>
      <c r="O1524" s="46" t="s">
        <v>187</v>
      </c>
      <c r="P1524" s="46" t="s">
        <v>193</v>
      </c>
      <c r="Q1524" s="46" t="s">
        <v>7</v>
      </c>
      <c r="R1524" s="46" t="s">
        <v>7</v>
      </c>
      <c r="S1524" s="46" t="s">
        <v>194</v>
      </c>
      <c r="T1524" s="46" t="s">
        <v>194</v>
      </c>
      <c r="U1524" s="46" t="s">
        <v>194</v>
      </c>
      <c r="V1524" s="46" t="s">
        <v>194</v>
      </c>
      <c r="W1524" s="46" t="s">
        <v>189</v>
      </c>
      <c r="AA1524" s="46" t="s">
        <v>5170</v>
      </c>
      <c r="AB1524" s="46" t="s">
        <v>195</v>
      </c>
      <c r="AC1524" s="46" t="s">
        <v>6516</v>
      </c>
      <c r="AD1524" s="46" t="s">
        <v>190</v>
      </c>
    </row>
    <row r="1525" spans="1:30" hidden="1">
      <c r="A1525" s="46">
        <v>129</v>
      </c>
      <c r="B1525" s="46" t="s">
        <v>946</v>
      </c>
      <c r="C1525" s="46" t="s">
        <v>6008</v>
      </c>
      <c r="D1525" s="46" t="s">
        <v>217</v>
      </c>
      <c r="E1525" s="46" t="s">
        <v>5982</v>
      </c>
      <c r="F1525" s="46" t="s">
        <v>6527</v>
      </c>
      <c r="G1525" s="44" t="s">
        <v>6476</v>
      </c>
      <c r="H1525" s="44" t="s">
        <v>3</v>
      </c>
      <c r="I1525" s="46" t="s">
        <v>6527</v>
      </c>
      <c r="J1525" s="44" t="s">
        <v>6537</v>
      </c>
      <c r="K1525" s="46" t="s">
        <v>6144</v>
      </c>
      <c r="L1525" s="46">
        <v>13572004746</v>
      </c>
      <c r="M1525" s="46">
        <v>42005</v>
      </c>
      <c r="N1525" s="46" t="s">
        <v>186</v>
      </c>
      <c r="O1525" s="46" t="s">
        <v>187</v>
      </c>
      <c r="P1525" s="46" t="s">
        <v>193</v>
      </c>
      <c r="Q1525" s="46" t="s">
        <v>7</v>
      </c>
      <c r="R1525" s="46" t="s">
        <v>7</v>
      </c>
      <c r="S1525" s="46" t="s">
        <v>194</v>
      </c>
      <c r="T1525" s="46" t="s">
        <v>194</v>
      </c>
      <c r="U1525" s="46" t="s">
        <v>194</v>
      </c>
      <c r="V1525" s="46" t="s">
        <v>194</v>
      </c>
      <c r="W1525" s="46" t="s">
        <v>189</v>
      </c>
      <c r="AA1525" s="46" t="s">
        <v>5170</v>
      </c>
      <c r="AB1525" s="46" t="s">
        <v>195</v>
      </c>
      <c r="AC1525" s="46" t="s">
        <v>6516</v>
      </c>
      <c r="AD1525" s="46" t="s">
        <v>190</v>
      </c>
    </row>
    <row r="1526" spans="1:30" hidden="1">
      <c r="A1526" s="46">
        <v>130</v>
      </c>
      <c r="B1526" s="46" t="s">
        <v>946</v>
      </c>
      <c r="C1526" s="46" t="s">
        <v>6008</v>
      </c>
      <c r="D1526" s="46" t="s">
        <v>217</v>
      </c>
      <c r="E1526" s="46" t="s">
        <v>5982</v>
      </c>
      <c r="F1526" s="46" t="s">
        <v>6112</v>
      </c>
      <c r="G1526" s="44" t="s">
        <v>6417</v>
      </c>
      <c r="H1526" s="44" t="s">
        <v>46</v>
      </c>
      <c r="I1526" s="46" t="s">
        <v>5665</v>
      </c>
      <c r="J1526" s="44" t="s">
        <v>6538</v>
      </c>
      <c r="L1526" s="46">
        <v>13636705154</v>
      </c>
      <c r="M1526" s="46">
        <v>41960</v>
      </c>
      <c r="N1526" s="46" t="s">
        <v>186</v>
      </c>
      <c r="O1526" s="46" t="s">
        <v>191</v>
      </c>
      <c r="P1526" s="46" t="s">
        <v>193</v>
      </c>
      <c r="Q1526" s="46" t="s">
        <v>4</v>
      </c>
      <c r="R1526" s="46" t="s">
        <v>4</v>
      </c>
      <c r="S1526" s="46" t="s">
        <v>194</v>
      </c>
      <c r="T1526" s="46" t="s">
        <v>194</v>
      </c>
      <c r="U1526" s="46" t="s">
        <v>194</v>
      </c>
      <c r="V1526" s="46" t="s">
        <v>194</v>
      </c>
      <c r="W1526" s="46" t="s">
        <v>189</v>
      </c>
      <c r="AA1526" s="46">
        <v>35</v>
      </c>
      <c r="AB1526" s="46" t="s">
        <v>34</v>
      </c>
      <c r="AC1526" s="46" t="s">
        <v>6516</v>
      </c>
      <c r="AD1526" s="46" t="s">
        <v>190</v>
      </c>
    </row>
    <row r="1527" spans="1:30" hidden="1">
      <c r="A1527" s="46">
        <v>131</v>
      </c>
      <c r="B1527" s="46" t="s">
        <v>946</v>
      </c>
      <c r="C1527" s="46" t="s">
        <v>6008</v>
      </c>
      <c r="D1527" s="46" t="s">
        <v>217</v>
      </c>
      <c r="E1527" s="46" t="s">
        <v>5982</v>
      </c>
      <c r="F1527" s="46" t="s">
        <v>6021</v>
      </c>
      <c r="G1527" s="44" t="s">
        <v>6103</v>
      </c>
      <c r="H1527" s="44" t="s">
        <v>46</v>
      </c>
      <c r="I1527" s="46" t="s">
        <v>5665</v>
      </c>
      <c r="J1527" s="44" t="s">
        <v>6538</v>
      </c>
      <c r="L1527" s="46">
        <v>13636705154</v>
      </c>
      <c r="M1527" s="46">
        <v>41960</v>
      </c>
      <c r="N1527" s="46" t="s">
        <v>186</v>
      </c>
      <c r="O1527" s="46" t="s">
        <v>191</v>
      </c>
      <c r="P1527" s="46" t="s">
        <v>193</v>
      </c>
      <c r="Q1527" s="46" t="s">
        <v>4</v>
      </c>
      <c r="R1527" s="46" t="s">
        <v>4</v>
      </c>
      <c r="S1527" s="46" t="s">
        <v>194</v>
      </c>
      <c r="T1527" s="46" t="s">
        <v>194</v>
      </c>
      <c r="U1527" s="46" t="s">
        <v>194</v>
      </c>
      <c r="V1527" s="46" t="s">
        <v>194</v>
      </c>
      <c r="W1527" s="46" t="s">
        <v>189</v>
      </c>
      <c r="AA1527" s="46">
        <v>23</v>
      </c>
      <c r="AB1527" s="46" t="s">
        <v>34</v>
      </c>
      <c r="AC1527" s="46" t="s">
        <v>6516</v>
      </c>
      <c r="AD1527" s="46" t="s">
        <v>190</v>
      </c>
    </row>
    <row r="1528" spans="1:30" hidden="1">
      <c r="A1528" s="46">
        <v>132</v>
      </c>
      <c r="B1528" s="46" t="s">
        <v>946</v>
      </c>
      <c r="C1528" s="46" t="s">
        <v>6008</v>
      </c>
      <c r="D1528" s="46" t="s">
        <v>217</v>
      </c>
      <c r="E1528" s="46" t="s">
        <v>5982</v>
      </c>
      <c r="F1528" s="46" t="s">
        <v>6496</v>
      </c>
      <c r="G1528" s="44" t="s">
        <v>6096</v>
      </c>
      <c r="H1528" s="44" t="s">
        <v>46</v>
      </c>
      <c r="I1528" s="46" t="s">
        <v>6539</v>
      </c>
      <c r="J1528" s="44" t="s">
        <v>6540</v>
      </c>
      <c r="L1528" s="46">
        <v>18629560126</v>
      </c>
      <c r="M1528" s="46">
        <v>41880</v>
      </c>
      <c r="N1528" s="46" t="s">
        <v>186</v>
      </c>
      <c r="O1528" s="46" t="s">
        <v>191</v>
      </c>
      <c r="P1528" s="46" t="s">
        <v>193</v>
      </c>
      <c r="Q1528" s="46" t="s">
        <v>4</v>
      </c>
      <c r="R1528" s="46" t="s">
        <v>4</v>
      </c>
      <c r="S1528" s="46" t="s">
        <v>194</v>
      </c>
      <c r="T1528" s="46" t="s">
        <v>194</v>
      </c>
      <c r="U1528" s="46" t="s">
        <v>194</v>
      </c>
      <c r="V1528" s="46" t="s">
        <v>194</v>
      </c>
      <c r="W1528" s="46" t="s">
        <v>189</v>
      </c>
      <c r="AA1528" s="46">
        <v>18</v>
      </c>
      <c r="AB1528" s="46" t="s">
        <v>34</v>
      </c>
      <c r="AC1528" s="46" t="s">
        <v>6508</v>
      </c>
      <c r="AD1528" s="46" t="s">
        <v>190</v>
      </c>
    </row>
    <row r="1529" spans="1:30" hidden="1">
      <c r="A1529" s="46">
        <v>133</v>
      </c>
      <c r="B1529" s="46" t="s">
        <v>946</v>
      </c>
      <c r="C1529" s="46" t="s">
        <v>6008</v>
      </c>
      <c r="D1529" s="46" t="s">
        <v>217</v>
      </c>
      <c r="E1529" s="46" t="s">
        <v>5982</v>
      </c>
      <c r="F1529" s="46" t="s">
        <v>6041</v>
      </c>
      <c r="G1529" s="44" t="s">
        <v>6448</v>
      </c>
      <c r="H1529" s="44" t="s">
        <v>46</v>
      </c>
      <c r="I1529" s="46" t="s">
        <v>6539</v>
      </c>
      <c r="J1529" s="44" t="s">
        <v>6540</v>
      </c>
      <c r="L1529" s="46">
        <v>18629560126</v>
      </c>
      <c r="M1529" s="46">
        <v>41880</v>
      </c>
      <c r="N1529" s="46" t="s">
        <v>186</v>
      </c>
      <c r="O1529" s="46" t="s">
        <v>191</v>
      </c>
      <c r="P1529" s="46" t="s">
        <v>193</v>
      </c>
      <c r="Q1529" s="46" t="s">
        <v>7</v>
      </c>
      <c r="R1529" s="46" t="s">
        <v>4</v>
      </c>
      <c r="S1529" s="46" t="s">
        <v>194</v>
      </c>
      <c r="T1529" s="46" t="s">
        <v>194</v>
      </c>
      <c r="U1529" s="46" t="s">
        <v>194</v>
      </c>
      <c r="V1529" s="46" t="s">
        <v>194</v>
      </c>
      <c r="W1529" s="46" t="s">
        <v>189</v>
      </c>
      <c r="AD1529" s="46" t="s">
        <v>218</v>
      </c>
    </row>
    <row r="1530" spans="1:30" hidden="1">
      <c r="A1530" s="46">
        <v>134</v>
      </c>
      <c r="B1530" s="46" t="s">
        <v>946</v>
      </c>
      <c r="C1530" s="46" t="s">
        <v>6008</v>
      </c>
      <c r="D1530" s="46" t="s">
        <v>217</v>
      </c>
      <c r="E1530" s="46" t="s">
        <v>5982</v>
      </c>
      <c r="F1530" s="46" t="s">
        <v>6421</v>
      </c>
      <c r="G1530" s="44" t="s">
        <v>6422</v>
      </c>
      <c r="H1530" s="44" t="s">
        <v>46</v>
      </c>
      <c r="I1530" s="46" t="s">
        <v>5665</v>
      </c>
      <c r="J1530" s="44" t="s">
        <v>6538</v>
      </c>
      <c r="L1530" s="46">
        <v>13636705154</v>
      </c>
      <c r="M1530" s="46">
        <v>41960</v>
      </c>
      <c r="N1530" s="46" t="s">
        <v>186</v>
      </c>
      <c r="O1530" s="46" t="s">
        <v>191</v>
      </c>
      <c r="P1530" s="46" t="s">
        <v>193</v>
      </c>
      <c r="Q1530" s="46" t="s">
        <v>7</v>
      </c>
      <c r="R1530" s="46" t="s">
        <v>7</v>
      </c>
      <c r="S1530" s="46" t="s">
        <v>194</v>
      </c>
      <c r="T1530" s="46" t="s">
        <v>194</v>
      </c>
      <c r="U1530" s="46" t="s">
        <v>194</v>
      </c>
      <c r="V1530" s="46" t="s">
        <v>194</v>
      </c>
      <c r="W1530" s="46" t="s">
        <v>189</v>
      </c>
      <c r="AD1530" s="46" t="s">
        <v>218</v>
      </c>
    </row>
    <row r="1531" spans="1:30" hidden="1">
      <c r="A1531" s="46">
        <v>135</v>
      </c>
      <c r="B1531" s="46" t="s">
        <v>946</v>
      </c>
      <c r="C1531" s="46" t="s">
        <v>6008</v>
      </c>
      <c r="D1531" s="46" t="s">
        <v>217</v>
      </c>
      <c r="E1531" s="46" t="s">
        <v>5982</v>
      </c>
      <c r="F1531" s="46" t="s">
        <v>5334</v>
      </c>
      <c r="G1531" s="44" t="s">
        <v>6467</v>
      </c>
      <c r="H1531" s="44" t="s">
        <v>46</v>
      </c>
      <c r="I1531" s="46" t="s">
        <v>6541</v>
      </c>
      <c r="J1531" s="44" t="s">
        <v>6542</v>
      </c>
      <c r="L1531" s="46">
        <v>15353686879</v>
      </c>
      <c r="M1531" s="46">
        <v>41855</v>
      </c>
      <c r="N1531" s="46" t="s">
        <v>186</v>
      </c>
      <c r="O1531" s="46" t="s">
        <v>191</v>
      </c>
      <c r="P1531" s="46" t="s">
        <v>193</v>
      </c>
      <c r="Q1531" s="46" t="s">
        <v>7</v>
      </c>
      <c r="R1531" s="46" t="s">
        <v>7</v>
      </c>
      <c r="S1531" s="46" t="s">
        <v>194</v>
      </c>
      <c r="T1531" s="46" t="s">
        <v>194</v>
      </c>
      <c r="U1531" s="46" t="s">
        <v>194</v>
      </c>
      <c r="V1531" s="46" t="s">
        <v>194</v>
      </c>
      <c r="W1531" s="46" t="s">
        <v>189</v>
      </c>
      <c r="AD1531" s="46" t="s">
        <v>218</v>
      </c>
    </row>
    <row r="1532" spans="1:30" hidden="1">
      <c r="A1532" s="46">
        <v>136</v>
      </c>
      <c r="B1532" s="46" t="s">
        <v>946</v>
      </c>
      <c r="C1532" s="46" t="s">
        <v>6008</v>
      </c>
      <c r="D1532" s="46" t="s">
        <v>217</v>
      </c>
      <c r="E1532" s="46" t="s">
        <v>5982</v>
      </c>
      <c r="F1532" s="46" t="s">
        <v>6027</v>
      </c>
      <c r="G1532" s="44" t="s">
        <v>6420</v>
      </c>
      <c r="H1532" s="44" t="s">
        <v>46</v>
      </c>
      <c r="I1532" s="46" t="s">
        <v>6541</v>
      </c>
      <c r="J1532" s="44" t="s">
        <v>6542</v>
      </c>
      <c r="L1532" s="46">
        <v>15353686879</v>
      </c>
      <c r="M1532" s="46">
        <v>41855</v>
      </c>
      <c r="N1532" s="46" t="s">
        <v>186</v>
      </c>
      <c r="O1532" s="46" t="s">
        <v>191</v>
      </c>
      <c r="P1532" s="46" t="s">
        <v>193</v>
      </c>
      <c r="Q1532" s="46" t="s">
        <v>7</v>
      </c>
      <c r="R1532" s="46" t="s">
        <v>7</v>
      </c>
      <c r="S1532" s="46" t="s">
        <v>194</v>
      </c>
      <c r="T1532" s="46" t="s">
        <v>194</v>
      </c>
      <c r="U1532" s="46" t="s">
        <v>194</v>
      </c>
      <c r="V1532" s="46" t="s">
        <v>194</v>
      </c>
      <c r="W1532" s="46" t="s">
        <v>189</v>
      </c>
      <c r="AD1532" s="46" t="s">
        <v>190</v>
      </c>
    </row>
    <row r="1533" spans="1:30" hidden="1">
      <c r="A1533" s="46">
        <v>137</v>
      </c>
      <c r="B1533" s="46" t="s">
        <v>946</v>
      </c>
      <c r="C1533" s="46" t="s">
        <v>6008</v>
      </c>
      <c r="D1533" s="46" t="s">
        <v>217</v>
      </c>
      <c r="E1533" s="46" t="s">
        <v>5982</v>
      </c>
      <c r="F1533" s="46" t="s">
        <v>6081</v>
      </c>
      <c r="G1533" s="44" t="s">
        <v>6082</v>
      </c>
      <c r="H1533" s="44" t="s">
        <v>46</v>
      </c>
      <c r="I1533" s="46" t="s">
        <v>6539</v>
      </c>
      <c r="J1533" s="44" t="s">
        <v>6540</v>
      </c>
      <c r="L1533" s="46">
        <v>18629560126</v>
      </c>
      <c r="M1533" s="46">
        <v>41880</v>
      </c>
      <c r="N1533" s="46" t="s">
        <v>186</v>
      </c>
      <c r="O1533" s="46" t="s">
        <v>191</v>
      </c>
      <c r="P1533" s="46" t="s">
        <v>193</v>
      </c>
      <c r="Q1533" s="46" t="s">
        <v>7</v>
      </c>
      <c r="R1533" s="46" t="s">
        <v>7</v>
      </c>
      <c r="S1533" s="46" t="s">
        <v>194</v>
      </c>
      <c r="T1533" s="46" t="s">
        <v>194</v>
      </c>
      <c r="U1533" s="46" t="s">
        <v>194</v>
      </c>
      <c r="V1533" s="46" t="s">
        <v>194</v>
      </c>
      <c r="W1533" s="46" t="s">
        <v>189</v>
      </c>
      <c r="AD1533" s="46" t="s">
        <v>218</v>
      </c>
    </row>
    <row r="1534" spans="1:30" hidden="1">
      <c r="A1534" s="46">
        <v>138</v>
      </c>
      <c r="B1534" s="46" t="s">
        <v>946</v>
      </c>
      <c r="C1534" s="46" t="s">
        <v>6008</v>
      </c>
      <c r="D1534" s="46" t="s">
        <v>217</v>
      </c>
      <c r="E1534" s="46" t="s">
        <v>5982</v>
      </c>
      <c r="F1534" s="46" t="s">
        <v>6086</v>
      </c>
      <c r="G1534" s="44" t="s">
        <v>6492</v>
      </c>
      <c r="H1534" s="44" t="s">
        <v>46</v>
      </c>
      <c r="I1534" s="46" t="s">
        <v>6539</v>
      </c>
      <c r="J1534" s="44" t="s">
        <v>6540</v>
      </c>
      <c r="L1534" s="46">
        <v>18629560126</v>
      </c>
      <c r="M1534" s="46">
        <v>41880</v>
      </c>
      <c r="N1534" s="46" t="s">
        <v>186</v>
      </c>
      <c r="O1534" s="46" t="s">
        <v>191</v>
      </c>
      <c r="P1534" s="46" t="s">
        <v>193</v>
      </c>
      <c r="Q1534" s="46" t="s">
        <v>4</v>
      </c>
      <c r="R1534" s="46" t="s">
        <v>4</v>
      </c>
      <c r="S1534" s="46" t="s">
        <v>194</v>
      </c>
      <c r="T1534" s="46" t="s">
        <v>194</v>
      </c>
      <c r="U1534" s="46" t="s">
        <v>194</v>
      </c>
      <c r="V1534" s="46" t="s">
        <v>194</v>
      </c>
      <c r="W1534" s="46" t="s">
        <v>189</v>
      </c>
      <c r="AD1534" s="46" t="s">
        <v>218</v>
      </c>
    </row>
    <row r="1535" spans="1:30" hidden="1">
      <c r="A1535" s="46">
        <v>139</v>
      </c>
      <c r="B1535" s="46" t="s">
        <v>946</v>
      </c>
      <c r="C1535" s="46" t="s">
        <v>6008</v>
      </c>
      <c r="D1535" s="46" t="s">
        <v>217</v>
      </c>
      <c r="E1535" s="46" t="s">
        <v>5982</v>
      </c>
      <c r="F1535" s="46" t="s">
        <v>6425</v>
      </c>
      <c r="G1535" s="44" t="s">
        <v>6426</v>
      </c>
      <c r="H1535" s="44" t="s">
        <v>46</v>
      </c>
      <c r="I1535" s="46" t="s">
        <v>6541</v>
      </c>
      <c r="J1535" s="44" t="s">
        <v>6543</v>
      </c>
      <c r="L1535" s="46">
        <v>15353686879</v>
      </c>
      <c r="M1535" s="46">
        <v>41855</v>
      </c>
      <c r="N1535" s="46" t="s">
        <v>186</v>
      </c>
      <c r="O1535" s="46" t="s">
        <v>191</v>
      </c>
      <c r="P1535" s="46" t="s">
        <v>193</v>
      </c>
      <c r="Q1535" s="46" t="s">
        <v>7</v>
      </c>
      <c r="R1535" s="46" t="s">
        <v>7</v>
      </c>
      <c r="S1535" s="46" t="s">
        <v>194</v>
      </c>
      <c r="T1535" s="46" t="s">
        <v>194</v>
      </c>
      <c r="U1535" s="46" t="s">
        <v>194</v>
      </c>
      <c r="V1535" s="46" t="s">
        <v>194</v>
      </c>
      <c r="W1535" s="46" t="s">
        <v>189</v>
      </c>
      <c r="AD1535" s="46" t="s">
        <v>218</v>
      </c>
    </row>
    <row r="1536" spans="1:30" hidden="1">
      <c r="A1536" s="46">
        <v>140</v>
      </c>
      <c r="B1536" s="46" t="s">
        <v>946</v>
      </c>
      <c r="C1536" s="46" t="s">
        <v>6008</v>
      </c>
      <c r="D1536" s="46" t="s">
        <v>217</v>
      </c>
      <c r="E1536" s="46" t="s">
        <v>5982</v>
      </c>
      <c r="F1536" s="46" t="s">
        <v>6527</v>
      </c>
      <c r="G1536" s="44" t="s">
        <v>6476</v>
      </c>
      <c r="H1536" s="44" t="s">
        <v>46</v>
      </c>
      <c r="I1536" s="46" t="s">
        <v>6544</v>
      </c>
      <c r="J1536" s="44" t="s">
        <v>6545</v>
      </c>
      <c r="L1536" s="46">
        <v>18066633158</v>
      </c>
      <c r="M1536" s="46">
        <v>42506</v>
      </c>
      <c r="N1536" s="46" t="s">
        <v>186</v>
      </c>
      <c r="O1536" s="46" t="s">
        <v>191</v>
      </c>
      <c r="P1536" s="46" t="s">
        <v>193</v>
      </c>
      <c r="Q1536" s="46" t="s">
        <v>7</v>
      </c>
      <c r="R1536" s="46" t="s">
        <v>7</v>
      </c>
      <c r="S1536" s="46" t="s">
        <v>194</v>
      </c>
      <c r="T1536" s="46" t="s">
        <v>194</v>
      </c>
      <c r="U1536" s="46" t="s">
        <v>194</v>
      </c>
      <c r="V1536" s="46" t="s">
        <v>194</v>
      </c>
      <c r="W1536" s="46" t="s">
        <v>189</v>
      </c>
      <c r="AD1536" s="46" t="s">
        <v>218</v>
      </c>
    </row>
    <row r="1537" spans="1:30" hidden="1">
      <c r="A1537" s="46">
        <v>141</v>
      </c>
      <c r="B1537" s="46" t="s">
        <v>946</v>
      </c>
      <c r="C1537" s="46" t="s">
        <v>6008</v>
      </c>
      <c r="D1537" s="46" t="s">
        <v>217</v>
      </c>
      <c r="E1537" s="46" t="s">
        <v>5982</v>
      </c>
      <c r="F1537" s="46" t="s">
        <v>6065</v>
      </c>
      <c r="G1537" s="44" t="s">
        <v>6458</v>
      </c>
      <c r="H1537" s="44" t="s">
        <v>46</v>
      </c>
      <c r="I1537" s="46" t="s">
        <v>6541</v>
      </c>
      <c r="J1537" s="44" t="s">
        <v>6542</v>
      </c>
      <c r="L1537" s="46">
        <v>15353686879</v>
      </c>
      <c r="M1537" s="46">
        <v>41855</v>
      </c>
      <c r="N1537" s="46" t="s">
        <v>186</v>
      </c>
      <c r="O1537" s="46" t="s">
        <v>191</v>
      </c>
      <c r="P1537" s="46" t="s">
        <v>193</v>
      </c>
      <c r="Q1537" s="46" t="s">
        <v>7</v>
      </c>
      <c r="R1537" s="46" t="s">
        <v>7</v>
      </c>
      <c r="S1537" s="46" t="s">
        <v>194</v>
      </c>
      <c r="T1537" s="46" t="s">
        <v>194</v>
      </c>
      <c r="U1537" s="46" t="s">
        <v>194</v>
      </c>
      <c r="V1537" s="46" t="s">
        <v>194</v>
      </c>
      <c r="W1537" s="46" t="s">
        <v>189</v>
      </c>
      <c r="AD1537" s="46" t="s">
        <v>190</v>
      </c>
    </row>
    <row r="1538" spans="1:30" hidden="1">
      <c r="A1538" s="46">
        <v>142</v>
      </c>
      <c r="B1538" s="46" t="s">
        <v>946</v>
      </c>
      <c r="C1538" s="46" t="s">
        <v>6546</v>
      </c>
      <c r="D1538" s="46" t="s">
        <v>204</v>
      </c>
      <c r="E1538" s="46" t="s">
        <v>5982</v>
      </c>
      <c r="F1538" s="46" t="s">
        <v>6547</v>
      </c>
      <c r="G1538" s="44" t="s">
        <v>6548</v>
      </c>
      <c r="H1538" s="44" t="s">
        <v>3</v>
      </c>
      <c r="I1538" s="46" t="s">
        <v>6549</v>
      </c>
      <c r="J1538" s="44" t="s">
        <v>6550</v>
      </c>
      <c r="K1538" s="46" t="s">
        <v>6551</v>
      </c>
      <c r="L1538" s="46">
        <v>13480811847</v>
      </c>
      <c r="M1538" s="46">
        <v>42248</v>
      </c>
      <c r="N1538" s="46" t="s">
        <v>186</v>
      </c>
      <c r="O1538" s="46" t="s">
        <v>187</v>
      </c>
      <c r="P1538" s="46" t="s">
        <v>193</v>
      </c>
      <c r="Q1538" s="46" t="s">
        <v>4</v>
      </c>
      <c r="R1538" s="46" t="s">
        <v>4</v>
      </c>
      <c r="S1538" s="46" t="s">
        <v>194</v>
      </c>
      <c r="T1538" s="46" t="s">
        <v>194</v>
      </c>
      <c r="U1538" s="46" t="s">
        <v>194</v>
      </c>
      <c r="V1538" s="46" t="s">
        <v>194</v>
      </c>
      <c r="W1538" s="46" t="s">
        <v>189</v>
      </c>
      <c r="AD1538" s="46" t="s">
        <v>218</v>
      </c>
    </row>
    <row r="1539" spans="1:30" hidden="1">
      <c r="A1539" s="46">
        <v>143</v>
      </c>
      <c r="B1539" s="46" t="s">
        <v>946</v>
      </c>
      <c r="C1539" s="46" t="s">
        <v>6546</v>
      </c>
      <c r="D1539" s="46" t="s">
        <v>204</v>
      </c>
      <c r="E1539" s="46" t="s">
        <v>5982</v>
      </c>
      <c r="F1539" s="46" t="s">
        <v>6547</v>
      </c>
      <c r="G1539" s="44" t="s">
        <v>6548</v>
      </c>
      <c r="H1539" s="44" t="s">
        <v>9</v>
      </c>
      <c r="I1539" s="46" t="s">
        <v>6552</v>
      </c>
      <c r="J1539" s="44" t="s">
        <v>6553</v>
      </c>
      <c r="K1539" s="46" t="s">
        <v>6554</v>
      </c>
      <c r="L1539" s="46">
        <v>18603026199</v>
      </c>
      <c r="M1539" s="46">
        <v>42248</v>
      </c>
      <c r="N1539" s="46" t="s">
        <v>186</v>
      </c>
      <c r="O1539" s="46" t="s">
        <v>187</v>
      </c>
      <c r="P1539" s="46" t="s">
        <v>193</v>
      </c>
      <c r="Q1539" s="46" t="s">
        <v>4</v>
      </c>
      <c r="R1539" s="46" t="s">
        <v>4</v>
      </c>
      <c r="S1539" s="46" t="s">
        <v>194</v>
      </c>
      <c r="T1539" s="46" t="s">
        <v>194</v>
      </c>
      <c r="U1539" s="46" t="s">
        <v>194</v>
      </c>
      <c r="V1539" s="46" t="s">
        <v>194</v>
      </c>
      <c r="W1539" s="46" t="s">
        <v>189</v>
      </c>
      <c r="AD1539" s="46" t="s">
        <v>218</v>
      </c>
    </row>
    <row r="1540" spans="1:30" hidden="1">
      <c r="A1540" s="46">
        <v>144</v>
      </c>
      <c r="B1540" s="46" t="s">
        <v>946</v>
      </c>
      <c r="C1540" s="46" t="s">
        <v>6546</v>
      </c>
      <c r="D1540" s="46" t="s">
        <v>204</v>
      </c>
      <c r="E1540" s="46" t="s">
        <v>5982</v>
      </c>
      <c r="F1540" s="46" t="s">
        <v>2613</v>
      </c>
      <c r="G1540" s="44" t="s">
        <v>6555</v>
      </c>
      <c r="H1540" s="44" t="s">
        <v>3</v>
      </c>
      <c r="I1540" s="46" t="s">
        <v>2613</v>
      </c>
      <c r="J1540" s="44" t="s">
        <v>6556</v>
      </c>
      <c r="K1540" s="46" t="s">
        <v>6557</v>
      </c>
      <c r="L1540" s="46">
        <v>13926596481</v>
      </c>
      <c r="M1540" s="46">
        <v>42248</v>
      </c>
      <c r="N1540" s="46" t="s">
        <v>186</v>
      </c>
      <c r="O1540" s="46" t="s">
        <v>187</v>
      </c>
      <c r="P1540" s="46" t="s">
        <v>188</v>
      </c>
      <c r="Q1540" s="46" t="s">
        <v>4</v>
      </c>
      <c r="R1540" s="46" t="s">
        <v>4</v>
      </c>
      <c r="S1540" s="46" t="s">
        <v>194</v>
      </c>
      <c r="T1540" s="46" t="s">
        <v>194</v>
      </c>
      <c r="U1540" s="46" t="s">
        <v>194</v>
      </c>
      <c r="V1540" s="46" t="s">
        <v>194</v>
      </c>
      <c r="W1540" s="46" t="s">
        <v>189</v>
      </c>
      <c r="AD1540" s="46" t="s">
        <v>218</v>
      </c>
    </row>
    <row r="1541" spans="1:30" hidden="1">
      <c r="A1541" s="46">
        <v>145</v>
      </c>
      <c r="B1541" s="46" t="s">
        <v>946</v>
      </c>
      <c r="C1541" s="46" t="s">
        <v>6546</v>
      </c>
      <c r="D1541" s="46" t="s">
        <v>204</v>
      </c>
      <c r="E1541" s="46" t="s">
        <v>5982</v>
      </c>
      <c r="F1541" s="46" t="s">
        <v>2613</v>
      </c>
      <c r="G1541" s="44" t="s">
        <v>6555</v>
      </c>
      <c r="H1541" s="44" t="s">
        <v>192</v>
      </c>
      <c r="I1541" s="46" t="s">
        <v>6558</v>
      </c>
      <c r="J1541" s="44" t="s">
        <v>6559</v>
      </c>
      <c r="K1541" s="46" t="s">
        <v>6560</v>
      </c>
      <c r="L1541" s="46">
        <v>13265585953</v>
      </c>
      <c r="M1541" s="46">
        <v>42248</v>
      </c>
      <c r="N1541" s="46" t="s">
        <v>186</v>
      </c>
      <c r="O1541" s="46" t="s">
        <v>187</v>
      </c>
      <c r="P1541" s="46" t="s">
        <v>193</v>
      </c>
      <c r="Q1541" s="46" t="s">
        <v>4</v>
      </c>
      <c r="R1541" s="46" t="s">
        <v>4</v>
      </c>
      <c r="S1541" s="46" t="s">
        <v>194</v>
      </c>
      <c r="T1541" s="46" t="s">
        <v>194</v>
      </c>
      <c r="U1541" s="46" t="s">
        <v>194</v>
      </c>
      <c r="V1541" s="46" t="s">
        <v>194</v>
      </c>
      <c r="W1541" s="46" t="s">
        <v>189</v>
      </c>
      <c r="AD1541" s="46" t="s">
        <v>218</v>
      </c>
    </row>
    <row r="1542" spans="1:30" hidden="1">
      <c r="A1542" s="46">
        <v>146</v>
      </c>
      <c r="B1542" s="46" t="s">
        <v>946</v>
      </c>
      <c r="C1542" s="46" t="s">
        <v>6546</v>
      </c>
      <c r="D1542" s="46" t="s">
        <v>204</v>
      </c>
      <c r="E1542" s="46" t="s">
        <v>5982</v>
      </c>
      <c r="F1542" s="46" t="s">
        <v>2613</v>
      </c>
      <c r="G1542" s="44" t="s">
        <v>6555</v>
      </c>
      <c r="H1542" s="44" t="s">
        <v>9</v>
      </c>
      <c r="I1542" s="46" t="s">
        <v>6561</v>
      </c>
      <c r="J1542" s="44" t="s">
        <v>6562</v>
      </c>
      <c r="K1542" s="46" t="s">
        <v>6563</v>
      </c>
      <c r="L1542" s="46">
        <v>15016738729</v>
      </c>
      <c r="M1542" s="46">
        <v>42248</v>
      </c>
      <c r="N1542" s="46" t="s">
        <v>186</v>
      </c>
      <c r="O1542" s="46" t="s">
        <v>187</v>
      </c>
      <c r="P1542" s="46" t="s">
        <v>193</v>
      </c>
      <c r="Q1542" s="46" t="s">
        <v>4</v>
      </c>
      <c r="R1542" s="46" t="s">
        <v>4</v>
      </c>
      <c r="S1542" s="46" t="s">
        <v>194</v>
      </c>
      <c r="T1542" s="46" t="s">
        <v>194</v>
      </c>
      <c r="U1542" s="46" t="s">
        <v>194</v>
      </c>
      <c r="V1542" s="46" t="s">
        <v>194</v>
      </c>
      <c r="W1542" s="46" t="s">
        <v>189</v>
      </c>
      <c r="AD1542" s="46" t="s">
        <v>218</v>
      </c>
    </row>
    <row r="1543" spans="1:30" hidden="1">
      <c r="A1543" s="46">
        <v>147</v>
      </c>
      <c r="B1543" s="46" t="s">
        <v>946</v>
      </c>
      <c r="C1543" s="46" t="s">
        <v>6546</v>
      </c>
      <c r="D1543" s="46" t="s">
        <v>204</v>
      </c>
      <c r="E1543" s="46" t="s">
        <v>5982</v>
      </c>
      <c r="F1543" s="46" t="s">
        <v>6564</v>
      </c>
      <c r="G1543" s="44" t="s">
        <v>6565</v>
      </c>
      <c r="H1543" s="44" t="s">
        <v>8</v>
      </c>
      <c r="I1543" s="46" t="s">
        <v>6566</v>
      </c>
      <c r="J1543" s="44" t="s">
        <v>6567</v>
      </c>
      <c r="K1543" s="46" t="s">
        <v>6568</v>
      </c>
      <c r="L1543" s="46">
        <v>18588223571</v>
      </c>
      <c r="M1543" s="46">
        <v>42380</v>
      </c>
      <c r="N1543" s="46" t="s">
        <v>186</v>
      </c>
      <c r="O1543" s="46" t="s">
        <v>187</v>
      </c>
      <c r="P1543" s="46" t="s">
        <v>193</v>
      </c>
      <c r="Q1543" s="46" t="s">
        <v>4</v>
      </c>
      <c r="R1543" s="46" t="s">
        <v>4</v>
      </c>
      <c r="S1543" s="46" t="s">
        <v>194</v>
      </c>
      <c r="T1543" s="46" t="s">
        <v>194</v>
      </c>
      <c r="U1543" s="46" t="s">
        <v>194</v>
      </c>
      <c r="V1543" s="46" t="s">
        <v>194</v>
      </c>
      <c r="W1543" s="46" t="s">
        <v>189</v>
      </c>
      <c r="AD1543" s="46" t="s">
        <v>218</v>
      </c>
    </row>
    <row r="1544" spans="1:30" hidden="1">
      <c r="A1544" s="46">
        <v>148</v>
      </c>
      <c r="B1544" s="46" t="s">
        <v>946</v>
      </c>
      <c r="C1544" s="46" t="s">
        <v>6546</v>
      </c>
      <c r="D1544" s="46" t="s">
        <v>204</v>
      </c>
      <c r="E1544" s="46" t="s">
        <v>5982</v>
      </c>
      <c r="F1544" s="46" t="s">
        <v>6564</v>
      </c>
      <c r="G1544" s="44" t="s">
        <v>6565</v>
      </c>
      <c r="H1544" s="44" t="s">
        <v>8</v>
      </c>
      <c r="I1544" s="46" t="s">
        <v>509</v>
      </c>
      <c r="J1544" s="44" t="s">
        <v>6569</v>
      </c>
      <c r="K1544" s="46" t="s">
        <v>6570</v>
      </c>
      <c r="L1544" s="46">
        <v>18502793390</v>
      </c>
      <c r="M1544" s="46">
        <v>42380</v>
      </c>
      <c r="N1544" s="46" t="s">
        <v>186</v>
      </c>
      <c r="O1544" s="46" t="s">
        <v>187</v>
      </c>
      <c r="P1544" s="46" t="s">
        <v>188</v>
      </c>
      <c r="Q1544" s="46" t="s">
        <v>4</v>
      </c>
      <c r="R1544" s="46" t="s">
        <v>4</v>
      </c>
      <c r="S1544" s="46" t="s">
        <v>194</v>
      </c>
      <c r="T1544" s="46" t="s">
        <v>194</v>
      </c>
      <c r="U1544" s="46" t="s">
        <v>194</v>
      </c>
      <c r="V1544" s="46" t="s">
        <v>194</v>
      </c>
      <c r="W1544" s="46" t="s">
        <v>189</v>
      </c>
      <c r="AD1544" s="46" t="s">
        <v>218</v>
      </c>
    </row>
    <row r="1545" spans="1:30" hidden="1">
      <c r="A1545" s="46">
        <v>149</v>
      </c>
      <c r="B1545" s="46" t="s">
        <v>946</v>
      </c>
      <c r="C1545" s="46" t="s">
        <v>6546</v>
      </c>
      <c r="D1545" s="46" t="s">
        <v>204</v>
      </c>
      <c r="E1545" s="46" t="s">
        <v>5982</v>
      </c>
      <c r="F1545" s="46" t="s">
        <v>6564</v>
      </c>
      <c r="G1545" s="44" t="s">
        <v>6565</v>
      </c>
      <c r="H1545" s="44" t="s">
        <v>192</v>
      </c>
      <c r="I1545" s="46" t="s">
        <v>5945</v>
      </c>
      <c r="J1545" s="44" t="s">
        <v>6571</v>
      </c>
      <c r="K1545" s="46" t="s">
        <v>6572</v>
      </c>
      <c r="L1545" s="46">
        <v>15971480215</v>
      </c>
      <c r="M1545" s="46">
        <v>42380</v>
      </c>
      <c r="N1545" s="46" t="s">
        <v>186</v>
      </c>
      <c r="O1545" s="46" t="s">
        <v>187</v>
      </c>
      <c r="P1545" s="46" t="s">
        <v>188</v>
      </c>
      <c r="Q1545" s="46" t="s">
        <v>4</v>
      </c>
      <c r="R1545" s="46" t="s">
        <v>4</v>
      </c>
      <c r="S1545" s="46" t="s">
        <v>194</v>
      </c>
      <c r="T1545" s="46" t="s">
        <v>194</v>
      </c>
      <c r="U1545" s="46" t="s">
        <v>194</v>
      </c>
      <c r="V1545" s="46" t="s">
        <v>194</v>
      </c>
      <c r="W1545" s="46" t="s">
        <v>189</v>
      </c>
      <c r="AD1545" s="46" t="s">
        <v>218</v>
      </c>
    </row>
    <row r="1546" spans="1:30" hidden="1">
      <c r="A1546" s="46">
        <v>150</v>
      </c>
      <c r="B1546" s="46" t="s">
        <v>946</v>
      </c>
      <c r="C1546" s="46" t="s">
        <v>6546</v>
      </c>
      <c r="D1546" s="46" t="s">
        <v>204</v>
      </c>
      <c r="E1546" s="46" t="s">
        <v>5982</v>
      </c>
      <c r="F1546" s="46" t="s">
        <v>6564</v>
      </c>
      <c r="G1546" s="44" t="s">
        <v>6573</v>
      </c>
      <c r="H1546" s="44" t="s">
        <v>8</v>
      </c>
      <c r="I1546" s="46" t="s">
        <v>1666</v>
      </c>
      <c r="J1546" s="44" t="s">
        <v>6574</v>
      </c>
      <c r="K1546" s="46" t="s">
        <v>6575</v>
      </c>
      <c r="L1546" s="46">
        <v>13570858958</v>
      </c>
      <c r="M1546" s="46">
        <v>41465</v>
      </c>
      <c r="N1546" s="46" t="s">
        <v>186</v>
      </c>
      <c r="O1546" s="46" t="s">
        <v>187</v>
      </c>
      <c r="P1546" s="46" t="s">
        <v>188</v>
      </c>
      <c r="Q1546" s="46" t="s">
        <v>4</v>
      </c>
      <c r="R1546" s="46" t="s">
        <v>4</v>
      </c>
      <c r="S1546" s="46" t="s">
        <v>194</v>
      </c>
      <c r="T1546" s="46" t="s">
        <v>194</v>
      </c>
      <c r="U1546" s="46" t="s">
        <v>194</v>
      </c>
      <c r="V1546" s="46" t="s">
        <v>194</v>
      </c>
      <c r="W1546" s="46" t="s">
        <v>189</v>
      </c>
      <c r="AD1546" s="46" t="s">
        <v>218</v>
      </c>
    </row>
    <row r="1547" spans="1:30" hidden="1">
      <c r="A1547" s="46">
        <v>151</v>
      </c>
      <c r="B1547" s="46" t="s">
        <v>946</v>
      </c>
      <c r="C1547" s="46" t="s">
        <v>6546</v>
      </c>
      <c r="D1547" s="46" t="s">
        <v>204</v>
      </c>
      <c r="E1547" s="46" t="s">
        <v>5982</v>
      </c>
      <c r="F1547" s="46" t="s">
        <v>6576</v>
      </c>
      <c r="G1547" s="44" t="s">
        <v>6577</v>
      </c>
      <c r="H1547" s="44" t="s">
        <v>3</v>
      </c>
      <c r="I1547" s="46" t="s">
        <v>6576</v>
      </c>
      <c r="J1547" s="44" t="s">
        <v>6578</v>
      </c>
      <c r="K1547" s="46" t="s">
        <v>6579</v>
      </c>
      <c r="L1547" s="46">
        <v>18926417837</v>
      </c>
      <c r="M1547" s="46">
        <v>42248</v>
      </c>
      <c r="N1547" s="46" t="s">
        <v>186</v>
      </c>
      <c r="O1547" s="46" t="s">
        <v>187</v>
      </c>
      <c r="P1547" s="46" t="s">
        <v>188</v>
      </c>
      <c r="Q1547" s="46" t="s">
        <v>4</v>
      </c>
      <c r="R1547" s="46" t="s">
        <v>4</v>
      </c>
      <c r="S1547" s="46" t="s">
        <v>194</v>
      </c>
      <c r="T1547" s="46" t="s">
        <v>194</v>
      </c>
      <c r="U1547" s="46" t="s">
        <v>194</v>
      </c>
      <c r="V1547" s="46" t="s">
        <v>194</v>
      </c>
      <c r="W1547" s="46" t="s">
        <v>189</v>
      </c>
      <c r="AD1547" s="46" t="s">
        <v>218</v>
      </c>
    </row>
    <row r="1548" spans="1:30" hidden="1">
      <c r="A1548" s="46">
        <v>152</v>
      </c>
      <c r="B1548" s="46" t="s">
        <v>946</v>
      </c>
      <c r="C1548" s="46" t="s">
        <v>6546</v>
      </c>
      <c r="D1548" s="46" t="s">
        <v>204</v>
      </c>
      <c r="E1548" s="46" t="s">
        <v>5982</v>
      </c>
      <c r="F1548" s="46" t="s">
        <v>6580</v>
      </c>
      <c r="G1548" s="44" t="s">
        <v>6581</v>
      </c>
      <c r="H1548" s="44" t="s">
        <v>3</v>
      </c>
      <c r="I1548" s="46" t="s">
        <v>6580</v>
      </c>
      <c r="J1548" s="44" t="s">
        <v>6582</v>
      </c>
      <c r="K1548" s="46" t="s">
        <v>6583</v>
      </c>
      <c r="L1548" s="46">
        <v>13544098092</v>
      </c>
      <c r="M1548" s="46">
        <v>42095</v>
      </c>
      <c r="N1548" s="46" t="s">
        <v>186</v>
      </c>
      <c r="O1548" s="46" t="s">
        <v>187</v>
      </c>
      <c r="P1548" s="46" t="s">
        <v>193</v>
      </c>
      <c r="Q1548" s="46" t="s">
        <v>7</v>
      </c>
      <c r="R1548" s="46" t="s">
        <v>7</v>
      </c>
      <c r="S1548" s="46" t="s">
        <v>194</v>
      </c>
      <c r="T1548" s="46" t="s">
        <v>194</v>
      </c>
      <c r="U1548" s="46" t="s">
        <v>194</v>
      </c>
      <c r="V1548" s="46" t="s">
        <v>194</v>
      </c>
      <c r="W1548" s="46" t="s">
        <v>189</v>
      </c>
      <c r="AD1548" s="46" t="s">
        <v>218</v>
      </c>
    </row>
    <row r="1549" spans="1:30" hidden="1">
      <c r="A1549" s="46">
        <v>153</v>
      </c>
      <c r="B1549" s="46" t="s">
        <v>946</v>
      </c>
      <c r="C1549" s="46" t="s">
        <v>6546</v>
      </c>
      <c r="D1549" s="46" t="s">
        <v>204</v>
      </c>
      <c r="E1549" s="46" t="s">
        <v>5982</v>
      </c>
      <c r="F1549" s="46" t="s">
        <v>6580</v>
      </c>
      <c r="G1549" s="44" t="s">
        <v>6581</v>
      </c>
      <c r="H1549" s="44" t="s">
        <v>8</v>
      </c>
      <c r="I1549" s="46" t="s">
        <v>6584</v>
      </c>
      <c r="J1549" s="44" t="s">
        <v>6585</v>
      </c>
      <c r="K1549" s="46" t="s">
        <v>6583</v>
      </c>
      <c r="L1549" s="46">
        <v>13544098092</v>
      </c>
      <c r="M1549" s="46">
        <v>42095</v>
      </c>
      <c r="N1549" s="46" t="s">
        <v>186</v>
      </c>
      <c r="O1549" s="46" t="s">
        <v>187</v>
      </c>
      <c r="P1549" s="46" t="s">
        <v>193</v>
      </c>
      <c r="Q1549" s="46" t="s">
        <v>7</v>
      </c>
      <c r="R1549" s="46" t="s">
        <v>7</v>
      </c>
      <c r="S1549" s="46" t="s">
        <v>194</v>
      </c>
      <c r="T1549" s="46" t="s">
        <v>194</v>
      </c>
      <c r="U1549" s="46" t="s">
        <v>194</v>
      </c>
      <c r="V1549" s="46" t="s">
        <v>194</v>
      </c>
      <c r="W1549" s="46" t="s">
        <v>189</v>
      </c>
      <c r="AD1549" s="46" t="s">
        <v>218</v>
      </c>
    </row>
    <row r="1550" spans="1:30" hidden="1">
      <c r="A1550" s="46">
        <v>154</v>
      </c>
      <c r="B1550" s="46" t="s">
        <v>946</v>
      </c>
      <c r="C1550" s="46" t="s">
        <v>6546</v>
      </c>
      <c r="D1550" s="46" t="s">
        <v>204</v>
      </c>
      <c r="E1550" s="46" t="s">
        <v>5982</v>
      </c>
      <c r="F1550" s="46" t="s">
        <v>6580</v>
      </c>
      <c r="G1550" s="44" t="s">
        <v>6581</v>
      </c>
      <c r="H1550" s="44" t="s">
        <v>8</v>
      </c>
      <c r="I1550" s="46" t="s">
        <v>227</v>
      </c>
      <c r="J1550" s="44" t="s">
        <v>6586</v>
      </c>
      <c r="K1550" s="46" t="s">
        <v>6583</v>
      </c>
      <c r="L1550" s="46">
        <v>13544098092</v>
      </c>
      <c r="M1550" s="46">
        <v>42095</v>
      </c>
      <c r="N1550" s="46" t="s">
        <v>186</v>
      </c>
      <c r="O1550" s="46" t="s">
        <v>187</v>
      </c>
      <c r="P1550" s="46" t="s">
        <v>193</v>
      </c>
      <c r="Q1550" s="46" t="s">
        <v>7</v>
      </c>
      <c r="R1550" s="46" t="s">
        <v>7</v>
      </c>
      <c r="S1550" s="46" t="s">
        <v>194</v>
      </c>
      <c r="T1550" s="46" t="s">
        <v>194</v>
      </c>
      <c r="U1550" s="46" t="s">
        <v>194</v>
      </c>
      <c r="V1550" s="46" t="s">
        <v>194</v>
      </c>
      <c r="W1550" s="46" t="s">
        <v>189</v>
      </c>
      <c r="AD1550" s="46" t="s">
        <v>218</v>
      </c>
    </row>
    <row r="1551" spans="1:30" hidden="1">
      <c r="A1551" s="46">
        <v>155</v>
      </c>
      <c r="B1551" s="46" t="s">
        <v>946</v>
      </c>
      <c r="C1551" s="46" t="s">
        <v>6546</v>
      </c>
      <c r="D1551" s="46" t="s">
        <v>204</v>
      </c>
      <c r="E1551" s="46" t="s">
        <v>5982</v>
      </c>
      <c r="F1551" s="46" t="s">
        <v>6580</v>
      </c>
      <c r="G1551" s="44" t="s">
        <v>6581</v>
      </c>
      <c r="H1551" s="44" t="s">
        <v>1474</v>
      </c>
      <c r="I1551" s="46" t="s">
        <v>6587</v>
      </c>
      <c r="J1551" s="44" t="s">
        <v>6588</v>
      </c>
      <c r="K1551" s="46" t="s">
        <v>6583</v>
      </c>
      <c r="L1551" s="46">
        <v>13544098092</v>
      </c>
      <c r="M1551" s="46">
        <v>42095</v>
      </c>
      <c r="N1551" s="46" t="s">
        <v>186</v>
      </c>
      <c r="O1551" s="46" t="s">
        <v>187</v>
      </c>
      <c r="P1551" s="46" t="s">
        <v>193</v>
      </c>
      <c r="Q1551" s="46" t="s">
        <v>7</v>
      </c>
      <c r="R1551" s="46" t="s">
        <v>6589</v>
      </c>
      <c r="S1551" s="46" t="s">
        <v>194</v>
      </c>
      <c r="T1551" s="46" t="s">
        <v>194</v>
      </c>
      <c r="U1551" s="46" t="s">
        <v>194</v>
      </c>
      <c r="V1551" s="46" t="s">
        <v>194</v>
      </c>
      <c r="W1551" s="46" t="s">
        <v>189</v>
      </c>
      <c r="AD1551" s="46" t="s">
        <v>218</v>
      </c>
    </row>
    <row r="1552" spans="1:30" hidden="1">
      <c r="A1552" s="46">
        <v>156</v>
      </c>
      <c r="B1552" s="46" t="s">
        <v>946</v>
      </c>
      <c r="C1552" s="46" t="s">
        <v>6546</v>
      </c>
      <c r="D1552" s="46" t="s">
        <v>204</v>
      </c>
      <c r="E1552" s="46" t="s">
        <v>5982</v>
      </c>
      <c r="F1552" s="46" t="s">
        <v>6580</v>
      </c>
      <c r="G1552" s="44" t="s">
        <v>6581</v>
      </c>
      <c r="H1552" s="44" t="s">
        <v>5</v>
      </c>
      <c r="I1552" s="46" t="s">
        <v>6590</v>
      </c>
      <c r="J1552" s="44" t="s">
        <v>6591</v>
      </c>
      <c r="K1552" s="46" t="s">
        <v>6583</v>
      </c>
      <c r="L1552" s="46">
        <v>13544098092</v>
      </c>
      <c r="M1552" s="46">
        <v>42095</v>
      </c>
      <c r="N1552" s="46" t="s">
        <v>186</v>
      </c>
      <c r="O1552" s="46" t="s">
        <v>187</v>
      </c>
      <c r="P1552" s="46" t="s">
        <v>193</v>
      </c>
      <c r="Q1552" s="46" t="s">
        <v>7</v>
      </c>
      <c r="R1552" s="46" t="s">
        <v>6589</v>
      </c>
      <c r="S1552" s="46" t="s">
        <v>194</v>
      </c>
      <c r="T1552" s="46" t="s">
        <v>194</v>
      </c>
      <c r="U1552" s="46" t="s">
        <v>194</v>
      </c>
      <c r="V1552" s="46" t="s">
        <v>194</v>
      </c>
      <c r="W1552" s="46" t="s">
        <v>189</v>
      </c>
      <c r="AD1552" s="46" t="s">
        <v>218</v>
      </c>
    </row>
    <row r="1553" spans="1:30" hidden="1">
      <c r="A1553" s="46">
        <v>157</v>
      </c>
      <c r="B1553" s="46" t="s">
        <v>946</v>
      </c>
      <c r="C1553" s="46" t="s">
        <v>6546</v>
      </c>
      <c r="D1553" s="46" t="s">
        <v>204</v>
      </c>
      <c r="E1553" s="46" t="s">
        <v>5982</v>
      </c>
      <c r="F1553" s="46" t="s">
        <v>6592</v>
      </c>
      <c r="G1553" s="44" t="s">
        <v>6593</v>
      </c>
      <c r="H1553" s="44" t="s">
        <v>3</v>
      </c>
      <c r="I1553" s="46" t="s">
        <v>6592</v>
      </c>
      <c r="J1553" s="44" t="s">
        <v>6594</v>
      </c>
      <c r="K1553" s="46" t="s">
        <v>6595</v>
      </c>
      <c r="L1553" s="46">
        <v>15986651379</v>
      </c>
      <c r="M1553" s="46">
        <v>42096</v>
      </c>
      <c r="N1553" s="46" t="s">
        <v>186</v>
      </c>
      <c r="O1553" s="46" t="s">
        <v>187</v>
      </c>
      <c r="P1553" s="46" t="s">
        <v>188</v>
      </c>
      <c r="Q1553" s="46" t="s">
        <v>6</v>
      </c>
      <c r="R1553" s="46" t="s">
        <v>7</v>
      </c>
      <c r="S1553" s="46" t="s">
        <v>194</v>
      </c>
      <c r="T1553" s="46" t="s">
        <v>194</v>
      </c>
      <c r="U1553" s="46" t="s">
        <v>194</v>
      </c>
      <c r="V1553" s="46" t="s">
        <v>194</v>
      </c>
      <c r="W1553" s="46" t="s">
        <v>189</v>
      </c>
      <c r="AD1553" s="46" t="s">
        <v>218</v>
      </c>
    </row>
    <row r="1554" spans="1:30" hidden="1">
      <c r="A1554" s="46">
        <v>158</v>
      </c>
      <c r="B1554" s="46" t="s">
        <v>946</v>
      </c>
      <c r="C1554" s="46" t="s">
        <v>6546</v>
      </c>
      <c r="D1554" s="46" t="s">
        <v>204</v>
      </c>
      <c r="E1554" s="46" t="s">
        <v>5982</v>
      </c>
      <c r="F1554" s="46" t="s">
        <v>6592</v>
      </c>
      <c r="G1554" s="44" t="s">
        <v>6593</v>
      </c>
      <c r="H1554" s="44" t="s">
        <v>192</v>
      </c>
      <c r="I1554" s="46" t="s">
        <v>6596</v>
      </c>
      <c r="J1554" s="44" t="s">
        <v>6597</v>
      </c>
      <c r="K1554" s="46" t="s">
        <v>6598</v>
      </c>
      <c r="L1554" s="46">
        <v>15889487821</v>
      </c>
      <c r="M1554" s="46">
        <v>42097</v>
      </c>
      <c r="N1554" s="46" t="s">
        <v>186</v>
      </c>
      <c r="O1554" s="46" t="s">
        <v>191</v>
      </c>
      <c r="P1554" s="46" t="s">
        <v>188</v>
      </c>
      <c r="Q1554" s="46" t="s">
        <v>6</v>
      </c>
      <c r="R1554" s="46" t="s">
        <v>7</v>
      </c>
      <c r="S1554" s="46" t="s">
        <v>194</v>
      </c>
      <c r="T1554" s="46" t="s">
        <v>194</v>
      </c>
      <c r="U1554" s="46" t="s">
        <v>194</v>
      </c>
      <c r="V1554" s="46" t="s">
        <v>194</v>
      </c>
      <c r="W1554" s="46" t="s">
        <v>189</v>
      </c>
      <c r="AD1554" s="46" t="s">
        <v>218</v>
      </c>
    </row>
    <row r="1555" spans="1:30" hidden="1">
      <c r="A1555" s="46">
        <v>159</v>
      </c>
      <c r="B1555" s="46" t="s">
        <v>946</v>
      </c>
      <c r="C1555" s="46" t="s">
        <v>6546</v>
      </c>
      <c r="D1555" s="46" t="s">
        <v>204</v>
      </c>
      <c r="E1555" s="46" t="s">
        <v>5982</v>
      </c>
      <c r="F1555" s="46" t="s">
        <v>6592</v>
      </c>
      <c r="G1555" s="44" t="s">
        <v>6593</v>
      </c>
      <c r="H1555" s="44" t="s">
        <v>8</v>
      </c>
      <c r="I1555" s="46" t="s">
        <v>5016</v>
      </c>
      <c r="J1555" s="44" t="s">
        <v>6599</v>
      </c>
      <c r="K1555" s="46" t="s">
        <v>6600</v>
      </c>
      <c r="L1555" s="46">
        <v>17180424531</v>
      </c>
      <c r="M1555" s="46">
        <v>42098</v>
      </c>
      <c r="N1555" s="46" t="s">
        <v>186</v>
      </c>
      <c r="O1555" s="46" t="s">
        <v>191</v>
      </c>
      <c r="P1555" s="46" t="s">
        <v>188</v>
      </c>
      <c r="Q1555" s="46" t="s">
        <v>6</v>
      </c>
      <c r="R1555" s="46" t="s">
        <v>7</v>
      </c>
      <c r="S1555" s="46" t="s">
        <v>194</v>
      </c>
      <c r="T1555" s="46" t="s">
        <v>194</v>
      </c>
      <c r="U1555" s="46" t="s">
        <v>194</v>
      </c>
      <c r="V1555" s="46" t="s">
        <v>194</v>
      </c>
      <c r="W1555" s="46" t="s">
        <v>189</v>
      </c>
      <c r="AD1555" s="46" t="s">
        <v>218</v>
      </c>
    </row>
    <row r="1556" spans="1:30" hidden="1">
      <c r="A1556" s="46">
        <v>160</v>
      </c>
      <c r="B1556" s="46" t="s">
        <v>946</v>
      </c>
      <c r="C1556" s="46" t="s">
        <v>6546</v>
      </c>
      <c r="D1556" s="46" t="s">
        <v>204</v>
      </c>
      <c r="E1556" s="46" t="s">
        <v>5982</v>
      </c>
      <c r="F1556" s="46" t="s">
        <v>6547</v>
      </c>
      <c r="G1556" s="44" t="s">
        <v>6548</v>
      </c>
      <c r="H1556" s="44" t="s">
        <v>3</v>
      </c>
      <c r="I1556" s="46" t="s">
        <v>6547</v>
      </c>
      <c r="J1556" s="44" t="s">
        <v>6601</v>
      </c>
      <c r="K1556" s="46" t="s">
        <v>6602</v>
      </c>
      <c r="L1556" s="46">
        <v>13049468836</v>
      </c>
      <c r="M1556" s="46">
        <v>42095</v>
      </c>
      <c r="N1556" s="46" t="s">
        <v>186</v>
      </c>
      <c r="O1556" s="46" t="s">
        <v>187</v>
      </c>
      <c r="P1556" s="46" t="s">
        <v>193</v>
      </c>
      <c r="Q1556" s="46" t="s">
        <v>4</v>
      </c>
      <c r="R1556" s="46" t="s">
        <v>4</v>
      </c>
      <c r="S1556" s="46" t="s">
        <v>194</v>
      </c>
      <c r="T1556" s="46" t="s">
        <v>194</v>
      </c>
      <c r="U1556" s="46" t="s">
        <v>194</v>
      </c>
      <c r="V1556" s="46" t="s">
        <v>194</v>
      </c>
      <c r="W1556" s="46" t="s">
        <v>189</v>
      </c>
      <c r="AC1556" s="46" t="s">
        <v>6516</v>
      </c>
      <c r="AD1556" s="46" t="s">
        <v>190</v>
      </c>
    </row>
    <row r="1557" spans="1:30" hidden="1">
      <c r="A1557" s="46">
        <v>161</v>
      </c>
      <c r="B1557" s="46" t="s">
        <v>946</v>
      </c>
      <c r="C1557" s="46" t="s">
        <v>6546</v>
      </c>
      <c r="D1557" s="46" t="s">
        <v>204</v>
      </c>
      <c r="E1557" s="46" t="s">
        <v>5982</v>
      </c>
      <c r="F1557" s="46" t="s">
        <v>6547</v>
      </c>
      <c r="G1557" s="44" t="s">
        <v>6548</v>
      </c>
      <c r="H1557" s="44" t="s">
        <v>192</v>
      </c>
      <c r="I1557" s="46" t="s">
        <v>6603</v>
      </c>
      <c r="J1557" s="44" t="s">
        <v>6604</v>
      </c>
      <c r="K1557" s="46" t="s">
        <v>6605</v>
      </c>
      <c r="L1557" s="46">
        <v>13723453067</v>
      </c>
      <c r="M1557" s="46">
        <v>42248</v>
      </c>
      <c r="N1557" s="46" t="s">
        <v>186</v>
      </c>
      <c r="O1557" s="46" t="s">
        <v>187</v>
      </c>
      <c r="P1557" s="46" t="s">
        <v>193</v>
      </c>
      <c r="Q1557" s="46" t="s">
        <v>4</v>
      </c>
      <c r="R1557" s="46" t="s">
        <v>4</v>
      </c>
      <c r="S1557" s="46" t="s">
        <v>194</v>
      </c>
      <c r="T1557" s="46" t="s">
        <v>194</v>
      </c>
      <c r="U1557" s="46" t="s">
        <v>194</v>
      </c>
      <c r="V1557" s="46" t="s">
        <v>194</v>
      </c>
      <c r="W1557" s="46" t="s">
        <v>189</v>
      </c>
      <c r="AC1557" s="46" t="s">
        <v>6516</v>
      </c>
      <c r="AD1557" s="46" t="s">
        <v>190</v>
      </c>
    </row>
    <row r="1558" spans="1:30" hidden="1">
      <c r="A1558" s="46">
        <v>162</v>
      </c>
      <c r="B1558" s="46" t="s">
        <v>946</v>
      </c>
      <c r="C1558" s="46" t="s">
        <v>6546</v>
      </c>
      <c r="D1558" s="46" t="s">
        <v>204</v>
      </c>
      <c r="E1558" s="46" t="s">
        <v>5982</v>
      </c>
      <c r="F1558" s="46" t="s">
        <v>6547</v>
      </c>
      <c r="G1558" s="44" t="s">
        <v>6548</v>
      </c>
      <c r="H1558" s="44" t="s">
        <v>8</v>
      </c>
      <c r="I1558" s="46" t="s">
        <v>6606</v>
      </c>
      <c r="J1558" s="44" t="s">
        <v>6607</v>
      </c>
      <c r="K1558" s="46" t="s">
        <v>6608</v>
      </c>
      <c r="L1558" s="46">
        <v>18603026199</v>
      </c>
      <c r="M1558" s="46">
        <v>42248</v>
      </c>
      <c r="N1558" s="46" t="s">
        <v>186</v>
      </c>
      <c r="O1558" s="46" t="s">
        <v>187</v>
      </c>
      <c r="P1558" s="46" t="s">
        <v>193</v>
      </c>
      <c r="Q1558" s="46" t="s">
        <v>4</v>
      </c>
      <c r="R1558" s="46" t="s">
        <v>4</v>
      </c>
      <c r="S1558" s="46" t="s">
        <v>194</v>
      </c>
      <c r="T1558" s="46" t="s">
        <v>194</v>
      </c>
      <c r="U1558" s="46" t="s">
        <v>194</v>
      </c>
      <c r="V1558" s="46" t="s">
        <v>194</v>
      </c>
      <c r="W1558" s="46" t="s">
        <v>189</v>
      </c>
      <c r="AC1558" s="46" t="s">
        <v>6516</v>
      </c>
      <c r="AD1558" s="46" t="s">
        <v>190</v>
      </c>
    </row>
    <row r="1559" spans="1:30" hidden="1">
      <c r="A1559" s="46">
        <v>163</v>
      </c>
      <c r="B1559" s="46" t="s">
        <v>946</v>
      </c>
      <c r="C1559" s="46" t="s">
        <v>6546</v>
      </c>
      <c r="D1559" s="46" t="s">
        <v>204</v>
      </c>
      <c r="E1559" s="46" t="s">
        <v>5982</v>
      </c>
      <c r="F1559" s="46" t="s">
        <v>2613</v>
      </c>
      <c r="G1559" s="44" t="s">
        <v>6555</v>
      </c>
      <c r="H1559" s="44" t="s">
        <v>8</v>
      </c>
      <c r="I1559" s="46" t="s">
        <v>6609</v>
      </c>
      <c r="J1559" s="44" t="s">
        <v>6610</v>
      </c>
      <c r="K1559" s="46" t="s">
        <v>6611</v>
      </c>
      <c r="L1559" s="46">
        <v>18820252054</v>
      </c>
      <c r="M1559" s="46">
        <v>42248</v>
      </c>
      <c r="N1559" s="46" t="s">
        <v>186</v>
      </c>
      <c r="O1559" s="46" t="s">
        <v>187</v>
      </c>
      <c r="P1559" s="46" t="s">
        <v>193</v>
      </c>
      <c r="Q1559" s="46" t="s">
        <v>4</v>
      </c>
      <c r="R1559" s="46" t="s">
        <v>4</v>
      </c>
      <c r="S1559" s="46" t="s">
        <v>194</v>
      </c>
      <c r="T1559" s="46" t="s">
        <v>194</v>
      </c>
      <c r="U1559" s="46" t="s">
        <v>194</v>
      </c>
      <c r="V1559" s="46" t="s">
        <v>194</v>
      </c>
      <c r="W1559" s="46" t="s">
        <v>189</v>
      </c>
      <c r="AC1559" s="46" t="s">
        <v>6516</v>
      </c>
      <c r="AD1559" s="46" t="s">
        <v>190</v>
      </c>
    </row>
    <row r="1560" spans="1:30" hidden="1">
      <c r="A1560" s="46">
        <v>164</v>
      </c>
      <c r="B1560" s="46" t="s">
        <v>946</v>
      </c>
      <c r="C1560" s="46" t="s">
        <v>6546</v>
      </c>
      <c r="D1560" s="46" t="s">
        <v>204</v>
      </c>
      <c r="E1560" s="46" t="s">
        <v>5982</v>
      </c>
      <c r="F1560" s="46" t="s">
        <v>6612</v>
      </c>
      <c r="G1560" s="44" t="s">
        <v>6165</v>
      </c>
      <c r="H1560" s="44" t="s">
        <v>9</v>
      </c>
      <c r="I1560" s="46" t="s">
        <v>6613</v>
      </c>
      <c r="J1560" s="44" t="s">
        <v>6614</v>
      </c>
      <c r="K1560" s="46" t="s">
        <v>6615</v>
      </c>
      <c r="L1560" s="46">
        <v>13794463193</v>
      </c>
      <c r="M1560" s="46">
        <v>42095</v>
      </c>
      <c r="N1560" s="46" t="s">
        <v>186</v>
      </c>
      <c r="O1560" s="46" t="s">
        <v>187</v>
      </c>
      <c r="P1560" s="46" t="s">
        <v>193</v>
      </c>
      <c r="Q1560" s="46" t="s">
        <v>7</v>
      </c>
      <c r="R1560" s="46" t="s">
        <v>7</v>
      </c>
      <c r="S1560" s="46" t="s">
        <v>194</v>
      </c>
      <c r="T1560" s="46" t="s">
        <v>194</v>
      </c>
      <c r="U1560" s="46" t="s">
        <v>194</v>
      </c>
      <c r="V1560" s="46" t="s">
        <v>194</v>
      </c>
      <c r="W1560" s="46" t="s">
        <v>189</v>
      </c>
      <c r="AC1560" s="46" t="s">
        <v>6516</v>
      </c>
      <c r="AD1560" s="46" t="s">
        <v>190</v>
      </c>
    </row>
    <row r="1561" spans="1:30" hidden="1">
      <c r="A1561" s="46">
        <v>165</v>
      </c>
      <c r="B1561" s="46" t="s">
        <v>946</v>
      </c>
      <c r="C1561" s="46" t="s">
        <v>6546</v>
      </c>
      <c r="D1561" s="46" t="s">
        <v>204</v>
      </c>
      <c r="E1561" s="46" t="s">
        <v>5982</v>
      </c>
      <c r="F1561" s="46" t="s">
        <v>6612</v>
      </c>
      <c r="G1561" s="44" t="s">
        <v>6165</v>
      </c>
      <c r="H1561" s="44" t="s">
        <v>3</v>
      </c>
      <c r="I1561" s="46" t="s">
        <v>6612</v>
      </c>
      <c r="J1561" s="44" t="s">
        <v>6616</v>
      </c>
      <c r="K1561" s="46" t="s">
        <v>6617</v>
      </c>
      <c r="L1561" s="46">
        <v>15815567427</v>
      </c>
      <c r="M1561" s="46">
        <v>42095</v>
      </c>
      <c r="N1561" s="46" t="s">
        <v>186</v>
      </c>
      <c r="O1561" s="46" t="s">
        <v>187</v>
      </c>
      <c r="P1561" s="46" t="s">
        <v>193</v>
      </c>
      <c r="Q1561" s="46" t="s">
        <v>7</v>
      </c>
      <c r="R1561" s="46" t="s">
        <v>7</v>
      </c>
      <c r="S1561" s="46" t="s">
        <v>194</v>
      </c>
      <c r="T1561" s="46" t="s">
        <v>194</v>
      </c>
      <c r="U1561" s="46" t="s">
        <v>194</v>
      </c>
      <c r="V1561" s="46" t="s">
        <v>194</v>
      </c>
      <c r="W1561" s="46" t="s">
        <v>189</v>
      </c>
      <c r="AC1561" s="46" t="s">
        <v>6516</v>
      </c>
      <c r="AD1561" s="46" t="s">
        <v>190</v>
      </c>
    </row>
    <row r="1562" spans="1:30" hidden="1">
      <c r="A1562" s="46">
        <v>166</v>
      </c>
      <c r="B1562" s="46" t="s">
        <v>946</v>
      </c>
      <c r="C1562" s="46" t="s">
        <v>6546</v>
      </c>
      <c r="D1562" s="46" t="s">
        <v>204</v>
      </c>
      <c r="E1562" s="46" t="s">
        <v>5982</v>
      </c>
      <c r="F1562" s="46" t="s">
        <v>6564</v>
      </c>
      <c r="G1562" s="44" t="s">
        <v>6573</v>
      </c>
      <c r="H1562" s="44" t="s">
        <v>3</v>
      </c>
      <c r="I1562" s="46" t="s">
        <v>6618</v>
      </c>
      <c r="J1562" s="44" t="s">
        <v>6619</v>
      </c>
      <c r="K1562" s="46" t="s">
        <v>6620</v>
      </c>
      <c r="L1562" s="46">
        <v>13128830646</v>
      </c>
      <c r="M1562" s="46">
        <v>42248</v>
      </c>
      <c r="N1562" s="46" t="s">
        <v>186</v>
      </c>
      <c r="O1562" s="46" t="s">
        <v>187</v>
      </c>
      <c r="P1562" s="46" t="s">
        <v>193</v>
      </c>
      <c r="Q1562" s="46" t="s">
        <v>4</v>
      </c>
      <c r="R1562" s="46" t="s">
        <v>4</v>
      </c>
      <c r="S1562" s="46" t="s">
        <v>194</v>
      </c>
      <c r="T1562" s="46" t="s">
        <v>194</v>
      </c>
      <c r="U1562" s="46" t="s">
        <v>194</v>
      </c>
      <c r="V1562" s="46" t="s">
        <v>194</v>
      </c>
      <c r="W1562" s="46" t="s">
        <v>189</v>
      </c>
      <c r="AC1562" s="46" t="s">
        <v>6516</v>
      </c>
      <c r="AD1562" s="46" t="s">
        <v>190</v>
      </c>
    </row>
    <row r="1563" spans="1:30" hidden="1">
      <c r="A1563" s="46">
        <v>167</v>
      </c>
      <c r="B1563" s="46" t="s">
        <v>946</v>
      </c>
      <c r="C1563" s="46" t="s">
        <v>6546</v>
      </c>
      <c r="D1563" s="46" t="s">
        <v>204</v>
      </c>
      <c r="E1563" s="46" t="s">
        <v>5982</v>
      </c>
      <c r="F1563" s="46" t="s">
        <v>6564</v>
      </c>
      <c r="G1563" s="44" t="s">
        <v>6565</v>
      </c>
      <c r="H1563" s="44" t="s">
        <v>9</v>
      </c>
      <c r="I1563" s="46" t="s">
        <v>6621</v>
      </c>
      <c r="J1563" s="44" t="s">
        <v>6622</v>
      </c>
      <c r="K1563" s="46" t="s">
        <v>6623</v>
      </c>
      <c r="L1563" s="46">
        <v>17727823510</v>
      </c>
      <c r="M1563" s="46">
        <v>42248</v>
      </c>
      <c r="N1563" s="46" t="s">
        <v>186</v>
      </c>
      <c r="O1563" s="46" t="s">
        <v>187</v>
      </c>
      <c r="P1563" s="46" t="s">
        <v>193</v>
      </c>
      <c r="Q1563" s="46" t="s">
        <v>4</v>
      </c>
      <c r="R1563" s="46" t="s">
        <v>4</v>
      </c>
      <c r="S1563" s="46" t="s">
        <v>194</v>
      </c>
      <c r="T1563" s="46" t="s">
        <v>194</v>
      </c>
      <c r="U1563" s="46" t="s">
        <v>194</v>
      </c>
      <c r="V1563" s="46" t="s">
        <v>194</v>
      </c>
      <c r="W1563" s="46" t="s">
        <v>189</v>
      </c>
      <c r="AC1563" s="46" t="s">
        <v>6516</v>
      </c>
      <c r="AD1563" s="46" t="s">
        <v>190</v>
      </c>
    </row>
    <row r="1564" spans="1:30" hidden="1">
      <c r="A1564" s="46">
        <v>168</v>
      </c>
      <c r="B1564" s="46" t="s">
        <v>946</v>
      </c>
      <c r="C1564" s="46" t="s">
        <v>6546</v>
      </c>
      <c r="D1564" s="46" t="s">
        <v>204</v>
      </c>
      <c r="E1564" s="46" t="s">
        <v>5982</v>
      </c>
      <c r="F1564" s="46" t="s">
        <v>6564</v>
      </c>
      <c r="G1564" s="44" t="s">
        <v>6565</v>
      </c>
      <c r="H1564" s="44" t="s">
        <v>3</v>
      </c>
      <c r="I1564" s="46" t="s">
        <v>6564</v>
      </c>
      <c r="J1564" s="44" t="s">
        <v>6624</v>
      </c>
      <c r="K1564" s="46" t="s">
        <v>6625</v>
      </c>
      <c r="L1564" s="46">
        <v>18603020191</v>
      </c>
      <c r="M1564" s="46">
        <v>42248</v>
      </c>
      <c r="N1564" s="46" t="s">
        <v>186</v>
      </c>
      <c r="O1564" s="46" t="s">
        <v>187</v>
      </c>
      <c r="P1564" s="46" t="s">
        <v>193</v>
      </c>
      <c r="Q1564" s="46" t="s">
        <v>4</v>
      </c>
      <c r="R1564" s="46" t="s">
        <v>4</v>
      </c>
      <c r="S1564" s="46" t="s">
        <v>194</v>
      </c>
      <c r="T1564" s="46" t="s">
        <v>194</v>
      </c>
      <c r="U1564" s="46" t="s">
        <v>194</v>
      </c>
      <c r="V1564" s="46" t="s">
        <v>194</v>
      </c>
      <c r="W1564" s="46" t="s">
        <v>189</v>
      </c>
      <c r="AC1564" s="46" t="s">
        <v>6516</v>
      </c>
      <c r="AD1564" s="46" t="s">
        <v>190</v>
      </c>
    </row>
    <row r="1565" spans="1:30" hidden="1">
      <c r="A1565" s="46">
        <v>169</v>
      </c>
      <c r="B1565" s="46" t="s">
        <v>946</v>
      </c>
      <c r="C1565" s="46" t="s">
        <v>6546</v>
      </c>
      <c r="D1565" s="46" t="s">
        <v>204</v>
      </c>
      <c r="E1565" s="46" t="s">
        <v>5982</v>
      </c>
      <c r="F1565" s="46" t="s">
        <v>6576</v>
      </c>
      <c r="G1565" s="44" t="s">
        <v>6577</v>
      </c>
      <c r="H1565" s="44" t="s">
        <v>8</v>
      </c>
      <c r="I1565" s="46" t="s">
        <v>6576</v>
      </c>
      <c r="J1565" s="44" t="s">
        <v>6578</v>
      </c>
      <c r="K1565" s="46" t="s">
        <v>6626</v>
      </c>
      <c r="L1565" s="46">
        <v>18667166801</v>
      </c>
      <c r="M1565" s="46">
        <v>42248</v>
      </c>
      <c r="N1565" s="46" t="s">
        <v>186</v>
      </c>
      <c r="O1565" s="46" t="s">
        <v>187</v>
      </c>
      <c r="P1565" s="46" t="s">
        <v>193</v>
      </c>
      <c r="Q1565" s="46" t="s">
        <v>4</v>
      </c>
      <c r="R1565" s="46" t="s">
        <v>4</v>
      </c>
      <c r="S1565" s="46" t="s">
        <v>194</v>
      </c>
      <c r="T1565" s="46" t="s">
        <v>194</v>
      </c>
      <c r="U1565" s="46" t="s">
        <v>194</v>
      </c>
      <c r="V1565" s="46" t="s">
        <v>194</v>
      </c>
      <c r="W1565" s="46" t="s">
        <v>189</v>
      </c>
      <c r="AC1565" s="46" t="s">
        <v>6516</v>
      </c>
      <c r="AD1565" s="46" t="s">
        <v>190</v>
      </c>
    </row>
    <row r="1566" spans="1:30" hidden="1">
      <c r="A1566" s="46">
        <v>170</v>
      </c>
      <c r="B1566" s="46" t="s">
        <v>946</v>
      </c>
      <c r="C1566" s="46" t="s">
        <v>6546</v>
      </c>
      <c r="D1566" s="46" t="s">
        <v>204</v>
      </c>
      <c r="E1566" s="46" t="s">
        <v>5982</v>
      </c>
      <c r="F1566" s="46" t="s">
        <v>6576</v>
      </c>
      <c r="G1566" s="44" t="s">
        <v>6577</v>
      </c>
      <c r="H1566" s="44" t="s">
        <v>9</v>
      </c>
      <c r="I1566" s="46" t="s">
        <v>6627</v>
      </c>
      <c r="J1566" s="44" t="s">
        <v>6628</v>
      </c>
      <c r="K1566" s="46" t="s">
        <v>6629</v>
      </c>
      <c r="L1566" s="46">
        <v>18682052884</v>
      </c>
      <c r="M1566" s="46">
        <v>42248</v>
      </c>
      <c r="N1566" s="46" t="s">
        <v>186</v>
      </c>
      <c r="O1566" s="46" t="s">
        <v>187</v>
      </c>
      <c r="P1566" s="46" t="s">
        <v>193</v>
      </c>
      <c r="Q1566" s="46" t="s">
        <v>4</v>
      </c>
      <c r="R1566" s="46" t="s">
        <v>4</v>
      </c>
      <c r="S1566" s="46" t="s">
        <v>194</v>
      </c>
      <c r="T1566" s="46" t="s">
        <v>194</v>
      </c>
      <c r="U1566" s="46" t="s">
        <v>194</v>
      </c>
      <c r="V1566" s="46" t="s">
        <v>194</v>
      </c>
      <c r="W1566" s="46" t="s">
        <v>189</v>
      </c>
      <c r="AC1566" s="46" t="s">
        <v>6516</v>
      </c>
      <c r="AD1566" s="46" t="s">
        <v>190</v>
      </c>
    </row>
    <row r="1567" spans="1:30" hidden="1">
      <c r="A1567" s="46">
        <v>171</v>
      </c>
      <c r="B1567" s="46" t="s">
        <v>946</v>
      </c>
      <c r="C1567" s="46" t="s">
        <v>6546</v>
      </c>
      <c r="D1567" s="46" t="s">
        <v>204</v>
      </c>
      <c r="E1567" s="46" t="s">
        <v>5982</v>
      </c>
      <c r="F1567" s="46" t="s">
        <v>6576</v>
      </c>
      <c r="G1567" s="44" t="s">
        <v>6577</v>
      </c>
      <c r="H1567" s="44" t="s">
        <v>192</v>
      </c>
      <c r="I1567" s="46" t="s">
        <v>6630</v>
      </c>
      <c r="J1567" s="44" t="s">
        <v>6631</v>
      </c>
      <c r="K1567" s="46" t="s">
        <v>6632</v>
      </c>
      <c r="L1567" s="46">
        <v>18666218967</v>
      </c>
      <c r="M1567" s="46">
        <v>42248</v>
      </c>
      <c r="N1567" s="46" t="s">
        <v>186</v>
      </c>
      <c r="O1567" s="46" t="s">
        <v>187</v>
      </c>
      <c r="P1567" s="46" t="s">
        <v>193</v>
      </c>
      <c r="Q1567" s="46" t="s">
        <v>4</v>
      </c>
      <c r="R1567" s="46" t="s">
        <v>4</v>
      </c>
      <c r="S1567" s="46" t="s">
        <v>194</v>
      </c>
      <c r="T1567" s="46" t="s">
        <v>194</v>
      </c>
      <c r="U1567" s="46" t="s">
        <v>194</v>
      </c>
      <c r="V1567" s="46" t="s">
        <v>194</v>
      </c>
      <c r="W1567" s="46" t="s">
        <v>189</v>
      </c>
      <c r="AC1567" s="46" t="s">
        <v>6516</v>
      </c>
      <c r="AD1567" s="46" t="s">
        <v>190</v>
      </c>
    </row>
    <row r="1568" spans="1:30" hidden="1">
      <c r="A1568" s="46">
        <v>172</v>
      </c>
      <c r="B1568" s="46" t="s">
        <v>946</v>
      </c>
      <c r="C1568" s="46" t="s">
        <v>6546</v>
      </c>
      <c r="D1568" s="46" t="s">
        <v>204</v>
      </c>
      <c r="E1568" s="46" t="s">
        <v>5982</v>
      </c>
      <c r="F1568" s="46" t="s">
        <v>6576</v>
      </c>
      <c r="G1568" s="44" t="s">
        <v>6577</v>
      </c>
      <c r="H1568" s="44" t="s">
        <v>5</v>
      </c>
      <c r="I1568" s="46" t="s">
        <v>6633</v>
      </c>
      <c r="J1568" s="44" t="s">
        <v>6634</v>
      </c>
      <c r="K1568" s="46" t="s">
        <v>6635</v>
      </c>
      <c r="L1568" s="46">
        <v>13058084648</v>
      </c>
      <c r="M1568" s="46">
        <v>42248</v>
      </c>
      <c r="N1568" s="46" t="s">
        <v>186</v>
      </c>
      <c r="O1568" s="46" t="s">
        <v>187</v>
      </c>
      <c r="P1568" s="46" t="s">
        <v>193</v>
      </c>
      <c r="Q1568" s="46" t="s">
        <v>4</v>
      </c>
      <c r="R1568" s="46" t="s">
        <v>4</v>
      </c>
      <c r="S1568" s="46" t="s">
        <v>194</v>
      </c>
      <c r="T1568" s="46" t="s">
        <v>194</v>
      </c>
      <c r="U1568" s="46" t="s">
        <v>194</v>
      </c>
      <c r="V1568" s="46" t="s">
        <v>194</v>
      </c>
      <c r="W1568" s="46" t="s">
        <v>189</v>
      </c>
      <c r="AC1568" s="46" t="s">
        <v>6516</v>
      </c>
      <c r="AD1568" s="46" t="s">
        <v>190</v>
      </c>
    </row>
    <row r="1569" spans="1:30" hidden="1">
      <c r="A1569" s="46">
        <v>173</v>
      </c>
      <c r="B1569" s="46" t="s">
        <v>946</v>
      </c>
      <c r="C1569" s="46" t="s">
        <v>6546</v>
      </c>
      <c r="D1569" s="46" t="s">
        <v>204</v>
      </c>
      <c r="E1569" s="46" t="s">
        <v>5982</v>
      </c>
      <c r="F1569" s="46" t="s">
        <v>6636</v>
      </c>
      <c r="G1569" s="44" t="s">
        <v>6637</v>
      </c>
      <c r="H1569" s="44" t="s">
        <v>8</v>
      </c>
      <c r="I1569" s="46" t="s">
        <v>6638</v>
      </c>
      <c r="J1569" s="44" t="s">
        <v>6639</v>
      </c>
      <c r="K1569" s="46" t="s">
        <v>6640</v>
      </c>
      <c r="L1569" s="46">
        <v>18126530652</v>
      </c>
      <c r="M1569" s="46">
        <v>42248</v>
      </c>
      <c r="N1569" s="46" t="s">
        <v>186</v>
      </c>
      <c r="O1569" s="46" t="s">
        <v>187</v>
      </c>
      <c r="P1569" s="46" t="s">
        <v>193</v>
      </c>
      <c r="Q1569" s="46" t="s">
        <v>4</v>
      </c>
      <c r="R1569" s="46" t="s">
        <v>4</v>
      </c>
      <c r="S1569" s="46" t="s">
        <v>194</v>
      </c>
      <c r="T1569" s="46" t="s">
        <v>194</v>
      </c>
      <c r="U1569" s="46" t="s">
        <v>194</v>
      </c>
      <c r="V1569" s="46" t="s">
        <v>194</v>
      </c>
      <c r="W1569" s="46" t="s">
        <v>189</v>
      </c>
      <c r="AC1569" s="46" t="s">
        <v>6516</v>
      </c>
      <c r="AD1569" s="46" t="s">
        <v>190</v>
      </c>
    </row>
    <row r="1570" spans="1:30" hidden="1">
      <c r="A1570" s="46">
        <v>174</v>
      </c>
      <c r="B1570" s="46" t="s">
        <v>946</v>
      </c>
      <c r="C1570" s="46" t="s">
        <v>6546</v>
      </c>
      <c r="D1570" s="46" t="s">
        <v>204</v>
      </c>
      <c r="E1570" s="46" t="s">
        <v>5982</v>
      </c>
      <c r="F1570" s="46" t="s">
        <v>6636</v>
      </c>
      <c r="G1570" s="44" t="s">
        <v>6637</v>
      </c>
      <c r="H1570" s="44" t="s">
        <v>8</v>
      </c>
      <c r="I1570" s="46" t="s">
        <v>6641</v>
      </c>
      <c r="J1570" s="44" t="s">
        <v>6642</v>
      </c>
      <c r="K1570" s="46" t="s">
        <v>6643</v>
      </c>
      <c r="L1570" s="46">
        <v>18617104016</v>
      </c>
      <c r="M1570" s="46">
        <v>42248</v>
      </c>
      <c r="N1570" s="46" t="s">
        <v>186</v>
      </c>
      <c r="O1570" s="46" t="s">
        <v>187</v>
      </c>
      <c r="P1570" s="46" t="s">
        <v>193</v>
      </c>
      <c r="Q1570" s="46" t="s">
        <v>4</v>
      </c>
      <c r="R1570" s="46" t="s">
        <v>4</v>
      </c>
      <c r="S1570" s="46" t="s">
        <v>194</v>
      </c>
      <c r="T1570" s="46" t="s">
        <v>194</v>
      </c>
      <c r="U1570" s="46" t="s">
        <v>194</v>
      </c>
      <c r="V1570" s="46" t="s">
        <v>194</v>
      </c>
      <c r="W1570" s="46" t="s">
        <v>189</v>
      </c>
      <c r="AC1570" s="46" t="s">
        <v>6516</v>
      </c>
      <c r="AD1570" s="46" t="s">
        <v>190</v>
      </c>
    </row>
    <row r="1571" spans="1:30" hidden="1">
      <c r="A1571" s="46">
        <v>175</v>
      </c>
      <c r="B1571" s="46" t="s">
        <v>946</v>
      </c>
      <c r="C1571" s="46" t="s">
        <v>6546</v>
      </c>
      <c r="D1571" s="46" t="s">
        <v>204</v>
      </c>
      <c r="E1571" s="46" t="s">
        <v>5982</v>
      </c>
      <c r="F1571" s="46" t="s">
        <v>6636</v>
      </c>
      <c r="G1571" s="44" t="s">
        <v>6637</v>
      </c>
      <c r="H1571" s="44" t="s">
        <v>8</v>
      </c>
      <c r="I1571" s="46" t="s">
        <v>6644</v>
      </c>
      <c r="J1571" s="44" t="s">
        <v>6645</v>
      </c>
      <c r="K1571" s="46" t="s">
        <v>6646</v>
      </c>
      <c r="L1571" s="46">
        <v>18344036160</v>
      </c>
      <c r="M1571" s="46">
        <v>42248</v>
      </c>
      <c r="N1571" s="46" t="s">
        <v>186</v>
      </c>
      <c r="O1571" s="46" t="s">
        <v>187</v>
      </c>
      <c r="P1571" s="46" t="s">
        <v>193</v>
      </c>
      <c r="Q1571" s="46" t="s">
        <v>4</v>
      </c>
      <c r="R1571" s="46" t="s">
        <v>4</v>
      </c>
      <c r="S1571" s="46" t="s">
        <v>194</v>
      </c>
      <c r="T1571" s="46" t="s">
        <v>194</v>
      </c>
      <c r="U1571" s="46" t="s">
        <v>194</v>
      </c>
      <c r="V1571" s="46" t="s">
        <v>194</v>
      </c>
      <c r="W1571" s="46" t="s">
        <v>189</v>
      </c>
      <c r="AC1571" s="46" t="s">
        <v>6516</v>
      </c>
      <c r="AD1571" s="46" t="s">
        <v>190</v>
      </c>
    </row>
    <row r="1572" spans="1:30" hidden="1">
      <c r="A1572" s="46">
        <v>176</v>
      </c>
      <c r="B1572" s="46" t="s">
        <v>946</v>
      </c>
      <c r="C1572" s="46" t="s">
        <v>6546</v>
      </c>
      <c r="D1572" s="46" t="s">
        <v>204</v>
      </c>
      <c r="E1572" s="46" t="s">
        <v>5982</v>
      </c>
      <c r="F1572" s="46" t="s">
        <v>6636</v>
      </c>
      <c r="G1572" s="44" t="s">
        <v>6637</v>
      </c>
      <c r="H1572" s="44" t="s">
        <v>9</v>
      </c>
      <c r="I1572" s="46" t="s">
        <v>6647</v>
      </c>
      <c r="J1572" s="44" t="s">
        <v>6648</v>
      </c>
      <c r="K1572" s="46" t="s">
        <v>6649</v>
      </c>
      <c r="L1572" s="46">
        <v>13049392804</v>
      </c>
      <c r="M1572" s="46">
        <v>42248</v>
      </c>
      <c r="N1572" s="46" t="s">
        <v>186</v>
      </c>
      <c r="O1572" s="46" t="s">
        <v>187</v>
      </c>
      <c r="P1572" s="46" t="s">
        <v>193</v>
      </c>
      <c r="Q1572" s="46" t="s">
        <v>4</v>
      </c>
      <c r="R1572" s="46" t="s">
        <v>4</v>
      </c>
      <c r="S1572" s="46" t="s">
        <v>194</v>
      </c>
      <c r="T1572" s="46" t="s">
        <v>194</v>
      </c>
      <c r="U1572" s="46" t="s">
        <v>194</v>
      </c>
      <c r="V1572" s="46" t="s">
        <v>194</v>
      </c>
      <c r="W1572" s="46" t="s">
        <v>189</v>
      </c>
      <c r="AC1572" s="46" t="s">
        <v>6516</v>
      </c>
      <c r="AD1572" s="46" t="s">
        <v>190</v>
      </c>
    </row>
    <row r="1573" spans="1:30" hidden="1">
      <c r="A1573" s="46">
        <v>177</v>
      </c>
      <c r="B1573" s="46" t="s">
        <v>946</v>
      </c>
      <c r="C1573" s="46" t="s">
        <v>6546</v>
      </c>
      <c r="D1573" s="46" t="s">
        <v>204</v>
      </c>
      <c r="E1573" s="46" t="s">
        <v>5982</v>
      </c>
      <c r="F1573" s="46" t="s">
        <v>6636</v>
      </c>
      <c r="G1573" s="44" t="s">
        <v>6637</v>
      </c>
      <c r="H1573" s="44" t="s">
        <v>192</v>
      </c>
      <c r="I1573" s="46" t="s">
        <v>6650</v>
      </c>
      <c r="J1573" s="44" t="s">
        <v>6651</v>
      </c>
      <c r="K1573" s="46" t="s">
        <v>6652</v>
      </c>
      <c r="L1573" s="46" t="s">
        <v>6169</v>
      </c>
      <c r="M1573" s="46">
        <v>42248</v>
      </c>
      <c r="N1573" s="46" t="s">
        <v>186</v>
      </c>
      <c r="O1573" s="46" t="s">
        <v>187</v>
      </c>
      <c r="P1573" s="46" t="s">
        <v>193</v>
      </c>
      <c r="Q1573" s="46" t="s">
        <v>4</v>
      </c>
      <c r="R1573" s="46" t="s">
        <v>4</v>
      </c>
      <c r="S1573" s="46" t="s">
        <v>194</v>
      </c>
      <c r="T1573" s="46" t="s">
        <v>194</v>
      </c>
      <c r="U1573" s="46" t="s">
        <v>194</v>
      </c>
      <c r="V1573" s="46" t="s">
        <v>194</v>
      </c>
      <c r="W1573" s="46" t="s">
        <v>189</v>
      </c>
      <c r="AC1573" s="46" t="s">
        <v>6516</v>
      </c>
      <c r="AD1573" s="46" t="s">
        <v>190</v>
      </c>
    </row>
    <row r="1574" spans="1:30" hidden="1">
      <c r="A1574" s="46">
        <v>178</v>
      </c>
      <c r="B1574" s="46" t="s">
        <v>946</v>
      </c>
      <c r="C1574" s="46" t="s">
        <v>6546</v>
      </c>
      <c r="D1574" s="46" t="s">
        <v>204</v>
      </c>
      <c r="E1574" s="46" t="s">
        <v>5982</v>
      </c>
      <c r="F1574" s="46" t="s">
        <v>6636</v>
      </c>
      <c r="G1574" s="44" t="s">
        <v>6637</v>
      </c>
      <c r="H1574" s="44" t="s">
        <v>5</v>
      </c>
      <c r="I1574" s="46" t="s">
        <v>6653</v>
      </c>
      <c r="J1574" s="44" t="s">
        <v>6654</v>
      </c>
      <c r="K1574" s="46" t="s">
        <v>6655</v>
      </c>
      <c r="L1574" s="46">
        <v>13682309802</v>
      </c>
      <c r="M1574" s="46">
        <v>42248</v>
      </c>
      <c r="N1574" s="46" t="s">
        <v>186</v>
      </c>
      <c r="O1574" s="46" t="s">
        <v>187</v>
      </c>
      <c r="P1574" s="46" t="s">
        <v>193</v>
      </c>
      <c r="Q1574" s="46" t="s">
        <v>4</v>
      </c>
      <c r="R1574" s="46" t="s">
        <v>4</v>
      </c>
      <c r="S1574" s="46" t="s">
        <v>194</v>
      </c>
      <c r="T1574" s="46" t="s">
        <v>194</v>
      </c>
      <c r="U1574" s="46" t="s">
        <v>194</v>
      </c>
      <c r="V1574" s="46" t="s">
        <v>194</v>
      </c>
      <c r="W1574" s="46" t="s">
        <v>189</v>
      </c>
      <c r="AC1574" s="46" t="s">
        <v>6516</v>
      </c>
      <c r="AD1574" s="46" t="s">
        <v>190</v>
      </c>
    </row>
    <row r="1575" spans="1:30" hidden="1">
      <c r="A1575" s="46">
        <v>179</v>
      </c>
      <c r="B1575" s="46" t="s">
        <v>946</v>
      </c>
      <c r="C1575" s="46" t="s">
        <v>6546</v>
      </c>
      <c r="D1575" s="46" t="s">
        <v>204</v>
      </c>
      <c r="E1575" s="46" t="s">
        <v>5982</v>
      </c>
      <c r="F1575" s="46" t="s">
        <v>6636</v>
      </c>
      <c r="G1575" s="44" t="s">
        <v>6637</v>
      </c>
      <c r="H1575" s="44" t="s">
        <v>3</v>
      </c>
      <c r="I1575" s="46" t="s">
        <v>6636</v>
      </c>
      <c r="J1575" s="44" t="s">
        <v>6656</v>
      </c>
      <c r="K1575" s="46" t="s">
        <v>6583</v>
      </c>
      <c r="L1575" s="46">
        <v>13544098092</v>
      </c>
      <c r="M1575" s="46">
        <v>42095</v>
      </c>
      <c r="N1575" s="46" t="s">
        <v>186</v>
      </c>
      <c r="O1575" s="46" t="s">
        <v>187</v>
      </c>
      <c r="P1575" s="46" t="s">
        <v>193</v>
      </c>
      <c r="Q1575" s="46" t="s">
        <v>4</v>
      </c>
      <c r="R1575" s="46" t="s">
        <v>4</v>
      </c>
      <c r="S1575" s="46" t="s">
        <v>194</v>
      </c>
      <c r="T1575" s="46" t="s">
        <v>194</v>
      </c>
      <c r="U1575" s="46" t="s">
        <v>194</v>
      </c>
      <c r="V1575" s="46" t="s">
        <v>194</v>
      </c>
      <c r="W1575" s="46" t="s">
        <v>189</v>
      </c>
      <c r="AC1575" s="46" t="s">
        <v>6516</v>
      </c>
      <c r="AD1575" s="46" t="s">
        <v>190</v>
      </c>
    </row>
    <row r="1576" spans="1:30" hidden="1">
      <c r="A1576" s="46">
        <v>180</v>
      </c>
      <c r="B1576" s="46" t="s">
        <v>946</v>
      </c>
      <c r="C1576" s="46" t="s">
        <v>6546</v>
      </c>
      <c r="D1576" s="46" t="s">
        <v>204</v>
      </c>
      <c r="E1576" s="46" t="s">
        <v>5982</v>
      </c>
      <c r="F1576" s="46" t="s">
        <v>6564</v>
      </c>
      <c r="G1576" s="44" t="s">
        <v>6565</v>
      </c>
      <c r="H1576" s="44" t="s">
        <v>46</v>
      </c>
      <c r="I1576" s="46" t="s">
        <v>6657</v>
      </c>
      <c r="J1576" s="44" t="s">
        <v>6658</v>
      </c>
      <c r="K1576" s="46" t="s">
        <v>6659</v>
      </c>
      <c r="L1576" s="46">
        <v>18627167130</v>
      </c>
      <c r="M1576" s="46">
        <v>42415</v>
      </c>
      <c r="N1576" s="46" t="s">
        <v>186</v>
      </c>
      <c r="O1576" s="46" t="s">
        <v>191</v>
      </c>
      <c r="P1576" s="46" t="s">
        <v>188</v>
      </c>
      <c r="Q1576" s="46" t="s">
        <v>4</v>
      </c>
      <c r="R1576" s="46" t="s">
        <v>4</v>
      </c>
      <c r="S1576" s="46" t="s">
        <v>194</v>
      </c>
      <c r="T1576" s="46" t="s">
        <v>194</v>
      </c>
      <c r="U1576" s="46" t="s">
        <v>194</v>
      </c>
      <c r="V1576" s="46" t="s">
        <v>194</v>
      </c>
      <c r="W1576" s="46" t="s">
        <v>189</v>
      </c>
      <c r="AD1576" s="46" t="s">
        <v>218</v>
      </c>
    </row>
    <row r="1577" spans="1:30" hidden="1">
      <c r="A1577" s="46">
        <v>181</v>
      </c>
      <c r="B1577" s="46" t="s">
        <v>946</v>
      </c>
      <c r="C1577" s="46" t="s">
        <v>6546</v>
      </c>
      <c r="D1577" s="46" t="s">
        <v>204</v>
      </c>
      <c r="E1577" s="46" t="s">
        <v>5982</v>
      </c>
      <c r="F1577" s="46" t="s">
        <v>6547</v>
      </c>
      <c r="G1577" s="44" t="s">
        <v>6548</v>
      </c>
      <c r="H1577" s="44" t="s">
        <v>46</v>
      </c>
      <c r="I1577" s="46" t="s">
        <v>6660</v>
      </c>
      <c r="J1577" s="44" t="s">
        <v>6543</v>
      </c>
      <c r="L1577" s="46">
        <v>13632731752</v>
      </c>
      <c r="M1577" s="46">
        <v>42373</v>
      </c>
      <c r="N1577" s="46" t="s">
        <v>186</v>
      </c>
      <c r="O1577" s="46" t="s">
        <v>191</v>
      </c>
      <c r="P1577" s="46" t="s">
        <v>193</v>
      </c>
      <c r="Q1577" s="46" t="s">
        <v>4</v>
      </c>
      <c r="R1577" s="46" t="s">
        <v>4</v>
      </c>
      <c r="S1577" s="46" t="s">
        <v>194</v>
      </c>
      <c r="T1577" s="46" t="s">
        <v>194</v>
      </c>
      <c r="U1577" s="46" t="s">
        <v>194</v>
      </c>
      <c r="V1577" s="46" t="s">
        <v>194</v>
      </c>
      <c r="W1577" s="46" t="s">
        <v>189</v>
      </c>
      <c r="AD1577" s="46" t="s">
        <v>218</v>
      </c>
    </row>
    <row r="1578" spans="1:30" hidden="1">
      <c r="A1578" s="46">
        <v>182</v>
      </c>
      <c r="B1578" s="46" t="s">
        <v>946</v>
      </c>
      <c r="C1578" s="46" t="s">
        <v>6546</v>
      </c>
      <c r="D1578" s="46" t="s">
        <v>204</v>
      </c>
      <c r="E1578" s="46" t="s">
        <v>5982</v>
      </c>
      <c r="F1578" s="46" t="s">
        <v>6576</v>
      </c>
      <c r="G1578" s="44" t="s">
        <v>6577</v>
      </c>
      <c r="H1578" s="44" t="s">
        <v>46</v>
      </c>
      <c r="I1578" s="46" t="s">
        <v>6661</v>
      </c>
      <c r="J1578" s="44" t="s">
        <v>6662</v>
      </c>
      <c r="L1578" s="46">
        <v>17097219323</v>
      </c>
      <c r="M1578" s="46">
        <v>42213</v>
      </c>
      <c r="N1578" s="46" t="s">
        <v>186</v>
      </c>
      <c r="O1578" s="46" t="s">
        <v>191</v>
      </c>
      <c r="P1578" s="46" t="s">
        <v>188</v>
      </c>
      <c r="Q1578" s="46" t="s">
        <v>4</v>
      </c>
      <c r="R1578" s="46" t="s">
        <v>4</v>
      </c>
      <c r="S1578" s="46" t="s">
        <v>194</v>
      </c>
      <c r="T1578" s="46" t="s">
        <v>194</v>
      </c>
      <c r="U1578" s="46" t="s">
        <v>194</v>
      </c>
      <c r="V1578" s="46" t="s">
        <v>194</v>
      </c>
      <c r="W1578" s="46" t="s">
        <v>189</v>
      </c>
      <c r="AD1578" s="46" t="s">
        <v>218</v>
      </c>
    </row>
    <row r="1579" spans="1:30" hidden="1">
      <c r="A1579" s="46">
        <v>183</v>
      </c>
      <c r="B1579" s="46" t="s">
        <v>946</v>
      </c>
      <c r="C1579" s="46" t="s">
        <v>6546</v>
      </c>
      <c r="D1579" s="46" t="s">
        <v>204</v>
      </c>
      <c r="E1579" s="46" t="s">
        <v>5982</v>
      </c>
      <c r="F1579" s="46" t="s">
        <v>6636</v>
      </c>
      <c r="G1579" s="44" t="s">
        <v>6637</v>
      </c>
      <c r="H1579" s="44" t="s">
        <v>46</v>
      </c>
      <c r="I1579" s="46" t="s">
        <v>6663</v>
      </c>
      <c r="J1579" s="44" t="s">
        <v>6664</v>
      </c>
      <c r="L1579" s="46">
        <v>18689221487</v>
      </c>
      <c r="M1579" s="46">
        <v>41893</v>
      </c>
      <c r="N1579" s="46" t="s">
        <v>186</v>
      </c>
      <c r="O1579" s="46" t="s">
        <v>191</v>
      </c>
      <c r="P1579" s="46" t="s">
        <v>193</v>
      </c>
      <c r="Q1579" s="46" t="s">
        <v>4</v>
      </c>
      <c r="R1579" s="46" t="s">
        <v>4</v>
      </c>
      <c r="S1579" s="46" t="s">
        <v>194</v>
      </c>
      <c r="T1579" s="46" t="s">
        <v>194</v>
      </c>
      <c r="U1579" s="46" t="s">
        <v>194</v>
      </c>
      <c r="V1579" s="46" t="s">
        <v>194</v>
      </c>
      <c r="W1579" s="46" t="s">
        <v>189</v>
      </c>
      <c r="AD1579" s="46" t="s">
        <v>218</v>
      </c>
    </row>
    <row r="1580" spans="1:30" hidden="1">
      <c r="A1580" s="46">
        <v>184</v>
      </c>
      <c r="B1580" s="46" t="s">
        <v>946</v>
      </c>
      <c r="C1580" s="46" t="s">
        <v>6546</v>
      </c>
      <c r="D1580" s="46" t="s">
        <v>204</v>
      </c>
      <c r="E1580" s="46" t="s">
        <v>5982</v>
      </c>
      <c r="F1580" s="46" t="s">
        <v>6612</v>
      </c>
      <c r="G1580" s="44" t="s">
        <v>6165</v>
      </c>
      <c r="H1580" s="44" t="s">
        <v>46</v>
      </c>
      <c r="I1580" s="46" t="s">
        <v>6663</v>
      </c>
      <c r="J1580" s="44" t="s">
        <v>6664</v>
      </c>
      <c r="K1580" s="46" t="s">
        <v>6665</v>
      </c>
      <c r="L1580" s="46">
        <v>18689221487</v>
      </c>
      <c r="M1580" s="46">
        <v>41893</v>
      </c>
      <c r="N1580" s="46" t="s">
        <v>186</v>
      </c>
      <c r="O1580" s="46" t="s">
        <v>191</v>
      </c>
      <c r="P1580" s="46" t="s">
        <v>188</v>
      </c>
      <c r="Q1580" s="46" t="s">
        <v>7</v>
      </c>
      <c r="R1580" s="46" t="s">
        <v>7</v>
      </c>
      <c r="S1580" s="46" t="s">
        <v>194</v>
      </c>
      <c r="T1580" s="46" t="s">
        <v>194</v>
      </c>
      <c r="U1580" s="46" t="s">
        <v>194</v>
      </c>
      <c r="V1580" s="46" t="s">
        <v>194</v>
      </c>
      <c r="W1580" s="46" t="s">
        <v>189</v>
      </c>
      <c r="AD1580" s="46" t="s">
        <v>218</v>
      </c>
    </row>
    <row r="1581" spans="1:30" hidden="1">
      <c r="A1581" s="46">
        <v>185</v>
      </c>
      <c r="B1581" s="46" t="s">
        <v>946</v>
      </c>
      <c r="C1581" s="46" t="s">
        <v>6546</v>
      </c>
      <c r="D1581" s="46" t="s">
        <v>204</v>
      </c>
      <c r="E1581" s="46" t="s">
        <v>5982</v>
      </c>
      <c r="F1581" s="46" t="s">
        <v>6592</v>
      </c>
      <c r="G1581" s="44" t="s">
        <v>6593</v>
      </c>
      <c r="H1581" s="44" t="s">
        <v>46</v>
      </c>
      <c r="I1581" s="46" t="s">
        <v>6663</v>
      </c>
      <c r="J1581" s="44" t="s">
        <v>6664</v>
      </c>
      <c r="L1581" s="46">
        <v>18689221487</v>
      </c>
      <c r="M1581" s="46">
        <v>41893</v>
      </c>
      <c r="N1581" s="46" t="s">
        <v>186</v>
      </c>
      <c r="O1581" s="46" t="s">
        <v>191</v>
      </c>
      <c r="P1581" s="46" t="s">
        <v>193</v>
      </c>
      <c r="Q1581" s="46" t="s">
        <v>7</v>
      </c>
      <c r="R1581" s="46" t="s">
        <v>7</v>
      </c>
      <c r="S1581" s="46" t="s">
        <v>194</v>
      </c>
      <c r="T1581" s="46" t="s">
        <v>194</v>
      </c>
      <c r="U1581" s="46" t="s">
        <v>194</v>
      </c>
      <c r="V1581" s="46" t="s">
        <v>194</v>
      </c>
      <c r="W1581" s="46" t="s">
        <v>189</v>
      </c>
      <c r="AD1581" s="46" t="s">
        <v>218</v>
      </c>
    </row>
    <row r="1582" spans="1:30" hidden="1">
      <c r="A1582" s="46">
        <v>186</v>
      </c>
      <c r="B1582" s="46" t="s">
        <v>946</v>
      </c>
      <c r="C1582" s="46" t="s">
        <v>6546</v>
      </c>
      <c r="D1582" s="46" t="s">
        <v>204</v>
      </c>
      <c r="E1582" s="46" t="s">
        <v>5982</v>
      </c>
      <c r="F1582" s="46" t="s">
        <v>6547</v>
      </c>
      <c r="G1582" s="44" t="s">
        <v>6555</v>
      </c>
      <c r="H1582" s="44" t="s">
        <v>46</v>
      </c>
      <c r="I1582" s="46" t="s">
        <v>6660</v>
      </c>
      <c r="J1582" s="44" t="s">
        <v>6543</v>
      </c>
      <c r="L1582" s="46">
        <v>13632731752</v>
      </c>
      <c r="M1582" s="46">
        <v>42373</v>
      </c>
      <c r="N1582" s="46" t="s">
        <v>186</v>
      </c>
      <c r="O1582" s="46" t="s">
        <v>191</v>
      </c>
      <c r="P1582" s="46" t="s">
        <v>193</v>
      </c>
      <c r="Q1582" s="46" t="s">
        <v>4</v>
      </c>
      <c r="R1582" s="46" t="s">
        <v>4</v>
      </c>
      <c r="S1582" s="46" t="s">
        <v>194</v>
      </c>
      <c r="T1582" s="46" t="s">
        <v>194</v>
      </c>
      <c r="U1582" s="46" t="s">
        <v>194</v>
      </c>
      <c r="V1582" s="46" t="s">
        <v>194</v>
      </c>
      <c r="W1582" s="46" t="s">
        <v>189</v>
      </c>
      <c r="AD1582" s="46" t="s">
        <v>218</v>
      </c>
    </row>
    <row r="1583" spans="1:30" hidden="1">
      <c r="A1583" s="46">
        <v>187</v>
      </c>
      <c r="B1583" s="46" t="s">
        <v>946</v>
      </c>
      <c r="C1583" s="46" t="s">
        <v>6546</v>
      </c>
      <c r="D1583" s="46" t="s">
        <v>204</v>
      </c>
      <c r="E1583" s="46" t="s">
        <v>5982</v>
      </c>
      <c r="F1583" s="46" t="s">
        <v>6666</v>
      </c>
      <c r="G1583" s="44" t="s">
        <v>6667</v>
      </c>
      <c r="H1583" s="44" t="s">
        <v>192</v>
      </c>
      <c r="I1583" s="46" t="s">
        <v>6668</v>
      </c>
      <c r="J1583" s="44" t="s">
        <v>6669</v>
      </c>
      <c r="K1583" s="46" t="s">
        <v>6670</v>
      </c>
      <c r="L1583" s="46">
        <v>15217763598</v>
      </c>
      <c r="M1583" s="46">
        <v>42339</v>
      </c>
      <c r="N1583" s="46" t="s">
        <v>186</v>
      </c>
      <c r="O1583" s="46" t="s">
        <v>187</v>
      </c>
      <c r="P1583" s="46" t="s">
        <v>188</v>
      </c>
      <c r="Q1583" s="46" t="s">
        <v>7</v>
      </c>
      <c r="R1583" s="46" t="s">
        <v>7</v>
      </c>
      <c r="S1583" s="46" t="s">
        <v>194</v>
      </c>
      <c r="T1583" s="46" t="s">
        <v>194</v>
      </c>
      <c r="U1583" s="46" t="s">
        <v>194</v>
      </c>
      <c r="V1583" s="46" t="s">
        <v>194</v>
      </c>
      <c r="W1583" s="46" t="s">
        <v>189</v>
      </c>
      <c r="AD1583" s="46" t="s">
        <v>218</v>
      </c>
    </row>
    <row r="1584" spans="1:30" hidden="1">
      <c r="A1584" s="46">
        <v>188</v>
      </c>
      <c r="B1584" s="46" t="s">
        <v>946</v>
      </c>
      <c r="C1584" s="46" t="s">
        <v>6546</v>
      </c>
      <c r="D1584" s="46" t="s">
        <v>204</v>
      </c>
      <c r="E1584" s="46" t="s">
        <v>5982</v>
      </c>
      <c r="F1584" s="46" t="s">
        <v>6666</v>
      </c>
      <c r="G1584" s="44" t="s">
        <v>6667</v>
      </c>
      <c r="H1584" s="44" t="s">
        <v>8</v>
      </c>
      <c r="I1584" s="46" t="s">
        <v>6097</v>
      </c>
      <c r="J1584" s="44" t="s">
        <v>6671</v>
      </c>
      <c r="K1584" s="46" t="s">
        <v>6672</v>
      </c>
      <c r="L1584" s="46">
        <v>13421314826</v>
      </c>
      <c r="M1584" s="46">
        <v>42339</v>
      </c>
      <c r="N1584" s="46" t="s">
        <v>186</v>
      </c>
      <c r="O1584" s="46" t="s">
        <v>187</v>
      </c>
      <c r="P1584" s="46" t="s">
        <v>188</v>
      </c>
      <c r="Q1584" s="46" t="s">
        <v>7</v>
      </c>
      <c r="R1584" s="46" t="s">
        <v>7</v>
      </c>
      <c r="S1584" s="46" t="s">
        <v>194</v>
      </c>
      <c r="T1584" s="46" t="s">
        <v>194</v>
      </c>
      <c r="U1584" s="46" t="s">
        <v>194</v>
      </c>
      <c r="V1584" s="46" t="s">
        <v>194</v>
      </c>
      <c r="W1584" s="46" t="s">
        <v>189</v>
      </c>
      <c r="AD1584" s="46" t="s">
        <v>218</v>
      </c>
    </row>
    <row r="1585" spans="1:30" hidden="1">
      <c r="A1585" s="46">
        <v>189</v>
      </c>
      <c r="B1585" s="46" t="s">
        <v>946</v>
      </c>
      <c r="C1585" s="46" t="s">
        <v>6546</v>
      </c>
      <c r="D1585" s="46" t="s">
        <v>204</v>
      </c>
      <c r="E1585" s="46" t="s">
        <v>5982</v>
      </c>
      <c r="F1585" s="46" t="s">
        <v>6666</v>
      </c>
      <c r="G1585" s="44" t="s">
        <v>6667</v>
      </c>
      <c r="H1585" s="44" t="s">
        <v>3</v>
      </c>
      <c r="I1585" s="46" t="s">
        <v>6666</v>
      </c>
      <c r="J1585" s="44" t="s">
        <v>6673</v>
      </c>
      <c r="K1585" s="46" t="s">
        <v>6674</v>
      </c>
      <c r="L1585" s="46">
        <v>15019285701</v>
      </c>
      <c r="M1585" s="46">
        <v>41609</v>
      </c>
      <c r="N1585" s="46" t="s">
        <v>186</v>
      </c>
      <c r="O1585" s="46" t="s">
        <v>187</v>
      </c>
      <c r="P1585" s="46" t="s">
        <v>193</v>
      </c>
      <c r="Q1585" s="46" t="s">
        <v>7</v>
      </c>
      <c r="R1585" s="46" t="s">
        <v>7</v>
      </c>
      <c r="S1585" s="46" t="s">
        <v>194</v>
      </c>
      <c r="T1585" s="46" t="s">
        <v>194</v>
      </c>
      <c r="U1585" s="46" t="s">
        <v>194</v>
      </c>
      <c r="V1585" s="46" t="s">
        <v>194</v>
      </c>
      <c r="W1585" s="46" t="s">
        <v>189</v>
      </c>
      <c r="AC1585" s="46" t="s">
        <v>6516</v>
      </c>
      <c r="AD1585" s="46" t="s">
        <v>190</v>
      </c>
    </row>
    <row r="1586" spans="1:30" hidden="1">
      <c r="A1586" s="46">
        <v>190</v>
      </c>
      <c r="B1586" s="46" t="s">
        <v>946</v>
      </c>
      <c r="C1586" s="46" t="s">
        <v>6546</v>
      </c>
      <c r="D1586" s="46" t="s">
        <v>204</v>
      </c>
      <c r="E1586" s="46" t="s">
        <v>5982</v>
      </c>
      <c r="F1586" s="46" t="s">
        <v>6666</v>
      </c>
      <c r="G1586" s="44" t="s">
        <v>6667</v>
      </c>
      <c r="H1586" s="44" t="s">
        <v>9</v>
      </c>
      <c r="I1586" s="46" t="s">
        <v>6675</v>
      </c>
      <c r="J1586" s="44" t="s">
        <v>6676</v>
      </c>
      <c r="K1586" s="46" t="s">
        <v>6677</v>
      </c>
      <c r="L1586" s="46">
        <v>13510479795</v>
      </c>
      <c r="M1586" s="46">
        <v>41640</v>
      </c>
      <c r="N1586" s="46" t="s">
        <v>186</v>
      </c>
      <c r="O1586" s="46" t="s">
        <v>187</v>
      </c>
      <c r="P1586" s="46" t="s">
        <v>193</v>
      </c>
      <c r="Q1586" s="46" t="s">
        <v>7</v>
      </c>
      <c r="R1586" s="46" t="s">
        <v>7</v>
      </c>
      <c r="S1586" s="46" t="s">
        <v>194</v>
      </c>
      <c r="T1586" s="46" t="s">
        <v>194</v>
      </c>
      <c r="U1586" s="46" t="s">
        <v>194</v>
      </c>
      <c r="V1586" s="46" t="s">
        <v>194</v>
      </c>
      <c r="W1586" s="46" t="s">
        <v>189</v>
      </c>
      <c r="AC1586" s="46" t="s">
        <v>6516</v>
      </c>
      <c r="AD1586" s="46" t="s">
        <v>190</v>
      </c>
    </row>
    <row r="1587" spans="1:30" hidden="1">
      <c r="A1587" s="46">
        <v>191</v>
      </c>
      <c r="B1587" s="46" t="s">
        <v>946</v>
      </c>
      <c r="C1587" s="46" t="s">
        <v>6546</v>
      </c>
      <c r="D1587" s="46" t="s">
        <v>204</v>
      </c>
      <c r="E1587" s="46" t="s">
        <v>5982</v>
      </c>
      <c r="F1587" s="46" t="s">
        <v>6666</v>
      </c>
      <c r="G1587" s="44" t="s">
        <v>6667</v>
      </c>
      <c r="H1587" s="44" t="s">
        <v>46</v>
      </c>
      <c r="I1587" s="46" t="s">
        <v>6678</v>
      </c>
      <c r="J1587" s="44" t="s">
        <v>6178</v>
      </c>
      <c r="K1587" s="46" t="s">
        <v>6679</v>
      </c>
      <c r="L1587" s="46">
        <v>13418478335</v>
      </c>
      <c r="M1587" s="46">
        <v>41771</v>
      </c>
      <c r="N1587" s="46" t="s">
        <v>186</v>
      </c>
      <c r="O1587" s="46" t="s">
        <v>191</v>
      </c>
      <c r="P1587" s="46" t="s">
        <v>193</v>
      </c>
      <c r="Q1587" s="46" t="s">
        <v>7</v>
      </c>
      <c r="R1587" s="46" t="s">
        <v>7</v>
      </c>
      <c r="S1587" s="46" t="s">
        <v>194</v>
      </c>
      <c r="T1587" s="46" t="s">
        <v>194</v>
      </c>
      <c r="U1587" s="46" t="s">
        <v>194</v>
      </c>
      <c r="V1587" s="46" t="s">
        <v>194</v>
      </c>
      <c r="W1587" s="46" t="s">
        <v>189</v>
      </c>
      <c r="AD1587" s="46" t="s">
        <v>218</v>
      </c>
    </row>
    <row r="1588" spans="1:30" hidden="1">
      <c r="A1588" s="46">
        <v>192</v>
      </c>
      <c r="B1588" s="46" t="s">
        <v>946</v>
      </c>
      <c r="C1588" s="46" t="s">
        <v>6546</v>
      </c>
      <c r="D1588" s="46" t="s">
        <v>204</v>
      </c>
      <c r="E1588" s="46" t="s">
        <v>5982</v>
      </c>
      <c r="F1588" s="46" t="s">
        <v>6680</v>
      </c>
      <c r="G1588" s="44" t="s">
        <v>6681</v>
      </c>
      <c r="H1588" s="44" t="s">
        <v>8</v>
      </c>
      <c r="I1588" s="46" t="s">
        <v>6682</v>
      </c>
      <c r="J1588" s="44" t="s">
        <v>6683</v>
      </c>
      <c r="K1588" s="46" t="s">
        <v>6684</v>
      </c>
      <c r="L1588" s="46">
        <v>18575698001</v>
      </c>
      <c r="M1588" s="46">
        <v>42339</v>
      </c>
      <c r="N1588" s="46" t="s">
        <v>186</v>
      </c>
      <c r="O1588" s="46" t="s">
        <v>187</v>
      </c>
      <c r="P1588" s="46" t="s">
        <v>188</v>
      </c>
      <c r="Q1588" s="46" t="s">
        <v>4</v>
      </c>
      <c r="R1588" s="46" t="s">
        <v>4</v>
      </c>
      <c r="S1588" s="46" t="s">
        <v>194</v>
      </c>
      <c r="T1588" s="46" t="s">
        <v>194</v>
      </c>
      <c r="U1588" s="46" t="s">
        <v>194</v>
      </c>
      <c r="V1588" s="46" t="s">
        <v>194</v>
      </c>
      <c r="W1588" s="46" t="s">
        <v>189</v>
      </c>
      <c r="AD1588" s="46" t="s">
        <v>218</v>
      </c>
    </row>
    <row r="1589" spans="1:30" hidden="1">
      <c r="A1589" s="46">
        <v>193</v>
      </c>
      <c r="B1589" s="46" t="s">
        <v>946</v>
      </c>
      <c r="C1589" s="46" t="s">
        <v>6546</v>
      </c>
      <c r="D1589" s="46" t="s">
        <v>204</v>
      </c>
      <c r="E1589" s="46" t="s">
        <v>5982</v>
      </c>
      <c r="F1589" s="46" t="s">
        <v>6680</v>
      </c>
      <c r="G1589" s="44" t="s">
        <v>6681</v>
      </c>
      <c r="H1589" s="44" t="s">
        <v>192</v>
      </c>
      <c r="I1589" s="46" t="s">
        <v>6685</v>
      </c>
      <c r="J1589" s="44" t="s">
        <v>6686</v>
      </c>
      <c r="K1589" s="46" t="s">
        <v>6687</v>
      </c>
      <c r="L1589" s="46">
        <v>15889622727</v>
      </c>
      <c r="M1589" s="46">
        <v>42430</v>
      </c>
      <c r="N1589" s="46" t="s">
        <v>186</v>
      </c>
      <c r="O1589" s="46" t="s">
        <v>191</v>
      </c>
      <c r="P1589" s="46" t="s">
        <v>188</v>
      </c>
      <c r="Q1589" s="46" t="s">
        <v>4</v>
      </c>
      <c r="R1589" s="46" t="s">
        <v>4</v>
      </c>
      <c r="S1589" s="46" t="s">
        <v>194</v>
      </c>
      <c r="T1589" s="46" t="s">
        <v>194</v>
      </c>
      <c r="U1589" s="46" t="s">
        <v>194</v>
      </c>
      <c r="V1589" s="46" t="s">
        <v>194</v>
      </c>
      <c r="W1589" s="46" t="s">
        <v>189</v>
      </c>
      <c r="AD1589" s="46" t="s">
        <v>218</v>
      </c>
    </row>
    <row r="1590" spans="1:30" hidden="1">
      <c r="A1590" s="46">
        <v>194</v>
      </c>
      <c r="B1590" s="46" t="s">
        <v>946</v>
      </c>
      <c r="C1590" s="46" t="s">
        <v>6546</v>
      </c>
      <c r="D1590" s="46" t="s">
        <v>204</v>
      </c>
      <c r="E1590" s="46" t="s">
        <v>5982</v>
      </c>
      <c r="F1590" s="46" t="s">
        <v>6680</v>
      </c>
      <c r="G1590" s="44" t="s">
        <v>6681</v>
      </c>
      <c r="H1590" s="44" t="s">
        <v>3</v>
      </c>
      <c r="I1590" s="46" t="s">
        <v>6680</v>
      </c>
      <c r="J1590" s="44" t="s">
        <v>6688</v>
      </c>
      <c r="K1590" s="46" t="s">
        <v>6689</v>
      </c>
      <c r="L1590" s="46">
        <v>15920002577</v>
      </c>
      <c r="M1590" s="46">
        <v>41730</v>
      </c>
      <c r="N1590" s="46" t="s">
        <v>186</v>
      </c>
      <c r="O1590" s="46" t="s">
        <v>187</v>
      </c>
      <c r="P1590" s="46" t="s">
        <v>193</v>
      </c>
      <c r="Q1590" s="46" t="s">
        <v>4</v>
      </c>
      <c r="R1590" s="46" t="s">
        <v>4</v>
      </c>
      <c r="S1590" s="46" t="s">
        <v>194</v>
      </c>
      <c r="T1590" s="46" t="s">
        <v>194</v>
      </c>
      <c r="U1590" s="46" t="s">
        <v>194</v>
      </c>
      <c r="V1590" s="46" t="s">
        <v>194</v>
      </c>
      <c r="W1590" s="46" t="s">
        <v>189</v>
      </c>
      <c r="AC1590" s="46" t="s">
        <v>6516</v>
      </c>
      <c r="AD1590" s="46" t="s">
        <v>190</v>
      </c>
    </row>
    <row r="1591" spans="1:30" hidden="1">
      <c r="A1591" s="46">
        <v>195</v>
      </c>
      <c r="B1591" s="46" t="s">
        <v>946</v>
      </c>
      <c r="C1591" s="46" t="s">
        <v>6546</v>
      </c>
      <c r="D1591" s="46" t="s">
        <v>204</v>
      </c>
      <c r="E1591" s="46" t="s">
        <v>5982</v>
      </c>
      <c r="F1591" s="46" t="s">
        <v>6680</v>
      </c>
      <c r="G1591" s="44" t="s">
        <v>6681</v>
      </c>
      <c r="H1591" s="44" t="s">
        <v>46</v>
      </c>
      <c r="I1591" s="46" t="s">
        <v>6678</v>
      </c>
      <c r="J1591" s="44" t="s">
        <v>6178</v>
      </c>
      <c r="K1591" s="46" t="s">
        <v>6679</v>
      </c>
      <c r="L1591" s="46">
        <v>13418478335</v>
      </c>
      <c r="M1591" s="46">
        <v>41771</v>
      </c>
      <c r="N1591" s="46" t="s">
        <v>186</v>
      </c>
      <c r="O1591" s="46" t="s">
        <v>191</v>
      </c>
      <c r="P1591" s="46" t="s">
        <v>193</v>
      </c>
      <c r="Q1591" s="46" t="s">
        <v>7</v>
      </c>
      <c r="R1591" s="46" t="s">
        <v>7</v>
      </c>
      <c r="S1591" s="46" t="s">
        <v>194</v>
      </c>
      <c r="T1591" s="46" t="s">
        <v>194</v>
      </c>
      <c r="U1591" s="46" t="s">
        <v>194</v>
      </c>
      <c r="V1591" s="46" t="s">
        <v>194</v>
      </c>
      <c r="W1591" s="46" t="s">
        <v>189</v>
      </c>
      <c r="AD1591" s="46" t="s">
        <v>218</v>
      </c>
    </row>
    <row r="1592" spans="1:30" hidden="1">
      <c r="A1592" s="46">
        <v>196</v>
      </c>
      <c r="B1592" s="46" t="s">
        <v>946</v>
      </c>
      <c r="C1592" s="46" t="s">
        <v>6546</v>
      </c>
      <c r="D1592" s="46" t="s">
        <v>204</v>
      </c>
      <c r="E1592" s="46" t="s">
        <v>5982</v>
      </c>
      <c r="F1592" s="46" t="s">
        <v>6680</v>
      </c>
      <c r="G1592" s="44" t="s">
        <v>6681</v>
      </c>
      <c r="H1592" s="44" t="s">
        <v>9</v>
      </c>
      <c r="I1592" s="46" t="s">
        <v>6675</v>
      </c>
      <c r="J1592" s="44" t="s">
        <v>6676</v>
      </c>
      <c r="K1592" s="46" t="s">
        <v>6677</v>
      </c>
      <c r="L1592" s="46">
        <v>13510479795</v>
      </c>
      <c r="M1592" s="46">
        <v>41640</v>
      </c>
      <c r="N1592" s="46" t="s">
        <v>186</v>
      </c>
      <c r="O1592" s="46" t="s">
        <v>187</v>
      </c>
      <c r="P1592" s="46" t="s">
        <v>193</v>
      </c>
      <c r="Q1592" s="46" t="s">
        <v>7</v>
      </c>
      <c r="R1592" s="46" t="s">
        <v>7</v>
      </c>
      <c r="S1592" s="46" t="s">
        <v>194</v>
      </c>
      <c r="T1592" s="46" t="s">
        <v>194</v>
      </c>
      <c r="U1592" s="46" t="s">
        <v>194</v>
      </c>
      <c r="V1592" s="46" t="s">
        <v>194</v>
      </c>
      <c r="W1592" s="46" t="s">
        <v>189</v>
      </c>
      <c r="AC1592" s="46" t="s">
        <v>6516</v>
      </c>
      <c r="AD1592" s="46" t="s">
        <v>190</v>
      </c>
    </row>
    <row r="1593" spans="1:30" hidden="1">
      <c r="A1593" s="46">
        <v>197</v>
      </c>
      <c r="B1593" s="46" t="s">
        <v>946</v>
      </c>
      <c r="C1593" s="46" t="s">
        <v>6546</v>
      </c>
      <c r="D1593" s="46" t="s">
        <v>204</v>
      </c>
      <c r="E1593" s="46" t="s">
        <v>5982</v>
      </c>
      <c r="F1593" s="46" t="s">
        <v>6690</v>
      </c>
      <c r="G1593" s="44" t="s">
        <v>6691</v>
      </c>
      <c r="H1593" s="44" t="s">
        <v>8</v>
      </c>
      <c r="I1593" s="46" t="s">
        <v>6692</v>
      </c>
      <c r="J1593" s="44" t="s">
        <v>6693</v>
      </c>
      <c r="K1593" s="46" t="s">
        <v>6694</v>
      </c>
      <c r="L1593" s="46" t="s">
        <v>6695</v>
      </c>
      <c r="M1593" s="46">
        <v>42339</v>
      </c>
      <c r="N1593" s="46" t="s">
        <v>186</v>
      </c>
      <c r="O1593" s="46" t="s">
        <v>187</v>
      </c>
      <c r="P1593" s="46" t="s">
        <v>188</v>
      </c>
      <c r="Q1593" s="46" t="s">
        <v>7</v>
      </c>
      <c r="R1593" s="46" t="s">
        <v>7</v>
      </c>
      <c r="S1593" s="46" t="s">
        <v>194</v>
      </c>
      <c r="T1593" s="46" t="s">
        <v>194</v>
      </c>
      <c r="U1593" s="46" t="s">
        <v>194</v>
      </c>
      <c r="V1593" s="46" t="s">
        <v>194</v>
      </c>
      <c r="W1593" s="46" t="s">
        <v>189</v>
      </c>
      <c r="AD1593" s="46" t="s">
        <v>218</v>
      </c>
    </row>
    <row r="1594" spans="1:30" hidden="1">
      <c r="A1594" s="46">
        <v>198</v>
      </c>
      <c r="B1594" s="46" t="s">
        <v>946</v>
      </c>
      <c r="C1594" s="46" t="s">
        <v>6546</v>
      </c>
      <c r="D1594" s="46" t="s">
        <v>204</v>
      </c>
      <c r="E1594" s="46" t="s">
        <v>5982</v>
      </c>
      <c r="F1594" s="46" t="s">
        <v>6690</v>
      </c>
      <c r="G1594" s="44" t="s">
        <v>6691</v>
      </c>
      <c r="H1594" s="44" t="s">
        <v>8</v>
      </c>
      <c r="I1594" s="46" t="s">
        <v>6696</v>
      </c>
      <c r="J1594" s="44" t="s">
        <v>6697</v>
      </c>
      <c r="K1594" s="46" t="s">
        <v>6698</v>
      </c>
      <c r="L1594" s="46">
        <v>18682447037</v>
      </c>
      <c r="M1594" s="46">
        <v>42339</v>
      </c>
      <c r="N1594" s="46" t="s">
        <v>186</v>
      </c>
      <c r="O1594" s="46" t="s">
        <v>187</v>
      </c>
      <c r="P1594" s="46" t="s">
        <v>188</v>
      </c>
      <c r="Q1594" s="46" t="s">
        <v>7</v>
      </c>
      <c r="R1594" s="46" t="s">
        <v>7</v>
      </c>
      <c r="S1594" s="46" t="s">
        <v>194</v>
      </c>
      <c r="T1594" s="46" t="s">
        <v>194</v>
      </c>
      <c r="U1594" s="46" t="s">
        <v>194</v>
      </c>
      <c r="V1594" s="46" t="s">
        <v>194</v>
      </c>
      <c r="W1594" s="46" t="s">
        <v>189</v>
      </c>
      <c r="AD1594" s="46" t="s">
        <v>218</v>
      </c>
    </row>
    <row r="1595" spans="1:30" hidden="1">
      <c r="A1595" s="46">
        <v>199</v>
      </c>
      <c r="B1595" s="46" t="s">
        <v>946</v>
      </c>
      <c r="C1595" s="46" t="s">
        <v>6546</v>
      </c>
      <c r="D1595" s="46" t="s">
        <v>204</v>
      </c>
      <c r="E1595" s="46" t="s">
        <v>5982</v>
      </c>
      <c r="F1595" s="46" t="s">
        <v>6690</v>
      </c>
      <c r="G1595" s="44" t="s">
        <v>6691</v>
      </c>
      <c r="H1595" s="44" t="s">
        <v>3</v>
      </c>
      <c r="I1595" s="46" t="s">
        <v>6690</v>
      </c>
      <c r="J1595" s="44" t="s">
        <v>6699</v>
      </c>
      <c r="K1595" s="46" t="s">
        <v>6700</v>
      </c>
      <c r="L1595" s="46">
        <v>18589076367</v>
      </c>
      <c r="M1595" s="46">
        <v>42095</v>
      </c>
      <c r="N1595" s="46" t="s">
        <v>186</v>
      </c>
      <c r="O1595" s="46" t="s">
        <v>187</v>
      </c>
      <c r="P1595" s="46" t="s">
        <v>193</v>
      </c>
      <c r="Q1595" s="46" t="s">
        <v>7</v>
      </c>
      <c r="R1595" s="46" t="s">
        <v>7</v>
      </c>
      <c r="S1595" s="46" t="s">
        <v>194</v>
      </c>
      <c r="T1595" s="46" t="s">
        <v>194</v>
      </c>
      <c r="U1595" s="46" t="s">
        <v>194</v>
      </c>
      <c r="V1595" s="46" t="s">
        <v>194</v>
      </c>
      <c r="W1595" s="46" t="s">
        <v>189</v>
      </c>
      <c r="AC1595" s="46" t="s">
        <v>6516</v>
      </c>
      <c r="AD1595" s="46" t="s">
        <v>190</v>
      </c>
    </row>
    <row r="1596" spans="1:30" hidden="1">
      <c r="A1596" s="46">
        <v>200</v>
      </c>
      <c r="B1596" s="46" t="s">
        <v>946</v>
      </c>
      <c r="C1596" s="46" t="s">
        <v>6546</v>
      </c>
      <c r="D1596" s="46" t="s">
        <v>204</v>
      </c>
      <c r="E1596" s="46" t="s">
        <v>5982</v>
      </c>
      <c r="F1596" s="46" t="s">
        <v>6690</v>
      </c>
      <c r="G1596" s="44" t="s">
        <v>6691</v>
      </c>
      <c r="H1596" s="44" t="s">
        <v>9</v>
      </c>
      <c r="I1596" s="46" t="s">
        <v>6675</v>
      </c>
      <c r="J1596" s="44" t="s">
        <v>6676</v>
      </c>
      <c r="K1596" s="46" t="s">
        <v>6677</v>
      </c>
      <c r="L1596" s="46">
        <v>13510479795</v>
      </c>
      <c r="M1596" s="46">
        <v>41640</v>
      </c>
      <c r="N1596" s="46" t="s">
        <v>186</v>
      </c>
      <c r="O1596" s="46" t="s">
        <v>187</v>
      </c>
      <c r="P1596" s="46" t="s">
        <v>193</v>
      </c>
      <c r="Q1596" s="46" t="s">
        <v>7</v>
      </c>
      <c r="R1596" s="46" t="s">
        <v>7</v>
      </c>
      <c r="S1596" s="46" t="s">
        <v>194</v>
      </c>
      <c r="T1596" s="46" t="s">
        <v>194</v>
      </c>
      <c r="U1596" s="46" t="s">
        <v>194</v>
      </c>
      <c r="V1596" s="46" t="s">
        <v>194</v>
      </c>
      <c r="W1596" s="46" t="s">
        <v>189</v>
      </c>
      <c r="AC1596" s="46" t="s">
        <v>6516</v>
      </c>
      <c r="AD1596" s="46" t="s">
        <v>190</v>
      </c>
    </row>
    <row r="1597" spans="1:30" hidden="1">
      <c r="A1597" s="46">
        <v>201</v>
      </c>
      <c r="B1597" s="46" t="s">
        <v>946</v>
      </c>
      <c r="C1597" s="46" t="s">
        <v>6546</v>
      </c>
      <c r="D1597" s="46" t="s">
        <v>204</v>
      </c>
      <c r="E1597" s="46" t="s">
        <v>5982</v>
      </c>
      <c r="F1597" s="46" t="s">
        <v>6690</v>
      </c>
      <c r="G1597" s="44" t="s">
        <v>6691</v>
      </c>
      <c r="H1597" s="44" t="s">
        <v>46</v>
      </c>
      <c r="I1597" s="46" t="s">
        <v>6678</v>
      </c>
      <c r="J1597" s="44" t="s">
        <v>6178</v>
      </c>
      <c r="K1597" s="46" t="s">
        <v>6679</v>
      </c>
      <c r="L1597" s="46">
        <v>13418478335</v>
      </c>
      <c r="M1597" s="46">
        <v>41771</v>
      </c>
      <c r="N1597" s="46" t="s">
        <v>186</v>
      </c>
      <c r="O1597" s="46" t="s">
        <v>191</v>
      </c>
      <c r="P1597" s="46" t="s">
        <v>193</v>
      </c>
      <c r="Q1597" s="46" t="s">
        <v>7</v>
      </c>
      <c r="R1597" s="46" t="s">
        <v>7</v>
      </c>
      <c r="S1597" s="46" t="s">
        <v>194</v>
      </c>
      <c r="T1597" s="46" t="s">
        <v>194</v>
      </c>
      <c r="U1597" s="46" t="s">
        <v>194</v>
      </c>
      <c r="V1597" s="46" t="s">
        <v>194</v>
      </c>
      <c r="W1597" s="46" t="s">
        <v>189</v>
      </c>
      <c r="AD1597" s="46" t="s">
        <v>218</v>
      </c>
    </row>
    <row r="1598" spans="1:30" hidden="1">
      <c r="A1598" s="46">
        <v>202</v>
      </c>
      <c r="B1598" s="46" t="s">
        <v>946</v>
      </c>
      <c r="C1598" s="46" t="s">
        <v>6546</v>
      </c>
      <c r="D1598" s="46" t="s">
        <v>204</v>
      </c>
      <c r="E1598" s="46" t="s">
        <v>5982</v>
      </c>
      <c r="F1598" s="46" t="s">
        <v>6580</v>
      </c>
      <c r="G1598" s="44" t="s">
        <v>6581</v>
      </c>
      <c r="H1598" s="44" t="s">
        <v>46</v>
      </c>
      <c r="I1598" s="46" t="s">
        <v>6663</v>
      </c>
      <c r="J1598" s="44" t="s">
        <v>6664</v>
      </c>
      <c r="L1598" s="46">
        <v>18689221487</v>
      </c>
      <c r="M1598" s="46">
        <v>41893</v>
      </c>
      <c r="N1598" s="46" t="s">
        <v>186</v>
      </c>
      <c r="O1598" s="46" t="s">
        <v>191</v>
      </c>
      <c r="P1598" s="46" t="s">
        <v>193</v>
      </c>
      <c r="Q1598" s="46" t="s">
        <v>7</v>
      </c>
      <c r="R1598" s="46" t="s">
        <v>7</v>
      </c>
      <c r="S1598" s="46" t="s">
        <v>194</v>
      </c>
      <c r="T1598" s="46" t="s">
        <v>194</v>
      </c>
      <c r="U1598" s="46" t="s">
        <v>194</v>
      </c>
      <c r="V1598" s="46" t="s">
        <v>194</v>
      </c>
      <c r="W1598" s="46" t="s">
        <v>189</v>
      </c>
      <c r="AD1598" s="46" t="s">
        <v>218</v>
      </c>
    </row>
    <row r="1599" spans="1:30" hidden="1">
      <c r="A1599" s="46">
        <v>203</v>
      </c>
      <c r="B1599" s="46" t="s">
        <v>946</v>
      </c>
      <c r="C1599" s="46" t="s">
        <v>6546</v>
      </c>
      <c r="D1599" s="46" t="s">
        <v>204</v>
      </c>
      <c r="E1599" s="46" t="s">
        <v>5982</v>
      </c>
      <c r="F1599" s="46" t="s">
        <v>6701</v>
      </c>
      <c r="G1599" s="44" t="s">
        <v>6702</v>
      </c>
      <c r="H1599" s="44" t="s">
        <v>9</v>
      </c>
      <c r="I1599" s="46" t="s">
        <v>6627</v>
      </c>
      <c r="J1599" s="44" t="s">
        <v>6628</v>
      </c>
      <c r="K1599" s="46" t="s">
        <v>6629</v>
      </c>
      <c r="L1599" s="46">
        <v>18682052884</v>
      </c>
      <c r="M1599" s="46">
        <v>42248</v>
      </c>
      <c r="N1599" s="46" t="s">
        <v>186</v>
      </c>
      <c r="O1599" s="46" t="s">
        <v>187</v>
      </c>
      <c r="P1599" s="46" t="s">
        <v>193</v>
      </c>
      <c r="Q1599" s="46" t="s">
        <v>4</v>
      </c>
      <c r="R1599" s="46" t="s">
        <v>4</v>
      </c>
      <c r="S1599" s="46" t="s">
        <v>194</v>
      </c>
      <c r="T1599" s="46" t="s">
        <v>194</v>
      </c>
      <c r="U1599" s="46" t="s">
        <v>194</v>
      </c>
      <c r="V1599" s="46" t="s">
        <v>194</v>
      </c>
      <c r="W1599" s="46" t="s">
        <v>189</v>
      </c>
      <c r="AC1599" s="46" t="s">
        <v>6516</v>
      </c>
      <c r="AD1599" s="46" t="s">
        <v>190</v>
      </c>
    </row>
    <row r="1600" spans="1:30" hidden="1">
      <c r="A1600" s="46">
        <v>204</v>
      </c>
      <c r="B1600" s="46" t="s">
        <v>946</v>
      </c>
      <c r="C1600" s="46" t="s">
        <v>6546</v>
      </c>
      <c r="D1600" s="46" t="s">
        <v>204</v>
      </c>
      <c r="E1600" s="46" t="s">
        <v>5982</v>
      </c>
      <c r="F1600" s="46" t="s">
        <v>6690</v>
      </c>
      <c r="G1600" s="44" t="s">
        <v>6691</v>
      </c>
      <c r="H1600" s="44" t="s">
        <v>192</v>
      </c>
      <c r="I1600" s="46" t="s">
        <v>6703</v>
      </c>
      <c r="J1600" s="44" t="s">
        <v>6704</v>
      </c>
      <c r="K1600" s="46" t="s">
        <v>6705</v>
      </c>
      <c r="L1600" s="46">
        <v>13684962890</v>
      </c>
      <c r="M1600" s="46">
        <v>42339</v>
      </c>
      <c r="N1600" s="46" t="s">
        <v>186</v>
      </c>
      <c r="O1600" s="46" t="s">
        <v>187</v>
      </c>
      <c r="P1600" s="46" t="s">
        <v>188</v>
      </c>
      <c r="Q1600" s="46" t="s">
        <v>7</v>
      </c>
      <c r="R1600" s="46" t="s">
        <v>7</v>
      </c>
      <c r="S1600" s="46" t="s">
        <v>194</v>
      </c>
      <c r="T1600" s="46" t="s">
        <v>194</v>
      </c>
      <c r="U1600" s="46" t="s">
        <v>194</v>
      </c>
      <c r="V1600" s="46" t="s">
        <v>194</v>
      </c>
      <c r="W1600" s="46" t="s">
        <v>189</v>
      </c>
      <c r="AD1600" s="46" t="s">
        <v>218</v>
      </c>
    </row>
    <row r="1601" spans="1:30" hidden="1">
      <c r="A1601" s="46">
        <v>205</v>
      </c>
      <c r="B1601" s="46" t="s">
        <v>946</v>
      </c>
      <c r="C1601" s="46" t="s">
        <v>6546</v>
      </c>
      <c r="D1601" s="46" t="s">
        <v>204</v>
      </c>
      <c r="E1601" s="46" t="s">
        <v>5982</v>
      </c>
      <c r="F1601" s="46" t="s">
        <v>6701</v>
      </c>
      <c r="G1601" s="44" t="s">
        <v>6702</v>
      </c>
      <c r="H1601" s="44" t="s">
        <v>3</v>
      </c>
      <c r="I1601" s="46" t="s">
        <v>6701</v>
      </c>
      <c r="J1601" s="44" t="s">
        <v>6706</v>
      </c>
      <c r="K1601" s="46" t="s">
        <v>6707</v>
      </c>
      <c r="L1601" s="46">
        <v>15814415080</v>
      </c>
      <c r="M1601" s="46">
        <v>42248</v>
      </c>
      <c r="N1601" s="46" t="s">
        <v>186</v>
      </c>
      <c r="O1601" s="46" t="s">
        <v>187</v>
      </c>
      <c r="P1601" s="46" t="s">
        <v>188</v>
      </c>
      <c r="Q1601" s="46" t="s">
        <v>4</v>
      </c>
      <c r="R1601" s="46" t="s">
        <v>4</v>
      </c>
      <c r="S1601" s="46" t="s">
        <v>194</v>
      </c>
      <c r="T1601" s="46" t="s">
        <v>194</v>
      </c>
      <c r="U1601" s="46" t="s">
        <v>194</v>
      </c>
      <c r="V1601" s="46" t="s">
        <v>194</v>
      </c>
      <c r="W1601" s="46" t="s">
        <v>189</v>
      </c>
      <c r="AD1601" s="46" t="s">
        <v>218</v>
      </c>
    </row>
    <row r="1602" spans="1:30" hidden="1">
      <c r="A1602" s="46">
        <v>206</v>
      </c>
      <c r="B1602" s="46" t="s">
        <v>946</v>
      </c>
      <c r="C1602" s="46" t="s">
        <v>6546</v>
      </c>
      <c r="D1602" s="46" t="s">
        <v>204</v>
      </c>
      <c r="E1602" s="46" t="s">
        <v>5982</v>
      </c>
      <c r="F1602" s="46" t="s">
        <v>6701</v>
      </c>
      <c r="G1602" s="44" t="s">
        <v>6702</v>
      </c>
      <c r="H1602" s="44" t="s">
        <v>8</v>
      </c>
      <c r="I1602" s="46" t="s">
        <v>6701</v>
      </c>
      <c r="J1602" s="44" t="s">
        <v>6708</v>
      </c>
      <c r="K1602" s="46" t="s">
        <v>6709</v>
      </c>
      <c r="L1602" s="46">
        <v>13560748060</v>
      </c>
      <c r="M1602" s="46">
        <v>42248</v>
      </c>
      <c r="N1602" s="46" t="s">
        <v>186</v>
      </c>
      <c r="O1602" s="46" t="s">
        <v>187</v>
      </c>
      <c r="P1602" s="46" t="s">
        <v>193</v>
      </c>
      <c r="Q1602" s="46" t="s">
        <v>4</v>
      </c>
      <c r="R1602" s="46" t="s">
        <v>4</v>
      </c>
      <c r="S1602" s="46" t="s">
        <v>194</v>
      </c>
      <c r="T1602" s="46" t="s">
        <v>194</v>
      </c>
      <c r="U1602" s="46" t="s">
        <v>194</v>
      </c>
      <c r="V1602" s="46" t="s">
        <v>194</v>
      </c>
      <c r="W1602" s="46" t="s">
        <v>189</v>
      </c>
      <c r="AC1602" s="46" t="s">
        <v>6516</v>
      </c>
      <c r="AD1602" s="46" t="s">
        <v>190</v>
      </c>
    </row>
    <row r="1603" spans="1:30" hidden="1">
      <c r="A1603" s="46">
        <v>207</v>
      </c>
      <c r="B1603" s="46" t="s">
        <v>946</v>
      </c>
      <c r="C1603" s="46" t="s">
        <v>6546</v>
      </c>
      <c r="D1603" s="46" t="s">
        <v>204</v>
      </c>
      <c r="E1603" s="46" t="s">
        <v>5982</v>
      </c>
      <c r="F1603" s="46" t="s">
        <v>6701</v>
      </c>
      <c r="G1603" s="44" t="s">
        <v>6702</v>
      </c>
      <c r="H1603" s="44" t="s">
        <v>192</v>
      </c>
      <c r="I1603" s="46" t="s">
        <v>6710</v>
      </c>
      <c r="J1603" s="44" t="s">
        <v>6711</v>
      </c>
      <c r="K1603" s="46" t="s">
        <v>6712</v>
      </c>
      <c r="L1603" s="46" t="s">
        <v>6713</v>
      </c>
      <c r="M1603" s="46">
        <v>42248</v>
      </c>
      <c r="N1603" s="46" t="s">
        <v>186</v>
      </c>
      <c r="O1603" s="46" t="s">
        <v>187</v>
      </c>
      <c r="P1603" s="46" t="s">
        <v>193</v>
      </c>
      <c r="Q1603" s="46" t="s">
        <v>4</v>
      </c>
      <c r="R1603" s="46" t="s">
        <v>4</v>
      </c>
      <c r="S1603" s="46" t="s">
        <v>194</v>
      </c>
      <c r="T1603" s="46" t="s">
        <v>194</v>
      </c>
      <c r="U1603" s="46" t="s">
        <v>194</v>
      </c>
      <c r="V1603" s="46" t="s">
        <v>194</v>
      </c>
      <c r="W1603" s="46" t="s">
        <v>189</v>
      </c>
      <c r="AC1603" s="46" t="s">
        <v>6516</v>
      </c>
      <c r="AD1603" s="46" t="s">
        <v>190</v>
      </c>
    </row>
    <row r="1604" spans="1:30" hidden="1">
      <c r="A1604" s="46">
        <v>208</v>
      </c>
      <c r="B1604" s="46" t="s">
        <v>946</v>
      </c>
      <c r="C1604" s="46" t="s">
        <v>6546</v>
      </c>
      <c r="D1604" s="46" t="s">
        <v>204</v>
      </c>
      <c r="E1604" s="46" t="s">
        <v>5982</v>
      </c>
      <c r="F1604" s="46" t="s">
        <v>6701</v>
      </c>
      <c r="G1604" s="44" t="s">
        <v>6702</v>
      </c>
      <c r="H1604" s="44" t="s">
        <v>46</v>
      </c>
      <c r="I1604" s="46" t="s">
        <v>6663</v>
      </c>
      <c r="J1604" s="44" t="s">
        <v>6664</v>
      </c>
      <c r="K1604" s="46" t="s">
        <v>6665</v>
      </c>
      <c r="L1604" s="46">
        <v>18689221487</v>
      </c>
      <c r="M1604" s="46">
        <v>41893</v>
      </c>
      <c r="N1604" s="46" t="s">
        <v>186</v>
      </c>
      <c r="O1604" s="46" t="s">
        <v>191</v>
      </c>
      <c r="P1604" s="46" t="s">
        <v>188</v>
      </c>
      <c r="Q1604" s="46" t="s">
        <v>4</v>
      </c>
      <c r="R1604" s="46" t="s">
        <v>4</v>
      </c>
      <c r="S1604" s="46" t="s">
        <v>194</v>
      </c>
      <c r="T1604" s="46" t="s">
        <v>194</v>
      </c>
      <c r="U1604" s="46" t="s">
        <v>194</v>
      </c>
      <c r="V1604" s="46" t="s">
        <v>194</v>
      </c>
      <c r="W1604" s="46" t="s">
        <v>189</v>
      </c>
      <c r="AD1604" s="46" t="s">
        <v>218</v>
      </c>
    </row>
    <row r="1605" spans="1:30" hidden="1">
      <c r="A1605" s="46">
        <v>209</v>
      </c>
      <c r="B1605" s="46" t="s">
        <v>946</v>
      </c>
      <c r="C1605" s="46" t="s">
        <v>6546</v>
      </c>
      <c r="D1605" s="46" t="s">
        <v>204</v>
      </c>
      <c r="E1605" s="46" t="s">
        <v>5982</v>
      </c>
      <c r="F1605" s="46" t="s">
        <v>6564</v>
      </c>
      <c r="G1605" s="44" t="s">
        <v>6573</v>
      </c>
      <c r="H1605" s="44" t="s">
        <v>192</v>
      </c>
      <c r="I1605" s="46" t="s">
        <v>5945</v>
      </c>
      <c r="J1605" s="44" t="s">
        <v>6571</v>
      </c>
      <c r="K1605" s="46" t="s">
        <v>6572</v>
      </c>
      <c r="L1605" s="46">
        <v>15971480215</v>
      </c>
      <c r="M1605" s="46">
        <v>42380</v>
      </c>
      <c r="N1605" s="46" t="s">
        <v>186</v>
      </c>
      <c r="O1605" s="46" t="s">
        <v>187</v>
      </c>
      <c r="P1605" s="46" t="s">
        <v>188</v>
      </c>
      <c r="Q1605" s="46" t="s">
        <v>4</v>
      </c>
      <c r="R1605" s="46" t="s">
        <v>4</v>
      </c>
      <c r="S1605" s="46" t="s">
        <v>194</v>
      </c>
      <c r="T1605" s="46" t="s">
        <v>194</v>
      </c>
      <c r="U1605" s="46" t="s">
        <v>194</v>
      </c>
      <c r="V1605" s="46" t="s">
        <v>194</v>
      </c>
      <c r="W1605" s="46" t="s">
        <v>189</v>
      </c>
      <c r="AD1605" s="46" t="s">
        <v>218</v>
      </c>
    </row>
    <row r="1606" spans="1:30" hidden="1">
      <c r="A1606" s="46">
        <v>210</v>
      </c>
      <c r="B1606" s="46" t="s">
        <v>946</v>
      </c>
      <c r="C1606" s="46" t="s">
        <v>6546</v>
      </c>
      <c r="D1606" s="46" t="s">
        <v>204</v>
      </c>
      <c r="E1606" s="46" t="s">
        <v>5982</v>
      </c>
      <c r="F1606" s="46" t="s">
        <v>6564</v>
      </c>
      <c r="G1606" s="44" t="s">
        <v>6573</v>
      </c>
      <c r="H1606" s="44" t="s">
        <v>46</v>
      </c>
      <c r="I1606" s="46" t="s">
        <v>6657</v>
      </c>
      <c r="J1606" s="44" t="s">
        <v>6658</v>
      </c>
      <c r="K1606" s="46" t="s">
        <v>6659</v>
      </c>
      <c r="L1606" s="46">
        <v>18627167130</v>
      </c>
      <c r="M1606" s="46">
        <v>42415</v>
      </c>
      <c r="N1606" s="46" t="s">
        <v>186</v>
      </c>
      <c r="O1606" s="46" t="s">
        <v>191</v>
      </c>
      <c r="P1606" s="46" t="s">
        <v>188</v>
      </c>
      <c r="Q1606" s="46" t="s">
        <v>4</v>
      </c>
      <c r="R1606" s="46" t="s">
        <v>4</v>
      </c>
      <c r="S1606" s="46" t="s">
        <v>194</v>
      </c>
      <c r="T1606" s="46" t="s">
        <v>194</v>
      </c>
      <c r="U1606" s="46" t="s">
        <v>194</v>
      </c>
      <c r="V1606" s="46" t="s">
        <v>194</v>
      </c>
      <c r="W1606" s="46" t="s">
        <v>189</v>
      </c>
      <c r="AD1606" s="46" t="s">
        <v>218</v>
      </c>
    </row>
    <row r="1607" spans="1:30" hidden="1">
      <c r="A1607" s="46">
        <v>211</v>
      </c>
      <c r="B1607" s="46" t="s">
        <v>946</v>
      </c>
      <c r="C1607" s="46" t="s">
        <v>6714</v>
      </c>
      <c r="D1607" s="46" t="s">
        <v>204</v>
      </c>
      <c r="E1607" s="46" t="s">
        <v>5982</v>
      </c>
      <c r="F1607" s="46" t="s">
        <v>6230</v>
      </c>
      <c r="G1607" s="44" t="s">
        <v>6715</v>
      </c>
      <c r="H1607" s="44" t="s">
        <v>192</v>
      </c>
      <c r="I1607" s="46" t="s">
        <v>6716</v>
      </c>
      <c r="J1607" s="44" t="s">
        <v>6188</v>
      </c>
      <c r="K1607" s="46" t="s">
        <v>6189</v>
      </c>
      <c r="L1607" s="46">
        <v>13662606780</v>
      </c>
      <c r="M1607" s="46">
        <v>42269</v>
      </c>
      <c r="N1607" s="46" t="s">
        <v>186</v>
      </c>
      <c r="O1607" s="46" t="s">
        <v>187</v>
      </c>
      <c r="P1607" s="46" t="s">
        <v>188</v>
      </c>
      <c r="Q1607" s="46" t="s">
        <v>4</v>
      </c>
      <c r="R1607" s="46" t="s">
        <v>4</v>
      </c>
      <c r="S1607" s="46" t="s">
        <v>194</v>
      </c>
      <c r="T1607" s="46" t="s">
        <v>194</v>
      </c>
      <c r="U1607" s="46" t="s">
        <v>194</v>
      </c>
      <c r="V1607" s="46" t="s">
        <v>194</v>
      </c>
      <c r="W1607" s="46" t="s">
        <v>189</v>
      </c>
      <c r="AD1607" s="46" t="s">
        <v>218</v>
      </c>
    </row>
    <row r="1608" spans="1:30" hidden="1">
      <c r="A1608" s="46">
        <v>212</v>
      </c>
      <c r="B1608" s="46" t="s">
        <v>946</v>
      </c>
      <c r="C1608" s="46" t="s">
        <v>6714</v>
      </c>
      <c r="D1608" s="46" t="s">
        <v>204</v>
      </c>
      <c r="E1608" s="46" t="s">
        <v>5982</v>
      </c>
      <c r="F1608" s="46" t="s">
        <v>6230</v>
      </c>
      <c r="G1608" s="44" t="s">
        <v>6715</v>
      </c>
      <c r="H1608" s="44" t="s">
        <v>8</v>
      </c>
      <c r="I1608" s="46" t="s">
        <v>6717</v>
      </c>
      <c r="J1608" s="44" t="s">
        <v>6190</v>
      </c>
      <c r="K1608" s="46" t="s">
        <v>6191</v>
      </c>
      <c r="L1608" s="46">
        <v>13128957824</v>
      </c>
      <c r="M1608" s="46">
        <v>42228</v>
      </c>
      <c r="N1608" s="46" t="s">
        <v>186</v>
      </c>
      <c r="O1608" s="46" t="s">
        <v>187</v>
      </c>
      <c r="P1608" s="46" t="s">
        <v>200</v>
      </c>
      <c r="Q1608" s="46" t="s">
        <v>4</v>
      </c>
      <c r="R1608" s="46" t="s">
        <v>4</v>
      </c>
      <c r="S1608" s="46" t="s">
        <v>194</v>
      </c>
      <c r="T1608" s="46" t="s">
        <v>194</v>
      </c>
      <c r="U1608" s="46" t="s">
        <v>194</v>
      </c>
      <c r="V1608" s="46" t="s">
        <v>194</v>
      </c>
      <c r="W1608" s="46" t="s">
        <v>201</v>
      </c>
      <c r="AD1608" s="46" t="s">
        <v>201</v>
      </c>
    </row>
    <row r="1609" spans="1:30" hidden="1">
      <c r="A1609" s="46">
        <v>213</v>
      </c>
      <c r="B1609" s="46" t="s">
        <v>946</v>
      </c>
      <c r="C1609" s="46" t="s">
        <v>6714</v>
      </c>
      <c r="D1609" s="46" t="s">
        <v>204</v>
      </c>
      <c r="E1609" s="46" t="s">
        <v>5982</v>
      </c>
      <c r="F1609" s="46" t="s">
        <v>6230</v>
      </c>
      <c r="G1609" s="44" t="s">
        <v>6715</v>
      </c>
      <c r="H1609" s="44" t="s">
        <v>8</v>
      </c>
      <c r="I1609" s="46" t="s">
        <v>6718</v>
      </c>
      <c r="J1609" s="44" t="s">
        <v>6192</v>
      </c>
      <c r="K1609" s="46" t="s">
        <v>6193</v>
      </c>
      <c r="L1609" s="46">
        <v>18680365074</v>
      </c>
      <c r="M1609" s="46">
        <v>42266</v>
      </c>
      <c r="N1609" s="46" t="s">
        <v>186</v>
      </c>
      <c r="O1609" s="46" t="s">
        <v>191</v>
      </c>
      <c r="P1609" s="46" t="s">
        <v>200</v>
      </c>
      <c r="Q1609" s="46" t="s">
        <v>4</v>
      </c>
      <c r="R1609" s="46" t="s">
        <v>4</v>
      </c>
      <c r="S1609" s="46" t="s">
        <v>194</v>
      </c>
      <c r="T1609" s="46" t="s">
        <v>194</v>
      </c>
      <c r="U1609" s="46" t="s">
        <v>194</v>
      </c>
      <c r="V1609" s="46" t="s">
        <v>194</v>
      </c>
      <c r="W1609" s="46" t="s">
        <v>201</v>
      </c>
      <c r="AD1609" s="46" t="s">
        <v>201</v>
      </c>
    </row>
    <row r="1610" spans="1:30" hidden="1">
      <c r="A1610" s="46">
        <v>214</v>
      </c>
      <c r="B1610" s="46" t="s">
        <v>946</v>
      </c>
      <c r="C1610" s="46" t="s">
        <v>6714</v>
      </c>
      <c r="D1610" s="46" t="s">
        <v>204</v>
      </c>
      <c r="E1610" s="46" t="s">
        <v>5982</v>
      </c>
      <c r="F1610" s="46" t="s">
        <v>6230</v>
      </c>
      <c r="G1610" s="44" t="s">
        <v>6719</v>
      </c>
      <c r="H1610" s="44" t="s">
        <v>8</v>
      </c>
      <c r="I1610" s="46" t="s">
        <v>6720</v>
      </c>
      <c r="J1610" s="44" t="s">
        <v>6195</v>
      </c>
      <c r="K1610" s="46" t="s">
        <v>6196</v>
      </c>
      <c r="L1610" s="46">
        <v>17875045159</v>
      </c>
      <c r="M1610" s="46">
        <v>42266</v>
      </c>
      <c r="N1610" s="46" t="s">
        <v>186</v>
      </c>
      <c r="O1610" s="46" t="s">
        <v>191</v>
      </c>
      <c r="P1610" s="46" t="s">
        <v>200</v>
      </c>
      <c r="Q1610" s="46" t="s">
        <v>4</v>
      </c>
      <c r="R1610" s="46" t="s">
        <v>4</v>
      </c>
      <c r="S1610" s="46" t="s">
        <v>194</v>
      </c>
      <c r="T1610" s="46" t="s">
        <v>194</v>
      </c>
      <c r="U1610" s="46" t="s">
        <v>194</v>
      </c>
      <c r="V1610" s="46" t="s">
        <v>194</v>
      </c>
      <c r="W1610" s="46" t="s">
        <v>201</v>
      </c>
      <c r="AD1610" s="46" t="s">
        <v>201</v>
      </c>
    </row>
    <row r="1611" spans="1:30" hidden="1">
      <c r="A1611" s="46">
        <v>215</v>
      </c>
      <c r="B1611" s="46" t="s">
        <v>946</v>
      </c>
      <c r="C1611" s="46" t="s">
        <v>6714</v>
      </c>
      <c r="D1611" s="46" t="s">
        <v>204</v>
      </c>
      <c r="E1611" s="46" t="s">
        <v>5982</v>
      </c>
      <c r="F1611" s="46" t="s">
        <v>6230</v>
      </c>
      <c r="G1611" s="44" t="s">
        <v>6719</v>
      </c>
      <c r="H1611" s="44" t="s">
        <v>8</v>
      </c>
      <c r="I1611" s="46" t="s">
        <v>6721</v>
      </c>
      <c r="J1611" s="44" t="s">
        <v>6197</v>
      </c>
      <c r="K1611" s="46" t="s">
        <v>6198</v>
      </c>
      <c r="L1611" s="46">
        <v>13058041879</v>
      </c>
      <c r="M1611" s="46">
        <v>42224</v>
      </c>
      <c r="N1611" s="46" t="s">
        <v>186</v>
      </c>
      <c r="O1611" s="46" t="s">
        <v>191</v>
      </c>
      <c r="P1611" s="46" t="s">
        <v>200</v>
      </c>
      <c r="Q1611" s="46" t="s">
        <v>4</v>
      </c>
      <c r="R1611" s="46" t="s">
        <v>4</v>
      </c>
      <c r="S1611" s="46" t="s">
        <v>194</v>
      </c>
      <c r="T1611" s="46" t="s">
        <v>194</v>
      </c>
      <c r="U1611" s="46" t="s">
        <v>194</v>
      </c>
      <c r="V1611" s="46" t="s">
        <v>194</v>
      </c>
      <c r="W1611" s="46" t="s">
        <v>201</v>
      </c>
      <c r="AD1611" s="46" t="s">
        <v>201</v>
      </c>
    </row>
    <row r="1612" spans="1:30" hidden="1">
      <c r="A1612" s="46">
        <v>216</v>
      </c>
      <c r="B1612" s="46" t="s">
        <v>946</v>
      </c>
      <c r="C1612" s="46" t="s">
        <v>6714</v>
      </c>
      <c r="D1612" s="46" t="s">
        <v>204</v>
      </c>
      <c r="E1612" s="46" t="s">
        <v>5982</v>
      </c>
      <c r="F1612" s="46" t="s">
        <v>6722</v>
      </c>
      <c r="G1612" s="44" t="s">
        <v>6723</v>
      </c>
      <c r="H1612" s="44" t="s">
        <v>3</v>
      </c>
      <c r="I1612" s="46" t="s">
        <v>6722</v>
      </c>
      <c r="J1612" s="44" t="s">
        <v>6201</v>
      </c>
      <c r="K1612" s="46" t="s">
        <v>6202</v>
      </c>
      <c r="L1612" s="46">
        <v>18617165965</v>
      </c>
      <c r="M1612" s="46">
        <v>42293</v>
      </c>
      <c r="N1612" s="46" t="s">
        <v>186</v>
      </c>
      <c r="O1612" s="46" t="s">
        <v>187</v>
      </c>
      <c r="P1612" s="46" t="s">
        <v>188</v>
      </c>
      <c r="Q1612" s="46" t="s">
        <v>7</v>
      </c>
      <c r="R1612" s="46" t="s">
        <v>4</v>
      </c>
      <c r="S1612" s="46" t="s">
        <v>194</v>
      </c>
      <c r="T1612" s="46" t="s">
        <v>194</v>
      </c>
      <c r="U1612" s="46" t="s">
        <v>194</v>
      </c>
      <c r="V1612" s="46" t="s">
        <v>194</v>
      </c>
      <c r="W1612" s="46" t="s">
        <v>189</v>
      </c>
      <c r="AD1612" s="46" t="s">
        <v>218</v>
      </c>
    </row>
    <row r="1613" spans="1:30" hidden="1">
      <c r="A1613" s="46">
        <v>217</v>
      </c>
      <c r="B1613" s="46" t="s">
        <v>946</v>
      </c>
      <c r="C1613" s="46" t="s">
        <v>6714</v>
      </c>
      <c r="D1613" s="46" t="s">
        <v>204</v>
      </c>
      <c r="E1613" s="46" t="s">
        <v>5982</v>
      </c>
      <c r="F1613" s="46" t="s">
        <v>6722</v>
      </c>
      <c r="G1613" s="44" t="s">
        <v>6723</v>
      </c>
      <c r="H1613" s="44" t="s">
        <v>9</v>
      </c>
      <c r="I1613" s="46" t="s">
        <v>6724</v>
      </c>
      <c r="J1613" s="44" t="s">
        <v>6203</v>
      </c>
      <c r="K1613" s="46" t="s">
        <v>6204</v>
      </c>
      <c r="L1613" s="46">
        <v>15919477086</v>
      </c>
      <c r="M1613" s="46">
        <v>42273</v>
      </c>
      <c r="N1613" s="46" t="s">
        <v>186</v>
      </c>
      <c r="O1613" s="46" t="s">
        <v>187</v>
      </c>
      <c r="P1613" s="46" t="s">
        <v>200</v>
      </c>
      <c r="Q1613" s="46" t="s">
        <v>7</v>
      </c>
      <c r="R1613" s="46" t="s">
        <v>4</v>
      </c>
      <c r="S1613" s="46" t="s">
        <v>194</v>
      </c>
      <c r="T1613" s="46" t="s">
        <v>194</v>
      </c>
      <c r="U1613" s="46" t="s">
        <v>194</v>
      </c>
      <c r="V1613" s="46" t="s">
        <v>194</v>
      </c>
      <c r="W1613" s="46" t="s">
        <v>201</v>
      </c>
      <c r="AD1613" s="46" t="s">
        <v>201</v>
      </c>
    </row>
    <row r="1614" spans="1:30" hidden="1">
      <c r="A1614" s="46">
        <v>218</v>
      </c>
      <c r="B1614" s="46" t="s">
        <v>946</v>
      </c>
      <c r="C1614" s="46" t="s">
        <v>6714</v>
      </c>
      <c r="D1614" s="46" t="s">
        <v>204</v>
      </c>
      <c r="E1614" s="46" t="s">
        <v>5982</v>
      </c>
      <c r="F1614" s="46" t="s">
        <v>6722</v>
      </c>
      <c r="G1614" s="44" t="s">
        <v>6723</v>
      </c>
      <c r="H1614" s="44" t="s">
        <v>192</v>
      </c>
      <c r="I1614" s="46" t="s">
        <v>6725</v>
      </c>
      <c r="J1614" s="44" t="s">
        <v>6205</v>
      </c>
      <c r="K1614" s="46" t="s">
        <v>6206</v>
      </c>
      <c r="L1614" s="46">
        <v>13527990064</v>
      </c>
      <c r="M1614" s="46">
        <v>42214</v>
      </c>
      <c r="N1614" s="46" t="s">
        <v>186</v>
      </c>
      <c r="O1614" s="46" t="s">
        <v>187</v>
      </c>
      <c r="P1614" s="46" t="s">
        <v>200</v>
      </c>
      <c r="Q1614" s="46" t="s">
        <v>7</v>
      </c>
      <c r="R1614" s="46" t="s">
        <v>4</v>
      </c>
      <c r="S1614" s="46" t="s">
        <v>194</v>
      </c>
      <c r="T1614" s="46" t="s">
        <v>194</v>
      </c>
      <c r="U1614" s="46" t="s">
        <v>194</v>
      </c>
      <c r="V1614" s="46" t="s">
        <v>194</v>
      </c>
      <c r="W1614" s="46" t="s">
        <v>201</v>
      </c>
      <c r="AD1614" s="46" t="s">
        <v>201</v>
      </c>
    </row>
    <row r="1615" spans="1:30" hidden="1">
      <c r="A1615" s="46">
        <v>219</v>
      </c>
      <c r="B1615" s="46" t="s">
        <v>946</v>
      </c>
      <c r="C1615" s="46" t="s">
        <v>6714</v>
      </c>
      <c r="D1615" s="46" t="s">
        <v>204</v>
      </c>
      <c r="E1615" s="46" t="s">
        <v>5982</v>
      </c>
      <c r="F1615" s="46" t="s">
        <v>6726</v>
      </c>
      <c r="G1615" s="44" t="s">
        <v>6727</v>
      </c>
      <c r="H1615" s="44" t="s">
        <v>3</v>
      </c>
      <c r="I1615" s="46" t="s">
        <v>6726</v>
      </c>
      <c r="J1615" s="44" t="s">
        <v>6209</v>
      </c>
      <c r="K1615" s="46" t="s">
        <v>6210</v>
      </c>
      <c r="L1615" s="46">
        <v>15889304547</v>
      </c>
      <c r="M1615" s="46">
        <v>42259</v>
      </c>
      <c r="N1615" s="46" t="s">
        <v>186</v>
      </c>
      <c r="O1615" s="46" t="s">
        <v>187</v>
      </c>
      <c r="P1615" s="46" t="s">
        <v>200</v>
      </c>
      <c r="Q1615" s="46" t="s">
        <v>7</v>
      </c>
      <c r="R1615" s="46" t="s">
        <v>7</v>
      </c>
      <c r="S1615" s="46" t="s">
        <v>194</v>
      </c>
      <c r="T1615" s="46" t="s">
        <v>194</v>
      </c>
      <c r="U1615" s="46" t="s">
        <v>194</v>
      </c>
      <c r="V1615" s="46" t="s">
        <v>194</v>
      </c>
      <c r="W1615" s="46" t="s">
        <v>201</v>
      </c>
      <c r="AA1615" s="46" t="s">
        <v>2755</v>
      </c>
      <c r="AB1615" s="46" t="s">
        <v>34</v>
      </c>
      <c r="AC1615" s="46" t="s">
        <v>6211</v>
      </c>
      <c r="AD1615" s="46" t="s">
        <v>201</v>
      </c>
    </row>
    <row r="1616" spans="1:30" hidden="1">
      <c r="A1616" s="46">
        <v>220</v>
      </c>
      <c r="B1616" s="46" t="s">
        <v>946</v>
      </c>
      <c r="C1616" s="46" t="s">
        <v>6714</v>
      </c>
      <c r="D1616" s="46" t="s">
        <v>204</v>
      </c>
      <c r="E1616" s="46" t="s">
        <v>5982</v>
      </c>
      <c r="F1616" s="46" t="s">
        <v>6726</v>
      </c>
      <c r="G1616" s="44" t="s">
        <v>6727</v>
      </c>
      <c r="H1616" s="44" t="s">
        <v>5</v>
      </c>
      <c r="I1616" s="46" t="s">
        <v>6728</v>
      </c>
      <c r="J1616" s="44" t="s">
        <v>6212</v>
      </c>
      <c r="K1616" s="46" t="s">
        <v>6213</v>
      </c>
      <c r="L1616" s="46">
        <v>13430808971</v>
      </c>
      <c r="M1616" s="46">
        <v>42301</v>
      </c>
      <c r="N1616" s="46" t="s">
        <v>186</v>
      </c>
      <c r="O1616" s="46" t="s">
        <v>187</v>
      </c>
      <c r="P1616" s="46" t="s">
        <v>200</v>
      </c>
      <c r="Q1616" s="46" t="s">
        <v>7</v>
      </c>
      <c r="R1616" s="46" t="s">
        <v>7</v>
      </c>
      <c r="S1616" s="46" t="s">
        <v>194</v>
      </c>
      <c r="T1616" s="46" t="s">
        <v>194</v>
      </c>
      <c r="U1616" s="46" t="s">
        <v>194</v>
      </c>
      <c r="V1616" s="46" t="s">
        <v>194</v>
      </c>
      <c r="W1616" s="46" t="s">
        <v>201</v>
      </c>
      <c r="AA1616" s="46" t="s">
        <v>2755</v>
      </c>
      <c r="AB1616" s="46" t="s">
        <v>34</v>
      </c>
      <c r="AC1616" s="46" t="s">
        <v>6211</v>
      </c>
      <c r="AD1616" s="46" t="s">
        <v>201</v>
      </c>
    </row>
    <row r="1617" spans="1:30" hidden="1">
      <c r="A1617" s="46">
        <v>221</v>
      </c>
      <c r="B1617" s="46" t="s">
        <v>946</v>
      </c>
      <c r="C1617" s="46" t="s">
        <v>6714</v>
      </c>
      <c r="D1617" s="46" t="s">
        <v>204</v>
      </c>
      <c r="E1617" s="46" t="s">
        <v>5982</v>
      </c>
      <c r="F1617" s="46" t="s">
        <v>6729</v>
      </c>
      <c r="G1617" s="44" t="s">
        <v>6730</v>
      </c>
      <c r="H1617" s="44" t="s">
        <v>3</v>
      </c>
      <c r="I1617" s="46" t="s">
        <v>6729</v>
      </c>
      <c r="J1617" s="44" t="s">
        <v>6216</v>
      </c>
      <c r="K1617" s="46" t="s">
        <v>6217</v>
      </c>
      <c r="L1617" s="46">
        <v>18588431365</v>
      </c>
      <c r="M1617" s="46">
        <v>42290</v>
      </c>
      <c r="N1617" s="46" t="s">
        <v>186</v>
      </c>
      <c r="O1617" s="46" t="s">
        <v>187</v>
      </c>
      <c r="P1617" s="46" t="s">
        <v>188</v>
      </c>
      <c r="Q1617" s="46" t="s">
        <v>4</v>
      </c>
      <c r="R1617" s="46" t="s">
        <v>4</v>
      </c>
      <c r="S1617" s="46" t="s">
        <v>194</v>
      </c>
      <c r="T1617" s="46" t="s">
        <v>194</v>
      </c>
      <c r="U1617" s="46" t="s">
        <v>194</v>
      </c>
      <c r="V1617" s="46" t="s">
        <v>194</v>
      </c>
      <c r="W1617" s="46" t="s">
        <v>189</v>
      </c>
      <c r="AA1617" s="46" t="s">
        <v>1252</v>
      </c>
      <c r="AB1617" s="46" t="s">
        <v>195</v>
      </c>
      <c r="AC1617" s="46" t="s">
        <v>6218</v>
      </c>
      <c r="AD1617" s="46" t="s">
        <v>218</v>
      </c>
    </row>
    <row r="1618" spans="1:30" hidden="1">
      <c r="A1618" s="46">
        <v>222</v>
      </c>
      <c r="B1618" s="46" t="s">
        <v>946</v>
      </c>
      <c r="C1618" s="46" t="s">
        <v>6714</v>
      </c>
      <c r="D1618" s="46" t="s">
        <v>204</v>
      </c>
      <c r="E1618" s="46" t="s">
        <v>5982</v>
      </c>
      <c r="F1618" s="46" t="s">
        <v>6729</v>
      </c>
      <c r="G1618" s="44" t="s">
        <v>6730</v>
      </c>
      <c r="H1618" s="44" t="s">
        <v>9</v>
      </c>
      <c r="I1618" s="46" t="s">
        <v>6731</v>
      </c>
      <c r="J1618" s="44" t="s">
        <v>6219</v>
      </c>
      <c r="K1618" s="46" t="s">
        <v>6220</v>
      </c>
      <c r="L1618" s="46">
        <v>18682078072</v>
      </c>
      <c r="M1618" s="46">
        <v>42130</v>
      </c>
      <c r="N1618" s="46" t="s">
        <v>186</v>
      </c>
      <c r="O1618" s="46" t="s">
        <v>187</v>
      </c>
      <c r="P1618" s="46" t="s">
        <v>188</v>
      </c>
      <c r="Q1618" s="46" t="s">
        <v>4</v>
      </c>
      <c r="R1618" s="46" t="s">
        <v>4</v>
      </c>
      <c r="S1618" s="46" t="s">
        <v>194</v>
      </c>
      <c r="T1618" s="46" t="s">
        <v>194</v>
      </c>
      <c r="U1618" s="46" t="s">
        <v>194</v>
      </c>
      <c r="V1618" s="46" t="s">
        <v>194</v>
      </c>
      <c r="W1618" s="46" t="s">
        <v>189</v>
      </c>
      <c r="AA1618" s="46" t="s">
        <v>1252</v>
      </c>
      <c r="AB1618" s="46" t="s">
        <v>195</v>
      </c>
      <c r="AC1618" s="46" t="s">
        <v>6218</v>
      </c>
      <c r="AD1618" s="46" t="s">
        <v>218</v>
      </c>
    </row>
    <row r="1619" spans="1:30" hidden="1">
      <c r="A1619" s="46">
        <v>223</v>
      </c>
      <c r="B1619" s="46" t="s">
        <v>946</v>
      </c>
      <c r="C1619" s="46" t="s">
        <v>6714</v>
      </c>
      <c r="D1619" s="46" t="s">
        <v>204</v>
      </c>
      <c r="E1619" s="46" t="s">
        <v>5982</v>
      </c>
      <c r="F1619" s="46" t="s">
        <v>6729</v>
      </c>
      <c r="G1619" s="44" t="s">
        <v>6730</v>
      </c>
      <c r="H1619" s="44" t="s">
        <v>8</v>
      </c>
      <c r="I1619" s="46" t="s">
        <v>6732</v>
      </c>
      <c r="J1619" s="44" t="s">
        <v>6221</v>
      </c>
      <c r="K1619" s="46" t="s">
        <v>6222</v>
      </c>
      <c r="L1619" s="46">
        <v>13927429083</v>
      </c>
      <c r="M1619" s="46">
        <v>42307</v>
      </c>
      <c r="N1619" s="46" t="s">
        <v>186</v>
      </c>
      <c r="O1619" s="46" t="s">
        <v>191</v>
      </c>
      <c r="P1619" s="46" t="s">
        <v>188</v>
      </c>
      <c r="Q1619" s="46" t="s">
        <v>4</v>
      </c>
      <c r="R1619" s="46" t="s">
        <v>4</v>
      </c>
      <c r="S1619" s="46" t="s">
        <v>194</v>
      </c>
      <c r="T1619" s="46" t="s">
        <v>194</v>
      </c>
      <c r="U1619" s="46" t="s">
        <v>194</v>
      </c>
      <c r="V1619" s="46" t="s">
        <v>194</v>
      </c>
      <c r="W1619" s="46" t="s">
        <v>189</v>
      </c>
      <c r="AA1619" s="46" t="s">
        <v>1252</v>
      </c>
      <c r="AB1619" s="46" t="s">
        <v>195</v>
      </c>
      <c r="AC1619" s="46" t="s">
        <v>6218</v>
      </c>
      <c r="AD1619" s="46" t="s">
        <v>218</v>
      </c>
    </row>
    <row r="1620" spans="1:30" hidden="1">
      <c r="A1620" s="46">
        <v>224</v>
      </c>
      <c r="B1620" s="46" t="s">
        <v>946</v>
      </c>
      <c r="C1620" s="46" t="s">
        <v>6714</v>
      </c>
      <c r="D1620" s="46" t="s">
        <v>204</v>
      </c>
      <c r="E1620" s="46" t="s">
        <v>5982</v>
      </c>
      <c r="F1620" s="46" t="s">
        <v>6733</v>
      </c>
      <c r="G1620" s="44" t="s">
        <v>6734</v>
      </c>
      <c r="H1620" s="44" t="s">
        <v>3</v>
      </c>
      <c r="I1620" s="46" t="s">
        <v>6733</v>
      </c>
      <c r="J1620" s="44" t="s">
        <v>6225</v>
      </c>
      <c r="K1620" s="46" t="s">
        <v>6226</v>
      </c>
      <c r="L1620" s="46">
        <v>18615652116</v>
      </c>
      <c r="M1620" s="46">
        <v>42305</v>
      </c>
      <c r="N1620" s="46" t="s">
        <v>186</v>
      </c>
      <c r="O1620" s="46" t="s">
        <v>191</v>
      </c>
      <c r="P1620" s="46" t="s">
        <v>188</v>
      </c>
      <c r="Q1620" s="46" t="s">
        <v>7</v>
      </c>
      <c r="R1620" s="46" t="s">
        <v>7</v>
      </c>
      <c r="S1620" s="46" t="s">
        <v>194</v>
      </c>
      <c r="T1620" s="46" t="s">
        <v>194</v>
      </c>
      <c r="U1620" s="46" t="s">
        <v>194</v>
      </c>
      <c r="V1620" s="46" t="s">
        <v>194</v>
      </c>
      <c r="W1620" s="46" t="s">
        <v>189</v>
      </c>
      <c r="AA1620" s="46" t="s">
        <v>1208</v>
      </c>
      <c r="AB1620" s="46" t="s">
        <v>195</v>
      </c>
      <c r="AC1620" s="46" t="s">
        <v>6227</v>
      </c>
      <c r="AD1620" s="46" t="s">
        <v>218</v>
      </c>
    </row>
    <row r="1621" spans="1:30" hidden="1">
      <c r="A1621" s="46">
        <v>225</v>
      </c>
      <c r="B1621" s="46" t="s">
        <v>946</v>
      </c>
      <c r="C1621" s="46" t="s">
        <v>6714</v>
      </c>
      <c r="D1621" s="46" t="s">
        <v>204</v>
      </c>
      <c r="E1621" s="46" t="s">
        <v>5982</v>
      </c>
      <c r="F1621" s="46" t="s">
        <v>6733</v>
      </c>
      <c r="G1621" s="44" t="s">
        <v>6734</v>
      </c>
      <c r="H1621" s="44" t="s">
        <v>8</v>
      </c>
      <c r="I1621" s="46" t="s">
        <v>6735</v>
      </c>
      <c r="J1621" s="44" t="s">
        <v>6228</v>
      </c>
      <c r="K1621" s="46" t="s">
        <v>6229</v>
      </c>
      <c r="L1621" s="46">
        <v>18218722072</v>
      </c>
      <c r="M1621" s="46">
        <v>42300</v>
      </c>
      <c r="N1621" s="46" t="s">
        <v>186</v>
      </c>
      <c r="O1621" s="46" t="s">
        <v>191</v>
      </c>
      <c r="P1621" s="46" t="s">
        <v>188</v>
      </c>
      <c r="Q1621" s="46" t="s">
        <v>7</v>
      </c>
      <c r="R1621" s="46" t="s">
        <v>7</v>
      </c>
      <c r="S1621" s="46" t="s">
        <v>194</v>
      </c>
      <c r="T1621" s="46" t="s">
        <v>194</v>
      </c>
      <c r="U1621" s="46" t="s">
        <v>194</v>
      </c>
      <c r="V1621" s="46" t="s">
        <v>194</v>
      </c>
      <c r="W1621" s="46" t="s">
        <v>189</v>
      </c>
      <c r="AA1621" s="46" t="s">
        <v>1208</v>
      </c>
      <c r="AB1621" s="46" t="s">
        <v>195</v>
      </c>
      <c r="AC1621" s="46" t="s">
        <v>6227</v>
      </c>
      <c r="AD1621" s="46" t="s">
        <v>218</v>
      </c>
    </row>
    <row r="1622" spans="1:30" hidden="1">
      <c r="A1622" s="46">
        <v>226</v>
      </c>
      <c r="B1622" s="46" t="s">
        <v>946</v>
      </c>
      <c r="C1622" s="46" t="s">
        <v>6714</v>
      </c>
      <c r="D1622" s="46" t="s">
        <v>204</v>
      </c>
      <c r="E1622" s="46" t="s">
        <v>5982</v>
      </c>
      <c r="F1622" s="46" t="s">
        <v>6230</v>
      </c>
      <c r="G1622" s="44" t="s">
        <v>6715</v>
      </c>
      <c r="H1622" s="44" t="s">
        <v>3</v>
      </c>
      <c r="I1622" s="46" t="s">
        <v>6230</v>
      </c>
      <c r="J1622" s="44" t="s">
        <v>6231</v>
      </c>
      <c r="K1622" s="46" t="s">
        <v>6232</v>
      </c>
      <c r="L1622" s="46">
        <v>15813886595</v>
      </c>
      <c r="M1622" s="46">
        <v>42242</v>
      </c>
      <c r="N1622" s="46" t="s">
        <v>186</v>
      </c>
      <c r="O1622" s="46" t="s">
        <v>187</v>
      </c>
      <c r="P1622" s="46" t="s">
        <v>193</v>
      </c>
      <c r="Q1622" s="46" t="s">
        <v>4</v>
      </c>
      <c r="R1622" s="46" t="s">
        <v>4</v>
      </c>
      <c r="S1622" s="46" t="s">
        <v>194</v>
      </c>
      <c r="T1622" s="46" t="s">
        <v>194</v>
      </c>
      <c r="U1622" s="46" t="s">
        <v>194</v>
      </c>
      <c r="V1622" s="46" t="s">
        <v>194</v>
      </c>
      <c r="W1622" s="46" t="s">
        <v>189</v>
      </c>
      <c r="AC1622" s="46" t="s">
        <v>6508</v>
      </c>
      <c r="AD1622" s="46" t="s">
        <v>190</v>
      </c>
    </row>
    <row r="1623" spans="1:30" hidden="1">
      <c r="A1623" s="46">
        <v>227</v>
      </c>
      <c r="B1623" s="46" t="s">
        <v>946</v>
      </c>
      <c r="C1623" s="46" t="s">
        <v>6714</v>
      </c>
      <c r="D1623" s="46" t="s">
        <v>204</v>
      </c>
      <c r="E1623" s="46" t="s">
        <v>5982</v>
      </c>
      <c r="F1623" s="46" t="s">
        <v>6230</v>
      </c>
      <c r="G1623" s="44" t="s">
        <v>6715</v>
      </c>
      <c r="H1623" s="44" t="s">
        <v>8</v>
      </c>
      <c r="I1623" s="46" t="s">
        <v>6736</v>
      </c>
      <c r="J1623" s="44" t="s">
        <v>6233</v>
      </c>
      <c r="K1623" s="46" t="s">
        <v>6234</v>
      </c>
      <c r="L1623" s="46">
        <v>13928458036</v>
      </c>
      <c r="M1623" s="46">
        <v>42248</v>
      </c>
      <c r="N1623" s="46" t="s">
        <v>186</v>
      </c>
      <c r="O1623" s="46" t="s">
        <v>191</v>
      </c>
      <c r="P1623" s="46" t="s">
        <v>193</v>
      </c>
      <c r="Q1623" s="46" t="s">
        <v>4</v>
      </c>
      <c r="R1623" s="46" t="s">
        <v>4</v>
      </c>
      <c r="S1623" s="46" t="s">
        <v>194</v>
      </c>
      <c r="T1623" s="46" t="s">
        <v>194</v>
      </c>
      <c r="U1623" s="46" t="s">
        <v>194</v>
      </c>
      <c r="V1623" s="46" t="s">
        <v>194</v>
      </c>
      <c r="W1623" s="46" t="s">
        <v>189</v>
      </c>
      <c r="AC1623" s="46" t="s">
        <v>6508</v>
      </c>
      <c r="AD1623" s="46" t="s">
        <v>190</v>
      </c>
    </row>
    <row r="1624" spans="1:30" hidden="1">
      <c r="A1624" s="46">
        <v>228</v>
      </c>
      <c r="B1624" s="46" t="s">
        <v>946</v>
      </c>
      <c r="C1624" s="46" t="s">
        <v>6714</v>
      </c>
      <c r="D1624" s="46" t="s">
        <v>204</v>
      </c>
      <c r="E1624" s="46" t="s">
        <v>5982</v>
      </c>
      <c r="F1624" s="46" t="s">
        <v>6230</v>
      </c>
      <c r="G1624" s="44" t="s">
        <v>6719</v>
      </c>
      <c r="H1624" s="44" t="s">
        <v>3</v>
      </c>
      <c r="I1624" s="46" t="s">
        <v>6230</v>
      </c>
      <c r="J1624" s="44" t="s">
        <v>6231</v>
      </c>
      <c r="K1624" s="46" t="s">
        <v>6232</v>
      </c>
      <c r="L1624" s="46">
        <v>15813886595</v>
      </c>
      <c r="M1624" s="46">
        <v>42242</v>
      </c>
      <c r="N1624" s="46" t="s">
        <v>186</v>
      </c>
      <c r="O1624" s="46" t="s">
        <v>187</v>
      </c>
      <c r="P1624" s="46" t="s">
        <v>193</v>
      </c>
      <c r="Q1624" s="46" t="s">
        <v>4</v>
      </c>
      <c r="R1624" s="46" t="s">
        <v>4</v>
      </c>
      <c r="S1624" s="46" t="s">
        <v>194</v>
      </c>
      <c r="T1624" s="46" t="s">
        <v>194</v>
      </c>
      <c r="U1624" s="46" t="s">
        <v>194</v>
      </c>
      <c r="V1624" s="46" t="s">
        <v>194</v>
      </c>
      <c r="W1624" s="46" t="s">
        <v>189</v>
      </c>
      <c r="AC1624" s="46" t="s">
        <v>6508</v>
      </c>
      <c r="AD1624" s="46" t="s">
        <v>190</v>
      </c>
    </row>
    <row r="1625" spans="1:30" hidden="1">
      <c r="A1625" s="46">
        <v>229</v>
      </c>
      <c r="B1625" s="46" t="s">
        <v>946</v>
      </c>
      <c r="C1625" s="46" t="s">
        <v>6714</v>
      </c>
      <c r="D1625" s="46" t="s">
        <v>204</v>
      </c>
      <c r="E1625" s="46" t="s">
        <v>5982</v>
      </c>
      <c r="F1625" s="46" t="s">
        <v>6230</v>
      </c>
      <c r="G1625" s="44" t="s">
        <v>6715</v>
      </c>
      <c r="H1625" s="44" t="s">
        <v>46</v>
      </c>
      <c r="I1625" s="46" t="s">
        <v>6661</v>
      </c>
      <c r="J1625" s="44" t="s">
        <v>6662</v>
      </c>
      <c r="L1625" s="46">
        <v>17097219323</v>
      </c>
      <c r="M1625" s="46">
        <v>42213</v>
      </c>
      <c r="N1625" s="46" t="s">
        <v>186</v>
      </c>
      <c r="O1625" s="46" t="s">
        <v>191</v>
      </c>
      <c r="P1625" s="46" t="s">
        <v>188</v>
      </c>
      <c r="Q1625" s="46" t="s">
        <v>4</v>
      </c>
      <c r="R1625" s="46" t="s">
        <v>4</v>
      </c>
      <c r="S1625" s="46" t="s">
        <v>194</v>
      </c>
      <c r="T1625" s="46" t="s">
        <v>194</v>
      </c>
      <c r="U1625" s="46" t="s">
        <v>194</v>
      </c>
      <c r="V1625" s="46" t="s">
        <v>194</v>
      </c>
      <c r="W1625" s="46" t="s">
        <v>189</v>
      </c>
      <c r="AD1625" s="46" t="s">
        <v>218</v>
      </c>
    </row>
    <row r="1626" spans="1:30" hidden="1">
      <c r="A1626" s="46">
        <v>230</v>
      </c>
      <c r="B1626" s="46" t="s">
        <v>946</v>
      </c>
      <c r="C1626" s="46" t="s">
        <v>6714</v>
      </c>
      <c r="D1626" s="46" t="s">
        <v>204</v>
      </c>
      <c r="E1626" s="46" t="s">
        <v>5982</v>
      </c>
      <c r="F1626" s="46" t="s">
        <v>6230</v>
      </c>
      <c r="G1626" s="44" t="s">
        <v>6719</v>
      </c>
      <c r="H1626" s="44" t="s">
        <v>46</v>
      </c>
      <c r="I1626" s="46" t="s">
        <v>6661</v>
      </c>
      <c r="J1626" s="44" t="s">
        <v>6662</v>
      </c>
      <c r="L1626" s="46">
        <v>17097219323</v>
      </c>
      <c r="M1626" s="46">
        <v>42213</v>
      </c>
      <c r="N1626" s="46" t="s">
        <v>186</v>
      </c>
      <c r="O1626" s="46" t="s">
        <v>191</v>
      </c>
      <c r="P1626" s="46" t="s">
        <v>188</v>
      </c>
      <c r="Q1626" s="46" t="s">
        <v>4</v>
      </c>
      <c r="R1626" s="46" t="s">
        <v>4</v>
      </c>
      <c r="S1626" s="46" t="s">
        <v>194</v>
      </c>
      <c r="T1626" s="46" t="s">
        <v>194</v>
      </c>
      <c r="U1626" s="46" t="s">
        <v>194</v>
      </c>
      <c r="V1626" s="46" t="s">
        <v>194</v>
      </c>
      <c r="W1626" s="46" t="s">
        <v>189</v>
      </c>
      <c r="AD1626" s="46" t="s">
        <v>218</v>
      </c>
    </row>
    <row r="1627" spans="1:30" hidden="1">
      <c r="A1627" s="46">
        <v>231</v>
      </c>
      <c r="B1627" s="46" t="s">
        <v>946</v>
      </c>
      <c r="C1627" s="46" t="s">
        <v>6714</v>
      </c>
      <c r="D1627" s="46" t="s">
        <v>204</v>
      </c>
      <c r="E1627" s="46" t="s">
        <v>5982</v>
      </c>
      <c r="F1627" s="46" t="s">
        <v>6722</v>
      </c>
      <c r="G1627" s="44" t="s">
        <v>6723</v>
      </c>
      <c r="H1627" s="44" t="s">
        <v>46</v>
      </c>
      <c r="I1627" s="46" t="s">
        <v>6661</v>
      </c>
      <c r="J1627" s="44" t="s">
        <v>6662</v>
      </c>
      <c r="L1627" s="46">
        <v>17097219323</v>
      </c>
      <c r="M1627" s="46">
        <v>42213</v>
      </c>
      <c r="N1627" s="46" t="s">
        <v>186</v>
      </c>
      <c r="O1627" s="46" t="s">
        <v>191</v>
      </c>
      <c r="P1627" s="46" t="s">
        <v>188</v>
      </c>
      <c r="Q1627" s="46" t="s">
        <v>7</v>
      </c>
      <c r="R1627" s="46" t="s">
        <v>4</v>
      </c>
      <c r="S1627" s="46" t="s">
        <v>194</v>
      </c>
      <c r="T1627" s="46" t="s">
        <v>194</v>
      </c>
      <c r="U1627" s="46" t="s">
        <v>194</v>
      </c>
      <c r="V1627" s="46" t="s">
        <v>194</v>
      </c>
      <c r="W1627" s="46" t="s">
        <v>189</v>
      </c>
      <c r="AD1627" s="46" t="s">
        <v>218</v>
      </c>
    </row>
    <row r="1628" spans="1:30" hidden="1">
      <c r="A1628" s="46">
        <v>232</v>
      </c>
      <c r="B1628" s="46" t="s">
        <v>946</v>
      </c>
      <c r="C1628" s="46" t="s">
        <v>6714</v>
      </c>
      <c r="D1628" s="46" t="s">
        <v>204</v>
      </c>
      <c r="E1628" s="46" t="s">
        <v>5982</v>
      </c>
      <c r="F1628" s="46" t="s">
        <v>6726</v>
      </c>
      <c r="G1628" s="44" t="s">
        <v>6727</v>
      </c>
      <c r="H1628" s="44" t="s">
        <v>46</v>
      </c>
      <c r="I1628" s="46" t="s">
        <v>6661</v>
      </c>
      <c r="J1628" s="44" t="s">
        <v>6662</v>
      </c>
      <c r="L1628" s="46">
        <v>17097219323</v>
      </c>
      <c r="M1628" s="46">
        <v>42213</v>
      </c>
      <c r="N1628" s="46" t="s">
        <v>186</v>
      </c>
      <c r="O1628" s="46" t="s">
        <v>191</v>
      </c>
      <c r="P1628" s="46" t="s">
        <v>188</v>
      </c>
      <c r="Q1628" s="46" t="s">
        <v>7</v>
      </c>
      <c r="R1628" s="46" t="s">
        <v>7</v>
      </c>
      <c r="S1628" s="46" t="s">
        <v>194</v>
      </c>
      <c r="T1628" s="46" t="s">
        <v>194</v>
      </c>
      <c r="U1628" s="46" t="s">
        <v>194</v>
      </c>
      <c r="V1628" s="46" t="s">
        <v>194</v>
      </c>
      <c r="W1628" s="46" t="s">
        <v>189</v>
      </c>
      <c r="AD1628" s="46" t="s">
        <v>218</v>
      </c>
    </row>
    <row r="1629" spans="1:30" hidden="1">
      <c r="A1629" s="46">
        <v>233</v>
      </c>
      <c r="B1629" s="46" t="s">
        <v>946</v>
      </c>
      <c r="C1629" s="46" t="s">
        <v>6714</v>
      </c>
      <c r="D1629" s="46" t="s">
        <v>204</v>
      </c>
      <c r="E1629" s="46" t="s">
        <v>5982</v>
      </c>
      <c r="F1629" s="46" t="s">
        <v>6729</v>
      </c>
      <c r="G1629" s="44" t="s">
        <v>6730</v>
      </c>
      <c r="H1629" s="44" t="s">
        <v>46</v>
      </c>
      <c r="I1629" s="46" t="s">
        <v>6661</v>
      </c>
      <c r="J1629" s="44" t="s">
        <v>6662</v>
      </c>
      <c r="L1629" s="46">
        <v>17097219323</v>
      </c>
      <c r="M1629" s="46">
        <v>42213</v>
      </c>
      <c r="N1629" s="46" t="s">
        <v>186</v>
      </c>
      <c r="O1629" s="46" t="s">
        <v>191</v>
      </c>
      <c r="P1629" s="46" t="s">
        <v>188</v>
      </c>
      <c r="Q1629" s="46" t="s">
        <v>4</v>
      </c>
      <c r="R1629" s="46" t="s">
        <v>4</v>
      </c>
      <c r="S1629" s="46" t="s">
        <v>194</v>
      </c>
      <c r="T1629" s="46" t="s">
        <v>194</v>
      </c>
      <c r="U1629" s="46" t="s">
        <v>194</v>
      </c>
      <c r="V1629" s="46" t="s">
        <v>194</v>
      </c>
      <c r="W1629" s="46" t="s">
        <v>189</v>
      </c>
      <c r="AD1629" s="46" t="s">
        <v>218</v>
      </c>
    </row>
    <row r="1630" spans="1:30" hidden="1">
      <c r="A1630" s="46">
        <v>234</v>
      </c>
      <c r="B1630" s="46" t="s">
        <v>946</v>
      </c>
      <c r="C1630" s="46" t="s">
        <v>6714</v>
      </c>
      <c r="D1630" s="46" t="s">
        <v>204</v>
      </c>
      <c r="E1630" s="46" t="s">
        <v>5982</v>
      </c>
      <c r="F1630" s="46" t="s">
        <v>6737</v>
      </c>
      <c r="G1630" s="44" t="s">
        <v>6738</v>
      </c>
      <c r="H1630" s="44" t="s">
        <v>46</v>
      </c>
      <c r="I1630" s="46" t="s">
        <v>6661</v>
      </c>
      <c r="J1630" s="44" t="s">
        <v>6662</v>
      </c>
      <c r="L1630" s="46">
        <v>17097219323</v>
      </c>
      <c r="M1630" s="46">
        <v>42213</v>
      </c>
      <c r="N1630" s="46" t="s">
        <v>186</v>
      </c>
      <c r="O1630" s="46" t="s">
        <v>191</v>
      </c>
      <c r="P1630" s="46" t="s">
        <v>188</v>
      </c>
      <c r="Q1630" s="46" t="s">
        <v>6</v>
      </c>
      <c r="R1630" s="46" t="s">
        <v>6</v>
      </c>
      <c r="S1630" s="46" t="s">
        <v>194</v>
      </c>
      <c r="T1630" s="46" t="s">
        <v>194</v>
      </c>
      <c r="U1630" s="46" t="s">
        <v>194</v>
      </c>
      <c r="V1630" s="46" t="s">
        <v>194</v>
      </c>
      <c r="W1630" s="46" t="s">
        <v>189</v>
      </c>
      <c r="AD1630" s="46" t="s">
        <v>218</v>
      </c>
    </row>
    <row r="1631" spans="1:30" hidden="1">
      <c r="A1631" s="46">
        <v>235</v>
      </c>
      <c r="B1631" s="46" t="s">
        <v>946</v>
      </c>
      <c r="C1631" s="46" t="s">
        <v>6714</v>
      </c>
      <c r="D1631" s="46" t="s">
        <v>204</v>
      </c>
      <c r="E1631" s="46" t="s">
        <v>5982</v>
      </c>
      <c r="F1631" s="46" t="s">
        <v>6737</v>
      </c>
      <c r="G1631" s="44" t="s">
        <v>6738</v>
      </c>
      <c r="H1631" s="44" t="s">
        <v>3</v>
      </c>
      <c r="I1631" s="46" t="s">
        <v>6739</v>
      </c>
      <c r="J1631" s="44" t="s">
        <v>6740</v>
      </c>
      <c r="M1631" s="46">
        <v>42213</v>
      </c>
      <c r="N1631" s="46" t="s">
        <v>186</v>
      </c>
      <c r="O1631" s="46" t="s">
        <v>191</v>
      </c>
      <c r="P1631" s="46" t="s">
        <v>188</v>
      </c>
      <c r="Q1631" s="46" t="s">
        <v>6</v>
      </c>
      <c r="R1631" s="46" t="s">
        <v>6</v>
      </c>
      <c r="S1631" s="46" t="s">
        <v>194</v>
      </c>
      <c r="T1631" s="46" t="s">
        <v>194</v>
      </c>
      <c r="U1631" s="46" t="s">
        <v>194</v>
      </c>
      <c r="V1631" s="46" t="s">
        <v>194</v>
      </c>
      <c r="W1631" s="46" t="s">
        <v>189</v>
      </c>
      <c r="AD1631" s="46" t="s">
        <v>218</v>
      </c>
    </row>
    <row r="1632" spans="1:30" hidden="1">
      <c r="A1632" s="46">
        <v>236</v>
      </c>
      <c r="B1632" s="46" t="s">
        <v>946</v>
      </c>
      <c r="C1632" s="46" t="s">
        <v>6714</v>
      </c>
      <c r="D1632" s="46" t="s">
        <v>204</v>
      </c>
      <c r="E1632" s="46" t="s">
        <v>5982</v>
      </c>
      <c r="F1632" s="46" t="s">
        <v>6741</v>
      </c>
      <c r="G1632" s="44" t="s">
        <v>6742</v>
      </c>
      <c r="H1632" s="44" t="s">
        <v>46</v>
      </c>
      <c r="I1632" s="46" t="s">
        <v>6661</v>
      </c>
      <c r="J1632" s="44" t="s">
        <v>6662</v>
      </c>
      <c r="L1632" s="46">
        <v>17097219323</v>
      </c>
      <c r="M1632" s="46">
        <v>42213</v>
      </c>
      <c r="N1632" s="46" t="s">
        <v>186</v>
      </c>
      <c r="O1632" s="46" t="s">
        <v>191</v>
      </c>
      <c r="P1632" s="46" t="s">
        <v>188</v>
      </c>
      <c r="Q1632" s="46" t="s">
        <v>7</v>
      </c>
      <c r="R1632" s="46" t="s">
        <v>7</v>
      </c>
      <c r="S1632" s="46" t="s">
        <v>194</v>
      </c>
      <c r="T1632" s="46" t="s">
        <v>194</v>
      </c>
      <c r="U1632" s="46" t="s">
        <v>194</v>
      </c>
      <c r="V1632" s="46" t="s">
        <v>194</v>
      </c>
      <c r="W1632" s="46" t="s">
        <v>189</v>
      </c>
      <c r="AD1632" s="46" t="s">
        <v>218</v>
      </c>
    </row>
    <row r="1633" spans="1:30" hidden="1">
      <c r="A1633" s="46">
        <v>237</v>
      </c>
      <c r="B1633" s="46" t="s">
        <v>946</v>
      </c>
      <c r="C1633" s="46" t="s">
        <v>6714</v>
      </c>
      <c r="D1633" s="46" t="s">
        <v>204</v>
      </c>
      <c r="E1633" s="46" t="s">
        <v>5982</v>
      </c>
      <c r="F1633" s="46" t="s">
        <v>6741</v>
      </c>
      <c r="G1633" s="44" t="s">
        <v>6742</v>
      </c>
      <c r="H1633" s="44" t="s">
        <v>3</v>
      </c>
      <c r="I1633" s="46" t="s">
        <v>6741</v>
      </c>
      <c r="J1633" s="44" t="s">
        <v>6743</v>
      </c>
      <c r="K1633" s="46" t="s">
        <v>6744</v>
      </c>
      <c r="M1633" s="46">
        <v>42132</v>
      </c>
      <c r="N1633" s="46" t="s">
        <v>186</v>
      </c>
      <c r="O1633" s="46" t="s">
        <v>191</v>
      </c>
      <c r="P1633" s="46" t="s">
        <v>188</v>
      </c>
      <c r="Q1633" s="46" t="s">
        <v>7</v>
      </c>
      <c r="R1633" s="46" t="s">
        <v>7</v>
      </c>
      <c r="S1633" s="46" t="s">
        <v>194</v>
      </c>
      <c r="T1633" s="46" t="s">
        <v>194</v>
      </c>
      <c r="U1633" s="46" t="s">
        <v>194</v>
      </c>
      <c r="V1633" s="46" t="s">
        <v>194</v>
      </c>
      <c r="W1633" s="46" t="s">
        <v>189</v>
      </c>
      <c r="AD1633" s="46" t="s">
        <v>218</v>
      </c>
    </row>
    <row r="1634" spans="1:30" hidden="1">
      <c r="A1634" s="46">
        <v>238</v>
      </c>
      <c r="B1634" s="46" t="s">
        <v>946</v>
      </c>
      <c r="C1634" s="46" t="s">
        <v>6714</v>
      </c>
      <c r="D1634" s="46" t="s">
        <v>204</v>
      </c>
      <c r="E1634" s="46" t="s">
        <v>5982</v>
      </c>
      <c r="F1634" s="46" t="s">
        <v>6733</v>
      </c>
      <c r="G1634" s="44" t="s">
        <v>6734</v>
      </c>
      <c r="H1634" s="44" t="s">
        <v>46</v>
      </c>
      <c r="I1634" s="46" t="s">
        <v>6661</v>
      </c>
      <c r="J1634" s="44" t="s">
        <v>6662</v>
      </c>
      <c r="L1634" s="46">
        <v>17097219323</v>
      </c>
      <c r="M1634" s="46">
        <v>42213</v>
      </c>
      <c r="N1634" s="46" t="s">
        <v>186</v>
      </c>
      <c r="O1634" s="46" t="s">
        <v>191</v>
      </c>
      <c r="P1634" s="46" t="s">
        <v>188</v>
      </c>
      <c r="Q1634" s="46" t="s">
        <v>7</v>
      </c>
      <c r="R1634" s="46" t="s">
        <v>7</v>
      </c>
      <c r="S1634" s="46" t="s">
        <v>194</v>
      </c>
      <c r="T1634" s="46" t="s">
        <v>194</v>
      </c>
      <c r="U1634" s="46" t="s">
        <v>194</v>
      </c>
      <c r="V1634" s="46" t="s">
        <v>194</v>
      </c>
      <c r="W1634" s="46" t="s">
        <v>189</v>
      </c>
      <c r="AD1634" s="46" t="s">
        <v>218</v>
      </c>
    </row>
    <row r="1635" spans="1:30" hidden="1">
      <c r="A1635" s="46">
        <v>239</v>
      </c>
      <c r="B1635" s="46" t="s">
        <v>946</v>
      </c>
      <c r="C1635" s="46" t="s">
        <v>6714</v>
      </c>
      <c r="D1635" s="46" t="s">
        <v>204</v>
      </c>
      <c r="E1635" s="46" t="s">
        <v>5982</v>
      </c>
      <c r="F1635" s="46" t="s">
        <v>6745</v>
      </c>
      <c r="G1635" s="44" t="s">
        <v>6746</v>
      </c>
      <c r="H1635" s="44" t="s">
        <v>46</v>
      </c>
      <c r="I1635" s="46" t="s">
        <v>6747</v>
      </c>
      <c r="J1635" s="44" t="s">
        <v>6748</v>
      </c>
      <c r="L1635" s="46">
        <v>13421327224</v>
      </c>
      <c r="M1635" s="46">
        <v>42447</v>
      </c>
      <c r="N1635" s="46" t="s">
        <v>186</v>
      </c>
      <c r="O1635" s="46" t="s">
        <v>191</v>
      </c>
      <c r="P1635" s="46" t="s">
        <v>188</v>
      </c>
      <c r="Q1635" s="46" t="s">
        <v>7</v>
      </c>
      <c r="R1635" s="46" t="s">
        <v>7</v>
      </c>
      <c r="S1635" s="46" t="s">
        <v>194</v>
      </c>
      <c r="T1635" s="46" t="s">
        <v>194</v>
      </c>
      <c r="U1635" s="46" t="s">
        <v>194</v>
      </c>
      <c r="V1635" s="46" t="s">
        <v>194</v>
      </c>
      <c r="W1635" s="46" t="s">
        <v>189</v>
      </c>
      <c r="AD1635" s="46" t="s">
        <v>218</v>
      </c>
    </row>
    <row r="1636" spans="1:30" hidden="1">
      <c r="A1636" s="46">
        <v>240</v>
      </c>
      <c r="B1636" s="46" t="s">
        <v>946</v>
      </c>
      <c r="C1636" s="46" t="s">
        <v>6714</v>
      </c>
      <c r="D1636" s="46" t="s">
        <v>204</v>
      </c>
      <c r="E1636" s="46" t="s">
        <v>5982</v>
      </c>
      <c r="F1636" s="46" t="s">
        <v>6745</v>
      </c>
      <c r="G1636" s="44" t="s">
        <v>6749</v>
      </c>
      <c r="H1636" s="44" t="s">
        <v>46</v>
      </c>
      <c r="I1636" s="46" t="s">
        <v>6747</v>
      </c>
      <c r="J1636" s="44" t="s">
        <v>6748</v>
      </c>
      <c r="L1636" s="46">
        <v>13421327224</v>
      </c>
      <c r="M1636" s="46">
        <v>42447</v>
      </c>
      <c r="N1636" s="46" t="s">
        <v>186</v>
      </c>
      <c r="O1636" s="46" t="s">
        <v>191</v>
      </c>
      <c r="P1636" s="46" t="s">
        <v>188</v>
      </c>
      <c r="Q1636" s="46" t="s">
        <v>9792</v>
      </c>
      <c r="R1636" s="46" t="s">
        <v>6243</v>
      </c>
      <c r="S1636" s="46" t="s">
        <v>194</v>
      </c>
      <c r="T1636" s="46" t="s">
        <v>194</v>
      </c>
      <c r="U1636" s="46" t="s">
        <v>194</v>
      </c>
      <c r="V1636" s="46" t="s">
        <v>194</v>
      </c>
      <c r="W1636" s="46" t="s">
        <v>189</v>
      </c>
      <c r="AD1636" s="46" t="s">
        <v>218</v>
      </c>
    </row>
    <row r="1637" spans="1:30" hidden="1">
      <c r="A1637" s="46">
        <v>241</v>
      </c>
      <c r="B1637" s="46" t="s">
        <v>946</v>
      </c>
      <c r="C1637" s="46" t="s">
        <v>6714</v>
      </c>
      <c r="D1637" s="46" t="s">
        <v>204</v>
      </c>
      <c r="E1637" s="46" t="s">
        <v>5982</v>
      </c>
      <c r="F1637" s="46" t="s">
        <v>6244</v>
      </c>
      <c r="G1637" s="44" t="s">
        <v>6750</v>
      </c>
      <c r="H1637" s="44" t="s">
        <v>3</v>
      </c>
      <c r="I1637" s="46" t="s">
        <v>6244</v>
      </c>
      <c r="J1637" s="44" t="s">
        <v>6751</v>
      </c>
      <c r="L1637" s="46">
        <v>13392828910</v>
      </c>
      <c r="M1637" s="46">
        <v>42461</v>
      </c>
      <c r="N1637" s="46" t="s">
        <v>186</v>
      </c>
      <c r="O1637" s="46" t="s">
        <v>191</v>
      </c>
      <c r="P1637" s="46" t="s">
        <v>188</v>
      </c>
      <c r="Q1637" s="46" t="s">
        <v>4</v>
      </c>
      <c r="R1637" s="46" t="s">
        <v>4</v>
      </c>
      <c r="S1637" s="46" t="s">
        <v>194</v>
      </c>
      <c r="T1637" s="46" t="s">
        <v>194</v>
      </c>
      <c r="U1637" s="46" t="s">
        <v>194</v>
      </c>
      <c r="V1637" s="46" t="s">
        <v>194</v>
      </c>
      <c r="W1637" s="46" t="s">
        <v>189</v>
      </c>
      <c r="AD1637" s="46" t="s">
        <v>218</v>
      </c>
    </row>
    <row r="1638" spans="1:30" hidden="1">
      <c r="A1638" s="46">
        <v>242</v>
      </c>
      <c r="B1638" s="46" t="s">
        <v>946</v>
      </c>
      <c r="C1638" s="46" t="s">
        <v>6714</v>
      </c>
      <c r="D1638" s="46" t="s">
        <v>204</v>
      </c>
      <c r="E1638" s="46" t="s">
        <v>5982</v>
      </c>
      <c r="F1638" s="46" t="s">
        <v>6244</v>
      </c>
      <c r="G1638" s="44" t="s">
        <v>6750</v>
      </c>
      <c r="H1638" s="44" t="s">
        <v>9</v>
      </c>
      <c r="I1638" s="46" t="s">
        <v>6246</v>
      </c>
      <c r="J1638" s="44" t="s">
        <v>6752</v>
      </c>
      <c r="M1638" s="46">
        <v>42461</v>
      </c>
      <c r="N1638" s="46" t="s">
        <v>186</v>
      </c>
      <c r="O1638" s="46" t="s">
        <v>191</v>
      </c>
      <c r="P1638" s="46" t="s">
        <v>188</v>
      </c>
      <c r="Q1638" s="46" t="s">
        <v>4</v>
      </c>
      <c r="R1638" s="46" t="s">
        <v>4</v>
      </c>
      <c r="S1638" s="46" t="s">
        <v>194</v>
      </c>
      <c r="T1638" s="46" t="s">
        <v>194</v>
      </c>
      <c r="U1638" s="46" t="s">
        <v>194</v>
      </c>
      <c r="V1638" s="46" t="s">
        <v>194</v>
      </c>
      <c r="W1638" s="46" t="s">
        <v>189</v>
      </c>
      <c r="AD1638" s="46" t="s">
        <v>218</v>
      </c>
    </row>
    <row r="1639" spans="1:30" hidden="1">
      <c r="A1639" s="46">
        <v>243</v>
      </c>
      <c r="B1639" s="46" t="s">
        <v>946</v>
      </c>
      <c r="C1639" s="46" t="s">
        <v>6714</v>
      </c>
      <c r="D1639" s="46" t="s">
        <v>204</v>
      </c>
      <c r="E1639" s="46" t="s">
        <v>5982</v>
      </c>
      <c r="F1639" s="46" t="s">
        <v>6244</v>
      </c>
      <c r="G1639" s="44" t="s">
        <v>6750</v>
      </c>
      <c r="H1639" s="44" t="s">
        <v>5</v>
      </c>
      <c r="I1639" s="46" t="s">
        <v>6753</v>
      </c>
      <c r="J1639" s="44" t="s">
        <v>6754</v>
      </c>
      <c r="M1639" s="46">
        <v>42461</v>
      </c>
      <c r="N1639" s="46" t="s">
        <v>186</v>
      </c>
      <c r="O1639" s="46" t="s">
        <v>191</v>
      </c>
      <c r="P1639" s="46" t="s">
        <v>188</v>
      </c>
      <c r="Q1639" s="46" t="s">
        <v>4</v>
      </c>
      <c r="R1639" s="46" t="s">
        <v>4</v>
      </c>
      <c r="S1639" s="46" t="s">
        <v>194</v>
      </c>
      <c r="T1639" s="46" t="s">
        <v>194</v>
      </c>
      <c r="U1639" s="46" t="s">
        <v>194</v>
      </c>
      <c r="V1639" s="46" t="s">
        <v>194</v>
      </c>
      <c r="W1639" s="46" t="s">
        <v>189</v>
      </c>
      <c r="AD1639" s="46" t="s">
        <v>218</v>
      </c>
    </row>
    <row r="1640" spans="1:30" hidden="1">
      <c r="A1640" s="46">
        <v>244</v>
      </c>
      <c r="B1640" s="46" t="s">
        <v>946</v>
      </c>
      <c r="C1640" s="46" t="s">
        <v>6714</v>
      </c>
      <c r="D1640" s="46" t="s">
        <v>204</v>
      </c>
      <c r="E1640" s="46" t="s">
        <v>5982</v>
      </c>
      <c r="F1640" s="46" t="s">
        <v>6244</v>
      </c>
      <c r="G1640" s="44" t="s">
        <v>6750</v>
      </c>
      <c r="H1640" s="44" t="s">
        <v>192</v>
      </c>
      <c r="I1640" s="46" t="s">
        <v>6247</v>
      </c>
      <c r="J1640" s="44" t="s">
        <v>6755</v>
      </c>
      <c r="M1640" s="46">
        <v>42461</v>
      </c>
      <c r="N1640" s="46" t="s">
        <v>186</v>
      </c>
      <c r="O1640" s="46" t="s">
        <v>191</v>
      </c>
      <c r="P1640" s="46" t="s">
        <v>188</v>
      </c>
      <c r="Q1640" s="46" t="s">
        <v>4</v>
      </c>
      <c r="R1640" s="46" t="s">
        <v>4</v>
      </c>
      <c r="S1640" s="46" t="s">
        <v>194</v>
      </c>
      <c r="T1640" s="46" t="s">
        <v>194</v>
      </c>
      <c r="U1640" s="46" t="s">
        <v>194</v>
      </c>
      <c r="V1640" s="46" t="s">
        <v>194</v>
      </c>
      <c r="W1640" s="46" t="s">
        <v>189</v>
      </c>
      <c r="AD1640" s="46" t="s">
        <v>218</v>
      </c>
    </row>
    <row r="1641" spans="1:30" hidden="1">
      <c r="A1641" s="46">
        <v>245</v>
      </c>
      <c r="B1641" s="46" t="s">
        <v>946</v>
      </c>
      <c r="C1641" s="46" t="s">
        <v>6714</v>
      </c>
      <c r="D1641" s="46" t="s">
        <v>204</v>
      </c>
      <c r="E1641" s="46" t="s">
        <v>5982</v>
      </c>
      <c r="F1641" s="46" t="s">
        <v>6244</v>
      </c>
      <c r="G1641" s="44" t="s">
        <v>6750</v>
      </c>
      <c r="H1641" s="44" t="s">
        <v>192</v>
      </c>
      <c r="I1641" s="46" t="s">
        <v>6756</v>
      </c>
      <c r="J1641" s="44" t="s">
        <v>6757</v>
      </c>
      <c r="M1641" s="46">
        <v>42461</v>
      </c>
      <c r="N1641" s="46" t="s">
        <v>186</v>
      </c>
      <c r="O1641" s="46" t="s">
        <v>191</v>
      </c>
      <c r="P1641" s="46" t="s">
        <v>188</v>
      </c>
      <c r="Q1641" s="46" t="s">
        <v>4</v>
      </c>
      <c r="R1641" s="46" t="s">
        <v>4</v>
      </c>
      <c r="S1641" s="46" t="s">
        <v>194</v>
      </c>
      <c r="T1641" s="46" t="s">
        <v>194</v>
      </c>
      <c r="U1641" s="46" t="s">
        <v>194</v>
      </c>
      <c r="V1641" s="46" t="s">
        <v>194</v>
      </c>
      <c r="W1641" s="46" t="s">
        <v>189</v>
      </c>
      <c r="AD1641" s="46" t="s">
        <v>218</v>
      </c>
    </row>
    <row r="1642" spans="1:30" hidden="1">
      <c r="A1642" s="46">
        <v>246</v>
      </c>
      <c r="B1642" s="46" t="s">
        <v>946</v>
      </c>
      <c r="C1642" s="46" t="s">
        <v>6714</v>
      </c>
      <c r="D1642" s="46" t="s">
        <v>204</v>
      </c>
      <c r="E1642" s="46" t="s">
        <v>5982</v>
      </c>
      <c r="F1642" s="46" t="s">
        <v>6244</v>
      </c>
      <c r="G1642" s="44" t="s">
        <v>6750</v>
      </c>
      <c r="H1642" s="44" t="s">
        <v>5</v>
      </c>
      <c r="I1642" s="46" t="s">
        <v>6248</v>
      </c>
      <c r="J1642" s="44" t="s">
        <v>6758</v>
      </c>
      <c r="M1642" s="46">
        <v>42461</v>
      </c>
      <c r="N1642" s="46" t="s">
        <v>186</v>
      </c>
      <c r="O1642" s="46" t="s">
        <v>191</v>
      </c>
      <c r="P1642" s="46" t="s">
        <v>188</v>
      </c>
      <c r="Q1642" s="46" t="s">
        <v>4</v>
      </c>
      <c r="R1642" s="46" t="s">
        <v>4</v>
      </c>
      <c r="S1642" s="46" t="s">
        <v>194</v>
      </c>
      <c r="T1642" s="46" t="s">
        <v>194</v>
      </c>
      <c r="U1642" s="46" t="s">
        <v>194</v>
      </c>
      <c r="V1642" s="46" t="s">
        <v>194</v>
      </c>
      <c r="W1642" s="46" t="s">
        <v>189</v>
      </c>
      <c r="AD1642" s="46" t="s">
        <v>218</v>
      </c>
    </row>
    <row r="1643" spans="1:30" hidden="1">
      <c r="A1643" s="46">
        <v>247</v>
      </c>
      <c r="B1643" s="46" t="s">
        <v>946</v>
      </c>
      <c r="C1643" s="46" t="s">
        <v>6714</v>
      </c>
      <c r="D1643" s="46" t="s">
        <v>204</v>
      </c>
      <c r="E1643" s="46" t="s">
        <v>5982</v>
      </c>
      <c r="F1643" s="46" t="s">
        <v>6244</v>
      </c>
      <c r="G1643" s="44" t="s">
        <v>6750</v>
      </c>
      <c r="H1643" s="44" t="s">
        <v>5</v>
      </c>
      <c r="I1643" s="46" t="s">
        <v>6759</v>
      </c>
      <c r="J1643" s="44" t="s">
        <v>6760</v>
      </c>
      <c r="M1643" s="46">
        <v>42461</v>
      </c>
      <c r="N1643" s="46" t="s">
        <v>186</v>
      </c>
      <c r="O1643" s="46" t="s">
        <v>191</v>
      </c>
      <c r="P1643" s="46" t="s">
        <v>188</v>
      </c>
      <c r="Q1643" s="46" t="s">
        <v>4</v>
      </c>
      <c r="R1643" s="46" t="s">
        <v>4</v>
      </c>
      <c r="S1643" s="46" t="s">
        <v>194</v>
      </c>
      <c r="T1643" s="46" t="s">
        <v>194</v>
      </c>
      <c r="U1643" s="46" t="s">
        <v>194</v>
      </c>
      <c r="V1643" s="46" t="s">
        <v>194</v>
      </c>
      <c r="W1643" s="46" t="s">
        <v>189</v>
      </c>
      <c r="AD1643" s="46" t="s">
        <v>218</v>
      </c>
    </row>
    <row r="1644" spans="1:30" hidden="1">
      <c r="A1644" s="46">
        <v>248</v>
      </c>
      <c r="B1644" s="46" t="s">
        <v>946</v>
      </c>
      <c r="C1644" s="46" t="s">
        <v>6714</v>
      </c>
      <c r="D1644" s="46" t="s">
        <v>204</v>
      </c>
      <c r="E1644" s="46" t="s">
        <v>5982</v>
      </c>
      <c r="F1644" s="46" t="s">
        <v>6745</v>
      </c>
      <c r="G1644" s="44" t="s">
        <v>6746</v>
      </c>
      <c r="H1644" s="44" t="s">
        <v>3</v>
      </c>
      <c r="I1644" s="46" t="s">
        <v>6745</v>
      </c>
      <c r="M1644" s="46">
        <v>42447</v>
      </c>
      <c r="N1644" s="46" t="s">
        <v>186</v>
      </c>
      <c r="O1644" s="46" t="s">
        <v>191</v>
      </c>
      <c r="P1644" s="46" t="s">
        <v>188</v>
      </c>
      <c r="Q1644" s="46" t="s">
        <v>7</v>
      </c>
      <c r="R1644" s="46" t="s">
        <v>7</v>
      </c>
      <c r="S1644" s="46" t="s">
        <v>194</v>
      </c>
      <c r="T1644" s="46" t="s">
        <v>194</v>
      </c>
      <c r="U1644" s="46" t="s">
        <v>194</v>
      </c>
      <c r="V1644" s="46" t="s">
        <v>194</v>
      </c>
      <c r="W1644" s="46" t="s">
        <v>189</v>
      </c>
      <c r="AD1644" s="46" t="s">
        <v>218</v>
      </c>
    </row>
    <row r="1645" spans="1:30" hidden="1">
      <c r="A1645" s="46">
        <v>249</v>
      </c>
      <c r="B1645" s="46" t="s">
        <v>946</v>
      </c>
      <c r="C1645" s="46" t="s">
        <v>6714</v>
      </c>
      <c r="D1645" s="46" t="s">
        <v>204</v>
      </c>
      <c r="E1645" s="46" t="s">
        <v>5982</v>
      </c>
      <c r="F1645" s="46" t="s">
        <v>6745</v>
      </c>
      <c r="G1645" s="44" t="s">
        <v>6746</v>
      </c>
      <c r="H1645" s="44" t="s">
        <v>5</v>
      </c>
      <c r="I1645" s="46" t="s">
        <v>6761</v>
      </c>
      <c r="J1645" s="44" t="s">
        <v>6762</v>
      </c>
      <c r="M1645" s="46">
        <v>42447</v>
      </c>
      <c r="N1645" s="46" t="s">
        <v>186</v>
      </c>
      <c r="O1645" s="46" t="s">
        <v>191</v>
      </c>
      <c r="P1645" s="46" t="s">
        <v>188</v>
      </c>
      <c r="Q1645" s="46" t="s">
        <v>7</v>
      </c>
      <c r="R1645" s="46" t="s">
        <v>7</v>
      </c>
      <c r="S1645" s="46" t="s">
        <v>194</v>
      </c>
      <c r="T1645" s="46" t="s">
        <v>194</v>
      </c>
      <c r="U1645" s="46" t="s">
        <v>194</v>
      </c>
      <c r="V1645" s="46" t="s">
        <v>194</v>
      </c>
      <c r="W1645" s="46" t="s">
        <v>189</v>
      </c>
      <c r="AD1645" s="46" t="s">
        <v>218</v>
      </c>
    </row>
    <row r="1646" spans="1:30" hidden="1">
      <c r="A1646" s="46">
        <v>250</v>
      </c>
      <c r="B1646" s="46" t="s">
        <v>946</v>
      </c>
      <c r="C1646" s="46" t="s">
        <v>6714</v>
      </c>
      <c r="D1646" s="46" t="s">
        <v>204</v>
      </c>
      <c r="E1646" s="46" t="s">
        <v>5982</v>
      </c>
      <c r="F1646" s="46" t="s">
        <v>6745</v>
      </c>
      <c r="G1646" s="44" t="s">
        <v>6746</v>
      </c>
      <c r="H1646" s="44" t="s">
        <v>5</v>
      </c>
      <c r="I1646" s="46" t="s">
        <v>6763</v>
      </c>
      <c r="J1646" s="44" t="s">
        <v>6764</v>
      </c>
      <c r="M1646" s="46">
        <v>42447</v>
      </c>
      <c r="N1646" s="46" t="s">
        <v>186</v>
      </c>
      <c r="O1646" s="46" t="s">
        <v>191</v>
      </c>
      <c r="P1646" s="46" t="s">
        <v>188</v>
      </c>
      <c r="Q1646" s="46" t="s">
        <v>7</v>
      </c>
      <c r="R1646" s="46" t="s">
        <v>7</v>
      </c>
      <c r="S1646" s="46" t="s">
        <v>194</v>
      </c>
      <c r="T1646" s="46" t="s">
        <v>194</v>
      </c>
      <c r="U1646" s="46" t="s">
        <v>194</v>
      </c>
      <c r="V1646" s="46" t="s">
        <v>194</v>
      </c>
      <c r="W1646" s="46" t="s">
        <v>189</v>
      </c>
      <c r="AD1646" s="46" t="s">
        <v>218</v>
      </c>
    </row>
    <row r="1647" spans="1:30" hidden="1">
      <c r="A1647" s="46">
        <v>251</v>
      </c>
      <c r="B1647" s="46" t="s">
        <v>946</v>
      </c>
      <c r="C1647" s="46" t="s">
        <v>6714</v>
      </c>
      <c r="D1647" s="46" t="s">
        <v>204</v>
      </c>
      <c r="E1647" s="46" t="s">
        <v>5982</v>
      </c>
      <c r="F1647" s="46" t="s">
        <v>6745</v>
      </c>
      <c r="G1647" s="44" t="s">
        <v>6749</v>
      </c>
      <c r="H1647" s="44" t="s">
        <v>3</v>
      </c>
      <c r="I1647" s="46" t="s">
        <v>6745</v>
      </c>
      <c r="M1647" s="46">
        <v>42447</v>
      </c>
      <c r="N1647" s="46" t="s">
        <v>186</v>
      </c>
      <c r="O1647" s="46" t="s">
        <v>191</v>
      </c>
      <c r="P1647" s="46" t="s">
        <v>188</v>
      </c>
      <c r="Q1647" s="46" t="s">
        <v>9792</v>
      </c>
      <c r="R1647" s="46" t="s">
        <v>6243</v>
      </c>
      <c r="S1647" s="46" t="s">
        <v>194</v>
      </c>
      <c r="T1647" s="46" t="s">
        <v>194</v>
      </c>
      <c r="U1647" s="46" t="s">
        <v>194</v>
      </c>
      <c r="V1647" s="46" t="s">
        <v>194</v>
      </c>
      <c r="W1647" s="46" t="s">
        <v>189</v>
      </c>
      <c r="AD1647" s="46" t="s">
        <v>218</v>
      </c>
    </row>
    <row r="1648" spans="1:30" hidden="1">
      <c r="A1648" s="46">
        <v>252</v>
      </c>
      <c r="B1648" s="46" t="s">
        <v>946</v>
      </c>
      <c r="C1648" s="46" t="s">
        <v>6714</v>
      </c>
      <c r="D1648" s="46" t="s">
        <v>204</v>
      </c>
      <c r="E1648" s="46" t="s">
        <v>5982</v>
      </c>
      <c r="F1648" s="46" t="s">
        <v>6745</v>
      </c>
      <c r="G1648" s="44" t="s">
        <v>6749</v>
      </c>
      <c r="H1648" s="44" t="s">
        <v>5</v>
      </c>
      <c r="I1648" s="46" t="s">
        <v>6765</v>
      </c>
      <c r="J1648" s="44" t="s">
        <v>6766</v>
      </c>
      <c r="M1648" s="46">
        <v>42447</v>
      </c>
      <c r="N1648" s="46" t="s">
        <v>186</v>
      </c>
      <c r="O1648" s="46" t="s">
        <v>191</v>
      </c>
      <c r="P1648" s="46" t="s">
        <v>188</v>
      </c>
      <c r="Q1648" s="46" t="s">
        <v>9792</v>
      </c>
      <c r="R1648" s="46" t="s">
        <v>6243</v>
      </c>
      <c r="S1648" s="46" t="s">
        <v>194</v>
      </c>
      <c r="T1648" s="46" t="s">
        <v>194</v>
      </c>
      <c r="U1648" s="46" t="s">
        <v>194</v>
      </c>
      <c r="V1648" s="46" t="s">
        <v>194</v>
      </c>
      <c r="W1648" s="46" t="s">
        <v>189</v>
      </c>
      <c r="AD1648" s="46" t="s">
        <v>218</v>
      </c>
    </row>
    <row r="1649" spans="1:30" hidden="1">
      <c r="A1649" s="46">
        <v>253</v>
      </c>
      <c r="B1649" s="46" t="s">
        <v>946</v>
      </c>
      <c r="C1649" s="46" t="s">
        <v>6714</v>
      </c>
      <c r="D1649" s="46" t="s">
        <v>204</v>
      </c>
      <c r="E1649" s="46" t="s">
        <v>5982</v>
      </c>
      <c r="F1649" s="46" t="s">
        <v>6767</v>
      </c>
      <c r="G1649" s="44" t="s">
        <v>6768</v>
      </c>
      <c r="H1649" s="44" t="s">
        <v>46</v>
      </c>
      <c r="I1649" s="46" t="s">
        <v>6661</v>
      </c>
      <c r="J1649" s="44" t="s">
        <v>6662</v>
      </c>
      <c r="L1649" s="46">
        <v>17097219323</v>
      </c>
      <c r="M1649" s="46">
        <v>42213</v>
      </c>
      <c r="N1649" s="46" t="s">
        <v>186</v>
      </c>
      <c r="O1649" s="46" t="s">
        <v>191</v>
      </c>
      <c r="P1649" s="46" t="s">
        <v>188</v>
      </c>
      <c r="Q1649" s="46" t="s">
        <v>7</v>
      </c>
      <c r="R1649" s="46" t="s">
        <v>7</v>
      </c>
      <c r="S1649" s="46" t="s">
        <v>194</v>
      </c>
      <c r="T1649" s="46" t="s">
        <v>194</v>
      </c>
      <c r="U1649" s="46" t="s">
        <v>194</v>
      </c>
      <c r="V1649" s="46" t="s">
        <v>194</v>
      </c>
      <c r="W1649" s="46" t="s">
        <v>189</v>
      </c>
      <c r="AD1649" s="46" t="s">
        <v>218</v>
      </c>
    </row>
    <row r="1650" spans="1:30" hidden="1">
      <c r="A1650" s="46">
        <v>254</v>
      </c>
      <c r="B1650" s="46" t="s">
        <v>946</v>
      </c>
      <c r="C1650" s="46" t="s">
        <v>6714</v>
      </c>
      <c r="D1650" s="46" t="s">
        <v>204</v>
      </c>
      <c r="E1650" s="46" t="s">
        <v>5982</v>
      </c>
      <c r="F1650" s="46" t="s">
        <v>6767</v>
      </c>
      <c r="G1650" s="44" t="s">
        <v>6768</v>
      </c>
      <c r="H1650" s="44" t="s">
        <v>3</v>
      </c>
      <c r="I1650" s="46" t="s">
        <v>6767</v>
      </c>
      <c r="M1650" s="46">
        <v>42213</v>
      </c>
      <c r="N1650" s="46" t="s">
        <v>186</v>
      </c>
      <c r="O1650" s="46" t="s">
        <v>191</v>
      </c>
      <c r="P1650" s="46" t="s">
        <v>188</v>
      </c>
      <c r="Q1650" s="46" t="s">
        <v>7</v>
      </c>
      <c r="R1650" s="46" t="s">
        <v>7</v>
      </c>
      <c r="S1650" s="46" t="s">
        <v>194</v>
      </c>
      <c r="T1650" s="46" t="s">
        <v>194</v>
      </c>
      <c r="U1650" s="46" t="s">
        <v>194</v>
      </c>
      <c r="V1650" s="46" t="s">
        <v>194</v>
      </c>
      <c r="W1650" s="46" t="s">
        <v>189</v>
      </c>
      <c r="AD1650" s="46" t="s">
        <v>218</v>
      </c>
    </row>
    <row r="1651" spans="1:30" hidden="1">
      <c r="A1651" s="46">
        <v>255</v>
      </c>
      <c r="B1651" s="46" t="s">
        <v>946</v>
      </c>
      <c r="C1651" s="46" t="s">
        <v>6714</v>
      </c>
      <c r="D1651" s="46" t="s">
        <v>204</v>
      </c>
      <c r="E1651" s="46" t="s">
        <v>5982</v>
      </c>
      <c r="F1651" s="46" t="s">
        <v>6767</v>
      </c>
      <c r="G1651" s="44" t="s">
        <v>6768</v>
      </c>
      <c r="H1651" s="44" t="s">
        <v>9</v>
      </c>
      <c r="I1651" s="46" t="s">
        <v>6769</v>
      </c>
      <c r="J1651" s="44" t="s">
        <v>6770</v>
      </c>
      <c r="M1651" s="46">
        <v>42447</v>
      </c>
      <c r="N1651" s="46" t="s">
        <v>186</v>
      </c>
      <c r="O1651" s="46" t="s">
        <v>191</v>
      </c>
      <c r="P1651" s="46" t="s">
        <v>188</v>
      </c>
      <c r="Q1651" s="46" t="s">
        <v>6</v>
      </c>
      <c r="R1651" s="46" t="s">
        <v>6243</v>
      </c>
      <c r="S1651" s="46" t="s">
        <v>194</v>
      </c>
      <c r="T1651" s="46" t="s">
        <v>194</v>
      </c>
      <c r="U1651" s="46" t="s">
        <v>194</v>
      </c>
      <c r="V1651" s="46" t="s">
        <v>194</v>
      </c>
      <c r="W1651" s="46" t="s">
        <v>189</v>
      </c>
      <c r="AD1651" s="46" t="s">
        <v>218</v>
      </c>
    </row>
    <row r="1652" spans="1:30" hidden="1">
      <c r="A1652" s="46">
        <v>256</v>
      </c>
      <c r="B1652" s="46" t="s">
        <v>946</v>
      </c>
      <c r="C1652" s="46" t="s">
        <v>6714</v>
      </c>
      <c r="D1652" s="46" t="s">
        <v>204</v>
      </c>
      <c r="E1652" s="46" t="s">
        <v>5982</v>
      </c>
      <c r="F1652" s="46" t="s">
        <v>6767</v>
      </c>
      <c r="G1652" s="44" t="s">
        <v>6768</v>
      </c>
      <c r="H1652" s="44" t="s">
        <v>5</v>
      </c>
      <c r="I1652" s="46" t="s">
        <v>6771</v>
      </c>
      <c r="J1652" s="44" t="s">
        <v>6772</v>
      </c>
      <c r="M1652" s="46">
        <v>42447</v>
      </c>
      <c r="N1652" s="46" t="s">
        <v>186</v>
      </c>
      <c r="O1652" s="46" t="s">
        <v>191</v>
      </c>
      <c r="P1652" s="46" t="s">
        <v>188</v>
      </c>
      <c r="Q1652" s="46" t="s">
        <v>6</v>
      </c>
      <c r="R1652" s="46" t="s">
        <v>6243</v>
      </c>
      <c r="S1652" s="46" t="s">
        <v>194</v>
      </c>
      <c r="T1652" s="46" t="s">
        <v>194</v>
      </c>
      <c r="U1652" s="46" t="s">
        <v>194</v>
      </c>
      <c r="V1652" s="46" t="s">
        <v>194</v>
      </c>
      <c r="W1652" s="46" t="s">
        <v>189</v>
      </c>
      <c r="AD1652" s="46" t="s">
        <v>218</v>
      </c>
    </row>
    <row r="1653" spans="1:30" hidden="1">
      <c r="A1653" s="46">
        <v>257</v>
      </c>
      <c r="B1653" s="46" t="s">
        <v>946</v>
      </c>
      <c r="C1653" s="46" t="s">
        <v>6714</v>
      </c>
      <c r="D1653" s="46" t="s">
        <v>204</v>
      </c>
      <c r="E1653" s="46" t="s">
        <v>5982</v>
      </c>
      <c r="F1653" s="46" t="s">
        <v>6773</v>
      </c>
      <c r="G1653" s="44" t="s">
        <v>6774</v>
      </c>
      <c r="H1653" s="44" t="s">
        <v>3</v>
      </c>
      <c r="I1653" s="46" t="s">
        <v>6773</v>
      </c>
      <c r="J1653" s="44" t="s">
        <v>6775</v>
      </c>
      <c r="M1653" s="46">
        <v>42447</v>
      </c>
      <c r="N1653" s="46" t="s">
        <v>186</v>
      </c>
      <c r="O1653" s="46" t="s">
        <v>191</v>
      </c>
      <c r="P1653" s="46" t="s">
        <v>188</v>
      </c>
      <c r="Q1653" s="46" t="s">
        <v>6</v>
      </c>
      <c r="R1653" s="46" t="s">
        <v>6243</v>
      </c>
      <c r="S1653" s="46" t="s">
        <v>194</v>
      </c>
      <c r="T1653" s="46" t="s">
        <v>194</v>
      </c>
      <c r="U1653" s="46" t="s">
        <v>194</v>
      </c>
      <c r="V1653" s="46" t="s">
        <v>194</v>
      </c>
      <c r="W1653" s="46" t="s">
        <v>189</v>
      </c>
      <c r="AD1653" s="46" t="s">
        <v>218</v>
      </c>
    </row>
    <row r="1654" spans="1:30" hidden="1">
      <c r="A1654" s="46">
        <v>258</v>
      </c>
      <c r="B1654" s="46" t="s">
        <v>946</v>
      </c>
      <c r="C1654" s="46" t="s">
        <v>6714</v>
      </c>
      <c r="D1654" s="46" t="s">
        <v>204</v>
      </c>
      <c r="E1654" s="46" t="s">
        <v>5982</v>
      </c>
      <c r="F1654" s="46" t="s">
        <v>6244</v>
      </c>
      <c r="G1654" s="44" t="s">
        <v>6750</v>
      </c>
      <c r="H1654" s="44" t="s">
        <v>46</v>
      </c>
      <c r="I1654" s="46" t="s">
        <v>6661</v>
      </c>
      <c r="J1654" s="44" t="s">
        <v>6662</v>
      </c>
      <c r="L1654" s="46">
        <v>17097219323</v>
      </c>
      <c r="M1654" s="46">
        <v>42213</v>
      </c>
      <c r="N1654" s="46" t="s">
        <v>186</v>
      </c>
      <c r="O1654" s="46" t="s">
        <v>191</v>
      </c>
      <c r="P1654" s="46" t="s">
        <v>188</v>
      </c>
      <c r="Q1654" s="46" t="s">
        <v>4</v>
      </c>
      <c r="R1654" s="46" t="s">
        <v>4</v>
      </c>
      <c r="S1654" s="46" t="s">
        <v>194</v>
      </c>
      <c r="T1654" s="46" t="s">
        <v>194</v>
      </c>
      <c r="U1654" s="46" t="s">
        <v>194</v>
      </c>
      <c r="V1654" s="46" t="s">
        <v>194</v>
      </c>
      <c r="W1654" s="46" t="s">
        <v>189</v>
      </c>
      <c r="AD1654" s="46" t="s">
        <v>218</v>
      </c>
    </row>
    <row r="1655" spans="1:30" hidden="1">
      <c r="A1655" s="46">
        <v>259</v>
      </c>
      <c r="B1655" s="46" t="s">
        <v>946</v>
      </c>
      <c r="C1655" s="46" t="s">
        <v>2364</v>
      </c>
      <c r="D1655" s="46" t="s">
        <v>2153</v>
      </c>
      <c r="E1655" s="46" t="s">
        <v>5982</v>
      </c>
      <c r="F1655" s="46" t="s">
        <v>6251</v>
      </c>
      <c r="G1655" s="44" t="s">
        <v>6776</v>
      </c>
      <c r="H1655" s="44" t="s">
        <v>3</v>
      </c>
      <c r="I1655" s="46" t="s">
        <v>6251</v>
      </c>
      <c r="J1655" s="44" t="s">
        <v>6252</v>
      </c>
      <c r="K1655" s="46" t="s">
        <v>6253</v>
      </c>
      <c r="L1655" s="46">
        <v>15888173375</v>
      </c>
      <c r="M1655" s="46">
        <v>42332</v>
      </c>
      <c r="N1655" s="46" t="s">
        <v>186</v>
      </c>
      <c r="O1655" s="46" t="s">
        <v>191</v>
      </c>
      <c r="P1655" s="46" t="s">
        <v>200</v>
      </c>
      <c r="Q1655" s="46" t="s">
        <v>11</v>
      </c>
      <c r="R1655" s="46" t="s">
        <v>7</v>
      </c>
      <c r="S1655" s="46" t="s">
        <v>194</v>
      </c>
      <c r="T1655" s="46" t="s">
        <v>194</v>
      </c>
      <c r="U1655" s="46" t="s">
        <v>194</v>
      </c>
      <c r="V1655" s="46" t="s">
        <v>194</v>
      </c>
      <c r="W1655" s="46" t="s">
        <v>201</v>
      </c>
      <c r="AA1655" s="46" t="s">
        <v>1138</v>
      </c>
      <c r="AB1655" s="46" t="s">
        <v>195</v>
      </c>
      <c r="AC1655" s="46" t="s">
        <v>4139</v>
      </c>
      <c r="AD1655" s="46" t="s">
        <v>201</v>
      </c>
    </row>
    <row r="1656" spans="1:30" hidden="1">
      <c r="A1656" s="46">
        <v>260</v>
      </c>
      <c r="B1656" s="46" t="s">
        <v>946</v>
      </c>
      <c r="C1656" s="46" t="s">
        <v>2364</v>
      </c>
      <c r="D1656" s="46" t="s">
        <v>2153</v>
      </c>
      <c r="E1656" s="46" t="s">
        <v>5982</v>
      </c>
      <c r="F1656" s="46" t="s">
        <v>6254</v>
      </c>
      <c r="G1656" s="44" t="s">
        <v>6777</v>
      </c>
      <c r="H1656" s="44" t="s">
        <v>3</v>
      </c>
      <c r="I1656" s="46" t="s">
        <v>6254</v>
      </c>
      <c r="J1656" s="44" t="s">
        <v>6255</v>
      </c>
      <c r="K1656" s="46" t="s">
        <v>6256</v>
      </c>
      <c r="L1656" s="46" t="s">
        <v>6257</v>
      </c>
      <c r="M1656" s="46">
        <v>42438</v>
      </c>
      <c r="N1656" s="46" t="s">
        <v>186</v>
      </c>
      <c r="O1656" s="46" t="s">
        <v>191</v>
      </c>
      <c r="P1656" s="46" t="s">
        <v>200</v>
      </c>
      <c r="Q1656" s="46" t="s">
        <v>7</v>
      </c>
      <c r="R1656" s="46" t="s">
        <v>7</v>
      </c>
      <c r="S1656" s="46" t="s">
        <v>194</v>
      </c>
      <c r="T1656" s="46" t="s">
        <v>194</v>
      </c>
      <c r="U1656" s="46" t="s">
        <v>194</v>
      </c>
      <c r="V1656" s="46" t="s">
        <v>194</v>
      </c>
      <c r="W1656" s="46" t="s">
        <v>201</v>
      </c>
      <c r="AD1656" s="46" t="s">
        <v>201</v>
      </c>
    </row>
    <row r="1657" spans="1:30" hidden="1">
      <c r="A1657" s="46">
        <v>261</v>
      </c>
      <c r="B1657" s="46" t="s">
        <v>946</v>
      </c>
      <c r="C1657" s="46" t="s">
        <v>2364</v>
      </c>
      <c r="D1657" s="46" t="s">
        <v>2153</v>
      </c>
      <c r="E1657" s="46" t="s">
        <v>5982</v>
      </c>
      <c r="F1657" s="46" t="s">
        <v>6254</v>
      </c>
      <c r="G1657" s="44" t="s">
        <v>6777</v>
      </c>
      <c r="H1657" s="44" t="s">
        <v>1474</v>
      </c>
      <c r="I1657" s="46" t="s">
        <v>6258</v>
      </c>
      <c r="J1657" s="44" t="s">
        <v>6259</v>
      </c>
      <c r="K1657" s="46" t="s">
        <v>6260</v>
      </c>
      <c r="L1657" s="46">
        <v>18968195636</v>
      </c>
      <c r="M1657" s="46">
        <v>42290</v>
      </c>
      <c r="N1657" s="46" t="s">
        <v>186</v>
      </c>
      <c r="O1657" s="46" t="s">
        <v>187</v>
      </c>
      <c r="P1657" s="46" t="s">
        <v>200</v>
      </c>
      <c r="Q1657" s="46" t="s">
        <v>7</v>
      </c>
      <c r="R1657" s="46" t="s">
        <v>7</v>
      </c>
      <c r="S1657" s="46" t="s">
        <v>194</v>
      </c>
      <c r="T1657" s="46" t="s">
        <v>194</v>
      </c>
      <c r="U1657" s="46" t="s">
        <v>194</v>
      </c>
      <c r="V1657" s="46" t="s">
        <v>194</v>
      </c>
      <c r="W1657" s="46" t="s">
        <v>201</v>
      </c>
      <c r="AD1657" s="46" t="s">
        <v>201</v>
      </c>
    </row>
    <row r="1658" spans="1:30" hidden="1">
      <c r="A1658" s="46">
        <v>262</v>
      </c>
      <c r="B1658" s="46" t="s">
        <v>946</v>
      </c>
      <c r="C1658" s="46" t="s">
        <v>2364</v>
      </c>
      <c r="D1658" s="46" t="s">
        <v>2153</v>
      </c>
      <c r="E1658" s="46" t="s">
        <v>5982</v>
      </c>
      <c r="F1658" s="46" t="s">
        <v>6778</v>
      </c>
      <c r="G1658" s="44" t="s">
        <v>6779</v>
      </c>
      <c r="H1658" s="44" t="s">
        <v>1474</v>
      </c>
      <c r="I1658" s="46" t="s">
        <v>6262</v>
      </c>
      <c r="J1658" s="44" t="s">
        <v>6263</v>
      </c>
      <c r="K1658" s="46" t="s">
        <v>6264</v>
      </c>
      <c r="L1658" s="46">
        <v>15258333581</v>
      </c>
      <c r="M1658" s="46">
        <v>42433</v>
      </c>
      <c r="N1658" s="46" t="s">
        <v>186</v>
      </c>
      <c r="O1658" s="46" t="s">
        <v>191</v>
      </c>
      <c r="P1658" s="46" t="s">
        <v>200</v>
      </c>
      <c r="Q1658" s="46" t="s">
        <v>6</v>
      </c>
      <c r="R1658" s="46" t="s">
        <v>7</v>
      </c>
      <c r="S1658" s="46" t="s">
        <v>194</v>
      </c>
      <c r="T1658" s="46" t="s">
        <v>194</v>
      </c>
      <c r="U1658" s="46" t="s">
        <v>194</v>
      </c>
      <c r="V1658" s="46" t="s">
        <v>194</v>
      </c>
      <c r="W1658" s="46" t="s">
        <v>201</v>
      </c>
      <c r="AA1658" s="46" t="s">
        <v>6265</v>
      </c>
      <c r="AB1658" s="46" t="s">
        <v>34</v>
      </c>
      <c r="AC1658" s="46" t="s">
        <v>4139</v>
      </c>
      <c r="AD1658" s="46" t="s">
        <v>201</v>
      </c>
    </row>
    <row r="1659" spans="1:30" hidden="1">
      <c r="A1659" s="46">
        <v>263</v>
      </c>
      <c r="B1659" s="46" t="s">
        <v>946</v>
      </c>
      <c r="C1659" s="46" t="s">
        <v>2364</v>
      </c>
      <c r="D1659" s="46" t="s">
        <v>2153</v>
      </c>
      <c r="E1659" s="46" t="s">
        <v>5982</v>
      </c>
      <c r="F1659" s="46" t="s">
        <v>6266</v>
      </c>
      <c r="G1659" s="44" t="s">
        <v>6780</v>
      </c>
      <c r="H1659" s="44" t="s">
        <v>3</v>
      </c>
      <c r="I1659" s="46" t="s">
        <v>6266</v>
      </c>
      <c r="J1659" s="44" t="s">
        <v>6267</v>
      </c>
      <c r="K1659" s="46" t="s">
        <v>6268</v>
      </c>
      <c r="L1659" s="46">
        <v>15067113512</v>
      </c>
      <c r="M1659" s="46">
        <v>42297</v>
      </c>
      <c r="N1659" s="46" t="s">
        <v>186</v>
      </c>
      <c r="O1659" s="46" t="s">
        <v>187</v>
      </c>
      <c r="P1659" s="46" t="s">
        <v>200</v>
      </c>
      <c r="Q1659" s="46" t="s">
        <v>9791</v>
      </c>
      <c r="R1659" s="46" t="s">
        <v>2863</v>
      </c>
      <c r="S1659" s="46" t="s">
        <v>194</v>
      </c>
      <c r="T1659" s="46" t="s">
        <v>194</v>
      </c>
      <c r="U1659" s="46" t="s">
        <v>194</v>
      </c>
      <c r="V1659" s="46" t="s">
        <v>194</v>
      </c>
      <c r="W1659" s="46" t="s">
        <v>201</v>
      </c>
      <c r="AD1659" s="46" t="s">
        <v>201</v>
      </c>
    </row>
    <row r="1660" spans="1:30" hidden="1">
      <c r="A1660" s="46">
        <v>264</v>
      </c>
      <c r="B1660" s="46" t="s">
        <v>946</v>
      </c>
      <c r="C1660" s="46" t="s">
        <v>2364</v>
      </c>
      <c r="D1660" s="46" t="s">
        <v>2153</v>
      </c>
      <c r="E1660" s="46" t="s">
        <v>5982</v>
      </c>
      <c r="F1660" s="46" t="s">
        <v>6266</v>
      </c>
      <c r="G1660" s="44" t="s">
        <v>6780</v>
      </c>
      <c r="H1660" s="44" t="s">
        <v>1474</v>
      </c>
      <c r="I1660" s="46" t="s">
        <v>6269</v>
      </c>
      <c r="J1660" s="44" t="s">
        <v>6270</v>
      </c>
      <c r="K1660" s="46" t="s">
        <v>6271</v>
      </c>
      <c r="L1660" s="46">
        <v>13282830458</v>
      </c>
      <c r="M1660" s="46">
        <v>42349</v>
      </c>
      <c r="N1660" s="46" t="s">
        <v>186</v>
      </c>
      <c r="O1660" s="46" t="s">
        <v>187</v>
      </c>
      <c r="P1660" s="46" t="s">
        <v>200</v>
      </c>
      <c r="Q1660" s="46" t="s">
        <v>9791</v>
      </c>
      <c r="R1660" s="46" t="s">
        <v>2863</v>
      </c>
      <c r="S1660" s="46" t="s">
        <v>194</v>
      </c>
      <c r="T1660" s="46" t="s">
        <v>194</v>
      </c>
      <c r="U1660" s="46" t="s">
        <v>194</v>
      </c>
      <c r="V1660" s="46" t="s">
        <v>194</v>
      </c>
      <c r="W1660" s="46" t="s">
        <v>201</v>
      </c>
      <c r="AD1660" s="46" t="s">
        <v>201</v>
      </c>
    </row>
    <row r="1661" spans="1:30" hidden="1">
      <c r="A1661" s="46">
        <v>265</v>
      </c>
      <c r="B1661" s="46" t="s">
        <v>946</v>
      </c>
      <c r="C1661" s="46" t="s">
        <v>2364</v>
      </c>
      <c r="D1661" s="46" t="s">
        <v>2153</v>
      </c>
      <c r="E1661" s="46" t="s">
        <v>5982</v>
      </c>
      <c r="F1661" s="46" t="s">
        <v>6266</v>
      </c>
      <c r="G1661" s="44" t="s">
        <v>6780</v>
      </c>
      <c r="H1661" s="44" t="s">
        <v>5</v>
      </c>
      <c r="I1661" s="46" t="s">
        <v>6272</v>
      </c>
      <c r="J1661" s="44" t="s">
        <v>6273</v>
      </c>
      <c r="K1661" s="46" t="s">
        <v>6274</v>
      </c>
      <c r="L1661" s="46">
        <v>13140760358</v>
      </c>
      <c r="M1661" s="46">
        <v>42359</v>
      </c>
      <c r="N1661" s="46" t="s">
        <v>186</v>
      </c>
      <c r="O1661" s="46" t="s">
        <v>187</v>
      </c>
      <c r="P1661" s="46" t="s">
        <v>200</v>
      </c>
      <c r="Q1661" s="46" t="s">
        <v>9791</v>
      </c>
      <c r="R1661" s="46" t="s">
        <v>2863</v>
      </c>
      <c r="S1661" s="46" t="s">
        <v>194</v>
      </c>
      <c r="T1661" s="46" t="s">
        <v>194</v>
      </c>
      <c r="U1661" s="46" t="s">
        <v>194</v>
      </c>
      <c r="V1661" s="46" t="s">
        <v>194</v>
      </c>
      <c r="W1661" s="46" t="s">
        <v>201</v>
      </c>
      <c r="AD1661" s="46" t="s">
        <v>201</v>
      </c>
    </row>
    <row r="1662" spans="1:30" hidden="1">
      <c r="A1662" s="46">
        <v>266</v>
      </c>
      <c r="B1662" s="46" t="s">
        <v>946</v>
      </c>
      <c r="C1662" s="46" t="s">
        <v>2364</v>
      </c>
      <c r="D1662" s="46" t="s">
        <v>2153</v>
      </c>
      <c r="E1662" s="46" t="s">
        <v>5982</v>
      </c>
      <c r="F1662" s="46" t="s">
        <v>6275</v>
      </c>
      <c r="G1662" s="44" t="s">
        <v>6781</v>
      </c>
      <c r="H1662" s="44" t="s">
        <v>3</v>
      </c>
      <c r="I1662" s="46" t="s">
        <v>6275</v>
      </c>
      <c r="J1662" s="44" t="s">
        <v>6782</v>
      </c>
      <c r="L1662" s="46">
        <v>18042000918</v>
      </c>
      <c r="M1662" s="46">
        <v>42459</v>
      </c>
      <c r="N1662" s="46" t="s">
        <v>186</v>
      </c>
      <c r="O1662" s="46" t="s">
        <v>191</v>
      </c>
      <c r="P1662" s="46" t="s">
        <v>200</v>
      </c>
      <c r="Q1662" s="46" t="s">
        <v>6</v>
      </c>
      <c r="R1662" s="46" t="s">
        <v>7</v>
      </c>
      <c r="S1662" s="46" t="s">
        <v>194</v>
      </c>
      <c r="T1662" s="46" t="s">
        <v>194</v>
      </c>
      <c r="U1662" s="46" t="s">
        <v>194</v>
      </c>
      <c r="V1662" s="46" t="s">
        <v>194</v>
      </c>
      <c r="W1662" s="46" t="s">
        <v>201</v>
      </c>
      <c r="AA1662" s="46" t="s">
        <v>1351</v>
      </c>
      <c r="AB1662" s="46" t="s">
        <v>195</v>
      </c>
      <c r="AC1662" s="46" t="s">
        <v>4139</v>
      </c>
      <c r="AD1662" s="46" t="s">
        <v>201</v>
      </c>
    </row>
    <row r="1663" spans="1:30" hidden="1">
      <c r="A1663" s="46">
        <v>267</v>
      </c>
      <c r="B1663" s="46" t="s">
        <v>946</v>
      </c>
      <c r="C1663" s="46" t="s">
        <v>2364</v>
      </c>
      <c r="D1663" s="46" t="s">
        <v>2153</v>
      </c>
      <c r="E1663" s="46" t="s">
        <v>5982</v>
      </c>
      <c r="F1663" s="46" t="s">
        <v>6276</v>
      </c>
      <c r="G1663" s="44" t="s">
        <v>6783</v>
      </c>
      <c r="H1663" s="44" t="s">
        <v>3</v>
      </c>
      <c r="I1663" s="46" t="s">
        <v>6276</v>
      </c>
      <c r="J1663" s="44" t="s">
        <v>6277</v>
      </c>
      <c r="K1663" s="46" t="s">
        <v>6278</v>
      </c>
      <c r="L1663" s="46">
        <v>15068832127</v>
      </c>
      <c r="M1663" s="46">
        <v>41729</v>
      </c>
      <c r="N1663" s="46" t="s">
        <v>186</v>
      </c>
      <c r="O1663" s="46" t="s">
        <v>187</v>
      </c>
      <c r="P1663" s="46" t="s">
        <v>193</v>
      </c>
      <c r="Q1663" s="46" t="s">
        <v>7</v>
      </c>
      <c r="R1663" s="46" t="s">
        <v>7</v>
      </c>
      <c r="S1663" s="46" t="s">
        <v>194</v>
      </c>
      <c r="T1663" s="46" t="s">
        <v>194</v>
      </c>
      <c r="U1663" s="46" t="s">
        <v>194</v>
      </c>
      <c r="V1663" s="46" t="s">
        <v>194</v>
      </c>
      <c r="W1663" s="46" t="s">
        <v>189</v>
      </c>
      <c r="AA1663" s="46" t="s">
        <v>1101</v>
      </c>
      <c r="AB1663" s="46" t="s">
        <v>34</v>
      </c>
      <c r="AC1663" s="46" t="s">
        <v>6279</v>
      </c>
      <c r="AD1663" s="46" t="s">
        <v>218</v>
      </c>
    </row>
    <row r="1664" spans="1:30" hidden="1">
      <c r="A1664" s="46">
        <v>268</v>
      </c>
      <c r="B1664" s="46" t="s">
        <v>946</v>
      </c>
      <c r="C1664" s="46" t="s">
        <v>2364</v>
      </c>
      <c r="D1664" s="46" t="s">
        <v>2153</v>
      </c>
      <c r="E1664" s="46" t="s">
        <v>5982</v>
      </c>
      <c r="F1664" s="46" t="s">
        <v>6276</v>
      </c>
      <c r="G1664" s="44" t="s">
        <v>6783</v>
      </c>
      <c r="H1664" s="44" t="s">
        <v>9</v>
      </c>
      <c r="I1664" s="46" t="s">
        <v>6280</v>
      </c>
      <c r="J1664" s="44" t="s">
        <v>6281</v>
      </c>
      <c r="K1664" s="46" t="s">
        <v>6784</v>
      </c>
      <c r="L1664" s="46">
        <v>15205818223</v>
      </c>
      <c r="M1664" s="46">
        <v>42252</v>
      </c>
      <c r="N1664" s="46" t="s">
        <v>186</v>
      </c>
      <c r="O1664" s="46" t="s">
        <v>187</v>
      </c>
      <c r="P1664" s="46" t="s">
        <v>200</v>
      </c>
      <c r="Q1664" s="46" t="s">
        <v>7</v>
      </c>
      <c r="R1664" s="46" t="s">
        <v>7</v>
      </c>
      <c r="S1664" s="46" t="s">
        <v>194</v>
      </c>
      <c r="T1664" s="46" t="s">
        <v>194</v>
      </c>
      <c r="U1664" s="46" t="s">
        <v>194</v>
      </c>
      <c r="V1664" s="46" t="s">
        <v>194</v>
      </c>
      <c r="W1664" s="46" t="s">
        <v>201</v>
      </c>
      <c r="AA1664" s="46" t="s">
        <v>1101</v>
      </c>
      <c r="AB1664" s="46" t="s">
        <v>34</v>
      </c>
      <c r="AC1664" s="46" t="s">
        <v>6279</v>
      </c>
      <c r="AD1664" s="46" t="s">
        <v>201</v>
      </c>
    </row>
    <row r="1665" spans="1:33" hidden="1">
      <c r="A1665" s="46">
        <v>269</v>
      </c>
      <c r="B1665" s="46" t="s">
        <v>946</v>
      </c>
      <c r="C1665" s="46" t="s">
        <v>2364</v>
      </c>
      <c r="D1665" s="46" t="s">
        <v>2153</v>
      </c>
      <c r="E1665" s="46" t="s">
        <v>5982</v>
      </c>
      <c r="F1665" s="46" t="s">
        <v>6276</v>
      </c>
      <c r="G1665" s="44" t="s">
        <v>6783</v>
      </c>
      <c r="H1665" s="44" t="s">
        <v>8</v>
      </c>
      <c r="I1665" s="46" t="s">
        <v>6282</v>
      </c>
      <c r="J1665" s="44" t="s">
        <v>6283</v>
      </c>
      <c r="K1665" s="46" t="s">
        <v>6284</v>
      </c>
      <c r="L1665" s="46">
        <v>13868122073</v>
      </c>
      <c r="M1665" s="46">
        <v>41984</v>
      </c>
      <c r="N1665" s="46" t="s">
        <v>186</v>
      </c>
      <c r="O1665" s="46" t="s">
        <v>191</v>
      </c>
      <c r="P1665" s="46" t="s">
        <v>200</v>
      </c>
      <c r="Q1665" s="46" t="s">
        <v>7</v>
      </c>
      <c r="R1665" s="46" t="s">
        <v>7</v>
      </c>
      <c r="S1665" s="46" t="s">
        <v>194</v>
      </c>
      <c r="T1665" s="46" t="s">
        <v>194</v>
      </c>
      <c r="U1665" s="46" t="s">
        <v>194</v>
      </c>
      <c r="V1665" s="46" t="s">
        <v>194</v>
      </c>
      <c r="W1665" s="46" t="s">
        <v>201</v>
      </c>
      <c r="AA1665" s="46" t="s">
        <v>1101</v>
      </c>
      <c r="AB1665" s="46" t="s">
        <v>34</v>
      </c>
      <c r="AC1665" s="46" t="s">
        <v>6279</v>
      </c>
      <c r="AD1665" s="46" t="s">
        <v>201</v>
      </c>
    </row>
    <row r="1666" spans="1:33" hidden="1">
      <c r="A1666" s="46">
        <v>270</v>
      </c>
      <c r="B1666" s="46" t="s">
        <v>946</v>
      </c>
      <c r="C1666" s="46" t="s">
        <v>2364</v>
      </c>
      <c r="D1666" s="46" t="s">
        <v>2153</v>
      </c>
      <c r="E1666" s="46" t="s">
        <v>5982</v>
      </c>
      <c r="F1666" s="46" t="s">
        <v>6285</v>
      </c>
      <c r="G1666" s="44" t="s">
        <v>6785</v>
      </c>
      <c r="H1666" s="44" t="s">
        <v>3</v>
      </c>
      <c r="I1666" s="46" t="s">
        <v>6285</v>
      </c>
      <c r="J1666" s="44" t="s">
        <v>6286</v>
      </c>
      <c r="K1666" s="46" t="s">
        <v>6287</v>
      </c>
      <c r="L1666" s="46">
        <v>17083520964</v>
      </c>
      <c r="M1666" s="46">
        <v>42447</v>
      </c>
      <c r="N1666" s="46" t="s">
        <v>186</v>
      </c>
      <c r="O1666" s="46" t="s">
        <v>191</v>
      </c>
      <c r="P1666" s="46" t="s">
        <v>200</v>
      </c>
      <c r="Q1666" s="46" t="s">
        <v>6</v>
      </c>
      <c r="R1666" s="46" t="s">
        <v>7</v>
      </c>
      <c r="S1666" s="46" t="s">
        <v>194</v>
      </c>
      <c r="T1666" s="46" t="s">
        <v>194</v>
      </c>
      <c r="U1666" s="46" t="s">
        <v>194</v>
      </c>
      <c r="V1666" s="46" t="s">
        <v>194</v>
      </c>
      <c r="W1666" s="46" t="s">
        <v>201</v>
      </c>
      <c r="AD1666" s="46" t="s">
        <v>201</v>
      </c>
    </row>
    <row r="1667" spans="1:33" hidden="1">
      <c r="A1667" s="46">
        <v>271</v>
      </c>
      <c r="B1667" s="46" t="s">
        <v>946</v>
      </c>
      <c r="C1667" s="46" t="s">
        <v>2364</v>
      </c>
      <c r="D1667" s="46" t="s">
        <v>2153</v>
      </c>
      <c r="E1667" s="46" t="s">
        <v>5982</v>
      </c>
      <c r="F1667" s="46" t="s">
        <v>6288</v>
      </c>
      <c r="G1667" s="44" t="s">
        <v>6786</v>
      </c>
      <c r="H1667" s="44" t="s">
        <v>3</v>
      </c>
      <c r="I1667" s="46" t="s">
        <v>6288</v>
      </c>
      <c r="J1667" s="44" t="s">
        <v>6289</v>
      </c>
      <c r="K1667" s="46" t="s">
        <v>6290</v>
      </c>
      <c r="L1667" s="46">
        <v>18768133719</v>
      </c>
      <c r="M1667" s="46">
        <v>42360</v>
      </c>
      <c r="N1667" s="46" t="s">
        <v>186</v>
      </c>
      <c r="O1667" s="46" t="s">
        <v>187</v>
      </c>
      <c r="P1667" s="46" t="s">
        <v>200</v>
      </c>
      <c r="Q1667" s="46" t="s">
        <v>6</v>
      </c>
      <c r="R1667" s="46" t="s">
        <v>7</v>
      </c>
      <c r="S1667" s="46" t="s">
        <v>194</v>
      </c>
      <c r="T1667" s="46" t="s">
        <v>194</v>
      </c>
      <c r="U1667" s="46" t="s">
        <v>194</v>
      </c>
      <c r="V1667" s="46" t="s">
        <v>194</v>
      </c>
      <c r="W1667" s="46" t="s">
        <v>201</v>
      </c>
      <c r="AD1667" s="46" t="s">
        <v>201</v>
      </c>
    </row>
    <row r="1668" spans="1:33" hidden="1">
      <c r="A1668" s="46">
        <v>272</v>
      </c>
      <c r="B1668" s="46" t="s">
        <v>946</v>
      </c>
      <c r="C1668" s="46" t="s">
        <v>2364</v>
      </c>
      <c r="D1668" s="46" t="s">
        <v>2153</v>
      </c>
      <c r="E1668" s="46" t="s">
        <v>5982</v>
      </c>
      <c r="F1668" s="46" t="s">
        <v>6251</v>
      </c>
      <c r="G1668" s="44" t="s">
        <v>6776</v>
      </c>
      <c r="H1668" s="44" t="s">
        <v>46</v>
      </c>
      <c r="I1668" s="46" t="s">
        <v>6787</v>
      </c>
      <c r="J1668" s="44" t="s">
        <v>5203</v>
      </c>
      <c r="L1668" s="46">
        <v>13093778366</v>
      </c>
      <c r="M1668" s="46">
        <v>42552</v>
      </c>
      <c r="N1668" s="46" t="s">
        <v>186</v>
      </c>
      <c r="O1668" s="46" t="s">
        <v>191</v>
      </c>
      <c r="P1668" s="46" t="s">
        <v>188</v>
      </c>
      <c r="Q1668" s="46" t="s">
        <v>11</v>
      </c>
      <c r="R1668" s="46" t="s">
        <v>6</v>
      </c>
      <c r="S1668" s="46" t="s">
        <v>194</v>
      </c>
      <c r="T1668" s="46" t="s">
        <v>194</v>
      </c>
      <c r="U1668" s="46" t="s">
        <v>194</v>
      </c>
      <c r="V1668" s="46" t="s">
        <v>194</v>
      </c>
      <c r="W1668" s="46" t="s">
        <v>189</v>
      </c>
      <c r="AD1668" s="46" t="s">
        <v>218</v>
      </c>
    </row>
    <row r="1669" spans="1:33" hidden="1">
      <c r="A1669" s="46">
        <v>273</v>
      </c>
      <c r="B1669" s="46" t="s">
        <v>946</v>
      </c>
      <c r="C1669" s="46" t="s">
        <v>2364</v>
      </c>
      <c r="D1669" s="46" t="s">
        <v>2153</v>
      </c>
      <c r="E1669" s="46" t="s">
        <v>5982</v>
      </c>
      <c r="F1669" s="46" t="s">
        <v>6254</v>
      </c>
      <c r="G1669" s="44" t="s">
        <v>6777</v>
      </c>
      <c r="H1669" s="44" t="s">
        <v>46</v>
      </c>
      <c r="I1669" s="46" t="s">
        <v>6787</v>
      </c>
      <c r="J1669" s="44" t="s">
        <v>5203</v>
      </c>
      <c r="L1669" s="46">
        <v>13093778366</v>
      </c>
      <c r="M1669" s="46">
        <v>42552</v>
      </c>
      <c r="N1669" s="46" t="s">
        <v>186</v>
      </c>
      <c r="O1669" s="46" t="s">
        <v>191</v>
      </c>
      <c r="P1669" s="46" t="s">
        <v>188</v>
      </c>
      <c r="Q1669" s="46" t="s">
        <v>7</v>
      </c>
      <c r="R1669" s="46" t="s">
        <v>7</v>
      </c>
      <c r="S1669" s="46" t="s">
        <v>194</v>
      </c>
      <c r="T1669" s="46" t="s">
        <v>194</v>
      </c>
      <c r="U1669" s="46" t="s">
        <v>194</v>
      </c>
      <c r="V1669" s="46" t="s">
        <v>194</v>
      </c>
      <c r="W1669" s="46" t="s">
        <v>189</v>
      </c>
      <c r="AD1669" s="46" t="s">
        <v>218</v>
      </c>
    </row>
    <row r="1670" spans="1:33" hidden="1">
      <c r="A1670" s="46">
        <v>274</v>
      </c>
      <c r="B1670" s="46" t="s">
        <v>946</v>
      </c>
      <c r="C1670" s="46" t="s">
        <v>2364</v>
      </c>
      <c r="D1670" s="46" t="s">
        <v>2153</v>
      </c>
      <c r="E1670" s="46" t="s">
        <v>5982</v>
      </c>
      <c r="F1670" s="46" t="s">
        <v>6788</v>
      </c>
      <c r="G1670" s="44" t="s">
        <v>6779</v>
      </c>
      <c r="H1670" s="44" t="s">
        <v>46</v>
      </c>
      <c r="I1670" s="46" t="s">
        <v>6787</v>
      </c>
      <c r="J1670" s="44" t="s">
        <v>5203</v>
      </c>
      <c r="L1670" s="46">
        <v>13093778366</v>
      </c>
      <c r="M1670" s="46">
        <v>42552</v>
      </c>
      <c r="N1670" s="46" t="s">
        <v>186</v>
      </c>
      <c r="O1670" s="46" t="s">
        <v>191</v>
      </c>
      <c r="P1670" s="46" t="s">
        <v>188</v>
      </c>
      <c r="Q1670" s="46" t="s">
        <v>6</v>
      </c>
      <c r="R1670" s="46" t="s">
        <v>7</v>
      </c>
      <c r="S1670" s="46" t="s">
        <v>194</v>
      </c>
      <c r="T1670" s="46" t="s">
        <v>194</v>
      </c>
      <c r="U1670" s="46" t="s">
        <v>194</v>
      </c>
      <c r="V1670" s="46" t="s">
        <v>194</v>
      </c>
      <c r="W1670" s="46" t="s">
        <v>189</v>
      </c>
      <c r="AD1670" s="46" t="s">
        <v>218</v>
      </c>
    </row>
    <row r="1671" spans="1:33" hidden="1">
      <c r="A1671" s="46">
        <v>275</v>
      </c>
      <c r="B1671" s="46" t="s">
        <v>946</v>
      </c>
      <c r="C1671" s="46" t="s">
        <v>2364</v>
      </c>
      <c r="D1671" s="46" t="s">
        <v>2153</v>
      </c>
      <c r="E1671" s="46" t="s">
        <v>5982</v>
      </c>
      <c r="F1671" s="46" t="s">
        <v>6266</v>
      </c>
      <c r="G1671" s="44" t="s">
        <v>6780</v>
      </c>
      <c r="H1671" s="44" t="s">
        <v>46</v>
      </c>
      <c r="I1671" s="46" t="s">
        <v>6787</v>
      </c>
      <c r="J1671" s="44" t="s">
        <v>5203</v>
      </c>
      <c r="L1671" s="46">
        <v>13093778366</v>
      </c>
      <c r="M1671" s="46">
        <v>42552</v>
      </c>
      <c r="N1671" s="46" t="s">
        <v>186</v>
      </c>
      <c r="O1671" s="46" t="s">
        <v>191</v>
      </c>
      <c r="P1671" s="46" t="s">
        <v>188</v>
      </c>
      <c r="Q1671" s="46" t="s">
        <v>6</v>
      </c>
      <c r="R1671" s="46" t="s">
        <v>7</v>
      </c>
      <c r="S1671" s="46" t="s">
        <v>194</v>
      </c>
      <c r="T1671" s="46" t="s">
        <v>194</v>
      </c>
      <c r="U1671" s="46" t="s">
        <v>194</v>
      </c>
      <c r="V1671" s="46" t="s">
        <v>194</v>
      </c>
      <c r="W1671" s="46" t="s">
        <v>189</v>
      </c>
      <c r="AD1671" s="46" t="s">
        <v>218</v>
      </c>
    </row>
    <row r="1672" spans="1:33" hidden="1">
      <c r="A1672" s="46">
        <v>276</v>
      </c>
      <c r="B1672" s="46" t="s">
        <v>946</v>
      </c>
      <c r="C1672" s="46" t="s">
        <v>2364</v>
      </c>
      <c r="D1672" s="46" t="s">
        <v>2153</v>
      </c>
      <c r="E1672" s="46" t="s">
        <v>5982</v>
      </c>
      <c r="F1672" s="46" t="s">
        <v>6275</v>
      </c>
      <c r="G1672" s="44" t="s">
        <v>6781</v>
      </c>
      <c r="H1672" s="44" t="s">
        <v>46</v>
      </c>
      <c r="I1672" s="46" t="s">
        <v>6787</v>
      </c>
      <c r="J1672" s="44" t="s">
        <v>5203</v>
      </c>
      <c r="L1672" s="46">
        <v>13093778366</v>
      </c>
      <c r="M1672" s="46">
        <v>42552</v>
      </c>
      <c r="N1672" s="46" t="s">
        <v>186</v>
      </c>
      <c r="O1672" s="46" t="s">
        <v>191</v>
      </c>
      <c r="P1672" s="46" t="s">
        <v>188</v>
      </c>
      <c r="Q1672" s="46" t="s">
        <v>7</v>
      </c>
      <c r="R1672" s="46" t="s">
        <v>7</v>
      </c>
      <c r="S1672" s="46" t="s">
        <v>194</v>
      </c>
      <c r="T1672" s="46" t="s">
        <v>194</v>
      </c>
      <c r="U1672" s="46" t="s">
        <v>194</v>
      </c>
      <c r="V1672" s="46" t="s">
        <v>194</v>
      </c>
      <c r="W1672" s="46" t="s">
        <v>189</v>
      </c>
      <c r="AD1672" s="46" t="s">
        <v>218</v>
      </c>
    </row>
    <row r="1673" spans="1:33" hidden="1">
      <c r="A1673" s="46">
        <v>277</v>
      </c>
      <c r="B1673" s="46" t="s">
        <v>946</v>
      </c>
      <c r="C1673" s="46" t="s">
        <v>2364</v>
      </c>
      <c r="D1673" s="46" t="s">
        <v>2153</v>
      </c>
      <c r="E1673" s="46" t="s">
        <v>5982</v>
      </c>
      <c r="F1673" s="46" t="s">
        <v>6276</v>
      </c>
      <c r="G1673" s="44" t="s">
        <v>6783</v>
      </c>
      <c r="H1673" s="44" t="s">
        <v>46</v>
      </c>
      <c r="I1673" s="46" t="s">
        <v>6787</v>
      </c>
      <c r="J1673" s="44" t="s">
        <v>5203</v>
      </c>
      <c r="L1673" s="46">
        <v>13093778366</v>
      </c>
      <c r="M1673" s="46">
        <v>42552</v>
      </c>
      <c r="N1673" s="46" t="s">
        <v>186</v>
      </c>
      <c r="O1673" s="46" t="s">
        <v>191</v>
      </c>
      <c r="P1673" s="46" t="s">
        <v>188</v>
      </c>
      <c r="Q1673" s="46" t="s">
        <v>7</v>
      </c>
      <c r="R1673" s="46" t="s">
        <v>4</v>
      </c>
      <c r="S1673" s="46" t="s">
        <v>194</v>
      </c>
      <c r="T1673" s="46" t="s">
        <v>194</v>
      </c>
      <c r="U1673" s="46" t="s">
        <v>194</v>
      </c>
      <c r="V1673" s="46" t="s">
        <v>194</v>
      </c>
      <c r="W1673" s="46" t="s">
        <v>189</v>
      </c>
      <c r="AD1673" s="46" t="s">
        <v>218</v>
      </c>
    </row>
    <row r="1674" spans="1:33" hidden="1">
      <c r="A1674" s="46">
        <v>278</v>
      </c>
      <c r="B1674" s="46" t="s">
        <v>946</v>
      </c>
      <c r="C1674" s="46" t="s">
        <v>2364</v>
      </c>
      <c r="D1674" s="46" t="s">
        <v>2153</v>
      </c>
      <c r="E1674" s="46" t="s">
        <v>5982</v>
      </c>
      <c r="F1674" s="46" t="s">
        <v>6285</v>
      </c>
      <c r="G1674" s="44" t="s">
        <v>6785</v>
      </c>
      <c r="H1674" s="44" t="s">
        <v>46</v>
      </c>
      <c r="I1674" s="46" t="s">
        <v>6787</v>
      </c>
      <c r="J1674" s="44" t="s">
        <v>5203</v>
      </c>
      <c r="L1674" s="46">
        <v>13093778366</v>
      </c>
      <c r="M1674" s="46">
        <v>42552</v>
      </c>
      <c r="N1674" s="46" t="s">
        <v>186</v>
      </c>
      <c r="O1674" s="46" t="s">
        <v>191</v>
      </c>
      <c r="P1674" s="46" t="s">
        <v>188</v>
      </c>
      <c r="Q1674" s="46" t="s">
        <v>6</v>
      </c>
      <c r="R1674" s="46" t="s">
        <v>7</v>
      </c>
      <c r="S1674" s="46" t="s">
        <v>194</v>
      </c>
      <c r="T1674" s="46" t="s">
        <v>194</v>
      </c>
      <c r="U1674" s="46" t="s">
        <v>194</v>
      </c>
      <c r="V1674" s="46" t="s">
        <v>194</v>
      </c>
      <c r="W1674" s="46" t="s">
        <v>189</v>
      </c>
      <c r="AD1674" s="46" t="s">
        <v>218</v>
      </c>
    </row>
    <row r="1675" spans="1:33" hidden="1">
      <c r="A1675" s="46">
        <v>279</v>
      </c>
      <c r="B1675" s="46" t="s">
        <v>946</v>
      </c>
      <c r="C1675" s="46" t="s">
        <v>2364</v>
      </c>
      <c r="D1675" s="46" t="s">
        <v>2153</v>
      </c>
      <c r="E1675" s="46" t="s">
        <v>5982</v>
      </c>
      <c r="F1675" s="46" t="s">
        <v>6288</v>
      </c>
      <c r="G1675" s="44" t="s">
        <v>6786</v>
      </c>
      <c r="H1675" s="44" t="s">
        <v>46</v>
      </c>
      <c r="I1675" s="46" t="s">
        <v>6787</v>
      </c>
      <c r="J1675" s="44" t="s">
        <v>5203</v>
      </c>
      <c r="L1675" s="46">
        <v>13093778366</v>
      </c>
      <c r="M1675" s="46">
        <v>42552</v>
      </c>
      <c r="N1675" s="46" t="s">
        <v>186</v>
      </c>
      <c r="O1675" s="46" t="s">
        <v>191</v>
      </c>
      <c r="P1675" s="46" t="s">
        <v>188</v>
      </c>
      <c r="Q1675" s="46" t="s">
        <v>6</v>
      </c>
      <c r="R1675" s="46" t="s">
        <v>6</v>
      </c>
      <c r="S1675" s="46" t="s">
        <v>194</v>
      </c>
      <c r="T1675" s="46" t="s">
        <v>194</v>
      </c>
      <c r="U1675" s="46" t="s">
        <v>194</v>
      </c>
      <c r="V1675" s="46" t="s">
        <v>194</v>
      </c>
      <c r="W1675" s="46" t="s">
        <v>189</v>
      </c>
      <c r="AD1675" s="46" t="s">
        <v>218</v>
      </c>
    </row>
    <row r="1676" spans="1:33" ht="28.5" hidden="1">
      <c r="A1676" s="112">
        <v>11</v>
      </c>
      <c r="B1676" s="178" t="s">
        <v>949</v>
      </c>
      <c r="C1676" s="179" t="s">
        <v>8344</v>
      </c>
      <c r="D1676" s="179" t="s">
        <v>8345</v>
      </c>
      <c r="E1676" s="180" t="s">
        <v>8346</v>
      </c>
      <c r="F1676" s="179" t="s">
        <v>8347</v>
      </c>
      <c r="G1676" s="179" t="s">
        <v>8348</v>
      </c>
      <c r="H1676" s="181" t="s">
        <v>3</v>
      </c>
      <c r="I1676" s="179" t="s">
        <v>8347</v>
      </c>
      <c r="J1676" s="182" t="s">
        <v>8349</v>
      </c>
      <c r="K1676" s="179" t="s">
        <v>8350</v>
      </c>
      <c r="L1676" s="179">
        <v>18089201990</v>
      </c>
      <c r="M1676" s="183">
        <v>41015</v>
      </c>
      <c r="N1676" s="179" t="s">
        <v>186</v>
      </c>
      <c r="O1676" s="179" t="s">
        <v>187</v>
      </c>
      <c r="P1676" s="179" t="s">
        <v>193</v>
      </c>
      <c r="Q1676" s="179" t="s">
        <v>6</v>
      </c>
      <c r="R1676" s="179" t="s">
        <v>7</v>
      </c>
      <c r="S1676" s="179"/>
      <c r="T1676" s="179"/>
      <c r="U1676" s="179"/>
      <c r="V1676" s="183"/>
      <c r="W1676" s="179" t="s">
        <v>189</v>
      </c>
      <c r="X1676" s="179"/>
      <c r="Y1676" s="179"/>
      <c r="Z1676" s="184" t="s">
        <v>199</v>
      </c>
      <c r="AA1676" s="179">
        <v>4</v>
      </c>
      <c r="AB1676" s="179" t="s">
        <v>34</v>
      </c>
      <c r="AC1676" s="179" t="s">
        <v>8351</v>
      </c>
      <c r="AD1676" s="179" t="s">
        <v>218</v>
      </c>
      <c r="AE1676" s="179" t="s">
        <v>8352</v>
      </c>
      <c r="AF1676" s="179"/>
    </row>
    <row r="1677" spans="1:33" ht="28.5" hidden="1">
      <c r="A1677" s="112">
        <v>12</v>
      </c>
      <c r="B1677" s="178" t="s">
        <v>949</v>
      </c>
      <c r="C1677" s="179" t="s">
        <v>8344</v>
      </c>
      <c r="D1677" s="179" t="s">
        <v>8345</v>
      </c>
      <c r="E1677" s="180" t="s">
        <v>8346</v>
      </c>
      <c r="F1677" s="179" t="s">
        <v>8347</v>
      </c>
      <c r="G1677" s="179" t="s">
        <v>8348</v>
      </c>
      <c r="H1677" s="181" t="s">
        <v>46</v>
      </c>
      <c r="I1677" s="179" t="s">
        <v>8353</v>
      </c>
      <c r="J1677" s="182" t="s">
        <v>8354</v>
      </c>
      <c r="K1677" s="179" t="s">
        <v>8355</v>
      </c>
      <c r="L1677" s="179">
        <v>18089201990</v>
      </c>
      <c r="M1677" s="183">
        <v>41015</v>
      </c>
      <c r="N1677" s="179" t="s">
        <v>186</v>
      </c>
      <c r="O1677" s="179" t="s">
        <v>187</v>
      </c>
      <c r="P1677" s="179" t="s">
        <v>5436</v>
      </c>
      <c r="Q1677" s="179" t="s">
        <v>6</v>
      </c>
      <c r="R1677" s="179" t="s">
        <v>7</v>
      </c>
      <c r="S1677" s="179"/>
      <c r="T1677" s="179"/>
      <c r="U1677" s="179"/>
      <c r="V1677" s="183" t="s">
        <v>8356</v>
      </c>
      <c r="W1677" s="179" t="s">
        <v>201</v>
      </c>
      <c r="X1677" s="179"/>
      <c r="Y1677" s="179"/>
      <c r="Z1677" s="184" t="s">
        <v>198</v>
      </c>
      <c r="AA1677" s="179">
        <v>4</v>
      </c>
      <c r="AB1677" s="179" t="s">
        <v>34</v>
      </c>
      <c r="AC1677" s="179" t="s">
        <v>8351</v>
      </c>
      <c r="AD1677" s="179" t="s">
        <v>218</v>
      </c>
      <c r="AE1677" s="179" t="s">
        <v>8352</v>
      </c>
      <c r="AF1677" s="179"/>
    </row>
    <row r="1678" spans="1:33" ht="28.5" hidden="1">
      <c r="A1678" s="112">
        <v>14</v>
      </c>
      <c r="B1678" s="178" t="s">
        <v>949</v>
      </c>
      <c r="C1678" s="179" t="s">
        <v>8344</v>
      </c>
      <c r="D1678" s="179" t="s">
        <v>2172</v>
      </c>
      <c r="E1678" s="180" t="s">
        <v>8346</v>
      </c>
      <c r="F1678" s="179" t="s">
        <v>8357</v>
      </c>
      <c r="G1678" s="179" t="s">
        <v>8358</v>
      </c>
      <c r="H1678" s="181" t="s">
        <v>3</v>
      </c>
      <c r="I1678" s="179" t="s">
        <v>8357</v>
      </c>
      <c r="J1678" s="182"/>
      <c r="K1678" s="179"/>
      <c r="L1678" s="179"/>
      <c r="M1678" s="183"/>
      <c r="N1678" s="179" t="s">
        <v>186</v>
      </c>
      <c r="O1678" s="179" t="s">
        <v>187</v>
      </c>
      <c r="P1678" s="179" t="s">
        <v>193</v>
      </c>
      <c r="Q1678" s="179" t="s">
        <v>4</v>
      </c>
      <c r="R1678" s="179" t="s">
        <v>4</v>
      </c>
      <c r="S1678" s="179"/>
      <c r="T1678" s="179"/>
      <c r="U1678" s="179"/>
      <c r="V1678" s="183"/>
      <c r="W1678" s="179" t="s">
        <v>189</v>
      </c>
      <c r="X1678" s="179"/>
      <c r="Y1678" s="179"/>
      <c r="Z1678" s="184" t="s">
        <v>199</v>
      </c>
      <c r="AA1678" s="179" t="e">
        <v>#N/A</v>
      </c>
      <c r="AB1678" s="179" t="e">
        <v>#N/A</v>
      </c>
      <c r="AC1678" s="179" t="e">
        <v>#N/A</v>
      </c>
      <c r="AD1678" s="179" t="s">
        <v>201</v>
      </c>
      <c r="AE1678" s="179" t="s">
        <v>196</v>
      </c>
      <c r="AF1678" s="179"/>
    </row>
    <row r="1679" spans="1:33" ht="28.5" hidden="1">
      <c r="A1679" s="112">
        <v>15</v>
      </c>
      <c r="B1679" s="178" t="s">
        <v>949</v>
      </c>
      <c r="C1679" s="179" t="s">
        <v>8344</v>
      </c>
      <c r="D1679" s="179" t="s">
        <v>2172</v>
      </c>
      <c r="E1679" s="180" t="s">
        <v>8346</v>
      </c>
      <c r="F1679" s="179" t="s">
        <v>8357</v>
      </c>
      <c r="G1679" s="179" t="s">
        <v>8358</v>
      </c>
      <c r="H1679" s="181" t="s">
        <v>46</v>
      </c>
      <c r="I1679" s="179" t="s">
        <v>8359</v>
      </c>
      <c r="J1679" s="182" t="s">
        <v>8360</v>
      </c>
      <c r="K1679" s="179"/>
      <c r="L1679" s="179" t="s">
        <v>8361</v>
      </c>
      <c r="M1679" s="183">
        <v>40749</v>
      </c>
      <c r="N1679" s="179" t="s">
        <v>186</v>
      </c>
      <c r="O1679" s="179" t="s">
        <v>187</v>
      </c>
      <c r="P1679" s="179" t="s">
        <v>193</v>
      </c>
      <c r="Q1679" s="179" t="s">
        <v>7</v>
      </c>
      <c r="R1679" s="179" t="s">
        <v>7</v>
      </c>
      <c r="S1679" s="179"/>
      <c r="T1679" s="179"/>
      <c r="U1679" s="179"/>
      <c r="V1679" s="183" t="s">
        <v>8356</v>
      </c>
      <c r="W1679" s="179" t="s">
        <v>189</v>
      </c>
      <c r="X1679" s="179"/>
      <c r="Y1679" s="179"/>
      <c r="Z1679" s="184" t="s">
        <v>199</v>
      </c>
      <c r="AA1679" s="179" t="e">
        <v>#N/A</v>
      </c>
      <c r="AB1679" s="179" t="s">
        <v>34</v>
      </c>
      <c r="AC1679" s="179" t="e">
        <v>#N/A</v>
      </c>
      <c r="AD1679" s="179" t="s">
        <v>190</v>
      </c>
      <c r="AE1679" s="179"/>
      <c r="AF1679" s="179"/>
    </row>
    <row r="1680" spans="1:33" s="137" customFormat="1" ht="28.5" hidden="1">
      <c r="A1680" s="185">
        <v>16</v>
      </c>
      <c r="B1680" s="186" t="s">
        <v>949</v>
      </c>
      <c r="C1680" s="187" t="s">
        <v>8344</v>
      </c>
      <c r="D1680" s="187" t="s">
        <v>2172</v>
      </c>
      <c r="E1680" s="188" t="s">
        <v>8346</v>
      </c>
      <c r="F1680" s="187" t="s">
        <v>8362</v>
      </c>
      <c r="G1680" s="187" t="s">
        <v>8358</v>
      </c>
      <c r="H1680" s="189" t="s">
        <v>3</v>
      </c>
      <c r="I1680" s="187" t="s">
        <v>8362</v>
      </c>
      <c r="J1680" s="190"/>
      <c r="K1680" s="187"/>
      <c r="L1680" s="187"/>
      <c r="M1680" s="191"/>
      <c r="N1680" s="187" t="s">
        <v>186</v>
      </c>
      <c r="O1680" s="187" t="s">
        <v>187</v>
      </c>
      <c r="P1680" s="187" t="s">
        <v>8363</v>
      </c>
      <c r="Q1680" s="187" t="s">
        <v>4</v>
      </c>
      <c r="R1680" s="187" t="s">
        <v>4</v>
      </c>
      <c r="S1680" s="187"/>
      <c r="T1680" s="187"/>
      <c r="U1680" s="187"/>
      <c r="V1680" s="191" t="s">
        <v>8356</v>
      </c>
      <c r="W1680" s="187" t="s">
        <v>201</v>
      </c>
      <c r="X1680" s="187"/>
      <c r="Y1680" s="187"/>
      <c r="Z1680" s="192" t="s">
        <v>198</v>
      </c>
      <c r="AA1680" s="187" t="e">
        <v>#N/A</v>
      </c>
      <c r="AB1680" s="187" t="e">
        <v>#N/A</v>
      </c>
      <c r="AC1680" s="187" t="e">
        <v>#N/A</v>
      </c>
      <c r="AD1680" s="187" t="s">
        <v>201</v>
      </c>
      <c r="AE1680" s="187" t="e">
        <v>#N/A</v>
      </c>
      <c r="AF1680" s="187"/>
      <c r="AG1680" s="177"/>
    </row>
    <row r="1681" spans="1:32" ht="28.5" hidden="1">
      <c r="A1681" s="112">
        <v>17</v>
      </c>
      <c r="B1681" s="178" t="s">
        <v>949</v>
      </c>
      <c r="C1681" s="179" t="s">
        <v>8344</v>
      </c>
      <c r="D1681" s="179" t="s">
        <v>2172</v>
      </c>
      <c r="E1681" s="180" t="s">
        <v>8346</v>
      </c>
      <c r="F1681" s="179" t="s">
        <v>8364</v>
      </c>
      <c r="G1681" s="179" t="s">
        <v>8358</v>
      </c>
      <c r="H1681" s="181" t="s">
        <v>3</v>
      </c>
      <c r="I1681" s="179" t="s">
        <v>8364</v>
      </c>
      <c r="J1681" s="182"/>
      <c r="K1681" s="179"/>
      <c r="L1681" s="179"/>
      <c r="M1681" s="183"/>
      <c r="N1681" s="179" t="s">
        <v>186</v>
      </c>
      <c r="O1681" s="179" t="s">
        <v>187</v>
      </c>
      <c r="P1681" s="179" t="s">
        <v>193</v>
      </c>
      <c r="Q1681" s="179" t="s">
        <v>4</v>
      </c>
      <c r="R1681" s="179" t="s">
        <v>4</v>
      </c>
      <c r="S1681" s="179"/>
      <c r="T1681" s="179"/>
      <c r="U1681" s="179" t="s">
        <v>8365</v>
      </c>
      <c r="V1681" s="183"/>
      <c r="W1681" s="179" t="s">
        <v>189</v>
      </c>
      <c r="X1681" s="179"/>
      <c r="Y1681" s="179"/>
      <c r="Z1681" s="184" t="s">
        <v>198</v>
      </c>
      <c r="AA1681" s="179" t="e">
        <v>#N/A</v>
      </c>
      <c r="AB1681" s="179" t="e">
        <v>#N/A</v>
      </c>
      <c r="AC1681" s="179" t="e">
        <v>#N/A</v>
      </c>
      <c r="AD1681" s="179" t="s">
        <v>201</v>
      </c>
      <c r="AE1681" s="179" t="s">
        <v>196</v>
      </c>
      <c r="AF1681" s="179"/>
    </row>
    <row r="1682" spans="1:32" ht="28.5" hidden="1">
      <c r="A1682" s="112">
        <v>18</v>
      </c>
      <c r="B1682" s="178" t="s">
        <v>949</v>
      </c>
      <c r="C1682" s="179" t="s">
        <v>8344</v>
      </c>
      <c r="D1682" s="179" t="s">
        <v>2172</v>
      </c>
      <c r="E1682" s="180" t="s">
        <v>8346</v>
      </c>
      <c r="F1682" s="179" t="s">
        <v>8366</v>
      </c>
      <c r="G1682" s="179" t="s">
        <v>8358</v>
      </c>
      <c r="H1682" s="181" t="s">
        <v>3</v>
      </c>
      <c r="I1682" s="179" t="s">
        <v>8366</v>
      </c>
      <c r="J1682" s="182"/>
      <c r="K1682" s="179"/>
      <c r="L1682" s="179"/>
      <c r="M1682" s="183"/>
      <c r="N1682" s="179" t="s">
        <v>203</v>
      </c>
      <c r="O1682" s="179" t="s">
        <v>191</v>
      </c>
      <c r="P1682" s="179" t="s">
        <v>193</v>
      </c>
      <c r="Q1682" s="179" t="s">
        <v>6</v>
      </c>
      <c r="R1682" s="179" t="s">
        <v>7</v>
      </c>
      <c r="S1682" s="179"/>
      <c r="T1682" s="179"/>
      <c r="U1682" s="179"/>
      <c r="V1682" s="183"/>
      <c r="W1682" s="179" t="s">
        <v>189</v>
      </c>
      <c r="X1682" s="179"/>
      <c r="Y1682" s="179"/>
      <c r="Z1682" s="184" t="s">
        <v>199</v>
      </c>
      <c r="AA1682" s="179" t="e">
        <v>#N/A</v>
      </c>
      <c r="AB1682" s="179" t="e">
        <v>#N/A</v>
      </c>
      <c r="AC1682" s="179" t="e">
        <v>#N/A</v>
      </c>
      <c r="AD1682" s="179" t="s">
        <v>201</v>
      </c>
      <c r="AE1682" s="179" t="e">
        <v>#N/A</v>
      </c>
      <c r="AF1682" s="179"/>
    </row>
    <row r="1683" spans="1:32" ht="28.5" hidden="1">
      <c r="A1683" s="112">
        <v>19</v>
      </c>
      <c r="B1683" s="178" t="s">
        <v>949</v>
      </c>
      <c r="C1683" s="179" t="s">
        <v>8344</v>
      </c>
      <c r="D1683" s="179" t="s">
        <v>2172</v>
      </c>
      <c r="E1683" s="180" t="s">
        <v>8346</v>
      </c>
      <c r="F1683" s="179" t="s">
        <v>8367</v>
      </c>
      <c r="G1683" s="179" t="s">
        <v>8368</v>
      </c>
      <c r="H1683" s="181" t="s">
        <v>3</v>
      </c>
      <c r="I1683" s="179" t="s">
        <v>8357</v>
      </c>
      <c r="J1683" s="182"/>
      <c r="K1683" s="179"/>
      <c r="L1683" s="179"/>
      <c r="M1683" s="183"/>
      <c r="N1683" s="179" t="s">
        <v>186</v>
      </c>
      <c r="O1683" s="179" t="s">
        <v>187</v>
      </c>
      <c r="P1683" s="179" t="s">
        <v>193</v>
      </c>
      <c r="Q1683" s="179" t="s">
        <v>6</v>
      </c>
      <c r="R1683" s="179" t="s">
        <v>7</v>
      </c>
      <c r="S1683" s="179"/>
      <c r="T1683" s="179"/>
      <c r="U1683" s="179"/>
      <c r="V1683" s="183"/>
      <c r="W1683" s="179" t="s">
        <v>189</v>
      </c>
      <c r="X1683" s="179"/>
      <c r="Y1683" s="179"/>
      <c r="Z1683" s="184" t="s">
        <v>199</v>
      </c>
      <c r="AA1683" s="179" t="e">
        <v>#N/A</v>
      </c>
      <c r="AB1683" s="179" t="e">
        <v>#N/A</v>
      </c>
      <c r="AC1683" s="179" t="e">
        <v>#N/A</v>
      </c>
      <c r="AD1683" s="179" t="s">
        <v>201</v>
      </c>
      <c r="AE1683" s="179" t="s">
        <v>196</v>
      </c>
      <c r="AF1683" s="179"/>
    </row>
    <row r="1684" spans="1:32" ht="28.5" hidden="1">
      <c r="A1684" s="112">
        <v>20</v>
      </c>
      <c r="B1684" s="178" t="s">
        <v>949</v>
      </c>
      <c r="C1684" s="179" t="s">
        <v>8344</v>
      </c>
      <c r="D1684" s="179" t="s">
        <v>2172</v>
      </c>
      <c r="E1684" s="180" t="s">
        <v>8346</v>
      </c>
      <c r="F1684" s="179" t="s">
        <v>8367</v>
      </c>
      <c r="G1684" s="179" t="s">
        <v>8368</v>
      </c>
      <c r="H1684" s="181" t="s">
        <v>46</v>
      </c>
      <c r="I1684" s="179" t="s">
        <v>8359</v>
      </c>
      <c r="J1684" s="182" t="s">
        <v>8360</v>
      </c>
      <c r="K1684" s="179"/>
      <c r="L1684" s="179" t="s">
        <v>8361</v>
      </c>
      <c r="M1684" s="183">
        <v>40749</v>
      </c>
      <c r="N1684" s="179" t="s">
        <v>186</v>
      </c>
      <c r="O1684" s="179" t="s">
        <v>187</v>
      </c>
      <c r="P1684" s="179" t="s">
        <v>193</v>
      </c>
      <c r="Q1684" s="179" t="s">
        <v>7</v>
      </c>
      <c r="R1684" s="179" t="s">
        <v>7</v>
      </c>
      <c r="S1684" s="179"/>
      <c r="T1684" s="179"/>
      <c r="U1684" s="179"/>
      <c r="V1684" s="183"/>
      <c r="W1684" s="179" t="s">
        <v>189</v>
      </c>
      <c r="X1684" s="179"/>
      <c r="Y1684" s="179"/>
      <c r="Z1684" s="184" t="s">
        <v>199</v>
      </c>
      <c r="AA1684" s="179" t="e">
        <v>#N/A</v>
      </c>
      <c r="AB1684" s="179" t="s">
        <v>34</v>
      </c>
      <c r="AC1684" s="179" t="e">
        <v>#N/A</v>
      </c>
      <c r="AD1684" s="179" t="s">
        <v>190</v>
      </c>
      <c r="AE1684" s="179"/>
      <c r="AF1684" s="179"/>
    </row>
    <row r="1685" spans="1:32" ht="28.5" hidden="1">
      <c r="A1685" s="112">
        <v>22</v>
      </c>
      <c r="B1685" s="178" t="s">
        <v>949</v>
      </c>
      <c r="C1685" s="179" t="s">
        <v>8344</v>
      </c>
      <c r="D1685" s="179" t="s">
        <v>8345</v>
      </c>
      <c r="E1685" s="180" t="s">
        <v>8346</v>
      </c>
      <c r="F1685" s="179" t="s">
        <v>8369</v>
      </c>
      <c r="G1685" s="179" t="s">
        <v>8370</v>
      </c>
      <c r="H1685" s="181" t="s">
        <v>3</v>
      </c>
      <c r="I1685" s="179" t="s">
        <v>8371</v>
      </c>
      <c r="J1685" s="182" t="s">
        <v>8372</v>
      </c>
      <c r="K1685" s="179" t="s">
        <v>8373</v>
      </c>
      <c r="L1685" s="179">
        <v>13764863659</v>
      </c>
      <c r="M1685" s="183"/>
      <c r="N1685" s="179" t="s">
        <v>186</v>
      </c>
      <c r="O1685" s="179" t="s">
        <v>187</v>
      </c>
      <c r="P1685" s="179" t="s">
        <v>193</v>
      </c>
      <c r="Q1685" s="179" t="s">
        <v>6</v>
      </c>
      <c r="R1685" s="179" t="s">
        <v>6</v>
      </c>
      <c r="S1685" s="179"/>
      <c r="T1685" s="179"/>
      <c r="U1685" s="179" t="s">
        <v>8369</v>
      </c>
      <c r="V1685" s="183" t="s">
        <v>8374</v>
      </c>
      <c r="W1685" s="179" t="s">
        <v>189</v>
      </c>
      <c r="X1685" s="179"/>
      <c r="Y1685" s="179"/>
      <c r="Z1685" s="184" t="s">
        <v>198</v>
      </c>
      <c r="AA1685" s="179" t="e">
        <v>#N/A</v>
      </c>
      <c r="AB1685" s="179" t="e">
        <v>#N/A</v>
      </c>
      <c r="AC1685" s="179" t="e">
        <v>#N/A</v>
      </c>
      <c r="AD1685" s="179" t="s">
        <v>201</v>
      </c>
      <c r="AE1685" s="179" t="e">
        <v>#N/A</v>
      </c>
      <c r="AF1685" s="179"/>
    </row>
    <row r="1686" spans="1:32" ht="28.5" hidden="1">
      <c r="A1686" s="112">
        <v>23</v>
      </c>
      <c r="B1686" s="178" t="s">
        <v>949</v>
      </c>
      <c r="C1686" s="179" t="s">
        <v>8344</v>
      </c>
      <c r="D1686" s="179" t="s">
        <v>8345</v>
      </c>
      <c r="E1686" s="180" t="s">
        <v>8346</v>
      </c>
      <c r="F1686" s="179" t="s">
        <v>8369</v>
      </c>
      <c r="G1686" s="179" t="s">
        <v>8370</v>
      </c>
      <c r="H1686" s="181" t="s">
        <v>46</v>
      </c>
      <c r="I1686" s="179" t="s">
        <v>8359</v>
      </c>
      <c r="J1686" s="182" t="s">
        <v>8360</v>
      </c>
      <c r="K1686" s="179"/>
      <c r="L1686" s="179" t="s">
        <v>8361</v>
      </c>
      <c r="M1686" s="183">
        <v>40749</v>
      </c>
      <c r="N1686" s="179" t="s">
        <v>186</v>
      </c>
      <c r="O1686" s="179" t="s">
        <v>187</v>
      </c>
      <c r="P1686" s="179" t="s">
        <v>193</v>
      </c>
      <c r="Q1686" s="179" t="s">
        <v>7</v>
      </c>
      <c r="R1686" s="179" t="s">
        <v>7</v>
      </c>
      <c r="S1686" s="179"/>
      <c r="T1686" s="179"/>
      <c r="U1686" s="179"/>
      <c r="V1686" s="183">
        <v>42705</v>
      </c>
      <c r="W1686" s="179" t="s">
        <v>189</v>
      </c>
      <c r="X1686" s="179"/>
      <c r="Y1686" s="179"/>
      <c r="Z1686" s="184" t="s">
        <v>199</v>
      </c>
      <c r="AA1686" s="179" t="e">
        <v>#N/A</v>
      </c>
      <c r="AB1686" s="179" t="s">
        <v>195</v>
      </c>
      <c r="AC1686" s="179" t="e">
        <v>#N/A</v>
      </c>
      <c r="AD1686" s="179" t="s">
        <v>190</v>
      </c>
      <c r="AE1686" s="179"/>
      <c r="AF1686" s="179"/>
    </row>
    <row r="1687" spans="1:32" ht="28.5" hidden="1">
      <c r="A1687" s="112">
        <v>24</v>
      </c>
      <c r="B1687" s="178" t="s">
        <v>949</v>
      </c>
      <c r="C1687" s="179" t="s">
        <v>8344</v>
      </c>
      <c r="D1687" s="179" t="s">
        <v>2172</v>
      </c>
      <c r="E1687" s="180" t="s">
        <v>8346</v>
      </c>
      <c r="F1687" s="179" t="s">
        <v>8365</v>
      </c>
      <c r="G1687" s="179" t="s">
        <v>8375</v>
      </c>
      <c r="H1687" s="181" t="s">
        <v>3</v>
      </c>
      <c r="I1687" s="179" t="s">
        <v>8365</v>
      </c>
      <c r="J1687" s="182"/>
      <c r="K1687" s="179"/>
      <c r="L1687" s="179"/>
      <c r="M1687" s="183"/>
      <c r="N1687" s="179" t="s">
        <v>186</v>
      </c>
      <c r="O1687" s="179" t="s">
        <v>187</v>
      </c>
      <c r="P1687" s="179" t="s">
        <v>193</v>
      </c>
      <c r="Q1687" s="179" t="s">
        <v>6</v>
      </c>
      <c r="R1687" s="179" t="s">
        <v>6</v>
      </c>
      <c r="S1687" s="179"/>
      <c r="T1687" s="179"/>
      <c r="U1687" s="179"/>
      <c r="V1687" s="183"/>
      <c r="W1687" s="179" t="s">
        <v>189</v>
      </c>
      <c r="X1687" s="179"/>
      <c r="Y1687" s="179"/>
      <c r="Z1687" s="184" t="s">
        <v>198</v>
      </c>
      <c r="AA1687" s="179" t="e">
        <v>#N/A</v>
      </c>
      <c r="AB1687" s="179" t="e">
        <v>#N/A</v>
      </c>
      <c r="AC1687" s="179" t="e">
        <v>#N/A</v>
      </c>
      <c r="AD1687" s="179" t="s">
        <v>201</v>
      </c>
      <c r="AE1687" s="179" t="e">
        <v>#N/A</v>
      </c>
      <c r="AF1687" s="179"/>
    </row>
    <row r="1688" spans="1:32" ht="28.5" hidden="1">
      <c r="A1688" s="112">
        <v>25</v>
      </c>
      <c r="B1688" s="178" t="s">
        <v>949</v>
      </c>
      <c r="C1688" s="179" t="s">
        <v>8344</v>
      </c>
      <c r="D1688" s="179" t="s">
        <v>2172</v>
      </c>
      <c r="E1688" s="180" t="s">
        <v>8346</v>
      </c>
      <c r="F1688" s="179" t="s">
        <v>8365</v>
      </c>
      <c r="G1688" s="179" t="s">
        <v>8375</v>
      </c>
      <c r="H1688" s="181" t="s">
        <v>46</v>
      </c>
      <c r="I1688" s="179" t="s">
        <v>8359</v>
      </c>
      <c r="J1688" s="182" t="s">
        <v>8360</v>
      </c>
      <c r="K1688" s="179"/>
      <c r="L1688" s="179" t="s">
        <v>8361</v>
      </c>
      <c r="M1688" s="183">
        <v>40749</v>
      </c>
      <c r="N1688" s="179" t="s">
        <v>186</v>
      </c>
      <c r="O1688" s="179" t="s">
        <v>187</v>
      </c>
      <c r="P1688" s="179" t="s">
        <v>193</v>
      </c>
      <c r="Q1688" s="179" t="s">
        <v>7</v>
      </c>
      <c r="R1688" s="179" t="s">
        <v>7</v>
      </c>
      <c r="S1688" s="179"/>
      <c r="T1688" s="179"/>
      <c r="U1688" s="179"/>
      <c r="W1688" s="179" t="s">
        <v>189</v>
      </c>
      <c r="X1688" s="179"/>
      <c r="Y1688" s="179"/>
      <c r="Z1688" s="184" t="s">
        <v>199</v>
      </c>
      <c r="AA1688" s="179" t="e">
        <v>#N/A</v>
      </c>
      <c r="AB1688" s="179" t="s">
        <v>34</v>
      </c>
      <c r="AC1688" s="179" t="e">
        <v>#N/A</v>
      </c>
      <c r="AD1688" s="179" t="s">
        <v>190</v>
      </c>
      <c r="AE1688" s="179"/>
      <c r="AF1688" s="179"/>
    </row>
    <row r="1689" spans="1:32" ht="28.5" hidden="1">
      <c r="A1689" s="112">
        <v>27</v>
      </c>
      <c r="B1689" s="178" t="s">
        <v>949</v>
      </c>
      <c r="C1689" s="179" t="s">
        <v>8344</v>
      </c>
      <c r="D1689" s="179" t="s">
        <v>8345</v>
      </c>
      <c r="E1689" s="180" t="s">
        <v>8346</v>
      </c>
      <c r="F1689" s="179" t="s">
        <v>8376</v>
      </c>
      <c r="G1689" s="179" t="s">
        <v>8377</v>
      </c>
      <c r="H1689" s="181" t="s">
        <v>3</v>
      </c>
      <c r="I1689" s="179" t="s">
        <v>8376</v>
      </c>
      <c r="J1689" s="182" t="s">
        <v>8378</v>
      </c>
      <c r="K1689" s="179" t="s">
        <v>8379</v>
      </c>
      <c r="L1689" s="179">
        <v>13661841013</v>
      </c>
      <c r="M1689" s="183"/>
      <c r="N1689" s="179" t="s">
        <v>186</v>
      </c>
      <c r="O1689" s="179" t="s">
        <v>187</v>
      </c>
      <c r="P1689" s="179" t="s">
        <v>5436</v>
      </c>
      <c r="Q1689" s="179" t="s">
        <v>6</v>
      </c>
      <c r="R1689" s="179" t="s">
        <v>6</v>
      </c>
      <c r="S1689" s="179"/>
      <c r="T1689" s="179"/>
      <c r="U1689" s="179" t="s">
        <v>8369</v>
      </c>
      <c r="V1689" s="183" t="s">
        <v>8356</v>
      </c>
      <c r="W1689" s="179" t="s">
        <v>201</v>
      </c>
      <c r="X1689" s="179"/>
      <c r="Y1689" s="179"/>
      <c r="Z1689" s="184" t="s">
        <v>198</v>
      </c>
      <c r="AA1689" s="179" t="e">
        <v>#N/A</v>
      </c>
      <c r="AB1689" s="179" t="e">
        <v>#N/A</v>
      </c>
      <c r="AC1689" s="179" t="e">
        <v>#N/A</v>
      </c>
      <c r="AD1689" s="179" t="s">
        <v>201</v>
      </c>
      <c r="AE1689" s="179" t="e">
        <v>#N/A</v>
      </c>
      <c r="AF1689" s="179"/>
    </row>
    <row r="1690" spans="1:32" ht="28.5" hidden="1">
      <c r="A1690" s="112">
        <v>28</v>
      </c>
      <c r="B1690" s="178" t="s">
        <v>949</v>
      </c>
      <c r="C1690" s="179" t="s">
        <v>8344</v>
      </c>
      <c r="D1690" s="179" t="s">
        <v>8345</v>
      </c>
      <c r="E1690" s="180" t="s">
        <v>8346</v>
      </c>
      <c r="F1690" s="179" t="s">
        <v>8376</v>
      </c>
      <c r="G1690" s="179" t="s">
        <v>8377</v>
      </c>
      <c r="H1690" s="181" t="s">
        <v>46</v>
      </c>
      <c r="I1690" s="179" t="s">
        <v>8359</v>
      </c>
      <c r="J1690" s="182" t="s">
        <v>8360</v>
      </c>
      <c r="K1690" s="179"/>
      <c r="L1690" s="179" t="s">
        <v>8361</v>
      </c>
      <c r="M1690" s="183">
        <v>40749</v>
      </c>
      <c r="N1690" s="179" t="s">
        <v>186</v>
      </c>
      <c r="O1690" s="179" t="s">
        <v>187</v>
      </c>
      <c r="P1690" s="179" t="s">
        <v>193</v>
      </c>
      <c r="Q1690" s="179" t="s">
        <v>7</v>
      </c>
      <c r="R1690" s="179" t="s">
        <v>7</v>
      </c>
      <c r="S1690" s="179"/>
      <c r="T1690" s="179"/>
      <c r="U1690" s="179"/>
      <c r="V1690" s="183">
        <v>42705</v>
      </c>
      <c r="W1690" s="179" t="s">
        <v>189</v>
      </c>
      <c r="X1690" s="179"/>
      <c r="Y1690" s="179"/>
      <c r="Z1690" s="184" t="s">
        <v>199</v>
      </c>
      <c r="AA1690" s="179" t="e">
        <v>#N/A</v>
      </c>
      <c r="AB1690" s="179" t="s">
        <v>195</v>
      </c>
      <c r="AC1690" s="179" t="e">
        <v>#N/A</v>
      </c>
      <c r="AD1690" s="179" t="s">
        <v>190</v>
      </c>
      <c r="AE1690" s="179"/>
      <c r="AF1690" s="179"/>
    </row>
    <row r="1691" spans="1:32" ht="28.5" hidden="1">
      <c r="A1691" s="112">
        <v>32</v>
      </c>
      <c r="B1691" s="178" t="s">
        <v>949</v>
      </c>
      <c r="C1691" s="179" t="s">
        <v>8344</v>
      </c>
      <c r="D1691" s="179" t="s">
        <v>8345</v>
      </c>
      <c r="E1691" s="180" t="s">
        <v>8346</v>
      </c>
      <c r="F1691" s="179" t="s">
        <v>8380</v>
      </c>
      <c r="G1691" s="179" t="s">
        <v>8381</v>
      </c>
      <c r="H1691" s="181" t="s">
        <v>3</v>
      </c>
      <c r="I1691" s="179" t="s">
        <v>8380</v>
      </c>
      <c r="J1691" s="182" t="s">
        <v>8382</v>
      </c>
      <c r="K1691" s="179" t="s">
        <v>8383</v>
      </c>
      <c r="L1691" s="179">
        <v>15800985233</v>
      </c>
      <c r="M1691" s="183"/>
      <c r="N1691" s="179" t="s">
        <v>186</v>
      </c>
      <c r="O1691" s="179" t="s">
        <v>187</v>
      </c>
      <c r="P1691" s="179" t="s">
        <v>193</v>
      </c>
      <c r="Q1691" s="179" t="s">
        <v>7</v>
      </c>
      <c r="R1691" s="179" t="s">
        <v>7</v>
      </c>
      <c r="S1691" s="179"/>
      <c r="T1691" s="179"/>
      <c r="U1691" s="179" t="s">
        <v>8384</v>
      </c>
      <c r="V1691" s="183" t="s">
        <v>1356</v>
      </c>
      <c r="W1691" s="179" t="s">
        <v>189</v>
      </c>
      <c r="X1691" s="179"/>
      <c r="Y1691" s="179"/>
      <c r="Z1691" s="184" t="s">
        <v>199</v>
      </c>
      <c r="AA1691" s="179" t="s">
        <v>1208</v>
      </c>
      <c r="AB1691" s="179" t="s">
        <v>34</v>
      </c>
      <c r="AC1691" s="179" t="s">
        <v>8385</v>
      </c>
      <c r="AD1691" s="179" t="s">
        <v>201</v>
      </c>
      <c r="AE1691" s="179" t="s">
        <v>196</v>
      </c>
      <c r="AF1691" s="179"/>
    </row>
    <row r="1692" spans="1:32" ht="28.5" hidden="1">
      <c r="A1692" s="112">
        <v>33</v>
      </c>
      <c r="B1692" s="178" t="s">
        <v>949</v>
      </c>
      <c r="C1692" s="179" t="s">
        <v>8344</v>
      </c>
      <c r="D1692" s="179" t="s">
        <v>8345</v>
      </c>
      <c r="E1692" s="180" t="s">
        <v>8346</v>
      </c>
      <c r="F1692" s="179" t="s">
        <v>8380</v>
      </c>
      <c r="G1692" s="179" t="s">
        <v>8381</v>
      </c>
      <c r="H1692" s="181" t="s">
        <v>46</v>
      </c>
      <c r="I1692" s="179" t="s">
        <v>8359</v>
      </c>
      <c r="J1692" s="182" t="s">
        <v>8360</v>
      </c>
      <c r="K1692" s="179"/>
      <c r="L1692" s="179" t="s">
        <v>8361</v>
      </c>
      <c r="M1692" s="183">
        <v>40749</v>
      </c>
      <c r="N1692" s="179" t="s">
        <v>186</v>
      </c>
      <c r="O1692" s="179" t="s">
        <v>187</v>
      </c>
      <c r="P1692" s="179" t="s">
        <v>193</v>
      </c>
      <c r="Q1692" s="179" t="s">
        <v>7</v>
      </c>
      <c r="R1692" s="179" t="s">
        <v>7</v>
      </c>
      <c r="S1692" s="179"/>
      <c r="T1692" s="179"/>
      <c r="U1692" s="179"/>
      <c r="V1692" s="183">
        <v>42705</v>
      </c>
      <c r="W1692" s="179" t="s">
        <v>189</v>
      </c>
      <c r="X1692" s="179"/>
      <c r="Y1692" s="179"/>
      <c r="Z1692" s="184" t="s">
        <v>199</v>
      </c>
      <c r="AA1692" s="179" t="e">
        <v>#N/A</v>
      </c>
      <c r="AB1692" s="179" t="s">
        <v>34</v>
      </c>
      <c r="AC1692" s="179" t="e">
        <v>#N/A</v>
      </c>
      <c r="AD1692" s="179" t="s">
        <v>190</v>
      </c>
      <c r="AE1692" s="179"/>
      <c r="AF1692" s="179"/>
    </row>
    <row r="1693" spans="1:32" ht="28.5" hidden="1">
      <c r="A1693" s="112">
        <v>34</v>
      </c>
      <c r="B1693" s="178" t="s">
        <v>949</v>
      </c>
      <c r="C1693" s="179" t="s">
        <v>208</v>
      </c>
      <c r="D1693" s="179" t="s">
        <v>204</v>
      </c>
      <c r="E1693" s="180" t="s">
        <v>8346</v>
      </c>
      <c r="F1693" s="179" t="s">
        <v>8386</v>
      </c>
      <c r="G1693" s="179" t="s">
        <v>8387</v>
      </c>
      <c r="H1693" s="181" t="s">
        <v>3</v>
      </c>
      <c r="I1693" s="179" t="s">
        <v>8386</v>
      </c>
      <c r="J1693" s="182" t="s">
        <v>8388</v>
      </c>
      <c r="K1693" s="179" t="s">
        <v>8389</v>
      </c>
      <c r="L1693" s="179" t="s">
        <v>8390</v>
      </c>
      <c r="M1693" s="183">
        <v>42430</v>
      </c>
      <c r="N1693" s="179" t="s">
        <v>186</v>
      </c>
      <c r="O1693" s="179" t="s">
        <v>191</v>
      </c>
      <c r="P1693" s="179" t="s">
        <v>193</v>
      </c>
      <c r="Q1693" s="179" t="s">
        <v>6</v>
      </c>
      <c r="R1693" s="179" t="s">
        <v>7</v>
      </c>
      <c r="S1693" s="179" t="s">
        <v>194</v>
      </c>
      <c r="T1693" s="179" t="s">
        <v>194</v>
      </c>
      <c r="U1693" s="179" t="s">
        <v>194</v>
      </c>
      <c r="V1693" s="183" t="s">
        <v>194</v>
      </c>
      <c r="W1693" s="179" t="s">
        <v>189</v>
      </c>
      <c r="X1693" s="179"/>
      <c r="Y1693" s="179"/>
      <c r="Z1693" s="184" t="s">
        <v>198</v>
      </c>
      <c r="AA1693" s="179" t="e">
        <v>#N/A</v>
      </c>
      <c r="AB1693" s="179" t="e">
        <v>#N/A</v>
      </c>
      <c r="AC1693" s="179" t="e">
        <v>#N/A</v>
      </c>
      <c r="AD1693" s="179" t="s">
        <v>201</v>
      </c>
      <c r="AE1693" s="179" t="s">
        <v>197</v>
      </c>
      <c r="AF1693" s="179"/>
    </row>
    <row r="1694" spans="1:32" ht="28.5" hidden="1">
      <c r="A1694" s="112">
        <v>35</v>
      </c>
      <c r="B1694" s="178" t="s">
        <v>949</v>
      </c>
      <c r="C1694" s="179" t="s">
        <v>208</v>
      </c>
      <c r="D1694" s="179" t="s">
        <v>204</v>
      </c>
      <c r="E1694" s="180" t="s">
        <v>8346</v>
      </c>
      <c r="F1694" s="179" t="s">
        <v>8386</v>
      </c>
      <c r="G1694" s="179" t="s">
        <v>8387</v>
      </c>
      <c r="H1694" s="181" t="s">
        <v>46</v>
      </c>
      <c r="I1694" s="179" t="s">
        <v>8391</v>
      </c>
      <c r="J1694" s="182" t="s">
        <v>8392</v>
      </c>
      <c r="K1694" s="179" t="s">
        <v>8393</v>
      </c>
      <c r="L1694" s="179">
        <v>13428961152</v>
      </c>
      <c r="M1694" s="183">
        <v>42531</v>
      </c>
      <c r="N1694" s="179" t="s">
        <v>186</v>
      </c>
      <c r="O1694" s="179" t="s">
        <v>191</v>
      </c>
      <c r="P1694" s="179" t="s">
        <v>200</v>
      </c>
      <c r="Q1694" s="179" t="s">
        <v>6</v>
      </c>
      <c r="R1694" s="179" t="s">
        <v>7</v>
      </c>
      <c r="S1694" s="179" t="s">
        <v>194</v>
      </c>
      <c r="T1694" s="179" t="s">
        <v>194</v>
      </c>
      <c r="U1694" s="179" t="s">
        <v>194</v>
      </c>
      <c r="V1694" s="183" t="s">
        <v>8356</v>
      </c>
      <c r="W1694" s="179" t="s">
        <v>201</v>
      </c>
      <c r="X1694" s="179"/>
      <c r="Y1694" s="179" t="s">
        <v>8394</v>
      </c>
      <c r="Z1694" s="184" t="s">
        <v>198</v>
      </c>
      <c r="AA1694" s="179" t="e">
        <v>#N/A</v>
      </c>
      <c r="AB1694" s="179" t="e">
        <v>#N/A</v>
      </c>
      <c r="AC1694" s="179" t="e">
        <v>#N/A</v>
      </c>
      <c r="AD1694" s="179" t="s">
        <v>201</v>
      </c>
      <c r="AE1694" s="179" t="e">
        <v>#N/A</v>
      </c>
      <c r="AF1694" s="179"/>
    </row>
    <row r="1695" spans="1:32" ht="28.5" hidden="1">
      <c r="A1695" s="112">
        <v>36</v>
      </c>
      <c r="B1695" s="178" t="s">
        <v>949</v>
      </c>
      <c r="C1695" s="179" t="s">
        <v>208</v>
      </c>
      <c r="D1695" s="179" t="s">
        <v>204</v>
      </c>
      <c r="E1695" s="180" t="s">
        <v>8346</v>
      </c>
      <c r="F1695" s="179" t="s">
        <v>8386</v>
      </c>
      <c r="G1695" s="179" t="s">
        <v>8387</v>
      </c>
      <c r="H1695" s="181" t="s">
        <v>9</v>
      </c>
      <c r="I1695" s="179" t="s">
        <v>8395</v>
      </c>
      <c r="J1695" s="182" t="s">
        <v>8396</v>
      </c>
      <c r="K1695" s="179" t="s">
        <v>8397</v>
      </c>
      <c r="L1695" s="179" t="s">
        <v>8398</v>
      </c>
      <c r="M1695" s="183">
        <v>42430</v>
      </c>
      <c r="N1695" s="179" t="s">
        <v>186</v>
      </c>
      <c r="O1695" s="179" t="s">
        <v>191</v>
      </c>
      <c r="P1695" s="179" t="s">
        <v>200</v>
      </c>
      <c r="Q1695" s="179" t="s">
        <v>6</v>
      </c>
      <c r="R1695" s="179" t="s">
        <v>7</v>
      </c>
      <c r="S1695" s="179" t="s">
        <v>194</v>
      </c>
      <c r="T1695" s="179" t="s">
        <v>194</v>
      </c>
      <c r="U1695" s="179" t="s">
        <v>194</v>
      </c>
      <c r="V1695" s="183" t="s">
        <v>8356</v>
      </c>
      <c r="W1695" s="179" t="s">
        <v>201</v>
      </c>
      <c r="X1695" s="179"/>
      <c r="Y1695" s="179" t="s">
        <v>8394</v>
      </c>
      <c r="Z1695" s="184" t="s">
        <v>198</v>
      </c>
      <c r="AA1695" s="179" t="e">
        <v>#N/A</v>
      </c>
      <c r="AB1695" s="179" t="e">
        <v>#N/A</v>
      </c>
      <c r="AC1695" s="179" t="e">
        <v>#N/A</v>
      </c>
      <c r="AD1695" s="179" t="s">
        <v>201</v>
      </c>
      <c r="AE1695" s="179" t="e">
        <v>#N/A</v>
      </c>
      <c r="AF1695" s="179"/>
    </row>
    <row r="1696" spans="1:32" ht="28.5" hidden="1">
      <c r="A1696" s="112">
        <v>37</v>
      </c>
      <c r="B1696" s="178" t="s">
        <v>949</v>
      </c>
      <c r="C1696" s="179" t="s">
        <v>8344</v>
      </c>
      <c r="D1696" s="179" t="s">
        <v>8345</v>
      </c>
      <c r="E1696" s="180" t="s">
        <v>8346</v>
      </c>
      <c r="F1696" s="179" t="s">
        <v>8399</v>
      </c>
      <c r="G1696" s="179" t="s">
        <v>8400</v>
      </c>
      <c r="H1696" s="181" t="s">
        <v>46</v>
      </c>
      <c r="I1696" s="179" t="s">
        <v>8401</v>
      </c>
      <c r="J1696" s="182" t="s">
        <v>8402</v>
      </c>
      <c r="K1696" s="179"/>
      <c r="L1696" s="179" t="s">
        <v>8403</v>
      </c>
      <c r="M1696" s="183"/>
      <c r="N1696" s="179" t="s">
        <v>186</v>
      </c>
      <c r="O1696" s="179" t="s">
        <v>191</v>
      </c>
      <c r="P1696" s="179" t="s">
        <v>5436</v>
      </c>
      <c r="Q1696" s="179" t="s">
        <v>7</v>
      </c>
      <c r="R1696" s="179" t="s">
        <v>7</v>
      </c>
      <c r="S1696" s="179"/>
      <c r="T1696" s="179"/>
      <c r="U1696" s="179" t="s">
        <v>8359</v>
      </c>
      <c r="V1696" s="183">
        <v>42705</v>
      </c>
      <c r="W1696" s="179" t="s">
        <v>201</v>
      </c>
      <c r="X1696" s="179"/>
      <c r="Y1696" s="179"/>
      <c r="Z1696" s="184" t="s">
        <v>198</v>
      </c>
      <c r="AA1696" s="179" t="s">
        <v>8404</v>
      </c>
      <c r="AB1696" s="179" t="s">
        <v>195</v>
      </c>
      <c r="AC1696" s="179" t="s">
        <v>8405</v>
      </c>
      <c r="AD1696" s="179" t="s">
        <v>201</v>
      </c>
      <c r="AE1696" s="179" t="e">
        <v>#N/A</v>
      </c>
      <c r="AF1696" s="179"/>
    </row>
    <row r="1697" spans="1:33" ht="28.5" hidden="1">
      <c r="A1697" s="112">
        <v>38</v>
      </c>
      <c r="B1697" s="178" t="s">
        <v>949</v>
      </c>
      <c r="C1697" s="179" t="s">
        <v>8344</v>
      </c>
      <c r="D1697" s="179" t="s">
        <v>8345</v>
      </c>
      <c r="E1697" s="180" t="s">
        <v>8346</v>
      </c>
      <c r="F1697" s="179" t="s">
        <v>8399</v>
      </c>
      <c r="G1697" s="179" t="s">
        <v>8400</v>
      </c>
      <c r="H1697" s="181" t="s">
        <v>3</v>
      </c>
      <c r="I1697" s="179" t="s">
        <v>8406</v>
      </c>
      <c r="J1697" s="182"/>
      <c r="K1697" s="179"/>
      <c r="L1697" s="179"/>
      <c r="M1697" s="183"/>
      <c r="N1697" s="179" t="s">
        <v>186</v>
      </c>
      <c r="O1697" s="179" t="s">
        <v>187</v>
      </c>
      <c r="P1697" s="179" t="s">
        <v>193</v>
      </c>
      <c r="Q1697" s="179" t="s">
        <v>7</v>
      </c>
      <c r="R1697" s="179" t="s">
        <v>7</v>
      </c>
      <c r="S1697" s="179"/>
      <c r="T1697" s="179"/>
      <c r="U1697" s="179" t="s">
        <v>8399</v>
      </c>
      <c r="V1697" s="183" t="s">
        <v>8374</v>
      </c>
      <c r="W1697" s="179" t="s">
        <v>189</v>
      </c>
      <c r="X1697" s="179"/>
      <c r="Y1697" s="179"/>
      <c r="Z1697" s="184" t="s">
        <v>198</v>
      </c>
      <c r="AA1697" s="179" t="s">
        <v>8404</v>
      </c>
      <c r="AB1697" s="179" t="s">
        <v>195</v>
      </c>
      <c r="AC1697" s="179" t="s">
        <v>8405</v>
      </c>
      <c r="AD1697" s="179" t="s">
        <v>201</v>
      </c>
      <c r="AE1697" s="179" t="e">
        <v>#N/A</v>
      </c>
      <c r="AF1697" s="179"/>
    </row>
    <row r="1698" spans="1:33" ht="28.5" hidden="1">
      <c r="A1698" s="112">
        <v>39</v>
      </c>
      <c r="B1698" s="178" t="s">
        <v>949</v>
      </c>
      <c r="C1698" s="179" t="s">
        <v>8344</v>
      </c>
      <c r="D1698" s="179" t="s">
        <v>8345</v>
      </c>
      <c r="E1698" s="180" t="s">
        <v>8346</v>
      </c>
      <c r="F1698" s="179" t="s">
        <v>8399</v>
      </c>
      <c r="G1698" s="179" t="s">
        <v>8400</v>
      </c>
      <c r="H1698" s="181" t="s">
        <v>3</v>
      </c>
      <c r="I1698" s="179" t="s">
        <v>8407</v>
      </c>
      <c r="J1698" s="182"/>
      <c r="K1698" s="179"/>
      <c r="L1698" s="179"/>
      <c r="M1698" s="183"/>
      <c r="N1698" s="179" t="s">
        <v>186</v>
      </c>
      <c r="O1698" s="179" t="s">
        <v>187</v>
      </c>
      <c r="P1698" s="179" t="s">
        <v>193</v>
      </c>
      <c r="Q1698" s="179" t="s">
        <v>7</v>
      </c>
      <c r="R1698" s="179" t="s">
        <v>7</v>
      </c>
      <c r="S1698" s="179"/>
      <c r="T1698" s="179"/>
      <c r="U1698" s="179" t="s">
        <v>8399</v>
      </c>
      <c r="V1698" s="183" t="s">
        <v>8374</v>
      </c>
      <c r="W1698" s="179" t="s">
        <v>189</v>
      </c>
      <c r="X1698" s="179"/>
      <c r="Y1698" s="179"/>
      <c r="Z1698" s="184" t="s">
        <v>198</v>
      </c>
      <c r="AA1698" s="179" t="s">
        <v>8404</v>
      </c>
      <c r="AB1698" s="179" t="s">
        <v>195</v>
      </c>
      <c r="AC1698" s="179" t="s">
        <v>8405</v>
      </c>
      <c r="AD1698" s="179" t="s">
        <v>201</v>
      </c>
      <c r="AE1698" s="179" t="e">
        <v>#N/A</v>
      </c>
      <c r="AF1698" s="179"/>
    </row>
    <row r="1699" spans="1:33" ht="28.5" hidden="1">
      <c r="A1699" s="112">
        <v>40</v>
      </c>
      <c r="B1699" s="178" t="s">
        <v>949</v>
      </c>
      <c r="C1699" s="179" t="s">
        <v>8344</v>
      </c>
      <c r="D1699" s="179" t="s">
        <v>8345</v>
      </c>
      <c r="E1699" s="180" t="s">
        <v>8346</v>
      </c>
      <c r="F1699" s="179" t="s">
        <v>8399</v>
      </c>
      <c r="G1699" s="179" t="s">
        <v>8400</v>
      </c>
      <c r="H1699" s="181" t="s">
        <v>3</v>
      </c>
      <c r="I1699" s="179" t="s">
        <v>8408</v>
      </c>
      <c r="J1699" s="182"/>
      <c r="K1699" s="179"/>
      <c r="L1699" s="179"/>
      <c r="M1699" s="183"/>
      <c r="N1699" s="179" t="s">
        <v>186</v>
      </c>
      <c r="O1699" s="179" t="s">
        <v>187</v>
      </c>
      <c r="P1699" s="179" t="s">
        <v>5436</v>
      </c>
      <c r="Q1699" s="179" t="s">
        <v>7</v>
      </c>
      <c r="R1699" s="179" t="s">
        <v>7</v>
      </c>
      <c r="S1699" s="179"/>
      <c r="T1699" s="179"/>
      <c r="U1699" s="179" t="s">
        <v>8399</v>
      </c>
      <c r="V1699" s="183" t="s">
        <v>8356</v>
      </c>
      <c r="W1699" s="179" t="s">
        <v>201</v>
      </c>
      <c r="X1699" s="179"/>
      <c r="Y1699" s="179"/>
      <c r="Z1699" s="184" t="s">
        <v>198</v>
      </c>
      <c r="AA1699" s="179" t="s">
        <v>8404</v>
      </c>
      <c r="AB1699" s="179" t="s">
        <v>195</v>
      </c>
      <c r="AC1699" s="179" t="s">
        <v>8405</v>
      </c>
      <c r="AD1699" s="179" t="s">
        <v>201</v>
      </c>
      <c r="AE1699" s="179" t="e">
        <v>#N/A</v>
      </c>
      <c r="AF1699" s="179"/>
    </row>
    <row r="1700" spans="1:33" s="137" customFormat="1" hidden="1">
      <c r="A1700" s="185">
        <v>41</v>
      </c>
      <c r="B1700" s="186" t="s">
        <v>949</v>
      </c>
      <c r="C1700" s="187" t="s">
        <v>8344</v>
      </c>
      <c r="D1700" s="187" t="s">
        <v>8345</v>
      </c>
      <c r="E1700" s="188" t="s">
        <v>8346</v>
      </c>
      <c r="F1700" s="187" t="s">
        <v>8399</v>
      </c>
      <c r="G1700" s="187" t="s">
        <v>8400</v>
      </c>
      <c r="H1700" s="189" t="s">
        <v>9</v>
      </c>
      <c r="I1700" s="187" t="s">
        <v>8409</v>
      </c>
      <c r="J1700" s="190"/>
      <c r="K1700" s="187"/>
      <c r="L1700" s="187"/>
      <c r="M1700" s="191"/>
      <c r="N1700" s="187" t="s">
        <v>203</v>
      </c>
      <c r="O1700" s="187" t="s">
        <v>187</v>
      </c>
      <c r="P1700" s="187" t="s">
        <v>8363</v>
      </c>
      <c r="Q1700" s="187" t="s">
        <v>7</v>
      </c>
      <c r="R1700" s="187" t="s">
        <v>7</v>
      </c>
      <c r="S1700" s="187"/>
      <c r="T1700" s="187"/>
      <c r="U1700" s="187" t="s">
        <v>8399</v>
      </c>
      <c r="V1700" s="191"/>
      <c r="W1700" s="187" t="s">
        <v>201</v>
      </c>
      <c r="X1700" s="187"/>
      <c r="Y1700" s="187"/>
      <c r="Z1700" s="192"/>
      <c r="AA1700" s="187" t="s">
        <v>8404</v>
      </c>
      <c r="AB1700" s="187" t="s">
        <v>195</v>
      </c>
      <c r="AC1700" s="187" t="s">
        <v>8405</v>
      </c>
      <c r="AD1700" s="187" t="s">
        <v>201</v>
      </c>
      <c r="AE1700" s="187" t="e">
        <v>#N/A</v>
      </c>
      <c r="AF1700" s="187"/>
      <c r="AG1700" s="177"/>
    </row>
    <row r="1701" spans="1:33" s="137" customFormat="1" hidden="1">
      <c r="A1701" s="185">
        <v>42</v>
      </c>
      <c r="B1701" s="186" t="s">
        <v>949</v>
      </c>
      <c r="C1701" s="187" t="s">
        <v>8344</v>
      </c>
      <c r="D1701" s="187" t="s">
        <v>8345</v>
      </c>
      <c r="E1701" s="188" t="s">
        <v>8346</v>
      </c>
      <c r="F1701" s="187" t="s">
        <v>8399</v>
      </c>
      <c r="G1701" s="187" t="s">
        <v>8400</v>
      </c>
      <c r="H1701" s="189" t="s">
        <v>192</v>
      </c>
      <c r="I1701" s="187" t="s">
        <v>8410</v>
      </c>
      <c r="J1701" s="190"/>
      <c r="K1701" s="187"/>
      <c r="L1701" s="187"/>
      <c r="M1701" s="191"/>
      <c r="N1701" s="187" t="s">
        <v>203</v>
      </c>
      <c r="O1701" s="187" t="s">
        <v>187</v>
      </c>
      <c r="P1701" s="187" t="s">
        <v>8363</v>
      </c>
      <c r="Q1701" s="187" t="s">
        <v>7</v>
      </c>
      <c r="R1701" s="187" t="s">
        <v>7</v>
      </c>
      <c r="S1701" s="187"/>
      <c r="T1701" s="187"/>
      <c r="U1701" s="187" t="s">
        <v>8399</v>
      </c>
      <c r="V1701" s="191"/>
      <c r="W1701" s="187" t="s">
        <v>201</v>
      </c>
      <c r="X1701" s="187"/>
      <c r="Y1701" s="187"/>
      <c r="Z1701" s="192"/>
      <c r="AA1701" s="187" t="s">
        <v>8404</v>
      </c>
      <c r="AB1701" s="187" t="s">
        <v>195</v>
      </c>
      <c r="AC1701" s="187" t="s">
        <v>8405</v>
      </c>
      <c r="AD1701" s="187" t="s">
        <v>201</v>
      </c>
      <c r="AE1701" s="187"/>
      <c r="AF1701" s="187"/>
      <c r="AG1701" s="177"/>
    </row>
    <row r="1702" spans="1:33" s="137" customFormat="1" hidden="1">
      <c r="A1702" s="185">
        <v>43</v>
      </c>
      <c r="B1702" s="186" t="s">
        <v>949</v>
      </c>
      <c r="C1702" s="187" t="s">
        <v>8344</v>
      </c>
      <c r="D1702" s="187" t="s">
        <v>8345</v>
      </c>
      <c r="E1702" s="188" t="s">
        <v>8346</v>
      </c>
      <c r="F1702" s="187" t="s">
        <v>8399</v>
      </c>
      <c r="G1702" s="187" t="s">
        <v>8400</v>
      </c>
      <c r="H1702" s="189" t="s">
        <v>192</v>
      </c>
      <c r="I1702" s="187" t="s">
        <v>8411</v>
      </c>
      <c r="J1702" s="190"/>
      <c r="K1702" s="187"/>
      <c r="L1702" s="187"/>
      <c r="M1702" s="191"/>
      <c r="N1702" s="187" t="s">
        <v>203</v>
      </c>
      <c r="O1702" s="187" t="s">
        <v>187</v>
      </c>
      <c r="P1702" s="187" t="s">
        <v>8363</v>
      </c>
      <c r="Q1702" s="187" t="s">
        <v>7</v>
      </c>
      <c r="R1702" s="187" t="s">
        <v>7</v>
      </c>
      <c r="S1702" s="187"/>
      <c r="T1702" s="187"/>
      <c r="U1702" s="187" t="s">
        <v>8399</v>
      </c>
      <c r="V1702" s="191"/>
      <c r="W1702" s="187" t="s">
        <v>201</v>
      </c>
      <c r="X1702" s="187"/>
      <c r="Y1702" s="187"/>
      <c r="Z1702" s="192"/>
      <c r="AA1702" s="187" t="s">
        <v>8404</v>
      </c>
      <c r="AB1702" s="187" t="s">
        <v>195</v>
      </c>
      <c r="AC1702" s="187" t="s">
        <v>8405</v>
      </c>
      <c r="AD1702" s="187" t="s">
        <v>201</v>
      </c>
      <c r="AE1702" s="187"/>
      <c r="AF1702" s="187"/>
      <c r="AG1702" s="177"/>
    </row>
    <row r="1703" spans="1:33" s="137" customFormat="1" hidden="1">
      <c r="A1703" s="185">
        <v>44</v>
      </c>
      <c r="B1703" s="186" t="s">
        <v>949</v>
      </c>
      <c r="C1703" s="187" t="s">
        <v>8344</v>
      </c>
      <c r="D1703" s="187" t="s">
        <v>8345</v>
      </c>
      <c r="E1703" s="188" t="s">
        <v>8346</v>
      </c>
      <c r="F1703" s="187" t="s">
        <v>8399</v>
      </c>
      <c r="G1703" s="187" t="s">
        <v>8400</v>
      </c>
      <c r="H1703" s="189" t="s">
        <v>192</v>
      </c>
      <c r="I1703" s="187" t="s">
        <v>8412</v>
      </c>
      <c r="J1703" s="190"/>
      <c r="K1703" s="187"/>
      <c r="L1703" s="187"/>
      <c r="M1703" s="191"/>
      <c r="N1703" s="187" t="s">
        <v>203</v>
      </c>
      <c r="O1703" s="187" t="s">
        <v>187</v>
      </c>
      <c r="P1703" s="187" t="s">
        <v>8363</v>
      </c>
      <c r="Q1703" s="187" t="s">
        <v>7</v>
      </c>
      <c r="R1703" s="187" t="s">
        <v>7</v>
      </c>
      <c r="S1703" s="187"/>
      <c r="T1703" s="187"/>
      <c r="U1703" s="187" t="s">
        <v>8399</v>
      </c>
      <c r="V1703" s="191"/>
      <c r="W1703" s="187" t="s">
        <v>201</v>
      </c>
      <c r="X1703" s="187"/>
      <c r="Y1703" s="187"/>
      <c r="Z1703" s="192"/>
      <c r="AA1703" s="187" t="s">
        <v>8404</v>
      </c>
      <c r="AB1703" s="187" t="s">
        <v>195</v>
      </c>
      <c r="AC1703" s="187" t="s">
        <v>8405</v>
      </c>
      <c r="AD1703" s="187" t="s">
        <v>201</v>
      </c>
      <c r="AE1703" s="187"/>
      <c r="AF1703" s="187"/>
      <c r="AG1703" s="177"/>
    </row>
    <row r="1704" spans="1:33" s="137" customFormat="1" hidden="1">
      <c r="A1704" s="185">
        <v>45</v>
      </c>
      <c r="B1704" s="186" t="s">
        <v>949</v>
      </c>
      <c r="C1704" s="187" t="s">
        <v>8344</v>
      </c>
      <c r="D1704" s="187" t="s">
        <v>8345</v>
      </c>
      <c r="E1704" s="188" t="s">
        <v>8346</v>
      </c>
      <c r="F1704" s="187" t="s">
        <v>8399</v>
      </c>
      <c r="G1704" s="187" t="s">
        <v>8400</v>
      </c>
      <c r="H1704" s="189" t="s">
        <v>192</v>
      </c>
      <c r="I1704" s="187" t="s">
        <v>8413</v>
      </c>
      <c r="J1704" s="190"/>
      <c r="K1704" s="187"/>
      <c r="L1704" s="187"/>
      <c r="M1704" s="191"/>
      <c r="N1704" s="187" t="s">
        <v>203</v>
      </c>
      <c r="O1704" s="187" t="s">
        <v>187</v>
      </c>
      <c r="P1704" s="187" t="s">
        <v>8363</v>
      </c>
      <c r="Q1704" s="187" t="s">
        <v>7</v>
      </c>
      <c r="R1704" s="187" t="s">
        <v>7</v>
      </c>
      <c r="S1704" s="187"/>
      <c r="T1704" s="187"/>
      <c r="U1704" s="187" t="s">
        <v>8399</v>
      </c>
      <c r="V1704" s="191"/>
      <c r="W1704" s="187" t="s">
        <v>201</v>
      </c>
      <c r="X1704" s="187"/>
      <c r="Y1704" s="187"/>
      <c r="Z1704" s="192"/>
      <c r="AA1704" s="187" t="s">
        <v>8404</v>
      </c>
      <c r="AB1704" s="187" t="s">
        <v>195</v>
      </c>
      <c r="AC1704" s="187" t="s">
        <v>8405</v>
      </c>
      <c r="AD1704" s="187" t="s">
        <v>201</v>
      </c>
      <c r="AE1704" s="187"/>
      <c r="AF1704" s="187"/>
      <c r="AG1704" s="177"/>
    </row>
    <row r="1705" spans="1:33" s="137" customFormat="1" hidden="1">
      <c r="A1705" s="185">
        <v>46</v>
      </c>
      <c r="B1705" s="186" t="s">
        <v>949</v>
      </c>
      <c r="C1705" s="187" t="s">
        <v>8344</v>
      </c>
      <c r="D1705" s="187" t="s">
        <v>8345</v>
      </c>
      <c r="E1705" s="188" t="s">
        <v>8346</v>
      </c>
      <c r="F1705" s="187" t="s">
        <v>8399</v>
      </c>
      <c r="G1705" s="187" t="s">
        <v>8400</v>
      </c>
      <c r="H1705" s="189" t="s">
        <v>192</v>
      </c>
      <c r="I1705" s="187" t="s">
        <v>8414</v>
      </c>
      <c r="J1705" s="190"/>
      <c r="K1705" s="187"/>
      <c r="L1705" s="187"/>
      <c r="M1705" s="191"/>
      <c r="N1705" s="187" t="s">
        <v>203</v>
      </c>
      <c r="O1705" s="187" t="s">
        <v>187</v>
      </c>
      <c r="P1705" s="187" t="s">
        <v>8363</v>
      </c>
      <c r="Q1705" s="187" t="s">
        <v>7</v>
      </c>
      <c r="R1705" s="187" t="s">
        <v>7</v>
      </c>
      <c r="S1705" s="187"/>
      <c r="T1705" s="187"/>
      <c r="U1705" s="187" t="s">
        <v>8399</v>
      </c>
      <c r="V1705" s="191"/>
      <c r="W1705" s="187" t="s">
        <v>201</v>
      </c>
      <c r="X1705" s="187"/>
      <c r="Y1705" s="187"/>
      <c r="Z1705" s="192"/>
      <c r="AA1705" s="187" t="s">
        <v>8404</v>
      </c>
      <c r="AB1705" s="187" t="s">
        <v>195</v>
      </c>
      <c r="AC1705" s="187" t="s">
        <v>8405</v>
      </c>
      <c r="AD1705" s="187" t="s">
        <v>201</v>
      </c>
      <c r="AE1705" s="187"/>
      <c r="AF1705" s="187"/>
      <c r="AG1705" s="177"/>
    </row>
    <row r="1706" spans="1:33" s="137" customFormat="1" hidden="1">
      <c r="A1706" s="185">
        <v>47</v>
      </c>
      <c r="B1706" s="186" t="s">
        <v>949</v>
      </c>
      <c r="C1706" s="187" t="s">
        <v>8344</v>
      </c>
      <c r="D1706" s="187" t="s">
        <v>8345</v>
      </c>
      <c r="E1706" s="188" t="s">
        <v>8346</v>
      </c>
      <c r="F1706" s="187" t="s">
        <v>8399</v>
      </c>
      <c r="G1706" s="187" t="s">
        <v>8400</v>
      </c>
      <c r="H1706" s="189" t="s">
        <v>192</v>
      </c>
      <c r="I1706" s="187" t="s">
        <v>8415</v>
      </c>
      <c r="J1706" s="190"/>
      <c r="K1706" s="187"/>
      <c r="L1706" s="187"/>
      <c r="M1706" s="191"/>
      <c r="N1706" s="187" t="s">
        <v>203</v>
      </c>
      <c r="O1706" s="187" t="s">
        <v>187</v>
      </c>
      <c r="P1706" s="187" t="s">
        <v>8363</v>
      </c>
      <c r="Q1706" s="187" t="s">
        <v>7</v>
      </c>
      <c r="R1706" s="187" t="s">
        <v>7</v>
      </c>
      <c r="S1706" s="187"/>
      <c r="T1706" s="187"/>
      <c r="U1706" s="187" t="s">
        <v>8399</v>
      </c>
      <c r="V1706" s="191"/>
      <c r="W1706" s="187" t="s">
        <v>201</v>
      </c>
      <c r="X1706" s="187"/>
      <c r="Y1706" s="187"/>
      <c r="Z1706" s="192"/>
      <c r="AA1706" s="187" t="s">
        <v>8404</v>
      </c>
      <c r="AB1706" s="187" t="s">
        <v>195</v>
      </c>
      <c r="AC1706" s="187" t="s">
        <v>8405</v>
      </c>
      <c r="AD1706" s="187" t="s">
        <v>201</v>
      </c>
      <c r="AE1706" s="187"/>
      <c r="AF1706" s="187"/>
      <c r="AG1706" s="177"/>
    </row>
    <row r="1707" spans="1:33" s="137" customFormat="1" hidden="1">
      <c r="A1707" s="185">
        <v>48</v>
      </c>
      <c r="B1707" s="186" t="s">
        <v>949</v>
      </c>
      <c r="C1707" s="187" t="s">
        <v>8344</v>
      </c>
      <c r="D1707" s="187" t="s">
        <v>8345</v>
      </c>
      <c r="E1707" s="188" t="s">
        <v>8346</v>
      </c>
      <c r="F1707" s="187" t="s">
        <v>8399</v>
      </c>
      <c r="G1707" s="187" t="s">
        <v>8400</v>
      </c>
      <c r="H1707" s="189" t="s">
        <v>192</v>
      </c>
      <c r="I1707" s="187" t="s">
        <v>8416</v>
      </c>
      <c r="J1707" s="190"/>
      <c r="K1707" s="187"/>
      <c r="L1707" s="187"/>
      <c r="M1707" s="191"/>
      <c r="N1707" s="187" t="s">
        <v>203</v>
      </c>
      <c r="O1707" s="187" t="s">
        <v>187</v>
      </c>
      <c r="P1707" s="187" t="s">
        <v>8363</v>
      </c>
      <c r="Q1707" s="187" t="s">
        <v>7</v>
      </c>
      <c r="R1707" s="187" t="s">
        <v>7</v>
      </c>
      <c r="S1707" s="187"/>
      <c r="T1707" s="187"/>
      <c r="U1707" s="187" t="s">
        <v>8399</v>
      </c>
      <c r="V1707" s="191"/>
      <c r="W1707" s="187" t="s">
        <v>201</v>
      </c>
      <c r="X1707" s="187"/>
      <c r="Y1707" s="187"/>
      <c r="Z1707" s="192"/>
      <c r="AA1707" s="187" t="s">
        <v>8404</v>
      </c>
      <c r="AB1707" s="187" t="s">
        <v>195</v>
      </c>
      <c r="AC1707" s="187" t="s">
        <v>8405</v>
      </c>
      <c r="AD1707" s="187" t="s">
        <v>201</v>
      </c>
      <c r="AE1707" s="187"/>
      <c r="AF1707" s="187"/>
      <c r="AG1707" s="177"/>
    </row>
    <row r="1708" spans="1:33" s="137" customFormat="1" hidden="1">
      <c r="A1708" s="185">
        <v>49</v>
      </c>
      <c r="B1708" s="186" t="s">
        <v>949</v>
      </c>
      <c r="C1708" s="187" t="s">
        <v>8344</v>
      </c>
      <c r="D1708" s="187" t="s">
        <v>8345</v>
      </c>
      <c r="E1708" s="188" t="s">
        <v>8346</v>
      </c>
      <c r="F1708" s="187" t="s">
        <v>8399</v>
      </c>
      <c r="G1708" s="187" t="s">
        <v>8400</v>
      </c>
      <c r="H1708" s="189" t="s">
        <v>192</v>
      </c>
      <c r="I1708" s="187" t="s">
        <v>8417</v>
      </c>
      <c r="J1708" s="190"/>
      <c r="K1708" s="187"/>
      <c r="L1708" s="187"/>
      <c r="M1708" s="191"/>
      <c r="N1708" s="187" t="s">
        <v>203</v>
      </c>
      <c r="O1708" s="187" t="s">
        <v>187</v>
      </c>
      <c r="P1708" s="187" t="s">
        <v>8363</v>
      </c>
      <c r="Q1708" s="187" t="s">
        <v>7</v>
      </c>
      <c r="R1708" s="187" t="s">
        <v>7</v>
      </c>
      <c r="S1708" s="187"/>
      <c r="T1708" s="187"/>
      <c r="U1708" s="187" t="s">
        <v>8399</v>
      </c>
      <c r="V1708" s="191"/>
      <c r="W1708" s="187" t="s">
        <v>201</v>
      </c>
      <c r="X1708" s="187"/>
      <c r="Y1708" s="187"/>
      <c r="Z1708" s="192"/>
      <c r="AA1708" s="187" t="s">
        <v>8404</v>
      </c>
      <c r="AB1708" s="187" t="s">
        <v>195</v>
      </c>
      <c r="AC1708" s="187" t="s">
        <v>8405</v>
      </c>
      <c r="AD1708" s="187" t="s">
        <v>201</v>
      </c>
      <c r="AE1708" s="187"/>
      <c r="AF1708" s="187"/>
      <c r="AG1708" s="177"/>
    </row>
    <row r="1709" spans="1:33" s="137" customFormat="1" hidden="1">
      <c r="A1709" s="185">
        <v>50</v>
      </c>
      <c r="B1709" s="186" t="s">
        <v>949</v>
      </c>
      <c r="C1709" s="187" t="s">
        <v>8344</v>
      </c>
      <c r="D1709" s="187" t="s">
        <v>8345</v>
      </c>
      <c r="E1709" s="188" t="s">
        <v>8346</v>
      </c>
      <c r="F1709" s="187" t="s">
        <v>8399</v>
      </c>
      <c r="G1709" s="187" t="s">
        <v>8400</v>
      </c>
      <c r="H1709" s="189" t="s">
        <v>192</v>
      </c>
      <c r="I1709" s="187" t="s">
        <v>8418</v>
      </c>
      <c r="J1709" s="190"/>
      <c r="K1709" s="187"/>
      <c r="L1709" s="187"/>
      <c r="M1709" s="191"/>
      <c r="N1709" s="187" t="s">
        <v>203</v>
      </c>
      <c r="O1709" s="187" t="s">
        <v>187</v>
      </c>
      <c r="P1709" s="187" t="s">
        <v>8363</v>
      </c>
      <c r="Q1709" s="187" t="s">
        <v>7</v>
      </c>
      <c r="R1709" s="187" t="s">
        <v>7</v>
      </c>
      <c r="S1709" s="187"/>
      <c r="T1709" s="187"/>
      <c r="U1709" s="187" t="s">
        <v>8399</v>
      </c>
      <c r="V1709" s="191"/>
      <c r="W1709" s="187" t="s">
        <v>201</v>
      </c>
      <c r="X1709" s="187"/>
      <c r="Y1709" s="187"/>
      <c r="Z1709" s="192"/>
      <c r="AA1709" s="187" t="s">
        <v>8404</v>
      </c>
      <c r="AB1709" s="187" t="s">
        <v>195</v>
      </c>
      <c r="AC1709" s="187" t="s">
        <v>8405</v>
      </c>
      <c r="AD1709" s="187" t="s">
        <v>201</v>
      </c>
      <c r="AE1709" s="187"/>
      <c r="AF1709" s="187"/>
      <c r="AG1709" s="177"/>
    </row>
    <row r="1710" spans="1:33" s="137" customFormat="1" hidden="1">
      <c r="A1710" s="185">
        <v>51</v>
      </c>
      <c r="B1710" s="186" t="s">
        <v>949</v>
      </c>
      <c r="C1710" s="187" t="s">
        <v>8344</v>
      </c>
      <c r="D1710" s="187" t="s">
        <v>8345</v>
      </c>
      <c r="E1710" s="188" t="s">
        <v>8346</v>
      </c>
      <c r="F1710" s="187" t="s">
        <v>8399</v>
      </c>
      <c r="G1710" s="187" t="s">
        <v>8400</v>
      </c>
      <c r="H1710" s="189" t="s">
        <v>192</v>
      </c>
      <c r="I1710" s="187" t="s">
        <v>8419</v>
      </c>
      <c r="J1710" s="190"/>
      <c r="K1710" s="187"/>
      <c r="L1710" s="187"/>
      <c r="M1710" s="191"/>
      <c r="N1710" s="187" t="s">
        <v>203</v>
      </c>
      <c r="O1710" s="187" t="s">
        <v>187</v>
      </c>
      <c r="P1710" s="187" t="s">
        <v>8363</v>
      </c>
      <c r="Q1710" s="187" t="s">
        <v>7</v>
      </c>
      <c r="R1710" s="187" t="s">
        <v>7</v>
      </c>
      <c r="S1710" s="187"/>
      <c r="T1710" s="187"/>
      <c r="U1710" s="187" t="s">
        <v>8399</v>
      </c>
      <c r="V1710" s="191"/>
      <c r="W1710" s="187" t="s">
        <v>201</v>
      </c>
      <c r="X1710" s="187"/>
      <c r="Y1710" s="187"/>
      <c r="Z1710" s="192"/>
      <c r="AA1710" s="187" t="s">
        <v>8404</v>
      </c>
      <c r="AB1710" s="187" t="s">
        <v>195</v>
      </c>
      <c r="AC1710" s="187" t="s">
        <v>8405</v>
      </c>
      <c r="AD1710" s="187" t="s">
        <v>201</v>
      </c>
      <c r="AE1710" s="187"/>
      <c r="AF1710" s="187"/>
      <c r="AG1710" s="177"/>
    </row>
    <row r="1711" spans="1:33" s="137" customFormat="1" hidden="1">
      <c r="A1711" s="185">
        <v>52</v>
      </c>
      <c r="B1711" s="186" t="s">
        <v>949</v>
      </c>
      <c r="C1711" s="187" t="s">
        <v>8344</v>
      </c>
      <c r="D1711" s="187" t="s">
        <v>8345</v>
      </c>
      <c r="E1711" s="188" t="s">
        <v>8346</v>
      </c>
      <c r="F1711" s="187" t="s">
        <v>8399</v>
      </c>
      <c r="G1711" s="187" t="s">
        <v>8400</v>
      </c>
      <c r="H1711" s="189" t="s">
        <v>192</v>
      </c>
      <c r="I1711" s="187" t="s">
        <v>8420</v>
      </c>
      <c r="J1711" s="190"/>
      <c r="K1711" s="187"/>
      <c r="L1711" s="187"/>
      <c r="M1711" s="191"/>
      <c r="N1711" s="187" t="s">
        <v>203</v>
      </c>
      <c r="O1711" s="187" t="s">
        <v>187</v>
      </c>
      <c r="P1711" s="187" t="s">
        <v>8363</v>
      </c>
      <c r="Q1711" s="187" t="s">
        <v>7</v>
      </c>
      <c r="R1711" s="187" t="s">
        <v>7</v>
      </c>
      <c r="S1711" s="187"/>
      <c r="T1711" s="187"/>
      <c r="U1711" s="187" t="s">
        <v>8399</v>
      </c>
      <c r="V1711" s="191"/>
      <c r="W1711" s="187" t="s">
        <v>201</v>
      </c>
      <c r="X1711" s="187"/>
      <c r="Y1711" s="187"/>
      <c r="Z1711" s="192"/>
      <c r="AA1711" s="187" t="s">
        <v>8404</v>
      </c>
      <c r="AB1711" s="187" t="s">
        <v>195</v>
      </c>
      <c r="AC1711" s="187" t="s">
        <v>8405</v>
      </c>
      <c r="AD1711" s="187" t="s">
        <v>201</v>
      </c>
      <c r="AE1711" s="187"/>
      <c r="AF1711" s="187"/>
      <c r="AG1711" s="177"/>
    </row>
    <row r="1712" spans="1:33" ht="28.5" hidden="1">
      <c r="A1712" s="112">
        <v>53</v>
      </c>
      <c r="B1712" s="178" t="s">
        <v>949</v>
      </c>
      <c r="C1712" s="179" t="s">
        <v>208</v>
      </c>
      <c r="D1712" s="179" t="s">
        <v>204</v>
      </c>
      <c r="E1712" s="180" t="s">
        <v>8346</v>
      </c>
      <c r="F1712" s="179" t="s">
        <v>8421</v>
      </c>
      <c r="G1712" s="179" t="s">
        <v>8422</v>
      </c>
      <c r="H1712" s="181" t="s">
        <v>3</v>
      </c>
      <c r="I1712" s="179" t="s">
        <v>8421</v>
      </c>
      <c r="J1712" s="182" t="s">
        <v>8423</v>
      </c>
      <c r="K1712" s="179" t="s">
        <v>8424</v>
      </c>
      <c r="L1712" s="179" t="s">
        <v>8425</v>
      </c>
      <c r="M1712" s="183">
        <v>42430</v>
      </c>
      <c r="N1712" s="179" t="s">
        <v>186</v>
      </c>
      <c r="O1712" s="179" t="s">
        <v>191</v>
      </c>
      <c r="P1712" s="179" t="s">
        <v>200</v>
      </c>
      <c r="Q1712" s="179" t="s">
        <v>6</v>
      </c>
      <c r="R1712" s="179" t="s">
        <v>7</v>
      </c>
      <c r="S1712" s="179" t="s">
        <v>194</v>
      </c>
      <c r="T1712" s="179" t="s">
        <v>194</v>
      </c>
      <c r="U1712" s="179" t="s">
        <v>194</v>
      </c>
      <c r="V1712" s="183" t="s">
        <v>8356</v>
      </c>
      <c r="W1712" s="179" t="s">
        <v>201</v>
      </c>
      <c r="X1712" s="179"/>
      <c r="Y1712" s="179" t="s">
        <v>8394</v>
      </c>
      <c r="Z1712" s="184" t="s">
        <v>198</v>
      </c>
      <c r="AA1712" s="179" t="e">
        <v>#N/A</v>
      </c>
      <c r="AB1712" s="179" t="e">
        <v>#N/A</v>
      </c>
      <c r="AC1712" s="179" t="e">
        <v>#N/A</v>
      </c>
      <c r="AD1712" s="179" t="s">
        <v>201</v>
      </c>
      <c r="AE1712" s="179" t="e">
        <v>#N/A</v>
      </c>
      <c r="AF1712" s="179"/>
    </row>
    <row r="1713" spans="1:32" ht="28.5" hidden="1">
      <c r="A1713" s="112">
        <v>54</v>
      </c>
      <c r="B1713" s="178" t="s">
        <v>949</v>
      </c>
      <c r="C1713" s="179" t="s">
        <v>208</v>
      </c>
      <c r="D1713" s="179" t="s">
        <v>204</v>
      </c>
      <c r="E1713" s="180" t="s">
        <v>8346</v>
      </c>
      <c r="F1713" s="179" t="s">
        <v>8421</v>
      </c>
      <c r="G1713" s="179" t="s">
        <v>8422</v>
      </c>
      <c r="H1713" s="181" t="s">
        <v>46</v>
      </c>
      <c r="I1713" s="179" t="s">
        <v>8391</v>
      </c>
      <c r="J1713" s="182" t="s">
        <v>8392</v>
      </c>
      <c r="K1713" s="179" t="s">
        <v>8393</v>
      </c>
      <c r="L1713" s="179">
        <v>13428961152</v>
      </c>
      <c r="M1713" s="183">
        <v>42531</v>
      </c>
      <c r="N1713" s="179" t="s">
        <v>186</v>
      </c>
      <c r="O1713" s="179" t="s">
        <v>191</v>
      </c>
      <c r="P1713" s="179" t="s">
        <v>200</v>
      </c>
      <c r="Q1713" s="179" t="s">
        <v>6</v>
      </c>
      <c r="R1713" s="179" t="s">
        <v>7</v>
      </c>
      <c r="S1713" s="179" t="s">
        <v>194</v>
      </c>
      <c r="T1713" s="179" t="s">
        <v>194</v>
      </c>
      <c r="U1713" s="179" t="s">
        <v>194</v>
      </c>
      <c r="V1713" s="183" t="s">
        <v>8356</v>
      </c>
      <c r="W1713" s="179" t="s">
        <v>201</v>
      </c>
      <c r="X1713" s="179"/>
      <c r="Y1713" s="179" t="s">
        <v>8394</v>
      </c>
      <c r="Z1713" s="184" t="s">
        <v>198</v>
      </c>
      <c r="AA1713" s="179" t="e">
        <v>#N/A</v>
      </c>
      <c r="AB1713" s="179" t="e">
        <v>#N/A</v>
      </c>
      <c r="AC1713" s="179" t="e">
        <v>#N/A</v>
      </c>
      <c r="AD1713" s="179" t="s">
        <v>201</v>
      </c>
      <c r="AE1713" s="179" t="e">
        <v>#N/A</v>
      </c>
      <c r="AF1713" s="179"/>
    </row>
    <row r="1714" spans="1:32" ht="28.5" hidden="1">
      <c r="A1714" s="112">
        <v>55</v>
      </c>
      <c r="B1714" s="178" t="s">
        <v>949</v>
      </c>
      <c r="C1714" s="179" t="s">
        <v>208</v>
      </c>
      <c r="D1714" s="179" t="s">
        <v>204</v>
      </c>
      <c r="E1714" s="180" t="s">
        <v>8346</v>
      </c>
      <c r="F1714" s="179" t="s">
        <v>8421</v>
      </c>
      <c r="G1714" s="179" t="s">
        <v>8422</v>
      </c>
      <c r="H1714" s="181" t="s">
        <v>3</v>
      </c>
      <c r="I1714" s="179" t="s">
        <v>8426</v>
      </c>
      <c r="J1714" s="182" t="s">
        <v>8427</v>
      </c>
      <c r="K1714" s="179" t="s">
        <v>8428</v>
      </c>
      <c r="L1714" s="179" t="s">
        <v>8429</v>
      </c>
      <c r="M1714" s="183">
        <v>42430</v>
      </c>
      <c r="N1714" s="179" t="s">
        <v>203</v>
      </c>
      <c r="O1714" s="179" t="s">
        <v>191</v>
      </c>
      <c r="P1714" s="179" t="s">
        <v>200</v>
      </c>
      <c r="Q1714" s="179" t="s">
        <v>6</v>
      </c>
      <c r="R1714" s="179" t="s">
        <v>7</v>
      </c>
      <c r="S1714" s="179" t="s">
        <v>194</v>
      </c>
      <c r="T1714" s="179" t="s">
        <v>194</v>
      </c>
      <c r="U1714" s="179" t="s">
        <v>194</v>
      </c>
      <c r="V1714" s="183" t="s">
        <v>8430</v>
      </c>
      <c r="W1714" s="179" t="s">
        <v>201</v>
      </c>
      <c r="X1714" s="179"/>
      <c r="Y1714" s="179" t="s">
        <v>8394</v>
      </c>
      <c r="Z1714" s="184" t="s">
        <v>198</v>
      </c>
      <c r="AA1714" s="179" t="e">
        <v>#N/A</v>
      </c>
      <c r="AB1714" s="179" t="e">
        <v>#N/A</v>
      </c>
      <c r="AC1714" s="179" t="e">
        <v>#N/A</v>
      </c>
      <c r="AD1714" s="179" t="s">
        <v>201</v>
      </c>
      <c r="AE1714" s="179" t="e">
        <v>#N/A</v>
      </c>
      <c r="AF1714" s="179"/>
    </row>
    <row r="1715" spans="1:32" ht="28.5" hidden="1">
      <c r="A1715" s="112">
        <v>56</v>
      </c>
      <c r="B1715" s="178" t="s">
        <v>949</v>
      </c>
      <c r="C1715" s="179" t="s">
        <v>208</v>
      </c>
      <c r="D1715" s="179" t="s">
        <v>204</v>
      </c>
      <c r="E1715" s="180" t="s">
        <v>8346</v>
      </c>
      <c r="F1715" s="179" t="s">
        <v>8431</v>
      </c>
      <c r="G1715" s="179" t="s">
        <v>8432</v>
      </c>
      <c r="H1715" s="181" t="s">
        <v>3</v>
      </c>
      <c r="I1715" s="179" t="s">
        <v>8433</v>
      </c>
      <c r="J1715" s="182" t="s">
        <v>8434</v>
      </c>
      <c r="K1715" s="179" t="s">
        <v>8435</v>
      </c>
      <c r="L1715" s="179"/>
      <c r="M1715" s="183"/>
      <c r="N1715" s="179" t="s">
        <v>186</v>
      </c>
      <c r="O1715" s="179" t="s">
        <v>191</v>
      </c>
      <c r="P1715" s="179" t="s">
        <v>200</v>
      </c>
      <c r="Q1715" s="179" t="s">
        <v>6</v>
      </c>
      <c r="R1715" s="179" t="s">
        <v>7</v>
      </c>
      <c r="S1715" s="179" t="s">
        <v>194</v>
      </c>
      <c r="T1715" s="179" t="s">
        <v>194</v>
      </c>
      <c r="U1715" s="179" t="s">
        <v>194</v>
      </c>
      <c r="V1715" s="183" t="s">
        <v>8430</v>
      </c>
      <c r="W1715" s="179" t="s">
        <v>201</v>
      </c>
      <c r="X1715" s="179"/>
      <c r="Y1715" s="179" t="s">
        <v>8394</v>
      </c>
      <c r="Z1715" s="184" t="s">
        <v>198</v>
      </c>
      <c r="AA1715" s="179" t="e">
        <v>#N/A</v>
      </c>
      <c r="AB1715" s="179" t="e">
        <v>#N/A</v>
      </c>
      <c r="AC1715" s="179" t="e">
        <v>#N/A</v>
      </c>
      <c r="AD1715" s="179" t="s">
        <v>201</v>
      </c>
      <c r="AE1715" s="179" t="e">
        <v>#N/A</v>
      </c>
      <c r="AF1715" s="179"/>
    </row>
    <row r="1716" spans="1:32" ht="28.5" hidden="1">
      <c r="A1716" s="112">
        <v>57</v>
      </c>
      <c r="B1716" s="178" t="s">
        <v>949</v>
      </c>
      <c r="C1716" s="179" t="s">
        <v>208</v>
      </c>
      <c r="D1716" s="179" t="s">
        <v>204</v>
      </c>
      <c r="E1716" s="180" t="s">
        <v>8346</v>
      </c>
      <c r="F1716" s="179" t="s">
        <v>8431</v>
      </c>
      <c r="G1716" s="179" t="s">
        <v>8432</v>
      </c>
      <c r="H1716" s="181" t="s">
        <v>46</v>
      </c>
      <c r="I1716" s="179" t="s">
        <v>8391</v>
      </c>
      <c r="J1716" s="182" t="s">
        <v>8392</v>
      </c>
      <c r="K1716" s="179" t="s">
        <v>8393</v>
      </c>
      <c r="L1716" s="179">
        <v>13428961152</v>
      </c>
      <c r="M1716" s="183">
        <v>42531</v>
      </c>
      <c r="N1716" s="179" t="s">
        <v>186</v>
      </c>
      <c r="O1716" s="179" t="s">
        <v>191</v>
      </c>
      <c r="P1716" s="179" t="s">
        <v>200</v>
      </c>
      <c r="Q1716" s="179" t="s">
        <v>6</v>
      </c>
      <c r="R1716" s="179" t="s">
        <v>7</v>
      </c>
      <c r="S1716" s="179" t="s">
        <v>194</v>
      </c>
      <c r="T1716" s="179" t="s">
        <v>194</v>
      </c>
      <c r="U1716" s="179" t="s">
        <v>194</v>
      </c>
      <c r="V1716" s="183" t="s">
        <v>8356</v>
      </c>
      <c r="W1716" s="179" t="s">
        <v>201</v>
      </c>
      <c r="X1716" s="179"/>
      <c r="Y1716" s="179" t="s">
        <v>8394</v>
      </c>
      <c r="Z1716" s="184" t="s">
        <v>198</v>
      </c>
      <c r="AA1716" s="179" t="e">
        <v>#N/A</v>
      </c>
      <c r="AB1716" s="179" t="e">
        <v>#N/A</v>
      </c>
      <c r="AC1716" s="179" t="e">
        <v>#N/A</v>
      </c>
      <c r="AD1716" s="179" t="s">
        <v>201</v>
      </c>
      <c r="AE1716" s="179" t="e">
        <v>#N/A</v>
      </c>
      <c r="AF1716" s="179"/>
    </row>
    <row r="1717" spans="1:32" ht="28.5" hidden="1">
      <c r="A1717" s="112">
        <v>58</v>
      </c>
      <c r="B1717" s="178" t="s">
        <v>949</v>
      </c>
      <c r="C1717" s="179" t="s">
        <v>208</v>
      </c>
      <c r="D1717" s="179" t="s">
        <v>204</v>
      </c>
      <c r="E1717" s="180" t="s">
        <v>8346</v>
      </c>
      <c r="F1717" s="179" t="s">
        <v>8436</v>
      </c>
      <c r="G1717" s="179" t="s">
        <v>8437</v>
      </c>
      <c r="H1717" s="181" t="s">
        <v>3</v>
      </c>
      <c r="I1717" s="179" t="s">
        <v>8436</v>
      </c>
      <c r="J1717" s="182" t="s">
        <v>8438</v>
      </c>
      <c r="K1717" s="179" t="s">
        <v>8439</v>
      </c>
      <c r="L1717" s="179" t="s">
        <v>8440</v>
      </c>
      <c r="M1717" s="183">
        <v>42278</v>
      </c>
      <c r="N1717" s="179" t="s">
        <v>186</v>
      </c>
      <c r="O1717" s="179" t="s">
        <v>187</v>
      </c>
      <c r="P1717" s="179" t="s">
        <v>4014</v>
      </c>
      <c r="Q1717" s="179" t="s">
        <v>6</v>
      </c>
      <c r="R1717" s="179" t="s">
        <v>7</v>
      </c>
      <c r="S1717" s="179" t="s">
        <v>194</v>
      </c>
      <c r="T1717" s="179" t="s">
        <v>194</v>
      </c>
      <c r="U1717" s="179" t="s">
        <v>194</v>
      </c>
      <c r="V1717" s="183" t="s">
        <v>194</v>
      </c>
      <c r="W1717" s="179" t="s">
        <v>189</v>
      </c>
      <c r="X1717" s="179"/>
      <c r="Y1717" s="179" t="s">
        <v>8394</v>
      </c>
      <c r="Z1717" s="184" t="s">
        <v>198</v>
      </c>
      <c r="AA1717" s="179" t="e">
        <v>#N/A</v>
      </c>
      <c r="AB1717" s="179" t="e">
        <v>#N/A</v>
      </c>
      <c r="AC1717" s="179" t="e">
        <v>#N/A</v>
      </c>
      <c r="AD1717" s="179" t="s">
        <v>201</v>
      </c>
      <c r="AE1717" s="179" t="e">
        <v>#N/A</v>
      </c>
      <c r="AF1717" s="179"/>
    </row>
    <row r="1718" spans="1:32" ht="28.5" hidden="1">
      <c r="A1718" s="112">
        <v>59</v>
      </c>
      <c r="B1718" s="178" t="s">
        <v>949</v>
      </c>
      <c r="C1718" s="179" t="s">
        <v>208</v>
      </c>
      <c r="D1718" s="179" t="s">
        <v>204</v>
      </c>
      <c r="E1718" s="180" t="s">
        <v>8346</v>
      </c>
      <c r="F1718" s="179" t="s">
        <v>8436</v>
      </c>
      <c r="G1718" s="179" t="s">
        <v>8437</v>
      </c>
      <c r="H1718" s="181" t="s">
        <v>46</v>
      </c>
      <c r="I1718" s="179" t="s">
        <v>8391</v>
      </c>
      <c r="J1718" s="182" t="s">
        <v>8392</v>
      </c>
      <c r="K1718" s="179" t="s">
        <v>8393</v>
      </c>
      <c r="L1718" s="179">
        <v>13428961152</v>
      </c>
      <c r="M1718" s="183">
        <v>42531</v>
      </c>
      <c r="N1718" s="179" t="s">
        <v>186</v>
      </c>
      <c r="O1718" s="179" t="s">
        <v>191</v>
      </c>
      <c r="P1718" s="179" t="s">
        <v>200</v>
      </c>
      <c r="Q1718" s="179" t="s">
        <v>6</v>
      </c>
      <c r="R1718" s="179" t="s">
        <v>7</v>
      </c>
      <c r="S1718" s="179" t="s">
        <v>194</v>
      </c>
      <c r="T1718" s="179" t="s">
        <v>194</v>
      </c>
      <c r="U1718" s="179" t="s">
        <v>194</v>
      </c>
      <c r="V1718" s="183" t="s">
        <v>8356</v>
      </c>
      <c r="W1718" s="179" t="s">
        <v>201</v>
      </c>
      <c r="X1718" s="179"/>
      <c r="Y1718" s="179" t="s">
        <v>8394</v>
      </c>
      <c r="Z1718" s="184" t="s">
        <v>198</v>
      </c>
      <c r="AA1718" s="179" t="e">
        <v>#N/A</v>
      </c>
      <c r="AB1718" s="179" t="e">
        <v>#N/A</v>
      </c>
      <c r="AC1718" s="179" t="e">
        <v>#N/A</v>
      </c>
      <c r="AD1718" s="179" t="s">
        <v>201</v>
      </c>
      <c r="AE1718" s="179" t="e">
        <v>#N/A</v>
      </c>
      <c r="AF1718" s="179"/>
    </row>
    <row r="1719" spans="1:32" ht="28.5" hidden="1">
      <c r="A1719" s="112">
        <v>60</v>
      </c>
      <c r="B1719" s="178" t="s">
        <v>949</v>
      </c>
      <c r="C1719" s="179" t="s">
        <v>208</v>
      </c>
      <c r="D1719" s="179" t="s">
        <v>204</v>
      </c>
      <c r="E1719" s="180" t="s">
        <v>8346</v>
      </c>
      <c r="F1719" s="179" t="s">
        <v>8436</v>
      </c>
      <c r="G1719" s="179" t="s">
        <v>8437</v>
      </c>
      <c r="H1719" s="181" t="s">
        <v>8</v>
      </c>
      <c r="I1719" s="179" t="s">
        <v>8441</v>
      </c>
      <c r="J1719" s="182" t="s">
        <v>8442</v>
      </c>
      <c r="K1719" s="179" t="s">
        <v>8443</v>
      </c>
      <c r="L1719" s="179" t="s">
        <v>8444</v>
      </c>
      <c r="M1719" s="183">
        <v>42461</v>
      </c>
      <c r="N1719" s="179" t="s">
        <v>203</v>
      </c>
      <c r="O1719" s="179" t="s">
        <v>191</v>
      </c>
      <c r="P1719" s="179" t="s">
        <v>200</v>
      </c>
      <c r="Q1719" s="179" t="s">
        <v>6</v>
      </c>
      <c r="R1719" s="179" t="s">
        <v>7</v>
      </c>
      <c r="S1719" s="179" t="s">
        <v>194</v>
      </c>
      <c r="T1719" s="179" t="s">
        <v>194</v>
      </c>
      <c r="U1719" s="179" t="s">
        <v>194</v>
      </c>
      <c r="V1719" s="183" t="s">
        <v>194</v>
      </c>
      <c r="W1719" s="179" t="s">
        <v>201</v>
      </c>
      <c r="X1719" s="179"/>
      <c r="Y1719" s="179" t="s">
        <v>8394</v>
      </c>
      <c r="Z1719" s="184" t="s">
        <v>198</v>
      </c>
      <c r="AA1719" s="179" t="e">
        <v>#N/A</v>
      </c>
      <c r="AB1719" s="179" t="e">
        <v>#N/A</v>
      </c>
      <c r="AC1719" s="179" t="e">
        <v>#N/A</v>
      </c>
      <c r="AD1719" s="179" t="s">
        <v>201</v>
      </c>
      <c r="AE1719" s="179"/>
      <c r="AF1719" s="179"/>
    </row>
    <row r="1720" spans="1:32" ht="28.5" hidden="1">
      <c r="A1720" s="112">
        <v>61</v>
      </c>
      <c r="B1720" s="178" t="s">
        <v>949</v>
      </c>
      <c r="C1720" s="179" t="s">
        <v>208</v>
      </c>
      <c r="D1720" s="179" t="s">
        <v>2089</v>
      </c>
      <c r="E1720" s="180" t="s">
        <v>8346</v>
      </c>
      <c r="F1720" s="179" t="s">
        <v>8445</v>
      </c>
      <c r="G1720" s="179" t="s">
        <v>8446</v>
      </c>
      <c r="H1720" s="181" t="s">
        <v>3</v>
      </c>
      <c r="I1720" s="179" t="s">
        <v>8445</v>
      </c>
      <c r="J1720" s="182"/>
      <c r="K1720" s="179"/>
      <c r="L1720" s="179"/>
      <c r="M1720" s="183"/>
      <c r="N1720" s="179" t="s">
        <v>186</v>
      </c>
      <c r="O1720" s="179" t="s">
        <v>187</v>
      </c>
      <c r="P1720" s="179" t="s">
        <v>193</v>
      </c>
      <c r="Q1720" s="179" t="s">
        <v>6</v>
      </c>
      <c r="R1720" s="179" t="s">
        <v>7</v>
      </c>
      <c r="S1720" s="179"/>
      <c r="T1720" s="179"/>
      <c r="U1720" s="179"/>
      <c r="V1720" s="183"/>
      <c r="W1720" s="179" t="s">
        <v>189</v>
      </c>
      <c r="X1720" s="179"/>
      <c r="Y1720" s="179"/>
      <c r="Z1720" s="184" t="s">
        <v>199</v>
      </c>
      <c r="AA1720" s="179" t="e">
        <v>#N/A</v>
      </c>
      <c r="AB1720" s="179" t="e">
        <v>#N/A</v>
      </c>
      <c r="AC1720" s="179" t="e">
        <v>#N/A</v>
      </c>
      <c r="AD1720" s="179" t="s">
        <v>201</v>
      </c>
      <c r="AE1720" s="179" t="s">
        <v>196</v>
      </c>
      <c r="AF1720" s="179"/>
    </row>
    <row r="1721" spans="1:32" ht="28.5" hidden="1">
      <c r="A1721" s="112">
        <v>62</v>
      </c>
      <c r="B1721" s="178" t="s">
        <v>949</v>
      </c>
      <c r="C1721" s="179" t="s">
        <v>208</v>
      </c>
      <c r="D1721" s="179" t="s">
        <v>2089</v>
      </c>
      <c r="E1721" s="180" t="s">
        <v>8346</v>
      </c>
      <c r="F1721" s="179" t="s">
        <v>8447</v>
      </c>
      <c r="G1721" s="179" t="s">
        <v>8446</v>
      </c>
      <c r="H1721" s="181" t="s">
        <v>3</v>
      </c>
      <c r="I1721" s="179" t="s">
        <v>8447</v>
      </c>
      <c r="J1721" s="182"/>
      <c r="K1721" s="179"/>
      <c r="L1721" s="179"/>
      <c r="M1721" s="183"/>
      <c r="N1721" s="179" t="s">
        <v>186</v>
      </c>
      <c r="O1721" s="179" t="s">
        <v>187</v>
      </c>
      <c r="P1721" s="179" t="s">
        <v>193</v>
      </c>
      <c r="Q1721" s="179" t="s">
        <v>6</v>
      </c>
      <c r="R1721" s="179" t="s">
        <v>7</v>
      </c>
      <c r="S1721" s="179"/>
      <c r="T1721" s="179"/>
      <c r="U1721" s="179"/>
      <c r="V1721" s="183"/>
      <c r="W1721" s="179" t="s">
        <v>189</v>
      </c>
      <c r="X1721" s="179"/>
      <c r="Y1721" s="179"/>
      <c r="Z1721" s="184" t="s">
        <v>199</v>
      </c>
      <c r="AA1721" s="179" t="e">
        <v>#N/A</v>
      </c>
      <c r="AB1721" s="179" t="e">
        <v>#N/A</v>
      </c>
      <c r="AC1721" s="179" t="e">
        <v>#N/A</v>
      </c>
      <c r="AD1721" s="179" t="s">
        <v>201</v>
      </c>
      <c r="AE1721" s="179" t="s">
        <v>196</v>
      </c>
      <c r="AF1721" s="179"/>
    </row>
    <row r="1722" spans="1:32" ht="28.5" hidden="1">
      <c r="A1722" s="112">
        <v>63</v>
      </c>
      <c r="B1722" s="178" t="s">
        <v>949</v>
      </c>
      <c r="C1722" s="179" t="s">
        <v>208</v>
      </c>
      <c r="D1722" s="179" t="s">
        <v>2089</v>
      </c>
      <c r="E1722" s="180" t="s">
        <v>8346</v>
      </c>
      <c r="F1722" s="179" t="s">
        <v>8447</v>
      </c>
      <c r="G1722" s="179" t="s">
        <v>8446</v>
      </c>
      <c r="H1722" s="181" t="s">
        <v>46</v>
      </c>
      <c r="I1722" s="179" t="s">
        <v>8391</v>
      </c>
      <c r="J1722" s="182" t="s">
        <v>8392</v>
      </c>
      <c r="K1722" s="179"/>
      <c r="L1722" s="179">
        <v>13428961152</v>
      </c>
      <c r="M1722" s="183"/>
      <c r="N1722" s="179" t="s">
        <v>186</v>
      </c>
      <c r="O1722" s="179" t="s">
        <v>191</v>
      </c>
      <c r="P1722" s="179" t="s">
        <v>200</v>
      </c>
      <c r="Q1722" s="179" t="s">
        <v>6</v>
      </c>
      <c r="R1722" s="179" t="s">
        <v>7</v>
      </c>
      <c r="S1722" s="179"/>
      <c r="T1722" s="179"/>
      <c r="U1722" s="179"/>
      <c r="V1722" s="183" t="s">
        <v>8356</v>
      </c>
      <c r="W1722" s="179" t="s">
        <v>201</v>
      </c>
      <c r="X1722" s="179"/>
      <c r="Y1722" s="179"/>
      <c r="Z1722" s="184" t="s">
        <v>198</v>
      </c>
      <c r="AA1722" s="179" t="e">
        <v>#N/A</v>
      </c>
      <c r="AB1722" s="179" t="e">
        <v>#N/A</v>
      </c>
      <c r="AC1722" s="179" t="e">
        <v>#N/A</v>
      </c>
      <c r="AD1722" s="179" t="s">
        <v>201</v>
      </c>
      <c r="AE1722" s="179" t="e">
        <v>#N/A</v>
      </c>
      <c r="AF1722" s="179"/>
    </row>
    <row r="1723" spans="1:32" ht="28.5" hidden="1">
      <c r="A1723" s="112">
        <v>64</v>
      </c>
      <c r="B1723" s="178" t="s">
        <v>949</v>
      </c>
      <c r="C1723" s="179" t="s">
        <v>208</v>
      </c>
      <c r="D1723" s="179" t="s">
        <v>2089</v>
      </c>
      <c r="E1723" s="180" t="s">
        <v>8346</v>
      </c>
      <c r="F1723" s="179" t="s">
        <v>8448</v>
      </c>
      <c r="G1723" s="179" t="s">
        <v>8446</v>
      </c>
      <c r="H1723" s="181" t="s">
        <v>3</v>
      </c>
      <c r="I1723" s="179" t="s">
        <v>8448</v>
      </c>
      <c r="J1723" s="182"/>
      <c r="K1723" s="179"/>
      <c r="L1723" s="179"/>
      <c r="M1723" s="183"/>
      <c r="N1723" s="179" t="s">
        <v>186</v>
      </c>
      <c r="O1723" s="179" t="s">
        <v>187</v>
      </c>
      <c r="P1723" s="179" t="s">
        <v>193</v>
      </c>
      <c r="Q1723" s="179" t="s">
        <v>6</v>
      </c>
      <c r="R1723" s="179" t="s">
        <v>7</v>
      </c>
      <c r="S1723" s="179"/>
      <c r="T1723" s="179"/>
      <c r="U1723" s="179"/>
      <c r="V1723" s="183"/>
      <c r="W1723" s="179" t="s">
        <v>189</v>
      </c>
      <c r="X1723" s="179"/>
      <c r="Y1723" s="179"/>
      <c r="Z1723" s="184" t="s">
        <v>199</v>
      </c>
      <c r="AA1723" s="179" t="e">
        <v>#N/A</v>
      </c>
      <c r="AB1723" s="179" t="e">
        <v>#N/A</v>
      </c>
      <c r="AC1723" s="179" t="e">
        <v>#N/A</v>
      </c>
      <c r="AD1723" s="179" t="s">
        <v>201</v>
      </c>
      <c r="AE1723" s="179" t="s">
        <v>196</v>
      </c>
      <c r="AF1723" s="179"/>
    </row>
    <row r="1724" spans="1:32" ht="28.5" hidden="1">
      <c r="A1724" s="112">
        <v>65</v>
      </c>
      <c r="B1724" s="178" t="s">
        <v>949</v>
      </c>
      <c r="C1724" s="179" t="s">
        <v>208</v>
      </c>
      <c r="D1724" s="179" t="s">
        <v>2089</v>
      </c>
      <c r="E1724" s="180" t="s">
        <v>8346</v>
      </c>
      <c r="F1724" s="179" t="s">
        <v>8449</v>
      </c>
      <c r="G1724" s="179" t="s">
        <v>8446</v>
      </c>
      <c r="H1724" s="181" t="s">
        <v>3</v>
      </c>
      <c r="I1724" s="179" t="s">
        <v>8449</v>
      </c>
      <c r="J1724" s="182"/>
      <c r="K1724" s="179"/>
      <c r="L1724" s="179"/>
      <c r="M1724" s="183"/>
      <c r="N1724" s="179" t="s">
        <v>186</v>
      </c>
      <c r="O1724" s="179" t="s">
        <v>187</v>
      </c>
      <c r="P1724" s="179" t="s">
        <v>200</v>
      </c>
      <c r="Q1724" s="179" t="s">
        <v>6</v>
      </c>
      <c r="R1724" s="179" t="s">
        <v>7</v>
      </c>
      <c r="S1724" s="179"/>
      <c r="T1724" s="179"/>
      <c r="U1724" s="179"/>
      <c r="V1724" s="183" t="s">
        <v>8356</v>
      </c>
      <c r="W1724" s="179" t="s">
        <v>201</v>
      </c>
      <c r="X1724" s="179"/>
      <c r="Y1724" s="179"/>
      <c r="Z1724" s="184" t="s">
        <v>198</v>
      </c>
      <c r="AA1724" s="179" t="e">
        <v>#N/A</v>
      </c>
      <c r="AB1724" s="179" t="e">
        <v>#N/A</v>
      </c>
      <c r="AC1724" s="179" t="e">
        <v>#N/A</v>
      </c>
      <c r="AD1724" s="179" t="s">
        <v>201</v>
      </c>
      <c r="AE1724" s="179" t="e">
        <v>#N/A</v>
      </c>
      <c r="AF1724" s="179"/>
    </row>
    <row r="1725" spans="1:32" ht="28.5" hidden="1">
      <c r="A1725" s="112">
        <v>66</v>
      </c>
      <c r="B1725" s="178" t="s">
        <v>949</v>
      </c>
      <c r="C1725" s="179" t="s">
        <v>208</v>
      </c>
      <c r="D1725" s="179" t="s">
        <v>2089</v>
      </c>
      <c r="E1725" s="180" t="s">
        <v>8346</v>
      </c>
      <c r="F1725" s="179" t="s">
        <v>8450</v>
      </c>
      <c r="G1725" s="179" t="s">
        <v>8451</v>
      </c>
      <c r="H1725" s="181" t="s">
        <v>3</v>
      </c>
      <c r="I1725" s="179" t="s">
        <v>8452</v>
      </c>
      <c r="J1725" s="182"/>
      <c r="K1725" s="179"/>
      <c r="L1725" s="179"/>
      <c r="M1725" s="183"/>
      <c r="N1725" s="179" t="s">
        <v>186</v>
      </c>
      <c r="O1725" s="179" t="s">
        <v>187</v>
      </c>
      <c r="P1725" s="179" t="s">
        <v>188</v>
      </c>
      <c r="Q1725" s="179" t="s">
        <v>6</v>
      </c>
      <c r="R1725" s="179" t="s">
        <v>7</v>
      </c>
      <c r="S1725" s="179"/>
      <c r="T1725" s="179"/>
      <c r="U1725" s="179"/>
      <c r="V1725" s="183"/>
      <c r="W1725" s="179" t="s">
        <v>189</v>
      </c>
      <c r="X1725" s="179"/>
      <c r="Y1725" s="179"/>
      <c r="Z1725" s="184" t="s">
        <v>199</v>
      </c>
      <c r="AA1725" s="179" t="e">
        <v>#N/A</v>
      </c>
      <c r="AB1725" s="179" t="e">
        <v>#N/A</v>
      </c>
      <c r="AC1725" s="179" t="e">
        <v>#N/A</v>
      </c>
      <c r="AD1725" s="179" t="s">
        <v>201</v>
      </c>
      <c r="AE1725" s="179" t="s">
        <v>196</v>
      </c>
      <c r="AF1725" s="179"/>
    </row>
    <row r="1726" spans="1:32" ht="28.5" hidden="1">
      <c r="A1726" s="112">
        <v>82</v>
      </c>
      <c r="B1726" s="178" t="s">
        <v>949</v>
      </c>
      <c r="C1726" s="179" t="s">
        <v>208</v>
      </c>
      <c r="D1726" s="179" t="s">
        <v>204</v>
      </c>
      <c r="E1726" s="180" t="s">
        <v>8346</v>
      </c>
      <c r="F1726" s="179" t="s">
        <v>8453</v>
      </c>
      <c r="G1726" s="179" t="s">
        <v>8454</v>
      </c>
      <c r="H1726" s="181" t="s">
        <v>3</v>
      </c>
      <c r="I1726" s="179" t="s">
        <v>8453</v>
      </c>
      <c r="J1726" s="182" t="s">
        <v>8455</v>
      </c>
      <c r="K1726" s="179" t="s">
        <v>8456</v>
      </c>
      <c r="L1726" s="179" t="s">
        <v>8457</v>
      </c>
      <c r="M1726" s="183">
        <v>42309</v>
      </c>
      <c r="N1726" s="179" t="s">
        <v>186</v>
      </c>
      <c r="O1726" s="179" t="s">
        <v>187</v>
      </c>
      <c r="P1726" s="179" t="s">
        <v>188</v>
      </c>
      <c r="Q1726" s="179" t="s">
        <v>6</v>
      </c>
      <c r="R1726" s="179" t="s">
        <v>7</v>
      </c>
      <c r="S1726" s="179" t="s">
        <v>194</v>
      </c>
      <c r="T1726" s="179" t="s">
        <v>194</v>
      </c>
      <c r="U1726" s="179" t="s">
        <v>194</v>
      </c>
      <c r="V1726" s="183" t="s">
        <v>194</v>
      </c>
      <c r="W1726" s="179" t="s">
        <v>189</v>
      </c>
      <c r="X1726" s="179"/>
      <c r="Y1726" s="179"/>
      <c r="Z1726" s="184" t="s">
        <v>199</v>
      </c>
      <c r="AA1726" s="179" t="s">
        <v>1840</v>
      </c>
      <c r="AB1726" s="179" t="s">
        <v>34</v>
      </c>
      <c r="AC1726" s="179" t="s">
        <v>8458</v>
      </c>
      <c r="AD1726" s="179" t="s">
        <v>201</v>
      </c>
      <c r="AE1726" s="179" t="s">
        <v>196</v>
      </c>
      <c r="AF1726" s="179"/>
    </row>
    <row r="1727" spans="1:32" ht="28.5" hidden="1">
      <c r="A1727" s="112">
        <v>83</v>
      </c>
      <c r="B1727" s="178" t="s">
        <v>949</v>
      </c>
      <c r="C1727" s="179" t="s">
        <v>208</v>
      </c>
      <c r="D1727" s="179" t="s">
        <v>204</v>
      </c>
      <c r="E1727" s="180" t="s">
        <v>8346</v>
      </c>
      <c r="F1727" s="179" t="s">
        <v>8453</v>
      </c>
      <c r="G1727" s="179" t="s">
        <v>8454</v>
      </c>
      <c r="H1727" s="181" t="s">
        <v>46</v>
      </c>
      <c r="I1727" s="179" t="s">
        <v>8391</v>
      </c>
      <c r="J1727" s="182" t="s">
        <v>8392</v>
      </c>
      <c r="K1727" s="179" t="s">
        <v>8393</v>
      </c>
      <c r="L1727" s="179">
        <v>13428961152</v>
      </c>
      <c r="M1727" s="183">
        <v>42531</v>
      </c>
      <c r="N1727" s="179" t="s">
        <v>186</v>
      </c>
      <c r="O1727" s="179" t="s">
        <v>191</v>
      </c>
      <c r="P1727" s="179" t="s">
        <v>200</v>
      </c>
      <c r="Q1727" s="179" t="s">
        <v>6</v>
      </c>
      <c r="R1727" s="179" t="s">
        <v>7</v>
      </c>
      <c r="S1727" s="179" t="s">
        <v>194</v>
      </c>
      <c r="T1727" s="179" t="s">
        <v>194</v>
      </c>
      <c r="U1727" s="179" t="s">
        <v>194</v>
      </c>
      <c r="V1727" s="183" t="s">
        <v>8356</v>
      </c>
      <c r="W1727" s="179" t="s">
        <v>201</v>
      </c>
      <c r="X1727" s="179"/>
      <c r="Y1727" s="179" t="s">
        <v>8394</v>
      </c>
      <c r="Z1727" s="184" t="s">
        <v>198</v>
      </c>
      <c r="AA1727" s="179" t="s">
        <v>1840</v>
      </c>
      <c r="AB1727" s="179" t="s">
        <v>34</v>
      </c>
      <c r="AC1727" s="179" t="s">
        <v>8458</v>
      </c>
      <c r="AD1727" s="179" t="s">
        <v>201</v>
      </c>
      <c r="AE1727" s="179" t="e">
        <v>#N/A</v>
      </c>
      <c r="AF1727" s="179"/>
    </row>
    <row r="1728" spans="1:32" ht="28.5" hidden="1">
      <c r="A1728" s="112"/>
      <c r="B1728" s="178" t="s">
        <v>949</v>
      </c>
      <c r="C1728" s="179" t="s">
        <v>208</v>
      </c>
      <c r="D1728" s="179" t="s">
        <v>204</v>
      </c>
      <c r="E1728" s="180" t="s">
        <v>8346</v>
      </c>
      <c r="F1728" s="179" t="s">
        <v>8459</v>
      </c>
      <c r="G1728" s="179" t="s">
        <v>8460</v>
      </c>
      <c r="H1728" s="181" t="s">
        <v>115</v>
      </c>
      <c r="I1728" s="179" t="s">
        <v>8459</v>
      </c>
      <c r="J1728" s="182" t="s">
        <v>8461</v>
      </c>
      <c r="K1728" s="179" t="s">
        <v>8462</v>
      </c>
      <c r="L1728" s="179">
        <v>18666470595</v>
      </c>
      <c r="M1728" s="183"/>
      <c r="N1728" s="179" t="s">
        <v>186</v>
      </c>
      <c r="O1728" s="179" t="s">
        <v>4007</v>
      </c>
      <c r="P1728" s="179" t="s">
        <v>200</v>
      </c>
      <c r="Q1728" s="179" t="s">
        <v>6</v>
      </c>
      <c r="R1728" s="179" t="s">
        <v>7</v>
      </c>
      <c r="S1728" s="179" t="s">
        <v>194</v>
      </c>
      <c r="T1728" s="179" t="s">
        <v>194</v>
      </c>
      <c r="U1728" s="179" t="s">
        <v>194</v>
      </c>
      <c r="V1728" s="183" t="s">
        <v>8430</v>
      </c>
      <c r="W1728" s="179" t="s">
        <v>201</v>
      </c>
      <c r="X1728" s="179"/>
      <c r="Y1728" s="179" t="s">
        <v>8394</v>
      </c>
      <c r="Z1728" s="184" t="s">
        <v>198</v>
      </c>
      <c r="AA1728" s="179">
        <v>20</v>
      </c>
      <c r="AB1728" s="179" t="s">
        <v>34</v>
      </c>
      <c r="AC1728" s="179" t="s">
        <v>8463</v>
      </c>
      <c r="AD1728" s="179" t="s">
        <v>201</v>
      </c>
      <c r="AE1728" s="179" t="e">
        <v>#N/A</v>
      </c>
      <c r="AF1728" s="179"/>
    </row>
    <row r="1729" spans="1:33" ht="28.5" hidden="1">
      <c r="A1729" s="112"/>
      <c r="B1729" s="178" t="s">
        <v>949</v>
      </c>
      <c r="C1729" s="179" t="s">
        <v>208</v>
      </c>
      <c r="D1729" s="179" t="s">
        <v>204</v>
      </c>
      <c r="E1729" s="180" t="s">
        <v>8346</v>
      </c>
      <c r="F1729" s="179" t="s">
        <v>8459</v>
      </c>
      <c r="G1729" s="179" t="s">
        <v>8460</v>
      </c>
      <c r="H1729" s="181" t="s">
        <v>46</v>
      </c>
      <c r="I1729" s="179" t="s">
        <v>8391</v>
      </c>
      <c r="J1729" s="182" t="s">
        <v>8392</v>
      </c>
      <c r="K1729" s="179" t="s">
        <v>8393</v>
      </c>
      <c r="L1729" s="179">
        <v>13428961152</v>
      </c>
      <c r="M1729" s="183">
        <v>42531</v>
      </c>
      <c r="N1729" s="179" t="s">
        <v>186</v>
      </c>
      <c r="O1729" s="179" t="s">
        <v>191</v>
      </c>
      <c r="P1729" s="179" t="s">
        <v>200</v>
      </c>
      <c r="Q1729" s="179" t="s">
        <v>6</v>
      </c>
      <c r="R1729" s="179" t="s">
        <v>7</v>
      </c>
      <c r="S1729" s="179" t="s">
        <v>194</v>
      </c>
      <c r="T1729" s="179" t="s">
        <v>194</v>
      </c>
      <c r="U1729" s="179" t="s">
        <v>194</v>
      </c>
      <c r="V1729" s="183" t="s">
        <v>8356</v>
      </c>
      <c r="W1729" s="179" t="s">
        <v>201</v>
      </c>
      <c r="X1729" s="179"/>
      <c r="Y1729" s="179" t="s">
        <v>8394</v>
      </c>
      <c r="Z1729" s="184" t="s">
        <v>198</v>
      </c>
      <c r="AA1729" s="179">
        <v>20</v>
      </c>
      <c r="AB1729" s="179" t="s">
        <v>34</v>
      </c>
      <c r="AC1729" s="179" t="s">
        <v>8463</v>
      </c>
      <c r="AD1729" s="179" t="s">
        <v>201</v>
      </c>
      <c r="AE1729" s="179" t="e">
        <v>#N/A</v>
      </c>
      <c r="AF1729" s="179"/>
    </row>
    <row r="1730" spans="1:33" ht="28.5" hidden="1">
      <c r="A1730" s="112">
        <v>64</v>
      </c>
      <c r="B1730" s="178" t="s">
        <v>949</v>
      </c>
      <c r="C1730" s="179" t="s">
        <v>208</v>
      </c>
      <c r="D1730" s="179" t="s">
        <v>204</v>
      </c>
      <c r="E1730" s="180" t="s">
        <v>8346</v>
      </c>
      <c r="F1730" s="179" t="s">
        <v>8464</v>
      </c>
      <c r="G1730" s="179" t="s">
        <v>8465</v>
      </c>
      <c r="H1730" s="181" t="s">
        <v>3</v>
      </c>
      <c r="I1730" s="179" t="s">
        <v>8386</v>
      </c>
      <c r="J1730" s="182" t="s">
        <v>8388</v>
      </c>
      <c r="K1730" s="179" t="s">
        <v>8389</v>
      </c>
      <c r="L1730" s="179" t="s">
        <v>8390</v>
      </c>
      <c r="M1730" s="183">
        <v>42430</v>
      </c>
      <c r="N1730" s="179" t="s">
        <v>186</v>
      </c>
      <c r="O1730" s="179" t="s">
        <v>191</v>
      </c>
      <c r="P1730" s="179" t="s">
        <v>193</v>
      </c>
      <c r="Q1730" s="179" t="s">
        <v>6</v>
      </c>
      <c r="R1730" s="179" t="s">
        <v>7</v>
      </c>
      <c r="S1730" s="179" t="s">
        <v>194</v>
      </c>
      <c r="T1730" s="179" t="s">
        <v>194</v>
      </c>
      <c r="U1730" s="179" t="s">
        <v>194</v>
      </c>
      <c r="V1730" s="183" t="s">
        <v>194</v>
      </c>
      <c r="W1730" s="179" t="s">
        <v>189</v>
      </c>
      <c r="X1730" s="179"/>
      <c r="Y1730" s="179" t="s">
        <v>8394</v>
      </c>
      <c r="Z1730" s="184" t="s">
        <v>199</v>
      </c>
      <c r="AA1730" s="179">
        <v>13</v>
      </c>
      <c r="AB1730" s="179" t="s">
        <v>3995</v>
      </c>
      <c r="AC1730" s="179" t="s">
        <v>5744</v>
      </c>
      <c r="AD1730" s="179" t="s">
        <v>201</v>
      </c>
      <c r="AE1730" s="179" t="s">
        <v>197</v>
      </c>
      <c r="AF1730" s="179"/>
    </row>
    <row r="1731" spans="1:33" ht="28.5" hidden="1">
      <c r="A1731" s="112">
        <v>65</v>
      </c>
      <c r="B1731" s="178" t="s">
        <v>949</v>
      </c>
      <c r="C1731" s="179" t="s">
        <v>208</v>
      </c>
      <c r="D1731" s="179" t="s">
        <v>204</v>
      </c>
      <c r="E1731" s="180" t="s">
        <v>8346</v>
      </c>
      <c r="F1731" s="179" t="s">
        <v>8464</v>
      </c>
      <c r="G1731" s="179" t="s">
        <v>8465</v>
      </c>
      <c r="H1731" s="181" t="s">
        <v>46</v>
      </c>
      <c r="I1731" s="179" t="s">
        <v>8391</v>
      </c>
      <c r="J1731" s="182" t="s">
        <v>8392</v>
      </c>
      <c r="K1731" s="179" t="s">
        <v>8393</v>
      </c>
      <c r="L1731" s="179">
        <v>13428961152</v>
      </c>
      <c r="M1731" s="183">
        <v>42531</v>
      </c>
      <c r="N1731" s="179" t="s">
        <v>186</v>
      </c>
      <c r="O1731" s="179" t="s">
        <v>191</v>
      </c>
      <c r="P1731" s="179" t="s">
        <v>200</v>
      </c>
      <c r="Q1731" s="179" t="s">
        <v>6</v>
      </c>
      <c r="R1731" s="179" t="s">
        <v>7</v>
      </c>
      <c r="S1731" s="179" t="s">
        <v>194</v>
      </c>
      <c r="T1731" s="179" t="s">
        <v>194</v>
      </c>
      <c r="U1731" s="179" t="s">
        <v>194</v>
      </c>
      <c r="V1731" s="183" t="s">
        <v>8356</v>
      </c>
      <c r="W1731" s="179" t="s">
        <v>201</v>
      </c>
      <c r="X1731" s="179"/>
      <c r="Y1731" s="179" t="s">
        <v>8394</v>
      </c>
      <c r="Z1731" s="184" t="s">
        <v>198</v>
      </c>
      <c r="AA1731" s="179">
        <v>13</v>
      </c>
      <c r="AB1731" s="179" t="s">
        <v>3995</v>
      </c>
      <c r="AC1731" s="179" t="s">
        <v>5744</v>
      </c>
      <c r="AD1731" s="179" t="s">
        <v>201</v>
      </c>
      <c r="AE1731" s="179" t="e">
        <v>#N/A</v>
      </c>
      <c r="AF1731" s="179"/>
    </row>
    <row r="1732" spans="1:33" ht="28.5" hidden="1">
      <c r="A1732" s="112">
        <v>73</v>
      </c>
      <c r="B1732" s="178" t="s">
        <v>949</v>
      </c>
      <c r="C1732" s="179" t="s">
        <v>208</v>
      </c>
      <c r="D1732" s="179" t="s">
        <v>204</v>
      </c>
      <c r="E1732" s="180" t="s">
        <v>8346</v>
      </c>
      <c r="F1732" s="179" t="s">
        <v>8453</v>
      </c>
      <c r="G1732" s="179" t="s">
        <v>8466</v>
      </c>
      <c r="H1732" s="181" t="s">
        <v>3</v>
      </c>
      <c r="I1732" s="179" t="s">
        <v>8467</v>
      </c>
      <c r="J1732" s="182" t="s">
        <v>8468</v>
      </c>
      <c r="K1732" s="179" t="s">
        <v>8469</v>
      </c>
      <c r="L1732" s="179" t="s">
        <v>8470</v>
      </c>
      <c r="M1732" s="183">
        <v>42430</v>
      </c>
      <c r="N1732" s="179" t="s">
        <v>203</v>
      </c>
      <c r="O1732" s="179" t="s">
        <v>191</v>
      </c>
      <c r="P1732" s="179" t="s">
        <v>200</v>
      </c>
      <c r="Q1732" s="179" t="s">
        <v>6</v>
      </c>
      <c r="R1732" s="179" t="s">
        <v>7</v>
      </c>
      <c r="S1732" s="179" t="s">
        <v>194</v>
      </c>
      <c r="T1732" s="179" t="s">
        <v>194</v>
      </c>
      <c r="U1732" s="179" t="s">
        <v>194</v>
      </c>
      <c r="V1732" s="183" t="s">
        <v>194</v>
      </c>
      <c r="W1732" s="179" t="s">
        <v>201</v>
      </c>
      <c r="X1732" s="179"/>
      <c r="Y1732" s="179" t="s">
        <v>8394</v>
      </c>
      <c r="Z1732" s="184" t="s">
        <v>198</v>
      </c>
      <c r="AA1732" s="179" t="s">
        <v>1504</v>
      </c>
      <c r="AB1732" s="179" t="s">
        <v>195</v>
      </c>
      <c r="AC1732" s="179" t="s">
        <v>8471</v>
      </c>
      <c r="AD1732" s="179" t="s">
        <v>201</v>
      </c>
      <c r="AE1732" s="179" t="e">
        <v>#N/A</v>
      </c>
      <c r="AF1732" s="179"/>
    </row>
    <row r="1733" spans="1:33" hidden="1">
      <c r="A1733" s="112">
        <v>74</v>
      </c>
      <c r="B1733" s="178" t="s">
        <v>949</v>
      </c>
      <c r="C1733" s="179" t="s">
        <v>208</v>
      </c>
      <c r="D1733" s="179" t="s">
        <v>204</v>
      </c>
      <c r="E1733" s="180" t="s">
        <v>8346</v>
      </c>
      <c r="F1733" s="179" t="s">
        <v>8453</v>
      </c>
      <c r="G1733" s="179" t="s">
        <v>8466</v>
      </c>
      <c r="H1733" s="181" t="s">
        <v>3</v>
      </c>
      <c r="I1733" s="179" t="s">
        <v>8453</v>
      </c>
      <c r="J1733" s="182" t="s">
        <v>8455</v>
      </c>
      <c r="K1733" s="179" t="s">
        <v>8456</v>
      </c>
      <c r="L1733" s="179" t="s">
        <v>8457</v>
      </c>
      <c r="M1733" s="183">
        <v>42309</v>
      </c>
      <c r="N1733" s="179" t="s">
        <v>5382</v>
      </c>
      <c r="O1733" s="179" t="s">
        <v>191</v>
      </c>
      <c r="P1733" s="179" t="s">
        <v>4014</v>
      </c>
      <c r="Q1733" s="179" t="s">
        <v>6</v>
      </c>
      <c r="R1733" s="179" t="s">
        <v>7</v>
      </c>
      <c r="S1733" s="179" t="s">
        <v>194</v>
      </c>
      <c r="T1733" s="179" t="s">
        <v>194</v>
      </c>
      <c r="U1733" s="179" t="s">
        <v>194</v>
      </c>
      <c r="V1733" s="183" t="s">
        <v>194</v>
      </c>
      <c r="W1733" s="179" t="s">
        <v>189</v>
      </c>
      <c r="X1733" s="179"/>
      <c r="Y1733" s="179"/>
      <c r="Z1733" s="184"/>
      <c r="AA1733" s="179"/>
      <c r="AB1733" s="179"/>
      <c r="AC1733" s="179"/>
      <c r="AD1733" s="179"/>
      <c r="AE1733" s="179"/>
      <c r="AF1733" s="179"/>
    </row>
    <row r="1734" spans="1:33" ht="28.5" hidden="1">
      <c r="A1734" s="112">
        <v>75</v>
      </c>
      <c r="B1734" s="178" t="s">
        <v>949</v>
      </c>
      <c r="C1734" s="179" t="s">
        <v>208</v>
      </c>
      <c r="D1734" s="179" t="s">
        <v>204</v>
      </c>
      <c r="E1734" s="180" t="s">
        <v>8346</v>
      </c>
      <c r="F1734" s="179" t="s">
        <v>8453</v>
      </c>
      <c r="G1734" s="179" t="s">
        <v>8466</v>
      </c>
      <c r="H1734" s="181" t="s">
        <v>46</v>
      </c>
      <c r="I1734" s="179" t="s">
        <v>8391</v>
      </c>
      <c r="J1734" s="182" t="s">
        <v>8392</v>
      </c>
      <c r="K1734" s="179" t="s">
        <v>8393</v>
      </c>
      <c r="L1734" s="179">
        <v>13428961152</v>
      </c>
      <c r="M1734" s="183">
        <v>42531</v>
      </c>
      <c r="N1734" s="179" t="s">
        <v>186</v>
      </c>
      <c r="O1734" s="179" t="s">
        <v>191</v>
      </c>
      <c r="P1734" s="179" t="s">
        <v>200</v>
      </c>
      <c r="Q1734" s="179" t="s">
        <v>6</v>
      </c>
      <c r="R1734" s="179" t="s">
        <v>7</v>
      </c>
      <c r="S1734" s="179" t="s">
        <v>194</v>
      </c>
      <c r="T1734" s="179" t="s">
        <v>194</v>
      </c>
      <c r="U1734" s="179" t="s">
        <v>194</v>
      </c>
      <c r="V1734" s="183" t="s">
        <v>194</v>
      </c>
      <c r="W1734" s="179" t="s">
        <v>201</v>
      </c>
      <c r="X1734" s="179"/>
      <c r="Y1734" s="179" t="s">
        <v>8394</v>
      </c>
      <c r="Z1734" s="184" t="s">
        <v>198</v>
      </c>
      <c r="AA1734" s="179" t="s">
        <v>1504</v>
      </c>
      <c r="AB1734" s="179" t="s">
        <v>195</v>
      </c>
      <c r="AC1734" s="179" t="s">
        <v>8471</v>
      </c>
      <c r="AD1734" s="179" t="s">
        <v>201</v>
      </c>
      <c r="AE1734" s="179" t="e">
        <v>#N/A</v>
      </c>
      <c r="AF1734" s="179"/>
    </row>
    <row r="1735" spans="1:33" ht="28.5" hidden="1">
      <c r="A1735" s="112">
        <v>67</v>
      </c>
      <c r="B1735" s="178" t="s">
        <v>949</v>
      </c>
      <c r="C1735" s="179" t="s">
        <v>8344</v>
      </c>
      <c r="D1735" s="179" t="s">
        <v>8345</v>
      </c>
      <c r="E1735" s="180" t="s">
        <v>8346</v>
      </c>
      <c r="F1735" s="179" t="s">
        <v>8472</v>
      </c>
      <c r="G1735" s="179" t="s">
        <v>8473</v>
      </c>
      <c r="H1735" s="181" t="s">
        <v>3</v>
      </c>
      <c r="I1735" s="179" t="s">
        <v>8472</v>
      </c>
      <c r="J1735" s="182"/>
      <c r="K1735" s="179"/>
      <c r="L1735" s="179"/>
      <c r="M1735" s="183"/>
      <c r="N1735" s="179" t="s">
        <v>186</v>
      </c>
      <c r="O1735" s="179" t="s">
        <v>187</v>
      </c>
      <c r="P1735" s="179" t="s">
        <v>5436</v>
      </c>
      <c r="Q1735" s="179" t="s">
        <v>6</v>
      </c>
      <c r="R1735" s="179" t="s">
        <v>6</v>
      </c>
      <c r="S1735" s="179"/>
      <c r="T1735" s="179"/>
      <c r="U1735" s="179" t="s">
        <v>8474</v>
      </c>
      <c r="V1735" s="183" t="s">
        <v>8356</v>
      </c>
      <c r="W1735" s="179" t="s">
        <v>201</v>
      </c>
      <c r="X1735" s="179"/>
      <c r="Y1735" s="179"/>
      <c r="Z1735" s="184" t="s">
        <v>198</v>
      </c>
      <c r="AA1735" s="179" t="e">
        <v>#N/A</v>
      </c>
      <c r="AB1735" s="179" t="e">
        <v>#N/A</v>
      </c>
      <c r="AC1735" s="179" t="e">
        <v>#N/A</v>
      </c>
      <c r="AD1735" s="179" t="s">
        <v>201</v>
      </c>
      <c r="AE1735" s="179" t="e">
        <v>#N/A</v>
      </c>
      <c r="AF1735" s="179"/>
    </row>
    <row r="1736" spans="1:33" s="137" customFormat="1" ht="28.5" hidden="1">
      <c r="A1736" s="185">
        <v>68</v>
      </c>
      <c r="B1736" s="186" t="s">
        <v>949</v>
      </c>
      <c r="C1736" s="187" t="s">
        <v>8344</v>
      </c>
      <c r="D1736" s="187" t="s">
        <v>8345</v>
      </c>
      <c r="E1736" s="188" t="s">
        <v>8346</v>
      </c>
      <c r="F1736" s="187" t="s">
        <v>8472</v>
      </c>
      <c r="G1736" s="187" t="s">
        <v>8473</v>
      </c>
      <c r="H1736" s="189" t="s">
        <v>192</v>
      </c>
      <c r="I1736" s="187" t="s">
        <v>8475</v>
      </c>
      <c r="J1736" s="190"/>
      <c r="K1736" s="187"/>
      <c r="L1736" s="187"/>
      <c r="M1736" s="191"/>
      <c r="N1736" s="187" t="s">
        <v>203</v>
      </c>
      <c r="O1736" s="187" t="s">
        <v>187</v>
      </c>
      <c r="P1736" s="187" t="s">
        <v>8363</v>
      </c>
      <c r="Q1736" s="187" t="s">
        <v>6</v>
      </c>
      <c r="R1736" s="187" t="s">
        <v>6</v>
      </c>
      <c r="S1736" s="187"/>
      <c r="T1736" s="187"/>
      <c r="U1736" s="187"/>
      <c r="V1736" s="191" t="s">
        <v>194</v>
      </c>
      <c r="W1736" s="187" t="s">
        <v>201</v>
      </c>
      <c r="X1736" s="187"/>
      <c r="Y1736" s="187"/>
      <c r="Z1736" s="192" t="s">
        <v>198</v>
      </c>
      <c r="AA1736" s="187" t="e">
        <v>#N/A</v>
      </c>
      <c r="AB1736" s="187" t="e">
        <v>#N/A</v>
      </c>
      <c r="AC1736" s="187" t="e">
        <v>#N/A</v>
      </c>
      <c r="AD1736" s="187" t="s">
        <v>201</v>
      </c>
      <c r="AE1736" s="187" t="e">
        <v>#N/A</v>
      </c>
      <c r="AF1736" s="187"/>
      <c r="AG1736" s="177"/>
    </row>
    <row r="1737" spans="1:33" s="137" customFormat="1" ht="28.5" hidden="1">
      <c r="A1737" s="185">
        <v>69</v>
      </c>
      <c r="B1737" s="186" t="s">
        <v>949</v>
      </c>
      <c r="C1737" s="187" t="s">
        <v>8344</v>
      </c>
      <c r="D1737" s="187" t="s">
        <v>8345</v>
      </c>
      <c r="E1737" s="188" t="s">
        <v>8346</v>
      </c>
      <c r="F1737" s="187" t="s">
        <v>8472</v>
      </c>
      <c r="G1737" s="187" t="s">
        <v>8473</v>
      </c>
      <c r="H1737" s="189" t="s">
        <v>192</v>
      </c>
      <c r="I1737" s="187" t="s">
        <v>8476</v>
      </c>
      <c r="J1737" s="190"/>
      <c r="K1737" s="187"/>
      <c r="L1737" s="187"/>
      <c r="M1737" s="191"/>
      <c r="N1737" s="187" t="s">
        <v>203</v>
      </c>
      <c r="O1737" s="187" t="s">
        <v>187</v>
      </c>
      <c r="P1737" s="187" t="s">
        <v>8363</v>
      </c>
      <c r="Q1737" s="187" t="s">
        <v>6</v>
      </c>
      <c r="R1737" s="187" t="s">
        <v>6</v>
      </c>
      <c r="S1737" s="187"/>
      <c r="T1737" s="187"/>
      <c r="U1737" s="187"/>
      <c r="V1737" s="191" t="s">
        <v>194</v>
      </c>
      <c r="W1737" s="187" t="s">
        <v>201</v>
      </c>
      <c r="X1737" s="187"/>
      <c r="Y1737" s="187"/>
      <c r="Z1737" s="192" t="s">
        <v>198</v>
      </c>
      <c r="AA1737" s="187" t="e">
        <v>#N/A</v>
      </c>
      <c r="AB1737" s="187" t="e">
        <v>#N/A</v>
      </c>
      <c r="AC1737" s="187" t="e">
        <v>#N/A</v>
      </c>
      <c r="AD1737" s="187" t="s">
        <v>201</v>
      </c>
      <c r="AE1737" s="187" t="e">
        <v>#N/A</v>
      </c>
      <c r="AF1737" s="187"/>
      <c r="AG1737" s="177"/>
    </row>
    <row r="1738" spans="1:33" ht="28.5" hidden="1">
      <c r="A1738" s="112">
        <v>70</v>
      </c>
      <c r="B1738" s="178" t="s">
        <v>949</v>
      </c>
      <c r="C1738" s="179" t="s">
        <v>8344</v>
      </c>
      <c r="D1738" s="179" t="s">
        <v>8345</v>
      </c>
      <c r="E1738" s="180" t="s">
        <v>8346</v>
      </c>
      <c r="F1738" s="179" t="s">
        <v>8472</v>
      </c>
      <c r="G1738" s="179" t="s">
        <v>8473</v>
      </c>
      <c r="H1738" s="181" t="s">
        <v>46</v>
      </c>
      <c r="I1738" s="179" t="s">
        <v>8401</v>
      </c>
      <c r="J1738" s="182" t="s">
        <v>8402</v>
      </c>
      <c r="K1738" s="179"/>
      <c r="L1738" s="179">
        <v>13135535235</v>
      </c>
      <c r="M1738" s="183"/>
      <c r="N1738" s="179" t="s">
        <v>186</v>
      </c>
      <c r="O1738" s="179" t="s">
        <v>191</v>
      </c>
      <c r="P1738" s="179" t="s">
        <v>5436</v>
      </c>
      <c r="Q1738" s="179" t="s">
        <v>6</v>
      </c>
      <c r="R1738" s="179" t="s">
        <v>6</v>
      </c>
      <c r="S1738" s="179"/>
      <c r="T1738" s="179"/>
      <c r="U1738" s="179" t="s">
        <v>8477</v>
      </c>
      <c r="V1738" s="183" t="s">
        <v>8356</v>
      </c>
      <c r="W1738" s="179" t="s">
        <v>201</v>
      </c>
      <c r="X1738" s="179"/>
      <c r="Y1738" s="179"/>
      <c r="Z1738" s="184" t="s">
        <v>198</v>
      </c>
      <c r="AA1738" s="179" t="e">
        <v>#N/A</v>
      </c>
      <c r="AB1738" s="179" t="e">
        <v>#N/A</v>
      </c>
      <c r="AC1738" s="179" t="e">
        <v>#N/A</v>
      </c>
      <c r="AD1738" s="179" t="s">
        <v>201</v>
      </c>
      <c r="AE1738" s="179" t="e">
        <v>#N/A</v>
      </c>
      <c r="AF1738" s="179"/>
    </row>
    <row r="1739" spans="1:33" ht="28.5" hidden="1">
      <c r="A1739" s="112">
        <v>71</v>
      </c>
      <c r="B1739" s="178" t="s">
        <v>949</v>
      </c>
      <c r="C1739" s="179" t="s">
        <v>8344</v>
      </c>
      <c r="D1739" s="179" t="s">
        <v>8345</v>
      </c>
      <c r="E1739" s="180" t="s">
        <v>8346</v>
      </c>
      <c r="F1739" s="179" t="s">
        <v>8478</v>
      </c>
      <c r="G1739" s="179" t="s">
        <v>8479</v>
      </c>
      <c r="H1739" s="181" t="s">
        <v>3</v>
      </c>
      <c r="I1739" s="179" t="s">
        <v>8406</v>
      </c>
      <c r="J1739" s="182"/>
      <c r="K1739" s="179"/>
      <c r="L1739" s="179"/>
      <c r="M1739" s="183"/>
      <c r="N1739" s="179" t="s">
        <v>186</v>
      </c>
      <c r="O1739" s="179" t="s">
        <v>187</v>
      </c>
      <c r="P1739" s="179" t="s">
        <v>193</v>
      </c>
      <c r="Q1739" s="179" t="s">
        <v>7</v>
      </c>
      <c r="R1739" s="179" t="s">
        <v>7</v>
      </c>
      <c r="S1739" s="179"/>
      <c r="T1739" s="179"/>
      <c r="U1739" s="179" t="s">
        <v>8399</v>
      </c>
      <c r="V1739" s="183"/>
      <c r="W1739" s="179" t="s">
        <v>189</v>
      </c>
      <c r="X1739" s="179"/>
      <c r="Y1739" s="179"/>
      <c r="Z1739" s="184" t="s">
        <v>198</v>
      </c>
      <c r="AA1739" s="179"/>
      <c r="AB1739" s="179"/>
      <c r="AC1739" s="179"/>
      <c r="AD1739" s="179"/>
      <c r="AE1739" s="179"/>
      <c r="AF1739" s="179"/>
    </row>
    <row r="1740" spans="1:33" ht="28.5" hidden="1">
      <c r="A1740" s="112">
        <v>72</v>
      </c>
      <c r="B1740" s="178" t="s">
        <v>949</v>
      </c>
      <c r="C1740" s="179" t="s">
        <v>8344</v>
      </c>
      <c r="D1740" s="179" t="s">
        <v>8345</v>
      </c>
      <c r="E1740" s="180" t="s">
        <v>8346</v>
      </c>
      <c r="F1740" s="179" t="s">
        <v>8478</v>
      </c>
      <c r="G1740" s="179" t="s">
        <v>8479</v>
      </c>
      <c r="H1740" s="181" t="s">
        <v>46</v>
      </c>
      <c r="I1740" s="179" t="s">
        <v>8401</v>
      </c>
      <c r="J1740" s="182" t="s">
        <v>8402</v>
      </c>
      <c r="K1740" s="179"/>
      <c r="L1740" s="179">
        <v>13135535235</v>
      </c>
      <c r="M1740" s="183"/>
      <c r="N1740" s="179" t="s">
        <v>186</v>
      </c>
      <c r="O1740" s="179" t="s">
        <v>191</v>
      </c>
      <c r="P1740" s="179" t="s">
        <v>5436</v>
      </c>
      <c r="Q1740" s="179" t="s">
        <v>6</v>
      </c>
      <c r="R1740" s="179" t="s">
        <v>6</v>
      </c>
      <c r="S1740" s="179"/>
      <c r="T1740" s="179"/>
      <c r="U1740" s="179" t="s">
        <v>8477</v>
      </c>
      <c r="V1740" s="183" t="s">
        <v>8356</v>
      </c>
      <c r="W1740" s="179" t="s">
        <v>201</v>
      </c>
      <c r="X1740" s="179"/>
      <c r="Y1740" s="179"/>
      <c r="Z1740" s="184" t="s">
        <v>198</v>
      </c>
      <c r="AA1740" s="179" t="e">
        <v>#N/A</v>
      </c>
      <c r="AB1740" s="179" t="e">
        <v>#N/A</v>
      </c>
      <c r="AC1740" s="179" t="e">
        <v>#N/A</v>
      </c>
      <c r="AD1740" s="179" t="s">
        <v>201</v>
      </c>
      <c r="AE1740" s="179" t="e">
        <v>#N/A</v>
      </c>
      <c r="AF1740" s="179"/>
    </row>
    <row r="1741" spans="1:33" ht="28.5" hidden="1">
      <c r="A1741" s="112">
        <v>76</v>
      </c>
      <c r="B1741" s="178" t="s">
        <v>949</v>
      </c>
      <c r="C1741" s="179" t="s">
        <v>8344</v>
      </c>
      <c r="D1741" s="179" t="s">
        <v>8345</v>
      </c>
      <c r="E1741" s="180" t="s">
        <v>8480</v>
      </c>
      <c r="F1741" s="179" t="s">
        <v>8481</v>
      </c>
      <c r="G1741" s="179" t="s">
        <v>8482</v>
      </c>
      <c r="H1741" s="181" t="s">
        <v>3</v>
      </c>
      <c r="I1741" s="179" t="s">
        <v>8481</v>
      </c>
      <c r="J1741" s="182"/>
      <c r="K1741" s="179"/>
      <c r="L1741" s="179"/>
      <c r="M1741" s="183"/>
      <c r="N1741" s="179" t="s">
        <v>186</v>
      </c>
      <c r="O1741" s="179" t="s">
        <v>187</v>
      </c>
      <c r="P1741" s="179" t="s">
        <v>193</v>
      </c>
      <c r="Q1741" s="179" t="s">
        <v>7</v>
      </c>
      <c r="R1741" s="179" t="s">
        <v>7</v>
      </c>
      <c r="S1741" s="179"/>
      <c r="T1741" s="179"/>
      <c r="U1741" s="179" t="s">
        <v>8384</v>
      </c>
      <c r="V1741" s="183"/>
      <c r="W1741" s="179" t="s">
        <v>189</v>
      </c>
      <c r="X1741" s="179"/>
      <c r="Y1741" s="179"/>
      <c r="Z1741" s="184" t="s">
        <v>199</v>
      </c>
      <c r="AA1741" s="179" t="e">
        <v>#N/A</v>
      </c>
      <c r="AB1741" s="179" t="e">
        <v>#N/A</v>
      </c>
      <c r="AC1741" s="179" t="e">
        <v>#N/A</v>
      </c>
      <c r="AD1741" s="179" t="s">
        <v>201</v>
      </c>
      <c r="AE1741" s="179" t="s">
        <v>196</v>
      </c>
      <c r="AF1741" s="179"/>
    </row>
    <row r="1742" spans="1:33" ht="28.5" hidden="1">
      <c r="A1742" s="112">
        <v>77</v>
      </c>
      <c r="B1742" s="178" t="s">
        <v>949</v>
      </c>
      <c r="C1742" s="179" t="s">
        <v>8344</v>
      </c>
      <c r="D1742" s="179" t="s">
        <v>8345</v>
      </c>
      <c r="E1742" s="180" t="s">
        <v>8480</v>
      </c>
      <c r="F1742" s="179" t="s">
        <v>8481</v>
      </c>
      <c r="G1742" s="179" t="s">
        <v>8482</v>
      </c>
      <c r="H1742" s="181" t="s">
        <v>46</v>
      </c>
      <c r="I1742" s="179" t="s">
        <v>8359</v>
      </c>
      <c r="J1742" s="182" t="s">
        <v>8360</v>
      </c>
      <c r="K1742" s="179"/>
      <c r="L1742" s="179" t="s">
        <v>8361</v>
      </c>
      <c r="M1742" s="183">
        <v>40749</v>
      </c>
      <c r="N1742" s="179" t="s">
        <v>186</v>
      </c>
      <c r="O1742" s="179" t="s">
        <v>187</v>
      </c>
      <c r="P1742" s="179" t="s">
        <v>193</v>
      </c>
      <c r="Q1742" s="179" t="s">
        <v>7</v>
      </c>
      <c r="R1742" s="179" t="s">
        <v>7</v>
      </c>
      <c r="S1742" s="179"/>
      <c r="T1742" s="179"/>
      <c r="U1742" s="179"/>
      <c r="V1742" s="183">
        <v>42705</v>
      </c>
      <c r="W1742" s="179" t="s">
        <v>189</v>
      </c>
      <c r="X1742" s="179"/>
      <c r="Y1742" s="179"/>
      <c r="Z1742" s="184" t="s">
        <v>199</v>
      </c>
      <c r="AA1742" s="179" t="e">
        <v>#N/A</v>
      </c>
      <c r="AB1742" s="179" t="s">
        <v>195</v>
      </c>
      <c r="AC1742" s="179" t="e">
        <v>#N/A</v>
      </c>
      <c r="AD1742" s="179" t="s">
        <v>190</v>
      </c>
      <c r="AE1742" s="179"/>
      <c r="AF1742" s="179"/>
    </row>
    <row r="1743" spans="1:33" ht="28.5" hidden="1">
      <c r="A1743" s="112">
        <v>78</v>
      </c>
      <c r="B1743" s="178" t="s">
        <v>949</v>
      </c>
      <c r="C1743" s="179" t="s">
        <v>8344</v>
      </c>
      <c r="D1743" s="179" t="s">
        <v>8345</v>
      </c>
      <c r="E1743" s="180" t="s">
        <v>8346</v>
      </c>
      <c r="F1743" s="179" t="s">
        <v>8384</v>
      </c>
      <c r="G1743" s="179" t="s">
        <v>8483</v>
      </c>
      <c r="H1743" s="181" t="s">
        <v>3</v>
      </c>
      <c r="I1743" s="179" t="s">
        <v>8484</v>
      </c>
      <c r="J1743" s="182"/>
      <c r="K1743" s="179"/>
      <c r="L1743" s="179"/>
      <c r="M1743" s="183"/>
      <c r="N1743" s="179" t="s">
        <v>186</v>
      </c>
      <c r="O1743" s="179" t="s">
        <v>187</v>
      </c>
      <c r="P1743" s="179" t="s">
        <v>193</v>
      </c>
      <c r="Q1743" s="179" t="s">
        <v>7</v>
      </c>
      <c r="R1743" s="179" t="s">
        <v>7</v>
      </c>
      <c r="S1743" s="179"/>
      <c r="T1743" s="179"/>
      <c r="U1743" s="179" t="s">
        <v>8384</v>
      </c>
      <c r="V1743" s="183"/>
      <c r="W1743" s="179" t="s">
        <v>189</v>
      </c>
      <c r="X1743" s="179"/>
      <c r="Y1743" s="179"/>
      <c r="Z1743" s="184" t="s">
        <v>199</v>
      </c>
      <c r="AA1743" s="179" t="s">
        <v>1351</v>
      </c>
      <c r="AB1743" s="179" t="s">
        <v>195</v>
      </c>
      <c r="AC1743" s="179" t="s">
        <v>8485</v>
      </c>
      <c r="AD1743" s="179" t="s">
        <v>190</v>
      </c>
      <c r="AE1743" s="179" t="s">
        <v>196</v>
      </c>
      <c r="AF1743" s="179"/>
    </row>
    <row r="1744" spans="1:33" ht="28.5" hidden="1">
      <c r="A1744" s="112">
        <v>79</v>
      </c>
      <c r="B1744" s="178" t="s">
        <v>949</v>
      </c>
      <c r="C1744" s="179" t="s">
        <v>8344</v>
      </c>
      <c r="D1744" s="179" t="s">
        <v>8345</v>
      </c>
      <c r="E1744" s="180" t="s">
        <v>8346</v>
      </c>
      <c r="F1744" s="179" t="s">
        <v>8384</v>
      </c>
      <c r="G1744" s="179" t="s">
        <v>8483</v>
      </c>
      <c r="H1744" s="181" t="s">
        <v>46</v>
      </c>
      <c r="I1744" s="179" t="s">
        <v>8359</v>
      </c>
      <c r="J1744" s="182" t="s">
        <v>8360</v>
      </c>
      <c r="K1744" s="179"/>
      <c r="L1744" s="179" t="s">
        <v>8361</v>
      </c>
      <c r="M1744" s="183">
        <v>40749</v>
      </c>
      <c r="N1744" s="179" t="s">
        <v>186</v>
      </c>
      <c r="O1744" s="179" t="s">
        <v>187</v>
      </c>
      <c r="P1744" s="179" t="s">
        <v>193</v>
      </c>
      <c r="Q1744" s="179" t="s">
        <v>7</v>
      </c>
      <c r="R1744" s="179" t="s">
        <v>7</v>
      </c>
      <c r="S1744" s="179"/>
      <c r="T1744" s="179"/>
      <c r="U1744" s="179"/>
      <c r="V1744" s="183">
        <v>42705</v>
      </c>
      <c r="W1744" s="179" t="s">
        <v>189</v>
      </c>
      <c r="X1744" s="179"/>
      <c r="Y1744" s="179"/>
      <c r="Z1744" s="184" t="s">
        <v>199</v>
      </c>
      <c r="AA1744" s="179" t="e">
        <v>#N/A</v>
      </c>
      <c r="AB1744" s="179" t="s">
        <v>195</v>
      </c>
      <c r="AC1744" s="179" t="e">
        <v>#N/A</v>
      </c>
      <c r="AD1744" s="179" t="s">
        <v>190</v>
      </c>
      <c r="AE1744" s="179"/>
      <c r="AF1744" s="179"/>
    </row>
    <row r="1745" spans="1:32" ht="28.5" hidden="1">
      <c r="A1745" s="112">
        <v>80</v>
      </c>
      <c r="B1745" s="178" t="s">
        <v>949</v>
      </c>
      <c r="C1745" s="179" t="s">
        <v>8344</v>
      </c>
      <c r="D1745" s="179" t="s">
        <v>8345</v>
      </c>
      <c r="E1745" s="180" t="s">
        <v>8346</v>
      </c>
      <c r="F1745" s="179" t="s">
        <v>8486</v>
      </c>
      <c r="G1745" s="179" t="s">
        <v>8487</v>
      </c>
      <c r="H1745" s="181" t="s">
        <v>3</v>
      </c>
      <c r="I1745" s="179" t="s">
        <v>8486</v>
      </c>
      <c r="J1745" s="182"/>
      <c r="K1745" s="179"/>
      <c r="L1745" s="179"/>
      <c r="M1745" s="183"/>
      <c r="N1745" s="179" t="s">
        <v>186</v>
      </c>
      <c r="O1745" s="179" t="s">
        <v>187</v>
      </c>
      <c r="P1745" s="179" t="s">
        <v>5436</v>
      </c>
      <c r="Q1745" s="179" t="s">
        <v>7</v>
      </c>
      <c r="R1745" s="179" t="s">
        <v>7</v>
      </c>
      <c r="S1745" s="179"/>
      <c r="T1745" s="179"/>
      <c r="U1745" s="179" t="s">
        <v>8474</v>
      </c>
      <c r="V1745" s="183" t="s">
        <v>8430</v>
      </c>
      <c r="W1745" s="179" t="s">
        <v>201</v>
      </c>
      <c r="X1745" s="179"/>
      <c r="Y1745" s="179"/>
      <c r="Z1745" s="184" t="s">
        <v>198</v>
      </c>
      <c r="AA1745" s="179" t="e">
        <v>#N/A</v>
      </c>
      <c r="AB1745" s="179" t="e">
        <v>#N/A</v>
      </c>
      <c r="AC1745" s="179" t="e">
        <v>#N/A</v>
      </c>
      <c r="AD1745" s="179" t="s">
        <v>201</v>
      </c>
      <c r="AE1745" s="179" t="e">
        <v>#N/A</v>
      </c>
      <c r="AF1745" s="179"/>
    </row>
    <row r="1746" spans="1:32" ht="28.5" hidden="1">
      <c r="A1746" s="112">
        <v>81</v>
      </c>
      <c r="B1746" s="178" t="s">
        <v>949</v>
      </c>
      <c r="C1746" s="179" t="s">
        <v>8344</v>
      </c>
      <c r="D1746" s="179" t="s">
        <v>8345</v>
      </c>
      <c r="E1746" s="180" t="s">
        <v>8346</v>
      </c>
      <c r="F1746" s="179" t="s">
        <v>8486</v>
      </c>
      <c r="G1746" s="179" t="s">
        <v>8487</v>
      </c>
      <c r="H1746" s="181" t="s">
        <v>46</v>
      </c>
      <c r="I1746" s="179" t="s">
        <v>8359</v>
      </c>
      <c r="J1746" s="182" t="s">
        <v>8360</v>
      </c>
      <c r="K1746" s="179"/>
      <c r="L1746" s="179" t="s">
        <v>8361</v>
      </c>
      <c r="M1746" s="183">
        <v>40749</v>
      </c>
      <c r="N1746" s="179" t="s">
        <v>186</v>
      </c>
      <c r="O1746" s="179" t="s">
        <v>187</v>
      </c>
      <c r="P1746" s="179" t="s">
        <v>193</v>
      </c>
      <c r="Q1746" s="179" t="s">
        <v>7</v>
      </c>
      <c r="R1746" s="179" t="s">
        <v>7</v>
      </c>
      <c r="S1746" s="179"/>
      <c r="T1746" s="179"/>
      <c r="U1746" s="179"/>
      <c r="V1746" s="183">
        <v>42705</v>
      </c>
      <c r="W1746" s="179" t="s">
        <v>189</v>
      </c>
      <c r="X1746" s="179"/>
      <c r="Y1746" s="179"/>
      <c r="Z1746" s="184" t="s">
        <v>199</v>
      </c>
      <c r="AA1746" s="179" t="e">
        <v>#N/A</v>
      </c>
      <c r="AB1746" s="179" t="s">
        <v>34</v>
      </c>
      <c r="AC1746" s="179" t="e">
        <v>#N/A</v>
      </c>
      <c r="AD1746" s="179" t="s">
        <v>190</v>
      </c>
      <c r="AE1746" s="179"/>
      <c r="AF1746" s="179"/>
    </row>
    <row r="1747" spans="1:32" ht="28.5" hidden="1">
      <c r="A1747" s="112">
        <v>84</v>
      </c>
      <c r="B1747" s="178" t="s">
        <v>949</v>
      </c>
      <c r="C1747" s="179" t="s">
        <v>8344</v>
      </c>
      <c r="D1747" s="179" t="s">
        <v>8345</v>
      </c>
      <c r="E1747" s="180" t="s">
        <v>8346</v>
      </c>
      <c r="F1747" s="179" t="s">
        <v>8488</v>
      </c>
      <c r="G1747" s="179" t="s">
        <v>8489</v>
      </c>
      <c r="H1747" s="181" t="s">
        <v>3</v>
      </c>
      <c r="I1747" s="179" t="s">
        <v>8488</v>
      </c>
      <c r="J1747" s="182" t="s">
        <v>8490</v>
      </c>
      <c r="K1747" s="179" t="s">
        <v>8491</v>
      </c>
      <c r="L1747" s="179">
        <v>15800897250</v>
      </c>
      <c r="M1747" s="183"/>
      <c r="N1747" s="179" t="s">
        <v>186</v>
      </c>
      <c r="O1747" s="179" t="s">
        <v>187</v>
      </c>
      <c r="P1747" s="179" t="s">
        <v>193</v>
      </c>
      <c r="Q1747" s="179" t="s">
        <v>6</v>
      </c>
      <c r="R1747" s="179" t="s">
        <v>6</v>
      </c>
      <c r="S1747" s="179"/>
      <c r="T1747" s="179"/>
      <c r="U1747" s="179" t="s">
        <v>8369</v>
      </c>
      <c r="V1747" s="183" t="s">
        <v>8374</v>
      </c>
      <c r="W1747" s="179" t="s">
        <v>189</v>
      </c>
      <c r="X1747" s="179"/>
      <c r="Y1747" s="179"/>
      <c r="Z1747" s="184" t="s">
        <v>198</v>
      </c>
      <c r="AA1747" s="179" t="s">
        <v>1252</v>
      </c>
      <c r="AB1747" s="179" t="s">
        <v>195</v>
      </c>
      <c r="AC1747" s="179" t="s">
        <v>8458</v>
      </c>
      <c r="AD1747" s="179" t="s">
        <v>201</v>
      </c>
      <c r="AE1747" s="179" t="e">
        <v>#N/A</v>
      </c>
      <c r="AF1747" s="179"/>
    </row>
    <row r="1748" spans="1:32" ht="28.5" hidden="1">
      <c r="A1748" s="112">
        <v>85</v>
      </c>
      <c r="B1748" s="178" t="s">
        <v>949</v>
      </c>
      <c r="C1748" s="179" t="s">
        <v>8344</v>
      </c>
      <c r="D1748" s="179" t="s">
        <v>8345</v>
      </c>
      <c r="E1748" s="180" t="s">
        <v>8346</v>
      </c>
      <c r="F1748" s="179" t="s">
        <v>8488</v>
      </c>
      <c r="G1748" s="179" t="s">
        <v>8489</v>
      </c>
      <c r="H1748" s="181" t="s">
        <v>46</v>
      </c>
      <c r="I1748" s="179" t="s">
        <v>8401</v>
      </c>
      <c r="J1748" s="182" t="s">
        <v>8402</v>
      </c>
      <c r="K1748" s="179"/>
      <c r="L1748" s="179">
        <v>13135535235</v>
      </c>
      <c r="M1748" s="183"/>
      <c r="N1748" s="179" t="s">
        <v>186</v>
      </c>
      <c r="O1748" s="179" t="s">
        <v>191</v>
      </c>
      <c r="P1748" s="179" t="s">
        <v>5436</v>
      </c>
      <c r="Q1748" s="179" t="s">
        <v>6</v>
      </c>
      <c r="R1748" s="179" t="s">
        <v>6</v>
      </c>
      <c r="S1748" s="179"/>
      <c r="T1748" s="179"/>
      <c r="U1748" s="179" t="s">
        <v>8477</v>
      </c>
      <c r="V1748" s="183" t="s">
        <v>8356</v>
      </c>
      <c r="W1748" s="179" t="s">
        <v>201</v>
      </c>
      <c r="X1748" s="179"/>
      <c r="Y1748" s="179"/>
      <c r="Z1748" s="184" t="s">
        <v>198</v>
      </c>
      <c r="AA1748" s="179" t="e">
        <v>#N/A</v>
      </c>
      <c r="AB1748" s="179" t="s">
        <v>195</v>
      </c>
      <c r="AC1748" s="179" t="e">
        <v>#N/A</v>
      </c>
      <c r="AD1748" s="179" t="s">
        <v>190</v>
      </c>
      <c r="AE1748" s="179"/>
      <c r="AF1748" s="179"/>
    </row>
    <row r="1749" spans="1:32" ht="28.5" hidden="1">
      <c r="A1749" s="112">
        <v>86</v>
      </c>
      <c r="B1749" s="178" t="s">
        <v>949</v>
      </c>
      <c r="C1749" s="179" t="s">
        <v>8344</v>
      </c>
      <c r="D1749" s="179" t="s">
        <v>8345</v>
      </c>
      <c r="E1749" s="180" t="s">
        <v>8346</v>
      </c>
      <c r="F1749" s="179" t="s">
        <v>8380</v>
      </c>
      <c r="G1749" s="179" t="s">
        <v>8492</v>
      </c>
      <c r="H1749" s="181" t="s">
        <v>3</v>
      </c>
      <c r="I1749" s="179" t="s">
        <v>8380</v>
      </c>
      <c r="J1749" s="182" t="s">
        <v>8382</v>
      </c>
      <c r="K1749" s="179" t="s">
        <v>8383</v>
      </c>
      <c r="L1749" s="179">
        <v>15800985233</v>
      </c>
      <c r="M1749" s="183"/>
      <c r="N1749" s="179" t="s">
        <v>186</v>
      </c>
      <c r="O1749" s="179" t="s">
        <v>187</v>
      </c>
      <c r="P1749" s="179" t="s">
        <v>193</v>
      </c>
      <c r="Q1749" s="179" t="s">
        <v>7</v>
      </c>
      <c r="R1749" s="179" t="s">
        <v>7</v>
      </c>
      <c r="S1749" s="179"/>
      <c r="T1749" s="179"/>
      <c r="U1749" s="179" t="s">
        <v>8384</v>
      </c>
      <c r="V1749" s="183" t="s">
        <v>1356</v>
      </c>
      <c r="W1749" s="179" t="s">
        <v>189</v>
      </c>
      <c r="X1749" s="179"/>
      <c r="Y1749" s="179"/>
      <c r="Z1749" s="184" t="s">
        <v>199</v>
      </c>
      <c r="AA1749" s="179" t="e">
        <v>#N/A</v>
      </c>
      <c r="AB1749" s="179" t="e">
        <v>#N/A</v>
      </c>
      <c r="AC1749" s="179" t="e">
        <v>#N/A</v>
      </c>
      <c r="AD1749" s="179" t="s">
        <v>201</v>
      </c>
      <c r="AE1749" s="179" t="s">
        <v>196</v>
      </c>
      <c r="AF1749" s="179"/>
    </row>
    <row r="1750" spans="1:32" ht="28.5" hidden="1">
      <c r="A1750" s="112">
        <v>87</v>
      </c>
      <c r="B1750" s="178" t="s">
        <v>949</v>
      </c>
      <c r="C1750" s="179" t="s">
        <v>8344</v>
      </c>
      <c r="D1750" s="179" t="s">
        <v>8345</v>
      </c>
      <c r="E1750" s="180" t="s">
        <v>8346</v>
      </c>
      <c r="F1750" s="179" t="s">
        <v>8380</v>
      </c>
      <c r="G1750" s="179" t="s">
        <v>8492</v>
      </c>
      <c r="H1750" s="181" t="s">
        <v>46</v>
      </c>
      <c r="I1750" s="179" t="s">
        <v>8359</v>
      </c>
      <c r="J1750" s="182" t="s">
        <v>8360</v>
      </c>
      <c r="K1750" s="179"/>
      <c r="L1750" s="179" t="s">
        <v>8361</v>
      </c>
      <c r="M1750" s="183">
        <v>40749</v>
      </c>
      <c r="N1750" s="179" t="s">
        <v>186</v>
      </c>
      <c r="O1750" s="179" t="s">
        <v>187</v>
      </c>
      <c r="P1750" s="179" t="s">
        <v>193</v>
      </c>
      <c r="Q1750" s="179" t="s">
        <v>7</v>
      </c>
      <c r="R1750" s="179" t="s">
        <v>7</v>
      </c>
      <c r="S1750" s="179"/>
      <c r="T1750" s="179"/>
      <c r="U1750" s="179"/>
      <c r="V1750" s="183">
        <v>42705</v>
      </c>
      <c r="W1750" s="179" t="s">
        <v>189</v>
      </c>
      <c r="X1750" s="179"/>
      <c r="Y1750" s="179"/>
      <c r="Z1750" s="184" t="s">
        <v>199</v>
      </c>
      <c r="AA1750" s="179" t="e">
        <v>#N/A</v>
      </c>
      <c r="AB1750" s="179" t="s">
        <v>34</v>
      </c>
      <c r="AC1750" s="179" t="e">
        <v>#N/A</v>
      </c>
      <c r="AD1750" s="179" t="s">
        <v>190</v>
      </c>
      <c r="AE1750" s="179"/>
      <c r="AF1750" s="179"/>
    </row>
    <row r="1751" spans="1:32" ht="28.5" hidden="1">
      <c r="A1751" s="112"/>
      <c r="B1751" s="178" t="s">
        <v>949</v>
      </c>
      <c r="C1751" s="179" t="s">
        <v>8344</v>
      </c>
      <c r="D1751" s="179" t="s">
        <v>8345</v>
      </c>
      <c r="E1751" s="180" t="s">
        <v>8346</v>
      </c>
      <c r="F1751" s="179" t="s">
        <v>8493</v>
      </c>
      <c r="G1751" s="179" t="s">
        <v>8494</v>
      </c>
      <c r="H1751" s="181" t="s">
        <v>46</v>
      </c>
      <c r="I1751" s="179" t="s">
        <v>8359</v>
      </c>
      <c r="J1751" s="182" t="s">
        <v>8360</v>
      </c>
      <c r="K1751" s="179"/>
      <c r="L1751" s="179" t="s">
        <v>8361</v>
      </c>
      <c r="M1751" s="183">
        <v>40749</v>
      </c>
      <c r="N1751" s="179" t="s">
        <v>186</v>
      </c>
      <c r="O1751" s="179" t="s">
        <v>187</v>
      </c>
      <c r="P1751" s="179" t="s">
        <v>193</v>
      </c>
      <c r="Q1751" s="179" t="s">
        <v>7</v>
      </c>
      <c r="R1751" s="179" t="s">
        <v>7</v>
      </c>
      <c r="S1751" s="179"/>
      <c r="T1751" s="179"/>
      <c r="U1751" s="179"/>
      <c r="V1751" s="183">
        <v>42705</v>
      </c>
      <c r="W1751" s="179" t="s">
        <v>189</v>
      </c>
      <c r="X1751" s="179"/>
      <c r="Y1751" s="179"/>
      <c r="Z1751" s="184" t="s">
        <v>199</v>
      </c>
      <c r="AA1751" s="179"/>
      <c r="AB1751" s="179"/>
      <c r="AC1751" s="179"/>
      <c r="AD1751" s="179"/>
      <c r="AE1751" s="179"/>
      <c r="AF1751" s="179"/>
    </row>
    <row r="1752" spans="1:32" ht="28.5" hidden="1">
      <c r="A1752" s="112"/>
      <c r="B1752" s="178" t="s">
        <v>949</v>
      </c>
      <c r="C1752" s="179" t="s">
        <v>8344</v>
      </c>
      <c r="D1752" s="179" t="s">
        <v>8345</v>
      </c>
      <c r="E1752" s="180" t="s">
        <v>8346</v>
      </c>
      <c r="F1752" s="179" t="s">
        <v>8493</v>
      </c>
      <c r="G1752" s="179" t="s">
        <v>8494</v>
      </c>
      <c r="H1752" s="181" t="s">
        <v>115</v>
      </c>
      <c r="I1752" s="179" t="s">
        <v>8493</v>
      </c>
      <c r="J1752" s="182"/>
      <c r="K1752" s="179"/>
      <c r="L1752" s="179"/>
      <c r="M1752" s="183"/>
      <c r="N1752" s="179" t="s">
        <v>186</v>
      </c>
      <c r="O1752" s="179" t="s">
        <v>187</v>
      </c>
      <c r="P1752" s="179" t="s">
        <v>193</v>
      </c>
      <c r="Q1752" s="179" t="s">
        <v>7</v>
      </c>
      <c r="R1752" s="179" t="s">
        <v>7</v>
      </c>
      <c r="S1752" s="179"/>
      <c r="T1752" s="179"/>
      <c r="U1752" s="179"/>
      <c r="V1752" s="183"/>
      <c r="W1752" s="179" t="s">
        <v>189</v>
      </c>
      <c r="X1752" s="179"/>
      <c r="Y1752" s="179"/>
      <c r="Z1752" s="184" t="s">
        <v>199</v>
      </c>
      <c r="AA1752" s="179"/>
      <c r="AB1752" s="179"/>
      <c r="AC1752" s="179"/>
      <c r="AD1752" s="179"/>
      <c r="AE1752" s="179"/>
      <c r="AF1752" s="179"/>
    </row>
    <row r="1753" spans="1:32" ht="28.5" hidden="1">
      <c r="A1753" s="112"/>
      <c r="B1753" s="178" t="s">
        <v>949</v>
      </c>
      <c r="C1753" s="179" t="s">
        <v>8344</v>
      </c>
      <c r="D1753" s="179" t="s">
        <v>8345</v>
      </c>
      <c r="E1753" s="180" t="s">
        <v>8346</v>
      </c>
      <c r="F1753" s="179" t="s">
        <v>8495</v>
      </c>
      <c r="G1753" s="179" t="s">
        <v>8496</v>
      </c>
      <c r="H1753" s="181" t="s">
        <v>3</v>
      </c>
      <c r="I1753" s="179" t="s">
        <v>8488</v>
      </c>
      <c r="J1753" s="182" t="s">
        <v>8490</v>
      </c>
      <c r="K1753" s="179" t="s">
        <v>8491</v>
      </c>
      <c r="L1753" s="179">
        <v>15800897250</v>
      </c>
      <c r="M1753" s="183"/>
      <c r="N1753" s="179" t="s">
        <v>186</v>
      </c>
      <c r="O1753" s="179" t="s">
        <v>187</v>
      </c>
      <c r="P1753" s="179" t="s">
        <v>193</v>
      </c>
      <c r="Q1753" s="179" t="s">
        <v>6</v>
      </c>
      <c r="R1753" s="179" t="s">
        <v>6</v>
      </c>
      <c r="S1753" s="179"/>
      <c r="T1753" s="179"/>
      <c r="U1753" s="179" t="s">
        <v>8369</v>
      </c>
      <c r="V1753" s="183" t="s">
        <v>8374</v>
      </c>
      <c r="W1753" s="179" t="s">
        <v>189</v>
      </c>
      <c r="X1753" s="179"/>
      <c r="Y1753" s="179"/>
      <c r="Z1753" s="184" t="s">
        <v>198</v>
      </c>
      <c r="AA1753" s="179"/>
      <c r="AB1753" s="179"/>
      <c r="AC1753" s="179"/>
      <c r="AD1753" s="179"/>
      <c r="AE1753" s="179"/>
      <c r="AF1753" s="179"/>
    </row>
    <row r="1754" spans="1:32" ht="28.5" hidden="1">
      <c r="A1754" s="112"/>
      <c r="B1754" s="178" t="s">
        <v>949</v>
      </c>
      <c r="C1754" s="179" t="s">
        <v>8344</v>
      </c>
      <c r="D1754" s="179" t="s">
        <v>8345</v>
      </c>
      <c r="E1754" s="180" t="s">
        <v>8346</v>
      </c>
      <c r="F1754" s="179" t="s">
        <v>8495</v>
      </c>
      <c r="G1754" s="179" t="s">
        <v>8496</v>
      </c>
      <c r="H1754" s="181" t="s">
        <v>46</v>
      </c>
      <c r="I1754" s="179" t="s">
        <v>8401</v>
      </c>
      <c r="J1754" s="182" t="s">
        <v>8402</v>
      </c>
      <c r="K1754" s="179"/>
      <c r="L1754" s="179">
        <v>13135535235</v>
      </c>
      <c r="M1754" s="183"/>
      <c r="N1754" s="179" t="s">
        <v>186</v>
      </c>
      <c r="O1754" s="179" t="s">
        <v>191</v>
      </c>
      <c r="P1754" s="179" t="s">
        <v>5436</v>
      </c>
      <c r="Q1754" s="179" t="s">
        <v>6</v>
      </c>
      <c r="R1754" s="179" t="s">
        <v>6</v>
      </c>
      <c r="S1754" s="179"/>
      <c r="T1754" s="179"/>
      <c r="U1754" s="179" t="s">
        <v>8477</v>
      </c>
      <c r="V1754" s="183" t="s">
        <v>8356</v>
      </c>
      <c r="W1754" s="179" t="s">
        <v>201</v>
      </c>
      <c r="X1754" s="179"/>
      <c r="Y1754" s="179"/>
      <c r="Z1754" s="184" t="s">
        <v>198</v>
      </c>
      <c r="AA1754" s="179"/>
      <c r="AB1754" s="179"/>
      <c r="AC1754" s="179"/>
      <c r="AD1754" s="179"/>
      <c r="AE1754" s="179"/>
      <c r="AF1754" s="179"/>
    </row>
    <row r="1755" spans="1:32" ht="28.5" hidden="1">
      <c r="A1755" s="112"/>
      <c r="B1755" s="178" t="s">
        <v>949</v>
      </c>
      <c r="C1755" s="179" t="s">
        <v>8344</v>
      </c>
      <c r="D1755" s="179" t="s">
        <v>8345</v>
      </c>
      <c r="E1755" s="180" t="s">
        <v>8346</v>
      </c>
      <c r="F1755" s="179" t="s">
        <v>8497</v>
      </c>
      <c r="G1755" s="179" t="s">
        <v>8498</v>
      </c>
      <c r="H1755" s="181" t="s">
        <v>46</v>
      </c>
      <c r="I1755" s="179" t="s">
        <v>8401</v>
      </c>
      <c r="J1755" s="182" t="s">
        <v>8402</v>
      </c>
      <c r="K1755" s="179"/>
      <c r="L1755" s="179" t="s">
        <v>8403</v>
      </c>
      <c r="M1755" s="183"/>
      <c r="N1755" s="179" t="s">
        <v>186</v>
      </c>
      <c r="O1755" s="179" t="s">
        <v>191</v>
      </c>
      <c r="P1755" s="179" t="s">
        <v>5436</v>
      </c>
      <c r="Q1755" s="179" t="s">
        <v>7</v>
      </c>
      <c r="R1755" s="179" t="s">
        <v>7</v>
      </c>
      <c r="S1755" s="179"/>
      <c r="T1755" s="179"/>
      <c r="U1755" s="179" t="s">
        <v>8359</v>
      </c>
      <c r="V1755" s="183" t="s">
        <v>8356</v>
      </c>
      <c r="W1755" s="179" t="s">
        <v>201</v>
      </c>
      <c r="X1755" s="179"/>
      <c r="Y1755" s="179"/>
      <c r="Z1755" s="184" t="s">
        <v>198</v>
      </c>
      <c r="AA1755" s="179"/>
      <c r="AB1755" s="179"/>
      <c r="AC1755" s="179"/>
      <c r="AD1755" s="179"/>
      <c r="AE1755" s="179"/>
      <c r="AF1755" s="179"/>
    </row>
    <row r="1756" spans="1:32" hidden="1">
      <c r="A1756" s="112"/>
      <c r="B1756" s="178" t="s">
        <v>949</v>
      </c>
      <c r="C1756" s="179" t="s">
        <v>8344</v>
      </c>
      <c r="D1756" s="179" t="s">
        <v>8345</v>
      </c>
      <c r="E1756" s="180" t="s">
        <v>8346</v>
      </c>
      <c r="F1756" s="179" t="s">
        <v>8497</v>
      </c>
      <c r="G1756" s="179" t="s">
        <v>8498</v>
      </c>
      <c r="H1756" s="181" t="s">
        <v>115</v>
      </c>
      <c r="I1756" s="179" t="s">
        <v>8497</v>
      </c>
      <c r="J1756" s="182"/>
      <c r="K1756" s="179"/>
      <c r="L1756" s="179"/>
      <c r="M1756" s="183"/>
      <c r="N1756" s="179" t="s">
        <v>186</v>
      </c>
      <c r="O1756" s="179" t="s">
        <v>3997</v>
      </c>
      <c r="P1756" s="179" t="s">
        <v>193</v>
      </c>
      <c r="Q1756" s="179" t="s">
        <v>7</v>
      </c>
      <c r="R1756" s="179" t="s">
        <v>7</v>
      </c>
      <c r="S1756" s="179"/>
      <c r="T1756" s="179"/>
      <c r="U1756" s="179"/>
      <c r="V1756" s="183"/>
      <c r="W1756" s="179" t="s">
        <v>189</v>
      </c>
      <c r="X1756" s="179"/>
      <c r="Y1756" s="179"/>
      <c r="Z1756" s="184"/>
      <c r="AA1756" s="179"/>
      <c r="AB1756" s="179"/>
      <c r="AC1756" s="179"/>
      <c r="AD1756" s="179"/>
      <c r="AE1756" s="179"/>
      <c r="AF1756" s="179"/>
    </row>
    <row r="1757" spans="1:32" ht="28.5" hidden="1">
      <c r="A1757" s="112">
        <v>63</v>
      </c>
      <c r="B1757" s="178" t="s">
        <v>949</v>
      </c>
      <c r="C1757" s="179" t="s">
        <v>208</v>
      </c>
      <c r="D1757" s="179" t="s">
        <v>2089</v>
      </c>
      <c r="E1757" s="180" t="s">
        <v>8346</v>
      </c>
      <c r="F1757" s="179" t="s">
        <v>8450</v>
      </c>
      <c r="G1757" s="179" t="s">
        <v>8451</v>
      </c>
      <c r="H1757" s="181" t="s">
        <v>46</v>
      </c>
      <c r="I1757" s="179" t="s">
        <v>8391</v>
      </c>
      <c r="J1757" s="182" t="s">
        <v>8392</v>
      </c>
      <c r="K1757" s="179"/>
      <c r="L1757" s="179">
        <v>13428961152</v>
      </c>
      <c r="M1757" s="183"/>
      <c r="N1757" s="179" t="s">
        <v>186</v>
      </c>
      <c r="O1757" s="179" t="s">
        <v>191</v>
      </c>
      <c r="P1757" s="179" t="s">
        <v>200</v>
      </c>
      <c r="Q1757" s="179" t="s">
        <v>6</v>
      </c>
      <c r="R1757" s="179" t="s">
        <v>7</v>
      </c>
      <c r="S1757" s="179"/>
      <c r="T1757" s="179"/>
      <c r="U1757" s="179"/>
      <c r="V1757" s="183" t="s">
        <v>8356</v>
      </c>
      <c r="W1757" s="179" t="s">
        <v>201</v>
      </c>
      <c r="X1757" s="179"/>
      <c r="Y1757" s="179"/>
      <c r="Z1757" s="184" t="s">
        <v>198</v>
      </c>
      <c r="AA1757" s="179" t="e">
        <v>#N/A</v>
      </c>
      <c r="AB1757" s="179" t="e">
        <v>#N/A</v>
      </c>
      <c r="AC1757" s="179" t="e">
        <v>#N/A</v>
      </c>
      <c r="AD1757" s="179" t="s">
        <v>201</v>
      </c>
      <c r="AE1757" s="179" t="e">
        <v>#N/A</v>
      </c>
      <c r="AF1757" s="179"/>
    </row>
    <row r="1758" spans="1:32" s="197" customFormat="1" ht="15" hidden="1" customHeight="1">
      <c r="A1758" s="46">
        <v>1</v>
      </c>
      <c r="B1758" s="194" t="s">
        <v>5148</v>
      </c>
      <c r="C1758" s="194" t="s">
        <v>5149</v>
      </c>
      <c r="D1758" s="194" t="s">
        <v>204</v>
      </c>
      <c r="E1758" s="194" t="s">
        <v>5150</v>
      </c>
      <c r="F1758" s="46" t="s">
        <v>5151</v>
      </c>
      <c r="G1758" s="44" t="s">
        <v>5152</v>
      </c>
      <c r="H1758" s="44" t="s">
        <v>3</v>
      </c>
      <c r="I1758" s="46" t="s">
        <v>5151</v>
      </c>
      <c r="J1758" s="46" t="s">
        <v>5153</v>
      </c>
      <c r="K1758" s="46" t="s">
        <v>5154</v>
      </c>
      <c r="L1758" s="46">
        <v>13760334325</v>
      </c>
      <c r="M1758" s="46"/>
      <c r="N1758" s="46" t="s">
        <v>186</v>
      </c>
      <c r="O1758" s="46" t="s">
        <v>187</v>
      </c>
      <c r="P1758" s="46" t="s">
        <v>193</v>
      </c>
      <c r="Q1758" s="46" t="s">
        <v>4</v>
      </c>
      <c r="R1758" s="46" t="s">
        <v>4</v>
      </c>
      <c r="S1758" s="46" t="s">
        <v>194</v>
      </c>
      <c r="T1758" s="46" t="s">
        <v>194</v>
      </c>
      <c r="U1758" s="46" t="s">
        <v>5155</v>
      </c>
      <c r="V1758" s="195">
        <v>42710</v>
      </c>
      <c r="W1758" s="46" t="s">
        <v>189</v>
      </c>
      <c r="X1758" s="196" t="s">
        <v>5156</v>
      </c>
      <c r="Y1758" s="46"/>
      <c r="Z1758" s="46"/>
      <c r="AA1758" s="46" t="s">
        <v>1153</v>
      </c>
      <c r="AB1758" s="46" t="s">
        <v>195</v>
      </c>
      <c r="AC1758" s="46" t="s">
        <v>5157</v>
      </c>
      <c r="AD1758" s="46"/>
      <c r="AE1758" s="46" t="s">
        <v>196</v>
      </c>
      <c r="AF1758" s="46"/>
    </row>
    <row r="1759" spans="1:32" s="197" customFormat="1" ht="15" hidden="1" customHeight="1">
      <c r="A1759" s="46">
        <v>2</v>
      </c>
      <c r="B1759" s="194" t="s">
        <v>5148</v>
      </c>
      <c r="C1759" s="194" t="s">
        <v>5149</v>
      </c>
      <c r="D1759" s="194" t="s">
        <v>204</v>
      </c>
      <c r="E1759" s="194" t="s">
        <v>5150</v>
      </c>
      <c r="F1759" s="46" t="s">
        <v>5151</v>
      </c>
      <c r="G1759" s="44" t="s">
        <v>5152</v>
      </c>
      <c r="H1759" s="44" t="s">
        <v>5</v>
      </c>
      <c r="I1759" s="46" t="s">
        <v>5158</v>
      </c>
      <c r="J1759" s="46" t="s">
        <v>5159</v>
      </c>
      <c r="K1759" s="46" t="s">
        <v>5160</v>
      </c>
      <c r="L1759" s="46">
        <v>13684936506</v>
      </c>
      <c r="M1759" s="46"/>
      <c r="N1759" s="46" t="s">
        <v>186</v>
      </c>
      <c r="O1759" s="46" t="s">
        <v>191</v>
      </c>
      <c r="P1759" s="46" t="s">
        <v>188</v>
      </c>
      <c r="Q1759" s="46" t="s">
        <v>4</v>
      </c>
      <c r="R1759" s="46" t="s">
        <v>4</v>
      </c>
      <c r="S1759" s="46" t="s">
        <v>194</v>
      </c>
      <c r="T1759" s="46" t="s">
        <v>194</v>
      </c>
      <c r="U1759" s="46" t="s">
        <v>5151</v>
      </c>
      <c r="V1759" s="195">
        <v>42710</v>
      </c>
      <c r="W1759" s="46" t="s">
        <v>189</v>
      </c>
      <c r="X1759" s="46" t="s">
        <v>5161</v>
      </c>
      <c r="Y1759" s="46"/>
      <c r="Z1759" s="46"/>
      <c r="AA1759" s="46" t="s">
        <v>1153</v>
      </c>
      <c r="AB1759" s="46" t="s">
        <v>195</v>
      </c>
      <c r="AC1759" s="46" t="s">
        <v>5157</v>
      </c>
      <c r="AD1759" s="46"/>
      <c r="AE1759" s="46"/>
      <c r="AF1759" s="46"/>
    </row>
    <row r="1760" spans="1:32" s="197" customFormat="1" ht="15" hidden="1" customHeight="1">
      <c r="A1760" s="46">
        <v>3</v>
      </c>
      <c r="B1760" s="194" t="s">
        <v>5148</v>
      </c>
      <c r="C1760" s="194" t="s">
        <v>5149</v>
      </c>
      <c r="D1760" s="194" t="s">
        <v>204</v>
      </c>
      <c r="E1760" s="194" t="s">
        <v>5150</v>
      </c>
      <c r="F1760" s="46" t="s">
        <v>5151</v>
      </c>
      <c r="G1760" s="44" t="s">
        <v>5152</v>
      </c>
      <c r="H1760" s="44" t="s">
        <v>5</v>
      </c>
      <c r="I1760" s="46" t="s">
        <v>5162</v>
      </c>
      <c r="J1760" s="46" t="s">
        <v>5163</v>
      </c>
      <c r="K1760" s="46" t="s">
        <v>5164</v>
      </c>
      <c r="L1760" s="46">
        <v>13244878175</v>
      </c>
      <c r="M1760" s="46"/>
      <c r="N1760" s="46" t="s">
        <v>186</v>
      </c>
      <c r="O1760" s="46" t="s">
        <v>191</v>
      </c>
      <c r="P1760" s="46" t="s">
        <v>188</v>
      </c>
      <c r="Q1760" s="46" t="s">
        <v>4</v>
      </c>
      <c r="R1760" s="46" t="s">
        <v>4</v>
      </c>
      <c r="S1760" s="46" t="s">
        <v>194</v>
      </c>
      <c r="T1760" s="46" t="s">
        <v>194</v>
      </c>
      <c r="U1760" s="46" t="s">
        <v>5151</v>
      </c>
      <c r="V1760" s="195">
        <v>42710</v>
      </c>
      <c r="W1760" s="46" t="s">
        <v>189</v>
      </c>
      <c r="X1760" s="46" t="s">
        <v>1356</v>
      </c>
      <c r="Y1760" s="46"/>
      <c r="Z1760" s="46"/>
      <c r="AA1760" s="46" t="s">
        <v>1153</v>
      </c>
      <c r="AB1760" s="46" t="s">
        <v>195</v>
      </c>
      <c r="AC1760" s="46" t="s">
        <v>5157</v>
      </c>
      <c r="AD1760" s="46"/>
      <c r="AE1760" s="46"/>
      <c r="AF1760" s="46"/>
    </row>
    <row r="1761" spans="1:33" s="197" customFormat="1" ht="15" hidden="1" customHeight="1">
      <c r="A1761" s="46">
        <v>4</v>
      </c>
      <c r="B1761" s="194" t="s">
        <v>5148</v>
      </c>
      <c r="C1761" s="194" t="s">
        <v>5149</v>
      </c>
      <c r="D1761" s="194" t="s">
        <v>204</v>
      </c>
      <c r="E1761" s="194" t="s">
        <v>5150</v>
      </c>
      <c r="F1761" s="46" t="s">
        <v>5151</v>
      </c>
      <c r="G1761" s="44" t="s">
        <v>5152</v>
      </c>
      <c r="H1761" s="44" t="s">
        <v>46</v>
      </c>
      <c r="I1761" s="198" t="s">
        <v>9319</v>
      </c>
      <c r="J1761" s="199" t="s">
        <v>9320</v>
      </c>
      <c r="K1761" s="46"/>
      <c r="L1761" s="46"/>
      <c r="M1761" s="46"/>
      <c r="N1761" s="46" t="s">
        <v>186</v>
      </c>
      <c r="O1761" s="46" t="s">
        <v>191</v>
      </c>
      <c r="P1761" s="46" t="s">
        <v>200</v>
      </c>
      <c r="Q1761" s="46" t="s">
        <v>4</v>
      </c>
      <c r="R1761" s="46" t="s">
        <v>4</v>
      </c>
      <c r="S1761" s="46" t="s">
        <v>194</v>
      </c>
      <c r="T1761" s="46" t="s">
        <v>194</v>
      </c>
      <c r="U1761" s="198" t="s">
        <v>5165</v>
      </c>
      <c r="V1761" s="195">
        <v>42712</v>
      </c>
      <c r="W1761" s="46" t="s">
        <v>201</v>
      </c>
      <c r="X1761" s="46" t="s">
        <v>1356</v>
      </c>
      <c r="Y1761" s="46"/>
      <c r="Z1761" s="46"/>
      <c r="AA1761" s="46" t="s">
        <v>1153</v>
      </c>
      <c r="AB1761" s="46" t="s">
        <v>195</v>
      </c>
      <c r="AC1761" s="46" t="s">
        <v>5157</v>
      </c>
      <c r="AD1761" s="46"/>
      <c r="AE1761" s="46"/>
      <c r="AF1761" s="46"/>
    </row>
    <row r="1762" spans="1:33" s="200" customFormat="1" ht="15" hidden="1" customHeight="1">
      <c r="A1762" s="46">
        <v>5</v>
      </c>
      <c r="B1762" s="194" t="s">
        <v>5148</v>
      </c>
      <c r="C1762" s="194" t="s">
        <v>5149</v>
      </c>
      <c r="D1762" s="194" t="s">
        <v>204</v>
      </c>
      <c r="E1762" s="194" t="s">
        <v>5150</v>
      </c>
      <c r="F1762" s="46" t="s">
        <v>5166</v>
      </c>
      <c r="G1762" s="44" t="s">
        <v>5167</v>
      </c>
      <c r="H1762" s="44" t="s">
        <v>46</v>
      </c>
      <c r="I1762" s="198" t="s">
        <v>9319</v>
      </c>
      <c r="J1762" s="199" t="s">
        <v>5168</v>
      </c>
      <c r="K1762" s="46"/>
      <c r="L1762" s="46"/>
      <c r="M1762" s="195"/>
      <c r="N1762" s="46" t="s">
        <v>186</v>
      </c>
      <c r="O1762" s="46" t="s">
        <v>191</v>
      </c>
      <c r="P1762" s="46" t="s">
        <v>200</v>
      </c>
      <c r="Q1762" s="46" t="s">
        <v>7</v>
      </c>
      <c r="R1762" s="46" t="s">
        <v>4</v>
      </c>
      <c r="S1762" s="46" t="s">
        <v>194</v>
      </c>
      <c r="T1762" s="46" t="s">
        <v>194</v>
      </c>
      <c r="U1762" s="198" t="s">
        <v>5165</v>
      </c>
      <c r="V1762" s="195">
        <v>42712</v>
      </c>
      <c r="W1762" s="46" t="s">
        <v>201</v>
      </c>
      <c r="X1762" s="46" t="s">
        <v>5169</v>
      </c>
      <c r="Y1762" s="46"/>
      <c r="Z1762" s="46"/>
      <c r="AA1762" s="46" t="s">
        <v>5170</v>
      </c>
      <c r="AB1762" s="46" t="s">
        <v>195</v>
      </c>
      <c r="AC1762" s="46" t="s">
        <v>5157</v>
      </c>
      <c r="AD1762" s="46"/>
      <c r="AE1762" s="46"/>
      <c r="AF1762" s="46"/>
    </row>
    <row r="1763" spans="1:33" s="200" customFormat="1" ht="15" hidden="1" customHeight="1">
      <c r="A1763" s="46">
        <v>6</v>
      </c>
      <c r="B1763" s="194" t="s">
        <v>5148</v>
      </c>
      <c r="C1763" s="194" t="s">
        <v>5149</v>
      </c>
      <c r="D1763" s="194" t="s">
        <v>204</v>
      </c>
      <c r="E1763" s="194" t="s">
        <v>5150</v>
      </c>
      <c r="F1763" s="46" t="s">
        <v>5166</v>
      </c>
      <c r="G1763" s="44" t="s">
        <v>5167</v>
      </c>
      <c r="H1763" s="44" t="s">
        <v>3</v>
      </c>
      <c r="I1763" s="46" t="s">
        <v>5166</v>
      </c>
      <c r="J1763" s="46" t="s">
        <v>5171</v>
      </c>
      <c r="K1763" s="46" t="s">
        <v>5172</v>
      </c>
      <c r="L1763" s="46">
        <v>15999649039</v>
      </c>
      <c r="M1763" s="195">
        <v>42461</v>
      </c>
      <c r="N1763" s="46" t="s">
        <v>186</v>
      </c>
      <c r="O1763" s="46" t="s">
        <v>187</v>
      </c>
      <c r="P1763" s="46" t="s">
        <v>200</v>
      </c>
      <c r="Q1763" s="46" t="s">
        <v>7</v>
      </c>
      <c r="R1763" s="46" t="s">
        <v>4</v>
      </c>
      <c r="S1763" s="46" t="s">
        <v>194</v>
      </c>
      <c r="T1763" s="46" t="s">
        <v>194</v>
      </c>
      <c r="U1763" s="46" t="s">
        <v>5155</v>
      </c>
      <c r="V1763" s="195">
        <v>42712</v>
      </c>
      <c r="W1763" s="46" t="s">
        <v>201</v>
      </c>
      <c r="X1763" s="46" t="s">
        <v>5173</v>
      </c>
      <c r="Y1763" s="46"/>
      <c r="Z1763" s="46"/>
      <c r="AA1763" s="46" t="s">
        <v>5170</v>
      </c>
      <c r="AB1763" s="46" t="s">
        <v>195</v>
      </c>
      <c r="AC1763" s="46" t="s">
        <v>5157</v>
      </c>
      <c r="AD1763" s="46"/>
      <c r="AE1763" s="46"/>
      <c r="AF1763" s="46"/>
    </row>
    <row r="1764" spans="1:33" s="200" customFormat="1" ht="15" hidden="1" customHeight="1">
      <c r="A1764" s="46">
        <v>7</v>
      </c>
      <c r="B1764" s="194" t="s">
        <v>5148</v>
      </c>
      <c r="C1764" s="194" t="s">
        <v>5149</v>
      </c>
      <c r="D1764" s="194" t="s">
        <v>204</v>
      </c>
      <c r="E1764" s="194" t="s">
        <v>5150</v>
      </c>
      <c r="F1764" s="46" t="s">
        <v>5174</v>
      </c>
      <c r="G1764" s="44" t="s">
        <v>5152</v>
      </c>
      <c r="H1764" s="44" t="s">
        <v>3</v>
      </c>
      <c r="I1764" s="46" t="s">
        <v>5174</v>
      </c>
      <c r="J1764" s="46" t="s">
        <v>5175</v>
      </c>
      <c r="K1764" s="46" t="s">
        <v>5176</v>
      </c>
      <c r="L1764" s="46">
        <v>15002073036</v>
      </c>
      <c r="M1764" s="195"/>
      <c r="N1764" s="46" t="s">
        <v>186</v>
      </c>
      <c r="O1764" s="46" t="s">
        <v>191</v>
      </c>
      <c r="P1764" s="46" t="s">
        <v>200</v>
      </c>
      <c r="Q1764" s="46" t="s">
        <v>4</v>
      </c>
      <c r="R1764" s="46" t="s">
        <v>4</v>
      </c>
      <c r="S1764" s="46"/>
      <c r="T1764" s="46"/>
      <c r="U1764" s="46" t="s">
        <v>5155</v>
      </c>
      <c r="V1764" s="195">
        <v>42710</v>
      </c>
      <c r="W1764" s="46" t="s">
        <v>201</v>
      </c>
      <c r="X1764" s="46"/>
      <c r="Y1764" s="46"/>
      <c r="Z1764" s="46"/>
      <c r="AA1764" s="46" t="s">
        <v>1153</v>
      </c>
      <c r="AB1764" s="46" t="s">
        <v>195</v>
      </c>
      <c r="AC1764" s="46" t="s">
        <v>5157</v>
      </c>
      <c r="AD1764" s="46"/>
      <c r="AE1764" s="46"/>
      <c r="AF1764" s="46"/>
    </row>
    <row r="1765" spans="1:33" s="200" customFormat="1" ht="15" hidden="1" customHeight="1">
      <c r="A1765" s="46">
        <v>8</v>
      </c>
      <c r="B1765" s="194" t="s">
        <v>5148</v>
      </c>
      <c r="C1765" s="194" t="s">
        <v>5149</v>
      </c>
      <c r="D1765" s="194" t="s">
        <v>204</v>
      </c>
      <c r="E1765" s="194" t="s">
        <v>5150</v>
      </c>
      <c r="F1765" s="46" t="s">
        <v>5177</v>
      </c>
      <c r="G1765" s="44" t="s">
        <v>5178</v>
      </c>
      <c r="H1765" s="44" t="s">
        <v>3</v>
      </c>
      <c r="I1765" s="46" t="s">
        <v>5177</v>
      </c>
      <c r="J1765" s="46" t="s">
        <v>5179</v>
      </c>
      <c r="K1765" s="46" t="s">
        <v>5180</v>
      </c>
      <c r="L1765" s="46">
        <v>18926488685</v>
      </c>
      <c r="M1765" s="195"/>
      <c r="N1765" s="46" t="s">
        <v>186</v>
      </c>
      <c r="O1765" s="46" t="s">
        <v>191</v>
      </c>
      <c r="P1765" s="46" t="s">
        <v>200</v>
      </c>
      <c r="Q1765" s="46" t="s">
        <v>7</v>
      </c>
      <c r="R1765" s="46" t="s">
        <v>4</v>
      </c>
      <c r="S1765" s="46"/>
      <c r="T1765" s="46"/>
      <c r="U1765" s="46" t="s">
        <v>5155</v>
      </c>
      <c r="V1765" s="195">
        <v>42712</v>
      </c>
      <c r="W1765" s="46" t="s">
        <v>201</v>
      </c>
      <c r="X1765" s="46"/>
      <c r="Y1765" s="46"/>
      <c r="Z1765" s="46"/>
      <c r="AA1765" s="46" t="s">
        <v>1612</v>
      </c>
      <c r="AB1765" s="46" t="s">
        <v>195</v>
      </c>
      <c r="AC1765" s="46" t="s">
        <v>5157</v>
      </c>
      <c r="AD1765" s="46"/>
      <c r="AE1765" s="46"/>
      <c r="AF1765" s="46"/>
    </row>
    <row r="1766" spans="1:33" s="200" customFormat="1" ht="15" hidden="1" customHeight="1">
      <c r="A1766" s="46">
        <v>9</v>
      </c>
      <c r="B1766" s="194" t="s">
        <v>5148</v>
      </c>
      <c r="C1766" s="194" t="s">
        <v>5149</v>
      </c>
      <c r="D1766" s="194" t="s">
        <v>204</v>
      </c>
      <c r="E1766" s="194" t="s">
        <v>5150</v>
      </c>
      <c r="F1766" s="46" t="s">
        <v>5174</v>
      </c>
      <c r="G1766" s="44" t="s">
        <v>5152</v>
      </c>
      <c r="H1766" s="44" t="s">
        <v>9321</v>
      </c>
      <c r="I1766" s="46" t="s">
        <v>9322</v>
      </c>
      <c r="J1766" s="199" t="s">
        <v>9323</v>
      </c>
      <c r="K1766" s="46" t="s">
        <v>9324</v>
      </c>
      <c r="L1766" s="46">
        <v>15997776880</v>
      </c>
      <c r="M1766" s="195"/>
      <c r="N1766" s="46" t="s">
        <v>186</v>
      </c>
      <c r="O1766" s="46" t="s">
        <v>187</v>
      </c>
      <c r="P1766" s="46" t="s">
        <v>200</v>
      </c>
      <c r="Q1766" s="46" t="s">
        <v>4</v>
      </c>
      <c r="R1766" s="46" t="s">
        <v>4</v>
      </c>
      <c r="S1766" s="46" t="s">
        <v>194</v>
      </c>
      <c r="T1766" s="46" t="s">
        <v>194</v>
      </c>
      <c r="U1766" s="46" t="s">
        <v>5155</v>
      </c>
      <c r="V1766" s="195">
        <v>42712</v>
      </c>
      <c r="W1766" s="46" t="s">
        <v>201</v>
      </c>
      <c r="X1766" s="46"/>
      <c r="Y1766" s="46"/>
      <c r="Z1766" s="46"/>
      <c r="AA1766" s="46" t="s">
        <v>1153</v>
      </c>
      <c r="AB1766" s="46" t="s">
        <v>195</v>
      </c>
      <c r="AC1766" s="46" t="s">
        <v>5157</v>
      </c>
      <c r="AD1766" s="46"/>
      <c r="AE1766" s="46"/>
      <c r="AF1766" s="46"/>
    </row>
    <row r="1767" spans="1:33" s="200" customFormat="1" ht="15" hidden="1" customHeight="1">
      <c r="A1767" s="46">
        <v>10</v>
      </c>
      <c r="B1767" s="194" t="s">
        <v>5148</v>
      </c>
      <c r="C1767" s="194" t="s">
        <v>5149</v>
      </c>
      <c r="D1767" s="194" t="s">
        <v>204</v>
      </c>
      <c r="E1767" s="194" t="s">
        <v>5150</v>
      </c>
      <c r="F1767" s="198" t="s">
        <v>5181</v>
      </c>
      <c r="G1767" s="44" t="s">
        <v>5182</v>
      </c>
      <c r="H1767" s="44" t="s">
        <v>3</v>
      </c>
      <c r="I1767" s="46" t="s">
        <v>5181</v>
      </c>
      <c r="J1767" s="46" t="s">
        <v>5183</v>
      </c>
      <c r="K1767" s="46" t="s">
        <v>5184</v>
      </c>
      <c r="L1767" s="46">
        <v>13924630234</v>
      </c>
      <c r="M1767" s="46"/>
      <c r="N1767" s="46" t="s">
        <v>186</v>
      </c>
      <c r="O1767" s="46" t="s">
        <v>187</v>
      </c>
      <c r="P1767" s="46" t="s">
        <v>188</v>
      </c>
      <c r="Q1767" s="46" t="s">
        <v>7</v>
      </c>
      <c r="R1767" s="46" t="s">
        <v>4</v>
      </c>
      <c r="S1767" s="46" t="s">
        <v>5185</v>
      </c>
      <c r="T1767" s="46" t="s">
        <v>5186</v>
      </c>
      <c r="U1767" s="46" t="s">
        <v>9325</v>
      </c>
      <c r="V1767" s="195">
        <v>42685</v>
      </c>
      <c r="W1767" s="46" t="s">
        <v>189</v>
      </c>
      <c r="X1767" s="46" t="s">
        <v>1356</v>
      </c>
      <c r="Y1767" s="46"/>
      <c r="Z1767" s="46"/>
      <c r="AA1767" s="46" t="s">
        <v>1416</v>
      </c>
      <c r="AB1767" s="46" t="s">
        <v>195</v>
      </c>
      <c r="AC1767" s="46" t="s">
        <v>5187</v>
      </c>
      <c r="AD1767" s="46" t="e">
        <v>#N/A</v>
      </c>
      <c r="AE1767" s="46"/>
      <c r="AF1767" s="46"/>
    </row>
    <row r="1768" spans="1:33" s="200" customFormat="1" ht="15" hidden="1" customHeight="1">
      <c r="A1768" s="46">
        <v>11</v>
      </c>
      <c r="B1768" s="194" t="s">
        <v>5148</v>
      </c>
      <c r="C1768" s="194" t="s">
        <v>5149</v>
      </c>
      <c r="D1768" s="194" t="s">
        <v>204</v>
      </c>
      <c r="E1768" s="194" t="s">
        <v>5150</v>
      </c>
      <c r="F1768" s="198" t="s">
        <v>5181</v>
      </c>
      <c r="G1768" s="44" t="s">
        <v>5182</v>
      </c>
      <c r="H1768" s="44" t="s">
        <v>5</v>
      </c>
      <c r="I1768" s="46" t="s">
        <v>5188</v>
      </c>
      <c r="J1768" s="46" t="s">
        <v>5189</v>
      </c>
      <c r="K1768" s="46" t="s">
        <v>5190</v>
      </c>
      <c r="L1768" s="46">
        <v>15507536550</v>
      </c>
      <c r="M1768" s="46"/>
      <c r="N1768" s="46" t="s">
        <v>186</v>
      </c>
      <c r="O1768" s="46" t="s">
        <v>187</v>
      </c>
      <c r="P1768" s="46" t="s">
        <v>188</v>
      </c>
      <c r="Q1768" s="46" t="s">
        <v>7</v>
      </c>
      <c r="R1768" s="46" t="s">
        <v>4</v>
      </c>
      <c r="S1768" s="46" t="s">
        <v>5191</v>
      </c>
      <c r="T1768" s="46" t="s">
        <v>5192</v>
      </c>
      <c r="U1768" s="46" t="s">
        <v>9325</v>
      </c>
      <c r="V1768" s="195">
        <v>42549</v>
      </c>
      <c r="W1768" s="46" t="s">
        <v>189</v>
      </c>
      <c r="X1768" s="46" t="s">
        <v>1356</v>
      </c>
      <c r="Y1768" s="46"/>
      <c r="Z1768" s="46"/>
      <c r="AA1768" s="46" t="s">
        <v>1416</v>
      </c>
      <c r="AB1768" s="46" t="s">
        <v>195</v>
      </c>
      <c r="AC1768" s="46" t="s">
        <v>5187</v>
      </c>
      <c r="AD1768" s="46" t="e">
        <v>#N/A</v>
      </c>
      <c r="AE1768" s="46"/>
      <c r="AF1768" s="46"/>
    </row>
    <row r="1769" spans="1:33" s="200" customFormat="1" ht="15" hidden="1" customHeight="1">
      <c r="A1769" s="46">
        <v>12</v>
      </c>
      <c r="B1769" s="194" t="s">
        <v>5148</v>
      </c>
      <c r="C1769" s="194" t="s">
        <v>5149</v>
      </c>
      <c r="D1769" s="194" t="s">
        <v>204</v>
      </c>
      <c r="E1769" s="194" t="s">
        <v>5150</v>
      </c>
      <c r="F1769" s="46" t="s">
        <v>5181</v>
      </c>
      <c r="G1769" s="44" t="s">
        <v>5182</v>
      </c>
      <c r="H1769" s="44" t="s">
        <v>46</v>
      </c>
      <c r="I1769" s="46" t="s">
        <v>1626</v>
      </c>
      <c r="J1769" s="46" t="s">
        <v>5193</v>
      </c>
      <c r="K1769" s="46" t="s">
        <v>5194</v>
      </c>
      <c r="L1769" s="46" t="s">
        <v>5195</v>
      </c>
      <c r="M1769" s="195">
        <v>42461</v>
      </c>
      <c r="N1769" s="46" t="s">
        <v>186</v>
      </c>
      <c r="O1769" s="46" t="s">
        <v>191</v>
      </c>
      <c r="P1769" s="46" t="s">
        <v>5196</v>
      </c>
      <c r="Q1769" s="46" t="s">
        <v>7</v>
      </c>
      <c r="R1769" s="46" t="s">
        <v>4</v>
      </c>
      <c r="S1769" s="46" t="s">
        <v>194</v>
      </c>
      <c r="T1769" s="46" t="s">
        <v>194</v>
      </c>
      <c r="U1769" s="198" t="s">
        <v>5165</v>
      </c>
      <c r="V1769" s="201">
        <v>42688</v>
      </c>
      <c r="W1769" s="46" t="s">
        <v>189</v>
      </c>
      <c r="X1769" s="46" t="s">
        <v>1356</v>
      </c>
      <c r="Y1769" s="46"/>
      <c r="Z1769" s="46"/>
      <c r="AA1769" s="46" t="s">
        <v>1416</v>
      </c>
      <c r="AB1769" s="46" t="s">
        <v>195</v>
      </c>
      <c r="AC1769" s="46" t="s">
        <v>5187</v>
      </c>
      <c r="AD1769" s="46"/>
      <c r="AE1769" s="46"/>
      <c r="AF1769" s="46"/>
    </row>
    <row r="1770" spans="1:33" s="200" customFormat="1" ht="15" hidden="1" customHeight="1">
      <c r="A1770" s="46">
        <v>13</v>
      </c>
      <c r="B1770" s="194" t="s">
        <v>5148</v>
      </c>
      <c r="C1770" s="194" t="s">
        <v>5197</v>
      </c>
      <c r="D1770" s="194" t="s">
        <v>2153</v>
      </c>
      <c r="E1770" s="194" t="s">
        <v>5150</v>
      </c>
      <c r="F1770" s="46" t="s">
        <v>5198</v>
      </c>
      <c r="G1770" s="44" t="s">
        <v>9326</v>
      </c>
      <c r="H1770" s="44" t="s">
        <v>3</v>
      </c>
      <c r="I1770" s="46" t="s">
        <v>5198</v>
      </c>
      <c r="J1770" s="46" t="s">
        <v>5199</v>
      </c>
      <c r="K1770" s="46" t="s">
        <v>5200</v>
      </c>
      <c r="L1770" s="46">
        <v>18767777172</v>
      </c>
      <c r="M1770" s="46" t="s">
        <v>1929</v>
      </c>
      <c r="N1770" s="46" t="s">
        <v>186</v>
      </c>
      <c r="O1770" s="46" t="s">
        <v>187</v>
      </c>
      <c r="P1770" s="46" t="s">
        <v>193</v>
      </c>
      <c r="Q1770" s="46" t="s">
        <v>7</v>
      </c>
      <c r="R1770" s="46" t="s">
        <v>7</v>
      </c>
      <c r="S1770" s="46"/>
      <c r="T1770" s="46"/>
      <c r="U1770" s="46"/>
      <c r="V1770" s="195">
        <v>42695</v>
      </c>
      <c r="W1770" s="46" t="s">
        <v>189</v>
      </c>
      <c r="X1770" s="46" t="s">
        <v>5201</v>
      </c>
      <c r="Y1770" s="46"/>
      <c r="Z1770" s="46"/>
      <c r="AA1770" s="46" t="s">
        <v>1074</v>
      </c>
      <c r="AB1770" s="46" t="s">
        <v>34</v>
      </c>
      <c r="AC1770" s="46" t="s">
        <v>5202</v>
      </c>
      <c r="AD1770" s="46" t="s">
        <v>196</v>
      </c>
      <c r="AE1770" s="46"/>
      <c r="AF1770" s="46"/>
    </row>
    <row r="1771" spans="1:33" s="197" customFormat="1" ht="15" hidden="1" customHeight="1">
      <c r="A1771" s="46">
        <v>14</v>
      </c>
      <c r="B1771" s="194" t="s">
        <v>5148</v>
      </c>
      <c r="C1771" s="194" t="s">
        <v>5197</v>
      </c>
      <c r="D1771" s="194" t="s">
        <v>2153</v>
      </c>
      <c r="E1771" s="194" t="s">
        <v>5150</v>
      </c>
      <c r="F1771" s="46" t="s">
        <v>5198</v>
      </c>
      <c r="G1771" s="44" t="s">
        <v>9326</v>
      </c>
      <c r="H1771" s="44" t="s">
        <v>9</v>
      </c>
      <c r="I1771" s="46" t="s">
        <v>5198</v>
      </c>
      <c r="J1771" s="46" t="s">
        <v>5199</v>
      </c>
      <c r="K1771" s="46" t="s">
        <v>5200</v>
      </c>
      <c r="L1771" s="46">
        <v>18767777172</v>
      </c>
      <c r="M1771" s="46" t="s">
        <v>1929</v>
      </c>
      <c r="N1771" s="46" t="s">
        <v>186</v>
      </c>
      <c r="O1771" s="46" t="s">
        <v>187</v>
      </c>
      <c r="P1771" s="46" t="s">
        <v>193</v>
      </c>
      <c r="Q1771" s="46" t="s">
        <v>7</v>
      </c>
      <c r="R1771" s="46" t="s">
        <v>7</v>
      </c>
      <c r="S1771" s="46"/>
      <c r="T1771" s="46"/>
      <c r="U1771" s="46"/>
      <c r="V1771" s="195">
        <v>42695</v>
      </c>
      <c r="W1771" s="46" t="s">
        <v>189</v>
      </c>
      <c r="X1771" s="46" t="s">
        <v>1356</v>
      </c>
      <c r="Y1771" s="46"/>
      <c r="Z1771" s="46"/>
      <c r="AA1771" s="46" t="s">
        <v>1074</v>
      </c>
      <c r="AB1771" s="46" t="s">
        <v>34</v>
      </c>
      <c r="AC1771" s="46" t="s">
        <v>5202</v>
      </c>
      <c r="AD1771" s="46" t="s">
        <v>197</v>
      </c>
      <c r="AE1771" s="46"/>
      <c r="AF1771" s="46"/>
    </row>
    <row r="1772" spans="1:33" s="197" customFormat="1" ht="15" hidden="1" customHeight="1">
      <c r="A1772" s="46">
        <v>15</v>
      </c>
      <c r="B1772" s="194" t="s">
        <v>5148</v>
      </c>
      <c r="C1772" s="194" t="s">
        <v>5197</v>
      </c>
      <c r="D1772" s="194" t="s">
        <v>2153</v>
      </c>
      <c r="E1772" s="202" t="s">
        <v>5150</v>
      </c>
      <c r="F1772" s="46" t="s">
        <v>5198</v>
      </c>
      <c r="G1772" s="44" t="s">
        <v>9326</v>
      </c>
      <c r="H1772" s="44" t="s">
        <v>46</v>
      </c>
      <c r="I1772" s="46" t="s">
        <v>2369</v>
      </c>
      <c r="J1772" s="46" t="s">
        <v>5203</v>
      </c>
      <c r="K1772" s="46" t="s">
        <v>5204</v>
      </c>
      <c r="L1772" s="46">
        <v>13093778366</v>
      </c>
      <c r="M1772" s="46" t="s">
        <v>5205</v>
      </c>
      <c r="N1772" s="46" t="s">
        <v>186</v>
      </c>
      <c r="O1772" s="46" t="s">
        <v>187</v>
      </c>
      <c r="P1772" s="46" t="s">
        <v>188</v>
      </c>
      <c r="Q1772" s="46" t="s">
        <v>7</v>
      </c>
      <c r="R1772" s="46" t="s">
        <v>7</v>
      </c>
      <c r="S1772" s="46"/>
      <c r="T1772" s="46"/>
      <c r="U1772" s="198" t="s">
        <v>5165</v>
      </c>
      <c r="V1772" s="46" t="s">
        <v>190</v>
      </c>
      <c r="W1772" s="46" t="s">
        <v>189</v>
      </c>
      <c r="X1772" s="46" t="s">
        <v>1356</v>
      </c>
      <c r="Y1772" s="46"/>
      <c r="Z1772" s="46"/>
      <c r="AA1772" s="46" t="s">
        <v>1074</v>
      </c>
      <c r="AB1772" s="46" t="s">
        <v>34</v>
      </c>
      <c r="AC1772" s="46" t="s">
        <v>5206</v>
      </c>
      <c r="AD1772" s="46"/>
      <c r="AE1772" s="46" t="e">
        <v>#N/A</v>
      </c>
      <c r="AF1772" s="46"/>
    </row>
    <row r="1773" spans="1:33" s="197" customFormat="1" ht="15" hidden="1" customHeight="1">
      <c r="A1773" s="46">
        <v>16</v>
      </c>
      <c r="B1773" s="194" t="s">
        <v>5148</v>
      </c>
      <c r="C1773" s="194" t="s">
        <v>5197</v>
      </c>
      <c r="D1773" s="194" t="s">
        <v>2153</v>
      </c>
      <c r="E1773" s="194" t="s">
        <v>5150</v>
      </c>
      <c r="F1773" s="46" t="s">
        <v>5207</v>
      </c>
      <c r="G1773" s="44" t="s">
        <v>5208</v>
      </c>
      <c r="H1773" s="44" t="s">
        <v>3</v>
      </c>
      <c r="I1773" s="46" t="s">
        <v>5207</v>
      </c>
      <c r="J1773" s="46" t="s">
        <v>5209</v>
      </c>
      <c r="K1773" s="46" t="s">
        <v>5210</v>
      </c>
      <c r="L1773" s="46">
        <v>15857123113</v>
      </c>
      <c r="M1773" s="46" t="s">
        <v>1929</v>
      </c>
      <c r="N1773" s="46" t="s">
        <v>186</v>
      </c>
      <c r="O1773" s="46" t="s">
        <v>187</v>
      </c>
      <c r="P1773" s="46" t="s">
        <v>193</v>
      </c>
      <c r="Q1773" s="46" t="s">
        <v>6</v>
      </c>
      <c r="R1773" s="46" t="s">
        <v>7</v>
      </c>
      <c r="S1773" s="46"/>
      <c r="T1773" s="46"/>
      <c r="U1773" s="46"/>
      <c r="V1773" s="195">
        <v>42695</v>
      </c>
      <c r="W1773" s="46" t="s">
        <v>189</v>
      </c>
      <c r="X1773" s="46" t="s">
        <v>5211</v>
      </c>
      <c r="Y1773" s="46"/>
      <c r="Z1773" s="46"/>
      <c r="AA1773" s="46" t="s">
        <v>1138</v>
      </c>
      <c r="AB1773" s="46" t="s">
        <v>195</v>
      </c>
      <c r="AC1773" s="46" t="s">
        <v>5212</v>
      </c>
      <c r="AD1773" s="46" t="s">
        <v>197</v>
      </c>
      <c r="AE1773" s="46"/>
      <c r="AF1773" s="46"/>
    </row>
    <row r="1774" spans="1:33" s="197" customFormat="1" ht="15" hidden="1" customHeight="1">
      <c r="A1774" s="46">
        <v>17</v>
      </c>
      <c r="B1774" s="194" t="s">
        <v>5148</v>
      </c>
      <c r="C1774" s="194" t="s">
        <v>5197</v>
      </c>
      <c r="D1774" s="194" t="s">
        <v>2153</v>
      </c>
      <c r="E1774" s="194" t="s">
        <v>5150</v>
      </c>
      <c r="F1774" s="46" t="s">
        <v>5207</v>
      </c>
      <c r="G1774" s="44" t="s">
        <v>5208</v>
      </c>
      <c r="H1774" s="44" t="s">
        <v>9</v>
      </c>
      <c r="I1774" s="46" t="s">
        <v>5213</v>
      </c>
      <c r="J1774" s="46" t="s">
        <v>5214</v>
      </c>
      <c r="K1774" s="46" t="s">
        <v>5215</v>
      </c>
      <c r="L1774" s="46">
        <v>15990110805</v>
      </c>
      <c r="M1774" s="46" t="s">
        <v>5216</v>
      </c>
      <c r="N1774" s="46" t="s">
        <v>186</v>
      </c>
      <c r="O1774" s="46" t="s">
        <v>187</v>
      </c>
      <c r="P1774" s="46" t="s">
        <v>188</v>
      </c>
      <c r="Q1774" s="46" t="s">
        <v>6</v>
      </c>
      <c r="R1774" s="46" t="s">
        <v>6</v>
      </c>
      <c r="S1774" s="46"/>
      <c r="T1774" s="46"/>
      <c r="U1774" s="46"/>
      <c r="V1774" s="46" t="s">
        <v>190</v>
      </c>
      <c r="W1774" s="46" t="s">
        <v>189</v>
      </c>
      <c r="X1774" s="46" t="s">
        <v>1356</v>
      </c>
      <c r="Y1774" s="46"/>
      <c r="Z1774" s="46"/>
      <c r="AA1774" s="46" t="s">
        <v>1138</v>
      </c>
      <c r="AB1774" s="46" t="s">
        <v>195</v>
      </c>
      <c r="AC1774" s="46" t="s">
        <v>5212</v>
      </c>
      <c r="AD1774" s="46" t="e">
        <v>#N/A</v>
      </c>
      <c r="AE1774" s="46"/>
      <c r="AF1774" s="46"/>
    </row>
    <row r="1775" spans="1:33" ht="15" hidden="1" customHeight="1">
      <c r="A1775" s="46">
        <v>18</v>
      </c>
      <c r="B1775" s="194" t="s">
        <v>5148</v>
      </c>
      <c r="C1775" s="194" t="s">
        <v>5197</v>
      </c>
      <c r="D1775" s="194" t="s">
        <v>2153</v>
      </c>
      <c r="E1775" s="194" t="s">
        <v>5150</v>
      </c>
      <c r="F1775" s="46" t="s">
        <v>5207</v>
      </c>
      <c r="G1775" s="44" t="s">
        <v>5208</v>
      </c>
      <c r="H1775" s="44" t="s">
        <v>9</v>
      </c>
      <c r="I1775" s="46" t="s">
        <v>5217</v>
      </c>
      <c r="J1775" s="46" t="s">
        <v>5218</v>
      </c>
      <c r="K1775" s="46" t="s">
        <v>5219</v>
      </c>
      <c r="L1775" s="46">
        <v>18657133707</v>
      </c>
      <c r="M1775" s="46" t="s">
        <v>5216</v>
      </c>
      <c r="N1775" s="46" t="s">
        <v>186</v>
      </c>
      <c r="O1775" s="46" t="s">
        <v>187</v>
      </c>
      <c r="P1775" s="46" t="s">
        <v>188</v>
      </c>
      <c r="Q1775" s="46" t="s">
        <v>6</v>
      </c>
      <c r="R1775" s="46" t="s">
        <v>6</v>
      </c>
      <c r="V1775" s="46" t="s">
        <v>190</v>
      </c>
      <c r="W1775" s="46" t="s">
        <v>189</v>
      </c>
      <c r="X1775" s="46" t="s">
        <v>1356</v>
      </c>
      <c r="AA1775" s="46" t="s">
        <v>1138</v>
      </c>
      <c r="AB1775" s="46" t="s">
        <v>195</v>
      </c>
      <c r="AC1775" s="46" t="s">
        <v>5212</v>
      </c>
      <c r="AD1775" s="46" t="e">
        <v>#N/A</v>
      </c>
      <c r="AG1775" s="46"/>
    </row>
    <row r="1776" spans="1:33" ht="15" hidden="1" customHeight="1">
      <c r="A1776" s="46">
        <v>19</v>
      </c>
      <c r="B1776" s="194" t="s">
        <v>5148</v>
      </c>
      <c r="C1776" s="194" t="s">
        <v>5197</v>
      </c>
      <c r="D1776" s="194" t="s">
        <v>2153</v>
      </c>
      <c r="E1776" s="194" t="s">
        <v>5150</v>
      </c>
      <c r="F1776" s="46" t="s">
        <v>5207</v>
      </c>
      <c r="G1776" s="44" t="s">
        <v>5208</v>
      </c>
      <c r="H1776" s="44" t="s">
        <v>9</v>
      </c>
      <c r="I1776" s="46" t="s">
        <v>5220</v>
      </c>
      <c r="J1776" s="46" t="s">
        <v>5221</v>
      </c>
      <c r="K1776" s="46" t="s">
        <v>5222</v>
      </c>
      <c r="L1776" s="46">
        <v>15257139353</v>
      </c>
      <c r="M1776" s="46" t="s">
        <v>5216</v>
      </c>
      <c r="N1776" s="46" t="s">
        <v>186</v>
      </c>
      <c r="O1776" s="46" t="s">
        <v>187</v>
      </c>
      <c r="P1776" s="46" t="s">
        <v>188</v>
      </c>
      <c r="Q1776" s="46" t="s">
        <v>6</v>
      </c>
      <c r="R1776" s="46" t="s">
        <v>6</v>
      </c>
      <c r="V1776" s="46" t="s">
        <v>190</v>
      </c>
      <c r="W1776" s="46" t="s">
        <v>189</v>
      </c>
      <c r="X1776" s="46" t="s">
        <v>1356</v>
      </c>
      <c r="AA1776" s="46" t="s">
        <v>1138</v>
      </c>
      <c r="AB1776" s="46" t="s">
        <v>195</v>
      </c>
      <c r="AC1776" s="46" t="s">
        <v>5212</v>
      </c>
      <c r="AD1776" s="46" t="e">
        <v>#N/A</v>
      </c>
      <c r="AG1776" s="46"/>
    </row>
    <row r="1777" spans="1:33" ht="15" hidden="1" customHeight="1">
      <c r="A1777" s="46">
        <v>20</v>
      </c>
      <c r="B1777" s="194" t="s">
        <v>5148</v>
      </c>
      <c r="C1777" s="194" t="s">
        <v>5197</v>
      </c>
      <c r="D1777" s="194" t="s">
        <v>2153</v>
      </c>
      <c r="E1777" s="194" t="s">
        <v>5150</v>
      </c>
      <c r="F1777" s="46" t="s">
        <v>5207</v>
      </c>
      <c r="G1777" s="44" t="s">
        <v>5208</v>
      </c>
      <c r="H1777" s="44" t="s">
        <v>9</v>
      </c>
      <c r="I1777" s="46" t="s">
        <v>5223</v>
      </c>
      <c r="J1777" s="46" t="s">
        <v>5224</v>
      </c>
      <c r="K1777" s="46" t="s">
        <v>5225</v>
      </c>
      <c r="L1777" s="46">
        <v>18668169233</v>
      </c>
      <c r="M1777" s="46" t="s">
        <v>5216</v>
      </c>
      <c r="N1777" s="46" t="s">
        <v>186</v>
      </c>
      <c r="O1777" s="46" t="s">
        <v>187</v>
      </c>
      <c r="P1777" s="46" t="s">
        <v>188</v>
      </c>
      <c r="Q1777" s="46" t="s">
        <v>6</v>
      </c>
      <c r="R1777" s="46" t="s">
        <v>6</v>
      </c>
      <c r="V1777" s="46" t="s">
        <v>190</v>
      </c>
      <c r="W1777" s="46" t="s">
        <v>189</v>
      </c>
      <c r="X1777" s="46" t="s">
        <v>1356</v>
      </c>
      <c r="AA1777" s="46" t="s">
        <v>1138</v>
      </c>
      <c r="AB1777" s="46" t="s">
        <v>195</v>
      </c>
      <c r="AC1777" s="46" t="s">
        <v>5212</v>
      </c>
      <c r="AD1777" s="46" t="e">
        <v>#N/A</v>
      </c>
      <c r="AG1777" s="46"/>
    </row>
    <row r="1778" spans="1:33" s="197" customFormat="1" hidden="1">
      <c r="A1778" s="46">
        <v>21</v>
      </c>
      <c r="B1778" s="203" t="s">
        <v>955</v>
      </c>
      <c r="C1778" s="203" t="s">
        <v>9328</v>
      </c>
      <c r="D1778" s="194" t="s">
        <v>217</v>
      </c>
      <c r="E1778" s="202" t="s">
        <v>9329</v>
      </c>
      <c r="F1778" s="198" t="s">
        <v>5226</v>
      </c>
      <c r="G1778" s="204" t="s">
        <v>5227</v>
      </c>
      <c r="H1778" s="204" t="s">
        <v>3</v>
      </c>
      <c r="I1778" s="198" t="s">
        <v>5226</v>
      </c>
      <c r="J1778" s="198" t="s">
        <v>5228</v>
      </c>
      <c r="K1778" s="198" t="s">
        <v>5229</v>
      </c>
      <c r="L1778" s="198">
        <v>13468711993</v>
      </c>
      <c r="M1778" s="195">
        <v>42461</v>
      </c>
      <c r="N1778" s="198" t="s">
        <v>186</v>
      </c>
      <c r="O1778" s="198" t="s">
        <v>191</v>
      </c>
      <c r="P1778" s="198" t="s">
        <v>200</v>
      </c>
      <c r="Q1778" s="198" t="s">
        <v>4</v>
      </c>
      <c r="R1778" s="198" t="s">
        <v>4</v>
      </c>
      <c r="S1778" s="198" t="s">
        <v>5230</v>
      </c>
      <c r="T1778" s="198" t="s">
        <v>5231</v>
      </c>
      <c r="U1778" s="198" t="s">
        <v>5232</v>
      </c>
      <c r="V1778" s="195">
        <v>42705</v>
      </c>
      <c r="W1778" s="46" t="s">
        <v>201</v>
      </c>
      <c r="X1778" s="46" t="s">
        <v>5233</v>
      </c>
      <c r="Y1778" s="46"/>
      <c r="Z1778" s="46"/>
      <c r="AA1778" s="46" t="s">
        <v>1192</v>
      </c>
      <c r="AB1778" s="46" t="s">
        <v>34</v>
      </c>
      <c r="AC1778" s="46" t="s">
        <v>5234</v>
      </c>
      <c r="AD1778" s="46" t="e">
        <v>#N/A</v>
      </c>
      <c r="AE1778" s="46"/>
      <c r="AF1778" s="46"/>
    </row>
    <row r="1779" spans="1:33" ht="15" hidden="1" customHeight="1">
      <c r="A1779" s="46">
        <v>22</v>
      </c>
      <c r="B1779" s="194" t="s">
        <v>5148</v>
      </c>
      <c r="C1779" s="194" t="s">
        <v>216</v>
      </c>
      <c r="D1779" s="194" t="s">
        <v>217</v>
      </c>
      <c r="E1779" s="194" t="s">
        <v>5150</v>
      </c>
      <c r="F1779" s="198" t="s">
        <v>5226</v>
      </c>
      <c r="G1779" s="204" t="s">
        <v>5227</v>
      </c>
      <c r="H1779" s="204" t="s">
        <v>9</v>
      </c>
      <c r="I1779" s="198" t="s">
        <v>5235</v>
      </c>
      <c r="J1779" s="198" t="s">
        <v>5236</v>
      </c>
      <c r="K1779" s="198" t="s">
        <v>5237</v>
      </c>
      <c r="L1779" s="198">
        <v>13335381099</v>
      </c>
      <c r="M1779" s="195">
        <v>42461</v>
      </c>
      <c r="N1779" s="198" t="s">
        <v>186</v>
      </c>
      <c r="O1779" s="198" t="s">
        <v>191</v>
      </c>
      <c r="P1779" s="198" t="s">
        <v>193</v>
      </c>
      <c r="Q1779" s="198" t="s">
        <v>4</v>
      </c>
      <c r="R1779" s="198" t="s">
        <v>4</v>
      </c>
      <c r="S1779" s="198" t="s">
        <v>5238</v>
      </c>
      <c r="T1779" s="198" t="s">
        <v>5239</v>
      </c>
      <c r="U1779" s="198" t="s">
        <v>5240</v>
      </c>
      <c r="V1779" s="205"/>
      <c r="W1779" s="46" t="s">
        <v>189</v>
      </c>
      <c r="X1779" s="46" t="s">
        <v>5226</v>
      </c>
      <c r="AA1779" s="46" t="s">
        <v>1192</v>
      </c>
      <c r="AB1779" s="46" t="s">
        <v>34</v>
      </c>
      <c r="AC1779" s="46" t="s">
        <v>5234</v>
      </c>
      <c r="AD1779" s="46" t="e">
        <v>#N/A</v>
      </c>
      <c r="AG1779" s="46"/>
    </row>
    <row r="1780" spans="1:33" ht="15" hidden="1" customHeight="1">
      <c r="A1780" s="46">
        <v>23</v>
      </c>
      <c r="B1780" s="194" t="s">
        <v>5148</v>
      </c>
      <c r="C1780" s="194" t="s">
        <v>216</v>
      </c>
      <c r="D1780" s="194" t="s">
        <v>217</v>
      </c>
      <c r="E1780" s="194" t="s">
        <v>5150</v>
      </c>
      <c r="F1780" s="198" t="s">
        <v>5226</v>
      </c>
      <c r="G1780" s="204" t="s">
        <v>5227</v>
      </c>
      <c r="H1780" s="204" t="s">
        <v>46</v>
      </c>
      <c r="I1780" s="198" t="s">
        <v>5241</v>
      </c>
      <c r="J1780" s="198" t="s">
        <v>5242</v>
      </c>
      <c r="K1780" s="198" t="s">
        <v>5243</v>
      </c>
      <c r="L1780" s="198">
        <v>13572979855</v>
      </c>
      <c r="M1780" s="195">
        <v>42465</v>
      </c>
      <c r="N1780" s="198" t="s">
        <v>186</v>
      </c>
      <c r="O1780" s="198" t="s">
        <v>191</v>
      </c>
      <c r="P1780" s="198" t="s">
        <v>193</v>
      </c>
      <c r="Q1780" s="198" t="s">
        <v>4</v>
      </c>
      <c r="R1780" s="198" t="s">
        <v>4</v>
      </c>
      <c r="S1780" s="198" t="s">
        <v>5244</v>
      </c>
      <c r="T1780" s="198" t="s">
        <v>5245</v>
      </c>
      <c r="U1780" s="198" t="s">
        <v>5165</v>
      </c>
      <c r="V1780" s="205"/>
      <c r="W1780" s="46" t="s">
        <v>189</v>
      </c>
      <c r="X1780" s="46" t="s">
        <v>1356</v>
      </c>
      <c r="AA1780" s="46" t="s">
        <v>1192</v>
      </c>
      <c r="AB1780" s="46" t="s">
        <v>34</v>
      </c>
      <c r="AC1780" s="46" t="s">
        <v>5234</v>
      </c>
      <c r="AD1780" s="46" t="s">
        <v>196</v>
      </c>
      <c r="AG1780" s="46"/>
    </row>
    <row r="1781" spans="1:33" ht="15" hidden="1" customHeight="1">
      <c r="A1781" s="46">
        <v>24</v>
      </c>
      <c r="B1781" s="194" t="s">
        <v>5148</v>
      </c>
      <c r="C1781" s="194" t="s">
        <v>216</v>
      </c>
      <c r="D1781" s="194" t="s">
        <v>217</v>
      </c>
      <c r="E1781" s="194" t="s">
        <v>5150</v>
      </c>
      <c r="F1781" s="46" t="s">
        <v>5246</v>
      </c>
      <c r="G1781" s="44" t="s">
        <v>5247</v>
      </c>
      <c r="H1781" s="204" t="s">
        <v>3</v>
      </c>
      <c r="I1781" s="198" t="s">
        <v>5246</v>
      </c>
      <c r="J1781" s="198" t="s">
        <v>5248</v>
      </c>
      <c r="K1781" s="198" t="s">
        <v>5249</v>
      </c>
      <c r="L1781" s="198">
        <v>15191977626</v>
      </c>
      <c r="M1781" s="205">
        <v>42430</v>
      </c>
      <c r="N1781" s="198" t="s">
        <v>186</v>
      </c>
      <c r="O1781" s="198" t="s">
        <v>187</v>
      </c>
      <c r="P1781" s="198" t="s">
        <v>188</v>
      </c>
      <c r="Q1781" s="198" t="s">
        <v>4</v>
      </c>
      <c r="R1781" s="198" t="s">
        <v>4</v>
      </c>
      <c r="S1781" s="198" t="s">
        <v>5250</v>
      </c>
      <c r="T1781" s="198" t="s">
        <v>5251</v>
      </c>
      <c r="U1781" s="198" t="s">
        <v>5252</v>
      </c>
      <c r="V1781" s="205">
        <v>42545</v>
      </c>
      <c r="W1781" s="198" t="s">
        <v>189</v>
      </c>
      <c r="X1781" s="198" t="s">
        <v>5253</v>
      </c>
      <c r="Y1781" s="198"/>
      <c r="Z1781" s="198"/>
      <c r="AA1781" s="198" t="s">
        <v>1977</v>
      </c>
      <c r="AB1781" s="198" t="s">
        <v>34</v>
      </c>
      <c r="AC1781" s="198" t="s">
        <v>5254</v>
      </c>
      <c r="AD1781" s="198" t="e">
        <v>#N/A</v>
      </c>
      <c r="AE1781" s="198"/>
      <c r="AG1781" s="46"/>
    </row>
    <row r="1782" spans="1:33" ht="15" hidden="1" customHeight="1">
      <c r="A1782" s="46">
        <v>25</v>
      </c>
      <c r="B1782" s="194" t="s">
        <v>5148</v>
      </c>
      <c r="C1782" s="194" t="s">
        <v>216</v>
      </c>
      <c r="D1782" s="194" t="s">
        <v>217</v>
      </c>
      <c r="E1782" s="194" t="s">
        <v>5150</v>
      </c>
      <c r="F1782" s="46" t="s">
        <v>5246</v>
      </c>
      <c r="G1782" s="44" t="s">
        <v>5247</v>
      </c>
      <c r="H1782" s="204" t="s">
        <v>9291</v>
      </c>
      <c r="I1782" s="198" t="s">
        <v>9330</v>
      </c>
      <c r="J1782" s="206" t="s">
        <v>9331</v>
      </c>
      <c r="K1782" s="206" t="s">
        <v>9332</v>
      </c>
      <c r="L1782" s="198" t="s">
        <v>9333</v>
      </c>
      <c r="M1782" s="205">
        <v>42651</v>
      </c>
      <c r="N1782" s="198" t="s">
        <v>186</v>
      </c>
      <c r="O1782" s="198" t="s">
        <v>187</v>
      </c>
      <c r="P1782" s="198" t="s">
        <v>200</v>
      </c>
      <c r="Q1782" s="198" t="s">
        <v>4</v>
      </c>
      <c r="R1782" s="198" t="s">
        <v>4</v>
      </c>
      <c r="S1782" s="198" t="s">
        <v>9334</v>
      </c>
      <c r="T1782" s="198" t="s">
        <v>5251</v>
      </c>
      <c r="U1782" s="198" t="s">
        <v>9335</v>
      </c>
      <c r="V1782" s="205">
        <v>42706</v>
      </c>
      <c r="W1782" s="198" t="s">
        <v>201</v>
      </c>
      <c r="X1782" s="198" t="s">
        <v>1356</v>
      </c>
      <c r="Y1782" s="198"/>
      <c r="Z1782" s="198"/>
      <c r="AA1782" s="198" t="s">
        <v>1977</v>
      </c>
      <c r="AB1782" s="198" t="s">
        <v>34</v>
      </c>
      <c r="AC1782" s="198" t="s">
        <v>5254</v>
      </c>
      <c r="AD1782" s="198"/>
      <c r="AE1782" s="198"/>
      <c r="AG1782" s="46"/>
    </row>
    <row r="1783" spans="1:33" s="197" customFormat="1" ht="15" hidden="1" customHeight="1">
      <c r="A1783" s="46">
        <v>26</v>
      </c>
      <c r="B1783" s="194" t="s">
        <v>5148</v>
      </c>
      <c r="C1783" s="194" t="s">
        <v>216</v>
      </c>
      <c r="D1783" s="194" t="s">
        <v>217</v>
      </c>
      <c r="E1783" s="194" t="s">
        <v>5150</v>
      </c>
      <c r="F1783" s="46" t="s">
        <v>5246</v>
      </c>
      <c r="G1783" s="44" t="s">
        <v>5247</v>
      </c>
      <c r="H1783" s="204" t="s">
        <v>1474</v>
      </c>
      <c r="I1783" s="198" t="s">
        <v>5255</v>
      </c>
      <c r="J1783" s="198" t="s">
        <v>5256</v>
      </c>
      <c r="K1783" s="198" t="s">
        <v>5257</v>
      </c>
      <c r="L1783" s="198">
        <v>15991752119</v>
      </c>
      <c r="M1783" s="205">
        <v>42453</v>
      </c>
      <c r="N1783" s="198" t="s">
        <v>186</v>
      </c>
      <c r="O1783" s="198" t="s">
        <v>187</v>
      </c>
      <c r="P1783" s="198" t="s">
        <v>200</v>
      </c>
      <c r="Q1783" s="198" t="s">
        <v>4</v>
      </c>
      <c r="R1783" s="198" t="s">
        <v>4</v>
      </c>
      <c r="S1783" s="198" t="s">
        <v>5258</v>
      </c>
      <c r="T1783" s="198" t="s">
        <v>5251</v>
      </c>
      <c r="U1783" s="198" t="s">
        <v>5246</v>
      </c>
      <c r="V1783" s="205">
        <v>42709</v>
      </c>
      <c r="W1783" s="198" t="s">
        <v>201</v>
      </c>
      <c r="X1783" s="198" t="s">
        <v>1356</v>
      </c>
      <c r="Y1783" s="198"/>
      <c r="Z1783" s="198"/>
      <c r="AA1783" s="198" t="s">
        <v>1977</v>
      </c>
      <c r="AB1783" s="198" t="s">
        <v>34</v>
      </c>
      <c r="AC1783" s="198" t="s">
        <v>5254</v>
      </c>
      <c r="AD1783" s="198"/>
      <c r="AE1783" s="198"/>
      <c r="AF1783" s="46"/>
    </row>
    <row r="1784" spans="1:33" s="197" customFormat="1" ht="15" hidden="1" customHeight="1">
      <c r="A1784" s="46">
        <v>27</v>
      </c>
      <c r="B1784" s="194" t="s">
        <v>5148</v>
      </c>
      <c r="C1784" s="194" t="s">
        <v>216</v>
      </c>
      <c r="D1784" s="194" t="s">
        <v>217</v>
      </c>
      <c r="E1784" s="194" t="s">
        <v>5150</v>
      </c>
      <c r="F1784" s="46" t="s">
        <v>5246</v>
      </c>
      <c r="G1784" s="44" t="s">
        <v>5247</v>
      </c>
      <c r="H1784" s="204" t="s">
        <v>46</v>
      </c>
      <c r="I1784" s="198" t="s">
        <v>5259</v>
      </c>
      <c r="J1784" s="198" t="s">
        <v>5260</v>
      </c>
      <c r="K1784" s="198" t="s">
        <v>5261</v>
      </c>
      <c r="L1784" s="198">
        <v>18566292501</v>
      </c>
      <c r="M1784" s="205">
        <v>42439</v>
      </c>
      <c r="N1784" s="198" t="s">
        <v>186</v>
      </c>
      <c r="O1784" s="198" t="s">
        <v>187</v>
      </c>
      <c r="P1784" s="198" t="s">
        <v>188</v>
      </c>
      <c r="Q1784" s="198" t="s">
        <v>4</v>
      </c>
      <c r="R1784" s="198" t="s">
        <v>4</v>
      </c>
      <c r="S1784" s="198" t="s">
        <v>5262</v>
      </c>
      <c r="T1784" s="198" t="s">
        <v>5263</v>
      </c>
      <c r="U1784" s="198" t="s">
        <v>5165</v>
      </c>
      <c r="V1784" s="205">
        <v>42541</v>
      </c>
      <c r="W1784" s="198" t="s">
        <v>189</v>
      </c>
      <c r="X1784" s="198"/>
      <c r="Y1784" s="198"/>
      <c r="Z1784" s="198"/>
      <c r="AA1784" s="198" t="s">
        <v>1977</v>
      </c>
      <c r="AB1784" s="198" t="s">
        <v>34</v>
      </c>
      <c r="AC1784" s="198" t="s">
        <v>5254</v>
      </c>
      <c r="AD1784" s="198"/>
      <c r="AE1784" s="198"/>
      <c r="AF1784" s="46"/>
    </row>
    <row r="1785" spans="1:33" s="197" customFormat="1" ht="15" hidden="1" customHeight="1">
      <c r="A1785" s="46">
        <v>28</v>
      </c>
      <c r="B1785" s="194" t="s">
        <v>5148</v>
      </c>
      <c r="C1785" s="194" t="s">
        <v>216</v>
      </c>
      <c r="D1785" s="194" t="s">
        <v>217</v>
      </c>
      <c r="E1785" s="194" t="s">
        <v>5150</v>
      </c>
      <c r="F1785" s="46" t="s">
        <v>5264</v>
      </c>
      <c r="G1785" s="44" t="s">
        <v>5265</v>
      </c>
      <c r="H1785" s="44" t="s">
        <v>3</v>
      </c>
      <c r="I1785" s="46" t="s">
        <v>5264</v>
      </c>
      <c r="J1785" s="46" t="s">
        <v>5266</v>
      </c>
      <c r="K1785" s="46" t="s">
        <v>5267</v>
      </c>
      <c r="L1785" s="46">
        <v>18991952907</v>
      </c>
      <c r="M1785" s="46">
        <v>2015.7</v>
      </c>
      <c r="N1785" s="46" t="s">
        <v>186</v>
      </c>
      <c r="O1785" s="46" t="s">
        <v>187</v>
      </c>
      <c r="P1785" s="46" t="s">
        <v>188</v>
      </c>
      <c r="Q1785" s="46" t="s">
        <v>7</v>
      </c>
      <c r="R1785" s="46" t="s">
        <v>7</v>
      </c>
      <c r="S1785" s="46"/>
      <c r="T1785" s="46"/>
      <c r="U1785" s="46"/>
      <c r="V1785" s="205">
        <v>42697</v>
      </c>
      <c r="W1785" s="46" t="s">
        <v>189</v>
      </c>
      <c r="X1785" s="46"/>
      <c r="Y1785" s="46"/>
      <c r="Z1785" s="46"/>
      <c r="AA1785" s="46">
        <v>71</v>
      </c>
      <c r="AB1785" s="46" t="s">
        <v>195</v>
      </c>
      <c r="AC1785" s="46" t="s">
        <v>5268</v>
      </c>
      <c r="AD1785" s="46"/>
      <c r="AE1785" s="46"/>
      <c r="AF1785" s="46"/>
    </row>
    <row r="1786" spans="1:33" s="197" customFormat="1" ht="15" hidden="1" customHeight="1">
      <c r="A1786" s="46">
        <v>29</v>
      </c>
      <c r="B1786" s="194" t="s">
        <v>5148</v>
      </c>
      <c r="C1786" s="194" t="s">
        <v>216</v>
      </c>
      <c r="D1786" s="194" t="s">
        <v>217</v>
      </c>
      <c r="E1786" s="194" t="s">
        <v>5150</v>
      </c>
      <c r="F1786" s="46" t="s">
        <v>5264</v>
      </c>
      <c r="G1786" s="44" t="s">
        <v>5265</v>
      </c>
      <c r="H1786" s="44" t="s">
        <v>8</v>
      </c>
      <c r="I1786" s="46" t="s">
        <v>5269</v>
      </c>
      <c r="J1786" s="46" t="s">
        <v>5270</v>
      </c>
      <c r="K1786" s="46" t="s">
        <v>5271</v>
      </c>
      <c r="L1786" s="46" t="s">
        <v>5272</v>
      </c>
      <c r="M1786" s="46"/>
      <c r="N1786" s="46" t="s">
        <v>186</v>
      </c>
      <c r="O1786" s="46" t="s">
        <v>187</v>
      </c>
      <c r="P1786" s="46" t="s">
        <v>193</v>
      </c>
      <c r="Q1786" s="46" t="s">
        <v>7</v>
      </c>
      <c r="R1786" s="46" t="s">
        <v>7</v>
      </c>
      <c r="S1786" s="46"/>
      <c r="T1786" s="46"/>
      <c r="U1786" s="46"/>
      <c r="V1786" s="205">
        <v>42697</v>
      </c>
      <c r="W1786" s="46" t="s">
        <v>189</v>
      </c>
      <c r="X1786" s="46"/>
      <c r="Y1786" s="46"/>
      <c r="Z1786" s="46"/>
      <c r="AA1786" s="46">
        <v>71</v>
      </c>
      <c r="AB1786" s="46" t="s">
        <v>195</v>
      </c>
      <c r="AC1786" s="46" t="s">
        <v>5268</v>
      </c>
      <c r="AD1786" s="46"/>
      <c r="AE1786" s="46"/>
      <c r="AF1786" s="46"/>
    </row>
    <row r="1787" spans="1:33" s="197" customFormat="1" ht="15" hidden="1" customHeight="1">
      <c r="A1787" s="46">
        <v>30</v>
      </c>
      <c r="B1787" s="194" t="s">
        <v>5148</v>
      </c>
      <c r="C1787" s="194" t="s">
        <v>216</v>
      </c>
      <c r="D1787" s="194" t="s">
        <v>217</v>
      </c>
      <c r="E1787" s="194" t="s">
        <v>5150</v>
      </c>
      <c r="F1787" s="46" t="s">
        <v>5264</v>
      </c>
      <c r="G1787" s="44" t="s">
        <v>5265</v>
      </c>
      <c r="H1787" s="44" t="s">
        <v>8</v>
      </c>
      <c r="I1787" s="46" t="s">
        <v>5273</v>
      </c>
      <c r="J1787" s="46" t="s">
        <v>5274</v>
      </c>
      <c r="K1787" s="46" t="s">
        <v>5275</v>
      </c>
      <c r="L1787" s="46"/>
      <c r="M1787" s="46"/>
      <c r="N1787" s="46" t="s">
        <v>186</v>
      </c>
      <c r="O1787" s="46" t="s">
        <v>187</v>
      </c>
      <c r="P1787" s="46" t="s">
        <v>188</v>
      </c>
      <c r="Q1787" s="46" t="s">
        <v>7</v>
      </c>
      <c r="R1787" s="46" t="s">
        <v>7</v>
      </c>
      <c r="S1787" s="46"/>
      <c r="T1787" s="46"/>
      <c r="U1787" s="46"/>
      <c r="V1787" s="205">
        <v>42697</v>
      </c>
      <c r="W1787" s="46" t="s">
        <v>189</v>
      </c>
      <c r="X1787" s="46"/>
      <c r="Y1787" s="46"/>
      <c r="Z1787" s="46"/>
      <c r="AA1787" s="46">
        <v>71</v>
      </c>
      <c r="AB1787" s="46" t="s">
        <v>195</v>
      </c>
      <c r="AC1787" s="46" t="s">
        <v>5268</v>
      </c>
      <c r="AD1787" s="46"/>
      <c r="AE1787" s="46"/>
      <c r="AF1787" s="46"/>
    </row>
    <row r="1788" spans="1:33" s="197" customFormat="1" ht="15" hidden="1" customHeight="1">
      <c r="A1788" s="46">
        <v>31</v>
      </c>
      <c r="B1788" s="194" t="s">
        <v>5148</v>
      </c>
      <c r="C1788" s="194" t="s">
        <v>216</v>
      </c>
      <c r="D1788" s="194" t="s">
        <v>217</v>
      </c>
      <c r="E1788" s="194" t="s">
        <v>5150</v>
      </c>
      <c r="F1788" s="46" t="s">
        <v>5264</v>
      </c>
      <c r="G1788" s="44" t="s">
        <v>5265</v>
      </c>
      <c r="H1788" s="44" t="s">
        <v>45</v>
      </c>
      <c r="I1788" s="46" t="s">
        <v>5276</v>
      </c>
      <c r="J1788" s="46" t="s">
        <v>5277</v>
      </c>
      <c r="K1788" s="46" t="s">
        <v>5278</v>
      </c>
      <c r="L1788" s="46"/>
      <c r="M1788" s="46"/>
      <c r="N1788" s="46" t="s">
        <v>186</v>
      </c>
      <c r="O1788" s="46" t="s">
        <v>187</v>
      </c>
      <c r="P1788" s="46" t="s">
        <v>188</v>
      </c>
      <c r="Q1788" s="46" t="s">
        <v>7</v>
      </c>
      <c r="R1788" s="46" t="s">
        <v>7</v>
      </c>
      <c r="S1788" s="46"/>
      <c r="T1788" s="46"/>
      <c r="U1788" s="46"/>
      <c r="V1788" s="205">
        <v>42697</v>
      </c>
      <c r="W1788" s="46" t="s">
        <v>189</v>
      </c>
      <c r="X1788" s="46"/>
      <c r="Y1788" s="46"/>
      <c r="Z1788" s="46"/>
      <c r="AA1788" s="46">
        <v>71</v>
      </c>
      <c r="AB1788" s="46" t="s">
        <v>195</v>
      </c>
      <c r="AC1788" s="46" t="s">
        <v>5268</v>
      </c>
      <c r="AD1788" s="46"/>
      <c r="AE1788" s="46"/>
      <c r="AF1788" s="46"/>
    </row>
    <row r="1789" spans="1:33" s="197" customFormat="1" ht="15" hidden="1" customHeight="1">
      <c r="A1789" s="46">
        <v>32</v>
      </c>
      <c r="B1789" s="194" t="s">
        <v>5148</v>
      </c>
      <c r="C1789" s="194" t="s">
        <v>216</v>
      </c>
      <c r="D1789" s="194" t="s">
        <v>217</v>
      </c>
      <c r="E1789" s="194" t="s">
        <v>5150</v>
      </c>
      <c r="F1789" s="46" t="s">
        <v>5264</v>
      </c>
      <c r="G1789" s="44" t="s">
        <v>5265</v>
      </c>
      <c r="H1789" s="44" t="s">
        <v>192</v>
      </c>
      <c r="I1789" s="46" t="s">
        <v>5279</v>
      </c>
      <c r="J1789" s="46" t="s">
        <v>5280</v>
      </c>
      <c r="K1789" s="46" t="s">
        <v>5281</v>
      </c>
      <c r="L1789" s="46" t="s">
        <v>5282</v>
      </c>
      <c r="M1789" s="46"/>
      <c r="N1789" s="46" t="s">
        <v>186</v>
      </c>
      <c r="O1789" s="46" t="s">
        <v>187</v>
      </c>
      <c r="P1789" s="46" t="s">
        <v>188</v>
      </c>
      <c r="Q1789" s="46" t="s">
        <v>7</v>
      </c>
      <c r="R1789" s="46" t="s">
        <v>7</v>
      </c>
      <c r="S1789" s="46"/>
      <c r="T1789" s="46"/>
      <c r="U1789" s="46"/>
      <c r="V1789" s="205">
        <v>42697</v>
      </c>
      <c r="W1789" s="46" t="s">
        <v>189</v>
      </c>
      <c r="X1789" s="46"/>
      <c r="Y1789" s="46"/>
      <c r="Z1789" s="46"/>
      <c r="AA1789" s="46">
        <v>71</v>
      </c>
      <c r="AB1789" s="46" t="s">
        <v>195</v>
      </c>
      <c r="AC1789" s="46" t="s">
        <v>5268</v>
      </c>
      <c r="AD1789" s="46"/>
      <c r="AE1789" s="46"/>
      <c r="AF1789" s="46"/>
    </row>
    <row r="1790" spans="1:33" s="197" customFormat="1" ht="15" hidden="1" customHeight="1">
      <c r="A1790" s="46">
        <v>33</v>
      </c>
      <c r="B1790" s="194" t="s">
        <v>5148</v>
      </c>
      <c r="C1790" s="194" t="s">
        <v>216</v>
      </c>
      <c r="D1790" s="194" t="s">
        <v>217</v>
      </c>
      <c r="E1790" s="194" t="s">
        <v>5150</v>
      </c>
      <c r="F1790" s="46" t="s">
        <v>5264</v>
      </c>
      <c r="G1790" s="44" t="s">
        <v>5265</v>
      </c>
      <c r="H1790" s="44" t="s">
        <v>8</v>
      </c>
      <c r="I1790" s="46" t="s">
        <v>5283</v>
      </c>
      <c r="J1790" s="46" t="s">
        <v>5284</v>
      </c>
      <c r="K1790" s="46" t="s">
        <v>5285</v>
      </c>
      <c r="L1790" s="46" t="s">
        <v>5286</v>
      </c>
      <c r="M1790" s="46"/>
      <c r="N1790" s="46" t="s">
        <v>186</v>
      </c>
      <c r="O1790" s="46" t="s">
        <v>187</v>
      </c>
      <c r="P1790" s="46" t="s">
        <v>188</v>
      </c>
      <c r="Q1790" s="46" t="s">
        <v>7</v>
      </c>
      <c r="R1790" s="46" t="s">
        <v>7</v>
      </c>
      <c r="S1790" s="46"/>
      <c r="T1790" s="46"/>
      <c r="U1790" s="46"/>
      <c r="V1790" s="205">
        <v>42698</v>
      </c>
      <c r="W1790" s="46" t="s">
        <v>189</v>
      </c>
      <c r="X1790" s="46"/>
      <c r="Y1790" s="46"/>
      <c r="Z1790" s="46"/>
      <c r="AA1790" s="46">
        <v>71</v>
      </c>
      <c r="AB1790" s="46" t="s">
        <v>195</v>
      </c>
      <c r="AC1790" s="46" t="s">
        <v>5268</v>
      </c>
      <c r="AD1790" s="46"/>
      <c r="AE1790" s="46"/>
      <c r="AF1790" s="46"/>
    </row>
    <row r="1791" spans="1:33" s="197" customFormat="1" ht="15" hidden="1" customHeight="1">
      <c r="A1791" s="46">
        <v>34</v>
      </c>
      <c r="B1791" s="194" t="s">
        <v>5148</v>
      </c>
      <c r="C1791" s="194" t="s">
        <v>216</v>
      </c>
      <c r="D1791" s="194" t="s">
        <v>217</v>
      </c>
      <c r="E1791" s="194" t="s">
        <v>5150</v>
      </c>
      <c r="F1791" s="46" t="s">
        <v>5264</v>
      </c>
      <c r="G1791" s="44" t="s">
        <v>5265</v>
      </c>
      <c r="H1791" s="44" t="s">
        <v>8</v>
      </c>
      <c r="I1791" s="46" t="s">
        <v>5287</v>
      </c>
      <c r="J1791" s="46" t="s">
        <v>5288</v>
      </c>
      <c r="K1791" s="46" t="s">
        <v>5289</v>
      </c>
      <c r="L1791" s="46" t="s">
        <v>5290</v>
      </c>
      <c r="M1791" s="46"/>
      <c r="N1791" s="46" t="s">
        <v>186</v>
      </c>
      <c r="O1791" s="46" t="s">
        <v>187</v>
      </c>
      <c r="P1791" s="46" t="s">
        <v>188</v>
      </c>
      <c r="Q1791" s="46" t="s">
        <v>7</v>
      </c>
      <c r="R1791" s="46" t="s">
        <v>7</v>
      </c>
      <c r="S1791" s="46"/>
      <c r="T1791" s="46"/>
      <c r="U1791" s="46"/>
      <c r="V1791" s="205">
        <v>42698</v>
      </c>
      <c r="W1791" s="46" t="s">
        <v>189</v>
      </c>
      <c r="X1791" s="46"/>
      <c r="Y1791" s="46"/>
      <c r="Z1791" s="46"/>
      <c r="AA1791" s="46">
        <v>71</v>
      </c>
      <c r="AB1791" s="46" t="s">
        <v>195</v>
      </c>
      <c r="AC1791" s="46" t="s">
        <v>5268</v>
      </c>
      <c r="AD1791" s="46"/>
      <c r="AE1791" s="46"/>
      <c r="AF1791" s="46"/>
    </row>
    <row r="1792" spans="1:33" s="197" customFormat="1" ht="15" hidden="1" customHeight="1">
      <c r="A1792" s="46">
        <v>35</v>
      </c>
      <c r="B1792" s="194" t="s">
        <v>5148</v>
      </c>
      <c r="C1792" s="194" t="s">
        <v>216</v>
      </c>
      <c r="D1792" s="194" t="s">
        <v>217</v>
      </c>
      <c r="E1792" s="194" t="s">
        <v>5150</v>
      </c>
      <c r="F1792" s="46" t="s">
        <v>5264</v>
      </c>
      <c r="G1792" s="44" t="s">
        <v>5265</v>
      </c>
      <c r="H1792" s="44" t="s">
        <v>8</v>
      </c>
      <c r="I1792" s="46" t="s">
        <v>5291</v>
      </c>
      <c r="J1792" s="46" t="s">
        <v>5292</v>
      </c>
      <c r="K1792" s="46" t="s">
        <v>5293</v>
      </c>
      <c r="L1792" s="46" t="s">
        <v>5294</v>
      </c>
      <c r="M1792" s="46"/>
      <c r="N1792" s="46" t="s">
        <v>186</v>
      </c>
      <c r="O1792" s="46" t="s">
        <v>187</v>
      </c>
      <c r="P1792" s="46" t="s">
        <v>200</v>
      </c>
      <c r="Q1792" s="46" t="s">
        <v>7</v>
      </c>
      <c r="R1792" s="46" t="s">
        <v>7</v>
      </c>
      <c r="S1792" s="46"/>
      <c r="T1792" s="46"/>
      <c r="U1792" s="46"/>
      <c r="V1792" s="205">
        <v>42698</v>
      </c>
      <c r="W1792" s="46" t="s">
        <v>201</v>
      </c>
      <c r="X1792" s="46"/>
      <c r="Y1792" s="46"/>
      <c r="Z1792" s="46"/>
      <c r="AA1792" s="46">
        <v>71</v>
      </c>
      <c r="AB1792" s="46" t="s">
        <v>195</v>
      </c>
      <c r="AC1792" s="46" t="s">
        <v>5268</v>
      </c>
      <c r="AD1792" s="46"/>
      <c r="AE1792" s="46"/>
      <c r="AF1792" s="46"/>
    </row>
    <row r="1793" spans="1:33" s="197" customFormat="1" ht="15" hidden="1" customHeight="1">
      <c r="A1793" s="46">
        <v>36</v>
      </c>
      <c r="B1793" s="194" t="s">
        <v>5148</v>
      </c>
      <c r="C1793" s="194" t="s">
        <v>5149</v>
      </c>
      <c r="D1793" s="194" t="s">
        <v>204</v>
      </c>
      <c r="E1793" s="194" t="s">
        <v>5150</v>
      </c>
      <c r="F1793" s="46" t="s">
        <v>5295</v>
      </c>
      <c r="G1793" s="44" t="s">
        <v>5296</v>
      </c>
      <c r="H1793" s="44" t="s">
        <v>3</v>
      </c>
      <c r="I1793" s="46" t="s">
        <v>5295</v>
      </c>
      <c r="J1793" s="46" t="s">
        <v>5297</v>
      </c>
      <c r="K1793" s="46" t="s">
        <v>5298</v>
      </c>
      <c r="L1793" s="46">
        <v>13689509092</v>
      </c>
      <c r="M1793" s="195">
        <v>42430</v>
      </c>
      <c r="N1793" s="46" t="s">
        <v>186</v>
      </c>
      <c r="O1793" s="46" t="s">
        <v>191</v>
      </c>
      <c r="P1793" s="46" t="s">
        <v>200</v>
      </c>
      <c r="Q1793" s="46" t="s">
        <v>7</v>
      </c>
      <c r="R1793" s="46" t="s">
        <v>7</v>
      </c>
      <c r="S1793" s="46" t="s">
        <v>5299</v>
      </c>
      <c r="T1793" s="46" t="s">
        <v>5300</v>
      </c>
      <c r="U1793" s="46" t="s">
        <v>5301</v>
      </c>
      <c r="V1793" s="205">
        <v>42705</v>
      </c>
      <c r="W1793" s="46" t="s">
        <v>201</v>
      </c>
      <c r="X1793" s="46" t="s">
        <v>1356</v>
      </c>
      <c r="Y1793" s="46"/>
      <c r="Z1793" s="46"/>
      <c r="AA1793" s="46" t="s">
        <v>5302</v>
      </c>
      <c r="AB1793" s="46" t="s">
        <v>195</v>
      </c>
      <c r="AC1793" s="46" t="s">
        <v>5303</v>
      </c>
      <c r="AD1793" s="46"/>
      <c r="AE1793" s="46"/>
      <c r="AF1793" s="46"/>
    </row>
    <row r="1794" spans="1:33" s="197" customFormat="1" ht="15" hidden="1" customHeight="1">
      <c r="A1794" s="46">
        <v>37</v>
      </c>
      <c r="B1794" s="194" t="s">
        <v>5148</v>
      </c>
      <c r="C1794" s="194" t="s">
        <v>5149</v>
      </c>
      <c r="D1794" s="194" t="s">
        <v>204</v>
      </c>
      <c r="E1794" s="194" t="s">
        <v>5150</v>
      </c>
      <c r="F1794" s="46" t="s">
        <v>5295</v>
      </c>
      <c r="G1794" s="44" t="s">
        <v>5296</v>
      </c>
      <c r="H1794" s="44" t="s">
        <v>46</v>
      </c>
      <c r="I1794" s="46" t="s">
        <v>5304</v>
      </c>
      <c r="J1794" s="46" t="s">
        <v>5305</v>
      </c>
      <c r="K1794" s="46" t="s">
        <v>5306</v>
      </c>
      <c r="L1794" s="46">
        <v>15919449037</v>
      </c>
      <c r="M1794" s="195">
        <v>42576</v>
      </c>
      <c r="N1794" s="46" t="s">
        <v>186</v>
      </c>
      <c r="O1794" s="46" t="s">
        <v>191</v>
      </c>
      <c r="P1794" s="46" t="s">
        <v>9290</v>
      </c>
      <c r="Q1794" s="46" t="s">
        <v>7</v>
      </c>
      <c r="R1794" s="46" t="s">
        <v>7</v>
      </c>
      <c r="S1794" s="46" t="s">
        <v>194</v>
      </c>
      <c r="T1794" s="46" t="s">
        <v>194</v>
      </c>
      <c r="U1794" s="198" t="s">
        <v>5165</v>
      </c>
      <c r="V1794" s="207">
        <v>42690</v>
      </c>
      <c r="W1794" s="46" t="s">
        <v>189</v>
      </c>
      <c r="X1794" s="46" t="s">
        <v>1356</v>
      </c>
      <c r="Y1794" s="46"/>
      <c r="Z1794" s="46"/>
      <c r="AA1794" s="46">
        <v>21</v>
      </c>
      <c r="AB1794" s="46" t="s">
        <v>195</v>
      </c>
      <c r="AC1794" s="46" t="s">
        <v>5303</v>
      </c>
      <c r="AD1794" s="46"/>
      <c r="AE1794" s="46"/>
      <c r="AF1794" s="46"/>
    </row>
    <row r="1795" spans="1:33" ht="15" hidden="1" customHeight="1">
      <c r="A1795" s="46">
        <v>38</v>
      </c>
      <c r="B1795" s="194" t="s">
        <v>5148</v>
      </c>
      <c r="C1795" s="194" t="s">
        <v>5149</v>
      </c>
      <c r="D1795" s="194" t="s">
        <v>204</v>
      </c>
      <c r="E1795" s="194" t="s">
        <v>5150</v>
      </c>
      <c r="F1795" s="46" t="s">
        <v>5307</v>
      </c>
      <c r="G1795" s="44" t="s">
        <v>5308</v>
      </c>
      <c r="H1795" s="44" t="s">
        <v>3</v>
      </c>
      <c r="I1795" s="46" t="s">
        <v>5307</v>
      </c>
      <c r="J1795" s="46" t="s">
        <v>5309</v>
      </c>
      <c r="K1795" s="46" t="s">
        <v>5310</v>
      </c>
      <c r="L1795" s="46">
        <v>18588252189</v>
      </c>
      <c r="M1795" s="195">
        <v>42156</v>
      </c>
      <c r="N1795" s="46" t="s">
        <v>186</v>
      </c>
      <c r="O1795" s="46" t="s">
        <v>187</v>
      </c>
      <c r="P1795" s="46" t="s">
        <v>188</v>
      </c>
      <c r="Q1795" s="46" t="s">
        <v>6</v>
      </c>
      <c r="R1795" s="46" t="s">
        <v>7</v>
      </c>
      <c r="S1795" s="46" t="s">
        <v>194</v>
      </c>
      <c r="T1795" s="46" t="s">
        <v>194</v>
      </c>
      <c r="U1795" s="46" t="s">
        <v>5311</v>
      </c>
      <c r="V1795" s="205">
        <v>42691</v>
      </c>
      <c r="W1795" s="46" t="s">
        <v>189</v>
      </c>
      <c r="X1795" s="46" t="s">
        <v>5312</v>
      </c>
      <c r="AA1795" s="46" t="s">
        <v>1416</v>
      </c>
      <c r="AB1795" s="46" t="s">
        <v>195</v>
      </c>
      <c r="AC1795" s="46" t="s">
        <v>5313</v>
      </c>
      <c r="AG1795" s="46"/>
    </row>
    <row r="1796" spans="1:33" ht="15" hidden="1" customHeight="1">
      <c r="A1796" s="46">
        <v>39</v>
      </c>
      <c r="B1796" s="194" t="s">
        <v>5148</v>
      </c>
      <c r="C1796" s="194" t="s">
        <v>5149</v>
      </c>
      <c r="D1796" s="194" t="s">
        <v>204</v>
      </c>
      <c r="E1796" s="194" t="s">
        <v>5150</v>
      </c>
      <c r="F1796" s="46" t="s">
        <v>5307</v>
      </c>
      <c r="G1796" s="44" t="s">
        <v>5308</v>
      </c>
      <c r="H1796" s="44" t="s">
        <v>192</v>
      </c>
      <c r="I1796" s="46" t="s">
        <v>5312</v>
      </c>
      <c r="J1796" s="46" t="s">
        <v>5314</v>
      </c>
      <c r="K1796" s="46" t="s">
        <v>5315</v>
      </c>
      <c r="L1796" s="46">
        <v>15811838835</v>
      </c>
      <c r="M1796" s="195">
        <v>42156</v>
      </c>
      <c r="N1796" s="46" t="s">
        <v>186</v>
      </c>
      <c r="O1796" s="46" t="s">
        <v>191</v>
      </c>
      <c r="P1796" s="46" t="s">
        <v>188</v>
      </c>
      <c r="Q1796" s="46" t="s">
        <v>6</v>
      </c>
      <c r="R1796" s="46" t="s">
        <v>7</v>
      </c>
      <c r="S1796" s="46" t="s">
        <v>194</v>
      </c>
      <c r="T1796" s="46" t="s">
        <v>194</v>
      </c>
      <c r="U1796" s="46" t="s">
        <v>5311</v>
      </c>
      <c r="V1796" s="205">
        <v>42712</v>
      </c>
      <c r="W1796" s="46" t="s">
        <v>189</v>
      </c>
      <c r="X1796" s="46" t="s">
        <v>1356</v>
      </c>
      <c r="AA1796" s="46" t="s">
        <v>1416</v>
      </c>
      <c r="AB1796" s="46" t="s">
        <v>195</v>
      </c>
      <c r="AC1796" s="46" t="s">
        <v>5313</v>
      </c>
      <c r="AG1796" s="46"/>
    </row>
    <row r="1797" spans="1:33" ht="15" hidden="1" customHeight="1">
      <c r="A1797" s="46">
        <v>40</v>
      </c>
      <c r="B1797" s="194" t="s">
        <v>5148</v>
      </c>
      <c r="C1797" s="194" t="s">
        <v>5149</v>
      </c>
      <c r="D1797" s="194" t="s">
        <v>204</v>
      </c>
      <c r="E1797" s="194" t="s">
        <v>5150</v>
      </c>
      <c r="F1797" s="46" t="s">
        <v>5307</v>
      </c>
      <c r="G1797" s="44" t="s">
        <v>5308</v>
      </c>
      <c r="H1797" s="44" t="s">
        <v>46</v>
      </c>
      <c r="I1797" s="46" t="s">
        <v>1626</v>
      </c>
      <c r="J1797" s="46" t="s">
        <v>5316</v>
      </c>
      <c r="K1797" s="46" t="s">
        <v>5194</v>
      </c>
      <c r="L1797" s="46" t="s">
        <v>5195</v>
      </c>
      <c r="M1797" s="195">
        <v>42461</v>
      </c>
      <c r="N1797" s="46" t="s">
        <v>186</v>
      </c>
      <c r="O1797" s="46" t="s">
        <v>191</v>
      </c>
      <c r="P1797" s="46" t="s">
        <v>9290</v>
      </c>
      <c r="Q1797" s="46" t="s">
        <v>6</v>
      </c>
      <c r="R1797" s="46" t="s">
        <v>7</v>
      </c>
      <c r="S1797" s="46" t="s">
        <v>194</v>
      </c>
      <c r="T1797" s="46" t="s">
        <v>194</v>
      </c>
      <c r="U1797" s="198" t="s">
        <v>5165</v>
      </c>
      <c r="V1797" s="205">
        <v>42705</v>
      </c>
      <c r="W1797" s="46" t="s">
        <v>189</v>
      </c>
      <c r="X1797" s="46" t="s">
        <v>1356</v>
      </c>
      <c r="AA1797" s="46" t="s">
        <v>1416</v>
      </c>
      <c r="AB1797" s="46" t="s">
        <v>195</v>
      </c>
      <c r="AC1797" s="46" t="s">
        <v>5313</v>
      </c>
      <c r="AG1797" s="46"/>
    </row>
    <row r="1798" spans="1:33" s="197" customFormat="1" ht="15" hidden="1" customHeight="1">
      <c r="A1798" s="46">
        <v>41</v>
      </c>
      <c r="B1798" s="194" t="s">
        <v>5148</v>
      </c>
      <c r="C1798" s="194" t="s">
        <v>216</v>
      </c>
      <c r="D1798" s="194" t="s">
        <v>217</v>
      </c>
      <c r="E1798" s="194" t="s">
        <v>5150</v>
      </c>
      <c r="F1798" s="46" t="s">
        <v>4710</v>
      </c>
      <c r="G1798" s="44" t="s">
        <v>5317</v>
      </c>
      <c r="H1798" s="44" t="s">
        <v>3</v>
      </c>
      <c r="I1798" s="46" t="s">
        <v>4710</v>
      </c>
      <c r="J1798" s="46" t="s">
        <v>5318</v>
      </c>
      <c r="K1798" s="46" t="s">
        <v>5319</v>
      </c>
      <c r="L1798" s="46"/>
      <c r="M1798" s="46"/>
      <c r="N1798" s="46" t="s">
        <v>186</v>
      </c>
      <c r="O1798" s="46"/>
      <c r="P1798" s="46" t="s">
        <v>200</v>
      </c>
      <c r="Q1798" s="46" t="s">
        <v>4</v>
      </c>
      <c r="R1798" s="46" t="s">
        <v>4</v>
      </c>
      <c r="S1798" s="46"/>
      <c r="T1798" s="46"/>
      <c r="U1798" s="46" t="s">
        <v>5155</v>
      </c>
      <c r="V1798" s="205"/>
      <c r="W1798" s="46" t="s">
        <v>201</v>
      </c>
      <c r="X1798" s="46"/>
      <c r="Y1798" s="46"/>
      <c r="Z1798" s="46"/>
      <c r="AA1798" s="46" t="s">
        <v>1351</v>
      </c>
      <c r="AB1798" s="46" t="s">
        <v>34</v>
      </c>
      <c r="AC1798" s="46" t="s">
        <v>5320</v>
      </c>
      <c r="AD1798" s="46"/>
      <c r="AE1798" s="46"/>
      <c r="AF1798" s="46"/>
    </row>
    <row r="1799" spans="1:33" s="197" customFormat="1" ht="15" hidden="1" customHeight="1">
      <c r="A1799" s="46">
        <v>42</v>
      </c>
      <c r="B1799" s="194" t="s">
        <v>5148</v>
      </c>
      <c r="C1799" s="194" t="s">
        <v>5197</v>
      </c>
      <c r="D1799" s="194" t="s">
        <v>2153</v>
      </c>
      <c r="E1799" s="194" t="s">
        <v>5150</v>
      </c>
      <c r="F1799" s="46" t="s">
        <v>5321</v>
      </c>
      <c r="G1799" s="44" t="s">
        <v>5322</v>
      </c>
      <c r="H1799" s="44" t="s">
        <v>3</v>
      </c>
      <c r="I1799" s="46" t="s">
        <v>5321</v>
      </c>
      <c r="J1799" s="46" t="s">
        <v>5323</v>
      </c>
      <c r="K1799" s="46" t="s">
        <v>5324</v>
      </c>
      <c r="L1799" s="46">
        <v>13655716906</v>
      </c>
      <c r="M1799" s="46" t="s">
        <v>1929</v>
      </c>
      <c r="N1799" s="46" t="s">
        <v>186</v>
      </c>
      <c r="O1799" s="46" t="s">
        <v>187</v>
      </c>
      <c r="P1799" s="46" t="s">
        <v>193</v>
      </c>
      <c r="Q1799" s="46" t="s">
        <v>6</v>
      </c>
      <c r="R1799" s="46" t="s">
        <v>7</v>
      </c>
      <c r="S1799" s="46"/>
      <c r="T1799" s="46"/>
      <c r="U1799" s="46"/>
      <c r="V1799" s="205">
        <v>42695</v>
      </c>
      <c r="W1799" s="46" t="s">
        <v>189</v>
      </c>
      <c r="X1799" s="46"/>
      <c r="Y1799" s="46" t="s">
        <v>5325</v>
      </c>
      <c r="Z1799" s="46"/>
      <c r="AA1799" s="46" t="s">
        <v>1090</v>
      </c>
      <c r="AB1799" s="46" t="s">
        <v>195</v>
      </c>
      <c r="AC1799" s="46" t="s">
        <v>5326</v>
      </c>
      <c r="AD1799" s="46"/>
      <c r="AE1799" s="46" t="e">
        <v>#N/A</v>
      </c>
      <c r="AF1799" s="46"/>
    </row>
    <row r="1800" spans="1:33" s="197" customFormat="1" ht="15" hidden="1" customHeight="1">
      <c r="A1800" s="46">
        <v>43</v>
      </c>
      <c r="B1800" s="194" t="s">
        <v>5148</v>
      </c>
      <c r="C1800" s="194" t="s">
        <v>216</v>
      </c>
      <c r="D1800" s="194" t="s">
        <v>217</v>
      </c>
      <c r="E1800" s="194" t="s">
        <v>5150</v>
      </c>
      <c r="F1800" s="46" t="s">
        <v>5327</v>
      </c>
      <c r="G1800" s="44" t="s">
        <v>5328</v>
      </c>
      <c r="H1800" s="44" t="s">
        <v>3</v>
      </c>
      <c r="I1800" s="46" t="s">
        <v>5327</v>
      </c>
      <c r="J1800" s="46" t="s">
        <v>5329</v>
      </c>
      <c r="K1800" s="46" t="s">
        <v>5330</v>
      </c>
      <c r="L1800" s="46">
        <v>18091819557</v>
      </c>
      <c r="M1800" s="195">
        <v>42024</v>
      </c>
      <c r="N1800" s="46" t="s">
        <v>186</v>
      </c>
      <c r="O1800" s="46" t="s">
        <v>187</v>
      </c>
      <c r="P1800" s="46" t="s">
        <v>193</v>
      </c>
      <c r="Q1800" s="46" t="s">
        <v>4</v>
      </c>
      <c r="R1800" s="46" t="s">
        <v>4</v>
      </c>
      <c r="S1800" s="46" t="s">
        <v>5331</v>
      </c>
      <c r="T1800" s="46" t="s">
        <v>5332</v>
      </c>
      <c r="U1800" s="46" t="s">
        <v>5333</v>
      </c>
      <c r="V1800" s="205" t="s">
        <v>190</v>
      </c>
      <c r="W1800" s="46" t="s">
        <v>189</v>
      </c>
      <c r="X1800" s="46" t="s">
        <v>5334</v>
      </c>
      <c r="Y1800" s="46"/>
      <c r="Z1800" s="46"/>
      <c r="AA1800" s="46" t="s">
        <v>1425</v>
      </c>
      <c r="AB1800" s="46" t="s">
        <v>34</v>
      </c>
      <c r="AC1800" s="46" t="s">
        <v>5335</v>
      </c>
      <c r="AD1800" s="46" t="s">
        <v>196</v>
      </c>
      <c r="AE1800" s="46"/>
      <c r="AF1800" s="46"/>
    </row>
    <row r="1801" spans="1:33" s="197" customFormat="1" ht="15" hidden="1" customHeight="1">
      <c r="A1801" s="46">
        <v>44</v>
      </c>
      <c r="B1801" s="194" t="s">
        <v>5148</v>
      </c>
      <c r="C1801" s="194" t="s">
        <v>216</v>
      </c>
      <c r="D1801" s="194" t="s">
        <v>217</v>
      </c>
      <c r="E1801" s="202" t="s">
        <v>5150</v>
      </c>
      <c r="F1801" s="198" t="s">
        <v>5327</v>
      </c>
      <c r="G1801" s="204" t="s">
        <v>5328</v>
      </c>
      <c r="H1801" s="44" t="s">
        <v>192</v>
      </c>
      <c r="I1801" s="46" t="s">
        <v>5336</v>
      </c>
      <c r="J1801" s="46" t="s">
        <v>5337</v>
      </c>
      <c r="K1801" s="46" t="s">
        <v>5338</v>
      </c>
      <c r="L1801" s="46" t="s">
        <v>5339</v>
      </c>
      <c r="M1801" s="195">
        <v>41659</v>
      </c>
      <c r="N1801" s="46" t="s">
        <v>186</v>
      </c>
      <c r="O1801" s="46" t="s">
        <v>187</v>
      </c>
      <c r="P1801" s="46" t="s">
        <v>188</v>
      </c>
      <c r="Q1801" s="46" t="s">
        <v>4</v>
      </c>
      <c r="R1801" s="46" t="s">
        <v>4</v>
      </c>
      <c r="S1801" s="46"/>
      <c r="T1801" s="46" t="s">
        <v>5340</v>
      </c>
      <c r="U1801" s="46" t="s">
        <v>5327</v>
      </c>
      <c r="V1801" s="205">
        <v>42545</v>
      </c>
      <c r="W1801" s="46" t="s">
        <v>189</v>
      </c>
      <c r="X1801" s="46"/>
      <c r="Y1801" s="46"/>
      <c r="Z1801" s="46"/>
      <c r="AA1801" s="46" t="s">
        <v>1425</v>
      </c>
      <c r="AB1801" s="46" t="s">
        <v>34</v>
      </c>
      <c r="AC1801" s="46" t="s">
        <v>5335</v>
      </c>
      <c r="AD1801" s="46" t="s">
        <v>196</v>
      </c>
      <c r="AE1801" s="46"/>
      <c r="AF1801" s="46"/>
    </row>
    <row r="1802" spans="1:33" s="197" customFormat="1" ht="15" hidden="1" customHeight="1">
      <c r="A1802" s="46">
        <v>45</v>
      </c>
      <c r="B1802" s="194" t="s">
        <v>5148</v>
      </c>
      <c r="C1802" s="194" t="s">
        <v>216</v>
      </c>
      <c r="D1802" s="194" t="s">
        <v>217</v>
      </c>
      <c r="E1802" s="202" t="s">
        <v>5150</v>
      </c>
      <c r="F1802" s="198" t="s">
        <v>5327</v>
      </c>
      <c r="G1802" s="204" t="s">
        <v>9336</v>
      </c>
      <c r="H1802" s="44" t="s">
        <v>46</v>
      </c>
      <c r="I1802" s="46" t="s">
        <v>5241</v>
      </c>
      <c r="J1802" s="46" t="s">
        <v>5242</v>
      </c>
      <c r="K1802" s="46" t="s">
        <v>5243</v>
      </c>
      <c r="L1802" s="46">
        <v>13572979855</v>
      </c>
      <c r="M1802" s="195">
        <v>42465</v>
      </c>
      <c r="N1802" s="46" t="s">
        <v>186</v>
      </c>
      <c r="O1802" s="46" t="s">
        <v>191</v>
      </c>
      <c r="P1802" s="46" t="s">
        <v>188</v>
      </c>
      <c r="Q1802" s="46" t="s">
        <v>4</v>
      </c>
      <c r="R1802" s="46" t="s">
        <v>4</v>
      </c>
      <c r="S1802" s="46" t="s">
        <v>5244</v>
      </c>
      <c r="T1802" s="46" t="s">
        <v>5245</v>
      </c>
      <c r="U1802" s="198" t="s">
        <v>5165</v>
      </c>
      <c r="V1802" s="205"/>
      <c r="W1802" s="46" t="s">
        <v>189</v>
      </c>
      <c r="X1802" s="46" t="s">
        <v>1356</v>
      </c>
      <c r="Y1802" s="46"/>
      <c r="Z1802" s="46"/>
      <c r="AA1802" s="46" t="s">
        <v>1425</v>
      </c>
      <c r="AB1802" s="46" t="s">
        <v>34</v>
      </c>
      <c r="AC1802" s="46" t="s">
        <v>5335</v>
      </c>
      <c r="AD1802" s="46" t="s">
        <v>196</v>
      </c>
      <c r="AE1802" s="46"/>
      <c r="AF1802" s="46"/>
    </row>
    <row r="1803" spans="1:33" s="197" customFormat="1" ht="15" hidden="1" customHeight="1">
      <c r="A1803" s="46">
        <v>46</v>
      </c>
      <c r="B1803" s="194" t="s">
        <v>5148</v>
      </c>
      <c r="C1803" s="194" t="s">
        <v>5197</v>
      </c>
      <c r="D1803" s="194" t="s">
        <v>2153</v>
      </c>
      <c r="E1803" s="202" t="s">
        <v>5150</v>
      </c>
      <c r="F1803" s="198" t="s">
        <v>5341</v>
      </c>
      <c r="G1803" s="204" t="s">
        <v>5342</v>
      </c>
      <c r="H1803" s="44" t="s">
        <v>3</v>
      </c>
      <c r="I1803" s="46" t="s">
        <v>5341</v>
      </c>
      <c r="J1803" s="46" t="s">
        <v>5343</v>
      </c>
      <c r="K1803" s="46" t="s">
        <v>5344</v>
      </c>
      <c r="L1803" s="46">
        <v>18072822505</v>
      </c>
      <c r="M1803" s="195"/>
      <c r="N1803" s="46" t="s">
        <v>186</v>
      </c>
      <c r="O1803" s="46"/>
      <c r="P1803" s="46" t="s">
        <v>200</v>
      </c>
      <c r="Q1803" s="46" t="s">
        <v>4</v>
      </c>
      <c r="R1803" s="46" t="s">
        <v>4</v>
      </c>
      <c r="S1803" s="46"/>
      <c r="T1803" s="46"/>
      <c r="U1803" s="46"/>
      <c r="V1803" s="205">
        <v>42695</v>
      </c>
      <c r="W1803" s="46" t="s">
        <v>201</v>
      </c>
      <c r="X1803" s="46"/>
      <c r="Y1803" s="46"/>
      <c r="Z1803" s="46"/>
      <c r="AA1803" s="46" t="s">
        <v>1290</v>
      </c>
      <c r="AB1803" s="46" t="s">
        <v>34</v>
      </c>
      <c r="AC1803" s="46" t="s">
        <v>5206</v>
      </c>
      <c r="AD1803" s="46"/>
      <c r="AE1803" s="46"/>
      <c r="AF1803" s="46"/>
    </row>
    <row r="1804" spans="1:33" s="197" customFormat="1" ht="15" hidden="1" customHeight="1">
      <c r="A1804" s="46">
        <v>47</v>
      </c>
      <c r="B1804" s="194" t="s">
        <v>5148</v>
      </c>
      <c r="C1804" s="194" t="s">
        <v>216</v>
      </c>
      <c r="D1804" s="194" t="s">
        <v>217</v>
      </c>
      <c r="E1804" s="202" t="s">
        <v>5150</v>
      </c>
      <c r="F1804" s="198" t="s">
        <v>5345</v>
      </c>
      <c r="G1804" s="204" t="s">
        <v>5346</v>
      </c>
      <c r="H1804" s="44" t="s">
        <v>46</v>
      </c>
      <c r="I1804" s="198" t="s">
        <v>9337</v>
      </c>
      <c r="J1804" s="46" t="s">
        <v>5347</v>
      </c>
      <c r="K1804" s="46" t="s">
        <v>5348</v>
      </c>
      <c r="L1804" s="46">
        <v>13926697560</v>
      </c>
      <c r="M1804" s="195">
        <v>42461</v>
      </c>
      <c r="N1804" s="46" t="s">
        <v>186</v>
      </c>
      <c r="O1804" s="46" t="s">
        <v>187</v>
      </c>
      <c r="P1804" s="46" t="s">
        <v>188</v>
      </c>
      <c r="Q1804" s="46" t="s">
        <v>7</v>
      </c>
      <c r="R1804" s="46" t="s">
        <v>4</v>
      </c>
      <c r="S1804" s="46"/>
      <c r="T1804" s="46"/>
      <c r="U1804" s="198" t="s">
        <v>5165</v>
      </c>
      <c r="V1804" s="205">
        <v>42696</v>
      </c>
      <c r="W1804" s="46" t="s">
        <v>189</v>
      </c>
      <c r="X1804" s="46" t="s">
        <v>1356</v>
      </c>
      <c r="Y1804" s="46"/>
      <c r="Z1804" s="46"/>
      <c r="AA1804" s="46" t="s">
        <v>5349</v>
      </c>
      <c r="AB1804" s="46" t="s">
        <v>34</v>
      </c>
      <c r="AC1804" s="46" t="s">
        <v>5350</v>
      </c>
      <c r="AD1804" s="46"/>
      <c r="AE1804" s="46"/>
      <c r="AF1804" s="46"/>
    </row>
    <row r="1805" spans="1:33" s="197" customFormat="1" ht="15" hidden="1" customHeight="1">
      <c r="A1805" s="46">
        <v>48</v>
      </c>
      <c r="B1805" s="194" t="s">
        <v>5148</v>
      </c>
      <c r="C1805" s="194" t="s">
        <v>216</v>
      </c>
      <c r="D1805" s="194" t="s">
        <v>217</v>
      </c>
      <c r="E1805" s="202" t="s">
        <v>5150</v>
      </c>
      <c r="F1805" s="198" t="s">
        <v>5345</v>
      </c>
      <c r="G1805" s="204" t="s">
        <v>5346</v>
      </c>
      <c r="H1805" s="44" t="s">
        <v>192</v>
      </c>
      <c r="I1805" s="198" t="s">
        <v>5351</v>
      </c>
      <c r="J1805" s="46" t="s">
        <v>5352</v>
      </c>
      <c r="K1805" s="46" t="s">
        <v>5353</v>
      </c>
      <c r="L1805" s="46">
        <v>18092567691</v>
      </c>
      <c r="M1805" s="195">
        <v>42461</v>
      </c>
      <c r="N1805" s="46" t="s">
        <v>186</v>
      </c>
      <c r="O1805" s="46" t="s">
        <v>187</v>
      </c>
      <c r="P1805" s="46" t="s">
        <v>200</v>
      </c>
      <c r="Q1805" s="46" t="s">
        <v>7</v>
      </c>
      <c r="R1805" s="46" t="s">
        <v>4</v>
      </c>
      <c r="S1805" s="46" t="s">
        <v>5354</v>
      </c>
      <c r="T1805" s="46" t="s">
        <v>5355</v>
      </c>
      <c r="U1805" s="46" t="s">
        <v>5345</v>
      </c>
      <c r="V1805" s="205">
        <v>42699</v>
      </c>
      <c r="W1805" s="46" t="s">
        <v>201</v>
      </c>
      <c r="X1805" s="46" t="s">
        <v>5356</v>
      </c>
      <c r="Y1805" s="46" t="s">
        <v>5357</v>
      </c>
      <c r="Z1805" s="46"/>
      <c r="AA1805" s="46" t="s">
        <v>5349</v>
      </c>
      <c r="AB1805" s="46" t="s">
        <v>34</v>
      </c>
      <c r="AC1805" s="46" t="s">
        <v>5350</v>
      </c>
      <c r="AD1805" s="46"/>
      <c r="AE1805" s="46"/>
      <c r="AF1805" s="46"/>
    </row>
    <row r="1806" spans="1:33" s="197" customFormat="1" ht="15" hidden="1" customHeight="1">
      <c r="A1806" s="46">
        <v>49</v>
      </c>
      <c r="B1806" s="194" t="s">
        <v>5148</v>
      </c>
      <c r="C1806" s="194" t="s">
        <v>216</v>
      </c>
      <c r="D1806" s="194" t="s">
        <v>217</v>
      </c>
      <c r="E1806" s="202" t="s">
        <v>5150</v>
      </c>
      <c r="F1806" s="198" t="s">
        <v>5345</v>
      </c>
      <c r="G1806" s="204" t="s">
        <v>5346</v>
      </c>
      <c r="H1806" s="44" t="s">
        <v>3</v>
      </c>
      <c r="I1806" s="198" t="s">
        <v>5345</v>
      </c>
      <c r="J1806" s="46" t="s">
        <v>5358</v>
      </c>
      <c r="K1806" s="46" t="s">
        <v>5359</v>
      </c>
      <c r="L1806" s="46">
        <v>18192850283</v>
      </c>
      <c r="M1806" s="195">
        <v>42461</v>
      </c>
      <c r="N1806" s="46" t="s">
        <v>186</v>
      </c>
      <c r="O1806" s="46" t="s">
        <v>187</v>
      </c>
      <c r="P1806" s="46" t="s">
        <v>200</v>
      </c>
      <c r="Q1806" s="46" t="s">
        <v>7</v>
      </c>
      <c r="R1806" s="46" t="s">
        <v>4</v>
      </c>
      <c r="S1806" s="46"/>
      <c r="T1806" s="46"/>
      <c r="U1806" s="46"/>
      <c r="V1806" s="205">
        <v>42699</v>
      </c>
      <c r="W1806" s="46" t="s">
        <v>201</v>
      </c>
      <c r="X1806" s="46" t="s">
        <v>5360</v>
      </c>
      <c r="Y1806" s="46"/>
      <c r="Z1806" s="46"/>
      <c r="AA1806" s="46" t="s">
        <v>5349</v>
      </c>
      <c r="AB1806" s="46" t="s">
        <v>34</v>
      </c>
      <c r="AC1806" s="46" t="s">
        <v>5350</v>
      </c>
      <c r="AD1806" s="46" t="s">
        <v>196</v>
      </c>
      <c r="AE1806" s="46"/>
      <c r="AF1806" s="46"/>
    </row>
    <row r="1807" spans="1:33" s="197" customFormat="1" ht="15" hidden="1" customHeight="1">
      <c r="A1807" s="46">
        <v>50</v>
      </c>
      <c r="B1807" s="194" t="s">
        <v>5148</v>
      </c>
      <c r="C1807" s="194" t="s">
        <v>216</v>
      </c>
      <c r="D1807" s="194" t="s">
        <v>217</v>
      </c>
      <c r="E1807" s="194" t="s">
        <v>5150</v>
      </c>
      <c r="F1807" s="46" t="s">
        <v>9338</v>
      </c>
      <c r="G1807" s="44" t="s">
        <v>5361</v>
      </c>
      <c r="H1807" s="44" t="s">
        <v>46</v>
      </c>
      <c r="I1807" s="198" t="s">
        <v>5362</v>
      </c>
      <c r="J1807" s="46" t="s">
        <v>5363</v>
      </c>
      <c r="K1807" s="46" t="s">
        <v>5364</v>
      </c>
      <c r="L1807" s="46">
        <v>13402949637</v>
      </c>
      <c r="M1807" s="46">
        <v>42461</v>
      </c>
      <c r="N1807" s="46" t="s">
        <v>186</v>
      </c>
      <c r="O1807" s="46" t="s">
        <v>9287</v>
      </c>
      <c r="P1807" s="46" t="s">
        <v>193</v>
      </c>
      <c r="Q1807" s="46" t="s">
        <v>7</v>
      </c>
      <c r="R1807" s="46" t="s">
        <v>4</v>
      </c>
      <c r="S1807" s="46"/>
      <c r="T1807" s="46"/>
      <c r="U1807" s="198" t="s">
        <v>5165</v>
      </c>
      <c r="V1807" s="205">
        <v>42691</v>
      </c>
      <c r="W1807" s="46" t="s">
        <v>189</v>
      </c>
      <c r="X1807" s="46" t="s">
        <v>5365</v>
      </c>
      <c r="Y1807" s="46" t="s">
        <v>5366</v>
      </c>
      <c r="Z1807" s="46"/>
      <c r="AA1807" s="46" t="s">
        <v>5367</v>
      </c>
      <c r="AB1807" s="46" t="s">
        <v>195</v>
      </c>
      <c r="AC1807" s="46" t="s">
        <v>5368</v>
      </c>
      <c r="AD1807" s="46"/>
      <c r="AE1807" s="46"/>
      <c r="AF1807" s="46"/>
    </row>
    <row r="1808" spans="1:33" s="197" customFormat="1" ht="15" hidden="1" customHeight="1">
      <c r="A1808" s="46">
        <v>51</v>
      </c>
      <c r="B1808" s="194" t="s">
        <v>5148</v>
      </c>
      <c r="C1808" s="194" t="s">
        <v>216</v>
      </c>
      <c r="D1808" s="194" t="s">
        <v>217</v>
      </c>
      <c r="E1808" s="194" t="s">
        <v>5150</v>
      </c>
      <c r="F1808" s="46" t="s">
        <v>9338</v>
      </c>
      <c r="G1808" s="44" t="s">
        <v>5361</v>
      </c>
      <c r="H1808" s="44" t="s">
        <v>192</v>
      </c>
      <c r="I1808" s="208" t="s">
        <v>2369</v>
      </c>
      <c r="J1808" s="46" t="s">
        <v>5369</v>
      </c>
      <c r="K1808" s="46"/>
      <c r="L1808" s="46"/>
      <c r="M1808" s="46">
        <v>42461</v>
      </c>
      <c r="N1808" s="46" t="s">
        <v>186</v>
      </c>
      <c r="O1808" s="46" t="s">
        <v>9339</v>
      </c>
      <c r="P1808" s="46" t="s">
        <v>188</v>
      </c>
      <c r="Q1808" s="46" t="s">
        <v>7</v>
      </c>
      <c r="R1808" s="46" t="s">
        <v>4</v>
      </c>
      <c r="S1808" s="46" t="s">
        <v>5370</v>
      </c>
      <c r="T1808" s="46" t="s">
        <v>9340</v>
      </c>
      <c r="U1808" s="46" t="s">
        <v>9338</v>
      </c>
      <c r="V1808" s="205"/>
      <c r="W1808" s="46" t="s">
        <v>189</v>
      </c>
      <c r="X1808" s="46" t="s">
        <v>9341</v>
      </c>
      <c r="Y1808" s="46" t="s">
        <v>5371</v>
      </c>
      <c r="Z1808" s="46"/>
      <c r="AA1808" s="46" t="s">
        <v>5367</v>
      </c>
      <c r="AB1808" s="46" t="s">
        <v>195</v>
      </c>
      <c r="AC1808" s="46" t="s">
        <v>5372</v>
      </c>
      <c r="AD1808" s="46"/>
      <c r="AE1808" s="46"/>
      <c r="AF1808" s="46"/>
    </row>
    <row r="1809" spans="1:33" s="197" customFormat="1" ht="15" hidden="1" customHeight="1">
      <c r="A1809" s="46">
        <v>52</v>
      </c>
      <c r="B1809" s="194" t="s">
        <v>5148</v>
      </c>
      <c r="C1809" s="194" t="s">
        <v>216</v>
      </c>
      <c r="D1809" s="194" t="s">
        <v>217</v>
      </c>
      <c r="E1809" s="194" t="s">
        <v>5150</v>
      </c>
      <c r="F1809" s="46" t="s">
        <v>9338</v>
      </c>
      <c r="G1809" s="44" t="s">
        <v>5361</v>
      </c>
      <c r="H1809" s="44" t="s">
        <v>8</v>
      </c>
      <c r="I1809" s="208" t="s">
        <v>5373</v>
      </c>
      <c r="J1809" s="46" t="s">
        <v>5374</v>
      </c>
      <c r="K1809" s="46" t="s">
        <v>5375</v>
      </c>
      <c r="L1809" s="46"/>
      <c r="M1809" s="46">
        <v>42461</v>
      </c>
      <c r="N1809" s="46" t="s">
        <v>186</v>
      </c>
      <c r="O1809" s="46" t="s">
        <v>9339</v>
      </c>
      <c r="P1809" s="46" t="s">
        <v>188</v>
      </c>
      <c r="Q1809" s="46" t="s">
        <v>7</v>
      </c>
      <c r="R1809" s="46" t="s">
        <v>4</v>
      </c>
      <c r="S1809" s="46" t="s">
        <v>5376</v>
      </c>
      <c r="T1809" s="46" t="s">
        <v>9342</v>
      </c>
      <c r="U1809" s="46" t="s">
        <v>9338</v>
      </c>
      <c r="V1809" s="205" t="s">
        <v>5377</v>
      </c>
      <c r="W1809" s="46" t="s">
        <v>189</v>
      </c>
      <c r="X1809" s="46" t="s">
        <v>9343</v>
      </c>
      <c r="Y1809" s="46" t="s">
        <v>5378</v>
      </c>
      <c r="Z1809" s="46"/>
      <c r="AA1809" s="46" t="s">
        <v>5367</v>
      </c>
      <c r="AB1809" s="46" t="s">
        <v>195</v>
      </c>
      <c r="AC1809" s="46" t="s">
        <v>5368</v>
      </c>
      <c r="AD1809" s="46"/>
      <c r="AE1809" s="46"/>
      <c r="AF1809" s="46"/>
    </row>
    <row r="1810" spans="1:33" s="197" customFormat="1" ht="15" hidden="1" customHeight="1">
      <c r="A1810" s="46">
        <v>53</v>
      </c>
      <c r="B1810" s="194" t="s">
        <v>5148</v>
      </c>
      <c r="C1810" s="194" t="s">
        <v>216</v>
      </c>
      <c r="D1810" s="194" t="s">
        <v>217</v>
      </c>
      <c r="E1810" s="194" t="s">
        <v>5150</v>
      </c>
      <c r="F1810" s="46" t="s">
        <v>9338</v>
      </c>
      <c r="G1810" s="44" t="s">
        <v>5361</v>
      </c>
      <c r="H1810" s="44" t="s">
        <v>3</v>
      </c>
      <c r="I1810" s="198" t="s">
        <v>9338</v>
      </c>
      <c r="J1810" s="46" t="s">
        <v>5379</v>
      </c>
      <c r="K1810" s="46" t="s">
        <v>5380</v>
      </c>
      <c r="L1810" s="46" t="s">
        <v>5381</v>
      </c>
      <c r="M1810" s="46">
        <v>42461</v>
      </c>
      <c r="N1810" s="46" t="s">
        <v>9344</v>
      </c>
      <c r="O1810" s="46" t="s">
        <v>9287</v>
      </c>
      <c r="P1810" s="46" t="s">
        <v>188</v>
      </c>
      <c r="Q1810" s="46" t="s">
        <v>7</v>
      </c>
      <c r="R1810" s="46" t="s">
        <v>4</v>
      </c>
      <c r="S1810" s="46" t="s">
        <v>5383</v>
      </c>
      <c r="T1810" s="46" t="s">
        <v>5384</v>
      </c>
      <c r="U1810" s="46"/>
      <c r="V1810" s="205">
        <v>42704</v>
      </c>
      <c r="W1810" s="46" t="s">
        <v>189</v>
      </c>
      <c r="X1810" s="46" t="s">
        <v>5385</v>
      </c>
      <c r="Y1810" s="46"/>
      <c r="Z1810" s="46"/>
      <c r="AA1810" s="46" t="s">
        <v>5367</v>
      </c>
      <c r="AB1810" s="46" t="s">
        <v>195</v>
      </c>
      <c r="AC1810" s="46" t="s">
        <v>5368</v>
      </c>
      <c r="AD1810" s="46"/>
      <c r="AE1810" s="46"/>
      <c r="AF1810" s="46"/>
    </row>
    <row r="1811" spans="1:33" s="197" customFormat="1" ht="15" hidden="1" customHeight="1">
      <c r="A1811" s="46">
        <v>54</v>
      </c>
      <c r="B1811" s="194" t="s">
        <v>5148</v>
      </c>
      <c r="C1811" s="194" t="s">
        <v>5197</v>
      </c>
      <c r="D1811" s="194" t="s">
        <v>2153</v>
      </c>
      <c r="E1811" s="202" t="s">
        <v>5150</v>
      </c>
      <c r="F1811" s="198" t="s">
        <v>5386</v>
      </c>
      <c r="G1811" s="204" t="s">
        <v>5387</v>
      </c>
      <c r="H1811" s="44" t="s">
        <v>3</v>
      </c>
      <c r="I1811" s="198" t="s">
        <v>5386</v>
      </c>
      <c r="J1811" s="46" t="s">
        <v>5388</v>
      </c>
      <c r="K1811" s="46" t="s">
        <v>5389</v>
      </c>
      <c r="L1811" s="46">
        <v>13355819829</v>
      </c>
      <c r="M1811" s="46" t="s">
        <v>1929</v>
      </c>
      <c r="N1811" s="46" t="s">
        <v>186</v>
      </c>
      <c r="O1811" s="46" t="s">
        <v>187</v>
      </c>
      <c r="P1811" s="46" t="s">
        <v>188</v>
      </c>
      <c r="Q1811" s="46" t="s">
        <v>6</v>
      </c>
      <c r="R1811" s="46" t="s">
        <v>4</v>
      </c>
      <c r="S1811" s="46" t="s">
        <v>5390</v>
      </c>
      <c r="T1811" s="46" t="s">
        <v>5391</v>
      </c>
      <c r="U1811" s="46"/>
      <c r="V1811" s="205">
        <v>42695</v>
      </c>
      <c r="W1811" s="46" t="s">
        <v>189</v>
      </c>
      <c r="X1811" s="46" t="s">
        <v>5392</v>
      </c>
      <c r="Y1811" s="46"/>
      <c r="Z1811" s="46"/>
      <c r="AA1811" s="46" t="s">
        <v>2617</v>
      </c>
      <c r="AB1811" s="46" t="s">
        <v>195</v>
      </c>
      <c r="AC1811" s="46" t="s">
        <v>5206</v>
      </c>
      <c r="AD1811" s="46"/>
      <c r="AE1811" s="46" t="s">
        <v>196</v>
      </c>
      <c r="AF1811" s="46"/>
    </row>
    <row r="1812" spans="1:33" s="197" customFormat="1" ht="15" hidden="1" customHeight="1">
      <c r="A1812" s="46">
        <v>55</v>
      </c>
      <c r="B1812" s="194" t="s">
        <v>5148</v>
      </c>
      <c r="C1812" s="194" t="s">
        <v>5197</v>
      </c>
      <c r="D1812" s="194" t="s">
        <v>2153</v>
      </c>
      <c r="E1812" s="202" t="s">
        <v>5150</v>
      </c>
      <c r="F1812" s="198" t="s">
        <v>5386</v>
      </c>
      <c r="G1812" s="204" t="s">
        <v>5387</v>
      </c>
      <c r="H1812" s="44" t="s">
        <v>46</v>
      </c>
      <c r="I1812" s="198" t="s">
        <v>2369</v>
      </c>
      <c r="J1812" s="46" t="s">
        <v>5203</v>
      </c>
      <c r="K1812" s="46" t="s">
        <v>5204</v>
      </c>
      <c r="L1812" s="46">
        <v>13093778366</v>
      </c>
      <c r="M1812" s="46" t="s">
        <v>5205</v>
      </c>
      <c r="N1812" s="46" t="s">
        <v>186</v>
      </c>
      <c r="O1812" s="46" t="s">
        <v>187</v>
      </c>
      <c r="P1812" s="46" t="s">
        <v>188</v>
      </c>
      <c r="Q1812" s="46" t="s">
        <v>6</v>
      </c>
      <c r="R1812" s="46" t="s">
        <v>6</v>
      </c>
      <c r="S1812" s="46"/>
      <c r="T1812" s="46"/>
      <c r="U1812" s="198" t="s">
        <v>5165</v>
      </c>
      <c r="V1812" s="205">
        <v>42691</v>
      </c>
      <c r="W1812" s="46" t="s">
        <v>189</v>
      </c>
      <c r="X1812" s="46" t="s">
        <v>1356</v>
      </c>
      <c r="Y1812" s="46"/>
      <c r="Z1812" s="46"/>
      <c r="AA1812" s="46" t="s">
        <v>2617</v>
      </c>
      <c r="AB1812" s="46" t="s">
        <v>195</v>
      </c>
      <c r="AC1812" s="46" t="s">
        <v>5206</v>
      </c>
      <c r="AD1812" s="46"/>
      <c r="AE1812" s="46" t="e">
        <v>#N/A</v>
      </c>
      <c r="AF1812" s="46"/>
    </row>
    <row r="1813" spans="1:33" s="197" customFormat="1" ht="15" hidden="1" customHeight="1">
      <c r="A1813" s="46">
        <v>56</v>
      </c>
      <c r="B1813" s="194" t="s">
        <v>5148</v>
      </c>
      <c r="C1813" s="194" t="s">
        <v>5149</v>
      </c>
      <c r="D1813" s="194" t="s">
        <v>204</v>
      </c>
      <c r="E1813" s="202" t="s">
        <v>5150</v>
      </c>
      <c r="F1813" s="198" t="s">
        <v>5393</v>
      </c>
      <c r="G1813" s="204" t="s">
        <v>5394</v>
      </c>
      <c r="H1813" s="44" t="s">
        <v>5</v>
      </c>
      <c r="I1813" s="198" t="s">
        <v>5395</v>
      </c>
      <c r="J1813" s="46" t="s">
        <v>5396</v>
      </c>
      <c r="K1813" s="46" t="s">
        <v>5397</v>
      </c>
      <c r="L1813" s="46">
        <v>15920080549</v>
      </c>
      <c r="M1813" s="195">
        <v>42156</v>
      </c>
      <c r="N1813" s="46" t="s">
        <v>186</v>
      </c>
      <c r="O1813" s="46" t="s">
        <v>191</v>
      </c>
      <c r="P1813" s="46" t="s">
        <v>188</v>
      </c>
      <c r="Q1813" s="46" t="s">
        <v>7</v>
      </c>
      <c r="R1813" s="46" t="s">
        <v>4</v>
      </c>
      <c r="S1813" s="46" t="s">
        <v>194</v>
      </c>
      <c r="T1813" s="46" t="s">
        <v>194</v>
      </c>
      <c r="U1813" s="46" t="s">
        <v>5311</v>
      </c>
      <c r="V1813" s="205">
        <v>42691</v>
      </c>
      <c r="W1813" s="46" t="s">
        <v>189</v>
      </c>
      <c r="X1813" s="46" t="s">
        <v>1356</v>
      </c>
      <c r="Y1813" s="46"/>
      <c r="Z1813" s="46"/>
      <c r="AA1813" s="46" t="s">
        <v>1700</v>
      </c>
      <c r="AB1813" s="46" t="s">
        <v>195</v>
      </c>
      <c r="AC1813" s="46" t="s">
        <v>5313</v>
      </c>
      <c r="AD1813" s="46"/>
      <c r="AE1813" s="46"/>
      <c r="AF1813" s="46"/>
    </row>
    <row r="1814" spans="1:33" s="197" customFormat="1" ht="15" hidden="1" customHeight="1">
      <c r="A1814" s="46">
        <v>57</v>
      </c>
      <c r="B1814" s="194" t="s">
        <v>5148</v>
      </c>
      <c r="C1814" s="194" t="s">
        <v>5149</v>
      </c>
      <c r="D1814" s="194" t="s">
        <v>204</v>
      </c>
      <c r="E1814" s="202" t="s">
        <v>5150</v>
      </c>
      <c r="F1814" s="198" t="s">
        <v>5393</v>
      </c>
      <c r="G1814" s="204" t="s">
        <v>5394</v>
      </c>
      <c r="H1814" s="44" t="s">
        <v>3</v>
      </c>
      <c r="I1814" s="198" t="s">
        <v>5393</v>
      </c>
      <c r="J1814" s="46" t="s">
        <v>5398</v>
      </c>
      <c r="K1814" s="46" t="s">
        <v>5399</v>
      </c>
      <c r="L1814" s="46">
        <v>15012731027</v>
      </c>
      <c r="M1814" s="195">
        <v>42156</v>
      </c>
      <c r="N1814" s="46" t="s">
        <v>186</v>
      </c>
      <c r="O1814" s="46" t="s">
        <v>187</v>
      </c>
      <c r="P1814" s="46" t="s">
        <v>193</v>
      </c>
      <c r="Q1814" s="46" t="s">
        <v>7</v>
      </c>
      <c r="R1814" s="46" t="s">
        <v>4</v>
      </c>
      <c r="S1814" s="46" t="s">
        <v>194</v>
      </c>
      <c r="T1814" s="46" t="s">
        <v>194</v>
      </c>
      <c r="U1814" s="46" t="s">
        <v>5311</v>
      </c>
      <c r="V1814" s="205">
        <v>42691</v>
      </c>
      <c r="W1814" s="46" t="s">
        <v>189</v>
      </c>
      <c r="X1814" s="46" t="s">
        <v>5393</v>
      </c>
      <c r="Y1814" s="46"/>
      <c r="Z1814" s="46"/>
      <c r="AA1814" s="46" t="s">
        <v>1425</v>
      </c>
      <c r="AB1814" s="46" t="s">
        <v>195</v>
      </c>
      <c r="AC1814" s="46" t="s">
        <v>5313</v>
      </c>
      <c r="AD1814" s="46" t="s">
        <v>196</v>
      </c>
      <c r="AE1814" s="46"/>
      <c r="AF1814" s="46"/>
    </row>
    <row r="1815" spans="1:33" s="197" customFormat="1" ht="15" hidden="1" customHeight="1">
      <c r="A1815" s="46">
        <v>58</v>
      </c>
      <c r="B1815" s="194" t="s">
        <v>5148</v>
      </c>
      <c r="C1815" s="194" t="s">
        <v>5149</v>
      </c>
      <c r="D1815" s="194" t="s">
        <v>204</v>
      </c>
      <c r="E1815" s="202" t="s">
        <v>5150</v>
      </c>
      <c r="F1815" s="198" t="s">
        <v>5393</v>
      </c>
      <c r="G1815" s="204" t="s">
        <v>5394</v>
      </c>
      <c r="H1815" s="44" t="s">
        <v>46</v>
      </c>
      <c r="I1815" s="198" t="s">
        <v>5400</v>
      </c>
      <c r="J1815" s="46" t="s">
        <v>5193</v>
      </c>
      <c r="K1815" s="46" t="s">
        <v>5401</v>
      </c>
      <c r="L1815" s="46">
        <v>18682408878</v>
      </c>
      <c r="M1815" s="195">
        <v>42461</v>
      </c>
      <c r="N1815" s="46" t="s">
        <v>186</v>
      </c>
      <c r="O1815" s="46" t="s">
        <v>191</v>
      </c>
      <c r="P1815" s="46" t="s">
        <v>188</v>
      </c>
      <c r="Q1815" s="46" t="s">
        <v>7</v>
      </c>
      <c r="R1815" s="46" t="s">
        <v>4</v>
      </c>
      <c r="S1815" s="46" t="s">
        <v>194</v>
      </c>
      <c r="T1815" s="46" t="s">
        <v>194</v>
      </c>
      <c r="U1815" s="198" t="s">
        <v>5165</v>
      </c>
      <c r="V1815" s="205">
        <v>42691</v>
      </c>
      <c r="W1815" s="198" t="s">
        <v>189</v>
      </c>
      <c r="X1815" s="46"/>
      <c r="Y1815" s="46"/>
      <c r="Z1815" s="46"/>
      <c r="AA1815" s="46" t="s">
        <v>1425</v>
      </c>
      <c r="AB1815" s="46" t="s">
        <v>195</v>
      </c>
      <c r="AC1815" s="46" t="s">
        <v>5313</v>
      </c>
      <c r="AD1815" s="46"/>
      <c r="AE1815" s="46"/>
      <c r="AF1815" s="46"/>
    </row>
    <row r="1816" spans="1:33" s="197" customFormat="1" ht="15" hidden="1" customHeight="1">
      <c r="A1816" s="46">
        <v>59</v>
      </c>
      <c r="B1816" s="194" t="s">
        <v>5148</v>
      </c>
      <c r="C1816" s="194" t="s">
        <v>5149</v>
      </c>
      <c r="D1816" s="194" t="s">
        <v>204</v>
      </c>
      <c r="E1816" s="202" t="s">
        <v>5150</v>
      </c>
      <c r="F1816" s="198" t="s">
        <v>5393</v>
      </c>
      <c r="G1816" s="204" t="s">
        <v>5394</v>
      </c>
      <c r="H1816" s="44" t="s">
        <v>8</v>
      </c>
      <c r="I1816" s="198" t="s">
        <v>5402</v>
      </c>
      <c r="J1816" s="46" t="s">
        <v>5403</v>
      </c>
      <c r="K1816" s="46" t="s">
        <v>5404</v>
      </c>
      <c r="L1816" s="46">
        <v>15986812564</v>
      </c>
      <c r="M1816" s="195">
        <v>42156</v>
      </c>
      <c r="N1816" s="46" t="s">
        <v>186</v>
      </c>
      <c r="O1816" s="46" t="s">
        <v>187</v>
      </c>
      <c r="P1816" s="46" t="s">
        <v>188</v>
      </c>
      <c r="Q1816" s="46" t="s">
        <v>7</v>
      </c>
      <c r="R1816" s="46" t="s">
        <v>4</v>
      </c>
      <c r="S1816" s="46" t="s">
        <v>194</v>
      </c>
      <c r="T1816" s="46" t="s">
        <v>194</v>
      </c>
      <c r="U1816" s="198" t="s">
        <v>5311</v>
      </c>
      <c r="V1816" s="205">
        <v>42691</v>
      </c>
      <c r="W1816" s="198" t="s">
        <v>189</v>
      </c>
      <c r="X1816" s="46" t="s">
        <v>5402</v>
      </c>
      <c r="Y1816" s="46"/>
      <c r="Z1816" s="46"/>
      <c r="AA1816" s="46" t="s">
        <v>1425</v>
      </c>
      <c r="AB1816" s="46" t="s">
        <v>195</v>
      </c>
      <c r="AC1816" s="46" t="s">
        <v>5313</v>
      </c>
      <c r="AD1816" s="46"/>
      <c r="AE1816" s="46"/>
      <c r="AF1816" s="46"/>
    </row>
    <row r="1817" spans="1:33" ht="15" hidden="1" customHeight="1">
      <c r="A1817" s="46">
        <v>60</v>
      </c>
      <c r="B1817" s="194" t="s">
        <v>5148</v>
      </c>
      <c r="C1817" s="194" t="s">
        <v>5149</v>
      </c>
      <c r="D1817" s="194" t="s">
        <v>204</v>
      </c>
      <c r="E1817" s="202" t="s">
        <v>5150</v>
      </c>
      <c r="F1817" s="198" t="s">
        <v>5405</v>
      </c>
      <c r="G1817" s="204" t="s">
        <v>5406</v>
      </c>
      <c r="H1817" s="44" t="s">
        <v>3</v>
      </c>
      <c r="I1817" s="198" t="s">
        <v>5405</v>
      </c>
      <c r="J1817" s="46" t="s">
        <v>5407</v>
      </c>
      <c r="K1817" s="46" t="s">
        <v>5408</v>
      </c>
      <c r="L1817" s="46">
        <v>13662213659</v>
      </c>
      <c r="M1817" s="195">
        <v>41716</v>
      </c>
      <c r="N1817" s="46" t="s">
        <v>186</v>
      </c>
      <c r="O1817" s="46" t="s">
        <v>187</v>
      </c>
      <c r="P1817" s="46" t="s">
        <v>188</v>
      </c>
      <c r="Q1817" s="46" t="s">
        <v>7</v>
      </c>
      <c r="R1817" s="46" t="s">
        <v>7</v>
      </c>
      <c r="S1817" s="46" t="s">
        <v>5409</v>
      </c>
      <c r="T1817" s="46" t="s">
        <v>5410</v>
      </c>
      <c r="U1817" s="198" t="s">
        <v>5301</v>
      </c>
      <c r="V1817" s="205">
        <v>42704</v>
      </c>
      <c r="W1817" s="198" t="s">
        <v>189</v>
      </c>
      <c r="X1817" s="46" t="s">
        <v>5411</v>
      </c>
      <c r="AA1817" s="46" t="s">
        <v>1160</v>
      </c>
      <c r="AB1817" s="46" t="s">
        <v>195</v>
      </c>
      <c r="AC1817" s="46" t="s">
        <v>5412</v>
      </c>
      <c r="AD1817" s="46" t="s">
        <v>196</v>
      </c>
      <c r="AG1817" s="46"/>
    </row>
    <row r="1818" spans="1:33" ht="15" hidden="1" customHeight="1">
      <c r="A1818" s="46">
        <v>61</v>
      </c>
      <c r="B1818" s="194" t="s">
        <v>5148</v>
      </c>
      <c r="C1818" s="194" t="s">
        <v>5149</v>
      </c>
      <c r="D1818" s="194" t="s">
        <v>204</v>
      </c>
      <c r="E1818" s="202" t="s">
        <v>5150</v>
      </c>
      <c r="F1818" s="198" t="s">
        <v>5405</v>
      </c>
      <c r="G1818" s="204" t="s">
        <v>5406</v>
      </c>
      <c r="H1818" s="44" t="s">
        <v>5</v>
      </c>
      <c r="I1818" s="198" t="s">
        <v>5411</v>
      </c>
      <c r="J1818" s="46" t="s">
        <v>5413</v>
      </c>
      <c r="K1818" s="46" t="s">
        <v>5414</v>
      </c>
      <c r="L1818" s="46">
        <v>13480911852</v>
      </c>
      <c r="M1818" s="195">
        <v>42447</v>
      </c>
      <c r="N1818" s="46" t="s">
        <v>186</v>
      </c>
      <c r="O1818" s="46" t="s">
        <v>187</v>
      </c>
      <c r="P1818" s="46" t="s">
        <v>188</v>
      </c>
      <c r="Q1818" s="46" t="s">
        <v>7</v>
      </c>
      <c r="R1818" s="46" t="s">
        <v>7</v>
      </c>
      <c r="S1818" s="46" t="s">
        <v>5415</v>
      </c>
      <c r="T1818" s="46" t="s">
        <v>5416</v>
      </c>
      <c r="U1818" s="198" t="s">
        <v>5301</v>
      </c>
      <c r="V1818" s="205">
        <v>42704</v>
      </c>
      <c r="W1818" s="198" t="s">
        <v>189</v>
      </c>
      <c r="X1818" s="46" t="s">
        <v>5417</v>
      </c>
      <c r="AA1818" s="46" t="s">
        <v>1160</v>
      </c>
      <c r="AB1818" s="46" t="s">
        <v>195</v>
      </c>
      <c r="AC1818" s="46" t="s">
        <v>5412</v>
      </c>
      <c r="AG1818" s="46"/>
    </row>
    <row r="1819" spans="1:33" s="197" customFormat="1" ht="15" hidden="1" customHeight="1">
      <c r="A1819" s="46">
        <v>62</v>
      </c>
      <c r="B1819" s="194" t="s">
        <v>5148</v>
      </c>
      <c r="C1819" s="194" t="s">
        <v>5149</v>
      </c>
      <c r="D1819" s="194" t="s">
        <v>204</v>
      </c>
      <c r="E1819" s="202" t="s">
        <v>5150</v>
      </c>
      <c r="F1819" s="198" t="s">
        <v>5405</v>
      </c>
      <c r="G1819" s="204" t="s">
        <v>5406</v>
      </c>
      <c r="H1819" s="44" t="s">
        <v>46</v>
      </c>
      <c r="I1819" s="198" t="s">
        <v>5304</v>
      </c>
      <c r="J1819" s="46" t="s">
        <v>5305</v>
      </c>
      <c r="K1819" s="46" t="s">
        <v>5306</v>
      </c>
      <c r="L1819" s="46" t="s">
        <v>5418</v>
      </c>
      <c r="M1819" s="195">
        <v>42597</v>
      </c>
      <c r="N1819" s="46" t="s">
        <v>186</v>
      </c>
      <c r="O1819" s="46" t="s">
        <v>191</v>
      </c>
      <c r="P1819" s="46" t="s">
        <v>9290</v>
      </c>
      <c r="Q1819" s="46" t="s">
        <v>7</v>
      </c>
      <c r="R1819" s="46" t="s">
        <v>7</v>
      </c>
      <c r="S1819" s="46" t="s">
        <v>5419</v>
      </c>
      <c r="T1819" s="46" t="s">
        <v>5420</v>
      </c>
      <c r="U1819" s="198" t="s">
        <v>5165</v>
      </c>
      <c r="V1819" s="205">
        <v>42690</v>
      </c>
      <c r="W1819" s="46" t="s">
        <v>189</v>
      </c>
      <c r="X1819" s="46" t="s">
        <v>1356</v>
      </c>
      <c r="Y1819" s="46" t="s">
        <v>201</v>
      </c>
      <c r="Z1819" s="46" t="s">
        <v>1356</v>
      </c>
      <c r="AA1819" s="46" t="s">
        <v>1160</v>
      </c>
      <c r="AB1819" s="46" t="s">
        <v>195</v>
      </c>
      <c r="AC1819" s="46" t="s">
        <v>5412</v>
      </c>
      <c r="AD1819" s="46" t="s">
        <v>195</v>
      </c>
      <c r="AE1819" s="46" t="s">
        <v>5421</v>
      </c>
      <c r="AF1819" s="46"/>
    </row>
    <row r="1820" spans="1:33" s="197" customFormat="1" ht="15" hidden="1" customHeight="1">
      <c r="A1820" s="46">
        <v>63</v>
      </c>
      <c r="B1820" s="194" t="s">
        <v>5148</v>
      </c>
      <c r="C1820" s="194" t="s">
        <v>5149</v>
      </c>
      <c r="D1820" s="194" t="s">
        <v>204</v>
      </c>
      <c r="E1820" s="202" t="s">
        <v>5150</v>
      </c>
      <c r="F1820" s="198" t="s">
        <v>5422</v>
      </c>
      <c r="G1820" s="204" t="s">
        <v>5423</v>
      </c>
      <c r="H1820" s="44" t="s">
        <v>3</v>
      </c>
      <c r="I1820" s="198" t="s">
        <v>5422</v>
      </c>
      <c r="J1820" s="46" t="s">
        <v>5424</v>
      </c>
      <c r="K1820" s="46" t="s">
        <v>5425</v>
      </c>
      <c r="L1820" s="46">
        <v>13077897136</v>
      </c>
      <c r="M1820" s="195">
        <v>42088</v>
      </c>
      <c r="N1820" s="46" t="s">
        <v>186</v>
      </c>
      <c r="O1820" s="46" t="s">
        <v>187</v>
      </c>
      <c r="P1820" s="46" t="s">
        <v>188</v>
      </c>
      <c r="Q1820" s="46" t="s">
        <v>4</v>
      </c>
      <c r="R1820" s="46" t="s">
        <v>4</v>
      </c>
      <c r="S1820" s="46" t="s">
        <v>5426</v>
      </c>
      <c r="T1820" s="46" t="s">
        <v>5427</v>
      </c>
      <c r="U1820" s="198" t="s">
        <v>5301</v>
      </c>
      <c r="V1820" s="205">
        <v>42704</v>
      </c>
      <c r="W1820" s="198" t="s">
        <v>189</v>
      </c>
      <c r="X1820" s="46" t="s">
        <v>1356</v>
      </c>
      <c r="Y1820" s="46"/>
      <c r="Z1820" s="46"/>
      <c r="AA1820" s="46" t="s">
        <v>2617</v>
      </c>
      <c r="AB1820" s="46" t="s">
        <v>195</v>
      </c>
      <c r="AC1820" s="46" t="s">
        <v>5428</v>
      </c>
      <c r="AD1820" s="46" t="s">
        <v>196</v>
      </c>
      <c r="AE1820" s="46"/>
      <c r="AF1820" s="46"/>
    </row>
    <row r="1821" spans="1:33" s="197" customFormat="1" ht="15" hidden="1" customHeight="1">
      <c r="A1821" s="46">
        <v>64</v>
      </c>
      <c r="B1821" s="194" t="s">
        <v>5148</v>
      </c>
      <c r="C1821" s="194" t="s">
        <v>5149</v>
      </c>
      <c r="D1821" s="194" t="s">
        <v>204</v>
      </c>
      <c r="E1821" s="202" t="s">
        <v>5150</v>
      </c>
      <c r="F1821" s="198" t="s">
        <v>5422</v>
      </c>
      <c r="G1821" s="204" t="s">
        <v>5423</v>
      </c>
      <c r="H1821" s="44" t="s">
        <v>9</v>
      </c>
      <c r="I1821" s="198" t="s">
        <v>5429</v>
      </c>
      <c r="J1821" s="46" t="s">
        <v>5430</v>
      </c>
      <c r="K1821" s="46" t="s">
        <v>5431</v>
      </c>
      <c r="L1821" s="46">
        <v>13266897406</v>
      </c>
      <c r="M1821" s="195">
        <v>41775</v>
      </c>
      <c r="N1821" s="46" t="s">
        <v>186</v>
      </c>
      <c r="O1821" s="46" t="s">
        <v>187</v>
      </c>
      <c r="P1821" s="46" t="s">
        <v>188</v>
      </c>
      <c r="Q1821" s="46" t="s">
        <v>4</v>
      </c>
      <c r="R1821" s="46" t="s">
        <v>4</v>
      </c>
      <c r="S1821" s="46"/>
      <c r="T1821" s="46"/>
      <c r="U1821" s="198" t="s">
        <v>5301</v>
      </c>
      <c r="V1821" s="205">
        <v>42704</v>
      </c>
      <c r="W1821" s="198" t="s">
        <v>189</v>
      </c>
      <c r="X1821" s="46" t="s">
        <v>1356</v>
      </c>
      <c r="Y1821" s="46"/>
      <c r="Z1821" s="46"/>
      <c r="AA1821" s="46" t="s">
        <v>2617</v>
      </c>
      <c r="AB1821" s="46" t="s">
        <v>195</v>
      </c>
      <c r="AC1821" s="46" t="s">
        <v>5428</v>
      </c>
      <c r="AD1821" s="46"/>
      <c r="AE1821" s="46"/>
      <c r="AF1821" s="46"/>
    </row>
    <row r="1822" spans="1:33" s="197" customFormat="1" ht="15" hidden="1" customHeight="1">
      <c r="A1822" s="46">
        <v>65</v>
      </c>
      <c r="B1822" s="194" t="s">
        <v>5148</v>
      </c>
      <c r="C1822" s="194" t="s">
        <v>5149</v>
      </c>
      <c r="D1822" s="194" t="s">
        <v>204</v>
      </c>
      <c r="E1822" s="202" t="s">
        <v>5150</v>
      </c>
      <c r="F1822" s="198" t="s">
        <v>5422</v>
      </c>
      <c r="G1822" s="204" t="s">
        <v>5423</v>
      </c>
      <c r="H1822" s="44" t="s">
        <v>5</v>
      </c>
      <c r="I1822" s="198" t="s">
        <v>5432</v>
      </c>
      <c r="J1822" s="46" t="s">
        <v>5433</v>
      </c>
      <c r="K1822" s="46" t="s">
        <v>5434</v>
      </c>
      <c r="L1822" s="46">
        <v>13612961814</v>
      </c>
      <c r="M1822" s="195">
        <v>42094</v>
      </c>
      <c r="N1822" s="46" t="s">
        <v>186</v>
      </c>
      <c r="O1822" s="46" t="s">
        <v>187</v>
      </c>
      <c r="P1822" s="46" t="s">
        <v>188</v>
      </c>
      <c r="Q1822" s="46" t="s">
        <v>4</v>
      </c>
      <c r="R1822" s="46" t="s">
        <v>4</v>
      </c>
      <c r="S1822" s="46"/>
      <c r="T1822" s="46"/>
      <c r="U1822" s="198" t="s">
        <v>5301</v>
      </c>
      <c r="V1822" s="205">
        <v>42704</v>
      </c>
      <c r="W1822" s="198" t="s">
        <v>189</v>
      </c>
      <c r="X1822" s="46" t="s">
        <v>1356</v>
      </c>
      <c r="Y1822" s="46"/>
      <c r="Z1822" s="46"/>
      <c r="AA1822" s="46" t="s">
        <v>2617</v>
      </c>
      <c r="AB1822" s="46" t="s">
        <v>195</v>
      </c>
      <c r="AC1822" s="46" t="s">
        <v>5428</v>
      </c>
      <c r="AD1822" s="46"/>
      <c r="AE1822" s="46"/>
      <c r="AF1822" s="46"/>
    </row>
    <row r="1823" spans="1:33" s="197" customFormat="1" ht="15" hidden="1" customHeight="1">
      <c r="A1823" s="46">
        <v>66</v>
      </c>
      <c r="B1823" s="194" t="s">
        <v>5148</v>
      </c>
      <c r="C1823" s="194" t="s">
        <v>5149</v>
      </c>
      <c r="D1823" s="194" t="s">
        <v>204</v>
      </c>
      <c r="E1823" s="202" t="s">
        <v>5150</v>
      </c>
      <c r="F1823" s="198" t="s">
        <v>5422</v>
      </c>
      <c r="G1823" s="204" t="s">
        <v>5423</v>
      </c>
      <c r="H1823" s="44" t="s">
        <v>46</v>
      </c>
      <c r="I1823" s="198" t="s">
        <v>9345</v>
      </c>
      <c r="J1823" s="46" t="s">
        <v>9346</v>
      </c>
      <c r="K1823" s="46" t="s">
        <v>5435</v>
      </c>
      <c r="L1823" s="46">
        <v>13728858995</v>
      </c>
      <c r="M1823" s="195">
        <v>42688</v>
      </c>
      <c r="N1823" s="46" t="s">
        <v>186</v>
      </c>
      <c r="O1823" s="46" t="s">
        <v>191</v>
      </c>
      <c r="P1823" s="46" t="s">
        <v>9285</v>
      </c>
      <c r="Q1823" s="46" t="s">
        <v>4</v>
      </c>
      <c r="R1823" s="46" t="s">
        <v>4</v>
      </c>
      <c r="S1823" s="46"/>
      <c r="T1823" s="46"/>
      <c r="U1823" s="198"/>
      <c r="V1823" s="205"/>
      <c r="W1823" s="198" t="s">
        <v>201</v>
      </c>
      <c r="X1823" s="46"/>
      <c r="Y1823" s="46"/>
      <c r="Z1823" s="46"/>
      <c r="AA1823" s="46" t="s">
        <v>1634</v>
      </c>
      <c r="AB1823" s="46" t="s">
        <v>195</v>
      </c>
      <c r="AC1823" s="46" t="s">
        <v>5428</v>
      </c>
      <c r="AD1823" s="46"/>
      <c r="AE1823" s="46"/>
      <c r="AF1823" s="46"/>
    </row>
    <row r="1824" spans="1:33" s="197" customFormat="1" ht="15" hidden="1" customHeight="1">
      <c r="A1824" s="46">
        <v>67</v>
      </c>
      <c r="B1824" s="194" t="s">
        <v>5148</v>
      </c>
      <c r="C1824" s="194" t="s">
        <v>5197</v>
      </c>
      <c r="D1824" s="194" t="s">
        <v>2153</v>
      </c>
      <c r="E1824" s="202" t="s">
        <v>5150</v>
      </c>
      <c r="F1824" s="198" t="s">
        <v>5437</v>
      </c>
      <c r="G1824" s="204" t="s">
        <v>5438</v>
      </c>
      <c r="H1824" s="44" t="s">
        <v>3</v>
      </c>
      <c r="I1824" s="198" t="s">
        <v>5437</v>
      </c>
      <c r="J1824" s="46" t="s">
        <v>5439</v>
      </c>
      <c r="K1824" s="46" t="s">
        <v>5440</v>
      </c>
      <c r="L1824" s="46">
        <v>15990110805</v>
      </c>
      <c r="M1824" s="46" t="s">
        <v>1929</v>
      </c>
      <c r="N1824" s="46" t="s">
        <v>186</v>
      </c>
      <c r="O1824" s="46" t="s">
        <v>187</v>
      </c>
      <c r="P1824" s="46" t="s">
        <v>193</v>
      </c>
      <c r="Q1824" s="46" t="s">
        <v>7</v>
      </c>
      <c r="R1824" s="46" t="s">
        <v>7</v>
      </c>
      <c r="S1824" s="46"/>
      <c r="T1824" s="46"/>
      <c r="U1824" s="198"/>
      <c r="V1824" s="205">
        <v>42695</v>
      </c>
      <c r="W1824" s="198" t="s">
        <v>189</v>
      </c>
      <c r="X1824" s="46" t="s">
        <v>5441</v>
      </c>
      <c r="Y1824" s="46"/>
      <c r="Z1824" s="46"/>
      <c r="AA1824" s="46" t="s">
        <v>1074</v>
      </c>
      <c r="AB1824" s="46" t="s">
        <v>34</v>
      </c>
      <c r="AC1824" s="46" t="s">
        <v>5206</v>
      </c>
      <c r="AD1824" s="46" t="s">
        <v>196</v>
      </c>
      <c r="AE1824" s="46"/>
      <c r="AF1824" s="46"/>
    </row>
    <row r="1825" spans="1:33" s="197" customFormat="1" ht="15" hidden="1" customHeight="1">
      <c r="A1825" s="46">
        <v>68</v>
      </c>
      <c r="B1825" s="194" t="s">
        <v>5148</v>
      </c>
      <c r="C1825" s="194" t="s">
        <v>5197</v>
      </c>
      <c r="D1825" s="194" t="s">
        <v>2153</v>
      </c>
      <c r="E1825" s="202" t="s">
        <v>5150</v>
      </c>
      <c r="F1825" s="198" t="s">
        <v>5437</v>
      </c>
      <c r="G1825" s="204" t="s">
        <v>5438</v>
      </c>
      <c r="H1825" s="44" t="s">
        <v>5</v>
      </c>
      <c r="I1825" s="198" t="s">
        <v>5437</v>
      </c>
      <c r="J1825" s="46" t="s">
        <v>5439</v>
      </c>
      <c r="K1825" s="46" t="s">
        <v>5440</v>
      </c>
      <c r="L1825" s="46">
        <v>15257139353</v>
      </c>
      <c r="M1825" s="46" t="s">
        <v>5216</v>
      </c>
      <c r="N1825" s="46" t="s">
        <v>186</v>
      </c>
      <c r="O1825" s="46" t="s">
        <v>187</v>
      </c>
      <c r="P1825" s="46" t="s">
        <v>188</v>
      </c>
      <c r="Q1825" s="46" t="s">
        <v>7</v>
      </c>
      <c r="R1825" s="46" t="s">
        <v>7</v>
      </c>
      <c r="S1825" s="46" t="s">
        <v>5442</v>
      </c>
      <c r="T1825" s="46" t="s">
        <v>5443</v>
      </c>
      <c r="U1825" s="198" t="s">
        <v>5444</v>
      </c>
      <c r="V1825" s="205">
        <v>42695</v>
      </c>
      <c r="W1825" s="198" t="s">
        <v>189</v>
      </c>
      <c r="X1825" s="46" t="s">
        <v>1356</v>
      </c>
      <c r="Y1825" s="46"/>
      <c r="Z1825" s="46"/>
      <c r="AA1825" s="46" t="s">
        <v>1074</v>
      </c>
      <c r="AB1825" s="46" t="s">
        <v>34</v>
      </c>
      <c r="AC1825" s="46" t="s">
        <v>5206</v>
      </c>
      <c r="AD1825" s="46" t="s">
        <v>196</v>
      </c>
      <c r="AE1825" s="46"/>
      <c r="AF1825" s="46"/>
    </row>
    <row r="1826" spans="1:33" s="197" customFormat="1" ht="15" hidden="1" customHeight="1">
      <c r="A1826" s="46">
        <v>69</v>
      </c>
      <c r="B1826" s="194" t="s">
        <v>5148</v>
      </c>
      <c r="C1826" s="194" t="s">
        <v>5197</v>
      </c>
      <c r="D1826" s="194" t="s">
        <v>2153</v>
      </c>
      <c r="E1826" s="202" t="s">
        <v>5150</v>
      </c>
      <c r="F1826" s="198" t="s">
        <v>5437</v>
      </c>
      <c r="G1826" s="204" t="s">
        <v>5438</v>
      </c>
      <c r="H1826" s="44" t="s">
        <v>5</v>
      </c>
      <c r="I1826" s="46" t="s">
        <v>5445</v>
      </c>
      <c r="J1826" s="46" t="s">
        <v>5446</v>
      </c>
      <c r="K1826" s="46" t="s">
        <v>5447</v>
      </c>
      <c r="L1826" s="46">
        <v>18668169233</v>
      </c>
      <c r="M1826" s="46" t="s">
        <v>5216</v>
      </c>
      <c r="N1826" s="46" t="s">
        <v>186</v>
      </c>
      <c r="O1826" s="46" t="s">
        <v>187</v>
      </c>
      <c r="P1826" s="46" t="s">
        <v>188</v>
      </c>
      <c r="Q1826" s="46" t="s">
        <v>7</v>
      </c>
      <c r="R1826" s="46" t="s">
        <v>7</v>
      </c>
      <c r="S1826" s="46" t="s">
        <v>5442</v>
      </c>
      <c r="T1826" s="46" t="s">
        <v>5443</v>
      </c>
      <c r="U1826" s="198" t="s">
        <v>5444</v>
      </c>
      <c r="V1826" s="198" t="s">
        <v>190</v>
      </c>
      <c r="W1826" s="198" t="s">
        <v>189</v>
      </c>
      <c r="X1826" s="46" t="s">
        <v>1356</v>
      </c>
      <c r="Y1826" s="46"/>
      <c r="Z1826" s="46"/>
      <c r="AA1826" s="46" t="s">
        <v>1074</v>
      </c>
      <c r="AB1826" s="46" t="s">
        <v>34</v>
      </c>
      <c r="AC1826" s="46" t="s">
        <v>5206</v>
      </c>
      <c r="AD1826" s="46" t="e">
        <v>#N/A</v>
      </c>
      <c r="AE1826" s="46"/>
      <c r="AF1826" s="46"/>
    </row>
    <row r="1827" spans="1:33" s="197" customFormat="1" ht="15" hidden="1" customHeight="1">
      <c r="A1827" s="46">
        <v>70</v>
      </c>
      <c r="B1827" s="194" t="s">
        <v>5148</v>
      </c>
      <c r="C1827" s="194" t="s">
        <v>5197</v>
      </c>
      <c r="D1827" s="194" t="s">
        <v>2153</v>
      </c>
      <c r="E1827" s="202" t="s">
        <v>5150</v>
      </c>
      <c r="F1827" s="198" t="s">
        <v>5437</v>
      </c>
      <c r="G1827" s="204" t="s">
        <v>5438</v>
      </c>
      <c r="H1827" s="44" t="s">
        <v>5</v>
      </c>
      <c r="I1827" s="46" t="s">
        <v>5441</v>
      </c>
      <c r="J1827" s="46" t="s">
        <v>5448</v>
      </c>
      <c r="K1827" s="46" t="s">
        <v>5449</v>
      </c>
      <c r="L1827" s="46">
        <v>18658177582</v>
      </c>
      <c r="M1827" s="46" t="s">
        <v>5216</v>
      </c>
      <c r="N1827" s="46" t="s">
        <v>186</v>
      </c>
      <c r="O1827" s="46" t="s">
        <v>187</v>
      </c>
      <c r="P1827" s="46" t="s">
        <v>188</v>
      </c>
      <c r="Q1827" s="46" t="s">
        <v>7</v>
      </c>
      <c r="R1827" s="46" t="s">
        <v>7</v>
      </c>
      <c r="S1827" s="46" t="s">
        <v>5442</v>
      </c>
      <c r="T1827" s="46" t="s">
        <v>5443</v>
      </c>
      <c r="U1827" s="198" t="s">
        <v>5444</v>
      </c>
      <c r="V1827" s="198" t="s">
        <v>190</v>
      </c>
      <c r="W1827" s="198" t="s">
        <v>189</v>
      </c>
      <c r="X1827" s="46" t="s">
        <v>1356</v>
      </c>
      <c r="Y1827" s="46"/>
      <c r="Z1827" s="46"/>
      <c r="AA1827" s="46" t="s">
        <v>1074</v>
      </c>
      <c r="AB1827" s="46" t="s">
        <v>34</v>
      </c>
      <c r="AC1827" s="46" t="s">
        <v>5206</v>
      </c>
      <c r="AD1827" s="46" t="e">
        <v>#N/A</v>
      </c>
      <c r="AE1827" s="46"/>
      <c r="AF1827" s="46"/>
    </row>
    <row r="1828" spans="1:33" ht="15" hidden="1" customHeight="1">
      <c r="A1828" s="46">
        <v>71</v>
      </c>
      <c r="B1828" s="194" t="s">
        <v>5148</v>
      </c>
      <c r="C1828" s="194" t="s">
        <v>5197</v>
      </c>
      <c r="D1828" s="194" t="s">
        <v>2153</v>
      </c>
      <c r="E1828" s="202" t="s">
        <v>5150</v>
      </c>
      <c r="F1828" s="198" t="s">
        <v>5437</v>
      </c>
      <c r="G1828" s="204" t="s">
        <v>5438</v>
      </c>
      <c r="H1828" s="44" t="s">
        <v>5</v>
      </c>
      <c r="I1828" s="46" t="s">
        <v>9347</v>
      </c>
      <c r="J1828" s="46" t="s">
        <v>5450</v>
      </c>
      <c r="K1828" s="46" t="s">
        <v>5451</v>
      </c>
      <c r="L1828" s="46">
        <v>18069812156</v>
      </c>
      <c r="M1828" s="46" t="s">
        <v>5216</v>
      </c>
      <c r="N1828" s="46" t="s">
        <v>186</v>
      </c>
      <c r="O1828" s="46" t="s">
        <v>187</v>
      </c>
      <c r="P1828" s="46" t="s">
        <v>188</v>
      </c>
      <c r="Q1828" s="46" t="s">
        <v>7</v>
      </c>
      <c r="R1828" s="46" t="s">
        <v>7</v>
      </c>
      <c r="S1828" s="46" t="s">
        <v>5442</v>
      </c>
      <c r="T1828" s="46" t="s">
        <v>5443</v>
      </c>
      <c r="U1828" s="198" t="s">
        <v>5444</v>
      </c>
      <c r="V1828" s="198" t="s">
        <v>190</v>
      </c>
      <c r="W1828" s="198" t="s">
        <v>189</v>
      </c>
      <c r="X1828" s="46" t="s">
        <v>1356</v>
      </c>
      <c r="AA1828" s="46" t="s">
        <v>1074</v>
      </c>
      <c r="AB1828" s="46" t="s">
        <v>34</v>
      </c>
      <c r="AC1828" s="46" t="s">
        <v>5206</v>
      </c>
      <c r="AD1828" s="46" t="e">
        <v>#N/A</v>
      </c>
      <c r="AG1828" s="46"/>
    </row>
    <row r="1829" spans="1:33" ht="15" hidden="1" customHeight="1">
      <c r="A1829" s="46">
        <v>72</v>
      </c>
      <c r="B1829" s="194" t="s">
        <v>5148</v>
      </c>
      <c r="C1829" s="194" t="s">
        <v>5197</v>
      </c>
      <c r="D1829" s="194" t="s">
        <v>2153</v>
      </c>
      <c r="E1829" s="202" t="s">
        <v>5150</v>
      </c>
      <c r="F1829" s="198" t="s">
        <v>5437</v>
      </c>
      <c r="G1829" s="204" t="s">
        <v>5438</v>
      </c>
      <c r="H1829" s="44" t="s">
        <v>46</v>
      </c>
      <c r="I1829" s="46" t="s">
        <v>2369</v>
      </c>
      <c r="J1829" s="46" t="s">
        <v>5203</v>
      </c>
      <c r="K1829" s="46" t="s">
        <v>5204</v>
      </c>
      <c r="L1829" s="46">
        <v>13093778366</v>
      </c>
      <c r="M1829" s="46" t="s">
        <v>5205</v>
      </c>
      <c r="N1829" s="46" t="s">
        <v>186</v>
      </c>
      <c r="O1829" s="46" t="s">
        <v>187</v>
      </c>
      <c r="P1829" s="46" t="s">
        <v>188</v>
      </c>
      <c r="Q1829" s="46" t="s">
        <v>7</v>
      </c>
      <c r="R1829" s="46" t="s">
        <v>7</v>
      </c>
      <c r="U1829" s="198" t="s">
        <v>5165</v>
      </c>
      <c r="V1829" s="46" t="s">
        <v>190</v>
      </c>
      <c r="W1829" s="46" t="s">
        <v>189</v>
      </c>
      <c r="X1829" s="46" t="s">
        <v>1356</v>
      </c>
      <c r="AA1829" s="46" t="s">
        <v>1074</v>
      </c>
      <c r="AB1829" s="46" t="s">
        <v>34</v>
      </c>
      <c r="AC1829" s="46" t="s">
        <v>5206</v>
      </c>
      <c r="AE1829" s="46" t="e">
        <v>#N/A</v>
      </c>
      <c r="AG1829" s="46"/>
    </row>
    <row r="1830" spans="1:33" ht="15" hidden="1" customHeight="1">
      <c r="A1830" s="46">
        <v>73</v>
      </c>
      <c r="B1830" s="194" t="s">
        <v>5148</v>
      </c>
      <c r="C1830" s="194" t="s">
        <v>5197</v>
      </c>
      <c r="D1830" s="194" t="s">
        <v>2153</v>
      </c>
      <c r="E1830" s="202" t="s">
        <v>5150</v>
      </c>
      <c r="F1830" s="198" t="s">
        <v>5437</v>
      </c>
      <c r="G1830" s="204" t="s">
        <v>5438</v>
      </c>
      <c r="H1830" s="44" t="s">
        <v>192</v>
      </c>
      <c r="I1830" s="46" t="s">
        <v>5452</v>
      </c>
      <c r="J1830" s="46" t="s">
        <v>5450</v>
      </c>
      <c r="K1830" s="46" t="s">
        <v>5451</v>
      </c>
      <c r="L1830" s="46">
        <v>18858102045</v>
      </c>
      <c r="M1830" s="46" t="s">
        <v>5216</v>
      </c>
      <c r="N1830" s="46" t="s">
        <v>186</v>
      </c>
      <c r="O1830" s="46" t="s">
        <v>187</v>
      </c>
      <c r="P1830" s="46" t="s">
        <v>188</v>
      </c>
      <c r="Q1830" s="46" t="s">
        <v>7</v>
      </c>
      <c r="R1830" s="46" t="s">
        <v>7</v>
      </c>
      <c r="S1830" s="46" t="s">
        <v>5442</v>
      </c>
      <c r="T1830" s="46" t="s">
        <v>5443</v>
      </c>
      <c r="U1830" s="198" t="s">
        <v>5444</v>
      </c>
      <c r="V1830" s="198" t="s">
        <v>190</v>
      </c>
      <c r="W1830" s="198" t="s">
        <v>189</v>
      </c>
      <c r="X1830" s="46" t="s">
        <v>1356</v>
      </c>
      <c r="AA1830" s="46" t="s">
        <v>1074</v>
      </c>
      <c r="AB1830" s="46" t="s">
        <v>34</v>
      </c>
      <c r="AC1830" s="46" t="s">
        <v>5206</v>
      </c>
      <c r="AD1830" s="46" t="e">
        <v>#N/A</v>
      </c>
      <c r="AG1830" s="46"/>
    </row>
    <row r="1831" spans="1:33" ht="15" hidden="1" customHeight="1">
      <c r="A1831" s="46">
        <v>74</v>
      </c>
      <c r="B1831" s="202" t="s">
        <v>5148</v>
      </c>
      <c r="C1831" s="202" t="s">
        <v>216</v>
      </c>
      <c r="D1831" s="202" t="s">
        <v>217</v>
      </c>
      <c r="E1831" s="202" t="s">
        <v>5150</v>
      </c>
      <c r="F1831" s="198" t="s">
        <v>5453</v>
      </c>
      <c r="G1831" s="204" t="s">
        <v>5454</v>
      </c>
      <c r="H1831" s="204" t="s">
        <v>3</v>
      </c>
      <c r="I1831" s="46" t="s">
        <v>5453</v>
      </c>
      <c r="J1831" s="198" t="s">
        <v>5455</v>
      </c>
      <c r="K1831" s="198" t="s">
        <v>5456</v>
      </c>
      <c r="L1831" s="198">
        <v>18182528183</v>
      </c>
      <c r="M1831" s="205">
        <v>42401</v>
      </c>
      <c r="N1831" s="198" t="s">
        <v>186</v>
      </c>
      <c r="O1831" s="198" t="s">
        <v>187</v>
      </c>
      <c r="P1831" s="198" t="s">
        <v>188</v>
      </c>
      <c r="Q1831" s="198" t="s">
        <v>4</v>
      </c>
      <c r="R1831" s="198" t="s">
        <v>4</v>
      </c>
      <c r="S1831" s="198" t="s">
        <v>5457</v>
      </c>
      <c r="T1831" s="198" t="s">
        <v>5458</v>
      </c>
      <c r="U1831" s="198" t="s">
        <v>5459</v>
      </c>
      <c r="V1831" s="205">
        <v>42545</v>
      </c>
      <c r="W1831" s="198" t="s">
        <v>189</v>
      </c>
      <c r="X1831" s="198" t="s">
        <v>5460</v>
      </c>
      <c r="Y1831" s="198"/>
      <c r="Z1831" s="198"/>
      <c r="AA1831" s="198" t="s">
        <v>1634</v>
      </c>
      <c r="AB1831" s="198" t="s">
        <v>195</v>
      </c>
      <c r="AC1831" s="198" t="s">
        <v>5254</v>
      </c>
      <c r="AD1831" s="198" t="e">
        <v>#N/A</v>
      </c>
      <c r="AE1831" s="198"/>
      <c r="AF1831" s="198"/>
      <c r="AG1831" s="46"/>
    </row>
    <row r="1832" spans="1:33" ht="15" hidden="1" customHeight="1">
      <c r="A1832" s="46">
        <v>75</v>
      </c>
      <c r="B1832" s="202" t="s">
        <v>5148</v>
      </c>
      <c r="C1832" s="202" t="s">
        <v>216</v>
      </c>
      <c r="D1832" s="202" t="s">
        <v>217</v>
      </c>
      <c r="E1832" s="202" t="s">
        <v>5150</v>
      </c>
      <c r="F1832" s="198" t="s">
        <v>5453</v>
      </c>
      <c r="G1832" s="204" t="s">
        <v>5454</v>
      </c>
      <c r="H1832" s="204" t="s">
        <v>46</v>
      </c>
      <c r="I1832" s="46" t="s">
        <v>5259</v>
      </c>
      <c r="J1832" s="198" t="s">
        <v>5260</v>
      </c>
      <c r="K1832" s="198" t="s">
        <v>5261</v>
      </c>
      <c r="L1832" s="198">
        <v>18566292501</v>
      </c>
      <c r="M1832" s="205">
        <v>42439</v>
      </c>
      <c r="N1832" s="198" t="s">
        <v>186</v>
      </c>
      <c r="O1832" s="198" t="s">
        <v>187</v>
      </c>
      <c r="P1832" s="198" t="s">
        <v>188</v>
      </c>
      <c r="Q1832" s="198" t="s">
        <v>4</v>
      </c>
      <c r="R1832" s="198" t="s">
        <v>4</v>
      </c>
      <c r="S1832" s="198" t="s">
        <v>5262</v>
      </c>
      <c r="T1832" s="198" t="s">
        <v>5263</v>
      </c>
      <c r="U1832" s="198" t="s">
        <v>5165</v>
      </c>
      <c r="V1832" s="205">
        <v>42541</v>
      </c>
      <c r="W1832" s="198" t="s">
        <v>189</v>
      </c>
      <c r="X1832" s="198" t="s">
        <v>1356</v>
      </c>
      <c r="Y1832" s="198"/>
      <c r="Z1832" s="198"/>
      <c r="AA1832" s="198" t="s">
        <v>1634</v>
      </c>
      <c r="AB1832" s="198" t="s">
        <v>195</v>
      </c>
      <c r="AC1832" s="198" t="s">
        <v>5254</v>
      </c>
      <c r="AD1832" s="198"/>
      <c r="AE1832" s="198"/>
      <c r="AF1832" s="198"/>
      <c r="AG1832" s="46"/>
    </row>
    <row r="1833" spans="1:33" ht="15" hidden="1" customHeight="1">
      <c r="A1833" s="46">
        <v>76</v>
      </c>
      <c r="B1833" s="202" t="s">
        <v>5148</v>
      </c>
      <c r="C1833" s="202" t="s">
        <v>216</v>
      </c>
      <c r="D1833" s="202" t="s">
        <v>217</v>
      </c>
      <c r="E1833" s="202" t="s">
        <v>5150</v>
      </c>
      <c r="F1833" s="198" t="s">
        <v>5453</v>
      </c>
      <c r="G1833" s="204" t="s">
        <v>5454</v>
      </c>
      <c r="H1833" s="204" t="s">
        <v>9291</v>
      </c>
      <c r="I1833" s="46" t="s">
        <v>9348</v>
      </c>
      <c r="J1833" s="206" t="s">
        <v>9349</v>
      </c>
      <c r="K1833" s="198" t="s">
        <v>9350</v>
      </c>
      <c r="L1833" s="198">
        <v>13891963832</v>
      </c>
      <c r="M1833" s="205">
        <v>42651</v>
      </c>
      <c r="N1833" s="198" t="s">
        <v>186</v>
      </c>
      <c r="O1833" s="198" t="s">
        <v>191</v>
      </c>
      <c r="P1833" s="198" t="s">
        <v>200</v>
      </c>
      <c r="Q1833" s="198" t="s">
        <v>4</v>
      </c>
      <c r="R1833" s="198" t="s">
        <v>4</v>
      </c>
      <c r="S1833" s="198" t="s">
        <v>5461</v>
      </c>
      <c r="T1833" s="198" t="s">
        <v>5251</v>
      </c>
      <c r="U1833" s="198" t="s">
        <v>5453</v>
      </c>
      <c r="V1833" s="205">
        <v>42711</v>
      </c>
      <c r="W1833" s="198" t="s">
        <v>201</v>
      </c>
      <c r="X1833" s="198" t="s">
        <v>1356</v>
      </c>
      <c r="Y1833" s="198"/>
      <c r="Z1833" s="198"/>
      <c r="AA1833" s="206" t="s">
        <v>9351</v>
      </c>
      <c r="AB1833" s="198" t="s">
        <v>195</v>
      </c>
      <c r="AC1833" s="198" t="s">
        <v>5254</v>
      </c>
      <c r="AD1833" s="198"/>
      <c r="AE1833" s="198"/>
      <c r="AF1833" s="198"/>
      <c r="AG1833" s="46"/>
    </row>
    <row r="1834" spans="1:33" ht="15" hidden="1" customHeight="1">
      <c r="A1834" s="46">
        <v>77</v>
      </c>
      <c r="B1834" s="202" t="s">
        <v>5148</v>
      </c>
      <c r="C1834" s="202" t="s">
        <v>216</v>
      </c>
      <c r="D1834" s="202" t="s">
        <v>217</v>
      </c>
      <c r="E1834" s="202" t="s">
        <v>5150</v>
      </c>
      <c r="F1834" s="198" t="s">
        <v>5453</v>
      </c>
      <c r="G1834" s="204" t="s">
        <v>5454</v>
      </c>
      <c r="H1834" s="204" t="s">
        <v>9352</v>
      </c>
      <c r="I1834" s="46" t="s">
        <v>9353</v>
      </c>
      <c r="J1834" s="206" t="s">
        <v>9354</v>
      </c>
      <c r="K1834" s="198" t="s">
        <v>9355</v>
      </c>
      <c r="L1834" s="198">
        <v>18092363909</v>
      </c>
      <c r="M1834" s="205">
        <v>42651</v>
      </c>
      <c r="N1834" s="198" t="s">
        <v>186</v>
      </c>
      <c r="O1834" s="198" t="s">
        <v>191</v>
      </c>
      <c r="P1834" s="198" t="s">
        <v>200</v>
      </c>
      <c r="Q1834" s="198" t="s">
        <v>4</v>
      </c>
      <c r="R1834" s="198" t="s">
        <v>4</v>
      </c>
      <c r="S1834" s="198" t="s">
        <v>5238</v>
      </c>
      <c r="T1834" s="198" t="s">
        <v>5239</v>
      </c>
      <c r="U1834" s="198" t="s">
        <v>5453</v>
      </c>
      <c r="V1834" s="205">
        <v>42711</v>
      </c>
      <c r="W1834" s="198" t="s">
        <v>201</v>
      </c>
      <c r="X1834" s="198" t="s">
        <v>1356</v>
      </c>
      <c r="Y1834" s="198"/>
      <c r="Z1834" s="198"/>
      <c r="AA1834" s="206" t="s">
        <v>9356</v>
      </c>
      <c r="AB1834" s="198" t="s">
        <v>195</v>
      </c>
      <c r="AC1834" s="198" t="s">
        <v>5254</v>
      </c>
      <c r="AD1834" s="198"/>
      <c r="AE1834" s="198"/>
      <c r="AF1834" s="198"/>
      <c r="AG1834" s="46"/>
    </row>
    <row r="1835" spans="1:33" s="197" customFormat="1" ht="15" hidden="1" customHeight="1">
      <c r="A1835" s="46">
        <v>78</v>
      </c>
      <c r="B1835" s="194" t="s">
        <v>5148</v>
      </c>
      <c r="C1835" s="194" t="s">
        <v>5149</v>
      </c>
      <c r="D1835" s="194" t="s">
        <v>204</v>
      </c>
      <c r="E1835" s="194" t="s">
        <v>5150</v>
      </c>
      <c r="F1835" s="46" t="s">
        <v>5462</v>
      </c>
      <c r="G1835" s="44" t="s">
        <v>5463</v>
      </c>
      <c r="H1835" s="44" t="s">
        <v>3</v>
      </c>
      <c r="I1835" s="46" t="s">
        <v>5462</v>
      </c>
      <c r="J1835" s="46" t="s">
        <v>5464</v>
      </c>
      <c r="K1835" s="46" t="s">
        <v>5465</v>
      </c>
      <c r="L1835" s="46">
        <v>15387925050</v>
      </c>
      <c r="M1835" s="46">
        <v>42536</v>
      </c>
      <c r="N1835" s="46" t="s">
        <v>186</v>
      </c>
      <c r="O1835" s="46" t="s">
        <v>187</v>
      </c>
      <c r="P1835" s="46" t="s">
        <v>188</v>
      </c>
      <c r="Q1835" s="46" t="s">
        <v>7</v>
      </c>
      <c r="R1835" s="46" t="s">
        <v>7</v>
      </c>
      <c r="S1835" s="46" t="s">
        <v>5466</v>
      </c>
      <c r="T1835" s="46" t="s">
        <v>5467</v>
      </c>
      <c r="U1835" s="46" t="s">
        <v>5301</v>
      </c>
      <c r="V1835" s="205">
        <v>42705</v>
      </c>
      <c r="W1835" s="46" t="s">
        <v>189</v>
      </c>
      <c r="X1835" s="46" t="s">
        <v>1356</v>
      </c>
      <c r="Y1835" s="46"/>
      <c r="Z1835" s="46"/>
      <c r="AA1835" s="46">
        <v>20</v>
      </c>
      <c r="AB1835" s="46" t="s">
        <v>195</v>
      </c>
      <c r="AC1835" s="46" t="s">
        <v>5303</v>
      </c>
      <c r="AD1835" s="46"/>
      <c r="AE1835" s="46"/>
      <c r="AF1835" s="46"/>
    </row>
    <row r="1836" spans="1:33" s="197" customFormat="1" ht="15" hidden="1" customHeight="1">
      <c r="A1836" s="46">
        <v>79</v>
      </c>
      <c r="B1836" s="194" t="s">
        <v>5148</v>
      </c>
      <c r="C1836" s="194" t="s">
        <v>5149</v>
      </c>
      <c r="D1836" s="194" t="s">
        <v>204</v>
      </c>
      <c r="E1836" s="194" t="s">
        <v>5150</v>
      </c>
      <c r="F1836" s="46" t="s">
        <v>5462</v>
      </c>
      <c r="G1836" s="44" t="s">
        <v>5463</v>
      </c>
      <c r="H1836" s="44" t="s">
        <v>9</v>
      </c>
      <c r="I1836" s="46" t="s">
        <v>5468</v>
      </c>
      <c r="J1836" s="46" t="s">
        <v>5469</v>
      </c>
      <c r="K1836" s="46" t="s">
        <v>5470</v>
      </c>
      <c r="L1836" s="46">
        <v>13128940538</v>
      </c>
      <c r="M1836" s="195">
        <v>42443</v>
      </c>
      <c r="N1836" s="46" t="s">
        <v>186</v>
      </c>
      <c r="O1836" s="46" t="s">
        <v>187</v>
      </c>
      <c r="P1836" s="46" t="s">
        <v>200</v>
      </c>
      <c r="Q1836" s="46" t="s">
        <v>7</v>
      </c>
      <c r="R1836" s="46" t="s">
        <v>7</v>
      </c>
      <c r="S1836" s="46" t="s">
        <v>5471</v>
      </c>
      <c r="T1836" s="46" t="s">
        <v>5472</v>
      </c>
      <c r="U1836" s="198" t="s">
        <v>5301</v>
      </c>
      <c r="V1836" s="207">
        <v>42705</v>
      </c>
      <c r="W1836" s="198" t="s">
        <v>201</v>
      </c>
      <c r="X1836" s="46" t="s">
        <v>1356</v>
      </c>
      <c r="Y1836" s="46"/>
      <c r="Z1836" s="46"/>
      <c r="AA1836" s="46">
        <v>20</v>
      </c>
      <c r="AB1836" s="46" t="s">
        <v>195</v>
      </c>
      <c r="AC1836" s="46" t="s">
        <v>5303</v>
      </c>
      <c r="AD1836" s="46"/>
      <c r="AE1836" s="46"/>
      <c r="AF1836" s="46"/>
    </row>
    <row r="1837" spans="1:33" s="197" customFormat="1" ht="15" hidden="1" customHeight="1">
      <c r="A1837" s="46">
        <v>80</v>
      </c>
      <c r="B1837" s="194" t="s">
        <v>5148</v>
      </c>
      <c r="C1837" s="194" t="s">
        <v>5149</v>
      </c>
      <c r="D1837" s="194" t="s">
        <v>204</v>
      </c>
      <c r="E1837" s="194" t="s">
        <v>5150</v>
      </c>
      <c r="F1837" s="46" t="s">
        <v>5462</v>
      </c>
      <c r="G1837" s="44" t="s">
        <v>5463</v>
      </c>
      <c r="H1837" s="44" t="s">
        <v>8</v>
      </c>
      <c r="I1837" s="46" t="s">
        <v>5473</v>
      </c>
      <c r="J1837" s="46" t="s">
        <v>5474</v>
      </c>
      <c r="K1837" s="46" t="s">
        <v>5475</v>
      </c>
      <c r="L1837" s="46">
        <v>13226940175</v>
      </c>
      <c r="M1837" s="195">
        <v>42443</v>
      </c>
      <c r="N1837" s="46" t="s">
        <v>186</v>
      </c>
      <c r="O1837" s="46" t="s">
        <v>187</v>
      </c>
      <c r="P1837" s="46" t="s">
        <v>200</v>
      </c>
      <c r="Q1837" s="46" t="s">
        <v>7</v>
      </c>
      <c r="R1837" s="46" t="s">
        <v>7</v>
      </c>
      <c r="S1837" s="46" t="s">
        <v>5476</v>
      </c>
      <c r="T1837" s="46" t="s">
        <v>5477</v>
      </c>
      <c r="U1837" s="198" t="s">
        <v>5301</v>
      </c>
      <c r="V1837" s="207">
        <v>42705</v>
      </c>
      <c r="W1837" s="198" t="s">
        <v>201</v>
      </c>
      <c r="X1837" s="46" t="s">
        <v>1356</v>
      </c>
      <c r="Y1837" s="46"/>
      <c r="Z1837" s="46"/>
      <c r="AA1837" s="46">
        <v>20</v>
      </c>
      <c r="AB1837" s="46" t="s">
        <v>195</v>
      </c>
      <c r="AC1837" s="46" t="s">
        <v>5303</v>
      </c>
      <c r="AD1837" s="46"/>
      <c r="AE1837" s="46"/>
      <c r="AF1837" s="46"/>
    </row>
    <row r="1838" spans="1:33" s="197" customFormat="1" ht="15" hidden="1" customHeight="1">
      <c r="A1838" s="46">
        <v>81</v>
      </c>
      <c r="B1838" s="194" t="s">
        <v>5148</v>
      </c>
      <c r="C1838" s="194" t="s">
        <v>5149</v>
      </c>
      <c r="D1838" s="194" t="s">
        <v>204</v>
      </c>
      <c r="E1838" s="194" t="s">
        <v>5150</v>
      </c>
      <c r="F1838" s="46" t="s">
        <v>5462</v>
      </c>
      <c r="G1838" s="44" t="s">
        <v>5463</v>
      </c>
      <c r="H1838" s="44" t="s">
        <v>46</v>
      </c>
      <c r="I1838" s="46" t="s">
        <v>5304</v>
      </c>
      <c r="J1838" s="46" t="s">
        <v>5305</v>
      </c>
      <c r="K1838" s="46" t="s">
        <v>5306</v>
      </c>
      <c r="L1838" s="46">
        <v>15919449037</v>
      </c>
      <c r="M1838" s="195">
        <v>42576</v>
      </c>
      <c r="N1838" s="46" t="s">
        <v>186</v>
      </c>
      <c r="O1838" s="46" t="s">
        <v>191</v>
      </c>
      <c r="P1838" s="46" t="s">
        <v>9290</v>
      </c>
      <c r="Q1838" s="46" t="s">
        <v>7</v>
      </c>
      <c r="R1838" s="46" t="s">
        <v>7</v>
      </c>
      <c r="S1838" s="46" t="s">
        <v>194</v>
      </c>
      <c r="T1838" s="46" t="s">
        <v>194</v>
      </c>
      <c r="U1838" s="198" t="s">
        <v>5165</v>
      </c>
      <c r="V1838" s="205">
        <v>42685</v>
      </c>
      <c r="W1838" s="46" t="s">
        <v>189</v>
      </c>
      <c r="X1838" s="46" t="s">
        <v>1356</v>
      </c>
      <c r="Y1838" s="46"/>
      <c r="Z1838" s="46"/>
      <c r="AA1838" s="46">
        <v>20</v>
      </c>
      <c r="AB1838" s="46" t="s">
        <v>195</v>
      </c>
      <c r="AC1838" s="46" t="s">
        <v>5303</v>
      </c>
      <c r="AD1838" s="46"/>
      <c r="AE1838" s="46"/>
      <c r="AF1838" s="46"/>
    </row>
    <row r="1839" spans="1:33" s="197" customFormat="1" ht="15" hidden="1" customHeight="1">
      <c r="A1839" s="46">
        <v>82</v>
      </c>
      <c r="B1839" s="202" t="s">
        <v>5148</v>
      </c>
      <c r="C1839" s="202" t="s">
        <v>216</v>
      </c>
      <c r="D1839" s="202" t="s">
        <v>217</v>
      </c>
      <c r="E1839" s="202" t="s">
        <v>5150</v>
      </c>
      <c r="F1839" s="198" t="s">
        <v>5478</v>
      </c>
      <c r="G1839" s="204" t="s">
        <v>5479</v>
      </c>
      <c r="H1839" s="204" t="s">
        <v>3</v>
      </c>
      <c r="I1839" s="198" t="s">
        <v>5478</v>
      </c>
      <c r="J1839" s="198" t="s">
        <v>5480</v>
      </c>
      <c r="K1839" s="198" t="s">
        <v>5481</v>
      </c>
      <c r="L1839" s="198">
        <v>18091816375</v>
      </c>
      <c r="M1839" s="205">
        <v>41365</v>
      </c>
      <c r="N1839" s="198" t="s">
        <v>186</v>
      </c>
      <c r="O1839" s="198" t="s">
        <v>187</v>
      </c>
      <c r="P1839" s="198" t="s">
        <v>193</v>
      </c>
      <c r="Q1839" s="198" t="s">
        <v>4</v>
      </c>
      <c r="R1839" s="198" t="s">
        <v>4</v>
      </c>
      <c r="S1839" s="198" t="s">
        <v>5482</v>
      </c>
      <c r="T1839" s="198" t="s">
        <v>5483</v>
      </c>
      <c r="U1839" s="198" t="s">
        <v>5333</v>
      </c>
      <c r="V1839" s="205">
        <v>42542</v>
      </c>
      <c r="W1839" s="198" t="s">
        <v>189</v>
      </c>
      <c r="X1839" s="198"/>
      <c r="Y1839" s="198"/>
      <c r="Z1839" s="198"/>
      <c r="AA1839" s="198" t="s">
        <v>1396</v>
      </c>
      <c r="AB1839" s="198" t="s">
        <v>34</v>
      </c>
      <c r="AC1839" s="198" t="s">
        <v>5335</v>
      </c>
      <c r="AD1839" s="198" t="s">
        <v>196</v>
      </c>
      <c r="AE1839" s="198"/>
      <c r="AF1839" s="198"/>
    </row>
    <row r="1840" spans="1:33" s="197" customFormat="1" ht="15" hidden="1" customHeight="1">
      <c r="A1840" s="46">
        <v>83</v>
      </c>
      <c r="B1840" s="209" t="s">
        <v>5148</v>
      </c>
      <c r="C1840" s="209" t="s">
        <v>216</v>
      </c>
      <c r="D1840" s="209" t="s">
        <v>217</v>
      </c>
      <c r="E1840" s="209" t="s">
        <v>5150</v>
      </c>
      <c r="F1840" s="210" t="s">
        <v>5478</v>
      </c>
      <c r="G1840" s="211" t="s">
        <v>5479</v>
      </c>
      <c r="H1840" s="211" t="s">
        <v>46</v>
      </c>
      <c r="I1840" s="210" t="s">
        <v>5259</v>
      </c>
      <c r="J1840" s="210" t="s">
        <v>5260</v>
      </c>
      <c r="K1840" s="210" t="s">
        <v>5261</v>
      </c>
      <c r="L1840" s="210">
        <v>18566292501</v>
      </c>
      <c r="M1840" s="207">
        <v>42439</v>
      </c>
      <c r="N1840" s="210" t="s">
        <v>186</v>
      </c>
      <c r="O1840" s="210" t="s">
        <v>187</v>
      </c>
      <c r="P1840" s="210" t="s">
        <v>188</v>
      </c>
      <c r="Q1840" s="198" t="s">
        <v>4</v>
      </c>
      <c r="R1840" s="198" t="s">
        <v>4</v>
      </c>
      <c r="S1840" s="210" t="s">
        <v>5262</v>
      </c>
      <c r="T1840" s="210" t="s">
        <v>5263</v>
      </c>
      <c r="U1840" s="198" t="s">
        <v>5165</v>
      </c>
      <c r="V1840" s="205">
        <v>42706</v>
      </c>
      <c r="W1840" s="210" t="s">
        <v>189</v>
      </c>
      <c r="X1840" s="210"/>
      <c r="Y1840" s="210"/>
      <c r="Z1840" s="210"/>
      <c r="AA1840" s="210" t="s">
        <v>1977</v>
      </c>
      <c r="AB1840" s="210" t="s">
        <v>34</v>
      </c>
      <c r="AC1840" s="210" t="s">
        <v>5254</v>
      </c>
      <c r="AD1840" s="210"/>
      <c r="AE1840" s="210"/>
      <c r="AF1840" s="210"/>
    </row>
    <row r="1841" spans="1:33" s="197" customFormat="1" ht="15" hidden="1" customHeight="1">
      <c r="A1841" s="46">
        <v>84</v>
      </c>
      <c r="B1841" s="194" t="s">
        <v>5148</v>
      </c>
      <c r="C1841" s="194" t="s">
        <v>5149</v>
      </c>
      <c r="D1841" s="194" t="s">
        <v>204</v>
      </c>
      <c r="E1841" s="202" t="s">
        <v>5150</v>
      </c>
      <c r="F1841" s="198" t="s">
        <v>5393</v>
      </c>
      <c r="G1841" s="204" t="s">
        <v>5394</v>
      </c>
      <c r="H1841" s="44" t="s">
        <v>8</v>
      </c>
      <c r="I1841" s="210" t="s">
        <v>9357</v>
      </c>
      <c r="J1841" s="210" t="s">
        <v>5484</v>
      </c>
      <c r="K1841" s="210" t="s">
        <v>5485</v>
      </c>
      <c r="L1841" s="210">
        <v>18123935502</v>
      </c>
      <c r="M1841" s="205" t="s">
        <v>5486</v>
      </c>
      <c r="N1841" s="46" t="s">
        <v>186</v>
      </c>
      <c r="O1841" s="46" t="s">
        <v>9339</v>
      </c>
      <c r="P1841" s="46" t="s">
        <v>188</v>
      </c>
      <c r="Q1841" s="46" t="s">
        <v>7</v>
      </c>
      <c r="R1841" s="46" t="s">
        <v>7</v>
      </c>
      <c r="S1841" s="46" t="s">
        <v>194</v>
      </c>
      <c r="T1841" s="46" t="s">
        <v>194</v>
      </c>
      <c r="U1841" s="198"/>
      <c r="V1841" s="205">
        <v>42691</v>
      </c>
      <c r="W1841" s="198" t="s">
        <v>189</v>
      </c>
      <c r="X1841" s="46"/>
      <c r="Y1841" s="46"/>
      <c r="Z1841" s="46"/>
      <c r="AA1841" s="46" t="s">
        <v>1425</v>
      </c>
      <c r="AB1841" s="46" t="s">
        <v>195</v>
      </c>
      <c r="AC1841" s="46" t="s">
        <v>5313</v>
      </c>
      <c r="AD1841" s="46"/>
      <c r="AE1841" s="46"/>
      <c r="AF1841" s="46"/>
    </row>
    <row r="1842" spans="1:33" s="197" customFormat="1" ht="15" hidden="1" customHeight="1">
      <c r="A1842" s="46">
        <v>85</v>
      </c>
      <c r="B1842" s="194" t="s">
        <v>5148</v>
      </c>
      <c r="C1842" s="194" t="s">
        <v>216</v>
      </c>
      <c r="D1842" s="194" t="s">
        <v>217</v>
      </c>
      <c r="E1842" s="194" t="s">
        <v>5150</v>
      </c>
      <c r="F1842" s="198" t="s">
        <v>5487</v>
      </c>
      <c r="G1842" s="44" t="s">
        <v>5488</v>
      </c>
      <c r="H1842" s="44" t="s">
        <v>3</v>
      </c>
      <c r="I1842" s="46" t="s">
        <v>5487</v>
      </c>
      <c r="J1842" s="46" t="s">
        <v>5489</v>
      </c>
      <c r="K1842" s="46" t="s">
        <v>5490</v>
      </c>
      <c r="L1842" s="46" t="s">
        <v>5491</v>
      </c>
      <c r="M1842" s="46"/>
      <c r="N1842" s="46" t="s">
        <v>186</v>
      </c>
      <c r="O1842" s="46" t="s">
        <v>9287</v>
      </c>
      <c r="P1842" s="46" t="s">
        <v>9285</v>
      </c>
      <c r="Q1842" s="46" t="s">
        <v>7</v>
      </c>
      <c r="R1842" s="46" t="s">
        <v>7</v>
      </c>
      <c r="S1842" s="46" t="s">
        <v>9358</v>
      </c>
      <c r="T1842" s="46" t="s">
        <v>9359</v>
      </c>
      <c r="U1842" s="198" t="s">
        <v>9360</v>
      </c>
      <c r="V1842" s="205">
        <v>42704</v>
      </c>
      <c r="W1842" s="198" t="s">
        <v>201</v>
      </c>
      <c r="X1842" s="46"/>
      <c r="Y1842" s="46"/>
      <c r="Z1842" s="46"/>
      <c r="AA1842" s="46" t="s">
        <v>1700</v>
      </c>
      <c r="AB1842" s="198" t="s">
        <v>9289</v>
      </c>
      <c r="AC1842" s="46" t="s">
        <v>5492</v>
      </c>
      <c r="AD1842" s="46"/>
      <c r="AE1842" s="46"/>
      <c r="AF1842" s="46"/>
    </row>
    <row r="1843" spans="1:33" s="197" customFormat="1" ht="15" hidden="1" customHeight="1">
      <c r="A1843" s="46">
        <v>86</v>
      </c>
      <c r="B1843" s="194" t="s">
        <v>5148</v>
      </c>
      <c r="C1843" s="194" t="s">
        <v>216</v>
      </c>
      <c r="D1843" s="194" t="s">
        <v>217</v>
      </c>
      <c r="E1843" s="194" t="s">
        <v>5150</v>
      </c>
      <c r="F1843" s="198" t="s">
        <v>5487</v>
      </c>
      <c r="G1843" s="44" t="s">
        <v>5488</v>
      </c>
      <c r="H1843" s="44" t="s">
        <v>1474</v>
      </c>
      <c r="I1843" s="46" t="s">
        <v>5493</v>
      </c>
      <c r="J1843" s="46" t="s">
        <v>5494</v>
      </c>
      <c r="K1843" s="46" t="s">
        <v>5495</v>
      </c>
      <c r="L1843" s="46">
        <v>13152168183</v>
      </c>
      <c r="M1843" s="46" t="s">
        <v>5496</v>
      </c>
      <c r="N1843" s="46" t="s">
        <v>186</v>
      </c>
      <c r="O1843" s="46" t="s">
        <v>9339</v>
      </c>
      <c r="P1843" s="46" t="s">
        <v>9285</v>
      </c>
      <c r="Q1843" s="46" t="s">
        <v>7</v>
      </c>
      <c r="R1843" s="46" t="s">
        <v>7</v>
      </c>
      <c r="S1843" s="46" t="s">
        <v>9358</v>
      </c>
      <c r="T1843" s="46" t="s">
        <v>9359</v>
      </c>
      <c r="U1843" s="198" t="s">
        <v>9360</v>
      </c>
      <c r="V1843" s="205">
        <v>42704</v>
      </c>
      <c r="W1843" s="198" t="s">
        <v>201</v>
      </c>
      <c r="X1843" s="46" t="s">
        <v>5487</v>
      </c>
      <c r="Y1843" s="46" t="s">
        <v>5497</v>
      </c>
      <c r="Z1843" s="46"/>
      <c r="AA1843" s="46" t="s">
        <v>1700</v>
      </c>
      <c r="AB1843" s="46" t="s">
        <v>195</v>
      </c>
      <c r="AC1843" s="46" t="s">
        <v>5492</v>
      </c>
      <c r="AD1843" s="46"/>
      <c r="AE1843" s="46"/>
      <c r="AF1843" s="46"/>
    </row>
    <row r="1844" spans="1:33" s="197" customFormat="1" ht="15" hidden="1" customHeight="1">
      <c r="A1844" s="46">
        <v>87</v>
      </c>
      <c r="B1844" s="194" t="s">
        <v>5148</v>
      </c>
      <c r="C1844" s="194" t="s">
        <v>5149</v>
      </c>
      <c r="D1844" s="194" t="s">
        <v>204</v>
      </c>
      <c r="E1844" s="194" t="s">
        <v>5150</v>
      </c>
      <c r="F1844" s="46" t="s">
        <v>5498</v>
      </c>
      <c r="G1844" s="44" t="s">
        <v>5499</v>
      </c>
      <c r="H1844" s="44" t="s">
        <v>3</v>
      </c>
      <c r="I1844" s="46" t="s">
        <v>5498</v>
      </c>
      <c r="J1844" s="46" t="s">
        <v>5500</v>
      </c>
      <c r="K1844" s="46" t="s">
        <v>5501</v>
      </c>
      <c r="L1844" s="46">
        <v>13728947774</v>
      </c>
      <c r="M1844" s="195">
        <v>42156</v>
      </c>
      <c r="N1844" s="46" t="s">
        <v>186</v>
      </c>
      <c r="O1844" s="46" t="s">
        <v>187</v>
      </c>
      <c r="P1844" s="46" t="s">
        <v>188</v>
      </c>
      <c r="Q1844" s="46" t="s">
        <v>4</v>
      </c>
      <c r="R1844" s="46" t="s">
        <v>4</v>
      </c>
      <c r="S1844" s="46" t="s">
        <v>194</v>
      </c>
      <c r="T1844" s="46" t="s">
        <v>194</v>
      </c>
      <c r="U1844" s="198" t="s">
        <v>5311</v>
      </c>
      <c r="V1844" s="205">
        <v>42691</v>
      </c>
      <c r="W1844" s="198" t="s">
        <v>189</v>
      </c>
      <c r="X1844" s="46" t="s">
        <v>5502</v>
      </c>
      <c r="Y1844" s="46"/>
      <c r="Z1844" s="46"/>
      <c r="AA1844" s="46" t="s">
        <v>1700</v>
      </c>
      <c r="AB1844" s="46" t="s">
        <v>34</v>
      </c>
      <c r="AC1844" s="46" t="s">
        <v>5313</v>
      </c>
      <c r="AD1844" s="46"/>
      <c r="AE1844" s="46"/>
      <c r="AF1844" s="46"/>
    </row>
    <row r="1845" spans="1:33" s="197" customFormat="1" ht="15" hidden="1" customHeight="1">
      <c r="A1845" s="46">
        <v>88</v>
      </c>
      <c r="B1845" s="194" t="s">
        <v>5148</v>
      </c>
      <c r="C1845" s="194" t="s">
        <v>5149</v>
      </c>
      <c r="D1845" s="194" t="s">
        <v>204</v>
      </c>
      <c r="E1845" s="194" t="s">
        <v>5150</v>
      </c>
      <c r="F1845" s="46" t="s">
        <v>5498</v>
      </c>
      <c r="G1845" s="44" t="s">
        <v>5499</v>
      </c>
      <c r="H1845" s="44" t="s">
        <v>46</v>
      </c>
      <c r="I1845" s="46" t="s">
        <v>5400</v>
      </c>
      <c r="J1845" s="46" t="s">
        <v>5193</v>
      </c>
      <c r="K1845" s="46" t="s">
        <v>5401</v>
      </c>
      <c r="L1845" s="46">
        <v>18682408878</v>
      </c>
      <c r="M1845" s="195">
        <v>42461</v>
      </c>
      <c r="N1845" s="46" t="s">
        <v>186</v>
      </c>
      <c r="O1845" s="46" t="s">
        <v>191</v>
      </c>
      <c r="P1845" s="46" t="s">
        <v>188</v>
      </c>
      <c r="Q1845" s="46" t="s">
        <v>4</v>
      </c>
      <c r="R1845" s="46" t="s">
        <v>4</v>
      </c>
      <c r="S1845" s="46" t="s">
        <v>194</v>
      </c>
      <c r="T1845" s="46" t="s">
        <v>194</v>
      </c>
      <c r="U1845" s="198" t="s">
        <v>5165</v>
      </c>
      <c r="V1845" s="205">
        <v>42691</v>
      </c>
      <c r="W1845" s="198" t="s">
        <v>189</v>
      </c>
      <c r="X1845" s="46" t="s">
        <v>1356</v>
      </c>
      <c r="Y1845" s="46"/>
      <c r="Z1845" s="46"/>
      <c r="AA1845" s="46" t="s">
        <v>1700</v>
      </c>
      <c r="AB1845" s="46" t="s">
        <v>34</v>
      </c>
      <c r="AC1845" s="46" t="s">
        <v>5313</v>
      </c>
      <c r="AD1845" s="46"/>
      <c r="AE1845" s="46"/>
      <c r="AF1845" s="46"/>
    </row>
    <row r="1846" spans="1:33" s="197" customFormat="1" ht="15" hidden="1" customHeight="1">
      <c r="A1846" s="46">
        <v>89</v>
      </c>
      <c r="B1846" s="194" t="s">
        <v>5148</v>
      </c>
      <c r="C1846" s="194" t="s">
        <v>5149</v>
      </c>
      <c r="D1846" s="194" t="s">
        <v>204</v>
      </c>
      <c r="E1846" s="194" t="s">
        <v>5150</v>
      </c>
      <c r="F1846" s="46" t="s">
        <v>5498</v>
      </c>
      <c r="G1846" s="44" t="s">
        <v>5499</v>
      </c>
      <c r="H1846" s="44" t="s">
        <v>9</v>
      </c>
      <c r="I1846" s="46" t="s">
        <v>5503</v>
      </c>
      <c r="J1846" s="46" t="s">
        <v>5504</v>
      </c>
      <c r="K1846" s="46" t="s">
        <v>5505</v>
      </c>
      <c r="L1846" s="46" t="s">
        <v>5506</v>
      </c>
      <c r="M1846" s="195">
        <v>42614</v>
      </c>
      <c r="N1846" s="46" t="s">
        <v>186</v>
      </c>
      <c r="O1846" s="46" t="s">
        <v>187</v>
      </c>
      <c r="P1846" s="46" t="s">
        <v>200</v>
      </c>
      <c r="Q1846" s="46" t="s">
        <v>4</v>
      </c>
      <c r="R1846" s="46" t="s">
        <v>4</v>
      </c>
      <c r="S1846" s="46" t="s">
        <v>5507</v>
      </c>
      <c r="T1846" s="46" t="s">
        <v>5508</v>
      </c>
      <c r="U1846" s="198" t="s">
        <v>5301</v>
      </c>
      <c r="V1846" s="205">
        <v>42691</v>
      </c>
      <c r="W1846" s="198" t="s">
        <v>201</v>
      </c>
      <c r="X1846" s="46" t="s">
        <v>1356</v>
      </c>
      <c r="Y1846" s="46" t="s">
        <v>201</v>
      </c>
      <c r="Z1846" s="46" t="s">
        <v>1356</v>
      </c>
      <c r="AA1846" s="46" t="s">
        <v>1700</v>
      </c>
      <c r="AB1846" s="46" t="s">
        <v>34</v>
      </c>
      <c r="AC1846" s="46" t="s">
        <v>5468</v>
      </c>
      <c r="AD1846" s="46"/>
      <c r="AE1846" s="46"/>
      <c r="AF1846" s="46"/>
    </row>
    <row r="1847" spans="1:33" s="197" customFormat="1" ht="15" hidden="1" customHeight="1">
      <c r="A1847" s="46">
        <v>90</v>
      </c>
      <c r="B1847" s="194" t="s">
        <v>5148</v>
      </c>
      <c r="C1847" s="194" t="s">
        <v>5149</v>
      </c>
      <c r="D1847" s="194" t="s">
        <v>204</v>
      </c>
      <c r="E1847" s="194" t="s">
        <v>5150</v>
      </c>
      <c r="F1847" s="46" t="s">
        <v>5509</v>
      </c>
      <c r="G1847" s="44" t="s">
        <v>5510</v>
      </c>
      <c r="H1847" s="44" t="s">
        <v>3</v>
      </c>
      <c r="I1847" s="46" t="s">
        <v>5509</v>
      </c>
      <c r="J1847" s="46" t="s">
        <v>5511</v>
      </c>
      <c r="K1847" s="46" t="s">
        <v>5512</v>
      </c>
      <c r="L1847" s="46">
        <v>15019453226</v>
      </c>
      <c r="M1847" s="195">
        <v>42369</v>
      </c>
      <c r="N1847" s="46" t="s">
        <v>186</v>
      </c>
      <c r="O1847" s="46" t="s">
        <v>187</v>
      </c>
      <c r="P1847" s="46" t="s">
        <v>188</v>
      </c>
      <c r="Q1847" s="46" t="s">
        <v>4</v>
      </c>
      <c r="R1847" s="46" t="s">
        <v>4</v>
      </c>
      <c r="S1847" s="46" t="s">
        <v>5513</v>
      </c>
      <c r="T1847" s="46" t="s">
        <v>5514</v>
      </c>
      <c r="U1847" s="198" t="s">
        <v>9361</v>
      </c>
      <c r="V1847" s="205">
        <v>42695</v>
      </c>
      <c r="W1847" s="198" t="s">
        <v>189</v>
      </c>
      <c r="X1847" s="46" t="s">
        <v>1356</v>
      </c>
      <c r="Y1847" s="46"/>
      <c r="Z1847" s="46"/>
      <c r="AA1847" s="46" t="s">
        <v>2586</v>
      </c>
      <c r="AB1847" s="46" t="s">
        <v>34</v>
      </c>
      <c r="AC1847" s="46" t="s">
        <v>5187</v>
      </c>
      <c r="AD1847" s="46" t="e">
        <v>#N/A</v>
      </c>
      <c r="AE1847" s="46"/>
      <c r="AF1847" s="46"/>
    </row>
    <row r="1848" spans="1:33" ht="15" hidden="1" customHeight="1">
      <c r="A1848" s="46">
        <v>91</v>
      </c>
      <c r="B1848" s="194" t="s">
        <v>5148</v>
      </c>
      <c r="C1848" s="194" t="s">
        <v>5149</v>
      </c>
      <c r="D1848" s="194" t="s">
        <v>204</v>
      </c>
      <c r="E1848" s="194" t="s">
        <v>5150</v>
      </c>
      <c r="F1848" s="46" t="s">
        <v>5509</v>
      </c>
      <c r="G1848" s="44" t="s">
        <v>5510</v>
      </c>
      <c r="H1848" s="44" t="s">
        <v>5</v>
      </c>
      <c r="I1848" s="46" t="s">
        <v>5515</v>
      </c>
      <c r="J1848" s="46" t="s">
        <v>5516</v>
      </c>
      <c r="K1848" s="46" t="s">
        <v>5517</v>
      </c>
      <c r="L1848" s="46">
        <v>13724365721</v>
      </c>
      <c r="M1848" s="195">
        <v>42369</v>
      </c>
      <c r="N1848" s="46" t="s">
        <v>186</v>
      </c>
      <c r="O1848" s="46" t="s">
        <v>187</v>
      </c>
      <c r="P1848" s="46" t="s">
        <v>188</v>
      </c>
      <c r="Q1848" s="46" t="s">
        <v>4</v>
      </c>
      <c r="R1848" s="46" t="s">
        <v>4</v>
      </c>
      <c r="S1848" s="46" t="s">
        <v>5518</v>
      </c>
      <c r="T1848" s="46" t="s">
        <v>5519</v>
      </c>
      <c r="U1848" s="198" t="s">
        <v>9361</v>
      </c>
      <c r="V1848" s="205">
        <v>42704</v>
      </c>
      <c r="W1848" s="198" t="s">
        <v>189</v>
      </c>
      <c r="X1848" s="46" t="s">
        <v>1356</v>
      </c>
      <c r="AA1848" s="46" t="s">
        <v>2586</v>
      </c>
      <c r="AB1848" s="46" t="s">
        <v>34</v>
      </c>
      <c r="AC1848" s="46" t="s">
        <v>5187</v>
      </c>
      <c r="AD1848" s="46" t="e">
        <v>#N/A</v>
      </c>
      <c r="AG1848" s="46"/>
    </row>
    <row r="1849" spans="1:33" ht="15" hidden="1" customHeight="1">
      <c r="A1849" s="46">
        <v>92</v>
      </c>
      <c r="B1849" s="194" t="s">
        <v>5148</v>
      </c>
      <c r="C1849" s="194" t="s">
        <v>5149</v>
      </c>
      <c r="D1849" s="194" t="s">
        <v>204</v>
      </c>
      <c r="E1849" s="194" t="s">
        <v>5150</v>
      </c>
      <c r="F1849" s="46" t="s">
        <v>5509</v>
      </c>
      <c r="G1849" s="44" t="s">
        <v>5510</v>
      </c>
      <c r="H1849" s="44" t="s">
        <v>46</v>
      </c>
      <c r="I1849" s="46" t="s">
        <v>5400</v>
      </c>
      <c r="J1849" s="46" t="s">
        <v>5193</v>
      </c>
      <c r="K1849" s="46" t="s">
        <v>5401</v>
      </c>
      <c r="L1849" s="46">
        <v>18682408878</v>
      </c>
      <c r="M1849" s="195">
        <v>42461</v>
      </c>
      <c r="N1849" s="46" t="s">
        <v>186</v>
      </c>
      <c r="O1849" s="46" t="s">
        <v>191</v>
      </c>
      <c r="P1849" s="46" t="s">
        <v>188</v>
      </c>
      <c r="Q1849" s="46" t="s">
        <v>4</v>
      </c>
      <c r="R1849" s="46" t="s">
        <v>4</v>
      </c>
      <c r="S1849" s="46" t="s">
        <v>194</v>
      </c>
      <c r="T1849" s="46" t="s">
        <v>194</v>
      </c>
      <c r="U1849" s="198" t="s">
        <v>5165</v>
      </c>
      <c r="V1849" s="205">
        <v>42690</v>
      </c>
      <c r="W1849" s="198" t="s">
        <v>189</v>
      </c>
      <c r="X1849" s="46" t="s">
        <v>1356</v>
      </c>
      <c r="AA1849" s="46" t="s">
        <v>2586</v>
      </c>
      <c r="AB1849" s="46" t="s">
        <v>34</v>
      </c>
      <c r="AC1849" s="46" t="s">
        <v>5187</v>
      </c>
      <c r="AG1849" s="46"/>
    </row>
    <row r="1850" spans="1:33" ht="15" hidden="1" customHeight="1">
      <c r="A1850" s="46">
        <v>93</v>
      </c>
      <c r="B1850" s="194" t="s">
        <v>5148</v>
      </c>
      <c r="C1850" s="194" t="s">
        <v>5197</v>
      </c>
      <c r="D1850" s="194" t="s">
        <v>2153</v>
      </c>
      <c r="E1850" s="194" t="s">
        <v>5150</v>
      </c>
      <c r="F1850" s="46" t="s">
        <v>5520</v>
      </c>
      <c r="G1850" s="44" t="s">
        <v>5521</v>
      </c>
      <c r="H1850" s="44" t="s">
        <v>3</v>
      </c>
      <c r="I1850" s="46" t="s">
        <v>5520</v>
      </c>
      <c r="J1850" s="46" t="s">
        <v>5522</v>
      </c>
      <c r="K1850" s="46" t="s">
        <v>5523</v>
      </c>
      <c r="L1850" s="46">
        <v>18069812156</v>
      </c>
      <c r="M1850" s="46" t="s">
        <v>1929</v>
      </c>
      <c r="N1850" s="46" t="s">
        <v>186</v>
      </c>
      <c r="O1850" s="46" t="s">
        <v>187</v>
      </c>
      <c r="P1850" s="46" t="s">
        <v>193</v>
      </c>
      <c r="Q1850" s="46" t="s">
        <v>7</v>
      </c>
      <c r="R1850" s="46" t="s">
        <v>7</v>
      </c>
      <c r="U1850" s="198"/>
      <c r="V1850" s="205">
        <v>42695</v>
      </c>
      <c r="W1850" s="198" t="s">
        <v>189</v>
      </c>
      <c r="X1850" s="46" t="s">
        <v>1356</v>
      </c>
      <c r="AA1850" s="46" t="s">
        <v>1138</v>
      </c>
      <c r="AB1850" s="46" t="s">
        <v>195</v>
      </c>
      <c r="AC1850" s="46" t="s">
        <v>5206</v>
      </c>
      <c r="AD1850" s="46" t="e">
        <v>#N/A</v>
      </c>
      <c r="AG1850" s="46"/>
    </row>
    <row r="1851" spans="1:33" ht="15" hidden="1" customHeight="1">
      <c r="A1851" s="46">
        <v>94</v>
      </c>
      <c r="B1851" s="194" t="s">
        <v>5148</v>
      </c>
      <c r="C1851" s="194" t="s">
        <v>5197</v>
      </c>
      <c r="D1851" s="194" t="s">
        <v>2153</v>
      </c>
      <c r="E1851" s="194" t="s">
        <v>5150</v>
      </c>
      <c r="F1851" s="46" t="s">
        <v>5520</v>
      </c>
      <c r="G1851" s="44" t="s">
        <v>5521</v>
      </c>
      <c r="H1851" s="44" t="s">
        <v>5</v>
      </c>
      <c r="I1851" s="46" t="s">
        <v>5520</v>
      </c>
      <c r="J1851" s="46" t="s">
        <v>5522</v>
      </c>
      <c r="K1851" s="46" t="s">
        <v>5523</v>
      </c>
      <c r="L1851" s="46">
        <v>15857123113</v>
      </c>
      <c r="M1851" s="46" t="s">
        <v>5216</v>
      </c>
      <c r="N1851" s="46" t="s">
        <v>186</v>
      </c>
      <c r="O1851" s="46" t="s">
        <v>187</v>
      </c>
      <c r="P1851" s="46" t="s">
        <v>188</v>
      </c>
      <c r="Q1851" s="46" t="s">
        <v>7</v>
      </c>
      <c r="R1851" s="46" t="s">
        <v>7</v>
      </c>
      <c r="S1851" s="46" t="s">
        <v>5442</v>
      </c>
      <c r="T1851" s="46" t="s">
        <v>5443</v>
      </c>
      <c r="U1851" s="198" t="s">
        <v>5444</v>
      </c>
      <c r="V1851" s="205">
        <v>42695</v>
      </c>
      <c r="W1851" s="198" t="s">
        <v>189</v>
      </c>
      <c r="X1851" s="46" t="s">
        <v>1356</v>
      </c>
      <c r="AA1851" s="46" t="s">
        <v>1138</v>
      </c>
      <c r="AB1851" s="46" t="s">
        <v>195</v>
      </c>
      <c r="AC1851" s="46" t="s">
        <v>5206</v>
      </c>
      <c r="AD1851" s="46" t="e">
        <v>#N/A</v>
      </c>
      <c r="AG1851" s="46"/>
    </row>
    <row r="1852" spans="1:33" ht="15" hidden="1" customHeight="1">
      <c r="A1852" s="46">
        <v>95</v>
      </c>
      <c r="B1852" s="194" t="s">
        <v>5148</v>
      </c>
      <c r="C1852" s="194" t="s">
        <v>5197</v>
      </c>
      <c r="D1852" s="194" t="s">
        <v>2153</v>
      </c>
      <c r="E1852" s="194" t="s">
        <v>5150</v>
      </c>
      <c r="F1852" s="46" t="s">
        <v>5520</v>
      </c>
      <c r="G1852" s="44" t="s">
        <v>5521</v>
      </c>
      <c r="H1852" s="44" t="s">
        <v>5</v>
      </c>
      <c r="I1852" s="46" t="s">
        <v>5524</v>
      </c>
      <c r="J1852" s="46" t="s">
        <v>5525</v>
      </c>
      <c r="K1852" s="46" t="s">
        <v>5526</v>
      </c>
      <c r="L1852" s="46">
        <v>13655716906</v>
      </c>
      <c r="M1852" s="46" t="s">
        <v>5216</v>
      </c>
      <c r="N1852" s="46" t="s">
        <v>186</v>
      </c>
      <c r="O1852" s="46" t="s">
        <v>187</v>
      </c>
      <c r="P1852" s="46" t="s">
        <v>188</v>
      </c>
      <c r="Q1852" s="46" t="s">
        <v>7</v>
      </c>
      <c r="R1852" s="46" t="s">
        <v>7</v>
      </c>
      <c r="S1852" s="46" t="s">
        <v>5442</v>
      </c>
      <c r="T1852" s="46" t="s">
        <v>5443</v>
      </c>
      <c r="U1852" s="198" t="s">
        <v>5444</v>
      </c>
      <c r="V1852" s="198" t="s">
        <v>190</v>
      </c>
      <c r="W1852" s="198" t="s">
        <v>189</v>
      </c>
      <c r="X1852" s="46" t="s">
        <v>1356</v>
      </c>
      <c r="AA1852" s="46" t="s">
        <v>1138</v>
      </c>
      <c r="AB1852" s="46" t="s">
        <v>195</v>
      </c>
      <c r="AC1852" s="46" t="s">
        <v>5206</v>
      </c>
      <c r="AD1852" s="46" t="e">
        <v>#N/A</v>
      </c>
      <c r="AG1852" s="46"/>
    </row>
    <row r="1853" spans="1:33" ht="15" hidden="1" customHeight="1">
      <c r="A1853" s="46">
        <v>96</v>
      </c>
      <c r="B1853" s="194" t="s">
        <v>5148</v>
      </c>
      <c r="C1853" s="194" t="s">
        <v>5197</v>
      </c>
      <c r="D1853" s="194" t="s">
        <v>2153</v>
      </c>
      <c r="E1853" s="194" t="s">
        <v>5150</v>
      </c>
      <c r="F1853" s="46" t="s">
        <v>5520</v>
      </c>
      <c r="G1853" s="46" t="s">
        <v>5521</v>
      </c>
      <c r="H1853" s="44" t="s">
        <v>46</v>
      </c>
      <c r="I1853" s="46" t="s">
        <v>2369</v>
      </c>
      <c r="J1853" s="46" t="s">
        <v>5203</v>
      </c>
      <c r="K1853" s="46" t="s">
        <v>5204</v>
      </c>
      <c r="L1853" s="46">
        <v>13093778366</v>
      </c>
      <c r="M1853" s="46" t="s">
        <v>5205</v>
      </c>
      <c r="N1853" s="46" t="s">
        <v>186</v>
      </c>
      <c r="O1853" s="46" t="s">
        <v>187</v>
      </c>
      <c r="P1853" s="46" t="s">
        <v>188</v>
      </c>
      <c r="Q1853" s="46" t="s">
        <v>7</v>
      </c>
      <c r="R1853" s="46" t="s">
        <v>7</v>
      </c>
      <c r="U1853" s="198" t="s">
        <v>5165</v>
      </c>
      <c r="V1853" s="198" t="s">
        <v>190</v>
      </c>
      <c r="W1853" s="198" t="s">
        <v>189</v>
      </c>
      <c r="X1853" s="46" t="s">
        <v>1356</v>
      </c>
      <c r="AA1853" s="46" t="s">
        <v>1138</v>
      </c>
      <c r="AB1853" s="46" t="s">
        <v>195</v>
      </c>
      <c r="AC1853" s="46" t="s">
        <v>5206</v>
      </c>
      <c r="AD1853" s="46" t="e">
        <v>#N/A</v>
      </c>
      <c r="AG1853" s="46"/>
    </row>
    <row r="1854" spans="1:33" ht="15" hidden="1" customHeight="1">
      <c r="A1854" s="46">
        <v>97</v>
      </c>
      <c r="B1854" s="194" t="s">
        <v>5148</v>
      </c>
      <c r="C1854" s="194" t="s">
        <v>216</v>
      </c>
      <c r="D1854" s="194" t="s">
        <v>217</v>
      </c>
      <c r="E1854" s="194" t="s">
        <v>5150</v>
      </c>
      <c r="F1854" s="46" t="s">
        <v>9362</v>
      </c>
      <c r="G1854" s="44" t="s">
        <v>5527</v>
      </c>
      <c r="H1854" s="44" t="s">
        <v>46</v>
      </c>
      <c r="I1854" s="46" t="s">
        <v>5362</v>
      </c>
      <c r="J1854" s="46" t="s">
        <v>5363</v>
      </c>
      <c r="K1854" s="46" t="s">
        <v>5364</v>
      </c>
      <c r="L1854" s="46">
        <v>13402949637</v>
      </c>
      <c r="M1854" s="46">
        <v>42461</v>
      </c>
      <c r="N1854" s="46" t="s">
        <v>186</v>
      </c>
      <c r="O1854" s="46" t="s">
        <v>187</v>
      </c>
      <c r="P1854" s="46" t="s">
        <v>193</v>
      </c>
      <c r="Q1854" s="46" t="s">
        <v>4</v>
      </c>
      <c r="R1854" s="46" t="s">
        <v>4</v>
      </c>
      <c r="U1854" s="198" t="s">
        <v>5165</v>
      </c>
      <c r="V1854" s="195">
        <v>42704</v>
      </c>
      <c r="W1854" s="46" t="s">
        <v>189</v>
      </c>
      <c r="X1854" s="46" t="s">
        <v>5365</v>
      </c>
      <c r="Y1854" s="46" t="s">
        <v>5366</v>
      </c>
      <c r="AA1854" s="46" t="s">
        <v>1240</v>
      </c>
      <c r="AB1854" s="46" t="s">
        <v>34</v>
      </c>
      <c r="AC1854" s="46" t="s">
        <v>220</v>
      </c>
      <c r="AG1854" s="46"/>
    </row>
    <row r="1855" spans="1:33" s="213" customFormat="1" ht="15" hidden="1" customHeight="1">
      <c r="A1855" s="46">
        <v>98</v>
      </c>
      <c r="B1855" s="194" t="s">
        <v>5148</v>
      </c>
      <c r="C1855" s="194" t="s">
        <v>216</v>
      </c>
      <c r="D1855" s="194" t="s">
        <v>217</v>
      </c>
      <c r="E1855" s="194" t="s">
        <v>5150</v>
      </c>
      <c r="F1855" s="46" t="s">
        <v>9362</v>
      </c>
      <c r="G1855" s="44" t="s">
        <v>5527</v>
      </c>
      <c r="H1855" s="44" t="s">
        <v>3</v>
      </c>
      <c r="I1855" s="46" t="s">
        <v>9362</v>
      </c>
      <c r="J1855" s="46" t="s">
        <v>5494</v>
      </c>
      <c r="K1855" s="46" t="s">
        <v>5495</v>
      </c>
      <c r="L1855" s="46">
        <v>13152168183</v>
      </c>
      <c r="M1855" s="46">
        <v>42461</v>
      </c>
      <c r="N1855" s="46" t="s">
        <v>186</v>
      </c>
      <c r="O1855" s="46" t="s">
        <v>187</v>
      </c>
      <c r="P1855" s="46" t="s">
        <v>9285</v>
      </c>
      <c r="Q1855" s="46" t="s">
        <v>4</v>
      </c>
      <c r="R1855" s="46" t="s">
        <v>4</v>
      </c>
      <c r="S1855" s="46" t="s">
        <v>9358</v>
      </c>
      <c r="T1855" s="46" t="s">
        <v>9359</v>
      </c>
      <c r="U1855" s="46" t="s">
        <v>9338</v>
      </c>
      <c r="V1855" s="212">
        <v>42824</v>
      </c>
      <c r="W1855" s="46" t="s">
        <v>201</v>
      </c>
      <c r="X1855" s="46" t="s">
        <v>5528</v>
      </c>
      <c r="Y1855" s="46"/>
      <c r="Z1855" s="46"/>
      <c r="AA1855" s="46" t="s">
        <v>1240</v>
      </c>
      <c r="AB1855" s="46" t="s">
        <v>34</v>
      </c>
      <c r="AC1855" s="46" t="s">
        <v>220</v>
      </c>
      <c r="AD1855" s="46" t="s">
        <v>196</v>
      </c>
      <c r="AE1855" s="46"/>
      <c r="AF1855" s="46"/>
    </row>
    <row r="1856" spans="1:33" s="213" customFormat="1" ht="15" hidden="1" customHeight="1">
      <c r="A1856" s="46">
        <v>99</v>
      </c>
      <c r="B1856" s="194" t="s">
        <v>5148</v>
      </c>
      <c r="C1856" s="194" t="s">
        <v>216</v>
      </c>
      <c r="D1856" s="194" t="s">
        <v>217</v>
      </c>
      <c r="E1856" s="194" t="s">
        <v>5150</v>
      </c>
      <c r="F1856" s="46" t="s">
        <v>9362</v>
      </c>
      <c r="G1856" s="44" t="s">
        <v>5527</v>
      </c>
      <c r="H1856" s="44" t="s">
        <v>8</v>
      </c>
      <c r="I1856" s="46" t="s">
        <v>5529</v>
      </c>
      <c r="J1856" s="46" t="s">
        <v>5530</v>
      </c>
      <c r="K1856" s="46" t="s">
        <v>5531</v>
      </c>
      <c r="L1856" s="46">
        <v>18049468397</v>
      </c>
      <c r="M1856" s="46">
        <v>42278</v>
      </c>
      <c r="N1856" s="46" t="s">
        <v>186</v>
      </c>
      <c r="O1856" s="46" t="s">
        <v>187</v>
      </c>
      <c r="P1856" s="46" t="s">
        <v>9290</v>
      </c>
      <c r="Q1856" s="46" t="s">
        <v>4</v>
      </c>
      <c r="R1856" s="46" t="s">
        <v>4</v>
      </c>
      <c r="S1856" s="46"/>
      <c r="T1856" s="46"/>
      <c r="U1856" s="46"/>
      <c r="V1856" s="205">
        <v>42704</v>
      </c>
      <c r="W1856" s="46" t="s">
        <v>189</v>
      </c>
      <c r="X1856" s="46" t="s">
        <v>5532</v>
      </c>
      <c r="Y1856" s="46"/>
      <c r="Z1856" s="46"/>
      <c r="AA1856" s="46" t="s">
        <v>1240</v>
      </c>
      <c r="AB1856" s="46" t="s">
        <v>34</v>
      </c>
      <c r="AC1856" s="46" t="s">
        <v>220</v>
      </c>
      <c r="AD1856" s="46"/>
      <c r="AE1856" s="46"/>
      <c r="AF1856" s="46"/>
    </row>
    <row r="1857" spans="1:32" s="213" customFormat="1" ht="15" hidden="1" customHeight="1">
      <c r="A1857" s="46">
        <v>100</v>
      </c>
      <c r="B1857" s="194" t="s">
        <v>5148</v>
      </c>
      <c r="C1857" s="194" t="s">
        <v>216</v>
      </c>
      <c r="D1857" s="194" t="s">
        <v>217</v>
      </c>
      <c r="E1857" s="194" t="s">
        <v>5150</v>
      </c>
      <c r="F1857" s="46" t="s">
        <v>9362</v>
      </c>
      <c r="G1857" s="44" t="s">
        <v>5527</v>
      </c>
      <c r="H1857" s="44" t="s">
        <v>8</v>
      </c>
      <c r="I1857" s="46" t="s">
        <v>5532</v>
      </c>
      <c r="J1857" s="46" t="s">
        <v>5533</v>
      </c>
      <c r="K1857" s="46" t="s">
        <v>5534</v>
      </c>
      <c r="L1857" s="46">
        <v>13488152175</v>
      </c>
      <c r="M1857" s="46">
        <v>42461</v>
      </c>
      <c r="N1857" s="46" t="s">
        <v>186</v>
      </c>
      <c r="O1857" s="46" t="s">
        <v>187</v>
      </c>
      <c r="P1857" s="46" t="s">
        <v>9290</v>
      </c>
      <c r="Q1857" s="46" t="s">
        <v>4</v>
      </c>
      <c r="R1857" s="46" t="s">
        <v>4</v>
      </c>
      <c r="S1857" s="46"/>
      <c r="T1857" s="46"/>
      <c r="U1857" s="46"/>
      <c r="V1857" s="205">
        <v>42704</v>
      </c>
      <c r="W1857" s="46" t="s">
        <v>189</v>
      </c>
      <c r="X1857" s="46" t="s">
        <v>5529</v>
      </c>
      <c r="Y1857" s="46"/>
      <c r="Z1857" s="46"/>
      <c r="AA1857" s="46" t="s">
        <v>1240</v>
      </c>
      <c r="AB1857" s="46" t="s">
        <v>34</v>
      </c>
      <c r="AC1857" s="46" t="s">
        <v>220</v>
      </c>
      <c r="AD1857" s="46"/>
      <c r="AE1857" s="46"/>
      <c r="AF1857" s="46"/>
    </row>
    <row r="1858" spans="1:32" s="213" customFormat="1" ht="15" hidden="1" customHeight="1">
      <c r="A1858" s="46">
        <v>101</v>
      </c>
      <c r="B1858" s="194" t="s">
        <v>5148</v>
      </c>
      <c r="C1858" s="194" t="s">
        <v>216</v>
      </c>
      <c r="D1858" s="194" t="s">
        <v>217</v>
      </c>
      <c r="E1858" s="194" t="s">
        <v>5150</v>
      </c>
      <c r="F1858" s="46" t="s">
        <v>9362</v>
      </c>
      <c r="G1858" s="44" t="s">
        <v>5527</v>
      </c>
      <c r="H1858" s="44" t="s">
        <v>192</v>
      </c>
      <c r="I1858" s="46" t="s">
        <v>5528</v>
      </c>
      <c r="J1858" s="46" t="s">
        <v>5535</v>
      </c>
      <c r="K1858" s="46" t="s">
        <v>5536</v>
      </c>
      <c r="L1858" s="46">
        <v>13891006011</v>
      </c>
      <c r="M1858" s="46">
        <v>42461</v>
      </c>
      <c r="N1858" s="46" t="s">
        <v>186</v>
      </c>
      <c r="O1858" s="46" t="s">
        <v>187</v>
      </c>
      <c r="P1858" s="46" t="s">
        <v>9290</v>
      </c>
      <c r="Q1858" s="46" t="s">
        <v>4</v>
      </c>
      <c r="R1858" s="46" t="s">
        <v>4</v>
      </c>
      <c r="S1858" s="46"/>
      <c r="T1858" s="46" t="s">
        <v>9359</v>
      </c>
      <c r="U1858" s="46" t="s">
        <v>9338</v>
      </c>
      <c r="V1858" s="205">
        <v>42704</v>
      </c>
      <c r="W1858" s="46" t="s">
        <v>189</v>
      </c>
      <c r="X1858" s="46" t="s">
        <v>5537</v>
      </c>
      <c r="Y1858" s="46"/>
      <c r="Z1858" s="46"/>
      <c r="AA1858" s="46" t="s">
        <v>1240</v>
      </c>
      <c r="AB1858" s="46" t="s">
        <v>34</v>
      </c>
      <c r="AC1858" s="46" t="s">
        <v>220</v>
      </c>
      <c r="AD1858" s="46"/>
      <c r="AE1858" s="46"/>
      <c r="AF1858" s="46"/>
    </row>
    <row r="1859" spans="1:32" s="213" customFormat="1" ht="15" hidden="1" customHeight="1">
      <c r="A1859" s="46">
        <v>102</v>
      </c>
      <c r="B1859" s="194" t="s">
        <v>5148</v>
      </c>
      <c r="C1859" s="194" t="s">
        <v>5149</v>
      </c>
      <c r="D1859" s="194" t="s">
        <v>204</v>
      </c>
      <c r="E1859" s="194" t="s">
        <v>5150</v>
      </c>
      <c r="F1859" s="198" t="s">
        <v>5538</v>
      </c>
      <c r="G1859" s="198" t="s">
        <v>5539</v>
      </c>
      <c r="H1859" s="44" t="s">
        <v>3</v>
      </c>
      <c r="I1859" s="46" t="s">
        <v>5538</v>
      </c>
      <c r="J1859" s="46" t="s">
        <v>5540</v>
      </c>
      <c r="K1859" s="46" t="s">
        <v>5541</v>
      </c>
      <c r="L1859" s="46">
        <v>15818570406</v>
      </c>
      <c r="M1859" s="46"/>
      <c r="N1859" s="46" t="s">
        <v>186</v>
      </c>
      <c r="O1859" s="46" t="s">
        <v>187</v>
      </c>
      <c r="P1859" s="46" t="s">
        <v>188</v>
      </c>
      <c r="Q1859" s="46" t="s">
        <v>4</v>
      </c>
      <c r="R1859" s="46" t="s">
        <v>4</v>
      </c>
      <c r="S1859" s="46" t="s">
        <v>1355</v>
      </c>
      <c r="T1859" s="46" t="s">
        <v>1355</v>
      </c>
      <c r="U1859" s="198" t="s">
        <v>5542</v>
      </c>
      <c r="V1859" s="205">
        <v>42690</v>
      </c>
      <c r="W1859" s="198" t="s">
        <v>189</v>
      </c>
      <c r="X1859" s="46" t="s">
        <v>1356</v>
      </c>
      <c r="Y1859" s="46"/>
      <c r="Z1859" s="46"/>
      <c r="AA1859" s="46" t="s">
        <v>1396</v>
      </c>
      <c r="AB1859" s="46" t="s">
        <v>34</v>
      </c>
      <c r="AC1859" s="46" t="s">
        <v>5412</v>
      </c>
      <c r="AD1859" s="46" t="e">
        <v>#N/A</v>
      </c>
      <c r="AE1859" s="46"/>
      <c r="AF1859" s="46"/>
    </row>
    <row r="1860" spans="1:32" s="197" customFormat="1" ht="15" hidden="1" customHeight="1">
      <c r="A1860" s="46">
        <v>103</v>
      </c>
      <c r="B1860" s="194" t="s">
        <v>5148</v>
      </c>
      <c r="C1860" s="194" t="s">
        <v>5149</v>
      </c>
      <c r="D1860" s="194" t="s">
        <v>204</v>
      </c>
      <c r="E1860" s="194" t="s">
        <v>5150</v>
      </c>
      <c r="F1860" s="198" t="s">
        <v>5538</v>
      </c>
      <c r="G1860" s="198" t="s">
        <v>5539</v>
      </c>
      <c r="H1860" s="44" t="s">
        <v>5</v>
      </c>
      <c r="I1860" s="46" t="s">
        <v>5543</v>
      </c>
      <c r="J1860" s="46" t="s">
        <v>5544</v>
      </c>
      <c r="K1860" s="46" t="s">
        <v>5545</v>
      </c>
      <c r="L1860" s="46" t="s">
        <v>9363</v>
      </c>
      <c r="M1860" s="46"/>
      <c r="N1860" s="46" t="s">
        <v>186</v>
      </c>
      <c r="O1860" s="46" t="s">
        <v>187</v>
      </c>
      <c r="P1860" s="46" t="s">
        <v>188</v>
      </c>
      <c r="Q1860" s="46" t="s">
        <v>4</v>
      </c>
      <c r="R1860" s="46" t="s">
        <v>4</v>
      </c>
      <c r="S1860" s="46" t="s">
        <v>5546</v>
      </c>
      <c r="T1860" s="46" t="s">
        <v>5547</v>
      </c>
      <c r="U1860" s="198" t="s">
        <v>5542</v>
      </c>
      <c r="V1860" s="205">
        <v>42698</v>
      </c>
      <c r="W1860" s="198" t="s">
        <v>189</v>
      </c>
      <c r="X1860" s="46" t="s">
        <v>1356</v>
      </c>
      <c r="Y1860" s="46"/>
      <c r="Z1860" s="46"/>
      <c r="AA1860" s="46" t="s">
        <v>1396</v>
      </c>
      <c r="AB1860" s="46" t="s">
        <v>34</v>
      </c>
      <c r="AC1860" s="46" t="s">
        <v>5412</v>
      </c>
      <c r="AD1860" s="46" t="e">
        <v>#N/A</v>
      </c>
      <c r="AE1860" s="46"/>
      <c r="AF1860" s="46"/>
    </row>
    <row r="1861" spans="1:32" s="197" customFormat="1" ht="15" hidden="1" customHeight="1">
      <c r="A1861" s="46">
        <v>104</v>
      </c>
      <c r="B1861" s="194" t="s">
        <v>5148</v>
      </c>
      <c r="C1861" s="194" t="s">
        <v>5149</v>
      </c>
      <c r="D1861" s="194" t="s">
        <v>204</v>
      </c>
      <c r="E1861" s="194" t="s">
        <v>5150</v>
      </c>
      <c r="F1861" s="198" t="s">
        <v>5538</v>
      </c>
      <c r="G1861" s="198" t="s">
        <v>5539</v>
      </c>
      <c r="H1861" s="44" t="s">
        <v>46</v>
      </c>
      <c r="I1861" s="46" t="s">
        <v>1626</v>
      </c>
      <c r="J1861" s="46" t="s">
        <v>5316</v>
      </c>
      <c r="K1861" s="46" t="s">
        <v>5194</v>
      </c>
      <c r="L1861" s="46">
        <v>15012496626</v>
      </c>
      <c r="M1861" s="195">
        <v>42517</v>
      </c>
      <c r="N1861" s="46" t="s">
        <v>186</v>
      </c>
      <c r="O1861" s="46" t="s">
        <v>191</v>
      </c>
      <c r="P1861" s="46" t="s">
        <v>9290</v>
      </c>
      <c r="Q1861" s="46" t="s">
        <v>4</v>
      </c>
      <c r="R1861" s="46" t="s">
        <v>4</v>
      </c>
      <c r="S1861" s="46" t="s">
        <v>194</v>
      </c>
      <c r="T1861" s="46" t="s">
        <v>194</v>
      </c>
      <c r="U1861" s="198" t="s">
        <v>5165</v>
      </c>
      <c r="V1861" s="201">
        <v>42688</v>
      </c>
      <c r="W1861" s="46" t="s">
        <v>189</v>
      </c>
      <c r="X1861" s="46" t="s">
        <v>5169</v>
      </c>
      <c r="Y1861" s="46"/>
      <c r="Z1861" s="46"/>
      <c r="AA1861" s="46" t="s">
        <v>1396</v>
      </c>
      <c r="AB1861" s="46" t="s">
        <v>34</v>
      </c>
      <c r="AC1861" s="46" t="s">
        <v>5412</v>
      </c>
      <c r="AD1861" s="46"/>
      <c r="AE1861" s="46"/>
      <c r="AF1861" s="46"/>
    </row>
    <row r="1862" spans="1:32" s="197" customFormat="1" ht="15" hidden="1" customHeight="1">
      <c r="A1862" s="46">
        <v>105</v>
      </c>
      <c r="B1862" s="194" t="s">
        <v>5148</v>
      </c>
      <c r="C1862" s="194" t="s">
        <v>5149</v>
      </c>
      <c r="D1862" s="194" t="s">
        <v>204</v>
      </c>
      <c r="E1862" s="194" t="s">
        <v>5150</v>
      </c>
      <c r="F1862" s="198" t="s">
        <v>4260</v>
      </c>
      <c r="G1862" s="198" t="s">
        <v>5548</v>
      </c>
      <c r="H1862" s="44" t="s">
        <v>3</v>
      </c>
      <c r="I1862" s="46" t="s">
        <v>5549</v>
      </c>
      <c r="J1862" s="199" t="s">
        <v>9364</v>
      </c>
      <c r="K1862" s="46" t="s">
        <v>5550</v>
      </c>
      <c r="L1862" s="46">
        <v>18948164178</v>
      </c>
      <c r="M1862" s="195">
        <v>42461</v>
      </c>
      <c r="N1862" s="46" t="s">
        <v>186</v>
      </c>
      <c r="O1862" s="46" t="s">
        <v>187</v>
      </c>
      <c r="P1862" s="46" t="s">
        <v>9285</v>
      </c>
      <c r="Q1862" s="46" t="s">
        <v>4</v>
      </c>
      <c r="R1862" s="46" t="s">
        <v>4</v>
      </c>
      <c r="S1862" s="46" t="s">
        <v>194</v>
      </c>
      <c r="T1862" s="46" t="s">
        <v>194</v>
      </c>
      <c r="U1862" s="198" t="s">
        <v>9365</v>
      </c>
      <c r="V1862" s="205">
        <v>42706</v>
      </c>
      <c r="W1862" s="198" t="s">
        <v>201</v>
      </c>
      <c r="X1862" s="46" t="s">
        <v>1356</v>
      </c>
      <c r="Y1862" s="46"/>
      <c r="Z1862" s="46"/>
      <c r="AA1862" s="46" t="s">
        <v>1351</v>
      </c>
      <c r="AB1862" s="46" t="s">
        <v>195</v>
      </c>
      <c r="AC1862" s="46" t="s">
        <v>5551</v>
      </c>
      <c r="AD1862" s="46" t="s">
        <v>196</v>
      </c>
      <c r="AE1862" s="46"/>
      <c r="AF1862" s="46"/>
    </row>
    <row r="1863" spans="1:32" s="197" customFormat="1" ht="15" hidden="1" customHeight="1">
      <c r="A1863" s="46">
        <v>106</v>
      </c>
      <c r="B1863" s="194" t="s">
        <v>5148</v>
      </c>
      <c r="C1863" s="194" t="s">
        <v>5149</v>
      </c>
      <c r="D1863" s="194" t="s">
        <v>204</v>
      </c>
      <c r="E1863" s="194" t="s">
        <v>5150</v>
      </c>
      <c r="F1863" s="198" t="s">
        <v>4260</v>
      </c>
      <c r="G1863" s="198" t="s">
        <v>5548</v>
      </c>
      <c r="H1863" s="44" t="s">
        <v>9</v>
      </c>
      <c r="I1863" s="46" t="s">
        <v>5552</v>
      </c>
      <c r="J1863" s="46" t="s">
        <v>5553</v>
      </c>
      <c r="K1863" s="199" t="s">
        <v>9366</v>
      </c>
      <c r="L1863" s="46">
        <v>13417537267</v>
      </c>
      <c r="M1863" s="195">
        <v>42461</v>
      </c>
      <c r="N1863" s="46" t="s">
        <v>186</v>
      </c>
      <c r="O1863" s="46" t="s">
        <v>191</v>
      </c>
      <c r="P1863" s="46" t="s">
        <v>200</v>
      </c>
      <c r="Q1863" s="46" t="s">
        <v>4</v>
      </c>
      <c r="R1863" s="46" t="s">
        <v>4</v>
      </c>
      <c r="S1863" s="46" t="s">
        <v>194</v>
      </c>
      <c r="T1863" s="46" t="s">
        <v>194</v>
      </c>
      <c r="U1863" s="198" t="s">
        <v>9365</v>
      </c>
      <c r="V1863" s="205">
        <v>42706</v>
      </c>
      <c r="W1863" s="198" t="s">
        <v>201</v>
      </c>
      <c r="X1863" s="46" t="s">
        <v>5554</v>
      </c>
      <c r="Y1863" s="46"/>
      <c r="Z1863" s="46"/>
      <c r="AA1863" s="46" t="s">
        <v>1351</v>
      </c>
      <c r="AB1863" s="46" t="s">
        <v>195</v>
      </c>
      <c r="AC1863" s="46" t="s">
        <v>5551</v>
      </c>
      <c r="AD1863" s="46"/>
      <c r="AE1863" s="46"/>
      <c r="AF1863" s="46"/>
    </row>
    <row r="1864" spans="1:32" s="197" customFormat="1" ht="15" hidden="1" customHeight="1">
      <c r="A1864" s="46">
        <v>107</v>
      </c>
      <c r="B1864" s="194" t="s">
        <v>5148</v>
      </c>
      <c r="C1864" s="194" t="s">
        <v>5149</v>
      </c>
      <c r="D1864" s="194" t="s">
        <v>204</v>
      </c>
      <c r="E1864" s="194" t="s">
        <v>5150</v>
      </c>
      <c r="F1864" s="198" t="s">
        <v>4260</v>
      </c>
      <c r="G1864" s="198" t="s">
        <v>5548</v>
      </c>
      <c r="H1864" s="44" t="s">
        <v>8</v>
      </c>
      <c r="I1864" s="46" t="s">
        <v>5555</v>
      </c>
      <c r="J1864" s="46" t="s">
        <v>5553</v>
      </c>
      <c r="K1864" s="46" t="s">
        <v>5556</v>
      </c>
      <c r="L1864" s="46">
        <v>18682194968</v>
      </c>
      <c r="M1864" s="195">
        <v>42461</v>
      </c>
      <c r="N1864" s="46" t="s">
        <v>186</v>
      </c>
      <c r="O1864" s="46" t="s">
        <v>187</v>
      </c>
      <c r="P1864" s="46" t="s">
        <v>200</v>
      </c>
      <c r="Q1864" s="46" t="s">
        <v>4</v>
      </c>
      <c r="R1864" s="46" t="s">
        <v>4</v>
      </c>
      <c r="S1864" s="46" t="s">
        <v>194</v>
      </c>
      <c r="T1864" s="46" t="s">
        <v>194</v>
      </c>
      <c r="U1864" s="198" t="s">
        <v>9365</v>
      </c>
      <c r="V1864" s="205">
        <v>42706</v>
      </c>
      <c r="W1864" s="198" t="s">
        <v>201</v>
      </c>
      <c r="X1864" s="46" t="s">
        <v>1356</v>
      </c>
      <c r="Y1864" s="46"/>
      <c r="Z1864" s="46"/>
      <c r="AA1864" s="46" t="s">
        <v>1351</v>
      </c>
      <c r="AB1864" s="46" t="s">
        <v>195</v>
      </c>
      <c r="AC1864" s="46" t="s">
        <v>5551</v>
      </c>
      <c r="AD1864" s="46"/>
      <c r="AE1864" s="46"/>
      <c r="AF1864" s="46"/>
    </row>
    <row r="1865" spans="1:32" s="214" customFormat="1" ht="15" hidden="1" customHeight="1">
      <c r="A1865" s="46">
        <v>108</v>
      </c>
      <c r="B1865" s="194" t="s">
        <v>5148</v>
      </c>
      <c r="C1865" s="194" t="s">
        <v>216</v>
      </c>
      <c r="D1865" s="194" t="s">
        <v>217</v>
      </c>
      <c r="E1865" s="194" t="s">
        <v>5150</v>
      </c>
      <c r="F1865" s="198" t="s">
        <v>5240</v>
      </c>
      <c r="G1865" s="198" t="s">
        <v>5557</v>
      </c>
      <c r="H1865" s="204" t="s">
        <v>3</v>
      </c>
      <c r="I1865" s="198" t="s">
        <v>5240</v>
      </c>
      <c r="J1865" s="198" t="s">
        <v>5558</v>
      </c>
      <c r="K1865" s="198" t="s">
        <v>5559</v>
      </c>
      <c r="L1865" s="198">
        <v>18502916327</v>
      </c>
      <c r="M1865" s="205">
        <v>41640</v>
      </c>
      <c r="N1865" s="198" t="s">
        <v>186</v>
      </c>
      <c r="O1865" s="198" t="s">
        <v>187</v>
      </c>
      <c r="P1865" s="198" t="s">
        <v>193</v>
      </c>
      <c r="Q1865" s="46" t="s">
        <v>4</v>
      </c>
      <c r="R1865" s="198" t="s">
        <v>4</v>
      </c>
      <c r="S1865" s="198" t="s">
        <v>5560</v>
      </c>
      <c r="T1865" s="198" t="s">
        <v>5561</v>
      </c>
      <c r="U1865" s="198" t="s">
        <v>5232</v>
      </c>
      <c r="V1865" s="205" t="s">
        <v>190</v>
      </c>
      <c r="W1865" s="198" t="s">
        <v>189</v>
      </c>
      <c r="X1865" s="46" t="s">
        <v>5562</v>
      </c>
      <c r="Y1865" s="46"/>
      <c r="Z1865" s="46"/>
      <c r="AA1865" s="46" t="s">
        <v>1101</v>
      </c>
      <c r="AB1865" s="46" t="s">
        <v>34</v>
      </c>
      <c r="AC1865" s="46" t="s">
        <v>5234</v>
      </c>
      <c r="AD1865" s="46" t="s">
        <v>196</v>
      </c>
      <c r="AE1865" s="46"/>
      <c r="AF1865" s="46"/>
    </row>
    <row r="1866" spans="1:32" s="197" customFormat="1" ht="15" hidden="1" customHeight="1">
      <c r="A1866" s="46">
        <v>109</v>
      </c>
      <c r="B1866" s="194" t="s">
        <v>5148</v>
      </c>
      <c r="C1866" s="194" t="s">
        <v>216</v>
      </c>
      <c r="D1866" s="194" t="s">
        <v>217</v>
      </c>
      <c r="E1866" s="194" t="s">
        <v>5150</v>
      </c>
      <c r="F1866" s="198" t="s">
        <v>5240</v>
      </c>
      <c r="G1866" s="198" t="s">
        <v>5557</v>
      </c>
      <c r="H1866" s="204" t="s">
        <v>3</v>
      </c>
      <c r="I1866" s="198" t="s">
        <v>5232</v>
      </c>
      <c r="J1866" s="198" t="s">
        <v>5563</v>
      </c>
      <c r="K1866" s="198" t="s">
        <v>5564</v>
      </c>
      <c r="L1866" s="198">
        <v>15002959816</v>
      </c>
      <c r="M1866" s="205">
        <v>41699</v>
      </c>
      <c r="N1866" s="198" t="s">
        <v>186</v>
      </c>
      <c r="O1866" s="198" t="s">
        <v>187</v>
      </c>
      <c r="P1866" s="198" t="s">
        <v>193</v>
      </c>
      <c r="Q1866" s="46" t="s">
        <v>4</v>
      </c>
      <c r="R1866" s="198" t="s">
        <v>4</v>
      </c>
      <c r="S1866" s="198" t="s">
        <v>5565</v>
      </c>
      <c r="T1866" s="198" t="s">
        <v>5566</v>
      </c>
      <c r="U1866" s="198" t="s">
        <v>5333</v>
      </c>
      <c r="V1866" s="205" t="s">
        <v>190</v>
      </c>
      <c r="W1866" s="198" t="s">
        <v>189</v>
      </c>
      <c r="X1866" s="46" t="s">
        <v>5562</v>
      </c>
      <c r="Y1866" s="46"/>
      <c r="Z1866" s="46"/>
      <c r="AA1866" s="46" t="s">
        <v>1101</v>
      </c>
      <c r="AB1866" s="46" t="s">
        <v>34</v>
      </c>
      <c r="AC1866" s="46" t="s">
        <v>5234</v>
      </c>
      <c r="AD1866" s="46" t="s">
        <v>197</v>
      </c>
      <c r="AE1866" s="46"/>
      <c r="AF1866" s="46"/>
    </row>
    <row r="1867" spans="1:32" s="197" customFormat="1" ht="15" hidden="1" customHeight="1">
      <c r="A1867" s="46">
        <v>110</v>
      </c>
      <c r="B1867" s="194" t="s">
        <v>5148</v>
      </c>
      <c r="C1867" s="194" t="s">
        <v>216</v>
      </c>
      <c r="D1867" s="194" t="s">
        <v>217</v>
      </c>
      <c r="E1867" s="194" t="s">
        <v>5150</v>
      </c>
      <c r="F1867" s="198" t="s">
        <v>5240</v>
      </c>
      <c r="G1867" s="198" t="s">
        <v>5557</v>
      </c>
      <c r="H1867" s="204" t="s">
        <v>5</v>
      </c>
      <c r="I1867" s="198" t="s">
        <v>5567</v>
      </c>
      <c r="J1867" s="198" t="s">
        <v>5568</v>
      </c>
      <c r="K1867" s="198" t="s">
        <v>5569</v>
      </c>
      <c r="L1867" s="198">
        <v>18292807119</v>
      </c>
      <c r="M1867" s="205">
        <v>42461</v>
      </c>
      <c r="N1867" s="198" t="s">
        <v>186</v>
      </c>
      <c r="O1867" s="198" t="s">
        <v>191</v>
      </c>
      <c r="P1867" s="198" t="s">
        <v>200</v>
      </c>
      <c r="Q1867" s="46" t="s">
        <v>4</v>
      </c>
      <c r="R1867" s="198" t="s">
        <v>4</v>
      </c>
      <c r="S1867" s="198" t="s">
        <v>5570</v>
      </c>
      <c r="T1867" s="198" t="s">
        <v>5571</v>
      </c>
      <c r="U1867" s="198" t="s">
        <v>5232</v>
      </c>
      <c r="V1867" s="205">
        <v>42705</v>
      </c>
      <c r="W1867" s="198" t="s">
        <v>201</v>
      </c>
      <c r="X1867" s="46" t="s">
        <v>1356</v>
      </c>
      <c r="Y1867" s="46" t="s">
        <v>221</v>
      </c>
      <c r="Z1867" s="46"/>
      <c r="AA1867" s="46" t="s">
        <v>1101</v>
      </c>
      <c r="AB1867" s="46" t="s">
        <v>34</v>
      </c>
      <c r="AC1867" s="46" t="s">
        <v>5234</v>
      </c>
      <c r="AD1867" s="46"/>
      <c r="AE1867" s="46"/>
      <c r="AF1867" s="46"/>
    </row>
    <row r="1868" spans="1:32" s="197" customFormat="1" ht="15" hidden="1" customHeight="1">
      <c r="A1868" s="46">
        <v>111</v>
      </c>
      <c r="B1868" s="194" t="s">
        <v>5148</v>
      </c>
      <c r="C1868" s="194" t="s">
        <v>216</v>
      </c>
      <c r="D1868" s="194" t="s">
        <v>217</v>
      </c>
      <c r="E1868" s="194" t="s">
        <v>5150</v>
      </c>
      <c r="F1868" s="198" t="s">
        <v>5240</v>
      </c>
      <c r="G1868" s="198" t="s">
        <v>5557</v>
      </c>
      <c r="H1868" s="204" t="s">
        <v>46</v>
      </c>
      <c r="I1868" s="198" t="s">
        <v>5241</v>
      </c>
      <c r="J1868" s="198" t="s">
        <v>5242</v>
      </c>
      <c r="K1868" s="198" t="s">
        <v>5243</v>
      </c>
      <c r="L1868" s="198">
        <v>13572979855</v>
      </c>
      <c r="M1868" s="205">
        <v>42465</v>
      </c>
      <c r="N1868" s="198" t="s">
        <v>186</v>
      </c>
      <c r="O1868" s="198" t="s">
        <v>191</v>
      </c>
      <c r="P1868" s="198" t="s">
        <v>188</v>
      </c>
      <c r="Q1868" s="46" t="s">
        <v>4</v>
      </c>
      <c r="R1868" s="198" t="s">
        <v>4</v>
      </c>
      <c r="S1868" s="198" t="s">
        <v>5244</v>
      </c>
      <c r="T1868" s="198" t="s">
        <v>5245</v>
      </c>
      <c r="U1868" s="198" t="s">
        <v>5165</v>
      </c>
      <c r="V1868" s="205"/>
      <c r="W1868" s="198" t="s">
        <v>189</v>
      </c>
      <c r="X1868" s="46" t="s">
        <v>1356</v>
      </c>
      <c r="Y1868" s="46"/>
      <c r="Z1868" s="46"/>
      <c r="AA1868" s="46" t="s">
        <v>1101</v>
      </c>
      <c r="AB1868" s="46" t="s">
        <v>34</v>
      </c>
      <c r="AC1868" s="46" t="s">
        <v>5234</v>
      </c>
      <c r="AD1868" s="46" t="s">
        <v>196</v>
      </c>
      <c r="AE1868" s="46"/>
      <c r="AF1868" s="46"/>
    </row>
    <row r="1869" spans="1:32" s="197" customFormat="1" ht="15" hidden="1" customHeight="1">
      <c r="A1869" s="46">
        <v>112</v>
      </c>
      <c r="B1869" s="194" t="s">
        <v>5148</v>
      </c>
      <c r="C1869" s="194" t="s">
        <v>5149</v>
      </c>
      <c r="D1869" s="194" t="s">
        <v>204</v>
      </c>
      <c r="E1869" s="194" t="s">
        <v>5150</v>
      </c>
      <c r="F1869" s="210" t="s">
        <v>5572</v>
      </c>
      <c r="G1869" s="198" t="s">
        <v>5573</v>
      </c>
      <c r="H1869" s="44" t="s">
        <v>3</v>
      </c>
      <c r="I1869" s="46" t="s">
        <v>5572</v>
      </c>
      <c r="J1869" s="46" t="s">
        <v>5574</v>
      </c>
      <c r="K1869" s="46" t="s">
        <v>5575</v>
      </c>
      <c r="L1869" s="46">
        <v>18665952077</v>
      </c>
      <c r="M1869" s="195"/>
      <c r="N1869" s="46" t="s">
        <v>186</v>
      </c>
      <c r="O1869" s="46" t="s">
        <v>187</v>
      </c>
      <c r="P1869" s="46" t="s">
        <v>200</v>
      </c>
      <c r="Q1869" s="46" t="s">
        <v>6</v>
      </c>
      <c r="R1869" s="46" t="s">
        <v>6</v>
      </c>
      <c r="S1869" s="46" t="s">
        <v>194</v>
      </c>
      <c r="T1869" s="46" t="s">
        <v>194</v>
      </c>
      <c r="U1869" s="198" t="s">
        <v>5576</v>
      </c>
      <c r="V1869" s="205">
        <v>42695</v>
      </c>
      <c r="W1869" s="198" t="s">
        <v>201</v>
      </c>
      <c r="X1869" s="46" t="s">
        <v>5577</v>
      </c>
      <c r="Y1869" s="46"/>
      <c r="Z1869" s="46"/>
      <c r="AA1869" s="46" t="s">
        <v>2755</v>
      </c>
      <c r="AB1869" s="46" t="s">
        <v>195</v>
      </c>
      <c r="AC1869" s="46" t="s">
        <v>5206</v>
      </c>
      <c r="AD1869" s="46" t="e">
        <v>#N/A</v>
      </c>
      <c r="AE1869" s="46"/>
      <c r="AF1869" s="46"/>
    </row>
    <row r="1870" spans="1:32" s="197" customFormat="1" ht="15" hidden="1" customHeight="1">
      <c r="A1870" s="46">
        <v>113</v>
      </c>
      <c r="B1870" s="194" t="s">
        <v>5148</v>
      </c>
      <c r="C1870" s="194" t="s">
        <v>5149</v>
      </c>
      <c r="D1870" s="194" t="s">
        <v>204</v>
      </c>
      <c r="E1870" s="194" t="s">
        <v>5150</v>
      </c>
      <c r="F1870" s="210" t="s">
        <v>5572</v>
      </c>
      <c r="G1870" s="198" t="s">
        <v>5573</v>
      </c>
      <c r="H1870" s="44" t="s">
        <v>8</v>
      </c>
      <c r="I1870" s="46" t="s">
        <v>5578</v>
      </c>
      <c r="J1870" s="46" t="s">
        <v>5579</v>
      </c>
      <c r="K1870" s="46" t="s">
        <v>5580</v>
      </c>
      <c r="L1870" s="46" t="s">
        <v>5581</v>
      </c>
      <c r="M1870" s="195">
        <v>42614</v>
      </c>
      <c r="N1870" s="46" t="s">
        <v>186</v>
      </c>
      <c r="O1870" s="46" t="s">
        <v>191</v>
      </c>
      <c r="P1870" s="46" t="s">
        <v>200</v>
      </c>
      <c r="Q1870" s="46" t="s">
        <v>6</v>
      </c>
      <c r="R1870" s="46" t="s">
        <v>6</v>
      </c>
      <c r="S1870" s="46" t="s">
        <v>194</v>
      </c>
      <c r="T1870" s="46" t="s">
        <v>194</v>
      </c>
      <c r="U1870" s="198" t="s">
        <v>5576</v>
      </c>
      <c r="V1870" s="205">
        <v>42697</v>
      </c>
      <c r="W1870" s="198" t="s">
        <v>201</v>
      </c>
      <c r="X1870" s="46" t="s">
        <v>1356</v>
      </c>
      <c r="Y1870" s="46"/>
      <c r="Z1870" s="46"/>
      <c r="AA1870" s="46" t="s">
        <v>2755</v>
      </c>
      <c r="AB1870" s="46" t="s">
        <v>195</v>
      </c>
      <c r="AC1870" s="46" t="s">
        <v>5206</v>
      </c>
      <c r="AD1870" s="46"/>
      <c r="AE1870" s="46"/>
      <c r="AF1870" s="46"/>
    </row>
    <row r="1871" spans="1:32" s="197" customFormat="1" ht="15" hidden="1" customHeight="1">
      <c r="A1871" s="46">
        <v>114</v>
      </c>
      <c r="B1871" s="194" t="s">
        <v>5148</v>
      </c>
      <c r="C1871" s="194" t="s">
        <v>5149</v>
      </c>
      <c r="D1871" s="194" t="s">
        <v>204</v>
      </c>
      <c r="E1871" s="194" t="s">
        <v>5150</v>
      </c>
      <c r="F1871" s="210" t="s">
        <v>5572</v>
      </c>
      <c r="G1871" s="198" t="s">
        <v>5573</v>
      </c>
      <c r="H1871" s="44" t="s">
        <v>8</v>
      </c>
      <c r="I1871" s="46" t="s">
        <v>5577</v>
      </c>
      <c r="J1871" s="46" t="s">
        <v>5582</v>
      </c>
      <c r="K1871" s="46" t="s">
        <v>5583</v>
      </c>
      <c r="L1871" s="46" t="s">
        <v>5584</v>
      </c>
      <c r="M1871" s="195">
        <v>42614</v>
      </c>
      <c r="N1871" s="46" t="s">
        <v>186</v>
      </c>
      <c r="O1871" s="46" t="s">
        <v>187</v>
      </c>
      <c r="P1871" s="46" t="s">
        <v>200</v>
      </c>
      <c r="Q1871" s="46" t="s">
        <v>6</v>
      </c>
      <c r="R1871" s="46" t="s">
        <v>6</v>
      </c>
      <c r="S1871" s="46" t="s">
        <v>194</v>
      </c>
      <c r="T1871" s="46" t="s">
        <v>194</v>
      </c>
      <c r="U1871" s="198" t="s">
        <v>5576</v>
      </c>
      <c r="V1871" s="205">
        <v>42697</v>
      </c>
      <c r="W1871" s="198" t="s">
        <v>201</v>
      </c>
      <c r="X1871" s="46" t="s">
        <v>1356</v>
      </c>
      <c r="Y1871" s="46"/>
      <c r="Z1871" s="46"/>
      <c r="AA1871" s="46" t="s">
        <v>2755</v>
      </c>
      <c r="AB1871" s="46" t="s">
        <v>195</v>
      </c>
      <c r="AC1871" s="46" t="s">
        <v>5206</v>
      </c>
      <c r="AD1871" s="46"/>
      <c r="AE1871" s="46"/>
      <c r="AF1871" s="46"/>
    </row>
    <row r="1872" spans="1:32" s="197" customFormat="1" ht="15" hidden="1" customHeight="1">
      <c r="A1872" s="46">
        <v>115</v>
      </c>
      <c r="B1872" s="194" t="s">
        <v>5148</v>
      </c>
      <c r="C1872" s="194" t="s">
        <v>5149</v>
      </c>
      <c r="D1872" s="194" t="s">
        <v>204</v>
      </c>
      <c r="E1872" s="194" t="s">
        <v>5150</v>
      </c>
      <c r="F1872" s="210" t="s">
        <v>5572</v>
      </c>
      <c r="G1872" s="198" t="s">
        <v>5573</v>
      </c>
      <c r="H1872" s="44" t="s">
        <v>8</v>
      </c>
      <c r="I1872" s="46" t="s">
        <v>5585</v>
      </c>
      <c r="J1872" s="46" t="s">
        <v>5586</v>
      </c>
      <c r="K1872" s="46" t="s">
        <v>5587</v>
      </c>
      <c r="L1872" s="46" t="s">
        <v>5588</v>
      </c>
      <c r="M1872" s="195">
        <v>42614</v>
      </c>
      <c r="N1872" s="46" t="s">
        <v>186</v>
      </c>
      <c r="O1872" s="46" t="s">
        <v>187</v>
      </c>
      <c r="P1872" s="46" t="s">
        <v>200</v>
      </c>
      <c r="Q1872" s="46" t="s">
        <v>6</v>
      </c>
      <c r="R1872" s="46" t="s">
        <v>6</v>
      </c>
      <c r="S1872" s="46" t="s">
        <v>194</v>
      </c>
      <c r="T1872" s="46" t="s">
        <v>194</v>
      </c>
      <c r="U1872" s="198" t="s">
        <v>5576</v>
      </c>
      <c r="V1872" s="205">
        <v>42697</v>
      </c>
      <c r="W1872" s="198" t="s">
        <v>201</v>
      </c>
      <c r="X1872" s="46" t="s">
        <v>1356</v>
      </c>
      <c r="Y1872" s="46"/>
      <c r="Z1872" s="46"/>
      <c r="AA1872" s="46" t="s">
        <v>2755</v>
      </c>
      <c r="AB1872" s="46" t="s">
        <v>195</v>
      </c>
      <c r="AC1872" s="46" t="s">
        <v>5206</v>
      </c>
      <c r="AD1872" s="46"/>
      <c r="AE1872" s="46"/>
      <c r="AF1872" s="46"/>
    </row>
    <row r="1873" spans="1:33" s="197" customFormat="1" ht="15" hidden="1" customHeight="1">
      <c r="A1873" s="46">
        <v>116</v>
      </c>
      <c r="B1873" s="194" t="s">
        <v>5148</v>
      </c>
      <c r="C1873" s="194" t="s">
        <v>5149</v>
      </c>
      <c r="D1873" s="194" t="s">
        <v>204</v>
      </c>
      <c r="E1873" s="194" t="s">
        <v>5150</v>
      </c>
      <c r="F1873" s="198" t="s">
        <v>5589</v>
      </c>
      <c r="G1873" s="198" t="s">
        <v>9367</v>
      </c>
      <c r="H1873" s="44" t="s">
        <v>3</v>
      </c>
      <c r="I1873" s="46" t="s">
        <v>5589</v>
      </c>
      <c r="J1873" s="46" t="s">
        <v>5590</v>
      </c>
      <c r="K1873" s="46" t="s">
        <v>5591</v>
      </c>
      <c r="L1873" s="46">
        <v>13242401700</v>
      </c>
      <c r="M1873" s="46"/>
      <c r="N1873" s="46" t="s">
        <v>186</v>
      </c>
      <c r="O1873" s="46" t="s">
        <v>187</v>
      </c>
      <c r="P1873" s="46" t="s">
        <v>188</v>
      </c>
      <c r="Q1873" s="46" t="s">
        <v>4</v>
      </c>
      <c r="R1873" s="46" t="s">
        <v>4</v>
      </c>
      <c r="S1873" s="46" t="s">
        <v>5592</v>
      </c>
      <c r="T1873" s="46" t="s">
        <v>5467</v>
      </c>
      <c r="U1873" s="198" t="s">
        <v>5301</v>
      </c>
      <c r="V1873" s="205">
        <v>42690</v>
      </c>
      <c r="W1873" s="198" t="s">
        <v>189</v>
      </c>
      <c r="X1873" s="46" t="s">
        <v>5593</v>
      </c>
      <c r="Y1873" s="46"/>
      <c r="Z1873" s="46"/>
      <c r="AA1873" s="46" t="s">
        <v>1351</v>
      </c>
      <c r="AB1873" s="46" t="s">
        <v>34</v>
      </c>
      <c r="AC1873" s="46" t="s">
        <v>5594</v>
      </c>
      <c r="AD1873" s="46"/>
      <c r="AE1873" s="46"/>
      <c r="AF1873" s="46"/>
    </row>
    <row r="1874" spans="1:33" s="197" customFormat="1" ht="15" hidden="1" customHeight="1">
      <c r="A1874" s="46">
        <v>117</v>
      </c>
      <c r="B1874" s="194" t="s">
        <v>5148</v>
      </c>
      <c r="C1874" s="194" t="s">
        <v>5149</v>
      </c>
      <c r="D1874" s="194" t="s">
        <v>204</v>
      </c>
      <c r="E1874" s="194" t="s">
        <v>5150</v>
      </c>
      <c r="F1874" s="198" t="s">
        <v>5589</v>
      </c>
      <c r="G1874" s="198" t="s">
        <v>9367</v>
      </c>
      <c r="H1874" s="44" t="s">
        <v>9</v>
      </c>
      <c r="I1874" s="46" t="s">
        <v>5595</v>
      </c>
      <c r="J1874" s="46" t="s">
        <v>5596</v>
      </c>
      <c r="K1874" s="46" t="s">
        <v>5597</v>
      </c>
      <c r="L1874" s="46">
        <v>13510667853</v>
      </c>
      <c r="M1874" s="46"/>
      <c r="N1874" s="46" t="s">
        <v>186</v>
      </c>
      <c r="O1874" s="46" t="s">
        <v>187</v>
      </c>
      <c r="P1874" s="46" t="s">
        <v>188</v>
      </c>
      <c r="Q1874" s="46" t="s">
        <v>4</v>
      </c>
      <c r="R1874" s="46" t="s">
        <v>4</v>
      </c>
      <c r="S1874" s="46" t="s">
        <v>5598</v>
      </c>
      <c r="T1874" s="46" t="s">
        <v>5599</v>
      </c>
      <c r="U1874" s="198" t="s">
        <v>5301</v>
      </c>
      <c r="V1874" s="205">
        <v>42698</v>
      </c>
      <c r="W1874" s="198" t="s">
        <v>189</v>
      </c>
      <c r="X1874" s="46" t="s">
        <v>1356</v>
      </c>
      <c r="Y1874" s="46"/>
      <c r="Z1874" s="46"/>
      <c r="AA1874" s="46" t="s">
        <v>1351</v>
      </c>
      <c r="AB1874" s="46" t="s">
        <v>34</v>
      </c>
      <c r="AC1874" s="46" t="s">
        <v>5594</v>
      </c>
      <c r="AD1874" s="46"/>
      <c r="AE1874" s="46"/>
      <c r="AF1874" s="46"/>
    </row>
    <row r="1875" spans="1:33" s="197" customFormat="1" ht="15" hidden="1" customHeight="1">
      <c r="A1875" s="46">
        <v>118</v>
      </c>
      <c r="B1875" s="194" t="s">
        <v>5148</v>
      </c>
      <c r="C1875" s="194" t="s">
        <v>5149</v>
      </c>
      <c r="D1875" s="194" t="s">
        <v>204</v>
      </c>
      <c r="E1875" s="194" t="s">
        <v>5150</v>
      </c>
      <c r="F1875" s="198" t="s">
        <v>5589</v>
      </c>
      <c r="G1875" s="198" t="s">
        <v>9367</v>
      </c>
      <c r="H1875" s="44" t="s">
        <v>8</v>
      </c>
      <c r="I1875" s="46" t="s">
        <v>5600</v>
      </c>
      <c r="J1875" s="46" t="s">
        <v>5601</v>
      </c>
      <c r="K1875" s="46" t="s">
        <v>5602</v>
      </c>
      <c r="L1875" s="46">
        <v>18607206430</v>
      </c>
      <c r="M1875" s="46"/>
      <c r="N1875" s="46" t="s">
        <v>186</v>
      </c>
      <c r="O1875" s="46" t="s">
        <v>187</v>
      </c>
      <c r="P1875" s="46" t="s">
        <v>188</v>
      </c>
      <c r="Q1875" s="46" t="s">
        <v>4</v>
      </c>
      <c r="R1875" s="46" t="s">
        <v>4</v>
      </c>
      <c r="S1875" s="46" t="s">
        <v>5603</v>
      </c>
      <c r="T1875" s="46" t="s">
        <v>5604</v>
      </c>
      <c r="U1875" s="198" t="s">
        <v>5301</v>
      </c>
      <c r="V1875" s="205">
        <v>42698</v>
      </c>
      <c r="W1875" s="198" t="s">
        <v>189</v>
      </c>
      <c r="X1875" s="46" t="s">
        <v>5605</v>
      </c>
      <c r="Y1875" s="46"/>
      <c r="Z1875" s="46"/>
      <c r="AA1875" s="46" t="s">
        <v>1351</v>
      </c>
      <c r="AB1875" s="46" t="s">
        <v>34</v>
      </c>
      <c r="AC1875" s="46" t="s">
        <v>5594</v>
      </c>
      <c r="AD1875" s="46"/>
      <c r="AE1875" s="46"/>
      <c r="AF1875" s="46"/>
    </row>
    <row r="1876" spans="1:33" s="197" customFormat="1" ht="15" hidden="1" customHeight="1">
      <c r="A1876" s="46">
        <v>119</v>
      </c>
      <c r="B1876" s="194" t="s">
        <v>5148</v>
      </c>
      <c r="C1876" s="194" t="s">
        <v>5149</v>
      </c>
      <c r="D1876" s="194" t="s">
        <v>204</v>
      </c>
      <c r="E1876" s="194" t="s">
        <v>5150</v>
      </c>
      <c r="F1876" s="198" t="s">
        <v>5589</v>
      </c>
      <c r="G1876" s="198" t="s">
        <v>9367</v>
      </c>
      <c r="H1876" s="44" t="s">
        <v>8</v>
      </c>
      <c r="I1876" s="46" t="s">
        <v>5605</v>
      </c>
      <c r="J1876" s="46" t="s">
        <v>5606</v>
      </c>
      <c r="K1876" s="46" t="s">
        <v>5607</v>
      </c>
      <c r="L1876" s="46">
        <v>15972050064</v>
      </c>
      <c r="M1876" s="46"/>
      <c r="N1876" s="46" t="s">
        <v>186</v>
      </c>
      <c r="O1876" s="46" t="s">
        <v>187</v>
      </c>
      <c r="P1876" s="46" t="s">
        <v>188</v>
      </c>
      <c r="Q1876" s="46" t="s">
        <v>4</v>
      </c>
      <c r="R1876" s="46" t="s">
        <v>4</v>
      </c>
      <c r="S1876" s="46" t="s">
        <v>5603</v>
      </c>
      <c r="T1876" s="46" t="s">
        <v>5604</v>
      </c>
      <c r="U1876" s="198" t="s">
        <v>5301</v>
      </c>
      <c r="V1876" s="205">
        <v>42698</v>
      </c>
      <c r="W1876" s="198" t="s">
        <v>189</v>
      </c>
      <c r="X1876" s="46" t="s">
        <v>1356</v>
      </c>
      <c r="Y1876" s="46"/>
      <c r="Z1876" s="46"/>
      <c r="AA1876" s="46" t="s">
        <v>1351</v>
      </c>
      <c r="AB1876" s="46" t="s">
        <v>34</v>
      </c>
      <c r="AC1876" s="46" t="s">
        <v>5594</v>
      </c>
      <c r="AD1876" s="46"/>
      <c r="AE1876" s="46"/>
      <c r="AF1876" s="46"/>
    </row>
    <row r="1877" spans="1:33" ht="15" hidden="1" customHeight="1">
      <c r="A1877" s="46">
        <v>120</v>
      </c>
      <c r="B1877" s="194" t="s">
        <v>5148</v>
      </c>
      <c r="C1877" s="194" t="s">
        <v>5149</v>
      </c>
      <c r="D1877" s="194" t="s">
        <v>204</v>
      </c>
      <c r="E1877" s="194" t="s">
        <v>5150</v>
      </c>
      <c r="F1877" s="198" t="s">
        <v>5589</v>
      </c>
      <c r="G1877" s="198" t="s">
        <v>9367</v>
      </c>
      <c r="H1877" s="44" t="s">
        <v>192</v>
      </c>
      <c r="I1877" s="46" t="s">
        <v>5608</v>
      </c>
      <c r="J1877" s="46" t="s">
        <v>5609</v>
      </c>
      <c r="K1877" s="46" t="s">
        <v>5610</v>
      </c>
      <c r="L1877" s="46">
        <v>13590108591</v>
      </c>
      <c r="N1877" s="46" t="s">
        <v>186</v>
      </c>
      <c r="O1877" s="46" t="s">
        <v>191</v>
      </c>
      <c r="P1877" s="46" t="s">
        <v>200</v>
      </c>
      <c r="Q1877" s="46" t="s">
        <v>4</v>
      </c>
      <c r="R1877" s="46" t="s">
        <v>4</v>
      </c>
      <c r="S1877" s="46" t="s">
        <v>5611</v>
      </c>
      <c r="T1877" s="46" t="s">
        <v>5612</v>
      </c>
      <c r="U1877" s="198" t="s">
        <v>5301</v>
      </c>
      <c r="V1877" s="205">
        <v>42698</v>
      </c>
      <c r="W1877" s="198" t="s">
        <v>201</v>
      </c>
      <c r="X1877" s="46" t="s">
        <v>1356</v>
      </c>
      <c r="AA1877" s="46" t="s">
        <v>1351</v>
      </c>
      <c r="AB1877" s="46" t="s">
        <v>34</v>
      </c>
      <c r="AC1877" s="46" t="s">
        <v>5594</v>
      </c>
      <c r="AG1877" s="46"/>
    </row>
    <row r="1878" spans="1:33" ht="15" hidden="1" customHeight="1">
      <c r="A1878" s="46">
        <v>121</v>
      </c>
      <c r="B1878" s="194" t="s">
        <v>5148</v>
      </c>
      <c r="C1878" s="194" t="s">
        <v>5149</v>
      </c>
      <c r="D1878" s="194" t="s">
        <v>204</v>
      </c>
      <c r="E1878" s="194" t="s">
        <v>5150</v>
      </c>
      <c r="F1878" s="198" t="s">
        <v>5589</v>
      </c>
      <c r="G1878" s="198" t="s">
        <v>9367</v>
      </c>
      <c r="H1878" s="44" t="s">
        <v>46</v>
      </c>
      <c r="I1878" s="46" t="s">
        <v>5304</v>
      </c>
      <c r="J1878" s="46" t="s">
        <v>5305</v>
      </c>
      <c r="K1878" s="46" t="s">
        <v>5306</v>
      </c>
      <c r="L1878" s="46">
        <v>15919449037</v>
      </c>
      <c r="M1878" s="195">
        <v>42576</v>
      </c>
      <c r="N1878" s="46" t="s">
        <v>186</v>
      </c>
      <c r="O1878" s="46" t="s">
        <v>191</v>
      </c>
      <c r="P1878" s="46" t="s">
        <v>9290</v>
      </c>
      <c r="Q1878" s="46" t="s">
        <v>4</v>
      </c>
      <c r="R1878" s="46" t="s">
        <v>4</v>
      </c>
      <c r="S1878" s="46" t="s">
        <v>194</v>
      </c>
      <c r="T1878" s="46" t="s">
        <v>194</v>
      </c>
      <c r="U1878" s="198" t="s">
        <v>5165</v>
      </c>
      <c r="V1878" s="205">
        <v>42690</v>
      </c>
      <c r="W1878" s="46" t="s">
        <v>189</v>
      </c>
      <c r="X1878" s="46" t="s">
        <v>1356</v>
      </c>
      <c r="AA1878" s="46" t="s">
        <v>1351</v>
      </c>
      <c r="AB1878" s="46" t="s">
        <v>34</v>
      </c>
      <c r="AC1878" s="46" t="s">
        <v>5594</v>
      </c>
      <c r="AG1878" s="46"/>
    </row>
    <row r="1879" spans="1:33" ht="15" hidden="1" customHeight="1">
      <c r="A1879" s="46">
        <v>122</v>
      </c>
      <c r="B1879" s="194" t="s">
        <v>5148</v>
      </c>
      <c r="C1879" s="194" t="s">
        <v>216</v>
      </c>
      <c r="D1879" s="194" t="s">
        <v>217</v>
      </c>
      <c r="E1879" s="194" t="s">
        <v>5150</v>
      </c>
      <c r="F1879" s="198" t="s">
        <v>5613</v>
      </c>
      <c r="G1879" s="198" t="s">
        <v>5614</v>
      </c>
      <c r="H1879" s="44" t="s">
        <v>3</v>
      </c>
      <c r="I1879" s="46" t="s">
        <v>5613</v>
      </c>
      <c r="J1879" s="46" t="s">
        <v>5615</v>
      </c>
      <c r="K1879" s="46" t="s">
        <v>5616</v>
      </c>
      <c r="L1879" s="46" t="s">
        <v>5617</v>
      </c>
      <c r="N1879" s="46" t="s">
        <v>186</v>
      </c>
      <c r="O1879" s="46" t="s">
        <v>187</v>
      </c>
      <c r="P1879" s="46" t="s">
        <v>193</v>
      </c>
      <c r="Q1879" s="46" t="s">
        <v>4</v>
      </c>
      <c r="R1879" s="46" t="s">
        <v>4</v>
      </c>
      <c r="U1879" s="198"/>
      <c r="V1879" s="205">
        <v>42698</v>
      </c>
      <c r="W1879" s="198" t="s">
        <v>189</v>
      </c>
      <c r="X1879" s="46" t="s">
        <v>5618</v>
      </c>
      <c r="AA1879" s="46" t="s">
        <v>5619</v>
      </c>
      <c r="AB1879" s="46" t="s">
        <v>34</v>
      </c>
      <c r="AC1879" s="46" t="s">
        <v>5620</v>
      </c>
      <c r="AD1879" s="46" t="s">
        <v>196</v>
      </c>
      <c r="AG1879" s="46"/>
    </row>
    <row r="1880" spans="1:33" ht="15" hidden="1" customHeight="1">
      <c r="A1880" s="46">
        <v>123</v>
      </c>
      <c r="B1880" s="194" t="s">
        <v>5148</v>
      </c>
      <c r="C1880" s="194" t="s">
        <v>216</v>
      </c>
      <c r="D1880" s="194" t="s">
        <v>217</v>
      </c>
      <c r="E1880" s="194" t="s">
        <v>5150</v>
      </c>
      <c r="F1880" s="198" t="s">
        <v>5613</v>
      </c>
      <c r="G1880" s="198" t="s">
        <v>5614</v>
      </c>
      <c r="H1880" s="44" t="s">
        <v>9</v>
      </c>
      <c r="I1880" s="46" t="s">
        <v>5618</v>
      </c>
      <c r="J1880" s="46" t="s">
        <v>5621</v>
      </c>
      <c r="K1880" s="46" t="s">
        <v>5622</v>
      </c>
      <c r="L1880" s="46">
        <v>18192722921</v>
      </c>
      <c r="N1880" s="46" t="s">
        <v>186</v>
      </c>
      <c r="O1880" s="46" t="s">
        <v>187</v>
      </c>
      <c r="P1880" s="46" t="s">
        <v>193</v>
      </c>
      <c r="Q1880" s="46" t="s">
        <v>4</v>
      </c>
      <c r="R1880" s="46" t="s">
        <v>4</v>
      </c>
      <c r="U1880" s="198"/>
      <c r="V1880" s="205">
        <v>42698</v>
      </c>
      <c r="W1880" s="198" t="s">
        <v>189</v>
      </c>
      <c r="X1880" s="46" t="s">
        <v>1356</v>
      </c>
      <c r="AA1880" s="46" t="s">
        <v>5619</v>
      </c>
      <c r="AB1880" s="46" t="s">
        <v>34</v>
      </c>
      <c r="AC1880" s="46" t="s">
        <v>5620</v>
      </c>
      <c r="AD1880" s="46" t="s">
        <v>197</v>
      </c>
      <c r="AG1880" s="46"/>
    </row>
    <row r="1881" spans="1:33" s="197" customFormat="1" ht="15" hidden="1" customHeight="1">
      <c r="A1881" s="46">
        <v>124</v>
      </c>
      <c r="B1881" s="194" t="s">
        <v>5148</v>
      </c>
      <c r="C1881" s="194" t="s">
        <v>216</v>
      </c>
      <c r="D1881" s="194" t="s">
        <v>217</v>
      </c>
      <c r="E1881" s="194" t="s">
        <v>5150</v>
      </c>
      <c r="F1881" s="198" t="s">
        <v>5613</v>
      </c>
      <c r="G1881" s="198" t="s">
        <v>5614</v>
      </c>
      <c r="H1881" s="44" t="s">
        <v>9</v>
      </c>
      <c r="I1881" s="46" t="s">
        <v>5623</v>
      </c>
      <c r="J1881" s="46" t="s">
        <v>5624</v>
      </c>
      <c r="K1881" s="46" t="s">
        <v>5625</v>
      </c>
      <c r="L1881" s="46">
        <v>18629650946</v>
      </c>
      <c r="M1881" s="46"/>
      <c r="N1881" s="46" t="s">
        <v>186</v>
      </c>
      <c r="O1881" s="46" t="s">
        <v>187</v>
      </c>
      <c r="P1881" s="46" t="s">
        <v>193</v>
      </c>
      <c r="Q1881" s="46" t="s">
        <v>4</v>
      </c>
      <c r="R1881" s="46" t="s">
        <v>4</v>
      </c>
      <c r="S1881" s="46"/>
      <c r="T1881" s="46"/>
      <c r="U1881" s="198"/>
      <c r="V1881" s="205">
        <v>42699</v>
      </c>
      <c r="W1881" s="198" t="s">
        <v>189</v>
      </c>
      <c r="X1881" s="46" t="s">
        <v>5626</v>
      </c>
      <c r="Y1881" s="46"/>
      <c r="Z1881" s="46"/>
      <c r="AA1881" s="46" t="s">
        <v>5619</v>
      </c>
      <c r="AB1881" s="46" t="s">
        <v>34</v>
      </c>
      <c r="AC1881" s="46" t="s">
        <v>5620</v>
      </c>
      <c r="AD1881" s="46"/>
      <c r="AE1881" s="46"/>
      <c r="AF1881" s="46"/>
    </row>
    <row r="1882" spans="1:33" s="197" customFormat="1" ht="15" hidden="1" customHeight="1">
      <c r="A1882" s="46">
        <v>125</v>
      </c>
      <c r="B1882" s="194" t="s">
        <v>5148</v>
      </c>
      <c r="C1882" s="194" t="s">
        <v>216</v>
      </c>
      <c r="D1882" s="194" t="s">
        <v>217</v>
      </c>
      <c r="E1882" s="194" t="s">
        <v>5150</v>
      </c>
      <c r="F1882" s="198" t="s">
        <v>5613</v>
      </c>
      <c r="G1882" s="198" t="s">
        <v>5614</v>
      </c>
      <c r="H1882" s="44" t="s">
        <v>8</v>
      </c>
      <c r="I1882" s="46" t="s">
        <v>5626</v>
      </c>
      <c r="J1882" s="46" t="s">
        <v>5627</v>
      </c>
      <c r="K1882" s="46" t="s">
        <v>5628</v>
      </c>
      <c r="L1882" s="46">
        <v>18609200856</v>
      </c>
      <c r="M1882" s="46"/>
      <c r="N1882" s="46" t="s">
        <v>186</v>
      </c>
      <c r="O1882" s="46" t="s">
        <v>187</v>
      </c>
      <c r="P1882" s="46" t="s">
        <v>193</v>
      </c>
      <c r="Q1882" s="46" t="s">
        <v>4</v>
      </c>
      <c r="R1882" s="46" t="s">
        <v>4</v>
      </c>
      <c r="S1882" s="46"/>
      <c r="T1882" s="46"/>
      <c r="U1882" s="198"/>
      <c r="V1882" s="205">
        <v>42699</v>
      </c>
      <c r="W1882" s="198" t="s">
        <v>189</v>
      </c>
      <c r="X1882" s="46" t="s">
        <v>5623</v>
      </c>
      <c r="Y1882" s="46"/>
      <c r="Z1882" s="46"/>
      <c r="AA1882" s="46" t="s">
        <v>5619</v>
      </c>
      <c r="AB1882" s="46" t="s">
        <v>34</v>
      </c>
      <c r="AC1882" s="46" t="s">
        <v>5620</v>
      </c>
      <c r="AD1882" s="46"/>
      <c r="AE1882" s="46"/>
      <c r="AF1882" s="46"/>
    </row>
    <row r="1883" spans="1:33" s="197" customFormat="1" ht="15" hidden="1" customHeight="1">
      <c r="A1883" s="46">
        <v>126</v>
      </c>
      <c r="B1883" s="194" t="s">
        <v>5148</v>
      </c>
      <c r="C1883" s="194" t="s">
        <v>216</v>
      </c>
      <c r="D1883" s="194" t="s">
        <v>217</v>
      </c>
      <c r="E1883" s="194" t="s">
        <v>5150</v>
      </c>
      <c r="F1883" s="198" t="s">
        <v>5613</v>
      </c>
      <c r="G1883" s="198" t="s">
        <v>5614</v>
      </c>
      <c r="H1883" s="44" t="s">
        <v>192</v>
      </c>
      <c r="I1883" s="46" t="s">
        <v>5629</v>
      </c>
      <c r="J1883" s="46" t="s">
        <v>5630</v>
      </c>
      <c r="K1883" s="46" t="s">
        <v>5631</v>
      </c>
      <c r="L1883" s="46">
        <v>15353554006</v>
      </c>
      <c r="M1883" s="46"/>
      <c r="N1883" s="46" t="s">
        <v>186</v>
      </c>
      <c r="O1883" s="46" t="s">
        <v>187</v>
      </c>
      <c r="P1883" s="46" t="s">
        <v>193</v>
      </c>
      <c r="Q1883" s="46" t="s">
        <v>4</v>
      </c>
      <c r="R1883" s="46" t="s">
        <v>4</v>
      </c>
      <c r="S1883" s="46"/>
      <c r="T1883" s="46"/>
      <c r="U1883" s="198"/>
      <c r="V1883" s="205">
        <v>42699</v>
      </c>
      <c r="W1883" s="198" t="s">
        <v>189</v>
      </c>
      <c r="X1883" s="46" t="s">
        <v>5632</v>
      </c>
      <c r="Y1883" s="46" t="s">
        <v>5633</v>
      </c>
      <c r="Z1883" s="46"/>
      <c r="AA1883" s="46" t="s">
        <v>5619</v>
      </c>
      <c r="AB1883" s="46" t="s">
        <v>34</v>
      </c>
      <c r="AC1883" s="46" t="s">
        <v>5620</v>
      </c>
      <c r="AD1883" s="46"/>
      <c r="AE1883" s="46"/>
      <c r="AF1883" s="46"/>
    </row>
    <row r="1884" spans="1:33" s="197" customFormat="1" ht="15" hidden="1" customHeight="1">
      <c r="A1884" s="46">
        <v>127</v>
      </c>
      <c r="B1884" s="194" t="s">
        <v>5148</v>
      </c>
      <c r="C1884" s="194" t="s">
        <v>216</v>
      </c>
      <c r="D1884" s="194" t="s">
        <v>217</v>
      </c>
      <c r="E1884" s="194" t="s">
        <v>5150</v>
      </c>
      <c r="F1884" s="198" t="s">
        <v>5613</v>
      </c>
      <c r="G1884" s="198" t="s">
        <v>5614</v>
      </c>
      <c r="H1884" s="44" t="s">
        <v>5</v>
      </c>
      <c r="I1884" s="46" t="s">
        <v>5632</v>
      </c>
      <c r="J1884" s="46" t="s">
        <v>5634</v>
      </c>
      <c r="K1884" s="46" t="s">
        <v>5635</v>
      </c>
      <c r="L1884" s="46" t="s">
        <v>5636</v>
      </c>
      <c r="M1884" s="46"/>
      <c r="N1884" s="46" t="s">
        <v>186</v>
      </c>
      <c r="O1884" s="46" t="s">
        <v>187</v>
      </c>
      <c r="P1884" s="46" t="s">
        <v>200</v>
      </c>
      <c r="Q1884" s="46" t="s">
        <v>4</v>
      </c>
      <c r="R1884" s="46" t="s">
        <v>4</v>
      </c>
      <c r="S1884" s="46"/>
      <c r="T1884" s="46"/>
      <c r="U1884" s="198"/>
      <c r="V1884" s="205">
        <v>42699</v>
      </c>
      <c r="W1884" s="198" t="s">
        <v>201</v>
      </c>
      <c r="X1884" s="46" t="s">
        <v>5637</v>
      </c>
      <c r="Y1884" s="46" t="s">
        <v>5638</v>
      </c>
      <c r="Z1884" s="46"/>
      <c r="AA1884" s="46" t="s">
        <v>5619</v>
      </c>
      <c r="AB1884" s="46" t="s">
        <v>34</v>
      </c>
      <c r="AC1884" s="46" t="s">
        <v>5620</v>
      </c>
      <c r="AD1884" s="46"/>
      <c r="AE1884" s="46"/>
      <c r="AF1884" s="46"/>
    </row>
    <row r="1885" spans="1:33" s="197" customFormat="1" ht="15" hidden="1" customHeight="1">
      <c r="A1885" s="46">
        <v>128</v>
      </c>
      <c r="B1885" s="194" t="s">
        <v>5148</v>
      </c>
      <c r="C1885" s="194" t="s">
        <v>216</v>
      </c>
      <c r="D1885" s="194" t="s">
        <v>217</v>
      </c>
      <c r="E1885" s="194" t="s">
        <v>5150</v>
      </c>
      <c r="F1885" s="198" t="s">
        <v>5613</v>
      </c>
      <c r="G1885" s="198" t="s">
        <v>5614</v>
      </c>
      <c r="H1885" s="44" t="s">
        <v>5</v>
      </c>
      <c r="I1885" s="46" t="s">
        <v>5637</v>
      </c>
      <c r="J1885" s="46" t="s">
        <v>5639</v>
      </c>
      <c r="K1885" s="46" t="s">
        <v>5640</v>
      </c>
      <c r="L1885" s="46">
        <v>18729326006</v>
      </c>
      <c r="M1885" s="46"/>
      <c r="N1885" s="46" t="s">
        <v>186</v>
      </c>
      <c r="O1885" s="46" t="s">
        <v>187</v>
      </c>
      <c r="P1885" s="46" t="s">
        <v>188</v>
      </c>
      <c r="Q1885" s="46" t="s">
        <v>4</v>
      </c>
      <c r="R1885" s="46" t="s">
        <v>4</v>
      </c>
      <c r="S1885" s="46"/>
      <c r="T1885" s="46"/>
      <c r="U1885" s="198"/>
      <c r="V1885" s="205">
        <v>42699</v>
      </c>
      <c r="W1885" s="198" t="s">
        <v>189</v>
      </c>
      <c r="X1885" s="46" t="s">
        <v>1356</v>
      </c>
      <c r="Y1885" s="46" t="s">
        <v>5641</v>
      </c>
      <c r="Z1885" s="46"/>
      <c r="AA1885" s="46" t="s">
        <v>5619</v>
      </c>
      <c r="AB1885" s="46" t="s">
        <v>34</v>
      </c>
      <c r="AC1885" s="46" t="s">
        <v>5620</v>
      </c>
      <c r="AD1885" s="46"/>
      <c r="AE1885" s="46"/>
      <c r="AF1885" s="46"/>
    </row>
    <row r="1886" spans="1:33" s="197" customFormat="1" ht="15" hidden="1" customHeight="1">
      <c r="A1886" s="46">
        <v>129</v>
      </c>
      <c r="B1886" s="194" t="s">
        <v>5148</v>
      </c>
      <c r="C1886" s="194" t="s">
        <v>216</v>
      </c>
      <c r="D1886" s="194" t="s">
        <v>217</v>
      </c>
      <c r="E1886" s="194" t="s">
        <v>5150</v>
      </c>
      <c r="F1886" s="198" t="s">
        <v>5613</v>
      </c>
      <c r="G1886" s="198" t="s">
        <v>5614</v>
      </c>
      <c r="H1886" s="44" t="s">
        <v>5</v>
      </c>
      <c r="I1886" s="46" t="s">
        <v>5642</v>
      </c>
      <c r="J1886" s="46" t="s">
        <v>5643</v>
      </c>
      <c r="K1886" s="46" t="s">
        <v>5644</v>
      </c>
      <c r="L1886" s="46" t="s">
        <v>5645</v>
      </c>
      <c r="M1886" s="198"/>
      <c r="N1886" s="46" t="s">
        <v>186</v>
      </c>
      <c r="O1886" s="46" t="s">
        <v>187</v>
      </c>
      <c r="P1886" s="46" t="s">
        <v>188</v>
      </c>
      <c r="Q1886" s="46" t="s">
        <v>4</v>
      </c>
      <c r="R1886" s="46" t="s">
        <v>4</v>
      </c>
      <c r="S1886" s="46"/>
      <c r="T1886" s="46"/>
      <c r="U1886" s="198"/>
      <c r="V1886" s="198" t="s">
        <v>190</v>
      </c>
      <c r="W1886" s="198" t="s">
        <v>189</v>
      </c>
      <c r="X1886" s="46"/>
      <c r="Y1886" s="46"/>
      <c r="Z1886" s="46"/>
      <c r="AA1886" s="46" t="s">
        <v>5619</v>
      </c>
      <c r="AB1886" s="46" t="s">
        <v>34</v>
      </c>
      <c r="AC1886" s="46" t="s">
        <v>5620</v>
      </c>
      <c r="AD1886" s="46"/>
      <c r="AE1886" s="46"/>
      <c r="AF1886" s="46"/>
    </row>
    <row r="1887" spans="1:33" s="197" customFormat="1" ht="15" hidden="1" customHeight="1">
      <c r="A1887" s="46">
        <v>130</v>
      </c>
      <c r="B1887" s="194" t="s">
        <v>5148</v>
      </c>
      <c r="C1887" s="194" t="s">
        <v>216</v>
      </c>
      <c r="D1887" s="194" t="s">
        <v>217</v>
      </c>
      <c r="E1887" s="194" t="s">
        <v>5150</v>
      </c>
      <c r="F1887" s="198" t="s">
        <v>5613</v>
      </c>
      <c r="G1887" s="198" t="s">
        <v>5614</v>
      </c>
      <c r="H1887" s="44" t="s">
        <v>46</v>
      </c>
      <c r="I1887" s="46" t="s">
        <v>5646</v>
      </c>
      <c r="J1887" s="46" t="s">
        <v>5647</v>
      </c>
      <c r="K1887" s="46" t="s">
        <v>5648</v>
      </c>
      <c r="L1887" s="46">
        <v>15829063710</v>
      </c>
      <c r="M1887" s="198"/>
      <c r="N1887" s="46" t="s">
        <v>186</v>
      </c>
      <c r="O1887" s="46" t="s">
        <v>187</v>
      </c>
      <c r="P1887" s="46" t="s">
        <v>193</v>
      </c>
      <c r="Q1887" s="46" t="s">
        <v>4</v>
      </c>
      <c r="R1887" s="46" t="s">
        <v>4</v>
      </c>
      <c r="S1887" s="46"/>
      <c r="T1887" s="46"/>
      <c r="U1887" s="198" t="s">
        <v>5165</v>
      </c>
      <c r="V1887" s="205">
        <v>42699</v>
      </c>
      <c r="W1887" s="198" t="s">
        <v>189</v>
      </c>
      <c r="X1887" s="46"/>
      <c r="Y1887" s="46"/>
      <c r="Z1887" s="46"/>
      <c r="AA1887" s="46" t="s">
        <v>5619</v>
      </c>
      <c r="AB1887" s="46" t="s">
        <v>34</v>
      </c>
      <c r="AC1887" s="46" t="s">
        <v>5620</v>
      </c>
      <c r="AD1887" s="46"/>
      <c r="AE1887" s="46"/>
      <c r="AF1887" s="46"/>
    </row>
    <row r="1888" spans="1:33" s="197" customFormat="1" ht="15" hidden="1" customHeight="1">
      <c r="A1888" s="46">
        <v>131</v>
      </c>
      <c r="B1888" s="194" t="s">
        <v>5148</v>
      </c>
      <c r="C1888" s="194" t="s">
        <v>216</v>
      </c>
      <c r="D1888" s="194" t="s">
        <v>217</v>
      </c>
      <c r="E1888" s="194" t="s">
        <v>5150</v>
      </c>
      <c r="F1888" s="198" t="s">
        <v>5649</v>
      </c>
      <c r="G1888" s="198" t="s">
        <v>5650</v>
      </c>
      <c r="H1888" s="204" t="s">
        <v>3</v>
      </c>
      <c r="I1888" s="198" t="s">
        <v>5649</v>
      </c>
      <c r="J1888" s="198" t="s">
        <v>5651</v>
      </c>
      <c r="K1888" s="198" t="s">
        <v>5652</v>
      </c>
      <c r="L1888" s="198">
        <v>18509229910</v>
      </c>
      <c r="M1888" s="198"/>
      <c r="N1888" s="198" t="s">
        <v>186</v>
      </c>
      <c r="O1888" s="198" t="s">
        <v>187</v>
      </c>
      <c r="P1888" s="198" t="s">
        <v>193</v>
      </c>
      <c r="Q1888" s="198" t="s">
        <v>7</v>
      </c>
      <c r="R1888" s="198" t="s">
        <v>7</v>
      </c>
      <c r="S1888" s="198"/>
      <c r="T1888" s="198"/>
      <c r="U1888" s="198"/>
      <c r="V1888" s="198" t="s">
        <v>190</v>
      </c>
      <c r="W1888" s="198" t="s">
        <v>189</v>
      </c>
      <c r="X1888" s="46" t="s">
        <v>1356</v>
      </c>
      <c r="Y1888" s="46"/>
      <c r="Z1888" s="46"/>
      <c r="AA1888" s="46" t="s">
        <v>1101</v>
      </c>
      <c r="AB1888" s="46" t="s">
        <v>34</v>
      </c>
      <c r="AC1888" s="46" t="s">
        <v>5653</v>
      </c>
      <c r="AD1888" s="46" t="s">
        <v>196</v>
      </c>
      <c r="AE1888" s="46"/>
      <c r="AF1888" s="46"/>
    </row>
    <row r="1889" spans="1:32" s="197" customFormat="1" ht="15" hidden="1" customHeight="1">
      <c r="A1889" s="46">
        <v>132</v>
      </c>
      <c r="B1889" s="194" t="s">
        <v>5148</v>
      </c>
      <c r="C1889" s="194" t="s">
        <v>216</v>
      </c>
      <c r="D1889" s="194" t="s">
        <v>217</v>
      </c>
      <c r="E1889" s="194" t="s">
        <v>5150</v>
      </c>
      <c r="F1889" s="198" t="s">
        <v>5649</v>
      </c>
      <c r="G1889" s="198" t="s">
        <v>5650</v>
      </c>
      <c r="H1889" s="204" t="s">
        <v>8</v>
      </c>
      <c r="I1889" s="198" t="s">
        <v>5654</v>
      </c>
      <c r="J1889" s="198" t="s">
        <v>5655</v>
      </c>
      <c r="K1889" s="198" t="s">
        <v>5656</v>
      </c>
      <c r="L1889" s="198">
        <v>18629689327</v>
      </c>
      <c r="M1889" s="198"/>
      <c r="N1889" s="198" t="s">
        <v>186</v>
      </c>
      <c r="O1889" s="198" t="s">
        <v>187</v>
      </c>
      <c r="P1889" s="198" t="s">
        <v>193</v>
      </c>
      <c r="Q1889" s="198" t="s">
        <v>7</v>
      </c>
      <c r="R1889" s="198" t="s">
        <v>7</v>
      </c>
      <c r="S1889" s="198"/>
      <c r="T1889" s="198"/>
      <c r="U1889" s="198"/>
      <c r="V1889" s="198" t="s">
        <v>190</v>
      </c>
      <c r="W1889" s="198" t="s">
        <v>189</v>
      </c>
      <c r="X1889" s="46" t="s">
        <v>5657</v>
      </c>
      <c r="Y1889" s="46"/>
      <c r="Z1889" s="46"/>
      <c r="AA1889" s="46" t="s">
        <v>1101</v>
      </c>
      <c r="AB1889" s="46" t="s">
        <v>34</v>
      </c>
      <c r="AC1889" s="46" t="s">
        <v>5653</v>
      </c>
      <c r="AD1889" s="46"/>
      <c r="AE1889" s="46"/>
      <c r="AF1889" s="46"/>
    </row>
    <row r="1890" spans="1:32" s="197" customFormat="1" ht="15" hidden="1" customHeight="1">
      <c r="A1890" s="46">
        <v>133</v>
      </c>
      <c r="B1890" s="194" t="s">
        <v>5148</v>
      </c>
      <c r="C1890" s="194" t="s">
        <v>216</v>
      </c>
      <c r="D1890" s="194" t="s">
        <v>217</v>
      </c>
      <c r="E1890" s="194" t="s">
        <v>5150</v>
      </c>
      <c r="F1890" s="198" t="s">
        <v>5649</v>
      </c>
      <c r="G1890" s="198" t="s">
        <v>5650</v>
      </c>
      <c r="H1890" s="204" t="s">
        <v>8</v>
      </c>
      <c r="I1890" s="198" t="s">
        <v>5657</v>
      </c>
      <c r="J1890" s="198" t="s">
        <v>5658</v>
      </c>
      <c r="K1890" s="198" t="s">
        <v>5659</v>
      </c>
      <c r="L1890" s="198">
        <v>13324519969</v>
      </c>
      <c r="M1890" s="198"/>
      <c r="N1890" s="198" t="s">
        <v>186</v>
      </c>
      <c r="O1890" s="198" t="s">
        <v>187</v>
      </c>
      <c r="P1890" s="198" t="s">
        <v>193</v>
      </c>
      <c r="Q1890" s="198" t="s">
        <v>7</v>
      </c>
      <c r="R1890" s="198" t="s">
        <v>7</v>
      </c>
      <c r="S1890" s="198"/>
      <c r="T1890" s="198"/>
      <c r="U1890" s="198"/>
      <c r="V1890" s="198" t="s">
        <v>190</v>
      </c>
      <c r="W1890" s="198" t="s">
        <v>189</v>
      </c>
      <c r="X1890" s="46" t="s">
        <v>5654</v>
      </c>
      <c r="Y1890" s="46"/>
      <c r="Z1890" s="46"/>
      <c r="AA1890" s="46" t="s">
        <v>1101</v>
      </c>
      <c r="AB1890" s="46" t="s">
        <v>34</v>
      </c>
      <c r="AC1890" s="46" t="s">
        <v>5653</v>
      </c>
      <c r="AD1890" s="46"/>
      <c r="AE1890" s="46"/>
      <c r="AF1890" s="46"/>
    </row>
    <row r="1891" spans="1:32" s="197" customFormat="1" ht="15" hidden="1" customHeight="1">
      <c r="A1891" s="46">
        <v>134</v>
      </c>
      <c r="B1891" s="194" t="s">
        <v>5148</v>
      </c>
      <c r="C1891" s="194" t="s">
        <v>216</v>
      </c>
      <c r="D1891" s="194" t="s">
        <v>217</v>
      </c>
      <c r="E1891" s="194" t="s">
        <v>5150</v>
      </c>
      <c r="F1891" s="198" t="s">
        <v>5649</v>
      </c>
      <c r="G1891" s="198" t="s">
        <v>5650</v>
      </c>
      <c r="H1891" s="204" t="s">
        <v>192</v>
      </c>
      <c r="I1891" s="198" t="s">
        <v>5660</v>
      </c>
      <c r="J1891" s="198" t="s">
        <v>5661</v>
      </c>
      <c r="K1891" s="198" t="s">
        <v>5662</v>
      </c>
      <c r="L1891" s="198" t="s">
        <v>5663</v>
      </c>
      <c r="M1891" s="198"/>
      <c r="N1891" s="198" t="s">
        <v>203</v>
      </c>
      <c r="O1891" s="198" t="s">
        <v>191</v>
      </c>
      <c r="P1891" s="198" t="s">
        <v>188</v>
      </c>
      <c r="Q1891" s="198" t="s">
        <v>7</v>
      </c>
      <c r="R1891" s="198" t="s">
        <v>7</v>
      </c>
      <c r="S1891" s="198"/>
      <c r="T1891" s="198"/>
      <c r="U1891" s="198"/>
      <c r="V1891" s="198"/>
      <c r="W1891" s="198" t="s">
        <v>189</v>
      </c>
      <c r="X1891" s="46" t="s">
        <v>1356</v>
      </c>
      <c r="Y1891" s="46" t="s">
        <v>5664</v>
      </c>
      <c r="Z1891" s="46"/>
      <c r="AA1891" s="46" t="s">
        <v>1101</v>
      </c>
      <c r="AB1891" s="46" t="s">
        <v>34</v>
      </c>
      <c r="AC1891" s="46" t="s">
        <v>5653</v>
      </c>
      <c r="AD1891" s="46"/>
      <c r="AE1891" s="46"/>
      <c r="AF1891" s="46"/>
    </row>
    <row r="1892" spans="1:32" s="197" customFormat="1" ht="15" hidden="1" customHeight="1">
      <c r="A1892" s="46">
        <v>135</v>
      </c>
      <c r="B1892" s="194" t="s">
        <v>5148</v>
      </c>
      <c r="C1892" s="194" t="s">
        <v>216</v>
      </c>
      <c r="D1892" s="194" t="s">
        <v>217</v>
      </c>
      <c r="E1892" s="194" t="s">
        <v>5150</v>
      </c>
      <c r="F1892" s="198" t="s">
        <v>5649</v>
      </c>
      <c r="G1892" s="198" t="s">
        <v>5650</v>
      </c>
      <c r="H1892" s="204" t="s">
        <v>46</v>
      </c>
      <c r="I1892" s="198" t="s">
        <v>5362</v>
      </c>
      <c r="J1892" s="198" t="s">
        <v>5363</v>
      </c>
      <c r="K1892" s="198" t="s">
        <v>5364</v>
      </c>
      <c r="L1892" s="198">
        <v>13402949637</v>
      </c>
      <c r="M1892" s="198"/>
      <c r="N1892" s="198" t="s">
        <v>186</v>
      </c>
      <c r="O1892" s="198" t="s">
        <v>187</v>
      </c>
      <c r="P1892" s="198" t="s">
        <v>193</v>
      </c>
      <c r="Q1892" s="198" t="s">
        <v>7</v>
      </c>
      <c r="R1892" s="198" t="s">
        <v>7</v>
      </c>
      <c r="S1892" s="198"/>
      <c r="T1892" s="198"/>
      <c r="U1892" s="198" t="s">
        <v>5165</v>
      </c>
      <c r="V1892" s="205">
        <v>42699</v>
      </c>
      <c r="W1892" s="198" t="s">
        <v>189</v>
      </c>
      <c r="X1892" s="46" t="s">
        <v>5646</v>
      </c>
      <c r="Y1892" s="46"/>
      <c r="Z1892" s="46"/>
      <c r="AA1892" s="46" t="s">
        <v>1101</v>
      </c>
      <c r="AB1892" s="46" t="s">
        <v>34</v>
      </c>
      <c r="AC1892" s="46" t="s">
        <v>5653</v>
      </c>
      <c r="AD1892" s="46"/>
      <c r="AE1892" s="46" t="e">
        <v>#N/A</v>
      </c>
      <c r="AF1892" s="46"/>
    </row>
    <row r="1893" spans="1:32" s="197" customFormat="1" ht="15" hidden="1" customHeight="1">
      <c r="A1893" s="46">
        <v>136</v>
      </c>
      <c r="B1893" s="194" t="s">
        <v>5148</v>
      </c>
      <c r="C1893" s="194" t="s">
        <v>5197</v>
      </c>
      <c r="D1893" s="194" t="s">
        <v>2153</v>
      </c>
      <c r="E1893" s="194" t="s">
        <v>5150</v>
      </c>
      <c r="F1893" s="198" t="s">
        <v>5665</v>
      </c>
      <c r="G1893" s="198" t="s">
        <v>5666</v>
      </c>
      <c r="H1893" s="44" t="s">
        <v>5</v>
      </c>
      <c r="I1893" s="46" t="s">
        <v>5667</v>
      </c>
      <c r="J1893" s="46" t="s">
        <v>5668</v>
      </c>
      <c r="K1893" s="46" t="s">
        <v>5669</v>
      </c>
      <c r="L1893" s="46">
        <v>18657133707</v>
      </c>
      <c r="M1893" s="46" t="s">
        <v>5216</v>
      </c>
      <c r="N1893" s="46" t="s">
        <v>186</v>
      </c>
      <c r="O1893" s="46" t="s">
        <v>187</v>
      </c>
      <c r="P1893" s="46" t="s">
        <v>188</v>
      </c>
      <c r="Q1893" s="46" t="s">
        <v>7</v>
      </c>
      <c r="R1893" s="46" t="s">
        <v>7</v>
      </c>
      <c r="S1893" s="46" t="s">
        <v>5442</v>
      </c>
      <c r="T1893" s="46" t="s">
        <v>5443</v>
      </c>
      <c r="U1893" s="198" t="s">
        <v>5444</v>
      </c>
      <c r="V1893" s="205">
        <v>42545.416666666664</v>
      </c>
      <c r="W1893" s="198" t="s">
        <v>189</v>
      </c>
      <c r="X1893" s="46" t="s">
        <v>1356</v>
      </c>
      <c r="Y1893" s="46"/>
      <c r="Z1893" s="46"/>
      <c r="AA1893" s="46" t="s">
        <v>1101</v>
      </c>
      <c r="AB1893" s="46" t="s">
        <v>195</v>
      </c>
      <c r="AC1893" s="46" t="s">
        <v>5206</v>
      </c>
      <c r="AD1893" s="46" t="e">
        <v>#N/A</v>
      </c>
      <c r="AE1893" s="46"/>
      <c r="AF1893" s="46"/>
    </row>
    <row r="1894" spans="1:32" s="197" customFormat="1" ht="15" hidden="1" customHeight="1">
      <c r="A1894" s="46">
        <v>137</v>
      </c>
      <c r="B1894" s="194" t="s">
        <v>5148</v>
      </c>
      <c r="C1894" s="194" t="s">
        <v>5197</v>
      </c>
      <c r="D1894" s="194" t="s">
        <v>2153</v>
      </c>
      <c r="E1894" s="194" t="s">
        <v>5150</v>
      </c>
      <c r="F1894" s="198" t="s">
        <v>5665</v>
      </c>
      <c r="G1894" s="198" t="s">
        <v>5666</v>
      </c>
      <c r="H1894" s="44" t="s">
        <v>46</v>
      </c>
      <c r="I1894" s="46" t="s">
        <v>2369</v>
      </c>
      <c r="J1894" s="46" t="s">
        <v>5203</v>
      </c>
      <c r="K1894" s="46" t="s">
        <v>5204</v>
      </c>
      <c r="L1894" s="46">
        <v>13093778366</v>
      </c>
      <c r="M1894" s="46" t="s">
        <v>5205</v>
      </c>
      <c r="N1894" s="46" t="s">
        <v>186</v>
      </c>
      <c r="O1894" s="46" t="s">
        <v>187</v>
      </c>
      <c r="P1894" s="46" t="s">
        <v>188</v>
      </c>
      <c r="Q1894" s="46" t="s">
        <v>7</v>
      </c>
      <c r="R1894" s="46" t="s">
        <v>7</v>
      </c>
      <c r="S1894" s="46"/>
      <c r="T1894" s="46"/>
      <c r="U1894" s="198" t="s">
        <v>5165</v>
      </c>
      <c r="V1894" s="198" t="s">
        <v>190</v>
      </c>
      <c r="W1894" s="198" t="s">
        <v>189</v>
      </c>
      <c r="X1894" s="46" t="s">
        <v>1356</v>
      </c>
      <c r="Y1894" s="46"/>
      <c r="Z1894" s="46"/>
      <c r="AA1894" s="46" t="s">
        <v>1101</v>
      </c>
      <c r="AB1894" s="46" t="s">
        <v>195</v>
      </c>
      <c r="AC1894" s="46" t="s">
        <v>5206</v>
      </c>
      <c r="AD1894" s="46" t="e">
        <v>#N/A</v>
      </c>
      <c r="AE1894" s="46"/>
      <c r="AF1894" s="46"/>
    </row>
    <row r="1895" spans="1:32" s="197" customFormat="1" ht="15" hidden="1" customHeight="1">
      <c r="A1895" s="46">
        <v>138</v>
      </c>
      <c r="B1895" s="194" t="s">
        <v>5148</v>
      </c>
      <c r="C1895" s="194" t="s">
        <v>5197</v>
      </c>
      <c r="D1895" s="194" t="s">
        <v>2153</v>
      </c>
      <c r="E1895" s="194" t="s">
        <v>5150</v>
      </c>
      <c r="F1895" s="198" t="s">
        <v>5665</v>
      </c>
      <c r="G1895" s="198" t="s">
        <v>5666</v>
      </c>
      <c r="H1895" s="44" t="s">
        <v>3</v>
      </c>
      <c r="I1895" s="46" t="s">
        <v>5665</v>
      </c>
      <c r="J1895" s="46" t="s">
        <v>5670</v>
      </c>
      <c r="K1895" s="46" t="s">
        <v>5671</v>
      </c>
      <c r="L1895" s="46">
        <v>18858102045</v>
      </c>
      <c r="M1895" s="46" t="s">
        <v>1929</v>
      </c>
      <c r="N1895" s="46" t="s">
        <v>186</v>
      </c>
      <c r="O1895" s="46" t="s">
        <v>187</v>
      </c>
      <c r="P1895" s="46" t="s">
        <v>188</v>
      </c>
      <c r="Q1895" s="46" t="s">
        <v>7</v>
      </c>
      <c r="R1895" s="46" t="s">
        <v>7</v>
      </c>
      <c r="S1895" s="46" t="s">
        <v>5672</v>
      </c>
      <c r="T1895" s="46" t="s">
        <v>5673</v>
      </c>
      <c r="U1895" s="198" t="s">
        <v>5674</v>
      </c>
      <c r="V1895" s="198" t="s">
        <v>190</v>
      </c>
      <c r="W1895" s="198" t="s">
        <v>189</v>
      </c>
      <c r="X1895" s="46" t="s">
        <v>5667</v>
      </c>
      <c r="Y1895" s="46" t="s">
        <v>5675</v>
      </c>
      <c r="Z1895" s="46"/>
      <c r="AA1895" s="46" t="s">
        <v>1101</v>
      </c>
      <c r="AB1895" s="46" t="s">
        <v>195</v>
      </c>
      <c r="AC1895" s="46" t="s">
        <v>5206</v>
      </c>
      <c r="AD1895" s="46" t="e">
        <v>#N/A</v>
      </c>
      <c r="AE1895" s="46"/>
      <c r="AF1895" s="46"/>
    </row>
    <row r="1896" spans="1:32" s="197" customFormat="1" ht="15" hidden="1" customHeight="1">
      <c r="A1896" s="46">
        <v>139</v>
      </c>
      <c r="B1896" s="194" t="s">
        <v>5148</v>
      </c>
      <c r="C1896" s="194" t="s">
        <v>5197</v>
      </c>
      <c r="D1896" s="194" t="s">
        <v>2153</v>
      </c>
      <c r="E1896" s="194" t="s">
        <v>5150</v>
      </c>
      <c r="F1896" s="198" t="s">
        <v>5676</v>
      </c>
      <c r="G1896" s="198" t="s">
        <v>5677</v>
      </c>
      <c r="H1896" s="44" t="s">
        <v>3</v>
      </c>
      <c r="I1896" s="46" t="s">
        <v>5676</v>
      </c>
      <c r="J1896" s="46" t="s">
        <v>5678</v>
      </c>
      <c r="K1896" s="46" t="s">
        <v>5679</v>
      </c>
      <c r="L1896" s="46">
        <v>13666623971</v>
      </c>
      <c r="M1896" s="46" t="s">
        <v>1929</v>
      </c>
      <c r="N1896" s="46" t="s">
        <v>186</v>
      </c>
      <c r="O1896" s="46" t="s">
        <v>187</v>
      </c>
      <c r="P1896" s="46" t="s">
        <v>188</v>
      </c>
      <c r="Q1896" s="46" t="s">
        <v>4</v>
      </c>
      <c r="R1896" s="46" t="s">
        <v>4</v>
      </c>
      <c r="S1896" s="46" t="s">
        <v>5680</v>
      </c>
      <c r="T1896" s="46" t="s">
        <v>5681</v>
      </c>
      <c r="U1896" s="198"/>
      <c r="V1896" s="205">
        <v>42699</v>
      </c>
      <c r="W1896" s="198" t="s">
        <v>189</v>
      </c>
      <c r="X1896" s="46" t="s">
        <v>5682</v>
      </c>
      <c r="Y1896" s="46"/>
      <c r="Z1896" s="46"/>
      <c r="AA1896" s="46" t="s">
        <v>5367</v>
      </c>
      <c r="AB1896" s="46" t="s">
        <v>34</v>
      </c>
      <c r="AC1896" s="46" t="s">
        <v>5206</v>
      </c>
      <c r="AD1896" s="46" t="s">
        <v>196</v>
      </c>
      <c r="AE1896" s="46"/>
      <c r="AF1896" s="46"/>
    </row>
    <row r="1897" spans="1:32" s="197" customFormat="1" ht="15" hidden="1" customHeight="1">
      <c r="A1897" s="46">
        <v>140</v>
      </c>
      <c r="B1897" s="194" t="s">
        <v>5148</v>
      </c>
      <c r="C1897" s="194" t="s">
        <v>5197</v>
      </c>
      <c r="D1897" s="194" t="s">
        <v>2153</v>
      </c>
      <c r="E1897" s="194" t="s">
        <v>5150</v>
      </c>
      <c r="F1897" s="198" t="s">
        <v>5676</v>
      </c>
      <c r="G1897" s="198" t="s">
        <v>5677</v>
      </c>
      <c r="H1897" s="44" t="s">
        <v>9</v>
      </c>
      <c r="I1897" s="46" t="s">
        <v>5676</v>
      </c>
      <c r="J1897" s="46" t="s">
        <v>5678</v>
      </c>
      <c r="K1897" s="46" t="s">
        <v>5679</v>
      </c>
      <c r="L1897" s="46">
        <v>13666623971</v>
      </c>
      <c r="M1897" s="46" t="s">
        <v>5216</v>
      </c>
      <c r="N1897" s="46" t="s">
        <v>186</v>
      </c>
      <c r="O1897" s="46" t="s">
        <v>187</v>
      </c>
      <c r="P1897" s="46" t="s">
        <v>188</v>
      </c>
      <c r="Q1897" s="46" t="s">
        <v>4</v>
      </c>
      <c r="R1897" s="46" t="s">
        <v>4</v>
      </c>
      <c r="S1897" s="46"/>
      <c r="T1897" s="46"/>
      <c r="U1897" s="198"/>
      <c r="V1897" s="205">
        <v>42545.5</v>
      </c>
      <c r="W1897" s="198" t="s">
        <v>189</v>
      </c>
      <c r="X1897" s="46" t="s">
        <v>1356</v>
      </c>
      <c r="Y1897" s="46"/>
      <c r="Z1897" s="46"/>
      <c r="AA1897" s="46" t="s">
        <v>5367</v>
      </c>
      <c r="AB1897" s="46" t="s">
        <v>34</v>
      </c>
      <c r="AC1897" s="46" t="s">
        <v>5206</v>
      </c>
      <c r="AD1897" s="46" t="s">
        <v>196</v>
      </c>
      <c r="AE1897" s="46"/>
      <c r="AF1897" s="46"/>
    </row>
    <row r="1898" spans="1:32" s="197" customFormat="1" ht="15" hidden="1" customHeight="1">
      <c r="A1898" s="46">
        <v>141</v>
      </c>
      <c r="B1898" s="194" t="s">
        <v>5148</v>
      </c>
      <c r="C1898" s="194" t="s">
        <v>5197</v>
      </c>
      <c r="D1898" s="194" t="s">
        <v>204</v>
      </c>
      <c r="E1898" s="194" t="s">
        <v>5150</v>
      </c>
      <c r="F1898" s="198" t="s">
        <v>5676</v>
      </c>
      <c r="G1898" s="198" t="s">
        <v>5677</v>
      </c>
      <c r="H1898" s="44" t="s">
        <v>9</v>
      </c>
      <c r="I1898" s="46" t="s">
        <v>5683</v>
      </c>
      <c r="J1898" s="46" t="s">
        <v>5684</v>
      </c>
      <c r="K1898" s="46" t="s">
        <v>5685</v>
      </c>
      <c r="L1898" s="46">
        <v>18668169233</v>
      </c>
      <c r="M1898" s="46" t="s">
        <v>5216</v>
      </c>
      <c r="N1898" s="46" t="s">
        <v>186</v>
      </c>
      <c r="O1898" s="46" t="s">
        <v>187</v>
      </c>
      <c r="P1898" s="46" t="s">
        <v>200</v>
      </c>
      <c r="Q1898" s="46" t="s">
        <v>4</v>
      </c>
      <c r="R1898" s="46" t="s">
        <v>4</v>
      </c>
      <c r="S1898" s="46"/>
      <c r="T1898" s="46"/>
      <c r="U1898" s="198"/>
      <c r="V1898" s="212">
        <v>42704</v>
      </c>
      <c r="W1898" s="198" t="s">
        <v>201</v>
      </c>
      <c r="X1898" s="46" t="s">
        <v>1356</v>
      </c>
      <c r="Y1898" s="46"/>
      <c r="Z1898" s="46"/>
      <c r="AA1898" s="46" t="s">
        <v>5367</v>
      </c>
      <c r="AB1898" s="46" t="s">
        <v>34</v>
      </c>
      <c r="AC1898" s="46" t="s">
        <v>5206</v>
      </c>
      <c r="AD1898" s="46" t="e">
        <v>#N/A</v>
      </c>
      <c r="AE1898" s="46"/>
      <c r="AF1898" s="46"/>
    </row>
    <row r="1899" spans="1:32" s="197" customFormat="1" ht="15" hidden="1" customHeight="1">
      <c r="A1899" s="46">
        <v>142</v>
      </c>
      <c r="B1899" s="194" t="s">
        <v>5148</v>
      </c>
      <c r="C1899" s="194" t="s">
        <v>5197</v>
      </c>
      <c r="D1899" s="194" t="s">
        <v>2153</v>
      </c>
      <c r="E1899" s="194" t="s">
        <v>5150</v>
      </c>
      <c r="F1899" s="198" t="s">
        <v>5676</v>
      </c>
      <c r="G1899" s="198" t="s">
        <v>5677</v>
      </c>
      <c r="H1899" s="44" t="s">
        <v>46</v>
      </c>
      <c r="I1899" s="46" t="s">
        <v>2369</v>
      </c>
      <c r="J1899" s="46" t="s">
        <v>5203</v>
      </c>
      <c r="K1899" s="46" t="s">
        <v>5204</v>
      </c>
      <c r="L1899" s="46">
        <v>13093778366</v>
      </c>
      <c r="M1899" s="46" t="s">
        <v>5205</v>
      </c>
      <c r="N1899" s="46" t="s">
        <v>186</v>
      </c>
      <c r="O1899" s="46" t="s">
        <v>187</v>
      </c>
      <c r="P1899" s="46" t="s">
        <v>188</v>
      </c>
      <c r="Q1899" s="46" t="s">
        <v>4</v>
      </c>
      <c r="R1899" s="46" t="s">
        <v>4</v>
      </c>
      <c r="S1899" s="46"/>
      <c r="T1899" s="46"/>
      <c r="U1899" s="198" t="s">
        <v>5165</v>
      </c>
      <c r="V1899" s="198" t="s">
        <v>190</v>
      </c>
      <c r="W1899" s="198" t="s">
        <v>189</v>
      </c>
      <c r="X1899" s="46" t="s">
        <v>1356</v>
      </c>
      <c r="Y1899" s="46"/>
      <c r="Z1899" s="46"/>
      <c r="AA1899" s="46" t="s">
        <v>5367</v>
      </c>
      <c r="AB1899" s="46" t="s">
        <v>34</v>
      </c>
      <c r="AC1899" s="46" t="s">
        <v>5206</v>
      </c>
      <c r="AD1899" s="46" t="e">
        <v>#N/A</v>
      </c>
      <c r="AE1899" s="46"/>
      <c r="AF1899" s="46"/>
    </row>
    <row r="1900" spans="1:32" s="197" customFormat="1" ht="15" hidden="1" customHeight="1">
      <c r="A1900" s="46">
        <v>143</v>
      </c>
      <c r="B1900" s="194" t="s">
        <v>5148</v>
      </c>
      <c r="C1900" s="194" t="s">
        <v>5197</v>
      </c>
      <c r="D1900" s="194" t="s">
        <v>2153</v>
      </c>
      <c r="E1900" s="194" t="s">
        <v>5150</v>
      </c>
      <c r="F1900" s="198" t="s">
        <v>5686</v>
      </c>
      <c r="G1900" s="198" t="s">
        <v>5687</v>
      </c>
      <c r="H1900" s="44" t="s">
        <v>3</v>
      </c>
      <c r="I1900" s="46" t="s">
        <v>5686</v>
      </c>
      <c r="J1900" s="46" t="s">
        <v>5688</v>
      </c>
      <c r="K1900" s="46" t="s">
        <v>5689</v>
      </c>
      <c r="L1900" s="46">
        <v>18658177582</v>
      </c>
      <c r="M1900" s="46" t="s">
        <v>1929</v>
      </c>
      <c r="N1900" s="46" t="s">
        <v>186</v>
      </c>
      <c r="O1900" s="46" t="s">
        <v>187</v>
      </c>
      <c r="P1900" s="46" t="s">
        <v>193</v>
      </c>
      <c r="Q1900" s="46" t="s">
        <v>7</v>
      </c>
      <c r="R1900" s="46" t="s">
        <v>7</v>
      </c>
      <c r="S1900" s="46"/>
      <c r="T1900" s="46"/>
      <c r="U1900" s="198"/>
      <c r="V1900" s="205">
        <v>42699</v>
      </c>
      <c r="W1900" s="198" t="s">
        <v>189</v>
      </c>
      <c r="X1900" s="46" t="s">
        <v>5690</v>
      </c>
      <c r="Y1900" s="46"/>
      <c r="Z1900" s="46"/>
      <c r="AA1900" s="46" t="s">
        <v>1192</v>
      </c>
      <c r="AB1900" s="46" t="s">
        <v>195</v>
      </c>
      <c r="AC1900" s="46" t="s">
        <v>5691</v>
      </c>
      <c r="AD1900" s="46" t="e">
        <v>#N/A</v>
      </c>
      <c r="AE1900" s="46"/>
      <c r="AF1900" s="46"/>
    </row>
    <row r="1901" spans="1:32" s="197" customFormat="1" ht="15" hidden="1" customHeight="1">
      <c r="A1901" s="46">
        <v>144</v>
      </c>
      <c r="B1901" s="194" t="s">
        <v>5148</v>
      </c>
      <c r="C1901" s="194" t="s">
        <v>5197</v>
      </c>
      <c r="D1901" s="194" t="s">
        <v>2153</v>
      </c>
      <c r="E1901" s="194" t="s">
        <v>5150</v>
      </c>
      <c r="F1901" s="198" t="s">
        <v>5682</v>
      </c>
      <c r="G1901" s="198" t="s">
        <v>5692</v>
      </c>
      <c r="H1901" s="44" t="s">
        <v>3</v>
      </c>
      <c r="I1901" s="46" t="s">
        <v>5682</v>
      </c>
      <c r="J1901" s="46" t="s">
        <v>5693</v>
      </c>
      <c r="K1901" s="46" t="s">
        <v>5694</v>
      </c>
      <c r="L1901" s="46">
        <v>13685756404</v>
      </c>
      <c r="M1901" s="46" t="s">
        <v>5695</v>
      </c>
      <c r="N1901" s="46" t="s">
        <v>186</v>
      </c>
      <c r="O1901" s="46" t="s">
        <v>187</v>
      </c>
      <c r="P1901" s="46" t="s">
        <v>193</v>
      </c>
      <c r="Q1901" s="46" t="s">
        <v>4</v>
      </c>
      <c r="R1901" s="46" t="s">
        <v>4</v>
      </c>
      <c r="S1901" s="46" t="s">
        <v>5442</v>
      </c>
      <c r="T1901" s="46" t="s">
        <v>5443</v>
      </c>
      <c r="U1901" s="198" t="s">
        <v>5444</v>
      </c>
      <c r="V1901" s="205">
        <v>42699</v>
      </c>
      <c r="W1901" s="198" t="s">
        <v>189</v>
      </c>
      <c r="X1901" s="46" t="s">
        <v>1356</v>
      </c>
      <c r="Y1901" s="46"/>
      <c r="Z1901" s="46"/>
      <c r="AA1901" s="46" t="s">
        <v>1416</v>
      </c>
      <c r="AB1901" s="46" t="s">
        <v>34</v>
      </c>
      <c r="AC1901" s="46" t="s">
        <v>5206</v>
      </c>
      <c r="AD1901" s="46" t="e">
        <v>#N/A</v>
      </c>
      <c r="AE1901" s="46"/>
      <c r="AF1901" s="46"/>
    </row>
    <row r="1902" spans="1:32" s="197" customFormat="1" ht="15" hidden="1" customHeight="1">
      <c r="A1902" s="46">
        <v>145</v>
      </c>
      <c r="B1902" s="194" t="s">
        <v>5148</v>
      </c>
      <c r="C1902" s="194" t="s">
        <v>5197</v>
      </c>
      <c r="D1902" s="194" t="s">
        <v>2153</v>
      </c>
      <c r="E1902" s="194" t="s">
        <v>5150</v>
      </c>
      <c r="F1902" s="198" t="s">
        <v>5682</v>
      </c>
      <c r="G1902" s="198" t="s">
        <v>5692</v>
      </c>
      <c r="H1902" s="44" t="s">
        <v>46</v>
      </c>
      <c r="I1902" s="46" t="s">
        <v>2369</v>
      </c>
      <c r="J1902" s="46" t="s">
        <v>5203</v>
      </c>
      <c r="K1902" s="46" t="s">
        <v>5204</v>
      </c>
      <c r="L1902" s="46">
        <v>13093778366</v>
      </c>
      <c r="M1902" s="46" t="s">
        <v>5205</v>
      </c>
      <c r="N1902" s="46" t="s">
        <v>186</v>
      </c>
      <c r="O1902" s="46" t="s">
        <v>187</v>
      </c>
      <c r="P1902" s="46" t="s">
        <v>193</v>
      </c>
      <c r="Q1902" s="46" t="s">
        <v>4</v>
      </c>
      <c r="R1902" s="46" t="s">
        <v>4</v>
      </c>
      <c r="S1902" s="46"/>
      <c r="T1902" s="46"/>
      <c r="U1902" s="198" t="s">
        <v>5165</v>
      </c>
      <c r="V1902" s="198" t="s">
        <v>190</v>
      </c>
      <c r="W1902" s="198" t="s">
        <v>189</v>
      </c>
      <c r="X1902" s="46" t="s">
        <v>1356</v>
      </c>
      <c r="Y1902" s="46"/>
      <c r="Z1902" s="46"/>
      <c r="AA1902" s="46" t="s">
        <v>1416</v>
      </c>
      <c r="AB1902" s="46" t="s">
        <v>34</v>
      </c>
      <c r="AC1902" s="46" t="s">
        <v>5206</v>
      </c>
      <c r="AD1902" s="46" t="e">
        <v>#N/A</v>
      </c>
      <c r="AE1902" s="46"/>
      <c r="AF1902" s="46"/>
    </row>
    <row r="1903" spans="1:32" s="197" customFormat="1" ht="15" hidden="1" customHeight="1">
      <c r="A1903" s="46">
        <v>146</v>
      </c>
      <c r="B1903" s="202" t="s">
        <v>5148</v>
      </c>
      <c r="C1903" s="202" t="s">
        <v>216</v>
      </c>
      <c r="D1903" s="202" t="s">
        <v>217</v>
      </c>
      <c r="E1903" s="202" t="s">
        <v>5150</v>
      </c>
      <c r="F1903" s="198" t="s">
        <v>9368</v>
      </c>
      <c r="G1903" s="198" t="s">
        <v>5696</v>
      </c>
      <c r="H1903" s="204" t="s">
        <v>3</v>
      </c>
      <c r="I1903" s="210" t="s">
        <v>9368</v>
      </c>
      <c r="J1903" s="206" t="s">
        <v>9369</v>
      </c>
      <c r="K1903" s="198"/>
      <c r="L1903" s="198">
        <v>18691061841</v>
      </c>
      <c r="M1903" s="198"/>
      <c r="N1903" s="198" t="s">
        <v>186</v>
      </c>
      <c r="O1903" s="198" t="s">
        <v>187</v>
      </c>
      <c r="P1903" s="198" t="s">
        <v>200</v>
      </c>
      <c r="Q1903" s="198" t="s">
        <v>4</v>
      </c>
      <c r="R1903" s="198" t="s">
        <v>4</v>
      </c>
      <c r="S1903" s="198" t="s">
        <v>5697</v>
      </c>
      <c r="T1903" s="198" t="s">
        <v>5231</v>
      </c>
      <c r="U1903" s="198" t="s">
        <v>5333</v>
      </c>
      <c r="V1903" s="205">
        <v>42711</v>
      </c>
      <c r="W1903" s="198" t="s">
        <v>201</v>
      </c>
      <c r="X1903" s="198" t="s">
        <v>5698</v>
      </c>
      <c r="Y1903" s="198"/>
      <c r="Z1903" s="198"/>
      <c r="AA1903" s="198" t="s">
        <v>1374</v>
      </c>
      <c r="AB1903" s="198" t="s">
        <v>195</v>
      </c>
      <c r="AC1903" s="198" t="s">
        <v>5699</v>
      </c>
      <c r="AD1903" s="198" t="e">
        <v>#N/A</v>
      </c>
      <c r="AE1903" s="198"/>
      <c r="AF1903" s="198"/>
    </row>
    <row r="1904" spans="1:32" s="197" customFormat="1" ht="15" hidden="1" customHeight="1">
      <c r="A1904" s="46">
        <v>147</v>
      </c>
      <c r="B1904" s="202" t="s">
        <v>5148</v>
      </c>
      <c r="C1904" s="202" t="s">
        <v>216</v>
      </c>
      <c r="D1904" s="202" t="s">
        <v>217</v>
      </c>
      <c r="E1904" s="202" t="s">
        <v>5150</v>
      </c>
      <c r="F1904" s="198" t="s">
        <v>9368</v>
      </c>
      <c r="G1904" s="198" t="s">
        <v>5696</v>
      </c>
      <c r="H1904" s="204" t="s">
        <v>9</v>
      </c>
      <c r="I1904" s="198" t="s">
        <v>5698</v>
      </c>
      <c r="J1904" s="198" t="s">
        <v>5700</v>
      </c>
      <c r="K1904" s="198" t="s">
        <v>5701</v>
      </c>
      <c r="L1904" s="198">
        <v>18789497365</v>
      </c>
      <c r="M1904" s="198"/>
      <c r="N1904" s="198" t="s">
        <v>186</v>
      </c>
      <c r="O1904" s="198" t="s">
        <v>187</v>
      </c>
      <c r="P1904" s="198" t="s">
        <v>200</v>
      </c>
      <c r="Q1904" s="198" t="s">
        <v>4</v>
      </c>
      <c r="R1904" s="198" t="s">
        <v>4</v>
      </c>
      <c r="S1904" s="198" t="s">
        <v>5697</v>
      </c>
      <c r="T1904" s="198" t="s">
        <v>5702</v>
      </c>
      <c r="U1904" s="198" t="s">
        <v>5703</v>
      </c>
      <c r="V1904" s="205">
        <v>42705</v>
      </c>
      <c r="W1904" s="198" t="s">
        <v>201</v>
      </c>
      <c r="X1904" s="198" t="s">
        <v>5703</v>
      </c>
      <c r="Y1904" s="198"/>
      <c r="Z1904" s="198"/>
      <c r="AA1904" s="198" t="s">
        <v>1374</v>
      </c>
      <c r="AB1904" s="198" t="s">
        <v>195</v>
      </c>
      <c r="AC1904" s="198" t="s">
        <v>5699</v>
      </c>
      <c r="AD1904" s="198" t="e">
        <v>#N/A</v>
      </c>
      <c r="AE1904" s="198"/>
      <c r="AF1904" s="198"/>
    </row>
    <row r="1905" spans="1:33" s="197" customFormat="1" ht="15" hidden="1" customHeight="1">
      <c r="A1905" s="46">
        <v>148</v>
      </c>
      <c r="B1905" s="202" t="s">
        <v>5148</v>
      </c>
      <c r="C1905" s="202" t="s">
        <v>216</v>
      </c>
      <c r="D1905" s="202" t="s">
        <v>217</v>
      </c>
      <c r="E1905" s="202" t="s">
        <v>5150</v>
      </c>
      <c r="F1905" s="198" t="s">
        <v>9368</v>
      </c>
      <c r="G1905" s="198" t="s">
        <v>5696</v>
      </c>
      <c r="H1905" s="204" t="s">
        <v>46</v>
      </c>
      <c r="I1905" s="198" t="s">
        <v>5241</v>
      </c>
      <c r="J1905" s="198" t="s">
        <v>5242</v>
      </c>
      <c r="K1905" s="198" t="s">
        <v>5243</v>
      </c>
      <c r="L1905" s="198">
        <v>13572979855</v>
      </c>
      <c r="M1905" s="205">
        <v>42465</v>
      </c>
      <c r="N1905" s="198" t="s">
        <v>186</v>
      </c>
      <c r="O1905" s="198" t="s">
        <v>191</v>
      </c>
      <c r="P1905" s="198" t="s">
        <v>188</v>
      </c>
      <c r="Q1905" s="46" t="s">
        <v>4</v>
      </c>
      <c r="R1905" s="198" t="s">
        <v>4</v>
      </c>
      <c r="S1905" s="198" t="s">
        <v>5244</v>
      </c>
      <c r="T1905" s="198" t="s">
        <v>5245</v>
      </c>
      <c r="U1905" s="198" t="s">
        <v>5165</v>
      </c>
      <c r="V1905" s="205"/>
      <c r="W1905" s="198" t="s">
        <v>189</v>
      </c>
      <c r="X1905" s="46" t="s">
        <v>1356</v>
      </c>
      <c r="Y1905" s="46"/>
      <c r="Z1905" s="46"/>
      <c r="AA1905" s="46" t="s">
        <v>1101</v>
      </c>
      <c r="AB1905" s="46" t="s">
        <v>34</v>
      </c>
      <c r="AC1905" s="46" t="s">
        <v>5234</v>
      </c>
      <c r="AD1905" s="46" t="s">
        <v>196</v>
      </c>
      <c r="AE1905" s="46"/>
      <c r="AF1905" s="46"/>
    </row>
    <row r="1906" spans="1:33" s="197" customFormat="1" ht="15" hidden="1" customHeight="1">
      <c r="A1906" s="46">
        <v>149</v>
      </c>
      <c r="B1906" s="202" t="s">
        <v>5148</v>
      </c>
      <c r="C1906" s="202" t="s">
        <v>216</v>
      </c>
      <c r="D1906" s="202" t="s">
        <v>217</v>
      </c>
      <c r="E1906" s="202" t="s">
        <v>5150</v>
      </c>
      <c r="F1906" s="198" t="s">
        <v>5252</v>
      </c>
      <c r="G1906" s="198" t="s">
        <v>9370</v>
      </c>
      <c r="H1906" s="204" t="s">
        <v>3</v>
      </c>
      <c r="I1906" s="198" t="s">
        <v>5252</v>
      </c>
      <c r="J1906" s="198" t="s">
        <v>5704</v>
      </c>
      <c r="K1906" s="198" t="s">
        <v>5705</v>
      </c>
      <c r="L1906" s="198">
        <v>15619223944</v>
      </c>
      <c r="M1906" s="205">
        <v>41699</v>
      </c>
      <c r="N1906" s="198" t="s">
        <v>186</v>
      </c>
      <c r="O1906" s="198" t="s">
        <v>187</v>
      </c>
      <c r="P1906" s="198" t="s">
        <v>193</v>
      </c>
      <c r="Q1906" s="198" t="s">
        <v>4</v>
      </c>
      <c r="R1906" s="198" t="s">
        <v>4</v>
      </c>
      <c r="S1906" s="198" t="s">
        <v>5331</v>
      </c>
      <c r="T1906" s="198" t="s">
        <v>5332</v>
      </c>
      <c r="U1906" s="198" t="s">
        <v>5333</v>
      </c>
      <c r="V1906" s="205">
        <v>42541</v>
      </c>
      <c r="W1906" s="198" t="s">
        <v>189</v>
      </c>
      <c r="X1906" s="198" t="s">
        <v>5706</v>
      </c>
      <c r="Y1906" s="198"/>
      <c r="Z1906" s="198"/>
      <c r="AA1906" s="198" t="s">
        <v>1700</v>
      </c>
      <c r="AB1906" s="198" t="s">
        <v>34</v>
      </c>
      <c r="AC1906" s="198" t="s">
        <v>5254</v>
      </c>
      <c r="AD1906" s="198" t="s">
        <v>196</v>
      </c>
      <c r="AE1906" s="198"/>
      <c r="AF1906" s="198"/>
    </row>
    <row r="1907" spans="1:33" s="197" customFormat="1" ht="15" hidden="1" customHeight="1">
      <c r="A1907" s="46">
        <v>150</v>
      </c>
      <c r="B1907" s="202" t="s">
        <v>5148</v>
      </c>
      <c r="C1907" s="202" t="s">
        <v>216</v>
      </c>
      <c r="D1907" s="202" t="s">
        <v>217</v>
      </c>
      <c r="E1907" s="202" t="s">
        <v>5150</v>
      </c>
      <c r="F1907" s="198" t="s">
        <v>5252</v>
      </c>
      <c r="G1907" s="198" t="s">
        <v>5707</v>
      </c>
      <c r="H1907" s="204" t="s">
        <v>8</v>
      </c>
      <c r="I1907" s="198" t="s">
        <v>5708</v>
      </c>
      <c r="J1907" s="198" t="s">
        <v>5709</v>
      </c>
      <c r="K1907" s="198" t="s">
        <v>5710</v>
      </c>
      <c r="L1907" s="198">
        <v>15353709299</v>
      </c>
      <c r="M1907" s="205">
        <v>42064</v>
      </c>
      <c r="N1907" s="198" t="s">
        <v>186</v>
      </c>
      <c r="O1907" s="198" t="s">
        <v>187</v>
      </c>
      <c r="P1907" s="198" t="s">
        <v>193</v>
      </c>
      <c r="Q1907" s="198" t="s">
        <v>4</v>
      </c>
      <c r="R1907" s="198" t="s">
        <v>4</v>
      </c>
      <c r="S1907" s="198" t="s">
        <v>5711</v>
      </c>
      <c r="T1907" s="198" t="s">
        <v>5712</v>
      </c>
      <c r="U1907" s="198" t="s">
        <v>5252</v>
      </c>
      <c r="V1907" s="205">
        <v>42548</v>
      </c>
      <c r="W1907" s="198" t="s">
        <v>189</v>
      </c>
      <c r="X1907" s="198" t="s">
        <v>1356</v>
      </c>
      <c r="Y1907" s="198"/>
      <c r="Z1907" s="198"/>
      <c r="AA1907" s="198" t="s">
        <v>1700</v>
      </c>
      <c r="AB1907" s="198" t="s">
        <v>34</v>
      </c>
      <c r="AC1907" s="198" t="s">
        <v>5254</v>
      </c>
      <c r="AD1907" s="198"/>
      <c r="AE1907" s="198"/>
      <c r="AF1907" s="198"/>
    </row>
    <row r="1908" spans="1:33" s="197" customFormat="1" ht="15" hidden="1" customHeight="1">
      <c r="A1908" s="46">
        <v>151</v>
      </c>
      <c r="B1908" s="202" t="s">
        <v>5148</v>
      </c>
      <c r="C1908" s="202" t="s">
        <v>216</v>
      </c>
      <c r="D1908" s="202" t="s">
        <v>217</v>
      </c>
      <c r="E1908" s="202" t="s">
        <v>5150</v>
      </c>
      <c r="F1908" s="198" t="s">
        <v>5252</v>
      </c>
      <c r="G1908" s="198" t="s">
        <v>5707</v>
      </c>
      <c r="H1908" s="204" t="s">
        <v>8</v>
      </c>
      <c r="I1908" s="198" t="s">
        <v>9371</v>
      </c>
      <c r="J1908" s="198" t="s">
        <v>5713</v>
      </c>
      <c r="K1908" s="198" t="s">
        <v>5714</v>
      </c>
      <c r="L1908" s="198">
        <v>13509185395</v>
      </c>
      <c r="M1908" s="205">
        <v>42651</v>
      </c>
      <c r="N1908" s="198" t="s">
        <v>186</v>
      </c>
      <c r="O1908" s="198" t="s">
        <v>187</v>
      </c>
      <c r="P1908" s="198" t="s">
        <v>200</v>
      </c>
      <c r="Q1908" s="198" t="s">
        <v>4</v>
      </c>
      <c r="R1908" s="198" t="s">
        <v>4</v>
      </c>
      <c r="S1908" s="198" t="s">
        <v>9372</v>
      </c>
      <c r="T1908" s="198" t="s">
        <v>5251</v>
      </c>
      <c r="U1908" s="198" t="s">
        <v>9373</v>
      </c>
      <c r="V1908" s="205">
        <v>42713</v>
      </c>
      <c r="W1908" s="198" t="s">
        <v>201</v>
      </c>
      <c r="X1908" s="198" t="s">
        <v>1356</v>
      </c>
      <c r="Y1908" s="198"/>
      <c r="Z1908" s="198"/>
      <c r="AA1908" s="198">
        <v>32</v>
      </c>
      <c r="AB1908" s="198" t="s">
        <v>9374</v>
      </c>
      <c r="AC1908" s="198" t="s">
        <v>5254</v>
      </c>
      <c r="AD1908" s="198"/>
      <c r="AE1908" s="198"/>
      <c r="AF1908" s="198"/>
    </row>
    <row r="1909" spans="1:33" s="197" customFormat="1" ht="15" hidden="1" customHeight="1">
      <c r="A1909" s="46">
        <v>152</v>
      </c>
      <c r="B1909" s="202" t="s">
        <v>5148</v>
      </c>
      <c r="C1909" s="202" t="s">
        <v>216</v>
      </c>
      <c r="D1909" s="202" t="s">
        <v>217</v>
      </c>
      <c r="E1909" s="202" t="s">
        <v>5150</v>
      </c>
      <c r="F1909" s="198" t="s">
        <v>5252</v>
      </c>
      <c r="G1909" s="198" t="s">
        <v>5707</v>
      </c>
      <c r="H1909" s="204" t="s">
        <v>1474</v>
      </c>
      <c r="I1909" s="198" t="s">
        <v>5706</v>
      </c>
      <c r="J1909" s="198" t="s">
        <v>5715</v>
      </c>
      <c r="K1909" s="198" t="s">
        <v>5716</v>
      </c>
      <c r="L1909" s="198">
        <v>13710351053</v>
      </c>
      <c r="M1909" s="205">
        <v>42430</v>
      </c>
      <c r="N1909" s="198" t="s">
        <v>186</v>
      </c>
      <c r="O1909" s="198" t="s">
        <v>187</v>
      </c>
      <c r="P1909" s="198" t="s">
        <v>200</v>
      </c>
      <c r="Q1909" s="198" t="s">
        <v>4</v>
      </c>
      <c r="R1909" s="198" t="s">
        <v>4</v>
      </c>
      <c r="S1909" s="198" t="s">
        <v>5717</v>
      </c>
      <c r="T1909" s="198" t="s">
        <v>5718</v>
      </c>
      <c r="U1909" s="198" t="s">
        <v>5459</v>
      </c>
      <c r="V1909" s="205">
        <v>42713</v>
      </c>
      <c r="W1909" s="198" t="s">
        <v>201</v>
      </c>
      <c r="X1909" s="198" t="s">
        <v>1356</v>
      </c>
      <c r="Y1909" s="198"/>
      <c r="Z1909" s="198"/>
      <c r="AA1909" s="198" t="s">
        <v>1700</v>
      </c>
      <c r="AB1909" s="198" t="s">
        <v>34</v>
      </c>
      <c r="AC1909" s="198" t="s">
        <v>5254</v>
      </c>
      <c r="AD1909" s="198"/>
      <c r="AE1909" s="198"/>
      <c r="AF1909" s="198"/>
    </row>
    <row r="1910" spans="1:33" s="197" customFormat="1" ht="15" hidden="1" customHeight="1">
      <c r="A1910" s="46">
        <v>153</v>
      </c>
      <c r="B1910" s="202" t="s">
        <v>5148</v>
      </c>
      <c r="C1910" s="202" t="s">
        <v>216</v>
      </c>
      <c r="D1910" s="202" t="s">
        <v>217</v>
      </c>
      <c r="E1910" s="202" t="s">
        <v>5150</v>
      </c>
      <c r="F1910" s="198" t="s">
        <v>5252</v>
      </c>
      <c r="G1910" s="198" t="s">
        <v>5707</v>
      </c>
      <c r="H1910" s="204" t="s">
        <v>192</v>
      </c>
      <c r="I1910" s="198" t="s">
        <v>5719</v>
      </c>
      <c r="J1910" s="198" t="s">
        <v>5720</v>
      </c>
      <c r="K1910" s="198" t="s">
        <v>5721</v>
      </c>
      <c r="L1910" s="198">
        <v>15191910624</v>
      </c>
      <c r="M1910" s="205">
        <v>42430</v>
      </c>
      <c r="N1910" s="198" t="s">
        <v>186</v>
      </c>
      <c r="O1910" s="198" t="s">
        <v>187</v>
      </c>
      <c r="P1910" s="198" t="s">
        <v>200</v>
      </c>
      <c r="Q1910" s="198" t="s">
        <v>4</v>
      </c>
      <c r="R1910" s="198" t="s">
        <v>4</v>
      </c>
      <c r="S1910" s="198" t="s">
        <v>5722</v>
      </c>
      <c r="T1910" s="198" t="s">
        <v>5723</v>
      </c>
      <c r="U1910" s="198" t="s">
        <v>5252</v>
      </c>
      <c r="V1910" s="205">
        <v>42713</v>
      </c>
      <c r="W1910" s="198" t="s">
        <v>201</v>
      </c>
      <c r="X1910" s="198" t="s">
        <v>1356</v>
      </c>
      <c r="Y1910" s="198"/>
      <c r="Z1910" s="198"/>
      <c r="AA1910" s="198" t="s">
        <v>1700</v>
      </c>
      <c r="AB1910" s="198" t="s">
        <v>34</v>
      </c>
      <c r="AC1910" s="198" t="s">
        <v>5254</v>
      </c>
      <c r="AD1910" s="198"/>
      <c r="AE1910" s="198"/>
      <c r="AF1910" s="198"/>
    </row>
    <row r="1911" spans="1:33" s="213" customFormat="1" ht="15" hidden="1" customHeight="1">
      <c r="A1911" s="46">
        <v>154</v>
      </c>
      <c r="B1911" s="202" t="s">
        <v>5148</v>
      </c>
      <c r="C1911" s="202" t="s">
        <v>216</v>
      </c>
      <c r="D1911" s="202" t="s">
        <v>217</v>
      </c>
      <c r="E1911" s="202" t="s">
        <v>5150</v>
      </c>
      <c r="F1911" s="46" t="s">
        <v>5252</v>
      </c>
      <c r="G1911" s="46" t="s">
        <v>5707</v>
      </c>
      <c r="H1911" s="204" t="s">
        <v>46</v>
      </c>
      <c r="I1911" s="198" t="s">
        <v>5259</v>
      </c>
      <c r="J1911" s="198" t="s">
        <v>5260</v>
      </c>
      <c r="K1911" s="198" t="s">
        <v>5261</v>
      </c>
      <c r="L1911" s="198">
        <v>18566292501</v>
      </c>
      <c r="M1911" s="205">
        <v>42439</v>
      </c>
      <c r="N1911" s="198" t="s">
        <v>186</v>
      </c>
      <c r="O1911" s="198" t="s">
        <v>187</v>
      </c>
      <c r="P1911" s="198" t="s">
        <v>188</v>
      </c>
      <c r="Q1911" s="198" t="s">
        <v>4</v>
      </c>
      <c r="R1911" s="198" t="s">
        <v>4</v>
      </c>
      <c r="S1911" s="198" t="s">
        <v>5262</v>
      </c>
      <c r="T1911" s="198" t="s">
        <v>5263</v>
      </c>
      <c r="U1911" s="198" t="s">
        <v>5165</v>
      </c>
      <c r="V1911" s="205">
        <v>42541</v>
      </c>
      <c r="W1911" s="198" t="s">
        <v>189</v>
      </c>
      <c r="X1911" s="198"/>
      <c r="Y1911" s="198"/>
      <c r="Z1911" s="198"/>
      <c r="AA1911" s="198" t="s">
        <v>1700</v>
      </c>
      <c r="AB1911" s="198" t="s">
        <v>34</v>
      </c>
      <c r="AC1911" s="198" t="s">
        <v>5254</v>
      </c>
      <c r="AD1911" s="198"/>
      <c r="AE1911" s="198"/>
      <c r="AF1911" s="198"/>
    </row>
    <row r="1912" spans="1:33" s="213" customFormat="1" ht="15" hidden="1" customHeight="1">
      <c r="A1912" s="46">
        <v>155</v>
      </c>
      <c r="B1912" s="202" t="s">
        <v>5148</v>
      </c>
      <c r="C1912" s="202" t="s">
        <v>216</v>
      </c>
      <c r="D1912" s="202" t="s">
        <v>217</v>
      </c>
      <c r="E1912" s="202" t="s">
        <v>5150</v>
      </c>
      <c r="F1912" s="46" t="s">
        <v>5724</v>
      </c>
      <c r="G1912" s="46" t="s">
        <v>9375</v>
      </c>
      <c r="H1912" s="204" t="s">
        <v>3</v>
      </c>
      <c r="I1912" s="198" t="s">
        <v>5724</v>
      </c>
      <c r="J1912" s="198" t="s">
        <v>5725</v>
      </c>
      <c r="K1912" s="198" t="s">
        <v>5726</v>
      </c>
      <c r="L1912" s="198">
        <v>15191428139</v>
      </c>
      <c r="M1912" s="205">
        <v>42430</v>
      </c>
      <c r="N1912" s="198" t="s">
        <v>186</v>
      </c>
      <c r="O1912" s="198" t="s">
        <v>187</v>
      </c>
      <c r="P1912" s="198" t="s">
        <v>188</v>
      </c>
      <c r="Q1912" s="198" t="s">
        <v>4</v>
      </c>
      <c r="R1912" s="198" t="s">
        <v>4</v>
      </c>
      <c r="S1912" s="198" t="s">
        <v>5727</v>
      </c>
      <c r="T1912" s="198" t="s">
        <v>5728</v>
      </c>
      <c r="U1912" s="198" t="s">
        <v>5240</v>
      </c>
      <c r="V1912" s="205" t="s">
        <v>190</v>
      </c>
      <c r="W1912" s="198" t="s">
        <v>189</v>
      </c>
      <c r="X1912" s="198" t="s">
        <v>5729</v>
      </c>
      <c r="Y1912" s="198"/>
      <c r="Z1912" s="198"/>
      <c r="AA1912" s="198" t="s">
        <v>1101</v>
      </c>
      <c r="AB1912" s="198" t="s">
        <v>34</v>
      </c>
      <c r="AC1912" s="198" t="s">
        <v>9376</v>
      </c>
      <c r="AD1912" s="198" t="e">
        <v>#N/A</v>
      </c>
      <c r="AE1912" s="198"/>
      <c r="AF1912" s="198"/>
    </row>
    <row r="1913" spans="1:33" s="197" customFormat="1" ht="15" hidden="1" customHeight="1">
      <c r="A1913" s="46">
        <v>156</v>
      </c>
      <c r="B1913" s="202" t="s">
        <v>5148</v>
      </c>
      <c r="C1913" s="202" t="s">
        <v>216</v>
      </c>
      <c r="D1913" s="202" t="s">
        <v>217</v>
      </c>
      <c r="E1913" s="202" t="s">
        <v>5150</v>
      </c>
      <c r="F1913" s="46" t="s">
        <v>5724</v>
      </c>
      <c r="G1913" s="46" t="s">
        <v>5730</v>
      </c>
      <c r="H1913" s="204" t="s">
        <v>8</v>
      </c>
      <c r="I1913" s="198" t="s">
        <v>5731</v>
      </c>
      <c r="J1913" s="198" t="s">
        <v>5732</v>
      </c>
      <c r="K1913" s="198" t="s">
        <v>5733</v>
      </c>
      <c r="L1913" s="198">
        <v>15191451587</v>
      </c>
      <c r="M1913" s="205">
        <v>42095</v>
      </c>
      <c r="N1913" s="198" t="s">
        <v>186</v>
      </c>
      <c r="O1913" s="198" t="s">
        <v>187</v>
      </c>
      <c r="P1913" s="198" t="s">
        <v>200</v>
      </c>
      <c r="Q1913" s="198" t="s">
        <v>4</v>
      </c>
      <c r="R1913" s="198" t="s">
        <v>4</v>
      </c>
      <c r="S1913" s="198" t="s">
        <v>5734</v>
      </c>
      <c r="T1913" s="198" t="s">
        <v>5735</v>
      </c>
      <c r="U1913" s="198" t="s">
        <v>5724</v>
      </c>
      <c r="V1913" s="205">
        <v>42706</v>
      </c>
      <c r="W1913" s="198" t="s">
        <v>201</v>
      </c>
      <c r="X1913" s="198" t="s">
        <v>1356</v>
      </c>
      <c r="Y1913" s="198"/>
      <c r="Z1913" s="198"/>
      <c r="AA1913" s="198" t="s">
        <v>1101</v>
      </c>
      <c r="AB1913" s="198" t="s">
        <v>34</v>
      </c>
      <c r="AC1913" s="198" t="s">
        <v>9376</v>
      </c>
      <c r="AD1913" s="198" t="e">
        <v>#N/A</v>
      </c>
      <c r="AE1913" s="198"/>
      <c r="AF1913" s="198"/>
    </row>
    <row r="1914" spans="1:33" s="213" customFormat="1" ht="15" hidden="1" customHeight="1">
      <c r="A1914" s="46">
        <v>157</v>
      </c>
      <c r="B1914" s="202" t="s">
        <v>9377</v>
      </c>
      <c r="C1914" s="202" t="s">
        <v>216</v>
      </c>
      <c r="D1914" s="202" t="s">
        <v>217</v>
      </c>
      <c r="E1914" s="202" t="s">
        <v>5150</v>
      </c>
      <c r="F1914" s="46" t="s">
        <v>5724</v>
      </c>
      <c r="G1914" s="46" t="s">
        <v>5730</v>
      </c>
      <c r="H1914" s="204" t="s">
        <v>46</v>
      </c>
      <c r="I1914" s="198" t="s">
        <v>5241</v>
      </c>
      <c r="J1914" s="198" t="s">
        <v>5242</v>
      </c>
      <c r="K1914" s="198" t="s">
        <v>5243</v>
      </c>
      <c r="L1914" s="198">
        <v>13572979855</v>
      </c>
      <c r="M1914" s="205">
        <v>42465</v>
      </c>
      <c r="N1914" s="198" t="s">
        <v>186</v>
      </c>
      <c r="O1914" s="198" t="s">
        <v>191</v>
      </c>
      <c r="P1914" s="198" t="s">
        <v>193</v>
      </c>
      <c r="Q1914" s="198" t="s">
        <v>4</v>
      </c>
      <c r="R1914" s="198" t="s">
        <v>4</v>
      </c>
      <c r="S1914" s="198" t="s">
        <v>5244</v>
      </c>
      <c r="T1914" s="198" t="s">
        <v>5245</v>
      </c>
      <c r="U1914" s="198" t="s">
        <v>5165</v>
      </c>
      <c r="V1914" s="205">
        <v>42706</v>
      </c>
      <c r="W1914" s="198" t="s">
        <v>189</v>
      </c>
      <c r="X1914" s="198" t="s">
        <v>1356</v>
      </c>
      <c r="Y1914" s="198"/>
      <c r="Z1914" s="198"/>
      <c r="AA1914" s="198" t="s">
        <v>1192</v>
      </c>
      <c r="AB1914" s="198" t="s">
        <v>34</v>
      </c>
      <c r="AC1914" s="198" t="s">
        <v>5234</v>
      </c>
      <c r="AD1914" s="198" t="s">
        <v>196</v>
      </c>
      <c r="AE1914" s="198"/>
      <c r="AF1914" s="198"/>
    </row>
    <row r="1915" spans="1:33" s="197" customFormat="1" ht="15" hidden="1" customHeight="1">
      <c r="A1915" s="46">
        <v>158</v>
      </c>
      <c r="B1915" s="194" t="s">
        <v>5148</v>
      </c>
      <c r="C1915" s="194" t="s">
        <v>5149</v>
      </c>
      <c r="D1915" s="194" t="s">
        <v>204</v>
      </c>
      <c r="E1915" s="194" t="s">
        <v>5150</v>
      </c>
      <c r="F1915" s="46" t="s">
        <v>1574</v>
      </c>
      <c r="G1915" s="46" t="s">
        <v>5736</v>
      </c>
      <c r="H1915" s="44" t="s">
        <v>3</v>
      </c>
      <c r="I1915" s="46" t="s">
        <v>1574</v>
      </c>
      <c r="J1915" s="46" t="s">
        <v>5737</v>
      </c>
      <c r="K1915" s="46" t="s">
        <v>5738</v>
      </c>
      <c r="L1915" s="46">
        <v>13043435070</v>
      </c>
      <c r="M1915" s="46" t="s">
        <v>5739</v>
      </c>
      <c r="N1915" s="46" t="s">
        <v>186</v>
      </c>
      <c r="O1915" s="46" t="s">
        <v>187</v>
      </c>
      <c r="P1915" s="46" t="s">
        <v>188</v>
      </c>
      <c r="Q1915" s="46" t="s">
        <v>6</v>
      </c>
      <c r="R1915" s="46" t="s">
        <v>6</v>
      </c>
      <c r="S1915" s="46"/>
      <c r="T1915" s="46"/>
      <c r="U1915" s="46" t="s">
        <v>5542</v>
      </c>
      <c r="V1915" s="46" t="s">
        <v>218</v>
      </c>
      <c r="W1915" s="46" t="s">
        <v>189</v>
      </c>
      <c r="X1915" s="46"/>
      <c r="Y1915" s="46"/>
      <c r="Z1915" s="46"/>
      <c r="AA1915" s="46">
        <v>11</v>
      </c>
      <c r="AB1915" s="46" t="s">
        <v>195</v>
      </c>
      <c r="AC1915" s="46" t="s">
        <v>5740</v>
      </c>
      <c r="AD1915" s="46"/>
      <c r="AE1915" s="46"/>
      <c r="AF1915" s="46"/>
    </row>
    <row r="1916" spans="1:33" s="197" customFormat="1" ht="15" hidden="1" customHeight="1">
      <c r="A1916" s="46">
        <v>159</v>
      </c>
      <c r="B1916" s="202" t="s">
        <v>5148</v>
      </c>
      <c r="C1916" s="202" t="s">
        <v>216</v>
      </c>
      <c r="D1916" s="202" t="s">
        <v>217</v>
      </c>
      <c r="E1916" s="202" t="s">
        <v>5150</v>
      </c>
      <c r="F1916" s="46" t="s">
        <v>5741</v>
      </c>
      <c r="G1916" s="46" t="s">
        <v>5742</v>
      </c>
      <c r="H1916" s="204" t="s">
        <v>3</v>
      </c>
      <c r="I1916" s="198" t="s">
        <v>5741</v>
      </c>
      <c r="J1916" s="198" t="s">
        <v>5743</v>
      </c>
      <c r="K1916" s="198" t="s">
        <v>9378</v>
      </c>
      <c r="L1916" s="198">
        <v>17791711490</v>
      </c>
      <c r="M1916" s="205">
        <v>42583</v>
      </c>
      <c r="N1916" s="198" t="s">
        <v>186</v>
      </c>
      <c r="O1916" s="198" t="s">
        <v>187</v>
      </c>
      <c r="P1916" s="198" t="s">
        <v>193</v>
      </c>
      <c r="Q1916" s="198" t="s">
        <v>7</v>
      </c>
      <c r="R1916" s="198" t="s">
        <v>7</v>
      </c>
      <c r="S1916" s="198" t="s">
        <v>9379</v>
      </c>
      <c r="T1916" s="198" t="s">
        <v>9380</v>
      </c>
      <c r="U1916" s="198" t="s">
        <v>9381</v>
      </c>
      <c r="V1916" s="205"/>
      <c r="W1916" s="198" t="s">
        <v>189</v>
      </c>
      <c r="X1916" s="198"/>
      <c r="Y1916" s="198"/>
      <c r="Z1916" s="198"/>
      <c r="AA1916" s="198">
        <v>8</v>
      </c>
      <c r="AB1916" s="198" t="s">
        <v>195</v>
      </c>
      <c r="AC1916" s="198" t="s">
        <v>9376</v>
      </c>
      <c r="AD1916" s="198"/>
      <c r="AE1916" s="198"/>
      <c r="AF1916" s="198"/>
    </row>
    <row r="1917" spans="1:33" s="213" customFormat="1" ht="15" hidden="1" customHeight="1">
      <c r="A1917" s="46">
        <v>160</v>
      </c>
      <c r="B1917" s="202" t="s">
        <v>5148</v>
      </c>
      <c r="C1917" s="202" t="s">
        <v>216</v>
      </c>
      <c r="D1917" s="202" t="s">
        <v>217</v>
      </c>
      <c r="E1917" s="202" t="s">
        <v>5150</v>
      </c>
      <c r="F1917" s="46" t="s">
        <v>5741</v>
      </c>
      <c r="G1917" s="46" t="s">
        <v>9382</v>
      </c>
      <c r="H1917" s="204" t="s">
        <v>192</v>
      </c>
      <c r="I1917" s="198" t="s">
        <v>9383</v>
      </c>
      <c r="J1917" s="198" t="s">
        <v>5745</v>
      </c>
      <c r="K1917" s="198" t="s">
        <v>9384</v>
      </c>
      <c r="L1917" s="198">
        <v>18710992605</v>
      </c>
      <c r="M1917" s="205">
        <v>42644</v>
      </c>
      <c r="N1917" s="198" t="s">
        <v>186</v>
      </c>
      <c r="O1917" s="198" t="s">
        <v>187</v>
      </c>
      <c r="P1917" s="198" t="s">
        <v>9385</v>
      </c>
      <c r="Q1917" s="198" t="s">
        <v>7</v>
      </c>
      <c r="R1917" s="198" t="s">
        <v>7</v>
      </c>
      <c r="S1917" s="198" t="s">
        <v>9386</v>
      </c>
      <c r="T1917" s="198" t="s">
        <v>9387</v>
      </c>
      <c r="U1917" s="198" t="s">
        <v>9388</v>
      </c>
      <c r="V1917" s="205" t="s">
        <v>5377</v>
      </c>
      <c r="W1917" s="198" t="s">
        <v>201</v>
      </c>
      <c r="X1917" s="198"/>
      <c r="Y1917" s="198"/>
      <c r="Z1917" s="198"/>
      <c r="AA1917" s="198">
        <v>8</v>
      </c>
      <c r="AB1917" s="198" t="s">
        <v>195</v>
      </c>
      <c r="AC1917" s="198" t="s">
        <v>9376</v>
      </c>
      <c r="AD1917" s="198"/>
      <c r="AE1917" s="198"/>
      <c r="AF1917" s="198"/>
    </row>
    <row r="1918" spans="1:33" s="197" customFormat="1" ht="15" hidden="1" customHeight="1">
      <c r="A1918" s="46">
        <v>161</v>
      </c>
      <c r="B1918" s="202" t="s">
        <v>5148</v>
      </c>
      <c r="C1918" s="202" t="s">
        <v>216</v>
      </c>
      <c r="D1918" s="202" t="s">
        <v>217</v>
      </c>
      <c r="E1918" s="202" t="s">
        <v>5150</v>
      </c>
      <c r="F1918" s="46" t="s">
        <v>5741</v>
      </c>
      <c r="G1918" s="46" t="s">
        <v>9382</v>
      </c>
      <c r="H1918" s="204" t="s">
        <v>192</v>
      </c>
      <c r="I1918" s="198" t="s">
        <v>9389</v>
      </c>
      <c r="J1918" s="198" t="s">
        <v>5745</v>
      </c>
      <c r="K1918" s="198" t="s">
        <v>9390</v>
      </c>
      <c r="L1918" s="198">
        <v>18392857336</v>
      </c>
      <c r="M1918" s="205">
        <v>42644</v>
      </c>
      <c r="N1918" s="198" t="s">
        <v>186</v>
      </c>
      <c r="O1918" s="198" t="s">
        <v>187</v>
      </c>
      <c r="P1918" s="198" t="s">
        <v>9385</v>
      </c>
      <c r="Q1918" s="198" t="s">
        <v>7</v>
      </c>
      <c r="R1918" s="198" t="s">
        <v>7</v>
      </c>
      <c r="S1918" s="198" t="s">
        <v>9386</v>
      </c>
      <c r="T1918" s="198" t="s">
        <v>9387</v>
      </c>
      <c r="U1918" s="198" t="s">
        <v>9388</v>
      </c>
      <c r="V1918" s="205">
        <v>42716</v>
      </c>
      <c r="W1918" s="198" t="s">
        <v>201</v>
      </c>
      <c r="X1918" s="198"/>
      <c r="Y1918" s="198"/>
      <c r="Z1918" s="198"/>
      <c r="AA1918" s="198">
        <v>8</v>
      </c>
      <c r="AB1918" s="198" t="s">
        <v>195</v>
      </c>
      <c r="AC1918" s="198" t="s">
        <v>9376</v>
      </c>
      <c r="AD1918" s="198"/>
      <c r="AE1918" s="198"/>
      <c r="AF1918" s="198"/>
    </row>
    <row r="1919" spans="1:33" ht="15" hidden="1" customHeight="1">
      <c r="A1919" s="46">
        <v>162</v>
      </c>
      <c r="B1919" s="202" t="s">
        <v>5148</v>
      </c>
      <c r="C1919" s="202" t="s">
        <v>216</v>
      </c>
      <c r="D1919" s="202" t="s">
        <v>217</v>
      </c>
      <c r="E1919" s="202" t="s">
        <v>5150</v>
      </c>
      <c r="F1919" s="46" t="s">
        <v>5746</v>
      </c>
      <c r="G1919" s="46" t="s">
        <v>9391</v>
      </c>
      <c r="H1919" s="204" t="s">
        <v>3</v>
      </c>
      <c r="I1919" s="198" t="s">
        <v>5746</v>
      </c>
      <c r="J1919" s="198" t="s">
        <v>5747</v>
      </c>
      <c r="K1919" s="198" t="s">
        <v>5748</v>
      </c>
      <c r="L1919" s="198">
        <v>18791985160</v>
      </c>
      <c r="M1919" s="205">
        <v>42095</v>
      </c>
      <c r="N1919" s="198" t="s">
        <v>186</v>
      </c>
      <c r="O1919" s="198" t="s">
        <v>187</v>
      </c>
      <c r="P1919" s="198" t="s">
        <v>188</v>
      </c>
      <c r="Q1919" s="198" t="s">
        <v>7</v>
      </c>
      <c r="R1919" s="198" t="s">
        <v>7</v>
      </c>
      <c r="S1919" s="198" t="s">
        <v>5749</v>
      </c>
      <c r="T1919" s="198" t="s">
        <v>5750</v>
      </c>
      <c r="U1919" s="198" t="s">
        <v>5333</v>
      </c>
      <c r="V1919" s="205" t="s">
        <v>190</v>
      </c>
      <c r="W1919" s="198" t="s">
        <v>189</v>
      </c>
      <c r="X1919" s="198" t="s">
        <v>1356</v>
      </c>
      <c r="Y1919" s="198"/>
      <c r="Z1919" s="198"/>
      <c r="AA1919" s="198" t="s">
        <v>1396</v>
      </c>
      <c r="AB1919" s="198" t="s">
        <v>195</v>
      </c>
      <c r="AC1919" s="198" t="s">
        <v>9376</v>
      </c>
      <c r="AD1919" s="198" t="e">
        <v>#N/A</v>
      </c>
      <c r="AE1919" s="198"/>
      <c r="AF1919" s="198"/>
      <c r="AG1919" s="46"/>
    </row>
    <row r="1920" spans="1:33" ht="15" hidden="1" customHeight="1">
      <c r="A1920" s="46">
        <v>163</v>
      </c>
      <c r="B1920" s="202" t="s">
        <v>9377</v>
      </c>
      <c r="C1920" s="202" t="s">
        <v>216</v>
      </c>
      <c r="D1920" s="202" t="s">
        <v>217</v>
      </c>
      <c r="E1920" s="202" t="s">
        <v>5150</v>
      </c>
      <c r="F1920" s="46" t="s">
        <v>5746</v>
      </c>
      <c r="G1920" s="46" t="s">
        <v>5751</v>
      </c>
      <c r="H1920" s="204" t="s">
        <v>8</v>
      </c>
      <c r="I1920" s="198" t="s">
        <v>5752</v>
      </c>
      <c r="J1920" s="198" t="s">
        <v>5753</v>
      </c>
      <c r="K1920" s="198" t="s">
        <v>5754</v>
      </c>
      <c r="L1920" s="198">
        <v>15102915118</v>
      </c>
      <c r="M1920" s="205">
        <v>42248</v>
      </c>
      <c r="N1920" s="198" t="s">
        <v>186</v>
      </c>
      <c r="O1920" s="198" t="s">
        <v>187</v>
      </c>
      <c r="P1920" s="198" t="s">
        <v>188</v>
      </c>
      <c r="Q1920" s="198" t="s">
        <v>7</v>
      </c>
      <c r="R1920" s="198" t="s">
        <v>7</v>
      </c>
      <c r="S1920" s="198" t="s">
        <v>5749</v>
      </c>
      <c r="T1920" s="198" t="s">
        <v>5750</v>
      </c>
      <c r="U1920" s="198" t="s">
        <v>5746</v>
      </c>
      <c r="V1920" s="205" t="s">
        <v>190</v>
      </c>
      <c r="W1920" s="198" t="s">
        <v>189</v>
      </c>
      <c r="X1920" s="198" t="s">
        <v>1356</v>
      </c>
      <c r="Y1920" s="198"/>
      <c r="Z1920" s="198"/>
      <c r="AA1920" s="198" t="s">
        <v>1396</v>
      </c>
      <c r="AB1920" s="198" t="s">
        <v>195</v>
      </c>
      <c r="AC1920" s="198" t="s">
        <v>9376</v>
      </c>
      <c r="AD1920" s="198" t="e">
        <v>#N/A</v>
      </c>
      <c r="AE1920" s="198"/>
      <c r="AF1920" s="198"/>
      <c r="AG1920" s="46"/>
    </row>
    <row r="1921" spans="1:33" ht="15" hidden="1" customHeight="1">
      <c r="A1921" s="46">
        <v>164</v>
      </c>
      <c r="B1921" s="209" t="s">
        <v>9377</v>
      </c>
      <c r="C1921" s="209" t="s">
        <v>216</v>
      </c>
      <c r="D1921" s="209" t="s">
        <v>217</v>
      </c>
      <c r="E1921" s="209" t="s">
        <v>5150</v>
      </c>
      <c r="F1921" s="210" t="s">
        <v>5746</v>
      </c>
      <c r="G1921" s="211" t="s">
        <v>5751</v>
      </c>
      <c r="H1921" s="211" t="s">
        <v>46</v>
      </c>
      <c r="I1921" s="210" t="s">
        <v>5259</v>
      </c>
      <c r="J1921" s="210" t="s">
        <v>5260</v>
      </c>
      <c r="K1921" s="210" t="s">
        <v>5261</v>
      </c>
      <c r="L1921" s="210">
        <v>18566292501</v>
      </c>
      <c r="M1921" s="207">
        <v>42439</v>
      </c>
      <c r="N1921" s="210" t="s">
        <v>186</v>
      </c>
      <c r="O1921" s="210" t="s">
        <v>187</v>
      </c>
      <c r="P1921" s="210" t="s">
        <v>188</v>
      </c>
      <c r="Q1921" s="210" t="s">
        <v>7</v>
      </c>
      <c r="R1921" s="198" t="s">
        <v>7</v>
      </c>
      <c r="S1921" s="210" t="s">
        <v>5262</v>
      </c>
      <c r="T1921" s="210" t="s">
        <v>5263</v>
      </c>
      <c r="U1921" s="198" t="s">
        <v>5165</v>
      </c>
      <c r="V1921" s="205">
        <v>42541</v>
      </c>
      <c r="W1921" s="210" t="s">
        <v>189</v>
      </c>
      <c r="X1921" s="210" t="s">
        <v>1356</v>
      </c>
      <c r="Y1921" s="210"/>
      <c r="Z1921" s="210"/>
      <c r="AA1921" s="210" t="s">
        <v>1634</v>
      </c>
      <c r="AB1921" s="210" t="s">
        <v>195</v>
      </c>
      <c r="AC1921" s="210" t="s">
        <v>5254</v>
      </c>
      <c r="AD1921" s="210"/>
      <c r="AE1921" s="210"/>
      <c r="AF1921" s="210"/>
      <c r="AG1921" s="215"/>
    </row>
    <row r="1922" spans="1:33" s="197" customFormat="1" ht="15" hidden="1" customHeight="1">
      <c r="A1922" s="46">
        <v>165</v>
      </c>
      <c r="B1922" s="194" t="s">
        <v>5148</v>
      </c>
      <c r="C1922" s="194" t="s">
        <v>216</v>
      </c>
      <c r="D1922" s="194" t="s">
        <v>217</v>
      </c>
      <c r="E1922" s="194" t="s">
        <v>5150</v>
      </c>
      <c r="F1922" s="46" t="s">
        <v>5755</v>
      </c>
      <c r="G1922" s="46" t="s">
        <v>5756</v>
      </c>
      <c r="H1922" s="44" t="s">
        <v>3</v>
      </c>
      <c r="I1922" s="46" t="s">
        <v>5755</v>
      </c>
      <c r="J1922" s="46" t="s">
        <v>5757</v>
      </c>
      <c r="K1922" s="46" t="s">
        <v>5758</v>
      </c>
      <c r="L1922" s="46">
        <v>15102947239</v>
      </c>
      <c r="M1922" s="205">
        <v>42552</v>
      </c>
      <c r="N1922" s="46" t="s">
        <v>186</v>
      </c>
      <c r="O1922" s="46" t="s">
        <v>187</v>
      </c>
      <c r="P1922" s="46" t="s">
        <v>200</v>
      </c>
      <c r="Q1922" s="46" t="s">
        <v>7</v>
      </c>
      <c r="R1922" s="46" t="s">
        <v>7</v>
      </c>
      <c r="S1922" s="46" t="s">
        <v>5759</v>
      </c>
      <c r="T1922" s="46" t="s">
        <v>5760</v>
      </c>
      <c r="U1922" s="46" t="s">
        <v>1334</v>
      </c>
      <c r="V1922" s="195">
        <v>42704</v>
      </c>
      <c r="W1922" s="46" t="s">
        <v>201</v>
      </c>
      <c r="X1922" s="46"/>
      <c r="Y1922" s="46"/>
      <c r="Z1922" s="46"/>
      <c r="AA1922" s="46" t="s">
        <v>1881</v>
      </c>
      <c r="AB1922" s="46" t="s">
        <v>195</v>
      </c>
      <c r="AC1922" s="46" t="s">
        <v>5372</v>
      </c>
      <c r="AD1922" s="46"/>
      <c r="AE1922" s="46"/>
      <c r="AF1922" s="46"/>
    </row>
    <row r="1923" spans="1:33" s="197" customFormat="1" ht="15" hidden="1" customHeight="1">
      <c r="A1923" s="46">
        <v>166</v>
      </c>
      <c r="B1923" s="194" t="s">
        <v>5148</v>
      </c>
      <c r="C1923" s="194" t="s">
        <v>5149</v>
      </c>
      <c r="D1923" s="194" t="s">
        <v>204</v>
      </c>
      <c r="E1923" s="194" t="s">
        <v>5150</v>
      </c>
      <c r="F1923" s="46" t="s">
        <v>5761</v>
      </c>
      <c r="G1923" s="46" t="s">
        <v>5762</v>
      </c>
      <c r="H1923" s="44" t="s">
        <v>3</v>
      </c>
      <c r="I1923" s="46" t="s">
        <v>5761</v>
      </c>
      <c r="J1923" s="46" t="s">
        <v>5763</v>
      </c>
      <c r="K1923" s="46" t="s">
        <v>5764</v>
      </c>
      <c r="L1923" s="46">
        <v>18682284415</v>
      </c>
      <c r="M1923" s="46"/>
      <c r="N1923" s="46" t="s">
        <v>186</v>
      </c>
      <c r="O1923" s="46" t="s">
        <v>187</v>
      </c>
      <c r="P1923" s="46" t="s">
        <v>200</v>
      </c>
      <c r="Q1923" s="46" t="s">
        <v>7</v>
      </c>
      <c r="R1923" s="46" t="s">
        <v>6</v>
      </c>
      <c r="S1923" s="46" t="s">
        <v>194</v>
      </c>
      <c r="T1923" s="46" t="s">
        <v>194</v>
      </c>
      <c r="U1923" s="46" t="s">
        <v>9392</v>
      </c>
      <c r="V1923" s="195">
        <v>42712</v>
      </c>
      <c r="W1923" s="46" t="s">
        <v>201</v>
      </c>
      <c r="X1923" s="46" t="s">
        <v>1356</v>
      </c>
      <c r="Y1923" s="46"/>
      <c r="Z1923" s="46"/>
      <c r="AA1923" s="46" t="s">
        <v>5367</v>
      </c>
      <c r="AB1923" s="198" t="s">
        <v>9393</v>
      </c>
      <c r="AC1923" s="198" t="s">
        <v>9394</v>
      </c>
      <c r="AD1923" s="46" t="e">
        <v>#N/A</v>
      </c>
      <c r="AE1923" s="46"/>
      <c r="AF1923" s="46"/>
    </row>
    <row r="1924" spans="1:33" s="197" customFormat="1" ht="15" hidden="1" customHeight="1">
      <c r="A1924" s="46">
        <v>167</v>
      </c>
      <c r="B1924" s="194" t="s">
        <v>5148</v>
      </c>
      <c r="C1924" s="194" t="s">
        <v>5149</v>
      </c>
      <c r="D1924" s="194" t="s">
        <v>204</v>
      </c>
      <c r="E1924" s="194" t="s">
        <v>5150</v>
      </c>
      <c r="F1924" s="46" t="s">
        <v>5765</v>
      </c>
      <c r="G1924" s="46" t="s">
        <v>5766</v>
      </c>
      <c r="H1924" s="46" t="s">
        <v>3</v>
      </c>
      <c r="I1924" s="46" t="s">
        <v>5765</v>
      </c>
      <c r="J1924" s="199" t="s">
        <v>9395</v>
      </c>
      <c r="K1924" s="46" t="s">
        <v>5767</v>
      </c>
      <c r="L1924" s="46">
        <v>18126122733</v>
      </c>
      <c r="M1924" s="46"/>
      <c r="N1924" s="46" t="s">
        <v>186</v>
      </c>
      <c r="O1924" s="46" t="s">
        <v>187</v>
      </c>
      <c r="P1924" s="46" t="s">
        <v>200</v>
      </c>
      <c r="Q1924" s="46" t="s">
        <v>4</v>
      </c>
      <c r="R1924" s="46" t="s">
        <v>4</v>
      </c>
      <c r="S1924" s="46"/>
      <c r="T1924" s="46"/>
      <c r="U1924" s="46"/>
      <c r="V1924" s="195">
        <v>42690</v>
      </c>
      <c r="W1924" s="46" t="s">
        <v>201</v>
      </c>
      <c r="X1924" s="46"/>
      <c r="Y1924" s="46"/>
      <c r="Z1924" s="46"/>
      <c r="AA1924" s="46" t="s">
        <v>1351</v>
      </c>
      <c r="AB1924" s="198" t="s">
        <v>9393</v>
      </c>
      <c r="AC1924" s="198" t="s">
        <v>9396</v>
      </c>
      <c r="AD1924" s="46"/>
      <c r="AE1924" s="46"/>
      <c r="AF1924" s="46"/>
    </row>
    <row r="1925" spans="1:33" s="197" customFormat="1" ht="15" hidden="1" customHeight="1">
      <c r="A1925" s="46">
        <v>168</v>
      </c>
      <c r="B1925" s="194" t="s">
        <v>5148</v>
      </c>
      <c r="C1925" s="194" t="s">
        <v>5149</v>
      </c>
      <c r="D1925" s="194" t="s">
        <v>204</v>
      </c>
      <c r="E1925" s="194" t="s">
        <v>5150</v>
      </c>
      <c r="F1925" s="46" t="s">
        <v>5765</v>
      </c>
      <c r="G1925" s="46" t="s">
        <v>5766</v>
      </c>
      <c r="H1925" s="44" t="s">
        <v>46</v>
      </c>
      <c r="I1925" s="46" t="s">
        <v>1626</v>
      </c>
      <c r="J1925" s="46" t="s">
        <v>5316</v>
      </c>
      <c r="K1925" s="46" t="s">
        <v>5194</v>
      </c>
      <c r="L1925" s="46" t="s">
        <v>5195</v>
      </c>
      <c r="M1925" s="195">
        <v>42461</v>
      </c>
      <c r="N1925" s="46" t="s">
        <v>186</v>
      </c>
      <c r="O1925" s="46" t="s">
        <v>191</v>
      </c>
      <c r="P1925" s="46" t="s">
        <v>9397</v>
      </c>
      <c r="Q1925" s="46" t="s">
        <v>4</v>
      </c>
      <c r="R1925" s="46" t="s">
        <v>4</v>
      </c>
      <c r="S1925" s="46" t="s">
        <v>194</v>
      </c>
      <c r="T1925" s="46" t="s">
        <v>194</v>
      </c>
      <c r="U1925" s="198" t="s">
        <v>5165</v>
      </c>
      <c r="V1925" s="201">
        <v>42690</v>
      </c>
      <c r="W1925" s="46" t="s">
        <v>189</v>
      </c>
      <c r="X1925" s="46" t="s">
        <v>1356</v>
      </c>
      <c r="Y1925" s="46"/>
      <c r="Z1925" s="46"/>
      <c r="AA1925" s="46" t="s">
        <v>1351</v>
      </c>
      <c r="AB1925" s="46" t="s">
        <v>195</v>
      </c>
      <c r="AC1925" s="46" t="s">
        <v>5313</v>
      </c>
      <c r="AD1925" s="46"/>
      <c r="AE1925" s="46"/>
      <c r="AF1925" s="46"/>
    </row>
    <row r="1926" spans="1:33" s="197" customFormat="1" ht="15" hidden="1" customHeight="1">
      <c r="A1926" s="46">
        <v>169</v>
      </c>
      <c r="B1926" s="194" t="s">
        <v>5148</v>
      </c>
      <c r="C1926" s="194" t="s">
        <v>216</v>
      </c>
      <c r="D1926" s="194" t="s">
        <v>217</v>
      </c>
      <c r="E1926" s="194" t="s">
        <v>5150</v>
      </c>
      <c r="F1926" s="46" t="s">
        <v>5768</v>
      </c>
      <c r="G1926" s="46" t="s">
        <v>5769</v>
      </c>
      <c r="H1926" s="46" t="s">
        <v>3</v>
      </c>
      <c r="I1926" s="46" t="s">
        <v>5768</v>
      </c>
      <c r="J1926" s="199" t="s">
        <v>9398</v>
      </c>
      <c r="K1926" s="46"/>
      <c r="L1926" s="46"/>
      <c r="M1926" s="46"/>
      <c r="N1926" s="46" t="s">
        <v>186</v>
      </c>
      <c r="O1926" s="46" t="s">
        <v>187</v>
      </c>
      <c r="P1926" s="46" t="s">
        <v>200</v>
      </c>
      <c r="Q1926" s="46" t="s">
        <v>6</v>
      </c>
      <c r="R1926" s="46" t="s">
        <v>4</v>
      </c>
      <c r="S1926" s="46"/>
      <c r="T1926" s="46"/>
      <c r="U1926" s="46"/>
      <c r="V1926" s="205">
        <v>42699</v>
      </c>
      <c r="W1926" s="46" t="s">
        <v>201</v>
      </c>
      <c r="X1926" s="46"/>
      <c r="Y1926" s="46"/>
      <c r="Z1926" s="46"/>
      <c r="AA1926" s="46" t="s">
        <v>1074</v>
      </c>
      <c r="AB1926" s="198" t="s">
        <v>9393</v>
      </c>
      <c r="AC1926" s="198" t="s">
        <v>9394</v>
      </c>
      <c r="AD1926" s="46"/>
      <c r="AE1926" s="46"/>
      <c r="AF1926" s="46"/>
      <c r="AG1926" s="216"/>
    </row>
    <row r="1927" spans="1:33" s="197" customFormat="1" ht="15" hidden="1" customHeight="1">
      <c r="A1927" s="46">
        <v>170</v>
      </c>
      <c r="B1927" s="194" t="s">
        <v>5148</v>
      </c>
      <c r="C1927" s="194" t="s">
        <v>5197</v>
      </c>
      <c r="D1927" s="194" t="s">
        <v>2153</v>
      </c>
      <c r="E1927" s="194" t="s">
        <v>5150</v>
      </c>
      <c r="F1927" s="46" t="s">
        <v>9399</v>
      </c>
      <c r="G1927" s="46" t="s">
        <v>9400</v>
      </c>
      <c r="H1927" s="44" t="s">
        <v>9401</v>
      </c>
      <c r="I1927" s="46" t="s">
        <v>5770</v>
      </c>
      <c r="J1927" s="44" t="s">
        <v>9402</v>
      </c>
      <c r="K1927" s="44" t="s">
        <v>9403</v>
      </c>
      <c r="L1927" s="46">
        <v>13634150763</v>
      </c>
      <c r="M1927" s="46" t="s">
        <v>9404</v>
      </c>
      <c r="N1927" s="46" t="s">
        <v>186</v>
      </c>
      <c r="O1927" s="46" t="s">
        <v>187</v>
      </c>
      <c r="P1927" s="46" t="s">
        <v>200</v>
      </c>
      <c r="Q1927" s="46" t="s">
        <v>7</v>
      </c>
      <c r="R1927" s="46" t="s">
        <v>4</v>
      </c>
      <c r="S1927" s="46"/>
      <c r="T1927" s="46"/>
      <c r="U1927" s="46"/>
      <c r="V1927" s="195">
        <v>42685</v>
      </c>
      <c r="W1927" s="46" t="s">
        <v>201</v>
      </c>
      <c r="X1927" s="46" t="s">
        <v>1356</v>
      </c>
      <c r="Y1927" s="46"/>
      <c r="Z1927" s="46"/>
      <c r="AA1927" s="46" t="s">
        <v>1416</v>
      </c>
      <c r="AB1927" s="46" t="s">
        <v>34</v>
      </c>
      <c r="AC1927" s="46" t="s">
        <v>5206</v>
      </c>
      <c r="AD1927" s="46" t="e">
        <v>#N/A</v>
      </c>
      <c r="AE1927" s="46"/>
      <c r="AF1927" s="46"/>
    </row>
    <row r="1928" spans="1:33" s="197" customFormat="1" ht="15" hidden="1" customHeight="1">
      <c r="A1928" s="46">
        <v>171</v>
      </c>
      <c r="B1928" s="194" t="s">
        <v>5148</v>
      </c>
      <c r="C1928" s="194" t="s">
        <v>5197</v>
      </c>
      <c r="D1928" s="194" t="s">
        <v>2153</v>
      </c>
      <c r="E1928" s="194" t="s">
        <v>5150</v>
      </c>
      <c r="F1928" s="46" t="s">
        <v>5682</v>
      </c>
      <c r="G1928" s="46" t="s">
        <v>9400</v>
      </c>
      <c r="H1928" s="44" t="s">
        <v>46</v>
      </c>
      <c r="I1928" s="46" t="s">
        <v>2369</v>
      </c>
      <c r="J1928" s="46" t="s">
        <v>5203</v>
      </c>
      <c r="K1928" s="46" t="s">
        <v>5204</v>
      </c>
      <c r="L1928" s="46">
        <v>13093778366</v>
      </c>
      <c r="M1928" s="46" t="s">
        <v>5205</v>
      </c>
      <c r="N1928" s="46" t="s">
        <v>186</v>
      </c>
      <c r="O1928" s="46" t="s">
        <v>187</v>
      </c>
      <c r="P1928" s="46" t="s">
        <v>188</v>
      </c>
      <c r="Q1928" s="46" t="s">
        <v>7</v>
      </c>
      <c r="R1928" s="46" t="s">
        <v>4</v>
      </c>
      <c r="S1928" s="46"/>
      <c r="T1928" s="46"/>
      <c r="U1928" s="198" t="s">
        <v>5165</v>
      </c>
      <c r="V1928" s="46" t="s">
        <v>190</v>
      </c>
      <c r="W1928" s="46" t="s">
        <v>189</v>
      </c>
      <c r="X1928" s="46" t="s">
        <v>1356</v>
      </c>
      <c r="Y1928" s="46"/>
      <c r="Z1928" s="46"/>
      <c r="AA1928" s="46" t="s">
        <v>1416</v>
      </c>
      <c r="AB1928" s="46" t="s">
        <v>34</v>
      </c>
      <c r="AC1928" s="46" t="s">
        <v>5206</v>
      </c>
      <c r="AD1928" s="46" t="e">
        <v>#N/A</v>
      </c>
      <c r="AE1928" s="46"/>
      <c r="AF1928" s="46"/>
      <c r="AG1928" s="216"/>
    </row>
    <row r="1929" spans="1:33" s="197" customFormat="1" ht="15" hidden="1" customHeight="1">
      <c r="A1929" s="46">
        <v>172</v>
      </c>
      <c r="B1929" s="194" t="s">
        <v>5148</v>
      </c>
      <c r="C1929" s="194" t="s">
        <v>5197</v>
      </c>
      <c r="D1929" s="194" t="s">
        <v>2153</v>
      </c>
      <c r="E1929" s="194" t="s">
        <v>5150</v>
      </c>
      <c r="F1929" s="46" t="s">
        <v>9399</v>
      </c>
      <c r="G1929" s="46" t="s">
        <v>9405</v>
      </c>
      <c r="H1929" s="44" t="s">
        <v>9401</v>
      </c>
      <c r="I1929" s="46" t="s">
        <v>9406</v>
      </c>
      <c r="J1929" s="44" t="s">
        <v>9407</v>
      </c>
      <c r="K1929" s="44" t="s">
        <v>9408</v>
      </c>
      <c r="L1929" s="46">
        <v>13655716906</v>
      </c>
      <c r="M1929" s="46" t="s">
        <v>9409</v>
      </c>
      <c r="N1929" s="46" t="s">
        <v>186</v>
      </c>
      <c r="O1929" s="46" t="s">
        <v>187</v>
      </c>
      <c r="P1929" s="46" t="s">
        <v>188</v>
      </c>
      <c r="Q1929" s="46" t="s">
        <v>7</v>
      </c>
      <c r="R1929" s="46" t="s">
        <v>4</v>
      </c>
      <c r="S1929" s="46"/>
      <c r="T1929" s="46"/>
      <c r="U1929" s="46"/>
      <c r="V1929" s="195">
        <v>42685</v>
      </c>
      <c r="W1929" s="46" t="s">
        <v>189</v>
      </c>
      <c r="X1929" s="46" t="s">
        <v>1356</v>
      </c>
      <c r="Y1929" s="46"/>
      <c r="Z1929" s="46"/>
      <c r="AA1929" s="46">
        <v>6</v>
      </c>
      <c r="AB1929" s="46" t="s">
        <v>34</v>
      </c>
      <c r="AC1929" s="46" t="s">
        <v>5206</v>
      </c>
      <c r="AD1929" s="46" t="e">
        <v>#N/A</v>
      </c>
      <c r="AE1929" s="46"/>
      <c r="AF1929" s="46"/>
    </row>
    <row r="1930" spans="1:33" s="197" customFormat="1" ht="15" hidden="1" customHeight="1">
      <c r="A1930" s="46">
        <v>173</v>
      </c>
      <c r="B1930" s="194" t="s">
        <v>5148</v>
      </c>
      <c r="C1930" s="194" t="s">
        <v>5197</v>
      </c>
      <c r="D1930" s="194" t="s">
        <v>2153</v>
      </c>
      <c r="E1930" s="194" t="s">
        <v>5150</v>
      </c>
      <c r="F1930" s="46" t="s">
        <v>5682</v>
      </c>
      <c r="G1930" s="46" t="s">
        <v>9405</v>
      </c>
      <c r="H1930" s="44" t="s">
        <v>46</v>
      </c>
      <c r="I1930" s="46" t="s">
        <v>2369</v>
      </c>
      <c r="J1930" s="46" t="s">
        <v>5203</v>
      </c>
      <c r="K1930" s="46" t="s">
        <v>5204</v>
      </c>
      <c r="L1930" s="46">
        <v>13093778366</v>
      </c>
      <c r="M1930" s="46" t="s">
        <v>5205</v>
      </c>
      <c r="N1930" s="46" t="s">
        <v>186</v>
      </c>
      <c r="O1930" s="46" t="s">
        <v>187</v>
      </c>
      <c r="P1930" s="46" t="s">
        <v>188</v>
      </c>
      <c r="Q1930" s="46" t="s">
        <v>7</v>
      </c>
      <c r="R1930" s="46" t="s">
        <v>7</v>
      </c>
      <c r="S1930" s="46"/>
      <c r="T1930" s="46"/>
      <c r="U1930" s="198" t="s">
        <v>5165</v>
      </c>
      <c r="V1930" s="195">
        <v>42685</v>
      </c>
      <c r="W1930" s="46" t="s">
        <v>189</v>
      </c>
      <c r="X1930" s="46" t="s">
        <v>1356</v>
      </c>
      <c r="Y1930" s="46"/>
      <c r="Z1930" s="46"/>
      <c r="AA1930" s="46" t="s">
        <v>1416</v>
      </c>
      <c r="AB1930" s="46" t="s">
        <v>34</v>
      </c>
      <c r="AC1930" s="46" t="s">
        <v>5206</v>
      </c>
      <c r="AD1930" s="46" t="e">
        <v>#N/A</v>
      </c>
      <c r="AE1930" s="46"/>
      <c r="AF1930" s="46"/>
    </row>
    <row r="1931" spans="1:33" ht="15" hidden="1" customHeight="1">
      <c r="A1931" s="46">
        <v>174</v>
      </c>
      <c r="B1931" s="194" t="s">
        <v>5148</v>
      </c>
      <c r="C1931" s="194" t="s">
        <v>5149</v>
      </c>
      <c r="D1931" s="194" t="s">
        <v>204</v>
      </c>
      <c r="E1931" s="194" t="s">
        <v>5150</v>
      </c>
      <c r="F1931" s="46" t="s">
        <v>5771</v>
      </c>
      <c r="G1931" s="46" t="s">
        <v>5772</v>
      </c>
      <c r="H1931" s="44" t="s">
        <v>3</v>
      </c>
      <c r="I1931" s="46" t="s">
        <v>5771</v>
      </c>
      <c r="J1931" s="46" t="s">
        <v>5163</v>
      </c>
      <c r="K1931" s="46" t="s">
        <v>5773</v>
      </c>
      <c r="L1931" s="46">
        <v>13510118786</v>
      </c>
      <c r="N1931" s="46" t="s">
        <v>186</v>
      </c>
      <c r="O1931" s="46" t="s">
        <v>191</v>
      </c>
      <c r="P1931" s="46" t="s">
        <v>200</v>
      </c>
      <c r="Q1931" s="46" t="s">
        <v>7</v>
      </c>
      <c r="R1931" s="46" t="s">
        <v>4</v>
      </c>
      <c r="S1931" s="46" t="s">
        <v>194</v>
      </c>
      <c r="T1931" s="46" t="s">
        <v>194</v>
      </c>
      <c r="U1931" s="46" t="s">
        <v>5576</v>
      </c>
      <c r="V1931" s="195">
        <v>42706</v>
      </c>
      <c r="W1931" s="46" t="s">
        <v>201</v>
      </c>
      <c r="X1931" s="46" t="s">
        <v>1356</v>
      </c>
      <c r="AA1931" s="46" t="s">
        <v>1700</v>
      </c>
      <c r="AB1931" s="46" t="s">
        <v>195</v>
      </c>
      <c r="AC1931" s="46" t="s">
        <v>5551</v>
      </c>
      <c r="AG1931" s="46"/>
    </row>
    <row r="1932" spans="1:33" ht="15" hidden="1" customHeight="1">
      <c r="A1932" s="46">
        <v>175</v>
      </c>
      <c r="B1932" s="194" t="s">
        <v>5148</v>
      </c>
      <c r="C1932" s="194" t="s">
        <v>5149</v>
      </c>
      <c r="D1932" s="194" t="s">
        <v>204</v>
      </c>
      <c r="E1932" s="194" t="s">
        <v>5150</v>
      </c>
      <c r="F1932" s="46" t="s">
        <v>5771</v>
      </c>
      <c r="G1932" s="46" t="s">
        <v>5772</v>
      </c>
      <c r="H1932" s="44" t="s">
        <v>8</v>
      </c>
      <c r="I1932" s="46" t="s">
        <v>5774</v>
      </c>
      <c r="J1932" s="46" t="s">
        <v>5163</v>
      </c>
      <c r="K1932" s="46" t="s">
        <v>5775</v>
      </c>
      <c r="L1932" s="46">
        <v>18680683713</v>
      </c>
      <c r="N1932" s="46" t="s">
        <v>186</v>
      </c>
      <c r="O1932" s="46" t="s">
        <v>191</v>
      </c>
      <c r="P1932" s="46" t="s">
        <v>200</v>
      </c>
      <c r="Q1932" s="46" t="s">
        <v>7</v>
      </c>
      <c r="R1932" s="46" t="s">
        <v>4</v>
      </c>
      <c r="S1932" s="46" t="s">
        <v>194</v>
      </c>
      <c r="T1932" s="46" t="s">
        <v>194</v>
      </c>
      <c r="U1932" s="46" t="s">
        <v>5576</v>
      </c>
      <c r="V1932" s="195">
        <v>42706</v>
      </c>
      <c r="W1932" s="46" t="s">
        <v>201</v>
      </c>
      <c r="X1932" s="46" t="s">
        <v>5776</v>
      </c>
      <c r="AA1932" s="46" t="s">
        <v>1700</v>
      </c>
      <c r="AB1932" s="46" t="s">
        <v>195</v>
      </c>
      <c r="AC1932" s="46" t="s">
        <v>5551</v>
      </c>
      <c r="AG1932" s="46"/>
    </row>
    <row r="1933" spans="1:33" ht="15" hidden="1" customHeight="1">
      <c r="A1933" s="46">
        <v>176</v>
      </c>
      <c r="B1933" s="194" t="s">
        <v>5148</v>
      </c>
      <c r="C1933" s="194" t="s">
        <v>5149</v>
      </c>
      <c r="D1933" s="194" t="s">
        <v>204</v>
      </c>
      <c r="E1933" s="194" t="s">
        <v>5150</v>
      </c>
      <c r="F1933" s="46" t="s">
        <v>5771</v>
      </c>
      <c r="G1933" s="46" t="s">
        <v>5772</v>
      </c>
      <c r="H1933" s="44" t="s">
        <v>8</v>
      </c>
      <c r="I1933" s="46" t="s">
        <v>5777</v>
      </c>
      <c r="J1933" s="46" t="s">
        <v>5163</v>
      </c>
      <c r="K1933" s="46" t="s">
        <v>5778</v>
      </c>
      <c r="L1933" s="46">
        <v>13590274080</v>
      </c>
      <c r="N1933" s="46" t="s">
        <v>186</v>
      </c>
      <c r="O1933" s="46" t="s">
        <v>191</v>
      </c>
      <c r="P1933" s="46" t="s">
        <v>200</v>
      </c>
      <c r="Q1933" s="46" t="s">
        <v>7</v>
      </c>
      <c r="R1933" s="46" t="s">
        <v>4</v>
      </c>
      <c r="S1933" s="46" t="s">
        <v>194</v>
      </c>
      <c r="T1933" s="46" t="s">
        <v>194</v>
      </c>
      <c r="U1933" s="46" t="s">
        <v>5576</v>
      </c>
      <c r="V1933" s="195">
        <v>42705</v>
      </c>
      <c r="W1933" s="46" t="s">
        <v>201</v>
      </c>
      <c r="X1933" s="46" t="s">
        <v>5779</v>
      </c>
      <c r="AA1933" s="46" t="s">
        <v>1700</v>
      </c>
      <c r="AB1933" s="46" t="s">
        <v>195</v>
      </c>
      <c r="AC1933" s="46" t="s">
        <v>5551</v>
      </c>
      <c r="AG1933" s="46"/>
    </row>
    <row r="1934" spans="1:33" ht="15" hidden="1" customHeight="1">
      <c r="A1934" s="46">
        <v>177</v>
      </c>
      <c r="B1934" s="194" t="s">
        <v>5148</v>
      </c>
      <c r="C1934" s="194" t="s">
        <v>5149</v>
      </c>
      <c r="D1934" s="194" t="s">
        <v>204</v>
      </c>
      <c r="E1934" s="194" t="s">
        <v>5150</v>
      </c>
      <c r="F1934" s="46" t="s">
        <v>5771</v>
      </c>
      <c r="G1934" s="46" t="s">
        <v>5772</v>
      </c>
      <c r="H1934" s="44" t="s">
        <v>46</v>
      </c>
      <c r="I1934" s="46" t="s">
        <v>5304</v>
      </c>
      <c r="J1934" s="46" t="s">
        <v>5305</v>
      </c>
      <c r="K1934" s="46" t="s">
        <v>5306</v>
      </c>
      <c r="L1934" s="46">
        <v>15919449037</v>
      </c>
      <c r="N1934" s="46" t="s">
        <v>186</v>
      </c>
      <c r="O1934" s="46" t="s">
        <v>191</v>
      </c>
      <c r="P1934" s="46" t="s">
        <v>9397</v>
      </c>
      <c r="Q1934" s="46" t="s">
        <v>7</v>
      </c>
      <c r="R1934" s="46" t="s">
        <v>7</v>
      </c>
      <c r="S1934" s="46" t="s">
        <v>194</v>
      </c>
      <c r="T1934" s="46" t="s">
        <v>194</v>
      </c>
      <c r="U1934" s="198" t="s">
        <v>5165</v>
      </c>
      <c r="V1934" s="195">
        <v>42697</v>
      </c>
      <c r="W1934" s="198" t="s">
        <v>189</v>
      </c>
      <c r="X1934" s="46" t="s">
        <v>194</v>
      </c>
      <c r="AA1934" s="46" t="s">
        <v>1700</v>
      </c>
      <c r="AB1934" s="46" t="s">
        <v>195</v>
      </c>
      <c r="AC1934" s="46" t="s">
        <v>5551</v>
      </c>
      <c r="AG1934" s="46"/>
    </row>
    <row r="1935" spans="1:33" ht="15" hidden="1" customHeight="1">
      <c r="A1935" s="46">
        <v>178</v>
      </c>
      <c r="B1935" s="202" t="s">
        <v>5148</v>
      </c>
      <c r="C1935" s="202" t="s">
        <v>216</v>
      </c>
      <c r="D1935" s="202" t="s">
        <v>217</v>
      </c>
      <c r="E1935" s="202" t="s">
        <v>5150</v>
      </c>
      <c r="F1935" s="46" t="s">
        <v>5741</v>
      </c>
      <c r="G1935" s="46" t="s">
        <v>5742</v>
      </c>
      <c r="H1935" s="204" t="s">
        <v>9410</v>
      </c>
      <c r="I1935" s="198" t="s">
        <v>9411</v>
      </c>
      <c r="J1935" s="204" t="s">
        <v>9412</v>
      </c>
      <c r="K1935" s="211" t="s">
        <v>9413</v>
      </c>
      <c r="L1935" s="198">
        <v>18702951623</v>
      </c>
      <c r="M1935" s="205">
        <v>42644</v>
      </c>
      <c r="N1935" s="198" t="s">
        <v>186</v>
      </c>
      <c r="O1935" s="198" t="s">
        <v>187</v>
      </c>
      <c r="P1935" s="198" t="s">
        <v>9385</v>
      </c>
      <c r="Q1935" s="198" t="s">
        <v>7</v>
      </c>
      <c r="R1935" s="198" t="s">
        <v>9414</v>
      </c>
      <c r="S1935" s="198" t="s">
        <v>9379</v>
      </c>
      <c r="T1935" s="198" t="s">
        <v>9380</v>
      </c>
      <c r="U1935" s="198" t="s">
        <v>9388</v>
      </c>
      <c r="V1935" s="198"/>
      <c r="W1935" s="198" t="s">
        <v>201</v>
      </c>
      <c r="X1935" s="198"/>
      <c r="Y1935" s="198"/>
      <c r="Z1935" s="198"/>
      <c r="AA1935" s="198">
        <v>8</v>
      </c>
      <c r="AB1935" s="198" t="s">
        <v>195</v>
      </c>
      <c r="AC1935" s="198" t="s">
        <v>9376</v>
      </c>
      <c r="AD1935" s="198"/>
      <c r="AE1935" s="198"/>
      <c r="AF1935" s="198"/>
      <c r="AG1935" s="197"/>
    </row>
    <row r="1936" spans="1:33" ht="15" hidden="1" customHeight="1">
      <c r="A1936" s="46">
        <v>179</v>
      </c>
      <c r="B1936" s="194" t="s">
        <v>5148</v>
      </c>
      <c r="C1936" s="194" t="s">
        <v>5942</v>
      </c>
      <c r="D1936" s="194" t="s">
        <v>204</v>
      </c>
      <c r="E1936" s="194" t="s">
        <v>9415</v>
      </c>
      <c r="F1936" s="46" t="s">
        <v>5780</v>
      </c>
      <c r="G1936" s="44" t="s">
        <v>5781</v>
      </c>
      <c r="H1936" s="44" t="s">
        <v>3</v>
      </c>
      <c r="I1936" s="46" t="s">
        <v>5780</v>
      </c>
      <c r="J1936" s="46" t="s">
        <v>5782</v>
      </c>
      <c r="K1936" s="46" t="s">
        <v>5783</v>
      </c>
      <c r="L1936" s="46">
        <v>18344031737</v>
      </c>
      <c r="M1936" s="46" t="s">
        <v>5784</v>
      </c>
      <c r="N1936" s="46" t="s">
        <v>186</v>
      </c>
      <c r="O1936" s="46" t="s">
        <v>187</v>
      </c>
      <c r="P1936" s="46" t="s">
        <v>193</v>
      </c>
      <c r="Q1936" s="46" t="s">
        <v>6</v>
      </c>
      <c r="R1936" s="46" t="s">
        <v>6</v>
      </c>
      <c r="V1936" s="46" t="s">
        <v>190</v>
      </c>
      <c r="W1936" s="46" t="s">
        <v>189</v>
      </c>
      <c r="X1936" s="46" t="s">
        <v>5785</v>
      </c>
      <c r="AA1936" s="46" t="s">
        <v>1160</v>
      </c>
      <c r="AB1936" s="46" t="s">
        <v>195</v>
      </c>
      <c r="AC1936" s="46" t="s">
        <v>5786</v>
      </c>
      <c r="AD1936" s="46" t="s">
        <v>196</v>
      </c>
      <c r="AG1936" s="217"/>
    </row>
    <row r="1937" spans="1:33" s="197" customFormat="1" ht="15" hidden="1" customHeight="1">
      <c r="A1937" s="46">
        <v>180</v>
      </c>
      <c r="B1937" s="194" t="s">
        <v>5148</v>
      </c>
      <c r="C1937" s="194" t="s">
        <v>5942</v>
      </c>
      <c r="D1937" s="194" t="s">
        <v>204</v>
      </c>
      <c r="E1937" s="194" t="s">
        <v>9415</v>
      </c>
      <c r="F1937" s="46" t="s">
        <v>5780</v>
      </c>
      <c r="G1937" s="44" t="s">
        <v>5781</v>
      </c>
      <c r="H1937" s="44" t="s">
        <v>3</v>
      </c>
      <c r="I1937" s="46" t="s">
        <v>5787</v>
      </c>
      <c r="J1937" s="46" t="s">
        <v>5788</v>
      </c>
      <c r="K1937" s="46" t="s">
        <v>5789</v>
      </c>
      <c r="L1937" s="46">
        <v>15914159015</v>
      </c>
      <c r="M1937" s="195">
        <v>42430</v>
      </c>
      <c r="N1937" s="46" t="s">
        <v>186</v>
      </c>
      <c r="O1937" s="46" t="s">
        <v>187</v>
      </c>
      <c r="P1937" s="46" t="s">
        <v>188</v>
      </c>
      <c r="Q1937" s="46" t="s">
        <v>6</v>
      </c>
      <c r="R1937" s="46" t="s">
        <v>6</v>
      </c>
      <c r="S1937" s="46"/>
      <c r="T1937" s="46"/>
      <c r="U1937" s="46"/>
      <c r="V1937" s="46"/>
      <c r="W1937" s="46" t="s">
        <v>189</v>
      </c>
      <c r="X1937" s="46" t="s">
        <v>1356</v>
      </c>
      <c r="Y1937" s="46"/>
      <c r="Z1937" s="46"/>
      <c r="AA1937" s="46" t="s">
        <v>1160</v>
      </c>
      <c r="AB1937" s="46" t="s">
        <v>5790</v>
      </c>
      <c r="AC1937" s="46" t="s">
        <v>5791</v>
      </c>
      <c r="AD1937" s="46"/>
      <c r="AE1937" s="46"/>
      <c r="AF1937" s="46"/>
      <c r="AG1937" s="217"/>
    </row>
    <row r="1938" spans="1:33" s="213" customFormat="1" ht="15" hidden="1" customHeight="1">
      <c r="A1938" s="46">
        <v>181</v>
      </c>
      <c r="B1938" s="194" t="s">
        <v>5148</v>
      </c>
      <c r="C1938" s="194" t="s">
        <v>5942</v>
      </c>
      <c r="D1938" s="194" t="s">
        <v>204</v>
      </c>
      <c r="E1938" s="194" t="s">
        <v>9415</v>
      </c>
      <c r="F1938" s="46" t="s">
        <v>5780</v>
      </c>
      <c r="G1938" s="44" t="s">
        <v>5792</v>
      </c>
      <c r="H1938" s="44" t="s">
        <v>3</v>
      </c>
      <c r="I1938" s="46" t="s">
        <v>5780</v>
      </c>
      <c r="J1938" s="46" t="s">
        <v>5782</v>
      </c>
      <c r="K1938" s="46" t="s">
        <v>5783</v>
      </c>
      <c r="L1938" s="46">
        <v>18344031737</v>
      </c>
      <c r="M1938" s="46" t="s">
        <v>5784</v>
      </c>
      <c r="N1938" s="46" t="s">
        <v>186</v>
      </c>
      <c r="O1938" s="46" t="s">
        <v>187</v>
      </c>
      <c r="P1938" s="46" t="s">
        <v>193</v>
      </c>
      <c r="Q1938" s="46" t="s">
        <v>4</v>
      </c>
      <c r="R1938" s="46" t="s">
        <v>4</v>
      </c>
      <c r="S1938" s="46"/>
      <c r="T1938" s="46"/>
      <c r="U1938" s="46"/>
      <c r="V1938" s="46" t="s">
        <v>190</v>
      </c>
      <c r="W1938" s="46" t="s">
        <v>189</v>
      </c>
      <c r="X1938" s="46" t="s">
        <v>5787</v>
      </c>
      <c r="Y1938" s="46"/>
      <c r="Z1938" s="46"/>
      <c r="AA1938" s="46" t="s">
        <v>5349</v>
      </c>
      <c r="AB1938" s="46" t="s">
        <v>34</v>
      </c>
      <c r="AC1938" s="46" t="s">
        <v>5786</v>
      </c>
      <c r="AD1938" s="46" t="s">
        <v>196</v>
      </c>
      <c r="AE1938" s="46"/>
      <c r="AF1938" s="46"/>
      <c r="AG1938" s="216"/>
    </row>
    <row r="1939" spans="1:33" s="213" customFormat="1" ht="15" hidden="1" customHeight="1">
      <c r="A1939" s="46">
        <v>182</v>
      </c>
      <c r="B1939" s="194" t="s">
        <v>5148</v>
      </c>
      <c r="C1939" s="194" t="s">
        <v>5942</v>
      </c>
      <c r="D1939" s="194" t="s">
        <v>204</v>
      </c>
      <c r="E1939" s="194" t="s">
        <v>9415</v>
      </c>
      <c r="F1939" s="46" t="s">
        <v>5780</v>
      </c>
      <c r="G1939" s="44" t="s">
        <v>5792</v>
      </c>
      <c r="H1939" s="44" t="s">
        <v>3</v>
      </c>
      <c r="I1939" s="46" t="s">
        <v>5785</v>
      </c>
      <c r="J1939" s="46" t="s">
        <v>5793</v>
      </c>
      <c r="K1939" s="46" t="s">
        <v>5794</v>
      </c>
      <c r="L1939" s="46">
        <v>18288238223</v>
      </c>
      <c r="M1939" s="195">
        <v>42430</v>
      </c>
      <c r="N1939" s="46" t="s">
        <v>186</v>
      </c>
      <c r="O1939" s="46" t="s">
        <v>187</v>
      </c>
      <c r="P1939" s="46" t="s">
        <v>188</v>
      </c>
      <c r="Q1939" s="46" t="s">
        <v>4</v>
      </c>
      <c r="R1939" s="46" t="s">
        <v>4</v>
      </c>
      <c r="S1939" s="46"/>
      <c r="T1939" s="46"/>
      <c r="U1939" s="46"/>
      <c r="V1939" s="46"/>
      <c r="W1939" s="46" t="s">
        <v>189</v>
      </c>
      <c r="X1939" s="46" t="s">
        <v>1356</v>
      </c>
      <c r="Y1939" s="46"/>
      <c r="Z1939" s="46"/>
      <c r="AA1939" s="46" t="s">
        <v>5349</v>
      </c>
      <c r="AB1939" s="46" t="s">
        <v>5790</v>
      </c>
      <c r="AC1939" s="46" t="s">
        <v>5791</v>
      </c>
      <c r="AD1939" s="46"/>
      <c r="AE1939" s="46"/>
      <c r="AF1939" s="46"/>
      <c r="AG1939" s="217"/>
    </row>
    <row r="1940" spans="1:33" s="197" customFormat="1" ht="15" hidden="1" customHeight="1">
      <c r="A1940" s="46">
        <v>183</v>
      </c>
      <c r="B1940" s="194" t="s">
        <v>5148</v>
      </c>
      <c r="C1940" s="194" t="s">
        <v>5942</v>
      </c>
      <c r="D1940" s="194" t="s">
        <v>204</v>
      </c>
      <c r="E1940" s="194" t="s">
        <v>9415</v>
      </c>
      <c r="F1940" s="46" t="s">
        <v>5795</v>
      </c>
      <c r="G1940" s="44" t="s">
        <v>5796</v>
      </c>
      <c r="H1940" s="44" t="s">
        <v>3</v>
      </c>
      <c r="I1940" s="46" t="s">
        <v>5795</v>
      </c>
      <c r="J1940" s="46" t="s">
        <v>5797</v>
      </c>
      <c r="K1940" s="46" t="s">
        <v>5798</v>
      </c>
      <c r="L1940" s="46">
        <v>13128948128</v>
      </c>
      <c r="M1940" s="46" t="s">
        <v>5784</v>
      </c>
      <c r="N1940" s="46" t="s">
        <v>186</v>
      </c>
      <c r="O1940" s="46" t="s">
        <v>187</v>
      </c>
      <c r="P1940" s="46" t="s">
        <v>193</v>
      </c>
      <c r="Q1940" s="46" t="s">
        <v>6</v>
      </c>
      <c r="R1940" s="46" t="s">
        <v>7</v>
      </c>
      <c r="S1940" s="46"/>
      <c r="T1940" s="46"/>
      <c r="U1940" s="46" t="s">
        <v>5155</v>
      </c>
      <c r="V1940" s="46"/>
      <c r="W1940" s="46" t="s">
        <v>189</v>
      </c>
      <c r="X1940" s="46" t="s">
        <v>1356</v>
      </c>
      <c r="Y1940" s="46"/>
      <c r="Z1940" s="46"/>
      <c r="AA1940" s="46" t="s">
        <v>1208</v>
      </c>
      <c r="AB1940" s="46" t="s">
        <v>195</v>
      </c>
      <c r="AC1940" s="46" t="s">
        <v>5786</v>
      </c>
      <c r="AD1940" s="46" t="e">
        <v>#N/A</v>
      </c>
      <c r="AE1940" s="46"/>
      <c r="AF1940" s="46"/>
      <c r="AG1940" s="217"/>
    </row>
    <row r="1941" spans="1:33" s="197" customFormat="1" ht="15" hidden="1" customHeight="1">
      <c r="A1941" s="46">
        <v>184</v>
      </c>
      <c r="B1941" s="194" t="s">
        <v>5148</v>
      </c>
      <c r="C1941" s="194" t="s">
        <v>5942</v>
      </c>
      <c r="D1941" s="194" t="s">
        <v>204</v>
      </c>
      <c r="E1941" s="194" t="s">
        <v>9415</v>
      </c>
      <c r="F1941" s="46" t="s">
        <v>5799</v>
      </c>
      <c r="G1941" s="44" t="s">
        <v>5800</v>
      </c>
      <c r="H1941" s="44" t="s">
        <v>3</v>
      </c>
      <c r="I1941" s="46" t="s">
        <v>5799</v>
      </c>
      <c r="J1941" s="46" t="s">
        <v>5801</v>
      </c>
      <c r="K1941" s="46" t="s">
        <v>5802</v>
      </c>
      <c r="L1941" s="46" t="s">
        <v>5803</v>
      </c>
      <c r="M1941" s="46"/>
      <c r="N1941" s="46" t="s">
        <v>186</v>
      </c>
      <c r="O1941" s="46" t="s">
        <v>187</v>
      </c>
      <c r="P1941" s="46" t="s">
        <v>9416</v>
      </c>
      <c r="Q1941" s="46" t="s">
        <v>6</v>
      </c>
      <c r="R1941" s="46" t="s">
        <v>7</v>
      </c>
      <c r="S1941" s="46"/>
      <c r="T1941" s="46"/>
      <c r="U1941" s="46"/>
      <c r="V1941" s="46"/>
      <c r="W1941" s="46" t="s">
        <v>189</v>
      </c>
      <c r="X1941" s="46" t="s">
        <v>1356</v>
      </c>
      <c r="Y1941" s="46"/>
      <c r="Z1941" s="46"/>
      <c r="AA1941" s="46" t="s">
        <v>1138</v>
      </c>
      <c r="AB1941" s="46" t="s">
        <v>195</v>
      </c>
      <c r="AC1941" s="46" t="s">
        <v>5804</v>
      </c>
      <c r="AD1941" s="46"/>
      <c r="AE1941" s="46"/>
      <c r="AF1941" s="46"/>
      <c r="AG1941" s="217"/>
    </row>
    <row r="1942" spans="1:33" s="197" customFormat="1" ht="15" hidden="1" customHeight="1">
      <c r="A1942" s="46">
        <v>185</v>
      </c>
      <c r="B1942" s="194" t="s">
        <v>5148</v>
      </c>
      <c r="C1942" s="194" t="s">
        <v>5942</v>
      </c>
      <c r="D1942" s="194" t="s">
        <v>204</v>
      </c>
      <c r="E1942" s="194" t="s">
        <v>9415</v>
      </c>
      <c r="F1942" s="46" t="s">
        <v>5805</v>
      </c>
      <c r="G1942" s="44" t="s">
        <v>5806</v>
      </c>
      <c r="H1942" s="44" t="s">
        <v>3</v>
      </c>
      <c r="I1942" s="46" t="s">
        <v>5805</v>
      </c>
      <c r="J1942" s="46" t="s">
        <v>5807</v>
      </c>
      <c r="K1942" s="46" t="s">
        <v>5808</v>
      </c>
      <c r="L1942" s="46">
        <v>18664591668</v>
      </c>
      <c r="M1942" s="195">
        <v>42430</v>
      </c>
      <c r="N1942" s="46" t="s">
        <v>186</v>
      </c>
      <c r="O1942" s="46" t="s">
        <v>187</v>
      </c>
      <c r="P1942" s="46" t="s">
        <v>193</v>
      </c>
      <c r="Q1942" s="46" t="s">
        <v>6</v>
      </c>
      <c r="R1942" s="46" t="s">
        <v>7</v>
      </c>
      <c r="S1942" s="46"/>
      <c r="T1942" s="46"/>
      <c r="U1942" s="46"/>
      <c r="V1942" s="46"/>
      <c r="W1942" s="46" t="s">
        <v>189</v>
      </c>
      <c r="X1942" s="46" t="s">
        <v>5809</v>
      </c>
      <c r="Y1942" s="46"/>
      <c r="Z1942" s="46"/>
      <c r="AA1942" s="46" t="s">
        <v>5810</v>
      </c>
      <c r="AB1942" s="46" t="s">
        <v>195</v>
      </c>
      <c r="AC1942" s="46" t="s">
        <v>5811</v>
      </c>
      <c r="AD1942" s="46" t="e">
        <v>#N/A</v>
      </c>
      <c r="AE1942" s="46"/>
      <c r="AF1942" s="46"/>
      <c r="AG1942" s="217"/>
    </row>
    <row r="1943" spans="1:33" s="197" customFormat="1" ht="15" hidden="1" customHeight="1">
      <c r="A1943" s="46">
        <v>186</v>
      </c>
      <c r="B1943" s="194" t="s">
        <v>5148</v>
      </c>
      <c r="C1943" s="194" t="s">
        <v>5942</v>
      </c>
      <c r="D1943" s="194" t="s">
        <v>204</v>
      </c>
      <c r="E1943" s="194" t="s">
        <v>9415</v>
      </c>
      <c r="F1943" s="46" t="s">
        <v>5805</v>
      </c>
      <c r="G1943" s="44" t="s">
        <v>5806</v>
      </c>
      <c r="H1943" s="44" t="s">
        <v>8</v>
      </c>
      <c r="I1943" s="46" t="s">
        <v>5812</v>
      </c>
      <c r="J1943" s="46" t="s">
        <v>5813</v>
      </c>
      <c r="K1943" s="46" t="s">
        <v>5814</v>
      </c>
      <c r="L1943" s="46">
        <v>18576625064</v>
      </c>
      <c r="M1943" s="195">
        <v>42491</v>
      </c>
      <c r="N1943" s="46" t="s">
        <v>186</v>
      </c>
      <c r="O1943" s="46" t="s">
        <v>187</v>
      </c>
      <c r="P1943" s="46" t="s">
        <v>193</v>
      </c>
      <c r="Q1943" s="46" t="s">
        <v>6</v>
      </c>
      <c r="R1943" s="46" t="s">
        <v>7</v>
      </c>
      <c r="S1943" s="46"/>
      <c r="T1943" s="46"/>
      <c r="U1943" s="46"/>
      <c r="V1943" s="46"/>
      <c r="W1943" s="46" t="s">
        <v>189</v>
      </c>
      <c r="X1943" s="46" t="s">
        <v>1356</v>
      </c>
      <c r="Y1943" s="46"/>
      <c r="Z1943" s="46"/>
      <c r="AA1943" s="46" t="s">
        <v>5810</v>
      </c>
      <c r="AB1943" s="46" t="s">
        <v>195</v>
      </c>
      <c r="AC1943" s="46" t="s">
        <v>5811</v>
      </c>
      <c r="AD1943" s="46"/>
      <c r="AE1943" s="46"/>
      <c r="AF1943" s="46"/>
      <c r="AG1943" s="217"/>
    </row>
    <row r="1944" spans="1:33" s="197" customFormat="1" ht="15" hidden="1" customHeight="1">
      <c r="A1944" s="46">
        <v>187</v>
      </c>
      <c r="B1944" s="194" t="s">
        <v>5148</v>
      </c>
      <c r="C1944" s="194" t="s">
        <v>5942</v>
      </c>
      <c r="D1944" s="194" t="s">
        <v>204</v>
      </c>
      <c r="E1944" s="194" t="s">
        <v>9415</v>
      </c>
      <c r="F1944" s="46" t="s">
        <v>5805</v>
      </c>
      <c r="G1944" s="44" t="s">
        <v>5806</v>
      </c>
      <c r="H1944" s="44" t="s">
        <v>8</v>
      </c>
      <c r="I1944" s="46" t="s">
        <v>5815</v>
      </c>
      <c r="J1944" s="46" t="s">
        <v>5816</v>
      </c>
      <c r="K1944" s="46" t="s">
        <v>5817</v>
      </c>
      <c r="L1944" s="46">
        <v>18508554945</v>
      </c>
      <c r="M1944" s="195">
        <v>42491</v>
      </c>
      <c r="N1944" s="46" t="s">
        <v>186</v>
      </c>
      <c r="O1944" s="46" t="s">
        <v>187</v>
      </c>
      <c r="P1944" s="46" t="s">
        <v>193</v>
      </c>
      <c r="Q1944" s="46" t="s">
        <v>6</v>
      </c>
      <c r="R1944" s="46" t="s">
        <v>7</v>
      </c>
      <c r="S1944" s="46"/>
      <c r="T1944" s="46"/>
      <c r="U1944" s="46"/>
      <c r="V1944" s="46"/>
      <c r="W1944" s="46" t="s">
        <v>189</v>
      </c>
      <c r="X1944" s="46" t="s">
        <v>1356</v>
      </c>
      <c r="Y1944" s="46"/>
      <c r="Z1944" s="46"/>
      <c r="AA1944" s="46" t="s">
        <v>5810</v>
      </c>
      <c r="AB1944" s="46" t="s">
        <v>195</v>
      </c>
      <c r="AC1944" s="46" t="s">
        <v>5811</v>
      </c>
      <c r="AD1944" s="46"/>
      <c r="AE1944" s="46"/>
      <c r="AF1944" s="46"/>
      <c r="AG1944" s="217"/>
    </row>
    <row r="1945" spans="1:33" s="213" customFormat="1" ht="15" hidden="1" customHeight="1">
      <c r="A1945" s="46">
        <v>188</v>
      </c>
      <c r="B1945" s="194" t="s">
        <v>5148</v>
      </c>
      <c r="C1945" s="194" t="s">
        <v>5942</v>
      </c>
      <c r="D1945" s="194" t="s">
        <v>204</v>
      </c>
      <c r="E1945" s="194" t="s">
        <v>9415</v>
      </c>
      <c r="F1945" s="46" t="s">
        <v>5805</v>
      </c>
      <c r="G1945" s="44" t="s">
        <v>5806</v>
      </c>
      <c r="H1945" s="44" t="s">
        <v>3</v>
      </c>
      <c r="I1945" s="46" t="s">
        <v>5809</v>
      </c>
      <c r="J1945" s="46" t="s">
        <v>5818</v>
      </c>
      <c r="K1945" s="46" t="s">
        <v>5819</v>
      </c>
      <c r="L1945" s="46">
        <v>13428281970</v>
      </c>
      <c r="M1945" s="195">
        <v>42430</v>
      </c>
      <c r="N1945" s="46" t="s">
        <v>186</v>
      </c>
      <c r="O1945" s="46" t="s">
        <v>187</v>
      </c>
      <c r="P1945" s="46" t="s">
        <v>200</v>
      </c>
      <c r="Q1945" s="46" t="s">
        <v>6</v>
      </c>
      <c r="R1945" s="46" t="s">
        <v>4</v>
      </c>
      <c r="S1945" s="46"/>
      <c r="T1945" s="46"/>
      <c r="U1945" s="46"/>
      <c r="V1945" s="46" t="s">
        <v>5820</v>
      </c>
      <c r="W1945" s="46" t="s">
        <v>201</v>
      </c>
      <c r="X1945" s="46" t="s">
        <v>1356</v>
      </c>
      <c r="Y1945" s="46"/>
      <c r="Z1945" s="46"/>
      <c r="AA1945" s="46" t="s">
        <v>5810</v>
      </c>
      <c r="AB1945" s="46" t="s">
        <v>195</v>
      </c>
      <c r="AC1945" s="46" t="s">
        <v>5811</v>
      </c>
      <c r="AD1945" s="46" t="e">
        <v>#N/A</v>
      </c>
      <c r="AE1945" s="46"/>
      <c r="AF1945" s="46"/>
      <c r="AG1945" s="217"/>
    </row>
    <row r="1946" spans="1:33" s="197" customFormat="1" ht="15" hidden="1" customHeight="1">
      <c r="A1946" s="46">
        <v>189</v>
      </c>
      <c r="B1946" s="194" t="s">
        <v>5148</v>
      </c>
      <c r="C1946" s="194" t="s">
        <v>5197</v>
      </c>
      <c r="D1946" s="194" t="s">
        <v>2153</v>
      </c>
      <c r="E1946" s="194" t="s">
        <v>9415</v>
      </c>
      <c r="F1946" s="46" t="s">
        <v>3994</v>
      </c>
      <c r="G1946" s="44" t="s">
        <v>5821</v>
      </c>
      <c r="H1946" s="44" t="s">
        <v>3</v>
      </c>
      <c r="I1946" s="46" t="s">
        <v>3994</v>
      </c>
      <c r="J1946" s="46" t="s">
        <v>5822</v>
      </c>
      <c r="K1946" s="46" t="s">
        <v>5823</v>
      </c>
      <c r="L1946" s="46">
        <v>15168327776</v>
      </c>
      <c r="M1946" s="46" t="s">
        <v>1929</v>
      </c>
      <c r="N1946" s="46" t="s">
        <v>186</v>
      </c>
      <c r="O1946" s="46" t="s">
        <v>187</v>
      </c>
      <c r="P1946" s="46" t="s">
        <v>188</v>
      </c>
      <c r="Q1946" s="46" t="s">
        <v>7</v>
      </c>
      <c r="R1946" s="46" t="s">
        <v>7</v>
      </c>
      <c r="S1946" s="46" t="s">
        <v>5824</v>
      </c>
      <c r="T1946" s="46" t="s">
        <v>5825</v>
      </c>
      <c r="U1946" s="46" t="s">
        <v>5444</v>
      </c>
      <c r="V1946" s="46" t="s">
        <v>190</v>
      </c>
      <c r="W1946" s="46" t="s">
        <v>189</v>
      </c>
      <c r="X1946" s="46" t="s">
        <v>1356</v>
      </c>
      <c r="Y1946" s="46"/>
      <c r="Z1946" s="46"/>
      <c r="AA1946" s="46" t="s">
        <v>1612</v>
      </c>
      <c r="AB1946" s="46" t="s">
        <v>34</v>
      </c>
      <c r="AC1946" s="46" t="s">
        <v>5062</v>
      </c>
      <c r="AD1946" s="46" t="e">
        <v>#N/A</v>
      </c>
      <c r="AE1946" s="46"/>
      <c r="AF1946" s="46"/>
      <c r="AG1946" s="217"/>
    </row>
    <row r="1947" spans="1:33" s="197" customFormat="1" ht="15" hidden="1" customHeight="1">
      <c r="A1947" s="46">
        <v>190</v>
      </c>
      <c r="B1947" s="194" t="s">
        <v>5148</v>
      </c>
      <c r="C1947" s="194" t="s">
        <v>5197</v>
      </c>
      <c r="D1947" s="194" t="s">
        <v>2153</v>
      </c>
      <c r="E1947" s="194" t="s">
        <v>9415</v>
      </c>
      <c r="F1947" s="46" t="s">
        <v>3994</v>
      </c>
      <c r="G1947" s="44" t="s">
        <v>5821</v>
      </c>
      <c r="H1947" s="44" t="s">
        <v>5</v>
      </c>
      <c r="I1947" s="46" t="s">
        <v>5826</v>
      </c>
      <c r="J1947" s="46" t="s">
        <v>5827</v>
      </c>
      <c r="K1947" s="46" t="s">
        <v>5828</v>
      </c>
      <c r="L1947" s="46">
        <v>13355819829</v>
      </c>
      <c r="M1947" s="46" t="s">
        <v>5216</v>
      </c>
      <c r="N1947" s="46" t="s">
        <v>186</v>
      </c>
      <c r="O1947" s="46" t="s">
        <v>187</v>
      </c>
      <c r="P1947" s="46" t="s">
        <v>188</v>
      </c>
      <c r="Q1947" s="46" t="s">
        <v>7</v>
      </c>
      <c r="R1947" s="46" t="s">
        <v>7</v>
      </c>
      <c r="S1947" s="46" t="s">
        <v>5442</v>
      </c>
      <c r="T1947" s="46" t="s">
        <v>5443</v>
      </c>
      <c r="U1947" s="46" t="s">
        <v>5444</v>
      </c>
      <c r="V1947" s="46" t="s">
        <v>190</v>
      </c>
      <c r="W1947" s="46" t="s">
        <v>189</v>
      </c>
      <c r="X1947" s="46" t="s">
        <v>1356</v>
      </c>
      <c r="Y1947" s="46"/>
      <c r="Z1947" s="46"/>
      <c r="AA1947" s="46" t="s">
        <v>1612</v>
      </c>
      <c r="AB1947" s="46" t="s">
        <v>34</v>
      </c>
      <c r="AC1947" s="46" t="s">
        <v>5062</v>
      </c>
      <c r="AD1947" s="46" t="e">
        <v>#N/A</v>
      </c>
      <c r="AE1947" s="46"/>
      <c r="AF1947" s="46"/>
      <c r="AG1947" s="216"/>
    </row>
    <row r="1948" spans="1:33" s="197" customFormat="1" ht="15" hidden="1" customHeight="1">
      <c r="A1948" s="46">
        <v>191</v>
      </c>
      <c r="B1948" s="194" t="s">
        <v>5148</v>
      </c>
      <c r="C1948" s="194" t="s">
        <v>5197</v>
      </c>
      <c r="D1948" s="194" t="s">
        <v>2153</v>
      </c>
      <c r="E1948" s="194" t="s">
        <v>9415</v>
      </c>
      <c r="F1948" s="46" t="s">
        <v>3994</v>
      </c>
      <c r="G1948" s="44" t="s">
        <v>5821</v>
      </c>
      <c r="H1948" s="44" t="s">
        <v>46</v>
      </c>
      <c r="I1948" s="46" t="s">
        <v>2369</v>
      </c>
      <c r="J1948" s="46" t="s">
        <v>5203</v>
      </c>
      <c r="K1948" s="46" t="s">
        <v>5204</v>
      </c>
      <c r="L1948" s="46">
        <v>13093778366</v>
      </c>
      <c r="M1948" s="46" t="s">
        <v>5205</v>
      </c>
      <c r="N1948" s="46" t="s">
        <v>186</v>
      </c>
      <c r="O1948" s="46" t="s">
        <v>187</v>
      </c>
      <c r="P1948" s="46" t="s">
        <v>193</v>
      </c>
      <c r="Q1948" s="46" t="s">
        <v>7</v>
      </c>
      <c r="R1948" s="46" t="s">
        <v>7</v>
      </c>
      <c r="S1948" s="46"/>
      <c r="T1948" s="46"/>
      <c r="U1948" s="198" t="s">
        <v>5165</v>
      </c>
      <c r="V1948" s="46" t="s">
        <v>190</v>
      </c>
      <c r="W1948" s="46" t="s">
        <v>189</v>
      </c>
      <c r="X1948" s="46" t="s">
        <v>1356</v>
      </c>
      <c r="Y1948" s="46"/>
      <c r="Z1948" s="46"/>
      <c r="AA1948" s="46" t="s">
        <v>1612</v>
      </c>
      <c r="AB1948" s="46" t="s">
        <v>34</v>
      </c>
      <c r="AC1948" s="46" t="s">
        <v>5062</v>
      </c>
      <c r="AD1948" s="46" t="e">
        <v>#N/A</v>
      </c>
      <c r="AE1948" s="46"/>
      <c r="AF1948" s="46"/>
      <c r="AG1948" s="216"/>
    </row>
    <row r="1949" spans="1:33" s="197" customFormat="1" ht="15" hidden="1" customHeight="1">
      <c r="A1949" s="46">
        <v>192</v>
      </c>
      <c r="B1949" s="194" t="s">
        <v>5148</v>
      </c>
      <c r="C1949" s="194" t="s">
        <v>5942</v>
      </c>
      <c r="D1949" s="194" t="s">
        <v>204</v>
      </c>
      <c r="E1949" s="194" t="s">
        <v>9415</v>
      </c>
      <c r="F1949" s="46" t="s">
        <v>5829</v>
      </c>
      <c r="G1949" s="44" t="s">
        <v>5830</v>
      </c>
      <c r="H1949" s="44" t="s">
        <v>3</v>
      </c>
      <c r="I1949" s="46" t="s">
        <v>5829</v>
      </c>
      <c r="J1949" s="46" t="s">
        <v>5831</v>
      </c>
      <c r="K1949" s="46" t="s">
        <v>5832</v>
      </c>
      <c r="L1949" s="46">
        <v>18899777774</v>
      </c>
      <c r="M1949" s="46" t="s">
        <v>5784</v>
      </c>
      <c r="N1949" s="46" t="s">
        <v>186</v>
      </c>
      <c r="O1949" s="46" t="s">
        <v>187</v>
      </c>
      <c r="P1949" s="46" t="s">
        <v>188</v>
      </c>
      <c r="Q1949" s="46" t="s">
        <v>6</v>
      </c>
      <c r="R1949" s="46" t="s">
        <v>7</v>
      </c>
      <c r="S1949" s="46"/>
      <c r="T1949" s="46"/>
      <c r="U1949" s="46"/>
      <c r="V1949" s="198"/>
      <c r="W1949" s="46" t="s">
        <v>189</v>
      </c>
      <c r="X1949" s="46" t="s">
        <v>1356</v>
      </c>
      <c r="Y1949" s="46"/>
      <c r="Z1949" s="46"/>
      <c r="AA1949" s="46">
        <v>14</v>
      </c>
      <c r="AB1949" s="46" t="s">
        <v>195</v>
      </c>
      <c r="AC1949" s="46" t="s">
        <v>2147</v>
      </c>
      <c r="AD1949" s="46" t="e">
        <v>#N/A</v>
      </c>
      <c r="AE1949" s="46"/>
      <c r="AF1949" s="46"/>
      <c r="AG1949" s="216"/>
    </row>
    <row r="1950" spans="1:33" s="197" customFormat="1" ht="15" hidden="1" customHeight="1">
      <c r="A1950" s="46">
        <v>193</v>
      </c>
      <c r="B1950" s="194" t="s">
        <v>5148</v>
      </c>
      <c r="C1950" s="194" t="s">
        <v>5942</v>
      </c>
      <c r="D1950" s="194" t="s">
        <v>204</v>
      </c>
      <c r="E1950" s="194" t="s">
        <v>9415</v>
      </c>
      <c r="F1950" s="46" t="s">
        <v>5829</v>
      </c>
      <c r="G1950" s="44" t="s">
        <v>5833</v>
      </c>
      <c r="H1950" s="44" t="s">
        <v>3</v>
      </c>
      <c r="I1950" s="46" t="s">
        <v>5829</v>
      </c>
      <c r="J1950" s="46" t="s">
        <v>5831</v>
      </c>
      <c r="K1950" s="46" t="s">
        <v>5832</v>
      </c>
      <c r="L1950" s="46">
        <v>18899777774</v>
      </c>
      <c r="M1950" s="46" t="s">
        <v>5784</v>
      </c>
      <c r="N1950" s="46" t="s">
        <v>186</v>
      </c>
      <c r="O1950" s="46" t="s">
        <v>187</v>
      </c>
      <c r="P1950" s="46" t="s">
        <v>188</v>
      </c>
      <c r="Q1950" s="46" t="s">
        <v>4</v>
      </c>
      <c r="R1950" s="46" t="s">
        <v>4</v>
      </c>
      <c r="S1950" s="46"/>
      <c r="T1950" s="46"/>
      <c r="U1950" s="46"/>
      <c r="V1950" s="198"/>
      <c r="W1950" s="46" t="s">
        <v>189</v>
      </c>
      <c r="X1950" s="46" t="s">
        <v>1356</v>
      </c>
      <c r="Y1950" s="46"/>
      <c r="Z1950" s="46"/>
      <c r="AA1950" s="46">
        <v>14</v>
      </c>
      <c r="AB1950" s="46" t="s">
        <v>34</v>
      </c>
      <c r="AC1950" s="46" t="s">
        <v>2147</v>
      </c>
      <c r="AD1950" s="46" t="e">
        <v>#N/A</v>
      </c>
      <c r="AE1950" s="46"/>
      <c r="AF1950" s="46"/>
      <c r="AG1950" s="216"/>
    </row>
    <row r="1951" spans="1:33" s="213" customFormat="1" ht="15" hidden="1" customHeight="1">
      <c r="A1951" s="46">
        <v>194</v>
      </c>
      <c r="B1951" s="194" t="s">
        <v>5148</v>
      </c>
      <c r="C1951" s="194" t="s">
        <v>5942</v>
      </c>
      <c r="D1951" s="194" t="s">
        <v>204</v>
      </c>
      <c r="E1951" s="194" t="s">
        <v>9415</v>
      </c>
      <c r="F1951" s="46" t="s">
        <v>5829</v>
      </c>
      <c r="G1951" s="44" t="s">
        <v>5834</v>
      </c>
      <c r="H1951" s="44" t="s">
        <v>3</v>
      </c>
      <c r="I1951" s="46" t="s">
        <v>5829</v>
      </c>
      <c r="J1951" s="46" t="s">
        <v>5831</v>
      </c>
      <c r="K1951" s="46" t="s">
        <v>5832</v>
      </c>
      <c r="L1951" s="46">
        <v>18899777774</v>
      </c>
      <c r="M1951" s="46" t="s">
        <v>5784</v>
      </c>
      <c r="N1951" s="46" t="s">
        <v>186</v>
      </c>
      <c r="O1951" s="46" t="s">
        <v>187</v>
      </c>
      <c r="P1951" s="46" t="s">
        <v>188</v>
      </c>
      <c r="Q1951" s="46" t="s">
        <v>6</v>
      </c>
      <c r="R1951" s="46" t="s">
        <v>7</v>
      </c>
      <c r="S1951" s="46"/>
      <c r="T1951" s="46"/>
      <c r="U1951" s="46"/>
      <c r="V1951" s="198"/>
      <c r="W1951" s="46" t="s">
        <v>189</v>
      </c>
      <c r="X1951" s="46" t="s">
        <v>1356</v>
      </c>
      <c r="Y1951" s="46"/>
      <c r="Z1951" s="46"/>
      <c r="AA1951" s="46">
        <v>14</v>
      </c>
      <c r="AB1951" s="46" t="s">
        <v>195</v>
      </c>
      <c r="AC1951" s="46" t="s">
        <v>2147</v>
      </c>
      <c r="AD1951" s="46" t="s">
        <v>1356</v>
      </c>
      <c r="AE1951" s="46"/>
      <c r="AF1951" s="46"/>
      <c r="AG1951" s="216"/>
    </row>
    <row r="1952" spans="1:33" s="197" customFormat="1" ht="15" hidden="1" customHeight="1">
      <c r="A1952" s="46">
        <v>195</v>
      </c>
      <c r="B1952" s="194" t="s">
        <v>5148</v>
      </c>
      <c r="C1952" s="194" t="s">
        <v>5942</v>
      </c>
      <c r="D1952" s="194" t="s">
        <v>204</v>
      </c>
      <c r="E1952" s="194" t="s">
        <v>9415</v>
      </c>
      <c r="F1952" s="46" t="s">
        <v>5835</v>
      </c>
      <c r="G1952" s="44" t="s">
        <v>5836</v>
      </c>
      <c r="H1952" s="44" t="s">
        <v>3</v>
      </c>
      <c r="I1952" s="46" t="s">
        <v>5835</v>
      </c>
      <c r="J1952" s="46" t="s">
        <v>5837</v>
      </c>
      <c r="K1952" s="46" t="s">
        <v>5838</v>
      </c>
      <c r="L1952" s="46">
        <v>18576434168</v>
      </c>
      <c r="M1952" s="46" t="s">
        <v>5784</v>
      </c>
      <c r="N1952" s="46" t="s">
        <v>186</v>
      </c>
      <c r="O1952" s="46" t="s">
        <v>187</v>
      </c>
      <c r="P1952" s="46" t="s">
        <v>9416</v>
      </c>
      <c r="Q1952" s="46" t="s">
        <v>6</v>
      </c>
      <c r="R1952" s="46" t="s">
        <v>4</v>
      </c>
      <c r="S1952" s="46"/>
      <c r="T1952" s="46"/>
      <c r="U1952" s="46"/>
      <c r="V1952" s="205"/>
      <c r="W1952" s="46" t="s">
        <v>189</v>
      </c>
      <c r="X1952" s="46" t="s">
        <v>1356</v>
      </c>
      <c r="Y1952" s="46"/>
      <c r="Z1952" s="46"/>
      <c r="AA1952" s="46">
        <v>9</v>
      </c>
      <c r="AB1952" s="46" t="s">
        <v>195</v>
      </c>
      <c r="AC1952" s="46" t="s">
        <v>5804</v>
      </c>
      <c r="AD1952" s="46" t="e">
        <v>#N/A</v>
      </c>
      <c r="AE1952" s="46"/>
      <c r="AF1952" s="46"/>
      <c r="AG1952" s="218"/>
    </row>
    <row r="1953" spans="1:33" s="213" customFormat="1" ht="15" hidden="1" customHeight="1">
      <c r="A1953" s="46">
        <v>196</v>
      </c>
      <c r="B1953" s="194" t="s">
        <v>5148</v>
      </c>
      <c r="C1953" s="194" t="s">
        <v>5942</v>
      </c>
      <c r="D1953" s="194" t="s">
        <v>204</v>
      </c>
      <c r="E1953" s="194" t="s">
        <v>9415</v>
      </c>
      <c r="F1953" s="46" t="s">
        <v>5835</v>
      </c>
      <c r="G1953" s="44" t="s">
        <v>5839</v>
      </c>
      <c r="H1953" s="44" t="s">
        <v>3</v>
      </c>
      <c r="I1953" s="46" t="s">
        <v>5835</v>
      </c>
      <c r="J1953" s="46" t="s">
        <v>5837</v>
      </c>
      <c r="K1953" s="46" t="s">
        <v>5838</v>
      </c>
      <c r="L1953" s="46">
        <v>18576434168</v>
      </c>
      <c r="M1953" s="46" t="s">
        <v>5784</v>
      </c>
      <c r="N1953" s="46" t="s">
        <v>186</v>
      </c>
      <c r="O1953" s="46" t="s">
        <v>187</v>
      </c>
      <c r="P1953" s="46" t="s">
        <v>9416</v>
      </c>
      <c r="Q1953" s="46" t="s">
        <v>6</v>
      </c>
      <c r="R1953" s="198" t="s">
        <v>7</v>
      </c>
      <c r="S1953" s="46"/>
      <c r="T1953" s="46"/>
      <c r="U1953" s="46"/>
      <c r="V1953" s="205"/>
      <c r="W1953" s="46" t="s">
        <v>189</v>
      </c>
      <c r="X1953" s="46" t="s">
        <v>1356</v>
      </c>
      <c r="Y1953" s="46"/>
      <c r="Z1953" s="46"/>
      <c r="AA1953" s="46">
        <v>9</v>
      </c>
      <c r="AB1953" s="46" t="s">
        <v>195</v>
      </c>
      <c r="AC1953" s="46" t="s">
        <v>5804</v>
      </c>
      <c r="AD1953" s="46" t="e">
        <v>#N/A</v>
      </c>
      <c r="AE1953" s="46"/>
      <c r="AF1953" s="46"/>
      <c r="AG1953" s="216"/>
    </row>
    <row r="1954" spans="1:33" s="197" customFormat="1" ht="15" hidden="1" customHeight="1">
      <c r="A1954" s="46">
        <v>197</v>
      </c>
      <c r="B1954" s="194" t="s">
        <v>5148</v>
      </c>
      <c r="C1954" s="194" t="s">
        <v>5942</v>
      </c>
      <c r="D1954" s="194" t="s">
        <v>204</v>
      </c>
      <c r="E1954" s="194" t="s">
        <v>9415</v>
      </c>
      <c r="F1954" s="46" t="s">
        <v>5840</v>
      </c>
      <c r="G1954" s="44" t="s">
        <v>5841</v>
      </c>
      <c r="H1954" s="44" t="s">
        <v>3</v>
      </c>
      <c r="I1954" s="46" t="s">
        <v>5840</v>
      </c>
      <c r="J1954" s="46" t="s">
        <v>5842</v>
      </c>
      <c r="K1954" s="46" t="s">
        <v>5843</v>
      </c>
      <c r="L1954" s="46" t="s">
        <v>5844</v>
      </c>
      <c r="M1954" s="195"/>
      <c r="N1954" s="46" t="s">
        <v>186</v>
      </c>
      <c r="O1954" s="46" t="s">
        <v>187</v>
      </c>
      <c r="P1954" s="46" t="s">
        <v>9397</v>
      </c>
      <c r="Q1954" s="46" t="s">
        <v>6</v>
      </c>
      <c r="R1954" s="198" t="s">
        <v>7</v>
      </c>
      <c r="S1954" s="46"/>
      <c r="T1954" s="46"/>
      <c r="U1954" s="46"/>
      <c r="V1954" s="205"/>
      <c r="W1954" s="46" t="s">
        <v>189</v>
      </c>
      <c r="X1954" s="46" t="s">
        <v>1356</v>
      </c>
      <c r="Y1954" s="46"/>
      <c r="Z1954" s="46"/>
      <c r="AA1954" s="46">
        <v>11</v>
      </c>
      <c r="AB1954" s="46" t="s">
        <v>195</v>
      </c>
      <c r="AC1954" s="46" t="s">
        <v>5804</v>
      </c>
      <c r="AD1954" s="46"/>
      <c r="AE1954" s="46"/>
      <c r="AF1954" s="46"/>
      <c r="AG1954" s="218"/>
    </row>
    <row r="1955" spans="1:33" s="213" customFormat="1" ht="15" hidden="1" customHeight="1">
      <c r="A1955" s="46">
        <v>198</v>
      </c>
      <c r="B1955" s="194" t="s">
        <v>5148</v>
      </c>
      <c r="C1955" s="194" t="s">
        <v>5942</v>
      </c>
      <c r="D1955" s="194" t="s">
        <v>204</v>
      </c>
      <c r="E1955" s="194" t="s">
        <v>9415</v>
      </c>
      <c r="F1955" s="46" t="s">
        <v>5845</v>
      </c>
      <c r="G1955" s="44" t="s">
        <v>5846</v>
      </c>
      <c r="H1955" s="44" t="s">
        <v>3</v>
      </c>
      <c r="I1955" s="46" t="s">
        <v>5847</v>
      </c>
      <c r="J1955" s="46" t="s">
        <v>5848</v>
      </c>
      <c r="K1955" s="46" t="s">
        <v>5849</v>
      </c>
      <c r="L1955" s="46">
        <v>18684715207</v>
      </c>
      <c r="M1955" s="195">
        <v>42430</v>
      </c>
      <c r="N1955" s="46" t="s">
        <v>186</v>
      </c>
      <c r="O1955" s="46" t="s">
        <v>187</v>
      </c>
      <c r="P1955" s="46" t="s">
        <v>200</v>
      </c>
      <c r="Q1955" s="198" t="s">
        <v>7</v>
      </c>
      <c r="R1955" s="198" t="s">
        <v>7</v>
      </c>
      <c r="S1955" s="46"/>
      <c r="T1955" s="46"/>
      <c r="U1955" s="46"/>
      <c r="V1955" s="198" t="s">
        <v>5820</v>
      </c>
      <c r="W1955" s="46" t="s">
        <v>201</v>
      </c>
      <c r="X1955" s="46" t="s">
        <v>1356</v>
      </c>
      <c r="Y1955" s="46"/>
      <c r="Z1955" s="46"/>
      <c r="AA1955" s="46">
        <v>6</v>
      </c>
      <c r="AB1955" s="46" t="s">
        <v>195</v>
      </c>
      <c r="AC1955" s="46" t="s">
        <v>5850</v>
      </c>
      <c r="AD1955" s="46" t="e">
        <v>#N/A</v>
      </c>
      <c r="AE1955" s="46"/>
      <c r="AF1955" s="46"/>
      <c r="AG1955" s="216"/>
    </row>
    <row r="1956" spans="1:33" s="213" customFormat="1" ht="15" hidden="1" customHeight="1">
      <c r="A1956" s="46">
        <v>199</v>
      </c>
      <c r="B1956" s="194" t="s">
        <v>5148</v>
      </c>
      <c r="C1956" s="194" t="s">
        <v>5942</v>
      </c>
      <c r="D1956" s="194" t="s">
        <v>204</v>
      </c>
      <c r="E1956" s="194" t="s">
        <v>9415</v>
      </c>
      <c r="F1956" s="46" t="s">
        <v>5845</v>
      </c>
      <c r="G1956" s="44" t="s">
        <v>5851</v>
      </c>
      <c r="H1956" s="44" t="s">
        <v>3</v>
      </c>
      <c r="I1956" s="46" t="s">
        <v>5845</v>
      </c>
      <c r="J1956" s="46" t="s">
        <v>5852</v>
      </c>
      <c r="K1956" s="46" t="s">
        <v>5853</v>
      </c>
      <c r="L1956" s="46">
        <v>18503039784</v>
      </c>
      <c r="M1956" s="195">
        <v>42430</v>
      </c>
      <c r="N1956" s="46" t="s">
        <v>186</v>
      </c>
      <c r="O1956" s="46" t="s">
        <v>187</v>
      </c>
      <c r="P1956" s="46" t="s">
        <v>193</v>
      </c>
      <c r="Q1956" s="46" t="s">
        <v>6</v>
      </c>
      <c r="R1956" s="46" t="s">
        <v>7</v>
      </c>
      <c r="S1956" s="46"/>
      <c r="T1956" s="46"/>
      <c r="U1956" s="46"/>
      <c r="V1956" s="198" t="s">
        <v>190</v>
      </c>
      <c r="W1956" s="46" t="s">
        <v>189</v>
      </c>
      <c r="X1956" s="46" t="s">
        <v>1356</v>
      </c>
      <c r="Y1956" s="46"/>
      <c r="Z1956" s="46"/>
      <c r="AA1956" s="46" t="s">
        <v>1351</v>
      </c>
      <c r="AB1956" s="46" t="s">
        <v>195</v>
      </c>
      <c r="AC1956" s="46" t="s">
        <v>219</v>
      </c>
      <c r="AD1956" s="46" t="s">
        <v>197</v>
      </c>
      <c r="AE1956" s="46"/>
      <c r="AF1956" s="46"/>
      <c r="AG1956" s="218"/>
    </row>
    <row r="1957" spans="1:33" s="213" customFormat="1" ht="15" hidden="1" customHeight="1">
      <c r="A1957" s="46">
        <v>200</v>
      </c>
      <c r="B1957" s="194" t="s">
        <v>5148</v>
      </c>
      <c r="C1957" s="194" t="s">
        <v>5942</v>
      </c>
      <c r="D1957" s="194" t="s">
        <v>204</v>
      </c>
      <c r="E1957" s="194" t="s">
        <v>9415</v>
      </c>
      <c r="F1957" s="46" t="s">
        <v>5845</v>
      </c>
      <c r="G1957" s="44" t="s">
        <v>5854</v>
      </c>
      <c r="H1957" s="44" t="s">
        <v>3</v>
      </c>
      <c r="I1957" s="46" t="s">
        <v>5855</v>
      </c>
      <c r="J1957" s="46" t="s">
        <v>5856</v>
      </c>
      <c r="K1957" s="46" t="s">
        <v>5857</v>
      </c>
      <c r="L1957" s="46">
        <v>18312491408</v>
      </c>
      <c r="M1957" s="195">
        <v>42491</v>
      </c>
      <c r="N1957" s="46" t="s">
        <v>186</v>
      </c>
      <c r="O1957" s="46" t="s">
        <v>187</v>
      </c>
      <c r="P1957" s="46" t="s">
        <v>9385</v>
      </c>
      <c r="Q1957" s="46" t="s">
        <v>6</v>
      </c>
      <c r="R1957" s="46" t="s">
        <v>7</v>
      </c>
      <c r="S1957" s="46"/>
      <c r="T1957" s="46"/>
      <c r="U1957" s="46"/>
      <c r="V1957" s="198" t="s">
        <v>5820</v>
      </c>
      <c r="W1957" s="46" t="s">
        <v>201</v>
      </c>
      <c r="X1957" s="46" t="s">
        <v>1356</v>
      </c>
      <c r="Y1957" s="46"/>
      <c r="Z1957" s="46"/>
      <c r="AA1957" s="46" t="s">
        <v>1374</v>
      </c>
      <c r="AB1957" s="46" t="s">
        <v>195</v>
      </c>
      <c r="AC1957" s="46" t="s">
        <v>5850</v>
      </c>
      <c r="AD1957" s="46" t="e">
        <v>#N/A</v>
      </c>
      <c r="AE1957" s="46"/>
      <c r="AF1957" s="46"/>
      <c r="AG1957" s="218"/>
    </row>
    <row r="1958" spans="1:33" s="213" customFormat="1" ht="15" hidden="1" customHeight="1">
      <c r="A1958" s="46">
        <v>201</v>
      </c>
      <c r="B1958" s="194" t="s">
        <v>5148</v>
      </c>
      <c r="C1958" s="194" t="s">
        <v>5942</v>
      </c>
      <c r="D1958" s="194" t="s">
        <v>204</v>
      </c>
      <c r="E1958" s="194" t="s">
        <v>9415</v>
      </c>
      <c r="F1958" s="198" t="s">
        <v>5858</v>
      </c>
      <c r="G1958" s="204" t="s">
        <v>5859</v>
      </c>
      <c r="H1958" s="44" t="s">
        <v>3</v>
      </c>
      <c r="I1958" s="46" t="s">
        <v>5858</v>
      </c>
      <c r="J1958" s="46" t="s">
        <v>5860</v>
      </c>
      <c r="K1958" s="46" t="s">
        <v>5861</v>
      </c>
      <c r="L1958" s="46">
        <v>18320926826</v>
      </c>
      <c r="M1958" s="195">
        <v>42430</v>
      </c>
      <c r="N1958" s="46" t="s">
        <v>186</v>
      </c>
      <c r="O1958" s="46" t="s">
        <v>187</v>
      </c>
      <c r="P1958" s="46" t="s">
        <v>193</v>
      </c>
      <c r="Q1958" s="46" t="s">
        <v>7</v>
      </c>
      <c r="R1958" s="46" t="s">
        <v>7</v>
      </c>
      <c r="S1958" s="46"/>
      <c r="T1958" s="46"/>
      <c r="U1958" s="46"/>
      <c r="V1958" s="198" t="s">
        <v>190</v>
      </c>
      <c r="W1958" s="46" t="s">
        <v>189</v>
      </c>
      <c r="X1958" s="46" t="s">
        <v>1356</v>
      </c>
      <c r="Y1958" s="46"/>
      <c r="Z1958" s="46"/>
      <c r="AA1958" s="46" t="s">
        <v>1101</v>
      </c>
      <c r="AB1958" s="46" t="s">
        <v>195</v>
      </c>
      <c r="AC1958" s="46" t="s">
        <v>5862</v>
      </c>
      <c r="AD1958" s="46" t="s">
        <v>196</v>
      </c>
      <c r="AE1958" s="46"/>
      <c r="AF1958" s="46"/>
      <c r="AG1958" s="218"/>
    </row>
    <row r="1959" spans="1:33" s="213" customFormat="1" ht="15" hidden="1" customHeight="1">
      <c r="A1959" s="46">
        <v>202</v>
      </c>
      <c r="B1959" s="194" t="s">
        <v>5148</v>
      </c>
      <c r="C1959" s="194" t="s">
        <v>5942</v>
      </c>
      <c r="D1959" s="194" t="s">
        <v>204</v>
      </c>
      <c r="E1959" s="194" t="s">
        <v>9415</v>
      </c>
      <c r="F1959" s="198" t="s">
        <v>5858</v>
      </c>
      <c r="G1959" s="204" t="s">
        <v>5859</v>
      </c>
      <c r="H1959" s="44" t="s">
        <v>192</v>
      </c>
      <c r="I1959" s="46" t="s">
        <v>5863</v>
      </c>
      <c r="J1959" s="46" t="s">
        <v>5864</v>
      </c>
      <c r="K1959" s="46" t="s">
        <v>5865</v>
      </c>
      <c r="L1959" s="46">
        <v>13580761517</v>
      </c>
      <c r="M1959" s="195">
        <v>42430</v>
      </c>
      <c r="N1959" s="46" t="s">
        <v>186</v>
      </c>
      <c r="O1959" s="46" t="s">
        <v>187</v>
      </c>
      <c r="P1959" s="46" t="s">
        <v>193</v>
      </c>
      <c r="Q1959" s="46" t="s">
        <v>7</v>
      </c>
      <c r="R1959" s="46" t="s">
        <v>7</v>
      </c>
      <c r="S1959" s="46"/>
      <c r="T1959" s="46"/>
      <c r="U1959" s="46"/>
      <c r="V1959" s="198"/>
      <c r="W1959" s="46" t="s">
        <v>189</v>
      </c>
      <c r="X1959" s="46" t="s">
        <v>1356</v>
      </c>
      <c r="Y1959" s="46"/>
      <c r="Z1959" s="46"/>
      <c r="AA1959" s="46" t="s">
        <v>1101</v>
      </c>
      <c r="AB1959" s="46" t="s">
        <v>195</v>
      </c>
      <c r="AC1959" s="46" t="s">
        <v>5866</v>
      </c>
      <c r="AD1959" s="46"/>
      <c r="AE1959" s="46"/>
      <c r="AF1959" s="46"/>
      <c r="AG1959" s="218"/>
    </row>
    <row r="1960" spans="1:33" s="214" customFormat="1" ht="15" hidden="1" customHeight="1">
      <c r="A1960" s="46">
        <v>203</v>
      </c>
      <c r="B1960" s="194" t="s">
        <v>5148</v>
      </c>
      <c r="C1960" s="194" t="s">
        <v>216</v>
      </c>
      <c r="D1960" s="194" t="s">
        <v>217</v>
      </c>
      <c r="E1960" s="194" t="s">
        <v>9415</v>
      </c>
      <c r="F1960" s="46" t="s">
        <v>5867</v>
      </c>
      <c r="G1960" s="44" t="s">
        <v>9417</v>
      </c>
      <c r="H1960" s="44" t="s">
        <v>3</v>
      </c>
      <c r="I1960" s="46" t="s">
        <v>5867</v>
      </c>
      <c r="J1960" s="199" t="s">
        <v>9418</v>
      </c>
      <c r="K1960" s="199" t="s">
        <v>9419</v>
      </c>
      <c r="L1960" s="199" t="s">
        <v>9420</v>
      </c>
      <c r="M1960" s="195" t="s">
        <v>9421</v>
      </c>
      <c r="N1960" s="46" t="s">
        <v>186</v>
      </c>
      <c r="O1960" s="46" t="s">
        <v>9288</v>
      </c>
      <c r="P1960" s="46" t="s">
        <v>9422</v>
      </c>
      <c r="Q1960" s="46" t="s">
        <v>6</v>
      </c>
      <c r="R1960" s="46" t="s">
        <v>4</v>
      </c>
      <c r="S1960" s="46"/>
      <c r="T1960" s="46"/>
      <c r="U1960" s="198"/>
      <c r="V1960" s="198"/>
      <c r="W1960" s="198" t="s">
        <v>189</v>
      </c>
      <c r="X1960" s="46"/>
      <c r="Y1960" s="46"/>
      <c r="Z1960" s="46"/>
      <c r="AA1960" s="46" t="s">
        <v>1138</v>
      </c>
      <c r="AB1960" s="46" t="s">
        <v>195</v>
      </c>
      <c r="AC1960" s="46" t="s">
        <v>9423</v>
      </c>
      <c r="AD1960" s="46"/>
      <c r="AE1960" s="46"/>
      <c r="AF1960" s="46"/>
      <c r="AG1960" s="218"/>
    </row>
    <row r="1961" spans="1:33" s="213" customFormat="1" ht="15" hidden="1" customHeight="1">
      <c r="A1961" s="46">
        <v>204</v>
      </c>
      <c r="B1961" s="194" t="s">
        <v>5148</v>
      </c>
      <c r="C1961" s="194" t="s">
        <v>216</v>
      </c>
      <c r="D1961" s="194" t="s">
        <v>217</v>
      </c>
      <c r="E1961" s="194" t="s">
        <v>9424</v>
      </c>
      <c r="F1961" s="46" t="s">
        <v>5867</v>
      </c>
      <c r="G1961" s="44" t="s">
        <v>5868</v>
      </c>
      <c r="H1961" s="44" t="s">
        <v>1474</v>
      </c>
      <c r="I1961" s="46" t="s">
        <v>5869</v>
      </c>
      <c r="J1961" s="46" t="s">
        <v>5870</v>
      </c>
      <c r="K1961" s="46" t="s">
        <v>5871</v>
      </c>
      <c r="L1961" s="46">
        <v>13279221595</v>
      </c>
      <c r="M1961" s="46" t="s">
        <v>5496</v>
      </c>
      <c r="N1961" s="46" t="s">
        <v>186</v>
      </c>
      <c r="O1961" s="46" t="s">
        <v>187</v>
      </c>
      <c r="P1961" s="46" t="s">
        <v>200</v>
      </c>
      <c r="Q1961" s="46" t="s">
        <v>6</v>
      </c>
      <c r="R1961" s="46" t="s">
        <v>4</v>
      </c>
      <c r="S1961" s="46"/>
      <c r="T1961" s="46"/>
      <c r="U1961" s="198" t="s">
        <v>9425</v>
      </c>
      <c r="V1961" s="205">
        <v>42825</v>
      </c>
      <c r="W1961" s="198" t="s">
        <v>201</v>
      </c>
      <c r="X1961" s="46" t="s">
        <v>1356</v>
      </c>
      <c r="Y1961" s="46"/>
      <c r="Z1961" s="46"/>
      <c r="AA1961" s="46" t="s">
        <v>1138</v>
      </c>
      <c r="AB1961" s="46" t="s">
        <v>195</v>
      </c>
      <c r="AC1961" s="46" t="s">
        <v>9423</v>
      </c>
      <c r="AD1961" s="46"/>
      <c r="AE1961" s="46"/>
      <c r="AF1961" s="46"/>
      <c r="AG1961" s="219"/>
    </row>
    <row r="1962" spans="1:33" s="197" customFormat="1" ht="15" hidden="1" customHeight="1">
      <c r="A1962" s="46">
        <v>205</v>
      </c>
      <c r="B1962" s="194" t="s">
        <v>5148</v>
      </c>
      <c r="C1962" s="194" t="s">
        <v>216</v>
      </c>
      <c r="D1962" s="194" t="s">
        <v>217</v>
      </c>
      <c r="E1962" s="194" t="s">
        <v>9424</v>
      </c>
      <c r="F1962" s="46" t="s">
        <v>5872</v>
      </c>
      <c r="G1962" s="44" t="s">
        <v>9426</v>
      </c>
      <c r="H1962" s="44" t="s">
        <v>3</v>
      </c>
      <c r="I1962" s="46" t="s">
        <v>5872</v>
      </c>
      <c r="J1962" s="46" t="s">
        <v>5873</v>
      </c>
      <c r="K1962" s="46" t="s">
        <v>5874</v>
      </c>
      <c r="L1962" s="46">
        <v>18066872608</v>
      </c>
      <c r="M1962" s="46" t="s">
        <v>5496</v>
      </c>
      <c r="N1962" s="46" t="s">
        <v>186</v>
      </c>
      <c r="O1962" s="46" t="s">
        <v>187</v>
      </c>
      <c r="P1962" s="46" t="s">
        <v>9422</v>
      </c>
      <c r="Q1962" s="46" t="s">
        <v>7</v>
      </c>
      <c r="R1962" s="46" t="s">
        <v>4</v>
      </c>
      <c r="S1962" s="46"/>
      <c r="T1962" s="46"/>
      <c r="U1962" s="198" t="s">
        <v>9427</v>
      </c>
      <c r="V1962" s="198"/>
      <c r="W1962" s="198" t="s">
        <v>189</v>
      </c>
      <c r="X1962" s="46" t="s">
        <v>1356</v>
      </c>
      <c r="Y1962" s="46"/>
      <c r="Z1962" s="46"/>
      <c r="AA1962" s="46" t="s">
        <v>1252</v>
      </c>
      <c r="AB1962" s="46" t="s">
        <v>34</v>
      </c>
      <c r="AC1962" s="46" t="s">
        <v>9423</v>
      </c>
      <c r="AD1962" s="46"/>
      <c r="AE1962" s="46"/>
      <c r="AF1962" s="46"/>
      <c r="AG1962" s="218"/>
    </row>
    <row r="1963" spans="1:33" ht="15" hidden="1" customHeight="1">
      <c r="A1963" s="46">
        <v>206</v>
      </c>
      <c r="B1963" s="194" t="s">
        <v>5148</v>
      </c>
      <c r="C1963" s="194" t="s">
        <v>216</v>
      </c>
      <c r="D1963" s="194" t="s">
        <v>217</v>
      </c>
      <c r="E1963" s="194" t="s">
        <v>9424</v>
      </c>
      <c r="F1963" s="46" t="s">
        <v>9428</v>
      </c>
      <c r="G1963" s="44" t="s">
        <v>9429</v>
      </c>
      <c r="H1963" s="44" t="s">
        <v>3</v>
      </c>
      <c r="I1963" s="46" t="s">
        <v>9428</v>
      </c>
      <c r="J1963" s="199" t="s">
        <v>9430</v>
      </c>
      <c r="K1963" s="199" t="s">
        <v>9431</v>
      </c>
      <c r="L1963" s="199" t="s">
        <v>9432</v>
      </c>
      <c r="M1963" s="46" t="s">
        <v>9433</v>
      </c>
      <c r="N1963" s="46" t="s">
        <v>186</v>
      </c>
      <c r="O1963" s="46" t="s">
        <v>9339</v>
      </c>
      <c r="P1963" s="46" t="s">
        <v>200</v>
      </c>
      <c r="Q1963" s="46" t="s">
        <v>6</v>
      </c>
      <c r="R1963" s="46" t="s">
        <v>6</v>
      </c>
      <c r="U1963" s="198" t="s">
        <v>9434</v>
      </c>
      <c r="V1963" s="205">
        <v>42825</v>
      </c>
      <c r="W1963" s="198" t="s">
        <v>201</v>
      </c>
      <c r="X1963" s="46" t="s">
        <v>1356</v>
      </c>
      <c r="AA1963" s="199" t="s">
        <v>9435</v>
      </c>
      <c r="AB1963" s="46" t="s">
        <v>34</v>
      </c>
      <c r="AC1963" s="46" t="s">
        <v>9436</v>
      </c>
      <c r="AG1963" s="216"/>
    </row>
    <row r="1964" spans="1:33" s="197" customFormat="1" ht="15" hidden="1" customHeight="1">
      <c r="A1964" s="46">
        <v>207</v>
      </c>
      <c r="B1964" s="194" t="s">
        <v>5148</v>
      </c>
      <c r="C1964" s="194" t="s">
        <v>216</v>
      </c>
      <c r="D1964" s="194" t="s">
        <v>217</v>
      </c>
      <c r="E1964" s="194" t="s">
        <v>9437</v>
      </c>
      <c r="F1964" s="46" t="s">
        <v>5867</v>
      </c>
      <c r="G1964" s="44" t="s">
        <v>9438</v>
      </c>
      <c r="H1964" s="44" t="s">
        <v>3</v>
      </c>
      <c r="I1964" s="46" t="s">
        <v>5867</v>
      </c>
      <c r="J1964" s="199" t="s">
        <v>9439</v>
      </c>
      <c r="K1964" s="199" t="s">
        <v>9440</v>
      </c>
      <c r="L1964" s="199" t="s">
        <v>9441</v>
      </c>
      <c r="M1964" s="195" t="s">
        <v>9442</v>
      </c>
      <c r="N1964" s="46" t="s">
        <v>186</v>
      </c>
      <c r="O1964" s="46" t="s">
        <v>9287</v>
      </c>
      <c r="P1964" s="46" t="s">
        <v>9290</v>
      </c>
      <c r="Q1964" s="46" t="s">
        <v>6</v>
      </c>
      <c r="R1964" s="46" t="s">
        <v>4</v>
      </c>
      <c r="S1964" s="46"/>
      <c r="T1964" s="46"/>
      <c r="U1964" s="198"/>
      <c r="V1964" s="198"/>
      <c r="W1964" s="198" t="s">
        <v>189</v>
      </c>
      <c r="X1964" s="46"/>
      <c r="Y1964" s="46"/>
      <c r="Z1964" s="46"/>
      <c r="AA1964" s="46" t="s">
        <v>2586</v>
      </c>
      <c r="AB1964" s="46" t="s">
        <v>195</v>
      </c>
      <c r="AC1964" s="46" t="s">
        <v>9436</v>
      </c>
      <c r="AD1964" s="46"/>
      <c r="AE1964" s="46"/>
      <c r="AF1964" s="46"/>
      <c r="AG1964" s="215"/>
    </row>
    <row r="1965" spans="1:33" ht="15" hidden="1" customHeight="1">
      <c r="A1965" s="46">
        <v>208</v>
      </c>
      <c r="B1965" s="194" t="s">
        <v>5148</v>
      </c>
      <c r="C1965" s="194" t="s">
        <v>216</v>
      </c>
      <c r="D1965" s="194" t="s">
        <v>217</v>
      </c>
      <c r="E1965" s="194" t="s">
        <v>9437</v>
      </c>
      <c r="F1965" s="46" t="s">
        <v>9443</v>
      </c>
      <c r="G1965" s="44" t="s">
        <v>9444</v>
      </c>
      <c r="H1965" s="44" t="s">
        <v>9286</v>
      </c>
      <c r="I1965" s="46" t="s">
        <v>9443</v>
      </c>
      <c r="J1965" s="46" t="s">
        <v>5873</v>
      </c>
      <c r="K1965" s="46" t="s">
        <v>5874</v>
      </c>
      <c r="L1965" s="46">
        <v>18066872608</v>
      </c>
      <c r="M1965" s="46" t="s">
        <v>5496</v>
      </c>
      <c r="N1965" s="46" t="s">
        <v>186</v>
      </c>
      <c r="O1965" s="46" t="s">
        <v>187</v>
      </c>
      <c r="P1965" s="46" t="s">
        <v>9290</v>
      </c>
      <c r="Q1965" s="46" t="s">
        <v>6</v>
      </c>
      <c r="R1965" s="46" t="s">
        <v>4</v>
      </c>
      <c r="U1965" s="198" t="s">
        <v>9434</v>
      </c>
      <c r="V1965" s="198"/>
      <c r="W1965" s="198" t="s">
        <v>189</v>
      </c>
      <c r="X1965" s="46" t="s">
        <v>1356</v>
      </c>
      <c r="AA1965" s="46" t="s">
        <v>1138</v>
      </c>
      <c r="AB1965" s="46" t="s">
        <v>195</v>
      </c>
      <c r="AC1965" s="46" t="s">
        <v>9436</v>
      </c>
      <c r="AG1965" s="216"/>
    </row>
    <row r="1966" spans="1:33" ht="15" hidden="1" customHeight="1">
      <c r="A1966" s="46">
        <v>209</v>
      </c>
      <c r="B1966" s="194" t="s">
        <v>5148</v>
      </c>
      <c r="C1966" s="194" t="s">
        <v>216</v>
      </c>
      <c r="D1966" s="194" t="s">
        <v>217</v>
      </c>
      <c r="E1966" s="194" t="s">
        <v>9437</v>
      </c>
      <c r="F1966" s="46" t="s">
        <v>5867</v>
      </c>
      <c r="G1966" s="44" t="s">
        <v>9445</v>
      </c>
      <c r="H1966" s="44" t="s">
        <v>3</v>
      </c>
      <c r="I1966" s="46" t="s">
        <v>5867</v>
      </c>
      <c r="J1966" s="199" t="s">
        <v>9439</v>
      </c>
      <c r="K1966" s="199" t="s">
        <v>9440</v>
      </c>
      <c r="L1966" s="199" t="s">
        <v>9441</v>
      </c>
      <c r="M1966" s="195" t="s">
        <v>9442</v>
      </c>
      <c r="N1966" s="46" t="s">
        <v>186</v>
      </c>
      <c r="O1966" s="46" t="s">
        <v>9287</v>
      </c>
      <c r="P1966" s="46" t="s">
        <v>9290</v>
      </c>
      <c r="Q1966" s="46" t="s">
        <v>7</v>
      </c>
      <c r="R1966" s="46" t="s">
        <v>4</v>
      </c>
      <c r="U1966" s="198"/>
      <c r="V1966" s="198"/>
      <c r="W1966" s="198" t="s">
        <v>189</v>
      </c>
      <c r="AA1966" s="46" t="s">
        <v>2586</v>
      </c>
      <c r="AB1966" s="46" t="s">
        <v>34</v>
      </c>
      <c r="AC1966" s="46" t="s">
        <v>9436</v>
      </c>
      <c r="AG1966" s="215"/>
    </row>
    <row r="1967" spans="1:33" ht="15" hidden="1" customHeight="1">
      <c r="A1967" s="46">
        <v>210</v>
      </c>
      <c r="B1967" s="194" t="s">
        <v>5148</v>
      </c>
      <c r="C1967" s="194" t="s">
        <v>216</v>
      </c>
      <c r="D1967" s="194" t="s">
        <v>217</v>
      </c>
      <c r="E1967" s="194" t="s">
        <v>9437</v>
      </c>
      <c r="F1967" s="46" t="s">
        <v>9428</v>
      </c>
      <c r="G1967" s="44" t="s">
        <v>9446</v>
      </c>
      <c r="H1967" s="44" t="s">
        <v>9286</v>
      </c>
      <c r="I1967" s="46" t="s">
        <v>9428</v>
      </c>
      <c r="J1967" s="199" t="s">
        <v>9430</v>
      </c>
      <c r="K1967" s="199" t="s">
        <v>9431</v>
      </c>
      <c r="L1967" s="199" t="s">
        <v>9432</v>
      </c>
      <c r="M1967" s="46" t="s">
        <v>9433</v>
      </c>
      <c r="N1967" s="46" t="s">
        <v>186</v>
      </c>
      <c r="O1967" s="46" t="s">
        <v>9339</v>
      </c>
      <c r="P1967" s="46" t="s">
        <v>200</v>
      </c>
      <c r="Q1967" s="46" t="s">
        <v>6</v>
      </c>
      <c r="R1967" s="46" t="s">
        <v>4</v>
      </c>
      <c r="U1967" s="198" t="s">
        <v>9434</v>
      </c>
      <c r="V1967" s="205">
        <v>42825</v>
      </c>
      <c r="W1967" s="198" t="s">
        <v>201</v>
      </c>
      <c r="X1967" s="46" t="s">
        <v>1356</v>
      </c>
      <c r="AA1967" s="46" t="s">
        <v>1252</v>
      </c>
      <c r="AB1967" s="46" t="s">
        <v>34</v>
      </c>
      <c r="AC1967" s="46" t="s">
        <v>9436</v>
      </c>
      <c r="AG1967" s="215"/>
    </row>
    <row r="1968" spans="1:33" ht="15" hidden="1" customHeight="1">
      <c r="A1968" s="46">
        <v>211</v>
      </c>
      <c r="B1968" s="194" t="s">
        <v>5148</v>
      </c>
      <c r="C1968" s="194" t="s">
        <v>5942</v>
      </c>
      <c r="D1968" s="194" t="s">
        <v>204</v>
      </c>
      <c r="E1968" s="194" t="s">
        <v>9437</v>
      </c>
      <c r="F1968" s="198" t="s">
        <v>5875</v>
      </c>
      <c r="G1968" s="198" t="s">
        <v>5876</v>
      </c>
      <c r="H1968" s="44" t="s">
        <v>3</v>
      </c>
      <c r="I1968" s="46" t="s">
        <v>5875</v>
      </c>
      <c r="J1968" s="46" t="s">
        <v>5877</v>
      </c>
      <c r="K1968" s="46" t="s">
        <v>5878</v>
      </c>
      <c r="L1968" s="46">
        <v>13825065608</v>
      </c>
      <c r="M1968" s="46">
        <v>42430</v>
      </c>
      <c r="N1968" s="46" t="s">
        <v>186</v>
      </c>
      <c r="O1968" s="46" t="s">
        <v>187</v>
      </c>
      <c r="P1968" s="46" t="s">
        <v>193</v>
      </c>
      <c r="Q1968" s="46" t="s">
        <v>7</v>
      </c>
      <c r="R1968" s="46" t="s">
        <v>7</v>
      </c>
      <c r="U1968" s="198"/>
      <c r="V1968" s="198"/>
      <c r="W1968" s="198" t="s">
        <v>189</v>
      </c>
      <c r="X1968" s="46" t="s">
        <v>5879</v>
      </c>
      <c r="AA1968" s="46" t="s">
        <v>1504</v>
      </c>
      <c r="AB1968" s="46" t="s">
        <v>195</v>
      </c>
      <c r="AC1968" s="46" t="s">
        <v>222</v>
      </c>
      <c r="AG1968" s="46"/>
    </row>
    <row r="1969" spans="1:33" ht="15" hidden="1" customHeight="1">
      <c r="A1969" s="46">
        <v>212</v>
      </c>
      <c r="B1969" s="194" t="s">
        <v>5148</v>
      </c>
      <c r="C1969" s="194" t="s">
        <v>5942</v>
      </c>
      <c r="D1969" s="194" t="s">
        <v>204</v>
      </c>
      <c r="E1969" s="194" t="s">
        <v>9437</v>
      </c>
      <c r="F1969" s="198" t="s">
        <v>5880</v>
      </c>
      <c r="G1969" s="198" t="s">
        <v>5881</v>
      </c>
      <c r="H1969" s="44" t="s">
        <v>3</v>
      </c>
      <c r="I1969" s="46" t="s">
        <v>5880</v>
      </c>
      <c r="J1969" s="46" t="s">
        <v>5882</v>
      </c>
      <c r="K1969" s="46" t="s">
        <v>5883</v>
      </c>
      <c r="L1969" s="46" t="s">
        <v>5884</v>
      </c>
      <c r="N1969" s="46" t="s">
        <v>186</v>
      </c>
      <c r="P1969" s="46" t="s">
        <v>9284</v>
      </c>
      <c r="Q1969" s="46" t="s">
        <v>6</v>
      </c>
      <c r="R1969" s="46" t="s">
        <v>4</v>
      </c>
      <c r="U1969" s="198"/>
      <c r="V1969" s="205"/>
      <c r="W1969" s="198" t="s">
        <v>189</v>
      </c>
      <c r="X1969" s="46" t="s">
        <v>1356</v>
      </c>
      <c r="AA1969" s="46" t="s">
        <v>1612</v>
      </c>
      <c r="AB1969" s="46" t="s">
        <v>34</v>
      </c>
      <c r="AC1969" s="46" t="s">
        <v>5804</v>
      </c>
      <c r="AG1969" s="46"/>
    </row>
    <row r="1970" spans="1:33" s="197" customFormat="1" ht="15" hidden="1" customHeight="1">
      <c r="A1970" s="46">
        <v>213</v>
      </c>
      <c r="B1970" s="194" t="s">
        <v>5148</v>
      </c>
      <c r="C1970" s="194" t="s">
        <v>5942</v>
      </c>
      <c r="D1970" s="194" t="s">
        <v>204</v>
      </c>
      <c r="E1970" s="194" t="s">
        <v>9437</v>
      </c>
      <c r="F1970" s="46" t="s">
        <v>5885</v>
      </c>
      <c r="G1970" s="46" t="s">
        <v>5886</v>
      </c>
      <c r="H1970" s="44" t="s">
        <v>9</v>
      </c>
      <c r="I1970" s="46" t="s">
        <v>5887</v>
      </c>
      <c r="J1970" s="46" t="s">
        <v>5888</v>
      </c>
      <c r="K1970" s="46" t="s">
        <v>5889</v>
      </c>
      <c r="L1970" s="46">
        <v>13544276826</v>
      </c>
      <c r="M1970" s="46" t="s">
        <v>5784</v>
      </c>
      <c r="N1970" s="46" t="s">
        <v>186</v>
      </c>
      <c r="O1970" s="46" t="s">
        <v>187</v>
      </c>
      <c r="P1970" s="46" t="s">
        <v>193</v>
      </c>
      <c r="Q1970" s="46" t="s">
        <v>6</v>
      </c>
      <c r="R1970" s="46" t="s">
        <v>4</v>
      </c>
      <c r="S1970" s="46"/>
      <c r="T1970" s="46"/>
      <c r="U1970" s="46"/>
      <c r="V1970" s="46"/>
      <c r="W1970" s="46" t="s">
        <v>189</v>
      </c>
      <c r="X1970" s="46" t="s">
        <v>5890</v>
      </c>
      <c r="Y1970" s="46"/>
      <c r="Z1970" s="46"/>
      <c r="AA1970" s="46" t="s">
        <v>1252</v>
      </c>
      <c r="AB1970" s="46" t="s">
        <v>34</v>
      </c>
      <c r="AC1970" s="46" t="s">
        <v>5786</v>
      </c>
      <c r="AD1970" s="46" t="e">
        <v>#N/A</v>
      </c>
      <c r="AE1970" s="46"/>
      <c r="AF1970" s="46"/>
      <c r="AG1970" s="46"/>
    </row>
    <row r="1971" spans="1:33" s="197" customFormat="1" ht="15" hidden="1" customHeight="1">
      <c r="A1971" s="46">
        <v>214</v>
      </c>
      <c r="B1971" s="194" t="s">
        <v>5148</v>
      </c>
      <c r="C1971" s="194" t="s">
        <v>5942</v>
      </c>
      <c r="D1971" s="194" t="s">
        <v>204</v>
      </c>
      <c r="E1971" s="194" t="s">
        <v>9437</v>
      </c>
      <c r="F1971" s="46" t="s">
        <v>5891</v>
      </c>
      <c r="G1971" s="46" t="s">
        <v>5892</v>
      </c>
      <c r="H1971" s="44" t="s">
        <v>9</v>
      </c>
      <c r="I1971" s="46" t="s">
        <v>5893</v>
      </c>
      <c r="J1971" s="46" t="s">
        <v>5894</v>
      </c>
      <c r="K1971" s="46" t="s">
        <v>5895</v>
      </c>
      <c r="L1971" s="46">
        <v>13809893467</v>
      </c>
      <c r="M1971" s="46" t="s">
        <v>5784</v>
      </c>
      <c r="N1971" s="46" t="s">
        <v>186</v>
      </c>
      <c r="O1971" s="46" t="s">
        <v>187</v>
      </c>
      <c r="P1971" s="46" t="s">
        <v>193</v>
      </c>
      <c r="Q1971" s="46" t="s">
        <v>6</v>
      </c>
      <c r="R1971" s="46" t="s">
        <v>4</v>
      </c>
      <c r="S1971" s="46"/>
      <c r="T1971" s="46"/>
      <c r="U1971" s="46"/>
      <c r="V1971" s="46"/>
      <c r="W1971" s="46" t="s">
        <v>189</v>
      </c>
      <c r="X1971" s="46" t="s">
        <v>1356</v>
      </c>
      <c r="Y1971" s="46"/>
      <c r="Z1971" s="46"/>
      <c r="AA1971" s="46" t="s">
        <v>1840</v>
      </c>
      <c r="AB1971" s="46" t="s">
        <v>34</v>
      </c>
      <c r="AC1971" s="46" t="s">
        <v>5786</v>
      </c>
      <c r="AD1971" s="46" t="e">
        <v>#N/A</v>
      </c>
      <c r="AE1971" s="46"/>
      <c r="AF1971" s="46"/>
    </row>
    <row r="1972" spans="1:33" s="197" customFormat="1" ht="15" hidden="1" customHeight="1">
      <c r="A1972" s="46">
        <v>215</v>
      </c>
      <c r="B1972" s="194" t="s">
        <v>5148</v>
      </c>
      <c r="C1972" s="194" t="s">
        <v>5942</v>
      </c>
      <c r="D1972" s="194" t="s">
        <v>204</v>
      </c>
      <c r="E1972" s="194" t="s">
        <v>9437</v>
      </c>
      <c r="F1972" s="46" t="s">
        <v>5891</v>
      </c>
      <c r="G1972" s="46" t="s">
        <v>5892</v>
      </c>
      <c r="H1972" s="44" t="s">
        <v>3</v>
      </c>
      <c r="I1972" s="46" t="s">
        <v>9447</v>
      </c>
      <c r="J1972" s="46" t="s">
        <v>5894</v>
      </c>
      <c r="K1972" s="46" t="s">
        <v>5895</v>
      </c>
      <c r="L1972" s="46">
        <v>13809893467</v>
      </c>
      <c r="M1972" s="46" t="s">
        <v>5784</v>
      </c>
      <c r="N1972" s="46" t="s">
        <v>186</v>
      </c>
      <c r="O1972" s="46" t="s">
        <v>187</v>
      </c>
      <c r="P1972" s="46" t="s">
        <v>9284</v>
      </c>
      <c r="Q1972" s="46" t="s">
        <v>6</v>
      </c>
      <c r="R1972" s="46" t="s">
        <v>4</v>
      </c>
      <c r="S1972" s="46"/>
      <c r="T1972" s="46"/>
      <c r="U1972" s="46"/>
      <c r="V1972" s="195"/>
      <c r="W1972" s="46" t="s">
        <v>189</v>
      </c>
      <c r="X1972" s="46" t="s">
        <v>1356</v>
      </c>
      <c r="Y1972" s="46"/>
      <c r="Z1972" s="46"/>
      <c r="AA1972" s="46" t="s">
        <v>1840</v>
      </c>
      <c r="AB1972" s="46" t="s">
        <v>34</v>
      </c>
      <c r="AC1972" s="46" t="s">
        <v>5786</v>
      </c>
      <c r="AD1972" s="46" t="e">
        <v>#N/A</v>
      </c>
      <c r="AE1972" s="46"/>
      <c r="AF1972" s="46"/>
    </row>
    <row r="1973" spans="1:33" s="197" customFormat="1" ht="15" hidden="1" customHeight="1">
      <c r="A1973" s="46">
        <v>216</v>
      </c>
      <c r="B1973" s="194" t="s">
        <v>5148</v>
      </c>
      <c r="C1973" s="194" t="s">
        <v>5942</v>
      </c>
      <c r="D1973" s="194" t="s">
        <v>204</v>
      </c>
      <c r="E1973" s="194" t="s">
        <v>9437</v>
      </c>
      <c r="F1973" s="46" t="s">
        <v>5896</v>
      </c>
      <c r="G1973" s="46" t="s">
        <v>5897</v>
      </c>
      <c r="H1973" s="44" t="s">
        <v>3</v>
      </c>
      <c r="I1973" s="46" t="s">
        <v>5896</v>
      </c>
      <c r="J1973" s="46" t="s">
        <v>5898</v>
      </c>
      <c r="K1973" s="46" t="s">
        <v>5899</v>
      </c>
      <c r="L1973" s="46" t="s">
        <v>5900</v>
      </c>
      <c r="M1973" s="46"/>
      <c r="N1973" s="46" t="s">
        <v>186</v>
      </c>
      <c r="O1973" s="46" t="s">
        <v>187</v>
      </c>
      <c r="P1973" s="46" t="s">
        <v>193</v>
      </c>
      <c r="Q1973" s="46" t="s">
        <v>6</v>
      </c>
      <c r="R1973" s="46" t="s">
        <v>4</v>
      </c>
      <c r="S1973" s="46"/>
      <c r="T1973" s="46"/>
      <c r="U1973" s="46"/>
      <c r="V1973" s="46"/>
      <c r="W1973" s="46" t="s">
        <v>9448</v>
      </c>
      <c r="X1973" s="46" t="s">
        <v>1356</v>
      </c>
      <c r="Y1973" s="46"/>
      <c r="Z1973" s="46"/>
      <c r="AA1973" s="46" t="s">
        <v>1074</v>
      </c>
      <c r="AB1973" s="46" t="s">
        <v>34</v>
      </c>
      <c r="AC1973" s="46" t="s">
        <v>2147</v>
      </c>
      <c r="AD1973" s="46"/>
      <c r="AE1973" s="46"/>
      <c r="AF1973" s="46"/>
    </row>
    <row r="1974" spans="1:33" s="197" customFormat="1" ht="15" hidden="1" customHeight="1">
      <c r="A1974" s="46">
        <v>217</v>
      </c>
      <c r="B1974" s="194" t="s">
        <v>5148</v>
      </c>
      <c r="C1974" s="194" t="s">
        <v>5942</v>
      </c>
      <c r="D1974" s="194" t="s">
        <v>204</v>
      </c>
      <c r="E1974" s="194" t="s">
        <v>9437</v>
      </c>
      <c r="F1974" s="46" t="s">
        <v>5896</v>
      </c>
      <c r="G1974" s="46" t="s">
        <v>5897</v>
      </c>
      <c r="H1974" s="44" t="s">
        <v>5</v>
      </c>
      <c r="I1974" s="46" t="s">
        <v>5901</v>
      </c>
      <c r="J1974" s="46" t="s">
        <v>5902</v>
      </c>
      <c r="K1974" s="46" t="s">
        <v>5903</v>
      </c>
      <c r="L1974" s="46" t="s">
        <v>5904</v>
      </c>
      <c r="M1974" s="46"/>
      <c r="N1974" s="46" t="s">
        <v>186</v>
      </c>
      <c r="O1974" s="46" t="s">
        <v>187</v>
      </c>
      <c r="P1974" s="46" t="s">
        <v>193</v>
      </c>
      <c r="Q1974" s="46" t="s">
        <v>6</v>
      </c>
      <c r="R1974" s="46" t="s">
        <v>6</v>
      </c>
      <c r="S1974" s="46"/>
      <c r="T1974" s="46"/>
      <c r="U1974" s="46"/>
      <c r="V1974" s="46"/>
      <c r="W1974" s="46" t="s">
        <v>189</v>
      </c>
      <c r="X1974" s="46" t="s">
        <v>1356</v>
      </c>
      <c r="Y1974" s="46"/>
      <c r="Z1974" s="46"/>
      <c r="AA1974" s="46" t="s">
        <v>1074</v>
      </c>
      <c r="AB1974" s="46" t="s">
        <v>34</v>
      </c>
      <c r="AC1974" s="46" t="s">
        <v>2147</v>
      </c>
      <c r="AD1974" s="46"/>
      <c r="AE1974" s="46"/>
      <c r="AF1974" s="46"/>
    </row>
    <row r="1975" spans="1:33" s="197" customFormat="1" ht="15" hidden="1" customHeight="1">
      <c r="A1975" s="46">
        <v>218</v>
      </c>
      <c r="B1975" s="194" t="s">
        <v>5148</v>
      </c>
      <c r="C1975" s="194" t="s">
        <v>5942</v>
      </c>
      <c r="D1975" s="194" t="s">
        <v>204</v>
      </c>
      <c r="E1975" s="194" t="s">
        <v>9437</v>
      </c>
      <c r="F1975" s="46" t="s">
        <v>5905</v>
      </c>
      <c r="G1975" s="46" t="s">
        <v>5906</v>
      </c>
      <c r="H1975" s="44" t="s">
        <v>3</v>
      </c>
      <c r="I1975" s="46" t="s">
        <v>5905</v>
      </c>
      <c r="J1975" s="46" t="s">
        <v>5907</v>
      </c>
      <c r="K1975" s="46" t="s">
        <v>5908</v>
      </c>
      <c r="L1975" s="46">
        <v>13266663476</v>
      </c>
      <c r="M1975" s="46" t="s">
        <v>5784</v>
      </c>
      <c r="N1975" s="46" t="s">
        <v>186</v>
      </c>
      <c r="O1975" s="46" t="s">
        <v>187</v>
      </c>
      <c r="P1975" s="46" t="s">
        <v>193</v>
      </c>
      <c r="Q1975" s="46" t="s">
        <v>6</v>
      </c>
      <c r="R1975" s="46" t="s">
        <v>6</v>
      </c>
      <c r="S1975" s="46"/>
      <c r="T1975" s="46"/>
      <c r="U1975" s="46"/>
      <c r="V1975" s="46" t="s">
        <v>5820</v>
      </c>
      <c r="W1975" s="46" t="s">
        <v>189</v>
      </c>
      <c r="X1975" s="46" t="s">
        <v>1356</v>
      </c>
      <c r="Y1975" s="46"/>
      <c r="Z1975" s="46"/>
      <c r="AA1975" s="46">
        <v>10</v>
      </c>
      <c r="AB1975" s="46" t="s">
        <v>195</v>
      </c>
      <c r="AC1975" s="46" t="s">
        <v>5909</v>
      </c>
      <c r="AD1975" s="46" t="e">
        <v>#N/A</v>
      </c>
      <c r="AE1975" s="46"/>
      <c r="AF1975" s="46"/>
    </row>
    <row r="1976" spans="1:33" s="197" customFormat="1" ht="15" hidden="1" customHeight="1">
      <c r="A1976" s="46">
        <v>219</v>
      </c>
      <c r="B1976" s="194" t="s">
        <v>5148</v>
      </c>
      <c r="C1976" s="194" t="s">
        <v>5942</v>
      </c>
      <c r="D1976" s="194" t="s">
        <v>204</v>
      </c>
      <c r="E1976" s="194" t="s">
        <v>9437</v>
      </c>
      <c r="F1976" s="46" t="s">
        <v>5879</v>
      </c>
      <c r="G1976" s="46" t="s">
        <v>5910</v>
      </c>
      <c r="H1976" s="44" t="s">
        <v>3</v>
      </c>
      <c r="I1976" s="46" t="s">
        <v>5879</v>
      </c>
      <c r="J1976" s="46" t="s">
        <v>5911</v>
      </c>
      <c r="K1976" s="46" t="s">
        <v>5912</v>
      </c>
      <c r="L1976" s="46">
        <v>13045879106</v>
      </c>
      <c r="M1976" s="46">
        <v>42430</v>
      </c>
      <c r="N1976" s="46" t="s">
        <v>186</v>
      </c>
      <c r="O1976" s="46" t="s">
        <v>187</v>
      </c>
      <c r="P1976" s="46" t="s">
        <v>193</v>
      </c>
      <c r="Q1976" s="46" t="s">
        <v>6</v>
      </c>
      <c r="R1976" s="46" t="s">
        <v>4</v>
      </c>
      <c r="S1976" s="46"/>
      <c r="T1976" s="46"/>
      <c r="U1976" s="46"/>
      <c r="V1976" s="195">
        <v>42545</v>
      </c>
      <c r="W1976" s="46" t="s">
        <v>189</v>
      </c>
      <c r="X1976" s="46" t="s">
        <v>1356</v>
      </c>
      <c r="Y1976" s="46"/>
      <c r="Z1976" s="46"/>
      <c r="AA1976" s="46" t="s">
        <v>1185</v>
      </c>
      <c r="AB1976" s="46" t="s">
        <v>195</v>
      </c>
      <c r="AC1976" s="46" t="s">
        <v>5913</v>
      </c>
      <c r="AD1976" s="46"/>
      <c r="AE1976" s="46"/>
      <c r="AF1976" s="46"/>
    </row>
    <row r="1977" spans="1:33" s="197" customFormat="1" ht="15" hidden="1" customHeight="1">
      <c r="A1977" s="46">
        <v>220</v>
      </c>
      <c r="B1977" s="194" t="s">
        <v>5148</v>
      </c>
      <c r="C1977" s="194" t="s">
        <v>5942</v>
      </c>
      <c r="D1977" s="194" t="s">
        <v>204</v>
      </c>
      <c r="E1977" s="194" t="s">
        <v>9437</v>
      </c>
      <c r="F1977" s="46" t="s">
        <v>5879</v>
      </c>
      <c r="G1977" s="46" t="s">
        <v>5910</v>
      </c>
      <c r="H1977" s="44" t="s">
        <v>1474</v>
      </c>
      <c r="I1977" s="46" t="s">
        <v>5914</v>
      </c>
      <c r="J1977" s="46" t="s">
        <v>5915</v>
      </c>
      <c r="K1977" s="46" t="s">
        <v>5916</v>
      </c>
      <c r="L1977" s="46">
        <v>13534123896</v>
      </c>
      <c r="M1977" s="46">
        <v>42430</v>
      </c>
      <c r="N1977" s="46" t="s">
        <v>186</v>
      </c>
      <c r="O1977" s="46" t="s">
        <v>187</v>
      </c>
      <c r="P1977" s="46" t="s">
        <v>193</v>
      </c>
      <c r="Q1977" s="46" t="s">
        <v>6</v>
      </c>
      <c r="R1977" s="46" t="s">
        <v>4</v>
      </c>
      <c r="S1977" s="46"/>
      <c r="T1977" s="46"/>
      <c r="U1977" s="46"/>
      <c r="V1977" s="46" t="s">
        <v>5820</v>
      </c>
      <c r="W1977" s="46" t="s">
        <v>189</v>
      </c>
      <c r="X1977" s="46"/>
      <c r="Y1977" s="46"/>
      <c r="Z1977" s="46"/>
      <c r="AA1977" s="46" t="s">
        <v>1185</v>
      </c>
      <c r="AB1977" s="46" t="s">
        <v>195</v>
      </c>
      <c r="AC1977" s="46" t="s">
        <v>1989</v>
      </c>
      <c r="AD1977" s="46"/>
      <c r="AE1977" s="46"/>
      <c r="AF1977" s="46"/>
    </row>
    <row r="1978" spans="1:33" s="197" customFormat="1" ht="15" hidden="1" customHeight="1">
      <c r="A1978" s="46">
        <v>221</v>
      </c>
      <c r="B1978" s="194" t="s">
        <v>5148</v>
      </c>
      <c r="C1978" s="194" t="s">
        <v>5942</v>
      </c>
      <c r="D1978" s="194" t="s">
        <v>204</v>
      </c>
      <c r="E1978" s="194" t="s">
        <v>9437</v>
      </c>
      <c r="F1978" s="46" t="s">
        <v>5917</v>
      </c>
      <c r="G1978" s="46" t="s">
        <v>5918</v>
      </c>
      <c r="H1978" s="44" t="s">
        <v>3</v>
      </c>
      <c r="I1978" s="46" t="s">
        <v>5917</v>
      </c>
      <c r="J1978" s="46" t="s">
        <v>5919</v>
      </c>
      <c r="K1978" s="46" t="s">
        <v>5920</v>
      </c>
      <c r="L1978" s="46">
        <v>15986791415</v>
      </c>
      <c r="M1978" s="46">
        <v>42430</v>
      </c>
      <c r="N1978" s="46" t="s">
        <v>186</v>
      </c>
      <c r="O1978" s="46" t="s">
        <v>187</v>
      </c>
      <c r="P1978" s="46" t="s">
        <v>193</v>
      </c>
      <c r="Q1978" s="46" t="s">
        <v>4</v>
      </c>
      <c r="R1978" s="46" t="s">
        <v>4</v>
      </c>
      <c r="S1978" s="46"/>
      <c r="T1978" s="46"/>
      <c r="U1978" s="46"/>
      <c r="V1978" s="46"/>
      <c r="W1978" s="46" t="s">
        <v>189</v>
      </c>
      <c r="X1978" s="46" t="s">
        <v>1356</v>
      </c>
      <c r="Y1978" s="46"/>
      <c r="Z1978" s="46"/>
      <c r="AA1978" s="46" t="s">
        <v>1455</v>
      </c>
      <c r="AB1978" s="46" t="s">
        <v>195</v>
      </c>
      <c r="AC1978" s="46" t="s">
        <v>5921</v>
      </c>
      <c r="AD1978" s="46"/>
      <c r="AE1978" s="46"/>
      <c r="AF1978" s="46"/>
    </row>
    <row r="1979" spans="1:33" s="197" customFormat="1" ht="15" hidden="1" customHeight="1">
      <c r="A1979" s="46">
        <v>222</v>
      </c>
      <c r="B1979" s="194" t="s">
        <v>5148</v>
      </c>
      <c r="C1979" s="194" t="s">
        <v>5942</v>
      </c>
      <c r="D1979" s="194" t="s">
        <v>204</v>
      </c>
      <c r="E1979" s="194" t="s">
        <v>9437</v>
      </c>
      <c r="F1979" s="46" t="s">
        <v>5917</v>
      </c>
      <c r="G1979" s="46" t="s">
        <v>5918</v>
      </c>
      <c r="H1979" s="44" t="s">
        <v>1474</v>
      </c>
      <c r="I1979" s="46" t="s">
        <v>5922</v>
      </c>
      <c r="J1979" s="46" t="s">
        <v>5923</v>
      </c>
      <c r="K1979" s="46" t="s">
        <v>5924</v>
      </c>
      <c r="L1979" s="46">
        <v>18565678321</v>
      </c>
      <c r="M1979" s="46">
        <v>42430</v>
      </c>
      <c r="N1979" s="46" t="s">
        <v>186</v>
      </c>
      <c r="O1979" s="46" t="s">
        <v>187</v>
      </c>
      <c r="P1979" s="46" t="s">
        <v>9285</v>
      </c>
      <c r="Q1979" s="46" t="s">
        <v>4</v>
      </c>
      <c r="R1979" s="46" t="s">
        <v>4</v>
      </c>
      <c r="S1979" s="46"/>
      <c r="T1979" s="46"/>
      <c r="U1979" s="46"/>
      <c r="V1979" s="46" t="s">
        <v>5820</v>
      </c>
      <c r="W1979" s="46" t="s">
        <v>201</v>
      </c>
      <c r="X1979" s="46" t="s">
        <v>1356</v>
      </c>
      <c r="Y1979" s="46"/>
      <c r="Z1979" s="46"/>
      <c r="AA1979" s="46" t="s">
        <v>1455</v>
      </c>
      <c r="AB1979" s="46" t="s">
        <v>195</v>
      </c>
      <c r="AC1979" s="46" t="s">
        <v>5921</v>
      </c>
      <c r="AD1979" s="46"/>
      <c r="AE1979" s="46"/>
      <c r="AF1979" s="46"/>
    </row>
    <row r="1980" spans="1:33" s="197" customFormat="1" ht="15" hidden="1" customHeight="1">
      <c r="A1980" s="46">
        <v>223</v>
      </c>
      <c r="B1980" s="194" t="s">
        <v>5148</v>
      </c>
      <c r="C1980" s="194" t="s">
        <v>5942</v>
      </c>
      <c r="D1980" s="194" t="s">
        <v>204</v>
      </c>
      <c r="E1980" s="194" t="s">
        <v>9437</v>
      </c>
      <c r="F1980" s="46" t="s">
        <v>5893</v>
      </c>
      <c r="G1980" s="46" t="s">
        <v>5925</v>
      </c>
      <c r="H1980" s="44" t="s">
        <v>3</v>
      </c>
      <c r="I1980" s="46" t="s">
        <v>5926</v>
      </c>
      <c r="J1980" s="46" t="s">
        <v>5927</v>
      </c>
      <c r="K1980" s="46" t="s">
        <v>5928</v>
      </c>
      <c r="L1980" s="46">
        <v>18565833536</v>
      </c>
      <c r="M1980" s="46" t="s">
        <v>5929</v>
      </c>
      <c r="N1980" s="46" t="s">
        <v>186</v>
      </c>
      <c r="O1980" s="46" t="s">
        <v>191</v>
      </c>
      <c r="P1980" s="46" t="s">
        <v>200</v>
      </c>
      <c r="Q1980" s="46" t="s">
        <v>6</v>
      </c>
      <c r="R1980" s="46" t="s">
        <v>6</v>
      </c>
      <c r="S1980" s="46"/>
      <c r="T1980" s="46"/>
      <c r="U1980" s="46"/>
      <c r="V1980" s="46" t="s">
        <v>5820</v>
      </c>
      <c r="W1980" s="46" t="s">
        <v>201</v>
      </c>
      <c r="X1980" s="46" t="s">
        <v>1356</v>
      </c>
      <c r="Y1980" s="46"/>
      <c r="Z1980" s="46"/>
      <c r="AA1980" s="46">
        <v>10</v>
      </c>
      <c r="AB1980" s="46" t="s">
        <v>34</v>
      </c>
      <c r="AC1980" s="46" t="s">
        <v>5930</v>
      </c>
      <c r="AD1980" s="46" t="e">
        <v>#N/A</v>
      </c>
      <c r="AE1980" s="46"/>
      <c r="AF1980" s="46"/>
    </row>
    <row r="1981" spans="1:33" s="197" customFormat="1" ht="15" hidden="1" customHeight="1">
      <c r="A1981" s="46">
        <v>224</v>
      </c>
      <c r="B1981" s="194" t="s">
        <v>5148</v>
      </c>
      <c r="C1981" s="194" t="s">
        <v>5942</v>
      </c>
      <c r="D1981" s="194" t="s">
        <v>204</v>
      </c>
      <c r="E1981" s="194" t="s">
        <v>9437</v>
      </c>
      <c r="F1981" s="46" t="s">
        <v>5885</v>
      </c>
      <c r="G1981" s="46" t="s">
        <v>5886</v>
      </c>
      <c r="H1981" s="44" t="s">
        <v>9286</v>
      </c>
      <c r="I1981" s="46" t="s">
        <v>9449</v>
      </c>
      <c r="J1981" s="44" t="s">
        <v>9450</v>
      </c>
      <c r="K1981" s="46" t="s">
        <v>9451</v>
      </c>
      <c r="L1981" s="46" t="s">
        <v>5931</v>
      </c>
      <c r="M1981" s="46" t="s">
        <v>5784</v>
      </c>
      <c r="N1981" s="46" t="s">
        <v>186</v>
      </c>
      <c r="O1981" s="46" t="s">
        <v>187</v>
      </c>
      <c r="P1981" s="46" t="s">
        <v>193</v>
      </c>
      <c r="Q1981" s="46" t="s">
        <v>6</v>
      </c>
      <c r="R1981" s="46" t="s">
        <v>4</v>
      </c>
      <c r="S1981" s="46"/>
      <c r="T1981" s="46"/>
      <c r="U1981" s="46"/>
      <c r="V1981" s="46"/>
      <c r="W1981" s="46" t="s">
        <v>189</v>
      </c>
      <c r="X1981" s="46" t="s">
        <v>9452</v>
      </c>
      <c r="Y1981" s="46"/>
      <c r="Z1981" s="46"/>
      <c r="AA1981" s="46">
        <v>8</v>
      </c>
      <c r="AB1981" s="46" t="s">
        <v>34</v>
      </c>
      <c r="AC1981" s="46" t="s">
        <v>5786</v>
      </c>
      <c r="AD1981" s="46" t="e">
        <v>#N/A</v>
      </c>
      <c r="AE1981" s="46"/>
      <c r="AF1981" s="46"/>
      <c r="AG1981" s="46"/>
    </row>
    <row r="1982" spans="1:33" hidden="1">
      <c r="A1982" s="46">
        <v>1</v>
      </c>
      <c r="B1982" s="46" t="s">
        <v>210</v>
      </c>
      <c r="C1982" s="46" t="s">
        <v>2208</v>
      </c>
      <c r="D1982" s="46" t="s">
        <v>2209</v>
      </c>
      <c r="E1982" s="46" t="s">
        <v>2210</v>
      </c>
      <c r="F1982" s="46" t="s">
        <v>2211</v>
      </c>
      <c r="G1982" s="44" t="s">
        <v>9292</v>
      </c>
      <c r="H1982" s="44" t="s">
        <v>3</v>
      </c>
      <c r="I1982" s="46" t="s">
        <v>2211</v>
      </c>
      <c r="J1982" s="44" t="s">
        <v>2212</v>
      </c>
      <c r="K1982" s="46" t="s">
        <v>2213</v>
      </c>
      <c r="L1982" s="46">
        <v>13862273080</v>
      </c>
      <c r="N1982" s="46" t="s">
        <v>186</v>
      </c>
      <c r="O1982" s="46" t="s">
        <v>187</v>
      </c>
      <c r="P1982" s="46" t="s">
        <v>193</v>
      </c>
      <c r="Q1982" s="46" t="s">
        <v>7</v>
      </c>
      <c r="R1982" s="46" t="s">
        <v>4</v>
      </c>
      <c r="W1982" s="46" t="s">
        <v>189</v>
      </c>
      <c r="X1982" s="46" t="s">
        <v>9453</v>
      </c>
      <c r="Y1982" s="46" t="s">
        <v>9454</v>
      </c>
      <c r="AA1982" s="46">
        <v>36</v>
      </c>
      <c r="AB1982" s="46" t="s">
        <v>195</v>
      </c>
      <c r="AC1982" s="46" t="s">
        <v>2214</v>
      </c>
      <c r="AE1982" s="46" t="s">
        <v>2215</v>
      </c>
    </row>
    <row r="1983" spans="1:33" hidden="1">
      <c r="A1983" s="46">
        <v>2</v>
      </c>
      <c r="B1983" s="46" t="s">
        <v>210</v>
      </c>
      <c r="C1983" s="46" t="s">
        <v>2208</v>
      </c>
      <c r="D1983" s="46" t="s">
        <v>2209</v>
      </c>
      <c r="E1983" s="46" t="s">
        <v>2210</v>
      </c>
      <c r="F1983" s="46" t="s">
        <v>2211</v>
      </c>
      <c r="G1983" s="44" t="s">
        <v>9292</v>
      </c>
      <c r="H1983" s="44" t="s">
        <v>46</v>
      </c>
      <c r="I1983" s="46" t="s">
        <v>2216</v>
      </c>
      <c r="J1983" s="44" t="s">
        <v>9455</v>
      </c>
      <c r="K1983" s="46" t="s">
        <v>9456</v>
      </c>
      <c r="L1983" s="46">
        <v>18686775936</v>
      </c>
      <c r="N1983" s="46" t="s">
        <v>186</v>
      </c>
      <c r="P1983" s="46" t="s">
        <v>193</v>
      </c>
      <c r="Q1983" s="46" t="s">
        <v>7</v>
      </c>
      <c r="R1983" s="46" t="s">
        <v>4</v>
      </c>
      <c r="W1983" s="46" t="s">
        <v>189</v>
      </c>
      <c r="Y1983" s="46" t="s">
        <v>9454</v>
      </c>
      <c r="AA1983" s="46" t="s">
        <v>2217</v>
      </c>
      <c r="AB1983" s="46" t="s">
        <v>195</v>
      </c>
      <c r="AC1983" s="46" t="s">
        <v>2214</v>
      </c>
      <c r="AE1983" s="46" t="s">
        <v>46</v>
      </c>
    </row>
    <row r="1984" spans="1:33" hidden="1">
      <c r="A1984" s="46">
        <v>3</v>
      </c>
      <c r="B1984" s="46" t="s">
        <v>210</v>
      </c>
      <c r="C1984" s="46" t="s">
        <v>2208</v>
      </c>
      <c r="D1984" s="46" t="s">
        <v>2209</v>
      </c>
      <c r="E1984" s="46" t="s">
        <v>2210</v>
      </c>
      <c r="F1984" s="46" t="s">
        <v>2218</v>
      </c>
      <c r="G1984" s="44" t="s">
        <v>2219</v>
      </c>
      <c r="H1984" s="44" t="s">
        <v>3</v>
      </c>
      <c r="I1984" s="46" t="s">
        <v>2218</v>
      </c>
      <c r="J1984" s="44" t="s">
        <v>9457</v>
      </c>
      <c r="K1984" s="46" t="s">
        <v>9458</v>
      </c>
      <c r="L1984" s="46">
        <v>15950056617</v>
      </c>
      <c r="N1984" s="46" t="s">
        <v>186</v>
      </c>
      <c r="O1984" s="46" t="s">
        <v>187</v>
      </c>
      <c r="P1984" s="46" t="s">
        <v>193</v>
      </c>
      <c r="Q1984" s="46" t="s">
        <v>7</v>
      </c>
      <c r="R1984" s="46" t="s">
        <v>4</v>
      </c>
      <c r="W1984" s="46" t="s">
        <v>189</v>
      </c>
      <c r="Y1984" s="46" t="s">
        <v>9454</v>
      </c>
      <c r="AA1984" s="46">
        <v>23</v>
      </c>
      <c r="AB1984" s="46" t="s">
        <v>195</v>
      </c>
      <c r="AC1984" s="46" t="s">
        <v>2214</v>
      </c>
    </row>
    <row r="1985" spans="1:31" hidden="1">
      <c r="A1985" s="46">
        <v>4</v>
      </c>
      <c r="B1985" s="46" t="s">
        <v>210</v>
      </c>
      <c r="C1985" s="46" t="s">
        <v>2208</v>
      </c>
      <c r="D1985" s="46" t="s">
        <v>2209</v>
      </c>
      <c r="E1985" s="46" t="s">
        <v>2210</v>
      </c>
      <c r="F1985" s="46" t="s">
        <v>2218</v>
      </c>
      <c r="G1985" s="44" t="s">
        <v>2219</v>
      </c>
      <c r="H1985" s="44" t="s">
        <v>46</v>
      </c>
      <c r="I1985" s="46" t="s">
        <v>2216</v>
      </c>
      <c r="J1985" s="44" t="s">
        <v>9455</v>
      </c>
      <c r="K1985" s="46" t="s">
        <v>9456</v>
      </c>
      <c r="L1985" s="46">
        <v>18686775936</v>
      </c>
      <c r="N1985" s="46" t="s">
        <v>186</v>
      </c>
      <c r="P1985" s="46" t="s">
        <v>193</v>
      </c>
      <c r="Q1985" s="46" t="s">
        <v>7</v>
      </c>
      <c r="R1985" s="46" t="s">
        <v>4</v>
      </c>
      <c r="W1985" s="46" t="s">
        <v>189</v>
      </c>
      <c r="Y1985" s="46" t="s">
        <v>9454</v>
      </c>
      <c r="AA1985" s="46">
        <v>23</v>
      </c>
      <c r="AB1985" s="46" t="s">
        <v>195</v>
      </c>
      <c r="AC1985" s="46" t="s">
        <v>2214</v>
      </c>
      <c r="AE1985" s="46" t="s">
        <v>46</v>
      </c>
    </row>
    <row r="1986" spans="1:31" hidden="1">
      <c r="A1986" s="46">
        <v>5</v>
      </c>
      <c r="B1986" s="46" t="s">
        <v>210</v>
      </c>
      <c r="C1986" s="46" t="s">
        <v>2208</v>
      </c>
      <c r="D1986" s="46" t="s">
        <v>2209</v>
      </c>
      <c r="E1986" s="46" t="s">
        <v>2210</v>
      </c>
      <c r="F1986" s="46" t="s">
        <v>2220</v>
      </c>
      <c r="G1986" s="44" t="s">
        <v>9293</v>
      </c>
      <c r="H1986" s="44" t="s">
        <v>3</v>
      </c>
      <c r="I1986" s="46" t="s">
        <v>2220</v>
      </c>
      <c r="J1986" s="44" t="s">
        <v>2221</v>
      </c>
      <c r="K1986" s="46" t="s">
        <v>2222</v>
      </c>
      <c r="L1986" s="46" t="s">
        <v>2223</v>
      </c>
      <c r="N1986" s="46" t="s">
        <v>186</v>
      </c>
      <c r="O1986" s="46" t="s">
        <v>187</v>
      </c>
      <c r="P1986" s="46" t="s">
        <v>193</v>
      </c>
      <c r="Q1986" s="46" t="s">
        <v>7</v>
      </c>
      <c r="R1986" s="46" t="s">
        <v>4</v>
      </c>
      <c r="W1986" s="46" t="s">
        <v>189</v>
      </c>
      <c r="Y1986" s="46" t="s">
        <v>9454</v>
      </c>
      <c r="AA1986" s="46">
        <v>69</v>
      </c>
      <c r="AB1986" s="46" t="s">
        <v>195</v>
      </c>
      <c r="AC1986" s="46" t="s">
        <v>2214</v>
      </c>
      <c r="AE1986" s="46" t="s">
        <v>2215</v>
      </c>
    </row>
    <row r="1987" spans="1:31" hidden="1">
      <c r="A1987" s="46">
        <v>6</v>
      </c>
      <c r="B1987" s="46" t="s">
        <v>210</v>
      </c>
      <c r="C1987" s="46" t="s">
        <v>2208</v>
      </c>
      <c r="D1987" s="46" t="s">
        <v>2209</v>
      </c>
      <c r="E1987" s="46" t="s">
        <v>2210</v>
      </c>
      <c r="F1987" s="46" t="s">
        <v>2220</v>
      </c>
      <c r="G1987" s="44" t="s">
        <v>9293</v>
      </c>
      <c r="H1987" s="44" t="s">
        <v>46</v>
      </c>
      <c r="I1987" s="46" t="s">
        <v>2216</v>
      </c>
      <c r="J1987" s="44" t="s">
        <v>9455</v>
      </c>
      <c r="K1987" s="46" t="s">
        <v>9456</v>
      </c>
      <c r="L1987" s="46">
        <v>18686775936</v>
      </c>
      <c r="N1987" s="46" t="s">
        <v>186</v>
      </c>
      <c r="P1987" s="46" t="s">
        <v>193</v>
      </c>
      <c r="Q1987" s="46" t="s">
        <v>7</v>
      </c>
      <c r="R1987" s="46" t="s">
        <v>4</v>
      </c>
      <c r="W1987" s="46" t="s">
        <v>189</v>
      </c>
      <c r="Y1987" s="46" t="s">
        <v>9454</v>
      </c>
      <c r="AA1987" s="46">
        <v>69</v>
      </c>
      <c r="AB1987" s="46" t="s">
        <v>195</v>
      </c>
      <c r="AC1987" s="46" t="s">
        <v>2214</v>
      </c>
      <c r="AE1987" s="46" t="s">
        <v>46</v>
      </c>
    </row>
    <row r="1988" spans="1:31" hidden="1">
      <c r="A1988" s="46">
        <v>7</v>
      </c>
      <c r="B1988" s="46" t="s">
        <v>210</v>
      </c>
      <c r="C1988" s="46" t="s">
        <v>2208</v>
      </c>
      <c r="D1988" s="46" t="s">
        <v>2209</v>
      </c>
      <c r="E1988" s="46" t="s">
        <v>2210</v>
      </c>
      <c r="F1988" s="46" t="s">
        <v>2224</v>
      </c>
      <c r="G1988" s="44" t="s">
        <v>9294</v>
      </c>
      <c r="H1988" s="44" t="s">
        <v>3</v>
      </c>
      <c r="I1988" s="46" t="s">
        <v>2224</v>
      </c>
      <c r="J1988" s="44" t="s">
        <v>9459</v>
      </c>
      <c r="K1988" s="46" t="s">
        <v>9460</v>
      </c>
      <c r="L1988" s="46">
        <v>18500199144</v>
      </c>
      <c r="N1988" s="46" t="s">
        <v>186</v>
      </c>
      <c r="O1988" s="46" t="s">
        <v>187</v>
      </c>
      <c r="P1988" s="46" t="s">
        <v>193</v>
      </c>
      <c r="Q1988" s="46" t="s">
        <v>7</v>
      </c>
      <c r="R1988" s="46" t="s">
        <v>4</v>
      </c>
      <c r="W1988" s="46" t="s">
        <v>189</v>
      </c>
      <c r="X1988" s="46" t="s">
        <v>9461</v>
      </c>
      <c r="Y1988" s="46" t="s">
        <v>9454</v>
      </c>
      <c r="AA1988" s="46">
        <v>20</v>
      </c>
      <c r="AB1988" s="46" t="s">
        <v>34</v>
      </c>
      <c r="AC1988" s="46" t="s">
        <v>2214</v>
      </c>
    </row>
    <row r="1989" spans="1:31" hidden="1">
      <c r="A1989" s="46">
        <v>8</v>
      </c>
      <c r="B1989" s="46" t="s">
        <v>210</v>
      </c>
      <c r="C1989" s="46" t="s">
        <v>2208</v>
      </c>
      <c r="D1989" s="46" t="s">
        <v>2209</v>
      </c>
      <c r="E1989" s="46" t="s">
        <v>2210</v>
      </c>
      <c r="F1989" s="46" t="s">
        <v>2224</v>
      </c>
      <c r="G1989" s="44" t="s">
        <v>9294</v>
      </c>
      <c r="H1989" s="44" t="s">
        <v>8</v>
      </c>
      <c r="I1989" s="46" t="s">
        <v>9462</v>
      </c>
      <c r="J1989" s="44" t="s">
        <v>9463</v>
      </c>
      <c r="L1989" s="46">
        <v>15952424199</v>
      </c>
      <c r="N1989" s="46" t="s">
        <v>203</v>
      </c>
      <c r="P1989" s="46" t="s">
        <v>200</v>
      </c>
      <c r="Q1989" s="46" t="s">
        <v>7</v>
      </c>
      <c r="R1989" s="46" t="s">
        <v>4</v>
      </c>
      <c r="V1989" s="46" t="s">
        <v>9464</v>
      </c>
      <c r="W1989" s="46" t="s">
        <v>201</v>
      </c>
      <c r="Y1989" s="46" t="s">
        <v>9465</v>
      </c>
      <c r="AA1989" s="46">
        <v>20</v>
      </c>
      <c r="AB1989" s="46" t="s">
        <v>34</v>
      </c>
      <c r="AC1989" s="46" t="s">
        <v>2214</v>
      </c>
    </row>
    <row r="1990" spans="1:31" hidden="1">
      <c r="A1990" s="46">
        <v>9</v>
      </c>
      <c r="B1990" s="46" t="s">
        <v>210</v>
      </c>
      <c r="C1990" s="46" t="s">
        <v>2208</v>
      </c>
      <c r="D1990" s="46" t="s">
        <v>2209</v>
      </c>
      <c r="E1990" s="46" t="s">
        <v>2210</v>
      </c>
      <c r="F1990" s="46" t="s">
        <v>2224</v>
      </c>
      <c r="G1990" s="44" t="s">
        <v>9294</v>
      </c>
      <c r="H1990" s="44" t="s">
        <v>46</v>
      </c>
      <c r="I1990" s="46" t="s">
        <v>2216</v>
      </c>
      <c r="J1990" s="44" t="s">
        <v>9455</v>
      </c>
      <c r="K1990" s="46" t="s">
        <v>9456</v>
      </c>
      <c r="L1990" s="46">
        <v>18686775936</v>
      </c>
      <c r="N1990" s="46" t="s">
        <v>186</v>
      </c>
      <c r="P1990" s="46" t="s">
        <v>193</v>
      </c>
      <c r="Q1990" s="46" t="s">
        <v>7</v>
      </c>
      <c r="R1990" s="46" t="s">
        <v>4</v>
      </c>
      <c r="W1990" s="46" t="s">
        <v>189</v>
      </c>
      <c r="Y1990" s="46" t="s">
        <v>9454</v>
      </c>
      <c r="AA1990" s="46">
        <v>20</v>
      </c>
      <c r="AB1990" s="46" t="s">
        <v>34</v>
      </c>
      <c r="AC1990" s="46" t="s">
        <v>2214</v>
      </c>
      <c r="AE1990" s="46" t="s">
        <v>46</v>
      </c>
    </row>
    <row r="1991" spans="1:31" hidden="1">
      <c r="A1991" s="46">
        <v>10</v>
      </c>
      <c r="B1991" s="46" t="s">
        <v>210</v>
      </c>
      <c r="C1991" s="46" t="s">
        <v>2208</v>
      </c>
      <c r="D1991" s="46" t="s">
        <v>2209</v>
      </c>
      <c r="E1991" s="46" t="s">
        <v>2210</v>
      </c>
      <c r="F1991" s="46" t="s">
        <v>2225</v>
      </c>
      <c r="G1991" s="44" t="s">
        <v>2226</v>
      </c>
      <c r="H1991" s="44" t="s">
        <v>3</v>
      </c>
      <c r="I1991" s="46" t="s">
        <v>2225</v>
      </c>
      <c r="J1991" s="44" t="s">
        <v>9466</v>
      </c>
      <c r="K1991" s="46" t="s">
        <v>9467</v>
      </c>
      <c r="L1991" s="46">
        <v>15601565056</v>
      </c>
      <c r="N1991" s="46" t="s">
        <v>186</v>
      </c>
      <c r="O1991" s="46" t="s">
        <v>187</v>
      </c>
      <c r="P1991" s="46" t="s">
        <v>193</v>
      </c>
      <c r="Q1991" s="46" t="s">
        <v>4</v>
      </c>
      <c r="R1991" s="46" t="s">
        <v>4</v>
      </c>
      <c r="W1991" s="46" t="s">
        <v>189</v>
      </c>
      <c r="X1991" s="46" t="s">
        <v>213</v>
      </c>
      <c r="Y1991" s="46" t="s">
        <v>9454</v>
      </c>
      <c r="AA1991" s="46">
        <v>27</v>
      </c>
      <c r="AB1991" s="46" t="s">
        <v>34</v>
      </c>
      <c r="AC1991" s="46" t="s">
        <v>2214</v>
      </c>
      <c r="AE1991" s="46" t="s">
        <v>2215</v>
      </c>
    </row>
    <row r="1992" spans="1:31" hidden="1">
      <c r="A1992" s="46">
        <v>12</v>
      </c>
      <c r="B1992" s="46" t="s">
        <v>210</v>
      </c>
      <c r="C1992" s="46" t="s">
        <v>2208</v>
      </c>
      <c r="D1992" s="46" t="s">
        <v>2209</v>
      </c>
      <c r="E1992" s="46" t="s">
        <v>2210</v>
      </c>
      <c r="F1992" s="46" t="s">
        <v>2225</v>
      </c>
      <c r="G1992" s="44" t="s">
        <v>2226</v>
      </c>
      <c r="H1992" s="44" t="s">
        <v>46</v>
      </c>
      <c r="I1992" s="46" t="s">
        <v>9295</v>
      </c>
      <c r="J1992" s="44" t="s">
        <v>9468</v>
      </c>
      <c r="K1992" s="46" t="s">
        <v>9469</v>
      </c>
      <c r="L1992" s="46" t="s">
        <v>9470</v>
      </c>
      <c r="N1992" s="46" t="s">
        <v>186</v>
      </c>
      <c r="P1992" s="46" t="s">
        <v>193</v>
      </c>
      <c r="Q1992" s="46" t="s">
        <v>4</v>
      </c>
      <c r="R1992" s="46" t="s">
        <v>4</v>
      </c>
      <c r="W1992" s="46" t="s">
        <v>189</v>
      </c>
      <c r="Y1992" s="46" t="s">
        <v>9454</v>
      </c>
      <c r="AA1992" s="46">
        <v>27</v>
      </c>
      <c r="AB1992" s="46" t="s">
        <v>34</v>
      </c>
      <c r="AC1992" s="46" t="s">
        <v>2214</v>
      </c>
      <c r="AE1992" s="46" t="s">
        <v>46</v>
      </c>
    </row>
    <row r="1993" spans="1:31" hidden="1">
      <c r="A1993" s="46">
        <v>13</v>
      </c>
      <c r="B1993" s="46" t="s">
        <v>210</v>
      </c>
      <c r="C1993" s="46" t="s">
        <v>2208</v>
      </c>
      <c r="D1993" s="46" t="s">
        <v>2209</v>
      </c>
      <c r="E1993" s="46" t="s">
        <v>2210</v>
      </c>
      <c r="F1993" s="46" t="s">
        <v>2227</v>
      </c>
      <c r="G1993" s="44" t="s">
        <v>2228</v>
      </c>
      <c r="H1993" s="44" t="s">
        <v>3</v>
      </c>
      <c r="I1993" s="46" t="s">
        <v>2227</v>
      </c>
      <c r="J1993" s="44" t="s">
        <v>9471</v>
      </c>
      <c r="K1993" s="46" t="s">
        <v>9472</v>
      </c>
      <c r="L1993" s="46">
        <v>18662636129</v>
      </c>
      <c r="N1993" s="46" t="s">
        <v>186</v>
      </c>
      <c r="O1993" s="46" t="s">
        <v>187</v>
      </c>
      <c r="P1993" s="46" t="s">
        <v>193</v>
      </c>
      <c r="Q1993" s="46" t="s">
        <v>4</v>
      </c>
      <c r="R1993" s="46" t="s">
        <v>4</v>
      </c>
      <c r="W1993" s="46" t="s">
        <v>189</v>
      </c>
      <c r="X1993" s="46" t="s">
        <v>9473</v>
      </c>
      <c r="Y1993" s="46" t="s">
        <v>9454</v>
      </c>
      <c r="AA1993" s="46">
        <v>20</v>
      </c>
      <c r="AB1993" s="46" t="s">
        <v>34</v>
      </c>
      <c r="AC1993" s="46" t="s">
        <v>2214</v>
      </c>
      <c r="AE1993" s="46" t="s">
        <v>2215</v>
      </c>
    </row>
    <row r="1994" spans="1:31" hidden="1">
      <c r="A1994" s="46">
        <v>18</v>
      </c>
      <c r="B1994" s="46" t="s">
        <v>210</v>
      </c>
      <c r="C1994" s="46" t="s">
        <v>2208</v>
      </c>
      <c r="D1994" s="46" t="s">
        <v>2209</v>
      </c>
      <c r="E1994" s="46" t="s">
        <v>2210</v>
      </c>
      <c r="F1994" s="46" t="s">
        <v>2227</v>
      </c>
      <c r="G1994" s="44" t="s">
        <v>2228</v>
      </c>
      <c r="H1994" s="44" t="s">
        <v>46</v>
      </c>
      <c r="I1994" s="46" t="s">
        <v>9295</v>
      </c>
      <c r="J1994" s="44" t="s">
        <v>9468</v>
      </c>
      <c r="K1994" s="46" t="s">
        <v>9469</v>
      </c>
      <c r="L1994" s="46" t="s">
        <v>9470</v>
      </c>
      <c r="N1994" s="46" t="s">
        <v>186</v>
      </c>
      <c r="P1994" s="46" t="s">
        <v>193</v>
      </c>
      <c r="Q1994" s="46" t="s">
        <v>4</v>
      </c>
      <c r="R1994" s="46" t="s">
        <v>4</v>
      </c>
      <c r="W1994" s="46" t="s">
        <v>189</v>
      </c>
      <c r="Y1994" s="46" t="s">
        <v>9454</v>
      </c>
      <c r="AA1994" s="46">
        <v>20</v>
      </c>
      <c r="AB1994" s="46" t="s">
        <v>34</v>
      </c>
      <c r="AC1994" s="46" t="s">
        <v>2214</v>
      </c>
      <c r="AE1994" s="46" t="s">
        <v>46</v>
      </c>
    </row>
    <row r="1995" spans="1:31" hidden="1">
      <c r="A1995" s="46">
        <v>19</v>
      </c>
      <c r="B1995" s="46" t="s">
        <v>210</v>
      </c>
      <c r="C1995" s="46" t="s">
        <v>2208</v>
      </c>
      <c r="D1995" s="46" t="s">
        <v>2209</v>
      </c>
      <c r="E1995" s="46" t="s">
        <v>2210</v>
      </c>
      <c r="F1995" s="46" t="s">
        <v>2229</v>
      </c>
      <c r="G1995" s="44" t="s">
        <v>9296</v>
      </c>
      <c r="H1995" s="44" t="s">
        <v>3</v>
      </c>
      <c r="I1995" s="46" t="s">
        <v>2229</v>
      </c>
      <c r="J1995" s="44" t="s">
        <v>9474</v>
      </c>
      <c r="K1995" s="46" t="s">
        <v>9475</v>
      </c>
      <c r="L1995" s="46">
        <v>15501691966</v>
      </c>
      <c r="N1995" s="46" t="s">
        <v>186</v>
      </c>
      <c r="O1995" s="46" t="s">
        <v>187</v>
      </c>
      <c r="P1995" s="46" t="s">
        <v>193</v>
      </c>
      <c r="Q1995" s="46" t="s">
        <v>7</v>
      </c>
      <c r="R1995" s="46" t="s">
        <v>7</v>
      </c>
      <c r="W1995" s="46" t="s">
        <v>189</v>
      </c>
      <c r="X1995" s="46" t="s">
        <v>2230</v>
      </c>
      <c r="Y1995" s="46" t="s">
        <v>9454</v>
      </c>
      <c r="AA1995" s="46">
        <v>18</v>
      </c>
      <c r="AB1995" s="46" t="s">
        <v>34</v>
      </c>
      <c r="AC1995" s="46" t="s">
        <v>2214</v>
      </c>
      <c r="AE1995" s="46" t="s">
        <v>2215</v>
      </c>
    </row>
    <row r="1996" spans="1:31" hidden="1">
      <c r="A1996" s="46">
        <v>20</v>
      </c>
      <c r="B1996" s="46" t="s">
        <v>210</v>
      </c>
      <c r="C1996" s="46" t="s">
        <v>2208</v>
      </c>
      <c r="D1996" s="46" t="s">
        <v>2209</v>
      </c>
      <c r="E1996" s="46" t="s">
        <v>2210</v>
      </c>
      <c r="F1996" s="46" t="s">
        <v>2229</v>
      </c>
      <c r="G1996" s="44" t="s">
        <v>9296</v>
      </c>
      <c r="H1996" s="44" t="s">
        <v>46</v>
      </c>
      <c r="I1996" s="46" t="s">
        <v>2216</v>
      </c>
      <c r="J1996" s="44" t="s">
        <v>9455</v>
      </c>
      <c r="K1996" s="46" t="s">
        <v>9456</v>
      </c>
      <c r="L1996" s="46">
        <v>18686775936</v>
      </c>
      <c r="N1996" s="46" t="s">
        <v>186</v>
      </c>
      <c r="P1996" s="46" t="s">
        <v>193</v>
      </c>
      <c r="Q1996" s="46" t="s">
        <v>7</v>
      </c>
      <c r="R1996" s="46" t="s">
        <v>7</v>
      </c>
      <c r="W1996" s="46" t="s">
        <v>189</v>
      </c>
      <c r="Y1996" s="46" t="s">
        <v>9454</v>
      </c>
      <c r="AA1996" s="46">
        <v>18</v>
      </c>
      <c r="AB1996" s="46" t="s">
        <v>34</v>
      </c>
      <c r="AC1996" s="46" t="s">
        <v>2214</v>
      </c>
    </row>
    <row r="1997" spans="1:31" hidden="1">
      <c r="A1997" s="46">
        <v>21</v>
      </c>
      <c r="B1997" s="46" t="s">
        <v>210</v>
      </c>
      <c r="C1997" s="46" t="s">
        <v>2208</v>
      </c>
      <c r="D1997" s="46" t="s">
        <v>2209</v>
      </c>
      <c r="E1997" s="46" t="s">
        <v>2210</v>
      </c>
      <c r="F1997" s="46" t="s">
        <v>2229</v>
      </c>
      <c r="G1997" s="44" t="s">
        <v>9296</v>
      </c>
      <c r="H1997" s="44" t="s">
        <v>8</v>
      </c>
      <c r="I1997" s="46" t="s">
        <v>9476</v>
      </c>
      <c r="J1997" s="44" t="s">
        <v>9477</v>
      </c>
      <c r="L1997" s="46">
        <v>18862141380</v>
      </c>
      <c r="N1997" s="46" t="s">
        <v>203</v>
      </c>
      <c r="P1997" s="46" t="s">
        <v>200</v>
      </c>
      <c r="Q1997" s="46" t="s">
        <v>7</v>
      </c>
      <c r="R1997" s="46" t="s">
        <v>7</v>
      </c>
      <c r="V1997" s="46" t="s">
        <v>9464</v>
      </c>
      <c r="W1997" s="46" t="s">
        <v>201</v>
      </c>
      <c r="Y1997" s="46" t="s">
        <v>9465</v>
      </c>
      <c r="AA1997" s="46">
        <v>18</v>
      </c>
      <c r="AB1997" s="46" t="s">
        <v>34</v>
      </c>
      <c r="AC1997" s="46" t="s">
        <v>2214</v>
      </c>
    </row>
    <row r="1998" spans="1:31" hidden="1">
      <c r="A1998" s="46">
        <v>22</v>
      </c>
      <c r="B1998" s="46" t="s">
        <v>210</v>
      </c>
      <c r="C1998" s="46" t="s">
        <v>2208</v>
      </c>
      <c r="D1998" s="46" t="s">
        <v>2209</v>
      </c>
      <c r="E1998" s="46" t="s">
        <v>2210</v>
      </c>
      <c r="F1998" s="46" t="s">
        <v>2231</v>
      </c>
      <c r="G1998" s="44" t="s">
        <v>2232</v>
      </c>
      <c r="H1998" s="44" t="s">
        <v>3</v>
      </c>
      <c r="I1998" s="46" t="s">
        <v>2231</v>
      </c>
      <c r="J1998" s="44" t="s">
        <v>2233</v>
      </c>
      <c r="K1998" s="46" t="s">
        <v>2234</v>
      </c>
      <c r="L1998" s="46">
        <v>13926579805</v>
      </c>
      <c r="N1998" s="46" t="s">
        <v>186</v>
      </c>
      <c r="O1998" s="46" t="s">
        <v>187</v>
      </c>
      <c r="P1998" s="46" t="s">
        <v>193</v>
      </c>
      <c r="Q1998" s="46" t="s">
        <v>4</v>
      </c>
      <c r="R1998" s="46" t="s">
        <v>4</v>
      </c>
      <c r="W1998" s="46" t="s">
        <v>189</v>
      </c>
      <c r="Y1998" s="46" t="s">
        <v>9454</v>
      </c>
      <c r="AA1998" s="46">
        <v>8</v>
      </c>
      <c r="AB1998" s="46" t="s">
        <v>34</v>
      </c>
      <c r="AC1998" s="46" t="s">
        <v>2214</v>
      </c>
      <c r="AE1998" s="46" t="s">
        <v>2215</v>
      </c>
    </row>
    <row r="1999" spans="1:31" hidden="1">
      <c r="A1999" s="46">
        <v>24</v>
      </c>
      <c r="B1999" s="46" t="s">
        <v>210</v>
      </c>
      <c r="C1999" s="46" t="s">
        <v>2208</v>
      </c>
      <c r="D1999" s="46" t="s">
        <v>2209</v>
      </c>
      <c r="E1999" s="46" t="s">
        <v>2210</v>
      </c>
      <c r="F1999" s="46" t="s">
        <v>2231</v>
      </c>
      <c r="G1999" s="44" t="s">
        <v>2232</v>
      </c>
      <c r="H1999" s="44" t="s">
        <v>46</v>
      </c>
      <c r="I1999" s="46" t="s">
        <v>2216</v>
      </c>
      <c r="J1999" s="44" t="s">
        <v>9455</v>
      </c>
      <c r="K1999" s="46" t="s">
        <v>9456</v>
      </c>
      <c r="L1999" s="46">
        <v>18686775936</v>
      </c>
      <c r="N1999" s="46" t="s">
        <v>186</v>
      </c>
      <c r="P1999" s="46" t="s">
        <v>193</v>
      </c>
      <c r="Q1999" s="46" t="s">
        <v>4</v>
      </c>
      <c r="R1999" s="46" t="s">
        <v>4</v>
      </c>
      <c r="W1999" s="46" t="s">
        <v>189</v>
      </c>
      <c r="Y1999" s="46" t="s">
        <v>9454</v>
      </c>
      <c r="AA1999" s="46">
        <v>8</v>
      </c>
      <c r="AB1999" s="46" t="s">
        <v>34</v>
      </c>
      <c r="AC1999" s="46" t="s">
        <v>2214</v>
      </c>
      <c r="AE1999" s="46" t="s">
        <v>46</v>
      </c>
    </row>
    <row r="2000" spans="1:31" hidden="1">
      <c r="A2000" s="46">
        <v>25</v>
      </c>
      <c r="B2000" s="46" t="s">
        <v>210</v>
      </c>
      <c r="C2000" s="46" t="s">
        <v>2208</v>
      </c>
      <c r="D2000" s="46" t="s">
        <v>2209</v>
      </c>
      <c r="E2000" s="46" t="s">
        <v>2210</v>
      </c>
      <c r="F2000" s="46" t="s">
        <v>2231</v>
      </c>
      <c r="G2000" s="44" t="s">
        <v>2235</v>
      </c>
      <c r="H2000" s="44" t="s">
        <v>3</v>
      </c>
      <c r="I2000" s="46" t="s">
        <v>2231</v>
      </c>
      <c r="J2000" s="44" t="s">
        <v>2233</v>
      </c>
      <c r="K2000" s="46" t="s">
        <v>2234</v>
      </c>
      <c r="L2000" s="46">
        <v>13926579805</v>
      </c>
      <c r="N2000" s="46" t="s">
        <v>186</v>
      </c>
      <c r="O2000" s="46" t="s">
        <v>187</v>
      </c>
      <c r="P2000" s="46" t="s">
        <v>193</v>
      </c>
      <c r="Q2000" s="46" t="s">
        <v>4</v>
      </c>
      <c r="R2000" s="46" t="s">
        <v>4</v>
      </c>
      <c r="W2000" s="46" t="s">
        <v>189</v>
      </c>
      <c r="Y2000" s="46" t="s">
        <v>9454</v>
      </c>
      <c r="AA2000" s="46">
        <v>18</v>
      </c>
      <c r="AB2000" s="46" t="s">
        <v>34</v>
      </c>
      <c r="AC2000" s="46" t="s">
        <v>2214</v>
      </c>
      <c r="AE2000" s="46" t="s">
        <v>2215</v>
      </c>
    </row>
    <row r="2001" spans="1:31" hidden="1">
      <c r="A2001" s="46">
        <v>28</v>
      </c>
      <c r="B2001" s="46" t="s">
        <v>210</v>
      </c>
      <c r="C2001" s="46" t="s">
        <v>2208</v>
      </c>
      <c r="D2001" s="46" t="s">
        <v>2209</v>
      </c>
      <c r="E2001" s="46" t="s">
        <v>2210</v>
      </c>
      <c r="F2001" s="46" t="s">
        <v>2231</v>
      </c>
      <c r="G2001" s="44" t="s">
        <v>2235</v>
      </c>
      <c r="H2001" s="44" t="s">
        <v>46</v>
      </c>
      <c r="I2001" s="46" t="s">
        <v>2216</v>
      </c>
      <c r="J2001" s="44" t="s">
        <v>9455</v>
      </c>
      <c r="K2001" s="46" t="s">
        <v>9456</v>
      </c>
      <c r="L2001" s="46">
        <v>18686775936</v>
      </c>
      <c r="N2001" s="46" t="s">
        <v>186</v>
      </c>
      <c r="P2001" s="46" t="s">
        <v>193</v>
      </c>
      <c r="Q2001" s="46" t="s">
        <v>4</v>
      </c>
      <c r="R2001" s="46" t="s">
        <v>4</v>
      </c>
      <c r="W2001" s="46" t="s">
        <v>189</v>
      </c>
      <c r="Y2001" s="46" t="s">
        <v>9454</v>
      </c>
      <c r="AA2001" s="46">
        <v>18</v>
      </c>
      <c r="AB2001" s="46" t="s">
        <v>34</v>
      </c>
      <c r="AC2001" s="46" t="s">
        <v>2214</v>
      </c>
      <c r="AE2001" s="46" t="s">
        <v>46</v>
      </c>
    </row>
    <row r="2002" spans="1:31" hidden="1">
      <c r="A2002" s="46">
        <v>32</v>
      </c>
      <c r="B2002" s="46" t="s">
        <v>210</v>
      </c>
      <c r="C2002" s="46" t="s">
        <v>2208</v>
      </c>
      <c r="D2002" s="46" t="s">
        <v>2209</v>
      </c>
      <c r="E2002" s="46" t="s">
        <v>2210</v>
      </c>
      <c r="F2002" s="46" t="s">
        <v>2231</v>
      </c>
      <c r="G2002" s="44" t="s">
        <v>9297</v>
      </c>
      <c r="H2002" s="44" t="s">
        <v>3</v>
      </c>
      <c r="I2002" s="46" t="s">
        <v>2231</v>
      </c>
      <c r="J2002" s="44" t="s">
        <v>2233</v>
      </c>
      <c r="K2002" s="46" t="s">
        <v>2234</v>
      </c>
      <c r="L2002" s="46">
        <v>13926579805</v>
      </c>
      <c r="N2002" s="46" t="s">
        <v>186</v>
      </c>
      <c r="O2002" s="46" t="s">
        <v>187</v>
      </c>
      <c r="P2002" s="46" t="s">
        <v>193</v>
      </c>
      <c r="Q2002" s="46" t="s">
        <v>7</v>
      </c>
      <c r="R2002" s="46" t="s">
        <v>7</v>
      </c>
      <c r="W2002" s="46" t="s">
        <v>189</v>
      </c>
      <c r="Y2002" s="46" t="s">
        <v>9454</v>
      </c>
      <c r="AA2002" s="46">
        <v>18</v>
      </c>
      <c r="AB2002" s="46" t="s">
        <v>34</v>
      </c>
      <c r="AC2002" s="46" t="s">
        <v>2214</v>
      </c>
      <c r="AE2002" s="46" t="s">
        <v>2215</v>
      </c>
    </row>
    <row r="2003" spans="1:31" hidden="1">
      <c r="A2003" s="46">
        <v>33</v>
      </c>
      <c r="B2003" s="46" t="s">
        <v>210</v>
      </c>
      <c r="C2003" s="46" t="s">
        <v>2208</v>
      </c>
      <c r="D2003" s="46" t="s">
        <v>2209</v>
      </c>
      <c r="E2003" s="46" t="s">
        <v>2210</v>
      </c>
      <c r="F2003" s="46" t="s">
        <v>2231</v>
      </c>
      <c r="G2003" s="44" t="s">
        <v>9297</v>
      </c>
      <c r="H2003" s="44" t="s">
        <v>8</v>
      </c>
      <c r="I2003" s="46" t="s">
        <v>9478</v>
      </c>
      <c r="J2003" s="44" t="s">
        <v>2233</v>
      </c>
      <c r="L2003" s="46">
        <v>13626194725</v>
      </c>
      <c r="N2003" s="46" t="s">
        <v>203</v>
      </c>
      <c r="P2003" s="46" t="s">
        <v>200</v>
      </c>
      <c r="Q2003" s="46" t="s">
        <v>7</v>
      </c>
      <c r="R2003" s="46" t="s">
        <v>7</v>
      </c>
      <c r="V2003" s="46" t="s">
        <v>9464</v>
      </c>
      <c r="W2003" s="46" t="s">
        <v>201</v>
      </c>
      <c r="Y2003" s="46" t="s">
        <v>9465</v>
      </c>
      <c r="AA2003" s="46">
        <v>18</v>
      </c>
      <c r="AB2003" s="46" t="s">
        <v>34</v>
      </c>
      <c r="AC2003" s="46" t="s">
        <v>2214</v>
      </c>
    </row>
    <row r="2004" spans="1:31" hidden="1">
      <c r="A2004" s="46">
        <v>34</v>
      </c>
      <c r="B2004" s="46" t="s">
        <v>210</v>
      </c>
      <c r="C2004" s="46" t="s">
        <v>2208</v>
      </c>
      <c r="D2004" s="46" t="s">
        <v>2209</v>
      </c>
      <c r="E2004" s="46" t="s">
        <v>2210</v>
      </c>
      <c r="F2004" s="46" t="s">
        <v>2231</v>
      </c>
      <c r="G2004" s="44" t="s">
        <v>9297</v>
      </c>
      <c r="H2004" s="44" t="s">
        <v>46</v>
      </c>
      <c r="I2004" s="46" t="s">
        <v>2216</v>
      </c>
      <c r="J2004" s="44" t="s">
        <v>9455</v>
      </c>
      <c r="K2004" s="46" t="s">
        <v>9456</v>
      </c>
      <c r="L2004" s="46">
        <v>18686775936</v>
      </c>
      <c r="N2004" s="46" t="s">
        <v>186</v>
      </c>
      <c r="P2004" s="46" t="s">
        <v>193</v>
      </c>
      <c r="Q2004" s="46" t="s">
        <v>7</v>
      </c>
      <c r="R2004" s="46" t="s">
        <v>7</v>
      </c>
      <c r="W2004" s="46" t="s">
        <v>189</v>
      </c>
      <c r="Y2004" s="46" t="s">
        <v>9454</v>
      </c>
      <c r="AA2004" s="46">
        <v>18</v>
      </c>
      <c r="AB2004" s="46" t="s">
        <v>34</v>
      </c>
      <c r="AC2004" s="46" t="s">
        <v>2214</v>
      </c>
      <c r="AE2004" s="46" t="s">
        <v>46</v>
      </c>
    </row>
    <row r="2005" spans="1:31" hidden="1">
      <c r="A2005" s="46">
        <v>35</v>
      </c>
      <c r="B2005" s="46" t="s">
        <v>210</v>
      </c>
      <c r="C2005" s="46" t="s">
        <v>2208</v>
      </c>
      <c r="D2005" s="46" t="s">
        <v>2209</v>
      </c>
      <c r="E2005" s="46" t="s">
        <v>2210</v>
      </c>
      <c r="F2005" s="46" t="s">
        <v>2236</v>
      </c>
      <c r="G2005" s="44" t="s">
        <v>9298</v>
      </c>
      <c r="H2005" s="44" t="s">
        <v>3</v>
      </c>
      <c r="I2005" s="46" t="s">
        <v>2236</v>
      </c>
      <c r="J2005" s="44" t="s">
        <v>9479</v>
      </c>
      <c r="K2005" s="46" t="s">
        <v>9480</v>
      </c>
      <c r="L2005" s="46">
        <v>18626193927</v>
      </c>
      <c r="N2005" s="46" t="s">
        <v>186</v>
      </c>
      <c r="O2005" s="46" t="s">
        <v>187</v>
      </c>
      <c r="P2005" s="46" t="s">
        <v>193</v>
      </c>
      <c r="Q2005" s="46" t="s">
        <v>7</v>
      </c>
      <c r="R2005" s="46" t="s">
        <v>7</v>
      </c>
      <c r="W2005" s="46" t="s">
        <v>189</v>
      </c>
      <c r="X2005" s="46" t="s">
        <v>9481</v>
      </c>
      <c r="Y2005" s="46" t="s">
        <v>9454</v>
      </c>
      <c r="AA2005" s="46">
        <v>18</v>
      </c>
      <c r="AB2005" s="46" t="s">
        <v>34</v>
      </c>
      <c r="AC2005" s="46" t="s">
        <v>2214</v>
      </c>
    </row>
    <row r="2006" spans="1:31" hidden="1">
      <c r="A2006" s="46">
        <v>37</v>
      </c>
      <c r="B2006" s="46" t="s">
        <v>210</v>
      </c>
      <c r="C2006" s="46" t="s">
        <v>2208</v>
      </c>
      <c r="D2006" s="46" t="s">
        <v>2209</v>
      </c>
      <c r="E2006" s="46" t="s">
        <v>2210</v>
      </c>
      <c r="F2006" s="46" t="s">
        <v>2236</v>
      </c>
      <c r="G2006" s="44" t="s">
        <v>9298</v>
      </c>
      <c r="H2006" s="44" t="s">
        <v>46</v>
      </c>
      <c r="I2006" s="46" t="s">
        <v>2216</v>
      </c>
      <c r="J2006" s="44" t="s">
        <v>9455</v>
      </c>
      <c r="K2006" s="46" t="s">
        <v>9456</v>
      </c>
      <c r="L2006" s="46">
        <v>18686775936</v>
      </c>
      <c r="N2006" s="46" t="s">
        <v>186</v>
      </c>
      <c r="P2006" s="46" t="s">
        <v>193</v>
      </c>
      <c r="Q2006" s="46" t="s">
        <v>7</v>
      </c>
      <c r="R2006" s="46" t="s">
        <v>7</v>
      </c>
      <c r="W2006" s="46" t="s">
        <v>189</v>
      </c>
      <c r="Y2006" s="46" t="s">
        <v>9454</v>
      </c>
      <c r="AA2006" s="46">
        <v>18</v>
      </c>
      <c r="AB2006" s="46" t="s">
        <v>34</v>
      </c>
      <c r="AC2006" s="46" t="s">
        <v>2214</v>
      </c>
      <c r="AE2006" s="46" t="s">
        <v>46</v>
      </c>
    </row>
    <row r="2007" spans="1:31" hidden="1">
      <c r="A2007" s="46">
        <v>38</v>
      </c>
      <c r="B2007" s="46" t="s">
        <v>210</v>
      </c>
      <c r="C2007" s="46" t="s">
        <v>2237</v>
      </c>
      <c r="D2007" s="46" t="s">
        <v>2209</v>
      </c>
      <c r="E2007" s="46" t="s">
        <v>2210</v>
      </c>
      <c r="F2007" s="46" t="s">
        <v>2238</v>
      </c>
      <c r="G2007" s="44" t="s">
        <v>2239</v>
      </c>
      <c r="H2007" s="44" t="s">
        <v>3</v>
      </c>
      <c r="I2007" s="46" t="s">
        <v>2238</v>
      </c>
      <c r="J2007" s="44" t="s">
        <v>9482</v>
      </c>
      <c r="K2007" s="46" t="s">
        <v>2240</v>
      </c>
      <c r="L2007" s="46" t="s">
        <v>2241</v>
      </c>
      <c r="N2007" s="46" t="s">
        <v>186</v>
      </c>
      <c r="O2007" s="46" t="s">
        <v>187</v>
      </c>
      <c r="P2007" s="46" t="s">
        <v>193</v>
      </c>
      <c r="Q2007" s="46" t="s">
        <v>7</v>
      </c>
      <c r="R2007" s="46" t="s">
        <v>7</v>
      </c>
      <c r="W2007" s="46" t="s">
        <v>189</v>
      </c>
      <c r="Y2007" s="46" t="s">
        <v>9454</v>
      </c>
      <c r="AA2007" s="46">
        <v>31</v>
      </c>
      <c r="AB2007" s="46" t="s">
        <v>195</v>
      </c>
      <c r="AC2007" s="46" t="s">
        <v>2242</v>
      </c>
      <c r="AE2007" s="46" t="s">
        <v>2215</v>
      </c>
    </row>
    <row r="2008" spans="1:31" hidden="1">
      <c r="A2008" s="46">
        <v>39</v>
      </c>
      <c r="B2008" s="46" t="s">
        <v>210</v>
      </c>
      <c r="C2008" s="46" t="s">
        <v>2237</v>
      </c>
      <c r="D2008" s="46" t="s">
        <v>2209</v>
      </c>
      <c r="E2008" s="46" t="s">
        <v>2210</v>
      </c>
      <c r="F2008" s="46" t="s">
        <v>2238</v>
      </c>
      <c r="G2008" s="44" t="s">
        <v>2239</v>
      </c>
      <c r="H2008" s="44" t="s">
        <v>46</v>
      </c>
      <c r="I2008" s="46" t="s">
        <v>2243</v>
      </c>
      <c r="J2008" s="44" t="s">
        <v>9483</v>
      </c>
      <c r="K2008" s="46" t="s">
        <v>9484</v>
      </c>
      <c r="L2008" s="46" t="s">
        <v>9485</v>
      </c>
      <c r="N2008" s="46" t="s">
        <v>186</v>
      </c>
      <c r="P2008" s="46" t="s">
        <v>200</v>
      </c>
      <c r="Q2008" s="46" t="s">
        <v>7</v>
      </c>
      <c r="R2008" s="46" t="s">
        <v>7</v>
      </c>
      <c r="V2008" s="46" t="s">
        <v>9486</v>
      </c>
      <c r="W2008" s="46" t="s">
        <v>201</v>
      </c>
      <c r="Y2008" s="46" t="s">
        <v>9465</v>
      </c>
      <c r="AA2008" s="46">
        <v>31</v>
      </c>
      <c r="AB2008" s="46" t="s">
        <v>195</v>
      </c>
      <c r="AC2008" s="46" t="s">
        <v>2242</v>
      </c>
    </row>
    <row r="2009" spans="1:31" hidden="1">
      <c r="A2009" s="46">
        <v>40</v>
      </c>
      <c r="B2009" s="46" t="s">
        <v>210</v>
      </c>
      <c r="C2009" s="46" t="s">
        <v>2237</v>
      </c>
      <c r="D2009" s="46" t="s">
        <v>2209</v>
      </c>
      <c r="E2009" s="46" t="s">
        <v>2210</v>
      </c>
      <c r="F2009" s="46" t="s">
        <v>2244</v>
      </c>
      <c r="G2009" s="44" t="s">
        <v>2245</v>
      </c>
      <c r="H2009" s="44" t="s">
        <v>3</v>
      </c>
      <c r="I2009" s="46" t="s">
        <v>2244</v>
      </c>
      <c r="J2009" s="44" t="s">
        <v>2246</v>
      </c>
      <c r="K2009" s="46" t="s">
        <v>2247</v>
      </c>
      <c r="L2009" s="46">
        <v>15851360543</v>
      </c>
      <c r="N2009" s="46" t="s">
        <v>186</v>
      </c>
      <c r="O2009" s="46" t="s">
        <v>187</v>
      </c>
      <c r="P2009" s="46" t="s">
        <v>193</v>
      </c>
      <c r="Q2009" s="46" t="s">
        <v>7</v>
      </c>
      <c r="R2009" s="46" t="s">
        <v>7</v>
      </c>
      <c r="W2009" s="46" t="s">
        <v>189</v>
      </c>
      <c r="Y2009" s="46" t="s">
        <v>9454</v>
      </c>
      <c r="AA2009" s="46">
        <v>37</v>
      </c>
      <c r="AB2009" s="46" t="s">
        <v>195</v>
      </c>
      <c r="AC2009" s="46" t="s">
        <v>2242</v>
      </c>
      <c r="AE2009" s="46" t="s">
        <v>9487</v>
      </c>
    </row>
    <row r="2010" spans="1:31" hidden="1">
      <c r="A2010" s="46">
        <v>41</v>
      </c>
      <c r="B2010" s="46" t="s">
        <v>210</v>
      </c>
      <c r="C2010" s="46" t="s">
        <v>2237</v>
      </c>
      <c r="D2010" s="46" t="s">
        <v>2209</v>
      </c>
      <c r="E2010" s="46" t="s">
        <v>2210</v>
      </c>
      <c r="F2010" s="46" t="s">
        <v>2244</v>
      </c>
      <c r="G2010" s="44" t="s">
        <v>2245</v>
      </c>
      <c r="H2010" s="44" t="s">
        <v>46</v>
      </c>
      <c r="I2010" s="46" t="s">
        <v>2243</v>
      </c>
      <c r="J2010" s="44" t="s">
        <v>9483</v>
      </c>
      <c r="K2010" s="46" t="s">
        <v>9484</v>
      </c>
      <c r="L2010" s="46" t="s">
        <v>9485</v>
      </c>
      <c r="N2010" s="46" t="s">
        <v>186</v>
      </c>
      <c r="P2010" s="46" t="s">
        <v>200</v>
      </c>
      <c r="Q2010" s="46" t="s">
        <v>7</v>
      </c>
      <c r="R2010" s="46" t="s">
        <v>7</v>
      </c>
      <c r="V2010" s="46" t="s">
        <v>9486</v>
      </c>
      <c r="W2010" s="46" t="s">
        <v>201</v>
      </c>
      <c r="Y2010" s="46" t="s">
        <v>9465</v>
      </c>
      <c r="AA2010" s="46">
        <v>37</v>
      </c>
      <c r="AB2010" s="46" t="s">
        <v>195</v>
      </c>
      <c r="AC2010" s="46" t="s">
        <v>2242</v>
      </c>
    </row>
    <row r="2011" spans="1:31" hidden="1">
      <c r="A2011" s="46">
        <v>42</v>
      </c>
      <c r="B2011" s="46" t="s">
        <v>210</v>
      </c>
      <c r="C2011" s="46" t="s">
        <v>2237</v>
      </c>
      <c r="D2011" s="46" t="s">
        <v>2209</v>
      </c>
      <c r="E2011" s="46" t="s">
        <v>2210</v>
      </c>
      <c r="F2011" s="46" t="s">
        <v>2248</v>
      </c>
      <c r="G2011" s="44" t="s">
        <v>2249</v>
      </c>
      <c r="H2011" s="44" t="s">
        <v>3</v>
      </c>
      <c r="I2011" s="46" t="s">
        <v>2248</v>
      </c>
      <c r="J2011" s="44" t="s">
        <v>2250</v>
      </c>
      <c r="K2011" s="46" t="s">
        <v>2251</v>
      </c>
      <c r="L2011" s="46" t="s">
        <v>2252</v>
      </c>
      <c r="N2011" s="46" t="s">
        <v>186</v>
      </c>
      <c r="O2011" s="46" t="s">
        <v>187</v>
      </c>
      <c r="P2011" s="46" t="s">
        <v>193</v>
      </c>
      <c r="Q2011" s="46" t="s">
        <v>7</v>
      </c>
      <c r="R2011" s="46" t="s">
        <v>7</v>
      </c>
      <c r="W2011" s="46" t="s">
        <v>189</v>
      </c>
      <c r="Y2011" s="46" t="s">
        <v>9454</v>
      </c>
      <c r="AA2011" s="46">
        <v>53</v>
      </c>
      <c r="AB2011" s="46" t="s">
        <v>195</v>
      </c>
      <c r="AC2011" s="46" t="s">
        <v>2253</v>
      </c>
      <c r="AE2011" s="46" t="s">
        <v>9488</v>
      </c>
    </row>
    <row r="2012" spans="1:31" hidden="1">
      <c r="A2012" s="46">
        <v>43</v>
      </c>
      <c r="B2012" s="46" t="s">
        <v>210</v>
      </c>
      <c r="C2012" s="46" t="s">
        <v>2237</v>
      </c>
      <c r="D2012" s="46" t="s">
        <v>2209</v>
      </c>
      <c r="E2012" s="46" t="s">
        <v>2210</v>
      </c>
      <c r="F2012" s="46" t="s">
        <v>2248</v>
      </c>
      <c r="G2012" s="44" t="s">
        <v>2249</v>
      </c>
      <c r="H2012" s="44" t="s">
        <v>3</v>
      </c>
      <c r="I2012" s="46" t="s">
        <v>9489</v>
      </c>
      <c r="J2012" s="44" t="s">
        <v>9490</v>
      </c>
      <c r="L2012" s="46">
        <v>15094303518</v>
      </c>
      <c r="N2012" s="46" t="s">
        <v>186</v>
      </c>
      <c r="O2012" s="46" t="s">
        <v>187</v>
      </c>
      <c r="P2012" s="46" t="s">
        <v>193</v>
      </c>
      <c r="Q2012" s="46" t="s">
        <v>7</v>
      </c>
      <c r="R2012" s="46" t="s">
        <v>7</v>
      </c>
      <c r="W2012" s="46" t="s">
        <v>189</v>
      </c>
      <c r="Y2012" s="46" t="s">
        <v>9454</v>
      </c>
      <c r="AA2012" s="46">
        <v>53</v>
      </c>
      <c r="AB2012" s="46" t="s">
        <v>195</v>
      </c>
      <c r="AC2012" s="46" t="s">
        <v>2253</v>
      </c>
    </row>
    <row r="2013" spans="1:31" hidden="1">
      <c r="A2013" s="46">
        <v>48</v>
      </c>
      <c r="B2013" s="46" t="s">
        <v>210</v>
      </c>
      <c r="C2013" s="46" t="s">
        <v>2237</v>
      </c>
      <c r="D2013" s="46" t="s">
        <v>2209</v>
      </c>
      <c r="E2013" s="46" t="s">
        <v>2210</v>
      </c>
      <c r="F2013" s="46" t="s">
        <v>2254</v>
      </c>
      <c r="G2013" s="44" t="s">
        <v>2255</v>
      </c>
      <c r="H2013" s="44" t="s">
        <v>3</v>
      </c>
      <c r="I2013" s="46" t="s">
        <v>2254</v>
      </c>
      <c r="J2013" s="44" t="s">
        <v>2256</v>
      </c>
      <c r="K2013" s="46" t="s">
        <v>2257</v>
      </c>
      <c r="L2013" s="46" t="s">
        <v>9491</v>
      </c>
      <c r="N2013" s="46" t="s">
        <v>186</v>
      </c>
      <c r="O2013" s="46" t="s">
        <v>187</v>
      </c>
      <c r="P2013" s="46" t="s">
        <v>193</v>
      </c>
      <c r="Q2013" s="46" t="s">
        <v>4</v>
      </c>
      <c r="R2013" s="46" t="s">
        <v>4</v>
      </c>
      <c r="W2013" s="46" t="s">
        <v>189</v>
      </c>
      <c r="Y2013" s="46" t="s">
        <v>9454</v>
      </c>
      <c r="AA2013" s="46">
        <v>45</v>
      </c>
      <c r="AB2013" s="46" t="s">
        <v>195</v>
      </c>
      <c r="AC2013" s="46" t="s">
        <v>2242</v>
      </c>
      <c r="AE2013" s="46" t="s">
        <v>2215</v>
      </c>
    </row>
    <row r="2014" spans="1:31" hidden="1">
      <c r="A2014" s="46">
        <v>49</v>
      </c>
      <c r="B2014" s="46" t="s">
        <v>210</v>
      </c>
      <c r="C2014" s="46" t="s">
        <v>2237</v>
      </c>
      <c r="D2014" s="46" t="s">
        <v>2209</v>
      </c>
      <c r="E2014" s="46" t="s">
        <v>2210</v>
      </c>
      <c r="F2014" s="46" t="s">
        <v>2254</v>
      </c>
      <c r="G2014" s="44" t="s">
        <v>2255</v>
      </c>
      <c r="H2014" s="44" t="s">
        <v>46</v>
      </c>
      <c r="I2014" s="46" t="s">
        <v>2243</v>
      </c>
      <c r="J2014" s="44" t="s">
        <v>9483</v>
      </c>
      <c r="K2014" s="46" t="s">
        <v>9484</v>
      </c>
      <c r="L2014" s="46" t="s">
        <v>9485</v>
      </c>
      <c r="N2014" s="46" t="s">
        <v>186</v>
      </c>
      <c r="P2014" s="46" t="s">
        <v>200</v>
      </c>
      <c r="Q2014" s="46" t="s">
        <v>4</v>
      </c>
      <c r="R2014" s="46" t="s">
        <v>4</v>
      </c>
      <c r="V2014" s="46" t="s">
        <v>9486</v>
      </c>
      <c r="W2014" s="46" t="s">
        <v>201</v>
      </c>
      <c r="Y2014" s="46" t="s">
        <v>9465</v>
      </c>
      <c r="AA2014" s="46">
        <v>45</v>
      </c>
      <c r="AB2014" s="46" t="s">
        <v>195</v>
      </c>
      <c r="AC2014" s="46" t="s">
        <v>2242</v>
      </c>
    </row>
    <row r="2015" spans="1:31" hidden="1">
      <c r="A2015" s="46">
        <v>50</v>
      </c>
      <c r="B2015" s="46" t="s">
        <v>210</v>
      </c>
      <c r="C2015" s="46" t="s">
        <v>2237</v>
      </c>
      <c r="D2015" s="46" t="s">
        <v>2209</v>
      </c>
      <c r="E2015" s="46" t="s">
        <v>2210</v>
      </c>
      <c r="F2015" s="46" t="s">
        <v>2254</v>
      </c>
      <c r="G2015" s="44" t="s">
        <v>2255</v>
      </c>
      <c r="H2015" s="44" t="s">
        <v>5</v>
      </c>
      <c r="I2015" s="46" t="s">
        <v>2258</v>
      </c>
      <c r="J2015" s="44" t="s">
        <v>2256</v>
      </c>
      <c r="K2015" s="46" t="s">
        <v>2257</v>
      </c>
      <c r="L2015" s="46">
        <v>15962561416</v>
      </c>
      <c r="N2015" s="46" t="s">
        <v>186</v>
      </c>
      <c r="O2015" s="46" t="s">
        <v>187</v>
      </c>
      <c r="P2015" s="46" t="s">
        <v>193</v>
      </c>
      <c r="Q2015" s="46" t="s">
        <v>4</v>
      </c>
      <c r="R2015" s="46" t="s">
        <v>4</v>
      </c>
      <c r="W2015" s="46" t="s">
        <v>189</v>
      </c>
      <c r="Y2015" s="46" t="s">
        <v>9492</v>
      </c>
      <c r="AA2015" s="46">
        <v>31</v>
      </c>
      <c r="AB2015" s="46" t="s">
        <v>195</v>
      </c>
      <c r="AC2015" s="46" t="s">
        <v>2242</v>
      </c>
    </row>
    <row r="2016" spans="1:31" hidden="1">
      <c r="A2016" s="46">
        <v>51</v>
      </c>
      <c r="B2016" s="46" t="s">
        <v>210</v>
      </c>
      <c r="C2016" s="46" t="s">
        <v>2237</v>
      </c>
      <c r="D2016" s="46" t="s">
        <v>2209</v>
      </c>
      <c r="E2016" s="46" t="s">
        <v>2210</v>
      </c>
      <c r="F2016" s="46" t="s">
        <v>2244</v>
      </c>
      <c r="G2016" s="44" t="s">
        <v>2259</v>
      </c>
      <c r="H2016" s="44" t="s">
        <v>3</v>
      </c>
      <c r="I2016" s="46" t="s">
        <v>2244</v>
      </c>
      <c r="J2016" s="44" t="s">
        <v>2246</v>
      </c>
      <c r="K2016" s="46" t="s">
        <v>2247</v>
      </c>
      <c r="L2016" s="46">
        <v>15851360543</v>
      </c>
      <c r="N2016" s="46" t="s">
        <v>186</v>
      </c>
      <c r="O2016" s="46" t="s">
        <v>187</v>
      </c>
      <c r="P2016" s="46" t="s">
        <v>193</v>
      </c>
      <c r="Q2016" s="46" t="s">
        <v>4</v>
      </c>
      <c r="R2016" s="46" t="s">
        <v>4</v>
      </c>
      <c r="W2016" s="46" t="s">
        <v>189</v>
      </c>
      <c r="Y2016" s="46" t="s">
        <v>9454</v>
      </c>
      <c r="AA2016" s="46">
        <v>27</v>
      </c>
      <c r="AB2016" s="46" t="s">
        <v>34</v>
      </c>
      <c r="AC2016" s="46" t="s">
        <v>2242</v>
      </c>
      <c r="AE2016" s="46" t="s">
        <v>9487</v>
      </c>
    </row>
    <row r="2017" spans="1:31" hidden="1">
      <c r="A2017" s="46">
        <v>54</v>
      </c>
      <c r="B2017" s="46" t="s">
        <v>210</v>
      </c>
      <c r="C2017" s="46" t="s">
        <v>2237</v>
      </c>
      <c r="D2017" s="46" t="s">
        <v>2209</v>
      </c>
      <c r="E2017" s="46" t="s">
        <v>2210</v>
      </c>
      <c r="F2017" s="46" t="s">
        <v>2244</v>
      </c>
      <c r="G2017" s="44" t="s">
        <v>2259</v>
      </c>
      <c r="H2017" s="44" t="s">
        <v>46</v>
      </c>
      <c r="I2017" s="46" t="s">
        <v>2243</v>
      </c>
      <c r="J2017" s="44" t="s">
        <v>9483</v>
      </c>
      <c r="K2017" s="46" t="s">
        <v>9484</v>
      </c>
      <c r="L2017" s="46" t="s">
        <v>9485</v>
      </c>
      <c r="N2017" s="46" t="s">
        <v>186</v>
      </c>
      <c r="P2017" s="46" t="s">
        <v>200</v>
      </c>
      <c r="Q2017" s="46" t="s">
        <v>4</v>
      </c>
      <c r="R2017" s="46" t="s">
        <v>4</v>
      </c>
      <c r="V2017" s="46" t="s">
        <v>9486</v>
      </c>
      <c r="W2017" s="46" t="s">
        <v>201</v>
      </c>
      <c r="Y2017" s="46" t="s">
        <v>9454</v>
      </c>
      <c r="AA2017" s="46">
        <v>27</v>
      </c>
      <c r="AB2017" s="46" t="s">
        <v>34</v>
      </c>
      <c r="AC2017" s="46" t="s">
        <v>2242</v>
      </c>
      <c r="AE2017" s="46" t="s">
        <v>46</v>
      </c>
    </row>
    <row r="2018" spans="1:31" hidden="1">
      <c r="A2018" s="46">
        <v>55</v>
      </c>
      <c r="B2018" s="46" t="s">
        <v>210</v>
      </c>
      <c r="C2018" s="46" t="s">
        <v>2260</v>
      </c>
      <c r="D2018" s="46" t="s">
        <v>1066</v>
      </c>
      <c r="E2018" s="46" t="s">
        <v>2210</v>
      </c>
      <c r="F2018" s="46" t="s">
        <v>9299</v>
      </c>
      <c r="G2018" s="44" t="s">
        <v>2261</v>
      </c>
      <c r="H2018" s="44" t="s">
        <v>3</v>
      </c>
      <c r="I2018" s="46" t="s">
        <v>9299</v>
      </c>
      <c r="J2018" s="44" t="s">
        <v>9493</v>
      </c>
      <c r="K2018" s="46" t="s">
        <v>2262</v>
      </c>
      <c r="L2018" s="46">
        <v>13851522940</v>
      </c>
      <c r="N2018" s="46" t="s">
        <v>186</v>
      </c>
      <c r="O2018" s="46" t="s">
        <v>187</v>
      </c>
      <c r="P2018" s="46" t="s">
        <v>193</v>
      </c>
      <c r="Q2018" s="46" t="s">
        <v>4</v>
      </c>
      <c r="R2018" s="46" t="s">
        <v>4</v>
      </c>
      <c r="W2018" s="46" t="s">
        <v>189</v>
      </c>
      <c r="Y2018" s="46" t="s">
        <v>9454</v>
      </c>
      <c r="AA2018" s="46">
        <v>88</v>
      </c>
      <c r="AB2018" s="46" t="s">
        <v>34</v>
      </c>
      <c r="AC2018" s="46" t="s">
        <v>2263</v>
      </c>
    </row>
    <row r="2019" spans="1:31" hidden="1">
      <c r="A2019" s="46">
        <v>56</v>
      </c>
      <c r="B2019" s="46" t="s">
        <v>210</v>
      </c>
      <c r="C2019" s="46" t="s">
        <v>2260</v>
      </c>
      <c r="D2019" s="46" t="s">
        <v>1066</v>
      </c>
      <c r="E2019" s="46" t="s">
        <v>2210</v>
      </c>
      <c r="F2019" s="46" t="s">
        <v>9299</v>
      </c>
      <c r="G2019" s="44" t="s">
        <v>2261</v>
      </c>
      <c r="H2019" s="44" t="s">
        <v>5</v>
      </c>
      <c r="I2019" s="46" t="s">
        <v>9494</v>
      </c>
      <c r="J2019" s="44" t="s">
        <v>9495</v>
      </c>
      <c r="K2019" s="46" t="s">
        <v>9496</v>
      </c>
      <c r="L2019" s="46">
        <v>18013892601</v>
      </c>
      <c r="N2019" s="46" t="s">
        <v>186</v>
      </c>
      <c r="P2019" s="46" t="s">
        <v>193</v>
      </c>
      <c r="Q2019" s="46" t="s">
        <v>4</v>
      </c>
      <c r="R2019" s="46" t="s">
        <v>4</v>
      </c>
      <c r="W2019" s="46" t="s">
        <v>189</v>
      </c>
      <c r="Y2019" s="46" t="s">
        <v>2264</v>
      </c>
      <c r="AA2019" s="46">
        <v>88</v>
      </c>
      <c r="AB2019" s="46" t="s">
        <v>34</v>
      </c>
      <c r="AC2019" s="46" t="s">
        <v>2263</v>
      </c>
    </row>
    <row r="2020" spans="1:31" hidden="1">
      <c r="A2020" s="46">
        <v>57</v>
      </c>
      <c r="B2020" s="46" t="s">
        <v>210</v>
      </c>
      <c r="C2020" s="46" t="s">
        <v>2260</v>
      </c>
      <c r="D2020" s="46" t="s">
        <v>1066</v>
      </c>
      <c r="E2020" s="46" t="s">
        <v>2210</v>
      </c>
      <c r="F2020" s="46" t="s">
        <v>9299</v>
      </c>
      <c r="G2020" s="44" t="s">
        <v>2261</v>
      </c>
      <c r="H2020" s="44" t="s">
        <v>46</v>
      </c>
      <c r="I2020" s="46" t="s">
        <v>9300</v>
      </c>
      <c r="J2020" s="44" t="s">
        <v>9497</v>
      </c>
      <c r="K2020" s="46" t="s">
        <v>9498</v>
      </c>
      <c r="L2020" s="46">
        <v>13851401232</v>
      </c>
      <c r="N2020" s="46" t="s">
        <v>186</v>
      </c>
      <c r="P2020" s="46" t="s">
        <v>200</v>
      </c>
      <c r="Q2020" s="46" t="s">
        <v>4</v>
      </c>
      <c r="R2020" s="46" t="s">
        <v>4</v>
      </c>
      <c r="V2020" s="46" t="s">
        <v>9486</v>
      </c>
      <c r="W2020" s="46" t="s">
        <v>201</v>
      </c>
      <c r="Y2020" s="46" t="s">
        <v>9465</v>
      </c>
      <c r="AA2020" s="46">
        <v>88</v>
      </c>
      <c r="AB2020" s="46" t="s">
        <v>34</v>
      </c>
      <c r="AC2020" s="46" t="s">
        <v>2263</v>
      </c>
      <c r="AE2020" s="46" t="s">
        <v>46</v>
      </c>
    </row>
    <row r="2021" spans="1:31" hidden="1">
      <c r="A2021" s="46">
        <v>58</v>
      </c>
      <c r="B2021" s="46" t="s">
        <v>210</v>
      </c>
      <c r="C2021" s="46" t="s">
        <v>2260</v>
      </c>
      <c r="D2021" s="46" t="s">
        <v>1066</v>
      </c>
      <c r="E2021" s="46" t="s">
        <v>2210</v>
      </c>
      <c r="F2021" s="46" t="s">
        <v>2265</v>
      </c>
      <c r="G2021" s="44" t="s">
        <v>9301</v>
      </c>
      <c r="H2021" s="44" t="s">
        <v>3</v>
      </c>
      <c r="I2021" s="46" t="s">
        <v>2265</v>
      </c>
      <c r="J2021" s="44" t="s">
        <v>2266</v>
      </c>
      <c r="K2021" s="46" t="s">
        <v>2267</v>
      </c>
      <c r="L2021" s="46">
        <v>13776418296</v>
      </c>
      <c r="N2021" s="46" t="s">
        <v>186</v>
      </c>
      <c r="O2021" s="46" t="s">
        <v>187</v>
      </c>
      <c r="P2021" s="46" t="s">
        <v>193</v>
      </c>
      <c r="Q2021" s="46" t="s">
        <v>7</v>
      </c>
      <c r="R2021" s="46" t="s">
        <v>4</v>
      </c>
      <c r="W2021" s="46" t="s">
        <v>189</v>
      </c>
      <c r="Y2021" s="46" t="s">
        <v>9454</v>
      </c>
      <c r="AA2021" s="46">
        <v>15</v>
      </c>
      <c r="AB2021" s="46" t="s">
        <v>34</v>
      </c>
      <c r="AC2021" s="46" t="s">
        <v>2263</v>
      </c>
      <c r="AE2021" s="46" t="s">
        <v>9487</v>
      </c>
    </row>
    <row r="2022" spans="1:31" hidden="1">
      <c r="A2022" s="46">
        <v>59</v>
      </c>
      <c r="B2022" s="46" t="s">
        <v>210</v>
      </c>
      <c r="C2022" s="46" t="s">
        <v>2260</v>
      </c>
      <c r="D2022" s="46" t="s">
        <v>1066</v>
      </c>
      <c r="E2022" s="46" t="s">
        <v>2210</v>
      </c>
      <c r="F2022" s="46" t="s">
        <v>2265</v>
      </c>
      <c r="G2022" s="44" t="s">
        <v>9301</v>
      </c>
      <c r="H2022" s="44" t="s">
        <v>46</v>
      </c>
      <c r="I2022" s="46" t="s">
        <v>9300</v>
      </c>
      <c r="J2022" s="44" t="s">
        <v>9497</v>
      </c>
      <c r="K2022" s="46" t="s">
        <v>9498</v>
      </c>
      <c r="L2022" s="46">
        <v>13851401232</v>
      </c>
      <c r="N2022" s="46" t="s">
        <v>186</v>
      </c>
      <c r="P2022" s="46" t="s">
        <v>200</v>
      </c>
      <c r="Q2022" s="46" t="s">
        <v>7</v>
      </c>
      <c r="R2022" s="46" t="s">
        <v>4</v>
      </c>
      <c r="V2022" s="46" t="s">
        <v>9486</v>
      </c>
      <c r="W2022" s="46" t="s">
        <v>201</v>
      </c>
      <c r="Y2022" s="46" t="s">
        <v>9465</v>
      </c>
      <c r="AA2022" s="46">
        <v>15</v>
      </c>
      <c r="AB2022" s="46" t="s">
        <v>34</v>
      </c>
      <c r="AC2022" s="46" t="s">
        <v>2263</v>
      </c>
    </row>
    <row r="2023" spans="1:31" hidden="1">
      <c r="A2023" s="46">
        <v>60</v>
      </c>
      <c r="B2023" s="46" t="s">
        <v>210</v>
      </c>
      <c r="C2023" s="46" t="s">
        <v>2260</v>
      </c>
      <c r="D2023" s="46" t="s">
        <v>1066</v>
      </c>
      <c r="E2023" s="46" t="s">
        <v>2210</v>
      </c>
      <c r="F2023" s="46" t="s">
        <v>2268</v>
      </c>
      <c r="G2023" s="44" t="s">
        <v>9302</v>
      </c>
      <c r="H2023" s="44" t="s">
        <v>3</v>
      </c>
      <c r="I2023" s="46" t="s">
        <v>2268</v>
      </c>
      <c r="J2023" s="44" t="s">
        <v>2269</v>
      </c>
      <c r="K2023" s="46" t="s">
        <v>2270</v>
      </c>
      <c r="L2023" s="46">
        <v>15996233487</v>
      </c>
      <c r="N2023" s="46" t="s">
        <v>186</v>
      </c>
      <c r="O2023" s="46" t="s">
        <v>187</v>
      </c>
      <c r="P2023" s="46" t="s">
        <v>193</v>
      </c>
      <c r="Q2023" s="46" t="s">
        <v>4</v>
      </c>
      <c r="R2023" s="46" t="s">
        <v>4</v>
      </c>
      <c r="W2023" s="46" t="s">
        <v>189</v>
      </c>
      <c r="Y2023" s="46" t="s">
        <v>9454</v>
      </c>
      <c r="AA2023" s="46">
        <v>10</v>
      </c>
      <c r="AB2023" s="46" t="s">
        <v>34</v>
      </c>
      <c r="AC2023" s="46" t="s">
        <v>2271</v>
      </c>
      <c r="AE2023" s="46" t="s">
        <v>2215</v>
      </c>
    </row>
    <row r="2024" spans="1:31" hidden="1">
      <c r="A2024" s="46">
        <v>61</v>
      </c>
      <c r="B2024" s="46" t="s">
        <v>210</v>
      </c>
      <c r="C2024" s="46" t="s">
        <v>2260</v>
      </c>
      <c r="D2024" s="46" t="s">
        <v>1066</v>
      </c>
      <c r="E2024" s="46" t="s">
        <v>2210</v>
      </c>
      <c r="F2024" s="46" t="s">
        <v>2272</v>
      </c>
      <c r="G2024" s="44" t="s">
        <v>2273</v>
      </c>
      <c r="H2024" s="44" t="s">
        <v>3</v>
      </c>
      <c r="I2024" s="46" t="s">
        <v>2272</v>
      </c>
      <c r="J2024" s="44" t="s">
        <v>2274</v>
      </c>
      <c r="K2024" s="46" t="s">
        <v>2275</v>
      </c>
      <c r="L2024" s="46">
        <v>18012956416</v>
      </c>
      <c r="N2024" s="46" t="s">
        <v>186</v>
      </c>
      <c r="O2024" s="46" t="s">
        <v>187</v>
      </c>
      <c r="P2024" s="46" t="s">
        <v>193</v>
      </c>
      <c r="Q2024" s="46" t="s">
        <v>4</v>
      </c>
      <c r="R2024" s="46" t="s">
        <v>4</v>
      </c>
      <c r="W2024" s="46" t="s">
        <v>189</v>
      </c>
      <c r="Y2024" s="46" t="s">
        <v>9454</v>
      </c>
      <c r="AA2024" s="46">
        <v>48</v>
      </c>
      <c r="AB2024" s="46" t="s">
        <v>34</v>
      </c>
      <c r="AC2024" s="46" t="s">
        <v>2263</v>
      </c>
      <c r="AE2024" s="46" t="s">
        <v>2215</v>
      </c>
    </row>
    <row r="2025" spans="1:31" hidden="1">
      <c r="A2025" s="46">
        <v>62</v>
      </c>
      <c r="B2025" s="46" t="s">
        <v>210</v>
      </c>
      <c r="C2025" s="46" t="s">
        <v>2260</v>
      </c>
      <c r="D2025" s="46" t="s">
        <v>1066</v>
      </c>
      <c r="E2025" s="46" t="s">
        <v>2210</v>
      </c>
      <c r="F2025" s="46" t="s">
        <v>2272</v>
      </c>
      <c r="G2025" s="44" t="s">
        <v>2273</v>
      </c>
      <c r="H2025" s="44" t="s">
        <v>46</v>
      </c>
      <c r="I2025" s="46" t="s">
        <v>9300</v>
      </c>
      <c r="J2025" s="44" t="s">
        <v>9497</v>
      </c>
      <c r="K2025" s="46" t="s">
        <v>9498</v>
      </c>
      <c r="L2025" s="46">
        <v>13851401232</v>
      </c>
      <c r="N2025" s="46" t="s">
        <v>186</v>
      </c>
      <c r="P2025" s="46" t="s">
        <v>200</v>
      </c>
      <c r="Q2025" s="46" t="s">
        <v>4</v>
      </c>
      <c r="R2025" s="46" t="s">
        <v>4</v>
      </c>
      <c r="V2025" s="46" t="s">
        <v>9486</v>
      </c>
      <c r="W2025" s="46" t="s">
        <v>201</v>
      </c>
      <c r="Y2025" s="46" t="s">
        <v>9465</v>
      </c>
      <c r="AA2025" s="46">
        <v>48</v>
      </c>
      <c r="AB2025" s="46" t="s">
        <v>34</v>
      </c>
      <c r="AC2025" s="46" t="s">
        <v>2263</v>
      </c>
    </row>
    <row r="2026" spans="1:31" hidden="1">
      <c r="A2026" s="46">
        <v>64</v>
      </c>
      <c r="B2026" s="46" t="s">
        <v>210</v>
      </c>
      <c r="C2026" s="46" t="s">
        <v>2260</v>
      </c>
      <c r="D2026" s="46" t="s">
        <v>1066</v>
      </c>
      <c r="E2026" s="46" t="s">
        <v>2210</v>
      </c>
      <c r="F2026" s="46" t="s">
        <v>2272</v>
      </c>
      <c r="G2026" s="44" t="s">
        <v>2273</v>
      </c>
      <c r="H2026" s="44" t="s">
        <v>5</v>
      </c>
      <c r="I2026" s="46" t="s">
        <v>9499</v>
      </c>
      <c r="J2026" s="44" t="s">
        <v>9500</v>
      </c>
      <c r="L2026" s="46">
        <v>13813975389</v>
      </c>
      <c r="N2026" s="46" t="s">
        <v>186</v>
      </c>
      <c r="P2026" s="46" t="s">
        <v>193</v>
      </c>
      <c r="Q2026" s="46" t="s">
        <v>4</v>
      </c>
      <c r="R2026" s="46" t="s">
        <v>4</v>
      </c>
      <c r="W2026" s="46" t="s">
        <v>189</v>
      </c>
      <c r="Y2026" s="46" t="s">
        <v>9492</v>
      </c>
      <c r="AA2026" s="46">
        <v>48</v>
      </c>
      <c r="AB2026" s="46" t="s">
        <v>34</v>
      </c>
      <c r="AC2026" s="46" t="s">
        <v>2263</v>
      </c>
    </row>
    <row r="2027" spans="1:31" hidden="1">
      <c r="A2027" s="46">
        <v>66</v>
      </c>
      <c r="B2027" s="46" t="s">
        <v>210</v>
      </c>
      <c r="C2027" s="46" t="s">
        <v>2260</v>
      </c>
      <c r="D2027" s="46" t="s">
        <v>1066</v>
      </c>
      <c r="E2027" s="46" t="s">
        <v>2210</v>
      </c>
      <c r="F2027" s="46" t="s">
        <v>2276</v>
      </c>
      <c r="G2027" s="44" t="s">
        <v>2277</v>
      </c>
      <c r="H2027" s="44" t="s">
        <v>3</v>
      </c>
      <c r="I2027" s="46" t="s">
        <v>2276</v>
      </c>
      <c r="J2027" s="44" t="s">
        <v>2278</v>
      </c>
      <c r="K2027" s="46" t="s">
        <v>2279</v>
      </c>
      <c r="L2027" s="46">
        <v>13914728539</v>
      </c>
      <c r="N2027" s="46" t="s">
        <v>186</v>
      </c>
      <c r="O2027" s="46" t="s">
        <v>187</v>
      </c>
      <c r="P2027" s="46" t="s">
        <v>188</v>
      </c>
      <c r="Q2027" s="46" t="s">
        <v>7</v>
      </c>
      <c r="R2027" s="46" t="s">
        <v>7</v>
      </c>
      <c r="W2027" s="46" t="s">
        <v>189</v>
      </c>
      <c r="Y2027" s="46" t="s">
        <v>9454</v>
      </c>
      <c r="AA2027" s="46">
        <v>18</v>
      </c>
      <c r="AB2027" s="46" t="s">
        <v>195</v>
      </c>
      <c r="AC2027" s="46" t="s">
        <v>2271</v>
      </c>
    </row>
    <row r="2028" spans="1:31" hidden="1">
      <c r="A2028" s="46">
        <v>67</v>
      </c>
      <c r="B2028" s="46" t="s">
        <v>210</v>
      </c>
      <c r="C2028" s="46" t="s">
        <v>2260</v>
      </c>
      <c r="D2028" s="46" t="s">
        <v>1066</v>
      </c>
      <c r="E2028" s="46" t="s">
        <v>2210</v>
      </c>
      <c r="F2028" s="46" t="s">
        <v>2276</v>
      </c>
      <c r="G2028" s="44" t="s">
        <v>2277</v>
      </c>
      <c r="H2028" s="44" t="s">
        <v>46</v>
      </c>
      <c r="I2028" s="46" t="s">
        <v>9303</v>
      </c>
      <c r="J2028" s="44" t="s">
        <v>9501</v>
      </c>
      <c r="K2028" s="46" t="s">
        <v>9502</v>
      </c>
      <c r="L2028" s="46" t="s">
        <v>9503</v>
      </c>
      <c r="N2028" s="46" t="s">
        <v>186</v>
      </c>
      <c r="P2028" s="46" t="s">
        <v>200</v>
      </c>
      <c r="Q2028" s="46" t="s">
        <v>7</v>
      </c>
      <c r="R2028" s="46" t="s">
        <v>4</v>
      </c>
      <c r="V2028" s="46" t="s">
        <v>9486</v>
      </c>
      <c r="W2028" s="46" t="s">
        <v>201</v>
      </c>
      <c r="Y2028" s="46" t="s">
        <v>9465</v>
      </c>
      <c r="AA2028" s="46">
        <v>18</v>
      </c>
      <c r="AB2028" s="46" t="s">
        <v>195</v>
      </c>
      <c r="AC2028" s="46" t="s">
        <v>2271</v>
      </c>
    </row>
    <row r="2029" spans="1:31" hidden="1">
      <c r="A2029" s="46">
        <v>68</v>
      </c>
      <c r="B2029" s="46" t="s">
        <v>210</v>
      </c>
      <c r="C2029" s="46" t="s">
        <v>2260</v>
      </c>
      <c r="D2029" s="46" t="s">
        <v>1066</v>
      </c>
      <c r="E2029" s="46" t="s">
        <v>2210</v>
      </c>
      <c r="F2029" s="46" t="s">
        <v>2280</v>
      </c>
      <c r="G2029" s="44" t="s">
        <v>2281</v>
      </c>
      <c r="H2029" s="44" t="s">
        <v>3</v>
      </c>
      <c r="I2029" s="46" t="s">
        <v>2280</v>
      </c>
      <c r="J2029" s="44" t="s">
        <v>9504</v>
      </c>
      <c r="K2029" s="46" t="s">
        <v>9505</v>
      </c>
      <c r="L2029" s="46" t="s">
        <v>9506</v>
      </c>
      <c r="N2029" s="46" t="s">
        <v>186</v>
      </c>
      <c r="O2029" s="46" t="s">
        <v>187</v>
      </c>
      <c r="P2029" s="46" t="s">
        <v>188</v>
      </c>
      <c r="Q2029" s="46" t="s">
        <v>7</v>
      </c>
      <c r="R2029" s="46" t="s">
        <v>7</v>
      </c>
      <c r="W2029" s="46" t="s">
        <v>189</v>
      </c>
      <c r="Y2029" s="46" t="s">
        <v>9454</v>
      </c>
      <c r="AA2029" s="46">
        <v>24</v>
      </c>
      <c r="AB2029" s="46" t="s">
        <v>195</v>
      </c>
      <c r="AC2029" s="46" t="s">
        <v>214</v>
      </c>
      <c r="AE2029" s="46" t="s">
        <v>9487</v>
      </c>
    </row>
    <row r="2030" spans="1:31" hidden="1">
      <c r="A2030" s="46">
        <v>69</v>
      </c>
      <c r="B2030" s="46" t="s">
        <v>210</v>
      </c>
      <c r="C2030" s="46" t="s">
        <v>2260</v>
      </c>
      <c r="D2030" s="46" t="s">
        <v>1066</v>
      </c>
      <c r="E2030" s="46" t="s">
        <v>2210</v>
      </c>
      <c r="F2030" s="46" t="s">
        <v>2280</v>
      </c>
      <c r="G2030" s="44" t="s">
        <v>2281</v>
      </c>
      <c r="H2030" s="44" t="s">
        <v>46</v>
      </c>
      <c r="I2030" s="46" t="s">
        <v>9304</v>
      </c>
      <c r="J2030" s="44" t="s">
        <v>9507</v>
      </c>
      <c r="L2030" s="46" t="s">
        <v>9508</v>
      </c>
      <c r="N2030" s="46" t="s">
        <v>186</v>
      </c>
      <c r="P2030" s="46" t="s">
        <v>200</v>
      </c>
      <c r="Q2030" s="46" t="s">
        <v>7</v>
      </c>
      <c r="R2030" s="46" t="s">
        <v>7</v>
      </c>
      <c r="V2030" s="46" t="s">
        <v>9486</v>
      </c>
      <c r="W2030" s="46" t="s">
        <v>201</v>
      </c>
      <c r="Y2030" s="46" t="s">
        <v>9465</v>
      </c>
      <c r="AA2030" s="46">
        <v>24</v>
      </c>
      <c r="AB2030" s="46" t="s">
        <v>195</v>
      </c>
      <c r="AC2030" s="46" t="s">
        <v>214</v>
      </c>
    </row>
    <row r="2031" spans="1:31" hidden="1">
      <c r="A2031" s="46">
        <v>70</v>
      </c>
      <c r="B2031" s="46" t="s">
        <v>210</v>
      </c>
      <c r="C2031" s="46" t="s">
        <v>2260</v>
      </c>
      <c r="D2031" s="46" t="s">
        <v>1066</v>
      </c>
      <c r="E2031" s="46" t="s">
        <v>2210</v>
      </c>
      <c r="F2031" s="46" t="s">
        <v>2282</v>
      </c>
      <c r="G2031" s="44" t="s">
        <v>2283</v>
      </c>
      <c r="H2031" s="44" t="s">
        <v>3</v>
      </c>
      <c r="I2031" s="46" t="s">
        <v>2282</v>
      </c>
      <c r="J2031" s="44" t="s">
        <v>2284</v>
      </c>
      <c r="K2031" s="46" t="s">
        <v>2285</v>
      </c>
      <c r="L2031" s="46">
        <v>18652925145</v>
      </c>
      <c r="N2031" s="46" t="s">
        <v>186</v>
      </c>
      <c r="O2031" s="46" t="s">
        <v>187</v>
      </c>
      <c r="P2031" s="46" t="s">
        <v>193</v>
      </c>
      <c r="Q2031" s="46" t="s">
        <v>7</v>
      </c>
      <c r="R2031" s="46" t="s">
        <v>7</v>
      </c>
      <c r="W2031" s="46" t="s">
        <v>189</v>
      </c>
      <c r="Y2031" s="46" t="s">
        <v>9454</v>
      </c>
      <c r="AA2031" s="46">
        <v>5</v>
      </c>
      <c r="AB2031" s="46" t="s">
        <v>195</v>
      </c>
      <c r="AC2031" s="46" t="s">
        <v>2286</v>
      </c>
      <c r="AE2031" s="46" t="s">
        <v>2215</v>
      </c>
    </row>
    <row r="2032" spans="1:31" hidden="1">
      <c r="A2032" s="46">
        <v>71</v>
      </c>
      <c r="B2032" s="46" t="s">
        <v>210</v>
      </c>
      <c r="C2032" s="46" t="s">
        <v>2260</v>
      </c>
      <c r="D2032" s="46" t="s">
        <v>1066</v>
      </c>
      <c r="E2032" s="46" t="s">
        <v>2210</v>
      </c>
      <c r="F2032" s="46" t="s">
        <v>2287</v>
      </c>
      <c r="G2032" s="44" t="s">
        <v>9305</v>
      </c>
      <c r="H2032" s="44" t="s">
        <v>3</v>
      </c>
      <c r="I2032" s="46" t="s">
        <v>2287</v>
      </c>
      <c r="J2032" s="44" t="s">
        <v>2288</v>
      </c>
      <c r="K2032" s="46" t="s">
        <v>2289</v>
      </c>
      <c r="L2032" s="46" t="s">
        <v>2290</v>
      </c>
      <c r="N2032" s="46" t="s">
        <v>186</v>
      </c>
      <c r="O2032" s="46" t="s">
        <v>187</v>
      </c>
      <c r="P2032" s="46" t="s">
        <v>188</v>
      </c>
      <c r="Q2032" s="46" t="s">
        <v>4</v>
      </c>
      <c r="R2032" s="46" t="s">
        <v>4</v>
      </c>
      <c r="W2032" s="46" t="s">
        <v>189</v>
      </c>
      <c r="Y2032" s="46" t="s">
        <v>9454</v>
      </c>
      <c r="AA2032" s="46">
        <v>42</v>
      </c>
      <c r="AB2032" s="46" t="s">
        <v>34</v>
      </c>
      <c r="AC2032" s="46" t="s">
        <v>2286</v>
      </c>
      <c r="AE2032" s="46" t="s">
        <v>2215</v>
      </c>
    </row>
    <row r="2033" spans="1:31" hidden="1">
      <c r="A2033" s="46">
        <v>72</v>
      </c>
      <c r="B2033" s="46" t="s">
        <v>210</v>
      </c>
      <c r="C2033" s="46" t="s">
        <v>2260</v>
      </c>
      <c r="D2033" s="46" t="s">
        <v>1066</v>
      </c>
      <c r="E2033" s="46" t="s">
        <v>2210</v>
      </c>
      <c r="F2033" s="46" t="s">
        <v>2287</v>
      </c>
      <c r="G2033" s="44" t="s">
        <v>9305</v>
      </c>
      <c r="H2033" s="44" t="s">
        <v>46</v>
      </c>
      <c r="I2033" s="46" t="s">
        <v>9304</v>
      </c>
      <c r="J2033" s="44" t="s">
        <v>9507</v>
      </c>
      <c r="L2033" s="46" t="s">
        <v>9508</v>
      </c>
      <c r="N2033" s="46" t="s">
        <v>186</v>
      </c>
      <c r="P2033" s="46" t="s">
        <v>200</v>
      </c>
      <c r="Q2033" s="46" t="s">
        <v>4</v>
      </c>
      <c r="R2033" s="46" t="s">
        <v>4</v>
      </c>
      <c r="V2033" s="46" t="s">
        <v>9486</v>
      </c>
      <c r="W2033" s="46" t="s">
        <v>201</v>
      </c>
      <c r="Y2033" s="46" t="s">
        <v>9465</v>
      </c>
      <c r="AA2033" s="46">
        <v>42</v>
      </c>
      <c r="AB2033" s="46" t="s">
        <v>34</v>
      </c>
      <c r="AC2033" s="46" t="s">
        <v>2286</v>
      </c>
    </row>
    <row r="2034" spans="1:31" hidden="1">
      <c r="A2034" s="46">
        <v>73</v>
      </c>
      <c r="B2034" s="46" t="s">
        <v>210</v>
      </c>
      <c r="C2034" s="46" t="s">
        <v>2260</v>
      </c>
      <c r="D2034" s="46" t="s">
        <v>1066</v>
      </c>
      <c r="E2034" s="46" t="s">
        <v>2210</v>
      </c>
      <c r="F2034" s="46" t="s">
        <v>2276</v>
      </c>
      <c r="G2034" s="44" t="s">
        <v>2291</v>
      </c>
      <c r="H2034" s="44" t="s">
        <v>3</v>
      </c>
      <c r="I2034" s="46" t="s">
        <v>2276</v>
      </c>
      <c r="J2034" s="44" t="s">
        <v>2278</v>
      </c>
      <c r="K2034" s="46" t="s">
        <v>2279</v>
      </c>
      <c r="L2034" s="46">
        <v>13914728539</v>
      </c>
      <c r="N2034" s="46" t="s">
        <v>186</v>
      </c>
      <c r="O2034" s="46" t="s">
        <v>187</v>
      </c>
      <c r="P2034" s="46" t="s">
        <v>188</v>
      </c>
      <c r="Q2034" s="46" t="s">
        <v>7</v>
      </c>
      <c r="R2034" s="46" t="s">
        <v>4</v>
      </c>
      <c r="W2034" s="46" t="s">
        <v>189</v>
      </c>
      <c r="Y2034" s="46" t="s">
        <v>9454</v>
      </c>
      <c r="AA2034" s="46">
        <v>6</v>
      </c>
      <c r="AB2034" s="46" t="s">
        <v>195</v>
      </c>
      <c r="AC2034" s="46" t="s">
        <v>2271</v>
      </c>
    </row>
    <row r="2035" spans="1:31" hidden="1">
      <c r="A2035" s="46">
        <v>74</v>
      </c>
      <c r="B2035" s="46" t="s">
        <v>210</v>
      </c>
      <c r="C2035" s="46" t="s">
        <v>2260</v>
      </c>
      <c r="D2035" s="46" t="s">
        <v>1066</v>
      </c>
      <c r="E2035" s="46" t="s">
        <v>2210</v>
      </c>
      <c r="F2035" s="46" t="s">
        <v>2276</v>
      </c>
      <c r="G2035" s="44" t="s">
        <v>2291</v>
      </c>
      <c r="H2035" s="44" t="s">
        <v>46</v>
      </c>
      <c r="I2035" s="46" t="s">
        <v>9303</v>
      </c>
      <c r="J2035" s="44" t="s">
        <v>9501</v>
      </c>
      <c r="K2035" s="46" t="s">
        <v>9502</v>
      </c>
      <c r="L2035" s="46" t="s">
        <v>9503</v>
      </c>
      <c r="N2035" s="46" t="s">
        <v>186</v>
      </c>
      <c r="P2035" s="46" t="s">
        <v>200</v>
      </c>
      <c r="Q2035" s="46" t="s">
        <v>7</v>
      </c>
      <c r="R2035" s="46" t="s">
        <v>4</v>
      </c>
      <c r="V2035" s="46" t="s">
        <v>9486</v>
      </c>
      <c r="W2035" s="46" t="s">
        <v>201</v>
      </c>
      <c r="Y2035" s="46" t="s">
        <v>9465</v>
      </c>
      <c r="AA2035" s="46">
        <v>6</v>
      </c>
      <c r="AB2035" s="46" t="s">
        <v>195</v>
      </c>
      <c r="AC2035" s="46" t="s">
        <v>2271</v>
      </c>
    </row>
    <row r="2036" spans="1:31" hidden="1">
      <c r="A2036" s="46">
        <v>75</v>
      </c>
      <c r="B2036" s="46" t="s">
        <v>210</v>
      </c>
      <c r="C2036" s="46" t="s">
        <v>2260</v>
      </c>
      <c r="D2036" s="46" t="s">
        <v>1066</v>
      </c>
      <c r="E2036" s="46" t="s">
        <v>2210</v>
      </c>
      <c r="F2036" s="46" t="s">
        <v>2292</v>
      </c>
      <c r="G2036" s="44" t="s">
        <v>2293</v>
      </c>
      <c r="H2036" s="44" t="s">
        <v>3</v>
      </c>
      <c r="I2036" s="46" t="s">
        <v>2292</v>
      </c>
      <c r="J2036" s="44" t="s">
        <v>9509</v>
      </c>
      <c r="K2036" s="46" t="s">
        <v>9510</v>
      </c>
      <c r="L2036" s="46" t="s">
        <v>9511</v>
      </c>
      <c r="N2036" s="46" t="s">
        <v>186</v>
      </c>
      <c r="O2036" s="46" t="s">
        <v>187</v>
      </c>
      <c r="P2036" s="46" t="s">
        <v>193</v>
      </c>
      <c r="Q2036" s="46" t="s">
        <v>7</v>
      </c>
      <c r="R2036" s="46" t="s">
        <v>7</v>
      </c>
      <c r="W2036" s="46" t="s">
        <v>189</v>
      </c>
      <c r="Y2036" s="46" t="s">
        <v>9512</v>
      </c>
      <c r="AA2036" s="46">
        <v>8</v>
      </c>
      <c r="AB2036" s="46" t="s">
        <v>34</v>
      </c>
      <c r="AC2036" s="46" t="s">
        <v>2271</v>
      </c>
    </row>
    <row r="2037" spans="1:31" hidden="1">
      <c r="A2037" s="46">
        <v>76</v>
      </c>
      <c r="B2037" s="46" t="s">
        <v>210</v>
      </c>
      <c r="C2037" s="46" t="s">
        <v>2260</v>
      </c>
      <c r="D2037" s="46" t="s">
        <v>1066</v>
      </c>
      <c r="E2037" s="46" t="s">
        <v>2210</v>
      </c>
      <c r="F2037" s="46" t="s">
        <v>2292</v>
      </c>
      <c r="G2037" s="44" t="s">
        <v>2293</v>
      </c>
      <c r="H2037" s="44" t="s">
        <v>46</v>
      </c>
      <c r="I2037" s="46" t="s">
        <v>9303</v>
      </c>
      <c r="J2037" s="44" t="s">
        <v>9501</v>
      </c>
      <c r="K2037" s="46" t="s">
        <v>9502</v>
      </c>
      <c r="L2037" s="46" t="s">
        <v>9503</v>
      </c>
      <c r="N2037" s="46" t="s">
        <v>186</v>
      </c>
      <c r="P2037" s="46" t="s">
        <v>200</v>
      </c>
      <c r="Q2037" s="46" t="s">
        <v>7</v>
      </c>
      <c r="R2037" s="46" t="s">
        <v>7</v>
      </c>
      <c r="V2037" s="46" t="s">
        <v>9486</v>
      </c>
      <c r="W2037" s="46" t="s">
        <v>201</v>
      </c>
      <c r="Y2037" s="46" t="s">
        <v>9465</v>
      </c>
      <c r="AA2037" s="46">
        <v>8</v>
      </c>
      <c r="AB2037" s="46" t="s">
        <v>34</v>
      </c>
      <c r="AC2037" s="46" t="s">
        <v>2286</v>
      </c>
    </row>
    <row r="2038" spans="1:31" hidden="1">
      <c r="A2038" s="46">
        <v>77</v>
      </c>
      <c r="B2038" s="46" t="s">
        <v>210</v>
      </c>
      <c r="C2038" s="46" t="s">
        <v>2260</v>
      </c>
      <c r="D2038" s="46" t="s">
        <v>1066</v>
      </c>
      <c r="E2038" s="46" t="s">
        <v>2210</v>
      </c>
      <c r="F2038" s="46" t="s">
        <v>2294</v>
      </c>
      <c r="G2038" s="44" t="s">
        <v>2295</v>
      </c>
      <c r="H2038" s="44" t="s">
        <v>3</v>
      </c>
      <c r="I2038" s="46" t="s">
        <v>2294</v>
      </c>
      <c r="J2038" s="44" t="s">
        <v>2296</v>
      </c>
      <c r="K2038" s="46" t="s">
        <v>2297</v>
      </c>
      <c r="L2038" s="46">
        <v>15951901018</v>
      </c>
      <c r="N2038" s="46" t="s">
        <v>186</v>
      </c>
      <c r="O2038" s="46" t="s">
        <v>187</v>
      </c>
      <c r="P2038" s="46" t="s">
        <v>193</v>
      </c>
      <c r="Q2038" s="46" t="s">
        <v>7</v>
      </c>
      <c r="R2038" s="46" t="s">
        <v>7</v>
      </c>
      <c r="W2038" s="46" t="s">
        <v>189</v>
      </c>
      <c r="Y2038" s="46" t="s">
        <v>9454</v>
      </c>
      <c r="AA2038" s="46">
        <v>4</v>
      </c>
      <c r="AB2038" s="46" t="s">
        <v>34</v>
      </c>
      <c r="AC2038" s="46" t="s">
        <v>2271</v>
      </c>
      <c r="AE2038" s="46" t="s">
        <v>9513</v>
      </c>
    </row>
    <row r="2039" spans="1:31" hidden="1">
      <c r="A2039" s="46">
        <v>78</v>
      </c>
      <c r="B2039" s="46" t="s">
        <v>210</v>
      </c>
      <c r="C2039" s="46" t="s">
        <v>2260</v>
      </c>
      <c r="D2039" s="46" t="s">
        <v>1066</v>
      </c>
      <c r="E2039" s="46" t="s">
        <v>2210</v>
      </c>
      <c r="F2039" s="46" t="s">
        <v>2298</v>
      </c>
      <c r="G2039" s="44" t="s">
        <v>9306</v>
      </c>
      <c r="H2039" s="44" t="s">
        <v>3</v>
      </c>
      <c r="I2039" s="46" t="s">
        <v>2298</v>
      </c>
      <c r="J2039" s="44" t="s">
        <v>9514</v>
      </c>
      <c r="K2039" s="46" t="s">
        <v>9515</v>
      </c>
      <c r="L2039" s="46">
        <v>15651987515</v>
      </c>
      <c r="N2039" s="46" t="s">
        <v>186</v>
      </c>
      <c r="O2039" s="46" t="s">
        <v>187</v>
      </c>
      <c r="P2039" s="46" t="s">
        <v>193</v>
      </c>
      <c r="Q2039" s="46" t="s">
        <v>4</v>
      </c>
      <c r="R2039" s="46" t="s">
        <v>4</v>
      </c>
      <c r="W2039" s="46" t="s">
        <v>189</v>
      </c>
      <c r="Y2039" s="46" t="s">
        <v>9454</v>
      </c>
      <c r="AA2039" s="46">
        <v>20</v>
      </c>
      <c r="AB2039" s="46" t="s">
        <v>34</v>
      </c>
      <c r="AC2039" s="46" t="s">
        <v>2286</v>
      </c>
      <c r="AE2039" s="46" t="s">
        <v>2215</v>
      </c>
    </row>
    <row r="2040" spans="1:31" hidden="1">
      <c r="A2040" s="46">
        <v>79</v>
      </c>
      <c r="B2040" s="46" t="s">
        <v>210</v>
      </c>
      <c r="C2040" s="46" t="s">
        <v>2260</v>
      </c>
      <c r="D2040" s="46" t="s">
        <v>1066</v>
      </c>
      <c r="E2040" s="46" t="s">
        <v>2210</v>
      </c>
      <c r="F2040" s="46" t="s">
        <v>2298</v>
      </c>
      <c r="G2040" s="44" t="s">
        <v>9306</v>
      </c>
      <c r="H2040" s="44" t="s">
        <v>46</v>
      </c>
      <c r="I2040" s="46" t="s">
        <v>9304</v>
      </c>
      <c r="J2040" s="44" t="s">
        <v>9507</v>
      </c>
      <c r="L2040" s="46" t="s">
        <v>9508</v>
      </c>
      <c r="N2040" s="46" t="s">
        <v>186</v>
      </c>
      <c r="P2040" s="46" t="s">
        <v>200</v>
      </c>
      <c r="Q2040" s="46" t="s">
        <v>4</v>
      </c>
      <c r="R2040" s="46" t="s">
        <v>4</v>
      </c>
      <c r="V2040" s="46" t="s">
        <v>9486</v>
      </c>
      <c r="W2040" s="46" t="s">
        <v>201</v>
      </c>
      <c r="Y2040" s="46" t="s">
        <v>9465</v>
      </c>
      <c r="AA2040" s="46">
        <v>20</v>
      </c>
      <c r="AB2040" s="46" t="s">
        <v>34</v>
      </c>
      <c r="AC2040" s="46" t="s">
        <v>2286</v>
      </c>
    </row>
    <row r="2041" spans="1:31" hidden="1">
      <c r="A2041" s="46">
        <v>80</v>
      </c>
      <c r="B2041" s="46" t="s">
        <v>210</v>
      </c>
      <c r="C2041" s="46" t="s">
        <v>2260</v>
      </c>
      <c r="D2041" s="46" t="s">
        <v>1066</v>
      </c>
      <c r="E2041" s="46" t="s">
        <v>2210</v>
      </c>
      <c r="F2041" s="46" t="s">
        <v>2299</v>
      </c>
      <c r="G2041" s="44" t="s">
        <v>2300</v>
      </c>
      <c r="H2041" s="44" t="s">
        <v>3</v>
      </c>
      <c r="I2041" s="46" t="s">
        <v>2299</v>
      </c>
      <c r="J2041" s="44" t="s">
        <v>9516</v>
      </c>
      <c r="K2041" s="46" t="s">
        <v>9517</v>
      </c>
      <c r="L2041" s="46">
        <v>18602552571</v>
      </c>
      <c r="N2041" s="46" t="s">
        <v>186</v>
      </c>
      <c r="O2041" s="46" t="s">
        <v>187</v>
      </c>
      <c r="P2041" s="46" t="s">
        <v>200</v>
      </c>
      <c r="Q2041" s="46" t="s">
        <v>7</v>
      </c>
      <c r="R2041" s="46" t="s">
        <v>7</v>
      </c>
      <c r="V2041" s="46" t="s">
        <v>9486</v>
      </c>
      <c r="W2041" s="46" t="s">
        <v>201</v>
      </c>
      <c r="Y2041" s="46" t="s">
        <v>9465</v>
      </c>
      <c r="AA2041" s="46">
        <v>24</v>
      </c>
      <c r="AB2041" s="46" t="s">
        <v>195</v>
      </c>
      <c r="AC2041" s="46" t="s">
        <v>2263</v>
      </c>
    </row>
    <row r="2042" spans="1:31" hidden="1">
      <c r="A2042" s="46">
        <v>81</v>
      </c>
      <c r="B2042" s="46" t="s">
        <v>210</v>
      </c>
      <c r="C2042" s="46" t="s">
        <v>2260</v>
      </c>
      <c r="D2042" s="46" t="s">
        <v>1066</v>
      </c>
      <c r="E2042" s="46" t="s">
        <v>2210</v>
      </c>
      <c r="F2042" s="46" t="s">
        <v>2299</v>
      </c>
      <c r="G2042" s="44" t="s">
        <v>2300</v>
      </c>
      <c r="H2042" s="44" t="s">
        <v>46</v>
      </c>
      <c r="I2042" s="46" t="s">
        <v>9300</v>
      </c>
      <c r="J2042" s="44" t="s">
        <v>9497</v>
      </c>
      <c r="K2042" s="46" t="s">
        <v>9498</v>
      </c>
      <c r="L2042" s="46">
        <v>13851401232</v>
      </c>
      <c r="N2042" s="46" t="s">
        <v>186</v>
      </c>
      <c r="P2042" s="46" t="s">
        <v>200</v>
      </c>
      <c r="Q2042" s="46" t="s">
        <v>7</v>
      </c>
      <c r="R2042" s="46" t="s">
        <v>7</v>
      </c>
      <c r="V2042" s="46" t="s">
        <v>9486</v>
      </c>
      <c r="W2042" s="46" t="s">
        <v>201</v>
      </c>
      <c r="Y2042" s="46" t="s">
        <v>9465</v>
      </c>
      <c r="AA2042" s="46">
        <v>24</v>
      </c>
      <c r="AB2042" s="46" t="s">
        <v>195</v>
      </c>
      <c r="AC2042" s="46" t="s">
        <v>2263</v>
      </c>
    </row>
    <row r="2043" spans="1:31" hidden="1">
      <c r="A2043" s="46">
        <v>82</v>
      </c>
      <c r="B2043" s="46" t="s">
        <v>210</v>
      </c>
      <c r="C2043" s="46" t="s">
        <v>2260</v>
      </c>
      <c r="D2043" s="46" t="s">
        <v>1066</v>
      </c>
      <c r="E2043" s="46" t="s">
        <v>2210</v>
      </c>
      <c r="F2043" s="46" t="s">
        <v>2301</v>
      </c>
      <c r="G2043" s="44" t="s">
        <v>2302</v>
      </c>
      <c r="H2043" s="44" t="s">
        <v>3</v>
      </c>
      <c r="I2043" s="46" t="s">
        <v>2301</v>
      </c>
      <c r="J2043" s="44" t="s">
        <v>2303</v>
      </c>
      <c r="K2043" s="46" t="s">
        <v>2262</v>
      </c>
      <c r="L2043" s="46">
        <v>13851522940</v>
      </c>
      <c r="N2043" s="46" t="s">
        <v>186</v>
      </c>
      <c r="O2043" s="46" t="s">
        <v>187</v>
      </c>
      <c r="P2043" s="46" t="s">
        <v>193</v>
      </c>
      <c r="Q2043" s="46" t="s">
        <v>7</v>
      </c>
      <c r="R2043" s="46" t="s">
        <v>4</v>
      </c>
      <c r="W2043" s="46" t="s">
        <v>189</v>
      </c>
      <c r="Y2043" s="46" t="s">
        <v>9454</v>
      </c>
      <c r="AA2043" s="46">
        <v>6</v>
      </c>
      <c r="AB2043" s="46" t="s">
        <v>195</v>
      </c>
      <c r="AC2043" s="46" t="s">
        <v>2263</v>
      </c>
      <c r="AE2043" s="46" t="s">
        <v>2215</v>
      </c>
    </row>
    <row r="2044" spans="1:31" hidden="1">
      <c r="A2044" s="46">
        <v>83</v>
      </c>
      <c r="B2044" s="46" t="s">
        <v>210</v>
      </c>
      <c r="C2044" s="46" t="s">
        <v>2260</v>
      </c>
      <c r="D2044" s="46" t="s">
        <v>1066</v>
      </c>
      <c r="E2044" s="46" t="s">
        <v>2210</v>
      </c>
      <c r="F2044" s="46" t="s">
        <v>2282</v>
      </c>
      <c r="G2044" s="44" t="s">
        <v>2304</v>
      </c>
      <c r="H2044" s="44" t="s">
        <v>3</v>
      </c>
      <c r="I2044" s="46" t="s">
        <v>2282</v>
      </c>
      <c r="J2044" s="44" t="s">
        <v>2284</v>
      </c>
      <c r="K2044" s="46" t="s">
        <v>2285</v>
      </c>
      <c r="L2044" s="46">
        <v>18652925145</v>
      </c>
      <c r="N2044" s="46" t="s">
        <v>186</v>
      </c>
      <c r="O2044" s="46" t="s">
        <v>187</v>
      </c>
      <c r="P2044" s="46" t="s">
        <v>193</v>
      </c>
      <c r="Q2044" s="46" t="s">
        <v>7</v>
      </c>
      <c r="R2044" s="46" t="s">
        <v>7</v>
      </c>
      <c r="W2044" s="46" t="s">
        <v>189</v>
      </c>
      <c r="Y2044" s="46" t="s">
        <v>9454</v>
      </c>
      <c r="AA2044" s="46">
        <v>7</v>
      </c>
      <c r="AB2044" s="46" t="s">
        <v>195</v>
      </c>
      <c r="AC2044" s="46" t="s">
        <v>2286</v>
      </c>
      <c r="AE2044" s="46" t="s">
        <v>2215</v>
      </c>
    </row>
    <row r="2045" spans="1:31" hidden="1">
      <c r="A2045" s="46">
        <v>84</v>
      </c>
      <c r="B2045" s="46" t="s">
        <v>210</v>
      </c>
      <c r="C2045" s="46" t="s">
        <v>2260</v>
      </c>
      <c r="D2045" s="46" t="s">
        <v>1066</v>
      </c>
      <c r="E2045" s="46" t="s">
        <v>2210</v>
      </c>
      <c r="F2045" s="46" t="s">
        <v>2282</v>
      </c>
      <c r="G2045" s="44" t="s">
        <v>2305</v>
      </c>
      <c r="H2045" s="44" t="s">
        <v>3</v>
      </c>
      <c r="I2045" s="46" t="s">
        <v>2282</v>
      </c>
      <c r="J2045" s="44" t="s">
        <v>2284</v>
      </c>
      <c r="K2045" s="46" t="s">
        <v>2285</v>
      </c>
      <c r="L2045" s="46">
        <v>18652925145</v>
      </c>
      <c r="N2045" s="46" t="s">
        <v>186</v>
      </c>
      <c r="O2045" s="46" t="s">
        <v>187</v>
      </c>
      <c r="P2045" s="46" t="s">
        <v>193</v>
      </c>
      <c r="Q2045" s="46" t="s">
        <v>7</v>
      </c>
      <c r="R2045" s="46" t="s">
        <v>7</v>
      </c>
      <c r="W2045" s="46" t="s">
        <v>189</v>
      </c>
      <c r="Y2045" s="46" t="s">
        <v>9454</v>
      </c>
      <c r="AA2045" s="46">
        <v>18</v>
      </c>
      <c r="AB2045" s="46" t="s">
        <v>195</v>
      </c>
      <c r="AC2045" s="46" t="s">
        <v>2286</v>
      </c>
      <c r="AE2045" s="46" t="s">
        <v>2215</v>
      </c>
    </row>
    <row r="2046" spans="1:31" hidden="1">
      <c r="A2046" s="46">
        <v>85</v>
      </c>
      <c r="B2046" s="46" t="s">
        <v>210</v>
      </c>
      <c r="C2046" s="46" t="s">
        <v>2260</v>
      </c>
      <c r="D2046" s="46" t="s">
        <v>1066</v>
      </c>
      <c r="E2046" s="46" t="s">
        <v>2210</v>
      </c>
      <c r="F2046" s="46" t="s">
        <v>2306</v>
      </c>
      <c r="G2046" s="44" t="s">
        <v>2307</v>
      </c>
      <c r="H2046" s="44" t="s">
        <v>3</v>
      </c>
      <c r="I2046" s="46" t="s">
        <v>2306</v>
      </c>
      <c r="J2046" s="44" t="s">
        <v>9518</v>
      </c>
      <c r="L2046" s="46">
        <v>13951842123</v>
      </c>
      <c r="N2046" s="46" t="s">
        <v>186</v>
      </c>
      <c r="P2046" s="46" t="s">
        <v>200</v>
      </c>
      <c r="Q2046" s="46" t="s">
        <v>7</v>
      </c>
      <c r="R2046" s="46" t="s">
        <v>7</v>
      </c>
      <c r="V2046" s="46" t="s">
        <v>9486</v>
      </c>
      <c r="W2046" s="46" t="s">
        <v>201</v>
      </c>
      <c r="Y2046" s="46" t="s">
        <v>9465</v>
      </c>
      <c r="AA2046" s="46">
        <v>28</v>
      </c>
      <c r="AB2046" s="46" t="s">
        <v>34</v>
      </c>
      <c r="AC2046" s="46" t="s">
        <v>2286</v>
      </c>
    </row>
    <row r="2047" spans="1:31" hidden="1">
      <c r="A2047" s="46">
        <v>86</v>
      </c>
      <c r="B2047" s="46" t="s">
        <v>210</v>
      </c>
      <c r="C2047" s="46" t="s">
        <v>2308</v>
      </c>
      <c r="D2047" s="46" t="s">
        <v>1066</v>
      </c>
      <c r="E2047" s="46" t="s">
        <v>2210</v>
      </c>
      <c r="F2047" s="46" t="s">
        <v>2309</v>
      </c>
      <c r="G2047" s="44" t="s">
        <v>9307</v>
      </c>
      <c r="H2047" s="44" t="s">
        <v>3</v>
      </c>
      <c r="I2047" s="46" t="s">
        <v>2309</v>
      </c>
      <c r="J2047" s="44" t="s">
        <v>2310</v>
      </c>
      <c r="K2047" s="46" t="s">
        <v>2311</v>
      </c>
      <c r="L2047" s="46">
        <v>18551649391</v>
      </c>
      <c r="N2047" s="46" t="s">
        <v>186</v>
      </c>
      <c r="O2047" s="46" t="s">
        <v>187</v>
      </c>
      <c r="P2047" s="46" t="s">
        <v>193</v>
      </c>
      <c r="Q2047" s="46" t="s">
        <v>4</v>
      </c>
      <c r="R2047" s="46" t="s">
        <v>4</v>
      </c>
      <c r="W2047" s="46" t="s">
        <v>189</v>
      </c>
      <c r="Y2047" s="46" t="s">
        <v>9454</v>
      </c>
      <c r="AA2047" s="46">
        <v>91</v>
      </c>
      <c r="AB2047" s="46" t="s">
        <v>34</v>
      </c>
      <c r="AC2047" s="46" t="s">
        <v>2214</v>
      </c>
      <c r="AE2047" s="46" t="s">
        <v>2215</v>
      </c>
    </row>
    <row r="2048" spans="1:31" hidden="1">
      <c r="A2048" s="46">
        <v>87</v>
      </c>
      <c r="B2048" s="46" t="s">
        <v>210</v>
      </c>
      <c r="C2048" s="46" t="s">
        <v>2308</v>
      </c>
      <c r="D2048" s="46" t="s">
        <v>1066</v>
      </c>
      <c r="E2048" s="46" t="s">
        <v>2210</v>
      </c>
      <c r="F2048" s="46" t="s">
        <v>2309</v>
      </c>
      <c r="G2048" s="44" t="s">
        <v>9307</v>
      </c>
      <c r="H2048" s="44" t="s">
        <v>46</v>
      </c>
      <c r="I2048" s="46" t="s">
        <v>2312</v>
      </c>
      <c r="J2048" s="44" t="s">
        <v>9519</v>
      </c>
      <c r="L2048" s="46" t="s">
        <v>9520</v>
      </c>
      <c r="N2048" s="46" t="s">
        <v>186</v>
      </c>
      <c r="P2048" s="46" t="s">
        <v>193</v>
      </c>
      <c r="Q2048" s="46" t="s">
        <v>4</v>
      </c>
      <c r="R2048" s="46" t="s">
        <v>4</v>
      </c>
      <c r="W2048" s="46" t="s">
        <v>189</v>
      </c>
      <c r="Y2048" s="46" t="s">
        <v>9454</v>
      </c>
      <c r="AA2048" s="46">
        <v>91</v>
      </c>
      <c r="AB2048" s="46" t="s">
        <v>34</v>
      </c>
      <c r="AC2048" s="46" t="s">
        <v>2214</v>
      </c>
      <c r="AE2048" s="46" t="s">
        <v>46</v>
      </c>
    </row>
    <row r="2049" spans="1:31" hidden="1">
      <c r="A2049" s="46">
        <v>91</v>
      </c>
      <c r="B2049" s="46" t="s">
        <v>210</v>
      </c>
      <c r="C2049" s="46" t="s">
        <v>2308</v>
      </c>
      <c r="D2049" s="46" t="s">
        <v>1066</v>
      </c>
      <c r="E2049" s="46" t="s">
        <v>2210</v>
      </c>
      <c r="F2049" s="46" t="s">
        <v>2309</v>
      </c>
      <c r="G2049" s="44" t="s">
        <v>9307</v>
      </c>
      <c r="H2049" s="44" t="s">
        <v>5</v>
      </c>
      <c r="I2049" s="46" t="s">
        <v>2313</v>
      </c>
      <c r="J2049" s="44" t="s">
        <v>2314</v>
      </c>
      <c r="K2049" s="46" t="s">
        <v>2315</v>
      </c>
      <c r="L2049" s="46">
        <v>15850724855</v>
      </c>
      <c r="N2049" s="46" t="s">
        <v>203</v>
      </c>
      <c r="O2049" s="46" t="s">
        <v>187</v>
      </c>
      <c r="P2049" s="46" t="s">
        <v>200</v>
      </c>
      <c r="Q2049" s="46" t="s">
        <v>4</v>
      </c>
      <c r="R2049" s="46" t="s">
        <v>4</v>
      </c>
      <c r="V2049" s="46" t="s">
        <v>9521</v>
      </c>
      <c r="W2049" s="46" t="s">
        <v>201</v>
      </c>
      <c r="Y2049" s="46" t="s">
        <v>9465</v>
      </c>
      <c r="AA2049" s="46">
        <v>91</v>
      </c>
      <c r="AB2049" s="46" t="s">
        <v>34</v>
      </c>
      <c r="AC2049" s="46" t="s">
        <v>2214</v>
      </c>
    </row>
    <row r="2050" spans="1:31" hidden="1">
      <c r="A2050" s="46">
        <v>92</v>
      </c>
      <c r="B2050" s="46" t="s">
        <v>210</v>
      </c>
      <c r="C2050" s="46" t="s">
        <v>2308</v>
      </c>
      <c r="D2050" s="46" t="s">
        <v>1066</v>
      </c>
      <c r="E2050" s="46" t="s">
        <v>2210</v>
      </c>
      <c r="F2050" s="46" t="s">
        <v>2316</v>
      </c>
      <c r="G2050" s="44" t="s">
        <v>2317</v>
      </c>
      <c r="H2050" s="44" t="s">
        <v>3</v>
      </c>
      <c r="I2050" s="46" t="s">
        <v>2316</v>
      </c>
      <c r="J2050" s="44" t="s">
        <v>2318</v>
      </c>
      <c r="K2050" s="46" t="s">
        <v>2319</v>
      </c>
      <c r="L2050" s="46" t="s">
        <v>2320</v>
      </c>
      <c r="N2050" s="46" t="s">
        <v>186</v>
      </c>
      <c r="O2050" s="46" t="s">
        <v>187</v>
      </c>
      <c r="P2050" s="46" t="s">
        <v>193</v>
      </c>
      <c r="Q2050" s="46" t="s">
        <v>7</v>
      </c>
      <c r="R2050" s="46" t="s">
        <v>7</v>
      </c>
      <c r="W2050" s="46" t="s">
        <v>189</v>
      </c>
      <c r="Y2050" s="46" t="s">
        <v>9454</v>
      </c>
      <c r="AA2050" s="46">
        <v>22</v>
      </c>
      <c r="AB2050" s="46" t="s">
        <v>195</v>
      </c>
      <c r="AC2050" s="46" t="s">
        <v>2214</v>
      </c>
      <c r="AE2050" s="46" t="s">
        <v>2215</v>
      </c>
    </row>
    <row r="2051" spans="1:31" hidden="1">
      <c r="A2051" s="46">
        <v>93</v>
      </c>
      <c r="B2051" s="46" t="s">
        <v>210</v>
      </c>
      <c r="C2051" s="46" t="s">
        <v>2308</v>
      </c>
      <c r="D2051" s="46" t="s">
        <v>1066</v>
      </c>
      <c r="E2051" s="46" t="s">
        <v>2210</v>
      </c>
      <c r="F2051" s="46" t="s">
        <v>2316</v>
      </c>
      <c r="G2051" s="44" t="s">
        <v>2317</v>
      </c>
      <c r="H2051" s="44" t="s">
        <v>46</v>
      </c>
      <c r="I2051" s="46" t="s">
        <v>2312</v>
      </c>
      <c r="J2051" s="44" t="s">
        <v>9519</v>
      </c>
      <c r="L2051" s="46" t="s">
        <v>9520</v>
      </c>
      <c r="N2051" s="46" t="s">
        <v>186</v>
      </c>
      <c r="P2051" s="46" t="s">
        <v>193</v>
      </c>
      <c r="Q2051" s="46" t="s">
        <v>7</v>
      </c>
      <c r="R2051" s="46" t="s">
        <v>7</v>
      </c>
      <c r="W2051" s="46" t="s">
        <v>189</v>
      </c>
      <c r="Y2051" s="46" t="s">
        <v>9454</v>
      </c>
      <c r="AA2051" s="46">
        <v>22</v>
      </c>
      <c r="AB2051" s="46" t="s">
        <v>195</v>
      </c>
      <c r="AC2051" s="46" t="s">
        <v>2214</v>
      </c>
      <c r="AE2051" s="46" t="s">
        <v>46</v>
      </c>
    </row>
    <row r="2052" spans="1:31" hidden="1">
      <c r="A2052" s="46">
        <v>94</v>
      </c>
      <c r="B2052" s="46" t="s">
        <v>210</v>
      </c>
      <c r="C2052" s="46" t="s">
        <v>2308</v>
      </c>
      <c r="D2052" s="46" t="s">
        <v>1066</v>
      </c>
      <c r="E2052" s="46" t="s">
        <v>2210</v>
      </c>
      <c r="F2052" s="46" t="s">
        <v>2321</v>
      </c>
      <c r="G2052" s="44" t="s">
        <v>2322</v>
      </c>
      <c r="H2052" s="44" t="s">
        <v>3</v>
      </c>
      <c r="I2052" s="46" t="s">
        <v>2321</v>
      </c>
      <c r="J2052" s="44" t="s">
        <v>2323</v>
      </c>
      <c r="K2052" s="46" t="s">
        <v>2324</v>
      </c>
      <c r="L2052" s="46">
        <v>18951615934</v>
      </c>
      <c r="N2052" s="46" t="s">
        <v>186</v>
      </c>
      <c r="O2052" s="46" t="s">
        <v>187</v>
      </c>
      <c r="P2052" s="46" t="s">
        <v>193</v>
      </c>
      <c r="Q2052" s="46" t="s">
        <v>7</v>
      </c>
      <c r="R2052" s="46" t="s">
        <v>7</v>
      </c>
      <c r="W2052" s="46" t="s">
        <v>189</v>
      </c>
      <c r="Y2052" s="46" t="s">
        <v>9454</v>
      </c>
      <c r="AA2052" s="46">
        <v>17</v>
      </c>
      <c r="AB2052" s="46" t="s">
        <v>195</v>
      </c>
      <c r="AC2052" s="46" t="s">
        <v>2286</v>
      </c>
      <c r="AE2052" s="46" t="s">
        <v>2215</v>
      </c>
    </row>
    <row r="2053" spans="1:31" hidden="1">
      <c r="A2053" s="46">
        <v>95</v>
      </c>
      <c r="B2053" s="46" t="s">
        <v>210</v>
      </c>
      <c r="C2053" s="46" t="s">
        <v>2308</v>
      </c>
      <c r="D2053" s="46" t="s">
        <v>1066</v>
      </c>
      <c r="E2053" s="46" t="s">
        <v>2210</v>
      </c>
      <c r="F2053" s="46" t="s">
        <v>2321</v>
      </c>
      <c r="G2053" s="44" t="s">
        <v>2322</v>
      </c>
      <c r="H2053" s="44" t="s">
        <v>46</v>
      </c>
      <c r="I2053" s="46" t="s">
        <v>9304</v>
      </c>
      <c r="J2053" s="44" t="s">
        <v>9507</v>
      </c>
      <c r="L2053" s="46" t="s">
        <v>9508</v>
      </c>
      <c r="N2053" s="46" t="s">
        <v>186</v>
      </c>
      <c r="P2053" s="46" t="s">
        <v>200</v>
      </c>
      <c r="Q2053" s="46" t="s">
        <v>7</v>
      </c>
      <c r="R2053" s="46" t="s">
        <v>7</v>
      </c>
      <c r="V2053" s="46" t="s">
        <v>9486</v>
      </c>
      <c r="W2053" s="46" t="s">
        <v>201</v>
      </c>
      <c r="Y2053" s="46" t="s">
        <v>9465</v>
      </c>
      <c r="AA2053" s="46">
        <v>17</v>
      </c>
      <c r="AB2053" s="46" t="s">
        <v>195</v>
      </c>
      <c r="AC2053" s="46" t="s">
        <v>2286</v>
      </c>
    </row>
    <row r="2054" spans="1:31" hidden="1">
      <c r="A2054" s="46">
        <v>96</v>
      </c>
      <c r="B2054" s="46" t="s">
        <v>210</v>
      </c>
      <c r="C2054" s="46" t="s">
        <v>2308</v>
      </c>
      <c r="D2054" s="46" t="s">
        <v>1066</v>
      </c>
      <c r="E2054" s="46" t="s">
        <v>2210</v>
      </c>
      <c r="F2054" s="46" t="s">
        <v>2321</v>
      </c>
      <c r="G2054" s="44" t="s">
        <v>2322</v>
      </c>
      <c r="H2054" s="44" t="s">
        <v>192</v>
      </c>
      <c r="I2054" s="46" t="s">
        <v>2325</v>
      </c>
      <c r="J2054" s="44" t="s">
        <v>2326</v>
      </c>
      <c r="K2054" s="46" t="s">
        <v>2327</v>
      </c>
      <c r="L2054" s="46">
        <v>18626284856</v>
      </c>
      <c r="N2054" s="46" t="s">
        <v>186</v>
      </c>
      <c r="P2054" s="46" t="s">
        <v>200</v>
      </c>
      <c r="Q2054" s="46" t="s">
        <v>7</v>
      </c>
      <c r="R2054" s="46" t="s">
        <v>7</v>
      </c>
      <c r="V2054" s="46" t="s">
        <v>9522</v>
      </c>
      <c r="W2054" s="46" t="s">
        <v>201</v>
      </c>
      <c r="Y2054" s="46" t="s">
        <v>9465</v>
      </c>
      <c r="AA2054" s="46">
        <v>17</v>
      </c>
      <c r="AB2054" s="46" t="s">
        <v>195</v>
      </c>
      <c r="AC2054" s="46" t="s">
        <v>2286</v>
      </c>
    </row>
    <row r="2055" spans="1:31" hidden="1">
      <c r="A2055" s="46">
        <v>97</v>
      </c>
      <c r="B2055" s="46" t="s">
        <v>210</v>
      </c>
      <c r="C2055" s="46" t="s">
        <v>2308</v>
      </c>
      <c r="D2055" s="46" t="s">
        <v>1066</v>
      </c>
      <c r="E2055" s="46" t="s">
        <v>2210</v>
      </c>
      <c r="F2055" s="46" t="s">
        <v>9308</v>
      </c>
      <c r="G2055" s="44" t="s">
        <v>2328</v>
      </c>
      <c r="H2055" s="44" t="s">
        <v>3</v>
      </c>
      <c r="I2055" s="46" t="s">
        <v>9308</v>
      </c>
      <c r="J2055" s="44" t="s">
        <v>9523</v>
      </c>
      <c r="L2055" s="46">
        <v>15851892412</v>
      </c>
      <c r="N2055" s="46" t="s">
        <v>186</v>
      </c>
      <c r="O2055" s="46" t="s">
        <v>187</v>
      </c>
      <c r="P2055" s="46" t="s">
        <v>193</v>
      </c>
      <c r="Q2055" s="46" t="s">
        <v>7</v>
      </c>
      <c r="R2055" s="46" t="s">
        <v>7</v>
      </c>
      <c r="W2055" s="46" t="s">
        <v>189</v>
      </c>
      <c r="Y2055" s="46" t="s">
        <v>9454</v>
      </c>
      <c r="AA2055" s="46">
        <v>23</v>
      </c>
      <c r="AB2055" s="46" t="s">
        <v>195</v>
      </c>
      <c r="AC2055" s="46" t="s">
        <v>2214</v>
      </c>
    </row>
    <row r="2056" spans="1:31" hidden="1">
      <c r="A2056" s="46">
        <v>98</v>
      </c>
      <c r="B2056" s="46" t="s">
        <v>210</v>
      </c>
      <c r="C2056" s="46" t="s">
        <v>2308</v>
      </c>
      <c r="D2056" s="46" t="s">
        <v>1066</v>
      </c>
      <c r="E2056" s="46" t="s">
        <v>2210</v>
      </c>
      <c r="F2056" s="46" t="s">
        <v>9308</v>
      </c>
      <c r="G2056" s="44" t="s">
        <v>2328</v>
      </c>
      <c r="H2056" s="44" t="s">
        <v>46</v>
      </c>
      <c r="I2056" s="46" t="s">
        <v>2312</v>
      </c>
      <c r="J2056" s="44" t="s">
        <v>9519</v>
      </c>
      <c r="L2056" s="46" t="s">
        <v>9520</v>
      </c>
      <c r="N2056" s="46" t="s">
        <v>186</v>
      </c>
      <c r="P2056" s="46" t="s">
        <v>193</v>
      </c>
      <c r="Q2056" s="46" t="s">
        <v>7</v>
      </c>
      <c r="R2056" s="46" t="s">
        <v>7</v>
      </c>
      <c r="W2056" s="46" t="s">
        <v>189</v>
      </c>
      <c r="Y2056" s="46" t="s">
        <v>9454</v>
      </c>
      <c r="AA2056" s="46">
        <v>23</v>
      </c>
      <c r="AB2056" s="46" t="s">
        <v>195</v>
      </c>
      <c r="AC2056" s="46" t="s">
        <v>2214</v>
      </c>
      <c r="AE2056" s="46" t="s">
        <v>46</v>
      </c>
    </row>
    <row r="2057" spans="1:31" hidden="1">
      <c r="A2057" s="46">
        <v>99</v>
      </c>
      <c r="B2057" s="46" t="s">
        <v>210</v>
      </c>
      <c r="C2057" s="46" t="s">
        <v>2308</v>
      </c>
      <c r="D2057" s="46" t="s">
        <v>1066</v>
      </c>
      <c r="E2057" s="46" t="s">
        <v>2210</v>
      </c>
      <c r="F2057" s="46" t="s">
        <v>2329</v>
      </c>
      <c r="G2057" s="44" t="s">
        <v>9309</v>
      </c>
      <c r="H2057" s="44" t="s">
        <v>3</v>
      </c>
      <c r="I2057" s="46" t="s">
        <v>2329</v>
      </c>
      <c r="J2057" s="44" t="s">
        <v>9524</v>
      </c>
      <c r="K2057" s="46" t="s">
        <v>2330</v>
      </c>
      <c r="L2057" s="46">
        <v>18951819616</v>
      </c>
      <c r="N2057" s="46" t="s">
        <v>186</v>
      </c>
      <c r="O2057" s="46" t="s">
        <v>187</v>
      </c>
      <c r="P2057" s="46" t="s">
        <v>193</v>
      </c>
      <c r="Q2057" s="46" t="s">
        <v>4</v>
      </c>
      <c r="R2057" s="46" t="s">
        <v>4</v>
      </c>
      <c r="W2057" s="46" t="s">
        <v>189</v>
      </c>
      <c r="Y2057" s="46" t="s">
        <v>9454</v>
      </c>
      <c r="AA2057" s="46">
        <v>48</v>
      </c>
      <c r="AB2057" s="46" t="s">
        <v>34</v>
      </c>
      <c r="AC2057" s="46" t="s">
        <v>2271</v>
      </c>
      <c r="AE2057" s="46" t="s">
        <v>2215</v>
      </c>
    </row>
    <row r="2058" spans="1:31" hidden="1">
      <c r="A2058" s="46">
        <v>100</v>
      </c>
      <c r="B2058" s="46" t="s">
        <v>210</v>
      </c>
      <c r="C2058" s="46" t="s">
        <v>2308</v>
      </c>
      <c r="D2058" s="46" t="s">
        <v>1066</v>
      </c>
      <c r="E2058" s="46" t="s">
        <v>2210</v>
      </c>
      <c r="F2058" s="46" t="s">
        <v>2329</v>
      </c>
      <c r="G2058" s="44" t="s">
        <v>9309</v>
      </c>
      <c r="H2058" s="44" t="s">
        <v>46</v>
      </c>
      <c r="I2058" s="46" t="s">
        <v>2312</v>
      </c>
      <c r="J2058" s="44" t="s">
        <v>9519</v>
      </c>
      <c r="L2058" s="46" t="s">
        <v>9520</v>
      </c>
      <c r="N2058" s="46" t="s">
        <v>186</v>
      </c>
      <c r="P2058" s="46" t="s">
        <v>193</v>
      </c>
      <c r="Q2058" s="46" t="s">
        <v>4</v>
      </c>
      <c r="R2058" s="46" t="s">
        <v>4</v>
      </c>
      <c r="W2058" s="46" t="s">
        <v>189</v>
      </c>
      <c r="Y2058" s="46" t="s">
        <v>9454</v>
      </c>
      <c r="AA2058" s="46">
        <v>48</v>
      </c>
      <c r="AB2058" s="46" t="s">
        <v>34</v>
      </c>
      <c r="AC2058" s="46" t="s">
        <v>2331</v>
      </c>
      <c r="AE2058" s="46" t="s">
        <v>46</v>
      </c>
    </row>
    <row r="2059" spans="1:31" hidden="1">
      <c r="A2059" s="46">
        <v>103</v>
      </c>
      <c r="B2059" s="46" t="s">
        <v>210</v>
      </c>
      <c r="C2059" s="46" t="s">
        <v>2308</v>
      </c>
      <c r="D2059" s="46" t="s">
        <v>1066</v>
      </c>
      <c r="E2059" s="46" t="s">
        <v>2210</v>
      </c>
      <c r="F2059" s="46" t="s">
        <v>2332</v>
      </c>
      <c r="G2059" s="44" t="s">
        <v>2333</v>
      </c>
      <c r="H2059" s="44" t="s">
        <v>3</v>
      </c>
      <c r="I2059" s="46" t="s">
        <v>2332</v>
      </c>
      <c r="J2059" s="44" t="s">
        <v>2334</v>
      </c>
      <c r="K2059" s="46" t="s">
        <v>2335</v>
      </c>
      <c r="L2059" s="46">
        <v>18652916860</v>
      </c>
      <c r="N2059" s="46" t="s">
        <v>186</v>
      </c>
      <c r="O2059" s="46" t="s">
        <v>187</v>
      </c>
      <c r="P2059" s="46" t="s">
        <v>193</v>
      </c>
      <c r="Q2059" s="46" t="s">
        <v>7</v>
      </c>
      <c r="R2059" s="46" t="s">
        <v>7</v>
      </c>
      <c r="W2059" s="46" t="s">
        <v>189</v>
      </c>
      <c r="Y2059" s="46" t="s">
        <v>9454</v>
      </c>
      <c r="AA2059" s="46">
        <v>12</v>
      </c>
      <c r="AB2059" s="46" t="s">
        <v>195</v>
      </c>
      <c r="AC2059" s="46" t="s">
        <v>2214</v>
      </c>
    </row>
    <row r="2060" spans="1:31" hidden="1">
      <c r="A2060" s="46">
        <v>104</v>
      </c>
      <c r="B2060" s="46" t="s">
        <v>210</v>
      </c>
      <c r="C2060" s="46" t="s">
        <v>2308</v>
      </c>
      <c r="D2060" s="46" t="s">
        <v>1066</v>
      </c>
      <c r="E2060" s="46" t="s">
        <v>2210</v>
      </c>
      <c r="F2060" s="46" t="s">
        <v>2332</v>
      </c>
      <c r="G2060" s="44" t="s">
        <v>2333</v>
      </c>
      <c r="H2060" s="44" t="s">
        <v>46</v>
      </c>
      <c r="I2060" s="46" t="s">
        <v>2312</v>
      </c>
      <c r="J2060" s="44" t="s">
        <v>9519</v>
      </c>
      <c r="L2060" s="46" t="s">
        <v>9520</v>
      </c>
      <c r="N2060" s="46" t="s">
        <v>186</v>
      </c>
      <c r="P2060" s="46" t="s">
        <v>193</v>
      </c>
      <c r="Q2060" s="46" t="s">
        <v>7</v>
      </c>
      <c r="R2060" s="46" t="s">
        <v>7</v>
      </c>
      <c r="W2060" s="46" t="s">
        <v>189</v>
      </c>
      <c r="Y2060" s="46" t="s">
        <v>9454</v>
      </c>
      <c r="AA2060" s="46">
        <v>12</v>
      </c>
      <c r="AB2060" s="46" t="s">
        <v>195</v>
      </c>
      <c r="AC2060" s="46" t="s">
        <v>2214</v>
      </c>
      <c r="AE2060" s="46" t="s">
        <v>46</v>
      </c>
    </row>
    <row r="2061" spans="1:31" hidden="1">
      <c r="A2061" s="46">
        <v>105</v>
      </c>
      <c r="B2061" s="46" t="s">
        <v>210</v>
      </c>
      <c r="C2061" s="46" t="s">
        <v>2308</v>
      </c>
      <c r="D2061" s="46" t="s">
        <v>1066</v>
      </c>
      <c r="E2061" s="46" t="s">
        <v>2210</v>
      </c>
      <c r="F2061" s="46" t="s">
        <v>2336</v>
      </c>
      <c r="G2061" s="44" t="s">
        <v>2337</v>
      </c>
      <c r="H2061" s="44" t="s">
        <v>3</v>
      </c>
      <c r="I2061" s="46" t="s">
        <v>2336</v>
      </c>
      <c r="J2061" s="44" t="s">
        <v>2338</v>
      </c>
      <c r="K2061" s="46" t="s">
        <v>2339</v>
      </c>
      <c r="L2061" s="46">
        <v>13913964943</v>
      </c>
      <c r="N2061" s="46" t="s">
        <v>186</v>
      </c>
      <c r="O2061" s="46" t="s">
        <v>187</v>
      </c>
      <c r="P2061" s="46" t="s">
        <v>193</v>
      </c>
      <c r="Q2061" s="46" t="s">
        <v>7</v>
      </c>
      <c r="R2061" s="46" t="s">
        <v>7</v>
      </c>
      <c r="W2061" s="46" t="s">
        <v>189</v>
      </c>
      <c r="Y2061" s="46" t="s">
        <v>9454</v>
      </c>
      <c r="AA2061" s="46">
        <v>45</v>
      </c>
      <c r="AB2061" s="46" t="s">
        <v>195</v>
      </c>
      <c r="AC2061" s="46" t="s">
        <v>2214</v>
      </c>
      <c r="AE2061" s="46" t="s">
        <v>2215</v>
      </c>
    </row>
    <row r="2062" spans="1:31" hidden="1">
      <c r="A2062" s="46">
        <v>106</v>
      </c>
      <c r="B2062" s="46" t="s">
        <v>210</v>
      </c>
      <c r="C2062" s="46" t="s">
        <v>2308</v>
      </c>
      <c r="D2062" s="46" t="s">
        <v>1066</v>
      </c>
      <c r="E2062" s="46" t="s">
        <v>2210</v>
      </c>
      <c r="F2062" s="46" t="s">
        <v>2336</v>
      </c>
      <c r="G2062" s="44" t="s">
        <v>2337</v>
      </c>
      <c r="H2062" s="44" t="s">
        <v>46</v>
      </c>
      <c r="I2062" s="46" t="s">
        <v>2312</v>
      </c>
      <c r="J2062" s="44" t="s">
        <v>9519</v>
      </c>
      <c r="L2062" s="46" t="s">
        <v>9520</v>
      </c>
      <c r="N2062" s="46" t="s">
        <v>186</v>
      </c>
      <c r="P2062" s="46" t="s">
        <v>193</v>
      </c>
      <c r="Q2062" s="46" t="s">
        <v>7</v>
      </c>
      <c r="R2062" s="46" t="s">
        <v>7</v>
      </c>
      <c r="W2062" s="46" t="s">
        <v>189</v>
      </c>
      <c r="Y2062" s="46" t="s">
        <v>9454</v>
      </c>
      <c r="AA2062" s="46">
        <v>45</v>
      </c>
      <c r="AB2062" s="46" t="s">
        <v>195</v>
      </c>
      <c r="AC2062" s="46" t="s">
        <v>2214</v>
      </c>
      <c r="AE2062" s="46" t="s">
        <v>46</v>
      </c>
    </row>
    <row r="2063" spans="1:31" hidden="1">
      <c r="A2063" s="46">
        <v>107</v>
      </c>
      <c r="B2063" s="46" t="s">
        <v>210</v>
      </c>
      <c r="C2063" s="46" t="s">
        <v>2308</v>
      </c>
      <c r="D2063" s="46" t="s">
        <v>1066</v>
      </c>
      <c r="E2063" s="46" t="s">
        <v>2210</v>
      </c>
      <c r="F2063" s="46" t="s">
        <v>2340</v>
      </c>
      <c r="G2063" s="44" t="s">
        <v>2341</v>
      </c>
      <c r="H2063" s="44" t="s">
        <v>3</v>
      </c>
      <c r="I2063" s="46" t="s">
        <v>2340</v>
      </c>
      <c r="J2063" s="44" t="s">
        <v>2342</v>
      </c>
      <c r="K2063" s="46" t="s">
        <v>2343</v>
      </c>
      <c r="L2063" s="46">
        <v>13512529563</v>
      </c>
      <c r="N2063" s="46" t="s">
        <v>186</v>
      </c>
      <c r="O2063" s="46" t="s">
        <v>187</v>
      </c>
      <c r="P2063" s="46" t="s">
        <v>188</v>
      </c>
      <c r="Q2063" s="46" t="s">
        <v>7</v>
      </c>
      <c r="R2063" s="46" t="s">
        <v>7</v>
      </c>
      <c r="W2063" s="46" t="s">
        <v>189</v>
      </c>
      <c r="Y2063" s="46" t="s">
        <v>2264</v>
      </c>
      <c r="AA2063" s="46">
        <v>5</v>
      </c>
      <c r="AB2063" s="46" t="s">
        <v>195</v>
      </c>
      <c r="AC2063" s="46" t="s">
        <v>2344</v>
      </c>
    </row>
    <row r="2064" spans="1:31" hidden="1">
      <c r="A2064" s="46">
        <v>108</v>
      </c>
      <c r="B2064" s="46" t="s">
        <v>210</v>
      </c>
      <c r="C2064" s="46" t="s">
        <v>2308</v>
      </c>
      <c r="D2064" s="46" t="s">
        <v>1066</v>
      </c>
      <c r="E2064" s="46" t="s">
        <v>2210</v>
      </c>
      <c r="F2064" s="46" t="s">
        <v>2340</v>
      </c>
      <c r="G2064" s="44" t="s">
        <v>2341</v>
      </c>
      <c r="H2064" s="44" t="s">
        <v>46</v>
      </c>
      <c r="I2064" s="46" t="s">
        <v>2312</v>
      </c>
      <c r="J2064" s="44" t="s">
        <v>9519</v>
      </c>
      <c r="L2064" s="46" t="s">
        <v>9520</v>
      </c>
      <c r="N2064" s="46" t="s">
        <v>186</v>
      </c>
      <c r="P2064" s="46" t="s">
        <v>193</v>
      </c>
      <c r="Q2064" s="46" t="s">
        <v>7</v>
      </c>
      <c r="R2064" s="46" t="s">
        <v>7</v>
      </c>
      <c r="W2064" s="46" t="s">
        <v>189</v>
      </c>
      <c r="Y2064" s="46" t="s">
        <v>9454</v>
      </c>
      <c r="AA2064" s="46">
        <v>5</v>
      </c>
      <c r="AB2064" s="46" t="s">
        <v>195</v>
      </c>
      <c r="AC2064" s="46" t="s">
        <v>2344</v>
      </c>
      <c r="AE2064" s="46" t="s">
        <v>46</v>
      </c>
    </row>
    <row r="2065" spans="1:31" hidden="1">
      <c r="A2065" s="46">
        <v>109</v>
      </c>
      <c r="B2065" s="46" t="s">
        <v>210</v>
      </c>
      <c r="C2065" s="46" t="s">
        <v>2308</v>
      </c>
      <c r="D2065" s="46" t="s">
        <v>1066</v>
      </c>
      <c r="E2065" s="46" t="s">
        <v>2210</v>
      </c>
      <c r="F2065" s="46" t="s">
        <v>2345</v>
      </c>
      <c r="G2065" s="44" t="s">
        <v>2346</v>
      </c>
      <c r="H2065" s="44" t="s">
        <v>3</v>
      </c>
      <c r="I2065" s="46" t="s">
        <v>2345</v>
      </c>
      <c r="J2065" s="44" t="s">
        <v>2347</v>
      </c>
      <c r="K2065" s="46" t="s">
        <v>2348</v>
      </c>
      <c r="L2065" s="46">
        <v>18362926477</v>
      </c>
      <c r="N2065" s="46" t="s">
        <v>186</v>
      </c>
      <c r="O2065" s="46" t="s">
        <v>187</v>
      </c>
      <c r="P2065" s="46" t="s">
        <v>193</v>
      </c>
      <c r="Q2065" s="46" t="s">
        <v>7</v>
      </c>
      <c r="R2065" s="46" t="s">
        <v>7</v>
      </c>
      <c r="W2065" s="46" t="s">
        <v>189</v>
      </c>
      <c r="Y2065" s="46" t="s">
        <v>9454</v>
      </c>
      <c r="AA2065" s="46">
        <v>12</v>
      </c>
      <c r="AB2065" s="46" t="s">
        <v>195</v>
      </c>
      <c r="AC2065" s="46" t="s">
        <v>2271</v>
      </c>
    </row>
    <row r="2066" spans="1:31" hidden="1">
      <c r="A2066" s="46">
        <v>110</v>
      </c>
      <c r="B2066" s="46" t="s">
        <v>210</v>
      </c>
      <c r="C2066" s="46" t="s">
        <v>2308</v>
      </c>
      <c r="D2066" s="46" t="s">
        <v>1066</v>
      </c>
      <c r="E2066" s="46" t="s">
        <v>2210</v>
      </c>
      <c r="F2066" s="46" t="s">
        <v>2345</v>
      </c>
      <c r="G2066" s="44" t="s">
        <v>2346</v>
      </c>
      <c r="H2066" s="44" t="s">
        <v>46</v>
      </c>
      <c r="I2066" s="46" t="s">
        <v>2312</v>
      </c>
      <c r="J2066" s="44" t="s">
        <v>9519</v>
      </c>
      <c r="L2066" s="46" t="s">
        <v>9520</v>
      </c>
      <c r="N2066" s="46" t="s">
        <v>186</v>
      </c>
      <c r="P2066" s="46" t="s">
        <v>193</v>
      </c>
      <c r="Q2066" s="46" t="s">
        <v>7</v>
      </c>
      <c r="R2066" s="46" t="s">
        <v>7</v>
      </c>
      <c r="W2066" s="46" t="s">
        <v>189</v>
      </c>
      <c r="Y2066" s="46" t="s">
        <v>9454</v>
      </c>
      <c r="AA2066" s="46">
        <v>12</v>
      </c>
      <c r="AB2066" s="46" t="s">
        <v>195</v>
      </c>
      <c r="AC2066" s="46" t="s">
        <v>2331</v>
      </c>
      <c r="AE2066" s="46" t="s">
        <v>46</v>
      </c>
    </row>
    <row r="2067" spans="1:31" hidden="1">
      <c r="A2067" s="46">
        <v>111</v>
      </c>
      <c r="B2067" s="46" t="s">
        <v>210</v>
      </c>
      <c r="C2067" s="46" t="s">
        <v>2308</v>
      </c>
      <c r="D2067" s="46" t="s">
        <v>1066</v>
      </c>
      <c r="E2067" s="46" t="s">
        <v>2210</v>
      </c>
      <c r="F2067" s="46" t="s">
        <v>9310</v>
      </c>
      <c r="G2067" s="44" t="s">
        <v>2349</v>
      </c>
      <c r="H2067" s="44" t="s">
        <v>3</v>
      </c>
      <c r="I2067" s="46" t="s">
        <v>2350</v>
      </c>
      <c r="J2067" s="44" t="s">
        <v>9525</v>
      </c>
      <c r="K2067" s="46" t="s">
        <v>2351</v>
      </c>
      <c r="L2067" s="46">
        <v>18013847080</v>
      </c>
      <c r="N2067" s="46" t="s">
        <v>186</v>
      </c>
      <c r="O2067" s="46" t="s">
        <v>187</v>
      </c>
      <c r="P2067" s="46" t="s">
        <v>193</v>
      </c>
      <c r="Q2067" s="46" t="s">
        <v>7</v>
      </c>
      <c r="R2067" s="46" t="s">
        <v>7</v>
      </c>
      <c r="W2067" s="46" t="s">
        <v>189</v>
      </c>
      <c r="Y2067" s="46" t="s">
        <v>9454</v>
      </c>
      <c r="AA2067" s="46">
        <v>27</v>
      </c>
      <c r="AB2067" s="46" t="s">
        <v>34</v>
      </c>
      <c r="AC2067" s="46" t="s">
        <v>2352</v>
      </c>
    </row>
    <row r="2068" spans="1:31" hidden="1">
      <c r="A2068" s="46">
        <v>112</v>
      </c>
      <c r="B2068" s="46" t="s">
        <v>210</v>
      </c>
      <c r="C2068" s="46" t="s">
        <v>2308</v>
      </c>
      <c r="D2068" s="46" t="s">
        <v>1066</v>
      </c>
      <c r="E2068" s="46" t="s">
        <v>2210</v>
      </c>
      <c r="F2068" s="46" t="s">
        <v>9310</v>
      </c>
      <c r="G2068" s="44" t="s">
        <v>2349</v>
      </c>
      <c r="H2068" s="44" t="s">
        <v>3</v>
      </c>
      <c r="I2068" s="46" t="s">
        <v>9310</v>
      </c>
      <c r="J2068" s="44" t="s">
        <v>9526</v>
      </c>
      <c r="N2068" s="46" t="s">
        <v>186</v>
      </c>
      <c r="P2068" s="46" t="s">
        <v>193</v>
      </c>
      <c r="Q2068" s="46" t="s">
        <v>7</v>
      </c>
      <c r="R2068" s="46" t="s">
        <v>7</v>
      </c>
      <c r="W2068" s="46" t="s">
        <v>189</v>
      </c>
      <c r="Y2068" s="46" t="s">
        <v>9454</v>
      </c>
    </row>
    <row r="2069" spans="1:31" hidden="1">
      <c r="A2069" s="46">
        <v>113</v>
      </c>
      <c r="B2069" s="46" t="s">
        <v>210</v>
      </c>
      <c r="C2069" s="46" t="s">
        <v>2308</v>
      </c>
      <c r="D2069" s="46" t="s">
        <v>1066</v>
      </c>
      <c r="E2069" s="46" t="s">
        <v>2210</v>
      </c>
      <c r="F2069" s="46" t="s">
        <v>9310</v>
      </c>
      <c r="G2069" s="44" t="s">
        <v>2349</v>
      </c>
      <c r="H2069" s="44" t="s">
        <v>3</v>
      </c>
      <c r="I2069" s="46" t="s">
        <v>9527</v>
      </c>
      <c r="J2069" s="44" t="s">
        <v>9528</v>
      </c>
      <c r="N2069" s="46" t="s">
        <v>186</v>
      </c>
      <c r="P2069" s="46" t="s">
        <v>193</v>
      </c>
      <c r="Q2069" s="46" t="s">
        <v>7</v>
      </c>
      <c r="R2069" s="46" t="s">
        <v>7</v>
      </c>
      <c r="W2069" s="46" t="s">
        <v>189</v>
      </c>
      <c r="Y2069" s="46" t="s">
        <v>9454</v>
      </c>
    </row>
    <row r="2070" spans="1:31" hidden="1">
      <c r="A2070" s="46">
        <v>114</v>
      </c>
      <c r="B2070" s="46" t="s">
        <v>210</v>
      </c>
      <c r="C2070" s="46" t="s">
        <v>2308</v>
      </c>
      <c r="D2070" s="46" t="s">
        <v>1066</v>
      </c>
      <c r="E2070" s="46" t="s">
        <v>2210</v>
      </c>
      <c r="F2070" s="46" t="s">
        <v>9310</v>
      </c>
      <c r="G2070" s="44" t="s">
        <v>2349</v>
      </c>
      <c r="H2070" s="44" t="s">
        <v>3</v>
      </c>
      <c r="I2070" s="46" t="s">
        <v>9529</v>
      </c>
      <c r="J2070" s="44" t="s">
        <v>9530</v>
      </c>
      <c r="N2070" s="46" t="s">
        <v>186</v>
      </c>
      <c r="P2070" s="46" t="s">
        <v>193</v>
      </c>
      <c r="Q2070" s="46" t="s">
        <v>7</v>
      </c>
      <c r="R2070" s="46" t="s">
        <v>7</v>
      </c>
      <c r="W2070" s="46" t="s">
        <v>189</v>
      </c>
      <c r="Y2070" s="46" t="s">
        <v>9454</v>
      </c>
    </row>
    <row r="2071" spans="1:31" hidden="1">
      <c r="A2071" s="46">
        <v>115</v>
      </c>
      <c r="B2071" s="46" t="s">
        <v>210</v>
      </c>
      <c r="C2071" s="46" t="s">
        <v>2308</v>
      </c>
      <c r="D2071" s="46" t="s">
        <v>1066</v>
      </c>
      <c r="E2071" s="46" t="s">
        <v>2210</v>
      </c>
      <c r="F2071" s="46" t="s">
        <v>9310</v>
      </c>
      <c r="G2071" s="44" t="s">
        <v>2349</v>
      </c>
      <c r="H2071" s="44" t="s">
        <v>8</v>
      </c>
      <c r="I2071" s="46" t="s">
        <v>9531</v>
      </c>
      <c r="J2071" s="44" t="s">
        <v>9532</v>
      </c>
      <c r="N2071" s="46" t="s">
        <v>186</v>
      </c>
      <c r="P2071" s="46" t="s">
        <v>193</v>
      </c>
      <c r="Q2071" s="46" t="s">
        <v>7</v>
      </c>
      <c r="R2071" s="46" t="s">
        <v>7</v>
      </c>
      <c r="W2071" s="46" t="s">
        <v>189</v>
      </c>
      <c r="Y2071" s="46" t="s">
        <v>9454</v>
      </c>
    </row>
    <row r="2072" spans="1:31" hidden="1">
      <c r="A2072" s="46">
        <v>116</v>
      </c>
      <c r="B2072" s="46" t="s">
        <v>210</v>
      </c>
      <c r="C2072" s="46" t="s">
        <v>2308</v>
      </c>
      <c r="D2072" s="46" t="s">
        <v>1066</v>
      </c>
      <c r="E2072" s="46" t="s">
        <v>2210</v>
      </c>
      <c r="F2072" s="46" t="s">
        <v>9310</v>
      </c>
      <c r="G2072" s="44" t="s">
        <v>2349</v>
      </c>
      <c r="H2072" s="44" t="s">
        <v>8</v>
      </c>
      <c r="I2072" s="46" t="s">
        <v>9533</v>
      </c>
      <c r="J2072" s="44" t="s">
        <v>9534</v>
      </c>
      <c r="N2072" s="46" t="s">
        <v>186</v>
      </c>
      <c r="P2072" s="46" t="s">
        <v>193</v>
      </c>
      <c r="Q2072" s="46" t="s">
        <v>7</v>
      </c>
      <c r="R2072" s="46" t="s">
        <v>7</v>
      </c>
      <c r="W2072" s="46" t="s">
        <v>189</v>
      </c>
      <c r="Y2072" s="46" t="s">
        <v>9454</v>
      </c>
    </row>
    <row r="2073" spans="1:31" hidden="1">
      <c r="A2073" s="46">
        <v>117</v>
      </c>
      <c r="B2073" s="46" t="s">
        <v>210</v>
      </c>
      <c r="C2073" s="46" t="s">
        <v>2308</v>
      </c>
      <c r="D2073" s="46" t="s">
        <v>1066</v>
      </c>
      <c r="E2073" s="46" t="s">
        <v>2210</v>
      </c>
      <c r="F2073" s="46" t="s">
        <v>9310</v>
      </c>
      <c r="G2073" s="44" t="s">
        <v>2349</v>
      </c>
      <c r="H2073" s="44" t="s">
        <v>8</v>
      </c>
      <c r="I2073" s="46" t="s">
        <v>9535</v>
      </c>
      <c r="J2073" s="44" t="s">
        <v>9536</v>
      </c>
      <c r="N2073" s="46" t="s">
        <v>186</v>
      </c>
      <c r="P2073" s="46" t="s">
        <v>193</v>
      </c>
      <c r="Q2073" s="46" t="s">
        <v>7</v>
      </c>
      <c r="R2073" s="46" t="s">
        <v>7</v>
      </c>
      <c r="W2073" s="46" t="s">
        <v>189</v>
      </c>
      <c r="Y2073" s="46" t="s">
        <v>9454</v>
      </c>
    </row>
    <row r="2074" spans="1:31" hidden="1">
      <c r="A2074" s="46">
        <v>118</v>
      </c>
      <c r="B2074" s="46" t="s">
        <v>210</v>
      </c>
      <c r="C2074" s="46" t="s">
        <v>2308</v>
      </c>
      <c r="D2074" s="46" t="s">
        <v>1066</v>
      </c>
      <c r="E2074" s="46" t="s">
        <v>2210</v>
      </c>
      <c r="F2074" s="46" t="s">
        <v>9310</v>
      </c>
      <c r="G2074" s="44" t="s">
        <v>2349</v>
      </c>
      <c r="H2074" s="44" t="s">
        <v>5</v>
      </c>
      <c r="I2074" s="46" t="s">
        <v>9537</v>
      </c>
      <c r="J2074" s="44" t="s">
        <v>9538</v>
      </c>
      <c r="N2074" s="46" t="s">
        <v>186</v>
      </c>
      <c r="P2074" s="46" t="s">
        <v>193</v>
      </c>
      <c r="Q2074" s="46" t="s">
        <v>7</v>
      </c>
      <c r="R2074" s="46" t="s">
        <v>7</v>
      </c>
      <c r="W2074" s="46" t="s">
        <v>189</v>
      </c>
      <c r="Y2074" s="46" t="s">
        <v>9454</v>
      </c>
    </row>
    <row r="2075" spans="1:31" hidden="1">
      <c r="A2075" s="46">
        <v>119</v>
      </c>
      <c r="B2075" s="46" t="s">
        <v>210</v>
      </c>
      <c r="C2075" s="46" t="s">
        <v>2308</v>
      </c>
      <c r="D2075" s="46" t="s">
        <v>1066</v>
      </c>
      <c r="E2075" s="46" t="s">
        <v>2210</v>
      </c>
      <c r="F2075" s="46" t="s">
        <v>9310</v>
      </c>
      <c r="G2075" s="44" t="s">
        <v>2349</v>
      </c>
      <c r="H2075" s="44" t="s">
        <v>5</v>
      </c>
      <c r="I2075" s="46" t="s">
        <v>9539</v>
      </c>
      <c r="J2075" s="44" t="s">
        <v>9540</v>
      </c>
      <c r="N2075" s="46" t="s">
        <v>186</v>
      </c>
      <c r="P2075" s="46" t="s">
        <v>193</v>
      </c>
      <c r="Q2075" s="46" t="s">
        <v>7</v>
      </c>
      <c r="R2075" s="46" t="s">
        <v>7</v>
      </c>
      <c r="W2075" s="46" t="s">
        <v>189</v>
      </c>
      <c r="Y2075" s="46" t="s">
        <v>9454</v>
      </c>
    </row>
    <row r="2076" spans="1:31" hidden="1">
      <c r="A2076" s="46">
        <v>120</v>
      </c>
      <c r="B2076" s="46" t="s">
        <v>210</v>
      </c>
      <c r="C2076" s="46" t="s">
        <v>2308</v>
      </c>
      <c r="D2076" s="46" t="s">
        <v>1066</v>
      </c>
      <c r="E2076" s="46" t="s">
        <v>2210</v>
      </c>
      <c r="F2076" s="46" t="s">
        <v>9310</v>
      </c>
      <c r="G2076" s="44" t="s">
        <v>2349</v>
      </c>
      <c r="H2076" s="44" t="s">
        <v>46</v>
      </c>
      <c r="I2076" s="46" t="s">
        <v>2353</v>
      </c>
      <c r="J2076" s="44" t="s">
        <v>9541</v>
      </c>
      <c r="K2076" s="46" t="s">
        <v>9542</v>
      </c>
      <c r="L2076" s="46" t="s">
        <v>9543</v>
      </c>
      <c r="N2076" s="46" t="s">
        <v>186</v>
      </c>
      <c r="P2076" s="46" t="s">
        <v>193</v>
      </c>
      <c r="Q2076" s="46" t="s">
        <v>7</v>
      </c>
      <c r="R2076" s="46" t="s">
        <v>7</v>
      </c>
      <c r="W2076" s="46" t="s">
        <v>189</v>
      </c>
      <c r="Y2076" s="46" t="s">
        <v>9454</v>
      </c>
      <c r="AA2076" s="46">
        <v>27</v>
      </c>
      <c r="AB2076" s="46" t="s">
        <v>34</v>
      </c>
      <c r="AC2076" s="46" t="s">
        <v>2352</v>
      </c>
      <c r="AE2076" s="46" t="s">
        <v>46</v>
      </c>
    </row>
    <row r="2077" spans="1:31" hidden="1">
      <c r="A2077" s="46">
        <v>121</v>
      </c>
      <c r="B2077" s="46" t="s">
        <v>210</v>
      </c>
      <c r="C2077" s="46" t="s">
        <v>2308</v>
      </c>
      <c r="D2077" s="46" t="s">
        <v>1066</v>
      </c>
      <c r="E2077" s="46" t="s">
        <v>2210</v>
      </c>
      <c r="F2077" s="46" t="s">
        <v>2354</v>
      </c>
      <c r="G2077" s="44" t="s">
        <v>2355</v>
      </c>
      <c r="H2077" s="44" t="s">
        <v>3</v>
      </c>
      <c r="I2077" s="46" t="s">
        <v>2354</v>
      </c>
      <c r="J2077" s="44" t="s">
        <v>9544</v>
      </c>
      <c r="K2077" s="46" t="s">
        <v>2356</v>
      </c>
      <c r="L2077" s="46">
        <v>15190321305</v>
      </c>
      <c r="N2077" s="46" t="s">
        <v>186</v>
      </c>
      <c r="O2077" s="46" t="s">
        <v>187</v>
      </c>
      <c r="P2077" s="46" t="s">
        <v>193</v>
      </c>
      <c r="Q2077" s="46" t="s">
        <v>7</v>
      </c>
      <c r="R2077" s="46" t="s">
        <v>7</v>
      </c>
      <c r="W2077" s="46" t="s">
        <v>189</v>
      </c>
      <c r="Y2077" s="46" t="s">
        <v>9454</v>
      </c>
      <c r="AA2077" s="46">
        <v>11</v>
      </c>
      <c r="AB2077" s="46" t="s">
        <v>195</v>
      </c>
      <c r="AC2077" s="46" t="s">
        <v>2352</v>
      </c>
    </row>
    <row r="2078" spans="1:31" hidden="1">
      <c r="A2078" s="46">
        <v>122</v>
      </c>
      <c r="B2078" s="46" t="s">
        <v>210</v>
      </c>
      <c r="C2078" s="46" t="s">
        <v>2308</v>
      </c>
      <c r="D2078" s="46" t="s">
        <v>1066</v>
      </c>
      <c r="E2078" s="46" t="s">
        <v>2210</v>
      </c>
      <c r="F2078" s="46" t="s">
        <v>2354</v>
      </c>
      <c r="G2078" s="44" t="s">
        <v>2355</v>
      </c>
      <c r="H2078" s="44" t="s">
        <v>46</v>
      </c>
      <c r="I2078" s="46" t="s">
        <v>2353</v>
      </c>
      <c r="J2078" s="44" t="s">
        <v>9541</v>
      </c>
      <c r="K2078" s="46" t="s">
        <v>9542</v>
      </c>
      <c r="L2078" s="46" t="s">
        <v>9543</v>
      </c>
      <c r="N2078" s="46" t="s">
        <v>186</v>
      </c>
      <c r="P2078" s="46" t="s">
        <v>193</v>
      </c>
      <c r="Q2078" s="46" t="s">
        <v>7</v>
      </c>
      <c r="R2078" s="46" t="s">
        <v>7</v>
      </c>
      <c r="W2078" s="46" t="s">
        <v>189</v>
      </c>
      <c r="Y2078" s="46" t="s">
        <v>9454</v>
      </c>
      <c r="AA2078" s="46">
        <v>11</v>
      </c>
      <c r="AB2078" s="46" t="s">
        <v>195</v>
      </c>
      <c r="AC2078" s="46" t="s">
        <v>2352</v>
      </c>
      <c r="AE2078" s="46" t="s">
        <v>46</v>
      </c>
    </row>
    <row r="2079" spans="1:31" hidden="1">
      <c r="A2079" s="46">
        <v>123</v>
      </c>
      <c r="B2079" s="46" t="s">
        <v>210</v>
      </c>
      <c r="C2079" s="46" t="s">
        <v>2308</v>
      </c>
      <c r="D2079" s="46" t="s">
        <v>1066</v>
      </c>
      <c r="E2079" s="46" t="s">
        <v>2210</v>
      </c>
      <c r="F2079" s="46" t="s">
        <v>2357</v>
      </c>
      <c r="G2079" s="44" t="s">
        <v>2358</v>
      </c>
      <c r="H2079" s="44" t="s">
        <v>3</v>
      </c>
      <c r="I2079" s="46" t="s">
        <v>2357</v>
      </c>
      <c r="J2079" s="44" t="s">
        <v>2359</v>
      </c>
      <c r="K2079" s="46" t="s">
        <v>2360</v>
      </c>
      <c r="L2079" s="46">
        <v>18952070501</v>
      </c>
      <c r="N2079" s="46" t="s">
        <v>186</v>
      </c>
      <c r="O2079" s="46" t="s">
        <v>187</v>
      </c>
      <c r="P2079" s="46" t="s">
        <v>193</v>
      </c>
      <c r="Q2079" s="46" t="s">
        <v>7</v>
      </c>
      <c r="R2079" s="46" t="s">
        <v>7</v>
      </c>
      <c r="W2079" s="46" t="s">
        <v>189</v>
      </c>
      <c r="Y2079" s="46" t="s">
        <v>9454</v>
      </c>
      <c r="AA2079" s="46">
        <v>18</v>
      </c>
      <c r="AB2079" s="46" t="s">
        <v>195</v>
      </c>
      <c r="AC2079" s="46" t="s">
        <v>2352</v>
      </c>
      <c r="AE2079" s="46" t="s">
        <v>2215</v>
      </c>
    </row>
    <row r="2080" spans="1:31" hidden="1">
      <c r="A2080" s="46">
        <v>124</v>
      </c>
      <c r="B2080" s="46" t="s">
        <v>210</v>
      </c>
      <c r="C2080" s="46" t="s">
        <v>2308</v>
      </c>
      <c r="D2080" s="46" t="s">
        <v>1066</v>
      </c>
      <c r="E2080" s="46" t="s">
        <v>2210</v>
      </c>
      <c r="F2080" s="46" t="s">
        <v>2357</v>
      </c>
      <c r="G2080" s="44" t="s">
        <v>2358</v>
      </c>
      <c r="H2080" s="44" t="s">
        <v>8</v>
      </c>
      <c r="I2080" s="46" t="s">
        <v>9545</v>
      </c>
      <c r="J2080" s="44" t="s">
        <v>9546</v>
      </c>
      <c r="L2080" s="46">
        <v>15850667683</v>
      </c>
      <c r="N2080" s="46" t="s">
        <v>203</v>
      </c>
      <c r="P2080" s="46" t="s">
        <v>200</v>
      </c>
      <c r="Q2080" s="46" t="s">
        <v>7</v>
      </c>
      <c r="R2080" s="46" t="s">
        <v>7</v>
      </c>
      <c r="V2080" s="46" t="s">
        <v>9464</v>
      </c>
      <c r="W2080" s="46" t="s">
        <v>201</v>
      </c>
      <c r="Y2080" s="46" t="s">
        <v>9465</v>
      </c>
      <c r="AA2080" s="46">
        <v>18</v>
      </c>
      <c r="AB2080" s="46" t="s">
        <v>195</v>
      </c>
      <c r="AC2080" s="46" t="s">
        <v>2352</v>
      </c>
    </row>
    <row r="2081" spans="1:31" hidden="1">
      <c r="A2081" s="46">
        <v>125</v>
      </c>
      <c r="B2081" s="46" t="s">
        <v>210</v>
      </c>
      <c r="C2081" s="46" t="s">
        <v>2308</v>
      </c>
      <c r="D2081" s="46" t="s">
        <v>1066</v>
      </c>
      <c r="E2081" s="46" t="s">
        <v>2210</v>
      </c>
      <c r="F2081" s="46" t="s">
        <v>2357</v>
      </c>
      <c r="G2081" s="44" t="s">
        <v>2358</v>
      </c>
      <c r="H2081" s="44" t="s">
        <v>46</v>
      </c>
      <c r="I2081" s="46" t="s">
        <v>2353</v>
      </c>
      <c r="J2081" s="44" t="s">
        <v>9541</v>
      </c>
      <c r="K2081" s="46" t="s">
        <v>9542</v>
      </c>
      <c r="L2081" s="46" t="s">
        <v>9543</v>
      </c>
      <c r="N2081" s="46" t="s">
        <v>186</v>
      </c>
      <c r="P2081" s="46" t="s">
        <v>193</v>
      </c>
      <c r="Q2081" s="46" t="s">
        <v>7</v>
      </c>
      <c r="R2081" s="46" t="s">
        <v>7</v>
      </c>
      <c r="W2081" s="46" t="s">
        <v>189</v>
      </c>
      <c r="Y2081" s="46" t="s">
        <v>9454</v>
      </c>
      <c r="AA2081" s="46">
        <v>18</v>
      </c>
      <c r="AB2081" s="46" t="s">
        <v>195</v>
      </c>
      <c r="AC2081" s="46" t="s">
        <v>2352</v>
      </c>
      <c r="AE2081" s="46" t="s">
        <v>46</v>
      </c>
    </row>
    <row r="2082" spans="1:31" hidden="1">
      <c r="A2082" s="46">
        <v>126</v>
      </c>
      <c r="B2082" s="46" t="s">
        <v>210</v>
      </c>
      <c r="C2082" s="46" t="s">
        <v>2308</v>
      </c>
      <c r="D2082" s="46" t="s">
        <v>1066</v>
      </c>
      <c r="E2082" s="46" t="s">
        <v>2210</v>
      </c>
      <c r="F2082" s="46" t="s">
        <v>2361</v>
      </c>
      <c r="G2082" s="44" t="s">
        <v>2362</v>
      </c>
      <c r="H2082" s="44" t="s">
        <v>3</v>
      </c>
      <c r="I2082" s="46" t="s">
        <v>2361</v>
      </c>
      <c r="J2082" s="44" t="s">
        <v>9547</v>
      </c>
      <c r="K2082" s="46" t="s">
        <v>9548</v>
      </c>
      <c r="L2082" s="46" t="s">
        <v>9549</v>
      </c>
      <c r="N2082" s="46" t="s">
        <v>186</v>
      </c>
      <c r="O2082" s="46" t="s">
        <v>187</v>
      </c>
      <c r="P2082" s="46" t="s">
        <v>193</v>
      </c>
      <c r="Q2082" s="46" t="s">
        <v>4</v>
      </c>
      <c r="R2082" s="46" t="s">
        <v>4</v>
      </c>
      <c r="W2082" s="46" t="s">
        <v>189</v>
      </c>
      <c r="Y2082" s="46" t="s">
        <v>9454</v>
      </c>
      <c r="AA2082" s="46">
        <v>12</v>
      </c>
      <c r="AB2082" s="46" t="s">
        <v>34</v>
      </c>
      <c r="AC2082" s="46" t="s">
        <v>2271</v>
      </c>
      <c r="AE2082" s="46" t="s">
        <v>2215</v>
      </c>
    </row>
    <row r="2083" spans="1:31" hidden="1">
      <c r="A2083" s="46">
        <v>127</v>
      </c>
      <c r="B2083" s="46" t="s">
        <v>210</v>
      </c>
      <c r="C2083" s="46" t="s">
        <v>2308</v>
      </c>
      <c r="D2083" s="46" t="s">
        <v>1066</v>
      </c>
      <c r="E2083" s="46" t="s">
        <v>2210</v>
      </c>
      <c r="F2083" s="46" t="s">
        <v>2361</v>
      </c>
      <c r="G2083" s="44" t="s">
        <v>2362</v>
      </c>
      <c r="H2083" s="44" t="s">
        <v>192</v>
      </c>
      <c r="I2083" s="46" t="s">
        <v>2361</v>
      </c>
      <c r="J2083" s="44" t="s">
        <v>9547</v>
      </c>
      <c r="K2083" s="46" t="s">
        <v>9548</v>
      </c>
      <c r="L2083" s="46" t="s">
        <v>9549</v>
      </c>
      <c r="N2083" s="46" t="s">
        <v>186</v>
      </c>
      <c r="O2083" s="46" t="s">
        <v>187</v>
      </c>
      <c r="P2083" s="46" t="s">
        <v>193</v>
      </c>
      <c r="Q2083" s="46" t="s">
        <v>4</v>
      </c>
      <c r="R2083" s="46" t="s">
        <v>4</v>
      </c>
      <c r="W2083" s="46" t="s">
        <v>189</v>
      </c>
      <c r="Y2083" s="46" t="s">
        <v>9454</v>
      </c>
      <c r="AA2083" s="46">
        <v>12</v>
      </c>
      <c r="AB2083" s="46" t="s">
        <v>34</v>
      </c>
      <c r="AC2083" s="46" t="s">
        <v>2271</v>
      </c>
    </row>
    <row r="2084" spans="1:31" hidden="1">
      <c r="A2084" s="46">
        <v>128</v>
      </c>
      <c r="B2084" s="46" t="s">
        <v>210</v>
      </c>
      <c r="C2084" s="46" t="s">
        <v>2308</v>
      </c>
      <c r="D2084" s="46" t="s">
        <v>1066</v>
      </c>
      <c r="E2084" s="46" t="s">
        <v>2210</v>
      </c>
      <c r="F2084" s="46" t="s">
        <v>2361</v>
      </c>
      <c r="G2084" s="44" t="s">
        <v>2362</v>
      </c>
      <c r="H2084" s="44" t="s">
        <v>5</v>
      </c>
      <c r="I2084" s="46" t="s">
        <v>9550</v>
      </c>
      <c r="J2084" s="44" t="s">
        <v>9551</v>
      </c>
      <c r="L2084" s="46">
        <v>13913929118</v>
      </c>
      <c r="N2084" s="46" t="s">
        <v>203</v>
      </c>
      <c r="P2084" s="46" t="s">
        <v>200</v>
      </c>
      <c r="Q2084" s="46" t="s">
        <v>4</v>
      </c>
      <c r="R2084" s="46" t="s">
        <v>4</v>
      </c>
      <c r="V2084" s="46" t="s">
        <v>9521</v>
      </c>
      <c r="W2084" s="46" t="s">
        <v>201</v>
      </c>
      <c r="Y2084" s="46" t="s">
        <v>9465</v>
      </c>
      <c r="AA2084" s="46">
        <v>12</v>
      </c>
      <c r="AB2084" s="46" t="s">
        <v>34</v>
      </c>
      <c r="AC2084" s="46" t="s">
        <v>2271</v>
      </c>
    </row>
    <row r="2085" spans="1:31" hidden="1">
      <c r="A2085" s="46">
        <v>129</v>
      </c>
      <c r="B2085" s="46" t="s">
        <v>210</v>
      </c>
      <c r="C2085" s="46" t="s">
        <v>2308</v>
      </c>
      <c r="D2085" s="46" t="s">
        <v>1066</v>
      </c>
      <c r="E2085" s="46" t="s">
        <v>2210</v>
      </c>
      <c r="F2085" s="46" t="s">
        <v>2361</v>
      </c>
      <c r="G2085" s="44" t="s">
        <v>2362</v>
      </c>
      <c r="H2085" s="44" t="s">
        <v>46</v>
      </c>
      <c r="I2085" s="46" t="s">
        <v>2312</v>
      </c>
      <c r="J2085" s="44" t="s">
        <v>9519</v>
      </c>
      <c r="L2085" s="46" t="s">
        <v>9520</v>
      </c>
      <c r="N2085" s="46" t="s">
        <v>186</v>
      </c>
      <c r="P2085" s="46" t="s">
        <v>193</v>
      </c>
      <c r="Q2085" s="46" t="s">
        <v>4</v>
      </c>
      <c r="R2085" s="46" t="s">
        <v>4</v>
      </c>
      <c r="W2085" s="46" t="s">
        <v>189</v>
      </c>
      <c r="Y2085" s="46" t="s">
        <v>9454</v>
      </c>
      <c r="AA2085" s="46">
        <v>12</v>
      </c>
      <c r="AB2085" s="46" t="s">
        <v>34</v>
      </c>
      <c r="AC2085" s="46" t="s">
        <v>2271</v>
      </c>
      <c r="AE2085" s="46" t="s">
        <v>46</v>
      </c>
    </row>
    <row r="2086" spans="1:31" hidden="1">
      <c r="A2086" s="46">
        <v>130</v>
      </c>
      <c r="B2086" s="46" t="s">
        <v>210</v>
      </c>
      <c r="C2086" s="46" t="s">
        <v>2308</v>
      </c>
      <c r="D2086" s="46" t="s">
        <v>1066</v>
      </c>
      <c r="E2086" s="46" t="s">
        <v>2210</v>
      </c>
      <c r="F2086" s="46" t="s">
        <v>9311</v>
      </c>
      <c r="G2086" s="44" t="s">
        <v>9312</v>
      </c>
      <c r="H2086" s="44" t="s">
        <v>3</v>
      </c>
      <c r="I2086" s="46" t="s">
        <v>9311</v>
      </c>
      <c r="J2086" s="44" t="s">
        <v>9552</v>
      </c>
      <c r="K2086" s="46" t="s">
        <v>9553</v>
      </c>
      <c r="L2086" s="46" t="s">
        <v>9554</v>
      </c>
      <c r="N2086" s="46" t="s">
        <v>186</v>
      </c>
      <c r="O2086" s="46" t="s">
        <v>187</v>
      </c>
      <c r="P2086" s="46" t="s">
        <v>193</v>
      </c>
      <c r="Q2086" s="46" t="s">
        <v>4</v>
      </c>
      <c r="R2086" s="46" t="s">
        <v>4</v>
      </c>
      <c r="W2086" s="46" t="s">
        <v>189</v>
      </c>
      <c r="Y2086" s="46" t="s">
        <v>9555</v>
      </c>
      <c r="AA2086" s="46">
        <v>7</v>
      </c>
      <c r="AB2086" s="46" t="s">
        <v>34</v>
      </c>
      <c r="AC2086" s="46" t="s">
        <v>214</v>
      </c>
    </row>
    <row r="2087" spans="1:31" hidden="1">
      <c r="A2087" s="46">
        <v>131</v>
      </c>
      <c r="B2087" s="46" t="s">
        <v>210</v>
      </c>
      <c r="C2087" s="46" t="s">
        <v>2308</v>
      </c>
      <c r="D2087" s="46" t="s">
        <v>1066</v>
      </c>
      <c r="E2087" s="46" t="s">
        <v>2210</v>
      </c>
      <c r="F2087" s="46" t="s">
        <v>9311</v>
      </c>
      <c r="G2087" s="44" t="s">
        <v>9312</v>
      </c>
      <c r="H2087" s="44" t="s">
        <v>46</v>
      </c>
      <c r="I2087" s="46" t="s">
        <v>2312</v>
      </c>
      <c r="J2087" s="44" t="s">
        <v>9519</v>
      </c>
      <c r="L2087" s="46" t="s">
        <v>9520</v>
      </c>
      <c r="N2087" s="46" t="s">
        <v>186</v>
      </c>
      <c r="P2087" s="46" t="s">
        <v>193</v>
      </c>
      <c r="Q2087" s="46" t="s">
        <v>4</v>
      </c>
      <c r="R2087" s="46" t="s">
        <v>4</v>
      </c>
      <c r="W2087" s="46" t="s">
        <v>189</v>
      </c>
      <c r="Y2087" s="46" t="s">
        <v>9454</v>
      </c>
      <c r="AA2087" s="46">
        <v>7</v>
      </c>
      <c r="AB2087" s="46" t="s">
        <v>34</v>
      </c>
      <c r="AC2087" s="46" t="s">
        <v>214</v>
      </c>
      <c r="AE2087" s="46" t="s">
        <v>46</v>
      </c>
    </row>
    <row r="2088" spans="1:31" hidden="1">
      <c r="A2088" s="46">
        <v>132</v>
      </c>
      <c r="B2088" s="46" t="s">
        <v>210</v>
      </c>
      <c r="C2088" s="46" t="s">
        <v>2308</v>
      </c>
      <c r="D2088" s="46" t="s">
        <v>1066</v>
      </c>
      <c r="E2088" s="46" t="s">
        <v>2210</v>
      </c>
      <c r="F2088" s="46" t="s">
        <v>9313</v>
      </c>
      <c r="G2088" s="44" t="s">
        <v>2363</v>
      </c>
      <c r="H2088" s="44" t="s">
        <v>3</v>
      </c>
      <c r="I2088" s="46" t="s">
        <v>9313</v>
      </c>
      <c r="J2088" s="44" t="s">
        <v>9556</v>
      </c>
      <c r="L2088" s="46">
        <v>13913866821</v>
      </c>
      <c r="N2088" s="46" t="s">
        <v>186</v>
      </c>
      <c r="O2088" s="46" t="s">
        <v>187</v>
      </c>
      <c r="P2088" s="46" t="s">
        <v>193</v>
      </c>
      <c r="Q2088" s="46" t="s">
        <v>4</v>
      </c>
      <c r="R2088" s="46" t="s">
        <v>4</v>
      </c>
      <c r="W2088" s="46" t="s">
        <v>189</v>
      </c>
      <c r="Y2088" s="46" t="s">
        <v>9454</v>
      </c>
      <c r="AA2088" s="46">
        <v>29</v>
      </c>
      <c r="AB2088" s="46" t="s">
        <v>34</v>
      </c>
      <c r="AC2088" s="46" t="s">
        <v>2214</v>
      </c>
    </row>
    <row r="2089" spans="1:31" hidden="1">
      <c r="A2089" s="46">
        <v>133</v>
      </c>
      <c r="B2089" s="46" t="s">
        <v>210</v>
      </c>
      <c r="C2089" s="46" t="s">
        <v>2308</v>
      </c>
      <c r="D2089" s="46" t="s">
        <v>1066</v>
      </c>
      <c r="E2089" s="46" t="s">
        <v>2210</v>
      </c>
      <c r="F2089" s="46" t="s">
        <v>9313</v>
      </c>
      <c r="G2089" s="44" t="s">
        <v>2363</v>
      </c>
      <c r="H2089" s="44" t="s">
        <v>46</v>
      </c>
      <c r="I2089" s="46" t="s">
        <v>2312</v>
      </c>
      <c r="J2089" s="44" t="s">
        <v>9519</v>
      </c>
      <c r="L2089" s="46" t="s">
        <v>9520</v>
      </c>
      <c r="N2089" s="46" t="s">
        <v>186</v>
      </c>
      <c r="P2089" s="46" t="s">
        <v>193</v>
      </c>
      <c r="Q2089" s="46" t="s">
        <v>4</v>
      </c>
      <c r="R2089" s="46" t="s">
        <v>4</v>
      </c>
      <c r="W2089" s="46" t="s">
        <v>189</v>
      </c>
      <c r="Y2089" s="46" t="s">
        <v>9454</v>
      </c>
      <c r="AA2089" s="46">
        <v>30</v>
      </c>
      <c r="AB2089" s="46" t="s">
        <v>34</v>
      </c>
      <c r="AC2089" s="46" t="s">
        <v>2214</v>
      </c>
      <c r="AE2089" s="46" t="s">
        <v>46</v>
      </c>
    </row>
    <row r="2090" spans="1:31" hidden="1">
      <c r="A2090" s="46">
        <v>134</v>
      </c>
      <c r="B2090" s="46" t="s">
        <v>210</v>
      </c>
      <c r="C2090" s="46" t="s">
        <v>2364</v>
      </c>
      <c r="D2090" s="46" t="s">
        <v>2153</v>
      </c>
      <c r="E2090" s="46" t="s">
        <v>2210</v>
      </c>
      <c r="F2090" s="46" t="s">
        <v>2365</v>
      </c>
      <c r="G2090" s="44" t="s">
        <v>2366</v>
      </c>
      <c r="H2090" s="44" t="s">
        <v>3</v>
      </c>
      <c r="I2090" s="46" t="s">
        <v>2365</v>
      </c>
      <c r="J2090" s="44" t="s">
        <v>2367</v>
      </c>
      <c r="K2090" s="46" t="s">
        <v>2368</v>
      </c>
      <c r="L2090" s="46">
        <v>13656637574</v>
      </c>
      <c r="N2090" s="46" t="s">
        <v>186</v>
      </c>
      <c r="O2090" s="46" t="s">
        <v>187</v>
      </c>
      <c r="P2090" s="46" t="s">
        <v>193</v>
      </c>
      <c r="Q2090" s="46" t="s">
        <v>7</v>
      </c>
      <c r="R2090" s="46" t="s">
        <v>7</v>
      </c>
      <c r="W2090" s="46" t="s">
        <v>189</v>
      </c>
      <c r="Y2090" s="46" t="s">
        <v>9454</v>
      </c>
      <c r="AA2090" s="46">
        <v>7</v>
      </c>
      <c r="AB2090" s="46" t="s">
        <v>195</v>
      </c>
      <c r="AC2090" s="46" t="s">
        <v>214</v>
      </c>
      <c r="AE2090" s="46" t="s">
        <v>2215</v>
      </c>
    </row>
    <row r="2091" spans="1:31" hidden="1">
      <c r="A2091" s="46">
        <v>135</v>
      </c>
      <c r="B2091" s="46" t="s">
        <v>210</v>
      </c>
      <c r="C2091" s="46" t="s">
        <v>2364</v>
      </c>
      <c r="D2091" s="46" t="s">
        <v>2153</v>
      </c>
      <c r="E2091" s="46" t="s">
        <v>2210</v>
      </c>
      <c r="F2091" s="46" t="s">
        <v>2365</v>
      </c>
      <c r="G2091" s="44" t="s">
        <v>2366</v>
      </c>
      <c r="H2091" s="44" t="s">
        <v>46</v>
      </c>
      <c r="I2091" s="46" t="s">
        <v>2369</v>
      </c>
      <c r="J2091" s="44" t="s">
        <v>5965</v>
      </c>
      <c r="K2091" s="46" t="s">
        <v>5966</v>
      </c>
      <c r="L2091" s="46" t="s">
        <v>5967</v>
      </c>
      <c r="N2091" s="46" t="s">
        <v>186</v>
      </c>
      <c r="O2091" s="46" t="s">
        <v>191</v>
      </c>
      <c r="P2091" s="46" t="s">
        <v>193</v>
      </c>
      <c r="Q2091" s="46" t="s">
        <v>7</v>
      </c>
      <c r="R2091" s="46" t="s">
        <v>7</v>
      </c>
      <c r="W2091" s="46" t="s">
        <v>189</v>
      </c>
      <c r="Y2091" s="46" t="s">
        <v>9454</v>
      </c>
      <c r="AA2091" s="46">
        <v>7</v>
      </c>
      <c r="AB2091" s="46" t="s">
        <v>195</v>
      </c>
      <c r="AC2091" s="46" t="s">
        <v>214</v>
      </c>
      <c r="AE2091" s="46" t="s">
        <v>46</v>
      </c>
    </row>
    <row r="2092" spans="1:31" hidden="1">
      <c r="A2092" s="46">
        <v>136</v>
      </c>
      <c r="B2092" s="46" t="s">
        <v>210</v>
      </c>
      <c r="C2092" s="46" t="s">
        <v>2364</v>
      </c>
      <c r="D2092" s="46" t="s">
        <v>2153</v>
      </c>
      <c r="E2092" s="46" t="s">
        <v>2210</v>
      </c>
      <c r="F2092" s="46" t="s">
        <v>2370</v>
      </c>
      <c r="G2092" s="44" t="s">
        <v>9314</v>
      </c>
      <c r="H2092" s="44" t="s">
        <v>3</v>
      </c>
      <c r="I2092" s="46" t="s">
        <v>2370</v>
      </c>
      <c r="J2092" s="44" t="s">
        <v>2371</v>
      </c>
      <c r="K2092" s="46" t="s">
        <v>2372</v>
      </c>
      <c r="L2092" s="46" t="s">
        <v>2373</v>
      </c>
      <c r="N2092" s="46" t="s">
        <v>186</v>
      </c>
      <c r="O2092" s="46" t="s">
        <v>187</v>
      </c>
      <c r="P2092" s="46" t="s">
        <v>188</v>
      </c>
      <c r="Q2092" s="46" t="s">
        <v>7</v>
      </c>
      <c r="R2092" s="46" t="s">
        <v>4</v>
      </c>
      <c r="W2092" s="46" t="s">
        <v>189</v>
      </c>
      <c r="Y2092" s="46" t="s">
        <v>9454</v>
      </c>
      <c r="AA2092" s="46">
        <v>3</v>
      </c>
      <c r="AB2092" s="46" t="s">
        <v>195</v>
      </c>
      <c r="AC2092" s="46" t="s">
        <v>215</v>
      </c>
      <c r="AE2092" s="46" t="s">
        <v>2215</v>
      </c>
    </row>
    <row r="2093" spans="1:31" hidden="1">
      <c r="A2093" s="46">
        <v>137</v>
      </c>
      <c r="B2093" s="46" t="s">
        <v>210</v>
      </c>
      <c r="C2093" s="46" t="s">
        <v>2364</v>
      </c>
      <c r="D2093" s="46" t="s">
        <v>2153</v>
      </c>
      <c r="E2093" s="46" t="s">
        <v>2210</v>
      </c>
      <c r="F2093" s="46" t="s">
        <v>2370</v>
      </c>
      <c r="G2093" s="44" t="s">
        <v>9314</v>
      </c>
      <c r="H2093" s="44" t="s">
        <v>46</v>
      </c>
      <c r="I2093" s="46" t="s">
        <v>2369</v>
      </c>
      <c r="J2093" s="44" t="s">
        <v>5965</v>
      </c>
      <c r="K2093" s="46" t="s">
        <v>5966</v>
      </c>
      <c r="L2093" s="46" t="s">
        <v>5967</v>
      </c>
      <c r="N2093" s="46" t="s">
        <v>186</v>
      </c>
      <c r="O2093" s="46" t="s">
        <v>191</v>
      </c>
      <c r="P2093" s="46" t="s">
        <v>193</v>
      </c>
      <c r="Q2093" s="46" t="s">
        <v>7</v>
      </c>
      <c r="R2093" s="46" t="s">
        <v>4</v>
      </c>
      <c r="W2093" s="46" t="s">
        <v>189</v>
      </c>
      <c r="Y2093" s="46" t="s">
        <v>9454</v>
      </c>
      <c r="AA2093" s="46">
        <v>3</v>
      </c>
      <c r="AB2093" s="46" t="s">
        <v>195</v>
      </c>
      <c r="AC2093" s="46" t="s">
        <v>215</v>
      </c>
      <c r="AE2093" s="46" t="s">
        <v>46</v>
      </c>
    </row>
    <row r="2094" spans="1:31" hidden="1">
      <c r="A2094" s="46">
        <v>138</v>
      </c>
      <c r="B2094" s="46" t="s">
        <v>210</v>
      </c>
      <c r="C2094" s="46" t="s">
        <v>2364</v>
      </c>
      <c r="D2094" s="46" t="s">
        <v>2153</v>
      </c>
      <c r="E2094" s="46" t="s">
        <v>2210</v>
      </c>
      <c r="F2094" s="46" t="s">
        <v>2374</v>
      </c>
      <c r="G2094" s="44" t="s">
        <v>2375</v>
      </c>
      <c r="H2094" s="44" t="s">
        <v>3</v>
      </c>
      <c r="I2094" s="46" t="s">
        <v>2374</v>
      </c>
      <c r="J2094" s="44" t="s">
        <v>9557</v>
      </c>
      <c r="K2094" s="46" t="s">
        <v>2376</v>
      </c>
      <c r="L2094" s="46">
        <v>13738072612</v>
      </c>
      <c r="N2094" s="46" t="s">
        <v>186</v>
      </c>
      <c r="O2094" s="46" t="s">
        <v>191</v>
      </c>
      <c r="P2094" s="46" t="s">
        <v>188</v>
      </c>
      <c r="Q2094" s="46" t="s">
        <v>7</v>
      </c>
      <c r="R2094" s="46" t="s">
        <v>7</v>
      </c>
      <c r="W2094" s="46" t="s">
        <v>189</v>
      </c>
      <c r="Y2094" s="46" t="s">
        <v>9454</v>
      </c>
      <c r="AA2094" s="46">
        <v>10</v>
      </c>
      <c r="AB2094" s="46" t="s">
        <v>195</v>
      </c>
      <c r="AC2094" s="46" t="s">
        <v>214</v>
      </c>
    </row>
    <row r="2095" spans="1:31" hidden="1">
      <c r="A2095" s="46">
        <v>139</v>
      </c>
      <c r="B2095" s="46" t="s">
        <v>210</v>
      </c>
      <c r="C2095" s="46" t="s">
        <v>2364</v>
      </c>
      <c r="D2095" s="46" t="s">
        <v>2153</v>
      </c>
      <c r="E2095" s="46" t="s">
        <v>2210</v>
      </c>
      <c r="F2095" s="46" t="s">
        <v>2374</v>
      </c>
      <c r="G2095" s="44" t="s">
        <v>2375</v>
      </c>
      <c r="H2095" s="44" t="s">
        <v>46</v>
      </c>
      <c r="I2095" s="46" t="s">
        <v>2369</v>
      </c>
      <c r="J2095" s="44" t="s">
        <v>5965</v>
      </c>
      <c r="K2095" s="46" t="s">
        <v>5966</v>
      </c>
      <c r="L2095" s="46" t="s">
        <v>5967</v>
      </c>
      <c r="N2095" s="46" t="s">
        <v>186</v>
      </c>
      <c r="O2095" s="46" t="s">
        <v>191</v>
      </c>
      <c r="P2095" s="46" t="s">
        <v>193</v>
      </c>
      <c r="Q2095" s="46" t="s">
        <v>7</v>
      </c>
      <c r="R2095" s="46" t="s">
        <v>7</v>
      </c>
      <c r="W2095" s="46" t="s">
        <v>189</v>
      </c>
      <c r="Y2095" s="46" t="s">
        <v>9454</v>
      </c>
      <c r="AA2095" s="46">
        <v>10</v>
      </c>
      <c r="AB2095" s="46" t="s">
        <v>195</v>
      </c>
      <c r="AC2095" s="46" t="s">
        <v>214</v>
      </c>
      <c r="AE2095" s="46" t="s">
        <v>46</v>
      </c>
    </row>
    <row r="2096" spans="1:31" hidden="1">
      <c r="A2096" s="46">
        <v>140</v>
      </c>
      <c r="B2096" s="46" t="s">
        <v>210</v>
      </c>
      <c r="C2096" s="46" t="s">
        <v>2364</v>
      </c>
      <c r="D2096" s="46" t="s">
        <v>2153</v>
      </c>
      <c r="E2096" s="46" t="s">
        <v>2210</v>
      </c>
      <c r="F2096" s="46" t="s">
        <v>2370</v>
      </c>
      <c r="G2096" s="44" t="s">
        <v>9315</v>
      </c>
      <c r="H2096" s="44" t="s">
        <v>3</v>
      </c>
      <c r="I2096" s="46" t="s">
        <v>2370</v>
      </c>
      <c r="J2096" s="44" t="s">
        <v>2371</v>
      </c>
      <c r="K2096" s="46" t="s">
        <v>2372</v>
      </c>
      <c r="L2096" s="46" t="s">
        <v>2373</v>
      </c>
      <c r="N2096" s="46" t="s">
        <v>186</v>
      </c>
      <c r="O2096" s="46" t="s">
        <v>187</v>
      </c>
      <c r="P2096" s="46" t="s">
        <v>193</v>
      </c>
      <c r="Q2096" s="46" t="s">
        <v>7</v>
      </c>
      <c r="R2096" s="46" t="s">
        <v>7</v>
      </c>
      <c r="W2096" s="46" t="s">
        <v>189</v>
      </c>
      <c r="Y2096" s="46" t="s">
        <v>9454</v>
      </c>
      <c r="AA2096" s="46">
        <v>9</v>
      </c>
      <c r="AB2096" s="46" t="s">
        <v>195</v>
      </c>
      <c r="AC2096" s="46" t="s">
        <v>215</v>
      </c>
      <c r="AE2096" s="46" t="s">
        <v>2215</v>
      </c>
    </row>
    <row r="2097" spans="1:31" hidden="1">
      <c r="A2097" s="46">
        <v>141</v>
      </c>
      <c r="B2097" s="46" t="s">
        <v>210</v>
      </c>
      <c r="C2097" s="46" t="s">
        <v>2364</v>
      </c>
      <c r="D2097" s="46" t="s">
        <v>2153</v>
      </c>
      <c r="E2097" s="46" t="s">
        <v>2210</v>
      </c>
      <c r="F2097" s="46" t="s">
        <v>2370</v>
      </c>
      <c r="G2097" s="44" t="s">
        <v>9315</v>
      </c>
      <c r="H2097" s="44" t="s">
        <v>46</v>
      </c>
      <c r="I2097" s="46" t="s">
        <v>2369</v>
      </c>
      <c r="J2097" s="44" t="s">
        <v>5965</v>
      </c>
      <c r="K2097" s="46" t="s">
        <v>5966</v>
      </c>
      <c r="L2097" s="46" t="s">
        <v>5967</v>
      </c>
      <c r="N2097" s="46" t="s">
        <v>186</v>
      </c>
      <c r="P2097" s="46" t="s">
        <v>193</v>
      </c>
      <c r="Q2097" s="46" t="s">
        <v>7</v>
      </c>
      <c r="R2097" s="46" t="s">
        <v>7</v>
      </c>
      <c r="W2097" s="46" t="s">
        <v>189</v>
      </c>
      <c r="Y2097" s="46" t="s">
        <v>9454</v>
      </c>
      <c r="AA2097" s="46">
        <v>9</v>
      </c>
      <c r="AB2097" s="46" t="s">
        <v>195</v>
      </c>
      <c r="AC2097" s="46" t="s">
        <v>215</v>
      </c>
      <c r="AE2097" s="46" t="s">
        <v>46</v>
      </c>
    </row>
    <row r="2098" spans="1:31" hidden="1">
      <c r="A2098" s="46">
        <v>142</v>
      </c>
      <c r="B2098" s="46" t="s">
        <v>210</v>
      </c>
      <c r="C2098" s="46" t="s">
        <v>2364</v>
      </c>
      <c r="D2098" s="46" t="s">
        <v>2153</v>
      </c>
      <c r="E2098" s="46" t="s">
        <v>2210</v>
      </c>
      <c r="F2098" s="46" t="s">
        <v>2365</v>
      </c>
      <c r="G2098" s="44" t="s">
        <v>9316</v>
      </c>
      <c r="H2098" s="44" t="s">
        <v>3</v>
      </c>
      <c r="I2098" s="46" t="s">
        <v>2365</v>
      </c>
      <c r="J2098" s="44" t="s">
        <v>2367</v>
      </c>
      <c r="K2098" s="46" t="s">
        <v>2368</v>
      </c>
      <c r="L2098" s="46">
        <v>13656637574</v>
      </c>
      <c r="N2098" s="46" t="s">
        <v>186</v>
      </c>
      <c r="O2098" s="46" t="s">
        <v>187</v>
      </c>
      <c r="P2098" s="46" t="s">
        <v>193</v>
      </c>
      <c r="Q2098" s="46" t="s">
        <v>4</v>
      </c>
      <c r="R2098" s="46" t="s">
        <v>4</v>
      </c>
      <c r="W2098" s="46" t="s">
        <v>189</v>
      </c>
      <c r="Y2098" s="46" t="s">
        <v>9454</v>
      </c>
      <c r="AA2098" s="46">
        <v>11</v>
      </c>
      <c r="AB2098" s="46" t="s">
        <v>34</v>
      </c>
      <c r="AC2098" s="46" t="s">
        <v>214</v>
      </c>
      <c r="AE2098" s="46" t="s">
        <v>2215</v>
      </c>
    </row>
    <row r="2099" spans="1:31" hidden="1">
      <c r="A2099" s="46">
        <v>143</v>
      </c>
      <c r="B2099" s="46" t="s">
        <v>210</v>
      </c>
      <c r="C2099" s="46" t="s">
        <v>2364</v>
      </c>
      <c r="D2099" s="46" t="s">
        <v>2153</v>
      </c>
      <c r="E2099" s="46" t="s">
        <v>2210</v>
      </c>
      <c r="F2099" s="46" t="s">
        <v>2365</v>
      </c>
      <c r="G2099" s="44" t="s">
        <v>9316</v>
      </c>
      <c r="H2099" s="44" t="s">
        <v>46</v>
      </c>
      <c r="I2099" s="46" t="s">
        <v>2369</v>
      </c>
      <c r="J2099" s="44" t="s">
        <v>5965</v>
      </c>
      <c r="K2099" s="46" t="s">
        <v>5966</v>
      </c>
      <c r="L2099" s="46" t="s">
        <v>5967</v>
      </c>
      <c r="N2099" s="46" t="s">
        <v>186</v>
      </c>
      <c r="O2099" s="46" t="s">
        <v>191</v>
      </c>
      <c r="P2099" s="46" t="s">
        <v>193</v>
      </c>
      <c r="Q2099" s="46" t="s">
        <v>4</v>
      </c>
      <c r="R2099" s="46" t="s">
        <v>4</v>
      </c>
      <c r="W2099" s="46" t="s">
        <v>189</v>
      </c>
      <c r="Y2099" s="46" t="s">
        <v>9454</v>
      </c>
      <c r="AA2099" s="46">
        <v>11</v>
      </c>
      <c r="AB2099" s="46" t="s">
        <v>34</v>
      </c>
      <c r="AC2099" s="46" t="s">
        <v>214</v>
      </c>
      <c r="AE2099" s="46" t="s">
        <v>46</v>
      </c>
    </row>
    <row r="2100" spans="1:31" hidden="1">
      <c r="A2100" s="46">
        <v>144</v>
      </c>
      <c r="B2100" s="46" t="s">
        <v>210</v>
      </c>
      <c r="C2100" s="46" t="s">
        <v>2364</v>
      </c>
      <c r="D2100" s="46" t="s">
        <v>2153</v>
      </c>
      <c r="E2100" s="46" t="s">
        <v>2210</v>
      </c>
      <c r="F2100" s="46" t="s">
        <v>2377</v>
      </c>
      <c r="G2100" s="44" t="s">
        <v>2378</v>
      </c>
      <c r="H2100" s="44" t="s">
        <v>3</v>
      </c>
      <c r="I2100" s="46" t="s">
        <v>2377</v>
      </c>
      <c r="J2100" s="44" t="s">
        <v>9558</v>
      </c>
      <c r="K2100" s="46" t="s">
        <v>9559</v>
      </c>
      <c r="L2100" s="46" t="s">
        <v>9560</v>
      </c>
      <c r="N2100" s="46" t="s">
        <v>186</v>
      </c>
      <c r="P2100" s="46" t="s">
        <v>200</v>
      </c>
      <c r="Q2100" s="46" t="s">
        <v>7</v>
      </c>
      <c r="R2100" s="46" t="s">
        <v>7</v>
      </c>
      <c r="V2100" s="46" t="s">
        <v>9464</v>
      </c>
      <c r="W2100" s="46" t="s">
        <v>201</v>
      </c>
      <c r="AA2100" s="46">
        <v>10</v>
      </c>
      <c r="AB2100" s="46" t="s">
        <v>34</v>
      </c>
      <c r="AC2100" s="46" t="s">
        <v>215</v>
      </c>
    </row>
    <row r="2101" spans="1:31" hidden="1">
      <c r="A2101" s="46">
        <v>145</v>
      </c>
      <c r="B2101" s="46" t="s">
        <v>210</v>
      </c>
      <c r="C2101" s="46" t="s">
        <v>2364</v>
      </c>
      <c r="D2101" s="46" t="s">
        <v>2153</v>
      </c>
      <c r="E2101" s="46" t="s">
        <v>2210</v>
      </c>
      <c r="F2101" s="46" t="s">
        <v>2377</v>
      </c>
      <c r="G2101" s="44" t="s">
        <v>2378</v>
      </c>
      <c r="H2101" s="44" t="s">
        <v>46</v>
      </c>
      <c r="I2101" s="46" t="s">
        <v>2369</v>
      </c>
      <c r="J2101" s="44" t="s">
        <v>5965</v>
      </c>
      <c r="K2101" s="46" t="s">
        <v>5966</v>
      </c>
      <c r="L2101" s="46" t="s">
        <v>5967</v>
      </c>
      <c r="N2101" s="46" t="s">
        <v>186</v>
      </c>
      <c r="O2101" s="46" t="s">
        <v>191</v>
      </c>
      <c r="P2101" s="46" t="s">
        <v>193</v>
      </c>
      <c r="Q2101" s="46" t="s">
        <v>7</v>
      </c>
      <c r="R2101" s="46" t="s">
        <v>7</v>
      </c>
      <c r="W2101" s="46" t="s">
        <v>189</v>
      </c>
      <c r="Y2101" s="46" t="s">
        <v>9454</v>
      </c>
      <c r="AA2101" s="46">
        <v>10</v>
      </c>
      <c r="AB2101" s="46" t="s">
        <v>34</v>
      </c>
      <c r="AC2101" s="46" t="s">
        <v>215</v>
      </c>
      <c r="AE2101" s="46" t="s">
        <v>46</v>
      </c>
    </row>
    <row r="2102" spans="1:31" hidden="1">
      <c r="A2102" s="46">
        <v>146</v>
      </c>
      <c r="B2102" s="46" t="s">
        <v>210</v>
      </c>
      <c r="C2102" s="46" t="s">
        <v>2364</v>
      </c>
      <c r="D2102" s="46" t="s">
        <v>2153</v>
      </c>
      <c r="E2102" s="46" t="s">
        <v>2210</v>
      </c>
      <c r="F2102" s="46" t="s">
        <v>2379</v>
      </c>
      <c r="G2102" s="44" t="s">
        <v>9317</v>
      </c>
      <c r="H2102" s="44" t="s">
        <v>3</v>
      </c>
      <c r="I2102" s="46" t="s">
        <v>2379</v>
      </c>
      <c r="J2102" s="44" t="s">
        <v>2380</v>
      </c>
      <c r="K2102" s="46" t="s">
        <v>2381</v>
      </c>
      <c r="L2102" s="46" t="s">
        <v>2382</v>
      </c>
      <c r="N2102" s="46" t="s">
        <v>186</v>
      </c>
      <c r="O2102" s="46" t="s">
        <v>187</v>
      </c>
      <c r="P2102" s="46" t="s">
        <v>193</v>
      </c>
      <c r="Q2102" s="46" t="s">
        <v>4</v>
      </c>
      <c r="R2102" s="46" t="s">
        <v>4</v>
      </c>
      <c r="W2102" s="46" t="s">
        <v>189</v>
      </c>
      <c r="Y2102" s="46" t="s">
        <v>9454</v>
      </c>
      <c r="AA2102" s="46">
        <v>50</v>
      </c>
      <c r="AB2102" s="46" t="s">
        <v>195</v>
      </c>
      <c r="AC2102" s="46" t="s">
        <v>215</v>
      </c>
      <c r="AE2102" s="46" t="s">
        <v>2215</v>
      </c>
    </row>
    <row r="2103" spans="1:31" hidden="1">
      <c r="A2103" s="46">
        <v>147</v>
      </c>
      <c r="B2103" s="46" t="s">
        <v>210</v>
      </c>
      <c r="C2103" s="46" t="s">
        <v>2364</v>
      </c>
      <c r="D2103" s="46" t="s">
        <v>2153</v>
      </c>
      <c r="E2103" s="46" t="s">
        <v>2210</v>
      </c>
      <c r="F2103" s="46" t="s">
        <v>2379</v>
      </c>
      <c r="G2103" s="44" t="s">
        <v>9317</v>
      </c>
      <c r="H2103" s="44" t="s">
        <v>46</v>
      </c>
      <c r="I2103" s="46" t="s">
        <v>2369</v>
      </c>
      <c r="J2103" s="44" t="s">
        <v>5965</v>
      </c>
      <c r="K2103" s="46" t="s">
        <v>5966</v>
      </c>
      <c r="L2103" s="46" t="s">
        <v>5967</v>
      </c>
      <c r="N2103" s="46" t="s">
        <v>186</v>
      </c>
      <c r="O2103" s="46" t="s">
        <v>191</v>
      </c>
      <c r="P2103" s="46" t="s">
        <v>193</v>
      </c>
      <c r="Q2103" s="46" t="s">
        <v>4</v>
      </c>
      <c r="R2103" s="46" t="s">
        <v>4</v>
      </c>
      <c r="W2103" s="46" t="s">
        <v>189</v>
      </c>
      <c r="Y2103" s="46" t="s">
        <v>9454</v>
      </c>
      <c r="AA2103" s="46">
        <v>50</v>
      </c>
      <c r="AB2103" s="46" t="s">
        <v>195</v>
      </c>
      <c r="AC2103" s="46" t="s">
        <v>215</v>
      </c>
      <c r="AE2103" s="46" t="s">
        <v>46</v>
      </c>
    </row>
    <row r="2104" spans="1:31" hidden="1">
      <c r="A2104" s="46">
        <v>148</v>
      </c>
      <c r="B2104" s="46" t="s">
        <v>210</v>
      </c>
      <c r="C2104" s="46" t="s">
        <v>2364</v>
      </c>
      <c r="D2104" s="46" t="s">
        <v>2153</v>
      </c>
      <c r="E2104" s="46" t="s">
        <v>2210</v>
      </c>
      <c r="F2104" s="46" t="s">
        <v>2383</v>
      </c>
      <c r="G2104" s="44" t="s">
        <v>2384</v>
      </c>
      <c r="H2104" s="44" t="s">
        <v>3</v>
      </c>
      <c r="I2104" s="46" t="s">
        <v>2383</v>
      </c>
      <c r="J2104" s="44" t="s">
        <v>2385</v>
      </c>
      <c r="K2104" s="46" t="s">
        <v>2386</v>
      </c>
      <c r="L2104" s="46" t="s">
        <v>9561</v>
      </c>
      <c r="N2104" s="46" t="s">
        <v>186</v>
      </c>
      <c r="P2104" s="46" t="s">
        <v>193</v>
      </c>
      <c r="Q2104" s="46" t="s">
        <v>7</v>
      </c>
      <c r="R2104" s="46" t="s">
        <v>7</v>
      </c>
      <c r="W2104" s="46" t="s">
        <v>189</v>
      </c>
      <c r="Y2104" s="46" t="s">
        <v>9454</v>
      </c>
      <c r="AA2104" s="46">
        <v>6</v>
      </c>
      <c r="AB2104" s="46" t="s">
        <v>195</v>
      </c>
      <c r="AC2104" s="46" t="s">
        <v>215</v>
      </c>
      <c r="AE2104" s="46" t="s">
        <v>2215</v>
      </c>
    </row>
    <row r="2105" spans="1:31" hidden="1">
      <c r="A2105" s="46">
        <v>149</v>
      </c>
      <c r="B2105" s="46" t="s">
        <v>210</v>
      </c>
      <c r="C2105" s="46" t="s">
        <v>2364</v>
      </c>
      <c r="D2105" s="46" t="s">
        <v>2153</v>
      </c>
      <c r="E2105" s="46" t="s">
        <v>2210</v>
      </c>
      <c r="F2105" s="46" t="s">
        <v>2383</v>
      </c>
      <c r="G2105" s="44" t="s">
        <v>2384</v>
      </c>
      <c r="H2105" s="44" t="s">
        <v>46</v>
      </c>
      <c r="I2105" s="46" t="s">
        <v>2369</v>
      </c>
      <c r="J2105" s="44" t="s">
        <v>5965</v>
      </c>
      <c r="K2105" s="46" t="s">
        <v>5966</v>
      </c>
      <c r="L2105" s="46" t="s">
        <v>5967</v>
      </c>
      <c r="N2105" s="46" t="s">
        <v>186</v>
      </c>
      <c r="O2105" s="46" t="s">
        <v>191</v>
      </c>
      <c r="P2105" s="46" t="s">
        <v>193</v>
      </c>
      <c r="Q2105" s="46" t="s">
        <v>7</v>
      </c>
      <c r="R2105" s="46" t="s">
        <v>7</v>
      </c>
      <c r="W2105" s="46" t="s">
        <v>189</v>
      </c>
      <c r="Y2105" s="46" t="s">
        <v>9454</v>
      </c>
      <c r="AA2105" s="46">
        <v>6</v>
      </c>
      <c r="AB2105" s="46" t="s">
        <v>195</v>
      </c>
      <c r="AC2105" s="46" t="s">
        <v>215</v>
      </c>
      <c r="AE2105" s="46" t="s">
        <v>46</v>
      </c>
    </row>
    <row r="2106" spans="1:31" hidden="1">
      <c r="A2106" s="46">
        <v>150</v>
      </c>
      <c r="B2106" s="46" t="s">
        <v>210</v>
      </c>
      <c r="C2106" s="46" t="s">
        <v>2364</v>
      </c>
      <c r="D2106" s="46" t="s">
        <v>2153</v>
      </c>
      <c r="E2106" s="46" t="s">
        <v>2210</v>
      </c>
      <c r="F2106" s="46" t="s">
        <v>2383</v>
      </c>
      <c r="G2106" s="44" t="s">
        <v>2387</v>
      </c>
      <c r="H2106" s="44" t="s">
        <v>3</v>
      </c>
      <c r="I2106" s="46" t="s">
        <v>2383</v>
      </c>
      <c r="J2106" s="44" t="s">
        <v>2385</v>
      </c>
      <c r="K2106" s="46" t="s">
        <v>2386</v>
      </c>
      <c r="L2106" s="46" t="s">
        <v>9561</v>
      </c>
      <c r="N2106" s="46" t="s">
        <v>186</v>
      </c>
      <c r="P2106" s="46" t="s">
        <v>193</v>
      </c>
      <c r="Q2106" s="46" t="s">
        <v>7</v>
      </c>
      <c r="R2106" s="46" t="s">
        <v>7</v>
      </c>
      <c r="W2106" s="46" t="s">
        <v>189</v>
      </c>
      <c r="Y2106" s="46" t="s">
        <v>9454</v>
      </c>
      <c r="AA2106" s="46">
        <v>6</v>
      </c>
      <c r="AB2106" s="46" t="s">
        <v>195</v>
      </c>
      <c r="AC2106" s="46" t="s">
        <v>215</v>
      </c>
      <c r="AE2106" s="46" t="s">
        <v>2215</v>
      </c>
    </row>
    <row r="2107" spans="1:31" hidden="1">
      <c r="A2107" s="46">
        <v>151</v>
      </c>
      <c r="B2107" s="46" t="s">
        <v>210</v>
      </c>
      <c r="C2107" s="46" t="s">
        <v>2364</v>
      </c>
      <c r="D2107" s="46" t="s">
        <v>2153</v>
      </c>
      <c r="E2107" s="46" t="s">
        <v>2210</v>
      </c>
      <c r="F2107" s="46" t="s">
        <v>2383</v>
      </c>
      <c r="G2107" s="44" t="s">
        <v>2387</v>
      </c>
      <c r="H2107" s="44" t="s">
        <v>46</v>
      </c>
      <c r="I2107" s="46" t="s">
        <v>2369</v>
      </c>
      <c r="J2107" s="44" t="s">
        <v>5965</v>
      </c>
      <c r="K2107" s="46" t="s">
        <v>5966</v>
      </c>
      <c r="L2107" s="46" t="s">
        <v>5967</v>
      </c>
      <c r="N2107" s="46" t="s">
        <v>186</v>
      </c>
      <c r="O2107" s="46" t="s">
        <v>191</v>
      </c>
      <c r="P2107" s="46" t="s">
        <v>193</v>
      </c>
      <c r="Q2107" s="46" t="s">
        <v>7</v>
      </c>
      <c r="R2107" s="46" t="s">
        <v>7</v>
      </c>
      <c r="W2107" s="46" t="s">
        <v>189</v>
      </c>
      <c r="Y2107" s="46" t="s">
        <v>9454</v>
      </c>
      <c r="AA2107" s="46">
        <v>6</v>
      </c>
      <c r="AB2107" s="46" t="s">
        <v>195</v>
      </c>
      <c r="AC2107" s="46" t="s">
        <v>215</v>
      </c>
      <c r="AE2107" s="46" t="s">
        <v>46</v>
      </c>
    </row>
    <row r="2108" spans="1:31" hidden="1">
      <c r="A2108" s="46">
        <v>1</v>
      </c>
      <c r="B2108" s="46" t="s">
        <v>948</v>
      </c>
      <c r="C2108" s="46" t="s">
        <v>6803</v>
      </c>
      <c r="D2108" s="46" t="s">
        <v>2089</v>
      </c>
      <c r="E2108" s="46" t="s">
        <v>7259</v>
      </c>
      <c r="F2108" s="46" t="s">
        <v>6804</v>
      </c>
      <c r="G2108" s="44" t="s">
        <v>6805</v>
      </c>
      <c r="H2108" s="44" t="s">
        <v>3</v>
      </c>
      <c r="I2108" s="46" t="s">
        <v>6804</v>
      </c>
      <c r="J2108" s="44" t="s">
        <v>6806</v>
      </c>
      <c r="K2108" s="46" t="s">
        <v>6807</v>
      </c>
      <c r="L2108" s="46">
        <v>18607136744</v>
      </c>
      <c r="M2108" s="46">
        <v>42164</v>
      </c>
      <c r="N2108" s="46" t="s">
        <v>186</v>
      </c>
      <c r="O2108" s="46" t="s">
        <v>187</v>
      </c>
      <c r="P2108" s="46" t="s">
        <v>193</v>
      </c>
      <c r="Q2108" s="46" t="s">
        <v>7</v>
      </c>
      <c r="R2108" s="46" t="s">
        <v>7</v>
      </c>
      <c r="S2108" s="46" t="s">
        <v>6808</v>
      </c>
      <c r="T2108" s="46" t="s">
        <v>6809</v>
      </c>
      <c r="U2108" s="46" t="s">
        <v>6810</v>
      </c>
      <c r="W2108" s="46" t="s">
        <v>189</v>
      </c>
      <c r="AB2108" s="46" t="s">
        <v>195</v>
      </c>
      <c r="AC2108" s="46" t="s">
        <v>6811</v>
      </c>
    </row>
    <row r="2109" spans="1:31" hidden="1">
      <c r="A2109" s="46">
        <v>2</v>
      </c>
      <c r="B2109" s="46" t="s">
        <v>948</v>
      </c>
      <c r="C2109" s="46" t="s">
        <v>6803</v>
      </c>
      <c r="D2109" s="46" t="s">
        <v>2089</v>
      </c>
      <c r="E2109" s="46" t="s">
        <v>7259</v>
      </c>
      <c r="F2109" s="46" t="s">
        <v>6804</v>
      </c>
      <c r="G2109" s="44" t="s">
        <v>6805</v>
      </c>
      <c r="H2109" s="44" t="s">
        <v>5</v>
      </c>
      <c r="I2109" s="46" t="s">
        <v>6812</v>
      </c>
      <c r="J2109" s="44" t="s">
        <v>6813</v>
      </c>
      <c r="K2109" s="46" t="s">
        <v>6814</v>
      </c>
      <c r="L2109" s="46" t="s">
        <v>6815</v>
      </c>
      <c r="M2109" s="46">
        <v>41991</v>
      </c>
      <c r="N2109" s="46" t="s">
        <v>186</v>
      </c>
      <c r="O2109" s="46" t="s">
        <v>191</v>
      </c>
      <c r="P2109" s="46" t="s">
        <v>188</v>
      </c>
      <c r="Q2109" s="46" t="s">
        <v>7</v>
      </c>
      <c r="R2109" s="46" t="s">
        <v>7</v>
      </c>
      <c r="S2109" s="46" t="s">
        <v>6816</v>
      </c>
      <c r="T2109" s="46" t="s">
        <v>6809</v>
      </c>
      <c r="U2109" s="46" t="s">
        <v>6810</v>
      </c>
      <c r="V2109" s="46" t="s">
        <v>190</v>
      </c>
      <c r="W2109" s="46" t="s">
        <v>189</v>
      </c>
      <c r="Y2109" s="46" t="s">
        <v>6817</v>
      </c>
      <c r="AB2109" s="46" t="s">
        <v>195</v>
      </c>
      <c r="AC2109" s="46" t="s">
        <v>6811</v>
      </c>
    </row>
    <row r="2110" spans="1:31" hidden="1">
      <c r="A2110" s="46">
        <v>3</v>
      </c>
      <c r="B2110" s="46" t="s">
        <v>948</v>
      </c>
      <c r="C2110" s="46" t="s">
        <v>6803</v>
      </c>
      <c r="D2110" s="46" t="s">
        <v>2089</v>
      </c>
      <c r="E2110" s="46" t="s">
        <v>7259</v>
      </c>
      <c r="F2110" s="46" t="s">
        <v>6804</v>
      </c>
      <c r="G2110" s="44" t="s">
        <v>6805</v>
      </c>
      <c r="H2110" s="44" t="s">
        <v>5</v>
      </c>
      <c r="I2110" s="46" t="s">
        <v>6818</v>
      </c>
      <c r="J2110" s="44" t="s">
        <v>6819</v>
      </c>
      <c r="K2110" s="46" t="s">
        <v>6820</v>
      </c>
      <c r="L2110" s="46" t="s">
        <v>6821</v>
      </c>
      <c r="M2110" s="46">
        <v>42309</v>
      </c>
      <c r="N2110" s="46" t="s">
        <v>186</v>
      </c>
      <c r="O2110" s="46" t="s">
        <v>191</v>
      </c>
      <c r="P2110" s="46" t="s">
        <v>188</v>
      </c>
      <c r="Q2110" s="46" t="s">
        <v>7</v>
      </c>
      <c r="R2110" s="46" t="s">
        <v>7</v>
      </c>
      <c r="S2110" s="46" t="s">
        <v>6816</v>
      </c>
      <c r="T2110" s="46" t="s">
        <v>6809</v>
      </c>
      <c r="U2110" s="46" t="s">
        <v>6810</v>
      </c>
      <c r="V2110" s="46" t="s">
        <v>190</v>
      </c>
      <c r="W2110" s="46" t="s">
        <v>189</v>
      </c>
      <c r="Y2110" s="46" t="s">
        <v>6817</v>
      </c>
      <c r="AB2110" s="46" t="s">
        <v>195</v>
      </c>
      <c r="AC2110" s="46" t="s">
        <v>6811</v>
      </c>
    </row>
    <row r="2111" spans="1:31" hidden="1">
      <c r="A2111" s="46">
        <v>4</v>
      </c>
      <c r="B2111" s="46" t="s">
        <v>948</v>
      </c>
      <c r="C2111" s="46" t="s">
        <v>6803</v>
      </c>
      <c r="D2111" s="46" t="s">
        <v>2089</v>
      </c>
      <c r="E2111" s="46" t="s">
        <v>7259</v>
      </c>
      <c r="F2111" s="46" t="s">
        <v>6822</v>
      </c>
      <c r="G2111" s="44" t="s">
        <v>6823</v>
      </c>
      <c r="H2111" s="44" t="s">
        <v>3</v>
      </c>
      <c r="I2111" s="46" t="s">
        <v>6822</v>
      </c>
      <c r="J2111" s="44" t="s">
        <v>6824</v>
      </c>
      <c r="K2111" s="46" t="s">
        <v>6825</v>
      </c>
      <c r="L2111" s="46" t="s">
        <v>6826</v>
      </c>
      <c r="M2111" s="46">
        <v>42318</v>
      </c>
      <c r="N2111" s="46" t="s">
        <v>186</v>
      </c>
      <c r="O2111" s="46" t="s">
        <v>187</v>
      </c>
      <c r="P2111" s="46" t="s">
        <v>193</v>
      </c>
      <c r="Q2111" s="46" t="s">
        <v>7</v>
      </c>
      <c r="R2111" s="46" t="s">
        <v>7</v>
      </c>
      <c r="S2111" s="46" t="s">
        <v>6808</v>
      </c>
      <c r="T2111" s="46" t="s">
        <v>6809</v>
      </c>
      <c r="U2111" s="46" t="s">
        <v>6827</v>
      </c>
      <c r="W2111" s="46" t="s">
        <v>189</v>
      </c>
      <c r="AB2111" s="46" t="s">
        <v>195</v>
      </c>
      <c r="AC2111" s="46" t="s">
        <v>6811</v>
      </c>
    </row>
    <row r="2112" spans="1:31" hidden="1">
      <c r="A2112" s="46">
        <v>5</v>
      </c>
      <c r="B2112" s="46" t="s">
        <v>948</v>
      </c>
      <c r="C2112" s="46" t="s">
        <v>6803</v>
      </c>
      <c r="D2112" s="46" t="s">
        <v>2089</v>
      </c>
      <c r="E2112" s="46" t="s">
        <v>7259</v>
      </c>
      <c r="F2112" s="46" t="s">
        <v>6822</v>
      </c>
      <c r="G2112" s="44" t="s">
        <v>6823</v>
      </c>
      <c r="H2112" s="44" t="s">
        <v>5</v>
      </c>
      <c r="I2112" s="46" t="s">
        <v>6828</v>
      </c>
      <c r="J2112" s="44" t="s">
        <v>6829</v>
      </c>
      <c r="K2112" s="46" t="s">
        <v>6830</v>
      </c>
      <c r="L2112" s="46" t="s">
        <v>6831</v>
      </c>
      <c r="M2112" s="46">
        <v>41702</v>
      </c>
      <c r="N2112" s="46" t="s">
        <v>186</v>
      </c>
      <c r="O2112" s="46" t="s">
        <v>187</v>
      </c>
      <c r="P2112" s="46" t="s">
        <v>188</v>
      </c>
      <c r="Q2112" s="46" t="s">
        <v>7</v>
      </c>
      <c r="R2112" s="46" t="s">
        <v>7</v>
      </c>
      <c r="S2112" s="46" t="s">
        <v>6816</v>
      </c>
      <c r="T2112" s="46" t="s">
        <v>6809</v>
      </c>
      <c r="U2112" s="46" t="s">
        <v>6827</v>
      </c>
      <c r="V2112" s="46" t="s">
        <v>190</v>
      </c>
      <c r="W2112" s="46" t="s">
        <v>189</v>
      </c>
      <c r="Y2112" s="46" t="s">
        <v>6817</v>
      </c>
      <c r="AB2112" s="46" t="s">
        <v>195</v>
      </c>
      <c r="AC2112" s="46" t="s">
        <v>6811</v>
      </c>
    </row>
    <row r="2113" spans="1:29" hidden="1">
      <c r="A2113" s="46">
        <v>6</v>
      </c>
      <c r="B2113" s="46" t="s">
        <v>948</v>
      </c>
      <c r="C2113" s="46" t="s">
        <v>6803</v>
      </c>
      <c r="D2113" s="46" t="s">
        <v>2089</v>
      </c>
      <c r="E2113" s="46" t="s">
        <v>7259</v>
      </c>
      <c r="F2113" s="46" t="s">
        <v>6822</v>
      </c>
      <c r="G2113" s="44" t="s">
        <v>6823</v>
      </c>
      <c r="H2113" s="44" t="s">
        <v>5</v>
      </c>
      <c r="I2113" s="46" t="s">
        <v>6832</v>
      </c>
      <c r="J2113" s="44" t="s">
        <v>6833</v>
      </c>
      <c r="K2113" s="46" t="s">
        <v>6834</v>
      </c>
      <c r="L2113" s="46" t="s">
        <v>6835</v>
      </c>
      <c r="M2113" s="46">
        <v>42309</v>
      </c>
      <c r="N2113" s="46" t="s">
        <v>186</v>
      </c>
      <c r="O2113" s="46" t="s">
        <v>187</v>
      </c>
      <c r="P2113" s="46" t="s">
        <v>188</v>
      </c>
      <c r="Q2113" s="46" t="s">
        <v>7</v>
      </c>
      <c r="R2113" s="46" t="s">
        <v>7</v>
      </c>
      <c r="S2113" s="46" t="s">
        <v>6816</v>
      </c>
      <c r="T2113" s="46" t="s">
        <v>6809</v>
      </c>
      <c r="U2113" s="46" t="s">
        <v>6827</v>
      </c>
      <c r="V2113" s="46" t="s">
        <v>190</v>
      </c>
      <c r="W2113" s="46" t="s">
        <v>189</v>
      </c>
      <c r="Y2113" s="46" t="s">
        <v>6817</v>
      </c>
      <c r="AB2113" s="46" t="s">
        <v>195</v>
      </c>
      <c r="AC2113" s="46" t="s">
        <v>6811</v>
      </c>
    </row>
    <row r="2114" spans="1:29" hidden="1">
      <c r="A2114" s="46">
        <v>7</v>
      </c>
      <c r="B2114" s="46" t="s">
        <v>948</v>
      </c>
      <c r="C2114" s="46" t="s">
        <v>6803</v>
      </c>
      <c r="D2114" s="46" t="s">
        <v>2089</v>
      </c>
      <c r="E2114" s="46" t="s">
        <v>7259</v>
      </c>
      <c r="F2114" s="46" t="s">
        <v>6836</v>
      </c>
      <c r="G2114" s="44" t="s">
        <v>6837</v>
      </c>
      <c r="H2114" s="44" t="s">
        <v>3</v>
      </c>
      <c r="I2114" s="46" t="s">
        <v>6836</v>
      </c>
      <c r="J2114" s="44" t="s">
        <v>6838</v>
      </c>
      <c r="K2114" s="46" t="s">
        <v>6839</v>
      </c>
      <c r="L2114" s="46" t="s">
        <v>6840</v>
      </c>
      <c r="M2114" s="46">
        <v>42318</v>
      </c>
      <c r="N2114" s="46" t="s">
        <v>186</v>
      </c>
      <c r="O2114" s="46" t="s">
        <v>187</v>
      </c>
      <c r="P2114" s="46" t="s">
        <v>193</v>
      </c>
      <c r="Q2114" s="46" t="s">
        <v>7</v>
      </c>
      <c r="R2114" s="46" t="s">
        <v>7</v>
      </c>
      <c r="S2114" s="46" t="s">
        <v>6808</v>
      </c>
      <c r="T2114" s="46" t="s">
        <v>6809</v>
      </c>
      <c r="U2114" s="46" t="s">
        <v>6841</v>
      </c>
      <c r="W2114" s="46" t="s">
        <v>189</v>
      </c>
      <c r="AB2114" s="46" t="s">
        <v>195</v>
      </c>
      <c r="AC2114" s="46" t="s">
        <v>6811</v>
      </c>
    </row>
    <row r="2115" spans="1:29" hidden="1">
      <c r="A2115" s="46">
        <v>8</v>
      </c>
      <c r="B2115" s="46" t="s">
        <v>948</v>
      </c>
      <c r="C2115" s="46" t="s">
        <v>6803</v>
      </c>
      <c r="D2115" s="46" t="s">
        <v>2089</v>
      </c>
      <c r="E2115" s="46" t="s">
        <v>7259</v>
      </c>
      <c r="F2115" s="46" t="s">
        <v>6836</v>
      </c>
      <c r="G2115" s="44" t="s">
        <v>6837</v>
      </c>
      <c r="H2115" s="44" t="s">
        <v>5</v>
      </c>
      <c r="I2115" s="46" t="s">
        <v>6842</v>
      </c>
      <c r="J2115" s="44" t="s">
        <v>6843</v>
      </c>
      <c r="K2115" s="46" t="s">
        <v>6844</v>
      </c>
      <c r="L2115" s="46" t="s">
        <v>6845</v>
      </c>
      <c r="M2115" s="46">
        <v>42318</v>
      </c>
      <c r="N2115" s="46" t="s">
        <v>186</v>
      </c>
      <c r="O2115" s="46" t="s">
        <v>191</v>
      </c>
      <c r="P2115" s="46" t="s">
        <v>188</v>
      </c>
      <c r="Q2115" s="46" t="s">
        <v>7</v>
      </c>
      <c r="R2115" s="46" t="s">
        <v>7</v>
      </c>
      <c r="S2115" s="46" t="s">
        <v>6816</v>
      </c>
      <c r="T2115" s="46" t="s">
        <v>6809</v>
      </c>
      <c r="U2115" s="46" t="s">
        <v>6841</v>
      </c>
      <c r="V2115" s="46" t="s">
        <v>190</v>
      </c>
      <c r="W2115" s="46" t="s">
        <v>189</v>
      </c>
      <c r="Y2115" s="46" t="s">
        <v>6817</v>
      </c>
      <c r="AB2115" s="46" t="s">
        <v>195</v>
      </c>
      <c r="AC2115" s="46" t="s">
        <v>6811</v>
      </c>
    </row>
    <row r="2116" spans="1:29" hidden="1">
      <c r="A2116" s="46">
        <v>9</v>
      </c>
      <c r="B2116" s="46" t="s">
        <v>948</v>
      </c>
      <c r="C2116" s="46" t="s">
        <v>6803</v>
      </c>
      <c r="D2116" s="46" t="s">
        <v>2089</v>
      </c>
      <c r="E2116" s="46" t="s">
        <v>7259</v>
      </c>
      <c r="F2116" s="46" t="s">
        <v>6836</v>
      </c>
      <c r="G2116" s="44" t="s">
        <v>6837</v>
      </c>
      <c r="H2116" s="44" t="s">
        <v>5</v>
      </c>
      <c r="I2116" s="46" t="s">
        <v>6846</v>
      </c>
      <c r="J2116" s="44" t="s">
        <v>6847</v>
      </c>
      <c r="K2116" s="46" t="s">
        <v>6848</v>
      </c>
      <c r="L2116" s="46">
        <v>18672750259</v>
      </c>
      <c r="M2116" s="46">
        <v>42114</v>
      </c>
      <c r="N2116" s="46" t="s">
        <v>186</v>
      </c>
      <c r="O2116" s="46" t="s">
        <v>187</v>
      </c>
      <c r="P2116" s="46" t="s">
        <v>188</v>
      </c>
      <c r="Q2116" s="46" t="s">
        <v>7</v>
      </c>
      <c r="R2116" s="46" t="s">
        <v>7</v>
      </c>
      <c r="S2116" s="46" t="s">
        <v>6816</v>
      </c>
      <c r="T2116" s="46" t="s">
        <v>6809</v>
      </c>
      <c r="U2116" s="46" t="s">
        <v>6841</v>
      </c>
      <c r="V2116" s="46" t="s">
        <v>190</v>
      </c>
      <c r="W2116" s="46" t="s">
        <v>189</v>
      </c>
      <c r="Y2116" s="46" t="s">
        <v>6817</v>
      </c>
      <c r="AB2116" s="46" t="s">
        <v>195</v>
      </c>
      <c r="AC2116" s="46" t="s">
        <v>6811</v>
      </c>
    </row>
    <row r="2117" spans="1:29" hidden="1">
      <c r="A2117" s="46">
        <v>10</v>
      </c>
      <c r="B2117" s="46" t="s">
        <v>948</v>
      </c>
      <c r="C2117" s="46" t="s">
        <v>6803</v>
      </c>
      <c r="D2117" s="46" t="s">
        <v>2089</v>
      </c>
      <c r="E2117" s="46" t="s">
        <v>7259</v>
      </c>
      <c r="F2117" s="46" t="s">
        <v>6836</v>
      </c>
      <c r="G2117" s="44" t="s">
        <v>6837</v>
      </c>
      <c r="H2117" s="44" t="s">
        <v>5</v>
      </c>
      <c r="I2117" s="46" t="s">
        <v>6849</v>
      </c>
      <c r="J2117" s="44" t="s">
        <v>6850</v>
      </c>
      <c r="K2117" s="46" t="s">
        <v>6851</v>
      </c>
      <c r="L2117" s="46" t="s">
        <v>6852</v>
      </c>
      <c r="M2117" s="46">
        <v>42182</v>
      </c>
      <c r="N2117" s="46" t="s">
        <v>186</v>
      </c>
      <c r="O2117" s="46" t="s">
        <v>191</v>
      </c>
      <c r="P2117" s="46" t="s">
        <v>188</v>
      </c>
      <c r="Q2117" s="46" t="s">
        <v>7</v>
      </c>
      <c r="R2117" s="46" t="s">
        <v>7</v>
      </c>
      <c r="S2117" s="46" t="s">
        <v>6816</v>
      </c>
      <c r="T2117" s="46" t="s">
        <v>6809</v>
      </c>
      <c r="U2117" s="46" t="s">
        <v>6841</v>
      </c>
      <c r="V2117" s="46" t="s">
        <v>190</v>
      </c>
      <c r="W2117" s="46" t="s">
        <v>189</v>
      </c>
      <c r="Y2117" s="46" t="s">
        <v>6817</v>
      </c>
      <c r="AB2117" s="46" t="s">
        <v>195</v>
      </c>
      <c r="AC2117" s="46" t="s">
        <v>6811</v>
      </c>
    </row>
    <row r="2118" spans="1:29" hidden="1">
      <c r="A2118" s="46">
        <v>11</v>
      </c>
      <c r="B2118" s="46" t="s">
        <v>948</v>
      </c>
      <c r="C2118" s="46" t="s">
        <v>6803</v>
      </c>
      <c r="D2118" s="46" t="s">
        <v>2089</v>
      </c>
      <c r="E2118" s="46" t="s">
        <v>7259</v>
      </c>
      <c r="F2118" s="46" t="s">
        <v>6836</v>
      </c>
      <c r="G2118" s="44" t="s">
        <v>6837</v>
      </c>
      <c r="H2118" s="44" t="s">
        <v>5</v>
      </c>
      <c r="I2118" s="46" t="s">
        <v>6853</v>
      </c>
      <c r="J2118" s="44" t="s">
        <v>6854</v>
      </c>
      <c r="K2118" s="46" t="s">
        <v>6855</v>
      </c>
      <c r="L2118" s="46" t="s">
        <v>6856</v>
      </c>
      <c r="M2118" s="46">
        <v>42073</v>
      </c>
      <c r="N2118" s="46" t="s">
        <v>186</v>
      </c>
      <c r="O2118" s="46" t="s">
        <v>187</v>
      </c>
      <c r="P2118" s="46" t="s">
        <v>188</v>
      </c>
      <c r="Q2118" s="46" t="s">
        <v>7</v>
      </c>
      <c r="R2118" s="46" t="s">
        <v>7</v>
      </c>
      <c r="S2118" s="46" t="s">
        <v>6816</v>
      </c>
      <c r="T2118" s="46" t="s">
        <v>6809</v>
      </c>
      <c r="U2118" s="46" t="s">
        <v>6841</v>
      </c>
      <c r="V2118" s="46" t="s">
        <v>190</v>
      </c>
      <c r="W2118" s="46" t="s">
        <v>189</v>
      </c>
      <c r="Y2118" s="46" t="s">
        <v>6817</v>
      </c>
      <c r="AB2118" s="46" t="s">
        <v>195</v>
      </c>
      <c r="AC2118" s="46" t="s">
        <v>6811</v>
      </c>
    </row>
    <row r="2119" spans="1:29" hidden="1">
      <c r="A2119" s="46">
        <v>12</v>
      </c>
      <c r="B2119" s="46" t="s">
        <v>948</v>
      </c>
      <c r="C2119" s="46" t="s">
        <v>6803</v>
      </c>
      <c r="D2119" s="46" t="s">
        <v>2089</v>
      </c>
      <c r="E2119" s="46" t="s">
        <v>7259</v>
      </c>
      <c r="F2119" s="46" t="s">
        <v>6836</v>
      </c>
      <c r="G2119" s="44" t="s">
        <v>6837</v>
      </c>
      <c r="H2119" s="44" t="s">
        <v>5</v>
      </c>
      <c r="I2119" s="46" t="s">
        <v>6857</v>
      </c>
      <c r="J2119" s="44" t="s">
        <v>6858</v>
      </c>
      <c r="K2119" s="46" t="s">
        <v>6859</v>
      </c>
      <c r="L2119" s="46" t="s">
        <v>6860</v>
      </c>
      <c r="M2119" s="46">
        <v>42496</v>
      </c>
      <c r="N2119" s="46" t="s">
        <v>186</v>
      </c>
      <c r="O2119" s="46" t="s">
        <v>191</v>
      </c>
      <c r="P2119" s="46" t="s">
        <v>188</v>
      </c>
      <c r="Q2119" s="46" t="s">
        <v>7</v>
      </c>
      <c r="R2119" s="46" t="s">
        <v>7</v>
      </c>
      <c r="S2119" s="46" t="s">
        <v>6816</v>
      </c>
      <c r="T2119" s="46" t="s">
        <v>6809</v>
      </c>
      <c r="U2119" s="46" t="s">
        <v>6841</v>
      </c>
      <c r="V2119" s="46" t="s">
        <v>190</v>
      </c>
      <c r="W2119" s="46" t="s">
        <v>189</v>
      </c>
      <c r="Y2119" s="46" t="s">
        <v>6817</v>
      </c>
      <c r="AB2119" s="46" t="s">
        <v>195</v>
      </c>
      <c r="AC2119" s="46" t="s">
        <v>6811</v>
      </c>
    </row>
    <row r="2120" spans="1:29" hidden="1">
      <c r="A2120" s="46">
        <v>13</v>
      </c>
      <c r="B2120" s="46" t="s">
        <v>948</v>
      </c>
      <c r="C2120" s="46" t="s">
        <v>6803</v>
      </c>
      <c r="D2120" s="46" t="s">
        <v>2089</v>
      </c>
      <c r="E2120" s="46" t="s">
        <v>7259</v>
      </c>
      <c r="F2120" s="46" t="s">
        <v>6836</v>
      </c>
      <c r="G2120" s="44" t="s">
        <v>6837</v>
      </c>
      <c r="H2120" s="44" t="s">
        <v>5</v>
      </c>
      <c r="I2120" s="46" t="s">
        <v>6861</v>
      </c>
      <c r="J2120" s="44" t="s">
        <v>6862</v>
      </c>
      <c r="K2120" s="46" t="s">
        <v>6863</v>
      </c>
      <c r="L2120" s="46">
        <v>15727045800</v>
      </c>
      <c r="M2120" s="46">
        <v>42318</v>
      </c>
      <c r="N2120" s="46" t="s">
        <v>186</v>
      </c>
      <c r="O2120" s="46" t="s">
        <v>191</v>
      </c>
      <c r="P2120" s="46" t="s">
        <v>188</v>
      </c>
      <c r="Q2120" s="46" t="s">
        <v>7</v>
      </c>
      <c r="R2120" s="46" t="s">
        <v>7</v>
      </c>
      <c r="S2120" s="46" t="s">
        <v>6816</v>
      </c>
      <c r="T2120" s="46" t="s">
        <v>6809</v>
      </c>
      <c r="U2120" s="46" t="s">
        <v>6841</v>
      </c>
      <c r="V2120" s="46" t="s">
        <v>190</v>
      </c>
      <c r="W2120" s="46" t="s">
        <v>189</v>
      </c>
      <c r="Y2120" s="46" t="s">
        <v>6817</v>
      </c>
      <c r="AB2120" s="46" t="s">
        <v>195</v>
      </c>
      <c r="AC2120" s="46" t="s">
        <v>6811</v>
      </c>
    </row>
    <row r="2121" spans="1:29" hidden="1">
      <c r="A2121" s="46">
        <v>14</v>
      </c>
      <c r="B2121" s="46" t="s">
        <v>948</v>
      </c>
      <c r="C2121" s="46" t="s">
        <v>6803</v>
      </c>
      <c r="D2121" s="46" t="s">
        <v>2089</v>
      </c>
      <c r="E2121" s="46" t="s">
        <v>7259</v>
      </c>
      <c r="F2121" s="46" t="s">
        <v>6836</v>
      </c>
      <c r="G2121" s="44" t="s">
        <v>6837</v>
      </c>
      <c r="H2121" s="44" t="s">
        <v>5</v>
      </c>
      <c r="I2121" s="46" t="s">
        <v>6864</v>
      </c>
      <c r="J2121" s="44" t="s">
        <v>6865</v>
      </c>
      <c r="K2121" s="46" t="s">
        <v>6866</v>
      </c>
      <c r="L2121" s="46" t="s">
        <v>6867</v>
      </c>
      <c r="M2121" s="46">
        <v>42082</v>
      </c>
      <c r="N2121" s="46" t="s">
        <v>186</v>
      </c>
      <c r="O2121" s="46" t="s">
        <v>191</v>
      </c>
      <c r="P2121" s="46" t="s">
        <v>188</v>
      </c>
      <c r="Q2121" s="46" t="s">
        <v>7</v>
      </c>
      <c r="R2121" s="46" t="s">
        <v>7</v>
      </c>
      <c r="S2121" s="46" t="s">
        <v>6816</v>
      </c>
      <c r="T2121" s="46" t="s">
        <v>6809</v>
      </c>
      <c r="U2121" s="46" t="s">
        <v>6841</v>
      </c>
      <c r="V2121" s="46" t="s">
        <v>190</v>
      </c>
      <c r="W2121" s="46" t="s">
        <v>189</v>
      </c>
      <c r="Y2121" s="46" t="s">
        <v>6817</v>
      </c>
      <c r="AB2121" s="46" t="s">
        <v>195</v>
      </c>
      <c r="AC2121" s="46" t="s">
        <v>6811</v>
      </c>
    </row>
    <row r="2122" spans="1:29" hidden="1">
      <c r="A2122" s="46">
        <v>15</v>
      </c>
      <c r="B2122" s="46" t="s">
        <v>948</v>
      </c>
      <c r="C2122" s="46" t="s">
        <v>6803</v>
      </c>
      <c r="D2122" s="46" t="s">
        <v>2089</v>
      </c>
      <c r="E2122" s="46" t="s">
        <v>7259</v>
      </c>
      <c r="F2122" s="46" t="s">
        <v>6836</v>
      </c>
      <c r="G2122" s="44" t="s">
        <v>6837</v>
      </c>
      <c r="H2122" s="44" t="s">
        <v>5</v>
      </c>
      <c r="I2122" s="46" t="s">
        <v>6868</v>
      </c>
      <c r="J2122" s="44" t="s">
        <v>6869</v>
      </c>
      <c r="K2122" s="46" t="s">
        <v>6870</v>
      </c>
      <c r="L2122" s="46" t="s">
        <v>6871</v>
      </c>
      <c r="M2122" s="46">
        <v>42026</v>
      </c>
      <c r="N2122" s="46" t="s">
        <v>186</v>
      </c>
      <c r="O2122" s="46" t="s">
        <v>191</v>
      </c>
      <c r="P2122" s="46" t="s">
        <v>188</v>
      </c>
      <c r="Q2122" s="46" t="s">
        <v>7</v>
      </c>
      <c r="R2122" s="46" t="s">
        <v>7</v>
      </c>
      <c r="S2122" s="46" t="s">
        <v>6816</v>
      </c>
      <c r="T2122" s="46" t="s">
        <v>6809</v>
      </c>
      <c r="U2122" s="46" t="s">
        <v>6841</v>
      </c>
      <c r="V2122" s="46" t="s">
        <v>190</v>
      </c>
      <c r="W2122" s="46" t="s">
        <v>189</v>
      </c>
      <c r="Y2122" s="46" t="s">
        <v>6817</v>
      </c>
      <c r="AB2122" s="46" t="s">
        <v>195</v>
      </c>
      <c r="AC2122" s="46" t="s">
        <v>6811</v>
      </c>
    </row>
    <row r="2123" spans="1:29" hidden="1">
      <c r="A2123" s="46">
        <v>16</v>
      </c>
      <c r="B2123" s="46" t="s">
        <v>948</v>
      </c>
      <c r="C2123" s="46" t="s">
        <v>6803</v>
      </c>
      <c r="D2123" s="46" t="s">
        <v>2089</v>
      </c>
      <c r="E2123" s="46" t="s">
        <v>7259</v>
      </c>
      <c r="F2123" s="46" t="s">
        <v>6872</v>
      </c>
      <c r="G2123" s="44" t="s">
        <v>6873</v>
      </c>
      <c r="H2123" s="44" t="s">
        <v>3</v>
      </c>
      <c r="I2123" s="46" t="s">
        <v>6872</v>
      </c>
      <c r="J2123" s="44" t="s">
        <v>6874</v>
      </c>
      <c r="K2123" s="46" t="s">
        <v>6875</v>
      </c>
      <c r="L2123" s="46" t="s">
        <v>6876</v>
      </c>
      <c r="M2123" s="46">
        <v>42466</v>
      </c>
      <c r="N2123" s="46" t="s">
        <v>186</v>
      </c>
      <c r="O2123" s="46" t="s">
        <v>191</v>
      </c>
      <c r="P2123" s="46" t="s">
        <v>188</v>
      </c>
      <c r="Q2123" s="46" t="s">
        <v>6</v>
      </c>
      <c r="R2123" s="46" t="s">
        <v>6</v>
      </c>
      <c r="S2123" s="46" t="s">
        <v>6877</v>
      </c>
      <c r="T2123" s="46" t="s">
        <v>6878</v>
      </c>
      <c r="V2123" s="46" t="s">
        <v>190</v>
      </c>
      <c r="W2123" s="46" t="s">
        <v>189</v>
      </c>
      <c r="Y2123" s="46" t="s">
        <v>6879</v>
      </c>
      <c r="AB2123" s="46" t="s">
        <v>195</v>
      </c>
      <c r="AC2123" s="46" t="s">
        <v>6811</v>
      </c>
    </row>
    <row r="2124" spans="1:29" hidden="1">
      <c r="A2124" s="46">
        <v>17</v>
      </c>
      <c r="B2124" s="46" t="s">
        <v>948</v>
      </c>
      <c r="C2124" s="46" t="s">
        <v>6803</v>
      </c>
      <c r="D2124" s="46" t="s">
        <v>2089</v>
      </c>
      <c r="E2124" s="46" t="s">
        <v>7259</v>
      </c>
      <c r="F2124" s="46" t="s">
        <v>6880</v>
      </c>
      <c r="G2124" s="44" t="s">
        <v>6881</v>
      </c>
      <c r="H2124" s="44" t="s">
        <v>3</v>
      </c>
      <c r="I2124" s="46" t="s">
        <v>6880</v>
      </c>
      <c r="J2124" s="44" t="s">
        <v>6882</v>
      </c>
      <c r="K2124" s="46" t="s">
        <v>6883</v>
      </c>
      <c r="L2124" s="46">
        <v>1507104066</v>
      </c>
      <c r="M2124" s="46">
        <v>42076</v>
      </c>
      <c r="N2124" s="46" t="s">
        <v>186</v>
      </c>
      <c r="O2124" s="46" t="s">
        <v>191</v>
      </c>
      <c r="P2124" s="46" t="s">
        <v>188</v>
      </c>
      <c r="Q2124" s="46" t="s">
        <v>6</v>
      </c>
      <c r="R2124" s="46" t="s">
        <v>7</v>
      </c>
      <c r="S2124" s="46" t="s">
        <v>6816</v>
      </c>
      <c r="T2124" s="46" t="s">
        <v>6809</v>
      </c>
      <c r="U2124" s="46" t="s">
        <v>6884</v>
      </c>
      <c r="W2124" s="46" t="s">
        <v>189</v>
      </c>
      <c r="AB2124" s="46" t="s">
        <v>195</v>
      </c>
      <c r="AC2124" s="46" t="s">
        <v>6885</v>
      </c>
    </row>
    <row r="2125" spans="1:29" hidden="1">
      <c r="A2125" s="46">
        <v>18</v>
      </c>
      <c r="B2125" s="46" t="s">
        <v>948</v>
      </c>
      <c r="C2125" s="46" t="s">
        <v>6803</v>
      </c>
      <c r="D2125" s="46" t="s">
        <v>2089</v>
      </c>
      <c r="E2125" s="46" t="s">
        <v>7259</v>
      </c>
      <c r="F2125" s="46" t="s">
        <v>6886</v>
      </c>
      <c r="G2125" s="44" t="s">
        <v>6887</v>
      </c>
      <c r="H2125" s="44" t="s">
        <v>3</v>
      </c>
      <c r="I2125" s="46" t="s">
        <v>6886</v>
      </c>
      <c r="J2125" s="44" t="s">
        <v>6888</v>
      </c>
      <c r="K2125" s="46" t="s">
        <v>6889</v>
      </c>
      <c r="L2125" s="46">
        <v>15850788090</v>
      </c>
      <c r="M2125" s="46">
        <v>42093</v>
      </c>
      <c r="N2125" s="46" t="s">
        <v>186</v>
      </c>
      <c r="O2125" s="46" t="s">
        <v>187</v>
      </c>
      <c r="P2125" s="46" t="s">
        <v>188</v>
      </c>
      <c r="Q2125" s="46" t="s">
        <v>7</v>
      </c>
      <c r="R2125" s="46" t="s">
        <v>7</v>
      </c>
      <c r="S2125" s="46" t="s">
        <v>6808</v>
      </c>
      <c r="T2125" s="46" t="s">
        <v>6890</v>
      </c>
      <c r="U2125" s="46" t="s">
        <v>6891</v>
      </c>
      <c r="W2125" s="46" t="s">
        <v>189</v>
      </c>
      <c r="AB2125" s="46" t="s">
        <v>195</v>
      </c>
      <c r="AC2125" s="46" t="s">
        <v>6885</v>
      </c>
    </row>
    <row r="2126" spans="1:29" hidden="1">
      <c r="A2126" s="46">
        <v>19</v>
      </c>
      <c r="B2126" s="46" t="s">
        <v>948</v>
      </c>
      <c r="C2126" s="46" t="s">
        <v>6803</v>
      </c>
      <c r="D2126" s="46" t="s">
        <v>2089</v>
      </c>
      <c r="E2126" s="46" t="s">
        <v>7259</v>
      </c>
      <c r="F2126" s="46" t="s">
        <v>6886</v>
      </c>
      <c r="G2126" s="44" t="s">
        <v>6887</v>
      </c>
      <c r="H2126" s="44" t="s">
        <v>8</v>
      </c>
      <c r="I2126" s="46" t="s">
        <v>6892</v>
      </c>
      <c r="J2126" s="44" t="s">
        <v>6893</v>
      </c>
      <c r="K2126" s="46" t="s">
        <v>6894</v>
      </c>
      <c r="L2126" s="46" t="s">
        <v>6895</v>
      </c>
      <c r="M2126" s="46">
        <v>42130</v>
      </c>
      <c r="N2126" s="46" t="s">
        <v>186</v>
      </c>
      <c r="O2126" s="46" t="s">
        <v>187</v>
      </c>
      <c r="P2126" s="46" t="s">
        <v>188</v>
      </c>
      <c r="Q2126" s="46" t="s">
        <v>7</v>
      </c>
      <c r="R2126" s="46" t="s">
        <v>7</v>
      </c>
      <c r="S2126" s="46" t="s">
        <v>6896</v>
      </c>
      <c r="T2126" s="46" t="s">
        <v>6809</v>
      </c>
      <c r="U2126" s="46" t="s">
        <v>6897</v>
      </c>
      <c r="V2126" s="46" t="s">
        <v>190</v>
      </c>
      <c r="W2126" s="46" t="s">
        <v>189</v>
      </c>
      <c r="Y2126" s="46" t="s">
        <v>6898</v>
      </c>
      <c r="AB2126" s="46" t="s">
        <v>195</v>
      </c>
      <c r="AC2126" s="46" t="s">
        <v>6885</v>
      </c>
    </row>
    <row r="2127" spans="1:29" hidden="1">
      <c r="A2127" s="46">
        <v>20</v>
      </c>
      <c r="B2127" s="46" t="s">
        <v>948</v>
      </c>
      <c r="C2127" s="46" t="s">
        <v>6803</v>
      </c>
      <c r="D2127" s="46" t="s">
        <v>2089</v>
      </c>
      <c r="E2127" s="46" t="s">
        <v>7259</v>
      </c>
      <c r="F2127" s="46" t="s">
        <v>6886</v>
      </c>
      <c r="G2127" s="44" t="s">
        <v>6887</v>
      </c>
      <c r="H2127" s="44" t="s">
        <v>8</v>
      </c>
      <c r="I2127" s="46" t="s">
        <v>6899</v>
      </c>
      <c r="J2127" s="44" t="s">
        <v>6900</v>
      </c>
      <c r="K2127" s="46" t="s">
        <v>6901</v>
      </c>
      <c r="L2127" s="46">
        <v>13510428643</v>
      </c>
      <c r="M2127" s="46">
        <v>42094</v>
      </c>
      <c r="N2127" s="46" t="s">
        <v>186</v>
      </c>
      <c r="O2127" s="46" t="s">
        <v>187</v>
      </c>
      <c r="P2127" s="46" t="s">
        <v>188</v>
      </c>
      <c r="Q2127" s="46" t="s">
        <v>7</v>
      </c>
      <c r="R2127" s="46" t="s">
        <v>7</v>
      </c>
      <c r="S2127" s="46" t="s">
        <v>6896</v>
      </c>
      <c r="T2127" s="46" t="s">
        <v>6809</v>
      </c>
      <c r="U2127" s="46" t="s">
        <v>6891</v>
      </c>
      <c r="V2127" s="46" t="s">
        <v>190</v>
      </c>
      <c r="W2127" s="46" t="s">
        <v>189</v>
      </c>
      <c r="Y2127" s="46" t="s">
        <v>6898</v>
      </c>
      <c r="AB2127" s="46" t="s">
        <v>195</v>
      </c>
      <c r="AC2127" s="46" t="s">
        <v>6885</v>
      </c>
    </row>
    <row r="2128" spans="1:29" hidden="1">
      <c r="A2128" s="46">
        <v>21</v>
      </c>
      <c r="B2128" s="46" t="s">
        <v>948</v>
      </c>
      <c r="C2128" s="46" t="s">
        <v>6803</v>
      </c>
      <c r="D2128" s="46" t="s">
        <v>2089</v>
      </c>
      <c r="E2128" s="46" t="s">
        <v>7259</v>
      </c>
      <c r="F2128" s="46" t="s">
        <v>6886</v>
      </c>
      <c r="G2128" s="44" t="s">
        <v>6887</v>
      </c>
      <c r="H2128" s="44" t="s">
        <v>8</v>
      </c>
      <c r="I2128" s="46" t="s">
        <v>6902</v>
      </c>
      <c r="J2128" s="44" t="s">
        <v>6903</v>
      </c>
      <c r="K2128" s="46" t="s">
        <v>6904</v>
      </c>
      <c r="L2128" s="46" t="s">
        <v>6905</v>
      </c>
      <c r="M2128" s="46">
        <v>42013</v>
      </c>
      <c r="N2128" s="46" t="s">
        <v>186</v>
      </c>
      <c r="O2128" s="46" t="s">
        <v>191</v>
      </c>
      <c r="P2128" s="46" t="s">
        <v>188</v>
      </c>
      <c r="Q2128" s="46" t="s">
        <v>7</v>
      </c>
      <c r="R2128" s="46" t="s">
        <v>7</v>
      </c>
      <c r="S2128" s="46" t="s">
        <v>6896</v>
      </c>
      <c r="T2128" s="46" t="s">
        <v>6809</v>
      </c>
      <c r="U2128" s="46" t="s">
        <v>6891</v>
      </c>
      <c r="V2128" s="46" t="s">
        <v>190</v>
      </c>
      <c r="W2128" s="46" t="s">
        <v>189</v>
      </c>
      <c r="Y2128" s="46" t="s">
        <v>6898</v>
      </c>
      <c r="AB2128" s="46" t="s">
        <v>195</v>
      </c>
      <c r="AC2128" s="46" t="s">
        <v>6885</v>
      </c>
    </row>
    <row r="2129" spans="1:29" hidden="1">
      <c r="A2129" s="46">
        <v>22</v>
      </c>
      <c r="B2129" s="46" t="s">
        <v>948</v>
      </c>
      <c r="C2129" s="46" t="s">
        <v>6803</v>
      </c>
      <c r="D2129" s="46" t="s">
        <v>2089</v>
      </c>
      <c r="E2129" s="46" t="s">
        <v>7259</v>
      </c>
      <c r="F2129" s="46" t="s">
        <v>6906</v>
      </c>
      <c r="G2129" s="44" t="s">
        <v>6907</v>
      </c>
      <c r="H2129" s="44" t="s">
        <v>3</v>
      </c>
      <c r="I2129" s="46" t="s">
        <v>6906</v>
      </c>
      <c r="J2129" s="44" t="s">
        <v>6908</v>
      </c>
      <c r="K2129" s="46" t="s">
        <v>6909</v>
      </c>
      <c r="L2129" s="46" t="s">
        <v>6910</v>
      </c>
      <c r="M2129" s="46">
        <v>42107</v>
      </c>
      <c r="N2129" s="46" t="s">
        <v>186</v>
      </c>
      <c r="O2129" s="46" t="s">
        <v>187</v>
      </c>
      <c r="P2129" s="46" t="s">
        <v>188</v>
      </c>
      <c r="Q2129" s="46" t="s">
        <v>6</v>
      </c>
      <c r="R2129" s="46" t="s">
        <v>7</v>
      </c>
      <c r="S2129" s="46" t="s">
        <v>6816</v>
      </c>
      <c r="T2129" s="46" t="s">
        <v>6809</v>
      </c>
      <c r="U2129" s="46" t="s">
        <v>6911</v>
      </c>
      <c r="W2129" s="46" t="s">
        <v>189</v>
      </c>
      <c r="AB2129" s="46" t="s">
        <v>195</v>
      </c>
      <c r="AC2129" s="46" t="s">
        <v>6885</v>
      </c>
    </row>
    <row r="2130" spans="1:29" hidden="1">
      <c r="A2130" s="46">
        <v>23</v>
      </c>
      <c r="B2130" s="46" t="s">
        <v>948</v>
      </c>
      <c r="C2130" s="46" t="s">
        <v>6803</v>
      </c>
      <c r="D2130" s="46" t="s">
        <v>2089</v>
      </c>
      <c r="E2130" s="46" t="s">
        <v>7259</v>
      </c>
      <c r="F2130" s="46" t="s">
        <v>6912</v>
      </c>
      <c r="G2130" s="44" t="s">
        <v>6913</v>
      </c>
      <c r="H2130" s="44" t="s">
        <v>3</v>
      </c>
      <c r="I2130" s="46" t="s">
        <v>6912</v>
      </c>
      <c r="J2130" s="44" t="s">
        <v>6914</v>
      </c>
      <c r="K2130" s="46" t="s">
        <v>6915</v>
      </c>
      <c r="L2130" s="46" t="s">
        <v>6916</v>
      </c>
      <c r="M2130" s="46">
        <v>42474</v>
      </c>
      <c r="N2130" s="46" t="s">
        <v>186</v>
      </c>
      <c r="O2130" s="46" t="s">
        <v>187</v>
      </c>
      <c r="P2130" s="46" t="s">
        <v>188</v>
      </c>
      <c r="Q2130" s="46" t="s">
        <v>6</v>
      </c>
      <c r="R2130" s="46" t="s">
        <v>7</v>
      </c>
      <c r="S2130" s="46" t="s">
        <v>6877</v>
      </c>
      <c r="T2130" s="46" t="s">
        <v>6878</v>
      </c>
      <c r="V2130" s="46" t="s">
        <v>190</v>
      </c>
      <c r="W2130" s="46" t="s">
        <v>189</v>
      </c>
      <c r="Y2130" s="46" t="s">
        <v>6917</v>
      </c>
      <c r="AB2130" s="46" t="s">
        <v>195</v>
      </c>
      <c r="AC2130" s="46" t="s">
        <v>6885</v>
      </c>
    </row>
    <row r="2131" spans="1:29" hidden="1">
      <c r="A2131" s="46">
        <v>24</v>
      </c>
      <c r="B2131" s="46" t="s">
        <v>948</v>
      </c>
      <c r="C2131" s="46" t="s">
        <v>6803</v>
      </c>
      <c r="D2131" s="46" t="s">
        <v>2089</v>
      </c>
      <c r="E2131" s="46" t="s">
        <v>7259</v>
      </c>
      <c r="F2131" s="46" t="s">
        <v>6918</v>
      </c>
      <c r="G2131" s="44" t="s">
        <v>6919</v>
      </c>
      <c r="H2131" s="44" t="s">
        <v>3</v>
      </c>
      <c r="I2131" s="46" t="s">
        <v>6918</v>
      </c>
      <c r="J2131" s="44" t="s">
        <v>6920</v>
      </c>
      <c r="K2131" s="46" t="s">
        <v>6921</v>
      </c>
      <c r="L2131" s="46" t="s">
        <v>6922</v>
      </c>
      <c r="M2131" s="46">
        <v>42430</v>
      </c>
      <c r="N2131" s="46" t="s">
        <v>186</v>
      </c>
      <c r="O2131" s="46" t="s">
        <v>187</v>
      </c>
      <c r="P2131" s="46" t="s">
        <v>193</v>
      </c>
      <c r="Q2131" s="46" t="s">
        <v>7</v>
      </c>
      <c r="R2131" s="46" t="s">
        <v>7</v>
      </c>
      <c r="S2131" s="46" t="s">
        <v>6923</v>
      </c>
      <c r="T2131" s="46" t="s">
        <v>6890</v>
      </c>
      <c r="W2131" s="46" t="s">
        <v>189</v>
      </c>
      <c r="AB2131" s="46" t="s">
        <v>195</v>
      </c>
      <c r="AC2131" s="46" t="s">
        <v>6885</v>
      </c>
    </row>
    <row r="2132" spans="1:29" hidden="1">
      <c r="A2132" s="46">
        <v>25</v>
      </c>
      <c r="B2132" s="46" t="s">
        <v>948</v>
      </c>
      <c r="C2132" s="46" t="s">
        <v>6803</v>
      </c>
      <c r="D2132" s="46" t="s">
        <v>2089</v>
      </c>
      <c r="E2132" s="46" t="s">
        <v>7259</v>
      </c>
      <c r="F2132" s="46" t="s">
        <v>6918</v>
      </c>
      <c r="G2132" s="44" t="s">
        <v>6919</v>
      </c>
      <c r="H2132" s="44" t="s">
        <v>8</v>
      </c>
      <c r="I2132" s="46" t="s">
        <v>6924</v>
      </c>
      <c r="J2132" s="44" t="s">
        <v>6925</v>
      </c>
      <c r="K2132" s="46" t="s">
        <v>6926</v>
      </c>
      <c r="L2132" s="46" t="s">
        <v>6927</v>
      </c>
      <c r="M2132" s="46">
        <v>42261</v>
      </c>
      <c r="N2132" s="46" t="s">
        <v>186</v>
      </c>
      <c r="P2132" s="46" t="s">
        <v>193</v>
      </c>
      <c r="Q2132" s="46" t="s">
        <v>7</v>
      </c>
      <c r="R2132" s="46" t="s">
        <v>7</v>
      </c>
      <c r="S2132" s="46" t="s">
        <v>6877</v>
      </c>
      <c r="T2132" s="46" t="s">
        <v>6809</v>
      </c>
      <c r="V2132" s="46" t="s">
        <v>190</v>
      </c>
      <c r="W2132" s="46" t="s">
        <v>189</v>
      </c>
      <c r="Y2132" s="46" t="s">
        <v>6898</v>
      </c>
      <c r="AB2132" s="46" t="s">
        <v>195</v>
      </c>
      <c r="AC2132" s="46" t="s">
        <v>6885</v>
      </c>
    </row>
    <row r="2133" spans="1:29" hidden="1">
      <c r="A2133" s="46">
        <v>26</v>
      </c>
      <c r="B2133" s="46" t="s">
        <v>948</v>
      </c>
      <c r="C2133" s="46" t="s">
        <v>6803</v>
      </c>
      <c r="D2133" s="46" t="s">
        <v>2089</v>
      </c>
      <c r="E2133" s="46" t="s">
        <v>7259</v>
      </c>
      <c r="F2133" s="46" t="s">
        <v>6918</v>
      </c>
      <c r="G2133" s="44" t="s">
        <v>6919</v>
      </c>
      <c r="H2133" s="44" t="s">
        <v>8</v>
      </c>
      <c r="I2133" s="46" t="s">
        <v>6928</v>
      </c>
      <c r="J2133" s="44" t="s">
        <v>6929</v>
      </c>
      <c r="K2133" s="46" t="s">
        <v>6930</v>
      </c>
      <c r="L2133" s="46" t="s">
        <v>6931</v>
      </c>
      <c r="M2133" s="46">
        <v>41904</v>
      </c>
      <c r="N2133" s="46" t="s">
        <v>186</v>
      </c>
      <c r="P2133" s="46" t="s">
        <v>193</v>
      </c>
      <c r="Q2133" s="46" t="s">
        <v>7</v>
      </c>
      <c r="R2133" s="46" t="s">
        <v>7</v>
      </c>
      <c r="S2133" s="46" t="s">
        <v>6877</v>
      </c>
      <c r="T2133" s="46" t="s">
        <v>6809</v>
      </c>
      <c r="V2133" s="46" t="s">
        <v>190</v>
      </c>
      <c r="W2133" s="46" t="s">
        <v>189</v>
      </c>
      <c r="Y2133" s="46" t="s">
        <v>6898</v>
      </c>
      <c r="AB2133" s="46" t="s">
        <v>195</v>
      </c>
      <c r="AC2133" s="46" t="s">
        <v>6885</v>
      </c>
    </row>
    <row r="2134" spans="1:29" hidden="1">
      <c r="A2134" s="46">
        <v>27</v>
      </c>
      <c r="B2134" s="46" t="s">
        <v>948</v>
      </c>
      <c r="C2134" s="46" t="s">
        <v>6803</v>
      </c>
      <c r="D2134" s="46" t="s">
        <v>2089</v>
      </c>
      <c r="E2134" s="46" t="s">
        <v>7259</v>
      </c>
      <c r="F2134" s="46" t="s">
        <v>6932</v>
      </c>
      <c r="G2134" s="44" t="s">
        <v>6933</v>
      </c>
      <c r="H2134" s="44" t="s">
        <v>3</v>
      </c>
      <c r="I2134" s="46" t="s">
        <v>6932</v>
      </c>
      <c r="J2134" s="44" t="s">
        <v>6934</v>
      </c>
      <c r="K2134" s="46" t="s">
        <v>6935</v>
      </c>
      <c r="L2134" s="46" t="s">
        <v>6936</v>
      </c>
      <c r="M2134" s="46">
        <v>42102</v>
      </c>
      <c r="N2134" s="46" t="s">
        <v>186</v>
      </c>
      <c r="P2134" s="46" t="s">
        <v>188</v>
      </c>
      <c r="Q2134" s="46" t="s">
        <v>7</v>
      </c>
      <c r="R2134" s="46" t="s">
        <v>2868</v>
      </c>
      <c r="S2134" s="46" t="s">
        <v>6816</v>
      </c>
      <c r="T2134" s="46" t="s">
        <v>6809</v>
      </c>
      <c r="U2134" s="46" t="s">
        <v>6937</v>
      </c>
      <c r="W2134" s="46" t="s">
        <v>189</v>
      </c>
      <c r="AB2134" s="46" t="s">
        <v>195</v>
      </c>
      <c r="AC2134" s="46" t="s">
        <v>6885</v>
      </c>
    </row>
    <row r="2135" spans="1:29" hidden="1">
      <c r="A2135" s="46">
        <v>28</v>
      </c>
      <c r="B2135" s="46" t="s">
        <v>948</v>
      </c>
      <c r="C2135" s="46" t="s">
        <v>6803</v>
      </c>
      <c r="D2135" s="46" t="s">
        <v>2089</v>
      </c>
      <c r="E2135" s="46" t="s">
        <v>7259</v>
      </c>
      <c r="F2135" s="46" t="s">
        <v>6938</v>
      </c>
      <c r="G2135" s="44" t="s">
        <v>6939</v>
      </c>
      <c r="H2135" s="44" t="s">
        <v>3</v>
      </c>
      <c r="I2135" s="46" t="s">
        <v>6938</v>
      </c>
      <c r="J2135" s="44" t="s">
        <v>6940</v>
      </c>
      <c r="K2135" s="46" t="s">
        <v>6941</v>
      </c>
      <c r="L2135" s="46" t="s">
        <v>6942</v>
      </c>
      <c r="M2135" s="46">
        <v>41757</v>
      </c>
      <c r="N2135" s="46" t="s">
        <v>186</v>
      </c>
      <c r="O2135" s="46" t="s">
        <v>187</v>
      </c>
      <c r="P2135" s="46" t="s">
        <v>193</v>
      </c>
      <c r="Q2135" s="46" t="s">
        <v>2868</v>
      </c>
      <c r="R2135" s="46" t="s">
        <v>2868</v>
      </c>
      <c r="W2135" s="46" t="s">
        <v>189</v>
      </c>
      <c r="AB2135" s="46" t="s">
        <v>34</v>
      </c>
      <c r="AC2135" s="46" t="s">
        <v>6885</v>
      </c>
    </row>
    <row r="2136" spans="1:29" hidden="1">
      <c r="A2136" s="46">
        <v>29</v>
      </c>
      <c r="B2136" s="46" t="s">
        <v>948</v>
      </c>
      <c r="C2136" s="46" t="s">
        <v>6803</v>
      </c>
      <c r="D2136" s="46" t="s">
        <v>2089</v>
      </c>
      <c r="E2136" s="46" t="s">
        <v>7259</v>
      </c>
      <c r="F2136" s="46" t="s">
        <v>6938</v>
      </c>
      <c r="G2136" s="44" t="s">
        <v>6939</v>
      </c>
      <c r="H2136" s="44" t="s">
        <v>8</v>
      </c>
      <c r="I2136" s="46" t="s">
        <v>6943</v>
      </c>
      <c r="J2136" s="44" t="s">
        <v>6944</v>
      </c>
      <c r="K2136" s="46" t="s">
        <v>6945</v>
      </c>
      <c r="L2136" s="46">
        <v>18079178730</v>
      </c>
      <c r="M2136" s="46">
        <v>42149</v>
      </c>
      <c r="N2136" s="46" t="s">
        <v>186</v>
      </c>
      <c r="O2136" s="46" t="s">
        <v>187</v>
      </c>
      <c r="P2136" s="46" t="s">
        <v>188</v>
      </c>
      <c r="Q2136" s="46" t="s">
        <v>2868</v>
      </c>
      <c r="R2136" s="46" t="s">
        <v>2868</v>
      </c>
      <c r="W2136" s="46" t="s">
        <v>189</v>
      </c>
      <c r="AB2136" s="46" t="s">
        <v>34</v>
      </c>
      <c r="AC2136" s="46" t="s">
        <v>6885</v>
      </c>
    </row>
    <row r="2137" spans="1:29" hidden="1">
      <c r="A2137" s="46">
        <v>30</v>
      </c>
      <c r="B2137" s="46" t="s">
        <v>948</v>
      </c>
      <c r="C2137" s="46" t="s">
        <v>6803</v>
      </c>
      <c r="D2137" s="46" t="s">
        <v>2089</v>
      </c>
      <c r="E2137" s="46" t="s">
        <v>7259</v>
      </c>
      <c r="F2137" s="46" t="s">
        <v>6938</v>
      </c>
      <c r="G2137" s="44" t="s">
        <v>6939</v>
      </c>
      <c r="H2137" s="44" t="s">
        <v>8</v>
      </c>
      <c r="I2137" s="46" t="s">
        <v>6946</v>
      </c>
      <c r="J2137" s="44" t="s">
        <v>6947</v>
      </c>
      <c r="K2137" s="46" t="s">
        <v>6948</v>
      </c>
      <c r="L2137" s="46" t="s">
        <v>6949</v>
      </c>
      <c r="M2137" s="46">
        <v>41905</v>
      </c>
      <c r="N2137" s="46" t="s">
        <v>186</v>
      </c>
      <c r="O2137" s="46" t="s">
        <v>191</v>
      </c>
      <c r="P2137" s="46" t="s">
        <v>188</v>
      </c>
      <c r="Q2137" s="46" t="s">
        <v>2868</v>
      </c>
      <c r="R2137" s="46" t="s">
        <v>2868</v>
      </c>
      <c r="W2137" s="46" t="s">
        <v>189</v>
      </c>
      <c r="AB2137" s="46" t="s">
        <v>34</v>
      </c>
      <c r="AC2137" s="46" t="s">
        <v>6885</v>
      </c>
    </row>
    <row r="2138" spans="1:29" hidden="1">
      <c r="A2138" s="46">
        <v>31</v>
      </c>
      <c r="B2138" s="46" t="s">
        <v>948</v>
      </c>
      <c r="C2138" s="46" t="s">
        <v>6803</v>
      </c>
      <c r="D2138" s="46" t="s">
        <v>2089</v>
      </c>
      <c r="E2138" s="46" t="s">
        <v>7259</v>
      </c>
      <c r="F2138" s="46" t="s">
        <v>6427</v>
      </c>
      <c r="G2138" s="44" t="s">
        <v>6950</v>
      </c>
      <c r="H2138" s="44" t="s">
        <v>3</v>
      </c>
      <c r="I2138" s="46" t="s">
        <v>6427</v>
      </c>
      <c r="J2138" s="44" t="s">
        <v>6951</v>
      </c>
      <c r="K2138" s="46" t="s">
        <v>6952</v>
      </c>
      <c r="L2138" s="46" t="s">
        <v>6953</v>
      </c>
      <c r="M2138" s="46">
        <v>41803</v>
      </c>
      <c r="N2138" s="46" t="s">
        <v>186</v>
      </c>
      <c r="O2138" s="46" t="s">
        <v>187</v>
      </c>
      <c r="P2138" s="46" t="s">
        <v>193</v>
      </c>
      <c r="Q2138" s="46" t="s">
        <v>2868</v>
      </c>
      <c r="R2138" s="46" t="s">
        <v>2868</v>
      </c>
      <c r="W2138" s="46" t="s">
        <v>189</v>
      </c>
      <c r="AB2138" s="46" t="s">
        <v>34</v>
      </c>
      <c r="AC2138" s="46" t="s">
        <v>6811</v>
      </c>
    </row>
    <row r="2139" spans="1:29" hidden="1">
      <c r="A2139" s="46">
        <v>32</v>
      </c>
      <c r="B2139" s="46" t="s">
        <v>948</v>
      </c>
      <c r="C2139" s="46" t="s">
        <v>6803</v>
      </c>
      <c r="D2139" s="46" t="s">
        <v>2089</v>
      </c>
      <c r="E2139" s="46" t="s">
        <v>7259</v>
      </c>
      <c r="F2139" s="46" t="s">
        <v>6427</v>
      </c>
      <c r="G2139" s="44" t="s">
        <v>6950</v>
      </c>
      <c r="H2139" s="44" t="s">
        <v>5</v>
      </c>
      <c r="I2139" s="46" t="s">
        <v>6954</v>
      </c>
      <c r="J2139" s="44" t="s">
        <v>6955</v>
      </c>
      <c r="K2139" s="46" t="s">
        <v>6956</v>
      </c>
      <c r="L2139" s="46">
        <v>17786423720</v>
      </c>
      <c r="M2139" s="46">
        <v>42534</v>
      </c>
      <c r="N2139" s="46" t="s">
        <v>186</v>
      </c>
      <c r="O2139" s="46" t="s">
        <v>187</v>
      </c>
      <c r="P2139" s="46" t="s">
        <v>188</v>
      </c>
      <c r="Q2139" s="46" t="s">
        <v>2868</v>
      </c>
      <c r="R2139" s="46" t="s">
        <v>2868</v>
      </c>
      <c r="W2139" s="46" t="s">
        <v>189</v>
      </c>
      <c r="AB2139" s="46" t="s">
        <v>34</v>
      </c>
      <c r="AC2139" s="46" t="s">
        <v>6811</v>
      </c>
    </row>
    <row r="2140" spans="1:29" hidden="1">
      <c r="A2140" s="46">
        <v>33</v>
      </c>
      <c r="B2140" s="46" t="s">
        <v>948</v>
      </c>
      <c r="C2140" s="46" t="s">
        <v>6803</v>
      </c>
      <c r="D2140" s="46" t="s">
        <v>2089</v>
      </c>
      <c r="E2140" s="46" t="s">
        <v>7259</v>
      </c>
      <c r="F2140" s="46" t="s">
        <v>6427</v>
      </c>
      <c r="G2140" s="44" t="s">
        <v>6950</v>
      </c>
      <c r="H2140" s="44" t="s">
        <v>5</v>
      </c>
      <c r="I2140" s="46" t="s">
        <v>813</v>
      </c>
      <c r="J2140" s="44" t="s">
        <v>6957</v>
      </c>
      <c r="K2140" s="46" t="s">
        <v>6958</v>
      </c>
      <c r="L2140" s="46" t="s">
        <v>6959</v>
      </c>
      <c r="M2140" s="46">
        <v>42534</v>
      </c>
      <c r="N2140" s="46" t="s">
        <v>186</v>
      </c>
      <c r="O2140" s="46" t="s">
        <v>187</v>
      </c>
      <c r="P2140" s="46" t="s">
        <v>188</v>
      </c>
      <c r="Q2140" s="46" t="s">
        <v>2868</v>
      </c>
      <c r="R2140" s="46" t="s">
        <v>2868</v>
      </c>
      <c r="W2140" s="46" t="s">
        <v>189</v>
      </c>
      <c r="AB2140" s="46" t="s">
        <v>34</v>
      </c>
      <c r="AC2140" s="46" t="s">
        <v>6811</v>
      </c>
    </row>
    <row r="2141" spans="1:29" hidden="1">
      <c r="A2141" s="46">
        <v>34</v>
      </c>
      <c r="B2141" s="46" t="s">
        <v>948</v>
      </c>
      <c r="C2141" s="46" t="s">
        <v>6803</v>
      </c>
      <c r="D2141" s="46" t="s">
        <v>2089</v>
      </c>
      <c r="E2141" s="46" t="s">
        <v>7259</v>
      </c>
      <c r="F2141" s="46" t="s">
        <v>6804</v>
      </c>
      <c r="G2141" s="44" t="s">
        <v>6805</v>
      </c>
      <c r="H2141" s="44" t="s">
        <v>46</v>
      </c>
      <c r="I2141" s="46" t="s">
        <v>6960</v>
      </c>
      <c r="J2141" s="44" t="s">
        <v>6961</v>
      </c>
      <c r="K2141" s="46" t="s">
        <v>6962</v>
      </c>
      <c r="L2141" s="46">
        <v>15327269215</v>
      </c>
      <c r="M2141" s="46">
        <v>41933</v>
      </c>
      <c r="N2141" s="46" t="s">
        <v>186</v>
      </c>
      <c r="O2141" s="46" t="s">
        <v>187</v>
      </c>
      <c r="P2141" s="46" t="s">
        <v>193</v>
      </c>
      <c r="Q2141" s="46" t="s">
        <v>7</v>
      </c>
      <c r="R2141" s="46" t="s">
        <v>7</v>
      </c>
      <c r="W2141" s="46" t="s">
        <v>189</v>
      </c>
      <c r="AB2141" s="46" t="s">
        <v>195</v>
      </c>
      <c r="AC2141" s="46" t="s">
        <v>6811</v>
      </c>
    </row>
    <row r="2142" spans="1:29" hidden="1">
      <c r="A2142" s="46">
        <v>35</v>
      </c>
      <c r="B2142" s="46" t="s">
        <v>948</v>
      </c>
      <c r="C2142" s="46" t="s">
        <v>6803</v>
      </c>
      <c r="D2142" s="46" t="s">
        <v>2089</v>
      </c>
      <c r="E2142" s="46" t="s">
        <v>7259</v>
      </c>
      <c r="F2142" s="46" t="s">
        <v>6822</v>
      </c>
      <c r="G2142" s="44" t="s">
        <v>6823</v>
      </c>
      <c r="H2142" s="44" t="s">
        <v>46</v>
      </c>
      <c r="I2142" s="46" t="s">
        <v>6960</v>
      </c>
      <c r="J2142" s="44" t="s">
        <v>6961</v>
      </c>
      <c r="K2142" s="46" t="s">
        <v>6962</v>
      </c>
      <c r="L2142" s="46">
        <v>15327269215</v>
      </c>
      <c r="M2142" s="46">
        <v>41933</v>
      </c>
      <c r="N2142" s="46" t="s">
        <v>186</v>
      </c>
      <c r="O2142" s="46" t="s">
        <v>187</v>
      </c>
      <c r="P2142" s="46" t="s">
        <v>193</v>
      </c>
      <c r="Q2142" s="46" t="s">
        <v>7</v>
      </c>
      <c r="R2142" s="46" t="s">
        <v>7</v>
      </c>
      <c r="W2142" s="46" t="s">
        <v>189</v>
      </c>
      <c r="AB2142" s="46" t="s">
        <v>195</v>
      </c>
      <c r="AC2142" s="46" t="s">
        <v>6811</v>
      </c>
    </row>
    <row r="2143" spans="1:29" hidden="1">
      <c r="A2143" s="46">
        <v>36</v>
      </c>
      <c r="B2143" s="46" t="s">
        <v>948</v>
      </c>
      <c r="C2143" s="46" t="s">
        <v>6803</v>
      </c>
      <c r="D2143" s="46" t="s">
        <v>2089</v>
      </c>
      <c r="E2143" s="46" t="s">
        <v>7259</v>
      </c>
      <c r="F2143" s="46" t="s">
        <v>6836</v>
      </c>
      <c r="G2143" s="44" t="s">
        <v>6837</v>
      </c>
      <c r="H2143" s="44" t="s">
        <v>46</v>
      </c>
      <c r="I2143" s="46" t="s">
        <v>6960</v>
      </c>
      <c r="J2143" s="44" t="s">
        <v>6961</v>
      </c>
      <c r="K2143" s="46" t="s">
        <v>6962</v>
      </c>
      <c r="L2143" s="46">
        <v>15327269215</v>
      </c>
      <c r="M2143" s="46">
        <v>41933</v>
      </c>
      <c r="N2143" s="46" t="s">
        <v>186</v>
      </c>
      <c r="O2143" s="46" t="s">
        <v>187</v>
      </c>
      <c r="P2143" s="46" t="s">
        <v>193</v>
      </c>
      <c r="Q2143" s="46" t="s">
        <v>7</v>
      </c>
      <c r="R2143" s="46" t="s">
        <v>7</v>
      </c>
      <c r="W2143" s="46" t="s">
        <v>189</v>
      </c>
      <c r="AB2143" s="46" t="s">
        <v>195</v>
      </c>
      <c r="AC2143" s="46" t="s">
        <v>6811</v>
      </c>
    </row>
    <row r="2144" spans="1:29" hidden="1">
      <c r="A2144" s="46">
        <v>37</v>
      </c>
      <c r="B2144" s="46" t="s">
        <v>948</v>
      </c>
      <c r="C2144" s="46" t="s">
        <v>6803</v>
      </c>
      <c r="D2144" s="46" t="s">
        <v>2089</v>
      </c>
      <c r="E2144" s="46" t="s">
        <v>7259</v>
      </c>
      <c r="F2144" s="46" t="s">
        <v>6886</v>
      </c>
      <c r="G2144" s="44" t="s">
        <v>6887</v>
      </c>
      <c r="H2144" s="44" t="s">
        <v>46</v>
      </c>
      <c r="I2144" s="46" t="s">
        <v>795</v>
      </c>
      <c r="J2144" s="44" t="s">
        <v>6963</v>
      </c>
      <c r="K2144" s="46" t="s">
        <v>6964</v>
      </c>
      <c r="L2144" s="46">
        <v>13971648515</v>
      </c>
      <c r="M2144" s="46">
        <v>42521</v>
      </c>
      <c r="N2144" s="46" t="s">
        <v>186</v>
      </c>
      <c r="O2144" s="46" t="s">
        <v>187</v>
      </c>
      <c r="P2144" s="46" t="s">
        <v>188</v>
      </c>
      <c r="Q2144" s="46" t="s">
        <v>7</v>
      </c>
      <c r="R2144" s="46" t="s">
        <v>7</v>
      </c>
      <c r="W2144" s="46" t="s">
        <v>189</v>
      </c>
      <c r="AB2144" s="46" t="s">
        <v>195</v>
      </c>
      <c r="AC2144" s="46" t="s">
        <v>6885</v>
      </c>
    </row>
    <row r="2145" spans="1:29" hidden="1">
      <c r="A2145" s="46">
        <v>38</v>
      </c>
      <c r="B2145" s="46" t="s">
        <v>948</v>
      </c>
      <c r="C2145" s="46" t="s">
        <v>6803</v>
      </c>
      <c r="D2145" s="46" t="s">
        <v>2089</v>
      </c>
      <c r="E2145" s="46" t="s">
        <v>7259</v>
      </c>
      <c r="F2145" s="46" t="s">
        <v>6906</v>
      </c>
      <c r="G2145" s="44" t="s">
        <v>6907</v>
      </c>
      <c r="H2145" s="44" t="s">
        <v>46</v>
      </c>
      <c r="I2145" s="46" t="s">
        <v>795</v>
      </c>
      <c r="J2145" s="44" t="s">
        <v>6963</v>
      </c>
      <c r="K2145" s="46" t="s">
        <v>6964</v>
      </c>
      <c r="L2145" s="46">
        <v>13971648515</v>
      </c>
      <c r="M2145" s="46">
        <v>42521</v>
      </c>
      <c r="N2145" s="46" t="s">
        <v>186</v>
      </c>
      <c r="O2145" s="46" t="s">
        <v>187</v>
      </c>
      <c r="P2145" s="46" t="s">
        <v>188</v>
      </c>
      <c r="Q2145" s="46" t="s">
        <v>6</v>
      </c>
      <c r="R2145" s="46" t="s">
        <v>7</v>
      </c>
      <c r="W2145" s="46" t="s">
        <v>189</v>
      </c>
      <c r="AB2145" s="46" t="s">
        <v>195</v>
      </c>
      <c r="AC2145" s="46" t="s">
        <v>6885</v>
      </c>
    </row>
    <row r="2146" spans="1:29" hidden="1">
      <c r="A2146" s="46">
        <v>39</v>
      </c>
      <c r="B2146" s="46" t="s">
        <v>948</v>
      </c>
      <c r="C2146" s="46" t="s">
        <v>6803</v>
      </c>
      <c r="D2146" s="46" t="s">
        <v>2089</v>
      </c>
      <c r="E2146" s="46" t="s">
        <v>7259</v>
      </c>
      <c r="F2146" s="46" t="s">
        <v>6912</v>
      </c>
      <c r="G2146" s="44" t="s">
        <v>6913</v>
      </c>
      <c r="H2146" s="44" t="s">
        <v>46</v>
      </c>
      <c r="I2146" s="46" t="s">
        <v>795</v>
      </c>
      <c r="J2146" s="44" t="s">
        <v>6963</v>
      </c>
      <c r="K2146" s="46" t="s">
        <v>6964</v>
      </c>
      <c r="L2146" s="46">
        <v>13971648515</v>
      </c>
      <c r="M2146" s="46">
        <v>42521</v>
      </c>
      <c r="N2146" s="46" t="s">
        <v>186</v>
      </c>
      <c r="O2146" s="46" t="s">
        <v>187</v>
      </c>
      <c r="P2146" s="46" t="s">
        <v>188</v>
      </c>
      <c r="Q2146" s="46" t="s">
        <v>6</v>
      </c>
      <c r="R2146" s="46" t="s">
        <v>7</v>
      </c>
      <c r="W2146" s="46" t="s">
        <v>189</v>
      </c>
      <c r="AB2146" s="46" t="s">
        <v>195</v>
      </c>
      <c r="AC2146" s="46" t="s">
        <v>6885</v>
      </c>
    </row>
    <row r="2147" spans="1:29" hidden="1">
      <c r="A2147" s="46">
        <v>40</v>
      </c>
      <c r="B2147" s="46" t="s">
        <v>948</v>
      </c>
      <c r="C2147" s="46" t="s">
        <v>6803</v>
      </c>
      <c r="D2147" s="46" t="s">
        <v>2089</v>
      </c>
      <c r="E2147" s="46" t="s">
        <v>7259</v>
      </c>
      <c r="F2147" s="46" t="s">
        <v>6918</v>
      </c>
      <c r="G2147" s="44" t="s">
        <v>6919</v>
      </c>
      <c r="H2147" s="44" t="s">
        <v>46</v>
      </c>
      <c r="I2147" s="46" t="s">
        <v>795</v>
      </c>
      <c r="J2147" s="44" t="s">
        <v>6963</v>
      </c>
      <c r="K2147" s="46" t="s">
        <v>6964</v>
      </c>
      <c r="L2147" s="46">
        <v>13971648515</v>
      </c>
      <c r="M2147" s="46">
        <v>42521</v>
      </c>
      <c r="N2147" s="46" t="s">
        <v>186</v>
      </c>
      <c r="O2147" s="46" t="s">
        <v>187</v>
      </c>
      <c r="P2147" s="46" t="s">
        <v>188</v>
      </c>
      <c r="Q2147" s="46" t="s">
        <v>7</v>
      </c>
      <c r="R2147" s="46" t="s">
        <v>7</v>
      </c>
      <c r="W2147" s="46" t="s">
        <v>189</v>
      </c>
      <c r="AB2147" s="46" t="s">
        <v>195</v>
      </c>
      <c r="AC2147" s="46" t="s">
        <v>6885</v>
      </c>
    </row>
    <row r="2148" spans="1:29" hidden="1">
      <c r="A2148" s="46">
        <v>41</v>
      </c>
      <c r="B2148" s="46" t="s">
        <v>948</v>
      </c>
      <c r="C2148" s="46" t="s">
        <v>6803</v>
      </c>
      <c r="D2148" s="46" t="s">
        <v>2089</v>
      </c>
      <c r="E2148" s="46" t="s">
        <v>7259</v>
      </c>
      <c r="F2148" s="46" t="s">
        <v>6938</v>
      </c>
      <c r="G2148" s="44" t="s">
        <v>6939</v>
      </c>
      <c r="H2148" s="44" t="s">
        <v>46</v>
      </c>
      <c r="I2148" s="46" t="s">
        <v>6960</v>
      </c>
      <c r="J2148" s="44" t="s">
        <v>6961</v>
      </c>
      <c r="K2148" s="46" t="s">
        <v>6962</v>
      </c>
      <c r="L2148" s="46">
        <v>15327269215</v>
      </c>
      <c r="M2148" s="46">
        <v>41933</v>
      </c>
      <c r="N2148" s="46" t="s">
        <v>186</v>
      </c>
      <c r="O2148" s="46" t="s">
        <v>187</v>
      </c>
      <c r="P2148" s="46" t="s">
        <v>193</v>
      </c>
      <c r="Q2148" s="46" t="s">
        <v>2868</v>
      </c>
      <c r="R2148" s="46" t="s">
        <v>2868</v>
      </c>
      <c r="W2148" s="46" t="s">
        <v>189</v>
      </c>
      <c r="AB2148" s="46" t="s">
        <v>34</v>
      </c>
      <c r="AC2148" s="46" t="s">
        <v>6885</v>
      </c>
    </row>
    <row r="2149" spans="1:29" hidden="1">
      <c r="A2149" s="46">
        <v>42</v>
      </c>
      <c r="B2149" s="46" t="s">
        <v>948</v>
      </c>
      <c r="C2149" s="46" t="s">
        <v>6803</v>
      </c>
      <c r="D2149" s="46" t="s">
        <v>2089</v>
      </c>
      <c r="E2149" s="46" t="s">
        <v>7259</v>
      </c>
      <c r="F2149" s="46" t="s">
        <v>6427</v>
      </c>
      <c r="G2149" s="44" t="s">
        <v>6950</v>
      </c>
      <c r="H2149" s="44" t="s">
        <v>46</v>
      </c>
      <c r="I2149" s="46" t="s">
        <v>6960</v>
      </c>
      <c r="J2149" s="44" t="s">
        <v>6961</v>
      </c>
      <c r="K2149" s="46" t="s">
        <v>6962</v>
      </c>
      <c r="L2149" s="46">
        <v>15327269215</v>
      </c>
      <c r="M2149" s="46">
        <v>41933</v>
      </c>
      <c r="N2149" s="46" t="s">
        <v>186</v>
      </c>
      <c r="O2149" s="46" t="s">
        <v>187</v>
      </c>
      <c r="P2149" s="46" t="s">
        <v>193</v>
      </c>
      <c r="Q2149" s="46" t="s">
        <v>2868</v>
      </c>
      <c r="R2149" s="46" t="s">
        <v>2868</v>
      </c>
      <c r="W2149" s="46" t="s">
        <v>189</v>
      </c>
      <c r="AB2149" s="46" t="s">
        <v>34</v>
      </c>
      <c r="AC2149" s="46" t="s">
        <v>6811</v>
      </c>
    </row>
    <row r="2150" spans="1:29" hidden="1">
      <c r="A2150" s="46">
        <v>43</v>
      </c>
      <c r="B2150" s="46" t="s">
        <v>948</v>
      </c>
      <c r="C2150" s="46" t="s">
        <v>6965</v>
      </c>
      <c r="D2150" s="46" t="s">
        <v>2089</v>
      </c>
      <c r="E2150" s="46" t="s">
        <v>7259</v>
      </c>
      <c r="F2150" s="46" t="s">
        <v>3831</v>
      </c>
      <c r="G2150" s="44" t="s">
        <v>6966</v>
      </c>
      <c r="H2150" s="44" t="s">
        <v>8</v>
      </c>
      <c r="I2150" s="46" t="s">
        <v>6967</v>
      </c>
      <c r="J2150" s="44" t="s">
        <v>6968</v>
      </c>
      <c r="K2150" s="46" t="s">
        <v>6969</v>
      </c>
      <c r="L2150" s="46">
        <v>15271610180</v>
      </c>
      <c r="M2150" s="46">
        <v>42536</v>
      </c>
      <c r="N2150" s="46" t="s">
        <v>186</v>
      </c>
      <c r="O2150" s="46" t="s">
        <v>187</v>
      </c>
      <c r="P2150" s="46" t="s">
        <v>188</v>
      </c>
      <c r="Q2150" s="46" t="s">
        <v>7</v>
      </c>
      <c r="R2150" s="46" t="s">
        <v>2868</v>
      </c>
      <c r="S2150" s="46" t="s">
        <v>6970</v>
      </c>
      <c r="T2150" s="46" t="s">
        <v>6971</v>
      </c>
      <c r="W2150" s="46" t="s">
        <v>189</v>
      </c>
      <c r="AB2150" s="46" t="s">
        <v>195</v>
      </c>
      <c r="AC2150" s="46" t="s">
        <v>6972</v>
      </c>
    </row>
    <row r="2151" spans="1:29" hidden="1">
      <c r="A2151" s="46">
        <v>44</v>
      </c>
      <c r="B2151" s="46" t="s">
        <v>948</v>
      </c>
      <c r="C2151" s="46" t="s">
        <v>6965</v>
      </c>
      <c r="D2151" s="46" t="s">
        <v>2089</v>
      </c>
      <c r="E2151" s="46" t="s">
        <v>7259</v>
      </c>
      <c r="F2151" s="46" t="s">
        <v>3831</v>
      </c>
      <c r="G2151" s="44" t="s">
        <v>6966</v>
      </c>
      <c r="H2151" s="44" t="s">
        <v>9</v>
      </c>
      <c r="I2151" s="46" t="s">
        <v>6973</v>
      </c>
      <c r="J2151" s="44" t="s">
        <v>6974</v>
      </c>
      <c r="K2151" s="46" t="s">
        <v>6975</v>
      </c>
      <c r="L2151" s="46">
        <v>15623089598</v>
      </c>
      <c r="M2151" s="46">
        <v>42536</v>
      </c>
      <c r="N2151" s="46" t="s">
        <v>186</v>
      </c>
      <c r="O2151" s="46" t="s">
        <v>187</v>
      </c>
      <c r="P2151" s="46" t="s">
        <v>188</v>
      </c>
      <c r="Q2151" s="46" t="s">
        <v>7</v>
      </c>
      <c r="R2151" s="46" t="s">
        <v>2868</v>
      </c>
      <c r="S2151" s="46" t="s">
        <v>6970</v>
      </c>
      <c r="T2151" s="46" t="s">
        <v>6971</v>
      </c>
      <c r="W2151" s="46" t="s">
        <v>189</v>
      </c>
      <c r="AB2151" s="46" t="s">
        <v>195</v>
      </c>
      <c r="AC2151" s="46" t="s">
        <v>6972</v>
      </c>
    </row>
    <row r="2152" spans="1:29" hidden="1">
      <c r="A2152" s="46">
        <v>45</v>
      </c>
      <c r="B2152" s="46" t="s">
        <v>948</v>
      </c>
      <c r="C2152" s="46" t="s">
        <v>6965</v>
      </c>
      <c r="D2152" s="46" t="s">
        <v>2089</v>
      </c>
      <c r="E2152" s="46" t="s">
        <v>7259</v>
      </c>
      <c r="F2152" s="46" t="s">
        <v>3831</v>
      </c>
      <c r="G2152" s="44" t="s">
        <v>6966</v>
      </c>
      <c r="H2152" s="44" t="s">
        <v>3</v>
      </c>
      <c r="I2152" s="46" t="s">
        <v>3831</v>
      </c>
      <c r="J2152" s="44" t="s">
        <v>6976</v>
      </c>
      <c r="K2152" s="46" t="s">
        <v>6977</v>
      </c>
      <c r="L2152" s="46" t="s">
        <v>6978</v>
      </c>
      <c r="M2152" s="46">
        <v>42536</v>
      </c>
      <c r="N2152" s="46" t="s">
        <v>186</v>
      </c>
      <c r="O2152" s="46" t="s">
        <v>187</v>
      </c>
      <c r="P2152" s="46" t="s">
        <v>188</v>
      </c>
      <c r="Q2152" s="46" t="s">
        <v>7</v>
      </c>
      <c r="R2152" s="46" t="s">
        <v>2868</v>
      </c>
      <c r="S2152" s="46" t="s">
        <v>72</v>
      </c>
      <c r="T2152" s="46" t="s">
        <v>6979</v>
      </c>
      <c r="W2152" s="46" t="s">
        <v>189</v>
      </c>
      <c r="AB2152" s="46" t="s">
        <v>195</v>
      </c>
      <c r="AC2152" s="46" t="s">
        <v>6972</v>
      </c>
    </row>
    <row r="2153" spans="1:29" hidden="1">
      <c r="A2153" s="46">
        <v>46</v>
      </c>
      <c r="B2153" s="46" t="s">
        <v>948</v>
      </c>
      <c r="C2153" s="46" t="s">
        <v>6965</v>
      </c>
      <c r="D2153" s="46" t="s">
        <v>2089</v>
      </c>
      <c r="E2153" s="46" t="s">
        <v>7259</v>
      </c>
      <c r="F2153" s="46" t="s">
        <v>6980</v>
      </c>
      <c r="G2153" s="44" t="s">
        <v>6981</v>
      </c>
      <c r="H2153" s="44" t="s">
        <v>3</v>
      </c>
      <c r="I2153" s="46" t="s">
        <v>6980</v>
      </c>
      <c r="J2153" s="44" t="s">
        <v>6982</v>
      </c>
      <c r="K2153" s="46" t="s">
        <v>6983</v>
      </c>
      <c r="L2153" s="46" t="s">
        <v>6984</v>
      </c>
      <c r="M2153" s="46">
        <v>42536</v>
      </c>
      <c r="N2153" s="46" t="s">
        <v>186</v>
      </c>
      <c r="O2153" s="46" t="s">
        <v>187</v>
      </c>
      <c r="P2153" s="46" t="s">
        <v>188</v>
      </c>
      <c r="Q2153" s="46" t="s">
        <v>6</v>
      </c>
      <c r="R2153" s="46" t="s">
        <v>7</v>
      </c>
      <c r="S2153" s="46" t="s">
        <v>72</v>
      </c>
      <c r="T2153" s="46" t="s">
        <v>6979</v>
      </c>
      <c r="W2153" s="46" t="s">
        <v>189</v>
      </c>
      <c r="AB2153" s="46" t="s">
        <v>195</v>
      </c>
      <c r="AC2153" s="46" t="s">
        <v>6985</v>
      </c>
    </row>
    <row r="2154" spans="1:29" hidden="1">
      <c r="A2154" s="46">
        <v>47</v>
      </c>
      <c r="B2154" s="46" t="s">
        <v>948</v>
      </c>
      <c r="C2154" s="46" t="s">
        <v>6965</v>
      </c>
      <c r="D2154" s="46" t="s">
        <v>2089</v>
      </c>
      <c r="E2154" s="46" t="s">
        <v>7259</v>
      </c>
      <c r="F2154" s="46" t="s">
        <v>6986</v>
      </c>
      <c r="G2154" s="44" t="s">
        <v>6987</v>
      </c>
      <c r="H2154" s="44" t="s">
        <v>3</v>
      </c>
      <c r="I2154" s="46" t="s">
        <v>6986</v>
      </c>
      <c r="J2154" s="44" t="s">
        <v>6988</v>
      </c>
      <c r="K2154" s="46" t="s">
        <v>6989</v>
      </c>
      <c r="L2154" s="46" t="s">
        <v>6990</v>
      </c>
      <c r="M2154" s="46">
        <v>42536</v>
      </c>
      <c r="N2154" s="46" t="s">
        <v>186</v>
      </c>
      <c r="O2154" s="46" t="s">
        <v>187</v>
      </c>
      <c r="P2154" s="46" t="s">
        <v>188</v>
      </c>
      <c r="Q2154" s="46" t="s">
        <v>7</v>
      </c>
      <c r="R2154" s="46" t="s">
        <v>2868</v>
      </c>
      <c r="S2154" s="46" t="s">
        <v>72</v>
      </c>
      <c r="T2154" s="46" t="s">
        <v>6979</v>
      </c>
      <c r="W2154" s="46" t="s">
        <v>189</v>
      </c>
      <c r="AB2154" s="46" t="s">
        <v>195</v>
      </c>
      <c r="AC2154" s="46" t="s">
        <v>6991</v>
      </c>
    </row>
    <row r="2155" spans="1:29" hidden="1">
      <c r="A2155" s="46">
        <v>48</v>
      </c>
      <c r="B2155" s="46" t="s">
        <v>948</v>
      </c>
      <c r="C2155" s="46" t="s">
        <v>6965</v>
      </c>
      <c r="D2155" s="46" t="s">
        <v>2089</v>
      </c>
      <c r="E2155" s="46" t="s">
        <v>7259</v>
      </c>
      <c r="F2155" s="46" t="s">
        <v>6992</v>
      </c>
      <c r="G2155" s="44" t="s">
        <v>6993</v>
      </c>
      <c r="H2155" s="44" t="s">
        <v>3</v>
      </c>
      <c r="I2155" s="46" t="s">
        <v>6992</v>
      </c>
      <c r="J2155" s="44" t="s">
        <v>6994</v>
      </c>
      <c r="K2155" s="46" t="s">
        <v>6995</v>
      </c>
      <c r="L2155" s="46" t="s">
        <v>6996</v>
      </c>
      <c r="M2155" s="46">
        <v>42536</v>
      </c>
      <c r="N2155" s="46" t="s">
        <v>186</v>
      </c>
      <c r="O2155" s="46" t="s">
        <v>187</v>
      </c>
      <c r="P2155" s="46" t="s">
        <v>188</v>
      </c>
      <c r="Q2155" s="46" t="s">
        <v>6</v>
      </c>
      <c r="R2155" s="46" t="s">
        <v>7</v>
      </c>
      <c r="S2155" s="46" t="s">
        <v>72</v>
      </c>
      <c r="T2155" s="46" t="s">
        <v>6979</v>
      </c>
      <c r="W2155" s="46" t="s">
        <v>189</v>
      </c>
      <c r="AB2155" s="46" t="s">
        <v>195</v>
      </c>
      <c r="AC2155" s="46" t="s">
        <v>6997</v>
      </c>
    </row>
    <row r="2156" spans="1:29" hidden="1">
      <c r="A2156" s="46">
        <v>49</v>
      </c>
      <c r="B2156" s="46" t="s">
        <v>948</v>
      </c>
      <c r="C2156" s="46" t="s">
        <v>6965</v>
      </c>
      <c r="D2156" s="46" t="s">
        <v>2089</v>
      </c>
      <c r="E2156" s="46" t="s">
        <v>7259</v>
      </c>
      <c r="F2156" s="46" t="s">
        <v>6998</v>
      </c>
      <c r="G2156" s="44" t="s">
        <v>6999</v>
      </c>
      <c r="H2156" s="44" t="s">
        <v>3</v>
      </c>
      <c r="I2156" s="46" t="s">
        <v>6998</v>
      </c>
      <c r="J2156" s="44" t="s">
        <v>7000</v>
      </c>
      <c r="K2156" s="46" t="s">
        <v>7001</v>
      </c>
      <c r="L2156" s="46">
        <v>18672318393</v>
      </c>
      <c r="M2156" s="46">
        <v>42536</v>
      </c>
      <c r="N2156" s="46" t="s">
        <v>186</v>
      </c>
      <c r="O2156" s="46" t="s">
        <v>187</v>
      </c>
      <c r="P2156" s="46" t="s">
        <v>188</v>
      </c>
      <c r="Q2156" s="46" t="s">
        <v>6</v>
      </c>
      <c r="R2156" s="46" t="s">
        <v>6</v>
      </c>
      <c r="S2156" s="46" t="s">
        <v>72</v>
      </c>
      <c r="T2156" s="46" t="s">
        <v>6979</v>
      </c>
      <c r="W2156" s="46" t="s">
        <v>189</v>
      </c>
      <c r="AB2156" s="46" t="s">
        <v>195</v>
      </c>
      <c r="AC2156" s="46" t="s">
        <v>6427</v>
      </c>
    </row>
    <row r="2157" spans="1:29" hidden="1">
      <c r="A2157" s="46">
        <v>50</v>
      </c>
      <c r="B2157" s="46" t="s">
        <v>948</v>
      </c>
      <c r="C2157" s="46" t="s">
        <v>6965</v>
      </c>
      <c r="D2157" s="46" t="s">
        <v>2089</v>
      </c>
      <c r="E2157" s="46" t="s">
        <v>7259</v>
      </c>
      <c r="F2157" s="46" t="s">
        <v>7002</v>
      </c>
      <c r="G2157" s="44" t="s">
        <v>6987</v>
      </c>
      <c r="H2157" s="44" t="s">
        <v>3</v>
      </c>
      <c r="I2157" s="46" t="s">
        <v>7002</v>
      </c>
      <c r="J2157" s="44" t="s">
        <v>7003</v>
      </c>
      <c r="K2157" s="46" t="s">
        <v>7004</v>
      </c>
      <c r="L2157" s="46">
        <v>18672375106</v>
      </c>
      <c r="M2157" s="46">
        <v>42536</v>
      </c>
      <c r="N2157" s="46" t="s">
        <v>186</v>
      </c>
      <c r="O2157" s="46" t="s">
        <v>187</v>
      </c>
      <c r="P2157" s="46" t="s">
        <v>188</v>
      </c>
      <c r="Q2157" s="46" t="s">
        <v>7</v>
      </c>
      <c r="R2157" s="46" t="s">
        <v>2868</v>
      </c>
      <c r="S2157" s="46" t="s">
        <v>72</v>
      </c>
      <c r="T2157" s="46" t="s">
        <v>6979</v>
      </c>
      <c r="V2157" s="46" t="s">
        <v>190</v>
      </c>
      <c r="W2157" s="46" t="s">
        <v>189</v>
      </c>
      <c r="AB2157" s="46" t="s">
        <v>195</v>
      </c>
      <c r="AC2157" s="46" t="s">
        <v>6991</v>
      </c>
    </row>
    <row r="2158" spans="1:29" hidden="1">
      <c r="A2158" s="46">
        <v>51</v>
      </c>
      <c r="B2158" s="46" t="s">
        <v>948</v>
      </c>
      <c r="C2158" s="46" t="s">
        <v>6965</v>
      </c>
      <c r="D2158" s="46" t="s">
        <v>2089</v>
      </c>
      <c r="E2158" s="46" t="s">
        <v>7259</v>
      </c>
      <c r="F2158" s="46" t="s">
        <v>7005</v>
      </c>
      <c r="G2158" s="44" t="s">
        <v>7006</v>
      </c>
      <c r="H2158" s="44" t="s">
        <v>3</v>
      </c>
      <c r="I2158" s="46" t="s">
        <v>7005</v>
      </c>
      <c r="J2158" s="44" t="s">
        <v>7007</v>
      </c>
      <c r="K2158" s="46" t="s">
        <v>7008</v>
      </c>
      <c r="L2158" s="46">
        <v>18062598979</v>
      </c>
      <c r="M2158" s="46">
        <v>42536</v>
      </c>
      <c r="N2158" s="46" t="s">
        <v>186</v>
      </c>
      <c r="O2158" s="46" t="s">
        <v>187</v>
      </c>
      <c r="P2158" s="46" t="s">
        <v>188</v>
      </c>
      <c r="Q2158" s="46" t="s">
        <v>6</v>
      </c>
      <c r="R2158" s="46" t="s">
        <v>7</v>
      </c>
      <c r="S2158" s="46" t="s">
        <v>72</v>
      </c>
      <c r="T2158" s="46" t="s">
        <v>6979</v>
      </c>
      <c r="W2158" s="46" t="s">
        <v>189</v>
      </c>
      <c r="AB2158" s="46" t="s">
        <v>195</v>
      </c>
      <c r="AC2158" s="46" t="s">
        <v>7009</v>
      </c>
    </row>
    <row r="2159" spans="1:29" hidden="1">
      <c r="A2159" s="46">
        <v>52</v>
      </c>
      <c r="B2159" s="46" t="s">
        <v>948</v>
      </c>
      <c r="C2159" s="46" t="s">
        <v>6965</v>
      </c>
      <c r="D2159" s="46" t="s">
        <v>2089</v>
      </c>
      <c r="E2159" s="46" t="s">
        <v>7259</v>
      </c>
      <c r="F2159" s="46" t="s">
        <v>7010</v>
      </c>
      <c r="G2159" s="44" t="s">
        <v>7011</v>
      </c>
      <c r="H2159" s="44" t="s">
        <v>3</v>
      </c>
      <c r="I2159" s="46" t="s">
        <v>7010</v>
      </c>
      <c r="J2159" s="44" t="s">
        <v>7012</v>
      </c>
      <c r="K2159" s="46" t="s">
        <v>7013</v>
      </c>
      <c r="L2159" s="46">
        <v>15902705641</v>
      </c>
      <c r="M2159" s="46">
        <v>42536</v>
      </c>
      <c r="N2159" s="46" t="s">
        <v>186</v>
      </c>
      <c r="O2159" s="46" t="s">
        <v>187</v>
      </c>
      <c r="P2159" s="46" t="s">
        <v>188</v>
      </c>
      <c r="Q2159" s="46" t="s">
        <v>6</v>
      </c>
      <c r="R2159" s="46" t="s">
        <v>7</v>
      </c>
      <c r="S2159" s="46" t="s">
        <v>72</v>
      </c>
      <c r="T2159" s="46" t="s">
        <v>6979</v>
      </c>
      <c r="W2159" s="46" t="s">
        <v>189</v>
      </c>
      <c r="AB2159" s="46" t="s">
        <v>195</v>
      </c>
      <c r="AC2159" s="46" t="s">
        <v>6997</v>
      </c>
    </row>
    <row r="2160" spans="1:29" hidden="1">
      <c r="A2160" s="46">
        <v>53</v>
      </c>
      <c r="B2160" s="46" t="s">
        <v>948</v>
      </c>
      <c r="C2160" s="46" t="s">
        <v>6965</v>
      </c>
      <c r="D2160" s="46" t="s">
        <v>2089</v>
      </c>
      <c r="E2160" s="46" t="s">
        <v>7259</v>
      </c>
      <c r="F2160" s="46" t="s">
        <v>7014</v>
      </c>
      <c r="G2160" s="44" t="s">
        <v>7015</v>
      </c>
      <c r="H2160" s="44" t="s">
        <v>8</v>
      </c>
      <c r="I2160" s="46" t="s">
        <v>7016</v>
      </c>
      <c r="J2160" s="44" t="s">
        <v>7017</v>
      </c>
      <c r="K2160" s="46" t="s">
        <v>7018</v>
      </c>
      <c r="L2160" s="46">
        <v>13647233916</v>
      </c>
      <c r="M2160" s="46">
        <v>42536</v>
      </c>
      <c r="N2160" s="46" t="s">
        <v>186</v>
      </c>
      <c r="O2160" s="46" t="s">
        <v>187</v>
      </c>
      <c r="P2160" s="46" t="s">
        <v>188</v>
      </c>
      <c r="Q2160" s="46" t="s">
        <v>2868</v>
      </c>
      <c r="R2160" s="46" t="s">
        <v>2868</v>
      </c>
      <c r="S2160" s="46" t="s">
        <v>6970</v>
      </c>
      <c r="T2160" s="46" t="s">
        <v>6971</v>
      </c>
      <c r="W2160" s="46" t="s">
        <v>189</v>
      </c>
      <c r="AB2160" s="46" t="s">
        <v>34</v>
      </c>
      <c r="AC2160" s="46" t="s">
        <v>6972</v>
      </c>
    </row>
    <row r="2161" spans="1:29" hidden="1">
      <c r="A2161" s="46">
        <v>54</v>
      </c>
      <c r="B2161" s="46" t="s">
        <v>948</v>
      </c>
      <c r="C2161" s="46" t="s">
        <v>6965</v>
      </c>
      <c r="D2161" s="46" t="s">
        <v>2089</v>
      </c>
      <c r="E2161" s="46" t="s">
        <v>7259</v>
      </c>
      <c r="F2161" s="46" t="s">
        <v>7014</v>
      </c>
      <c r="G2161" s="44" t="s">
        <v>7015</v>
      </c>
      <c r="H2161" s="44" t="s">
        <v>8</v>
      </c>
      <c r="I2161" s="46" t="s">
        <v>7019</v>
      </c>
      <c r="J2161" s="44" t="s">
        <v>7020</v>
      </c>
      <c r="K2161" s="46" t="s">
        <v>7021</v>
      </c>
      <c r="L2161" s="46">
        <v>15071291413</v>
      </c>
      <c r="M2161" s="46">
        <v>42536</v>
      </c>
      <c r="N2161" s="46" t="s">
        <v>186</v>
      </c>
      <c r="O2161" s="46" t="s">
        <v>187</v>
      </c>
      <c r="P2161" s="46" t="s">
        <v>188</v>
      </c>
      <c r="Q2161" s="46" t="s">
        <v>2868</v>
      </c>
      <c r="R2161" s="46" t="s">
        <v>2868</v>
      </c>
      <c r="S2161" s="46" t="s">
        <v>6970</v>
      </c>
      <c r="T2161" s="46" t="s">
        <v>6971</v>
      </c>
      <c r="W2161" s="46" t="s">
        <v>189</v>
      </c>
      <c r="AB2161" s="46" t="s">
        <v>34</v>
      </c>
      <c r="AC2161" s="46" t="s">
        <v>6972</v>
      </c>
    </row>
    <row r="2162" spans="1:29" hidden="1">
      <c r="A2162" s="46">
        <v>55</v>
      </c>
      <c r="B2162" s="46" t="s">
        <v>948</v>
      </c>
      <c r="C2162" s="46" t="s">
        <v>6965</v>
      </c>
      <c r="D2162" s="46" t="s">
        <v>2089</v>
      </c>
      <c r="E2162" s="46" t="s">
        <v>7259</v>
      </c>
      <c r="F2162" s="46" t="s">
        <v>7014</v>
      </c>
      <c r="G2162" s="44" t="s">
        <v>7015</v>
      </c>
      <c r="H2162" s="44" t="s">
        <v>3</v>
      </c>
      <c r="I2162" s="46" t="s">
        <v>7014</v>
      </c>
      <c r="J2162" s="44" t="s">
        <v>7022</v>
      </c>
      <c r="K2162" s="46" t="s">
        <v>7023</v>
      </c>
      <c r="L2162" s="46">
        <v>18627800413</v>
      </c>
      <c r="M2162" s="46">
        <v>42536</v>
      </c>
      <c r="N2162" s="46" t="s">
        <v>186</v>
      </c>
      <c r="O2162" s="46" t="s">
        <v>187</v>
      </c>
      <c r="P2162" s="46" t="s">
        <v>188</v>
      </c>
      <c r="Q2162" s="46" t="s">
        <v>2868</v>
      </c>
      <c r="R2162" s="46" t="s">
        <v>2868</v>
      </c>
      <c r="S2162" s="46" t="s">
        <v>72</v>
      </c>
      <c r="T2162" s="46" t="s">
        <v>6979</v>
      </c>
      <c r="W2162" s="46" t="s">
        <v>189</v>
      </c>
      <c r="AB2162" s="46" t="s">
        <v>34</v>
      </c>
      <c r="AC2162" s="46" t="s">
        <v>6972</v>
      </c>
    </row>
    <row r="2163" spans="1:29" hidden="1">
      <c r="A2163" s="46">
        <v>56</v>
      </c>
      <c r="B2163" s="46" t="s">
        <v>948</v>
      </c>
      <c r="C2163" s="46" t="s">
        <v>6965</v>
      </c>
      <c r="D2163" s="46" t="s">
        <v>2089</v>
      </c>
      <c r="E2163" s="46" t="s">
        <v>7259</v>
      </c>
      <c r="F2163" s="46" t="s">
        <v>7014</v>
      </c>
      <c r="G2163" s="44" t="s">
        <v>7015</v>
      </c>
      <c r="H2163" s="44" t="s">
        <v>9</v>
      </c>
      <c r="I2163" s="46" t="s">
        <v>7024</v>
      </c>
      <c r="J2163" s="44" t="s">
        <v>7025</v>
      </c>
      <c r="K2163" s="46" t="s">
        <v>7026</v>
      </c>
      <c r="L2163" s="46">
        <v>13667285492</v>
      </c>
      <c r="M2163" s="46">
        <v>42536</v>
      </c>
      <c r="N2163" s="46" t="s">
        <v>186</v>
      </c>
      <c r="O2163" s="46" t="s">
        <v>187</v>
      </c>
      <c r="P2163" s="46" t="s">
        <v>188</v>
      </c>
      <c r="Q2163" s="46" t="s">
        <v>2868</v>
      </c>
      <c r="R2163" s="46" t="s">
        <v>2868</v>
      </c>
      <c r="S2163" s="46" t="s">
        <v>7027</v>
      </c>
      <c r="T2163" s="46" t="s">
        <v>7028</v>
      </c>
      <c r="W2163" s="46" t="s">
        <v>189</v>
      </c>
      <c r="AB2163" s="46" t="s">
        <v>34</v>
      </c>
      <c r="AC2163" s="46" t="s">
        <v>6972</v>
      </c>
    </row>
    <row r="2164" spans="1:29" hidden="1">
      <c r="A2164" s="46">
        <v>57</v>
      </c>
      <c r="B2164" s="46" t="s">
        <v>948</v>
      </c>
      <c r="C2164" s="46" t="s">
        <v>6965</v>
      </c>
      <c r="D2164" s="46" t="s">
        <v>2089</v>
      </c>
      <c r="E2164" s="46" t="s">
        <v>7259</v>
      </c>
      <c r="F2164" s="46" t="s">
        <v>7029</v>
      </c>
      <c r="G2164" s="44" t="s">
        <v>7030</v>
      </c>
      <c r="H2164" s="44" t="s">
        <v>8</v>
      </c>
      <c r="I2164" s="46" t="s">
        <v>7031</v>
      </c>
      <c r="J2164" s="44" t="s">
        <v>7032</v>
      </c>
      <c r="K2164" s="46" t="s">
        <v>7033</v>
      </c>
      <c r="L2164" s="46">
        <v>13476003526</v>
      </c>
      <c r="M2164" s="46">
        <v>42536</v>
      </c>
      <c r="N2164" s="46" t="s">
        <v>186</v>
      </c>
      <c r="O2164" s="46" t="s">
        <v>187</v>
      </c>
      <c r="P2164" s="46" t="s">
        <v>188</v>
      </c>
      <c r="Q2164" s="46" t="s">
        <v>2868</v>
      </c>
      <c r="R2164" s="46" t="s">
        <v>2868</v>
      </c>
      <c r="S2164" s="46" t="s">
        <v>6970</v>
      </c>
      <c r="T2164" s="46" t="s">
        <v>6971</v>
      </c>
      <c r="W2164" s="46" t="s">
        <v>189</v>
      </c>
      <c r="AB2164" s="46" t="s">
        <v>34</v>
      </c>
      <c r="AC2164" s="46" t="s">
        <v>6972</v>
      </c>
    </row>
    <row r="2165" spans="1:29" hidden="1">
      <c r="A2165" s="46">
        <v>58</v>
      </c>
      <c r="B2165" s="46" t="s">
        <v>948</v>
      </c>
      <c r="C2165" s="46" t="s">
        <v>6965</v>
      </c>
      <c r="D2165" s="46" t="s">
        <v>2089</v>
      </c>
      <c r="E2165" s="46" t="s">
        <v>7259</v>
      </c>
      <c r="F2165" s="46" t="s">
        <v>7029</v>
      </c>
      <c r="G2165" s="44" t="s">
        <v>7030</v>
      </c>
      <c r="H2165" s="44" t="s">
        <v>8</v>
      </c>
      <c r="I2165" s="46" t="s">
        <v>7034</v>
      </c>
      <c r="J2165" s="44" t="s">
        <v>7035</v>
      </c>
      <c r="K2165" s="46" t="s">
        <v>7036</v>
      </c>
      <c r="L2165" s="46">
        <v>15871361995</v>
      </c>
      <c r="M2165" s="46">
        <v>42536</v>
      </c>
      <c r="N2165" s="46" t="s">
        <v>186</v>
      </c>
      <c r="O2165" s="46" t="s">
        <v>187</v>
      </c>
      <c r="P2165" s="46" t="s">
        <v>188</v>
      </c>
      <c r="Q2165" s="46" t="s">
        <v>2868</v>
      </c>
      <c r="R2165" s="46" t="s">
        <v>2868</v>
      </c>
      <c r="S2165" s="46" t="s">
        <v>6970</v>
      </c>
      <c r="T2165" s="46" t="s">
        <v>6971</v>
      </c>
      <c r="W2165" s="46" t="s">
        <v>189</v>
      </c>
      <c r="AB2165" s="46" t="s">
        <v>34</v>
      </c>
      <c r="AC2165" s="46" t="s">
        <v>6972</v>
      </c>
    </row>
    <row r="2166" spans="1:29" hidden="1">
      <c r="A2166" s="46">
        <v>59</v>
      </c>
      <c r="B2166" s="46" t="s">
        <v>948</v>
      </c>
      <c r="C2166" s="46" t="s">
        <v>6965</v>
      </c>
      <c r="D2166" s="46" t="s">
        <v>2089</v>
      </c>
      <c r="E2166" s="46" t="s">
        <v>7259</v>
      </c>
      <c r="F2166" s="46" t="s">
        <v>7029</v>
      </c>
      <c r="G2166" s="44" t="s">
        <v>7030</v>
      </c>
      <c r="H2166" s="44" t="s">
        <v>8</v>
      </c>
      <c r="I2166" s="46" t="s">
        <v>7037</v>
      </c>
      <c r="J2166" s="44" t="s">
        <v>7038</v>
      </c>
      <c r="K2166" s="46" t="s">
        <v>7039</v>
      </c>
      <c r="L2166" s="46">
        <v>13554285161</v>
      </c>
      <c r="M2166" s="46">
        <v>42536</v>
      </c>
      <c r="N2166" s="46" t="s">
        <v>186</v>
      </c>
      <c r="O2166" s="46" t="s">
        <v>187</v>
      </c>
      <c r="P2166" s="46" t="s">
        <v>188</v>
      </c>
      <c r="Q2166" s="46" t="s">
        <v>2868</v>
      </c>
      <c r="R2166" s="46" t="s">
        <v>2868</v>
      </c>
      <c r="S2166" s="46" t="s">
        <v>6970</v>
      </c>
      <c r="T2166" s="46" t="s">
        <v>6971</v>
      </c>
      <c r="W2166" s="46" t="s">
        <v>189</v>
      </c>
      <c r="AB2166" s="46" t="s">
        <v>34</v>
      </c>
      <c r="AC2166" s="46" t="s">
        <v>6972</v>
      </c>
    </row>
    <row r="2167" spans="1:29" hidden="1">
      <c r="A2167" s="46">
        <v>60</v>
      </c>
      <c r="B2167" s="46" t="s">
        <v>948</v>
      </c>
      <c r="C2167" s="46" t="s">
        <v>6965</v>
      </c>
      <c r="D2167" s="46" t="s">
        <v>2089</v>
      </c>
      <c r="E2167" s="46" t="s">
        <v>7259</v>
      </c>
      <c r="F2167" s="46" t="s">
        <v>7029</v>
      </c>
      <c r="G2167" s="44" t="s">
        <v>7030</v>
      </c>
      <c r="H2167" s="44" t="s">
        <v>3</v>
      </c>
      <c r="I2167" s="46" t="s">
        <v>7029</v>
      </c>
      <c r="J2167" s="44" t="s">
        <v>7040</v>
      </c>
      <c r="K2167" s="46" t="s">
        <v>7041</v>
      </c>
      <c r="L2167" s="46" t="s">
        <v>7042</v>
      </c>
      <c r="M2167" s="46">
        <v>42536</v>
      </c>
      <c r="N2167" s="46" t="s">
        <v>186</v>
      </c>
      <c r="O2167" s="46" t="s">
        <v>187</v>
      </c>
      <c r="P2167" s="46" t="s">
        <v>188</v>
      </c>
      <c r="Q2167" s="46" t="s">
        <v>2868</v>
      </c>
      <c r="R2167" s="46" t="s">
        <v>2868</v>
      </c>
      <c r="S2167" s="46" t="s">
        <v>72</v>
      </c>
      <c r="T2167" s="46" t="s">
        <v>6979</v>
      </c>
      <c r="W2167" s="46" t="s">
        <v>189</v>
      </c>
      <c r="AB2167" s="46" t="s">
        <v>34</v>
      </c>
      <c r="AC2167" s="46" t="s">
        <v>6972</v>
      </c>
    </row>
    <row r="2168" spans="1:29" hidden="1">
      <c r="A2168" s="46">
        <v>61</v>
      </c>
      <c r="B2168" s="46" t="s">
        <v>948</v>
      </c>
      <c r="C2168" s="46" t="s">
        <v>6965</v>
      </c>
      <c r="D2168" s="46" t="s">
        <v>2089</v>
      </c>
      <c r="E2168" s="46" t="s">
        <v>7259</v>
      </c>
      <c r="F2168" s="46" t="s">
        <v>7029</v>
      </c>
      <c r="G2168" s="44" t="s">
        <v>7030</v>
      </c>
      <c r="H2168" s="44" t="s">
        <v>9</v>
      </c>
      <c r="I2168" s="46" t="s">
        <v>7043</v>
      </c>
      <c r="J2168" s="44" t="s">
        <v>7044</v>
      </c>
      <c r="K2168" s="46" t="s">
        <v>7045</v>
      </c>
      <c r="L2168" s="46">
        <v>13466629451</v>
      </c>
      <c r="M2168" s="46">
        <v>42536</v>
      </c>
      <c r="N2168" s="46" t="s">
        <v>186</v>
      </c>
      <c r="O2168" s="46" t="s">
        <v>187</v>
      </c>
      <c r="P2168" s="46" t="s">
        <v>188</v>
      </c>
      <c r="Q2168" s="46" t="s">
        <v>2868</v>
      </c>
      <c r="R2168" s="46" t="s">
        <v>2868</v>
      </c>
      <c r="S2168" s="46" t="s">
        <v>7027</v>
      </c>
      <c r="T2168" s="46" t="s">
        <v>7028</v>
      </c>
      <c r="W2168" s="46" t="s">
        <v>189</v>
      </c>
      <c r="AB2168" s="46" t="s">
        <v>34</v>
      </c>
      <c r="AC2168" s="46" t="s">
        <v>6972</v>
      </c>
    </row>
    <row r="2169" spans="1:29" hidden="1">
      <c r="A2169" s="46">
        <v>62</v>
      </c>
      <c r="B2169" s="46" t="s">
        <v>948</v>
      </c>
      <c r="C2169" s="46" t="s">
        <v>6965</v>
      </c>
      <c r="D2169" s="46" t="s">
        <v>2089</v>
      </c>
      <c r="E2169" s="46" t="s">
        <v>7259</v>
      </c>
      <c r="F2169" s="46" t="s">
        <v>7046</v>
      </c>
      <c r="G2169" s="44" t="s">
        <v>7047</v>
      </c>
      <c r="H2169" s="44" t="s">
        <v>3</v>
      </c>
      <c r="I2169" s="46" t="s">
        <v>7046</v>
      </c>
      <c r="J2169" s="44" t="s">
        <v>7048</v>
      </c>
      <c r="K2169" s="46" t="s">
        <v>7049</v>
      </c>
      <c r="L2169" s="46">
        <v>18680214110</v>
      </c>
      <c r="M2169" s="46">
        <v>42583</v>
      </c>
      <c r="N2169" s="46" t="s">
        <v>186</v>
      </c>
      <c r="O2169" s="46" t="s">
        <v>187</v>
      </c>
      <c r="P2169" s="46" t="s">
        <v>188</v>
      </c>
      <c r="Q2169" s="46" t="s">
        <v>2868</v>
      </c>
      <c r="R2169" s="46" t="s">
        <v>2868</v>
      </c>
      <c r="S2169" s="46" t="s">
        <v>7027</v>
      </c>
      <c r="T2169" s="46" t="s">
        <v>6979</v>
      </c>
      <c r="W2169" s="46" t="s">
        <v>189</v>
      </c>
      <c r="AB2169" s="46" t="s">
        <v>195</v>
      </c>
      <c r="AC2169" s="46" t="s">
        <v>6972</v>
      </c>
    </row>
    <row r="2170" spans="1:29" hidden="1">
      <c r="A2170" s="46">
        <v>63</v>
      </c>
      <c r="B2170" s="46" t="s">
        <v>948</v>
      </c>
      <c r="C2170" s="46" t="s">
        <v>6965</v>
      </c>
      <c r="D2170" s="46" t="s">
        <v>2089</v>
      </c>
      <c r="E2170" s="46" t="s">
        <v>7259</v>
      </c>
      <c r="F2170" s="46" t="s">
        <v>7050</v>
      </c>
      <c r="G2170" s="44" t="s">
        <v>7051</v>
      </c>
      <c r="H2170" s="44" t="s">
        <v>3</v>
      </c>
      <c r="I2170" s="46" t="s">
        <v>7050</v>
      </c>
      <c r="J2170" s="44" t="s">
        <v>7052</v>
      </c>
      <c r="K2170" s="46" t="s">
        <v>7053</v>
      </c>
      <c r="L2170" s="46" t="s">
        <v>7054</v>
      </c>
      <c r="M2170" s="46">
        <v>42536</v>
      </c>
      <c r="N2170" s="46" t="s">
        <v>186</v>
      </c>
      <c r="O2170" s="46" t="s">
        <v>187</v>
      </c>
      <c r="P2170" s="46" t="s">
        <v>188</v>
      </c>
      <c r="Q2170" s="46" t="s">
        <v>6</v>
      </c>
      <c r="R2170" s="46" t="s">
        <v>7</v>
      </c>
      <c r="S2170" s="46" t="s">
        <v>72</v>
      </c>
      <c r="T2170" s="46" t="s">
        <v>6979</v>
      </c>
      <c r="V2170" s="46" t="s">
        <v>190</v>
      </c>
      <c r="W2170" s="46" t="s">
        <v>189</v>
      </c>
      <c r="AB2170" s="46" t="s">
        <v>195</v>
      </c>
      <c r="AC2170" s="46" t="s">
        <v>6997</v>
      </c>
    </row>
    <row r="2171" spans="1:29" hidden="1">
      <c r="A2171" s="46">
        <v>64</v>
      </c>
      <c r="B2171" s="46" t="s">
        <v>948</v>
      </c>
      <c r="C2171" s="46" t="s">
        <v>6965</v>
      </c>
      <c r="D2171" s="46" t="s">
        <v>2089</v>
      </c>
      <c r="E2171" s="46" t="s">
        <v>7259</v>
      </c>
      <c r="F2171" s="46" t="s">
        <v>3831</v>
      </c>
      <c r="G2171" s="44" t="s">
        <v>6966</v>
      </c>
      <c r="H2171" s="44" t="s">
        <v>46</v>
      </c>
      <c r="I2171" s="46" t="s">
        <v>7055</v>
      </c>
      <c r="J2171" s="44" t="s">
        <v>7056</v>
      </c>
      <c r="K2171" s="46" t="s">
        <v>7057</v>
      </c>
      <c r="L2171" s="46">
        <v>15002724925</v>
      </c>
      <c r="M2171" s="46">
        <v>42536</v>
      </c>
      <c r="N2171" s="46" t="s">
        <v>186</v>
      </c>
      <c r="O2171" s="46" t="s">
        <v>187</v>
      </c>
      <c r="P2171" s="46" t="s">
        <v>188</v>
      </c>
      <c r="Q2171" s="46" t="s">
        <v>7</v>
      </c>
      <c r="R2171" s="46" t="s">
        <v>2868</v>
      </c>
      <c r="S2171" s="46" t="s">
        <v>7058</v>
      </c>
      <c r="T2171" s="46" t="s">
        <v>7059</v>
      </c>
      <c r="U2171" s="46" t="s">
        <v>6960</v>
      </c>
      <c r="W2171" s="46" t="s">
        <v>189</v>
      </c>
      <c r="AB2171" s="46" t="s">
        <v>195</v>
      </c>
      <c r="AC2171" s="46" t="s">
        <v>6972</v>
      </c>
    </row>
    <row r="2172" spans="1:29" hidden="1">
      <c r="A2172" s="46">
        <v>65</v>
      </c>
      <c r="B2172" s="46" t="s">
        <v>948</v>
      </c>
      <c r="C2172" s="46" t="s">
        <v>6965</v>
      </c>
      <c r="D2172" s="46" t="s">
        <v>2089</v>
      </c>
      <c r="E2172" s="46" t="s">
        <v>7259</v>
      </c>
      <c r="F2172" s="46" t="s">
        <v>6980</v>
      </c>
      <c r="G2172" s="44" t="s">
        <v>6981</v>
      </c>
      <c r="H2172" s="44" t="s">
        <v>46</v>
      </c>
      <c r="I2172" s="46" t="s">
        <v>7055</v>
      </c>
      <c r="J2172" s="44" t="s">
        <v>7056</v>
      </c>
      <c r="K2172" s="46" t="s">
        <v>7057</v>
      </c>
      <c r="L2172" s="46">
        <v>15002724925</v>
      </c>
      <c r="M2172" s="46">
        <v>42536</v>
      </c>
      <c r="N2172" s="46" t="s">
        <v>186</v>
      </c>
      <c r="O2172" s="46" t="s">
        <v>187</v>
      </c>
      <c r="P2172" s="46" t="s">
        <v>188</v>
      </c>
      <c r="Q2172" s="46" t="s">
        <v>6</v>
      </c>
      <c r="R2172" s="46" t="s">
        <v>7</v>
      </c>
      <c r="S2172" s="46" t="s">
        <v>7058</v>
      </c>
      <c r="T2172" s="46" t="s">
        <v>7059</v>
      </c>
      <c r="U2172" s="46" t="s">
        <v>6960</v>
      </c>
      <c r="W2172" s="46" t="s">
        <v>189</v>
      </c>
      <c r="AB2172" s="46" t="s">
        <v>195</v>
      </c>
      <c r="AC2172" s="46" t="s">
        <v>6985</v>
      </c>
    </row>
    <row r="2173" spans="1:29" hidden="1">
      <c r="A2173" s="46">
        <v>66</v>
      </c>
      <c r="B2173" s="46" t="s">
        <v>948</v>
      </c>
      <c r="C2173" s="46" t="s">
        <v>6965</v>
      </c>
      <c r="D2173" s="46" t="s">
        <v>2089</v>
      </c>
      <c r="E2173" s="46" t="s">
        <v>7259</v>
      </c>
      <c r="F2173" s="46" t="s">
        <v>7060</v>
      </c>
      <c r="G2173" s="44" t="s">
        <v>6987</v>
      </c>
      <c r="H2173" s="44" t="s">
        <v>46</v>
      </c>
      <c r="I2173" s="46" t="s">
        <v>7055</v>
      </c>
      <c r="J2173" s="44" t="s">
        <v>7056</v>
      </c>
      <c r="K2173" s="46" t="s">
        <v>7057</v>
      </c>
      <c r="L2173" s="46">
        <v>15002724925</v>
      </c>
      <c r="M2173" s="46">
        <v>42536</v>
      </c>
      <c r="N2173" s="46" t="s">
        <v>186</v>
      </c>
      <c r="O2173" s="46" t="s">
        <v>187</v>
      </c>
      <c r="P2173" s="46" t="s">
        <v>188</v>
      </c>
      <c r="Q2173" s="46" t="s">
        <v>7</v>
      </c>
      <c r="R2173" s="46" t="s">
        <v>2868</v>
      </c>
      <c r="S2173" s="46" t="s">
        <v>7058</v>
      </c>
      <c r="T2173" s="46" t="s">
        <v>7059</v>
      </c>
      <c r="U2173" s="46" t="s">
        <v>6960</v>
      </c>
      <c r="W2173" s="46" t="s">
        <v>189</v>
      </c>
      <c r="AB2173" s="46" t="s">
        <v>195</v>
      </c>
      <c r="AC2173" s="46" t="s">
        <v>6991</v>
      </c>
    </row>
    <row r="2174" spans="1:29" hidden="1">
      <c r="A2174" s="46">
        <v>67</v>
      </c>
      <c r="B2174" s="46" t="s">
        <v>948</v>
      </c>
      <c r="C2174" s="46" t="s">
        <v>6965</v>
      </c>
      <c r="D2174" s="46" t="s">
        <v>2089</v>
      </c>
      <c r="E2174" s="46" t="s">
        <v>7259</v>
      </c>
      <c r="F2174" s="46" t="s">
        <v>6992</v>
      </c>
      <c r="G2174" s="44" t="s">
        <v>6993</v>
      </c>
      <c r="H2174" s="44" t="s">
        <v>46</v>
      </c>
      <c r="I2174" s="46" t="s">
        <v>7055</v>
      </c>
      <c r="J2174" s="44" t="s">
        <v>7056</v>
      </c>
      <c r="K2174" s="46" t="s">
        <v>7057</v>
      </c>
      <c r="L2174" s="46">
        <v>15002724925</v>
      </c>
      <c r="M2174" s="46">
        <v>42536</v>
      </c>
      <c r="N2174" s="46" t="s">
        <v>186</v>
      </c>
      <c r="O2174" s="46" t="s">
        <v>187</v>
      </c>
      <c r="P2174" s="46" t="s">
        <v>188</v>
      </c>
      <c r="Q2174" s="46" t="s">
        <v>6</v>
      </c>
      <c r="R2174" s="46" t="s">
        <v>7</v>
      </c>
      <c r="S2174" s="46" t="s">
        <v>7058</v>
      </c>
      <c r="T2174" s="46" t="s">
        <v>7059</v>
      </c>
      <c r="U2174" s="46" t="s">
        <v>6960</v>
      </c>
      <c r="W2174" s="46" t="s">
        <v>189</v>
      </c>
      <c r="AB2174" s="46" t="s">
        <v>195</v>
      </c>
      <c r="AC2174" s="46" t="s">
        <v>6997</v>
      </c>
    </row>
    <row r="2175" spans="1:29" hidden="1">
      <c r="A2175" s="46">
        <v>68</v>
      </c>
      <c r="B2175" s="46" t="s">
        <v>948</v>
      </c>
      <c r="C2175" s="46" t="s">
        <v>6965</v>
      </c>
      <c r="D2175" s="46" t="s">
        <v>2089</v>
      </c>
      <c r="E2175" s="46" t="s">
        <v>7259</v>
      </c>
      <c r="F2175" s="46" t="s">
        <v>7005</v>
      </c>
      <c r="G2175" s="44" t="s">
        <v>7006</v>
      </c>
      <c r="H2175" s="44" t="s">
        <v>46</v>
      </c>
      <c r="I2175" s="46" t="s">
        <v>7055</v>
      </c>
      <c r="J2175" s="44" t="s">
        <v>7056</v>
      </c>
      <c r="K2175" s="46" t="s">
        <v>7057</v>
      </c>
      <c r="L2175" s="46">
        <v>15002724925</v>
      </c>
      <c r="M2175" s="46">
        <v>42536</v>
      </c>
      <c r="N2175" s="46" t="s">
        <v>186</v>
      </c>
      <c r="O2175" s="46" t="s">
        <v>187</v>
      </c>
      <c r="P2175" s="46" t="s">
        <v>188</v>
      </c>
      <c r="Q2175" s="46" t="s">
        <v>7</v>
      </c>
      <c r="R2175" s="46" t="s">
        <v>2868</v>
      </c>
      <c r="S2175" s="46" t="s">
        <v>7058</v>
      </c>
      <c r="T2175" s="46" t="s">
        <v>7059</v>
      </c>
      <c r="U2175" s="46" t="s">
        <v>6960</v>
      </c>
      <c r="W2175" s="46" t="s">
        <v>189</v>
      </c>
      <c r="AB2175" s="46" t="s">
        <v>195</v>
      </c>
      <c r="AC2175" s="46" t="s">
        <v>7009</v>
      </c>
    </row>
    <row r="2176" spans="1:29" hidden="1">
      <c r="A2176" s="46">
        <v>69</v>
      </c>
      <c r="B2176" s="46" t="s">
        <v>948</v>
      </c>
      <c r="C2176" s="46" t="s">
        <v>6965</v>
      </c>
      <c r="D2176" s="46" t="s">
        <v>2089</v>
      </c>
      <c r="E2176" s="46" t="s">
        <v>7259</v>
      </c>
      <c r="F2176" s="46" t="s">
        <v>7010</v>
      </c>
      <c r="G2176" s="44" t="s">
        <v>7011</v>
      </c>
      <c r="H2176" s="44" t="s">
        <v>46</v>
      </c>
      <c r="I2176" s="46" t="s">
        <v>7055</v>
      </c>
      <c r="J2176" s="44" t="s">
        <v>7056</v>
      </c>
      <c r="K2176" s="46" t="s">
        <v>7057</v>
      </c>
      <c r="L2176" s="46">
        <v>15002724925</v>
      </c>
      <c r="M2176" s="46">
        <v>42536</v>
      </c>
      <c r="N2176" s="46" t="s">
        <v>186</v>
      </c>
      <c r="O2176" s="46" t="s">
        <v>187</v>
      </c>
      <c r="P2176" s="46" t="s">
        <v>188</v>
      </c>
      <c r="Q2176" s="46" t="s">
        <v>6</v>
      </c>
      <c r="R2176" s="46" t="s">
        <v>7</v>
      </c>
      <c r="S2176" s="46" t="s">
        <v>7058</v>
      </c>
      <c r="T2176" s="46" t="s">
        <v>7059</v>
      </c>
      <c r="U2176" s="46" t="s">
        <v>6960</v>
      </c>
      <c r="W2176" s="46" t="s">
        <v>189</v>
      </c>
      <c r="AB2176" s="46" t="s">
        <v>195</v>
      </c>
      <c r="AC2176" s="46" t="s">
        <v>6997</v>
      </c>
    </row>
    <row r="2177" spans="1:29" hidden="1">
      <c r="A2177" s="46">
        <v>70</v>
      </c>
      <c r="B2177" s="46" t="s">
        <v>948</v>
      </c>
      <c r="C2177" s="46" t="s">
        <v>6965</v>
      </c>
      <c r="D2177" s="46" t="s">
        <v>2089</v>
      </c>
      <c r="E2177" s="46" t="s">
        <v>7259</v>
      </c>
      <c r="F2177" s="46" t="s">
        <v>7014</v>
      </c>
      <c r="G2177" s="44" t="s">
        <v>7015</v>
      </c>
      <c r="H2177" s="44" t="s">
        <v>46</v>
      </c>
      <c r="I2177" s="46" t="s">
        <v>7055</v>
      </c>
      <c r="J2177" s="44" t="s">
        <v>7056</v>
      </c>
      <c r="K2177" s="46" t="s">
        <v>7057</v>
      </c>
      <c r="L2177" s="46">
        <v>15002724925</v>
      </c>
      <c r="M2177" s="46">
        <v>42536</v>
      </c>
      <c r="N2177" s="46" t="s">
        <v>186</v>
      </c>
      <c r="O2177" s="46" t="s">
        <v>187</v>
      </c>
      <c r="P2177" s="46" t="s">
        <v>188</v>
      </c>
      <c r="Q2177" s="46" t="s">
        <v>2868</v>
      </c>
      <c r="R2177" s="46" t="s">
        <v>2868</v>
      </c>
      <c r="S2177" s="46" t="s">
        <v>7058</v>
      </c>
      <c r="T2177" s="46" t="s">
        <v>7059</v>
      </c>
      <c r="U2177" s="46" t="s">
        <v>6960</v>
      </c>
      <c r="W2177" s="46" t="s">
        <v>189</v>
      </c>
      <c r="AB2177" s="46" t="s">
        <v>34</v>
      </c>
      <c r="AC2177" s="46" t="s">
        <v>6972</v>
      </c>
    </row>
    <row r="2178" spans="1:29" hidden="1">
      <c r="A2178" s="46">
        <v>71</v>
      </c>
      <c r="B2178" s="46" t="s">
        <v>948</v>
      </c>
      <c r="C2178" s="46" t="s">
        <v>6965</v>
      </c>
      <c r="D2178" s="46" t="s">
        <v>2089</v>
      </c>
      <c r="E2178" s="46" t="s">
        <v>7259</v>
      </c>
      <c r="F2178" s="46" t="s">
        <v>7029</v>
      </c>
      <c r="G2178" s="44" t="s">
        <v>7030</v>
      </c>
      <c r="H2178" s="44" t="s">
        <v>46</v>
      </c>
      <c r="I2178" s="46" t="s">
        <v>7055</v>
      </c>
      <c r="J2178" s="44" t="s">
        <v>7056</v>
      </c>
      <c r="K2178" s="46" t="s">
        <v>7057</v>
      </c>
      <c r="L2178" s="46">
        <v>15002724925</v>
      </c>
      <c r="M2178" s="46">
        <v>42536</v>
      </c>
      <c r="N2178" s="46" t="s">
        <v>186</v>
      </c>
      <c r="O2178" s="46" t="s">
        <v>187</v>
      </c>
      <c r="P2178" s="46" t="s">
        <v>188</v>
      </c>
      <c r="Q2178" s="46" t="s">
        <v>2868</v>
      </c>
      <c r="R2178" s="46" t="s">
        <v>2868</v>
      </c>
      <c r="S2178" s="46" t="s">
        <v>7058</v>
      </c>
      <c r="T2178" s="46" t="s">
        <v>7059</v>
      </c>
      <c r="U2178" s="46" t="s">
        <v>6960</v>
      </c>
      <c r="W2178" s="46" t="s">
        <v>189</v>
      </c>
      <c r="AB2178" s="46" t="s">
        <v>34</v>
      </c>
      <c r="AC2178" s="46" t="s">
        <v>6972</v>
      </c>
    </row>
    <row r="2179" spans="1:29" hidden="1">
      <c r="A2179" s="46">
        <v>72</v>
      </c>
      <c r="B2179" s="46" t="s">
        <v>948</v>
      </c>
      <c r="C2179" s="46" t="s">
        <v>6965</v>
      </c>
      <c r="D2179" s="46" t="s">
        <v>2089</v>
      </c>
      <c r="E2179" s="46" t="s">
        <v>7259</v>
      </c>
      <c r="F2179" s="46" t="s">
        <v>7046</v>
      </c>
      <c r="G2179" s="44" t="s">
        <v>7047</v>
      </c>
      <c r="H2179" s="44" t="s">
        <v>46</v>
      </c>
      <c r="I2179" s="46" t="s">
        <v>7055</v>
      </c>
      <c r="J2179" s="44" t="s">
        <v>7056</v>
      </c>
      <c r="K2179" s="46" t="s">
        <v>7057</v>
      </c>
      <c r="L2179" s="46">
        <v>15002724925</v>
      </c>
      <c r="M2179" s="46">
        <v>42536</v>
      </c>
      <c r="N2179" s="46" t="s">
        <v>186</v>
      </c>
      <c r="O2179" s="46" t="s">
        <v>187</v>
      </c>
      <c r="P2179" s="46" t="s">
        <v>188</v>
      </c>
      <c r="Q2179" s="46" t="s">
        <v>7</v>
      </c>
      <c r="R2179" s="46" t="s">
        <v>2868</v>
      </c>
      <c r="S2179" s="46" t="s">
        <v>7058</v>
      </c>
      <c r="T2179" s="46" t="s">
        <v>7059</v>
      </c>
      <c r="U2179" s="46" t="s">
        <v>6960</v>
      </c>
      <c r="W2179" s="46" t="s">
        <v>189</v>
      </c>
      <c r="AB2179" s="46" t="s">
        <v>195</v>
      </c>
      <c r="AC2179" s="46" t="s">
        <v>6972</v>
      </c>
    </row>
    <row r="2180" spans="1:29" hidden="1">
      <c r="A2180" s="46">
        <v>73</v>
      </c>
      <c r="B2180" s="46" t="s">
        <v>948</v>
      </c>
      <c r="C2180" s="46" t="s">
        <v>6965</v>
      </c>
      <c r="D2180" s="46" t="s">
        <v>2089</v>
      </c>
      <c r="E2180" s="46" t="s">
        <v>7259</v>
      </c>
      <c r="F2180" s="46" t="s">
        <v>7061</v>
      </c>
      <c r="G2180" s="44" t="s">
        <v>7051</v>
      </c>
      <c r="H2180" s="44" t="s">
        <v>46</v>
      </c>
      <c r="I2180" s="46" t="s">
        <v>7055</v>
      </c>
      <c r="J2180" s="44" t="s">
        <v>7056</v>
      </c>
      <c r="K2180" s="46" t="s">
        <v>7057</v>
      </c>
      <c r="L2180" s="46">
        <v>15002724925</v>
      </c>
      <c r="M2180" s="46">
        <v>42536</v>
      </c>
      <c r="N2180" s="46" t="s">
        <v>186</v>
      </c>
      <c r="O2180" s="46" t="s">
        <v>187</v>
      </c>
      <c r="P2180" s="46" t="s">
        <v>188</v>
      </c>
      <c r="Q2180" s="46" t="s">
        <v>6</v>
      </c>
      <c r="R2180" s="46" t="s">
        <v>7</v>
      </c>
      <c r="S2180" s="46" t="s">
        <v>7058</v>
      </c>
      <c r="T2180" s="46" t="s">
        <v>7059</v>
      </c>
      <c r="U2180" s="46" t="s">
        <v>6960</v>
      </c>
      <c r="W2180" s="46" t="s">
        <v>189</v>
      </c>
      <c r="AB2180" s="46" t="s">
        <v>195</v>
      </c>
      <c r="AC2180" s="46" t="s">
        <v>6997</v>
      </c>
    </row>
    <row r="2181" spans="1:29" hidden="1">
      <c r="A2181" s="46">
        <v>74</v>
      </c>
      <c r="B2181" s="46" t="s">
        <v>948</v>
      </c>
      <c r="C2181" s="46" t="s">
        <v>4274</v>
      </c>
      <c r="D2181" s="46" t="s">
        <v>2172</v>
      </c>
      <c r="E2181" s="46" t="s">
        <v>7259</v>
      </c>
      <c r="F2181" s="46" t="s">
        <v>7062</v>
      </c>
      <c r="G2181" s="44" t="s">
        <v>7063</v>
      </c>
      <c r="H2181" s="44" t="s">
        <v>3</v>
      </c>
      <c r="I2181" s="46" t="s">
        <v>7062</v>
      </c>
      <c r="J2181" s="44" t="s">
        <v>7064</v>
      </c>
      <c r="K2181" s="46" t="s">
        <v>7065</v>
      </c>
      <c r="L2181" s="46">
        <v>15801255355</v>
      </c>
      <c r="M2181" s="46">
        <v>42353</v>
      </c>
      <c r="N2181" s="46" t="s">
        <v>186</v>
      </c>
      <c r="O2181" s="46" t="s">
        <v>187</v>
      </c>
      <c r="P2181" s="46" t="s">
        <v>193</v>
      </c>
      <c r="Q2181" s="46" t="s">
        <v>7</v>
      </c>
      <c r="R2181" s="46" t="s">
        <v>7</v>
      </c>
      <c r="S2181" s="46" t="s">
        <v>7066</v>
      </c>
      <c r="T2181" s="46" t="s">
        <v>7067</v>
      </c>
      <c r="U2181" s="46" t="s">
        <v>7068</v>
      </c>
      <c r="W2181" s="46" t="s">
        <v>189</v>
      </c>
      <c r="X2181" s="46" t="s">
        <v>7069</v>
      </c>
      <c r="AB2181" s="46" t="s">
        <v>195</v>
      </c>
      <c r="AC2181" s="46" t="s">
        <v>6972</v>
      </c>
    </row>
    <row r="2182" spans="1:29" hidden="1">
      <c r="A2182" s="46">
        <v>75</v>
      </c>
      <c r="B2182" s="46" t="s">
        <v>948</v>
      </c>
      <c r="C2182" s="46" t="s">
        <v>4274</v>
      </c>
      <c r="D2182" s="46" t="s">
        <v>2172</v>
      </c>
      <c r="E2182" s="46" t="s">
        <v>7259</v>
      </c>
      <c r="F2182" s="46" t="s">
        <v>7070</v>
      </c>
      <c r="G2182" s="44" t="s">
        <v>7071</v>
      </c>
      <c r="H2182" s="44" t="s">
        <v>3</v>
      </c>
      <c r="I2182" s="46" t="s">
        <v>7070</v>
      </c>
      <c r="J2182" s="44" t="s">
        <v>7072</v>
      </c>
      <c r="K2182" s="46" t="s">
        <v>7073</v>
      </c>
      <c r="L2182" s="46">
        <v>15210539426</v>
      </c>
      <c r="M2182" s="46">
        <v>42536</v>
      </c>
      <c r="N2182" s="46" t="s">
        <v>186</v>
      </c>
      <c r="O2182" s="46" t="s">
        <v>191</v>
      </c>
      <c r="P2182" s="46" t="s">
        <v>188</v>
      </c>
      <c r="Q2182" s="46" t="s">
        <v>7</v>
      </c>
      <c r="R2182" s="46" t="s">
        <v>7</v>
      </c>
      <c r="S2182" s="46" t="s">
        <v>7074</v>
      </c>
      <c r="W2182" s="46" t="s">
        <v>189</v>
      </c>
      <c r="AB2182" s="46" t="s">
        <v>195</v>
      </c>
      <c r="AC2182" s="46" t="s">
        <v>7075</v>
      </c>
    </row>
    <row r="2183" spans="1:29" hidden="1">
      <c r="A2183" s="46">
        <v>76</v>
      </c>
      <c r="B2183" s="46" t="s">
        <v>948</v>
      </c>
      <c r="C2183" s="46" t="s">
        <v>4274</v>
      </c>
      <c r="D2183" s="46" t="s">
        <v>2172</v>
      </c>
      <c r="E2183" s="46" t="s">
        <v>7259</v>
      </c>
      <c r="F2183" s="46" t="s">
        <v>7076</v>
      </c>
      <c r="G2183" s="44" t="s">
        <v>7077</v>
      </c>
      <c r="H2183" s="44" t="s">
        <v>3</v>
      </c>
      <c r="I2183" s="46" t="s">
        <v>7076</v>
      </c>
      <c r="J2183" s="44" t="s">
        <v>7078</v>
      </c>
      <c r="K2183" s="46" t="s">
        <v>7079</v>
      </c>
      <c r="L2183" s="46">
        <v>13521010021</v>
      </c>
      <c r="M2183" s="46">
        <v>42461</v>
      </c>
      <c r="N2183" s="46" t="s">
        <v>186</v>
      </c>
      <c r="O2183" s="46" t="s">
        <v>187</v>
      </c>
      <c r="P2183" s="46" t="s">
        <v>193</v>
      </c>
      <c r="Q2183" s="46" t="s">
        <v>7</v>
      </c>
      <c r="R2183" s="46" t="s">
        <v>7</v>
      </c>
      <c r="S2183" s="46" t="s">
        <v>1356</v>
      </c>
      <c r="W2183" s="46" t="s">
        <v>189</v>
      </c>
      <c r="AB2183" s="46" t="s">
        <v>195</v>
      </c>
      <c r="AC2183" s="46" t="s">
        <v>7075</v>
      </c>
    </row>
    <row r="2184" spans="1:29" hidden="1">
      <c r="A2184" s="46">
        <v>77</v>
      </c>
      <c r="B2184" s="46" t="s">
        <v>948</v>
      </c>
      <c r="C2184" s="46" t="s">
        <v>4274</v>
      </c>
      <c r="D2184" s="46" t="s">
        <v>2172</v>
      </c>
      <c r="E2184" s="46" t="s">
        <v>7259</v>
      </c>
      <c r="F2184" s="46" t="s">
        <v>7080</v>
      </c>
      <c r="G2184" s="44" t="s">
        <v>7081</v>
      </c>
      <c r="H2184" s="44" t="s">
        <v>3</v>
      </c>
      <c r="I2184" s="46" t="s">
        <v>7080</v>
      </c>
      <c r="J2184" s="44" t="s">
        <v>7082</v>
      </c>
      <c r="K2184" s="46" t="s">
        <v>7083</v>
      </c>
      <c r="L2184" s="46">
        <v>18611691296</v>
      </c>
      <c r="M2184" s="46">
        <v>42461</v>
      </c>
      <c r="N2184" s="46" t="s">
        <v>186</v>
      </c>
      <c r="O2184" s="46" t="s">
        <v>191</v>
      </c>
      <c r="P2184" s="46" t="s">
        <v>188</v>
      </c>
      <c r="Q2184" s="46" t="s">
        <v>7</v>
      </c>
      <c r="R2184" s="46" t="s">
        <v>7</v>
      </c>
      <c r="S2184" s="46" t="s">
        <v>7066</v>
      </c>
      <c r="T2184" s="46" t="s">
        <v>7067</v>
      </c>
      <c r="U2184" s="46" t="s">
        <v>7068</v>
      </c>
      <c r="W2184" s="46" t="s">
        <v>189</v>
      </c>
      <c r="X2184" s="46" t="s">
        <v>7084</v>
      </c>
      <c r="AB2184" s="46" t="s">
        <v>195</v>
      </c>
      <c r="AC2184" s="46" t="s">
        <v>7085</v>
      </c>
    </row>
    <row r="2185" spans="1:29" hidden="1">
      <c r="A2185" s="46">
        <v>78</v>
      </c>
      <c r="B2185" s="46" t="s">
        <v>948</v>
      </c>
      <c r="C2185" s="46" t="s">
        <v>4274</v>
      </c>
      <c r="D2185" s="46" t="s">
        <v>2172</v>
      </c>
      <c r="E2185" s="46" t="s">
        <v>7259</v>
      </c>
      <c r="F2185" s="46" t="s">
        <v>7086</v>
      </c>
      <c r="G2185" s="44" t="s">
        <v>7087</v>
      </c>
      <c r="H2185" s="44" t="s">
        <v>3</v>
      </c>
      <c r="I2185" s="46" t="s">
        <v>7086</v>
      </c>
      <c r="J2185" s="44" t="s">
        <v>7088</v>
      </c>
      <c r="K2185" s="46" t="s">
        <v>7089</v>
      </c>
      <c r="L2185" s="46">
        <v>15001154807</v>
      </c>
      <c r="M2185" s="46">
        <v>42353</v>
      </c>
      <c r="N2185" s="46" t="s">
        <v>186</v>
      </c>
      <c r="O2185" s="46" t="s">
        <v>187</v>
      </c>
      <c r="P2185" s="46" t="s">
        <v>193</v>
      </c>
      <c r="Q2185" s="46" t="s">
        <v>7</v>
      </c>
      <c r="R2185" s="46" t="s">
        <v>7</v>
      </c>
      <c r="S2185" s="46" t="s">
        <v>7066</v>
      </c>
      <c r="T2185" s="46" t="s">
        <v>7067</v>
      </c>
      <c r="U2185" s="46" t="s">
        <v>7068</v>
      </c>
      <c r="W2185" s="46" t="s">
        <v>189</v>
      </c>
      <c r="AB2185" s="46" t="s">
        <v>195</v>
      </c>
      <c r="AC2185" s="46" t="s">
        <v>7075</v>
      </c>
    </row>
    <row r="2186" spans="1:29" hidden="1">
      <c r="A2186" s="46">
        <v>79</v>
      </c>
      <c r="B2186" s="46" t="s">
        <v>948</v>
      </c>
      <c r="C2186" s="46" t="s">
        <v>4274</v>
      </c>
      <c r="D2186" s="46" t="s">
        <v>2172</v>
      </c>
      <c r="E2186" s="46" t="s">
        <v>7259</v>
      </c>
      <c r="F2186" s="46" t="s">
        <v>7090</v>
      </c>
      <c r="G2186" s="44" t="s">
        <v>7091</v>
      </c>
      <c r="H2186" s="44" t="s">
        <v>3</v>
      </c>
      <c r="I2186" s="46" t="s">
        <v>7090</v>
      </c>
      <c r="J2186" s="44" t="s">
        <v>7092</v>
      </c>
      <c r="K2186" s="46" t="s">
        <v>7093</v>
      </c>
      <c r="L2186" s="46">
        <v>15510520225</v>
      </c>
      <c r="M2186" s="46">
        <v>42353</v>
      </c>
      <c r="N2186" s="46" t="s">
        <v>186</v>
      </c>
      <c r="O2186" s="46" t="s">
        <v>187</v>
      </c>
      <c r="P2186" s="46" t="s">
        <v>193</v>
      </c>
      <c r="Q2186" s="46" t="s">
        <v>7</v>
      </c>
      <c r="R2186" s="46" t="s">
        <v>7</v>
      </c>
      <c r="S2186" s="46" t="s">
        <v>1356</v>
      </c>
      <c r="W2186" s="46" t="s">
        <v>189</v>
      </c>
      <c r="AB2186" s="46" t="s">
        <v>195</v>
      </c>
      <c r="AC2186" s="46" t="s">
        <v>6773</v>
      </c>
    </row>
    <row r="2187" spans="1:29" hidden="1">
      <c r="A2187" s="46">
        <v>80</v>
      </c>
      <c r="B2187" s="46" t="s">
        <v>948</v>
      </c>
      <c r="C2187" s="46" t="s">
        <v>4274</v>
      </c>
      <c r="D2187" s="46" t="s">
        <v>2172</v>
      </c>
      <c r="E2187" s="46" t="s">
        <v>7259</v>
      </c>
      <c r="F2187" s="46" t="s">
        <v>7090</v>
      </c>
      <c r="G2187" s="44" t="s">
        <v>7094</v>
      </c>
      <c r="H2187" s="44" t="s">
        <v>3</v>
      </c>
      <c r="I2187" s="46" t="s">
        <v>7090</v>
      </c>
      <c r="J2187" s="44" t="s">
        <v>7092</v>
      </c>
      <c r="K2187" s="46" t="s">
        <v>7093</v>
      </c>
      <c r="L2187" s="46">
        <v>15510520225</v>
      </c>
      <c r="M2187" s="46">
        <v>42353</v>
      </c>
      <c r="N2187" s="46" t="s">
        <v>186</v>
      </c>
      <c r="O2187" s="46" t="s">
        <v>187</v>
      </c>
      <c r="P2187" s="46" t="s">
        <v>193</v>
      </c>
      <c r="Q2187" s="46" t="s">
        <v>7</v>
      </c>
      <c r="R2187" s="46" t="s">
        <v>7</v>
      </c>
      <c r="S2187" s="46" t="s">
        <v>1356</v>
      </c>
      <c r="W2187" s="46" t="s">
        <v>189</v>
      </c>
      <c r="AB2187" s="46" t="s">
        <v>195</v>
      </c>
      <c r="AC2187" s="46" t="s">
        <v>6773</v>
      </c>
    </row>
    <row r="2188" spans="1:29" hidden="1">
      <c r="A2188" s="46">
        <v>81</v>
      </c>
      <c r="B2188" s="46" t="s">
        <v>948</v>
      </c>
      <c r="C2188" s="46" t="s">
        <v>4274</v>
      </c>
      <c r="D2188" s="46" t="s">
        <v>2172</v>
      </c>
      <c r="E2188" s="46" t="s">
        <v>7259</v>
      </c>
      <c r="F2188" s="46" t="s">
        <v>7095</v>
      </c>
      <c r="G2188" s="44" t="s">
        <v>7096</v>
      </c>
      <c r="H2188" s="44" t="s">
        <v>3</v>
      </c>
      <c r="I2188" s="46" t="s">
        <v>7095</v>
      </c>
      <c r="J2188" s="44" t="s">
        <v>7097</v>
      </c>
      <c r="K2188" s="46" t="s">
        <v>7098</v>
      </c>
      <c r="L2188" s="46">
        <v>15510751940</v>
      </c>
      <c r="M2188" s="46">
        <v>42461</v>
      </c>
      <c r="N2188" s="46" t="s">
        <v>186</v>
      </c>
      <c r="O2188" s="46" t="s">
        <v>187</v>
      </c>
      <c r="P2188" s="46" t="s">
        <v>188</v>
      </c>
      <c r="Q2188" s="46" t="s">
        <v>7</v>
      </c>
      <c r="R2188" s="46" t="s">
        <v>7</v>
      </c>
      <c r="S2188" s="46" t="s">
        <v>7066</v>
      </c>
      <c r="T2188" s="46" t="s">
        <v>7067</v>
      </c>
      <c r="U2188" s="46" t="s">
        <v>7068</v>
      </c>
      <c r="W2188" s="46" t="s">
        <v>189</v>
      </c>
      <c r="AB2188" s="46" t="s">
        <v>195</v>
      </c>
      <c r="AC2188" s="46" t="s">
        <v>7099</v>
      </c>
    </row>
    <row r="2189" spans="1:29" hidden="1">
      <c r="A2189" s="46">
        <v>82</v>
      </c>
      <c r="B2189" s="46" t="s">
        <v>948</v>
      </c>
      <c r="C2189" s="46" t="s">
        <v>4274</v>
      </c>
      <c r="D2189" s="46" t="s">
        <v>2172</v>
      </c>
      <c r="E2189" s="46" t="s">
        <v>7259</v>
      </c>
      <c r="F2189" s="46" t="s">
        <v>7100</v>
      </c>
      <c r="G2189" s="44" t="s">
        <v>7101</v>
      </c>
      <c r="H2189" s="44" t="s">
        <v>3</v>
      </c>
      <c r="I2189" s="46" t="s">
        <v>7100</v>
      </c>
      <c r="J2189" s="44" t="s">
        <v>7102</v>
      </c>
      <c r="K2189" s="46" t="s">
        <v>7103</v>
      </c>
      <c r="L2189" s="46">
        <v>18514531307</v>
      </c>
      <c r="M2189" s="46">
        <v>42353</v>
      </c>
      <c r="N2189" s="46" t="s">
        <v>186</v>
      </c>
      <c r="O2189" s="46" t="s">
        <v>187</v>
      </c>
      <c r="P2189" s="46" t="s">
        <v>193</v>
      </c>
      <c r="Q2189" s="46" t="s">
        <v>6</v>
      </c>
      <c r="R2189" s="46" t="s">
        <v>7</v>
      </c>
      <c r="S2189" s="46" t="s">
        <v>1356</v>
      </c>
      <c r="W2189" s="46" t="s">
        <v>189</v>
      </c>
      <c r="AB2189" s="46" t="s">
        <v>195</v>
      </c>
      <c r="AC2189" s="46" t="s">
        <v>7104</v>
      </c>
    </row>
    <row r="2190" spans="1:29" hidden="1">
      <c r="A2190" s="46">
        <v>83</v>
      </c>
      <c r="B2190" s="46" t="s">
        <v>948</v>
      </c>
      <c r="C2190" s="46" t="s">
        <v>4274</v>
      </c>
      <c r="D2190" s="46" t="s">
        <v>2172</v>
      </c>
      <c r="E2190" s="46" t="s">
        <v>7259</v>
      </c>
      <c r="F2190" s="46" t="s">
        <v>7105</v>
      </c>
      <c r="G2190" s="44" t="s">
        <v>7106</v>
      </c>
      <c r="H2190" s="44" t="s">
        <v>3</v>
      </c>
      <c r="I2190" s="46" t="s">
        <v>7105</v>
      </c>
      <c r="J2190" s="44" t="s">
        <v>7107</v>
      </c>
      <c r="L2190" s="46">
        <v>18600517988</v>
      </c>
      <c r="M2190" s="46">
        <v>42638</v>
      </c>
      <c r="N2190" s="46" t="s">
        <v>186</v>
      </c>
      <c r="O2190" s="46" t="s">
        <v>191</v>
      </c>
      <c r="P2190" s="46" t="s">
        <v>188</v>
      </c>
      <c r="Q2190" s="46" t="s">
        <v>6</v>
      </c>
      <c r="R2190" s="46" t="s">
        <v>7</v>
      </c>
      <c r="S2190" s="46" t="s">
        <v>7066</v>
      </c>
      <c r="T2190" s="46" t="s">
        <v>7067</v>
      </c>
      <c r="U2190" s="46" t="s">
        <v>7068</v>
      </c>
      <c r="W2190" s="46" t="s">
        <v>189</v>
      </c>
      <c r="AB2190" s="46" t="s">
        <v>195</v>
      </c>
      <c r="AC2190" s="46" t="s">
        <v>7104</v>
      </c>
    </row>
    <row r="2191" spans="1:29" hidden="1">
      <c r="A2191" s="46">
        <v>84</v>
      </c>
      <c r="B2191" s="46" t="s">
        <v>948</v>
      </c>
      <c r="C2191" s="46" t="s">
        <v>4274</v>
      </c>
      <c r="D2191" s="46" t="s">
        <v>2172</v>
      </c>
      <c r="E2191" s="46" t="s">
        <v>7259</v>
      </c>
      <c r="F2191" s="46" t="s">
        <v>7108</v>
      </c>
      <c r="G2191" s="44" t="s">
        <v>7109</v>
      </c>
      <c r="H2191" s="44" t="s">
        <v>3</v>
      </c>
      <c r="I2191" s="46" t="s">
        <v>7108</v>
      </c>
      <c r="J2191" s="44" t="s">
        <v>7110</v>
      </c>
      <c r="K2191" s="46" t="s">
        <v>7111</v>
      </c>
      <c r="L2191" s="46">
        <v>18610676935</v>
      </c>
      <c r="M2191" s="46">
        <v>42353</v>
      </c>
      <c r="N2191" s="46" t="s">
        <v>186</v>
      </c>
      <c r="O2191" s="46" t="s">
        <v>187</v>
      </c>
      <c r="P2191" s="46" t="s">
        <v>188</v>
      </c>
      <c r="Q2191" s="46" t="s">
        <v>6</v>
      </c>
      <c r="R2191" s="46" t="s">
        <v>7</v>
      </c>
      <c r="S2191" s="46" t="s">
        <v>1356</v>
      </c>
      <c r="W2191" s="46" t="s">
        <v>189</v>
      </c>
      <c r="AB2191" s="46" t="s">
        <v>195</v>
      </c>
      <c r="AC2191" s="46" t="s">
        <v>7112</v>
      </c>
    </row>
    <row r="2192" spans="1:29" hidden="1">
      <c r="A2192" s="46">
        <v>85</v>
      </c>
      <c r="B2192" s="46" t="s">
        <v>948</v>
      </c>
      <c r="C2192" s="46" t="s">
        <v>4274</v>
      </c>
      <c r="D2192" s="46" t="s">
        <v>2172</v>
      </c>
      <c r="E2192" s="46" t="s">
        <v>7259</v>
      </c>
      <c r="F2192" s="46" t="s">
        <v>7062</v>
      </c>
      <c r="G2192" s="44" t="s">
        <v>7063</v>
      </c>
      <c r="H2192" s="44" t="s">
        <v>46</v>
      </c>
      <c r="I2192" s="46" t="s">
        <v>7113</v>
      </c>
      <c r="J2192" s="44" t="s">
        <v>7114</v>
      </c>
      <c r="K2192" s="46" t="s">
        <v>7115</v>
      </c>
      <c r="L2192" s="46">
        <v>18701525621</v>
      </c>
      <c r="M2192" s="46">
        <v>42461</v>
      </c>
      <c r="N2192" s="46" t="s">
        <v>186</v>
      </c>
      <c r="O2192" s="46" t="s">
        <v>187</v>
      </c>
      <c r="P2192" s="46" t="s">
        <v>188</v>
      </c>
      <c r="Q2192" s="46" t="s">
        <v>7</v>
      </c>
      <c r="R2192" s="46" t="s">
        <v>7</v>
      </c>
      <c r="S2192" s="46" t="s">
        <v>7074</v>
      </c>
      <c r="T2192" s="46" t="s">
        <v>7116</v>
      </c>
      <c r="U2192" s="46" t="s">
        <v>7117</v>
      </c>
      <c r="W2192" s="46" t="s">
        <v>189</v>
      </c>
      <c r="X2192" s="46" t="s">
        <v>7118</v>
      </c>
      <c r="AB2192" s="46" t="s">
        <v>195</v>
      </c>
      <c r="AC2192" s="46" t="s">
        <v>6972</v>
      </c>
    </row>
    <row r="2193" spans="1:31" hidden="1">
      <c r="A2193" s="46">
        <v>86</v>
      </c>
      <c r="B2193" s="46" t="s">
        <v>948</v>
      </c>
      <c r="C2193" s="46" t="s">
        <v>4274</v>
      </c>
      <c r="D2193" s="46" t="s">
        <v>2172</v>
      </c>
      <c r="E2193" s="46" t="s">
        <v>7259</v>
      </c>
      <c r="F2193" s="46" t="s">
        <v>7070</v>
      </c>
      <c r="G2193" s="44" t="s">
        <v>7071</v>
      </c>
      <c r="H2193" s="44" t="s">
        <v>46</v>
      </c>
      <c r="I2193" s="46" t="s">
        <v>7119</v>
      </c>
      <c r="J2193" s="44" t="s">
        <v>7120</v>
      </c>
      <c r="K2193" s="46" t="s">
        <v>7121</v>
      </c>
      <c r="L2193" s="46">
        <v>18513360287</v>
      </c>
      <c r="M2193" s="46">
        <v>42461</v>
      </c>
      <c r="N2193" s="46" t="s">
        <v>186</v>
      </c>
      <c r="O2193" s="46" t="s">
        <v>187</v>
      </c>
      <c r="P2193" s="46" t="s">
        <v>193</v>
      </c>
      <c r="Q2193" s="46" t="s">
        <v>7</v>
      </c>
      <c r="R2193" s="46" t="s">
        <v>7</v>
      </c>
      <c r="S2193" s="46" t="s">
        <v>7066</v>
      </c>
      <c r="T2193" s="46" t="s">
        <v>7116</v>
      </c>
      <c r="U2193" s="46" t="s">
        <v>7117</v>
      </c>
      <c r="W2193" s="46" t="s">
        <v>189</v>
      </c>
      <c r="AB2193" s="46" t="s">
        <v>195</v>
      </c>
      <c r="AC2193" s="46" t="s">
        <v>7075</v>
      </c>
    </row>
    <row r="2194" spans="1:31" hidden="1">
      <c r="A2194" s="46">
        <v>87</v>
      </c>
      <c r="B2194" s="46" t="s">
        <v>948</v>
      </c>
      <c r="C2194" s="46" t="s">
        <v>4274</v>
      </c>
      <c r="D2194" s="46" t="s">
        <v>2172</v>
      </c>
      <c r="E2194" s="46" t="s">
        <v>7259</v>
      </c>
      <c r="F2194" s="46" t="s">
        <v>7076</v>
      </c>
      <c r="G2194" s="44" t="s">
        <v>7077</v>
      </c>
      <c r="H2194" s="44" t="s">
        <v>46</v>
      </c>
      <c r="I2194" s="46" t="s">
        <v>7119</v>
      </c>
      <c r="J2194" s="44" t="s">
        <v>7120</v>
      </c>
      <c r="K2194" s="46" t="s">
        <v>7121</v>
      </c>
      <c r="L2194" s="46">
        <v>18513360287</v>
      </c>
      <c r="M2194" s="46">
        <v>42461</v>
      </c>
      <c r="N2194" s="46" t="s">
        <v>186</v>
      </c>
      <c r="O2194" s="46" t="s">
        <v>187</v>
      </c>
      <c r="P2194" s="46" t="s">
        <v>193</v>
      </c>
      <c r="Q2194" s="46" t="s">
        <v>7</v>
      </c>
      <c r="R2194" s="46" t="s">
        <v>7</v>
      </c>
      <c r="S2194" s="46" t="s">
        <v>7066</v>
      </c>
      <c r="T2194" s="46" t="s">
        <v>7116</v>
      </c>
      <c r="U2194" s="46" t="s">
        <v>7117</v>
      </c>
      <c r="W2194" s="46" t="s">
        <v>189</v>
      </c>
      <c r="AB2194" s="46" t="s">
        <v>195</v>
      </c>
      <c r="AC2194" s="46" t="s">
        <v>7075</v>
      </c>
    </row>
    <row r="2195" spans="1:31" hidden="1">
      <c r="A2195" s="46">
        <v>88</v>
      </c>
      <c r="B2195" s="46" t="s">
        <v>948</v>
      </c>
      <c r="C2195" s="46" t="s">
        <v>4274</v>
      </c>
      <c r="D2195" s="46" t="s">
        <v>2172</v>
      </c>
      <c r="E2195" s="46" t="s">
        <v>7259</v>
      </c>
      <c r="F2195" s="46" t="s">
        <v>7080</v>
      </c>
      <c r="G2195" s="44" t="s">
        <v>7081</v>
      </c>
      <c r="H2195" s="44" t="s">
        <v>46</v>
      </c>
      <c r="I2195" s="46" t="s">
        <v>7113</v>
      </c>
      <c r="J2195" s="44" t="s">
        <v>7114</v>
      </c>
      <c r="K2195" s="46" t="s">
        <v>7115</v>
      </c>
      <c r="L2195" s="46">
        <v>18701525621</v>
      </c>
      <c r="M2195" s="46">
        <v>42461</v>
      </c>
      <c r="N2195" s="46" t="s">
        <v>186</v>
      </c>
      <c r="O2195" s="46" t="s">
        <v>187</v>
      </c>
      <c r="P2195" s="46" t="s">
        <v>188</v>
      </c>
      <c r="Q2195" s="46" t="s">
        <v>7</v>
      </c>
      <c r="R2195" s="46" t="s">
        <v>7</v>
      </c>
      <c r="S2195" s="46" t="s">
        <v>7074</v>
      </c>
      <c r="T2195" s="46" t="s">
        <v>7116</v>
      </c>
      <c r="U2195" s="46" t="s">
        <v>7117</v>
      </c>
      <c r="W2195" s="46" t="s">
        <v>189</v>
      </c>
      <c r="X2195" s="46" t="s">
        <v>7118</v>
      </c>
      <c r="AB2195" s="46" t="s">
        <v>195</v>
      </c>
      <c r="AC2195" s="46" t="s">
        <v>7085</v>
      </c>
    </row>
    <row r="2196" spans="1:31" hidden="1">
      <c r="A2196" s="46">
        <v>89</v>
      </c>
      <c r="B2196" s="46" t="s">
        <v>948</v>
      </c>
      <c r="C2196" s="46" t="s">
        <v>4274</v>
      </c>
      <c r="D2196" s="46" t="s">
        <v>2172</v>
      </c>
      <c r="E2196" s="46" t="s">
        <v>7259</v>
      </c>
      <c r="F2196" s="46" t="s">
        <v>7086</v>
      </c>
      <c r="G2196" s="44" t="s">
        <v>7087</v>
      </c>
      <c r="H2196" s="44" t="s">
        <v>46</v>
      </c>
      <c r="I2196" s="46" t="s">
        <v>7119</v>
      </c>
      <c r="J2196" s="44" t="s">
        <v>7120</v>
      </c>
      <c r="K2196" s="46" t="s">
        <v>7121</v>
      </c>
      <c r="L2196" s="46">
        <v>18513360287</v>
      </c>
      <c r="M2196" s="46">
        <v>42461</v>
      </c>
      <c r="N2196" s="46" t="s">
        <v>186</v>
      </c>
      <c r="O2196" s="46" t="s">
        <v>187</v>
      </c>
      <c r="P2196" s="46" t="s">
        <v>193</v>
      </c>
      <c r="Q2196" s="46" t="s">
        <v>7</v>
      </c>
      <c r="R2196" s="46" t="s">
        <v>7</v>
      </c>
      <c r="S2196" s="46" t="s">
        <v>7066</v>
      </c>
      <c r="T2196" s="46" t="s">
        <v>7116</v>
      </c>
      <c r="U2196" s="46" t="s">
        <v>7117</v>
      </c>
      <c r="W2196" s="46" t="s">
        <v>189</v>
      </c>
      <c r="AB2196" s="46" t="s">
        <v>195</v>
      </c>
      <c r="AC2196" s="46" t="s">
        <v>7075</v>
      </c>
    </row>
    <row r="2197" spans="1:31" hidden="1">
      <c r="A2197" s="46">
        <v>90</v>
      </c>
      <c r="B2197" s="46" t="s">
        <v>948</v>
      </c>
      <c r="C2197" s="46" t="s">
        <v>4274</v>
      </c>
      <c r="D2197" s="46" t="s">
        <v>2172</v>
      </c>
      <c r="E2197" s="46" t="s">
        <v>7259</v>
      </c>
      <c r="F2197" s="46" t="s">
        <v>7090</v>
      </c>
      <c r="G2197" s="44" t="s">
        <v>7091</v>
      </c>
      <c r="H2197" s="44" t="s">
        <v>46</v>
      </c>
      <c r="I2197" s="46" t="s">
        <v>7113</v>
      </c>
      <c r="J2197" s="44" t="s">
        <v>7114</v>
      </c>
      <c r="K2197" s="46" t="s">
        <v>7115</v>
      </c>
      <c r="L2197" s="46">
        <v>18701525621</v>
      </c>
      <c r="M2197" s="46">
        <v>42461</v>
      </c>
      <c r="N2197" s="46" t="s">
        <v>186</v>
      </c>
      <c r="O2197" s="46" t="s">
        <v>187</v>
      </c>
      <c r="P2197" s="46" t="s">
        <v>188</v>
      </c>
      <c r="Q2197" s="46" t="s">
        <v>7</v>
      </c>
      <c r="R2197" s="46" t="s">
        <v>7</v>
      </c>
      <c r="S2197" s="46" t="s">
        <v>7074</v>
      </c>
      <c r="T2197" s="46" t="s">
        <v>7116</v>
      </c>
      <c r="U2197" s="46" t="s">
        <v>7117</v>
      </c>
      <c r="W2197" s="46" t="s">
        <v>189</v>
      </c>
      <c r="X2197" s="46" t="s">
        <v>7118</v>
      </c>
      <c r="AB2197" s="46" t="s">
        <v>195</v>
      </c>
      <c r="AC2197" s="46" t="s">
        <v>6773</v>
      </c>
    </row>
    <row r="2198" spans="1:31" hidden="1">
      <c r="A2198" s="46">
        <v>91</v>
      </c>
      <c r="B2198" s="46" t="s">
        <v>948</v>
      </c>
      <c r="C2198" s="46" t="s">
        <v>4274</v>
      </c>
      <c r="D2198" s="46" t="s">
        <v>2172</v>
      </c>
      <c r="E2198" s="46" t="s">
        <v>7259</v>
      </c>
      <c r="F2198" s="46" t="s">
        <v>7090</v>
      </c>
      <c r="G2198" s="44" t="s">
        <v>7094</v>
      </c>
      <c r="H2198" s="44" t="s">
        <v>46</v>
      </c>
      <c r="I2198" s="46" t="s">
        <v>7113</v>
      </c>
      <c r="J2198" s="44" t="s">
        <v>7114</v>
      </c>
      <c r="K2198" s="46" t="s">
        <v>7115</v>
      </c>
      <c r="L2198" s="46">
        <v>18701525621</v>
      </c>
      <c r="M2198" s="46">
        <v>42461</v>
      </c>
      <c r="N2198" s="46" t="s">
        <v>186</v>
      </c>
      <c r="O2198" s="46" t="s">
        <v>187</v>
      </c>
      <c r="P2198" s="46" t="s">
        <v>188</v>
      </c>
      <c r="Q2198" s="46" t="s">
        <v>7</v>
      </c>
      <c r="R2198" s="46" t="s">
        <v>7</v>
      </c>
      <c r="S2198" s="46" t="s">
        <v>7074</v>
      </c>
      <c r="T2198" s="46" t="s">
        <v>7116</v>
      </c>
      <c r="U2198" s="46" t="s">
        <v>7117</v>
      </c>
      <c r="W2198" s="46" t="s">
        <v>189</v>
      </c>
      <c r="X2198" s="46" t="s">
        <v>7118</v>
      </c>
      <c r="AB2198" s="46" t="s">
        <v>195</v>
      </c>
      <c r="AC2198" s="46" t="s">
        <v>6773</v>
      </c>
    </row>
    <row r="2199" spans="1:31" hidden="1">
      <c r="A2199" s="46">
        <v>92</v>
      </c>
      <c r="B2199" s="46" t="s">
        <v>948</v>
      </c>
      <c r="C2199" s="46" t="s">
        <v>4274</v>
      </c>
      <c r="D2199" s="46" t="s">
        <v>2172</v>
      </c>
      <c r="E2199" s="46" t="s">
        <v>7259</v>
      </c>
      <c r="F2199" s="46" t="s">
        <v>7095</v>
      </c>
      <c r="G2199" s="44" t="s">
        <v>7096</v>
      </c>
      <c r="H2199" s="44" t="s">
        <v>46</v>
      </c>
      <c r="I2199" s="46" t="s">
        <v>7113</v>
      </c>
      <c r="J2199" s="44" t="s">
        <v>7114</v>
      </c>
      <c r="K2199" s="46" t="s">
        <v>7115</v>
      </c>
      <c r="L2199" s="46">
        <v>18701525621</v>
      </c>
      <c r="M2199" s="46">
        <v>42461</v>
      </c>
      <c r="N2199" s="46" t="s">
        <v>186</v>
      </c>
      <c r="O2199" s="46" t="s">
        <v>187</v>
      </c>
      <c r="P2199" s="46" t="s">
        <v>188</v>
      </c>
      <c r="Q2199" s="46" t="s">
        <v>7</v>
      </c>
      <c r="R2199" s="46" t="s">
        <v>7</v>
      </c>
      <c r="S2199" s="46" t="s">
        <v>7074</v>
      </c>
      <c r="T2199" s="46" t="s">
        <v>7116</v>
      </c>
      <c r="U2199" s="46" t="s">
        <v>7117</v>
      </c>
      <c r="W2199" s="46" t="s">
        <v>189</v>
      </c>
      <c r="X2199" s="46" t="s">
        <v>7118</v>
      </c>
      <c r="AB2199" s="46" t="s">
        <v>195</v>
      </c>
      <c r="AC2199" s="46" t="s">
        <v>7099</v>
      </c>
    </row>
    <row r="2200" spans="1:31" hidden="1">
      <c r="A2200" s="46">
        <v>93</v>
      </c>
      <c r="B2200" s="46" t="s">
        <v>948</v>
      </c>
      <c r="C2200" s="46" t="s">
        <v>4274</v>
      </c>
      <c r="D2200" s="46" t="s">
        <v>2172</v>
      </c>
      <c r="E2200" s="46" t="s">
        <v>7259</v>
      </c>
      <c r="F2200" s="46" t="s">
        <v>7100</v>
      </c>
      <c r="G2200" s="44" t="s">
        <v>7101</v>
      </c>
      <c r="H2200" s="44" t="s">
        <v>46</v>
      </c>
      <c r="I2200" s="46" t="s">
        <v>7119</v>
      </c>
      <c r="J2200" s="44" t="s">
        <v>7120</v>
      </c>
      <c r="K2200" s="46" t="s">
        <v>7121</v>
      </c>
      <c r="L2200" s="46">
        <v>18513360287</v>
      </c>
      <c r="M2200" s="46">
        <v>42461</v>
      </c>
      <c r="N2200" s="46" t="s">
        <v>186</v>
      </c>
      <c r="O2200" s="46" t="s">
        <v>187</v>
      </c>
      <c r="P2200" s="46" t="s">
        <v>193</v>
      </c>
      <c r="Q2200" s="46" t="s">
        <v>6</v>
      </c>
      <c r="R2200" s="46" t="s">
        <v>7</v>
      </c>
      <c r="S2200" s="46" t="s">
        <v>7066</v>
      </c>
      <c r="T2200" s="46" t="s">
        <v>7116</v>
      </c>
      <c r="U2200" s="46" t="s">
        <v>7117</v>
      </c>
      <c r="W2200" s="46" t="s">
        <v>189</v>
      </c>
      <c r="AB2200" s="46" t="s">
        <v>195</v>
      </c>
      <c r="AC2200" s="46" t="s">
        <v>7104</v>
      </c>
    </row>
    <row r="2201" spans="1:31" hidden="1">
      <c r="A2201" s="46">
        <v>94</v>
      </c>
      <c r="B2201" s="46" t="s">
        <v>948</v>
      </c>
      <c r="C2201" s="46" t="s">
        <v>4274</v>
      </c>
      <c r="D2201" s="46" t="s">
        <v>2172</v>
      </c>
      <c r="E2201" s="46" t="s">
        <v>7259</v>
      </c>
      <c r="F2201" s="46" t="s">
        <v>7105</v>
      </c>
      <c r="G2201" s="44" t="s">
        <v>7106</v>
      </c>
      <c r="H2201" s="44" t="s">
        <v>46</v>
      </c>
      <c r="I2201" s="46" t="s">
        <v>7119</v>
      </c>
      <c r="J2201" s="44" t="s">
        <v>7120</v>
      </c>
      <c r="K2201" s="46" t="s">
        <v>7121</v>
      </c>
      <c r="L2201" s="46">
        <v>18513360287</v>
      </c>
      <c r="M2201" s="46">
        <v>42461</v>
      </c>
      <c r="N2201" s="46" t="s">
        <v>186</v>
      </c>
      <c r="O2201" s="46" t="s">
        <v>187</v>
      </c>
      <c r="P2201" s="46" t="s">
        <v>193</v>
      </c>
      <c r="Q2201" s="46" t="s">
        <v>6</v>
      </c>
      <c r="R2201" s="46" t="s">
        <v>7</v>
      </c>
      <c r="S2201" s="46" t="s">
        <v>7066</v>
      </c>
      <c r="T2201" s="46" t="s">
        <v>7116</v>
      </c>
      <c r="U2201" s="46" t="s">
        <v>7117</v>
      </c>
      <c r="W2201" s="46" t="s">
        <v>189</v>
      </c>
      <c r="AC2201" s="46" t="s">
        <v>7104</v>
      </c>
    </row>
    <row r="2202" spans="1:31" hidden="1">
      <c r="A2202" s="46">
        <v>95</v>
      </c>
      <c r="B2202" s="46" t="s">
        <v>948</v>
      </c>
      <c r="C2202" s="46" t="s">
        <v>4274</v>
      </c>
      <c r="D2202" s="46" t="s">
        <v>2172</v>
      </c>
      <c r="E2202" s="46" t="s">
        <v>7259</v>
      </c>
      <c r="F2202" s="46" t="s">
        <v>7108</v>
      </c>
      <c r="G2202" s="44" t="s">
        <v>7109</v>
      </c>
      <c r="H2202" s="44" t="s">
        <v>46</v>
      </c>
      <c r="I2202" s="46" t="s">
        <v>7119</v>
      </c>
      <c r="J2202" s="44" t="s">
        <v>7120</v>
      </c>
      <c r="K2202" s="46" t="s">
        <v>7121</v>
      </c>
      <c r="L2202" s="46">
        <v>18513360287</v>
      </c>
      <c r="M2202" s="46">
        <v>42461</v>
      </c>
      <c r="N2202" s="46" t="s">
        <v>186</v>
      </c>
      <c r="O2202" s="46" t="s">
        <v>187</v>
      </c>
      <c r="P2202" s="46" t="s">
        <v>193</v>
      </c>
      <c r="Q2202" s="46" t="s">
        <v>6</v>
      </c>
      <c r="R2202" s="46" t="s">
        <v>7</v>
      </c>
      <c r="S2202" s="46" t="s">
        <v>7066</v>
      </c>
      <c r="T2202" s="46" t="s">
        <v>7116</v>
      </c>
      <c r="U2202" s="46" t="s">
        <v>7117</v>
      </c>
      <c r="W2202" s="46" t="s">
        <v>189</v>
      </c>
      <c r="AC2202" s="46" t="s">
        <v>7112</v>
      </c>
    </row>
    <row r="2203" spans="1:31" hidden="1">
      <c r="A2203" s="46">
        <v>96</v>
      </c>
      <c r="B2203" s="46" t="s">
        <v>948</v>
      </c>
      <c r="C2203" s="46" t="s">
        <v>6803</v>
      </c>
      <c r="D2203" s="46" t="s">
        <v>2089</v>
      </c>
      <c r="E2203" s="46" t="s">
        <v>7259</v>
      </c>
      <c r="F2203" s="46" t="s">
        <v>7122</v>
      </c>
      <c r="G2203" s="44" t="s">
        <v>7123</v>
      </c>
      <c r="H2203" s="44" t="s">
        <v>3</v>
      </c>
      <c r="I2203" s="46" t="s">
        <v>7122</v>
      </c>
      <c r="J2203" s="44" t="s">
        <v>7124</v>
      </c>
      <c r="K2203" s="46" t="s">
        <v>7125</v>
      </c>
      <c r="L2203" s="46" t="s">
        <v>7126</v>
      </c>
      <c r="M2203" s="46">
        <v>42370</v>
      </c>
      <c r="N2203" s="46" t="s">
        <v>186</v>
      </c>
      <c r="O2203" s="46" t="s">
        <v>187</v>
      </c>
      <c r="P2203" s="46" t="s">
        <v>193</v>
      </c>
      <c r="Q2203" s="46" t="s">
        <v>7</v>
      </c>
      <c r="R2203" s="46" t="s">
        <v>2868</v>
      </c>
      <c r="W2203" s="46" t="s">
        <v>189</v>
      </c>
      <c r="X2203" s="46" t="s">
        <v>194</v>
      </c>
      <c r="AA2203" s="46">
        <v>22</v>
      </c>
      <c r="AB2203" s="46" t="s">
        <v>195</v>
      </c>
      <c r="AC2203" s="46" t="s">
        <v>7099</v>
      </c>
      <c r="AE2203" s="46" t="s">
        <v>196</v>
      </c>
    </row>
    <row r="2204" spans="1:31" hidden="1">
      <c r="A2204" s="46">
        <v>97</v>
      </c>
      <c r="B2204" s="46" t="s">
        <v>948</v>
      </c>
      <c r="C2204" s="46" t="s">
        <v>6803</v>
      </c>
      <c r="D2204" s="46" t="s">
        <v>2089</v>
      </c>
      <c r="E2204" s="46" t="s">
        <v>7259</v>
      </c>
      <c r="F2204" s="46" t="s">
        <v>7122</v>
      </c>
      <c r="G2204" s="44" t="s">
        <v>7123</v>
      </c>
      <c r="H2204" s="44" t="s">
        <v>3182</v>
      </c>
      <c r="I2204" s="46" t="s">
        <v>7127</v>
      </c>
      <c r="J2204" s="44" t="s">
        <v>7128</v>
      </c>
      <c r="K2204" s="46" t="s">
        <v>7129</v>
      </c>
      <c r="L2204" s="46" t="s">
        <v>7130</v>
      </c>
      <c r="M2204" s="46">
        <v>42370</v>
      </c>
      <c r="N2204" s="46" t="s">
        <v>186</v>
      </c>
      <c r="O2204" s="46" t="s">
        <v>187</v>
      </c>
      <c r="P2204" s="46" t="s">
        <v>193</v>
      </c>
      <c r="Q2204" s="46" t="s">
        <v>7</v>
      </c>
      <c r="R2204" s="46" t="s">
        <v>2868</v>
      </c>
      <c r="W2204" s="46" t="s">
        <v>189</v>
      </c>
      <c r="X2204" s="46" t="s">
        <v>194</v>
      </c>
      <c r="AA2204" s="46">
        <v>22</v>
      </c>
      <c r="AB2204" s="46" t="s">
        <v>195</v>
      </c>
      <c r="AC2204" s="46" t="s">
        <v>7099</v>
      </c>
    </row>
    <row r="2205" spans="1:31" hidden="1">
      <c r="A2205" s="46">
        <v>98</v>
      </c>
      <c r="B2205" s="46" t="s">
        <v>948</v>
      </c>
      <c r="C2205" s="46" t="s">
        <v>6803</v>
      </c>
      <c r="D2205" s="46" t="s">
        <v>2089</v>
      </c>
      <c r="E2205" s="46" t="s">
        <v>7259</v>
      </c>
      <c r="F2205" s="46" t="s">
        <v>7131</v>
      </c>
      <c r="G2205" s="44" t="s">
        <v>7132</v>
      </c>
      <c r="H2205" s="44" t="s">
        <v>3</v>
      </c>
      <c r="I2205" s="46" t="s">
        <v>7133</v>
      </c>
      <c r="J2205" s="44" t="s">
        <v>7134</v>
      </c>
      <c r="K2205" s="46" t="s">
        <v>7135</v>
      </c>
      <c r="L2205" s="46" t="s">
        <v>7136</v>
      </c>
      <c r="M2205" s="46">
        <v>42003</v>
      </c>
      <c r="N2205" s="46" t="s">
        <v>186</v>
      </c>
      <c r="O2205" s="46" t="s">
        <v>187</v>
      </c>
      <c r="P2205" s="46" t="s">
        <v>193</v>
      </c>
      <c r="Q2205" s="46" t="s">
        <v>7</v>
      </c>
      <c r="R2205" s="46" t="s">
        <v>2868</v>
      </c>
      <c r="W2205" s="46" t="s">
        <v>189</v>
      </c>
      <c r="X2205" s="46" t="s">
        <v>194</v>
      </c>
      <c r="AA2205" s="46">
        <v>34</v>
      </c>
      <c r="AB2205" s="46" t="s">
        <v>195</v>
      </c>
      <c r="AC2205" s="46" t="s">
        <v>7099</v>
      </c>
      <c r="AE2205" s="46" t="s">
        <v>197</v>
      </c>
    </row>
    <row r="2206" spans="1:31" hidden="1">
      <c r="A2206" s="46">
        <v>99</v>
      </c>
      <c r="B2206" s="46" t="s">
        <v>948</v>
      </c>
      <c r="C2206" s="46" t="s">
        <v>6803</v>
      </c>
      <c r="D2206" s="46" t="s">
        <v>2089</v>
      </c>
      <c r="E2206" s="46" t="s">
        <v>7259</v>
      </c>
      <c r="F2206" s="46" t="s">
        <v>7131</v>
      </c>
      <c r="G2206" s="44" t="s">
        <v>7132</v>
      </c>
      <c r="H2206" s="44" t="s">
        <v>3</v>
      </c>
      <c r="I2206" s="46" t="s">
        <v>7131</v>
      </c>
      <c r="J2206" s="44" t="s">
        <v>7137</v>
      </c>
      <c r="K2206" s="46" t="s">
        <v>7138</v>
      </c>
      <c r="L2206" s="46" t="s">
        <v>7139</v>
      </c>
      <c r="M2206" s="46">
        <v>42185</v>
      </c>
      <c r="N2206" s="46" t="s">
        <v>186</v>
      </c>
      <c r="O2206" s="46" t="s">
        <v>187</v>
      </c>
      <c r="P2206" s="46" t="s">
        <v>193</v>
      </c>
      <c r="Q2206" s="46" t="s">
        <v>7</v>
      </c>
      <c r="R2206" s="46" t="s">
        <v>2868</v>
      </c>
      <c r="W2206" s="46" t="s">
        <v>189</v>
      </c>
      <c r="X2206" s="46" t="s">
        <v>194</v>
      </c>
      <c r="AA2206" s="46">
        <v>34</v>
      </c>
      <c r="AB2206" s="46" t="s">
        <v>195</v>
      </c>
      <c r="AC2206" s="46" t="s">
        <v>7099</v>
      </c>
      <c r="AE2206" s="46" t="s">
        <v>196</v>
      </c>
    </row>
    <row r="2207" spans="1:31" hidden="1">
      <c r="A2207" s="46">
        <v>100</v>
      </c>
      <c r="B2207" s="46" t="s">
        <v>948</v>
      </c>
      <c r="C2207" s="46" t="s">
        <v>6803</v>
      </c>
      <c r="D2207" s="46" t="s">
        <v>2089</v>
      </c>
      <c r="E2207" s="46" t="s">
        <v>7259</v>
      </c>
      <c r="F2207" s="46" t="s">
        <v>7131</v>
      </c>
      <c r="G2207" s="44" t="s">
        <v>7132</v>
      </c>
      <c r="H2207" s="44" t="s">
        <v>8</v>
      </c>
      <c r="I2207" s="46" t="s">
        <v>7140</v>
      </c>
      <c r="J2207" s="44" t="s">
        <v>7141</v>
      </c>
      <c r="K2207" s="46" t="s">
        <v>7142</v>
      </c>
      <c r="L2207" s="46" t="s">
        <v>7143</v>
      </c>
      <c r="M2207" s="46">
        <v>42185</v>
      </c>
      <c r="N2207" s="46" t="s">
        <v>186</v>
      </c>
      <c r="O2207" s="46" t="s">
        <v>187</v>
      </c>
      <c r="P2207" s="46" t="s">
        <v>188</v>
      </c>
      <c r="Q2207" s="46" t="s">
        <v>7</v>
      </c>
      <c r="R2207" s="46" t="s">
        <v>2868</v>
      </c>
      <c r="W2207" s="46" t="s">
        <v>189</v>
      </c>
      <c r="X2207" s="46" t="s">
        <v>194</v>
      </c>
      <c r="AA2207" s="46">
        <v>34</v>
      </c>
      <c r="AB2207" s="46" t="s">
        <v>195</v>
      </c>
      <c r="AC2207" s="46" t="s">
        <v>7099</v>
      </c>
    </row>
    <row r="2208" spans="1:31" hidden="1">
      <c r="A2208" s="46">
        <v>101</v>
      </c>
      <c r="B2208" s="46" t="s">
        <v>948</v>
      </c>
      <c r="C2208" s="46" t="s">
        <v>6803</v>
      </c>
      <c r="D2208" s="46" t="s">
        <v>2089</v>
      </c>
      <c r="E2208" s="46" t="s">
        <v>7259</v>
      </c>
      <c r="F2208" s="46" t="s">
        <v>7131</v>
      </c>
      <c r="G2208" s="44" t="s">
        <v>7132</v>
      </c>
      <c r="H2208" s="44" t="s">
        <v>8</v>
      </c>
      <c r="I2208" s="46" t="s">
        <v>2147</v>
      </c>
      <c r="J2208" s="44" t="s">
        <v>7144</v>
      </c>
      <c r="K2208" s="46" t="s">
        <v>7145</v>
      </c>
      <c r="L2208" s="46" t="s">
        <v>7146</v>
      </c>
      <c r="M2208" s="46">
        <v>42185</v>
      </c>
      <c r="N2208" s="46" t="s">
        <v>186</v>
      </c>
      <c r="O2208" s="46" t="s">
        <v>187</v>
      </c>
      <c r="P2208" s="46" t="s">
        <v>188</v>
      </c>
      <c r="Q2208" s="46" t="s">
        <v>7</v>
      </c>
      <c r="R2208" s="46" t="s">
        <v>2868</v>
      </c>
      <c r="W2208" s="46" t="s">
        <v>189</v>
      </c>
      <c r="X2208" s="46" t="s">
        <v>194</v>
      </c>
      <c r="AA2208" s="46">
        <v>34</v>
      </c>
      <c r="AB2208" s="46" t="s">
        <v>195</v>
      </c>
      <c r="AC2208" s="46" t="s">
        <v>7099</v>
      </c>
    </row>
    <row r="2209" spans="1:31" hidden="1">
      <c r="A2209" s="46">
        <v>102</v>
      </c>
      <c r="B2209" s="46" t="s">
        <v>948</v>
      </c>
      <c r="C2209" s="46" t="s">
        <v>6803</v>
      </c>
      <c r="D2209" s="46" t="s">
        <v>2089</v>
      </c>
      <c r="E2209" s="46" t="s">
        <v>7259</v>
      </c>
      <c r="F2209" s="46" t="s">
        <v>7131</v>
      </c>
      <c r="G2209" s="44" t="s">
        <v>7132</v>
      </c>
      <c r="H2209" s="44" t="s">
        <v>8</v>
      </c>
      <c r="I2209" s="46" t="s">
        <v>7147</v>
      </c>
      <c r="J2209" s="44" t="s">
        <v>7148</v>
      </c>
      <c r="K2209" s="46" t="s">
        <v>7149</v>
      </c>
      <c r="L2209" s="46" t="s">
        <v>7150</v>
      </c>
      <c r="M2209" s="46">
        <v>42370</v>
      </c>
      <c r="N2209" s="46" t="s">
        <v>186</v>
      </c>
      <c r="O2209" s="46" t="s">
        <v>187</v>
      </c>
      <c r="P2209" s="46" t="s">
        <v>188</v>
      </c>
      <c r="Q2209" s="46" t="s">
        <v>7</v>
      </c>
      <c r="R2209" s="46" t="s">
        <v>2868</v>
      </c>
      <c r="W2209" s="46" t="s">
        <v>189</v>
      </c>
      <c r="X2209" s="46" t="s">
        <v>194</v>
      </c>
      <c r="AA2209" s="46">
        <v>34</v>
      </c>
      <c r="AB2209" s="46" t="s">
        <v>195</v>
      </c>
      <c r="AC2209" s="46" t="s">
        <v>7099</v>
      </c>
    </row>
    <row r="2210" spans="1:31" hidden="1">
      <c r="A2210" s="46">
        <v>103</v>
      </c>
      <c r="B2210" s="46" t="s">
        <v>948</v>
      </c>
      <c r="C2210" s="46" t="s">
        <v>6803</v>
      </c>
      <c r="D2210" s="46" t="s">
        <v>2089</v>
      </c>
      <c r="E2210" s="46" t="s">
        <v>7259</v>
      </c>
      <c r="F2210" s="46" t="s">
        <v>7131</v>
      </c>
      <c r="G2210" s="44" t="s">
        <v>7132</v>
      </c>
      <c r="H2210" s="44" t="s">
        <v>8</v>
      </c>
      <c r="I2210" s="46" t="s">
        <v>7151</v>
      </c>
      <c r="J2210" s="44" t="s">
        <v>7152</v>
      </c>
      <c r="K2210" s="46" t="s">
        <v>7153</v>
      </c>
      <c r="L2210" s="46" t="s">
        <v>7154</v>
      </c>
      <c r="M2210" s="46">
        <v>42370</v>
      </c>
      <c r="N2210" s="46" t="s">
        <v>186</v>
      </c>
      <c r="O2210" s="46" t="s">
        <v>187</v>
      </c>
      <c r="P2210" s="46" t="s">
        <v>188</v>
      </c>
      <c r="Q2210" s="46" t="s">
        <v>7</v>
      </c>
      <c r="R2210" s="46" t="s">
        <v>2868</v>
      </c>
      <c r="W2210" s="46" t="s">
        <v>189</v>
      </c>
      <c r="X2210" s="46" t="s">
        <v>194</v>
      </c>
      <c r="AA2210" s="46">
        <v>34</v>
      </c>
      <c r="AB2210" s="46" t="s">
        <v>195</v>
      </c>
      <c r="AC2210" s="46" t="s">
        <v>7099</v>
      </c>
    </row>
    <row r="2211" spans="1:31" hidden="1">
      <c r="A2211" s="46">
        <v>104</v>
      </c>
      <c r="B2211" s="46" t="s">
        <v>948</v>
      </c>
      <c r="C2211" s="46" t="s">
        <v>6803</v>
      </c>
      <c r="D2211" s="46" t="s">
        <v>2089</v>
      </c>
      <c r="E2211" s="46" t="s">
        <v>7259</v>
      </c>
      <c r="F2211" s="46" t="s">
        <v>7131</v>
      </c>
      <c r="G2211" s="44" t="s">
        <v>7132</v>
      </c>
      <c r="H2211" s="44" t="s">
        <v>8</v>
      </c>
      <c r="I2211" s="46" t="s">
        <v>7155</v>
      </c>
      <c r="J2211" s="44" t="s">
        <v>7156</v>
      </c>
      <c r="K2211" s="46" t="s">
        <v>7157</v>
      </c>
      <c r="L2211" s="46" t="s">
        <v>7158</v>
      </c>
      <c r="M2211" s="46">
        <v>42370</v>
      </c>
      <c r="N2211" s="46" t="s">
        <v>186</v>
      </c>
      <c r="O2211" s="46" t="s">
        <v>187</v>
      </c>
      <c r="P2211" s="46" t="s">
        <v>188</v>
      </c>
      <c r="Q2211" s="46" t="s">
        <v>7</v>
      </c>
      <c r="R2211" s="46" t="s">
        <v>2868</v>
      </c>
      <c r="W2211" s="46" t="s">
        <v>189</v>
      </c>
      <c r="X2211" s="46" t="s">
        <v>194</v>
      </c>
      <c r="AA2211" s="46">
        <v>34</v>
      </c>
      <c r="AB2211" s="46" t="s">
        <v>195</v>
      </c>
      <c r="AC2211" s="46" t="s">
        <v>7099</v>
      </c>
    </row>
    <row r="2212" spans="1:31" hidden="1">
      <c r="A2212" s="46">
        <v>105</v>
      </c>
      <c r="B2212" s="46" t="s">
        <v>948</v>
      </c>
      <c r="C2212" s="46" t="s">
        <v>6803</v>
      </c>
      <c r="D2212" s="46" t="s">
        <v>2089</v>
      </c>
      <c r="E2212" s="46" t="s">
        <v>7259</v>
      </c>
      <c r="F2212" s="46" t="s">
        <v>7131</v>
      </c>
      <c r="G2212" s="44" t="s">
        <v>7132</v>
      </c>
      <c r="H2212" s="44" t="s">
        <v>8</v>
      </c>
      <c r="I2212" s="46" t="s">
        <v>7159</v>
      </c>
      <c r="J2212" s="44" t="s">
        <v>7160</v>
      </c>
      <c r="K2212" s="46" t="s">
        <v>7161</v>
      </c>
      <c r="L2212" s="46" t="s">
        <v>7162</v>
      </c>
      <c r="M2212" s="46">
        <v>42370</v>
      </c>
      <c r="N2212" s="46" t="s">
        <v>186</v>
      </c>
      <c r="O2212" s="46" t="s">
        <v>187</v>
      </c>
      <c r="P2212" s="46" t="s">
        <v>188</v>
      </c>
      <c r="Q2212" s="46" t="s">
        <v>7</v>
      </c>
      <c r="R2212" s="46" t="s">
        <v>2868</v>
      </c>
      <c r="W2212" s="46" t="s">
        <v>189</v>
      </c>
      <c r="X2212" s="46" t="s">
        <v>194</v>
      </c>
      <c r="AA2212" s="46">
        <v>34</v>
      </c>
      <c r="AB2212" s="46" t="s">
        <v>195</v>
      </c>
      <c r="AC2212" s="46" t="s">
        <v>7099</v>
      </c>
    </row>
    <row r="2213" spans="1:31" hidden="1">
      <c r="A2213" s="46">
        <v>106</v>
      </c>
      <c r="B2213" s="46" t="s">
        <v>948</v>
      </c>
      <c r="C2213" s="46" t="s">
        <v>6803</v>
      </c>
      <c r="D2213" s="46" t="s">
        <v>2089</v>
      </c>
      <c r="E2213" s="46" t="s">
        <v>7259</v>
      </c>
      <c r="F2213" s="46" t="s">
        <v>7131</v>
      </c>
      <c r="G2213" s="44" t="s">
        <v>7132</v>
      </c>
      <c r="H2213" s="44" t="s">
        <v>8</v>
      </c>
      <c r="I2213" s="46" t="s">
        <v>7163</v>
      </c>
      <c r="J2213" s="44" t="s">
        <v>7164</v>
      </c>
      <c r="K2213" s="46" t="s">
        <v>7165</v>
      </c>
      <c r="L2213" s="46" t="s">
        <v>7166</v>
      </c>
      <c r="M2213" s="46">
        <v>42370</v>
      </c>
      <c r="N2213" s="46" t="s">
        <v>186</v>
      </c>
      <c r="O2213" s="46" t="s">
        <v>187</v>
      </c>
      <c r="P2213" s="46" t="s">
        <v>193</v>
      </c>
      <c r="Q2213" s="46" t="s">
        <v>7</v>
      </c>
      <c r="R2213" s="46" t="s">
        <v>2868</v>
      </c>
      <c r="W2213" s="46" t="s">
        <v>189</v>
      </c>
      <c r="X2213" s="46" t="s">
        <v>194</v>
      </c>
      <c r="AA2213" s="46">
        <v>34</v>
      </c>
      <c r="AB2213" s="46" t="s">
        <v>195</v>
      </c>
      <c r="AC2213" s="46" t="s">
        <v>7099</v>
      </c>
    </row>
    <row r="2214" spans="1:31" hidden="1">
      <c r="A2214" s="46">
        <v>107</v>
      </c>
      <c r="B2214" s="46" t="s">
        <v>948</v>
      </c>
      <c r="C2214" s="46" t="s">
        <v>6803</v>
      </c>
      <c r="D2214" s="46" t="s">
        <v>2089</v>
      </c>
      <c r="E2214" s="46" t="s">
        <v>7259</v>
      </c>
      <c r="F2214" s="46" t="s">
        <v>7131</v>
      </c>
      <c r="G2214" s="44" t="s">
        <v>7132</v>
      </c>
      <c r="H2214" s="44" t="s">
        <v>9</v>
      </c>
      <c r="I2214" s="46" t="s">
        <v>7167</v>
      </c>
      <c r="J2214" s="44" t="s">
        <v>7168</v>
      </c>
      <c r="K2214" s="46" t="s">
        <v>7169</v>
      </c>
      <c r="L2214" s="46">
        <v>18610219458</v>
      </c>
      <c r="M2214" s="46">
        <v>42370</v>
      </c>
      <c r="N2214" s="46" t="s">
        <v>186</v>
      </c>
      <c r="O2214" s="46" t="s">
        <v>187</v>
      </c>
      <c r="P2214" s="46" t="s">
        <v>188</v>
      </c>
      <c r="Q2214" s="46" t="s">
        <v>7</v>
      </c>
      <c r="R2214" s="46" t="s">
        <v>2868</v>
      </c>
      <c r="W2214" s="46" t="s">
        <v>189</v>
      </c>
      <c r="X2214" s="46" t="s">
        <v>194</v>
      </c>
      <c r="AA2214" s="46">
        <v>34</v>
      </c>
      <c r="AB2214" s="46" t="s">
        <v>195</v>
      </c>
      <c r="AC2214" s="46" t="s">
        <v>7099</v>
      </c>
    </row>
    <row r="2215" spans="1:31" hidden="1">
      <c r="A2215" s="46">
        <v>108</v>
      </c>
      <c r="B2215" s="46" t="s">
        <v>948</v>
      </c>
      <c r="C2215" s="46" t="s">
        <v>6803</v>
      </c>
      <c r="D2215" s="46" t="s">
        <v>2089</v>
      </c>
      <c r="E2215" s="46" t="s">
        <v>7259</v>
      </c>
      <c r="F2215" s="46" t="s">
        <v>7131</v>
      </c>
      <c r="G2215" s="44" t="s">
        <v>7132</v>
      </c>
      <c r="H2215" s="44" t="s">
        <v>8</v>
      </c>
      <c r="I2215" s="46" t="s">
        <v>7170</v>
      </c>
      <c r="J2215" s="44" t="s">
        <v>7171</v>
      </c>
      <c r="K2215" s="46" t="s">
        <v>7172</v>
      </c>
      <c r="L2215" s="46">
        <v>13986158581</v>
      </c>
      <c r="M2215" s="46">
        <v>42370</v>
      </c>
      <c r="N2215" s="46" t="s">
        <v>186</v>
      </c>
      <c r="O2215" s="46" t="s">
        <v>187</v>
      </c>
      <c r="P2215" s="46" t="s">
        <v>188</v>
      </c>
      <c r="Q2215" s="46" t="s">
        <v>7</v>
      </c>
      <c r="R2215" s="46" t="s">
        <v>2868</v>
      </c>
      <c r="W2215" s="46" t="s">
        <v>189</v>
      </c>
      <c r="X2215" s="46" t="s">
        <v>194</v>
      </c>
      <c r="AA2215" s="46">
        <v>34</v>
      </c>
      <c r="AB2215" s="46" t="s">
        <v>195</v>
      </c>
      <c r="AC2215" s="46" t="s">
        <v>7099</v>
      </c>
    </row>
    <row r="2216" spans="1:31" hidden="1">
      <c r="A2216" s="46">
        <v>109</v>
      </c>
      <c r="B2216" s="46" t="s">
        <v>948</v>
      </c>
      <c r="C2216" s="46" t="s">
        <v>6803</v>
      </c>
      <c r="D2216" s="46" t="s">
        <v>2089</v>
      </c>
      <c r="E2216" s="46" t="s">
        <v>7259</v>
      </c>
      <c r="F2216" s="46" t="s">
        <v>7131</v>
      </c>
      <c r="G2216" s="44" t="s">
        <v>7173</v>
      </c>
      <c r="H2216" s="44" t="s">
        <v>3</v>
      </c>
      <c r="I2216" s="46" t="s">
        <v>7174</v>
      </c>
      <c r="J2216" s="44" t="s">
        <v>7175</v>
      </c>
      <c r="K2216" s="46" t="s">
        <v>7176</v>
      </c>
      <c r="L2216" s="46" t="s">
        <v>7177</v>
      </c>
      <c r="M2216" s="46">
        <v>42185</v>
      </c>
      <c r="N2216" s="46" t="s">
        <v>186</v>
      </c>
      <c r="O2216" s="46" t="s">
        <v>187</v>
      </c>
      <c r="P2216" s="46" t="s">
        <v>193</v>
      </c>
      <c r="Q2216" s="46" t="s">
        <v>6</v>
      </c>
      <c r="R2216" s="46" t="s">
        <v>7</v>
      </c>
      <c r="W2216" s="46" t="s">
        <v>189</v>
      </c>
      <c r="X2216" s="46" t="s">
        <v>194</v>
      </c>
      <c r="AA2216" s="46">
        <v>19</v>
      </c>
      <c r="AB2216" s="46" t="s">
        <v>195</v>
      </c>
      <c r="AC2216" s="46" t="s">
        <v>7099</v>
      </c>
      <c r="AE2216" s="46" t="s">
        <v>196</v>
      </c>
    </row>
    <row r="2217" spans="1:31" hidden="1">
      <c r="A2217" s="46">
        <v>110</v>
      </c>
      <c r="B2217" s="46" t="s">
        <v>948</v>
      </c>
      <c r="C2217" s="46" t="s">
        <v>6803</v>
      </c>
      <c r="D2217" s="46" t="s">
        <v>2089</v>
      </c>
      <c r="E2217" s="46" t="s">
        <v>7259</v>
      </c>
      <c r="F2217" s="46" t="s">
        <v>7131</v>
      </c>
      <c r="G2217" s="44" t="s">
        <v>7173</v>
      </c>
      <c r="H2217" s="44" t="s">
        <v>3</v>
      </c>
      <c r="I2217" s="46" t="s">
        <v>7178</v>
      </c>
      <c r="J2217" s="44" t="s">
        <v>7179</v>
      </c>
      <c r="K2217" s="46" t="s">
        <v>7180</v>
      </c>
      <c r="L2217" s="46">
        <v>13720187681</v>
      </c>
      <c r="M2217" s="46">
        <v>42370</v>
      </c>
      <c r="N2217" s="46" t="s">
        <v>186</v>
      </c>
      <c r="O2217" s="46" t="s">
        <v>187</v>
      </c>
      <c r="P2217" s="46" t="s">
        <v>193</v>
      </c>
      <c r="Q2217" s="46" t="s">
        <v>6</v>
      </c>
      <c r="R2217" s="46" t="s">
        <v>7</v>
      </c>
      <c r="W2217" s="46" t="s">
        <v>189</v>
      </c>
      <c r="X2217" s="46" t="s">
        <v>194</v>
      </c>
      <c r="AA2217" s="46">
        <v>19</v>
      </c>
      <c r="AB2217" s="46" t="s">
        <v>195</v>
      </c>
      <c r="AC2217" s="46" t="s">
        <v>7099</v>
      </c>
    </row>
    <row r="2218" spans="1:31" hidden="1">
      <c r="A2218" s="46">
        <v>111</v>
      </c>
      <c r="B2218" s="46" t="s">
        <v>948</v>
      </c>
      <c r="C2218" s="46" t="s">
        <v>6803</v>
      </c>
      <c r="D2218" s="46" t="s">
        <v>2089</v>
      </c>
      <c r="E2218" s="46" t="s">
        <v>7259</v>
      </c>
      <c r="F2218" s="46" t="s">
        <v>7131</v>
      </c>
      <c r="G2218" s="44" t="s">
        <v>7173</v>
      </c>
      <c r="H2218" s="44" t="s">
        <v>8</v>
      </c>
      <c r="I2218" s="46" t="s">
        <v>7181</v>
      </c>
      <c r="J2218" s="44" t="s">
        <v>7182</v>
      </c>
      <c r="K2218" s="46" t="s">
        <v>7183</v>
      </c>
      <c r="L2218" s="46" t="s">
        <v>7184</v>
      </c>
      <c r="M2218" s="46">
        <v>42370</v>
      </c>
      <c r="N2218" s="46" t="s">
        <v>186</v>
      </c>
      <c r="O2218" s="46" t="s">
        <v>187</v>
      </c>
      <c r="P2218" s="46" t="s">
        <v>188</v>
      </c>
      <c r="Q2218" s="46" t="s">
        <v>6</v>
      </c>
      <c r="R2218" s="46" t="s">
        <v>7</v>
      </c>
      <c r="W2218" s="46" t="s">
        <v>189</v>
      </c>
      <c r="X2218" s="46" t="s">
        <v>194</v>
      </c>
      <c r="AA2218" s="46">
        <v>19</v>
      </c>
      <c r="AB2218" s="46" t="s">
        <v>195</v>
      </c>
      <c r="AC2218" s="46" t="s">
        <v>7099</v>
      </c>
    </row>
    <row r="2219" spans="1:31" hidden="1">
      <c r="A2219" s="46">
        <v>112</v>
      </c>
      <c r="B2219" s="46" t="s">
        <v>948</v>
      </c>
      <c r="C2219" s="46" t="s">
        <v>6803</v>
      </c>
      <c r="D2219" s="46" t="s">
        <v>2089</v>
      </c>
      <c r="E2219" s="46" t="s">
        <v>7259</v>
      </c>
      <c r="F2219" s="46" t="s">
        <v>7131</v>
      </c>
      <c r="G2219" s="44" t="s">
        <v>7173</v>
      </c>
      <c r="H2219" s="44" t="s">
        <v>8</v>
      </c>
      <c r="I2219" s="46" t="s">
        <v>7185</v>
      </c>
      <c r="J2219" s="44" t="s">
        <v>7186</v>
      </c>
      <c r="K2219" s="46" t="s">
        <v>7187</v>
      </c>
      <c r="L2219" s="46">
        <v>18682263504</v>
      </c>
      <c r="M2219" s="46">
        <v>42370</v>
      </c>
      <c r="N2219" s="46" t="s">
        <v>186</v>
      </c>
      <c r="O2219" s="46" t="s">
        <v>187</v>
      </c>
      <c r="P2219" s="46" t="s">
        <v>188</v>
      </c>
      <c r="Q2219" s="46" t="s">
        <v>6</v>
      </c>
      <c r="R2219" s="46" t="s">
        <v>7</v>
      </c>
      <c r="W2219" s="46" t="s">
        <v>189</v>
      </c>
      <c r="X2219" s="46" t="s">
        <v>194</v>
      </c>
      <c r="AA2219" s="46">
        <v>19</v>
      </c>
      <c r="AB2219" s="46" t="s">
        <v>195</v>
      </c>
      <c r="AC2219" s="46" t="s">
        <v>7099</v>
      </c>
    </row>
    <row r="2220" spans="1:31" hidden="1">
      <c r="A2220" s="46">
        <v>113</v>
      </c>
      <c r="B2220" s="46" t="s">
        <v>948</v>
      </c>
      <c r="C2220" s="46" t="s">
        <v>6803</v>
      </c>
      <c r="D2220" s="46" t="s">
        <v>2089</v>
      </c>
      <c r="E2220" s="46" t="s">
        <v>7259</v>
      </c>
      <c r="F2220" s="46" t="s">
        <v>7131</v>
      </c>
      <c r="G2220" s="44" t="s">
        <v>7173</v>
      </c>
      <c r="H2220" s="44" t="s">
        <v>8</v>
      </c>
      <c r="I2220" s="46" t="s">
        <v>7188</v>
      </c>
      <c r="J2220" s="44" t="s">
        <v>7189</v>
      </c>
      <c r="K2220" s="46" t="s">
        <v>7190</v>
      </c>
      <c r="L2220" s="46" t="s">
        <v>7191</v>
      </c>
      <c r="M2220" s="46">
        <v>42370</v>
      </c>
      <c r="N2220" s="46" t="s">
        <v>186</v>
      </c>
      <c r="O2220" s="46" t="s">
        <v>187</v>
      </c>
      <c r="P2220" s="46" t="s">
        <v>188</v>
      </c>
      <c r="Q2220" s="46" t="s">
        <v>6</v>
      </c>
      <c r="R2220" s="46" t="s">
        <v>7</v>
      </c>
      <c r="W2220" s="46" t="s">
        <v>189</v>
      </c>
      <c r="X2220" s="46" t="s">
        <v>194</v>
      </c>
      <c r="AA2220" s="46">
        <v>19</v>
      </c>
      <c r="AB2220" s="46" t="s">
        <v>195</v>
      </c>
      <c r="AC2220" s="46" t="s">
        <v>7099</v>
      </c>
    </row>
    <row r="2221" spans="1:31" hidden="1">
      <c r="A2221" s="46">
        <v>114</v>
      </c>
      <c r="B2221" s="46" t="s">
        <v>948</v>
      </c>
      <c r="C2221" s="46" t="s">
        <v>6803</v>
      </c>
      <c r="D2221" s="46" t="s">
        <v>2089</v>
      </c>
      <c r="E2221" s="46" t="s">
        <v>7259</v>
      </c>
      <c r="F2221" s="46" t="s">
        <v>7192</v>
      </c>
      <c r="G2221" s="44" t="s">
        <v>7193</v>
      </c>
      <c r="H2221" s="44" t="s">
        <v>3</v>
      </c>
      <c r="I2221" s="46" t="s">
        <v>7192</v>
      </c>
      <c r="J2221" s="44" t="s">
        <v>7194</v>
      </c>
      <c r="K2221" s="46" t="s">
        <v>7195</v>
      </c>
      <c r="L2221" s="46">
        <v>13657272495</v>
      </c>
      <c r="M2221" s="46">
        <v>42370</v>
      </c>
      <c r="N2221" s="46" t="s">
        <v>186</v>
      </c>
      <c r="O2221" s="46" t="s">
        <v>187</v>
      </c>
      <c r="P2221" s="46" t="s">
        <v>188</v>
      </c>
      <c r="Q2221" s="46" t="s">
        <v>6</v>
      </c>
      <c r="R2221" s="46" t="s">
        <v>7</v>
      </c>
      <c r="W2221" s="46" t="s">
        <v>189</v>
      </c>
      <c r="X2221" s="46" t="s">
        <v>194</v>
      </c>
      <c r="AA2221" s="46">
        <v>19</v>
      </c>
      <c r="AB2221" s="46" t="s">
        <v>195</v>
      </c>
      <c r="AC2221" s="46" t="s">
        <v>7099</v>
      </c>
    </row>
    <row r="2222" spans="1:31" hidden="1">
      <c r="A2222" s="46">
        <v>115</v>
      </c>
      <c r="B2222" s="46" t="s">
        <v>948</v>
      </c>
      <c r="C2222" s="46" t="s">
        <v>6803</v>
      </c>
      <c r="D2222" s="46" t="s">
        <v>2089</v>
      </c>
      <c r="E2222" s="46" t="s">
        <v>7259</v>
      </c>
      <c r="F2222" s="46" t="s">
        <v>7196</v>
      </c>
      <c r="G2222" s="44" t="s">
        <v>7197</v>
      </c>
      <c r="H2222" s="44" t="s">
        <v>3</v>
      </c>
      <c r="I2222" s="46" t="s">
        <v>7196</v>
      </c>
      <c r="J2222" s="44" t="s">
        <v>7198</v>
      </c>
      <c r="K2222" s="46" t="s">
        <v>7199</v>
      </c>
      <c r="L2222" s="46" t="s">
        <v>7200</v>
      </c>
      <c r="M2222" s="46">
        <v>42552</v>
      </c>
      <c r="N2222" s="46" t="s">
        <v>186</v>
      </c>
      <c r="O2222" s="46" t="s">
        <v>187</v>
      </c>
      <c r="P2222" s="46" t="s">
        <v>193</v>
      </c>
      <c r="Q2222" s="46" t="s">
        <v>6</v>
      </c>
      <c r="R2222" s="46" t="s">
        <v>7</v>
      </c>
      <c r="W2222" s="46" t="s">
        <v>189</v>
      </c>
      <c r="X2222" s="46" t="s">
        <v>194</v>
      </c>
      <c r="AA2222" s="46">
        <v>16</v>
      </c>
      <c r="AB2222" s="46" t="s">
        <v>195</v>
      </c>
      <c r="AC2222" s="46" t="s">
        <v>7099</v>
      </c>
    </row>
    <row r="2223" spans="1:31" hidden="1">
      <c r="A2223" s="46">
        <v>116</v>
      </c>
      <c r="B2223" s="46" t="s">
        <v>948</v>
      </c>
      <c r="C2223" s="46" t="s">
        <v>6803</v>
      </c>
      <c r="D2223" s="46" t="s">
        <v>2089</v>
      </c>
      <c r="E2223" s="46" t="s">
        <v>7259</v>
      </c>
      <c r="F2223" s="46" t="s">
        <v>7201</v>
      </c>
      <c r="G2223" s="44" t="s">
        <v>7202</v>
      </c>
      <c r="H2223" s="44" t="s">
        <v>3</v>
      </c>
      <c r="I2223" s="46" t="s">
        <v>7201</v>
      </c>
      <c r="J2223" s="44" t="s">
        <v>7203</v>
      </c>
      <c r="K2223" s="46" t="s">
        <v>7204</v>
      </c>
      <c r="L2223" s="46">
        <v>13396063695</v>
      </c>
      <c r="M2223" s="46">
        <v>42552</v>
      </c>
      <c r="N2223" s="46" t="s">
        <v>186</v>
      </c>
      <c r="O2223" s="46" t="s">
        <v>187</v>
      </c>
      <c r="P2223" s="46" t="s">
        <v>193</v>
      </c>
      <c r="Q2223" s="46" t="s">
        <v>6</v>
      </c>
      <c r="R2223" s="46" t="s">
        <v>7</v>
      </c>
      <c r="W2223" s="46" t="s">
        <v>189</v>
      </c>
      <c r="X2223" s="46" t="s">
        <v>194</v>
      </c>
      <c r="AA2223" s="46">
        <v>9</v>
      </c>
      <c r="AB2223" s="46" t="s">
        <v>195</v>
      </c>
      <c r="AC2223" s="46" t="s">
        <v>7099</v>
      </c>
    </row>
    <row r="2224" spans="1:31" hidden="1">
      <c r="A2224" s="46">
        <v>117</v>
      </c>
      <c r="B2224" s="46" t="s">
        <v>948</v>
      </c>
      <c r="C2224" s="46" t="s">
        <v>6803</v>
      </c>
      <c r="D2224" s="46" t="s">
        <v>2089</v>
      </c>
      <c r="E2224" s="46" t="s">
        <v>7259</v>
      </c>
      <c r="F2224" s="46" t="s">
        <v>7205</v>
      </c>
      <c r="G2224" s="44" t="s">
        <v>7206</v>
      </c>
      <c r="H2224" s="44" t="s">
        <v>192</v>
      </c>
      <c r="I2224" s="46" t="s">
        <v>7207</v>
      </c>
      <c r="J2224" s="44" t="s">
        <v>7208</v>
      </c>
      <c r="K2224" s="46" t="s">
        <v>7209</v>
      </c>
      <c r="L2224" s="46" t="s">
        <v>7210</v>
      </c>
      <c r="M2224" s="46">
        <v>42370</v>
      </c>
      <c r="N2224" s="46" t="s">
        <v>186</v>
      </c>
      <c r="O2224" s="46" t="s">
        <v>187</v>
      </c>
      <c r="P2224" s="46" t="s">
        <v>188</v>
      </c>
      <c r="Q2224" s="46" t="s">
        <v>2868</v>
      </c>
      <c r="R2224" s="46" t="s">
        <v>2868</v>
      </c>
      <c r="W2224" s="46" t="s">
        <v>189</v>
      </c>
      <c r="X2224" s="46" t="s">
        <v>194</v>
      </c>
      <c r="AA2224" s="46">
        <v>31</v>
      </c>
      <c r="AB2224" s="46" t="s">
        <v>34</v>
      </c>
      <c r="AC2224" s="46" t="s">
        <v>7099</v>
      </c>
    </row>
    <row r="2225" spans="1:31" hidden="1">
      <c r="A2225" s="46">
        <v>118</v>
      </c>
      <c r="B2225" s="46" t="s">
        <v>948</v>
      </c>
      <c r="C2225" s="46" t="s">
        <v>6803</v>
      </c>
      <c r="D2225" s="46" t="s">
        <v>2089</v>
      </c>
      <c r="E2225" s="46" t="s">
        <v>7259</v>
      </c>
      <c r="F2225" s="46" t="s">
        <v>7205</v>
      </c>
      <c r="G2225" s="44" t="s">
        <v>7206</v>
      </c>
      <c r="H2225" s="44" t="s">
        <v>192</v>
      </c>
      <c r="I2225" s="46" t="s">
        <v>7211</v>
      </c>
      <c r="J2225" s="44" t="s">
        <v>7212</v>
      </c>
      <c r="K2225" s="46" t="s">
        <v>7213</v>
      </c>
      <c r="L2225" s="46" t="s">
        <v>7214</v>
      </c>
      <c r="M2225" s="46">
        <v>42370</v>
      </c>
      <c r="N2225" s="46" t="s">
        <v>186</v>
      </c>
      <c r="O2225" s="46" t="s">
        <v>187</v>
      </c>
      <c r="P2225" s="46" t="s">
        <v>188</v>
      </c>
      <c r="Q2225" s="46" t="s">
        <v>2868</v>
      </c>
      <c r="R2225" s="46" t="s">
        <v>2868</v>
      </c>
      <c r="W2225" s="46" t="s">
        <v>189</v>
      </c>
      <c r="X2225" s="46" t="s">
        <v>194</v>
      </c>
      <c r="AA2225" s="46">
        <v>31</v>
      </c>
      <c r="AB2225" s="46" t="s">
        <v>34</v>
      </c>
      <c r="AC2225" s="46" t="s">
        <v>7099</v>
      </c>
    </row>
    <row r="2226" spans="1:31" hidden="1">
      <c r="A2226" s="46">
        <v>119</v>
      </c>
      <c r="B2226" s="46" t="s">
        <v>948</v>
      </c>
      <c r="C2226" s="46" t="s">
        <v>6803</v>
      </c>
      <c r="D2226" s="46" t="s">
        <v>2089</v>
      </c>
      <c r="E2226" s="46" t="s">
        <v>7259</v>
      </c>
      <c r="F2226" s="46" t="s">
        <v>7205</v>
      </c>
      <c r="G2226" s="44" t="s">
        <v>7206</v>
      </c>
      <c r="H2226" s="44" t="s">
        <v>192</v>
      </c>
      <c r="I2226" s="46" t="s">
        <v>7215</v>
      </c>
      <c r="J2226" s="44" t="s">
        <v>7216</v>
      </c>
      <c r="K2226" s="46" t="s">
        <v>7217</v>
      </c>
      <c r="L2226" s="46">
        <v>18972808078</v>
      </c>
      <c r="M2226" s="46">
        <v>42370</v>
      </c>
      <c r="N2226" s="46" t="s">
        <v>186</v>
      </c>
      <c r="O2226" s="46" t="s">
        <v>187</v>
      </c>
      <c r="P2226" s="46" t="s">
        <v>188</v>
      </c>
      <c r="Q2226" s="46" t="s">
        <v>2868</v>
      </c>
      <c r="R2226" s="46" t="s">
        <v>2868</v>
      </c>
      <c r="W2226" s="46" t="s">
        <v>189</v>
      </c>
      <c r="X2226" s="46" t="s">
        <v>194</v>
      </c>
      <c r="AA2226" s="46">
        <v>31</v>
      </c>
      <c r="AB2226" s="46" t="s">
        <v>34</v>
      </c>
      <c r="AC2226" s="46" t="s">
        <v>7099</v>
      </c>
    </row>
    <row r="2227" spans="1:31" hidden="1">
      <c r="A2227" s="46">
        <v>120</v>
      </c>
      <c r="B2227" s="46" t="s">
        <v>948</v>
      </c>
      <c r="C2227" s="46" t="s">
        <v>6803</v>
      </c>
      <c r="D2227" s="46" t="s">
        <v>2089</v>
      </c>
      <c r="E2227" s="46" t="s">
        <v>7259</v>
      </c>
      <c r="F2227" s="46" t="s">
        <v>7205</v>
      </c>
      <c r="G2227" s="44" t="s">
        <v>7206</v>
      </c>
      <c r="H2227" s="44" t="s">
        <v>1474</v>
      </c>
      <c r="I2227" s="46" t="s">
        <v>7218</v>
      </c>
      <c r="J2227" s="44" t="s">
        <v>7219</v>
      </c>
      <c r="K2227" s="46" t="s">
        <v>7220</v>
      </c>
      <c r="L2227" s="46">
        <v>15871802013</v>
      </c>
      <c r="M2227" s="46">
        <v>42370</v>
      </c>
      <c r="N2227" s="46" t="s">
        <v>186</v>
      </c>
      <c r="O2227" s="46" t="s">
        <v>187</v>
      </c>
      <c r="P2227" s="46" t="s">
        <v>193</v>
      </c>
      <c r="Q2227" s="46" t="s">
        <v>2868</v>
      </c>
      <c r="R2227" s="46" t="s">
        <v>2868</v>
      </c>
      <c r="W2227" s="46" t="s">
        <v>189</v>
      </c>
      <c r="X2227" s="46" t="s">
        <v>194</v>
      </c>
      <c r="AA2227" s="46">
        <v>31</v>
      </c>
      <c r="AB2227" s="46" t="s">
        <v>34</v>
      </c>
      <c r="AC2227" s="46" t="s">
        <v>7099</v>
      </c>
    </row>
    <row r="2228" spans="1:31" hidden="1">
      <c r="A2228" s="46">
        <v>121</v>
      </c>
      <c r="B2228" s="46" t="s">
        <v>948</v>
      </c>
      <c r="C2228" s="46" t="s">
        <v>6803</v>
      </c>
      <c r="D2228" s="46" t="s">
        <v>2089</v>
      </c>
      <c r="E2228" s="46" t="s">
        <v>7259</v>
      </c>
      <c r="F2228" s="46" t="s">
        <v>7205</v>
      </c>
      <c r="G2228" s="44" t="s">
        <v>7206</v>
      </c>
      <c r="H2228" s="44" t="s">
        <v>1474</v>
      </c>
      <c r="I2228" s="46" t="s">
        <v>7221</v>
      </c>
      <c r="J2228" s="44" t="s">
        <v>7222</v>
      </c>
      <c r="K2228" s="46" t="s">
        <v>7223</v>
      </c>
      <c r="L2228" s="46" t="s">
        <v>7224</v>
      </c>
      <c r="M2228" s="46">
        <v>42005</v>
      </c>
      <c r="N2228" s="46" t="s">
        <v>186</v>
      </c>
      <c r="O2228" s="46" t="s">
        <v>187</v>
      </c>
      <c r="P2228" s="46" t="s">
        <v>193</v>
      </c>
      <c r="Q2228" s="46" t="s">
        <v>2868</v>
      </c>
      <c r="R2228" s="46" t="s">
        <v>2868</v>
      </c>
      <c r="W2228" s="46" t="s">
        <v>189</v>
      </c>
      <c r="X2228" s="46" t="s">
        <v>194</v>
      </c>
      <c r="AA2228" s="46">
        <v>31</v>
      </c>
      <c r="AB2228" s="46" t="s">
        <v>34</v>
      </c>
      <c r="AC2228" s="46" t="s">
        <v>7099</v>
      </c>
      <c r="AE2228" s="46" t="s">
        <v>196</v>
      </c>
    </row>
    <row r="2229" spans="1:31" hidden="1">
      <c r="A2229" s="46">
        <v>122</v>
      </c>
      <c r="B2229" s="46" t="s">
        <v>948</v>
      </c>
      <c r="C2229" s="46" t="s">
        <v>6803</v>
      </c>
      <c r="D2229" s="46" t="s">
        <v>2089</v>
      </c>
      <c r="E2229" s="46" t="s">
        <v>7259</v>
      </c>
      <c r="F2229" s="46" t="s">
        <v>7205</v>
      </c>
      <c r="G2229" s="44" t="s">
        <v>7206</v>
      </c>
      <c r="H2229" s="44" t="s">
        <v>1474</v>
      </c>
      <c r="I2229" s="46" t="s">
        <v>7225</v>
      </c>
      <c r="J2229" s="44" t="s">
        <v>7226</v>
      </c>
      <c r="K2229" s="46" t="s">
        <v>7227</v>
      </c>
      <c r="L2229" s="46">
        <v>18908452182</v>
      </c>
      <c r="M2229" s="46">
        <v>42370</v>
      </c>
      <c r="N2229" s="46" t="s">
        <v>186</v>
      </c>
      <c r="O2229" s="46" t="s">
        <v>187</v>
      </c>
      <c r="P2229" s="46" t="s">
        <v>188</v>
      </c>
      <c r="Q2229" s="46" t="s">
        <v>2868</v>
      </c>
      <c r="R2229" s="46" t="s">
        <v>2868</v>
      </c>
      <c r="W2229" s="46" t="s">
        <v>189</v>
      </c>
      <c r="X2229" s="46" t="s">
        <v>194</v>
      </c>
      <c r="AA2229" s="46">
        <v>31</v>
      </c>
      <c r="AB2229" s="46" t="s">
        <v>34</v>
      </c>
      <c r="AC2229" s="46" t="s">
        <v>7099</v>
      </c>
    </row>
    <row r="2230" spans="1:31" hidden="1">
      <c r="A2230" s="46">
        <v>123</v>
      </c>
      <c r="B2230" s="46" t="s">
        <v>948</v>
      </c>
      <c r="C2230" s="46" t="s">
        <v>6803</v>
      </c>
      <c r="D2230" s="46" t="s">
        <v>2089</v>
      </c>
      <c r="E2230" s="46" t="s">
        <v>7259</v>
      </c>
      <c r="F2230" s="46" t="s">
        <v>7205</v>
      </c>
      <c r="G2230" s="44" t="s">
        <v>7206</v>
      </c>
      <c r="H2230" s="44" t="s">
        <v>192</v>
      </c>
      <c r="I2230" s="46" t="s">
        <v>7228</v>
      </c>
      <c r="J2230" s="44" t="s">
        <v>7229</v>
      </c>
      <c r="K2230" s="46" t="s">
        <v>7230</v>
      </c>
      <c r="L2230" s="46">
        <v>15112193307</v>
      </c>
      <c r="M2230" s="46">
        <v>42370</v>
      </c>
      <c r="N2230" s="46" t="s">
        <v>186</v>
      </c>
      <c r="O2230" s="46" t="s">
        <v>187</v>
      </c>
      <c r="P2230" s="46" t="s">
        <v>188</v>
      </c>
      <c r="Q2230" s="46" t="s">
        <v>2868</v>
      </c>
      <c r="R2230" s="46" t="s">
        <v>2868</v>
      </c>
      <c r="W2230" s="46" t="s">
        <v>189</v>
      </c>
      <c r="X2230" s="46" t="s">
        <v>194</v>
      </c>
      <c r="AA2230" s="46">
        <v>31</v>
      </c>
      <c r="AB2230" s="46" t="s">
        <v>34</v>
      </c>
      <c r="AC2230" s="46" t="s">
        <v>7099</v>
      </c>
    </row>
    <row r="2231" spans="1:31" hidden="1">
      <c r="A2231" s="46">
        <v>124</v>
      </c>
      <c r="B2231" s="46" t="s">
        <v>948</v>
      </c>
      <c r="C2231" s="46" t="s">
        <v>6803</v>
      </c>
      <c r="D2231" s="46" t="s">
        <v>2089</v>
      </c>
      <c r="E2231" s="46" t="s">
        <v>7259</v>
      </c>
      <c r="F2231" s="46" t="s">
        <v>7205</v>
      </c>
      <c r="G2231" s="44" t="s">
        <v>7206</v>
      </c>
      <c r="H2231" s="44" t="s">
        <v>192</v>
      </c>
      <c r="I2231" s="46" t="s">
        <v>7231</v>
      </c>
      <c r="J2231" s="44" t="s">
        <v>7232</v>
      </c>
      <c r="K2231" s="46" t="s">
        <v>7233</v>
      </c>
      <c r="L2231" s="46" t="s">
        <v>7234</v>
      </c>
      <c r="M2231" s="46">
        <v>42370</v>
      </c>
      <c r="N2231" s="46" t="s">
        <v>186</v>
      </c>
      <c r="O2231" s="46" t="s">
        <v>187</v>
      </c>
      <c r="P2231" s="46" t="s">
        <v>193</v>
      </c>
      <c r="Q2231" s="46" t="s">
        <v>2868</v>
      </c>
      <c r="R2231" s="46" t="s">
        <v>2868</v>
      </c>
      <c r="W2231" s="46" t="s">
        <v>189</v>
      </c>
      <c r="X2231" s="46" t="s">
        <v>194</v>
      </c>
      <c r="AA2231" s="46">
        <v>31</v>
      </c>
      <c r="AB2231" s="46" t="s">
        <v>34</v>
      </c>
      <c r="AC2231" s="46" t="s">
        <v>7099</v>
      </c>
    </row>
    <row r="2232" spans="1:31" hidden="1">
      <c r="A2232" s="46">
        <v>125</v>
      </c>
      <c r="B2232" s="46" t="s">
        <v>948</v>
      </c>
      <c r="C2232" s="46" t="s">
        <v>6803</v>
      </c>
      <c r="D2232" s="46" t="s">
        <v>2089</v>
      </c>
      <c r="E2232" s="46" t="s">
        <v>7259</v>
      </c>
      <c r="F2232" s="46" t="s">
        <v>7205</v>
      </c>
      <c r="G2232" s="44" t="s">
        <v>7206</v>
      </c>
      <c r="H2232" s="44" t="s">
        <v>5</v>
      </c>
      <c r="I2232" s="46" t="s">
        <v>7235</v>
      </c>
      <c r="J2232" s="44" t="s">
        <v>7236</v>
      </c>
      <c r="K2232" s="46" t="s">
        <v>7237</v>
      </c>
      <c r="L2232" s="46" t="s">
        <v>7238</v>
      </c>
      <c r="M2232" s="46">
        <v>42370</v>
      </c>
      <c r="N2232" s="46" t="s">
        <v>186</v>
      </c>
      <c r="O2232" s="46" t="s">
        <v>187</v>
      </c>
      <c r="P2232" s="46" t="s">
        <v>188</v>
      </c>
      <c r="Q2232" s="46" t="s">
        <v>2868</v>
      </c>
      <c r="R2232" s="46" t="s">
        <v>2868</v>
      </c>
      <c r="W2232" s="46" t="s">
        <v>189</v>
      </c>
      <c r="X2232" s="46" t="s">
        <v>194</v>
      </c>
      <c r="AA2232" s="46">
        <v>31</v>
      </c>
      <c r="AB2232" s="46" t="s">
        <v>34</v>
      </c>
      <c r="AC2232" s="46" t="s">
        <v>7099</v>
      </c>
    </row>
    <row r="2233" spans="1:31" hidden="1">
      <c r="A2233" s="46">
        <v>126</v>
      </c>
      <c r="B2233" s="46" t="s">
        <v>948</v>
      </c>
      <c r="C2233" s="46" t="s">
        <v>6803</v>
      </c>
      <c r="D2233" s="46" t="s">
        <v>2089</v>
      </c>
      <c r="E2233" s="46" t="s">
        <v>7259</v>
      </c>
      <c r="F2233" s="46" t="s">
        <v>7205</v>
      </c>
      <c r="G2233" s="44" t="s">
        <v>7206</v>
      </c>
      <c r="H2233" s="44" t="s">
        <v>5</v>
      </c>
      <c r="I2233" s="46" t="s">
        <v>7239</v>
      </c>
      <c r="J2233" s="44" t="s">
        <v>7240</v>
      </c>
      <c r="K2233" s="46" t="s">
        <v>7241</v>
      </c>
      <c r="L2233" s="46" t="s">
        <v>7242</v>
      </c>
      <c r="M2233" s="46">
        <v>42370</v>
      </c>
      <c r="N2233" s="46" t="s">
        <v>186</v>
      </c>
      <c r="O2233" s="46" t="s">
        <v>187</v>
      </c>
      <c r="P2233" s="46" t="s">
        <v>188</v>
      </c>
      <c r="Q2233" s="46" t="s">
        <v>2868</v>
      </c>
      <c r="R2233" s="46" t="s">
        <v>2868</v>
      </c>
      <c r="W2233" s="46" t="s">
        <v>189</v>
      </c>
      <c r="X2233" s="46" t="s">
        <v>194</v>
      </c>
      <c r="AA2233" s="46">
        <v>31</v>
      </c>
      <c r="AB2233" s="46" t="s">
        <v>34</v>
      </c>
      <c r="AC2233" s="46" t="s">
        <v>7099</v>
      </c>
    </row>
    <row r="2234" spans="1:31" hidden="1">
      <c r="A2234" s="46">
        <v>127</v>
      </c>
      <c r="B2234" s="46" t="s">
        <v>948</v>
      </c>
      <c r="C2234" s="46" t="s">
        <v>6803</v>
      </c>
      <c r="D2234" s="46" t="s">
        <v>2089</v>
      </c>
      <c r="E2234" s="46" t="s">
        <v>7259</v>
      </c>
      <c r="F2234" s="46" t="s">
        <v>7205</v>
      </c>
      <c r="G2234" s="44" t="s">
        <v>7206</v>
      </c>
      <c r="H2234" s="44" t="s">
        <v>5</v>
      </c>
      <c r="I2234" s="46" t="s">
        <v>7243</v>
      </c>
      <c r="J2234" s="44" t="s">
        <v>7244</v>
      </c>
      <c r="K2234" s="46" t="s">
        <v>7245</v>
      </c>
      <c r="L2234" s="46" t="s">
        <v>7246</v>
      </c>
      <c r="M2234" s="46">
        <v>42370</v>
      </c>
      <c r="N2234" s="46" t="s">
        <v>186</v>
      </c>
      <c r="O2234" s="46" t="s">
        <v>187</v>
      </c>
      <c r="P2234" s="46" t="s">
        <v>188</v>
      </c>
      <c r="Q2234" s="46" t="s">
        <v>2868</v>
      </c>
      <c r="R2234" s="46" t="s">
        <v>2868</v>
      </c>
      <c r="W2234" s="46" t="s">
        <v>189</v>
      </c>
      <c r="X2234" s="46" t="s">
        <v>194</v>
      </c>
      <c r="AA2234" s="46">
        <v>31</v>
      </c>
      <c r="AB2234" s="46" t="s">
        <v>34</v>
      </c>
      <c r="AC2234" s="46" t="s">
        <v>7099</v>
      </c>
    </row>
    <row r="2235" spans="1:31" hidden="1">
      <c r="A2235" s="46">
        <v>128</v>
      </c>
      <c r="B2235" s="46" t="s">
        <v>948</v>
      </c>
      <c r="C2235" s="46" t="s">
        <v>6803</v>
      </c>
      <c r="D2235" s="46" t="s">
        <v>2089</v>
      </c>
      <c r="E2235" s="46" t="s">
        <v>7259</v>
      </c>
      <c r="F2235" s="46" t="s">
        <v>7205</v>
      </c>
      <c r="G2235" s="44" t="s">
        <v>7206</v>
      </c>
      <c r="H2235" s="44" t="s">
        <v>5</v>
      </c>
      <c r="I2235" s="46" t="s">
        <v>7247</v>
      </c>
      <c r="J2235" s="44" t="s">
        <v>7248</v>
      </c>
      <c r="K2235" s="46" t="s">
        <v>7249</v>
      </c>
      <c r="L2235" s="46" t="s">
        <v>7250</v>
      </c>
      <c r="M2235" s="46">
        <v>42370</v>
      </c>
      <c r="N2235" s="46" t="s">
        <v>186</v>
      </c>
      <c r="O2235" s="46" t="s">
        <v>187</v>
      </c>
      <c r="P2235" s="46" t="s">
        <v>188</v>
      </c>
      <c r="Q2235" s="46" t="s">
        <v>2868</v>
      </c>
      <c r="R2235" s="46" t="s">
        <v>2868</v>
      </c>
      <c r="W2235" s="46" t="s">
        <v>189</v>
      </c>
      <c r="X2235" s="46" t="s">
        <v>194</v>
      </c>
      <c r="AA2235" s="46">
        <v>31</v>
      </c>
      <c r="AB2235" s="46" t="s">
        <v>34</v>
      </c>
      <c r="AC2235" s="46" t="s">
        <v>7099</v>
      </c>
    </row>
    <row r="2236" spans="1:31" hidden="1">
      <c r="A2236" s="46">
        <v>129</v>
      </c>
      <c r="B2236" s="46" t="s">
        <v>948</v>
      </c>
      <c r="C2236" s="46" t="s">
        <v>6803</v>
      </c>
      <c r="D2236" s="46" t="s">
        <v>2089</v>
      </c>
      <c r="E2236" s="46" t="s">
        <v>7259</v>
      </c>
      <c r="F2236" s="46" t="s">
        <v>7205</v>
      </c>
      <c r="G2236" s="44" t="s">
        <v>7206</v>
      </c>
      <c r="H2236" s="44" t="s">
        <v>3</v>
      </c>
      <c r="I2236" s="46" t="s">
        <v>7205</v>
      </c>
      <c r="J2236" s="44" t="s">
        <v>7251</v>
      </c>
      <c r="K2236" s="46" t="s">
        <v>7252</v>
      </c>
      <c r="L2236" s="46" t="s">
        <v>7253</v>
      </c>
      <c r="M2236" s="46">
        <v>42370</v>
      </c>
      <c r="N2236" s="46" t="s">
        <v>186</v>
      </c>
      <c r="O2236" s="46" t="s">
        <v>187</v>
      </c>
      <c r="P2236" s="46" t="s">
        <v>193</v>
      </c>
      <c r="Q2236" s="46" t="s">
        <v>2868</v>
      </c>
      <c r="R2236" s="46" t="s">
        <v>2868</v>
      </c>
      <c r="W2236" s="46" t="s">
        <v>189</v>
      </c>
      <c r="X2236" s="46" t="s">
        <v>194</v>
      </c>
      <c r="AA2236" s="46">
        <v>31</v>
      </c>
      <c r="AB2236" s="46" t="s">
        <v>34</v>
      </c>
      <c r="AC2236" s="46" t="s">
        <v>7099</v>
      </c>
    </row>
    <row r="2237" spans="1:31" hidden="1">
      <c r="A2237" s="46">
        <v>130</v>
      </c>
      <c r="B2237" s="46" t="s">
        <v>948</v>
      </c>
      <c r="C2237" s="46" t="s">
        <v>6803</v>
      </c>
      <c r="D2237" s="46" t="s">
        <v>2089</v>
      </c>
      <c r="E2237" s="46" t="s">
        <v>7259</v>
      </c>
      <c r="F2237" s="46" t="s">
        <v>7254</v>
      </c>
      <c r="G2237" s="44" t="s">
        <v>7255</v>
      </c>
      <c r="H2237" s="44" t="s">
        <v>3</v>
      </c>
      <c r="I2237" s="46" t="s">
        <v>7254</v>
      </c>
      <c r="J2237" s="44" t="s">
        <v>7256</v>
      </c>
      <c r="K2237" s="46" t="s">
        <v>7257</v>
      </c>
      <c r="L2237" s="46" t="s">
        <v>7258</v>
      </c>
      <c r="M2237" s="46">
        <v>42491</v>
      </c>
      <c r="N2237" s="46" t="s">
        <v>186</v>
      </c>
      <c r="O2237" s="46" t="s">
        <v>187</v>
      </c>
      <c r="P2237" s="46" t="s">
        <v>188</v>
      </c>
      <c r="Q2237" s="46" t="s">
        <v>6</v>
      </c>
      <c r="R2237" s="46" t="s">
        <v>7</v>
      </c>
      <c r="W2237" s="46" t="s">
        <v>189</v>
      </c>
      <c r="X2237" s="46" t="s">
        <v>194</v>
      </c>
      <c r="AA2237" s="46">
        <v>7</v>
      </c>
      <c r="AB2237" s="46" t="s">
        <v>195</v>
      </c>
      <c r="AC2237" s="46" t="s">
        <v>7099</v>
      </c>
    </row>
    <row r="2238" spans="1:31" hidden="1">
      <c r="A2238" s="46">
        <v>142</v>
      </c>
      <c r="B2238" s="46" t="s">
        <v>951</v>
      </c>
      <c r="C2238" s="46" t="s">
        <v>2450</v>
      </c>
      <c r="D2238" s="46" t="s">
        <v>1066</v>
      </c>
      <c r="E2238" s="46" t="s">
        <v>7259</v>
      </c>
      <c r="F2238" s="46" t="s">
        <v>7961</v>
      </c>
      <c r="G2238" s="44" t="s">
        <v>8256</v>
      </c>
      <c r="H2238" s="44" t="s">
        <v>3</v>
      </c>
      <c r="I2238" s="46" t="s">
        <v>7961</v>
      </c>
      <c r="J2238" s="44" t="s">
        <v>7962</v>
      </c>
      <c r="K2238" s="46" t="s">
        <v>7963</v>
      </c>
      <c r="L2238" s="46">
        <v>15050882171</v>
      </c>
      <c r="M2238" s="46">
        <v>42430</v>
      </c>
      <c r="N2238" s="46" t="s">
        <v>186</v>
      </c>
      <c r="O2238" s="46" t="s">
        <v>187</v>
      </c>
      <c r="P2238" s="46" t="s">
        <v>188</v>
      </c>
      <c r="Q2238" s="46" t="s">
        <v>7</v>
      </c>
      <c r="R2238" s="46" t="s">
        <v>7</v>
      </c>
      <c r="T2238" s="46" t="s">
        <v>194</v>
      </c>
      <c r="U2238" s="46" t="s">
        <v>194</v>
      </c>
      <c r="V2238" s="46">
        <v>42551</v>
      </c>
      <c r="W2238" s="46" t="s">
        <v>189</v>
      </c>
      <c r="X2238" s="46" t="s">
        <v>194</v>
      </c>
      <c r="AA2238" s="46">
        <v>15</v>
      </c>
      <c r="AB2238" s="46" t="s">
        <v>195</v>
      </c>
      <c r="AC2238" s="46" t="s">
        <v>7964</v>
      </c>
      <c r="AD2238" s="46" t="s">
        <v>190</v>
      </c>
      <c r="AE2238" s="46" t="s">
        <v>196</v>
      </c>
    </row>
    <row r="2239" spans="1:31" hidden="1">
      <c r="A2239" s="46">
        <v>142</v>
      </c>
      <c r="B2239" s="46" t="s">
        <v>951</v>
      </c>
      <c r="C2239" s="46" t="s">
        <v>2450</v>
      </c>
      <c r="D2239" s="46" t="s">
        <v>1066</v>
      </c>
      <c r="E2239" s="46" t="s">
        <v>7259</v>
      </c>
      <c r="F2239" s="46" t="s">
        <v>7961</v>
      </c>
      <c r="G2239" s="44" t="s">
        <v>8256</v>
      </c>
      <c r="H2239" s="44" t="s">
        <v>46</v>
      </c>
      <c r="I2239" s="46" t="s">
        <v>8257</v>
      </c>
      <c r="J2239" s="44" t="s">
        <v>8258</v>
      </c>
      <c r="K2239" s="46" t="s">
        <v>8259</v>
      </c>
      <c r="L2239" s="46">
        <v>18952000980</v>
      </c>
      <c r="M2239" s="46">
        <v>42430</v>
      </c>
      <c r="N2239" s="46" t="s">
        <v>186</v>
      </c>
      <c r="O2239" s="46" t="s">
        <v>187</v>
      </c>
      <c r="P2239" s="46" t="s">
        <v>193</v>
      </c>
      <c r="Q2239" s="46" t="s">
        <v>7</v>
      </c>
      <c r="R2239" s="46" t="s">
        <v>7</v>
      </c>
      <c r="T2239" s="46" t="s">
        <v>194</v>
      </c>
      <c r="U2239" s="46" t="s">
        <v>194</v>
      </c>
      <c r="V2239" s="46">
        <v>42551</v>
      </c>
      <c r="W2239" s="46" t="s">
        <v>189</v>
      </c>
      <c r="X2239" s="46" t="s">
        <v>194</v>
      </c>
      <c r="AA2239" s="46">
        <v>15</v>
      </c>
      <c r="AB2239" s="46" t="s">
        <v>195</v>
      </c>
      <c r="AC2239" s="46" t="s">
        <v>7964</v>
      </c>
      <c r="AD2239" s="46" t="s">
        <v>190</v>
      </c>
      <c r="AE2239" s="46" t="s">
        <v>7348</v>
      </c>
    </row>
    <row r="2240" spans="1:31" hidden="1">
      <c r="A2240" s="46">
        <v>143</v>
      </c>
      <c r="B2240" s="46" t="s">
        <v>951</v>
      </c>
      <c r="C2240" s="46" t="s">
        <v>2450</v>
      </c>
      <c r="D2240" s="46" t="s">
        <v>1066</v>
      </c>
      <c r="E2240" s="46" t="s">
        <v>7259</v>
      </c>
      <c r="F2240" s="46" t="s">
        <v>7965</v>
      </c>
      <c r="G2240" s="44" t="s">
        <v>7970</v>
      </c>
      <c r="H2240" s="44" t="s">
        <v>3</v>
      </c>
      <c r="I2240" s="46" t="s">
        <v>7965</v>
      </c>
      <c r="J2240" s="44" t="s">
        <v>7966</v>
      </c>
      <c r="K2240" s="46" t="s">
        <v>7967</v>
      </c>
      <c r="L2240" s="46" t="s">
        <v>7968</v>
      </c>
      <c r="M2240" s="46">
        <v>42064</v>
      </c>
      <c r="N2240" s="46" t="s">
        <v>186</v>
      </c>
      <c r="O2240" s="46" t="s">
        <v>187</v>
      </c>
      <c r="P2240" s="46" t="s">
        <v>193</v>
      </c>
      <c r="Q2240" s="46" t="s">
        <v>7</v>
      </c>
      <c r="R2240" s="46" t="s">
        <v>7</v>
      </c>
      <c r="S2240" s="46" t="s">
        <v>194</v>
      </c>
      <c r="T2240" s="46" t="s">
        <v>194</v>
      </c>
      <c r="U2240" s="46" t="s">
        <v>194</v>
      </c>
      <c r="V2240" s="46">
        <v>42275</v>
      </c>
      <c r="W2240" s="46" t="s">
        <v>189</v>
      </c>
      <c r="X2240" s="46" t="s">
        <v>194</v>
      </c>
      <c r="AA2240" s="46">
        <v>26</v>
      </c>
      <c r="AB2240" s="46" t="s">
        <v>34</v>
      </c>
      <c r="AC2240" s="46" t="s">
        <v>7969</v>
      </c>
      <c r="AD2240" s="46" t="s">
        <v>190</v>
      </c>
      <c r="AE2240" s="46" t="s">
        <v>196</v>
      </c>
    </row>
    <row r="2241" spans="1:31" hidden="1">
      <c r="A2241" s="46">
        <v>143</v>
      </c>
      <c r="B2241" s="46" t="s">
        <v>951</v>
      </c>
      <c r="C2241" s="46" t="s">
        <v>2450</v>
      </c>
      <c r="D2241" s="46" t="s">
        <v>1066</v>
      </c>
      <c r="E2241" s="46" t="s">
        <v>7259</v>
      </c>
      <c r="F2241" s="46" t="s">
        <v>7965</v>
      </c>
      <c r="G2241" s="44" t="s">
        <v>7970</v>
      </c>
      <c r="H2241" s="44" t="s">
        <v>46</v>
      </c>
      <c r="I2241" s="46" t="s">
        <v>8257</v>
      </c>
      <c r="J2241" s="44" t="s">
        <v>8258</v>
      </c>
      <c r="K2241" s="46" t="s">
        <v>8259</v>
      </c>
      <c r="L2241" s="46">
        <v>18952000980</v>
      </c>
      <c r="M2241" s="46">
        <v>42064</v>
      </c>
      <c r="N2241" s="46" t="s">
        <v>186</v>
      </c>
      <c r="O2241" s="46" t="s">
        <v>187</v>
      </c>
      <c r="P2241" s="46" t="s">
        <v>193</v>
      </c>
      <c r="Q2241" s="46" t="s">
        <v>7</v>
      </c>
      <c r="R2241" s="46" t="s">
        <v>7</v>
      </c>
      <c r="S2241" s="46" t="s">
        <v>194</v>
      </c>
      <c r="T2241" s="46" t="s">
        <v>194</v>
      </c>
      <c r="U2241" s="46" t="s">
        <v>194</v>
      </c>
      <c r="V2241" s="46">
        <v>42275</v>
      </c>
      <c r="W2241" s="46" t="s">
        <v>189</v>
      </c>
      <c r="X2241" s="46" t="s">
        <v>194</v>
      </c>
      <c r="AA2241" s="46">
        <v>26</v>
      </c>
      <c r="AB2241" s="46" t="s">
        <v>34</v>
      </c>
      <c r="AC2241" s="46" t="s">
        <v>7969</v>
      </c>
      <c r="AD2241" s="46" t="s">
        <v>190</v>
      </c>
      <c r="AE2241" s="46" t="s">
        <v>7348</v>
      </c>
    </row>
    <row r="2242" spans="1:31" hidden="1">
      <c r="A2242" s="46">
        <v>144</v>
      </c>
      <c r="B2242" s="46" t="s">
        <v>951</v>
      </c>
      <c r="C2242" s="46" t="s">
        <v>2450</v>
      </c>
      <c r="D2242" s="46" t="s">
        <v>1066</v>
      </c>
      <c r="E2242" s="46" t="s">
        <v>7259</v>
      </c>
      <c r="F2242" s="46" t="s">
        <v>7971</v>
      </c>
      <c r="G2242" s="44" t="s">
        <v>8260</v>
      </c>
      <c r="H2242" s="44" t="s">
        <v>3</v>
      </c>
      <c r="I2242" s="46" t="s">
        <v>7971</v>
      </c>
      <c r="J2242" s="44" t="s">
        <v>7972</v>
      </c>
      <c r="K2242" s="46" t="s">
        <v>7973</v>
      </c>
      <c r="L2242" s="46">
        <v>15952002403</v>
      </c>
      <c r="M2242" s="46">
        <v>42248</v>
      </c>
      <c r="N2242" s="46" t="s">
        <v>186</v>
      </c>
      <c r="O2242" s="46" t="s">
        <v>187</v>
      </c>
      <c r="P2242" s="46" t="s">
        <v>188</v>
      </c>
      <c r="Q2242" s="46" t="s">
        <v>7</v>
      </c>
      <c r="R2242" s="46" t="s">
        <v>7</v>
      </c>
      <c r="S2242" s="46" t="s">
        <v>194</v>
      </c>
      <c r="T2242" s="46" t="s">
        <v>194</v>
      </c>
      <c r="U2242" s="46" t="s">
        <v>194</v>
      </c>
      <c r="V2242" s="46">
        <v>42275</v>
      </c>
      <c r="W2242" s="46" t="s">
        <v>189</v>
      </c>
      <c r="X2242" s="46" t="s">
        <v>194</v>
      </c>
      <c r="AA2242" s="46">
        <v>40</v>
      </c>
      <c r="AB2242" s="46" t="s">
        <v>34</v>
      </c>
      <c r="AC2242" s="46" t="s">
        <v>7974</v>
      </c>
      <c r="AD2242" s="46" t="s">
        <v>190</v>
      </c>
      <c r="AE2242" s="46" t="s">
        <v>196</v>
      </c>
    </row>
    <row r="2243" spans="1:31" hidden="1">
      <c r="A2243" s="46">
        <v>144</v>
      </c>
      <c r="B2243" s="46" t="s">
        <v>951</v>
      </c>
      <c r="C2243" s="46" t="s">
        <v>2450</v>
      </c>
      <c r="D2243" s="46" t="s">
        <v>1066</v>
      </c>
      <c r="E2243" s="46" t="s">
        <v>7259</v>
      </c>
      <c r="F2243" s="46" t="s">
        <v>7971</v>
      </c>
      <c r="G2243" s="44" t="s">
        <v>8260</v>
      </c>
      <c r="H2243" s="44" t="s">
        <v>46</v>
      </c>
      <c r="I2243" s="46" t="s">
        <v>8257</v>
      </c>
      <c r="J2243" s="44" t="s">
        <v>8258</v>
      </c>
      <c r="K2243" s="46" t="s">
        <v>8259</v>
      </c>
      <c r="L2243" s="46">
        <v>18952000980</v>
      </c>
      <c r="M2243" s="46">
        <v>42248</v>
      </c>
      <c r="N2243" s="46" t="s">
        <v>186</v>
      </c>
      <c r="O2243" s="46" t="s">
        <v>187</v>
      </c>
      <c r="P2243" s="46" t="s">
        <v>193</v>
      </c>
      <c r="Q2243" s="46" t="s">
        <v>7</v>
      </c>
      <c r="R2243" s="46" t="s">
        <v>7</v>
      </c>
      <c r="S2243" s="46" t="s">
        <v>194</v>
      </c>
      <c r="T2243" s="46" t="s">
        <v>194</v>
      </c>
      <c r="U2243" s="46" t="s">
        <v>194</v>
      </c>
      <c r="V2243" s="46">
        <v>42275</v>
      </c>
      <c r="W2243" s="46" t="s">
        <v>189</v>
      </c>
      <c r="X2243" s="46" t="s">
        <v>194</v>
      </c>
      <c r="AA2243" s="46">
        <v>40</v>
      </c>
      <c r="AB2243" s="46" t="s">
        <v>34</v>
      </c>
      <c r="AC2243" s="46" t="s">
        <v>7974</v>
      </c>
      <c r="AD2243" s="46" t="s">
        <v>190</v>
      </c>
      <c r="AE2243" s="46" t="s">
        <v>7348</v>
      </c>
    </row>
    <row r="2244" spans="1:31" hidden="1">
      <c r="A2244" s="46">
        <v>145</v>
      </c>
      <c r="B2244" s="46" t="s">
        <v>951</v>
      </c>
      <c r="C2244" s="46" t="s">
        <v>2450</v>
      </c>
      <c r="D2244" s="46" t="s">
        <v>1066</v>
      </c>
      <c r="E2244" s="46" t="s">
        <v>7259</v>
      </c>
      <c r="F2244" s="46" t="s">
        <v>7975</v>
      </c>
      <c r="G2244" s="44" t="s">
        <v>7976</v>
      </c>
      <c r="H2244" s="44" t="s">
        <v>3</v>
      </c>
      <c r="I2244" s="46" t="s">
        <v>7975</v>
      </c>
      <c r="J2244" s="44" t="s">
        <v>7977</v>
      </c>
      <c r="K2244" s="46" t="s">
        <v>7978</v>
      </c>
      <c r="L2244" s="46" t="s">
        <v>7979</v>
      </c>
      <c r="M2244" s="46">
        <v>42248</v>
      </c>
      <c r="N2244" s="46" t="s">
        <v>186</v>
      </c>
      <c r="O2244" s="46" t="s">
        <v>187</v>
      </c>
      <c r="P2244" s="46" t="s">
        <v>188</v>
      </c>
      <c r="Q2244" s="46" t="s">
        <v>7</v>
      </c>
      <c r="R2244" s="46" t="s">
        <v>7</v>
      </c>
      <c r="S2244" s="46" t="s">
        <v>194</v>
      </c>
      <c r="T2244" s="46" t="s">
        <v>194</v>
      </c>
      <c r="U2244" s="46" t="s">
        <v>194</v>
      </c>
      <c r="V2244" s="46">
        <v>42275</v>
      </c>
      <c r="W2244" s="46" t="s">
        <v>189</v>
      </c>
      <c r="X2244" s="46" t="s">
        <v>194</v>
      </c>
      <c r="AA2244" s="46">
        <v>11</v>
      </c>
      <c r="AB2244" s="46" t="s">
        <v>195</v>
      </c>
      <c r="AC2244" s="46" t="s">
        <v>7980</v>
      </c>
      <c r="AD2244" s="46" t="s">
        <v>190</v>
      </c>
      <c r="AE2244" s="46" t="s">
        <v>196</v>
      </c>
    </row>
    <row r="2245" spans="1:31" hidden="1">
      <c r="A2245" s="46">
        <v>148</v>
      </c>
      <c r="B2245" s="46" t="s">
        <v>951</v>
      </c>
      <c r="C2245" s="46" t="s">
        <v>2450</v>
      </c>
      <c r="D2245" s="46" t="s">
        <v>1066</v>
      </c>
      <c r="E2245" s="46" t="s">
        <v>7259</v>
      </c>
      <c r="F2245" s="46" t="s">
        <v>7975</v>
      </c>
      <c r="G2245" s="44" t="s">
        <v>7976</v>
      </c>
      <c r="H2245" s="44" t="s">
        <v>3</v>
      </c>
      <c r="I2245" s="46" t="s">
        <v>7981</v>
      </c>
      <c r="J2245" s="44" t="s">
        <v>7982</v>
      </c>
      <c r="K2245" s="46" t="s">
        <v>7983</v>
      </c>
      <c r="L2245" s="46" t="s">
        <v>7984</v>
      </c>
      <c r="M2245" s="46">
        <v>42248</v>
      </c>
      <c r="N2245" s="46" t="s">
        <v>186</v>
      </c>
      <c r="O2245" s="46" t="s">
        <v>187</v>
      </c>
      <c r="P2245" s="46" t="s">
        <v>188</v>
      </c>
      <c r="Q2245" s="46" t="s">
        <v>7</v>
      </c>
      <c r="R2245" s="46" t="s">
        <v>7</v>
      </c>
      <c r="S2245" s="46" t="s">
        <v>194</v>
      </c>
      <c r="T2245" s="46" t="s">
        <v>194</v>
      </c>
      <c r="U2245" s="46" t="s">
        <v>194</v>
      </c>
      <c r="V2245" s="46">
        <v>42275</v>
      </c>
      <c r="W2245" s="46" t="s">
        <v>189</v>
      </c>
      <c r="X2245" s="46" t="s">
        <v>194</v>
      </c>
      <c r="AA2245" s="46">
        <v>11</v>
      </c>
      <c r="AB2245" s="46" t="s">
        <v>195</v>
      </c>
      <c r="AC2245" s="46" t="s">
        <v>7980</v>
      </c>
      <c r="AD2245" s="46" t="s">
        <v>190</v>
      </c>
      <c r="AE2245" s="46" t="s">
        <v>196</v>
      </c>
    </row>
    <row r="2246" spans="1:31" hidden="1">
      <c r="A2246" s="46">
        <v>145</v>
      </c>
      <c r="B2246" s="46" t="s">
        <v>951</v>
      </c>
      <c r="C2246" s="46" t="s">
        <v>2450</v>
      </c>
      <c r="D2246" s="46" t="s">
        <v>1066</v>
      </c>
      <c r="E2246" s="46" t="s">
        <v>7259</v>
      </c>
      <c r="F2246" s="46" t="s">
        <v>7975</v>
      </c>
      <c r="G2246" s="44" t="s">
        <v>7976</v>
      </c>
      <c r="H2246" s="44" t="s">
        <v>46</v>
      </c>
      <c r="I2246" s="46" t="s">
        <v>8257</v>
      </c>
      <c r="J2246" s="44" t="s">
        <v>8258</v>
      </c>
      <c r="K2246" s="46" t="s">
        <v>8259</v>
      </c>
      <c r="L2246" s="46">
        <v>18952000980</v>
      </c>
      <c r="M2246" s="46">
        <v>42248</v>
      </c>
      <c r="N2246" s="46" t="s">
        <v>186</v>
      </c>
      <c r="O2246" s="46" t="s">
        <v>187</v>
      </c>
      <c r="P2246" s="46" t="s">
        <v>193</v>
      </c>
      <c r="Q2246" s="46" t="s">
        <v>7</v>
      </c>
      <c r="R2246" s="46" t="s">
        <v>7</v>
      </c>
      <c r="S2246" s="46" t="s">
        <v>194</v>
      </c>
      <c r="T2246" s="46" t="s">
        <v>194</v>
      </c>
      <c r="U2246" s="46" t="s">
        <v>194</v>
      </c>
      <c r="V2246" s="46">
        <v>42275</v>
      </c>
      <c r="W2246" s="46" t="s">
        <v>189</v>
      </c>
      <c r="X2246" s="46" t="s">
        <v>194</v>
      </c>
      <c r="AA2246" s="46">
        <v>11</v>
      </c>
      <c r="AB2246" s="46" t="s">
        <v>195</v>
      </c>
      <c r="AC2246" s="46" t="s">
        <v>7980</v>
      </c>
      <c r="AD2246" s="46" t="s">
        <v>190</v>
      </c>
      <c r="AE2246" s="46" t="s">
        <v>7348</v>
      </c>
    </row>
    <row r="2247" spans="1:31" hidden="1">
      <c r="A2247" s="46">
        <v>146</v>
      </c>
      <c r="B2247" s="46" t="s">
        <v>951</v>
      </c>
      <c r="C2247" s="46" t="s">
        <v>2450</v>
      </c>
      <c r="D2247" s="46" t="s">
        <v>1066</v>
      </c>
      <c r="E2247" s="46" t="s">
        <v>7259</v>
      </c>
      <c r="F2247" s="46" t="s">
        <v>472</v>
      </c>
      <c r="G2247" s="44" t="s">
        <v>7985</v>
      </c>
      <c r="H2247" s="44" t="s">
        <v>3</v>
      </c>
      <c r="I2247" s="46" t="s">
        <v>472</v>
      </c>
      <c r="J2247" s="44" t="s">
        <v>474</v>
      </c>
      <c r="K2247" s="46" t="s">
        <v>475</v>
      </c>
      <c r="L2247" s="46" t="s">
        <v>7986</v>
      </c>
      <c r="M2247" s="46">
        <v>42064</v>
      </c>
      <c r="N2247" s="46" t="s">
        <v>186</v>
      </c>
      <c r="O2247" s="46" t="s">
        <v>187</v>
      </c>
      <c r="P2247" s="46" t="s">
        <v>193</v>
      </c>
      <c r="Q2247" s="46" t="s">
        <v>7</v>
      </c>
      <c r="R2247" s="46" t="s">
        <v>4</v>
      </c>
      <c r="S2247" s="46" t="s">
        <v>194</v>
      </c>
      <c r="T2247" s="46" t="s">
        <v>194</v>
      </c>
      <c r="U2247" s="46" t="s">
        <v>194</v>
      </c>
      <c r="V2247" s="46">
        <v>42275</v>
      </c>
      <c r="W2247" s="46" t="s">
        <v>189</v>
      </c>
      <c r="X2247" s="46" t="s">
        <v>194</v>
      </c>
      <c r="AA2247" s="46">
        <v>15</v>
      </c>
      <c r="AB2247" s="46" t="s">
        <v>34</v>
      </c>
      <c r="AC2247" s="46" t="e">
        <v>#N/A</v>
      </c>
      <c r="AD2247" s="46" t="s">
        <v>190</v>
      </c>
      <c r="AE2247" s="46" t="s">
        <v>196</v>
      </c>
    </row>
    <row r="2248" spans="1:31" hidden="1">
      <c r="A2248" s="46">
        <v>146</v>
      </c>
      <c r="B2248" s="46" t="s">
        <v>951</v>
      </c>
      <c r="C2248" s="46" t="s">
        <v>2450</v>
      </c>
      <c r="D2248" s="46" t="s">
        <v>1066</v>
      </c>
      <c r="E2248" s="46" t="s">
        <v>7259</v>
      </c>
      <c r="F2248" s="46" t="s">
        <v>472</v>
      </c>
      <c r="G2248" s="44" t="s">
        <v>7985</v>
      </c>
      <c r="H2248" s="44" t="s">
        <v>192</v>
      </c>
      <c r="I2248" s="46" t="s">
        <v>472</v>
      </c>
      <c r="J2248" s="44" t="s">
        <v>474</v>
      </c>
      <c r="K2248" s="46" t="s">
        <v>475</v>
      </c>
      <c r="L2248" s="46" t="s">
        <v>7986</v>
      </c>
      <c r="M2248" s="46">
        <v>42064</v>
      </c>
      <c r="N2248" s="46" t="s">
        <v>186</v>
      </c>
      <c r="O2248" s="46" t="s">
        <v>187</v>
      </c>
      <c r="P2248" s="46" t="s">
        <v>193</v>
      </c>
      <c r="Q2248" s="46" t="s">
        <v>7</v>
      </c>
      <c r="R2248" s="46" t="s">
        <v>4</v>
      </c>
      <c r="S2248" s="46" t="s">
        <v>194</v>
      </c>
      <c r="T2248" s="46" t="s">
        <v>194</v>
      </c>
      <c r="U2248" s="46" t="s">
        <v>194</v>
      </c>
      <c r="V2248" s="46">
        <v>42275</v>
      </c>
      <c r="W2248" s="46" t="s">
        <v>189</v>
      </c>
      <c r="X2248" s="46" t="s">
        <v>194</v>
      </c>
      <c r="AA2248" s="46">
        <v>15</v>
      </c>
      <c r="AB2248" s="46" t="s">
        <v>34</v>
      </c>
      <c r="AC2248" s="46" t="e">
        <v>#N/A</v>
      </c>
      <c r="AD2248" s="46" t="s">
        <v>190</v>
      </c>
      <c r="AE2248" s="46" t="s">
        <v>196</v>
      </c>
    </row>
    <row r="2249" spans="1:31" hidden="1">
      <c r="A2249" s="46">
        <v>146</v>
      </c>
      <c r="B2249" s="46" t="s">
        <v>951</v>
      </c>
      <c r="C2249" s="46" t="s">
        <v>2450</v>
      </c>
      <c r="D2249" s="46" t="s">
        <v>1066</v>
      </c>
      <c r="E2249" s="46" t="s">
        <v>7259</v>
      </c>
      <c r="F2249" s="46" t="s">
        <v>472</v>
      </c>
      <c r="G2249" s="44" t="s">
        <v>7985</v>
      </c>
      <c r="H2249" s="44" t="s">
        <v>46</v>
      </c>
      <c r="I2249" s="46" t="s">
        <v>8261</v>
      </c>
      <c r="J2249" s="44" t="s">
        <v>8262</v>
      </c>
      <c r="K2249" s="46" t="s">
        <v>8263</v>
      </c>
      <c r="L2249" s="46">
        <v>15240229837</v>
      </c>
      <c r="M2249" s="46">
        <v>42064</v>
      </c>
      <c r="N2249" s="46" t="s">
        <v>186</v>
      </c>
      <c r="O2249" s="46" t="s">
        <v>187</v>
      </c>
      <c r="P2249" s="46" t="s">
        <v>193</v>
      </c>
      <c r="Q2249" s="46" t="s">
        <v>7</v>
      </c>
      <c r="R2249" s="46" t="s">
        <v>4</v>
      </c>
      <c r="S2249" s="46" t="s">
        <v>194</v>
      </c>
      <c r="T2249" s="46" t="s">
        <v>194</v>
      </c>
      <c r="U2249" s="46" t="s">
        <v>194</v>
      </c>
      <c r="V2249" s="46">
        <v>42275</v>
      </c>
      <c r="W2249" s="46" t="s">
        <v>189</v>
      </c>
      <c r="X2249" s="46" t="s">
        <v>194</v>
      </c>
      <c r="AA2249" s="46">
        <v>15</v>
      </c>
      <c r="AB2249" s="46" t="s">
        <v>34</v>
      </c>
      <c r="AC2249" s="46" t="e">
        <v>#N/A</v>
      </c>
      <c r="AD2249" s="46" t="s">
        <v>190</v>
      </c>
      <c r="AE2249" s="46" t="s">
        <v>7348</v>
      </c>
    </row>
    <row r="2250" spans="1:31" hidden="1">
      <c r="A2250" s="46">
        <v>147</v>
      </c>
      <c r="B2250" s="46" t="s">
        <v>951</v>
      </c>
      <c r="C2250" s="46" t="s">
        <v>2450</v>
      </c>
      <c r="D2250" s="46" t="s">
        <v>1066</v>
      </c>
      <c r="E2250" s="46" t="s">
        <v>7259</v>
      </c>
      <c r="F2250" s="46" t="s">
        <v>7987</v>
      </c>
      <c r="G2250" s="44" t="s">
        <v>7988</v>
      </c>
      <c r="H2250" s="44" t="s">
        <v>3</v>
      </c>
      <c r="I2250" s="46" t="s">
        <v>7987</v>
      </c>
      <c r="J2250" s="44" t="s">
        <v>7989</v>
      </c>
      <c r="K2250" s="46" t="s">
        <v>7990</v>
      </c>
      <c r="L2250" s="46" t="s">
        <v>7991</v>
      </c>
      <c r="M2250" s="46">
        <v>42248</v>
      </c>
      <c r="N2250" s="46" t="s">
        <v>186</v>
      </c>
      <c r="O2250" s="46" t="s">
        <v>187</v>
      </c>
      <c r="P2250" s="46" t="s">
        <v>188</v>
      </c>
      <c r="Q2250" s="46" t="s">
        <v>7</v>
      </c>
      <c r="R2250" s="46" t="s">
        <v>4</v>
      </c>
      <c r="S2250" s="46" t="s">
        <v>194</v>
      </c>
      <c r="T2250" s="46" t="s">
        <v>194</v>
      </c>
      <c r="U2250" s="46" t="s">
        <v>194</v>
      </c>
      <c r="V2250" s="46">
        <v>42275</v>
      </c>
      <c r="W2250" s="46" t="s">
        <v>189</v>
      </c>
      <c r="X2250" s="46" t="s">
        <v>194</v>
      </c>
      <c r="AA2250" s="46">
        <v>14</v>
      </c>
      <c r="AB2250" s="46" t="s">
        <v>195</v>
      </c>
      <c r="AC2250" s="46" t="e">
        <v>#N/A</v>
      </c>
      <c r="AD2250" s="46" t="s">
        <v>190</v>
      </c>
      <c r="AE2250" s="46" t="s">
        <v>196</v>
      </c>
    </row>
    <row r="2251" spans="1:31" hidden="1">
      <c r="A2251" s="46">
        <v>147</v>
      </c>
      <c r="B2251" s="46" t="s">
        <v>951</v>
      </c>
      <c r="C2251" s="46" t="s">
        <v>2450</v>
      </c>
      <c r="D2251" s="46" t="s">
        <v>1066</v>
      </c>
      <c r="E2251" s="46" t="s">
        <v>7259</v>
      </c>
      <c r="F2251" s="46" t="s">
        <v>7987</v>
      </c>
      <c r="G2251" s="44" t="s">
        <v>7988</v>
      </c>
      <c r="H2251" s="44" t="s">
        <v>192</v>
      </c>
      <c r="I2251" s="46" t="s">
        <v>7987</v>
      </c>
      <c r="J2251" s="44" t="s">
        <v>7989</v>
      </c>
      <c r="K2251" s="46" t="s">
        <v>7990</v>
      </c>
      <c r="L2251" s="46" t="s">
        <v>7991</v>
      </c>
      <c r="M2251" s="46">
        <v>42248</v>
      </c>
      <c r="N2251" s="46" t="s">
        <v>186</v>
      </c>
      <c r="O2251" s="46" t="s">
        <v>187</v>
      </c>
      <c r="P2251" s="46" t="s">
        <v>188</v>
      </c>
      <c r="Q2251" s="46" t="s">
        <v>7</v>
      </c>
      <c r="R2251" s="46" t="s">
        <v>4</v>
      </c>
      <c r="S2251" s="46" t="s">
        <v>194</v>
      </c>
      <c r="T2251" s="46" t="s">
        <v>194</v>
      </c>
      <c r="U2251" s="46" t="s">
        <v>194</v>
      </c>
      <c r="V2251" s="46">
        <v>42275</v>
      </c>
      <c r="W2251" s="46" t="s">
        <v>189</v>
      </c>
      <c r="X2251" s="46" t="s">
        <v>194</v>
      </c>
      <c r="AA2251" s="46">
        <v>14</v>
      </c>
      <c r="AB2251" s="46" t="s">
        <v>195</v>
      </c>
      <c r="AC2251" s="46" t="e">
        <v>#N/A</v>
      </c>
      <c r="AD2251" s="46" t="s">
        <v>190</v>
      </c>
      <c r="AE2251" s="46" t="s">
        <v>196</v>
      </c>
    </row>
    <row r="2252" spans="1:31" hidden="1">
      <c r="A2252" s="46">
        <v>147</v>
      </c>
      <c r="B2252" s="46" t="s">
        <v>951</v>
      </c>
      <c r="C2252" s="46" t="s">
        <v>2450</v>
      </c>
      <c r="D2252" s="46" t="s">
        <v>1066</v>
      </c>
      <c r="E2252" s="46" t="s">
        <v>7259</v>
      </c>
      <c r="F2252" s="46" t="s">
        <v>7987</v>
      </c>
      <c r="G2252" s="44" t="s">
        <v>7988</v>
      </c>
      <c r="H2252" s="44" t="s">
        <v>46</v>
      </c>
      <c r="I2252" s="46" t="s">
        <v>8261</v>
      </c>
      <c r="J2252" s="44" t="s">
        <v>8262</v>
      </c>
      <c r="K2252" s="46" t="s">
        <v>8263</v>
      </c>
      <c r="L2252" s="46">
        <v>15240229837</v>
      </c>
      <c r="M2252" s="46">
        <v>42248</v>
      </c>
      <c r="N2252" s="46" t="s">
        <v>186</v>
      </c>
      <c r="O2252" s="46" t="s">
        <v>187</v>
      </c>
      <c r="P2252" s="46" t="s">
        <v>193</v>
      </c>
      <c r="Q2252" s="46" t="s">
        <v>7</v>
      </c>
      <c r="R2252" s="46" t="s">
        <v>4</v>
      </c>
      <c r="S2252" s="46" t="s">
        <v>194</v>
      </c>
      <c r="T2252" s="46" t="s">
        <v>194</v>
      </c>
      <c r="U2252" s="46" t="s">
        <v>194</v>
      </c>
      <c r="V2252" s="46">
        <v>42275</v>
      </c>
      <c r="W2252" s="46" t="s">
        <v>189</v>
      </c>
      <c r="X2252" s="46" t="s">
        <v>194</v>
      </c>
      <c r="AA2252" s="46">
        <v>14</v>
      </c>
      <c r="AB2252" s="46" t="s">
        <v>195</v>
      </c>
      <c r="AC2252" s="46" t="e">
        <v>#N/A</v>
      </c>
      <c r="AD2252" s="46" t="s">
        <v>190</v>
      </c>
      <c r="AE2252" s="46" t="s">
        <v>7348</v>
      </c>
    </row>
    <row r="2253" spans="1:31" hidden="1">
      <c r="A2253" s="46">
        <v>142</v>
      </c>
      <c r="B2253" s="46" t="s">
        <v>951</v>
      </c>
      <c r="C2253" s="46" t="s">
        <v>2450</v>
      </c>
      <c r="D2253" s="46" t="s">
        <v>1066</v>
      </c>
      <c r="E2253" s="46" t="s">
        <v>7259</v>
      </c>
      <c r="F2253" s="46" t="s">
        <v>7961</v>
      </c>
      <c r="G2253" s="44" t="s">
        <v>8264</v>
      </c>
      <c r="H2253" s="44" t="s">
        <v>3</v>
      </c>
      <c r="I2253" s="46" t="s">
        <v>7961</v>
      </c>
      <c r="J2253" s="44" t="s">
        <v>7962</v>
      </c>
      <c r="K2253" s="46" t="s">
        <v>7963</v>
      </c>
      <c r="L2253" s="46">
        <v>15050882171</v>
      </c>
      <c r="M2253" s="46">
        <v>42430</v>
      </c>
      <c r="N2253" s="46" t="s">
        <v>186</v>
      </c>
      <c r="O2253" s="46" t="s">
        <v>187</v>
      </c>
      <c r="P2253" s="46" t="s">
        <v>188</v>
      </c>
      <c r="Q2253" s="46" t="s">
        <v>7</v>
      </c>
      <c r="R2253" s="46" t="s">
        <v>7</v>
      </c>
      <c r="T2253" s="46" t="s">
        <v>194</v>
      </c>
      <c r="U2253" s="46" t="s">
        <v>194</v>
      </c>
      <c r="V2253" s="46">
        <v>42551</v>
      </c>
      <c r="W2253" s="46" t="s">
        <v>189</v>
      </c>
      <c r="X2253" s="46" t="s">
        <v>194</v>
      </c>
      <c r="AA2253" s="46">
        <v>15</v>
      </c>
      <c r="AB2253" s="46" t="s">
        <v>195</v>
      </c>
      <c r="AC2253" s="46" t="s">
        <v>7964</v>
      </c>
      <c r="AD2253" s="46" t="s">
        <v>190</v>
      </c>
      <c r="AE2253" s="46" t="s">
        <v>196</v>
      </c>
    </row>
    <row r="2254" spans="1:31" hidden="1">
      <c r="A2254" s="46">
        <v>142</v>
      </c>
      <c r="B2254" s="46" t="s">
        <v>951</v>
      </c>
      <c r="C2254" s="46" t="s">
        <v>2450</v>
      </c>
      <c r="D2254" s="46" t="s">
        <v>1066</v>
      </c>
      <c r="E2254" s="46" t="s">
        <v>7259</v>
      </c>
      <c r="F2254" s="46" t="s">
        <v>7961</v>
      </c>
      <c r="G2254" s="44" t="s">
        <v>8264</v>
      </c>
      <c r="H2254" s="44" t="s">
        <v>46</v>
      </c>
      <c r="I2254" s="46" t="s">
        <v>8257</v>
      </c>
      <c r="J2254" s="44" t="s">
        <v>8258</v>
      </c>
      <c r="K2254" s="46" t="s">
        <v>8259</v>
      </c>
      <c r="L2254" s="46">
        <v>18952000980</v>
      </c>
      <c r="M2254" s="46">
        <v>42430</v>
      </c>
      <c r="N2254" s="46" t="s">
        <v>186</v>
      </c>
      <c r="O2254" s="46" t="s">
        <v>187</v>
      </c>
      <c r="P2254" s="46" t="s">
        <v>193</v>
      </c>
      <c r="Q2254" s="46" t="s">
        <v>7</v>
      </c>
      <c r="R2254" s="46" t="s">
        <v>7</v>
      </c>
      <c r="T2254" s="46" t="s">
        <v>194</v>
      </c>
      <c r="U2254" s="46" t="s">
        <v>194</v>
      </c>
      <c r="V2254" s="46">
        <v>42551</v>
      </c>
      <c r="W2254" s="46" t="s">
        <v>189</v>
      </c>
      <c r="X2254" s="46" t="s">
        <v>194</v>
      </c>
      <c r="AA2254" s="46">
        <v>15</v>
      </c>
      <c r="AB2254" s="46" t="s">
        <v>195</v>
      </c>
      <c r="AC2254" s="46" t="s">
        <v>7964</v>
      </c>
      <c r="AD2254" s="46" t="s">
        <v>190</v>
      </c>
      <c r="AE2254" s="46" t="s">
        <v>7348</v>
      </c>
    </row>
    <row r="2255" spans="1:31" hidden="1">
      <c r="A2255" s="46">
        <v>143</v>
      </c>
      <c r="B2255" s="46" t="s">
        <v>951</v>
      </c>
      <c r="C2255" s="46" t="s">
        <v>2450</v>
      </c>
      <c r="D2255" s="46" t="s">
        <v>1066</v>
      </c>
      <c r="E2255" s="46" t="s">
        <v>7259</v>
      </c>
      <c r="F2255" s="46" t="s">
        <v>7965</v>
      </c>
      <c r="G2255" s="44" t="s">
        <v>8265</v>
      </c>
      <c r="H2255" s="44" t="s">
        <v>3</v>
      </c>
      <c r="I2255" s="46" t="s">
        <v>7965</v>
      </c>
      <c r="J2255" s="44" t="s">
        <v>7966</v>
      </c>
      <c r="K2255" s="46" t="s">
        <v>7967</v>
      </c>
      <c r="L2255" s="46" t="s">
        <v>7968</v>
      </c>
      <c r="M2255" s="46">
        <v>42064</v>
      </c>
      <c r="N2255" s="46" t="s">
        <v>186</v>
      </c>
      <c r="O2255" s="46" t="s">
        <v>187</v>
      </c>
      <c r="P2255" s="46" t="s">
        <v>193</v>
      </c>
      <c r="Q2255" s="46" t="s">
        <v>7</v>
      </c>
      <c r="R2255" s="46" t="s">
        <v>7</v>
      </c>
      <c r="S2255" s="46" t="s">
        <v>194</v>
      </c>
      <c r="T2255" s="46" t="s">
        <v>194</v>
      </c>
      <c r="U2255" s="46" t="s">
        <v>194</v>
      </c>
      <c r="V2255" s="46">
        <v>42275</v>
      </c>
      <c r="W2255" s="46" t="s">
        <v>189</v>
      </c>
      <c r="X2255" s="46" t="s">
        <v>194</v>
      </c>
      <c r="AA2255" s="46">
        <v>26</v>
      </c>
      <c r="AB2255" s="46" t="s">
        <v>195</v>
      </c>
      <c r="AC2255" s="46" t="s">
        <v>7969</v>
      </c>
      <c r="AD2255" s="46" t="s">
        <v>190</v>
      </c>
      <c r="AE2255" s="46" t="s">
        <v>196</v>
      </c>
    </row>
    <row r="2256" spans="1:31" hidden="1">
      <c r="A2256" s="46">
        <v>143</v>
      </c>
      <c r="B2256" s="46" t="s">
        <v>951</v>
      </c>
      <c r="C2256" s="46" t="s">
        <v>2450</v>
      </c>
      <c r="D2256" s="46" t="s">
        <v>1066</v>
      </c>
      <c r="E2256" s="46" t="s">
        <v>7259</v>
      </c>
      <c r="F2256" s="46" t="s">
        <v>7965</v>
      </c>
      <c r="G2256" s="44" t="s">
        <v>8265</v>
      </c>
      <c r="H2256" s="44" t="s">
        <v>46</v>
      </c>
      <c r="I2256" s="46" t="s">
        <v>8257</v>
      </c>
      <c r="J2256" s="44" t="s">
        <v>8258</v>
      </c>
      <c r="K2256" s="46" t="s">
        <v>8259</v>
      </c>
      <c r="L2256" s="46">
        <v>18952000980</v>
      </c>
      <c r="M2256" s="46">
        <v>42064</v>
      </c>
      <c r="N2256" s="46" t="s">
        <v>186</v>
      </c>
      <c r="O2256" s="46" t="s">
        <v>187</v>
      </c>
      <c r="P2256" s="46" t="s">
        <v>193</v>
      </c>
      <c r="Q2256" s="46" t="s">
        <v>7</v>
      </c>
      <c r="R2256" s="46" t="s">
        <v>7</v>
      </c>
      <c r="S2256" s="46" t="s">
        <v>194</v>
      </c>
      <c r="T2256" s="46" t="s">
        <v>194</v>
      </c>
      <c r="U2256" s="46" t="s">
        <v>194</v>
      </c>
      <c r="V2256" s="46">
        <v>42275</v>
      </c>
      <c r="W2256" s="46" t="s">
        <v>189</v>
      </c>
      <c r="X2256" s="46" t="s">
        <v>194</v>
      </c>
      <c r="AA2256" s="46">
        <v>26</v>
      </c>
      <c r="AB2256" s="46" t="s">
        <v>195</v>
      </c>
      <c r="AC2256" s="46" t="s">
        <v>7969</v>
      </c>
      <c r="AD2256" s="46" t="s">
        <v>190</v>
      </c>
      <c r="AE2256" s="46" t="s">
        <v>7348</v>
      </c>
    </row>
    <row r="2257" spans="1:29" hidden="1">
      <c r="A2257" s="46">
        <v>178</v>
      </c>
      <c r="B2257" s="46" t="s">
        <v>951</v>
      </c>
      <c r="C2257" s="46" t="s">
        <v>6965</v>
      </c>
      <c r="D2257" s="46" t="s">
        <v>204</v>
      </c>
      <c r="E2257" s="46" t="s">
        <v>7259</v>
      </c>
      <c r="F2257" s="46" t="s">
        <v>7992</v>
      </c>
      <c r="G2257" s="44" t="s">
        <v>7993</v>
      </c>
      <c r="H2257" s="44" t="s">
        <v>3</v>
      </c>
      <c r="I2257" s="46" t="s">
        <v>7992</v>
      </c>
      <c r="J2257" s="44" t="s">
        <v>7994</v>
      </c>
      <c r="K2257" s="46" t="s">
        <v>7995</v>
      </c>
      <c r="L2257" s="46">
        <v>18588209910</v>
      </c>
      <c r="M2257" s="46">
        <v>42491</v>
      </c>
      <c r="N2257" s="46" t="s">
        <v>186</v>
      </c>
      <c r="O2257" s="46" t="s">
        <v>187</v>
      </c>
      <c r="P2257" s="46" t="s">
        <v>188</v>
      </c>
      <c r="Q2257" s="46" t="s">
        <v>6</v>
      </c>
      <c r="R2257" s="46" t="s">
        <v>7</v>
      </c>
      <c r="S2257" s="46" t="s">
        <v>6877</v>
      </c>
      <c r="T2257" s="46" t="s">
        <v>7587</v>
      </c>
      <c r="W2257" s="46" t="s">
        <v>189</v>
      </c>
      <c r="AA2257" s="46">
        <v>6</v>
      </c>
      <c r="AB2257" s="46" t="s">
        <v>195</v>
      </c>
      <c r="AC2257" s="46" t="s">
        <v>6427</v>
      </c>
    </row>
    <row r="2258" spans="1:29" hidden="1">
      <c r="A2258" s="46">
        <v>169</v>
      </c>
      <c r="B2258" s="46" t="s">
        <v>951</v>
      </c>
      <c r="C2258" s="46" t="s">
        <v>6965</v>
      </c>
      <c r="D2258" s="46" t="s">
        <v>204</v>
      </c>
      <c r="E2258" s="46" t="s">
        <v>7259</v>
      </c>
      <c r="F2258" s="46" t="s">
        <v>7996</v>
      </c>
      <c r="G2258" s="44" t="s">
        <v>7997</v>
      </c>
      <c r="H2258" s="44" t="s">
        <v>3</v>
      </c>
      <c r="I2258" s="46" t="s">
        <v>7996</v>
      </c>
      <c r="J2258" s="44" t="s">
        <v>7998</v>
      </c>
      <c r="K2258" s="46" t="s">
        <v>7999</v>
      </c>
      <c r="L2258" s="46">
        <v>13651444565</v>
      </c>
      <c r="M2258" s="46">
        <v>42491</v>
      </c>
      <c r="N2258" s="46" t="s">
        <v>186</v>
      </c>
      <c r="O2258" s="46" t="s">
        <v>187</v>
      </c>
      <c r="P2258" s="46" t="s">
        <v>188</v>
      </c>
      <c r="Q2258" s="46" t="s">
        <v>7</v>
      </c>
      <c r="R2258" s="46" t="s">
        <v>7</v>
      </c>
      <c r="S2258" s="46" t="s">
        <v>6877</v>
      </c>
      <c r="T2258" s="46" t="s">
        <v>7587</v>
      </c>
      <c r="W2258" s="46" t="s">
        <v>189</v>
      </c>
      <c r="AA2258" s="46">
        <v>13</v>
      </c>
      <c r="AB2258" s="46" t="s">
        <v>195</v>
      </c>
      <c r="AC2258" s="46" t="s">
        <v>6427</v>
      </c>
    </row>
    <row r="2259" spans="1:29" hidden="1">
      <c r="A2259" s="46">
        <v>170</v>
      </c>
      <c r="B2259" s="46" t="s">
        <v>951</v>
      </c>
      <c r="C2259" s="46" t="s">
        <v>6965</v>
      </c>
      <c r="D2259" s="46" t="s">
        <v>204</v>
      </c>
      <c r="E2259" s="46" t="s">
        <v>7259</v>
      </c>
      <c r="F2259" s="46" t="s">
        <v>7996</v>
      </c>
      <c r="G2259" s="44" t="s">
        <v>7997</v>
      </c>
      <c r="H2259" s="44" t="s">
        <v>46</v>
      </c>
      <c r="I2259" s="46" t="s">
        <v>8000</v>
      </c>
      <c r="J2259" s="44" t="s">
        <v>8001</v>
      </c>
      <c r="N2259" s="46" t="s">
        <v>186</v>
      </c>
      <c r="O2259" s="46" t="s">
        <v>187</v>
      </c>
      <c r="P2259" s="46" t="s">
        <v>188</v>
      </c>
      <c r="Q2259" s="46" t="s">
        <v>7</v>
      </c>
      <c r="R2259" s="46" t="s">
        <v>7</v>
      </c>
      <c r="S2259" s="46" t="s">
        <v>6877</v>
      </c>
      <c r="T2259" s="46" t="s">
        <v>7587</v>
      </c>
      <c r="W2259" s="46" t="s">
        <v>189</v>
      </c>
      <c r="AA2259" s="46">
        <v>13</v>
      </c>
      <c r="AB2259" s="46" t="s">
        <v>195</v>
      </c>
      <c r="AC2259" s="46" t="s">
        <v>6427</v>
      </c>
    </row>
    <row r="2260" spans="1:29" hidden="1">
      <c r="A2260" s="46">
        <v>171</v>
      </c>
      <c r="B2260" s="46" t="s">
        <v>951</v>
      </c>
      <c r="C2260" s="46" t="s">
        <v>6965</v>
      </c>
      <c r="D2260" s="46" t="s">
        <v>204</v>
      </c>
      <c r="E2260" s="46" t="s">
        <v>7259</v>
      </c>
      <c r="F2260" s="46" t="s">
        <v>7996</v>
      </c>
      <c r="G2260" s="44" t="s">
        <v>7997</v>
      </c>
      <c r="H2260" s="44" t="s">
        <v>8</v>
      </c>
      <c r="I2260" s="46" t="s">
        <v>8002</v>
      </c>
      <c r="J2260" s="44" t="s">
        <v>8003</v>
      </c>
      <c r="K2260" s="46" t="s">
        <v>8004</v>
      </c>
      <c r="L2260" s="46">
        <v>13715076025</v>
      </c>
      <c r="M2260" s="46">
        <v>42491</v>
      </c>
      <c r="N2260" s="46" t="s">
        <v>186</v>
      </c>
      <c r="O2260" s="46" t="s">
        <v>187</v>
      </c>
      <c r="P2260" s="46" t="s">
        <v>188</v>
      </c>
      <c r="Q2260" s="46" t="s">
        <v>7</v>
      </c>
      <c r="R2260" s="46" t="s">
        <v>7</v>
      </c>
      <c r="S2260" s="46" t="s">
        <v>6877</v>
      </c>
      <c r="T2260" s="46" t="s">
        <v>7587</v>
      </c>
      <c r="W2260" s="46" t="s">
        <v>189</v>
      </c>
      <c r="AA2260" s="46">
        <v>13</v>
      </c>
      <c r="AB2260" s="46" t="s">
        <v>195</v>
      </c>
      <c r="AC2260" s="46" t="s">
        <v>6427</v>
      </c>
    </row>
    <row r="2261" spans="1:29" hidden="1">
      <c r="A2261" s="46">
        <v>212</v>
      </c>
      <c r="B2261" s="46" t="s">
        <v>951</v>
      </c>
      <c r="C2261" s="46" t="s">
        <v>6965</v>
      </c>
      <c r="D2261" s="46" t="s">
        <v>204</v>
      </c>
      <c r="E2261" s="46" t="s">
        <v>7259</v>
      </c>
      <c r="F2261" s="46" t="s">
        <v>8005</v>
      </c>
      <c r="G2261" s="44" t="s">
        <v>8006</v>
      </c>
      <c r="H2261" s="44" t="s">
        <v>3</v>
      </c>
      <c r="I2261" s="46" t="s">
        <v>8005</v>
      </c>
      <c r="J2261" s="44" t="s">
        <v>8007</v>
      </c>
      <c r="K2261" s="46" t="s">
        <v>8008</v>
      </c>
      <c r="L2261" s="46">
        <v>18719044059</v>
      </c>
      <c r="M2261" s="46">
        <v>42491</v>
      </c>
      <c r="N2261" s="46" t="s">
        <v>186</v>
      </c>
      <c r="O2261" s="46" t="s">
        <v>187</v>
      </c>
      <c r="P2261" s="46" t="s">
        <v>188</v>
      </c>
      <c r="Q2261" s="46" t="s">
        <v>6</v>
      </c>
      <c r="R2261" s="46" t="s">
        <v>6</v>
      </c>
      <c r="S2261" s="46" t="s">
        <v>6877</v>
      </c>
      <c r="T2261" s="46" t="s">
        <v>7587</v>
      </c>
      <c r="W2261" s="46" t="s">
        <v>189</v>
      </c>
      <c r="AA2261" s="46">
        <v>13</v>
      </c>
      <c r="AB2261" s="46" t="s">
        <v>195</v>
      </c>
      <c r="AC2261" s="46" t="s">
        <v>8266</v>
      </c>
    </row>
    <row r="2262" spans="1:29" hidden="1">
      <c r="A2262" s="46">
        <v>183</v>
      </c>
      <c r="B2262" s="46" t="s">
        <v>951</v>
      </c>
      <c r="C2262" s="46" t="s">
        <v>6965</v>
      </c>
      <c r="D2262" s="46" t="s">
        <v>204</v>
      </c>
      <c r="E2262" s="46" t="s">
        <v>7259</v>
      </c>
      <c r="F2262" s="46" t="s">
        <v>8009</v>
      </c>
      <c r="G2262" s="44" t="s">
        <v>8010</v>
      </c>
      <c r="H2262" s="44" t="s">
        <v>46</v>
      </c>
      <c r="I2262" s="46" t="s">
        <v>8011</v>
      </c>
      <c r="J2262" s="44" t="s">
        <v>8012</v>
      </c>
      <c r="N2262" s="46" t="s">
        <v>186</v>
      </c>
      <c r="O2262" s="46" t="s">
        <v>187</v>
      </c>
      <c r="P2262" s="46" t="s">
        <v>188</v>
      </c>
      <c r="Q2262" s="46" t="s">
        <v>7</v>
      </c>
      <c r="R2262" s="46" t="s">
        <v>7</v>
      </c>
      <c r="S2262" s="46" t="s">
        <v>6877</v>
      </c>
      <c r="T2262" s="46" t="s">
        <v>7587</v>
      </c>
      <c r="W2262" s="46" t="s">
        <v>189</v>
      </c>
      <c r="AA2262" s="46">
        <v>13</v>
      </c>
      <c r="AB2262" s="46" t="s">
        <v>195</v>
      </c>
      <c r="AC2262" s="46" t="s">
        <v>8267</v>
      </c>
    </row>
    <row r="2263" spans="1:29" hidden="1">
      <c r="A2263" s="46">
        <v>184</v>
      </c>
      <c r="B2263" s="46" t="s">
        <v>951</v>
      </c>
      <c r="C2263" s="46" t="s">
        <v>6965</v>
      </c>
      <c r="D2263" s="46" t="s">
        <v>204</v>
      </c>
      <c r="E2263" s="46" t="s">
        <v>7259</v>
      </c>
      <c r="F2263" s="46" t="s">
        <v>8009</v>
      </c>
      <c r="G2263" s="44" t="s">
        <v>8010</v>
      </c>
      <c r="H2263" s="44" t="s">
        <v>3</v>
      </c>
      <c r="I2263" s="46" t="s">
        <v>8009</v>
      </c>
      <c r="J2263" s="44" t="s">
        <v>8013</v>
      </c>
      <c r="K2263" s="46" t="s">
        <v>8014</v>
      </c>
      <c r="L2263" s="46">
        <v>13924635759</v>
      </c>
      <c r="M2263" s="46">
        <v>42491</v>
      </c>
      <c r="N2263" s="46" t="s">
        <v>186</v>
      </c>
      <c r="O2263" s="46" t="s">
        <v>187</v>
      </c>
      <c r="P2263" s="46" t="s">
        <v>188</v>
      </c>
      <c r="Q2263" s="46" t="s">
        <v>6</v>
      </c>
      <c r="R2263" s="46" t="s">
        <v>7</v>
      </c>
      <c r="S2263" s="46" t="s">
        <v>6877</v>
      </c>
      <c r="T2263" s="46" t="s">
        <v>7587</v>
      </c>
      <c r="W2263" s="46" t="s">
        <v>189</v>
      </c>
      <c r="AA2263" s="46">
        <v>13</v>
      </c>
      <c r="AB2263" s="46" t="s">
        <v>195</v>
      </c>
      <c r="AC2263" s="46" t="s">
        <v>8267</v>
      </c>
    </row>
    <row r="2264" spans="1:29" hidden="1">
      <c r="A2264" s="46">
        <v>176</v>
      </c>
      <c r="B2264" s="46" t="s">
        <v>951</v>
      </c>
      <c r="C2264" s="46" t="s">
        <v>6965</v>
      </c>
      <c r="D2264" s="46" t="s">
        <v>204</v>
      </c>
      <c r="E2264" s="46" t="s">
        <v>7259</v>
      </c>
      <c r="F2264" s="46" t="s">
        <v>8015</v>
      </c>
      <c r="G2264" s="44" t="s">
        <v>8016</v>
      </c>
      <c r="H2264" s="44" t="s">
        <v>3</v>
      </c>
      <c r="I2264" s="46" t="s">
        <v>8015</v>
      </c>
      <c r="J2264" s="44" t="s">
        <v>8017</v>
      </c>
      <c r="K2264" s="46" t="s">
        <v>8018</v>
      </c>
      <c r="L2264" s="46">
        <v>15012718793</v>
      </c>
      <c r="M2264" s="46">
        <v>42491</v>
      </c>
      <c r="N2264" s="46" t="s">
        <v>186</v>
      </c>
      <c r="O2264" s="46" t="s">
        <v>187</v>
      </c>
      <c r="P2264" s="46" t="s">
        <v>188</v>
      </c>
      <c r="Q2264" s="46" t="s">
        <v>6</v>
      </c>
      <c r="R2264" s="46" t="s">
        <v>7</v>
      </c>
      <c r="S2264" s="46" t="s">
        <v>6877</v>
      </c>
      <c r="T2264" s="46" t="s">
        <v>7587</v>
      </c>
      <c r="W2264" s="46" t="s">
        <v>189</v>
      </c>
      <c r="AA2264" s="46">
        <v>20</v>
      </c>
      <c r="AB2264" s="46" t="s">
        <v>195</v>
      </c>
      <c r="AC2264" s="46" t="s">
        <v>6427</v>
      </c>
    </row>
    <row r="2265" spans="1:29" hidden="1">
      <c r="A2265" s="46">
        <v>177</v>
      </c>
      <c r="B2265" s="46" t="s">
        <v>951</v>
      </c>
      <c r="C2265" s="46" t="s">
        <v>6965</v>
      </c>
      <c r="D2265" s="46" t="s">
        <v>204</v>
      </c>
      <c r="E2265" s="46" t="s">
        <v>7259</v>
      </c>
      <c r="F2265" s="46" t="s">
        <v>8015</v>
      </c>
      <c r="G2265" s="44" t="s">
        <v>8016</v>
      </c>
      <c r="H2265" s="44" t="s">
        <v>8</v>
      </c>
      <c r="I2265" s="46" t="s">
        <v>8019</v>
      </c>
      <c r="J2265" s="44" t="s">
        <v>8020</v>
      </c>
      <c r="K2265" s="46" t="s">
        <v>8021</v>
      </c>
      <c r="L2265" s="46">
        <v>18922875635</v>
      </c>
      <c r="M2265" s="46">
        <v>42491</v>
      </c>
      <c r="N2265" s="46" t="s">
        <v>186</v>
      </c>
      <c r="O2265" s="46" t="s">
        <v>187</v>
      </c>
      <c r="P2265" s="46" t="s">
        <v>188</v>
      </c>
      <c r="Q2265" s="46" t="s">
        <v>6</v>
      </c>
      <c r="R2265" s="46" t="s">
        <v>7</v>
      </c>
      <c r="S2265" s="46" t="s">
        <v>6877</v>
      </c>
      <c r="T2265" s="46" t="s">
        <v>7587</v>
      </c>
      <c r="W2265" s="46" t="s">
        <v>189</v>
      </c>
      <c r="AA2265" s="46">
        <v>20</v>
      </c>
      <c r="AB2265" s="46" t="s">
        <v>195</v>
      </c>
      <c r="AC2265" s="46" t="s">
        <v>6427</v>
      </c>
    </row>
    <row r="2266" spans="1:29" hidden="1">
      <c r="A2266" s="46">
        <v>179</v>
      </c>
      <c r="B2266" s="46" t="s">
        <v>951</v>
      </c>
      <c r="C2266" s="46" t="s">
        <v>6965</v>
      </c>
      <c r="D2266" s="46" t="s">
        <v>204</v>
      </c>
      <c r="E2266" s="46" t="s">
        <v>7259</v>
      </c>
      <c r="F2266" s="46" t="s">
        <v>8015</v>
      </c>
      <c r="G2266" s="44" t="s">
        <v>8016</v>
      </c>
      <c r="H2266" s="44" t="s">
        <v>8</v>
      </c>
      <c r="I2266" s="46" t="s">
        <v>8022</v>
      </c>
      <c r="J2266" s="44" t="s">
        <v>8023</v>
      </c>
      <c r="N2266" s="46" t="s">
        <v>186</v>
      </c>
      <c r="O2266" s="46" t="s">
        <v>187</v>
      </c>
      <c r="P2266" s="46" t="s">
        <v>200</v>
      </c>
      <c r="Q2266" s="46" t="s">
        <v>6</v>
      </c>
      <c r="R2266" s="46" t="s">
        <v>7</v>
      </c>
      <c r="S2266" s="46" t="s">
        <v>6877</v>
      </c>
      <c r="T2266" s="46" t="s">
        <v>7587</v>
      </c>
      <c r="W2266" s="46" t="s">
        <v>201</v>
      </c>
      <c r="AA2266" s="46">
        <v>20</v>
      </c>
      <c r="AB2266" s="46" t="s">
        <v>195</v>
      </c>
      <c r="AC2266" s="46" t="s">
        <v>6427</v>
      </c>
    </row>
    <row r="2267" spans="1:29" hidden="1">
      <c r="A2267" s="46">
        <v>180</v>
      </c>
      <c r="B2267" s="46" t="s">
        <v>951</v>
      </c>
      <c r="C2267" s="46" t="s">
        <v>6965</v>
      </c>
      <c r="D2267" s="46" t="s">
        <v>204</v>
      </c>
      <c r="E2267" s="46" t="s">
        <v>7259</v>
      </c>
      <c r="F2267" s="46" t="s">
        <v>8015</v>
      </c>
      <c r="G2267" s="44" t="s">
        <v>8016</v>
      </c>
      <c r="H2267" s="44" t="s">
        <v>8</v>
      </c>
      <c r="I2267" s="46" t="s">
        <v>8024</v>
      </c>
      <c r="J2267" s="44" t="s">
        <v>8025</v>
      </c>
      <c r="K2267" s="46" t="s">
        <v>8026</v>
      </c>
      <c r="L2267" s="46">
        <v>18138801180</v>
      </c>
      <c r="M2267" s="46">
        <v>42491</v>
      </c>
      <c r="N2267" s="46" t="s">
        <v>186</v>
      </c>
      <c r="O2267" s="46" t="s">
        <v>187</v>
      </c>
      <c r="P2267" s="46" t="s">
        <v>200</v>
      </c>
      <c r="Q2267" s="46" t="s">
        <v>6</v>
      </c>
      <c r="R2267" s="46" t="s">
        <v>7</v>
      </c>
      <c r="S2267" s="46" t="s">
        <v>6877</v>
      </c>
      <c r="T2267" s="46" t="s">
        <v>7587</v>
      </c>
      <c r="W2267" s="46" t="s">
        <v>201</v>
      </c>
      <c r="AA2267" s="46">
        <v>20</v>
      </c>
      <c r="AB2267" s="46" t="s">
        <v>195</v>
      </c>
      <c r="AC2267" s="46" t="s">
        <v>6427</v>
      </c>
    </row>
    <row r="2268" spans="1:29" hidden="1">
      <c r="A2268" s="46">
        <v>206</v>
      </c>
      <c r="B2268" s="46" t="s">
        <v>951</v>
      </c>
      <c r="C2268" s="46" t="s">
        <v>6965</v>
      </c>
      <c r="D2268" s="46" t="s">
        <v>204</v>
      </c>
      <c r="E2268" s="46" t="s">
        <v>7259</v>
      </c>
      <c r="F2268" s="46" t="s">
        <v>8027</v>
      </c>
      <c r="G2268" s="44" t="s">
        <v>8028</v>
      </c>
      <c r="H2268" s="44" t="s">
        <v>3</v>
      </c>
      <c r="I2268" s="46" t="s">
        <v>8027</v>
      </c>
      <c r="J2268" s="44" t="s">
        <v>8029</v>
      </c>
      <c r="K2268" s="46" t="s">
        <v>8030</v>
      </c>
      <c r="L2268" s="46">
        <v>13543340687</v>
      </c>
      <c r="M2268" s="46">
        <v>42491</v>
      </c>
      <c r="N2268" s="46" t="s">
        <v>186</v>
      </c>
      <c r="O2268" s="46" t="s">
        <v>187</v>
      </c>
      <c r="P2268" s="46" t="s">
        <v>188</v>
      </c>
      <c r="Q2268" s="46" t="s">
        <v>6</v>
      </c>
      <c r="R2268" s="46" t="s">
        <v>6</v>
      </c>
      <c r="S2268" s="46" t="s">
        <v>6877</v>
      </c>
      <c r="T2268" s="46" t="s">
        <v>7587</v>
      </c>
      <c r="W2268" s="46" t="s">
        <v>189</v>
      </c>
      <c r="AA2268" s="46">
        <v>7</v>
      </c>
      <c r="AB2268" s="46" t="s">
        <v>195</v>
      </c>
      <c r="AC2268" s="46" t="s">
        <v>6427</v>
      </c>
    </row>
    <row r="2269" spans="1:29" hidden="1">
      <c r="A2269" s="46">
        <v>175</v>
      </c>
      <c r="B2269" s="46" t="s">
        <v>951</v>
      </c>
      <c r="C2269" s="46" t="s">
        <v>6965</v>
      </c>
      <c r="D2269" s="46" t="s">
        <v>204</v>
      </c>
      <c r="E2269" s="46" t="s">
        <v>7259</v>
      </c>
      <c r="F2269" s="46" t="s">
        <v>8031</v>
      </c>
      <c r="G2269" s="44" t="s">
        <v>8032</v>
      </c>
      <c r="H2269" s="44" t="s">
        <v>3</v>
      </c>
      <c r="I2269" s="46" t="s">
        <v>8031</v>
      </c>
      <c r="J2269" s="44" t="s">
        <v>8033</v>
      </c>
      <c r="K2269" s="46" t="s">
        <v>8034</v>
      </c>
      <c r="L2269" s="46">
        <v>13927453849</v>
      </c>
      <c r="M2269" s="46">
        <v>42491</v>
      </c>
      <c r="N2269" s="46" t="s">
        <v>186</v>
      </c>
      <c r="O2269" s="46" t="s">
        <v>187</v>
      </c>
      <c r="P2269" s="46" t="s">
        <v>188</v>
      </c>
      <c r="Q2269" s="46" t="s">
        <v>6</v>
      </c>
      <c r="R2269" s="46" t="s">
        <v>6</v>
      </c>
      <c r="S2269" s="46" t="s">
        <v>6877</v>
      </c>
      <c r="T2269" s="46" t="s">
        <v>7587</v>
      </c>
      <c r="W2269" s="46" t="s">
        <v>189</v>
      </c>
      <c r="AA2269" s="46">
        <v>16</v>
      </c>
      <c r="AB2269" s="46" t="s">
        <v>195</v>
      </c>
      <c r="AC2269" s="46" t="s">
        <v>8268</v>
      </c>
    </row>
    <row r="2270" spans="1:29" hidden="1">
      <c r="A2270" s="46">
        <v>181</v>
      </c>
      <c r="B2270" s="46" t="s">
        <v>951</v>
      </c>
      <c r="C2270" s="46" t="s">
        <v>6965</v>
      </c>
      <c r="D2270" s="46" t="s">
        <v>204</v>
      </c>
      <c r="E2270" s="46" t="s">
        <v>7259</v>
      </c>
      <c r="F2270" s="46" t="s">
        <v>8035</v>
      </c>
      <c r="G2270" s="44" t="s">
        <v>8036</v>
      </c>
      <c r="H2270" s="44" t="s">
        <v>3</v>
      </c>
      <c r="I2270" s="46" t="s">
        <v>8035</v>
      </c>
      <c r="J2270" s="44" t="s">
        <v>8037</v>
      </c>
      <c r="K2270" s="46" t="s">
        <v>8038</v>
      </c>
      <c r="L2270" s="46">
        <v>13590280012</v>
      </c>
      <c r="M2270" s="46">
        <v>42491</v>
      </c>
      <c r="N2270" s="46" t="s">
        <v>186</v>
      </c>
      <c r="O2270" s="46" t="s">
        <v>187</v>
      </c>
      <c r="P2270" s="46" t="s">
        <v>188</v>
      </c>
      <c r="Q2270" s="46" t="s">
        <v>6</v>
      </c>
      <c r="R2270" s="46" t="s">
        <v>7</v>
      </c>
      <c r="S2270" s="46" t="s">
        <v>6877</v>
      </c>
      <c r="T2270" s="46" t="s">
        <v>7587</v>
      </c>
      <c r="W2270" s="46" t="s">
        <v>189</v>
      </c>
      <c r="AA2270" s="46">
        <v>27</v>
      </c>
      <c r="AB2270" s="46" t="s">
        <v>195</v>
      </c>
      <c r="AC2270" s="46" t="s">
        <v>7009</v>
      </c>
    </row>
    <row r="2271" spans="1:29" hidden="1">
      <c r="A2271" s="46">
        <v>182</v>
      </c>
      <c r="B2271" s="46" t="s">
        <v>951</v>
      </c>
      <c r="C2271" s="46" t="s">
        <v>6965</v>
      </c>
      <c r="D2271" s="46" t="s">
        <v>204</v>
      </c>
      <c r="E2271" s="46" t="s">
        <v>7259</v>
      </c>
      <c r="F2271" s="46" t="s">
        <v>8035</v>
      </c>
      <c r="G2271" s="44" t="s">
        <v>8036</v>
      </c>
      <c r="H2271" s="44" t="s">
        <v>8</v>
      </c>
      <c r="I2271" s="46" t="s">
        <v>8039</v>
      </c>
      <c r="J2271" s="44" t="s">
        <v>8040</v>
      </c>
      <c r="K2271" s="46" t="s">
        <v>8041</v>
      </c>
      <c r="L2271" s="46">
        <v>13760310314</v>
      </c>
      <c r="M2271" s="46">
        <v>42491</v>
      </c>
      <c r="N2271" s="46" t="s">
        <v>186</v>
      </c>
      <c r="O2271" s="46" t="s">
        <v>187</v>
      </c>
      <c r="P2271" s="46" t="s">
        <v>188</v>
      </c>
      <c r="Q2271" s="46" t="s">
        <v>6</v>
      </c>
      <c r="R2271" s="46" t="s">
        <v>7</v>
      </c>
      <c r="S2271" s="46" t="s">
        <v>6877</v>
      </c>
      <c r="T2271" s="46" t="s">
        <v>7587</v>
      </c>
      <c r="W2271" s="46" t="s">
        <v>189</v>
      </c>
      <c r="AA2271" s="46">
        <v>27</v>
      </c>
      <c r="AB2271" s="46" t="s">
        <v>195</v>
      </c>
      <c r="AC2271" s="46" t="s">
        <v>7009</v>
      </c>
    </row>
    <row r="2272" spans="1:29" hidden="1">
      <c r="A2272" s="46">
        <v>185</v>
      </c>
      <c r="B2272" s="46" t="s">
        <v>951</v>
      </c>
      <c r="C2272" s="46" t="s">
        <v>6965</v>
      </c>
      <c r="D2272" s="46" t="s">
        <v>204</v>
      </c>
      <c r="E2272" s="46" t="s">
        <v>7259</v>
      </c>
      <c r="F2272" s="46" t="s">
        <v>8042</v>
      </c>
      <c r="G2272" s="44" t="s">
        <v>8045</v>
      </c>
      <c r="H2272" s="44" t="s">
        <v>3</v>
      </c>
      <c r="I2272" s="46" t="s">
        <v>8042</v>
      </c>
      <c r="J2272" s="44" t="s">
        <v>8043</v>
      </c>
      <c r="K2272" s="46" t="s">
        <v>8044</v>
      </c>
      <c r="L2272" s="46">
        <v>13544103050</v>
      </c>
      <c r="M2272" s="46">
        <v>42491</v>
      </c>
      <c r="N2272" s="46" t="s">
        <v>186</v>
      </c>
      <c r="O2272" s="46" t="s">
        <v>187</v>
      </c>
      <c r="P2272" s="46" t="s">
        <v>188</v>
      </c>
      <c r="Q2272" s="46" t="s">
        <v>7</v>
      </c>
      <c r="R2272" s="46" t="s">
        <v>7</v>
      </c>
      <c r="S2272" s="46" t="s">
        <v>6877</v>
      </c>
      <c r="T2272" s="46" t="s">
        <v>7587</v>
      </c>
      <c r="W2272" s="46" t="s">
        <v>189</v>
      </c>
      <c r="AA2272" s="46">
        <v>10</v>
      </c>
      <c r="AB2272" s="46" t="s">
        <v>195</v>
      </c>
      <c r="AC2272" s="46" t="s">
        <v>7009</v>
      </c>
    </row>
    <row r="2273" spans="1:29" hidden="1">
      <c r="A2273" s="46">
        <v>191</v>
      </c>
      <c r="B2273" s="46" t="s">
        <v>951</v>
      </c>
      <c r="C2273" s="46" t="s">
        <v>6965</v>
      </c>
      <c r="D2273" s="46" t="s">
        <v>204</v>
      </c>
      <c r="E2273" s="46" t="s">
        <v>7259</v>
      </c>
      <c r="F2273" s="46" t="s">
        <v>8042</v>
      </c>
      <c r="G2273" s="44" t="s">
        <v>8045</v>
      </c>
      <c r="H2273" s="44" t="s">
        <v>46</v>
      </c>
      <c r="I2273" s="46" t="s">
        <v>8046</v>
      </c>
      <c r="J2273" s="44" t="s">
        <v>8047</v>
      </c>
      <c r="N2273" s="46" t="s">
        <v>186</v>
      </c>
      <c r="O2273" s="46" t="s">
        <v>187</v>
      </c>
      <c r="P2273" s="46" t="s">
        <v>188</v>
      </c>
      <c r="Q2273" s="46" t="s">
        <v>7</v>
      </c>
      <c r="R2273" s="46" t="s">
        <v>7</v>
      </c>
      <c r="S2273" s="46" t="s">
        <v>6877</v>
      </c>
      <c r="T2273" s="46" t="s">
        <v>7587</v>
      </c>
      <c r="W2273" s="46" t="s">
        <v>189</v>
      </c>
      <c r="AA2273" s="46">
        <v>10</v>
      </c>
      <c r="AB2273" s="46" t="s">
        <v>195</v>
      </c>
      <c r="AC2273" s="46" t="s">
        <v>7009</v>
      </c>
    </row>
    <row r="2274" spans="1:29" hidden="1">
      <c r="A2274" s="46">
        <v>192</v>
      </c>
      <c r="B2274" s="46" t="s">
        <v>951</v>
      </c>
      <c r="C2274" s="46" t="s">
        <v>6965</v>
      </c>
      <c r="D2274" s="46" t="s">
        <v>204</v>
      </c>
      <c r="E2274" s="46" t="s">
        <v>7259</v>
      </c>
      <c r="F2274" s="46" t="s">
        <v>8042</v>
      </c>
      <c r="G2274" s="44" t="s">
        <v>8045</v>
      </c>
      <c r="H2274" s="44" t="s">
        <v>9</v>
      </c>
      <c r="I2274" s="46" t="s">
        <v>8048</v>
      </c>
      <c r="J2274" s="44" t="s">
        <v>8049</v>
      </c>
      <c r="K2274" s="46" t="s">
        <v>8050</v>
      </c>
      <c r="L2274" s="46">
        <v>18575510559</v>
      </c>
      <c r="M2274" s="46">
        <v>42491</v>
      </c>
      <c r="N2274" s="46" t="s">
        <v>186</v>
      </c>
      <c r="O2274" s="46" t="s">
        <v>187</v>
      </c>
      <c r="P2274" s="46" t="s">
        <v>188</v>
      </c>
      <c r="Q2274" s="46" t="s">
        <v>7</v>
      </c>
      <c r="R2274" s="46" t="s">
        <v>7</v>
      </c>
      <c r="S2274" s="46" t="s">
        <v>6877</v>
      </c>
      <c r="T2274" s="46" t="s">
        <v>7587</v>
      </c>
      <c r="W2274" s="46" t="s">
        <v>189</v>
      </c>
      <c r="AA2274" s="46">
        <v>10</v>
      </c>
      <c r="AB2274" s="46" t="s">
        <v>195</v>
      </c>
      <c r="AC2274" s="46" t="s">
        <v>7009</v>
      </c>
    </row>
    <row r="2275" spans="1:29" hidden="1">
      <c r="A2275" s="46">
        <v>163</v>
      </c>
      <c r="B2275" s="46" t="s">
        <v>951</v>
      </c>
      <c r="C2275" s="46" t="s">
        <v>6965</v>
      </c>
      <c r="D2275" s="46" t="s">
        <v>204</v>
      </c>
      <c r="E2275" s="46" t="s">
        <v>7259</v>
      </c>
      <c r="F2275" s="46" t="s">
        <v>8051</v>
      </c>
      <c r="G2275" s="44" t="s">
        <v>8052</v>
      </c>
      <c r="H2275" s="44" t="s">
        <v>3</v>
      </c>
      <c r="I2275" s="46" t="s">
        <v>8051</v>
      </c>
      <c r="J2275" s="44" t="s">
        <v>8053</v>
      </c>
      <c r="K2275" s="46" t="s">
        <v>8054</v>
      </c>
      <c r="L2275" s="46">
        <v>13088891434</v>
      </c>
      <c r="M2275" s="46">
        <v>42491</v>
      </c>
      <c r="N2275" s="46" t="s">
        <v>186</v>
      </c>
      <c r="O2275" s="46" t="s">
        <v>187</v>
      </c>
      <c r="P2275" s="46" t="s">
        <v>188</v>
      </c>
      <c r="Q2275" s="46" t="s">
        <v>7</v>
      </c>
      <c r="R2275" s="46" t="s">
        <v>7</v>
      </c>
      <c r="S2275" s="46" t="s">
        <v>6877</v>
      </c>
      <c r="T2275" s="46" t="s">
        <v>7587</v>
      </c>
      <c r="W2275" s="46" t="s">
        <v>189</v>
      </c>
      <c r="AA2275" s="46">
        <v>48</v>
      </c>
      <c r="AB2275" s="46" t="s">
        <v>34</v>
      </c>
      <c r="AC2275" s="46" t="s">
        <v>6972</v>
      </c>
    </row>
    <row r="2276" spans="1:29" hidden="1">
      <c r="A2276" s="46">
        <v>164</v>
      </c>
      <c r="B2276" s="46" t="s">
        <v>951</v>
      </c>
      <c r="C2276" s="46" t="s">
        <v>6965</v>
      </c>
      <c r="D2276" s="46" t="s">
        <v>204</v>
      </c>
      <c r="E2276" s="46" t="s">
        <v>7259</v>
      </c>
      <c r="F2276" s="46" t="s">
        <v>8051</v>
      </c>
      <c r="G2276" s="44" t="s">
        <v>8052</v>
      </c>
      <c r="H2276" s="44" t="s">
        <v>192</v>
      </c>
      <c r="I2276" s="46" t="s">
        <v>8055</v>
      </c>
      <c r="J2276" s="44" t="s">
        <v>8056</v>
      </c>
      <c r="K2276" s="46" t="s">
        <v>8057</v>
      </c>
      <c r="L2276" s="46">
        <v>18676343986</v>
      </c>
      <c r="M2276" s="46">
        <v>42491</v>
      </c>
      <c r="N2276" s="46" t="s">
        <v>186</v>
      </c>
      <c r="O2276" s="46" t="s">
        <v>187</v>
      </c>
      <c r="P2276" s="46" t="s">
        <v>188</v>
      </c>
      <c r="Q2276" s="46" t="s">
        <v>7</v>
      </c>
      <c r="R2276" s="46" t="s">
        <v>7</v>
      </c>
      <c r="S2276" s="46" t="s">
        <v>6877</v>
      </c>
      <c r="T2276" s="46" t="s">
        <v>7587</v>
      </c>
      <c r="W2276" s="46" t="s">
        <v>189</v>
      </c>
      <c r="AA2276" s="46">
        <v>48</v>
      </c>
      <c r="AB2276" s="46" t="s">
        <v>34</v>
      </c>
      <c r="AC2276" s="46" t="s">
        <v>6972</v>
      </c>
    </row>
    <row r="2277" spans="1:29" hidden="1">
      <c r="A2277" s="46">
        <v>165</v>
      </c>
      <c r="B2277" s="46" t="s">
        <v>951</v>
      </c>
      <c r="C2277" s="46" t="s">
        <v>6965</v>
      </c>
      <c r="D2277" s="46" t="s">
        <v>204</v>
      </c>
      <c r="E2277" s="46" t="s">
        <v>7259</v>
      </c>
      <c r="F2277" s="46" t="s">
        <v>8051</v>
      </c>
      <c r="G2277" s="44" t="s">
        <v>8052</v>
      </c>
      <c r="H2277" s="44" t="s">
        <v>46</v>
      </c>
      <c r="I2277" s="46" t="s">
        <v>3525</v>
      </c>
      <c r="J2277" s="44" t="s">
        <v>8058</v>
      </c>
      <c r="N2277" s="46" t="s">
        <v>186</v>
      </c>
      <c r="O2277" s="46" t="s">
        <v>187</v>
      </c>
      <c r="P2277" s="46" t="s">
        <v>188</v>
      </c>
      <c r="Q2277" s="46" t="s">
        <v>7</v>
      </c>
      <c r="R2277" s="46" t="s">
        <v>7</v>
      </c>
      <c r="S2277" s="46" t="s">
        <v>6877</v>
      </c>
      <c r="T2277" s="46" t="s">
        <v>7587</v>
      </c>
      <c r="W2277" s="46" t="s">
        <v>189</v>
      </c>
      <c r="AA2277" s="46">
        <v>48</v>
      </c>
      <c r="AB2277" s="46" t="s">
        <v>34</v>
      </c>
      <c r="AC2277" s="46" t="s">
        <v>6972</v>
      </c>
    </row>
    <row r="2278" spans="1:29" hidden="1">
      <c r="A2278" s="46">
        <v>168</v>
      </c>
      <c r="B2278" s="46" t="s">
        <v>951</v>
      </c>
      <c r="C2278" s="46" t="s">
        <v>6965</v>
      </c>
      <c r="D2278" s="46" t="s">
        <v>204</v>
      </c>
      <c r="E2278" s="46" t="s">
        <v>7259</v>
      </c>
      <c r="F2278" s="46" t="s">
        <v>8051</v>
      </c>
      <c r="G2278" s="44" t="s">
        <v>8052</v>
      </c>
      <c r="H2278" s="44" t="s">
        <v>8</v>
      </c>
      <c r="I2278" s="46" t="s">
        <v>8059</v>
      </c>
      <c r="J2278" s="44" t="s">
        <v>8060</v>
      </c>
      <c r="K2278" s="46" t="s">
        <v>8061</v>
      </c>
      <c r="L2278" s="46">
        <v>13823638957</v>
      </c>
      <c r="M2278" s="46">
        <v>42491</v>
      </c>
      <c r="N2278" s="46" t="s">
        <v>186</v>
      </c>
      <c r="O2278" s="46" t="s">
        <v>187</v>
      </c>
      <c r="P2278" s="46" t="s">
        <v>188</v>
      </c>
      <c r="Q2278" s="46" t="s">
        <v>7</v>
      </c>
      <c r="R2278" s="46" t="s">
        <v>7</v>
      </c>
      <c r="S2278" s="46" t="s">
        <v>6877</v>
      </c>
      <c r="T2278" s="46" t="s">
        <v>7587</v>
      </c>
      <c r="W2278" s="46" t="s">
        <v>189</v>
      </c>
      <c r="AA2278" s="46">
        <v>48</v>
      </c>
      <c r="AB2278" s="46" t="s">
        <v>34</v>
      </c>
      <c r="AC2278" s="46" t="s">
        <v>6972</v>
      </c>
    </row>
    <row r="2279" spans="1:29" hidden="1">
      <c r="A2279" s="46">
        <v>186</v>
      </c>
      <c r="B2279" s="46" t="s">
        <v>951</v>
      </c>
      <c r="C2279" s="46" t="s">
        <v>6965</v>
      </c>
      <c r="D2279" s="46" t="s">
        <v>204</v>
      </c>
      <c r="E2279" s="46" t="s">
        <v>7259</v>
      </c>
      <c r="F2279" s="46" t="s">
        <v>8062</v>
      </c>
      <c r="G2279" s="44" t="s">
        <v>8063</v>
      </c>
      <c r="H2279" s="44" t="s">
        <v>3</v>
      </c>
      <c r="I2279" s="46" t="s">
        <v>8062</v>
      </c>
      <c r="J2279" s="44" t="s">
        <v>8064</v>
      </c>
      <c r="L2279" s="46">
        <v>13825231186</v>
      </c>
      <c r="M2279" s="46">
        <v>42491</v>
      </c>
      <c r="N2279" s="46" t="s">
        <v>186</v>
      </c>
      <c r="O2279" s="46" t="s">
        <v>187</v>
      </c>
      <c r="P2279" s="46" t="s">
        <v>188</v>
      </c>
      <c r="Q2279" s="46" t="s">
        <v>7</v>
      </c>
      <c r="R2279" s="46" t="s">
        <v>7</v>
      </c>
      <c r="S2279" s="46" t="s">
        <v>6877</v>
      </c>
      <c r="T2279" s="46" t="s">
        <v>7587</v>
      </c>
      <c r="W2279" s="46" t="s">
        <v>189</v>
      </c>
      <c r="AA2279" s="46">
        <v>24</v>
      </c>
      <c r="AB2279" s="46" t="s">
        <v>195</v>
      </c>
      <c r="AC2279" s="46" t="s">
        <v>7009</v>
      </c>
    </row>
    <row r="2280" spans="1:29" hidden="1">
      <c r="A2280" s="46">
        <v>187</v>
      </c>
      <c r="B2280" s="46" t="s">
        <v>951</v>
      </c>
      <c r="C2280" s="46" t="s">
        <v>6965</v>
      </c>
      <c r="D2280" s="46" t="s">
        <v>204</v>
      </c>
      <c r="E2280" s="46" t="s">
        <v>7259</v>
      </c>
      <c r="F2280" s="46" t="s">
        <v>8062</v>
      </c>
      <c r="G2280" s="44" t="s">
        <v>8063</v>
      </c>
      <c r="H2280" s="44" t="s">
        <v>8</v>
      </c>
      <c r="I2280" s="46" t="s">
        <v>8065</v>
      </c>
      <c r="J2280" s="44" t="s">
        <v>8066</v>
      </c>
      <c r="K2280" s="46" t="s">
        <v>8067</v>
      </c>
      <c r="L2280" s="46">
        <v>18589087072</v>
      </c>
      <c r="M2280" s="46">
        <v>42491</v>
      </c>
      <c r="N2280" s="46" t="s">
        <v>186</v>
      </c>
      <c r="O2280" s="46" t="s">
        <v>187</v>
      </c>
      <c r="P2280" s="46" t="s">
        <v>188</v>
      </c>
      <c r="Q2280" s="46" t="s">
        <v>7</v>
      </c>
      <c r="R2280" s="46" t="s">
        <v>7</v>
      </c>
      <c r="S2280" s="46" t="s">
        <v>6877</v>
      </c>
      <c r="T2280" s="46" t="s">
        <v>7587</v>
      </c>
      <c r="W2280" s="46" t="s">
        <v>189</v>
      </c>
      <c r="AA2280" s="46">
        <v>24</v>
      </c>
      <c r="AB2280" s="46" t="s">
        <v>195</v>
      </c>
      <c r="AC2280" s="46" t="s">
        <v>7009</v>
      </c>
    </row>
    <row r="2281" spans="1:29" hidden="1">
      <c r="A2281" s="46">
        <v>188</v>
      </c>
      <c r="B2281" s="46" t="s">
        <v>951</v>
      </c>
      <c r="C2281" s="46" t="s">
        <v>6965</v>
      </c>
      <c r="D2281" s="46" t="s">
        <v>204</v>
      </c>
      <c r="E2281" s="46" t="s">
        <v>7259</v>
      </c>
      <c r="F2281" s="46" t="s">
        <v>8062</v>
      </c>
      <c r="G2281" s="44" t="s">
        <v>8063</v>
      </c>
      <c r="H2281" s="44" t="s">
        <v>8</v>
      </c>
      <c r="I2281" s="46" t="s">
        <v>8068</v>
      </c>
      <c r="J2281" s="44" t="s">
        <v>8069</v>
      </c>
      <c r="K2281" s="46" t="s">
        <v>8070</v>
      </c>
      <c r="L2281" s="46">
        <v>13421306731</v>
      </c>
      <c r="M2281" s="46">
        <v>42491</v>
      </c>
      <c r="N2281" s="46" t="s">
        <v>186</v>
      </c>
      <c r="O2281" s="46" t="s">
        <v>187</v>
      </c>
      <c r="P2281" s="46" t="s">
        <v>188</v>
      </c>
      <c r="Q2281" s="46" t="s">
        <v>7</v>
      </c>
      <c r="R2281" s="46" t="s">
        <v>7</v>
      </c>
      <c r="S2281" s="46" t="s">
        <v>6877</v>
      </c>
      <c r="T2281" s="46" t="s">
        <v>7587</v>
      </c>
      <c r="W2281" s="46" t="s">
        <v>189</v>
      </c>
      <c r="AA2281" s="46">
        <v>24</v>
      </c>
      <c r="AB2281" s="46" t="s">
        <v>195</v>
      </c>
      <c r="AC2281" s="46" t="s">
        <v>7009</v>
      </c>
    </row>
    <row r="2282" spans="1:29" hidden="1">
      <c r="A2282" s="46">
        <v>189</v>
      </c>
      <c r="B2282" s="46" t="s">
        <v>951</v>
      </c>
      <c r="C2282" s="46" t="s">
        <v>6965</v>
      </c>
      <c r="D2282" s="46" t="s">
        <v>204</v>
      </c>
      <c r="E2282" s="46" t="s">
        <v>7259</v>
      </c>
      <c r="F2282" s="46" t="s">
        <v>8062</v>
      </c>
      <c r="G2282" s="44" t="s">
        <v>8063</v>
      </c>
      <c r="H2282" s="44" t="s">
        <v>8</v>
      </c>
      <c r="I2282" s="46" t="s">
        <v>8071</v>
      </c>
      <c r="J2282" s="44" t="s">
        <v>8072</v>
      </c>
      <c r="K2282" s="46" t="s">
        <v>8073</v>
      </c>
      <c r="L2282" s="46">
        <v>13682596284</v>
      </c>
      <c r="M2282" s="46">
        <v>42491</v>
      </c>
      <c r="N2282" s="46" t="s">
        <v>186</v>
      </c>
      <c r="O2282" s="46" t="s">
        <v>187</v>
      </c>
      <c r="P2282" s="46" t="s">
        <v>188</v>
      </c>
      <c r="Q2282" s="46" t="s">
        <v>7</v>
      </c>
      <c r="R2282" s="46" t="s">
        <v>7</v>
      </c>
      <c r="S2282" s="46" t="s">
        <v>6877</v>
      </c>
      <c r="T2282" s="46" t="s">
        <v>7587</v>
      </c>
      <c r="W2282" s="46" t="s">
        <v>189</v>
      </c>
      <c r="AA2282" s="46">
        <v>24</v>
      </c>
      <c r="AB2282" s="46" t="s">
        <v>195</v>
      </c>
      <c r="AC2282" s="46" t="s">
        <v>7009</v>
      </c>
    </row>
    <row r="2283" spans="1:29" hidden="1">
      <c r="A2283" s="46">
        <v>190</v>
      </c>
      <c r="B2283" s="46" t="s">
        <v>951</v>
      </c>
      <c r="C2283" s="46" t="s">
        <v>6965</v>
      </c>
      <c r="D2283" s="46" t="s">
        <v>204</v>
      </c>
      <c r="E2283" s="46" t="s">
        <v>7259</v>
      </c>
      <c r="F2283" s="46" t="s">
        <v>8062</v>
      </c>
      <c r="G2283" s="44" t="s">
        <v>8063</v>
      </c>
      <c r="H2283" s="44" t="s">
        <v>46</v>
      </c>
      <c r="I2283" s="46" t="s">
        <v>8046</v>
      </c>
      <c r="J2283" s="44" t="s">
        <v>8047</v>
      </c>
      <c r="N2283" s="46" t="s">
        <v>186</v>
      </c>
      <c r="O2283" s="46" t="s">
        <v>187</v>
      </c>
      <c r="P2283" s="46" t="s">
        <v>188</v>
      </c>
      <c r="Q2283" s="46" t="s">
        <v>7</v>
      </c>
      <c r="R2283" s="46" t="s">
        <v>7</v>
      </c>
      <c r="S2283" s="46" t="s">
        <v>6877</v>
      </c>
      <c r="T2283" s="46" t="s">
        <v>7587</v>
      </c>
      <c r="W2283" s="46" t="s">
        <v>189</v>
      </c>
      <c r="AA2283" s="46">
        <v>24</v>
      </c>
      <c r="AB2283" s="46" t="s">
        <v>195</v>
      </c>
      <c r="AC2283" s="46" t="s">
        <v>7009</v>
      </c>
    </row>
    <row r="2284" spans="1:29" hidden="1">
      <c r="A2284" s="46">
        <v>211</v>
      </c>
      <c r="B2284" s="46" t="s">
        <v>951</v>
      </c>
      <c r="C2284" s="46" t="s">
        <v>6965</v>
      </c>
      <c r="D2284" s="46" t="s">
        <v>204</v>
      </c>
      <c r="E2284" s="46" t="s">
        <v>7259</v>
      </c>
      <c r="F2284" s="46" t="s">
        <v>8005</v>
      </c>
      <c r="G2284" s="44" t="s">
        <v>8074</v>
      </c>
      <c r="H2284" s="44" t="s">
        <v>3</v>
      </c>
      <c r="I2284" s="46" t="s">
        <v>8005</v>
      </c>
      <c r="J2284" s="44" t="s">
        <v>8007</v>
      </c>
      <c r="K2284" s="46" t="s">
        <v>8008</v>
      </c>
      <c r="L2284" s="46">
        <v>18719044059</v>
      </c>
      <c r="M2284" s="46">
        <v>42491</v>
      </c>
      <c r="N2284" s="46" t="s">
        <v>186</v>
      </c>
      <c r="O2284" s="46" t="s">
        <v>187</v>
      </c>
      <c r="P2284" s="46" t="s">
        <v>188</v>
      </c>
      <c r="Q2284" s="46" t="s">
        <v>6</v>
      </c>
      <c r="R2284" s="46" t="s">
        <v>6</v>
      </c>
      <c r="S2284" s="46" t="s">
        <v>6877</v>
      </c>
      <c r="T2284" s="46" t="s">
        <v>7587</v>
      </c>
      <c r="W2284" s="46" t="s">
        <v>189</v>
      </c>
      <c r="AA2284" s="46">
        <v>5</v>
      </c>
      <c r="AB2284" s="46" t="s">
        <v>195</v>
      </c>
      <c r="AC2284" s="46" t="s">
        <v>8266</v>
      </c>
    </row>
    <row r="2285" spans="1:29" hidden="1">
      <c r="A2285" s="46">
        <v>172</v>
      </c>
      <c r="B2285" s="46" t="s">
        <v>951</v>
      </c>
      <c r="C2285" s="46" t="s">
        <v>6965</v>
      </c>
      <c r="D2285" s="46" t="s">
        <v>204</v>
      </c>
      <c r="E2285" s="46" t="s">
        <v>7259</v>
      </c>
      <c r="F2285" s="46" t="s">
        <v>8075</v>
      </c>
      <c r="G2285" s="44" t="s">
        <v>8076</v>
      </c>
      <c r="H2285" s="44" t="s">
        <v>3</v>
      </c>
      <c r="I2285" s="46" t="s">
        <v>8075</v>
      </c>
      <c r="J2285" s="44" t="s">
        <v>8077</v>
      </c>
      <c r="K2285" s="46" t="s">
        <v>8078</v>
      </c>
      <c r="L2285" s="46">
        <v>13823383751</v>
      </c>
      <c r="M2285" s="46">
        <v>42491</v>
      </c>
      <c r="N2285" s="46" t="s">
        <v>186</v>
      </c>
      <c r="O2285" s="46" t="s">
        <v>187</v>
      </c>
      <c r="P2285" s="46" t="s">
        <v>188</v>
      </c>
      <c r="Q2285" s="46" t="s">
        <v>7</v>
      </c>
      <c r="R2285" s="46" t="s">
        <v>7</v>
      </c>
      <c r="S2285" s="46" t="s">
        <v>6877</v>
      </c>
      <c r="T2285" s="46" t="s">
        <v>7587</v>
      </c>
      <c r="W2285" s="46" t="s">
        <v>189</v>
      </c>
      <c r="AA2285" s="46">
        <v>19</v>
      </c>
      <c r="AB2285" s="46" t="s">
        <v>195</v>
      </c>
      <c r="AC2285" s="46" t="s">
        <v>7266</v>
      </c>
    </row>
    <row r="2286" spans="1:29" hidden="1">
      <c r="A2286" s="46">
        <v>173</v>
      </c>
      <c r="B2286" s="46" t="s">
        <v>951</v>
      </c>
      <c r="C2286" s="46" t="s">
        <v>6965</v>
      </c>
      <c r="D2286" s="46" t="s">
        <v>204</v>
      </c>
      <c r="E2286" s="46" t="s">
        <v>7259</v>
      </c>
      <c r="F2286" s="46" t="s">
        <v>8075</v>
      </c>
      <c r="G2286" s="44" t="s">
        <v>8076</v>
      </c>
      <c r="H2286" s="44" t="s">
        <v>46</v>
      </c>
      <c r="I2286" s="46" t="s">
        <v>8046</v>
      </c>
      <c r="J2286" s="44" t="s">
        <v>8047</v>
      </c>
      <c r="N2286" s="46" t="s">
        <v>186</v>
      </c>
      <c r="O2286" s="46" t="s">
        <v>187</v>
      </c>
      <c r="P2286" s="46" t="s">
        <v>188</v>
      </c>
      <c r="Q2286" s="46" t="s">
        <v>7</v>
      </c>
      <c r="R2286" s="46" t="s">
        <v>7</v>
      </c>
      <c r="S2286" s="46" t="s">
        <v>6877</v>
      </c>
      <c r="T2286" s="46" t="s">
        <v>7587</v>
      </c>
      <c r="W2286" s="46" t="s">
        <v>189</v>
      </c>
      <c r="AA2286" s="46">
        <v>19</v>
      </c>
      <c r="AB2286" s="46" t="s">
        <v>195</v>
      </c>
      <c r="AC2286" s="46" t="s">
        <v>7266</v>
      </c>
    </row>
    <row r="2287" spans="1:29" hidden="1">
      <c r="A2287" s="46">
        <v>174</v>
      </c>
      <c r="B2287" s="46" t="s">
        <v>951</v>
      </c>
      <c r="C2287" s="46" t="s">
        <v>6965</v>
      </c>
      <c r="D2287" s="46" t="s">
        <v>204</v>
      </c>
      <c r="E2287" s="46" t="s">
        <v>7259</v>
      </c>
      <c r="F2287" s="46" t="s">
        <v>8075</v>
      </c>
      <c r="G2287" s="44" t="s">
        <v>8076</v>
      </c>
      <c r="H2287" s="44" t="s">
        <v>9</v>
      </c>
      <c r="I2287" s="46" t="s">
        <v>8079</v>
      </c>
      <c r="J2287" s="44" t="s">
        <v>8080</v>
      </c>
      <c r="K2287" s="46" t="s">
        <v>8081</v>
      </c>
      <c r="L2287" s="46">
        <v>15818588413</v>
      </c>
      <c r="M2287" s="46">
        <v>42491</v>
      </c>
      <c r="N2287" s="46" t="s">
        <v>186</v>
      </c>
      <c r="O2287" s="46" t="s">
        <v>187</v>
      </c>
      <c r="P2287" s="46" t="s">
        <v>188</v>
      </c>
      <c r="Q2287" s="46" t="s">
        <v>7</v>
      </c>
      <c r="R2287" s="46" t="s">
        <v>7</v>
      </c>
      <c r="S2287" s="46" t="s">
        <v>6877</v>
      </c>
      <c r="T2287" s="46" t="s">
        <v>7587</v>
      </c>
      <c r="W2287" s="46" t="s">
        <v>189</v>
      </c>
      <c r="AA2287" s="46">
        <v>19</v>
      </c>
      <c r="AB2287" s="46" t="s">
        <v>195</v>
      </c>
      <c r="AC2287" s="46" t="s">
        <v>7266</v>
      </c>
    </row>
    <row r="2288" spans="1:29" hidden="1">
      <c r="A2288" s="46">
        <v>213</v>
      </c>
      <c r="B2288" s="46" t="s">
        <v>951</v>
      </c>
      <c r="C2288" s="46" t="s">
        <v>6965</v>
      </c>
      <c r="D2288" s="46" t="s">
        <v>204</v>
      </c>
      <c r="E2288" s="46" t="s">
        <v>7259</v>
      </c>
      <c r="F2288" s="46" t="s">
        <v>8082</v>
      </c>
      <c r="G2288" s="44" t="s">
        <v>8083</v>
      </c>
      <c r="H2288" s="44" t="s">
        <v>3</v>
      </c>
      <c r="I2288" s="46" t="s">
        <v>8082</v>
      </c>
      <c r="J2288" s="44" t="s">
        <v>8084</v>
      </c>
      <c r="K2288" s="46" t="s">
        <v>8085</v>
      </c>
      <c r="L2288" s="46">
        <v>13691980956</v>
      </c>
      <c r="M2288" s="46">
        <v>42491</v>
      </c>
      <c r="N2288" s="46" t="s">
        <v>186</v>
      </c>
      <c r="O2288" s="46" t="s">
        <v>187</v>
      </c>
      <c r="P2288" s="46" t="s">
        <v>188</v>
      </c>
      <c r="Q2288" s="46" t="s">
        <v>7</v>
      </c>
      <c r="R2288" s="46" t="s">
        <v>7</v>
      </c>
      <c r="S2288" s="46" t="s">
        <v>6877</v>
      </c>
      <c r="T2288" s="46" t="s">
        <v>7587</v>
      </c>
      <c r="W2288" s="46" t="s">
        <v>189</v>
      </c>
      <c r="AA2288" s="46">
        <v>14</v>
      </c>
      <c r="AB2288" s="46" t="s">
        <v>195</v>
      </c>
      <c r="AC2288" s="46" t="s">
        <v>6811</v>
      </c>
    </row>
    <row r="2289" spans="1:29" hidden="1">
      <c r="A2289" s="46">
        <v>214</v>
      </c>
      <c r="B2289" s="46" t="s">
        <v>951</v>
      </c>
      <c r="C2289" s="46" t="s">
        <v>6965</v>
      </c>
      <c r="D2289" s="46" t="s">
        <v>204</v>
      </c>
      <c r="E2289" s="46" t="s">
        <v>7259</v>
      </c>
      <c r="F2289" s="46" t="s">
        <v>8082</v>
      </c>
      <c r="G2289" s="44" t="s">
        <v>8083</v>
      </c>
      <c r="H2289" s="44" t="s">
        <v>46</v>
      </c>
      <c r="I2289" s="46" t="s">
        <v>8046</v>
      </c>
      <c r="J2289" s="44" t="s">
        <v>8047</v>
      </c>
      <c r="N2289" s="46" t="s">
        <v>186</v>
      </c>
      <c r="O2289" s="46" t="s">
        <v>187</v>
      </c>
      <c r="P2289" s="46" t="s">
        <v>188</v>
      </c>
      <c r="Q2289" s="46" t="s">
        <v>7</v>
      </c>
      <c r="R2289" s="46" t="s">
        <v>7</v>
      </c>
      <c r="S2289" s="46" t="s">
        <v>6877</v>
      </c>
      <c r="T2289" s="46" t="s">
        <v>7587</v>
      </c>
      <c r="W2289" s="46" t="s">
        <v>189</v>
      </c>
      <c r="AA2289" s="46">
        <v>14</v>
      </c>
      <c r="AB2289" s="46" t="s">
        <v>195</v>
      </c>
      <c r="AC2289" s="46" t="s">
        <v>6811</v>
      </c>
    </row>
    <row r="2290" spans="1:29" hidden="1">
      <c r="A2290" s="46">
        <v>215</v>
      </c>
      <c r="B2290" s="46" t="s">
        <v>951</v>
      </c>
      <c r="C2290" s="46" t="s">
        <v>6965</v>
      </c>
      <c r="D2290" s="46" t="s">
        <v>204</v>
      </c>
      <c r="E2290" s="46" t="s">
        <v>7259</v>
      </c>
      <c r="F2290" s="46" t="s">
        <v>8082</v>
      </c>
      <c r="G2290" s="44" t="s">
        <v>8083</v>
      </c>
      <c r="H2290" s="44" t="s">
        <v>8</v>
      </c>
      <c r="I2290" s="46" t="s">
        <v>1682</v>
      </c>
      <c r="J2290" s="44" t="s">
        <v>8086</v>
      </c>
      <c r="K2290" s="46" t="s">
        <v>8087</v>
      </c>
      <c r="L2290" s="46">
        <v>13823214075</v>
      </c>
      <c r="M2290" s="46">
        <v>42491</v>
      </c>
      <c r="N2290" s="46" t="s">
        <v>186</v>
      </c>
      <c r="O2290" s="46" t="s">
        <v>187</v>
      </c>
      <c r="P2290" s="46" t="s">
        <v>188</v>
      </c>
      <c r="Q2290" s="46" t="s">
        <v>7</v>
      </c>
      <c r="R2290" s="46" t="s">
        <v>7</v>
      </c>
      <c r="S2290" s="46" t="s">
        <v>6877</v>
      </c>
      <c r="T2290" s="46" t="s">
        <v>7587</v>
      </c>
      <c r="W2290" s="46" t="s">
        <v>189</v>
      </c>
      <c r="AA2290" s="46">
        <v>14</v>
      </c>
      <c r="AB2290" s="46" t="s">
        <v>195</v>
      </c>
      <c r="AC2290" s="46" t="s">
        <v>6811</v>
      </c>
    </row>
    <row r="2291" spans="1:29" hidden="1">
      <c r="A2291" s="46">
        <v>216</v>
      </c>
      <c r="B2291" s="46" t="s">
        <v>951</v>
      </c>
      <c r="C2291" s="46" t="s">
        <v>6965</v>
      </c>
      <c r="D2291" s="46" t="s">
        <v>204</v>
      </c>
      <c r="E2291" s="46" t="s">
        <v>7259</v>
      </c>
      <c r="F2291" s="46" t="s">
        <v>8082</v>
      </c>
      <c r="G2291" s="44" t="s">
        <v>8083</v>
      </c>
      <c r="H2291" s="44" t="s">
        <v>8</v>
      </c>
      <c r="I2291" s="46" t="s">
        <v>8088</v>
      </c>
      <c r="J2291" s="44" t="s">
        <v>8089</v>
      </c>
      <c r="K2291" s="46" t="s">
        <v>8090</v>
      </c>
      <c r="L2291" s="46">
        <v>18129930553</v>
      </c>
      <c r="M2291" s="46">
        <v>42491</v>
      </c>
      <c r="N2291" s="46" t="s">
        <v>186</v>
      </c>
      <c r="O2291" s="46" t="s">
        <v>187</v>
      </c>
      <c r="P2291" s="46" t="s">
        <v>188</v>
      </c>
      <c r="Q2291" s="46" t="s">
        <v>7</v>
      </c>
      <c r="R2291" s="46" t="s">
        <v>7</v>
      </c>
      <c r="S2291" s="46" t="s">
        <v>6877</v>
      </c>
      <c r="T2291" s="46" t="s">
        <v>7587</v>
      </c>
      <c r="W2291" s="46" t="s">
        <v>189</v>
      </c>
      <c r="AA2291" s="46">
        <v>14</v>
      </c>
      <c r="AB2291" s="46" t="s">
        <v>195</v>
      </c>
      <c r="AC2291" s="46" t="s">
        <v>6811</v>
      </c>
    </row>
    <row r="2292" spans="1:29" hidden="1">
      <c r="A2292" s="46">
        <v>197</v>
      </c>
      <c r="B2292" s="46" t="s">
        <v>951</v>
      </c>
      <c r="C2292" s="46" t="s">
        <v>6965</v>
      </c>
      <c r="D2292" s="46" t="s">
        <v>204</v>
      </c>
      <c r="E2292" s="46" t="s">
        <v>7259</v>
      </c>
      <c r="F2292" s="46" t="s">
        <v>8091</v>
      </c>
      <c r="G2292" s="44" t="s">
        <v>8092</v>
      </c>
      <c r="H2292" s="44" t="s">
        <v>3</v>
      </c>
      <c r="I2292" s="46" t="s">
        <v>8091</v>
      </c>
      <c r="J2292" s="44" t="s">
        <v>8093</v>
      </c>
      <c r="K2292" s="46" t="s">
        <v>8094</v>
      </c>
      <c r="L2292" s="46">
        <v>18682380725</v>
      </c>
      <c r="M2292" s="46">
        <v>42491</v>
      </c>
      <c r="N2292" s="46" t="s">
        <v>186</v>
      </c>
      <c r="O2292" s="46" t="s">
        <v>187</v>
      </c>
      <c r="P2292" s="46" t="s">
        <v>188</v>
      </c>
      <c r="Q2292" s="46" t="s">
        <v>6</v>
      </c>
      <c r="R2292" s="46" t="s">
        <v>6</v>
      </c>
      <c r="S2292" s="46" t="s">
        <v>6877</v>
      </c>
      <c r="T2292" s="46" t="s">
        <v>7587</v>
      </c>
      <c r="W2292" s="46" t="s">
        <v>189</v>
      </c>
      <c r="AA2292" s="46">
        <v>13</v>
      </c>
      <c r="AB2292" s="46" t="s">
        <v>195</v>
      </c>
      <c r="AC2292" s="46" t="s">
        <v>6997</v>
      </c>
    </row>
    <row r="2293" spans="1:29" hidden="1">
      <c r="A2293" s="46">
        <v>205</v>
      </c>
      <c r="B2293" s="46" t="s">
        <v>951</v>
      </c>
      <c r="C2293" s="46" t="s">
        <v>6965</v>
      </c>
      <c r="D2293" s="46" t="s">
        <v>204</v>
      </c>
      <c r="E2293" s="46" t="s">
        <v>7259</v>
      </c>
      <c r="F2293" s="46" t="s">
        <v>8095</v>
      </c>
      <c r="G2293" s="44" t="s">
        <v>8096</v>
      </c>
      <c r="H2293" s="44" t="s">
        <v>3</v>
      </c>
      <c r="I2293" s="46" t="s">
        <v>8095</v>
      </c>
      <c r="J2293" s="44" t="s">
        <v>8097</v>
      </c>
      <c r="N2293" s="46" t="s">
        <v>186</v>
      </c>
      <c r="O2293" s="46" t="s">
        <v>187</v>
      </c>
      <c r="P2293" s="46" t="s">
        <v>200</v>
      </c>
      <c r="Q2293" s="46" t="s">
        <v>6</v>
      </c>
      <c r="R2293" s="46" t="s">
        <v>7</v>
      </c>
      <c r="S2293" s="46" t="s">
        <v>6877</v>
      </c>
      <c r="T2293" s="46" t="s">
        <v>7587</v>
      </c>
      <c r="W2293" s="46" t="s">
        <v>201</v>
      </c>
      <c r="AA2293" s="46">
        <v>15</v>
      </c>
      <c r="AB2293" s="46" t="s">
        <v>195</v>
      </c>
      <c r="AC2293" s="46" t="s">
        <v>8268</v>
      </c>
    </row>
    <row r="2294" spans="1:29" hidden="1">
      <c r="A2294" s="46">
        <v>193</v>
      </c>
      <c r="B2294" s="46" t="s">
        <v>951</v>
      </c>
      <c r="C2294" s="46" t="s">
        <v>6965</v>
      </c>
      <c r="D2294" s="46" t="s">
        <v>204</v>
      </c>
      <c r="E2294" s="46" t="s">
        <v>7259</v>
      </c>
      <c r="F2294" s="46" t="s">
        <v>8098</v>
      </c>
      <c r="G2294" s="44" t="s">
        <v>8099</v>
      </c>
      <c r="H2294" s="44" t="s">
        <v>3</v>
      </c>
      <c r="I2294" s="46" t="s">
        <v>8098</v>
      </c>
      <c r="J2294" s="44" t="s">
        <v>8100</v>
      </c>
      <c r="M2294" s="46">
        <v>42491</v>
      </c>
      <c r="N2294" s="46" t="s">
        <v>186</v>
      </c>
      <c r="O2294" s="46" t="s">
        <v>187</v>
      </c>
      <c r="P2294" s="46" t="s">
        <v>200</v>
      </c>
      <c r="Q2294" s="46" t="s">
        <v>6</v>
      </c>
      <c r="R2294" s="46" t="s">
        <v>7</v>
      </c>
      <c r="S2294" s="46" t="s">
        <v>6877</v>
      </c>
      <c r="T2294" s="46" t="s">
        <v>7587</v>
      </c>
      <c r="W2294" s="46" t="s">
        <v>201</v>
      </c>
      <c r="AA2294" s="46">
        <v>40</v>
      </c>
      <c r="AB2294" s="46" t="s">
        <v>195</v>
      </c>
      <c r="AC2294" s="46" t="s">
        <v>7009</v>
      </c>
    </row>
    <row r="2295" spans="1:29" hidden="1">
      <c r="A2295" s="46">
        <v>194</v>
      </c>
      <c r="B2295" s="46" t="s">
        <v>951</v>
      </c>
      <c r="C2295" s="46" t="s">
        <v>6965</v>
      </c>
      <c r="D2295" s="46" t="s">
        <v>204</v>
      </c>
      <c r="E2295" s="46" t="s">
        <v>7259</v>
      </c>
      <c r="F2295" s="46" t="s">
        <v>8098</v>
      </c>
      <c r="G2295" s="44" t="s">
        <v>8099</v>
      </c>
      <c r="H2295" s="44" t="s">
        <v>46</v>
      </c>
      <c r="I2295" s="46" t="s">
        <v>8000</v>
      </c>
      <c r="J2295" s="44" t="s">
        <v>8001</v>
      </c>
      <c r="N2295" s="46" t="s">
        <v>186</v>
      </c>
      <c r="O2295" s="46" t="s">
        <v>187</v>
      </c>
      <c r="P2295" s="46" t="s">
        <v>188</v>
      </c>
      <c r="Q2295" s="46" t="s">
        <v>7</v>
      </c>
      <c r="R2295" s="46" t="s">
        <v>7</v>
      </c>
      <c r="S2295" s="46" t="s">
        <v>6877</v>
      </c>
      <c r="T2295" s="46" t="s">
        <v>7587</v>
      </c>
      <c r="W2295" s="46" t="s">
        <v>189</v>
      </c>
      <c r="AA2295" s="46">
        <v>40</v>
      </c>
      <c r="AB2295" s="46" t="s">
        <v>195</v>
      </c>
      <c r="AC2295" s="46" t="s">
        <v>7009</v>
      </c>
    </row>
    <row r="2296" spans="1:29" hidden="1">
      <c r="A2296" s="46">
        <v>218</v>
      </c>
      <c r="B2296" s="46" t="s">
        <v>951</v>
      </c>
      <c r="C2296" s="46" t="s">
        <v>6965</v>
      </c>
      <c r="D2296" s="46" t="s">
        <v>204</v>
      </c>
      <c r="E2296" s="46" t="s">
        <v>7259</v>
      </c>
      <c r="F2296" s="46" t="s">
        <v>8101</v>
      </c>
      <c r="G2296" s="44" t="s">
        <v>8102</v>
      </c>
      <c r="H2296" s="44" t="s">
        <v>3</v>
      </c>
      <c r="I2296" s="46" t="s">
        <v>8101</v>
      </c>
      <c r="J2296" s="44" t="s">
        <v>8103</v>
      </c>
      <c r="K2296" s="46" t="s">
        <v>8104</v>
      </c>
      <c r="L2296" s="46">
        <v>13760109218</v>
      </c>
      <c r="M2296" s="46">
        <v>42491</v>
      </c>
      <c r="N2296" s="46" t="s">
        <v>186</v>
      </c>
      <c r="O2296" s="46" t="s">
        <v>187</v>
      </c>
      <c r="P2296" s="46" t="s">
        <v>188</v>
      </c>
      <c r="Q2296" s="46" t="s">
        <v>6</v>
      </c>
      <c r="R2296" s="46" t="s">
        <v>7</v>
      </c>
      <c r="S2296" s="46" t="s">
        <v>6877</v>
      </c>
      <c r="T2296" s="46" t="s">
        <v>7587</v>
      </c>
      <c r="W2296" s="46" t="s">
        <v>189</v>
      </c>
      <c r="AA2296" s="46">
        <v>29</v>
      </c>
      <c r="AB2296" s="46" t="s">
        <v>195</v>
      </c>
      <c r="AC2296" s="46" t="s">
        <v>7009</v>
      </c>
    </row>
    <row r="2297" spans="1:29" hidden="1">
      <c r="A2297" s="46">
        <v>217</v>
      </c>
      <c r="B2297" s="46" t="s">
        <v>951</v>
      </c>
      <c r="C2297" s="46" t="s">
        <v>6965</v>
      </c>
      <c r="D2297" s="46" t="s">
        <v>204</v>
      </c>
      <c r="E2297" s="46" t="s">
        <v>7259</v>
      </c>
      <c r="F2297" s="46" t="s">
        <v>8101</v>
      </c>
      <c r="G2297" s="44" t="s">
        <v>8102</v>
      </c>
      <c r="H2297" s="44" t="s">
        <v>8</v>
      </c>
      <c r="I2297" s="46" t="s">
        <v>8105</v>
      </c>
      <c r="J2297" s="44" t="s">
        <v>8106</v>
      </c>
      <c r="N2297" s="46" t="s">
        <v>186</v>
      </c>
      <c r="O2297" s="46" t="s">
        <v>187</v>
      </c>
      <c r="P2297" s="46" t="s">
        <v>200</v>
      </c>
      <c r="Q2297" s="46" t="s">
        <v>6</v>
      </c>
      <c r="R2297" s="46" t="s">
        <v>7</v>
      </c>
      <c r="U2297" s="46" t="s">
        <v>201</v>
      </c>
      <c r="W2297" s="46" t="s">
        <v>201</v>
      </c>
      <c r="AA2297" s="46">
        <v>29</v>
      </c>
      <c r="AB2297" s="46" t="s">
        <v>195</v>
      </c>
      <c r="AC2297" s="46" t="s">
        <v>7009</v>
      </c>
    </row>
    <row r="2298" spans="1:29" hidden="1">
      <c r="A2298" s="46">
        <v>207</v>
      </c>
      <c r="B2298" s="46" t="s">
        <v>951</v>
      </c>
      <c r="C2298" s="46" t="s">
        <v>6965</v>
      </c>
      <c r="D2298" s="46" t="s">
        <v>204</v>
      </c>
      <c r="E2298" s="46" t="s">
        <v>7259</v>
      </c>
      <c r="F2298" s="46" t="s">
        <v>8107</v>
      </c>
      <c r="G2298" s="44" t="s">
        <v>8108</v>
      </c>
      <c r="H2298" s="44" t="s">
        <v>46</v>
      </c>
      <c r="I2298" s="46" t="s">
        <v>8011</v>
      </c>
      <c r="J2298" s="44" t="s">
        <v>8012</v>
      </c>
      <c r="N2298" s="46" t="s">
        <v>186</v>
      </c>
      <c r="O2298" s="46" t="s">
        <v>187</v>
      </c>
      <c r="P2298" s="46" t="s">
        <v>188</v>
      </c>
      <c r="Q2298" s="46" t="s">
        <v>7</v>
      </c>
      <c r="R2298" s="46" t="s">
        <v>7</v>
      </c>
      <c r="S2298" s="46" t="s">
        <v>6877</v>
      </c>
      <c r="T2298" s="46" t="s">
        <v>7587</v>
      </c>
      <c r="W2298" s="46" t="s">
        <v>189</v>
      </c>
      <c r="AA2298" s="46">
        <v>27</v>
      </c>
      <c r="AB2298" s="46" t="s">
        <v>195</v>
      </c>
      <c r="AC2298" s="46" t="s">
        <v>8267</v>
      </c>
    </row>
    <row r="2299" spans="1:29" hidden="1">
      <c r="A2299" s="46">
        <v>208</v>
      </c>
      <c r="B2299" s="46" t="s">
        <v>951</v>
      </c>
      <c r="C2299" s="46" t="s">
        <v>6965</v>
      </c>
      <c r="D2299" s="46" t="s">
        <v>204</v>
      </c>
      <c r="E2299" s="46" t="s">
        <v>7259</v>
      </c>
      <c r="F2299" s="46" t="s">
        <v>8107</v>
      </c>
      <c r="G2299" s="44" t="s">
        <v>8108</v>
      </c>
      <c r="H2299" s="44" t="s">
        <v>3</v>
      </c>
      <c r="I2299" s="46" t="s">
        <v>8107</v>
      </c>
      <c r="J2299" s="44" t="s">
        <v>8109</v>
      </c>
      <c r="K2299" s="46" t="s">
        <v>8110</v>
      </c>
      <c r="L2299" s="46">
        <v>18129835536</v>
      </c>
      <c r="M2299" s="46">
        <v>42491</v>
      </c>
      <c r="N2299" s="46" t="s">
        <v>186</v>
      </c>
      <c r="O2299" s="46" t="s">
        <v>187</v>
      </c>
      <c r="P2299" s="46" t="s">
        <v>188</v>
      </c>
      <c r="Q2299" s="46" t="s">
        <v>6</v>
      </c>
      <c r="R2299" s="46" t="s">
        <v>7</v>
      </c>
      <c r="S2299" s="46" t="s">
        <v>6877</v>
      </c>
      <c r="T2299" s="46" t="s">
        <v>7587</v>
      </c>
      <c r="W2299" s="46" t="s">
        <v>189</v>
      </c>
      <c r="AA2299" s="46">
        <v>27</v>
      </c>
      <c r="AB2299" s="46" t="s">
        <v>195</v>
      </c>
      <c r="AC2299" s="46" t="s">
        <v>8267</v>
      </c>
    </row>
    <row r="2300" spans="1:29" hidden="1">
      <c r="A2300" s="46">
        <v>198</v>
      </c>
      <c r="B2300" s="46" t="s">
        <v>951</v>
      </c>
      <c r="C2300" s="46" t="s">
        <v>6965</v>
      </c>
      <c r="D2300" s="46" t="s">
        <v>204</v>
      </c>
      <c r="E2300" s="46" t="s">
        <v>7259</v>
      </c>
      <c r="F2300" s="46" t="s">
        <v>8111</v>
      </c>
      <c r="G2300" s="44" t="s">
        <v>8112</v>
      </c>
      <c r="H2300" s="44" t="s">
        <v>3</v>
      </c>
      <c r="I2300" s="46" t="s">
        <v>8111</v>
      </c>
      <c r="J2300" s="44" t="s">
        <v>8113</v>
      </c>
      <c r="K2300" s="46" t="s">
        <v>8114</v>
      </c>
      <c r="L2300" s="46">
        <v>18620352758</v>
      </c>
      <c r="M2300" s="46">
        <v>42491</v>
      </c>
      <c r="N2300" s="46" t="s">
        <v>186</v>
      </c>
      <c r="O2300" s="46" t="s">
        <v>187</v>
      </c>
      <c r="P2300" s="46" t="s">
        <v>188</v>
      </c>
      <c r="Q2300" s="46" t="s">
        <v>7</v>
      </c>
      <c r="R2300" s="46" t="s">
        <v>7</v>
      </c>
      <c r="S2300" s="46" t="s">
        <v>6877</v>
      </c>
      <c r="T2300" s="46" t="s">
        <v>7587</v>
      </c>
      <c r="W2300" s="46" t="s">
        <v>189</v>
      </c>
      <c r="AA2300" s="46">
        <v>44</v>
      </c>
      <c r="AB2300" s="46" t="s">
        <v>195</v>
      </c>
      <c r="AC2300" s="46" t="s">
        <v>8267</v>
      </c>
    </row>
    <row r="2301" spans="1:29" hidden="1">
      <c r="A2301" s="46">
        <v>199</v>
      </c>
      <c r="B2301" s="46" t="s">
        <v>951</v>
      </c>
      <c r="C2301" s="46" t="s">
        <v>6965</v>
      </c>
      <c r="D2301" s="46" t="s">
        <v>204</v>
      </c>
      <c r="E2301" s="46" t="s">
        <v>7259</v>
      </c>
      <c r="F2301" s="46" t="s">
        <v>8111</v>
      </c>
      <c r="G2301" s="44" t="s">
        <v>8112</v>
      </c>
      <c r="H2301" s="44" t="s">
        <v>46</v>
      </c>
      <c r="I2301" s="46" t="s">
        <v>8011</v>
      </c>
      <c r="J2301" s="44" t="s">
        <v>8012</v>
      </c>
      <c r="N2301" s="46" t="s">
        <v>186</v>
      </c>
      <c r="O2301" s="46" t="s">
        <v>187</v>
      </c>
      <c r="P2301" s="46" t="s">
        <v>188</v>
      </c>
      <c r="Q2301" s="46" t="s">
        <v>7</v>
      </c>
      <c r="R2301" s="46" t="s">
        <v>7</v>
      </c>
      <c r="S2301" s="46" t="s">
        <v>6877</v>
      </c>
      <c r="T2301" s="46" t="s">
        <v>7587</v>
      </c>
      <c r="W2301" s="46" t="s">
        <v>189</v>
      </c>
      <c r="AA2301" s="46">
        <v>44</v>
      </c>
      <c r="AB2301" s="46" t="s">
        <v>195</v>
      </c>
      <c r="AC2301" s="46" t="s">
        <v>8267</v>
      </c>
    </row>
    <row r="2302" spans="1:29" hidden="1">
      <c r="A2302" s="46">
        <v>200</v>
      </c>
      <c r="B2302" s="46" t="s">
        <v>951</v>
      </c>
      <c r="C2302" s="46" t="s">
        <v>6965</v>
      </c>
      <c r="D2302" s="46" t="s">
        <v>204</v>
      </c>
      <c r="E2302" s="46" t="s">
        <v>7259</v>
      </c>
      <c r="F2302" s="46" t="s">
        <v>8111</v>
      </c>
      <c r="G2302" s="44" t="s">
        <v>8112</v>
      </c>
      <c r="H2302" s="44" t="s">
        <v>8</v>
      </c>
      <c r="I2302" s="46" t="s">
        <v>8115</v>
      </c>
      <c r="J2302" s="44" t="s">
        <v>8116</v>
      </c>
      <c r="K2302" s="46" t="s">
        <v>8117</v>
      </c>
      <c r="L2302" s="46">
        <v>15812852160</v>
      </c>
      <c r="M2302" s="46">
        <v>42491</v>
      </c>
      <c r="N2302" s="46" t="s">
        <v>186</v>
      </c>
      <c r="O2302" s="46" t="s">
        <v>187</v>
      </c>
      <c r="P2302" s="46" t="s">
        <v>188</v>
      </c>
      <c r="Q2302" s="46" t="s">
        <v>7</v>
      </c>
      <c r="R2302" s="46" t="s">
        <v>7</v>
      </c>
      <c r="S2302" s="46" t="s">
        <v>6877</v>
      </c>
      <c r="T2302" s="46" t="s">
        <v>7587</v>
      </c>
      <c r="W2302" s="46" t="s">
        <v>189</v>
      </c>
      <c r="AA2302" s="46">
        <v>44</v>
      </c>
      <c r="AB2302" s="46" t="s">
        <v>195</v>
      </c>
      <c r="AC2302" s="46" t="s">
        <v>8267</v>
      </c>
    </row>
    <row r="2303" spans="1:29" hidden="1">
      <c r="A2303" s="46">
        <v>201</v>
      </c>
      <c r="B2303" s="46" t="s">
        <v>951</v>
      </c>
      <c r="C2303" s="46" t="s">
        <v>6965</v>
      </c>
      <c r="D2303" s="46" t="s">
        <v>204</v>
      </c>
      <c r="E2303" s="46" t="s">
        <v>7259</v>
      </c>
      <c r="F2303" s="46" t="s">
        <v>8111</v>
      </c>
      <c r="G2303" s="44" t="s">
        <v>8112</v>
      </c>
      <c r="H2303" s="44" t="s">
        <v>8</v>
      </c>
      <c r="I2303" s="46" t="s">
        <v>8118</v>
      </c>
      <c r="J2303" s="44" t="s">
        <v>8119</v>
      </c>
      <c r="K2303" s="46" t="s">
        <v>8120</v>
      </c>
      <c r="L2303" s="46">
        <v>13045893704</v>
      </c>
      <c r="M2303" s="46">
        <v>42491</v>
      </c>
      <c r="N2303" s="46" t="s">
        <v>186</v>
      </c>
      <c r="O2303" s="46" t="s">
        <v>187</v>
      </c>
      <c r="P2303" s="46" t="s">
        <v>188</v>
      </c>
      <c r="Q2303" s="46" t="s">
        <v>7</v>
      </c>
      <c r="R2303" s="46" t="s">
        <v>7</v>
      </c>
      <c r="S2303" s="46" t="s">
        <v>6877</v>
      </c>
      <c r="T2303" s="46" t="s">
        <v>7587</v>
      </c>
      <c r="W2303" s="46" t="s">
        <v>189</v>
      </c>
      <c r="AA2303" s="46">
        <v>44</v>
      </c>
      <c r="AB2303" s="46" t="s">
        <v>195</v>
      </c>
      <c r="AC2303" s="46" t="s">
        <v>8267</v>
      </c>
    </row>
    <row r="2304" spans="1:29" hidden="1">
      <c r="A2304" s="46">
        <v>202</v>
      </c>
      <c r="B2304" s="46" t="s">
        <v>951</v>
      </c>
      <c r="C2304" s="46" t="s">
        <v>6965</v>
      </c>
      <c r="D2304" s="46" t="s">
        <v>204</v>
      </c>
      <c r="E2304" s="46" t="s">
        <v>7259</v>
      </c>
      <c r="F2304" s="46" t="s">
        <v>8111</v>
      </c>
      <c r="G2304" s="44" t="s">
        <v>8112</v>
      </c>
      <c r="H2304" s="44" t="s">
        <v>8</v>
      </c>
      <c r="I2304" s="46" t="s">
        <v>8121</v>
      </c>
      <c r="J2304" s="44" t="s">
        <v>8122</v>
      </c>
      <c r="K2304" s="46" t="s">
        <v>8123</v>
      </c>
      <c r="L2304" s="46">
        <v>15868420596</v>
      </c>
      <c r="M2304" s="46">
        <v>42491</v>
      </c>
      <c r="N2304" s="46" t="s">
        <v>186</v>
      </c>
      <c r="O2304" s="46" t="s">
        <v>187</v>
      </c>
      <c r="P2304" s="46" t="s">
        <v>188</v>
      </c>
      <c r="Q2304" s="46" t="s">
        <v>7</v>
      </c>
      <c r="R2304" s="46" t="s">
        <v>7</v>
      </c>
      <c r="S2304" s="46" t="s">
        <v>6877</v>
      </c>
      <c r="T2304" s="46" t="s">
        <v>7587</v>
      </c>
      <c r="W2304" s="46" t="s">
        <v>189</v>
      </c>
      <c r="AA2304" s="46">
        <v>44</v>
      </c>
      <c r="AB2304" s="46" t="s">
        <v>195</v>
      </c>
      <c r="AC2304" s="46" t="s">
        <v>8267</v>
      </c>
    </row>
    <row r="2305" spans="1:31" hidden="1">
      <c r="A2305" s="46">
        <v>203</v>
      </c>
      <c r="B2305" s="46" t="s">
        <v>951</v>
      </c>
      <c r="C2305" s="46" t="s">
        <v>6965</v>
      </c>
      <c r="D2305" s="46" t="s">
        <v>204</v>
      </c>
      <c r="E2305" s="46" t="s">
        <v>7259</v>
      </c>
      <c r="F2305" s="46" t="s">
        <v>8111</v>
      </c>
      <c r="G2305" s="44" t="s">
        <v>8112</v>
      </c>
      <c r="H2305" s="44" t="s">
        <v>8</v>
      </c>
      <c r="I2305" s="46" t="s">
        <v>8124</v>
      </c>
      <c r="J2305" s="44" t="s">
        <v>8125</v>
      </c>
      <c r="K2305" s="46" t="s">
        <v>8126</v>
      </c>
      <c r="L2305" s="46">
        <v>13612938202</v>
      </c>
      <c r="M2305" s="46">
        <v>42491</v>
      </c>
      <c r="N2305" s="46" t="s">
        <v>186</v>
      </c>
      <c r="O2305" s="46" t="s">
        <v>187</v>
      </c>
      <c r="P2305" s="46" t="s">
        <v>188</v>
      </c>
      <c r="Q2305" s="46" t="s">
        <v>7</v>
      </c>
      <c r="R2305" s="46" t="s">
        <v>7</v>
      </c>
      <c r="S2305" s="46" t="s">
        <v>6877</v>
      </c>
      <c r="T2305" s="46" t="s">
        <v>7587</v>
      </c>
      <c r="W2305" s="46" t="s">
        <v>189</v>
      </c>
      <c r="AA2305" s="46">
        <v>44</v>
      </c>
      <c r="AB2305" s="46" t="s">
        <v>195</v>
      </c>
      <c r="AC2305" s="46" t="s">
        <v>8267</v>
      </c>
    </row>
    <row r="2306" spans="1:31" hidden="1">
      <c r="A2306" s="46">
        <v>204</v>
      </c>
      <c r="B2306" s="46" t="s">
        <v>951</v>
      </c>
      <c r="C2306" s="46" t="s">
        <v>6965</v>
      </c>
      <c r="D2306" s="46" t="s">
        <v>204</v>
      </c>
      <c r="E2306" s="46" t="s">
        <v>7259</v>
      </c>
      <c r="F2306" s="46" t="s">
        <v>8111</v>
      </c>
      <c r="G2306" s="44" t="s">
        <v>8112</v>
      </c>
      <c r="H2306" s="44" t="s">
        <v>8</v>
      </c>
      <c r="I2306" s="46" t="s">
        <v>8127</v>
      </c>
      <c r="J2306" s="44" t="s">
        <v>8128</v>
      </c>
      <c r="K2306" s="46" t="s">
        <v>8129</v>
      </c>
      <c r="L2306" s="46">
        <v>15817408122</v>
      </c>
      <c r="M2306" s="46">
        <v>42491</v>
      </c>
      <c r="N2306" s="46" t="s">
        <v>186</v>
      </c>
      <c r="O2306" s="46" t="s">
        <v>187</v>
      </c>
      <c r="P2306" s="46" t="s">
        <v>188</v>
      </c>
      <c r="Q2306" s="46" t="s">
        <v>7</v>
      </c>
      <c r="R2306" s="46" t="s">
        <v>7</v>
      </c>
      <c r="S2306" s="46" t="s">
        <v>6877</v>
      </c>
      <c r="T2306" s="46" t="s">
        <v>7587</v>
      </c>
      <c r="W2306" s="46" t="s">
        <v>189</v>
      </c>
      <c r="AA2306" s="46">
        <v>44</v>
      </c>
      <c r="AB2306" s="46" t="s">
        <v>195</v>
      </c>
      <c r="AC2306" s="46" t="s">
        <v>8267</v>
      </c>
    </row>
    <row r="2307" spans="1:31" hidden="1">
      <c r="A2307" s="46">
        <v>219</v>
      </c>
      <c r="B2307" s="46" t="s">
        <v>951</v>
      </c>
      <c r="C2307" s="46" t="s">
        <v>6965</v>
      </c>
      <c r="D2307" s="46" t="s">
        <v>204</v>
      </c>
      <c r="E2307" s="46" t="s">
        <v>7259</v>
      </c>
      <c r="F2307" s="46" t="s">
        <v>8130</v>
      </c>
      <c r="G2307" s="44" t="s">
        <v>9798</v>
      </c>
      <c r="H2307" s="44" t="s">
        <v>46</v>
      </c>
      <c r="I2307" s="46" t="s">
        <v>8046</v>
      </c>
      <c r="J2307" s="44" t="s">
        <v>8047</v>
      </c>
      <c r="N2307" s="46" t="s">
        <v>186</v>
      </c>
      <c r="O2307" s="46" t="s">
        <v>187</v>
      </c>
      <c r="P2307" s="46" t="s">
        <v>200</v>
      </c>
      <c r="Q2307" s="34" t="s">
        <v>6</v>
      </c>
      <c r="R2307" s="34" t="s">
        <v>7</v>
      </c>
      <c r="S2307" s="46" t="s">
        <v>6877</v>
      </c>
      <c r="T2307" s="46" t="s">
        <v>7587</v>
      </c>
      <c r="W2307" s="46" t="s">
        <v>201</v>
      </c>
      <c r="AA2307" s="46">
        <v>14</v>
      </c>
      <c r="AB2307" s="46" t="s">
        <v>195</v>
      </c>
      <c r="AC2307" s="46" t="s">
        <v>6427</v>
      </c>
    </row>
    <row r="2308" spans="1:31" hidden="1">
      <c r="A2308" s="46">
        <v>220</v>
      </c>
      <c r="B2308" s="46" t="s">
        <v>951</v>
      </c>
      <c r="C2308" s="46" t="s">
        <v>6965</v>
      </c>
      <c r="D2308" s="46" t="s">
        <v>204</v>
      </c>
      <c r="E2308" s="46" t="s">
        <v>7259</v>
      </c>
      <c r="F2308" s="46" t="s">
        <v>8130</v>
      </c>
      <c r="G2308" s="44" t="s">
        <v>8131</v>
      </c>
      <c r="H2308" s="44" t="s">
        <v>3</v>
      </c>
      <c r="I2308" s="46" t="s">
        <v>8130</v>
      </c>
      <c r="J2308" s="44" t="s">
        <v>8132</v>
      </c>
      <c r="N2308" s="46" t="s">
        <v>186</v>
      </c>
      <c r="O2308" s="46" t="s">
        <v>187</v>
      </c>
      <c r="P2308" s="46" t="s">
        <v>200</v>
      </c>
      <c r="Q2308" s="34" t="s">
        <v>6</v>
      </c>
      <c r="R2308" s="34" t="s">
        <v>7</v>
      </c>
      <c r="S2308" s="46" t="s">
        <v>6877</v>
      </c>
      <c r="T2308" s="46" t="s">
        <v>7587</v>
      </c>
      <c r="W2308" s="46" t="s">
        <v>201</v>
      </c>
      <c r="AA2308" s="46">
        <v>14</v>
      </c>
      <c r="AB2308" s="46" t="s">
        <v>195</v>
      </c>
      <c r="AC2308" s="46" t="s">
        <v>6427</v>
      </c>
    </row>
    <row r="2309" spans="1:31" hidden="1">
      <c r="A2309" s="46">
        <v>221</v>
      </c>
      <c r="B2309" s="46" t="s">
        <v>951</v>
      </c>
      <c r="C2309" s="46" t="s">
        <v>6965</v>
      </c>
      <c r="D2309" s="46" t="s">
        <v>204</v>
      </c>
      <c r="E2309" s="46" t="s">
        <v>7259</v>
      </c>
      <c r="F2309" s="46" t="s">
        <v>8133</v>
      </c>
      <c r="G2309" s="44" t="s">
        <v>9799</v>
      </c>
      <c r="H2309" s="44" t="s">
        <v>3</v>
      </c>
      <c r="I2309" s="46" t="s">
        <v>8133</v>
      </c>
      <c r="J2309" s="44" t="s">
        <v>8135</v>
      </c>
      <c r="N2309" s="46" t="s">
        <v>186</v>
      </c>
      <c r="O2309" s="46" t="s">
        <v>187</v>
      </c>
      <c r="P2309" s="46" t="s">
        <v>200</v>
      </c>
      <c r="Q2309" s="34" t="s">
        <v>6</v>
      </c>
      <c r="R2309" s="34" t="s">
        <v>7</v>
      </c>
      <c r="S2309" s="46" t="s">
        <v>6877</v>
      </c>
      <c r="T2309" s="46" t="s">
        <v>7587</v>
      </c>
      <c r="W2309" s="46" t="s">
        <v>201</v>
      </c>
      <c r="AA2309" s="46">
        <v>10</v>
      </c>
      <c r="AB2309" s="46" t="s">
        <v>195</v>
      </c>
      <c r="AC2309" s="46" t="s">
        <v>8269</v>
      </c>
    </row>
    <row r="2310" spans="1:31" hidden="1">
      <c r="A2310" s="46">
        <v>166</v>
      </c>
      <c r="B2310" s="46" t="s">
        <v>951</v>
      </c>
      <c r="C2310" s="46" t="s">
        <v>6965</v>
      </c>
      <c r="D2310" s="46" t="s">
        <v>204</v>
      </c>
      <c r="E2310" s="46" t="s">
        <v>7259</v>
      </c>
      <c r="F2310" s="46" t="s">
        <v>8136</v>
      </c>
      <c r="G2310" s="44" t="s">
        <v>8137</v>
      </c>
      <c r="H2310" s="44" t="s">
        <v>46</v>
      </c>
      <c r="I2310" s="46" t="s">
        <v>3525</v>
      </c>
      <c r="J2310" s="44" t="s">
        <v>8058</v>
      </c>
      <c r="N2310" s="46" t="s">
        <v>186</v>
      </c>
      <c r="O2310" s="46" t="s">
        <v>187</v>
      </c>
      <c r="P2310" s="46" t="s">
        <v>188</v>
      </c>
      <c r="Q2310" s="46" t="s">
        <v>7</v>
      </c>
      <c r="R2310" s="46" t="s">
        <v>7</v>
      </c>
      <c r="S2310" s="46" t="s">
        <v>6877</v>
      </c>
      <c r="T2310" s="46" t="s">
        <v>7587</v>
      </c>
      <c r="W2310" s="46" t="s">
        <v>189</v>
      </c>
      <c r="AA2310" s="46">
        <v>6</v>
      </c>
      <c r="AB2310" s="46" t="s">
        <v>195</v>
      </c>
      <c r="AC2310" s="46" t="s">
        <v>8266</v>
      </c>
    </row>
    <row r="2311" spans="1:31" hidden="1">
      <c r="A2311" s="46">
        <v>167</v>
      </c>
      <c r="B2311" s="46" t="s">
        <v>951</v>
      </c>
      <c r="C2311" s="46" t="s">
        <v>6965</v>
      </c>
      <c r="D2311" s="46" t="s">
        <v>204</v>
      </c>
      <c r="E2311" s="46" t="s">
        <v>7259</v>
      </c>
      <c r="F2311" s="46" t="s">
        <v>8136</v>
      </c>
      <c r="G2311" s="44" t="s">
        <v>8137</v>
      </c>
      <c r="H2311" s="44" t="s">
        <v>3</v>
      </c>
      <c r="I2311" s="46" t="s">
        <v>8136</v>
      </c>
      <c r="J2311" s="44" t="s">
        <v>8138</v>
      </c>
      <c r="L2311" s="46">
        <v>13129568206</v>
      </c>
      <c r="M2311" s="46">
        <v>42491</v>
      </c>
      <c r="N2311" s="46" t="s">
        <v>186</v>
      </c>
      <c r="O2311" s="46" t="s">
        <v>187</v>
      </c>
      <c r="P2311" s="46" t="s">
        <v>188</v>
      </c>
      <c r="Q2311" s="46" t="s">
        <v>7</v>
      </c>
      <c r="R2311" s="46" t="s">
        <v>7</v>
      </c>
      <c r="S2311" s="46" t="s">
        <v>6877</v>
      </c>
      <c r="T2311" s="46" t="s">
        <v>7587</v>
      </c>
      <c r="W2311" s="46" t="s">
        <v>189</v>
      </c>
      <c r="AA2311" s="46">
        <v>6</v>
      </c>
      <c r="AB2311" s="46" t="s">
        <v>195</v>
      </c>
      <c r="AC2311" s="46" t="s">
        <v>8266</v>
      </c>
    </row>
    <row r="2312" spans="1:31" hidden="1">
      <c r="A2312" s="46">
        <v>196</v>
      </c>
      <c r="B2312" s="46" t="s">
        <v>951</v>
      </c>
      <c r="C2312" s="46" t="s">
        <v>6965</v>
      </c>
      <c r="D2312" s="46" t="s">
        <v>204</v>
      </c>
      <c r="E2312" s="46" t="s">
        <v>7259</v>
      </c>
      <c r="F2312" s="46" t="s">
        <v>8139</v>
      </c>
      <c r="G2312" s="44" t="s">
        <v>8140</v>
      </c>
      <c r="H2312" s="44" t="s">
        <v>3</v>
      </c>
      <c r="I2312" s="46" t="s">
        <v>8139</v>
      </c>
      <c r="J2312" s="44" t="s">
        <v>8141</v>
      </c>
      <c r="M2312" s="46">
        <v>42491</v>
      </c>
      <c r="N2312" s="46" t="s">
        <v>186</v>
      </c>
      <c r="O2312" s="46" t="s">
        <v>187</v>
      </c>
      <c r="P2312" s="46" t="s">
        <v>200</v>
      </c>
      <c r="Q2312" s="46" t="s">
        <v>6</v>
      </c>
      <c r="R2312" s="46" t="s">
        <v>7</v>
      </c>
      <c r="S2312" s="46" t="s">
        <v>6877</v>
      </c>
      <c r="T2312" s="46" t="s">
        <v>7587</v>
      </c>
      <c r="W2312" s="46" t="s">
        <v>201</v>
      </c>
      <c r="AA2312" s="46">
        <v>30</v>
      </c>
      <c r="AB2312" s="46" t="s">
        <v>195</v>
      </c>
      <c r="AC2312" s="46" t="s">
        <v>7009</v>
      </c>
    </row>
    <row r="2313" spans="1:31" hidden="1">
      <c r="A2313" s="46">
        <v>195</v>
      </c>
      <c r="B2313" s="46" t="s">
        <v>951</v>
      </c>
      <c r="C2313" s="46" t="s">
        <v>6965</v>
      </c>
      <c r="D2313" s="46" t="s">
        <v>204</v>
      </c>
      <c r="E2313" s="46" t="s">
        <v>7259</v>
      </c>
      <c r="F2313" s="46" t="s">
        <v>8139</v>
      </c>
      <c r="G2313" s="44" t="s">
        <v>8140</v>
      </c>
      <c r="H2313" s="44" t="s">
        <v>46</v>
      </c>
      <c r="I2313" s="46" t="s">
        <v>8000</v>
      </c>
      <c r="J2313" s="44" t="s">
        <v>8001</v>
      </c>
      <c r="N2313" s="46" t="s">
        <v>186</v>
      </c>
      <c r="O2313" s="46" t="s">
        <v>187</v>
      </c>
      <c r="P2313" s="46" t="s">
        <v>188</v>
      </c>
      <c r="Q2313" s="46" t="s">
        <v>7</v>
      </c>
      <c r="R2313" s="46" t="s">
        <v>7</v>
      </c>
      <c r="S2313" s="46" t="s">
        <v>6877</v>
      </c>
      <c r="T2313" s="46" t="s">
        <v>7587</v>
      </c>
      <c r="W2313" s="46" t="s">
        <v>189</v>
      </c>
      <c r="AA2313" s="46">
        <v>30</v>
      </c>
      <c r="AB2313" s="46" t="s">
        <v>195</v>
      </c>
      <c r="AC2313" s="46" t="s">
        <v>7009</v>
      </c>
    </row>
    <row r="2314" spans="1:31" hidden="1">
      <c r="A2314" s="46">
        <v>222</v>
      </c>
      <c r="B2314" s="46" t="s">
        <v>951</v>
      </c>
      <c r="C2314" s="46" t="s">
        <v>6965</v>
      </c>
      <c r="D2314" s="46" t="s">
        <v>204</v>
      </c>
      <c r="E2314" s="46" t="s">
        <v>7259</v>
      </c>
      <c r="F2314" s="46" t="s">
        <v>8142</v>
      </c>
      <c r="G2314" s="44" t="s">
        <v>9800</v>
      </c>
      <c r="H2314" s="44" t="s">
        <v>3</v>
      </c>
      <c r="I2314" s="46" t="s">
        <v>8142</v>
      </c>
      <c r="J2314" s="44" t="s">
        <v>8144</v>
      </c>
      <c r="N2314" s="46" t="s">
        <v>186</v>
      </c>
      <c r="O2314" s="46" t="s">
        <v>187</v>
      </c>
      <c r="P2314" s="46" t="s">
        <v>200</v>
      </c>
      <c r="Q2314" s="34" t="s">
        <v>6</v>
      </c>
      <c r="R2314" s="34" t="s">
        <v>6</v>
      </c>
      <c r="S2314" s="46" t="s">
        <v>6877</v>
      </c>
      <c r="T2314" s="46" t="s">
        <v>7587</v>
      </c>
      <c r="W2314" s="46" t="s">
        <v>201</v>
      </c>
      <c r="AA2314" s="46">
        <v>12</v>
      </c>
      <c r="AB2314" s="46" t="s">
        <v>195</v>
      </c>
      <c r="AC2314" s="46" t="s">
        <v>6427</v>
      </c>
    </row>
    <row r="2315" spans="1:31" hidden="1">
      <c r="A2315" s="46">
        <v>209</v>
      </c>
      <c r="B2315" s="46" t="s">
        <v>951</v>
      </c>
      <c r="C2315" s="46" t="s">
        <v>6965</v>
      </c>
      <c r="D2315" s="46" t="s">
        <v>204</v>
      </c>
      <c r="E2315" s="46" t="s">
        <v>7259</v>
      </c>
      <c r="F2315" s="46" t="s">
        <v>8145</v>
      </c>
      <c r="G2315" s="44" t="s">
        <v>8146</v>
      </c>
      <c r="H2315" s="44" t="s">
        <v>3</v>
      </c>
      <c r="I2315" s="46" t="s">
        <v>8145</v>
      </c>
      <c r="J2315" s="44" t="s">
        <v>8147</v>
      </c>
      <c r="K2315" s="46" t="s">
        <v>8148</v>
      </c>
      <c r="L2315" s="46">
        <v>18565690378</v>
      </c>
      <c r="M2315" s="46">
        <v>42491</v>
      </c>
      <c r="N2315" s="46" t="s">
        <v>186</v>
      </c>
      <c r="O2315" s="46" t="s">
        <v>187</v>
      </c>
      <c r="P2315" s="46" t="s">
        <v>188</v>
      </c>
      <c r="Q2315" s="46" t="s">
        <v>6</v>
      </c>
      <c r="R2315" s="46" t="s">
        <v>7</v>
      </c>
      <c r="S2315" s="46" t="s">
        <v>6877</v>
      </c>
      <c r="T2315" s="46" t="s">
        <v>7587</v>
      </c>
      <c r="W2315" s="46" t="s">
        <v>189</v>
      </c>
      <c r="AA2315" s="46">
        <v>11</v>
      </c>
      <c r="AB2315" s="46" t="s">
        <v>195</v>
      </c>
      <c r="AC2315" s="46" t="s">
        <v>6427</v>
      </c>
    </row>
    <row r="2316" spans="1:31" hidden="1">
      <c r="A2316" s="46">
        <v>210</v>
      </c>
      <c r="B2316" s="46" t="s">
        <v>951</v>
      </c>
      <c r="C2316" s="46" t="s">
        <v>6965</v>
      </c>
      <c r="D2316" s="46" t="s">
        <v>204</v>
      </c>
      <c r="E2316" s="46" t="s">
        <v>7259</v>
      </c>
      <c r="F2316" s="46" t="s">
        <v>8145</v>
      </c>
      <c r="G2316" s="44" t="s">
        <v>8146</v>
      </c>
      <c r="H2316" s="44" t="s">
        <v>8</v>
      </c>
      <c r="I2316" s="46" t="s">
        <v>8149</v>
      </c>
      <c r="J2316" s="44" t="s">
        <v>8150</v>
      </c>
      <c r="K2316" s="46" t="e">
        <v>#N/A</v>
      </c>
      <c r="L2316" s="46">
        <v>15112673096</v>
      </c>
      <c r="M2316" s="46">
        <v>42491</v>
      </c>
      <c r="N2316" s="46" t="s">
        <v>186</v>
      </c>
      <c r="O2316" s="46" t="s">
        <v>187</v>
      </c>
      <c r="P2316" s="46" t="s">
        <v>188</v>
      </c>
      <c r="Q2316" s="46" t="s">
        <v>6</v>
      </c>
      <c r="R2316" s="46" t="s">
        <v>7</v>
      </c>
      <c r="S2316" s="46" t="s">
        <v>6877</v>
      </c>
      <c r="T2316" s="46" t="s">
        <v>7587</v>
      </c>
      <c r="W2316" s="46" t="s">
        <v>189</v>
      </c>
      <c r="AA2316" s="46">
        <v>11</v>
      </c>
      <c r="AB2316" s="46" t="s">
        <v>195</v>
      </c>
      <c r="AC2316" s="46" t="s">
        <v>6427</v>
      </c>
    </row>
    <row r="2317" spans="1:31" hidden="1">
      <c r="A2317" s="46">
        <v>224</v>
      </c>
      <c r="B2317" s="46" t="s">
        <v>951</v>
      </c>
      <c r="C2317" s="46" t="s">
        <v>8151</v>
      </c>
      <c r="D2317" s="46" t="s">
        <v>204</v>
      </c>
      <c r="E2317" s="46" t="s">
        <v>7259</v>
      </c>
      <c r="F2317" s="46" t="s">
        <v>8152</v>
      </c>
      <c r="G2317" s="44" t="s">
        <v>8270</v>
      </c>
      <c r="H2317" s="44" t="s">
        <v>9</v>
      </c>
      <c r="I2317" s="46" t="s">
        <v>8153</v>
      </c>
      <c r="J2317" s="44" t="s">
        <v>8154</v>
      </c>
      <c r="K2317" s="46" t="s">
        <v>8155</v>
      </c>
      <c r="L2317" s="46">
        <v>18682117936</v>
      </c>
      <c r="M2317" s="46">
        <v>42248</v>
      </c>
      <c r="N2317" s="46" t="s">
        <v>186</v>
      </c>
      <c r="O2317" s="46" t="s">
        <v>187</v>
      </c>
      <c r="P2317" s="46" t="s">
        <v>188</v>
      </c>
      <c r="Q2317" s="46" t="s">
        <v>7</v>
      </c>
      <c r="R2317" s="46" t="s">
        <v>4</v>
      </c>
      <c r="W2317" s="46" t="s">
        <v>189</v>
      </c>
      <c r="AA2317" s="46">
        <v>22</v>
      </c>
      <c r="AB2317" s="46" t="s">
        <v>34</v>
      </c>
      <c r="AC2317" s="46" t="s">
        <v>8271</v>
      </c>
      <c r="AE2317" s="46" t="s">
        <v>196</v>
      </c>
    </row>
    <row r="2318" spans="1:31" hidden="1">
      <c r="A2318" s="46">
        <v>225</v>
      </c>
      <c r="B2318" s="46" t="s">
        <v>951</v>
      </c>
      <c r="C2318" s="46" t="s">
        <v>8151</v>
      </c>
      <c r="D2318" s="46" t="s">
        <v>204</v>
      </c>
      <c r="E2318" s="46" t="s">
        <v>7259</v>
      </c>
      <c r="F2318" s="46" t="s">
        <v>8152</v>
      </c>
      <c r="G2318" s="44" t="s">
        <v>8270</v>
      </c>
      <c r="H2318" s="44" t="s">
        <v>3</v>
      </c>
      <c r="I2318" s="46" t="s">
        <v>8152</v>
      </c>
      <c r="J2318" s="44" t="s">
        <v>8156</v>
      </c>
      <c r="K2318" s="46" t="s">
        <v>8157</v>
      </c>
      <c r="L2318" s="46">
        <v>15019491875</v>
      </c>
      <c r="M2318" s="46">
        <v>42614</v>
      </c>
      <c r="N2318" s="46" t="s">
        <v>186</v>
      </c>
      <c r="O2318" s="46" t="s">
        <v>191</v>
      </c>
      <c r="P2318" s="46" t="s">
        <v>193</v>
      </c>
      <c r="Q2318" s="46" t="s">
        <v>7</v>
      </c>
      <c r="R2318" s="46" t="s">
        <v>4</v>
      </c>
      <c r="W2318" s="46" t="s">
        <v>189</v>
      </c>
      <c r="AA2318" s="46">
        <v>22</v>
      </c>
      <c r="AB2318" s="46" t="s">
        <v>34</v>
      </c>
      <c r="AC2318" s="46" t="s">
        <v>8271</v>
      </c>
      <c r="AD2318" s="46" t="s">
        <v>8272</v>
      </c>
      <c r="AE2318" s="46" t="s">
        <v>197</v>
      </c>
    </row>
    <row r="2319" spans="1:31" hidden="1">
      <c r="A2319" s="46">
        <v>226</v>
      </c>
      <c r="B2319" s="46" t="s">
        <v>951</v>
      </c>
      <c r="C2319" s="46" t="s">
        <v>8151</v>
      </c>
      <c r="D2319" s="46" t="s">
        <v>204</v>
      </c>
      <c r="E2319" s="46" t="s">
        <v>7259</v>
      </c>
      <c r="F2319" s="46" t="s">
        <v>8152</v>
      </c>
      <c r="G2319" s="44" t="s">
        <v>8270</v>
      </c>
      <c r="H2319" s="44" t="s">
        <v>9</v>
      </c>
      <c r="I2319" s="46" t="s">
        <v>8158</v>
      </c>
      <c r="J2319" s="44" t="s">
        <v>8159</v>
      </c>
      <c r="K2319" s="46" t="s">
        <v>8160</v>
      </c>
      <c r="L2319" s="46">
        <v>13169933273</v>
      </c>
      <c r="M2319" s="46">
        <v>42614</v>
      </c>
      <c r="N2319" s="46" t="s">
        <v>186</v>
      </c>
      <c r="O2319" s="46" t="s">
        <v>187</v>
      </c>
      <c r="P2319" s="46" t="s">
        <v>188</v>
      </c>
      <c r="Q2319" s="46" t="s">
        <v>7</v>
      </c>
      <c r="R2319" s="46" t="s">
        <v>4</v>
      </c>
      <c r="W2319" s="46" t="s">
        <v>189</v>
      </c>
      <c r="AA2319" s="46">
        <v>22</v>
      </c>
      <c r="AB2319" s="46" t="s">
        <v>34</v>
      </c>
      <c r="AC2319" s="46" t="s">
        <v>8271</v>
      </c>
    </row>
    <row r="2320" spans="1:31" hidden="1">
      <c r="A2320" s="46">
        <v>224</v>
      </c>
      <c r="B2320" s="46" t="s">
        <v>951</v>
      </c>
      <c r="C2320" s="46" t="s">
        <v>8151</v>
      </c>
      <c r="D2320" s="46" t="s">
        <v>204</v>
      </c>
      <c r="E2320" s="46" t="s">
        <v>7259</v>
      </c>
      <c r="F2320" s="46" t="s">
        <v>8152</v>
      </c>
      <c r="G2320" s="44" t="s">
        <v>8270</v>
      </c>
      <c r="H2320" s="44" t="s">
        <v>8</v>
      </c>
      <c r="I2320" s="46" t="s">
        <v>8273</v>
      </c>
      <c r="J2320" s="44" t="s">
        <v>8161</v>
      </c>
      <c r="K2320" s="46" t="s">
        <v>8162</v>
      </c>
      <c r="L2320" s="46">
        <v>15323749445</v>
      </c>
      <c r="M2320" s="46">
        <v>42675</v>
      </c>
      <c r="N2320" s="46" t="s">
        <v>203</v>
      </c>
      <c r="O2320" s="46" t="s">
        <v>191</v>
      </c>
      <c r="P2320" s="46" t="s">
        <v>200</v>
      </c>
      <c r="Q2320" s="46" t="s">
        <v>7</v>
      </c>
      <c r="R2320" s="46" t="s">
        <v>4</v>
      </c>
      <c r="U2320" s="46" t="s">
        <v>8153</v>
      </c>
      <c r="V2320" s="46">
        <v>42795</v>
      </c>
      <c r="W2320" s="46" t="s">
        <v>201</v>
      </c>
      <c r="AA2320" s="46">
        <v>22</v>
      </c>
      <c r="AB2320" s="46" t="s">
        <v>34</v>
      </c>
      <c r="AC2320" s="46" t="s">
        <v>8271</v>
      </c>
    </row>
    <row r="2321" spans="1:31" hidden="1">
      <c r="A2321" s="46">
        <v>224</v>
      </c>
      <c r="B2321" s="46" t="s">
        <v>951</v>
      </c>
      <c r="C2321" s="46" t="s">
        <v>8151</v>
      </c>
      <c r="D2321" s="46" t="s">
        <v>204</v>
      </c>
      <c r="E2321" s="46" t="s">
        <v>7259</v>
      </c>
      <c r="F2321" s="46" t="s">
        <v>8152</v>
      </c>
      <c r="G2321" s="44" t="s">
        <v>8270</v>
      </c>
      <c r="H2321" s="44" t="s">
        <v>8</v>
      </c>
      <c r="I2321" s="46" t="s">
        <v>8274</v>
      </c>
      <c r="J2321" s="44" t="s">
        <v>8163</v>
      </c>
      <c r="K2321" s="46" t="s">
        <v>8164</v>
      </c>
      <c r="L2321" s="46">
        <v>18664305113</v>
      </c>
      <c r="M2321" s="46">
        <v>42675</v>
      </c>
      <c r="N2321" s="46" t="s">
        <v>203</v>
      </c>
      <c r="O2321" s="46" t="s">
        <v>191</v>
      </c>
      <c r="P2321" s="46" t="s">
        <v>200</v>
      </c>
      <c r="Q2321" s="46" t="s">
        <v>7</v>
      </c>
      <c r="R2321" s="46" t="s">
        <v>4</v>
      </c>
      <c r="U2321" s="46" t="s">
        <v>8273</v>
      </c>
      <c r="V2321" s="46">
        <v>42795</v>
      </c>
      <c r="W2321" s="46" t="s">
        <v>201</v>
      </c>
      <c r="AA2321" s="46">
        <v>22</v>
      </c>
      <c r="AB2321" s="46" t="s">
        <v>34</v>
      </c>
      <c r="AC2321" s="46" t="s">
        <v>8271</v>
      </c>
    </row>
    <row r="2322" spans="1:31" hidden="1">
      <c r="A2322" s="46">
        <v>224</v>
      </c>
      <c r="B2322" s="46" t="s">
        <v>951</v>
      </c>
      <c r="C2322" s="46" t="s">
        <v>8151</v>
      </c>
      <c r="D2322" s="46" t="s">
        <v>204</v>
      </c>
      <c r="E2322" s="46" t="s">
        <v>7259</v>
      </c>
      <c r="F2322" s="46" t="s">
        <v>8152</v>
      </c>
      <c r="G2322" s="44" t="s">
        <v>8270</v>
      </c>
      <c r="H2322" s="44" t="s">
        <v>1474</v>
      </c>
      <c r="I2322" s="46" t="s">
        <v>8275</v>
      </c>
      <c r="J2322" s="44" t="s">
        <v>8276</v>
      </c>
      <c r="K2322" s="46" t="s">
        <v>8277</v>
      </c>
      <c r="M2322" s="46">
        <v>42675</v>
      </c>
      <c r="N2322" s="46" t="s">
        <v>203</v>
      </c>
      <c r="O2322" s="46" t="s">
        <v>191</v>
      </c>
      <c r="P2322" s="46" t="s">
        <v>200</v>
      </c>
      <c r="Q2322" s="46" t="s">
        <v>7</v>
      </c>
      <c r="R2322" s="46" t="s">
        <v>4</v>
      </c>
      <c r="U2322" s="46" t="s">
        <v>8174</v>
      </c>
      <c r="V2322" s="46">
        <v>42795</v>
      </c>
      <c r="W2322" s="46" t="s">
        <v>201</v>
      </c>
      <c r="AA2322" s="46">
        <v>22</v>
      </c>
      <c r="AB2322" s="46" t="s">
        <v>34</v>
      </c>
      <c r="AC2322" s="46" t="s">
        <v>8271</v>
      </c>
    </row>
    <row r="2323" spans="1:31" hidden="1">
      <c r="A2323" s="46">
        <v>224</v>
      </c>
      <c r="B2323" s="46" t="s">
        <v>951</v>
      </c>
      <c r="C2323" s="46" t="s">
        <v>8151</v>
      </c>
      <c r="D2323" s="46" t="s">
        <v>204</v>
      </c>
      <c r="E2323" s="46" t="s">
        <v>7259</v>
      </c>
      <c r="F2323" s="46" t="s">
        <v>8152</v>
      </c>
      <c r="G2323" s="44" t="s">
        <v>8270</v>
      </c>
      <c r="H2323" s="44" t="s">
        <v>46</v>
      </c>
      <c r="I2323" s="46" t="s">
        <v>8165</v>
      </c>
      <c r="J2323" s="44" t="s">
        <v>8166</v>
      </c>
      <c r="K2323" s="46" t="s">
        <v>8167</v>
      </c>
      <c r="L2323" s="46">
        <v>18098944783</v>
      </c>
      <c r="M2323" s="46">
        <v>42614</v>
      </c>
      <c r="N2323" s="46" t="s">
        <v>186</v>
      </c>
      <c r="O2323" s="46" t="s">
        <v>191</v>
      </c>
      <c r="P2323" s="46" t="s">
        <v>193</v>
      </c>
      <c r="Q2323" s="46" t="s">
        <v>7</v>
      </c>
      <c r="R2323" s="46" t="s">
        <v>4</v>
      </c>
      <c r="W2323" s="46" t="s">
        <v>189</v>
      </c>
      <c r="AA2323" s="46">
        <v>22</v>
      </c>
      <c r="AB2323" s="46" t="s">
        <v>34</v>
      </c>
      <c r="AC2323" s="46" t="s">
        <v>8271</v>
      </c>
    </row>
    <row r="2324" spans="1:31" hidden="1">
      <c r="A2324" s="46">
        <v>227</v>
      </c>
      <c r="B2324" s="46" t="s">
        <v>951</v>
      </c>
      <c r="C2324" s="46" t="s">
        <v>8151</v>
      </c>
      <c r="D2324" s="46" t="s">
        <v>204</v>
      </c>
      <c r="E2324" s="46" t="s">
        <v>7259</v>
      </c>
      <c r="F2324" s="46" t="s">
        <v>8168</v>
      </c>
      <c r="G2324" s="44" t="s">
        <v>8278</v>
      </c>
      <c r="H2324" s="44" t="s">
        <v>3</v>
      </c>
      <c r="I2324" s="46" t="s">
        <v>8168</v>
      </c>
      <c r="J2324" s="44" t="s">
        <v>8169</v>
      </c>
      <c r="K2324" s="46" t="s">
        <v>8170</v>
      </c>
      <c r="L2324" s="46">
        <v>18672371495</v>
      </c>
      <c r="M2324" s="46">
        <v>42248</v>
      </c>
      <c r="N2324" s="46" t="s">
        <v>186</v>
      </c>
      <c r="O2324" s="46" t="s">
        <v>187</v>
      </c>
      <c r="P2324" s="46" t="s">
        <v>188</v>
      </c>
      <c r="Q2324" s="46" t="s">
        <v>7</v>
      </c>
      <c r="R2324" s="46" t="s">
        <v>4</v>
      </c>
      <c r="W2324" s="46" t="s">
        <v>189</v>
      </c>
      <c r="AA2324" s="46">
        <v>21</v>
      </c>
      <c r="AB2324" s="46" t="s">
        <v>195</v>
      </c>
      <c r="AC2324" s="46" t="s">
        <v>8279</v>
      </c>
      <c r="AE2324" s="46" t="s">
        <v>196</v>
      </c>
    </row>
    <row r="2325" spans="1:31" hidden="1">
      <c r="A2325" s="46">
        <v>228</v>
      </c>
      <c r="B2325" s="46" t="s">
        <v>951</v>
      </c>
      <c r="C2325" s="46" t="s">
        <v>8151</v>
      </c>
      <c r="D2325" s="46" t="s">
        <v>204</v>
      </c>
      <c r="E2325" s="46" t="s">
        <v>7259</v>
      </c>
      <c r="F2325" s="46" t="s">
        <v>8168</v>
      </c>
      <c r="G2325" s="44" t="s">
        <v>8278</v>
      </c>
      <c r="H2325" s="44" t="s">
        <v>9</v>
      </c>
      <c r="I2325" s="46" t="s">
        <v>8171</v>
      </c>
      <c r="J2325" s="44" t="s">
        <v>8172</v>
      </c>
      <c r="K2325" s="46" t="s">
        <v>8173</v>
      </c>
      <c r="L2325" s="46">
        <v>13107218540</v>
      </c>
      <c r="M2325" s="46">
        <v>42248</v>
      </c>
      <c r="N2325" s="46" t="s">
        <v>186</v>
      </c>
      <c r="O2325" s="46" t="s">
        <v>187</v>
      </c>
      <c r="P2325" s="46" t="s">
        <v>193</v>
      </c>
      <c r="Q2325" s="46" t="s">
        <v>7</v>
      </c>
      <c r="R2325" s="46" t="s">
        <v>4</v>
      </c>
      <c r="W2325" s="46" t="s">
        <v>189</v>
      </c>
      <c r="AA2325" s="46">
        <v>21</v>
      </c>
      <c r="AB2325" s="46" t="s">
        <v>195</v>
      </c>
      <c r="AC2325" s="46" t="s">
        <v>8279</v>
      </c>
      <c r="AE2325" s="46" t="s">
        <v>197</v>
      </c>
    </row>
    <row r="2326" spans="1:31" hidden="1">
      <c r="A2326" s="46">
        <v>229</v>
      </c>
      <c r="B2326" s="46" t="s">
        <v>951</v>
      </c>
      <c r="C2326" s="46" t="s">
        <v>8151</v>
      </c>
      <c r="D2326" s="46" t="s">
        <v>204</v>
      </c>
      <c r="E2326" s="46" t="s">
        <v>7259</v>
      </c>
      <c r="F2326" s="46" t="s">
        <v>8168</v>
      </c>
      <c r="G2326" s="44" t="s">
        <v>8278</v>
      </c>
      <c r="H2326" s="44" t="s">
        <v>1474</v>
      </c>
      <c r="I2326" s="46" t="s">
        <v>8174</v>
      </c>
      <c r="J2326" s="44" t="s">
        <v>8175</v>
      </c>
      <c r="K2326" s="46" t="s">
        <v>8176</v>
      </c>
      <c r="L2326" s="46">
        <v>15012624583</v>
      </c>
      <c r="M2326" s="46">
        <v>42248</v>
      </c>
      <c r="N2326" s="46" t="s">
        <v>186</v>
      </c>
      <c r="O2326" s="46" t="s">
        <v>187</v>
      </c>
      <c r="P2326" s="46" t="s">
        <v>193</v>
      </c>
      <c r="Q2326" s="46" t="s">
        <v>7</v>
      </c>
      <c r="R2326" s="46" t="s">
        <v>4</v>
      </c>
      <c r="W2326" s="46" t="s">
        <v>189</v>
      </c>
      <c r="AA2326" s="46">
        <v>21</v>
      </c>
      <c r="AB2326" s="46" t="s">
        <v>195</v>
      </c>
      <c r="AC2326" s="46" t="s">
        <v>8279</v>
      </c>
      <c r="AE2326" s="46" t="s">
        <v>196</v>
      </c>
    </row>
    <row r="2327" spans="1:31" hidden="1">
      <c r="A2327" s="46">
        <v>230</v>
      </c>
      <c r="B2327" s="46" t="s">
        <v>951</v>
      </c>
      <c r="C2327" s="46" t="s">
        <v>8151</v>
      </c>
      <c r="D2327" s="46" t="s">
        <v>204</v>
      </c>
      <c r="E2327" s="46" t="s">
        <v>7259</v>
      </c>
      <c r="F2327" s="46" t="s">
        <v>8168</v>
      </c>
      <c r="G2327" s="44" t="s">
        <v>8278</v>
      </c>
      <c r="H2327" s="44" t="s">
        <v>9</v>
      </c>
      <c r="I2327" s="46" t="s">
        <v>8177</v>
      </c>
      <c r="J2327" s="44" t="s">
        <v>8178</v>
      </c>
      <c r="K2327" s="46" t="s">
        <v>8179</v>
      </c>
      <c r="L2327" s="46">
        <v>18676738030</v>
      </c>
      <c r="M2327" s="46">
        <v>42248</v>
      </c>
      <c r="N2327" s="46" t="s">
        <v>186</v>
      </c>
      <c r="O2327" s="46" t="s">
        <v>187</v>
      </c>
      <c r="P2327" s="46" t="s">
        <v>188</v>
      </c>
      <c r="Q2327" s="46" t="s">
        <v>7</v>
      </c>
      <c r="R2327" s="46" t="s">
        <v>4</v>
      </c>
      <c r="W2327" s="46" t="s">
        <v>189</v>
      </c>
      <c r="AA2327" s="46">
        <v>21</v>
      </c>
      <c r="AB2327" s="46" t="s">
        <v>195</v>
      </c>
      <c r="AC2327" s="46" t="s">
        <v>8279</v>
      </c>
    </row>
    <row r="2328" spans="1:31" hidden="1">
      <c r="A2328" s="46">
        <v>230</v>
      </c>
      <c r="B2328" s="46" t="s">
        <v>951</v>
      </c>
      <c r="C2328" s="46" t="s">
        <v>8151</v>
      </c>
      <c r="D2328" s="46" t="s">
        <v>204</v>
      </c>
      <c r="E2328" s="46" t="s">
        <v>7259</v>
      </c>
      <c r="F2328" s="46" t="s">
        <v>8168</v>
      </c>
      <c r="G2328" s="44" t="s">
        <v>8278</v>
      </c>
      <c r="H2328" s="44" t="s">
        <v>8</v>
      </c>
      <c r="I2328" s="46" t="s">
        <v>8280</v>
      </c>
      <c r="J2328" s="44" t="s">
        <v>8180</v>
      </c>
      <c r="K2328" s="46" t="s">
        <v>8181</v>
      </c>
      <c r="L2328" s="46">
        <v>18671515835</v>
      </c>
      <c r="M2328" s="46">
        <v>42675</v>
      </c>
      <c r="N2328" s="46" t="s">
        <v>203</v>
      </c>
      <c r="O2328" s="46" t="s">
        <v>187</v>
      </c>
      <c r="P2328" s="46" t="s">
        <v>200</v>
      </c>
      <c r="Q2328" s="46" t="s">
        <v>7</v>
      </c>
      <c r="R2328" s="46" t="s">
        <v>4</v>
      </c>
      <c r="U2328" s="46" t="s">
        <v>8177</v>
      </c>
      <c r="V2328" s="46">
        <v>42795</v>
      </c>
      <c r="W2328" s="46" t="s">
        <v>201</v>
      </c>
      <c r="AA2328" s="46">
        <v>21</v>
      </c>
      <c r="AB2328" s="46" t="s">
        <v>195</v>
      </c>
      <c r="AC2328" s="46" t="s">
        <v>8279</v>
      </c>
    </row>
    <row r="2329" spans="1:31" hidden="1">
      <c r="A2329" s="46">
        <v>230</v>
      </c>
      <c r="B2329" s="46" t="s">
        <v>951</v>
      </c>
      <c r="C2329" s="46" t="s">
        <v>8151</v>
      </c>
      <c r="D2329" s="46" t="s">
        <v>204</v>
      </c>
      <c r="E2329" s="46" t="s">
        <v>7259</v>
      </c>
      <c r="F2329" s="46" t="s">
        <v>8168</v>
      </c>
      <c r="G2329" s="44" t="s">
        <v>8278</v>
      </c>
      <c r="H2329" s="44" t="s">
        <v>46</v>
      </c>
      <c r="I2329" s="46" t="s">
        <v>8165</v>
      </c>
      <c r="J2329" s="44" t="s">
        <v>8166</v>
      </c>
      <c r="K2329" s="46" t="s">
        <v>8167</v>
      </c>
      <c r="L2329" s="46">
        <v>18098944783</v>
      </c>
      <c r="M2329" s="46">
        <v>42614</v>
      </c>
      <c r="N2329" s="46" t="s">
        <v>186</v>
      </c>
      <c r="O2329" s="46" t="s">
        <v>191</v>
      </c>
      <c r="P2329" s="46" t="s">
        <v>193</v>
      </c>
      <c r="Q2329" s="46" t="s">
        <v>7</v>
      </c>
      <c r="R2329" s="46" t="s">
        <v>4</v>
      </c>
      <c r="W2329" s="46" t="s">
        <v>189</v>
      </c>
      <c r="AA2329" s="46">
        <v>21</v>
      </c>
      <c r="AB2329" s="46" t="s">
        <v>195</v>
      </c>
      <c r="AC2329" s="46" t="s">
        <v>8279</v>
      </c>
    </row>
    <row r="2330" spans="1:31" hidden="1">
      <c r="A2330" s="46">
        <v>231</v>
      </c>
      <c r="B2330" s="46" t="s">
        <v>951</v>
      </c>
      <c r="C2330" s="46" t="s">
        <v>8151</v>
      </c>
      <c r="D2330" s="46" t="s">
        <v>204</v>
      </c>
      <c r="E2330" s="46" t="s">
        <v>7259</v>
      </c>
      <c r="F2330" s="46" t="s">
        <v>8182</v>
      </c>
      <c r="G2330" s="44" t="s">
        <v>8183</v>
      </c>
      <c r="H2330" s="44" t="s">
        <v>3</v>
      </c>
      <c r="I2330" s="46" t="s">
        <v>8182</v>
      </c>
      <c r="J2330" s="44" t="s">
        <v>8184</v>
      </c>
      <c r="K2330" s="46" t="s">
        <v>8185</v>
      </c>
      <c r="L2330" s="46">
        <v>15019220626</v>
      </c>
      <c r="M2330" s="46">
        <v>42614</v>
      </c>
      <c r="N2330" s="46" t="s">
        <v>186</v>
      </c>
      <c r="O2330" s="46" t="s">
        <v>187</v>
      </c>
      <c r="P2330" s="46" t="s">
        <v>188</v>
      </c>
      <c r="Q2330" s="46" t="s">
        <v>7</v>
      </c>
      <c r="R2330" s="46" t="s">
        <v>4</v>
      </c>
      <c r="W2330" s="46" t="s">
        <v>189</v>
      </c>
      <c r="AA2330" s="46">
        <v>10</v>
      </c>
      <c r="AB2330" s="46" t="s">
        <v>195</v>
      </c>
      <c r="AC2330" s="46" t="s">
        <v>8281</v>
      </c>
    </row>
    <row r="2331" spans="1:31" hidden="1">
      <c r="A2331" s="46">
        <v>231</v>
      </c>
      <c r="B2331" s="46" t="s">
        <v>951</v>
      </c>
      <c r="C2331" s="46" t="s">
        <v>8151</v>
      </c>
      <c r="D2331" s="46" t="s">
        <v>204</v>
      </c>
      <c r="E2331" s="46" t="s">
        <v>7259</v>
      </c>
      <c r="F2331" s="46" t="s">
        <v>8182</v>
      </c>
      <c r="G2331" s="44" t="s">
        <v>8183</v>
      </c>
      <c r="H2331" s="44" t="s">
        <v>9</v>
      </c>
      <c r="I2331" s="46" t="s">
        <v>8282</v>
      </c>
      <c r="J2331" s="44" t="s">
        <v>8186</v>
      </c>
      <c r="K2331" s="46" t="s">
        <v>8187</v>
      </c>
      <c r="M2331" s="46">
        <v>42675</v>
      </c>
      <c r="N2331" s="46" t="s">
        <v>186</v>
      </c>
      <c r="O2331" s="46" t="s">
        <v>187</v>
      </c>
      <c r="P2331" s="46" t="s">
        <v>188</v>
      </c>
      <c r="Q2331" s="46" t="s">
        <v>7</v>
      </c>
      <c r="R2331" s="46" t="s">
        <v>4</v>
      </c>
      <c r="V2331" s="46">
        <v>42795</v>
      </c>
      <c r="W2331" s="46" t="s">
        <v>189</v>
      </c>
      <c r="AA2331" s="46">
        <v>10</v>
      </c>
      <c r="AB2331" s="46" t="s">
        <v>195</v>
      </c>
      <c r="AC2331" s="46" t="s">
        <v>8281</v>
      </c>
      <c r="AD2331" s="46" t="s">
        <v>190</v>
      </c>
    </row>
    <row r="2332" spans="1:31" hidden="1">
      <c r="A2332" s="46">
        <v>231</v>
      </c>
      <c r="B2332" s="46" t="s">
        <v>951</v>
      </c>
      <c r="C2332" s="46" t="s">
        <v>8151</v>
      </c>
      <c r="D2332" s="46" t="s">
        <v>204</v>
      </c>
      <c r="E2332" s="46" t="s">
        <v>7259</v>
      </c>
      <c r="F2332" s="46" t="s">
        <v>8182</v>
      </c>
      <c r="G2332" s="44" t="s">
        <v>8183</v>
      </c>
      <c r="H2332" s="44" t="s">
        <v>8</v>
      </c>
      <c r="I2332" s="46" t="s">
        <v>8283</v>
      </c>
      <c r="J2332" s="44" t="s">
        <v>8188</v>
      </c>
      <c r="K2332" s="46" t="s">
        <v>8189</v>
      </c>
      <c r="L2332" s="46">
        <v>18222289356</v>
      </c>
      <c r="M2332" s="46">
        <v>42675</v>
      </c>
      <c r="N2332" s="46" t="s">
        <v>203</v>
      </c>
      <c r="O2332" s="46" t="s">
        <v>187</v>
      </c>
      <c r="P2332" s="46" t="s">
        <v>200</v>
      </c>
      <c r="Q2332" s="46" t="s">
        <v>7</v>
      </c>
      <c r="R2332" s="46" t="s">
        <v>4</v>
      </c>
      <c r="U2332" s="46" t="s">
        <v>8177</v>
      </c>
      <c r="V2332" s="46">
        <v>42795</v>
      </c>
      <c r="W2332" s="46" t="s">
        <v>201</v>
      </c>
      <c r="AA2332" s="46">
        <v>10</v>
      </c>
      <c r="AB2332" s="46" t="s">
        <v>195</v>
      </c>
      <c r="AC2332" s="46" t="s">
        <v>8281</v>
      </c>
    </row>
    <row r="2333" spans="1:31" hidden="1">
      <c r="A2333" s="46">
        <v>231</v>
      </c>
      <c r="B2333" s="46" t="s">
        <v>951</v>
      </c>
      <c r="C2333" s="46" t="s">
        <v>8151</v>
      </c>
      <c r="D2333" s="46" t="s">
        <v>204</v>
      </c>
      <c r="E2333" s="46" t="s">
        <v>7259</v>
      </c>
      <c r="F2333" s="46" t="s">
        <v>8182</v>
      </c>
      <c r="G2333" s="44" t="s">
        <v>8183</v>
      </c>
      <c r="H2333" s="44" t="s">
        <v>46</v>
      </c>
      <c r="I2333" s="46" t="s">
        <v>8165</v>
      </c>
      <c r="J2333" s="44" t="s">
        <v>8166</v>
      </c>
      <c r="K2333" s="46" t="s">
        <v>8167</v>
      </c>
      <c r="L2333" s="46">
        <v>18098944783</v>
      </c>
      <c r="M2333" s="46">
        <v>42614</v>
      </c>
      <c r="N2333" s="46" t="s">
        <v>186</v>
      </c>
      <c r="O2333" s="46" t="s">
        <v>191</v>
      </c>
      <c r="P2333" s="46" t="s">
        <v>193</v>
      </c>
      <c r="Q2333" s="46" t="s">
        <v>7</v>
      </c>
      <c r="R2333" s="46" t="s">
        <v>4</v>
      </c>
      <c r="W2333" s="46" t="s">
        <v>189</v>
      </c>
      <c r="AA2333" s="46">
        <v>10</v>
      </c>
      <c r="AB2333" s="46" t="s">
        <v>195</v>
      </c>
      <c r="AC2333" s="46" t="s">
        <v>8281</v>
      </c>
    </row>
    <row r="2334" spans="1:31" hidden="1">
      <c r="A2334" s="46">
        <v>232</v>
      </c>
      <c r="B2334" s="46" t="s">
        <v>951</v>
      </c>
      <c r="C2334" s="46" t="s">
        <v>8151</v>
      </c>
      <c r="D2334" s="46" t="s">
        <v>204</v>
      </c>
      <c r="E2334" s="46" t="s">
        <v>7259</v>
      </c>
      <c r="F2334" s="46" t="s">
        <v>8190</v>
      </c>
      <c r="G2334" s="44" t="s">
        <v>8191</v>
      </c>
      <c r="H2334" s="44" t="s">
        <v>3</v>
      </c>
      <c r="I2334" s="46" t="s">
        <v>8190</v>
      </c>
      <c r="J2334" s="44" t="s">
        <v>8192</v>
      </c>
      <c r="K2334" s="46" t="s">
        <v>8193</v>
      </c>
      <c r="L2334" s="46">
        <v>15507585721</v>
      </c>
      <c r="M2334" s="46">
        <v>42248</v>
      </c>
      <c r="N2334" s="46" t="s">
        <v>186</v>
      </c>
      <c r="O2334" s="46" t="s">
        <v>187</v>
      </c>
      <c r="P2334" s="46" t="s">
        <v>193</v>
      </c>
      <c r="Q2334" s="46" t="s">
        <v>6</v>
      </c>
      <c r="R2334" s="46" t="s">
        <v>7</v>
      </c>
      <c r="W2334" s="46" t="s">
        <v>189</v>
      </c>
      <c r="AA2334" s="46">
        <v>23</v>
      </c>
      <c r="AB2334" s="46" t="s">
        <v>195</v>
      </c>
      <c r="AC2334" s="46" t="s">
        <v>7356</v>
      </c>
      <c r="AE2334" s="46" t="s">
        <v>196</v>
      </c>
    </row>
    <row r="2335" spans="1:31" hidden="1">
      <c r="A2335" s="46">
        <v>232</v>
      </c>
      <c r="B2335" s="46" t="s">
        <v>951</v>
      </c>
      <c r="C2335" s="46" t="s">
        <v>8151</v>
      </c>
      <c r="D2335" s="46" t="s">
        <v>204</v>
      </c>
      <c r="E2335" s="46" t="s">
        <v>7259</v>
      </c>
      <c r="F2335" s="46" t="s">
        <v>8190</v>
      </c>
      <c r="G2335" s="44" t="s">
        <v>8191</v>
      </c>
      <c r="H2335" s="44" t="s">
        <v>8</v>
      </c>
      <c r="I2335" s="46" t="s">
        <v>8284</v>
      </c>
      <c r="J2335" s="44" t="s">
        <v>8194</v>
      </c>
      <c r="K2335" s="46" t="s">
        <v>8195</v>
      </c>
      <c r="L2335" s="46">
        <v>18580192127</v>
      </c>
      <c r="M2335" s="46">
        <v>42675</v>
      </c>
      <c r="N2335" s="46" t="s">
        <v>186</v>
      </c>
      <c r="O2335" s="46" t="s">
        <v>187</v>
      </c>
      <c r="P2335" s="46" t="s">
        <v>188</v>
      </c>
      <c r="Q2335" s="46" t="s">
        <v>6</v>
      </c>
      <c r="R2335" s="46" t="s">
        <v>7</v>
      </c>
      <c r="U2335" s="46" t="s">
        <v>8171</v>
      </c>
      <c r="V2335" s="46">
        <v>42795</v>
      </c>
      <c r="W2335" s="46" t="s">
        <v>189</v>
      </c>
      <c r="AA2335" s="46">
        <v>23</v>
      </c>
      <c r="AB2335" s="46" t="s">
        <v>195</v>
      </c>
      <c r="AC2335" s="46" t="s">
        <v>7356</v>
      </c>
      <c r="AD2335" s="46" t="s">
        <v>190</v>
      </c>
    </row>
    <row r="2336" spans="1:31" hidden="1">
      <c r="A2336" s="46">
        <v>232</v>
      </c>
      <c r="B2336" s="46" t="s">
        <v>951</v>
      </c>
      <c r="C2336" s="46" t="s">
        <v>8151</v>
      </c>
      <c r="D2336" s="46" t="s">
        <v>204</v>
      </c>
      <c r="E2336" s="46" t="s">
        <v>7259</v>
      </c>
      <c r="F2336" s="46" t="s">
        <v>8190</v>
      </c>
      <c r="G2336" s="44" t="s">
        <v>8191</v>
      </c>
      <c r="H2336" s="44" t="s">
        <v>46</v>
      </c>
      <c r="I2336" s="46" t="s">
        <v>8165</v>
      </c>
      <c r="J2336" s="44" t="s">
        <v>8166</v>
      </c>
      <c r="K2336" s="46" t="s">
        <v>8167</v>
      </c>
      <c r="L2336" s="46">
        <v>18098944783</v>
      </c>
      <c r="M2336" s="46">
        <v>42614</v>
      </c>
      <c r="N2336" s="46" t="s">
        <v>186</v>
      </c>
      <c r="O2336" s="46" t="s">
        <v>191</v>
      </c>
      <c r="P2336" s="46" t="s">
        <v>193</v>
      </c>
      <c r="Q2336" s="46" t="s">
        <v>6</v>
      </c>
      <c r="R2336" s="46" t="s">
        <v>7</v>
      </c>
      <c r="W2336" s="46" t="s">
        <v>189</v>
      </c>
      <c r="AA2336" s="46">
        <v>23</v>
      </c>
      <c r="AB2336" s="46" t="s">
        <v>195</v>
      </c>
      <c r="AC2336" s="46" t="s">
        <v>7356</v>
      </c>
    </row>
    <row r="2337" spans="1:31" hidden="1">
      <c r="A2337" s="46">
        <v>233</v>
      </c>
      <c r="B2337" s="46" t="s">
        <v>951</v>
      </c>
      <c r="C2337" s="46" t="s">
        <v>8151</v>
      </c>
      <c r="D2337" s="46" t="s">
        <v>204</v>
      </c>
      <c r="E2337" s="46" t="s">
        <v>7259</v>
      </c>
      <c r="F2337" s="46" t="s">
        <v>8196</v>
      </c>
      <c r="G2337" s="44" t="s">
        <v>8197</v>
      </c>
      <c r="H2337" s="44" t="s">
        <v>3</v>
      </c>
      <c r="I2337" s="46" t="s">
        <v>8196</v>
      </c>
      <c r="J2337" s="44" t="s">
        <v>8198</v>
      </c>
      <c r="K2337" s="46" t="s">
        <v>8199</v>
      </c>
      <c r="L2337" s="46">
        <v>13823583510</v>
      </c>
      <c r="M2337" s="46">
        <v>42614</v>
      </c>
      <c r="N2337" s="46" t="s">
        <v>186</v>
      </c>
      <c r="O2337" s="46" t="s">
        <v>191</v>
      </c>
      <c r="P2337" s="46" t="s">
        <v>188</v>
      </c>
      <c r="Q2337" s="46" t="s">
        <v>7</v>
      </c>
      <c r="R2337" s="46" t="s">
        <v>4</v>
      </c>
      <c r="V2337" s="46">
        <v>42795</v>
      </c>
      <c r="W2337" s="46" t="s">
        <v>189</v>
      </c>
      <c r="AA2337" s="46">
        <v>22</v>
      </c>
      <c r="AB2337" s="46" t="s">
        <v>195</v>
      </c>
      <c r="AC2337" s="46" t="s">
        <v>8279</v>
      </c>
      <c r="AD2337" s="46" t="s">
        <v>190</v>
      </c>
    </row>
    <row r="2338" spans="1:31" hidden="1">
      <c r="A2338" s="46">
        <v>233</v>
      </c>
      <c r="B2338" s="46" t="s">
        <v>951</v>
      </c>
      <c r="C2338" s="46" t="s">
        <v>8151</v>
      </c>
      <c r="D2338" s="46" t="s">
        <v>204</v>
      </c>
      <c r="E2338" s="46" t="s">
        <v>7259</v>
      </c>
      <c r="F2338" s="46" t="s">
        <v>8196</v>
      </c>
      <c r="G2338" s="44" t="s">
        <v>8197</v>
      </c>
      <c r="H2338" s="44" t="s">
        <v>8</v>
      </c>
      <c r="I2338" s="46" t="s">
        <v>8285</v>
      </c>
      <c r="J2338" s="44" t="s">
        <v>8200</v>
      </c>
      <c r="K2338" s="46" t="s">
        <v>8201</v>
      </c>
      <c r="M2338" s="46">
        <v>42675</v>
      </c>
      <c r="N2338" s="46" t="s">
        <v>186</v>
      </c>
      <c r="O2338" s="46" t="s">
        <v>187</v>
      </c>
      <c r="P2338" s="46" t="s">
        <v>188</v>
      </c>
      <c r="Q2338" s="46" t="s">
        <v>7</v>
      </c>
      <c r="R2338" s="46" t="s">
        <v>4</v>
      </c>
      <c r="V2338" s="46">
        <v>42795</v>
      </c>
      <c r="W2338" s="46" t="s">
        <v>189</v>
      </c>
      <c r="AA2338" s="46">
        <v>22</v>
      </c>
      <c r="AB2338" s="46" t="s">
        <v>195</v>
      </c>
      <c r="AC2338" s="46" t="s">
        <v>8279</v>
      </c>
      <c r="AD2338" s="46" t="s">
        <v>190</v>
      </c>
    </row>
    <row r="2339" spans="1:31" hidden="1">
      <c r="A2339" s="46">
        <v>233</v>
      </c>
      <c r="B2339" s="46" t="s">
        <v>951</v>
      </c>
      <c r="C2339" s="46" t="s">
        <v>8151</v>
      </c>
      <c r="D2339" s="46" t="s">
        <v>204</v>
      </c>
      <c r="E2339" s="46" t="s">
        <v>7259</v>
      </c>
      <c r="F2339" s="46" t="s">
        <v>8196</v>
      </c>
      <c r="G2339" s="44" t="s">
        <v>8197</v>
      </c>
      <c r="H2339" s="44" t="s">
        <v>8</v>
      </c>
      <c r="I2339" s="46" t="s">
        <v>8286</v>
      </c>
      <c r="J2339" s="44" t="s">
        <v>8202</v>
      </c>
      <c r="K2339" s="46" t="s">
        <v>8203</v>
      </c>
      <c r="M2339" s="46">
        <v>42675</v>
      </c>
      <c r="N2339" s="46" t="s">
        <v>203</v>
      </c>
      <c r="O2339" s="46" t="s">
        <v>187</v>
      </c>
      <c r="P2339" s="46" t="s">
        <v>200</v>
      </c>
      <c r="Q2339" s="46" t="s">
        <v>7</v>
      </c>
      <c r="R2339" s="46" t="s">
        <v>4</v>
      </c>
      <c r="U2339" s="46" t="s">
        <v>8171</v>
      </c>
      <c r="V2339" s="46">
        <v>42795</v>
      </c>
      <c r="W2339" s="46" t="s">
        <v>201</v>
      </c>
      <c r="AA2339" s="46">
        <v>22</v>
      </c>
      <c r="AB2339" s="46" t="s">
        <v>195</v>
      </c>
      <c r="AC2339" s="46" t="s">
        <v>8279</v>
      </c>
    </row>
    <row r="2340" spans="1:31" hidden="1">
      <c r="A2340" s="46">
        <v>233</v>
      </c>
      <c r="B2340" s="46" t="s">
        <v>951</v>
      </c>
      <c r="C2340" s="46" t="s">
        <v>8151</v>
      </c>
      <c r="D2340" s="46" t="s">
        <v>204</v>
      </c>
      <c r="E2340" s="46" t="s">
        <v>7259</v>
      </c>
      <c r="F2340" s="46" t="s">
        <v>8196</v>
      </c>
      <c r="G2340" s="44" t="s">
        <v>8197</v>
      </c>
      <c r="H2340" s="44" t="s">
        <v>46</v>
      </c>
      <c r="I2340" s="46" t="s">
        <v>8165</v>
      </c>
      <c r="J2340" s="44" t="s">
        <v>8166</v>
      </c>
      <c r="K2340" s="46" t="s">
        <v>8167</v>
      </c>
      <c r="L2340" s="46">
        <v>18098944783</v>
      </c>
      <c r="M2340" s="46">
        <v>42614</v>
      </c>
      <c r="N2340" s="46" t="s">
        <v>186</v>
      </c>
      <c r="O2340" s="46" t="s">
        <v>191</v>
      </c>
      <c r="P2340" s="46" t="s">
        <v>193</v>
      </c>
      <c r="Q2340" s="46" t="s">
        <v>7</v>
      </c>
      <c r="R2340" s="46" t="s">
        <v>4</v>
      </c>
      <c r="W2340" s="46" t="s">
        <v>189</v>
      </c>
      <c r="AA2340" s="46">
        <v>22</v>
      </c>
      <c r="AB2340" s="46" t="s">
        <v>195</v>
      </c>
      <c r="AC2340" s="46" t="s">
        <v>8279</v>
      </c>
    </row>
    <row r="2341" spans="1:31" hidden="1">
      <c r="A2341" s="46">
        <v>235</v>
      </c>
      <c r="B2341" s="46" t="s">
        <v>951</v>
      </c>
      <c r="C2341" s="46" t="s">
        <v>8151</v>
      </c>
      <c r="D2341" s="46" t="s">
        <v>204</v>
      </c>
      <c r="E2341" s="46" t="s">
        <v>7259</v>
      </c>
      <c r="F2341" s="46" t="s">
        <v>8204</v>
      </c>
      <c r="G2341" s="44" t="s">
        <v>8287</v>
      </c>
      <c r="H2341" s="44" t="s">
        <v>3</v>
      </c>
      <c r="I2341" s="46" t="s">
        <v>8204</v>
      </c>
      <c r="J2341" s="44" t="s">
        <v>8205</v>
      </c>
      <c r="K2341" s="46" t="s">
        <v>8206</v>
      </c>
      <c r="L2341" s="46">
        <v>13590148249</v>
      </c>
      <c r="M2341" s="46">
        <v>42248</v>
      </c>
      <c r="N2341" s="46" t="s">
        <v>186</v>
      </c>
      <c r="O2341" s="46" t="s">
        <v>187</v>
      </c>
      <c r="P2341" s="46" t="s">
        <v>193</v>
      </c>
      <c r="Q2341" s="46" t="s">
        <v>7</v>
      </c>
      <c r="R2341" s="46" t="s">
        <v>4</v>
      </c>
      <c r="W2341" s="46" t="s">
        <v>189</v>
      </c>
      <c r="AA2341" s="46">
        <v>43</v>
      </c>
      <c r="AB2341" s="46" t="s">
        <v>195</v>
      </c>
      <c r="AC2341" s="46" t="s">
        <v>8288</v>
      </c>
      <c r="AE2341" s="46" t="s">
        <v>196</v>
      </c>
    </row>
    <row r="2342" spans="1:31" hidden="1">
      <c r="A2342" s="46">
        <v>236</v>
      </c>
      <c r="B2342" s="46" t="s">
        <v>951</v>
      </c>
      <c r="C2342" s="46" t="s">
        <v>8151</v>
      </c>
      <c r="D2342" s="46" t="s">
        <v>204</v>
      </c>
      <c r="E2342" s="46" t="s">
        <v>7259</v>
      </c>
      <c r="F2342" s="46" t="s">
        <v>8204</v>
      </c>
      <c r="G2342" s="44" t="s">
        <v>8287</v>
      </c>
      <c r="H2342" s="44" t="s">
        <v>9</v>
      </c>
      <c r="I2342" s="46" t="s">
        <v>8207</v>
      </c>
      <c r="J2342" s="44" t="s">
        <v>8208</v>
      </c>
      <c r="K2342" s="46" t="s">
        <v>8209</v>
      </c>
      <c r="L2342" s="46">
        <v>18688962961</v>
      </c>
      <c r="M2342" s="46">
        <v>42248</v>
      </c>
      <c r="N2342" s="46" t="s">
        <v>186</v>
      </c>
      <c r="O2342" s="46" t="s">
        <v>187</v>
      </c>
      <c r="P2342" s="46" t="s">
        <v>193</v>
      </c>
      <c r="Q2342" s="46" t="s">
        <v>7</v>
      </c>
      <c r="R2342" s="46" t="s">
        <v>4</v>
      </c>
      <c r="V2342" s="46">
        <v>42795</v>
      </c>
      <c r="W2342" s="46" t="s">
        <v>189</v>
      </c>
      <c r="AA2342" s="46">
        <v>43</v>
      </c>
      <c r="AB2342" s="46" t="s">
        <v>195</v>
      </c>
      <c r="AC2342" s="46" t="s">
        <v>8288</v>
      </c>
      <c r="AD2342" s="46" t="s">
        <v>190</v>
      </c>
    </row>
    <row r="2343" spans="1:31" hidden="1">
      <c r="A2343" s="46">
        <v>236</v>
      </c>
      <c r="B2343" s="46" t="s">
        <v>951</v>
      </c>
      <c r="C2343" s="46" t="s">
        <v>8151</v>
      </c>
      <c r="D2343" s="46" t="s">
        <v>204</v>
      </c>
      <c r="E2343" s="46" t="s">
        <v>7259</v>
      </c>
      <c r="F2343" s="46" t="s">
        <v>8204</v>
      </c>
      <c r="G2343" s="44" t="s">
        <v>8287</v>
      </c>
      <c r="H2343" s="44" t="s">
        <v>46</v>
      </c>
      <c r="I2343" s="46" t="s">
        <v>8165</v>
      </c>
      <c r="J2343" s="44" t="s">
        <v>8166</v>
      </c>
      <c r="K2343" s="46" t="s">
        <v>8167</v>
      </c>
      <c r="L2343" s="46">
        <v>18098944783</v>
      </c>
      <c r="M2343" s="46">
        <v>42614</v>
      </c>
      <c r="N2343" s="46" t="s">
        <v>186</v>
      </c>
      <c r="O2343" s="46" t="s">
        <v>191</v>
      </c>
      <c r="P2343" s="46" t="s">
        <v>193</v>
      </c>
      <c r="Q2343" s="46" t="s">
        <v>7</v>
      </c>
      <c r="R2343" s="46" t="s">
        <v>4</v>
      </c>
      <c r="W2343" s="46" t="s">
        <v>189</v>
      </c>
      <c r="AA2343" s="46">
        <v>43</v>
      </c>
      <c r="AB2343" s="46" t="s">
        <v>195</v>
      </c>
      <c r="AC2343" s="46" t="s">
        <v>8288</v>
      </c>
    </row>
    <row r="2344" spans="1:31" hidden="1">
      <c r="A2344" s="46">
        <v>237</v>
      </c>
      <c r="B2344" s="46" t="s">
        <v>951</v>
      </c>
      <c r="C2344" s="46" t="s">
        <v>8151</v>
      </c>
      <c r="D2344" s="46" t="s">
        <v>204</v>
      </c>
      <c r="E2344" s="46" t="s">
        <v>7259</v>
      </c>
      <c r="F2344" s="46" t="s">
        <v>8174</v>
      </c>
      <c r="G2344" s="44" t="s">
        <v>8210</v>
      </c>
      <c r="H2344" s="44" t="s">
        <v>1474</v>
      </c>
      <c r="I2344" s="46" t="s">
        <v>8174</v>
      </c>
      <c r="J2344" s="44" t="s">
        <v>8175</v>
      </c>
      <c r="K2344" s="46" t="s">
        <v>8176</v>
      </c>
      <c r="L2344" s="46">
        <v>15012624583</v>
      </c>
      <c r="M2344" s="46">
        <v>42248</v>
      </c>
      <c r="N2344" s="46" t="s">
        <v>186</v>
      </c>
      <c r="O2344" s="46" t="s">
        <v>187</v>
      </c>
      <c r="P2344" s="46" t="s">
        <v>193</v>
      </c>
      <c r="Q2344" s="46" t="s">
        <v>6</v>
      </c>
      <c r="R2344" s="46" t="s">
        <v>7</v>
      </c>
      <c r="W2344" s="46" t="s">
        <v>189</v>
      </c>
      <c r="AA2344" s="46">
        <v>16</v>
      </c>
      <c r="AB2344" s="46" t="s">
        <v>195</v>
      </c>
      <c r="AC2344" s="46" t="s">
        <v>8289</v>
      </c>
    </row>
    <row r="2345" spans="1:31" hidden="1">
      <c r="A2345" s="46">
        <v>237</v>
      </c>
      <c r="B2345" s="46" t="s">
        <v>951</v>
      </c>
      <c r="C2345" s="46" t="s">
        <v>8151</v>
      </c>
      <c r="D2345" s="46" t="s">
        <v>204</v>
      </c>
      <c r="E2345" s="46" t="s">
        <v>7259</v>
      </c>
      <c r="F2345" s="46" t="s">
        <v>8174</v>
      </c>
      <c r="G2345" s="44" t="s">
        <v>8210</v>
      </c>
      <c r="H2345" s="44" t="s">
        <v>5</v>
      </c>
      <c r="I2345" s="46" t="s">
        <v>8290</v>
      </c>
      <c r="J2345" s="44" t="s">
        <v>8211</v>
      </c>
      <c r="K2345" s="46" t="s">
        <v>8212</v>
      </c>
      <c r="L2345" s="46">
        <v>15581014019</v>
      </c>
      <c r="M2345" s="46">
        <v>42675</v>
      </c>
      <c r="N2345" s="46" t="s">
        <v>203</v>
      </c>
      <c r="O2345" s="46" t="s">
        <v>191</v>
      </c>
      <c r="P2345" s="46" t="s">
        <v>200</v>
      </c>
      <c r="Q2345" s="46" t="s">
        <v>6</v>
      </c>
      <c r="R2345" s="46" t="s">
        <v>7</v>
      </c>
      <c r="U2345" s="46" t="s">
        <v>8174</v>
      </c>
      <c r="V2345" s="46">
        <v>42795</v>
      </c>
      <c r="W2345" s="46" t="s">
        <v>201</v>
      </c>
      <c r="AA2345" s="46">
        <v>16</v>
      </c>
      <c r="AB2345" s="46" t="s">
        <v>195</v>
      </c>
      <c r="AC2345" s="46" t="s">
        <v>8289</v>
      </c>
    </row>
    <row r="2346" spans="1:31" hidden="1">
      <c r="A2346" s="46">
        <v>237</v>
      </c>
      <c r="B2346" s="46" t="s">
        <v>951</v>
      </c>
      <c r="C2346" s="46" t="s">
        <v>8151</v>
      </c>
      <c r="D2346" s="46" t="s">
        <v>204</v>
      </c>
      <c r="E2346" s="46" t="s">
        <v>7259</v>
      </c>
      <c r="F2346" s="46" t="s">
        <v>8174</v>
      </c>
      <c r="G2346" s="44" t="s">
        <v>8210</v>
      </c>
      <c r="H2346" s="44" t="s">
        <v>46</v>
      </c>
      <c r="I2346" s="46" t="s">
        <v>8213</v>
      </c>
      <c r="J2346" s="44" t="s">
        <v>8214</v>
      </c>
      <c r="K2346" s="46" t="s">
        <v>8215</v>
      </c>
      <c r="L2346" s="46">
        <v>13632631401</v>
      </c>
      <c r="M2346" s="46">
        <v>42248</v>
      </c>
      <c r="N2346" s="46" t="s">
        <v>186</v>
      </c>
      <c r="O2346" s="46" t="s">
        <v>191</v>
      </c>
      <c r="P2346" s="46" t="s">
        <v>188</v>
      </c>
      <c r="Q2346" s="46" t="s">
        <v>6</v>
      </c>
      <c r="R2346" s="46" t="s">
        <v>7</v>
      </c>
      <c r="W2346" s="46" t="s">
        <v>189</v>
      </c>
      <c r="AA2346" s="46">
        <v>16</v>
      </c>
      <c r="AB2346" s="46" t="s">
        <v>195</v>
      </c>
      <c r="AC2346" s="46" t="s">
        <v>8289</v>
      </c>
    </row>
    <row r="2347" spans="1:31" hidden="1">
      <c r="A2347" s="46">
        <v>238</v>
      </c>
      <c r="B2347" s="46" t="s">
        <v>951</v>
      </c>
      <c r="C2347" s="46" t="s">
        <v>8151</v>
      </c>
      <c r="D2347" s="46" t="s">
        <v>204</v>
      </c>
      <c r="E2347" s="46" t="s">
        <v>7259</v>
      </c>
      <c r="F2347" s="46" t="s">
        <v>8216</v>
      </c>
      <c r="G2347" s="44" t="s">
        <v>8217</v>
      </c>
      <c r="H2347" s="44" t="s">
        <v>1474</v>
      </c>
      <c r="I2347" s="46" t="s">
        <v>8216</v>
      </c>
      <c r="J2347" s="44" t="s">
        <v>8218</v>
      </c>
      <c r="K2347" s="46" t="s">
        <v>8219</v>
      </c>
      <c r="L2347" s="46">
        <v>17722690610</v>
      </c>
      <c r="M2347" s="46">
        <v>42461</v>
      </c>
      <c r="N2347" s="46" t="s">
        <v>186</v>
      </c>
      <c r="O2347" s="46" t="s">
        <v>187</v>
      </c>
      <c r="P2347" s="46" t="s">
        <v>193</v>
      </c>
      <c r="Q2347" s="46" t="s">
        <v>7</v>
      </c>
      <c r="R2347" s="46" t="s">
        <v>2868</v>
      </c>
      <c r="W2347" s="46" t="s">
        <v>189</v>
      </c>
      <c r="AA2347" s="46">
        <v>20</v>
      </c>
      <c r="AB2347" s="46" t="s">
        <v>195</v>
      </c>
      <c r="AC2347" s="46" t="s">
        <v>8289</v>
      </c>
    </row>
    <row r="2348" spans="1:31" hidden="1">
      <c r="A2348" s="46">
        <v>238</v>
      </c>
      <c r="B2348" s="46" t="s">
        <v>951</v>
      </c>
      <c r="C2348" s="46" t="s">
        <v>8151</v>
      </c>
      <c r="D2348" s="46" t="s">
        <v>204</v>
      </c>
      <c r="E2348" s="46" t="s">
        <v>7259</v>
      </c>
      <c r="F2348" s="46" t="s">
        <v>8216</v>
      </c>
      <c r="G2348" s="44" t="s">
        <v>8217</v>
      </c>
      <c r="H2348" s="44" t="s">
        <v>5</v>
      </c>
      <c r="I2348" s="46" t="s">
        <v>1451</v>
      </c>
      <c r="J2348" s="44" t="s">
        <v>8220</v>
      </c>
      <c r="K2348" s="46" t="s">
        <v>8221</v>
      </c>
      <c r="L2348" s="46">
        <v>18926419298</v>
      </c>
      <c r="M2348" s="46">
        <v>42675</v>
      </c>
      <c r="N2348" s="46" t="s">
        <v>203</v>
      </c>
      <c r="O2348" s="46" t="s">
        <v>191</v>
      </c>
      <c r="P2348" s="46" t="s">
        <v>200</v>
      </c>
      <c r="Q2348" s="46" t="s">
        <v>7</v>
      </c>
      <c r="R2348" s="46" t="s">
        <v>2868</v>
      </c>
      <c r="U2348" s="46" t="s">
        <v>8216</v>
      </c>
      <c r="V2348" s="46">
        <v>42795</v>
      </c>
      <c r="W2348" s="46" t="s">
        <v>201</v>
      </c>
      <c r="AA2348" s="46">
        <v>20</v>
      </c>
      <c r="AB2348" s="46" t="s">
        <v>195</v>
      </c>
      <c r="AC2348" s="46" t="s">
        <v>8289</v>
      </c>
    </row>
    <row r="2349" spans="1:31" hidden="1">
      <c r="A2349" s="46">
        <v>238</v>
      </c>
      <c r="B2349" s="46" t="s">
        <v>951</v>
      </c>
      <c r="C2349" s="46" t="s">
        <v>8151</v>
      </c>
      <c r="D2349" s="46" t="s">
        <v>204</v>
      </c>
      <c r="E2349" s="46" t="s">
        <v>7259</v>
      </c>
      <c r="F2349" s="46" t="s">
        <v>8216</v>
      </c>
      <c r="G2349" s="44" t="s">
        <v>8217</v>
      </c>
      <c r="H2349" s="44" t="s">
        <v>5</v>
      </c>
      <c r="I2349" s="46" t="s">
        <v>8291</v>
      </c>
      <c r="J2349" s="44" t="s">
        <v>8222</v>
      </c>
      <c r="K2349" s="46" t="s">
        <v>8223</v>
      </c>
      <c r="L2349" s="46">
        <v>18676391360</v>
      </c>
      <c r="M2349" s="46">
        <v>42675</v>
      </c>
      <c r="N2349" s="46" t="s">
        <v>203</v>
      </c>
      <c r="O2349" s="46" t="s">
        <v>191</v>
      </c>
      <c r="P2349" s="46" t="s">
        <v>200</v>
      </c>
      <c r="Q2349" s="46" t="s">
        <v>7</v>
      </c>
      <c r="R2349" s="46" t="s">
        <v>2868</v>
      </c>
      <c r="U2349" s="46" t="s">
        <v>8216</v>
      </c>
      <c r="V2349" s="46">
        <v>42795</v>
      </c>
      <c r="W2349" s="46" t="s">
        <v>201</v>
      </c>
      <c r="AA2349" s="46">
        <v>20</v>
      </c>
      <c r="AB2349" s="46" t="s">
        <v>195</v>
      </c>
      <c r="AC2349" s="46" t="s">
        <v>8289</v>
      </c>
    </row>
    <row r="2350" spans="1:31" hidden="1">
      <c r="A2350" s="46">
        <v>238</v>
      </c>
      <c r="B2350" s="46" t="s">
        <v>951</v>
      </c>
      <c r="C2350" s="46" t="s">
        <v>8151</v>
      </c>
      <c r="D2350" s="46" t="s">
        <v>204</v>
      </c>
      <c r="E2350" s="46" t="s">
        <v>7259</v>
      </c>
      <c r="F2350" s="46" t="s">
        <v>8216</v>
      </c>
      <c r="G2350" s="44" t="s">
        <v>8217</v>
      </c>
      <c r="H2350" s="44" t="s">
        <v>46</v>
      </c>
      <c r="I2350" s="46" t="s">
        <v>8213</v>
      </c>
      <c r="J2350" s="44" t="s">
        <v>8214</v>
      </c>
      <c r="K2350" s="46" t="s">
        <v>8215</v>
      </c>
      <c r="L2350" s="46">
        <v>13632631401</v>
      </c>
      <c r="M2350" s="46">
        <v>42248</v>
      </c>
      <c r="N2350" s="46" t="s">
        <v>186</v>
      </c>
      <c r="O2350" s="46" t="s">
        <v>191</v>
      </c>
      <c r="P2350" s="46" t="s">
        <v>188</v>
      </c>
      <c r="Q2350" s="46" t="s">
        <v>7</v>
      </c>
      <c r="R2350" s="46" t="s">
        <v>2868</v>
      </c>
      <c r="W2350" s="46" t="s">
        <v>189</v>
      </c>
      <c r="AA2350" s="46">
        <v>20</v>
      </c>
      <c r="AB2350" s="46" t="s">
        <v>195</v>
      </c>
      <c r="AC2350" s="46" t="s">
        <v>8289</v>
      </c>
    </row>
    <row r="2351" spans="1:31" hidden="1">
      <c r="A2351" s="46">
        <v>239</v>
      </c>
      <c r="B2351" s="46" t="s">
        <v>951</v>
      </c>
      <c r="C2351" s="46" t="s">
        <v>8151</v>
      </c>
      <c r="D2351" s="46" t="s">
        <v>204</v>
      </c>
      <c r="E2351" s="46" t="s">
        <v>7259</v>
      </c>
      <c r="F2351" s="46" t="s">
        <v>8224</v>
      </c>
      <c r="G2351" s="44" t="s">
        <v>8225</v>
      </c>
      <c r="H2351" s="44" t="s">
        <v>3</v>
      </c>
      <c r="I2351" s="46" t="s">
        <v>8224</v>
      </c>
      <c r="J2351" s="44" t="s">
        <v>8226</v>
      </c>
      <c r="K2351" s="46" t="s">
        <v>8227</v>
      </c>
      <c r="L2351" s="46">
        <v>18665821751</v>
      </c>
      <c r="M2351" s="46">
        <v>42614</v>
      </c>
      <c r="N2351" s="46" t="s">
        <v>186</v>
      </c>
      <c r="O2351" s="46" t="s">
        <v>187</v>
      </c>
      <c r="P2351" s="46" t="s">
        <v>200</v>
      </c>
      <c r="Q2351" s="46" t="s">
        <v>6</v>
      </c>
      <c r="R2351" s="46" t="s">
        <v>7</v>
      </c>
      <c r="U2351" s="46" t="s">
        <v>8292</v>
      </c>
      <c r="V2351" s="46">
        <v>42795</v>
      </c>
      <c r="W2351" s="46" t="s">
        <v>201</v>
      </c>
      <c r="AA2351" s="46">
        <v>26</v>
      </c>
      <c r="AB2351" s="46" t="s">
        <v>195</v>
      </c>
      <c r="AC2351" s="46" t="s">
        <v>8293</v>
      </c>
    </row>
    <row r="2352" spans="1:31" hidden="1">
      <c r="A2352" s="46">
        <v>239</v>
      </c>
      <c r="B2352" s="46" t="s">
        <v>951</v>
      </c>
      <c r="C2352" s="46" t="s">
        <v>8151</v>
      </c>
      <c r="D2352" s="46" t="s">
        <v>204</v>
      </c>
      <c r="E2352" s="46" t="s">
        <v>7259</v>
      </c>
      <c r="F2352" s="46" t="s">
        <v>8224</v>
      </c>
      <c r="G2352" s="44" t="s">
        <v>8225</v>
      </c>
      <c r="H2352" s="44" t="s">
        <v>46</v>
      </c>
      <c r="I2352" s="46" t="s">
        <v>8213</v>
      </c>
      <c r="J2352" s="44" t="s">
        <v>8214</v>
      </c>
      <c r="K2352" s="46" t="s">
        <v>8215</v>
      </c>
      <c r="L2352" s="46">
        <v>13632631401</v>
      </c>
      <c r="M2352" s="46">
        <v>42248</v>
      </c>
      <c r="N2352" s="46" t="s">
        <v>186</v>
      </c>
      <c r="O2352" s="46" t="s">
        <v>191</v>
      </c>
      <c r="P2352" s="46" t="s">
        <v>188</v>
      </c>
      <c r="Q2352" s="46" t="s">
        <v>6</v>
      </c>
      <c r="R2352" s="46" t="s">
        <v>7</v>
      </c>
      <c r="W2352" s="46" t="s">
        <v>189</v>
      </c>
      <c r="AA2352" s="46">
        <v>26</v>
      </c>
      <c r="AB2352" s="46" t="s">
        <v>195</v>
      </c>
      <c r="AC2352" s="46" t="s">
        <v>8293</v>
      </c>
    </row>
    <row r="2353" spans="2:30" hidden="1">
      <c r="B2353" s="46" t="s">
        <v>951</v>
      </c>
      <c r="C2353" s="46" t="s">
        <v>8228</v>
      </c>
      <c r="D2353" s="46" t="s">
        <v>204</v>
      </c>
      <c r="E2353" s="46" t="s">
        <v>7259</v>
      </c>
      <c r="F2353" s="46" t="s">
        <v>8294</v>
      </c>
      <c r="G2353" s="44" t="s">
        <v>8229</v>
      </c>
      <c r="H2353" s="44" t="s">
        <v>46</v>
      </c>
      <c r="I2353" s="46" t="s">
        <v>8295</v>
      </c>
      <c r="J2353" s="44" t="s">
        <v>8296</v>
      </c>
      <c r="K2353" s="46" t="s">
        <v>8297</v>
      </c>
      <c r="L2353" s="46">
        <v>13632788651</v>
      </c>
      <c r="N2353" s="46" t="s">
        <v>186</v>
      </c>
      <c r="O2353" s="46" t="s">
        <v>191</v>
      </c>
      <c r="P2353" s="46" t="s">
        <v>200</v>
      </c>
      <c r="Q2353" s="46" t="s">
        <v>7</v>
      </c>
      <c r="R2353" s="46" t="s">
        <v>7</v>
      </c>
      <c r="V2353" s="46">
        <v>42795</v>
      </c>
      <c r="W2353" s="46" t="s">
        <v>201</v>
      </c>
      <c r="AA2353" s="46">
        <v>26</v>
      </c>
      <c r="AB2353" s="46" t="s">
        <v>195</v>
      </c>
      <c r="AC2353" s="46" t="s">
        <v>7568</v>
      </c>
      <c r="AD2353" s="46" t="s">
        <v>190</v>
      </c>
    </row>
    <row r="2354" spans="2:30" hidden="1">
      <c r="B2354" s="46" t="s">
        <v>951</v>
      </c>
      <c r="C2354" s="46" t="s">
        <v>8228</v>
      </c>
      <c r="D2354" s="46" t="s">
        <v>204</v>
      </c>
      <c r="E2354" s="46" t="s">
        <v>7259</v>
      </c>
      <c r="F2354" s="46" t="s">
        <v>8294</v>
      </c>
      <c r="G2354" s="44" t="s">
        <v>8229</v>
      </c>
      <c r="H2354" s="44" t="s">
        <v>3</v>
      </c>
      <c r="I2354" s="46" t="s">
        <v>8294</v>
      </c>
      <c r="J2354" s="44" t="s">
        <v>8230</v>
      </c>
      <c r="K2354" s="46" t="s">
        <v>8298</v>
      </c>
      <c r="L2354" s="46">
        <v>13163700995</v>
      </c>
      <c r="N2354" s="46" t="s">
        <v>186</v>
      </c>
      <c r="O2354" s="46" t="s">
        <v>187</v>
      </c>
      <c r="P2354" s="46" t="s">
        <v>200</v>
      </c>
      <c r="Q2354" s="46" t="s">
        <v>7</v>
      </c>
      <c r="R2354" s="46" t="s">
        <v>7</v>
      </c>
      <c r="V2354" s="46">
        <v>42704</v>
      </c>
      <c r="W2354" s="46" t="s">
        <v>201</v>
      </c>
      <c r="AA2354" s="46">
        <v>26</v>
      </c>
      <c r="AB2354" s="46" t="s">
        <v>195</v>
      </c>
      <c r="AC2354" s="46" t="s">
        <v>7568</v>
      </c>
      <c r="AD2354" s="46" t="s">
        <v>8299</v>
      </c>
    </row>
    <row r="2355" spans="2:30" hidden="1">
      <c r="B2355" s="46" t="s">
        <v>951</v>
      </c>
      <c r="C2355" s="46" t="s">
        <v>8228</v>
      </c>
      <c r="D2355" s="46" t="s">
        <v>204</v>
      </c>
      <c r="E2355" s="46" t="s">
        <v>7259</v>
      </c>
      <c r="F2355" s="46" t="s">
        <v>8294</v>
      </c>
      <c r="G2355" s="44" t="s">
        <v>8229</v>
      </c>
      <c r="H2355" s="44" t="s">
        <v>8</v>
      </c>
      <c r="I2355" s="46" t="s">
        <v>8300</v>
      </c>
      <c r="J2355" s="44" t="s">
        <v>8231</v>
      </c>
      <c r="K2355" s="46" t="s">
        <v>8301</v>
      </c>
      <c r="L2355" s="46">
        <v>18899776401</v>
      </c>
      <c r="N2355" s="46" t="s">
        <v>186</v>
      </c>
      <c r="O2355" s="46" t="s">
        <v>187</v>
      </c>
      <c r="P2355" s="46" t="s">
        <v>200</v>
      </c>
      <c r="Q2355" s="46" t="s">
        <v>7</v>
      </c>
      <c r="R2355" s="46" t="s">
        <v>7</v>
      </c>
      <c r="V2355" s="46">
        <v>42719</v>
      </c>
      <c r="W2355" s="46" t="s">
        <v>201</v>
      </c>
      <c r="AA2355" s="46">
        <v>26</v>
      </c>
      <c r="AB2355" s="46" t="s">
        <v>195</v>
      </c>
      <c r="AC2355" s="46" t="s">
        <v>7568</v>
      </c>
      <c r="AD2355" s="46" t="s">
        <v>8299</v>
      </c>
    </row>
    <row r="2356" spans="2:30" hidden="1">
      <c r="B2356" s="46" t="s">
        <v>951</v>
      </c>
      <c r="C2356" s="46" t="s">
        <v>8228</v>
      </c>
      <c r="D2356" s="46" t="s">
        <v>204</v>
      </c>
      <c r="E2356" s="46" t="s">
        <v>7259</v>
      </c>
      <c r="F2356" s="46" t="s">
        <v>8294</v>
      </c>
      <c r="G2356" s="44" t="s">
        <v>8229</v>
      </c>
      <c r="H2356" s="44" t="s">
        <v>9</v>
      </c>
      <c r="I2356" s="46" t="s">
        <v>8302</v>
      </c>
      <c r="J2356" s="44" t="s">
        <v>8232</v>
      </c>
      <c r="K2356" s="46" t="s">
        <v>8303</v>
      </c>
      <c r="L2356" s="46">
        <v>13530187629</v>
      </c>
      <c r="N2356" s="46" t="s">
        <v>186</v>
      </c>
      <c r="O2356" s="46" t="s">
        <v>187</v>
      </c>
      <c r="P2356" s="46" t="s">
        <v>188</v>
      </c>
      <c r="Q2356" s="46" t="s">
        <v>7</v>
      </c>
      <c r="R2356" s="46" t="s">
        <v>7</v>
      </c>
      <c r="V2356" s="46">
        <v>42719</v>
      </c>
      <c r="W2356" s="46" t="s">
        <v>189</v>
      </c>
      <c r="AA2356" s="46">
        <v>26</v>
      </c>
      <c r="AB2356" s="46" t="s">
        <v>195</v>
      </c>
      <c r="AC2356" s="46" t="s">
        <v>7568</v>
      </c>
      <c r="AD2356" s="46" t="s">
        <v>190</v>
      </c>
    </row>
    <row r="2357" spans="2:30" hidden="1">
      <c r="B2357" s="46" t="s">
        <v>951</v>
      </c>
      <c r="C2357" s="46" t="s">
        <v>8228</v>
      </c>
      <c r="D2357" s="46" t="s">
        <v>204</v>
      </c>
      <c r="E2357" s="46" t="s">
        <v>7259</v>
      </c>
      <c r="F2357" s="46" t="s">
        <v>2056</v>
      </c>
      <c r="G2357" s="44" t="s">
        <v>8233</v>
      </c>
      <c r="H2357" s="44" t="s">
        <v>3</v>
      </c>
      <c r="I2357" s="46" t="s">
        <v>8304</v>
      </c>
      <c r="J2357" s="44" t="s">
        <v>8234</v>
      </c>
      <c r="K2357" s="46" t="s">
        <v>8305</v>
      </c>
      <c r="L2357" s="46">
        <v>13554974968</v>
      </c>
      <c r="N2357" s="46" t="s">
        <v>186</v>
      </c>
      <c r="O2357" s="46" t="s">
        <v>187</v>
      </c>
      <c r="P2357" s="46" t="s">
        <v>188</v>
      </c>
      <c r="Q2357" s="46" t="s">
        <v>6</v>
      </c>
      <c r="R2357" s="46" t="s">
        <v>7</v>
      </c>
      <c r="W2357" s="46" t="s">
        <v>189</v>
      </c>
      <c r="AA2357" s="46">
        <v>57</v>
      </c>
      <c r="AB2357" s="46" t="s">
        <v>195</v>
      </c>
      <c r="AC2357" s="46" t="s">
        <v>7104</v>
      </c>
    </row>
    <row r="2358" spans="2:30" hidden="1">
      <c r="B2358" s="46" t="s">
        <v>951</v>
      </c>
      <c r="C2358" s="46" t="s">
        <v>8228</v>
      </c>
      <c r="D2358" s="46" t="s">
        <v>204</v>
      </c>
      <c r="E2358" s="46" t="s">
        <v>7259</v>
      </c>
      <c r="F2358" s="46" t="s">
        <v>2056</v>
      </c>
      <c r="G2358" s="44" t="s">
        <v>8233</v>
      </c>
      <c r="H2358" s="44" t="s">
        <v>46</v>
      </c>
      <c r="I2358" s="46" t="s">
        <v>8295</v>
      </c>
      <c r="J2358" s="44" t="s">
        <v>8296</v>
      </c>
      <c r="K2358" s="46" t="s">
        <v>8297</v>
      </c>
      <c r="L2358" s="46">
        <v>13632788651</v>
      </c>
      <c r="N2358" s="46" t="s">
        <v>186</v>
      </c>
      <c r="O2358" s="46" t="s">
        <v>187</v>
      </c>
      <c r="P2358" s="46" t="s">
        <v>188</v>
      </c>
      <c r="Q2358" s="46" t="s">
        <v>6</v>
      </c>
      <c r="R2358" s="46" t="s">
        <v>7</v>
      </c>
      <c r="W2358" s="46" t="s">
        <v>189</v>
      </c>
      <c r="AA2358" s="46">
        <v>57</v>
      </c>
      <c r="AB2358" s="46" t="s">
        <v>195</v>
      </c>
      <c r="AC2358" s="46" t="s">
        <v>7104</v>
      </c>
      <c r="AD2358" s="46" t="s">
        <v>190</v>
      </c>
    </row>
    <row r="2359" spans="2:30" hidden="1">
      <c r="B2359" s="46" t="s">
        <v>951</v>
      </c>
      <c r="C2359" s="46" t="s">
        <v>8228</v>
      </c>
      <c r="D2359" s="46" t="s">
        <v>204</v>
      </c>
      <c r="E2359" s="46" t="s">
        <v>7259</v>
      </c>
      <c r="F2359" s="46" t="s">
        <v>2056</v>
      </c>
      <c r="G2359" s="44" t="s">
        <v>8233</v>
      </c>
      <c r="H2359" s="44" t="s">
        <v>3</v>
      </c>
      <c r="I2359" s="46" t="s">
        <v>8306</v>
      </c>
      <c r="J2359" s="44" t="s">
        <v>8235</v>
      </c>
      <c r="K2359" s="46" t="s">
        <v>8307</v>
      </c>
      <c r="L2359" s="46">
        <v>13316823812</v>
      </c>
      <c r="N2359" s="46" t="s">
        <v>186</v>
      </c>
      <c r="O2359" s="46" t="s">
        <v>187</v>
      </c>
      <c r="P2359" s="46" t="s">
        <v>200</v>
      </c>
      <c r="Q2359" s="46" t="s">
        <v>6</v>
      </c>
      <c r="R2359" s="46" t="s">
        <v>7</v>
      </c>
      <c r="V2359" s="46">
        <v>42724</v>
      </c>
      <c r="W2359" s="46" t="s">
        <v>201</v>
      </c>
      <c r="AA2359" s="46">
        <v>57</v>
      </c>
      <c r="AB2359" s="46" t="s">
        <v>195</v>
      </c>
      <c r="AC2359" s="46" t="s">
        <v>7104</v>
      </c>
      <c r="AD2359" s="46" t="s">
        <v>8299</v>
      </c>
    </row>
    <row r="2360" spans="2:30" hidden="1">
      <c r="B2360" s="46" t="s">
        <v>951</v>
      </c>
      <c r="C2360" s="46" t="s">
        <v>8228</v>
      </c>
      <c r="D2360" s="46" t="s">
        <v>204</v>
      </c>
      <c r="E2360" s="46" t="s">
        <v>7259</v>
      </c>
      <c r="F2360" s="46" t="s">
        <v>2056</v>
      </c>
      <c r="G2360" s="44" t="s">
        <v>8233</v>
      </c>
      <c r="H2360" s="44" t="s">
        <v>8</v>
      </c>
      <c r="I2360" s="46" t="s">
        <v>8308</v>
      </c>
      <c r="J2360" s="44" t="s">
        <v>8236</v>
      </c>
      <c r="K2360" s="46" t="s">
        <v>8309</v>
      </c>
      <c r="L2360" s="46">
        <v>18682024505</v>
      </c>
      <c r="N2360" s="46" t="s">
        <v>186</v>
      </c>
      <c r="O2360" s="46" t="s">
        <v>187</v>
      </c>
      <c r="P2360" s="46" t="s">
        <v>200</v>
      </c>
      <c r="Q2360" s="46" t="s">
        <v>6</v>
      </c>
      <c r="R2360" s="46" t="s">
        <v>7</v>
      </c>
      <c r="V2360" s="46">
        <v>42734</v>
      </c>
      <c r="W2360" s="46" t="s">
        <v>201</v>
      </c>
      <c r="AA2360" s="46">
        <v>57</v>
      </c>
      <c r="AB2360" s="46" t="s">
        <v>195</v>
      </c>
      <c r="AC2360" s="46" t="s">
        <v>7104</v>
      </c>
      <c r="AD2360" s="46" t="s">
        <v>8299</v>
      </c>
    </row>
    <row r="2361" spans="2:30" hidden="1">
      <c r="B2361" s="46" t="s">
        <v>951</v>
      </c>
      <c r="C2361" s="46" t="s">
        <v>8228</v>
      </c>
      <c r="D2361" s="46" t="s">
        <v>204</v>
      </c>
      <c r="E2361" s="46" t="s">
        <v>7259</v>
      </c>
      <c r="F2361" s="46" t="s">
        <v>2056</v>
      </c>
      <c r="G2361" s="44" t="s">
        <v>8233</v>
      </c>
      <c r="H2361" s="44" t="s">
        <v>3</v>
      </c>
      <c r="I2361" s="46" t="s">
        <v>2056</v>
      </c>
      <c r="J2361" s="44" t="s">
        <v>8310</v>
      </c>
      <c r="K2361" s="46" t="s">
        <v>8311</v>
      </c>
      <c r="L2361" s="46">
        <v>18192675908</v>
      </c>
      <c r="N2361" s="46" t="s">
        <v>186</v>
      </c>
      <c r="O2361" s="46" t="s">
        <v>187</v>
      </c>
      <c r="P2361" s="46" t="s">
        <v>188</v>
      </c>
      <c r="Q2361" s="46" t="s">
        <v>6</v>
      </c>
      <c r="R2361" s="46" t="s">
        <v>7</v>
      </c>
      <c r="W2361" s="46" t="s">
        <v>189</v>
      </c>
      <c r="AA2361" s="46">
        <v>57</v>
      </c>
      <c r="AB2361" s="46" t="s">
        <v>195</v>
      </c>
      <c r="AC2361" s="46" t="s">
        <v>7104</v>
      </c>
    </row>
    <row r="2362" spans="2:30" hidden="1">
      <c r="B2362" s="46" t="s">
        <v>951</v>
      </c>
      <c r="C2362" s="46" t="s">
        <v>8228</v>
      </c>
      <c r="D2362" s="46" t="s">
        <v>204</v>
      </c>
      <c r="E2362" s="46" t="s">
        <v>7259</v>
      </c>
      <c r="F2362" s="46" t="s">
        <v>8237</v>
      </c>
      <c r="G2362" s="44" t="s">
        <v>8238</v>
      </c>
      <c r="H2362" s="44" t="s">
        <v>46</v>
      </c>
      <c r="I2362" s="46" t="s">
        <v>8295</v>
      </c>
      <c r="J2362" s="44" t="s">
        <v>8296</v>
      </c>
      <c r="K2362" s="46" t="s">
        <v>8297</v>
      </c>
      <c r="L2362" s="46">
        <v>13632788651</v>
      </c>
      <c r="N2362" s="46" t="s">
        <v>186</v>
      </c>
      <c r="O2362" s="46" t="s">
        <v>187</v>
      </c>
      <c r="P2362" s="46" t="s">
        <v>188</v>
      </c>
      <c r="Q2362" s="46" t="s">
        <v>7</v>
      </c>
      <c r="R2362" s="46" t="s">
        <v>7</v>
      </c>
      <c r="W2362" s="46" t="s">
        <v>189</v>
      </c>
      <c r="AA2362" s="46">
        <v>19</v>
      </c>
      <c r="AB2362" s="46" t="s">
        <v>195</v>
      </c>
      <c r="AC2362" s="46" t="s">
        <v>8312</v>
      </c>
      <c r="AD2362" s="46" t="s">
        <v>190</v>
      </c>
    </row>
    <row r="2363" spans="2:30" hidden="1">
      <c r="B2363" s="46" t="s">
        <v>951</v>
      </c>
      <c r="C2363" s="46" t="s">
        <v>8228</v>
      </c>
      <c r="D2363" s="46" t="s">
        <v>204</v>
      </c>
      <c r="E2363" s="46" t="s">
        <v>7259</v>
      </c>
      <c r="F2363" s="46" t="s">
        <v>8237</v>
      </c>
      <c r="G2363" s="44" t="s">
        <v>8238</v>
      </c>
      <c r="H2363" s="44" t="s">
        <v>3</v>
      </c>
      <c r="I2363" s="46" t="s">
        <v>8237</v>
      </c>
      <c r="J2363" s="44" t="s">
        <v>8313</v>
      </c>
      <c r="K2363" s="46" t="s">
        <v>8314</v>
      </c>
      <c r="L2363" s="46">
        <v>18603076820</v>
      </c>
      <c r="N2363" s="46" t="s">
        <v>186</v>
      </c>
      <c r="O2363" s="46" t="s">
        <v>187</v>
      </c>
      <c r="P2363" s="46" t="s">
        <v>188</v>
      </c>
      <c r="Q2363" s="46" t="s">
        <v>7</v>
      </c>
      <c r="R2363" s="46" t="s">
        <v>7</v>
      </c>
      <c r="W2363" s="46" t="s">
        <v>189</v>
      </c>
      <c r="AA2363" s="46">
        <v>19</v>
      </c>
      <c r="AB2363" s="46" t="s">
        <v>195</v>
      </c>
      <c r="AC2363" s="46" t="s">
        <v>8312</v>
      </c>
    </row>
    <row r="2364" spans="2:30" hidden="1">
      <c r="B2364" s="46" t="s">
        <v>951</v>
      </c>
      <c r="C2364" s="46" t="s">
        <v>8228</v>
      </c>
      <c r="D2364" s="46" t="s">
        <v>204</v>
      </c>
      <c r="E2364" s="46" t="s">
        <v>7259</v>
      </c>
      <c r="F2364" s="46" t="s">
        <v>8237</v>
      </c>
      <c r="G2364" s="44" t="s">
        <v>8238</v>
      </c>
      <c r="H2364" s="44" t="s">
        <v>1110</v>
      </c>
      <c r="I2364" s="46" t="s">
        <v>8315</v>
      </c>
      <c r="J2364" s="44" t="s">
        <v>8239</v>
      </c>
      <c r="K2364" s="46" t="s">
        <v>8316</v>
      </c>
      <c r="L2364" s="46">
        <v>17727435170</v>
      </c>
      <c r="N2364" s="46" t="s">
        <v>186</v>
      </c>
      <c r="O2364" s="46" t="s">
        <v>187</v>
      </c>
      <c r="P2364" s="46" t="s">
        <v>188</v>
      </c>
      <c r="Q2364" s="46" t="s">
        <v>7</v>
      </c>
      <c r="R2364" s="46" t="s">
        <v>7</v>
      </c>
      <c r="W2364" s="46" t="s">
        <v>189</v>
      </c>
      <c r="AA2364" s="46">
        <v>19</v>
      </c>
      <c r="AB2364" s="46" t="s">
        <v>195</v>
      </c>
      <c r="AC2364" s="46" t="s">
        <v>8312</v>
      </c>
    </row>
    <row r="2365" spans="2:30" hidden="1">
      <c r="B2365" s="46" t="s">
        <v>951</v>
      </c>
      <c r="C2365" s="46" t="s">
        <v>8228</v>
      </c>
      <c r="D2365" s="46" t="s">
        <v>204</v>
      </c>
      <c r="E2365" s="46" t="s">
        <v>7259</v>
      </c>
      <c r="F2365" s="46" t="s">
        <v>8237</v>
      </c>
      <c r="G2365" s="44" t="s">
        <v>8238</v>
      </c>
      <c r="H2365" s="44" t="s">
        <v>9</v>
      </c>
      <c r="I2365" s="46" t="s">
        <v>8317</v>
      </c>
      <c r="J2365" s="44" t="s">
        <v>8240</v>
      </c>
      <c r="K2365" s="46" t="s">
        <v>8318</v>
      </c>
      <c r="L2365" s="46">
        <v>15972900762</v>
      </c>
      <c r="N2365" s="46" t="s">
        <v>186</v>
      </c>
      <c r="O2365" s="46" t="s">
        <v>187</v>
      </c>
      <c r="P2365" s="46" t="s">
        <v>188</v>
      </c>
      <c r="Q2365" s="46" t="s">
        <v>7</v>
      </c>
      <c r="R2365" s="46" t="s">
        <v>7</v>
      </c>
      <c r="W2365" s="46" t="s">
        <v>189</v>
      </c>
      <c r="AA2365" s="46">
        <v>19</v>
      </c>
      <c r="AB2365" s="46" t="s">
        <v>195</v>
      </c>
      <c r="AC2365" s="46" t="s">
        <v>8312</v>
      </c>
    </row>
    <row r="2366" spans="2:30" hidden="1">
      <c r="B2366" s="46" t="s">
        <v>951</v>
      </c>
      <c r="C2366" s="46" t="s">
        <v>8228</v>
      </c>
      <c r="D2366" s="46" t="s">
        <v>204</v>
      </c>
      <c r="E2366" s="46" t="s">
        <v>7259</v>
      </c>
      <c r="F2366" s="46" t="s">
        <v>8237</v>
      </c>
      <c r="G2366" s="44" t="s">
        <v>8238</v>
      </c>
      <c r="H2366" s="44" t="s">
        <v>8</v>
      </c>
      <c r="I2366" s="46" t="s">
        <v>8319</v>
      </c>
      <c r="J2366" s="44" t="s">
        <v>8241</v>
      </c>
      <c r="K2366" s="46" t="s">
        <v>8320</v>
      </c>
      <c r="L2366" s="46">
        <v>18923861236</v>
      </c>
      <c r="N2366" s="46" t="s">
        <v>186</v>
      </c>
      <c r="O2366" s="46" t="s">
        <v>187</v>
      </c>
      <c r="P2366" s="46" t="s">
        <v>188</v>
      </c>
      <c r="Q2366" s="46" t="s">
        <v>7</v>
      </c>
      <c r="R2366" s="46" t="s">
        <v>7</v>
      </c>
      <c r="W2366" s="46" t="s">
        <v>189</v>
      </c>
      <c r="AA2366" s="46">
        <v>19</v>
      </c>
      <c r="AB2366" s="46" t="s">
        <v>195</v>
      </c>
      <c r="AC2366" s="46" t="s">
        <v>8312</v>
      </c>
    </row>
    <row r="2367" spans="2:30" hidden="1">
      <c r="B2367" s="46" t="s">
        <v>951</v>
      </c>
      <c r="C2367" s="46" t="s">
        <v>8228</v>
      </c>
      <c r="D2367" s="46" t="s">
        <v>204</v>
      </c>
      <c r="E2367" s="46" t="s">
        <v>7259</v>
      </c>
      <c r="F2367" s="46" t="s">
        <v>8237</v>
      </c>
      <c r="G2367" s="44" t="s">
        <v>8238</v>
      </c>
      <c r="H2367" s="44" t="s">
        <v>8</v>
      </c>
      <c r="I2367" s="46" t="s">
        <v>8321</v>
      </c>
      <c r="J2367" s="44" t="s">
        <v>8322</v>
      </c>
      <c r="K2367" s="46" t="s">
        <v>8323</v>
      </c>
      <c r="L2367" s="46">
        <v>15814425197</v>
      </c>
      <c r="N2367" s="46" t="s">
        <v>186</v>
      </c>
      <c r="O2367" s="46" t="s">
        <v>187</v>
      </c>
      <c r="P2367" s="46" t="s">
        <v>200</v>
      </c>
      <c r="Q2367" s="46" t="s">
        <v>7</v>
      </c>
      <c r="R2367" s="46" t="s">
        <v>7</v>
      </c>
      <c r="V2367" s="46">
        <v>42734</v>
      </c>
      <c r="W2367" s="46" t="s">
        <v>201</v>
      </c>
      <c r="AA2367" s="46">
        <v>19</v>
      </c>
      <c r="AB2367" s="46" t="s">
        <v>195</v>
      </c>
      <c r="AC2367" s="46" t="s">
        <v>8312</v>
      </c>
      <c r="AD2367" s="46" t="s">
        <v>8299</v>
      </c>
    </row>
    <row r="2368" spans="2:30" hidden="1">
      <c r="B2368" s="46" t="s">
        <v>951</v>
      </c>
      <c r="C2368" s="46" t="s">
        <v>8228</v>
      </c>
      <c r="D2368" s="46" t="s">
        <v>204</v>
      </c>
      <c r="E2368" s="46" t="s">
        <v>7259</v>
      </c>
      <c r="F2368" s="46" t="s">
        <v>8242</v>
      </c>
      <c r="G2368" s="44" t="s">
        <v>8243</v>
      </c>
      <c r="H2368" s="44" t="s">
        <v>3</v>
      </c>
      <c r="I2368" s="46" t="s">
        <v>8242</v>
      </c>
      <c r="J2368" s="44" t="s">
        <v>8244</v>
      </c>
      <c r="K2368" s="46" t="s">
        <v>8324</v>
      </c>
      <c r="L2368" s="46">
        <v>13823554513</v>
      </c>
      <c r="N2368" s="46" t="s">
        <v>186</v>
      </c>
      <c r="O2368" s="46" t="s">
        <v>187</v>
      </c>
      <c r="P2368" s="46" t="s">
        <v>188</v>
      </c>
      <c r="Q2368" s="46" t="s">
        <v>6</v>
      </c>
      <c r="R2368" s="46" t="s">
        <v>7</v>
      </c>
      <c r="W2368" s="46" t="s">
        <v>189</v>
      </c>
      <c r="AA2368" s="46">
        <v>7</v>
      </c>
      <c r="AB2368" s="46" t="s">
        <v>195</v>
      </c>
      <c r="AC2368" s="46" t="s">
        <v>7099</v>
      </c>
    </row>
    <row r="2369" spans="1:33" hidden="1">
      <c r="B2369" s="46" t="s">
        <v>951</v>
      </c>
      <c r="C2369" s="46" t="s">
        <v>8228</v>
      </c>
      <c r="D2369" s="46" t="s">
        <v>204</v>
      </c>
      <c r="E2369" s="46" t="s">
        <v>7259</v>
      </c>
      <c r="F2369" s="46" t="s">
        <v>8242</v>
      </c>
      <c r="G2369" s="44" t="s">
        <v>8243</v>
      </c>
      <c r="H2369" s="44" t="s">
        <v>46</v>
      </c>
      <c r="I2369" s="46" t="s">
        <v>8295</v>
      </c>
      <c r="J2369" s="44" t="s">
        <v>8296</v>
      </c>
      <c r="K2369" s="46" t="s">
        <v>8297</v>
      </c>
      <c r="L2369" s="46">
        <v>13632788651</v>
      </c>
      <c r="N2369" s="46" t="s">
        <v>186</v>
      </c>
      <c r="O2369" s="46" t="s">
        <v>187</v>
      </c>
      <c r="P2369" s="46" t="s">
        <v>188</v>
      </c>
      <c r="Q2369" s="46" t="s">
        <v>6</v>
      </c>
      <c r="R2369" s="46" t="s">
        <v>7</v>
      </c>
      <c r="W2369" s="46" t="s">
        <v>189</v>
      </c>
      <c r="AA2369" s="46">
        <v>7</v>
      </c>
      <c r="AB2369" s="46" t="s">
        <v>195</v>
      </c>
      <c r="AC2369" s="46" t="s">
        <v>7099</v>
      </c>
      <c r="AD2369" s="46" t="s">
        <v>190</v>
      </c>
    </row>
    <row r="2370" spans="1:33" hidden="1">
      <c r="B2370" s="46" t="s">
        <v>951</v>
      </c>
      <c r="C2370" s="46" t="s">
        <v>8228</v>
      </c>
      <c r="D2370" s="46" t="s">
        <v>204</v>
      </c>
      <c r="E2370" s="46" t="s">
        <v>7259</v>
      </c>
      <c r="F2370" s="46" t="s">
        <v>8245</v>
      </c>
      <c r="G2370" s="44" t="s">
        <v>8246</v>
      </c>
      <c r="H2370" s="44" t="s">
        <v>3</v>
      </c>
      <c r="I2370" s="46" t="s">
        <v>8245</v>
      </c>
      <c r="J2370" s="44" t="s">
        <v>8247</v>
      </c>
      <c r="N2370" s="46" t="s">
        <v>186</v>
      </c>
      <c r="O2370" s="46" t="s">
        <v>187</v>
      </c>
      <c r="P2370" s="46" t="s">
        <v>188</v>
      </c>
      <c r="Q2370" s="46" t="s">
        <v>9791</v>
      </c>
      <c r="R2370" s="46" t="s">
        <v>2863</v>
      </c>
      <c r="W2370" s="46" t="s">
        <v>189</v>
      </c>
      <c r="AA2370" s="46">
        <v>100</v>
      </c>
      <c r="AB2370" s="46" t="s">
        <v>34</v>
      </c>
      <c r="AC2370" s="46" t="s">
        <v>8325</v>
      </c>
    </row>
    <row r="2371" spans="1:33" hidden="1">
      <c r="B2371" s="46" t="s">
        <v>951</v>
      </c>
      <c r="C2371" s="46" t="s">
        <v>8228</v>
      </c>
      <c r="D2371" s="46" t="s">
        <v>204</v>
      </c>
      <c r="E2371" s="46" t="s">
        <v>7259</v>
      </c>
      <c r="F2371" s="46" t="s">
        <v>8245</v>
      </c>
      <c r="G2371" s="44" t="s">
        <v>8246</v>
      </c>
      <c r="H2371" s="44" t="s">
        <v>1474</v>
      </c>
      <c r="I2371" s="46" t="s">
        <v>8326</v>
      </c>
      <c r="J2371" s="44" t="s">
        <v>8248</v>
      </c>
      <c r="N2371" s="46" t="s">
        <v>186</v>
      </c>
      <c r="O2371" s="46" t="s">
        <v>187</v>
      </c>
      <c r="P2371" s="46" t="s">
        <v>188</v>
      </c>
      <c r="Q2371" s="46" t="s">
        <v>9791</v>
      </c>
      <c r="R2371" s="46" t="s">
        <v>2863</v>
      </c>
      <c r="W2371" s="46" t="s">
        <v>189</v>
      </c>
      <c r="AA2371" s="46">
        <v>100</v>
      </c>
      <c r="AB2371" s="46" t="s">
        <v>34</v>
      </c>
      <c r="AC2371" s="46" t="s">
        <v>8325</v>
      </c>
    </row>
    <row r="2372" spans="1:33" hidden="1">
      <c r="B2372" s="46" t="s">
        <v>951</v>
      </c>
      <c r="C2372" s="46" t="s">
        <v>8228</v>
      </c>
      <c r="D2372" s="46" t="s">
        <v>204</v>
      </c>
      <c r="E2372" s="46" t="s">
        <v>7259</v>
      </c>
      <c r="F2372" s="46" t="s">
        <v>8245</v>
      </c>
      <c r="G2372" s="44" t="s">
        <v>8246</v>
      </c>
      <c r="H2372" s="44" t="s">
        <v>1474</v>
      </c>
      <c r="I2372" s="46" t="s">
        <v>8327</v>
      </c>
      <c r="J2372" s="44" t="s">
        <v>8249</v>
      </c>
      <c r="N2372" s="46" t="s">
        <v>186</v>
      </c>
      <c r="O2372" s="46" t="s">
        <v>187</v>
      </c>
      <c r="P2372" s="46" t="s">
        <v>200</v>
      </c>
      <c r="Q2372" s="46" t="s">
        <v>9791</v>
      </c>
      <c r="R2372" s="46" t="s">
        <v>2863</v>
      </c>
      <c r="V2372" s="46">
        <v>42734</v>
      </c>
      <c r="W2372" s="46" t="s">
        <v>201</v>
      </c>
      <c r="AA2372" s="46">
        <v>100</v>
      </c>
      <c r="AB2372" s="46" t="s">
        <v>195</v>
      </c>
      <c r="AC2372" s="46" t="s">
        <v>8325</v>
      </c>
      <c r="AD2372" s="46" t="s">
        <v>8299</v>
      </c>
    </row>
    <row r="2373" spans="1:33" hidden="1">
      <c r="B2373" s="46" t="s">
        <v>951</v>
      </c>
      <c r="C2373" s="46" t="s">
        <v>8228</v>
      </c>
      <c r="D2373" s="46" t="s">
        <v>204</v>
      </c>
      <c r="E2373" s="46" t="s">
        <v>7259</v>
      </c>
      <c r="F2373" s="46" t="s">
        <v>8245</v>
      </c>
      <c r="G2373" s="44" t="s">
        <v>8246</v>
      </c>
      <c r="H2373" s="44" t="s">
        <v>9</v>
      </c>
      <c r="I2373" s="46" t="s">
        <v>8328</v>
      </c>
      <c r="J2373" s="44" t="s">
        <v>8250</v>
      </c>
      <c r="L2373" s="46">
        <v>15875141068</v>
      </c>
      <c r="N2373" s="46" t="s">
        <v>186</v>
      </c>
      <c r="O2373" s="46" t="s">
        <v>187</v>
      </c>
      <c r="P2373" s="46" t="s">
        <v>188</v>
      </c>
      <c r="Q2373" s="46" t="s">
        <v>9791</v>
      </c>
      <c r="R2373" s="46" t="s">
        <v>2863</v>
      </c>
      <c r="V2373" s="46">
        <v>42750</v>
      </c>
      <c r="W2373" s="46" t="s">
        <v>189</v>
      </c>
      <c r="AA2373" s="46">
        <v>100</v>
      </c>
      <c r="AB2373" s="46" t="s">
        <v>34</v>
      </c>
      <c r="AC2373" s="46" t="s">
        <v>8325</v>
      </c>
      <c r="AD2373" s="46" t="s">
        <v>190</v>
      </c>
      <c r="AG2373" s="44" t="s">
        <v>187</v>
      </c>
    </row>
    <row r="2374" spans="1:33" hidden="1">
      <c r="B2374" s="46" t="s">
        <v>951</v>
      </c>
      <c r="C2374" s="46" t="s">
        <v>8228</v>
      </c>
      <c r="D2374" s="46" t="s">
        <v>204</v>
      </c>
      <c r="E2374" s="46" t="s">
        <v>7259</v>
      </c>
      <c r="F2374" s="46" t="s">
        <v>8245</v>
      </c>
      <c r="G2374" s="44" t="s">
        <v>8246</v>
      </c>
      <c r="H2374" s="44" t="s">
        <v>8</v>
      </c>
      <c r="I2374" s="46" t="s">
        <v>8329</v>
      </c>
      <c r="J2374" s="44" t="s">
        <v>8251</v>
      </c>
      <c r="L2374" s="46">
        <v>18123713452</v>
      </c>
      <c r="N2374" s="46" t="s">
        <v>186</v>
      </c>
      <c r="O2374" s="46" t="s">
        <v>187</v>
      </c>
      <c r="P2374" s="46" t="s">
        <v>200</v>
      </c>
      <c r="Q2374" s="46" t="s">
        <v>9791</v>
      </c>
      <c r="R2374" s="46" t="s">
        <v>2863</v>
      </c>
      <c r="V2374" s="46">
        <v>42750</v>
      </c>
      <c r="W2374" s="46" t="s">
        <v>201</v>
      </c>
      <c r="AA2374" s="46">
        <v>100</v>
      </c>
      <c r="AB2374" s="46" t="s">
        <v>34</v>
      </c>
      <c r="AC2374" s="46" t="s">
        <v>8325</v>
      </c>
      <c r="AD2374" s="46" t="s">
        <v>8299</v>
      </c>
    </row>
    <row r="2375" spans="1:33" hidden="1">
      <c r="B2375" s="46" t="s">
        <v>951</v>
      </c>
      <c r="C2375" s="46" t="s">
        <v>8228</v>
      </c>
      <c r="D2375" s="46" t="s">
        <v>204</v>
      </c>
      <c r="E2375" s="46" t="s">
        <v>7259</v>
      </c>
      <c r="F2375" s="46" t="s">
        <v>8245</v>
      </c>
      <c r="G2375" s="44" t="s">
        <v>8246</v>
      </c>
      <c r="H2375" s="44" t="s">
        <v>46</v>
      </c>
      <c r="I2375" s="46" t="s">
        <v>8295</v>
      </c>
      <c r="J2375" s="44" t="s">
        <v>8296</v>
      </c>
      <c r="K2375" s="46" t="s">
        <v>8297</v>
      </c>
      <c r="L2375" s="46">
        <v>13632788651</v>
      </c>
      <c r="N2375" s="46" t="s">
        <v>186</v>
      </c>
      <c r="O2375" s="46" t="s">
        <v>187</v>
      </c>
      <c r="P2375" s="46" t="s">
        <v>188</v>
      </c>
      <c r="Q2375" s="46" t="s">
        <v>9791</v>
      </c>
      <c r="R2375" s="46" t="s">
        <v>2863</v>
      </c>
      <c r="W2375" s="46" t="s">
        <v>189</v>
      </c>
      <c r="AA2375" s="46">
        <v>100</v>
      </c>
      <c r="AB2375" s="46" t="s">
        <v>195</v>
      </c>
      <c r="AC2375" s="46" t="s">
        <v>8325</v>
      </c>
      <c r="AD2375" s="46" t="s">
        <v>190</v>
      </c>
    </row>
    <row r="2376" spans="1:33" hidden="1">
      <c r="B2376" s="46" t="s">
        <v>951</v>
      </c>
      <c r="C2376" s="46" t="s">
        <v>8228</v>
      </c>
      <c r="D2376" s="46" t="s">
        <v>204</v>
      </c>
      <c r="E2376" s="46" t="s">
        <v>7259</v>
      </c>
      <c r="F2376" s="46" t="s">
        <v>8252</v>
      </c>
      <c r="G2376" s="44" t="s">
        <v>8253</v>
      </c>
      <c r="H2376" s="44" t="s">
        <v>5</v>
      </c>
      <c r="I2376" s="46" t="s">
        <v>8330</v>
      </c>
      <c r="J2376" s="44" t="s">
        <v>8331</v>
      </c>
      <c r="K2376" s="46" t="s">
        <v>8332</v>
      </c>
      <c r="L2376" s="46">
        <v>15989532073</v>
      </c>
      <c r="N2376" s="46" t="s">
        <v>186</v>
      </c>
      <c r="O2376" s="46" t="s">
        <v>187</v>
      </c>
      <c r="P2376" s="46" t="s">
        <v>188</v>
      </c>
      <c r="Q2376" s="46" t="s">
        <v>6</v>
      </c>
      <c r="R2376" s="46" t="s">
        <v>7</v>
      </c>
      <c r="W2376" s="46" t="s">
        <v>189</v>
      </c>
      <c r="AA2376" s="46">
        <v>69</v>
      </c>
      <c r="AB2376" s="46" t="s">
        <v>195</v>
      </c>
      <c r="AC2376" s="46" t="s">
        <v>8325</v>
      </c>
    </row>
    <row r="2377" spans="1:33" hidden="1">
      <c r="B2377" s="46" t="s">
        <v>951</v>
      </c>
      <c r="C2377" s="46" t="s">
        <v>8228</v>
      </c>
      <c r="D2377" s="46" t="s">
        <v>204</v>
      </c>
      <c r="E2377" s="46" t="s">
        <v>7259</v>
      </c>
      <c r="F2377" s="46" t="s">
        <v>8252</v>
      </c>
      <c r="G2377" s="44" t="s">
        <v>8253</v>
      </c>
      <c r="H2377" s="44" t="s">
        <v>192</v>
      </c>
      <c r="I2377" s="46" t="s">
        <v>8333</v>
      </c>
      <c r="J2377" s="44" t="s">
        <v>8254</v>
      </c>
      <c r="K2377" s="46" t="s">
        <v>8334</v>
      </c>
      <c r="L2377" s="46">
        <v>13760256344</v>
      </c>
      <c r="N2377" s="46" t="s">
        <v>186</v>
      </c>
      <c r="O2377" s="46" t="s">
        <v>187</v>
      </c>
      <c r="P2377" s="46" t="s">
        <v>188</v>
      </c>
      <c r="Q2377" s="46" t="s">
        <v>6</v>
      </c>
      <c r="R2377" s="46" t="s">
        <v>7</v>
      </c>
      <c r="W2377" s="46" t="s">
        <v>189</v>
      </c>
      <c r="AA2377" s="46">
        <v>69</v>
      </c>
      <c r="AB2377" s="46" t="s">
        <v>195</v>
      </c>
      <c r="AC2377" s="46" t="s">
        <v>8325</v>
      </c>
    </row>
    <row r="2378" spans="1:33" hidden="1">
      <c r="B2378" s="46" t="s">
        <v>951</v>
      </c>
      <c r="C2378" s="46" t="s">
        <v>8228</v>
      </c>
      <c r="D2378" s="46" t="s">
        <v>204</v>
      </c>
      <c r="E2378" s="46" t="s">
        <v>7259</v>
      </c>
      <c r="F2378" s="46" t="s">
        <v>8252</v>
      </c>
      <c r="G2378" s="44" t="s">
        <v>8253</v>
      </c>
      <c r="H2378" s="44" t="s">
        <v>3</v>
      </c>
      <c r="I2378" s="46" t="s">
        <v>8335</v>
      </c>
      <c r="J2378" s="44" t="s">
        <v>8336</v>
      </c>
      <c r="K2378" s="46" t="s">
        <v>8337</v>
      </c>
      <c r="L2378" s="46">
        <v>13677386065</v>
      </c>
      <c r="N2378" s="46" t="s">
        <v>186</v>
      </c>
      <c r="O2378" s="46" t="s">
        <v>187</v>
      </c>
      <c r="P2378" s="46" t="s">
        <v>188</v>
      </c>
      <c r="Q2378" s="46" t="s">
        <v>6</v>
      </c>
      <c r="R2378" s="46" t="s">
        <v>7</v>
      </c>
      <c r="W2378" s="46" t="s">
        <v>189</v>
      </c>
      <c r="AA2378" s="46">
        <v>69</v>
      </c>
      <c r="AB2378" s="46" t="s">
        <v>195</v>
      </c>
      <c r="AC2378" s="46" t="s">
        <v>8325</v>
      </c>
    </row>
    <row r="2379" spans="1:33" hidden="1">
      <c r="B2379" s="46" t="s">
        <v>951</v>
      </c>
      <c r="C2379" s="46" t="s">
        <v>8228</v>
      </c>
      <c r="D2379" s="46" t="s">
        <v>204</v>
      </c>
      <c r="E2379" s="46" t="s">
        <v>7259</v>
      </c>
      <c r="F2379" s="46" t="s">
        <v>8252</v>
      </c>
      <c r="G2379" s="44" t="s">
        <v>8253</v>
      </c>
      <c r="H2379" s="44" t="s">
        <v>3</v>
      </c>
      <c r="I2379" s="46" t="s">
        <v>8252</v>
      </c>
      <c r="J2379" s="44" t="s">
        <v>8255</v>
      </c>
      <c r="N2379" s="46" t="s">
        <v>186</v>
      </c>
      <c r="O2379" s="46" t="s">
        <v>187</v>
      </c>
      <c r="P2379" s="46" t="s">
        <v>188</v>
      </c>
      <c r="Q2379" s="46" t="s">
        <v>6</v>
      </c>
      <c r="R2379" s="46" t="s">
        <v>7</v>
      </c>
      <c r="W2379" s="46" t="s">
        <v>189</v>
      </c>
      <c r="AA2379" s="46">
        <v>69</v>
      </c>
      <c r="AB2379" s="46" t="s">
        <v>195</v>
      </c>
      <c r="AC2379" s="46" t="s">
        <v>8325</v>
      </c>
    </row>
    <row r="2380" spans="1:33" hidden="1">
      <c r="B2380" s="46" t="s">
        <v>951</v>
      </c>
      <c r="C2380" s="46" t="s">
        <v>8228</v>
      </c>
      <c r="D2380" s="46" t="s">
        <v>204</v>
      </c>
      <c r="E2380" s="46" t="s">
        <v>7259</v>
      </c>
      <c r="F2380" s="46" t="s">
        <v>8252</v>
      </c>
      <c r="G2380" s="44" t="s">
        <v>8253</v>
      </c>
      <c r="H2380" s="44" t="s">
        <v>46</v>
      </c>
      <c r="I2380" s="46" t="s">
        <v>8295</v>
      </c>
      <c r="J2380" s="44" t="s">
        <v>8296</v>
      </c>
      <c r="K2380" s="46" t="s">
        <v>8297</v>
      </c>
      <c r="L2380" s="46">
        <v>13632788651</v>
      </c>
      <c r="N2380" s="46" t="s">
        <v>186</v>
      </c>
      <c r="O2380" s="46" t="s">
        <v>191</v>
      </c>
      <c r="P2380" s="46" t="s">
        <v>188</v>
      </c>
      <c r="Q2380" s="46" t="s">
        <v>6</v>
      </c>
      <c r="R2380" s="46" t="s">
        <v>7</v>
      </c>
      <c r="W2380" s="46" t="s">
        <v>189</v>
      </c>
      <c r="AA2380" s="46">
        <v>69</v>
      </c>
      <c r="AB2380" s="46" t="s">
        <v>195</v>
      </c>
      <c r="AC2380" s="46" t="s">
        <v>8325</v>
      </c>
      <c r="AD2380" s="46" t="s">
        <v>190</v>
      </c>
    </row>
    <row r="2381" spans="1:33" hidden="1">
      <c r="A2381" s="46">
        <v>2</v>
      </c>
      <c r="B2381" s="46" t="s">
        <v>950</v>
      </c>
      <c r="C2381" s="46" t="s">
        <v>216</v>
      </c>
      <c r="D2381" s="46" t="s">
        <v>217</v>
      </c>
      <c r="E2381" s="46" t="s">
        <v>7259</v>
      </c>
      <c r="F2381" s="46" t="s">
        <v>9563</v>
      </c>
      <c r="G2381" s="44" t="s">
        <v>7264</v>
      </c>
      <c r="H2381" s="44" t="s">
        <v>192</v>
      </c>
      <c r="I2381" s="46" t="s">
        <v>7267</v>
      </c>
      <c r="J2381" s="44" t="s">
        <v>7268</v>
      </c>
      <c r="K2381" s="46" t="s">
        <v>7269</v>
      </c>
      <c r="L2381" s="46" t="s">
        <v>7270</v>
      </c>
      <c r="M2381" s="46">
        <v>41871</v>
      </c>
      <c r="N2381" s="46" t="s">
        <v>186</v>
      </c>
      <c r="O2381" s="46" t="s">
        <v>187</v>
      </c>
      <c r="P2381" s="46" t="s">
        <v>200</v>
      </c>
      <c r="Q2381" s="46" t="s">
        <v>7</v>
      </c>
      <c r="R2381" s="46" t="s">
        <v>7</v>
      </c>
      <c r="S2381" s="46" t="s">
        <v>7271</v>
      </c>
      <c r="T2381" s="46" t="s">
        <v>7272</v>
      </c>
      <c r="U2381" s="46" t="s">
        <v>7273</v>
      </c>
      <c r="V2381" s="46">
        <v>42685</v>
      </c>
      <c r="W2381" s="46" t="s">
        <v>201</v>
      </c>
      <c r="X2381" s="46" t="s">
        <v>7263</v>
      </c>
      <c r="Z2381" s="46" t="s">
        <v>198</v>
      </c>
      <c r="AA2381" s="46">
        <v>55</v>
      </c>
      <c r="AB2381" s="46" t="s">
        <v>195</v>
      </c>
      <c r="AC2381" s="46" t="s">
        <v>7266</v>
      </c>
      <c r="AD2381" s="46" t="s">
        <v>191</v>
      </c>
    </row>
    <row r="2382" spans="1:33" hidden="1">
      <c r="A2382" s="46">
        <v>3</v>
      </c>
      <c r="B2382" s="46" t="s">
        <v>950</v>
      </c>
      <c r="C2382" s="46" t="s">
        <v>216</v>
      </c>
      <c r="D2382" s="46" t="s">
        <v>217</v>
      </c>
      <c r="E2382" s="46" t="s">
        <v>7259</v>
      </c>
      <c r="F2382" s="46" t="s">
        <v>9563</v>
      </c>
      <c r="G2382" s="44" t="s">
        <v>7264</v>
      </c>
      <c r="H2382" s="44" t="s">
        <v>192</v>
      </c>
      <c r="I2382" s="46" t="s">
        <v>7265</v>
      </c>
      <c r="J2382" s="44" t="s">
        <v>7274</v>
      </c>
      <c r="K2382" s="46" t="s">
        <v>7275</v>
      </c>
      <c r="L2382" s="46">
        <v>18710384169</v>
      </c>
      <c r="M2382" s="46">
        <v>42079</v>
      </c>
      <c r="N2382" s="46" t="s">
        <v>186</v>
      </c>
      <c r="O2382" s="46" t="s">
        <v>187</v>
      </c>
      <c r="P2382" s="46" t="s">
        <v>200</v>
      </c>
      <c r="Q2382" s="46" t="s">
        <v>7</v>
      </c>
      <c r="R2382" s="46" t="s">
        <v>7</v>
      </c>
      <c r="S2382" s="46" t="s">
        <v>7276</v>
      </c>
      <c r="T2382" s="46" t="s">
        <v>7277</v>
      </c>
      <c r="U2382" s="46" t="s">
        <v>7278</v>
      </c>
      <c r="V2382" s="46">
        <v>42685</v>
      </c>
      <c r="W2382" s="46" t="s">
        <v>201</v>
      </c>
      <c r="X2382" s="46" t="s">
        <v>7267</v>
      </c>
      <c r="Z2382" s="46" t="s">
        <v>198</v>
      </c>
      <c r="AA2382" s="46">
        <v>55</v>
      </c>
      <c r="AB2382" s="46" t="s">
        <v>195</v>
      </c>
      <c r="AC2382" s="46" t="s">
        <v>7266</v>
      </c>
      <c r="AD2382" s="46" t="s">
        <v>191</v>
      </c>
    </row>
    <row r="2383" spans="1:33" hidden="1">
      <c r="A2383" s="46">
        <v>4</v>
      </c>
      <c r="B2383" s="46" t="s">
        <v>950</v>
      </c>
      <c r="C2383" s="46" t="s">
        <v>216</v>
      </c>
      <c r="D2383" s="46" t="s">
        <v>217</v>
      </c>
      <c r="E2383" s="46" t="s">
        <v>7259</v>
      </c>
      <c r="F2383" s="46" t="s">
        <v>9563</v>
      </c>
      <c r="G2383" s="44" t="s">
        <v>7264</v>
      </c>
      <c r="H2383" s="44" t="s">
        <v>5</v>
      </c>
      <c r="I2383" s="46" t="s">
        <v>7279</v>
      </c>
      <c r="J2383" s="44" t="s">
        <v>7280</v>
      </c>
      <c r="K2383" s="46" t="s">
        <v>7281</v>
      </c>
      <c r="L2383" s="46">
        <v>15529030683</v>
      </c>
      <c r="M2383" s="46">
        <v>41974</v>
      </c>
      <c r="N2383" s="46" t="s">
        <v>186</v>
      </c>
      <c r="O2383" s="46" t="s">
        <v>187</v>
      </c>
      <c r="P2383" s="46" t="s">
        <v>200</v>
      </c>
      <c r="Q2383" s="46" t="s">
        <v>7</v>
      </c>
      <c r="R2383" s="46" t="s">
        <v>7</v>
      </c>
      <c r="S2383" s="46" t="s">
        <v>7282</v>
      </c>
      <c r="T2383" s="46" t="s">
        <v>7283</v>
      </c>
      <c r="U2383" s="46" t="s">
        <v>7284</v>
      </c>
      <c r="V2383" s="46">
        <v>42685</v>
      </c>
      <c r="W2383" s="46" t="s">
        <v>201</v>
      </c>
      <c r="X2383" s="46" t="s">
        <v>7285</v>
      </c>
      <c r="Z2383" s="46" t="s">
        <v>198</v>
      </c>
      <c r="AA2383" s="46">
        <v>55</v>
      </c>
      <c r="AB2383" s="46" t="s">
        <v>195</v>
      </c>
      <c r="AC2383" s="46" t="s">
        <v>7266</v>
      </c>
      <c r="AD2383" s="46" t="s">
        <v>191</v>
      </c>
    </row>
    <row r="2384" spans="1:33" hidden="1">
      <c r="A2384" s="46">
        <v>5</v>
      </c>
      <c r="B2384" s="46" t="s">
        <v>950</v>
      </c>
      <c r="C2384" s="46" t="s">
        <v>216</v>
      </c>
      <c r="D2384" s="46" t="s">
        <v>217</v>
      </c>
      <c r="E2384" s="46" t="s">
        <v>7259</v>
      </c>
      <c r="F2384" s="46" t="s">
        <v>9563</v>
      </c>
      <c r="G2384" s="44" t="s">
        <v>7264</v>
      </c>
      <c r="H2384" s="44" t="s">
        <v>5</v>
      </c>
      <c r="I2384" s="46" t="s">
        <v>7286</v>
      </c>
      <c r="J2384" s="44" t="s">
        <v>7287</v>
      </c>
      <c r="K2384" s="46" t="s">
        <v>7288</v>
      </c>
      <c r="L2384" s="46" t="s">
        <v>7289</v>
      </c>
      <c r="M2384" s="46">
        <v>42445</v>
      </c>
      <c r="N2384" s="46" t="s">
        <v>186</v>
      </c>
      <c r="O2384" s="46" t="s">
        <v>187</v>
      </c>
      <c r="P2384" s="46" t="s">
        <v>200</v>
      </c>
      <c r="Q2384" s="46" t="s">
        <v>7</v>
      </c>
      <c r="R2384" s="46" t="s">
        <v>7</v>
      </c>
      <c r="S2384" s="46" t="s">
        <v>7290</v>
      </c>
      <c r="T2384" s="46" t="s">
        <v>7291</v>
      </c>
      <c r="U2384" s="46" t="s">
        <v>7292</v>
      </c>
      <c r="V2384" s="46" t="s">
        <v>7735</v>
      </c>
      <c r="W2384" s="46" t="s">
        <v>201</v>
      </c>
      <c r="X2384" s="46" t="s">
        <v>7285</v>
      </c>
      <c r="Z2384" s="46" t="s">
        <v>198</v>
      </c>
      <c r="AA2384" s="46">
        <v>55</v>
      </c>
      <c r="AB2384" s="46" t="s">
        <v>195</v>
      </c>
      <c r="AC2384" s="46" t="s">
        <v>7266</v>
      </c>
      <c r="AD2384" s="46" t="s">
        <v>191</v>
      </c>
    </row>
    <row r="2385" spans="1:31" hidden="1">
      <c r="A2385" s="46">
        <v>6</v>
      </c>
      <c r="B2385" s="46" t="s">
        <v>950</v>
      </c>
      <c r="C2385" s="46" t="s">
        <v>216</v>
      </c>
      <c r="D2385" s="46" t="s">
        <v>217</v>
      </c>
      <c r="E2385" s="46" t="s">
        <v>7259</v>
      </c>
      <c r="F2385" s="46" t="s">
        <v>9563</v>
      </c>
      <c r="G2385" s="44" t="s">
        <v>7264</v>
      </c>
      <c r="H2385" s="44" t="s">
        <v>5</v>
      </c>
      <c r="I2385" s="46" t="s">
        <v>7285</v>
      </c>
      <c r="J2385" s="44" t="s">
        <v>7293</v>
      </c>
      <c r="K2385" s="46" t="s">
        <v>7294</v>
      </c>
      <c r="L2385" s="46" t="s">
        <v>7295</v>
      </c>
      <c r="M2385" s="46">
        <v>42241</v>
      </c>
      <c r="N2385" s="46" t="s">
        <v>186</v>
      </c>
      <c r="O2385" s="46" t="s">
        <v>187</v>
      </c>
      <c r="P2385" s="46" t="s">
        <v>200</v>
      </c>
      <c r="Q2385" s="46" t="s">
        <v>7</v>
      </c>
      <c r="R2385" s="46" t="s">
        <v>7</v>
      </c>
      <c r="S2385" s="46" t="s">
        <v>7296</v>
      </c>
      <c r="T2385" s="46" t="s">
        <v>7297</v>
      </c>
      <c r="U2385" s="46" t="s">
        <v>7298</v>
      </c>
      <c r="V2385" s="46" t="s">
        <v>7735</v>
      </c>
      <c r="W2385" s="46" t="s">
        <v>201</v>
      </c>
      <c r="X2385" s="46" t="s">
        <v>7286</v>
      </c>
      <c r="Z2385" s="46" t="s">
        <v>198</v>
      </c>
      <c r="AA2385" s="46">
        <v>55</v>
      </c>
      <c r="AB2385" s="46" t="s">
        <v>195</v>
      </c>
      <c r="AC2385" s="46" t="s">
        <v>7266</v>
      </c>
      <c r="AD2385" s="46" t="s">
        <v>191</v>
      </c>
    </row>
    <row r="2386" spans="1:31" hidden="1">
      <c r="A2386" s="46">
        <v>7</v>
      </c>
      <c r="B2386" s="46" t="s">
        <v>950</v>
      </c>
      <c r="C2386" s="46" t="s">
        <v>216</v>
      </c>
      <c r="D2386" s="46" t="s">
        <v>217</v>
      </c>
      <c r="E2386" s="46" t="s">
        <v>7259</v>
      </c>
      <c r="F2386" s="46" t="s">
        <v>9563</v>
      </c>
      <c r="G2386" s="44" t="s">
        <v>7264</v>
      </c>
      <c r="H2386" s="44" t="s">
        <v>192</v>
      </c>
      <c r="I2386" s="46" t="s">
        <v>7299</v>
      </c>
      <c r="J2386" s="44" t="s">
        <v>7300</v>
      </c>
      <c r="K2386" s="46" t="s">
        <v>7301</v>
      </c>
      <c r="L2386" s="46" t="s">
        <v>7302</v>
      </c>
      <c r="M2386" s="46">
        <v>42328</v>
      </c>
      <c r="N2386" s="46" t="s">
        <v>186</v>
      </c>
      <c r="O2386" s="46" t="s">
        <v>187</v>
      </c>
      <c r="P2386" s="46" t="s">
        <v>200</v>
      </c>
      <c r="Q2386" s="46" t="s">
        <v>7</v>
      </c>
      <c r="R2386" s="46" t="s">
        <v>7</v>
      </c>
      <c r="S2386" s="46" t="s">
        <v>7303</v>
      </c>
      <c r="T2386" s="46" t="s">
        <v>7304</v>
      </c>
      <c r="U2386" s="46" t="s">
        <v>7305</v>
      </c>
      <c r="V2386" s="46">
        <v>42689</v>
      </c>
      <c r="W2386" s="46" t="s">
        <v>201</v>
      </c>
      <c r="X2386" s="46" t="s">
        <v>7306</v>
      </c>
      <c r="Z2386" s="46" t="s">
        <v>198</v>
      </c>
      <c r="AA2386" s="46">
        <v>55</v>
      </c>
      <c r="AB2386" s="46" t="s">
        <v>195</v>
      </c>
      <c r="AC2386" s="46" t="s">
        <v>7266</v>
      </c>
      <c r="AD2386" s="46" t="s">
        <v>191</v>
      </c>
    </row>
    <row r="2387" spans="1:31" hidden="1">
      <c r="A2387" s="46">
        <v>8</v>
      </c>
      <c r="B2387" s="46" t="s">
        <v>950</v>
      </c>
      <c r="C2387" s="46" t="s">
        <v>216</v>
      </c>
      <c r="D2387" s="46" t="s">
        <v>217</v>
      </c>
      <c r="E2387" s="46" t="s">
        <v>7259</v>
      </c>
      <c r="F2387" s="46" t="s">
        <v>9563</v>
      </c>
      <c r="G2387" s="44" t="s">
        <v>7264</v>
      </c>
      <c r="H2387" s="44" t="s">
        <v>5</v>
      </c>
      <c r="I2387" s="46" t="s">
        <v>7306</v>
      </c>
      <c r="J2387" s="44" t="s">
        <v>7307</v>
      </c>
      <c r="K2387" s="46" t="s">
        <v>7308</v>
      </c>
      <c r="L2387" s="46" t="s">
        <v>7309</v>
      </c>
      <c r="M2387" s="46">
        <v>41865</v>
      </c>
      <c r="N2387" s="46" t="s">
        <v>186</v>
      </c>
      <c r="O2387" s="46" t="s">
        <v>187</v>
      </c>
      <c r="P2387" s="46" t="s">
        <v>200</v>
      </c>
      <c r="Q2387" s="46" t="s">
        <v>7</v>
      </c>
      <c r="R2387" s="46" t="s">
        <v>7</v>
      </c>
      <c r="S2387" s="46" t="s">
        <v>7310</v>
      </c>
      <c r="T2387" s="46" t="s">
        <v>7311</v>
      </c>
      <c r="U2387" s="46" t="s">
        <v>7312</v>
      </c>
      <c r="V2387" s="46">
        <v>42688</v>
      </c>
      <c r="W2387" s="46" t="s">
        <v>201</v>
      </c>
      <c r="X2387" s="46" t="s">
        <v>7313</v>
      </c>
      <c r="Z2387" s="46" t="s">
        <v>198</v>
      </c>
      <c r="AA2387" s="46">
        <v>55</v>
      </c>
      <c r="AB2387" s="46" t="s">
        <v>195</v>
      </c>
      <c r="AC2387" s="46" t="s">
        <v>7266</v>
      </c>
      <c r="AD2387" s="46" t="s">
        <v>191</v>
      </c>
    </row>
    <row r="2388" spans="1:31" hidden="1">
      <c r="A2388" s="46">
        <v>9</v>
      </c>
      <c r="B2388" s="46" t="s">
        <v>950</v>
      </c>
      <c r="C2388" s="46" t="s">
        <v>216</v>
      </c>
      <c r="D2388" s="46" t="s">
        <v>217</v>
      </c>
      <c r="E2388" s="46" t="s">
        <v>7259</v>
      </c>
      <c r="F2388" s="46" t="s">
        <v>9563</v>
      </c>
      <c r="G2388" s="44" t="s">
        <v>7264</v>
      </c>
      <c r="H2388" s="44" t="s">
        <v>5</v>
      </c>
      <c r="I2388" s="46" t="s">
        <v>7313</v>
      </c>
      <c r="J2388" s="44" t="s">
        <v>7314</v>
      </c>
      <c r="K2388" s="46" t="s">
        <v>7315</v>
      </c>
      <c r="L2388" s="46" t="s">
        <v>7316</v>
      </c>
      <c r="M2388" s="46">
        <v>42444</v>
      </c>
      <c r="N2388" s="46" t="s">
        <v>186</v>
      </c>
      <c r="O2388" s="46" t="s">
        <v>187</v>
      </c>
      <c r="P2388" s="46" t="s">
        <v>200</v>
      </c>
      <c r="Q2388" s="46" t="s">
        <v>7</v>
      </c>
      <c r="R2388" s="46" t="s">
        <v>7</v>
      </c>
      <c r="S2388" s="46" t="s">
        <v>7317</v>
      </c>
      <c r="T2388" s="46" t="s">
        <v>7318</v>
      </c>
      <c r="U2388" s="46" t="s">
        <v>7319</v>
      </c>
      <c r="V2388" s="46">
        <v>42688</v>
      </c>
      <c r="W2388" s="46" t="s">
        <v>201</v>
      </c>
      <c r="X2388" s="46" t="s">
        <v>7320</v>
      </c>
      <c r="Z2388" s="46" t="s">
        <v>198</v>
      </c>
      <c r="AA2388" s="46">
        <v>55</v>
      </c>
      <c r="AB2388" s="46" t="s">
        <v>195</v>
      </c>
      <c r="AC2388" s="46" t="s">
        <v>7266</v>
      </c>
      <c r="AD2388" s="46" t="s">
        <v>191</v>
      </c>
    </row>
    <row r="2389" spans="1:31" hidden="1">
      <c r="A2389" s="46">
        <v>10</v>
      </c>
      <c r="B2389" s="46" t="s">
        <v>950</v>
      </c>
      <c r="C2389" s="46" t="s">
        <v>216</v>
      </c>
      <c r="D2389" s="46" t="s">
        <v>217</v>
      </c>
      <c r="E2389" s="46" t="s">
        <v>7259</v>
      </c>
      <c r="F2389" s="46" t="s">
        <v>9563</v>
      </c>
      <c r="G2389" s="44" t="s">
        <v>7264</v>
      </c>
      <c r="H2389" s="44" t="s">
        <v>5</v>
      </c>
      <c r="I2389" s="46" t="s">
        <v>7320</v>
      </c>
      <c r="J2389" s="44" t="s">
        <v>7321</v>
      </c>
      <c r="K2389" s="46" t="s">
        <v>7322</v>
      </c>
      <c r="L2389" s="46" t="s">
        <v>7323</v>
      </c>
      <c r="M2389" s="46">
        <v>42171</v>
      </c>
      <c r="N2389" s="46" t="s">
        <v>186</v>
      </c>
      <c r="O2389" s="46" t="s">
        <v>187</v>
      </c>
      <c r="P2389" s="46" t="s">
        <v>200</v>
      </c>
      <c r="Q2389" s="46" t="s">
        <v>7</v>
      </c>
      <c r="R2389" s="46" t="s">
        <v>7</v>
      </c>
      <c r="S2389" s="46" t="s">
        <v>7324</v>
      </c>
      <c r="T2389" s="46" t="s">
        <v>7325</v>
      </c>
      <c r="U2389" s="46" t="s">
        <v>7312</v>
      </c>
      <c r="V2389" s="46">
        <v>42689</v>
      </c>
      <c r="W2389" s="46" t="s">
        <v>201</v>
      </c>
      <c r="X2389" s="46" t="s">
        <v>7306</v>
      </c>
      <c r="Z2389" s="46" t="s">
        <v>198</v>
      </c>
      <c r="AA2389" s="46">
        <v>55</v>
      </c>
      <c r="AB2389" s="46" t="s">
        <v>195</v>
      </c>
      <c r="AC2389" s="46" t="s">
        <v>7266</v>
      </c>
      <c r="AD2389" s="46" t="s">
        <v>191</v>
      </c>
    </row>
    <row r="2390" spans="1:31" hidden="1">
      <c r="A2390" s="46">
        <v>11</v>
      </c>
      <c r="B2390" s="46" t="s">
        <v>950</v>
      </c>
      <c r="C2390" s="46" t="s">
        <v>216</v>
      </c>
      <c r="D2390" s="46" t="s">
        <v>217</v>
      </c>
      <c r="E2390" s="46" t="s">
        <v>7259</v>
      </c>
      <c r="F2390" s="46" t="s">
        <v>9563</v>
      </c>
      <c r="G2390" s="44" t="s">
        <v>7264</v>
      </c>
      <c r="H2390" s="44" t="s">
        <v>192</v>
      </c>
      <c r="I2390" s="46" t="s">
        <v>695</v>
      </c>
      <c r="J2390" s="44" t="s">
        <v>7326</v>
      </c>
      <c r="K2390" s="46" t="s">
        <v>7327</v>
      </c>
      <c r="L2390" s="46">
        <v>15829321977</v>
      </c>
      <c r="M2390" s="46">
        <v>42297</v>
      </c>
      <c r="N2390" s="46" t="s">
        <v>186</v>
      </c>
      <c r="O2390" s="46" t="s">
        <v>187</v>
      </c>
      <c r="P2390" s="46" t="s">
        <v>200</v>
      </c>
      <c r="Q2390" s="46" t="s">
        <v>7</v>
      </c>
      <c r="R2390" s="46" t="s">
        <v>7</v>
      </c>
      <c r="S2390" s="46" t="s">
        <v>7328</v>
      </c>
      <c r="T2390" s="46" t="s">
        <v>7329</v>
      </c>
      <c r="U2390" s="46" t="s">
        <v>7330</v>
      </c>
      <c r="V2390" s="46">
        <v>42690</v>
      </c>
      <c r="W2390" s="46" t="s">
        <v>201</v>
      </c>
      <c r="X2390" s="46" t="s">
        <v>7331</v>
      </c>
      <c r="Z2390" s="46" t="s">
        <v>198</v>
      </c>
      <c r="AA2390" s="46">
        <v>55</v>
      </c>
      <c r="AB2390" s="46" t="s">
        <v>195</v>
      </c>
      <c r="AC2390" s="46" t="s">
        <v>7266</v>
      </c>
      <c r="AD2390" s="46" t="s">
        <v>191</v>
      </c>
    </row>
    <row r="2391" spans="1:31" hidden="1">
      <c r="A2391" s="46">
        <v>12</v>
      </c>
      <c r="B2391" s="46" t="s">
        <v>950</v>
      </c>
      <c r="C2391" s="46" t="s">
        <v>216</v>
      </c>
      <c r="D2391" s="46" t="s">
        <v>217</v>
      </c>
      <c r="E2391" s="46" t="s">
        <v>7259</v>
      </c>
      <c r="F2391" s="46" t="s">
        <v>9563</v>
      </c>
      <c r="G2391" s="44" t="s">
        <v>7264</v>
      </c>
      <c r="H2391" s="44" t="s">
        <v>5</v>
      </c>
      <c r="I2391" s="46" t="s">
        <v>7331</v>
      </c>
      <c r="J2391" s="44" t="s">
        <v>7332</v>
      </c>
      <c r="K2391" s="46" t="s">
        <v>7333</v>
      </c>
      <c r="L2391" s="46" t="s">
        <v>7334</v>
      </c>
      <c r="M2391" s="46">
        <v>42214</v>
      </c>
      <c r="N2391" s="46" t="s">
        <v>186</v>
      </c>
      <c r="O2391" s="46" t="s">
        <v>187</v>
      </c>
      <c r="P2391" s="46" t="s">
        <v>200</v>
      </c>
      <c r="Q2391" s="46" t="s">
        <v>7</v>
      </c>
      <c r="R2391" s="46" t="s">
        <v>7</v>
      </c>
      <c r="S2391" s="46" t="s">
        <v>7335</v>
      </c>
      <c r="T2391" s="46" t="s">
        <v>7336</v>
      </c>
      <c r="U2391" s="46" t="s">
        <v>7337</v>
      </c>
      <c r="V2391" s="46">
        <v>42690</v>
      </c>
      <c r="W2391" s="46" t="s">
        <v>201</v>
      </c>
      <c r="X2391" s="46" t="s">
        <v>7338</v>
      </c>
      <c r="Z2391" s="46" t="s">
        <v>198</v>
      </c>
      <c r="AA2391" s="46">
        <v>55</v>
      </c>
      <c r="AB2391" s="46" t="s">
        <v>195</v>
      </c>
      <c r="AC2391" s="46" t="s">
        <v>7266</v>
      </c>
      <c r="AD2391" s="46" t="s">
        <v>191</v>
      </c>
    </row>
    <row r="2392" spans="1:31" hidden="1">
      <c r="A2392" s="46">
        <v>13</v>
      </c>
      <c r="B2392" s="46" t="s">
        <v>950</v>
      </c>
      <c r="C2392" s="46" t="s">
        <v>216</v>
      </c>
      <c r="D2392" s="46" t="s">
        <v>217</v>
      </c>
      <c r="E2392" s="46" t="s">
        <v>7259</v>
      </c>
      <c r="F2392" s="46" t="s">
        <v>9563</v>
      </c>
      <c r="G2392" s="44" t="s">
        <v>7264</v>
      </c>
      <c r="H2392" s="44" t="s">
        <v>5</v>
      </c>
      <c r="I2392" s="46" t="s">
        <v>7338</v>
      </c>
      <c r="J2392" s="44" t="s">
        <v>7339</v>
      </c>
      <c r="K2392" s="46" t="s">
        <v>7340</v>
      </c>
      <c r="L2392" s="46" t="s">
        <v>7341</v>
      </c>
      <c r="M2392" s="46">
        <v>41967</v>
      </c>
      <c r="N2392" s="46" t="s">
        <v>186</v>
      </c>
      <c r="O2392" s="46" t="s">
        <v>187</v>
      </c>
      <c r="P2392" s="46" t="s">
        <v>200</v>
      </c>
      <c r="Q2392" s="46" t="s">
        <v>7</v>
      </c>
      <c r="R2392" s="46" t="s">
        <v>7</v>
      </c>
      <c r="S2392" s="46" t="s">
        <v>7342</v>
      </c>
      <c r="T2392" s="46" t="s">
        <v>7343</v>
      </c>
      <c r="U2392" s="46" t="s">
        <v>7330</v>
      </c>
      <c r="V2392" s="46">
        <v>42690</v>
      </c>
      <c r="W2392" s="46" t="s">
        <v>201</v>
      </c>
      <c r="X2392" s="46" t="s">
        <v>7331</v>
      </c>
      <c r="Z2392" s="46" t="s">
        <v>198</v>
      </c>
      <c r="AA2392" s="46">
        <v>55</v>
      </c>
      <c r="AB2392" s="46" t="s">
        <v>195</v>
      </c>
      <c r="AC2392" s="46" t="s">
        <v>7266</v>
      </c>
      <c r="AD2392" s="46" t="s">
        <v>191</v>
      </c>
    </row>
    <row r="2393" spans="1:31" hidden="1">
      <c r="A2393" s="46">
        <v>14</v>
      </c>
      <c r="B2393" s="46" t="s">
        <v>950</v>
      </c>
      <c r="C2393" s="46" t="s">
        <v>216</v>
      </c>
      <c r="D2393" s="46" t="s">
        <v>217</v>
      </c>
      <c r="E2393" s="46" t="s">
        <v>7259</v>
      </c>
      <c r="F2393" s="46" t="s">
        <v>7263</v>
      </c>
      <c r="G2393" s="44" t="s">
        <v>7264</v>
      </c>
      <c r="H2393" s="44" t="s">
        <v>46</v>
      </c>
      <c r="I2393" s="46" t="s">
        <v>695</v>
      </c>
      <c r="J2393" s="44" t="s">
        <v>7344</v>
      </c>
      <c r="K2393" s="46" t="s">
        <v>7345</v>
      </c>
      <c r="L2393" s="46">
        <v>13720520781</v>
      </c>
      <c r="M2393" s="46">
        <v>42023</v>
      </c>
      <c r="N2393" s="46" t="s">
        <v>186</v>
      </c>
      <c r="O2393" s="46" t="s">
        <v>191</v>
      </c>
      <c r="P2393" s="46" t="s">
        <v>188</v>
      </c>
      <c r="Q2393" s="46" t="s">
        <v>7</v>
      </c>
      <c r="R2393" s="46" t="s">
        <v>7</v>
      </c>
      <c r="S2393" s="46" t="s">
        <v>7346</v>
      </c>
      <c r="T2393" s="46" t="s">
        <v>7347</v>
      </c>
      <c r="U2393" s="46" t="s">
        <v>7348</v>
      </c>
      <c r="W2393" s="46" t="s">
        <v>189</v>
      </c>
      <c r="X2393" s="46" t="s">
        <v>7348</v>
      </c>
      <c r="Z2393" s="46" t="s">
        <v>199</v>
      </c>
      <c r="AA2393" s="46">
        <v>55</v>
      </c>
      <c r="AB2393" s="46" t="s">
        <v>195</v>
      </c>
      <c r="AC2393" s="46" t="s">
        <v>7266</v>
      </c>
      <c r="AD2393" s="46" t="s">
        <v>187</v>
      </c>
      <c r="AE2393" s="46" t="s">
        <v>46</v>
      </c>
    </row>
    <row r="2394" spans="1:31" hidden="1">
      <c r="A2394" s="46">
        <v>15</v>
      </c>
      <c r="B2394" s="46" t="s">
        <v>950</v>
      </c>
      <c r="C2394" s="46" t="s">
        <v>216</v>
      </c>
      <c r="D2394" s="46" t="s">
        <v>217</v>
      </c>
      <c r="E2394" s="46" t="s">
        <v>7259</v>
      </c>
      <c r="F2394" s="46" t="s">
        <v>7349</v>
      </c>
      <c r="G2394" s="44" t="s">
        <v>7350</v>
      </c>
      <c r="H2394" s="44" t="s">
        <v>3</v>
      </c>
      <c r="I2394" s="46" t="s">
        <v>7351</v>
      </c>
      <c r="J2394" s="44" t="s">
        <v>7352</v>
      </c>
      <c r="K2394" s="46" t="s">
        <v>7353</v>
      </c>
      <c r="L2394" s="46">
        <v>15319737057</v>
      </c>
      <c r="M2394" s="46">
        <v>41778</v>
      </c>
      <c r="N2394" s="46" t="s">
        <v>186</v>
      </c>
      <c r="O2394" s="46" t="s">
        <v>187</v>
      </c>
      <c r="P2394" s="46" t="s">
        <v>200</v>
      </c>
      <c r="Q2394" s="46" t="s">
        <v>7</v>
      </c>
      <c r="R2394" s="46" t="s">
        <v>7</v>
      </c>
      <c r="S2394" s="46" t="s">
        <v>7282</v>
      </c>
      <c r="T2394" s="46" t="s">
        <v>7283</v>
      </c>
      <c r="U2394" s="46" t="s">
        <v>7354</v>
      </c>
      <c r="V2394" s="46">
        <v>42684</v>
      </c>
      <c r="W2394" s="46" t="s">
        <v>201</v>
      </c>
      <c r="X2394" s="46" t="s">
        <v>7355</v>
      </c>
      <c r="Z2394" s="46" t="s">
        <v>198</v>
      </c>
      <c r="AA2394" s="46">
        <v>45</v>
      </c>
      <c r="AB2394" s="46" t="s">
        <v>195</v>
      </c>
      <c r="AC2394" s="46" t="s">
        <v>7356</v>
      </c>
      <c r="AD2394" s="46" t="s">
        <v>191</v>
      </c>
      <c r="AE2394" s="46" t="s">
        <v>3</v>
      </c>
    </row>
    <row r="2395" spans="1:31" hidden="1">
      <c r="A2395" s="46">
        <v>16</v>
      </c>
      <c r="B2395" s="46" t="s">
        <v>950</v>
      </c>
      <c r="C2395" s="46" t="s">
        <v>216</v>
      </c>
      <c r="D2395" s="46" t="s">
        <v>217</v>
      </c>
      <c r="E2395" s="46" t="s">
        <v>7259</v>
      </c>
      <c r="F2395" s="46" t="s">
        <v>7349</v>
      </c>
      <c r="G2395" s="44" t="s">
        <v>7350</v>
      </c>
      <c r="H2395" s="44" t="s">
        <v>3</v>
      </c>
      <c r="I2395" s="46" t="s">
        <v>7355</v>
      </c>
      <c r="J2395" s="44" t="s">
        <v>7357</v>
      </c>
      <c r="K2395" s="46" t="s">
        <v>7358</v>
      </c>
      <c r="L2395" s="46">
        <v>18049224596</v>
      </c>
      <c r="M2395" s="46">
        <v>41599</v>
      </c>
      <c r="N2395" s="46" t="s">
        <v>186</v>
      </c>
      <c r="O2395" s="46" t="s">
        <v>187</v>
      </c>
      <c r="P2395" s="46" t="s">
        <v>200</v>
      </c>
      <c r="Q2395" s="46" t="s">
        <v>7</v>
      </c>
      <c r="R2395" s="46" t="s">
        <v>7</v>
      </c>
      <c r="S2395" s="46" t="s">
        <v>7282</v>
      </c>
      <c r="T2395" s="46" t="s">
        <v>7283</v>
      </c>
      <c r="U2395" s="46" t="s">
        <v>7359</v>
      </c>
      <c r="V2395" s="46">
        <v>42691</v>
      </c>
      <c r="W2395" s="46" t="s">
        <v>201</v>
      </c>
      <c r="X2395" s="46" t="s">
        <v>7351</v>
      </c>
      <c r="Z2395" s="46" t="s">
        <v>198</v>
      </c>
      <c r="AA2395" s="46">
        <v>45</v>
      </c>
      <c r="AB2395" s="46" t="s">
        <v>195</v>
      </c>
      <c r="AC2395" s="46" t="s">
        <v>7356</v>
      </c>
      <c r="AD2395" s="46" t="s">
        <v>191</v>
      </c>
      <c r="AE2395" s="46" t="s">
        <v>3</v>
      </c>
    </row>
    <row r="2396" spans="1:31" hidden="1">
      <c r="A2396" s="46">
        <v>17</v>
      </c>
      <c r="B2396" s="46" t="s">
        <v>950</v>
      </c>
      <c r="C2396" s="46" t="s">
        <v>216</v>
      </c>
      <c r="D2396" s="46" t="s">
        <v>217</v>
      </c>
      <c r="E2396" s="46" t="s">
        <v>7259</v>
      </c>
      <c r="F2396" s="46" t="s">
        <v>7349</v>
      </c>
      <c r="G2396" s="44" t="s">
        <v>7350</v>
      </c>
      <c r="H2396" s="44" t="s">
        <v>8</v>
      </c>
      <c r="I2396" s="46" t="s">
        <v>7360</v>
      </c>
      <c r="J2396" s="44" t="s">
        <v>7361</v>
      </c>
      <c r="K2396" s="46" t="s">
        <v>7362</v>
      </c>
      <c r="L2396" s="46" t="s">
        <v>7363</v>
      </c>
      <c r="M2396" s="46">
        <v>41892</v>
      </c>
      <c r="N2396" s="46" t="s">
        <v>186</v>
      </c>
      <c r="O2396" s="46" t="s">
        <v>187</v>
      </c>
      <c r="P2396" s="46" t="s">
        <v>200</v>
      </c>
      <c r="Q2396" s="46" t="s">
        <v>7</v>
      </c>
      <c r="R2396" s="46" t="s">
        <v>7</v>
      </c>
      <c r="S2396" s="46" t="s">
        <v>7364</v>
      </c>
      <c r="T2396" s="46" t="s">
        <v>7365</v>
      </c>
      <c r="U2396" s="46" t="s">
        <v>7366</v>
      </c>
      <c r="V2396" s="46">
        <v>42698</v>
      </c>
      <c r="W2396" s="46" t="s">
        <v>201</v>
      </c>
      <c r="X2396" s="46" t="s">
        <v>7367</v>
      </c>
      <c r="Z2396" s="46" t="s">
        <v>198</v>
      </c>
      <c r="AA2396" s="46">
        <v>45</v>
      </c>
      <c r="AB2396" s="46" t="s">
        <v>195</v>
      </c>
      <c r="AC2396" s="46" t="s">
        <v>7356</v>
      </c>
      <c r="AD2396" s="46" t="s">
        <v>191</v>
      </c>
    </row>
    <row r="2397" spans="1:31" hidden="1">
      <c r="A2397" s="46">
        <v>18</v>
      </c>
      <c r="B2397" s="46" t="s">
        <v>950</v>
      </c>
      <c r="C2397" s="46" t="s">
        <v>216</v>
      </c>
      <c r="D2397" s="46" t="s">
        <v>217</v>
      </c>
      <c r="E2397" s="46" t="s">
        <v>7259</v>
      </c>
      <c r="F2397" s="46" t="s">
        <v>7349</v>
      </c>
      <c r="G2397" s="44" t="s">
        <v>7350</v>
      </c>
      <c r="H2397" s="44" t="s">
        <v>8</v>
      </c>
      <c r="I2397" s="46" t="s">
        <v>7367</v>
      </c>
      <c r="J2397" s="44" t="s">
        <v>7368</v>
      </c>
      <c r="K2397" s="46" t="s">
        <v>7369</v>
      </c>
      <c r="L2397" s="46" t="s">
        <v>7370</v>
      </c>
      <c r="M2397" s="46">
        <v>41820</v>
      </c>
      <c r="N2397" s="46" t="s">
        <v>186</v>
      </c>
      <c r="O2397" s="46" t="s">
        <v>187</v>
      </c>
      <c r="P2397" s="46" t="s">
        <v>200</v>
      </c>
      <c r="Q2397" s="46" t="s">
        <v>7</v>
      </c>
      <c r="R2397" s="46" t="s">
        <v>7</v>
      </c>
      <c r="S2397" s="46" t="s">
        <v>7371</v>
      </c>
      <c r="T2397" s="46" t="s">
        <v>7372</v>
      </c>
      <c r="U2397" s="46" t="s">
        <v>7373</v>
      </c>
      <c r="V2397" s="46">
        <v>42705</v>
      </c>
      <c r="W2397" s="46" t="s">
        <v>201</v>
      </c>
      <c r="X2397" s="46" t="s">
        <v>7360</v>
      </c>
      <c r="Z2397" s="46" t="s">
        <v>198</v>
      </c>
      <c r="AA2397" s="46">
        <v>45</v>
      </c>
      <c r="AB2397" s="46" t="s">
        <v>195</v>
      </c>
      <c r="AC2397" s="46" t="s">
        <v>7356</v>
      </c>
      <c r="AD2397" s="46" t="s">
        <v>191</v>
      </c>
    </row>
    <row r="2398" spans="1:31" hidden="1">
      <c r="A2398" s="46">
        <v>19</v>
      </c>
      <c r="B2398" s="46" t="s">
        <v>950</v>
      </c>
      <c r="C2398" s="46" t="s">
        <v>216</v>
      </c>
      <c r="D2398" s="46" t="s">
        <v>217</v>
      </c>
      <c r="E2398" s="46" t="s">
        <v>7259</v>
      </c>
      <c r="F2398" s="46" t="s">
        <v>7349</v>
      </c>
      <c r="G2398" s="44" t="s">
        <v>7350</v>
      </c>
      <c r="H2398" s="44" t="s">
        <v>8</v>
      </c>
      <c r="I2398" s="46" t="s">
        <v>7374</v>
      </c>
      <c r="J2398" s="44" t="s">
        <v>7375</v>
      </c>
      <c r="K2398" s="46" t="s">
        <v>7376</v>
      </c>
      <c r="L2398" s="46">
        <v>18591995303</v>
      </c>
      <c r="M2398" s="46">
        <v>42289</v>
      </c>
      <c r="N2398" s="46" t="s">
        <v>186</v>
      </c>
      <c r="O2398" s="46" t="s">
        <v>187</v>
      </c>
      <c r="P2398" s="46" t="s">
        <v>193</v>
      </c>
      <c r="Q2398" s="46" t="s">
        <v>7</v>
      </c>
      <c r="R2398" s="46" t="s">
        <v>7</v>
      </c>
      <c r="S2398" s="46" t="s">
        <v>7377</v>
      </c>
      <c r="T2398" s="46" t="s">
        <v>7378</v>
      </c>
      <c r="U2398" s="46" t="s">
        <v>7379</v>
      </c>
      <c r="V2398" s="46" t="s">
        <v>7380</v>
      </c>
      <c r="W2398" s="46" t="s">
        <v>189</v>
      </c>
      <c r="X2398" s="46" t="s">
        <v>7381</v>
      </c>
      <c r="Z2398" s="46" t="s">
        <v>198</v>
      </c>
      <c r="AA2398" s="46">
        <v>45</v>
      </c>
      <c r="AB2398" s="46" t="s">
        <v>195</v>
      </c>
      <c r="AC2398" s="46" t="s">
        <v>7356</v>
      </c>
      <c r="AD2398" s="46" t="s">
        <v>191</v>
      </c>
    </row>
    <row r="2399" spans="1:31" hidden="1">
      <c r="A2399" s="46">
        <v>20</v>
      </c>
      <c r="B2399" s="46" t="s">
        <v>950</v>
      </c>
      <c r="C2399" s="46" t="s">
        <v>216</v>
      </c>
      <c r="D2399" s="46" t="s">
        <v>217</v>
      </c>
      <c r="E2399" s="46" t="s">
        <v>7259</v>
      </c>
      <c r="F2399" s="46" t="s">
        <v>7349</v>
      </c>
      <c r="G2399" s="44" t="s">
        <v>7350</v>
      </c>
      <c r="H2399" s="44" t="s">
        <v>192</v>
      </c>
      <c r="I2399" s="46" t="s">
        <v>7382</v>
      </c>
      <c r="J2399" s="44" t="s">
        <v>7383</v>
      </c>
      <c r="K2399" s="46" t="s">
        <v>7384</v>
      </c>
      <c r="L2399" s="46" t="s">
        <v>7385</v>
      </c>
      <c r="M2399" s="46">
        <v>41821</v>
      </c>
      <c r="N2399" s="46" t="s">
        <v>186</v>
      </c>
      <c r="O2399" s="46" t="s">
        <v>187</v>
      </c>
      <c r="P2399" s="46" t="s">
        <v>200</v>
      </c>
      <c r="Q2399" s="46" t="s">
        <v>7</v>
      </c>
      <c r="R2399" s="46" t="s">
        <v>7</v>
      </c>
      <c r="S2399" s="46" t="s">
        <v>7386</v>
      </c>
      <c r="T2399" s="46" t="s">
        <v>7387</v>
      </c>
      <c r="U2399" s="46" t="s">
        <v>7388</v>
      </c>
      <c r="V2399" s="46">
        <v>42691</v>
      </c>
      <c r="W2399" s="46" t="s">
        <v>201</v>
      </c>
      <c r="X2399" s="46" t="s">
        <v>7389</v>
      </c>
      <c r="Z2399" s="46" t="s">
        <v>198</v>
      </c>
      <c r="AA2399" s="46">
        <v>45</v>
      </c>
      <c r="AB2399" s="46" t="s">
        <v>195</v>
      </c>
      <c r="AC2399" s="46" t="s">
        <v>7356</v>
      </c>
      <c r="AD2399" s="46" t="s">
        <v>191</v>
      </c>
    </row>
    <row r="2400" spans="1:31" hidden="1">
      <c r="A2400" s="46">
        <v>21</v>
      </c>
      <c r="B2400" s="46" t="s">
        <v>950</v>
      </c>
      <c r="C2400" s="46" t="s">
        <v>216</v>
      </c>
      <c r="D2400" s="46" t="s">
        <v>217</v>
      </c>
      <c r="E2400" s="46" t="s">
        <v>7259</v>
      </c>
      <c r="F2400" s="46" t="s">
        <v>7349</v>
      </c>
      <c r="G2400" s="44" t="s">
        <v>7350</v>
      </c>
      <c r="H2400" s="44" t="s">
        <v>46</v>
      </c>
      <c r="I2400" s="46" t="s">
        <v>695</v>
      </c>
      <c r="J2400" s="44" t="s">
        <v>7344</v>
      </c>
      <c r="K2400" s="46" t="s">
        <v>7345</v>
      </c>
      <c r="L2400" s="46">
        <v>13720520781</v>
      </c>
      <c r="M2400" s="46">
        <v>42023</v>
      </c>
      <c r="N2400" s="46" t="s">
        <v>186</v>
      </c>
      <c r="O2400" s="46" t="s">
        <v>191</v>
      </c>
      <c r="P2400" s="46" t="s">
        <v>188</v>
      </c>
      <c r="Q2400" s="46" t="s">
        <v>7</v>
      </c>
      <c r="R2400" s="46" t="s">
        <v>7</v>
      </c>
      <c r="S2400" s="46" t="s">
        <v>7346</v>
      </c>
      <c r="T2400" s="46" t="s">
        <v>7347</v>
      </c>
      <c r="U2400" s="46" t="s">
        <v>7348</v>
      </c>
      <c r="W2400" s="46" t="s">
        <v>189</v>
      </c>
      <c r="X2400" s="46" t="s">
        <v>7348</v>
      </c>
      <c r="Z2400" s="46" t="s">
        <v>199</v>
      </c>
      <c r="AA2400" s="46">
        <v>45</v>
      </c>
      <c r="AB2400" s="46" t="s">
        <v>195</v>
      </c>
      <c r="AC2400" s="46" t="s">
        <v>7356</v>
      </c>
      <c r="AD2400" s="46" t="s">
        <v>187</v>
      </c>
      <c r="AE2400" s="46" t="s">
        <v>46</v>
      </c>
    </row>
    <row r="2401" spans="1:31" hidden="1">
      <c r="A2401" s="46">
        <v>22</v>
      </c>
      <c r="B2401" s="46" t="s">
        <v>950</v>
      </c>
      <c r="C2401" s="46" t="s">
        <v>216</v>
      </c>
      <c r="D2401" s="46" t="s">
        <v>217</v>
      </c>
      <c r="E2401" s="46" t="s">
        <v>7259</v>
      </c>
      <c r="F2401" s="46" t="s">
        <v>7390</v>
      </c>
      <c r="G2401" s="44" t="s">
        <v>7391</v>
      </c>
      <c r="H2401" s="44" t="s">
        <v>3</v>
      </c>
      <c r="I2401" s="46" t="s">
        <v>7390</v>
      </c>
      <c r="J2401" s="44" t="s">
        <v>7392</v>
      </c>
      <c r="K2401" s="46" t="s">
        <v>7393</v>
      </c>
      <c r="L2401" s="46" t="s">
        <v>7394</v>
      </c>
      <c r="M2401" s="46">
        <v>41817</v>
      </c>
      <c r="N2401" s="46" t="s">
        <v>186</v>
      </c>
      <c r="O2401" s="46" t="s">
        <v>187</v>
      </c>
      <c r="P2401" s="46" t="s">
        <v>193</v>
      </c>
      <c r="Q2401" s="46" t="s">
        <v>7</v>
      </c>
      <c r="R2401" s="46" t="s">
        <v>4</v>
      </c>
      <c r="S2401" s="46" t="s">
        <v>7282</v>
      </c>
      <c r="T2401" s="46" t="s">
        <v>7395</v>
      </c>
      <c r="U2401" s="46" t="s">
        <v>7396</v>
      </c>
      <c r="V2401" s="46">
        <v>42689</v>
      </c>
      <c r="W2401" s="46" t="s">
        <v>189</v>
      </c>
      <c r="X2401" s="46" t="s">
        <v>7397</v>
      </c>
      <c r="Z2401" s="46" t="s">
        <v>198</v>
      </c>
      <c r="AA2401" s="46">
        <v>26</v>
      </c>
      <c r="AB2401" s="46" t="s">
        <v>195</v>
      </c>
      <c r="AC2401" s="46" t="s">
        <v>7356</v>
      </c>
      <c r="AD2401" s="46" t="s">
        <v>191</v>
      </c>
      <c r="AE2401" s="46" t="s">
        <v>3</v>
      </c>
    </row>
    <row r="2402" spans="1:31" hidden="1">
      <c r="A2402" s="46">
        <v>23</v>
      </c>
      <c r="B2402" s="46" t="s">
        <v>950</v>
      </c>
      <c r="C2402" s="46" t="s">
        <v>216</v>
      </c>
      <c r="D2402" s="46" t="s">
        <v>217</v>
      </c>
      <c r="E2402" s="46" t="s">
        <v>7259</v>
      </c>
      <c r="F2402" s="46" t="s">
        <v>7390</v>
      </c>
      <c r="G2402" s="44" t="s">
        <v>7391</v>
      </c>
      <c r="H2402" s="44" t="s">
        <v>8</v>
      </c>
      <c r="I2402" s="46" t="s">
        <v>7398</v>
      </c>
      <c r="J2402" s="44" t="s">
        <v>7399</v>
      </c>
      <c r="K2402" s="46" t="s">
        <v>7400</v>
      </c>
      <c r="L2402" s="46" t="s">
        <v>7401</v>
      </c>
      <c r="M2402" s="46">
        <v>41778</v>
      </c>
      <c r="N2402" s="46" t="s">
        <v>186</v>
      </c>
      <c r="O2402" s="46" t="s">
        <v>187</v>
      </c>
      <c r="P2402" s="46" t="s">
        <v>193</v>
      </c>
      <c r="Q2402" s="46" t="s">
        <v>7</v>
      </c>
      <c r="R2402" s="46" t="s">
        <v>4</v>
      </c>
      <c r="S2402" s="46" t="s">
        <v>7402</v>
      </c>
      <c r="T2402" s="46" t="s">
        <v>7403</v>
      </c>
      <c r="U2402" s="46" t="s">
        <v>7396</v>
      </c>
      <c r="V2402" s="46">
        <v>42689</v>
      </c>
      <c r="W2402" s="46" t="s">
        <v>189</v>
      </c>
      <c r="X2402" s="46" t="s">
        <v>7404</v>
      </c>
      <c r="Z2402" s="46" t="s">
        <v>198</v>
      </c>
      <c r="AA2402" s="46">
        <v>26</v>
      </c>
      <c r="AB2402" s="46" t="s">
        <v>195</v>
      </c>
      <c r="AC2402" s="46" t="s">
        <v>7356</v>
      </c>
      <c r="AD2402" s="46" t="s">
        <v>191</v>
      </c>
    </row>
    <row r="2403" spans="1:31" hidden="1">
      <c r="A2403" s="46">
        <v>24</v>
      </c>
      <c r="B2403" s="46" t="s">
        <v>950</v>
      </c>
      <c r="C2403" s="46" t="s">
        <v>216</v>
      </c>
      <c r="D2403" s="46" t="s">
        <v>217</v>
      </c>
      <c r="E2403" s="46" t="s">
        <v>7259</v>
      </c>
      <c r="F2403" s="46" t="s">
        <v>7390</v>
      </c>
      <c r="G2403" s="44" t="s">
        <v>7391</v>
      </c>
      <c r="H2403" s="44" t="s">
        <v>8</v>
      </c>
      <c r="I2403" s="46" t="s">
        <v>7405</v>
      </c>
      <c r="J2403" s="44" t="s">
        <v>7406</v>
      </c>
      <c r="K2403" s="46" t="s">
        <v>7407</v>
      </c>
      <c r="L2403" s="46" t="s">
        <v>7408</v>
      </c>
      <c r="M2403" s="46">
        <v>42165</v>
      </c>
      <c r="N2403" s="46" t="s">
        <v>186</v>
      </c>
      <c r="O2403" s="46" t="s">
        <v>187</v>
      </c>
      <c r="P2403" s="46" t="s">
        <v>188</v>
      </c>
      <c r="Q2403" s="46" t="s">
        <v>7</v>
      </c>
      <c r="R2403" s="46" t="s">
        <v>4</v>
      </c>
      <c r="S2403" s="46" t="s">
        <v>7402</v>
      </c>
      <c r="T2403" s="46" t="s">
        <v>7403</v>
      </c>
      <c r="U2403" s="46" t="s">
        <v>7396</v>
      </c>
      <c r="V2403" s="46">
        <v>42689</v>
      </c>
      <c r="W2403" s="46" t="s">
        <v>189</v>
      </c>
      <c r="X2403" s="46" t="s">
        <v>7397</v>
      </c>
      <c r="Z2403" s="46" t="s">
        <v>198</v>
      </c>
      <c r="AA2403" s="46">
        <v>26</v>
      </c>
      <c r="AB2403" s="46" t="s">
        <v>195</v>
      </c>
      <c r="AC2403" s="46" t="s">
        <v>7356</v>
      </c>
      <c r="AD2403" s="46" t="s">
        <v>191</v>
      </c>
    </row>
    <row r="2404" spans="1:31" hidden="1">
      <c r="A2404" s="46">
        <v>25</v>
      </c>
      <c r="B2404" s="46" t="s">
        <v>950</v>
      </c>
      <c r="C2404" s="46" t="s">
        <v>216</v>
      </c>
      <c r="D2404" s="46" t="s">
        <v>217</v>
      </c>
      <c r="E2404" s="46" t="s">
        <v>7259</v>
      </c>
      <c r="F2404" s="46" t="s">
        <v>7390</v>
      </c>
      <c r="G2404" s="44" t="s">
        <v>7391</v>
      </c>
      <c r="H2404" s="44" t="s">
        <v>192</v>
      </c>
      <c r="I2404" s="46" t="s">
        <v>7409</v>
      </c>
      <c r="J2404" s="44" t="s">
        <v>7410</v>
      </c>
      <c r="K2404" s="46" t="s">
        <v>7411</v>
      </c>
      <c r="L2404" s="46">
        <v>18192487896</v>
      </c>
      <c r="M2404" s="46">
        <v>42389</v>
      </c>
      <c r="N2404" s="46" t="s">
        <v>186</v>
      </c>
      <c r="O2404" s="46" t="s">
        <v>187</v>
      </c>
      <c r="P2404" s="46" t="s">
        <v>200</v>
      </c>
      <c r="Q2404" s="46" t="s">
        <v>7</v>
      </c>
      <c r="R2404" s="46" t="s">
        <v>4</v>
      </c>
      <c r="S2404" s="46" t="s">
        <v>7412</v>
      </c>
      <c r="T2404" s="46" t="s">
        <v>7413</v>
      </c>
      <c r="U2404" s="46" t="s">
        <v>7414</v>
      </c>
      <c r="W2404" s="46" t="s">
        <v>201</v>
      </c>
      <c r="X2404" s="46" t="s">
        <v>7415</v>
      </c>
      <c r="Z2404" s="46" t="s">
        <v>198</v>
      </c>
      <c r="AA2404" s="46">
        <v>26</v>
      </c>
      <c r="AB2404" s="46" t="s">
        <v>195</v>
      </c>
      <c r="AC2404" s="46" t="s">
        <v>7356</v>
      </c>
      <c r="AD2404" s="46" t="s">
        <v>191</v>
      </c>
    </row>
    <row r="2405" spans="1:31" hidden="1">
      <c r="A2405" s="46">
        <v>26</v>
      </c>
      <c r="B2405" s="46" t="s">
        <v>950</v>
      </c>
      <c r="C2405" s="46" t="s">
        <v>216</v>
      </c>
      <c r="D2405" s="46" t="s">
        <v>217</v>
      </c>
      <c r="E2405" s="46" t="s">
        <v>7259</v>
      </c>
      <c r="F2405" s="46" t="s">
        <v>7390</v>
      </c>
      <c r="G2405" s="44" t="s">
        <v>7391</v>
      </c>
      <c r="H2405" s="44" t="s">
        <v>46</v>
      </c>
      <c r="I2405" s="46" t="s">
        <v>695</v>
      </c>
      <c r="J2405" s="44" t="s">
        <v>7344</v>
      </c>
      <c r="K2405" s="46" t="s">
        <v>7345</v>
      </c>
      <c r="L2405" s="46">
        <v>13720520781</v>
      </c>
      <c r="M2405" s="46">
        <v>42023</v>
      </c>
      <c r="N2405" s="46" t="s">
        <v>186</v>
      </c>
      <c r="O2405" s="46" t="s">
        <v>191</v>
      </c>
      <c r="P2405" s="46" t="s">
        <v>188</v>
      </c>
      <c r="Q2405" s="46" t="s">
        <v>7</v>
      </c>
      <c r="R2405" s="46" t="s">
        <v>4</v>
      </c>
      <c r="S2405" s="46" t="s">
        <v>7346</v>
      </c>
      <c r="T2405" s="46" t="s">
        <v>7347</v>
      </c>
      <c r="U2405" s="46" t="s">
        <v>7348</v>
      </c>
      <c r="W2405" s="46" t="s">
        <v>189</v>
      </c>
      <c r="X2405" s="46" t="s">
        <v>7348</v>
      </c>
      <c r="Z2405" s="46" t="s">
        <v>199</v>
      </c>
      <c r="AA2405" s="46">
        <v>26</v>
      </c>
      <c r="AB2405" s="46" t="s">
        <v>195</v>
      </c>
      <c r="AC2405" s="46" t="s">
        <v>7356</v>
      </c>
      <c r="AD2405" s="46" t="s">
        <v>187</v>
      </c>
      <c r="AE2405" s="46" t="s">
        <v>46</v>
      </c>
    </row>
    <row r="2406" spans="1:31" hidden="1">
      <c r="A2406" s="46">
        <v>27</v>
      </c>
      <c r="B2406" s="46" t="s">
        <v>950</v>
      </c>
      <c r="C2406" s="46" t="s">
        <v>216</v>
      </c>
      <c r="D2406" s="46" t="s">
        <v>217</v>
      </c>
      <c r="E2406" s="46" t="s">
        <v>7259</v>
      </c>
      <c r="F2406" s="46" t="s">
        <v>7416</v>
      </c>
      <c r="G2406" s="44" t="s">
        <v>7417</v>
      </c>
      <c r="H2406" s="44" t="s">
        <v>3</v>
      </c>
      <c r="I2406" s="46" t="s">
        <v>7416</v>
      </c>
      <c r="J2406" s="44" t="s">
        <v>7418</v>
      </c>
      <c r="K2406" s="46" t="s">
        <v>7419</v>
      </c>
      <c r="L2406" s="46" t="s">
        <v>7420</v>
      </c>
      <c r="M2406" s="46">
        <v>42390</v>
      </c>
      <c r="N2406" s="46" t="s">
        <v>186</v>
      </c>
      <c r="O2406" s="46" t="s">
        <v>187</v>
      </c>
      <c r="P2406" s="46" t="s">
        <v>200</v>
      </c>
      <c r="Q2406" s="46" t="s">
        <v>6</v>
      </c>
      <c r="R2406" s="46" t="s">
        <v>7</v>
      </c>
      <c r="S2406" s="46" t="s">
        <v>7421</v>
      </c>
      <c r="T2406" s="46" t="s">
        <v>7422</v>
      </c>
      <c r="U2406" s="46" t="s">
        <v>7423</v>
      </c>
      <c r="V2406" s="46" t="s">
        <v>7736</v>
      </c>
      <c r="W2406" s="46" t="s">
        <v>201</v>
      </c>
      <c r="X2406" s="46" t="s">
        <v>7348</v>
      </c>
      <c r="Z2406" s="46" t="s">
        <v>198</v>
      </c>
      <c r="AA2406" s="46">
        <v>30</v>
      </c>
      <c r="AB2406" s="46" t="s">
        <v>195</v>
      </c>
      <c r="AC2406" s="46" t="s">
        <v>7424</v>
      </c>
      <c r="AD2406" s="46" t="s">
        <v>191</v>
      </c>
      <c r="AE2406" s="46" t="s">
        <v>3</v>
      </c>
    </row>
    <row r="2407" spans="1:31" hidden="1">
      <c r="A2407" s="46">
        <v>28</v>
      </c>
      <c r="B2407" s="46" t="s">
        <v>950</v>
      </c>
      <c r="C2407" s="46" t="s">
        <v>216</v>
      </c>
      <c r="D2407" s="46" t="s">
        <v>217</v>
      </c>
      <c r="E2407" s="46" t="s">
        <v>7259</v>
      </c>
      <c r="F2407" s="46" t="s">
        <v>7416</v>
      </c>
      <c r="G2407" s="44" t="s">
        <v>7417</v>
      </c>
      <c r="H2407" s="44" t="s">
        <v>8</v>
      </c>
      <c r="I2407" s="46" t="s">
        <v>7425</v>
      </c>
      <c r="J2407" s="44" t="s">
        <v>7426</v>
      </c>
      <c r="K2407" s="46" t="s">
        <v>7427</v>
      </c>
      <c r="L2407" s="46" t="s">
        <v>7428</v>
      </c>
      <c r="M2407" s="46">
        <v>41767</v>
      </c>
      <c r="N2407" s="46" t="s">
        <v>186</v>
      </c>
      <c r="O2407" s="46" t="s">
        <v>187</v>
      </c>
      <c r="P2407" s="46" t="s">
        <v>200</v>
      </c>
      <c r="Q2407" s="46" t="s">
        <v>6</v>
      </c>
      <c r="R2407" s="46" t="s">
        <v>7</v>
      </c>
      <c r="S2407" s="46" t="s">
        <v>7429</v>
      </c>
      <c r="T2407" s="46" t="s">
        <v>7430</v>
      </c>
      <c r="U2407" s="46" t="s">
        <v>7431</v>
      </c>
      <c r="V2407" s="46" t="s">
        <v>7736</v>
      </c>
      <c r="W2407" s="46" t="s">
        <v>201</v>
      </c>
      <c r="X2407" s="46" t="s">
        <v>7432</v>
      </c>
      <c r="Z2407" s="46" t="s">
        <v>198</v>
      </c>
      <c r="AA2407" s="46">
        <v>30</v>
      </c>
      <c r="AB2407" s="46" t="s">
        <v>195</v>
      </c>
      <c r="AC2407" s="46" t="s">
        <v>7424</v>
      </c>
      <c r="AD2407" s="46" t="s">
        <v>191</v>
      </c>
    </row>
    <row r="2408" spans="1:31" hidden="1">
      <c r="A2408" s="46">
        <v>29</v>
      </c>
      <c r="B2408" s="46" t="s">
        <v>950</v>
      </c>
      <c r="C2408" s="46" t="s">
        <v>216</v>
      </c>
      <c r="D2408" s="46" t="s">
        <v>217</v>
      </c>
      <c r="E2408" s="46" t="s">
        <v>7259</v>
      </c>
      <c r="F2408" s="46" t="s">
        <v>7416</v>
      </c>
      <c r="G2408" s="44" t="s">
        <v>7417</v>
      </c>
      <c r="H2408" s="44" t="s">
        <v>8</v>
      </c>
      <c r="I2408" s="46" t="s">
        <v>7433</v>
      </c>
      <c r="J2408" s="44" t="s">
        <v>7434</v>
      </c>
      <c r="K2408" s="46" t="s">
        <v>7435</v>
      </c>
      <c r="L2408" s="46">
        <v>13510216693</v>
      </c>
      <c r="M2408" s="46">
        <v>42487</v>
      </c>
      <c r="N2408" s="46" t="s">
        <v>186</v>
      </c>
      <c r="O2408" s="46" t="s">
        <v>187</v>
      </c>
      <c r="P2408" s="46" t="s">
        <v>200</v>
      </c>
      <c r="Q2408" s="46" t="s">
        <v>6</v>
      </c>
      <c r="R2408" s="46" t="s">
        <v>7</v>
      </c>
      <c r="S2408" s="46" t="s">
        <v>7436</v>
      </c>
      <c r="T2408" s="46" t="s">
        <v>7437</v>
      </c>
      <c r="U2408" s="46" t="s">
        <v>678</v>
      </c>
      <c r="V2408" s="46" t="s">
        <v>7737</v>
      </c>
      <c r="W2408" s="46" t="s">
        <v>201</v>
      </c>
      <c r="X2408" s="46" t="s">
        <v>7438</v>
      </c>
      <c r="Z2408" s="46" t="s">
        <v>198</v>
      </c>
      <c r="AA2408" s="46">
        <v>30</v>
      </c>
      <c r="AB2408" s="46" t="s">
        <v>195</v>
      </c>
      <c r="AC2408" s="46" t="s">
        <v>7424</v>
      </c>
      <c r="AD2408" s="46" t="s">
        <v>191</v>
      </c>
    </row>
    <row r="2409" spans="1:31" hidden="1">
      <c r="A2409" s="46">
        <v>30</v>
      </c>
      <c r="B2409" s="46" t="s">
        <v>950</v>
      </c>
      <c r="C2409" s="46" t="s">
        <v>216</v>
      </c>
      <c r="D2409" s="46" t="s">
        <v>217</v>
      </c>
      <c r="E2409" s="46" t="s">
        <v>7259</v>
      </c>
      <c r="F2409" s="46" t="s">
        <v>7416</v>
      </c>
      <c r="G2409" s="44" t="s">
        <v>7417</v>
      </c>
      <c r="H2409" s="44" t="s">
        <v>8</v>
      </c>
      <c r="I2409" s="46" t="s">
        <v>7439</v>
      </c>
      <c r="J2409" s="44" t="s">
        <v>7440</v>
      </c>
      <c r="K2409" s="46" t="s">
        <v>7441</v>
      </c>
      <c r="L2409" s="46">
        <v>18182651492</v>
      </c>
      <c r="M2409" s="46">
        <v>42506</v>
      </c>
      <c r="N2409" s="46" t="s">
        <v>186</v>
      </c>
      <c r="O2409" s="46" t="s">
        <v>187</v>
      </c>
      <c r="P2409" s="46" t="s">
        <v>200</v>
      </c>
      <c r="Q2409" s="46" t="s">
        <v>6</v>
      </c>
      <c r="R2409" s="46" t="s">
        <v>7</v>
      </c>
      <c r="S2409" s="46" t="s">
        <v>7442</v>
      </c>
      <c r="T2409" s="46" t="s">
        <v>7443</v>
      </c>
      <c r="U2409" s="46" t="s">
        <v>7444</v>
      </c>
      <c r="V2409" s="46" t="s">
        <v>7737</v>
      </c>
      <c r="W2409" s="46" t="s">
        <v>201</v>
      </c>
      <c r="X2409" s="46" t="s">
        <v>7445</v>
      </c>
      <c r="Z2409" s="46" t="s">
        <v>198</v>
      </c>
      <c r="AA2409" s="46">
        <v>30</v>
      </c>
      <c r="AB2409" s="46" t="s">
        <v>195</v>
      </c>
      <c r="AC2409" s="46" t="s">
        <v>7424</v>
      </c>
      <c r="AD2409" s="46" t="s">
        <v>191</v>
      </c>
    </row>
    <row r="2410" spans="1:31" hidden="1">
      <c r="A2410" s="46">
        <v>32</v>
      </c>
      <c r="B2410" s="46" t="s">
        <v>950</v>
      </c>
      <c r="C2410" s="46" t="s">
        <v>216</v>
      </c>
      <c r="D2410" s="46" t="s">
        <v>217</v>
      </c>
      <c r="E2410" s="46" t="s">
        <v>7259</v>
      </c>
      <c r="F2410" s="46" t="s">
        <v>7416</v>
      </c>
      <c r="G2410" s="44" t="s">
        <v>7417</v>
      </c>
      <c r="H2410" s="44" t="s">
        <v>46</v>
      </c>
      <c r="I2410" s="46" t="s">
        <v>695</v>
      </c>
      <c r="J2410" s="44" t="s">
        <v>7344</v>
      </c>
      <c r="K2410" s="46" t="s">
        <v>7345</v>
      </c>
      <c r="L2410" s="46">
        <v>13720520781</v>
      </c>
      <c r="M2410" s="46">
        <v>42023</v>
      </c>
      <c r="N2410" s="46" t="s">
        <v>186</v>
      </c>
      <c r="O2410" s="46" t="s">
        <v>191</v>
      </c>
      <c r="P2410" s="46" t="s">
        <v>188</v>
      </c>
      <c r="Q2410" s="46" t="s">
        <v>6</v>
      </c>
      <c r="R2410" s="46" t="s">
        <v>7</v>
      </c>
      <c r="S2410" s="46" t="s">
        <v>7346</v>
      </c>
      <c r="T2410" s="46" t="s">
        <v>7347</v>
      </c>
      <c r="U2410" s="46" t="s">
        <v>7348</v>
      </c>
      <c r="W2410" s="46" t="s">
        <v>189</v>
      </c>
      <c r="X2410" s="46" t="s">
        <v>7348</v>
      </c>
      <c r="Z2410" s="46" t="s">
        <v>199</v>
      </c>
      <c r="AA2410" s="46">
        <v>30</v>
      </c>
      <c r="AB2410" s="46" t="s">
        <v>195</v>
      </c>
      <c r="AC2410" s="46" t="s">
        <v>7424</v>
      </c>
      <c r="AD2410" s="46" t="s">
        <v>187</v>
      </c>
      <c r="AE2410" s="46" t="s">
        <v>46</v>
      </c>
    </row>
    <row r="2411" spans="1:31" hidden="1">
      <c r="A2411" s="46">
        <v>33</v>
      </c>
      <c r="B2411" s="46" t="s">
        <v>950</v>
      </c>
      <c r="C2411" s="46" t="s">
        <v>216</v>
      </c>
      <c r="D2411" s="46" t="s">
        <v>217</v>
      </c>
      <c r="E2411" s="46" t="s">
        <v>7259</v>
      </c>
      <c r="F2411" s="46" t="s">
        <v>7446</v>
      </c>
      <c r="G2411" s="44" t="s">
        <v>7447</v>
      </c>
      <c r="H2411" s="44" t="s">
        <v>3</v>
      </c>
      <c r="I2411" s="46" t="s">
        <v>7448</v>
      </c>
      <c r="J2411" s="44" t="s">
        <v>7449</v>
      </c>
      <c r="K2411" s="46" t="s">
        <v>7450</v>
      </c>
      <c r="L2411" s="46">
        <v>13474505467</v>
      </c>
      <c r="M2411" s="46">
        <v>42439</v>
      </c>
      <c r="N2411" s="46" t="s">
        <v>186</v>
      </c>
      <c r="O2411" s="46" t="s">
        <v>187</v>
      </c>
      <c r="P2411" s="46" t="s">
        <v>200</v>
      </c>
      <c r="Q2411" s="46" t="s">
        <v>6</v>
      </c>
      <c r="R2411" s="46" t="s">
        <v>7</v>
      </c>
      <c r="S2411" s="46" t="s">
        <v>7451</v>
      </c>
      <c r="T2411" s="46" t="s">
        <v>7452</v>
      </c>
      <c r="U2411" s="46" t="s">
        <v>7453</v>
      </c>
      <c r="V2411" s="46" t="s">
        <v>7737</v>
      </c>
      <c r="W2411" s="46" t="s">
        <v>201</v>
      </c>
      <c r="X2411" s="46" t="s">
        <v>7454</v>
      </c>
      <c r="Z2411" s="46" t="s">
        <v>198</v>
      </c>
      <c r="AA2411" s="46">
        <v>30</v>
      </c>
      <c r="AB2411" s="46" t="s">
        <v>195</v>
      </c>
      <c r="AC2411" s="46" t="s">
        <v>7424</v>
      </c>
      <c r="AD2411" s="46" t="s">
        <v>191</v>
      </c>
      <c r="AE2411" s="46" t="s">
        <v>3</v>
      </c>
    </row>
    <row r="2412" spans="1:31" hidden="1">
      <c r="A2412" s="46">
        <v>34</v>
      </c>
      <c r="B2412" s="46" t="s">
        <v>950</v>
      </c>
      <c r="C2412" s="46" t="s">
        <v>216</v>
      </c>
      <c r="D2412" s="46" t="s">
        <v>217</v>
      </c>
      <c r="E2412" s="46" t="s">
        <v>7259</v>
      </c>
      <c r="F2412" s="46" t="s">
        <v>7446</v>
      </c>
      <c r="G2412" s="44" t="s">
        <v>7447</v>
      </c>
      <c r="H2412" s="44" t="s">
        <v>8</v>
      </c>
      <c r="I2412" s="46" t="s">
        <v>7455</v>
      </c>
      <c r="J2412" s="44" t="s">
        <v>7456</v>
      </c>
      <c r="K2412" s="46" t="s">
        <v>7457</v>
      </c>
      <c r="L2412" s="46">
        <v>15353661439</v>
      </c>
      <c r="M2412" s="46">
        <v>42433</v>
      </c>
      <c r="N2412" s="46" t="s">
        <v>186</v>
      </c>
      <c r="O2412" s="46" t="s">
        <v>187</v>
      </c>
      <c r="P2412" s="46" t="s">
        <v>200</v>
      </c>
      <c r="Q2412" s="46" t="s">
        <v>6</v>
      </c>
      <c r="R2412" s="46" t="s">
        <v>7</v>
      </c>
      <c r="S2412" s="46" t="s">
        <v>7458</v>
      </c>
      <c r="T2412" s="46" t="s">
        <v>7459</v>
      </c>
      <c r="U2412" s="46" t="s">
        <v>7460</v>
      </c>
      <c r="V2412" s="46" t="s">
        <v>7737</v>
      </c>
      <c r="W2412" s="46" t="s">
        <v>201</v>
      </c>
      <c r="X2412" s="46" t="s">
        <v>7454</v>
      </c>
      <c r="Z2412" s="46" t="s">
        <v>198</v>
      </c>
      <c r="AA2412" s="46">
        <v>25</v>
      </c>
      <c r="AB2412" s="46" t="s">
        <v>195</v>
      </c>
      <c r="AC2412" s="46" t="s">
        <v>7424</v>
      </c>
      <c r="AD2412" s="46" t="s">
        <v>191</v>
      </c>
    </row>
    <row r="2413" spans="1:31" hidden="1">
      <c r="A2413" s="46">
        <v>35</v>
      </c>
      <c r="B2413" s="46" t="s">
        <v>950</v>
      </c>
      <c r="C2413" s="46" t="s">
        <v>216</v>
      </c>
      <c r="D2413" s="46" t="s">
        <v>217</v>
      </c>
      <c r="E2413" s="46" t="s">
        <v>7259</v>
      </c>
      <c r="F2413" s="46" t="s">
        <v>7446</v>
      </c>
      <c r="G2413" s="44" t="s">
        <v>7447</v>
      </c>
      <c r="H2413" s="44" t="s">
        <v>8</v>
      </c>
      <c r="I2413" s="46" t="s">
        <v>7461</v>
      </c>
      <c r="J2413" s="44" t="s">
        <v>7462</v>
      </c>
      <c r="K2413" s="46" t="s">
        <v>7463</v>
      </c>
      <c r="L2413" s="46">
        <v>15900955790</v>
      </c>
      <c r="M2413" s="46">
        <v>42450</v>
      </c>
      <c r="N2413" s="46" t="s">
        <v>186</v>
      </c>
      <c r="O2413" s="46" t="s">
        <v>187</v>
      </c>
      <c r="P2413" s="46" t="s">
        <v>200</v>
      </c>
      <c r="Q2413" s="46" t="s">
        <v>6</v>
      </c>
      <c r="R2413" s="46" t="s">
        <v>7</v>
      </c>
      <c r="S2413" s="46" t="s">
        <v>7464</v>
      </c>
      <c r="T2413" s="46" t="s">
        <v>7465</v>
      </c>
      <c r="U2413" s="46" t="s">
        <v>1113</v>
      </c>
      <c r="V2413" s="46" t="s">
        <v>7736</v>
      </c>
      <c r="W2413" s="46" t="s">
        <v>201</v>
      </c>
      <c r="X2413" s="46" t="s">
        <v>7466</v>
      </c>
      <c r="Z2413" s="46" t="s">
        <v>198</v>
      </c>
      <c r="AA2413" s="46">
        <v>25</v>
      </c>
      <c r="AB2413" s="46" t="s">
        <v>195</v>
      </c>
      <c r="AC2413" s="46" t="s">
        <v>7424</v>
      </c>
      <c r="AD2413" s="46" t="s">
        <v>191</v>
      </c>
    </row>
    <row r="2414" spans="1:31" hidden="1">
      <c r="A2414" s="46">
        <v>36</v>
      </c>
      <c r="B2414" s="46" t="s">
        <v>950</v>
      </c>
      <c r="C2414" s="46" t="s">
        <v>216</v>
      </c>
      <c r="D2414" s="46" t="s">
        <v>217</v>
      </c>
      <c r="E2414" s="46" t="s">
        <v>7259</v>
      </c>
      <c r="F2414" s="46" t="s">
        <v>7446</v>
      </c>
      <c r="G2414" s="44" t="s">
        <v>7447</v>
      </c>
      <c r="H2414" s="44" t="s">
        <v>8</v>
      </c>
      <c r="I2414" s="46" t="s">
        <v>7467</v>
      </c>
      <c r="J2414" s="44" t="s">
        <v>7468</v>
      </c>
      <c r="K2414" s="46" t="s">
        <v>7427</v>
      </c>
      <c r="L2414" s="46" t="s">
        <v>7428</v>
      </c>
      <c r="M2414" s="46">
        <v>41767</v>
      </c>
      <c r="N2414" s="46" t="s">
        <v>186</v>
      </c>
      <c r="O2414" s="46" t="s">
        <v>187</v>
      </c>
      <c r="P2414" s="46" t="s">
        <v>200</v>
      </c>
      <c r="Q2414" s="46" t="s">
        <v>6</v>
      </c>
      <c r="R2414" s="46" t="s">
        <v>7</v>
      </c>
      <c r="S2414" s="46" t="s">
        <v>7469</v>
      </c>
      <c r="T2414" s="46" t="s">
        <v>7470</v>
      </c>
      <c r="U2414" s="46" t="s">
        <v>7431</v>
      </c>
      <c r="V2414" s="46" t="s">
        <v>7736</v>
      </c>
      <c r="W2414" s="46" t="s">
        <v>201</v>
      </c>
      <c r="X2414" s="46" t="s">
        <v>7471</v>
      </c>
      <c r="Z2414" s="46" t="s">
        <v>198</v>
      </c>
      <c r="AA2414" s="46">
        <v>25</v>
      </c>
      <c r="AB2414" s="46" t="s">
        <v>195</v>
      </c>
      <c r="AC2414" s="46" t="s">
        <v>7424</v>
      </c>
      <c r="AD2414" s="46" t="s">
        <v>191</v>
      </c>
    </row>
    <row r="2415" spans="1:31" hidden="1">
      <c r="A2415" s="46">
        <v>37</v>
      </c>
      <c r="B2415" s="46" t="s">
        <v>950</v>
      </c>
      <c r="C2415" s="46" t="s">
        <v>216</v>
      </c>
      <c r="D2415" s="46" t="s">
        <v>217</v>
      </c>
      <c r="E2415" s="46" t="s">
        <v>7259</v>
      </c>
      <c r="F2415" s="46" t="s">
        <v>7446</v>
      </c>
      <c r="G2415" s="44" t="s">
        <v>7447</v>
      </c>
      <c r="H2415" s="44" t="s">
        <v>46</v>
      </c>
      <c r="I2415" s="46" t="s">
        <v>695</v>
      </c>
      <c r="J2415" s="44" t="s">
        <v>7344</v>
      </c>
      <c r="K2415" s="46" t="s">
        <v>7345</v>
      </c>
      <c r="L2415" s="46">
        <v>13720520781</v>
      </c>
      <c r="M2415" s="46">
        <v>42023</v>
      </c>
      <c r="N2415" s="46" t="s">
        <v>186</v>
      </c>
      <c r="O2415" s="46" t="s">
        <v>191</v>
      </c>
      <c r="P2415" s="46" t="s">
        <v>188</v>
      </c>
      <c r="Q2415" s="46" t="s">
        <v>6</v>
      </c>
      <c r="R2415" s="46" t="s">
        <v>7</v>
      </c>
      <c r="S2415" s="46" t="s">
        <v>7346</v>
      </c>
      <c r="T2415" s="46" t="s">
        <v>7347</v>
      </c>
      <c r="U2415" s="46" t="s">
        <v>7348</v>
      </c>
      <c r="W2415" s="46" t="s">
        <v>189</v>
      </c>
      <c r="X2415" s="46" t="s">
        <v>7348</v>
      </c>
      <c r="Z2415" s="46" t="s">
        <v>199</v>
      </c>
      <c r="AA2415" s="46">
        <v>25</v>
      </c>
      <c r="AB2415" s="46" t="s">
        <v>195</v>
      </c>
      <c r="AC2415" s="46" t="s">
        <v>7424</v>
      </c>
      <c r="AD2415" s="46" t="s">
        <v>187</v>
      </c>
      <c r="AE2415" s="46" t="s">
        <v>46</v>
      </c>
    </row>
    <row r="2416" spans="1:31" hidden="1">
      <c r="A2416" s="46">
        <v>38</v>
      </c>
      <c r="B2416" s="46" t="s">
        <v>950</v>
      </c>
      <c r="C2416" s="46" t="s">
        <v>216</v>
      </c>
      <c r="D2416" s="46" t="s">
        <v>217</v>
      </c>
      <c r="E2416" s="46" t="s">
        <v>7259</v>
      </c>
      <c r="F2416" s="46" t="s">
        <v>7472</v>
      </c>
      <c r="G2416" s="44" t="s">
        <v>7473</v>
      </c>
      <c r="H2416" s="44" t="s">
        <v>3</v>
      </c>
      <c r="I2416" s="46" t="s">
        <v>7472</v>
      </c>
      <c r="J2416" s="44" t="s">
        <v>7474</v>
      </c>
      <c r="K2416" s="46" t="s">
        <v>7475</v>
      </c>
      <c r="L2416" s="46">
        <v>18629362507</v>
      </c>
      <c r="M2416" s="46">
        <v>41880</v>
      </c>
      <c r="N2416" s="46" t="s">
        <v>186</v>
      </c>
      <c r="O2416" s="46" t="s">
        <v>187</v>
      </c>
      <c r="P2416" s="46" t="s">
        <v>188</v>
      </c>
      <c r="Q2416" s="46" t="s">
        <v>7</v>
      </c>
      <c r="R2416" s="46" t="s">
        <v>7</v>
      </c>
      <c r="S2416" s="46" t="s">
        <v>7476</v>
      </c>
      <c r="T2416" s="46" t="s">
        <v>7477</v>
      </c>
      <c r="U2416" s="46" t="s">
        <v>7478</v>
      </c>
      <c r="V2416" s="46">
        <v>20160930</v>
      </c>
      <c r="W2416" s="46" t="s">
        <v>190</v>
      </c>
      <c r="X2416" s="46" t="s">
        <v>194</v>
      </c>
      <c r="Z2416" s="46" t="s">
        <v>199</v>
      </c>
      <c r="AB2416" s="46" t="s">
        <v>195</v>
      </c>
      <c r="AC2416" s="46" t="s">
        <v>7479</v>
      </c>
      <c r="AE2416" s="46" t="e">
        <v>#N/A</v>
      </c>
    </row>
    <row r="2417" spans="1:31" hidden="1">
      <c r="A2417" s="46">
        <v>40</v>
      </c>
      <c r="B2417" s="46" t="s">
        <v>950</v>
      </c>
      <c r="C2417" s="46" t="s">
        <v>216</v>
      </c>
      <c r="D2417" s="46" t="s">
        <v>217</v>
      </c>
      <c r="E2417" s="46" t="s">
        <v>7259</v>
      </c>
      <c r="F2417" s="46" t="s">
        <v>7481</v>
      </c>
      <c r="G2417" s="44" t="s">
        <v>7480</v>
      </c>
      <c r="H2417" s="44" t="s">
        <v>3</v>
      </c>
      <c r="I2417" s="46" t="s">
        <v>7481</v>
      </c>
      <c r="J2417" s="44" t="s">
        <v>7482</v>
      </c>
      <c r="K2417" s="46" t="s">
        <v>7483</v>
      </c>
      <c r="L2417" s="46">
        <v>15191882030</v>
      </c>
      <c r="M2417" s="46">
        <v>41810</v>
      </c>
      <c r="N2417" s="46" t="s">
        <v>186</v>
      </c>
      <c r="O2417" s="46" t="s">
        <v>187</v>
      </c>
      <c r="P2417" s="46" t="s">
        <v>188</v>
      </c>
      <c r="Q2417" s="46" t="s">
        <v>7</v>
      </c>
      <c r="R2417" s="46" t="s">
        <v>7</v>
      </c>
      <c r="S2417" s="46" t="s">
        <v>7484</v>
      </c>
      <c r="T2417" s="46" t="s">
        <v>7485</v>
      </c>
      <c r="U2417" s="46" t="s">
        <v>7486</v>
      </c>
      <c r="V2417" s="46">
        <v>20160930</v>
      </c>
      <c r="W2417" s="46" t="s">
        <v>189</v>
      </c>
      <c r="X2417" s="46" t="s">
        <v>194</v>
      </c>
      <c r="Z2417" s="46" t="s">
        <v>198</v>
      </c>
      <c r="AB2417" s="46" t="s">
        <v>195</v>
      </c>
      <c r="AC2417" s="46" t="s">
        <v>6997</v>
      </c>
      <c r="AD2417" s="46" t="s">
        <v>190</v>
      </c>
      <c r="AE2417" s="46" t="e">
        <v>#N/A</v>
      </c>
    </row>
    <row r="2418" spans="1:31" hidden="1">
      <c r="A2418" s="46">
        <v>41</v>
      </c>
      <c r="B2418" s="46" t="s">
        <v>950</v>
      </c>
      <c r="C2418" s="46" t="s">
        <v>216</v>
      </c>
      <c r="D2418" s="46" t="s">
        <v>217</v>
      </c>
      <c r="E2418" s="46" t="s">
        <v>7259</v>
      </c>
      <c r="F2418" s="46" t="s">
        <v>7481</v>
      </c>
      <c r="G2418" s="44" t="s">
        <v>7480</v>
      </c>
      <c r="H2418" s="44" t="s">
        <v>8</v>
      </c>
      <c r="I2418" s="46" t="s">
        <v>7487</v>
      </c>
      <c r="J2418" s="44" t="s">
        <v>7488</v>
      </c>
      <c r="K2418" s="46" t="s">
        <v>7489</v>
      </c>
      <c r="L2418" s="46">
        <v>18629634224</v>
      </c>
      <c r="M2418" s="46">
        <v>41785</v>
      </c>
      <c r="N2418" s="46" t="s">
        <v>186</v>
      </c>
      <c r="O2418" s="46" t="s">
        <v>187</v>
      </c>
      <c r="P2418" s="46" t="s">
        <v>188</v>
      </c>
      <c r="Q2418" s="46" t="s">
        <v>7</v>
      </c>
      <c r="R2418" s="46" t="s">
        <v>7</v>
      </c>
      <c r="S2418" s="46" t="s">
        <v>7490</v>
      </c>
      <c r="T2418" s="46" t="s">
        <v>7491</v>
      </c>
      <c r="U2418" s="46" t="s">
        <v>7492</v>
      </c>
      <c r="V2418" s="46">
        <v>20160930</v>
      </c>
      <c r="W2418" s="46" t="s">
        <v>189</v>
      </c>
      <c r="X2418" s="46" t="s">
        <v>194</v>
      </c>
      <c r="Z2418" s="46" t="s">
        <v>198</v>
      </c>
      <c r="AB2418" s="46" t="s">
        <v>195</v>
      </c>
      <c r="AC2418" s="46" t="s">
        <v>6997</v>
      </c>
      <c r="AD2418" s="46" t="s">
        <v>190</v>
      </c>
      <c r="AE2418" s="46" t="e">
        <v>#N/A</v>
      </c>
    </row>
    <row r="2419" spans="1:31" hidden="1">
      <c r="A2419" s="46">
        <v>41</v>
      </c>
      <c r="B2419" s="46" t="s">
        <v>950</v>
      </c>
      <c r="C2419" s="46" t="s">
        <v>216</v>
      </c>
      <c r="D2419" s="46" t="s">
        <v>217</v>
      </c>
      <c r="E2419" s="46" t="s">
        <v>7259</v>
      </c>
      <c r="F2419" s="46" t="s">
        <v>7481</v>
      </c>
      <c r="G2419" s="44" t="s">
        <v>7480</v>
      </c>
      <c r="H2419" s="44" t="s">
        <v>8</v>
      </c>
      <c r="I2419" s="46" t="s">
        <v>7738</v>
      </c>
      <c r="J2419" s="44">
        <v>32502</v>
      </c>
      <c r="K2419" s="46" t="s">
        <v>7739</v>
      </c>
      <c r="L2419" s="46">
        <v>18609281767</v>
      </c>
      <c r="M2419" s="46">
        <v>41827</v>
      </c>
      <c r="N2419" s="46" t="s">
        <v>186</v>
      </c>
      <c r="O2419" s="46" t="s">
        <v>187</v>
      </c>
      <c r="P2419" s="46" t="s">
        <v>188</v>
      </c>
      <c r="Q2419" s="46" t="s">
        <v>7</v>
      </c>
      <c r="R2419" s="46" t="s">
        <v>7</v>
      </c>
      <c r="S2419" s="46" t="s">
        <v>7740</v>
      </c>
      <c r="T2419" s="46" t="s">
        <v>7741</v>
      </c>
      <c r="U2419" s="46" t="s">
        <v>7742</v>
      </c>
      <c r="V2419" s="46">
        <v>20160930</v>
      </c>
      <c r="W2419" s="46" t="s">
        <v>189</v>
      </c>
      <c r="X2419" s="46" t="s">
        <v>194</v>
      </c>
      <c r="Z2419" s="46" t="s">
        <v>198</v>
      </c>
      <c r="AB2419" s="46" t="s">
        <v>195</v>
      </c>
      <c r="AC2419" s="46" t="s">
        <v>6997</v>
      </c>
      <c r="AD2419" s="46" t="s">
        <v>190</v>
      </c>
      <c r="AE2419" s="46" t="e">
        <v>#N/A</v>
      </c>
    </row>
    <row r="2420" spans="1:31" hidden="1">
      <c r="A2420" s="46">
        <v>41</v>
      </c>
      <c r="B2420" s="46" t="s">
        <v>950</v>
      </c>
      <c r="C2420" s="46" t="s">
        <v>216</v>
      </c>
      <c r="D2420" s="46" t="s">
        <v>217</v>
      </c>
      <c r="E2420" s="46" t="s">
        <v>7259</v>
      </c>
      <c r="F2420" s="46" t="s">
        <v>7481</v>
      </c>
      <c r="G2420" s="44" t="s">
        <v>7480</v>
      </c>
      <c r="H2420" s="44" t="s">
        <v>8</v>
      </c>
      <c r="I2420" s="46" t="s">
        <v>7743</v>
      </c>
      <c r="J2420" s="44">
        <v>63280</v>
      </c>
      <c r="K2420" s="46" t="s">
        <v>7744</v>
      </c>
      <c r="L2420" s="46">
        <v>13891964302</v>
      </c>
      <c r="M2420" s="46">
        <v>42482</v>
      </c>
      <c r="N2420" s="46" t="s">
        <v>7745</v>
      </c>
      <c r="O2420" s="46" t="s">
        <v>187</v>
      </c>
      <c r="P2420" s="46" t="s">
        <v>188</v>
      </c>
      <c r="Q2420" s="46" t="s">
        <v>7</v>
      </c>
      <c r="R2420" s="46" t="s">
        <v>7</v>
      </c>
      <c r="S2420" s="46" t="s">
        <v>7746</v>
      </c>
      <c r="T2420" s="46" t="s">
        <v>7747</v>
      </c>
      <c r="U2420" s="46" t="s">
        <v>7499</v>
      </c>
      <c r="V2420" s="46">
        <v>20160930</v>
      </c>
      <c r="W2420" s="46" t="s">
        <v>189</v>
      </c>
      <c r="X2420" s="46" t="s">
        <v>194</v>
      </c>
      <c r="Z2420" s="46" t="s">
        <v>198</v>
      </c>
      <c r="AB2420" s="46" t="s">
        <v>195</v>
      </c>
      <c r="AC2420" s="46" t="s">
        <v>6997</v>
      </c>
      <c r="AD2420" s="46" t="s">
        <v>190</v>
      </c>
      <c r="AE2420" s="46" t="e">
        <v>#N/A</v>
      </c>
    </row>
    <row r="2421" spans="1:31" hidden="1">
      <c r="A2421" s="46">
        <v>42</v>
      </c>
      <c r="B2421" s="46" t="s">
        <v>950</v>
      </c>
      <c r="C2421" s="46" t="s">
        <v>216</v>
      </c>
      <c r="D2421" s="46" t="s">
        <v>217</v>
      </c>
      <c r="E2421" s="46" t="s">
        <v>7259</v>
      </c>
      <c r="F2421" s="46" t="s">
        <v>7493</v>
      </c>
      <c r="G2421" s="44" t="s">
        <v>7494</v>
      </c>
      <c r="H2421" s="44" t="s">
        <v>3</v>
      </c>
      <c r="I2421" s="46" t="s">
        <v>7493</v>
      </c>
      <c r="J2421" s="44" t="s">
        <v>7495</v>
      </c>
      <c r="K2421" s="46" t="s">
        <v>7496</v>
      </c>
      <c r="L2421" s="46">
        <v>15991669107</v>
      </c>
      <c r="M2421" s="46">
        <v>41859</v>
      </c>
      <c r="N2421" s="46" t="s">
        <v>186</v>
      </c>
      <c r="O2421" s="46" t="s">
        <v>187</v>
      </c>
      <c r="P2421" s="46" t="s">
        <v>188</v>
      </c>
      <c r="Q2421" s="46" t="s">
        <v>7</v>
      </c>
      <c r="R2421" s="46" t="s">
        <v>6</v>
      </c>
      <c r="S2421" s="46" t="s">
        <v>7497</v>
      </c>
      <c r="T2421" s="46" t="s">
        <v>7498</v>
      </c>
      <c r="U2421" s="46" t="s">
        <v>7499</v>
      </c>
      <c r="V2421" s="46">
        <v>20160930</v>
      </c>
      <c r="W2421" s="46" t="s">
        <v>189</v>
      </c>
      <c r="X2421" s="46" t="s">
        <v>194</v>
      </c>
      <c r="Z2421" s="46" t="s">
        <v>198</v>
      </c>
      <c r="AB2421" s="46" t="s">
        <v>195</v>
      </c>
      <c r="AC2421" s="46" t="s">
        <v>6997</v>
      </c>
      <c r="AD2421" s="46" t="s">
        <v>190</v>
      </c>
      <c r="AE2421" s="46" t="e">
        <v>#N/A</v>
      </c>
    </row>
    <row r="2422" spans="1:31" hidden="1">
      <c r="A2422" s="46">
        <v>42</v>
      </c>
      <c r="B2422" s="46" t="s">
        <v>950</v>
      </c>
      <c r="C2422" s="46" t="s">
        <v>216</v>
      </c>
      <c r="D2422" s="46" t="s">
        <v>217</v>
      </c>
      <c r="E2422" s="46" t="s">
        <v>7259</v>
      </c>
      <c r="F2422" s="46" t="s">
        <v>7493</v>
      </c>
      <c r="G2422" s="44" t="s">
        <v>7494</v>
      </c>
      <c r="H2422" s="44" t="s">
        <v>8</v>
      </c>
      <c r="I2422" s="46" t="s">
        <v>7748</v>
      </c>
      <c r="J2422" s="44">
        <v>44213</v>
      </c>
      <c r="K2422" s="46" t="s">
        <v>7749</v>
      </c>
      <c r="L2422" s="46">
        <v>18966815196</v>
      </c>
      <c r="M2422" s="46">
        <v>42158</v>
      </c>
      <c r="N2422" s="46" t="s">
        <v>186</v>
      </c>
      <c r="O2422" s="46" t="s">
        <v>187</v>
      </c>
      <c r="P2422" s="46" t="s">
        <v>188</v>
      </c>
      <c r="Q2422" s="46" t="s">
        <v>7</v>
      </c>
      <c r="R2422" s="46" t="s">
        <v>6</v>
      </c>
      <c r="S2422" s="46" t="s">
        <v>7750</v>
      </c>
      <c r="T2422" s="46" t="s">
        <v>7747</v>
      </c>
      <c r="U2422" s="46" t="s">
        <v>7499</v>
      </c>
      <c r="V2422" s="46">
        <v>20160930</v>
      </c>
      <c r="W2422" s="46" t="s">
        <v>189</v>
      </c>
      <c r="X2422" s="46" t="s">
        <v>194</v>
      </c>
      <c r="Z2422" s="46" t="s">
        <v>198</v>
      </c>
      <c r="AB2422" s="46" t="s">
        <v>195</v>
      </c>
      <c r="AC2422" s="46" t="s">
        <v>6997</v>
      </c>
      <c r="AD2422" s="46" t="s">
        <v>190</v>
      </c>
      <c r="AE2422" s="46" t="e">
        <v>#N/A</v>
      </c>
    </row>
    <row r="2423" spans="1:31" hidden="1">
      <c r="A2423" s="46">
        <v>42</v>
      </c>
      <c r="B2423" s="46" t="s">
        <v>950</v>
      </c>
      <c r="C2423" s="46" t="s">
        <v>216</v>
      </c>
      <c r="D2423" s="46" t="s">
        <v>217</v>
      </c>
      <c r="E2423" s="46" t="s">
        <v>7259</v>
      </c>
      <c r="F2423" s="46" t="s">
        <v>7493</v>
      </c>
      <c r="G2423" s="44" t="s">
        <v>7494</v>
      </c>
      <c r="H2423" s="44" t="s">
        <v>8</v>
      </c>
      <c r="I2423" s="46" t="s">
        <v>7751</v>
      </c>
      <c r="J2423" s="44">
        <v>31135</v>
      </c>
      <c r="K2423" s="46" t="s">
        <v>7752</v>
      </c>
      <c r="L2423" s="46">
        <v>18709221050</v>
      </c>
      <c r="M2423" s="46">
        <v>41782</v>
      </c>
      <c r="N2423" s="46" t="s">
        <v>186</v>
      </c>
      <c r="O2423" s="46" t="s">
        <v>187</v>
      </c>
      <c r="P2423" s="46" t="s">
        <v>188</v>
      </c>
      <c r="Q2423" s="46" t="s">
        <v>7</v>
      </c>
      <c r="R2423" s="46" t="s">
        <v>6</v>
      </c>
      <c r="S2423" s="46" t="s">
        <v>7740</v>
      </c>
      <c r="T2423" s="46" t="s">
        <v>7741</v>
      </c>
      <c r="U2423" s="46" t="s">
        <v>7753</v>
      </c>
      <c r="V2423" s="46">
        <v>20160930</v>
      </c>
      <c r="W2423" s="46" t="s">
        <v>189</v>
      </c>
      <c r="X2423" s="46" t="s">
        <v>194</v>
      </c>
      <c r="Z2423" s="46" t="s">
        <v>198</v>
      </c>
      <c r="AB2423" s="46" t="s">
        <v>195</v>
      </c>
      <c r="AC2423" s="46" t="s">
        <v>6997</v>
      </c>
      <c r="AD2423" s="46" t="s">
        <v>190</v>
      </c>
      <c r="AE2423" s="46" t="e">
        <v>#N/A</v>
      </c>
    </row>
    <row r="2424" spans="1:31" hidden="1">
      <c r="A2424" s="46">
        <v>43</v>
      </c>
      <c r="B2424" s="46" t="s">
        <v>950</v>
      </c>
      <c r="C2424" s="46" t="s">
        <v>216</v>
      </c>
      <c r="D2424" s="46" t="s">
        <v>217</v>
      </c>
      <c r="E2424" s="46" t="s">
        <v>7259</v>
      </c>
      <c r="F2424" s="46" t="s">
        <v>7500</v>
      </c>
      <c r="G2424" s="44" t="s">
        <v>7501</v>
      </c>
      <c r="H2424" s="44" t="s">
        <v>3</v>
      </c>
      <c r="I2424" s="46" t="s">
        <v>7500</v>
      </c>
      <c r="J2424" s="44" t="s">
        <v>7502</v>
      </c>
      <c r="K2424" s="46" t="s">
        <v>7503</v>
      </c>
      <c r="L2424" s="46">
        <v>18629668632</v>
      </c>
      <c r="M2424" s="46">
        <v>42110</v>
      </c>
      <c r="N2424" s="46" t="s">
        <v>186</v>
      </c>
      <c r="O2424" s="46" t="s">
        <v>187</v>
      </c>
      <c r="P2424" s="46" t="s">
        <v>188</v>
      </c>
      <c r="Q2424" s="46" t="s">
        <v>7</v>
      </c>
      <c r="R2424" s="46" t="s">
        <v>7</v>
      </c>
      <c r="S2424" s="46" t="s">
        <v>7504</v>
      </c>
      <c r="T2424" s="46" t="s">
        <v>7505</v>
      </c>
      <c r="U2424" s="46" t="s">
        <v>7506</v>
      </c>
      <c r="V2424" s="46">
        <v>20160930</v>
      </c>
      <c r="W2424" s="46" t="s">
        <v>190</v>
      </c>
      <c r="X2424" s="46" t="s">
        <v>194</v>
      </c>
      <c r="Z2424" s="46" t="s">
        <v>198</v>
      </c>
      <c r="AB2424" s="46" t="s">
        <v>195</v>
      </c>
      <c r="AC2424" s="46" t="s">
        <v>6427</v>
      </c>
      <c r="AE2424" s="46" t="e">
        <v>#N/A</v>
      </c>
    </row>
    <row r="2425" spans="1:31" hidden="1">
      <c r="A2425" s="46">
        <v>44</v>
      </c>
      <c r="B2425" s="46" t="s">
        <v>950</v>
      </c>
      <c r="C2425" s="46" t="s">
        <v>216</v>
      </c>
      <c r="D2425" s="46" t="s">
        <v>217</v>
      </c>
      <c r="E2425" s="46" t="s">
        <v>7259</v>
      </c>
      <c r="F2425" s="46" t="s">
        <v>7500</v>
      </c>
      <c r="G2425" s="44" t="s">
        <v>7501</v>
      </c>
      <c r="H2425" s="44" t="s">
        <v>5</v>
      </c>
      <c r="I2425" s="46" t="s">
        <v>7754</v>
      </c>
      <c r="J2425" s="44" t="s">
        <v>7507</v>
      </c>
      <c r="K2425" s="46" t="s">
        <v>7508</v>
      </c>
      <c r="L2425" s="46">
        <v>13186152838</v>
      </c>
      <c r="M2425" s="46">
        <v>42082</v>
      </c>
      <c r="N2425" s="46" t="s">
        <v>186</v>
      </c>
      <c r="O2425" s="46" t="s">
        <v>187</v>
      </c>
      <c r="P2425" s="46" t="s">
        <v>200</v>
      </c>
      <c r="Q2425" s="46" t="s">
        <v>7</v>
      </c>
      <c r="R2425" s="46" t="s">
        <v>7</v>
      </c>
      <c r="S2425" s="46" t="s">
        <v>7509</v>
      </c>
      <c r="T2425" s="46" t="s">
        <v>7510</v>
      </c>
      <c r="U2425" s="46" t="s">
        <v>7511</v>
      </c>
      <c r="W2425" s="46" t="s">
        <v>201</v>
      </c>
      <c r="X2425" s="46" t="s">
        <v>194</v>
      </c>
      <c r="Z2425" s="46" t="s">
        <v>198</v>
      </c>
      <c r="AB2425" s="46" t="s">
        <v>195</v>
      </c>
      <c r="AC2425" s="46" t="s">
        <v>6427</v>
      </c>
      <c r="AE2425" s="46" t="e">
        <v>#N/A</v>
      </c>
    </row>
    <row r="2426" spans="1:31" hidden="1">
      <c r="A2426" s="46">
        <v>47</v>
      </c>
      <c r="B2426" s="46" t="s">
        <v>950</v>
      </c>
      <c r="C2426" s="46" t="s">
        <v>216</v>
      </c>
      <c r="D2426" s="46" t="s">
        <v>217</v>
      </c>
      <c r="E2426" s="46" t="s">
        <v>7259</v>
      </c>
      <c r="F2426" s="46" t="s">
        <v>7500</v>
      </c>
      <c r="G2426" s="44" t="s">
        <v>7501</v>
      </c>
      <c r="H2426" s="44" t="s">
        <v>5</v>
      </c>
      <c r="I2426" s="46" t="s">
        <v>7512</v>
      </c>
      <c r="J2426" s="44" t="s">
        <v>7513</v>
      </c>
      <c r="K2426" s="46" t="s">
        <v>7514</v>
      </c>
      <c r="L2426" s="46">
        <v>15691999526</v>
      </c>
      <c r="M2426" s="46">
        <v>42521</v>
      </c>
      <c r="N2426" s="46" t="s">
        <v>186</v>
      </c>
      <c r="O2426" s="46" t="s">
        <v>191</v>
      </c>
      <c r="P2426" s="46" t="s">
        <v>188</v>
      </c>
      <c r="Q2426" s="46" t="s">
        <v>7</v>
      </c>
      <c r="R2426" s="46" t="s">
        <v>7</v>
      </c>
      <c r="S2426" s="46" t="s">
        <v>7515</v>
      </c>
      <c r="T2426" s="46" t="s">
        <v>7516</v>
      </c>
      <c r="U2426" s="46" t="s">
        <v>7506</v>
      </c>
      <c r="W2426" s="46" t="s">
        <v>190</v>
      </c>
      <c r="X2426" s="46" t="s">
        <v>194</v>
      </c>
      <c r="Z2426" s="46" t="s">
        <v>198</v>
      </c>
      <c r="AB2426" s="46" t="s">
        <v>195</v>
      </c>
      <c r="AC2426" s="46" t="s">
        <v>6427</v>
      </c>
      <c r="AE2426" s="46" t="e">
        <v>#N/A</v>
      </c>
    </row>
    <row r="2427" spans="1:31" hidden="1">
      <c r="A2427" s="46">
        <v>48</v>
      </c>
      <c r="B2427" s="46" t="s">
        <v>950</v>
      </c>
      <c r="C2427" s="46" t="s">
        <v>216</v>
      </c>
      <c r="D2427" s="46" t="s">
        <v>217</v>
      </c>
      <c r="E2427" s="46" t="s">
        <v>7259</v>
      </c>
      <c r="F2427" s="46" t="s">
        <v>7517</v>
      </c>
      <c r="G2427" s="44" t="s">
        <v>7518</v>
      </c>
      <c r="H2427" s="44" t="s">
        <v>3</v>
      </c>
      <c r="I2427" s="46" t="s">
        <v>7517</v>
      </c>
      <c r="J2427" s="44" t="s">
        <v>7519</v>
      </c>
      <c r="K2427" s="46" t="s">
        <v>7520</v>
      </c>
      <c r="L2427" s="46">
        <v>15929635853</v>
      </c>
      <c r="M2427" s="46">
        <v>42159</v>
      </c>
      <c r="N2427" s="46" t="s">
        <v>186</v>
      </c>
      <c r="O2427" s="46" t="s">
        <v>191</v>
      </c>
      <c r="P2427" s="46" t="s">
        <v>200</v>
      </c>
      <c r="Q2427" s="46" t="s">
        <v>7</v>
      </c>
      <c r="R2427" s="46" t="s">
        <v>7</v>
      </c>
      <c r="S2427" s="46" t="s">
        <v>7521</v>
      </c>
      <c r="T2427" s="46" t="s">
        <v>7522</v>
      </c>
      <c r="U2427" s="46" t="s">
        <v>7523</v>
      </c>
      <c r="V2427" s="46">
        <v>42691</v>
      </c>
      <c r="W2427" s="46" t="s">
        <v>201</v>
      </c>
      <c r="X2427" s="46" t="s">
        <v>194</v>
      </c>
      <c r="Z2427" s="46" t="s">
        <v>198</v>
      </c>
      <c r="AB2427" s="46" t="s">
        <v>195</v>
      </c>
      <c r="AC2427" s="46" t="s">
        <v>6991</v>
      </c>
      <c r="AE2427" s="46" t="e">
        <v>#N/A</v>
      </c>
    </row>
    <row r="2428" spans="1:31" hidden="1">
      <c r="A2428" s="46">
        <v>49</v>
      </c>
      <c r="B2428" s="46" t="s">
        <v>950</v>
      </c>
      <c r="C2428" s="46" t="s">
        <v>216</v>
      </c>
      <c r="D2428" s="46" t="s">
        <v>217</v>
      </c>
      <c r="E2428" s="46" t="s">
        <v>7259</v>
      </c>
      <c r="F2428" s="46" t="s">
        <v>7517</v>
      </c>
      <c r="G2428" s="44" t="s">
        <v>7518</v>
      </c>
      <c r="H2428" s="44" t="s">
        <v>5</v>
      </c>
      <c r="I2428" s="46" t="s">
        <v>7524</v>
      </c>
      <c r="J2428" s="44" t="s">
        <v>7525</v>
      </c>
      <c r="K2428" s="46" t="s">
        <v>7526</v>
      </c>
      <c r="L2428" s="46">
        <v>15829341436</v>
      </c>
      <c r="M2428" s="46">
        <v>42222</v>
      </c>
      <c r="N2428" s="46" t="s">
        <v>186</v>
      </c>
      <c r="O2428" s="46" t="s">
        <v>191</v>
      </c>
      <c r="P2428" s="46" t="s">
        <v>200</v>
      </c>
      <c r="Q2428" s="46" t="s">
        <v>7</v>
      </c>
      <c r="R2428" s="46" t="s">
        <v>7</v>
      </c>
      <c r="S2428" s="46" t="s">
        <v>7527</v>
      </c>
      <c r="T2428" s="46" t="s">
        <v>7528</v>
      </c>
      <c r="U2428" s="46" t="s">
        <v>7523</v>
      </c>
      <c r="V2428" s="46">
        <v>42691</v>
      </c>
      <c r="W2428" s="46" t="s">
        <v>201</v>
      </c>
      <c r="X2428" s="46" t="s">
        <v>194</v>
      </c>
      <c r="Z2428" s="46" t="s">
        <v>198</v>
      </c>
      <c r="AB2428" s="46" t="s">
        <v>195</v>
      </c>
      <c r="AC2428" s="46" t="s">
        <v>6991</v>
      </c>
      <c r="AE2428" s="46" t="e">
        <v>#N/A</v>
      </c>
    </row>
    <row r="2429" spans="1:31" hidden="1">
      <c r="A2429" s="46">
        <v>50</v>
      </c>
      <c r="B2429" s="46" t="s">
        <v>950</v>
      </c>
      <c r="C2429" s="46" t="s">
        <v>216</v>
      </c>
      <c r="D2429" s="46" t="s">
        <v>217</v>
      </c>
      <c r="E2429" s="46" t="s">
        <v>7259</v>
      </c>
      <c r="F2429" s="46" t="s">
        <v>7529</v>
      </c>
      <c r="G2429" s="44" t="s">
        <v>7518</v>
      </c>
      <c r="H2429" s="44" t="s">
        <v>3</v>
      </c>
      <c r="I2429" s="46" t="s">
        <v>7529</v>
      </c>
      <c r="J2429" s="44" t="s">
        <v>7530</v>
      </c>
      <c r="K2429" s="46" t="s">
        <v>7531</v>
      </c>
      <c r="L2429" s="46">
        <v>18709294096</v>
      </c>
      <c r="M2429" s="46">
        <v>41967</v>
      </c>
      <c r="N2429" s="46" t="s">
        <v>186</v>
      </c>
      <c r="O2429" s="46" t="s">
        <v>187</v>
      </c>
      <c r="P2429" s="46" t="s">
        <v>200</v>
      </c>
      <c r="Q2429" s="46" t="s">
        <v>7</v>
      </c>
      <c r="R2429" s="46" t="s">
        <v>7</v>
      </c>
      <c r="S2429" s="46" t="s">
        <v>7532</v>
      </c>
      <c r="T2429" s="46" t="s">
        <v>7533</v>
      </c>
      <c r="U2429" s="46" t="s">
        <v>7534</v>
      </c>
      <c r="V2429" s="46">
        <v>42691</v>
      </c>
      <c r="W2429" s="46" t="s">
        <v>201</v>
      </c>
      <c r="X2429" s="46" t="s">
        <v>194</v>
      </c>
      <c r="Z2429" s="46" t="s">
        <v>198</v>
      </c>
      <c r="AB2429" s="46" t="s">
        <v>195</v>
      </c>
      <c r="AC2429" s="46" t="s">
        <v>6991</v>
      </c>
      <c r="AE2429" s="46" t="e">
        <v>#N/A</v>
      </c>
    </row>
    <row r="2430" spans="1:31" hidden="1">
      <c r="A2430" s="46">
        <v>51</v>
      </c>
      <c r="B2430" s="46" t="s">
        <v>950</v>
      </c>
      <c r="C2430" s="46" t="s">
        <v>216</v>
      </c>
      <c r="D2430" s="46" t="s">
        <v>217</v>
      </c>
      <c r="E2430" s="46" t="s">
        <v>7259</v>
      </c>
      <c r="F2430" s="46" t="s">
        <v>7529</v>
      </c>
      <c r="G2430" s="44" t="s">
        <v>7518</v>
      </c>
      <c r="H2430" s="44" t="s">
        <v>5</v>
      </c>
      <c r="I2430" s="46" t="s">
        <v>7535</v>
      </c>
      <c r="J2430" s="44" t="s">
        <v>7530</v>
      </c>
      <c r="K2430" s="46" t="s">
        <v>7536</v>
      </c>
      <c r="L2430" s="46">
        <v>18729052760</v>
      </c>
      <c r="M2430" s="46">
        <v>41911</v>
      </c>
      <c r="N2430" s="46" t="s">
        <v>186</v>
      </c>
      <c r="O2430" s="46" t="s">
        <v>191</v>
      </c>
      <c r="P2430" s="46" t="s">
        <v>200</v>
      </c>
      <c r="Q2430" s="46" t="s">
        <v>7</v>
      </c>
      <c r="R2430" s="46" t="s">
        <v>7</v>
      </c>
      <c r="S2430" s="46" t="s">
        <v>7537</v>
      </c>
      <c r="T2430" s="46" t="s">
        <v>7538</v>
      </c>
      <c r="U2430" s="46" t="s">
        <v>7534</v>
      </c>
      <c r="W2430" s="46" t="s">
        <v>201</v>
      </c>
      <c r="X2430" s="46" t="s">
        <v>194</v>
      </c>
      <c r="Z2430" s="46" t="s">
        <v>198</v>
      </c>
      <c r="AB2430" s="46" t="s">
        <v>195</v>
      </c>
      <c r="AC2430" s="46" t="s">
        <v>6991</v>
      </c>
      <c r="AE2430" s="46" t="e">
        <v>#N/A</v>
      </c>
    </row>
    <row r="2431" spans="1:31" hidden="1">
      <c r="A2431" s="46">
        <v>52</v>
      </c>
      <c r="B2431" s="46" t="s">
        <v>950</v>
      </c>
      <c r="C2431" s="46" t="s">
        <v>216</v>
      </c>
      <c r="D2431" s="46" t="s">
        <v>217</v>
      </c>
      <c r="E2431" s="46" t="s">
        <v>7259</v>
      </c>
      <c r="F2431" s="46" t="s">
        <v>7539</v>
      </c>
      <c r="G2431" s="44" t="s">
        <v>7540</v>
      </c>
      <c r="H2431" s="44" t="s">
        <v>3</v>
      </c>
      <c r="I2431" s="46" t="s">
        <v>7539</v>
      </c>
      <c r="J2431" s="44" t="s">
        <v>7541</v>
      </c>
      <c r="K2431" s="46" t="s">
        <v>7542</v>
      </c>
      <c r="L2431" s="46">
        <v>18681872113</v>
      </c>
      <c r="M2431" s="46">
        <v>41912</v>
      </c>
      <c r="N2431" s="46" t="s">
        <v>186</v>
      </c>
      <c r="O2431" s="46" t="s">
        <v>187</v>
      </c>
      <c r="P2431" s="46" t="s">
        <v>188</v>
      </c>
      <c r="Q2431" s="46" t="s">
        <v>7</v>
      </c>
      <c r="R2431" s="46" t="s">
        <v>7</v>
      </c>
      <c r="S2431" s="46" t="s">
        <v>7543</v>
      </c>
      <c r="T2431" s="46" t="s">
        <v>7544</v>
      </c>
      <c r="U2431" s="46" t="s">
        <v>7545</v>
      </c>
      <c r="V2431" s="46">
        <v>42703</v>
      </c>
      <c r="W2431" s="46" t="s">
        <v>189</v>
      </c>
      <c r="X2431" s="46" t="s">
        <v>194</v>
      </c>
      <c r="Z2431" s="46" t="s">
        <v>198</v>
      </c>
      <c r="AB2431" s="46" t="s">
        <v>195</v>
      </c>
      <c r="AC2431" s="46" t="s">
        <v>6427</v>
      </c>
      <c r="AE2431" s="46" t="e">
        <v>#N/A</v>
      </c>
    </row>
    <row r="2432" spans="1:31" hidden="1">
      <c r="A2432" s="46">
        <v>53</v>
      </c>
      <c r="B2432" s="46" t="s">
        <v>950</v>
      </c>
      <c r="C2432" s="46" t="s">
        <v>216</v>
      </c>
      <c r="D2432" s="46" t="s">
        <v>217</v>
      </c>
      <c r="E2432" s="46" t="s">
        <v>7259</v>
      </c>
      <c r="F2432" s="46" t="s">
        <v>7546</v>
      </c>
      <c r="G2432" s="44" t="s">
        <v>7547</v>
      </c>
      <c r="H2432" s="44" t="s">
        <v>3</v>
      </c>
      <c r="I2432" s="46" t="s">
        <v>7546</v>
      </c>
      <c r="J2432" s="44" t="s">
        <v>7548</v>
      </c>
      <c r="K2432" s="46" t="s">
        <v>7549</v>
      </c>
      <c r="L2432" s="46">
        <v>13609167562</v>
      </c>
      <c r="M2432" s="46">
        <v>41913</v>
      </c>
      <c r="N2432" s="46" t="s">
        <v>186</v>
      </c>
      <c r="O2432" s="46" t="s">
        <v>191</v>
      </c>
      <c r="P2432" s="46" t="s">
        <v>200</v>
      </c>
      <c r="Q2432" s="46" t="s">
        <v>6</v>
      </c>
      <c r="R2432" s="46" t="s">
        <v>7</v>
      </c>
      <c r="S2432" s="46" t="s">
        <v>7550</v>
      </c>
      <c r="T2432" s="46" t="s">
        <v>7551</v>
      </c>
      <c r="U2432" s="46" t="s">
        <v>7552</v>
      </c>
      <c r="W2432" s="46" t="s">
        <v>201</v>
      </c>
      <c r="X2432" s="46" t="s">
        <v>194</v>
      </c>
      <c r="Z2432" s="46" t="s">
        <v>198</v>
      </c>
      <c r="AB2432" s="46" t="s">
        <v>195</v>
      </c>
      <c r="AC2432" s="46" t="s">
        <v>7553</v>
      </c>
      <c r="AE2432" s="46" t="e">
        <v>#N/A</v>
      </c>
    </row>
    <row r="2433" spans="1:31" hidden="1">
      <c r="A2433" s="46">
        <v>54</v>
      </c>
      <c r="B2433" s="46" t="s">
        <v>950</v>
      </c>
      <c r="C2433" s="46" t="s">
        <v>216</v>
      </c>
      <c r="D2433" s="46" t="s">
        <v>217</v>
      </c>
      <c r="E2433" s="46" t="s">
        <v>7259</v>
      </c>
      <c r="F2433" s="46" t="s">
        <v>7554</v>
      </c>
      <c r="G2433" s="44" t="s">
        <v>7555</v>
      </c>
      <c r="H2433" s="44" t="s">
        <v>3</v>
      </c>
      <c r="I2433" s="46" t="s">
        <v>7554</v>
      </c>
      <c r="J2433" s="44" t="s">
        <v>7556</v>
      </c>
      <c r="K2433" s="46" t="s">
        <v>7557</v>
      </c>
      <c r="L2433" s="46">
        <v>13609167562</v>
      </c>
      <c r="M2433" s="46">
        <v>41914</v>
      </c>
      <c r="N2433" s="46" t="s">
        <v>186</v>
      </c>
      <c r="O2433" s="46" t="s">
        <v>191</v>
      </c>
      <c r="P2433" s="46" t="s">
        <v>193</v>
      </c>
      <c r="Q2433" s="46" t="s">
        <v>7</v>
      </c>
      <c r="R2433" s="46" t="s">
        <v>7</v>
      </c>
      <c r="S2433" s="46" t="s">
        <v>7558</v>
      </c>
      <c r="T2433" s="46" t="s">
        <v>7559</v>
      </c>
      <c r="U2433" s="46" t="s">
        <v>7560</v>
      </c>
      <c r="V2433" s="46">
        <v>20160930</v>
      </c>
      <c r="W2433" s="46" t="s">
        <v>190</v>
      </c>
      <c r="X2433" s="46" t="s">
        <v>194</v>
      </c>
      <c r="Z2433" s="46" t="s">
        <v>198</v>
      </c>
      <c r="AB2433" s="46" t="s">
        <v>195</v>
      </c>
      <c r="AC2433" s="46" t="s">
        <v>6427</v>
      </c>
      <c r="AE2433" s="46" t="e">
        <v>#N/A</v>
      </c>
    </row>
    <row r="2434" spans="1:31" hidden="1">
      <c r="A2434" s="46">
        <v>55</v>
      </c>
      <c r="B2434" s="46" t="s">
        <v>950</v>
      </c>
      <c r="C2434" s="46" t="s">
        <v>216</v>
      </c>
      <c r="D2434" s="46" t="s">
        <v>217</v>
      </c>
      <c r="E2434" s="46" t="s">
        <v>7259</v>
      </c>
      <c r="F2434" s="46" t="s">
        <v>7561</v>
      </c>
      <c r="G2434" s="44" t="s">
        <v>7562</v>
      </c>
      <c r="H2434" s="44" t="s">
        <v>3</v>
      </c>
      <c r="I2434" s="46" t="s">
        <v>7561</v>
      </c>
      <c r="J2434" s="44" t="s">
        <v>7563</v>
      </c>
      <c r="K2434" s="46" t="s">
        <v>7564</v>
      </c>
      <c r="L2434" s="46">
        <v>18292085435</v>
      </c>
      <c r="M2434" s="46">
        <v>41915</v>
      </c>
      <c r="N2434" s="46" t="s">
        <v>186</v>
      </c>
      <c r="O2434" s="46" t="s">
        <v>187</v>
      </c>
      <c r="P2434" s="46" t="s">
        <v>200</v>
      </c>
      <c r="Q2434" s="46" t="s">
        <v>7</v>
      </c>
      <c r="R2434" s="46" t="s">
        <v>7</v>
      </c>
      <c r="S2434" s="46" t="s">
        <v>7565</v>
      </c>
      <c r="T2434" s="46" t="s">
        <v>7566</v>
      </c>
      <c r="U2434" s="46" t="s">
        <v>7567</v>
      </c>
      <c r="W2434" s="46" t="s">
        <v>201</v>
      </c>
      <c r="X2434" s="46" t="s">
        <v>194</v>
      </c>
      <c r="Z2434" s="46" t="s">
        <v>198</v>
      </c>
      <c r="AB2434" s="46" t="s">
        <v>195</v>
      </c>
      <c r="AC2434" s="46" t="s">
        <v>7568</v>
      </c>
      <c r="AE2434" s="46" t="e">
        <v>#N/A</v>
      </c>
    </row>
    <row r="2435" spans="1:31" hidden="1">
      <c r="A2435" s="46">
        <v>56</v>
      </c>
      <c r="B2435" s="46" t="s">
        <v>950</v>
      </c>
      <c r="C2435" s="46" t="s">
        <v>216</v>
      </c>
      <c r="D2435" s="46" t="s">
        <v>217</v>
      </c>
      <c r="E2435" s="46" t="s">
        <v>7259</v>
      </c>
      <c r="F2435" s="46" t="s">
        <v>7561</v>
      </c>
      <c r="G2435" s="44" t="s">
        <v>7562</v>
      </c>
      <c r="H2435" s="44" t="s">
        <v>46</v>
      </c>
      <c r="I2435" s="46" t="s">
        <v>7573</v>
      </c>
      <c r="J2435" s="44" t="s">
        <v>7569</v>
      </c>
      <c r="K2435" s="46" t="s">
        <v>7570</v>
      </c>
      <c r="L2435" s="46">
        <v>18220488103</v>
      </c>
      <c r="M2435" s="46">
        <v>42571</v>
      </c>
      <c r="N2435" s="46" t="s">
        <v>186</v>
      </c>
      <c r="O2435" s="46" t="s">
        <v>187</v>
      </c>
      <c r="P2435" s="46" t="s">
        <v>188</v>
      </c>
      <c r="Q2435" s="46" t="s">
        <v>7</v>
      </c>
      <c r="R2435" s="46" t="s">
        <v>7</v>
      </c>
      <c r="S2435" s="46" t="s">
        <v>7571</v>
      </c>
      <c r="T2435" s="46" t="s">
        <v>7572</v>
      </c>
      <c r="V2435" s="46">
        <v>42698</v>
      </c>
      <c r="W2435" s="46" t="s">
        <v>189</v>
      </c>
      <c r="X2435" s="46" t="s">
        <v>194</v>
      </c>
      <c r="Z2435" s="46" t="s">
        <v>198</v>
      </c>
      <c r="AA2435" s="46" t="e">
        <v>#N/A</v>
      </c>
      <c r="AB2435" s="46" t="s">
        <v>195</v>
      </c>
    </row>
    <row r="2436" spans="1:31" hidden="1">
      <c r="A2436" s="46">
        <v>57</v>
      </c>
      <c r="B2436" s="46" t="s">
        <v>950</v>
      </c>
      <c r="C2436" s="46" t="s">
        <v>216</v>
      </c>
      <c r="D2436" s="46" t="s">
        <v>217</v>
      </c>
      <c r="E2436" s="46" t="s">
        <v>7259</v>
      </c>
      <c r="F2436" s="46" t="s">
        <v>7546</v>
      </c>
      <c r="G2436" s="44" t="s">
        <v>7547</v>
      </c>
      <c r="H2436" s="44" t="s">
        <v>46</v>
      </c>
      <c r="I2436" s="46" t="s">
        <v>7573</v>
      </c>
      <c r="J2436" s="44" t="s">
        <v>7569</v>
      </c>
      <c r="K2436" s="46" t="s">
        <v>7570</v>
      </c>
      <c r="L2436" s="46">
        <v>18220488103</v>
      </c>
      <c r="M2436" s="46">
        <v>42553</v>
      </c>
      <c r="N2436" s="46" t="s">
        <v>186</v>
      </c>
      <c r="O2436" s="46" t="s">
        <v>187</v>
      </c>
      <c r="P2436" s="46" t="s">
        <v>188</v>
      </c>
      <c r="Q2436" s="46" t="s">
        <v>6</v>
      </c>
      <c r="R2436" s="46" t="s">
        <v>7</v>
      </c>
      <c r="S2436" s="46" t="s">
        <v>7571</v>
      </c>
      <c r="T2436" s="46" t="s">
        <v>7572</v>
      </c>
      <c r="V2436" s="46">
        <v>42698</v>
      </c>
      <c r="W2436" s="46" t="s">
        <v>189</v>
      </c>
      <c r="X2436" s="46" t="s">
        <v>194</v>
      </c>
      <c r="Z2436" s="46" t="s">
        <v>198</v>
      </c>
      <c r="AA2436" s="46" t="e">
        <v>#N/A</v>
      </c>
      <c r="AB2436" s="46" t="s">
        <v>195</v>
      </c>
    </row>
    <row r="2437" spans="1:31" hidden="1">
      <c r="A2437" s="46">
        <v>58</v>
      </c>
      <c r="B2437" s="46" t="s">
        <v>950</v>
      </c>
      <c r="C2437" s="46" t="s">
        <v>216</v>
      </c>
      <c r="D2437" s="46" t="s">
        <v>217</v>
      </c>
      <c r="E2437" s="46" t="s">
        <v>7259</v>
      </c>
      <c r="F2437" s="46" t="s">
        <v>7472</v>
      </c>
      <c r="G2437" s="44" t="s">
        <v>7473</v>
      </c>
      <c r="H2437" s="44" t="s">
        <v>46</v>
      </c>
      <c r="I2437" s="46" t="s">
        <v>7573</v>
      </c>
      <c r="J2437" s="44" t="s">
        <v>7569</v>
      </c>
      <c r="K2437" s="46" t="s">
        <v>7570</v>
      </c>
      <c r="L2437" s="46">
        <v>18220488103</v>
      </c>
      <c r="M2437" s="46">
        <v>42571</v>
      </c>
      <c r="N2437" s="46" t="s">
        <v>186</v>
      </c>
      <c r="O2437" s="46" t="s">
        <v>187</v>
      </c>
      <c r="P2437" s="46" t="s">
        <v>188</v>
      </c>
      <c r="Q2437" s="46" t="s">
        <v>7</v>
      </c>
      <c r="R2437" s="46" t="s">
        <v>7</v>
      </c>
      <c r="S2437" s="46" t="s">
        <v>7571</v>
      </c>
      <c r="T2437" s="46" t="s">
        <v>7572</v>
      </c>
      <c r="V2437" s="46">
        <v>42698</v>
      </c>
      <c r="W2437" s="46" t="s">
        <v>189</v>
      </c>
      <c r="X2437" s="46" t="s">
        <v>194</v>
      </c>
      <c r="Z2437" s="46" t="s">
        <v>198</v>
      </c>
      <c r="AA2437" s="46" t="e">
        <v>#N/A</v>
      </c>
      <c r="AB2437" s="46" t="s">
        <v>195</v>
      </c>
    </row>
    <row r="2438" spans="1:31" hidden="1">
      <c r="A2438" s="46">
        <v>59</v>
      </c>
      <c r="B2438" s="46" t="s">
        <v>950</v>
      </c>
      <c r="C2438" s="46" t="s">
        <v>216</v>
      </c>
      <c r="D2438" s="46" t="s">
        <v>217</v>
      </c>
      <c r="E2438" s="46" t="s">
        <v>7259</v>
      </c>
      <c r="F2438" s="46" t="s">
        <v>1451</v>
      </c>
      <c r="G2438" s="44" t="s">
        <v>7574</v>
      </c>
      <c r="H2438" s="44" t="s">
        <v>46</v>
      </c>
      <c r="I2438" s="46" t="s">
        <v>7578</v>
      </c>
      <c r="J2438" s="44" t="s">
        <v>7575</v>
      </c>
      <c r="K2438" s="46" t="s">
        <v>7576</v>
      </c>
      <c r="L2438" s="46">
        <v>18092295726</v>
      </c>
      <c r="M2438" s="46">
        <v>42571</v>
      </c>
      <c r="N2438" s="46" t="s">
        <v>186</v>
      </c>
      <c r="O2438" s="46" t="s">
        <v>187</v>
      </c>
      <c r="P2438" s="46" t="s">
        <v>188</v>
      </c>
      <c r="Q2438" s="46" t="s">
        <v>7</v>
      </c>
      <c r="R2438" s="46" t="s">
        <v>7</v>
      </c>
      <c r="S2438" s="46" t="s">
        <v>7571</v>
      </c>
      <c r="T2438" s="46" t="s">
        <v>7572</v>
      </c>
      <c r="V2438" s="46">
        <v>42698</v>
      </c>
      <c r="W2438" s="46" t="s">
        <v>189</v>
      </c>
      <c r="X2438" s="46" t="s">
        <v>194</v>
      </c>
      <c r="Z2438" s="46" t="s">
        <v>198</v>
      </c>
      <c r="AA2438" s="46" t="e">
        <v>#N/A</v>
      </c>
      <c r="AB2438" s="46" t="s">
        <v>195</v>
      </c>
    </row>
    <row r="2439" spans="1:31" hidden="1">
      <c r="A2439" s="46">
        <v>60</v>
      </c>
      <c r="B2439" s="46" t="s">
        <v>950</v>
      </c>
      <c r="C2439" s="46" t="s">
        <v>216</v>
      </c>
      <c r="D2439" s="46" t="s">
        <v>217</v>
      </c>
      <c r="E2439" s="46" t="s">
        <v>7259</v>
      </c>
      <c r="F2439" s="46" t="s">
        <v>7577</v>
      </c>
      <c r="G2439" s="44" t="s">
        <v>7518</v>
      </c>
      <c r="H2439" s="44" t="s">
        <v>46</v>
      </c>
      <c r="I2439" s="46" t="s">
        <v>7573</v>
      </c>
      <c r="J2439" s="44" t="s">
        <v>7569</v>
      </c>
      <c r="K2439" s="46" t="s">
        <v>7570</v>
      </c>
      <c r="L2439" s="46">
        <v>18220488103</v>
      </c>
      <c r="M2439" s="46">
        <v>42571</v>
      </c>
      <c r="N2439" s="46" t="s">
        <v>186</v>
      </c>
      <c r="O2439" s="46" t="s">
        <v>187</v>
      </c>
      <c r="P2439" s="46" t="s">
        <v>188</v>
      </c>
      <c r="Q2439" s="46" t="s">
        <v>7</v>
      </c>
      <c r="R2439" s="46" t="s">
        <v>7</v>
      </c>
      <c r="S2439" s="46" t="s">
        <v>7571</v>
      </c>
      <c r="T2439" s="46" t="s">
        <v>7572</v>
      </c>
      <c r="V2439" s="46">
        <v>42698</v>
      </c>
      <c r="W2439" s="46" t="s">
        <v>189</v>
      </c>
      <c r="X2439" s="46" t="s">
        <v>194</v>
      </c>
      <c r="Z2439" s="46" t="s">
        <v>198</v>
      </c>
      <c r="AA2439" s="46" t="e">
        <v>#N/A</v>
      </c>
      <c r="AB2439" s="46" t="s">
        <v>195</v>
      </c>
    </row>
    <row r="2440" spans="1:31" hidden="1">
      <c r="A2440" s="46">
        <v>61</v>
      </c>
      <c r="B2440" s="46" t="s">
        <v>950</v>
      </c>
      <c r="C2440" s="46" t="s">
        <v>216</v>
      </c>
      <c r="D2440" s="46" t="s">
        <v>217</v>
      </c>
      <c r="E2440" s="46" t="s">
        <v>7259</v>
      </c>
      <c r="F2440" s="46" t="s">
        <v>7500</v>
      </c>
      <c r="G2440" s="44" t="s">
        <v>7501</v>
      </c>
      <c r="H2440" s="44" t="s">
        <v>46</v>
      </c>
      <c r="I2440" s="46" t="s">
        <v>7573</v>
      </c>
      <c r="J2440" s="44" t="s">
        <v>7569</v>
      </c>
      <c r="K2440" s="46" t="s">
        <v>7570</v>
      </c>
      <c r="L2440" s="46">
        <v>18220488103</v>
      </c>
      <c r="M2440" s="46">
        <v>42571</v>
      </c>
      <c r="N2440" s="46" t="s">
        <v>186</v>
      </c>
      <c r="O2440" s="46" t="s">
        <v>187</v>
      </c>
      <c r="P2440" s="46" t="s">
        <v>188</v>
      </c>
      <c r="Q2440" s="46" t="s">
        <v>7</v>
      </c>
      <c r="R2440" s="46" t="s">
        <v>7</v>
      </c>
      <c r="S2440" s="46" t="s">
        <v>7571</v>
      </c>
      <c r="T2440" s="46" t="s">
        <v>7572</v>
      </c>
      <c r="V2440" s="46">
        <v>42698</v>
      </c>
      <c r="W2440" s="46" t="s">
        <v>189</v>
      </c>
      <c r="X2440" s="46" t="s">
        <v>194</v>
      </c>
      <c r="Z2440" s="46" t="s">
        <v>198</v>
      </c>
      <c r="AA2440" s="46" t="e">
        <v>#N/A</v>
      </c>
      <c r="AB2440" s="46" t="s">
        <v>195</v>
      </c>
    </row>
    <row r="2441" spans="1:31" hidden="1">
      <c r="A2441" s="46">
        <v>62</v>
      </c>
      <c r="B2441" s="46" t="s">
        <v>950</v>
      </c>
      <c r="C2441" s="46" t="s">
        <v>216</v>
      </c>
      <c r="D2441" s="46" t="s">
        <v>217</v>
      </c>
      <c r="E2441" s="46" t="s">
        <v>7259</v>
      </c>
      <c r="F2441" s="46" t="s">
        <v>7554</v>
      </c>
      <c r="G2441" s="44" t="s">
        <v>7555</v>
      </c>
      <c r="H2441" s="44" t="s">
        <v>46</v>
      </c>
      <c r="I2441" s="46" t="s">
        <v>7578</v>
      </c>
      <c r="J2441" s="44" t="s">
        <v>7575</v>
      </c>
      <c r="K2441" s="46" t="s">
        <v>7576</v>
      </c>
      <c r="L2441" s="46">
        <v>18092295726</v>
      </c>
      <c r="M2441" s="46">
        <v>42571</v>
      </c>
      <c r="N2441" s="46" t="s">
        <v>186</v>
      </c>
      <c r="O2441" s="46" t="s">
        <v>187</v>
      </c>
      <c r="P2441" s="46" t="s">
        <v>188</v>
      </c>
      <c r="Q2441" s="46" t="s">
        <v>7</v>
      </c>
      <c r="R2441" s="46" t="s">
        <v>7</v>
      </c>
      <c r="S2441" s="46" t="s">
        <v>7571</v>
      </c>
      <c r="T2441" s="46" t="s">
        <v>7572</v>
      </c>
      <c r="V2441" s="46">
        <v>42698</v>
      </c>
      <c r="W2441" s="46" t="s">
        <v>189</v>
      </c>
      <c r="X2441" s="46" t="s">
        <v>194</v>
      </c>
      <c r="Z2441" s="46" t="s">
        <v>198</v>
      </c>
      <c r="AA2441" s="46" t="e">
        <v>#N/A</v>
      </c>
      <c r="AB2441" s="46" t="s">
        <v>195</v>
      </c>
    </row>
    <row r="2442" spans="1:31" hidden="1">
      <c r="A2442" s="46">
        <v>63</v>
      </c>
      <c r="B2442" s="46" t="s">
        <v>950</v>
      </c>
      <c r="C2442" s="46" t="s">
        <v>216</v>
      </c>
      <c r="D2442" s="46" t="s">
        <v>217</v>
      </c>
      <c r="E2442" s="46" t="s">
        <v>7259</v>
      </c>
      <c r="F2442" s="46" t="s">
        <v>7539</v>
      </c>
      <c r="G2442" s="44" t="s">
        <v>7540</v>
      </c>
      <c r="H2442" s="44" t="s">
        <v>46</v>
      </c>
      <c r="I2442" s="46" t="s">
        <v>7578</v>
      </c>
      <c r="J2442" s="44" t="s">
        <v>7575</v>
      </c>
      <c r="K2442" s="46" t="s">
        <v>7576</v>
      </c>
      <c r="L2442" s="46">
        <v>18092295726</v>
      </c>
      <c r="M2442" s="46">
        <v>42571</v>
      </c>
      <c r="N2442" s="46" t="s">
        <v>186</v>
      </c>
      <c r="O2442" s="46" t="s">
        <v>187</v>
      </c>
      <c r="P2442" s="46" t="s">
        <v>188</v>
      </c>
      <c r="Q2442" s="46" t="s">
        <v>7</v>
      </c>
      <c r="R2442" s="46" t="s">
        <v>7</v>
      </c>
      <c r="S2442" s="46" t="s">
        <v>7571</v>
      </c>
      <c r="T2442" s="46" t="s">
        <v>7572</v>
      </c>
      <c r="V2442" s="46">
        <v>42698</v>
      </c>
      <c r="W2442" s="46" t="s">
        <v>189</v>
      </c>
      <c r="X2442" s="46" t="s">
        <v>194</v>
      </c>
      <c r="Z2442" s="46" t="s">
        <v>198</v>
      </c>
      <c r="AA2442" s="46" t="e">
        <v>#N/A</v>
      </c>
      <c r="AB2442" s="46" t="s">
        <v>34</v>
      </c>
    </row>
    <row r="2443" spans="1:31" hidden="1">
      <c r="A2443" s="46">
        <v>64</v>
      </c>
      <c r="B2443" s="46" t="s">
        <v>950</v>
      </c>
      <c r="C2443" s="46" t="s">
        <v>216</v>
      </c>
      <c r="D2443" s="46" t="s">
        <v>217</v>
      </c>
      <c r="E2443" s="46" t="s">
        <v>7259</v>
      </c>
      <c r="F2443" s="46" t="s">
        <v>7493</v>
      </c>
      <c r="G2443" s="44" t="s">
        <v>7494</v>
      </c>
      <c r="H2443" s="44" t="s">
        <v>46</v>
      </c>
      <c r="I2443" s="46" t="s">
        <v>7578</v>
      </c>
      <c r="J2443" s="44" t="s">
        <v>7575</v>
      </c>
      <c r="K2443" s="46" t="s">
        <v>7576</v>
      </c>
      <c r="L2443" s="46">
        <v>18092295726</v>
      </c>
      <c r="M2443" s="46">
        <v>42571</v>
      </c>
      <c r="N2443" s="46" t="s">
        <v>186</v>
      </c>
      <c r="O2443" s="46" t="s">
        <v>187</v>
      </c>
      <c r="P2443" s="46" t="s">
        <v>188</v>
      </c>
      <c r="Q2443" s="46" t="s">
        <v>7</v>
      </c>
      <c r="R2443" s="46" t="s">
        <v>7</v>
      </c>
      <c r="S2443" s="46" t="s">
        <v>7571</v>
      </c>
      <c r="T2443" s="46" t="s">
        <v>7572</v>
      </c>
      <c r="V2443" s="46">
        <v>42698</v>
      </c>
      <c r="W2443" s="46" t="s">
        <v>189</v>
      </c>
      <c r="X2443" s="46" t="s">
        <v>194</v>
      </c>
      <c r="Z2443" s="46" t="s">
        <v>198</v>
      </c>
      <c r="AA2443" s="46" t="e">
        <v>#N/A</v>
      </c>
      <c r="AB2443" s="46" t="s">
        <v>195</v>
      </c>
    </row>
    <row r="2444" spans="1:31" hidden="1">
      <c r="A2444" s="46">
        <v>65</v>
      </c>
      <c r="B2444" s="46" t="s">
        <v>950</v>
      </c>
      <c r="C2444" s="46" t="s">
        <v>216</v>
      </c>
      <c r="D2444" s="46" t="s">
        <v>217</v>
      </c>
      <c r="E2444" s="46" t="s">
        <v>7259</v>
      </c>
      <c r="F2444" s="46" t="s">
        <v>7579</v>
      </c>
      <c r="G2444" s="44" t="s">
        <v>7480</v>
      </c>
      <c r="H2444" s="44" t="s">
        <v>46</v>
      </c>
      <c r="I2444" s="46" t="s">
        <v>7578</v>
      </c>
      <c r="J2444" s="44" t="s">
        <v>7575</v>
      </c>
      <c r="K2444" s="46" t="s">
        <v>7576</v>
      </c>
      <c r="L2444" s="46">
        <v>18092295726</v>
      </c>
      <c r="M2444" s="46">
        <v>42571</v>
      </c>
      <c r="N2444" s="46" t="s">
        <v>186</v>
      </c>
      <c r="O2444" s="46" t="s">
        <v>187</v>
      </c>
      <c r="P2444" s="46" t="s">
        <v>188</v>
      </c>
      <c r="Q2444" s="46" t="s">
        <v>7</v>
      </c>
      <c r="R2444" s="46" t="s">
        <v>7</v>
      </c>
      <c r="S2444" s="46" t="s">
        <v>7571</v>
      </c>
      <c r="T2444" s="46" t="s">
        <v>7572</v>
      </c>
      <c r="V2444" s="46">
        <v>42698</v>
      </c>
      <c r="W2444" s="46" t="s">
        <v>189</v>
      </c>
      <c r="X2444" s="46" t="s">
        <v>194</v>
      </c>
      <c r="Z2444" s="46" t="s">
        <v>198</v>
      </c>
      <c r="AA2444" s="46" t="e">
        <v>#N/A</v>
      </c>
      <c r="AB2444" s="46" t="s">
        <v>195</v>
      </c>
    </row>
    <row r="2445" spans="1:31" hidden="1">
      <c r="A2445" s="46">
        <v>66</v>
      </c>
      <c r="B2445" s="46" t="s">
        <v>950</v>
      </c>
      <c r="C2445" s="46" t="s">
        <v>216</v>
      </c>
      <c r="D2445" s="46" t="s">
        <v>217</v>
      </c>
      <c r="E2445" s="46" t="s">
        <v>7259</v>
      </c>
      <c r="F2445" s="46" t="s">
        <v>7580</v>
      </c>
      <c r="G2445" s="44" t="s">
        <v>7581</v>
      </c>
      <c r="H2445" s="44" t="s">
        <v>46</v>
      </c>
      <c r="I2445" s="46" t="s">
        <v>7578</v>
      </c>
      <c r="J2445" s="44" t="s">
        <v>7575</v>
      </c>
      <c r="K2445" s="46" t="s">
        <v>7576</v>
      </c>
      <c r="L2445" s="46">
        <v>18092295726</v>
      </c>
      <c r="M2445" s="46">
        <v>42571</v>
      </c>
      <c r="N2445" s="46" t="s">
        <v>186</v>
      </c>
      <c r="O2445" s="46" t="s">
        <v>187</v>
      </c>
      <c r="P2445" s="46" t="s">
        <v>188</v>
      </c>
      <c r="Q2445" s="46" t="s">
        <v>7</v>
      </c>
      <c r="R2445" s="46" t="s">
        <v>7</v>
      </c>
      <c r="S2445" s="46" t="s">
        <v>7571</v>
      </c>
      <c r="T2445" s="46" t="s">
        <v>7572</v>
      </c>
      <c r="V2445" s="46">
        <v>42698</v>
      </c>
      <c r="W2445" s="46" t="s">
        <v>189</v>
      </c>
      <c r="X2445" s="46" t="s">
        <v>194</v>
      </c>
      <c r="Z2445" s="46" t="s">
        <v>198</v>
      </c>
      <c r="AA2445" s="46" t="e">
        <v>#N/A</v>
      </c>
      <c r="AB2445" s="46" t="s">
        <v>195</v>
      </c>
    </row>
    <row r="2446" spans="1:31" hidden="1">
      <c r="A2446" s="46">
        <v>67</v>
      </c>
      <c r="B2446" s="46" t="s">
        <v>950</v>
      </c>
      <c r="C2446" s="46" t="s">
        <v>216</v>
      </c>
      <c r="D2446" s="46" t="s">
        <v>217</v>
      </c>
      <c r="E2446" s="46" t="s">
        <v>7259</v>
      </c>
      <c r="F2446" s="46" t="s">
        <v>7582</v>
      </c>
      <c r="G2446" s="44" t="s">
        <v>7583</v>
      </c>
      <c r="H2446" s="44" t="s">
        <v>3</v>
      </c>
      <c r="I2446" s="46" t="s">
        <v>7582</v>
      </c>
      <c r="J2446" s="44" t="s">
        <v>7584</v>
      </c>
      <c r="K2446" s="46" t="s">
        <v>7585</v>
      </c>
      <c r="L2446" s="46">
        <v>15330006286</v>
      </c>
      <c r="M2446" s="46" t="s">
        <v>7586</v>
      </c>
      <c r="N2446" s="46" t="s">
        <v>186</v>
      </c>
      <c r="O2446" s="46" t="s">
        <v>187</v>
      </c>
      <c r="P2446" s="46" t="s">
        <v>193</v>
      </c>
      <c r="Q2446" s="46" t="s">
        <v>7</v>
      </c>
      <c r="R2446" s="46" t="s">
        <v>4</v>
      </c>
      <c r="S2446" s="46" t="s">
        <v>6808</v>
      </c>
      <c r="T2446" s="46" t="s">
        <v>7587</v>
      </c>
      <c r="W2446" s="46" t="s">
        <v>189</v>
      </c>
      <c r="X2446" s="46" t="s">
        <v>194</v>
      </c>
      <c r="Z2446" s="46" t="s">
        <v>198</v>
      </c>
      <c r="AA2446" s="46">
        <v>30</v>
      </c>
      <c r="AB2446" s="46" t="s">
        <v>195</v>
      </c>
      <c r="AC2446" s="46" t="s">
        <v>7424</v>
      </c>
      <c r="AD2446" s="46" t="s">
        <v>194</v>
      </c>
      <c r="AE2446" s="46" t="s">
        <v>3</v>
      </c>
    </row>
    <row r="2447" spans="1:31" hidden="1">
      <c r="A2447" s="46">
        <v>68</v>
      </c>
      <c r="B2447" s="46" t="s">
        <v>950</v>
      </c>
      <c r="C2447" s="46" t="s">
        <v>216</v>
      </c>
      <c r="D2447" s="46" t="s">
        <v>217</v>
      </c>
      <c r="E2447" s="46" t="s">
        <v>7259</v>
      </c>
      <c r="F2447" s="46" t="s">
        <v>7582</v>
      </c>
      <c r="G2447" s="44" t="s">
        <v>7583</v>
      </c>
      <c r="H2447" s="44" t="s">
        <v>8</v>
      </c>
      <c r="I2447" s="46" t="s">
        <v>7588</v>
      </c>
      <c r="J2447" s="44" t="s">
        <v>7589</v>
      </c>
      <c r="K2447" s="46" t="s">
        <v>7590</v>
      </c>
      <c r="L2447" s="46">
        <v>15202966968</v>
      </c>
      <c r="M2447" s="46" t="s">
        <v>7586</v>
      </c>
      <c r="N2447" s="46" t="s">
        <v>186</v>
      </c>
      <c r="O2447" s="46" t="s">
        <v>187</v>
      </c>
      <c r="P2447" s="46" t="s">
        <v>200</v>
      </c>
      <c r="Q2447" s="46" t="s">
        <v>7</v>
      </c>
      <c r="R2447" s="46" t="s">
        <v>4</v>
      </c>
      <c r="S2447" s="46" t="s">
        <v>7591</v>
      </c>
      <c r="T2447" s="46" t="s">
        <v>7587</v>
      </c>
      <c r="W2447" s="46" t="s">
        <v>201</v>
      </c>
      <c r="X2447" s="46" t="s">
        <v>194</v>
      </c>
      <c r="Z2447" s="46" t="s">
        <v>198</v>
      </c>
      <c r="AA2447" s="46">
        <v>30</v>
      </c>
      <c r="AB2447" s="46" t="s">
        <v>195</v>
      </c>
      <c r="AC2447" s="46" t="s">
        <v>7424</v>
      </c>
      <c r="AD2447" s="46" t="s">
        <v>194</v>
      </c>
      <c r="AE2447" s="46" t="s">
        <v>8</v>
      </c>
    </row>
    <row r="2448" spans="1:31" hidden="1">
      <c r="A2448" s="46">
        <v>69</v>
      </c>
      <c r="B2448" s="46" t="s">
        <v>950</v>
      </c>
      <c r="C2448" s="46" t="s">
        <v>216</v>
      </c>
      <c r="D2448" s="46" t="s">
        <v>217</v>
      </c>
      <c r="E2448" s="46" t="s">
        <v>7259</v>
      </c>
      <c r="F2448" s="46" t="s">
        <v>7582</v>
      </c>
      <c r="G2448" s="44" t="s">
        <v>7583</v>
      </c>
      <c r="H2448" s="44" t="s">
        <v>46</v>
      </c>
      <c r="I2448" s="46" t="s">
        <v>9564</v>
      </c>
      <c r="J2448" s="44" t="s">
        <v>7592</v>
      </c>
      <c r="K2448" s="46" t="s">
        <v>7593</v>
      </c>
      <c r="L2448" s="46">
        <v>18710778590</v>
      </c>
      <c r="M2448" s="46" t="s">
        <v>7594</v>
      </c>
      <c r="N2448" s="46" t="s">
        <v>186</v>
      </c>
      <c r="O2448" s="46" t="s">
        <v>194</v>
      </c>
      <c r="P2448" s="46" t="s">
        <v>188</v>
      </c>
      <c r="Q2448" s="46" t="s">
        <v>7</v>
      </c>
      <c r="R2448" s="46" t="s">
        <v>4</v>
      </c>
      <c r="S2448" s="46" t="s">
        <v>194</v>
      </c>
      <c r="T2448" s="46" t="s">
        <v>194</v>
      </c>
      <c r="W2448" s="46" t="s">
        <v>189</v>
      </c>
      <c r="X2448" s="46" t="s">
        <v>194</v>
      </c>
      <c r="Z2448" s="46" t="s">
        <v>198</v>
      </c>
      <c r="AA2448" s="46">
        <v>30</v>
      </c>
      <c r="AB2448" s="46" t="s">
        <v>195</v>
      </c>
      <c r="AC2448" s="46" t="s">
        <v>7424</v>
      </c>
      <c r="AD2448" s="46" t="s">
        <v>194</v>
      </c>
      <c r="AE2448" s="46" t="s">
        <v>46</v>
      </c>
    </row>
    <row r="2449" spans="1:31" hidden="1">
      <c r="A2449" s="46">
        <v>70</v>
      </c>
      <c r="B2449" s="46" t="s">
        <v>950</v>
      </c>
      <c r="C2449" s="46" t="s">
        <v>216</v>
      </c>
      <c r="D2449" s="46" t="s">
        <v>217</v>
      </c>
      <c r="E2449" s="46" t="s">
        <v>7259</v>
      </c>
      <c r="F2449" s="46" t="s">
        <v>7595</v>
      </c>
      <c r="G2449" s="44" t="s">
        <v>7596</v>
      </c>
      <c r="H2449" s="44" t="s">
        <v>3</v>
      </c>
      <c r="I2449" s="46" t="s">
        <v>7595</v>
      </c>
      <c r="J2449" s="44" t="s">
        <v>7597</v>
      </c>
      <c r="K2449" s="46" t="s">
        <v>7598</v>
      </c>
      <c r="L2449" s="46" t="s">
        <v>7599</v>
      </c>
      <c r="M2449" s="46" t="s">
        <v>7600</v>
      </c>
      <c r="N2449" s="46" t="s">
        <v>186</v>
      </c>
      <c r="O2449" s="46" t="s">
        <v>187</v>
      </c>
      <c r="P2449" s="46" t="s">
        <v>200</v>
      </c>
      <c r="Q2449" s="46" t="s">
        <v>7</v>
      </c>
      <c r="R2449" s="46" t="s">
        <v>4</v>
      </c>
      <c r="S2449" s="46" t="s">
        <v>6808</v>
      </c>
      <c r="T2449" s="46" t="s">
        <v>7587</v>
      </c>
      <c r="W2449" s="46" t="s">
        <v>201</v>
      </c>
      <c r="X2449" s="46" t="s">
        <v>194</v>
      </c>
      <c r="Z2449" s="46" t="s">
        <v>198</v>
      </c>
      <c r="AA2449" s="46">
        <v>10</v>
      </c>
      <c r="AB2449" s="46" t="s">
        <v>195</v>
      </c>
      <c r="AC2449" s="46" t="s">
        <v>7424</v>
      </c>
      <c r="AD2449" s="46" t="s">
        <v>194</v>
      </c>
      <c r="AE2449" s="46" t="s">
        <v>3</v>
      </c>
    </row>
    <row r="2450" spans="1:31" hidden="1">
      <c r="A2450" s="46">
        <v>71</v>
      </c>
      <c r="B2450" s="46" t="s">
        <v>950</v>
      </c>
      <c r="C2450" s="46" t="s">
        <v>216</v>
      </c>
      <c r="D2450" s="46" t="s">
        <v>217</v>
      </c>
      <c r="E2450" s="46" t="s">
        <v>7259</v>
      </c>
      <c r="F2450" s="46" t="s">
        <v>7595</v>
      </c>
      <c r="G2450" s="44" t="s">
        <v>7596</v>
      </c>
      <c r="H2450" s="44" t="s">
        <v>8</v>
      </c>
      <c r="I2450" s="46" t="s">
        <v>7601</v>
      </c>
      <c r="J2450" s="44" t="s">
        <v>7589</v>
      </c>
      <c r="K2450" s="46" t="s">
        <v>7602</v>
      </c>
      <c r="L2450" s="46">
        <v>18161831007</v>
      </c>
      <c r="M2450" s="46" t="s">
        <v>7586</v>
      </c>
      <c r="N2450" s="46" t="s">
        <v>186</v>
      </c>
      <c r="O2450" s="46" t="s">
        <v>187</v>
      </c>
      <c r="P2450" s="46" t="s">
        <v>200</v>
      </c>
      <c r="Q2450" s="46" t="s">
        <v>7</v>
      </c>
      <c r="R2450" s="46" t="s">
        <v>4</v>
      </c>
      <c r="S2450" s="46" t="s">
        <v>7591</v>
      </c>
      <c r="T2450" s="46" t="s">
        <v>7587</v>
      </c>
      <c r="W2450" s="46" t="s">
        <v>201</v>
      </c>
      <c r="X2450" s="46" t="s">
        <v>194</v>
      </c>
      <c r="Z2450" s="46" t="s">
        <v>198</v>
      </c>
      <c r="AA2450" s="46">
        <v>10</v>
      </c>
      <c r="AB2450" s="46" t="s">
        <v>195</v>
      </c>
      <c r="AC2450" s="46" t="s">
        <v>7424</v>
      </c>
      <c r="AD2450" s="46" t="s">
        <v>194</v>
      </c>
      <c r="AE2450" s="46" t="s">
        <v>8</v>
      </c>
    </row>
    <row r="2451" spans="1:31" hidden="1">
      <c r="A2451" s="46">
        <v>73</v>
      </c>
      <c r="B2451" s="46" t="s">
        <v>950</v>
      </c>
      <c r="C2451" s="46" t="s">
        <v>216</v>
      </c>
      <c r="D2451" s="46" t="s">
        <v>217</v>
      </c>
      <c r="E2451" s="46" t="s">
        <v>7259</v>
      </c>
      <c r="F2451" s="46" t="s">
        <v>7603</v>
      </c>
      <c r="G2451" s="44" t="s">
        <v>7604</v>
      </c>
      <c r="H2451" s="44" t="s">
        <v>3</v>
      </c>
      <c r="I2451" s="46" t="s">
        <v>7603</v>
      </c>
      <c r="J2451" s="44" t="s">
        <v>7605</v>
      </c>
      <c r="K2451" s="46" t="s">
        <v>7606</v>
      </c>
      <c r="L2451" s="46">
        <v>18729982508</v>
      </c>
      <c r="M2451" s="46" t="s">
        <v>7607</v>
      </c>
      <c r="N2451" s="46" t="s">
        <v>186</v>
      </c>
      <c r="O2451" s="46" t="s">
        <v>187</v>
      </c>
      <c r="P2451" s="46" t="s">
        <v>193</v>
      </c>
      <c r="Q2451" s="46" t="s">
        <v>7</v>
      </c>
      <c r="R2451" s="46" t="s">
        <v>4</v>
      </c>
      <c r="S2451" s="46" t="s">
        <v>6808</v>
      </c>
      <c r="T2451" s="46" t="s">
        <v>7587</v>
      </c>
      <c r="W2451" s="46" t="s">
        <v>189</v>
      </c>
      <c r="X2451" s="46" t="s">
        <v>194</v>
      </c>
      <c r="Z2451" s="46" t="s">
        <v>198</v>
      </c>
      <c r="AA2451" s="46">
        <v>32</v>
      </c>
      <c r="AB2451" s="46" t="s">
        <v>195</v>
      </c>
      <c r="AC2451" s="46" t="s">
        <v>7424</v>
      </c>
      <c r="AD2451" s="46" t="s">
        <v>194</v>
      </c>
      <c r="AE2451" s="46" t="s">
        <v>3</v>
      </c>
    </row>
    <row r="2452" spans="1:31" hidden="1">
      <c r="A2452" s="46">
        <v>74</v>
      </c>
      <c r="B2452" s="46" t="s">
        <v>950</v>
      </c>
      <c r="C2452" s="46" t="s">
        <v>216</v>
      </c>
      <c r="D2452" s="46" t="s">
        <v>217</v>
      </c>
      <c r="E2452" s="46" t="s">
        <v>7259</v>
      </c>
      <c r="F2452" s="46" t="s">
        <v>7603</v>
      </c>
      <c r="G2452" s="44" t="s">
        <v>7604</v>
      </c>
      <c r="H2452" s="44" t="s">
        <v>8</v>
      </c>
      <c r="I2452" s="46" t="s">
        <v>7608</v>
      </c>
      <c r="J2452" s="44" t="s">
        <v>7609</v>
      </c>
      <c r="K2452" s="46" t="s">
        <v>7610</v>
      </c>
      <c r="L2452" s="46">
        <v>18629597015</v>
      </c>
      <c r="M2452" s="46" t="s">
        <v>7607</v>
      </c>
      <c r="N2452" s="46" t="s">
        <v>186</v>
      </c>
      <c r="O2452" s="46" t="s">
        <v>187</v>
      </c>
      <c r="P2452" s="46" t="s">
        <v>200</v>
      </c>
      <c r="Q2452" s="46" t="s">
        <v>7</v>
      </c>
      <c r="R2452" s="46" t="s">
        <v>4</v>
      </c>
      <c r="S2452" s="46" t="s">
        <v>6808</v>
      </c>
      <c r="T2452" s="46" t="s">
        <v>7587</v>
      </c>
      <c r="W2452" s="46" t="s">
        <v>201</v>
      </c>
      <c r="X2452" s="46" t="s">
        <v>194</v>
      </c>
      <c r="Z2452" s="46" t="s">
        <v>198</v>
      </c>
      <c r="AA2452" s="46">
        <v>32</v>
      </c>
      <c r="AB2452" s="46" t="s">
        <v>195</v>
      </c>
      <c r="AC2452" s="46" t="s">
        <v>7424</v>
      </c>
      <c r="AD2452" s="46" t="s">
        <v>194</v>
      </c>
      <c r="AE2452" s="46" t="s">
        <v>8</v>
      </c>
    </row>
    <row r="2453" spans="1:31" hidden="1">
      <c r="A2453" s="46">
        <v>75</v>
      </c>
      <c r="B2453" s="46" t="s">
        <v>950</v>
      </c>
      <c r="C2453" s="46" t="s">
        <v>216</v>
      </c>
      <c r="D2453" s="46" t="s">
        <v>217</v>
      </c>
      <c r="E2453" s="46" t="s">
        <v>7259</v>
      </c>
      <c r="F2453" s="46" t="s">
        <v>7603</v>
      </c>
      <c r="G2453" s="44" t="s">
        <v>7604</v>
      </c>
      <c r="H2453" s="44" t="s">
        <v>46</v>
      </c>
      <c r="I2453" s="46" t="s">
        <v>9564</v>
      </c>
      <c r="J2453" s="44" t="s">
        <v>7592</v>
      </c>
      <c r="K2453" s="46" t="s">
        <v>7593</v>
      </c>
      <c r="L2453" s="46">
        <v>18710778590</v>
      </c>
      <c r="M2453" s="46" t="s">
        <v>7594</v>
      </c>
      <c r="N2453" s="46" t="s">
        <v>186</v>
      </c>
      <c r="O2453" s="46" t="s">
        <v>194</v>
      </c>
      <c r="P2453" s="46" t="s">
        <v>188</v>
      </c>
      <c r="Q2453" s="46" t="s">
        <v>7</v>
      </c>
      <c r="R2453" s="46" t="s">
        <v>4</v>
      </c>
      <c r="S2453" s="46" t="s">
        <v>194</v>
      </c>
      <c r="T2453" s="46" t="s">
        <v>194</v>
      </c>
      <c r="W2453" s="46" t="s">
        <v>189</v>
      </c>
      <c r="X2453" s="46" t="s">
        <v>194</v>
      </c>
      <c r="Z2453" s="46" t="s">
        <v>198</v>
      </c>
      <c r="AA2453" s="46">
        <v>32</v>
      </c>
      <c r="AB2453" s="46" t="s">
        <v>195</v>
      </c>
      <c r="AC2453" s="46" t="s">
        <v>7424</v>
      </c>
      <c r="AD2453" s="46" t="s">
        <v>194</v>
      </c>
      <c r="AE2453" s="46" t="s">
        <v>46</v>
      </c>
    </row>
    <row r="2454" spans="1:31" hidden="1">
      <c r="A2454" s="46">
        <v>76</v>
      </c>
      <c r="B2454" s="46" t="s">
        <v>950</v>
      </c>
      <c r="C2454" s="46" t="s">
        <v>216</v>
      </c>
      <c r="D2454" s="46" t="s">
        <v>217</v>
      </c>
      <c r="E2454" s="46" t="s">
        <v>7259</v>
      </c>
      <c r="F2454" s="46" t="s">
        <v>7611</v>
      </c>
      <c r="G2454" s="44" t="s">
        <v>7612</v>
      </c>
      <c r="H2454" s="44" t="s">
        <v>3</v>
      </c>
      <c r="I2454" s="46" t="s">
        <v>7611</v>
      </c>
      <c r="J2454" s="44" t="s">
        <v>7613</v>
      </c>
      <c r="K2454" s="46" t="s">
        <v>7614</v>
      </c>
      <c r="L2454" s="46">
        <v>18602982663</v>
      </c>
      <c r="M2454" s="46" t="s">
        <v>7607</v>
      </c>
      <c r="N2454" s="46" t="s">
        <v>186</v>
      </c>
      <c r="O2454" s="46" t="s">
        <v>187</v>
      </c>
      <c r="P2454" s="46" t="s">
        <v>193</v>
      </c>
      <c r="Q2454" s="46" t="s">
        <v>7</v>
      </c>
      <c r="R2454" s="46" t="s">
        <v>4</v>
      </c>
      <c r="S2454" s="46" t="s">
        <v>6808</v>
      </c>
      <c r="T2454" s="46" t="s">
        <v>7587</v>
      </c>
      <c r="W2454" s="46" t="s">
        <v>189</v>
      </c>
      <c r="X2454" s="46" t="s">
        <v>194</v>
      </c>
      <c r="Z2454" s="46" t="s">
        <v>198</v>
      </c>
      <c r="AA2454" s="46">
        <v>40</v>
      </c>
      <c r="AB2454" s="46" t="s">
        <v>195</v>
      </c>
      <c r="AC2454" s="46" t="s">
        <v>7424</v>
      </c>
      <c r="AD2454" s="46" t="s">
        <v>194</v>
      </c>
      <c r="AE2454" s="46" t="s">
        <v>3</v>
      </c>
    </row>
    <row r="2455" spans="1:31" hidden="1">
      <c r="A2455" s="46">
        <v>77</v>
      </c>
      <c r="B2455" s="46" t="s">
        <v>950</v>
      </c>
      <c r="C2455" s="46" t="s">
        <v>216</v>
      </c>
      <c r="D2455" s="46" t="s">
        <v>217</v>
      </c>
      <c r="E2455" s="46" t="s">
        <v>7259</v>
      </c>
      <c r="F2455" s="46" t="s">
        <v>7611</v>
      </c>
      <c r="G2455" s="44" t="s">
        <v>7612</v>
      </c>
      <c r="H2455" s="44" t="s">
        <v>192</v>
      </c>
      <c r="I2455" s="46" t="s">
        <v>7615</v>
      </c>
      <c r="J2455" s="44" t="s">
        <v>7616</v>
      </c>
      <c r="K2455" s="46" t="s">
        <v>7617</v>
      </c>
      <c r="L2455" s="46">
        <v>15902900284</v>
      </c>
      <c r="M2455" s="46" t="s">
        <v>7607</v>
      </c>
      <c r="N2455" s="46" t="s">
        <v>186</v>
      </c>
      <c r="O2455" s="46" t="s">
        <v>187</v>
      </c>
      <c r="P2455" s="46" t="s">
        <v>200</v>
      </c>
      <c r="Q2455" s="46" t="s">
        <v>7</v>
      </c>
      <c r="R2455" s="46" t="s">
        <v>4</v>
      </c>
      <c r="S2455" s="46" t="s">
        <v>6808</v>
      </c>
      <c r="T2455" s="46" t="s">
        <v>7587</v>
      </c>
      <c r="W2455" s="46" t="s">
        <v>201</v>
      </c>
      <c r="X2455" s="46" t="s">
        <v>194</v>
      </c>
      <c r="Z2455" s="46" t="s">
        <v>198</v>
      </c>
      <c r="AA2455" s="46">
        <v>40</v>
      </c>
      <c r="AB2455" s="46" t="s">
        <v>195</v>
      </c>
      <c r="AC2455" s="46" t="s">
        <v>7424</v>
      </c>
      <c r="AD2455" s="46" t="s">
        <v>194</v>
      </c>
      <c r="AE2455" s="46" t="s">
        <v>192</v>
      </c>
    </row>
    <row r="2456" spans="1:31" hidden="1">
      <c r="A2456" s="46">
        <v>78</v>
      </c>
      <c r="B2456" s="46" t="s">
        <v>950</v>
      </c>
      <c r="C2456" s="46" t="s">
        <v>216</v>
      </c>
      <c r="D2456" s="46" t="s">
        <v>217</v>
      </c>
      <c r="E2456" s="46" t="s">
        <v>7259</v>
      </c>
      <c r="F2456" s="46" t="s">
        <v>7611</v>
      </c>
      <c r="G2456" s="44" t="s">
        <v>7612</v>
      </c>
      <c r="H2456" s="44" t="s">
        <v>5</v>
      </c>
      <c r="I2456" s="46" t="s">
        <v>7618</v>
      </c>
      <c r="J2456" s="44" t="s">
        <v>7619</v>
      </c>
      <c r="K2456" s="46" t="s">
        <v>7620</v>
      </c>
      <c r="L2456" s="46">
        <v>18992822220</v>
      </c>
      <c r="M2456" s="46" t="s">
        <v>7607</v>
      </c>
      <c r="N2456" s="46" t="s">
        <v>186</v>
      </c>
      <c r="O2456" s="46" t="s">
        <v>187</v>
      </c>
      <c r="P2456" s="46" t="s">
        <v>193</v>
      </c>
      <c r="Q2456" s="46" t="s">
        <v>7</v>
      </c>
      <c r="R2456" s="46" t="s">
        <v>4</v>
      </c>
      <c r="S2456" s="46" t="s">
        <v>7591</v>
      </c>
      <c r="T2456" s="46" t="s">
        <v>7587</v>
      </c>
      <c r="W2456" s="46" t="s">
        <v>189</v>
      </c>
      <c r="X2456" s="46" t="s">
        <v>194</v>
      </c>
      <c r="Z2456" s="46" t="s">
        <v>198</v>
      </c>
      <c r="AA2456" s="46">
        <v>40</v>
      </c>
      <c r="AB2456" s="46" t="s">
        <v>195</v>
      </c>
      <c r="AC2456" s="46" t="s">
        <v>7424</v>
      </c>
      <c r="AD2456" s="46" t="s">
        <v>194</v>
      </c>
      <c r="AE2456" s="46" t="s">
        <v>5</v>
      </c>
    </row>
    <row r="2457" spans="1:31" hidden="1">
      <c r="A2457" s="46">
        <v>79</v>
      </c>
      <c r="B2457" s="46" t="s">
        <v>950</v>
      </c>
      <c r="C2457" s="46" t="s">
        <v>216</v>
      </c>
      <c r="D2457" s="46" t="s">
        <v>217</v>
      </c>
      <c r="E2457" s="46" t="s">
        <v>7259</v>
      </c>
      <c r="F2457" s="46" t="s">
        <v>7611</v>
      </c>
      <c r="G2457" s="44" t="s">
        <v>7612</v>
      </c>
      <c r="H2457" s="44" t="s">
        <v>46</v>
      </c>
      <c r="I2457" s="46" t="s">
        <v>9564</v>
      </c>
      <c r="J2457" s="44" t="s">
        <v>7592</v>
      </c>
      <c r="K2457" s="46" t="s">
        <v>7593</v>
      </c>
      <c r="L2457" s="46">
        <v>18710778590</v>
      </c>
      <c r="M2457" s="46" t="s">
        <v>7594</v>
      </c>
      <c r="N2457" s="46" t="s">
        <v>186</v>
      </c>
      <c r="O2457" s="46" t="s">
        <v>194</v>
      </c>
      <c r="P2457" s="46" t="s">
        <v>188</v>
      </c>
      <c r="Q2457" s="46" t="s">
        <v>7</v>
      </c>
      <c r="R2457" s="46" t="s">
        <v>4</v>
      </c>
      <c r="S2457" s="46" t="s">
        <v>194</v>
      </c>
      <c r="T2457" s="46" t="s">
        <v>194</v>
      </c>
      <c r="W2457" s="46" t="s">
        <v>189</v>
      </c>
      <c r="X2457" s="46" t="s">
        <v>194</v>
      </c>
      <c r="Z2457" s="46" t="s">
        <v>198</v>
      </c>
      <c r="AA2457" s="46">
        <v>40</v>
      </c>
      <c r="AB2457" s="46" t="s">
        <v>195</v>
      </c>
      <c r="AC2457" s="46" t="s">
        <v>7424</v>
      </c>
      <c r="AD2457" s="46" t="s">
        <v>194</v>
      </c>
      <c r="AE2457" s="46" t="s">
        <v>46</v>
      </c>
    </row>
    <row r="2458" spans="1:31" hidden="1">
      <c r="A2458" s="46">
        <v>80</v>
      </c>
      <c r="B2458" s="46" t="s">
        <v>950</v>
      </c>
      <c r="C2458" s="46" t="s">
        <v>216</v>
      </c>
      <c r="D2458" s="46" t="s">
        <v>217</v>
      </c>
      <c r="E2458" s="46" t="s">
        <v>7259</v>
      </c>
      <c r="F2458" s="46" t="s">
        <v>7621</v>
      </c>
      <c r="G2458" s="44" t="s">
        <v>7622</v>
      </c>
      <c r="H2458" s="44" t="s">
        <v>3</v>
      </c>
      <c r="I2458" s="46" t="s">
        <v>7621</v>
      </c>
      <c r="J2458" s="44" t="s">
        <v>7623</v>
      </c>
      <c r="K2458" s="46" t="s">
        <v>7624</v>
      </c>
      <c r="L2458" s="46">
        <v>15877342788</v>
      </c>
      <c r="M2458" s="46" t="s">
        <v>7607</v>
      </c>
      <c r="N2458" s="46" t="s">
        <v>186</v>
      </c>
      <c r="O2458" s="46" t="s">
        <v>187</v>
      </c>
      <c r="P2458" s="46" t="s">
        <v>200</v>
      </c>
      <c r="Q2458" s="46" t="s">
        <v>9793</v>
      </c>
      <c r="R2458" s="46" t="s">
        <v>7</v>
      </c>
      <c r="S2458" s="46" t="s">
        <v>6808</v>
      </c>
      <c r="T2458" s="46" t="s">
        <v>7587</v>
      </c>
      <c r="V2458" s="46" t="s">
        <v>7755</v>
      </c>
      <c r="W2458" s="46" t="s">
        <v>201</v>
      </c>
      <c r="X2458" s="46" t="s">
        <v>194</v>
      </c>
      <c r="Z2458" s="46" t="s">
        <v>198</v>
      </c>
      <c r="AB2458" s="46" t="s">
        <v>195</v>
      </c>
      <c r="AC2458" s="46" t="s">
        <v>7424</v>
      </c>
      <c r="AD2458" s="46" t="s">
        <v>194</v>
      </c>
      <c r="AE2458" s="46" t="s">
        <v>3</v>
      </c>
    </row>
    <row r="2459" spans="1:31" hidden="1">
      <c r="A2459" s="46">
        <v>81</v>
      </c>
      <c r="B2459" s="46" t="s">
        <v>950</v>
      </c>
      <c r="C2459" s="46" t="s">
        <v>216</v>
      </c>
      <c r="D2459" s="46" t="s">
        <v>217</v>
      </c>
      <c r="E2459" s="46" t="s">
        <v>7259</v>
      </c>
      <c r="F2459" s="46" t="s">
        <v>7621</v>
      </c>
      <c r="G2459" s="44" t="s">
        <v>7622</v>
      </c>
      <c r="H2459" s="44" t="s">
        <v>3</v>
      </c>
      <c r="I2459" s="46" t="s">
        <v>7625</v>
      </c>
      <c r="J2459" s="44" t="s">
        <v>7626</v>
      </c>
      <c r="K2459" s="46" t="s">
        <v>7627</v>
      </c>
      <c r="L2459" s="46">
        <v>15029214285</v>
      </c>
      <c r="M2459" s="46" t="s">
        <v>7607</v>
      </c>
      <c r="N2459" s="46" t="s">
        <v>186</v>
      </c>
      <c r="O2459" s="46" t="s">
        <v>187</v>
      </c>
      <c r="P2459" s="46" t="s">
        <v>200</v>
      </c>
      <c r="Q2459" s="46" t="s">
        <v>9793</v>
      </c>
      <c r="R2459" s="46" t="s">
        <v>7</v>
      </c>
      <c r="S2459" s="46" t="s">
        <v>6808</v>
      </c>
      <c r="T2459" s="46" t="s">
        <v>7587</v>
      </c>
      <c r="W2459" s="46" t="s">
        <v>201</v>
      </c>
      <c r="X2459" s="46" t="s">
        <v>194</v>
      </c>
      <c r="Z2459" s="46" t="s">
        <v>198</v>
      </c>
      <c r="AB2459" s="46" t="s">
        <v>195</v>
      </c>
      <c r="AC2459" s="46" t="s">
        <v>7424</v>
      </c>
      <c r="AD2459" s="46" t="s">
        <v>194</v>
      </c>
      <c r="AE2459" s="46" t="s">
        <v>3</v>
      </c>
    </row>
    <row r="2460" spans="1:31" hidden="1">
      <c r="A2460" s="46">
        <v>82</v>
      </c>
      <c r="B2460" s="46" t="s">
        <v>950</v>
      </c>
      <c r="C2460" s="46" t="s">
        <v>216</v>
      </c>
      <c r="D2460" s="46" t="s">
        <v>217</v>
      </c>
      <c r="E2460" s="46" t="s">
        <v>7259</v>
      </c>
      <c r="F2460" s="46" t="s">
        <v>7621</v>
      </c>
      <c r="G2460" s="44" t="s">
        <v>7622</v>
      </c>
      <c r="H2460" s="44" t="s">
        <v>8</v>
      </c>
      <c r="I2460" s="46" t="s">
        <v>7628</v>
      </c>
      <c r="J2460" s="44" t="s">
        <v>7629</v>
      </c>
      <c r="K2460" s="46" t="s">
        <v>7627</v>
      </c>
      <c r="L2460" s="46">
        <v>18092671787</v>
      </c>
      <c r="M2460" s="46" t="s">
        <v>7607</v>
      </c>
      <c r="N2460" s="46" t="s">
        <v>186</v>
      </c>
      <c r="O2460" s="46" t="s">
        <v>187</v>
      </c>
      <c r="P2460" s="46" t="s">
        <v>200</v>
      </c>
      <c r="Q2460" s="46" t="s">
        <v>9793</v>
      </c>
      <c r="R2460" s="46" t="s">
        <v>7</v>
      </c>
      <c r="S2460" s="46" t="s">
        <v>6808</v>
      </c>
      <c r="T2460" s="46" t="s">
        <v>7587</v>
      </c>
      <c r="W2460" s="46" t="s">
        <v>201</v>
      </c>
      <c r="X2460" s="46" t="s">
        <v>194</v>
      </c>
      <c r="Z2460" s="46" t="s">
        <v>198</v>
      </c>
      <c r="AA2460" s="46">
        <v>25</v>
      </c>
      <c r="AB2460" s="46" t="s">
        <v>195</v>
      </c>
      <c r="AC2460" s="46" t="s">
        <v>7424</v>
      </c>
      <c r="AD2460" s="46" t="s">
        <v>194</v>
      </c>
      <c r="AE2460" s="46" t="s">
        <v>8</v>
      </c>
    </row>
    <row r="2461" spans="1:31" hidden="1">
      <c r="A2461" s="46">
        <v>83</v>
      </c>
      <c r="B2461" s="46" t="s">
        <v>950</v>
      </c>
      <c r="C2461" s="46" t="s">
        <v>216</v>
      </c>
      <c r="D2461" s="46" t="s">
        <v>217</v>
      </c>
      <c r="E2461" s="46" t="s">
        <v>7259</v>
      </c>
      <c r="F2461" s="46" t="s">
        <v>7621</v>
      </c>
      <c r="G2461" s="44" t="s">
        <v>7622</v>
      </c>
      <c r="H2461" s="44" t="s">
        <v>46</v>
      </c>
      <c r="I2461" s="46" t="s">
        <v>9564</v>
      </c>
      <c r="J2461" s="44" t="s">
        <v>7592</v>
      </c>
      <c r="K2461" s="46" t="s">
        <v>7593</v>
      </c>
      <c r="L2461" s="46">
        <v>18710778590</v>
      </c>
      <c r="M2461" s="46" t="s">
        <v>7594</v>
      </c>
      <c r="N2461" s="46" t="s">
        <v>186</v>
      </c>
      <c r="O2461" s="46" t="s">
        <v>194</v>
      </c>
      <c r="P2461" s="46" t="s">
        <v>188</v>
      </c>
      <c r="Q2461" s="46" t="s">
        <v>9792</v>
      </c>
      <c r="R2461" s="46" t="s">
        <v>4</v>
      </c>
      <c r="S2461" s="46" t="s">
        <v>194</v>
      </c>
      <c r="T2461" s="46" t="s">
        <v>194</v>
      </c>
      <c r="W2461" s="46" t="s">
        <v>189</v>
      </c>
      <c r="X2461" s="46" t="s">
        <v>194</v>
      </c>
      <c r="Z2461" s="46" t="s">
        <v>198</v>
      </c>
      <c r="AA2461" s="46">
        <v>25</v>
      </c>
      <c r="AB2461" s="46" t="s">
        <v>195</v>
      </c>
      <c r="AC2461" s="46" t="s">
        <v>7424</v>
      </c>
      <c r="AD2461" s="46" t="s">
        <v>194</v>
      </c>
      <c r="AE2461" s="46" t="s">
        <v>46</v>
      </c>
    </row>
    <row r="2462" spans="1:31" hidden="1">
      <c r="A2462" s="46">
        <v>84</v>
      </c>
      <c r="B2462" s="46" t="s">
        <v>950</v>
      </c>
      <c r="C2462" s="46" t="s">
        <v>216</v>
      </c>
      <c r="D2462" s="46" t="s">
        <v>217</v>
      </c>
      <c r="E2462" s="46" t="s">
        <v>7259</v>
      </c>
      <c r="F2462" s="46" t="s">
        <v>7630</v>
      </c>
      <c r="G2462" s="44" t="s">
        <v>7631</v>
      </c>
      <c r="H2462" s="44" t="s">
        <v>3</v>
      </c>
      <c r="I2462" s="46" t="s">
        <v>7630</v>
      </c>
      <c r="J2462" s="44" t="s">
        <v>7632</v>
      </c>
      <c r="K2462" s="46" t="s">
        <v>7633</v>
      </c>
      <c r="L2462" s="46">
        <v>18629520796</v>
      </c>
      <c r="M2462" s="46" t="s">
        <v>7607</v>
      </c>
      <c r="N2462" s="46" t="s">
        <v>186</v>
      </c>
      <c r="O2462" s="46" t="s">
        <v>187</v>
      </c>
      <c r="P2462" s="46" t="s">
        <v>200</v>
      </c>
      <c r="Q2462" s="46" t="s">
        <v>7</v>
      </c>
      <c r="R2462" s="46" t="s">
        <v>7</v>
      </c>
      <c r="S2462" s="46" t="s">
        <v>6808</v>
      </c>
      <c r="T2462" s="46" t="s">
        <v>7587</v>
      </c>
      <c r="V2462" s="46" t="s">
        <v>7755</v>
      </c>
      <c r="W2462" s="46" t="s">
        <v>201</v>
      </c>
      <c r="X2462" s="46" t="s">
        <v>194</v>
      </c>
      <c r="Z2462" s="46" t="s">
        <v>198</v>
      </c>
      <c r="AA2462" s="46">
        <v>13</v>
      </c>
      <c r="AB2462" s="46" t="s">
        <v>195</v>
      </c>
      <c r="AC2462" s="46" t="s">
        <v>7424</v>
      </c>
      <c r="AD2462" s="46" t="s">
        <v>194</v>
      </c>
      <c r="AE2462" s="46" t="s">
        <v>3</v>
      </c>
    </row>
    <row r="2463" spans="1:31" hidden="1">
      <c r="A2463" s="46">
        <v>85</v>
      </c>
      <c r="B2463" s="46" t="s">
        <v>950</v>
      </c>
      <c r="C2463" s="46" t="s">
        <v>216</v>
      </c>
      <c r="D2463" s="46" t="s">
        <v>217</v>
      </c>
      <c r="E2463" s="46" t="s">
        <v>7259</v>
      </c>
      <c r="F2463" s="46" t="s">
        <v>7630</v>
      </c>
      <c r="G2463" s="44" t="s">
        <v>7631</v>
      </c>
      <c r="H2463" s="44" t="s">
        <v>8</v>
      </c>
      <c r="I2463" s="46" t="s">
        <v>7634</v>
      </c>
      <c r="J2463" s="44" t="s">
        <v>7635</v>
      </c>
      <c r="K2463" s="46" t="s">
        <v>7636</v>
      </c>
      <c r="L2463" s="46">
        <v>15596867863</v>
      </c>
      <c r="M2463" s="46" t="s">
        <v>7607</v>
      </c>
      <c r="N2463" s="46" t="s">
        <v>186</v>
      </c>
      <c r="O2463" s="46" t="s">
        <v>187</v>
      </c>
      <c r="P2463" s="46" t="s">
        <v>200</v>
      </c>
      <c r="Q2463" s="46" t="s">
        <v>7</v>
      </c>
      <c r="R2463" s="46" t="s">
        <v>7</v>
      </c>
      <c r="S2463" s="46" t="s">
        <v>7591</v>
      </c>
      <c r="T2463" s="46" t="s">
        <v>7587</v>
      </c>
      <c r="W2463" s="46" t="s">
        <v>201</v>
      </c>
      <c r="X2463" s="46" t="s">
        <v>194</v>
      </c>
      <c r="Z2463" s="46" t="s">
        <v>198</v>
      </c>
      <c r="AA2463" s="46">
        <v>13</v>
      </c>
      <c r="AB2463" s="46" t="s">
        <v>195</v>
      </c>
      <c r="AC2463" s="46" t="s">
        <v>7424</v>
      </c>
      <c r="AD2463" s="46" t="s">
        <v>194</v>
      </c>
      <c r="AE2463" s="46" t="s">
        <v>8</v>
      </c>
    </row>
    <row r="2464" spans="1:31" hidden="1">
      <c r="A2464" s="46">
        <v>86</v>
      </c>
      <c r="B2464" s="46" t="s">
        <v>950</v>
      </c>
      <c r="C2464" s="46" t="s">
        <v>216</v>
      </c>
      <c r="D2464" s="46" t="s">
        <v>217</v>
      </c>
      <c r="E2464" s="46" t="s">
        <v>7259</v>
      </c>
      <c r="F2464" s="46" t="s">
        <v>7630</v>
      </c>
      <c r="G2464" s="44" t="s">
        <v>7631</v>
      </c>
      <c r="H2464" s="44" t="s">
        <v>46</v>
      </c>
      <c r="I2464" s="46" t="s">
        <v>9564</v>
      </c>
      <c r="J2464" s="44" t="s">
        <v>7592</v>
      </c>
      <c r="K2464" s="46" t="s">
        <v>7593</v>
      </c>
      <c r="L2464" s="46">
        <v>18710778590</v>
      </c>
      <c r="M2464" s="46" t="s">
        <v>7594</v>
      </c>
      <c r="N2464" s="46" t="s">
        <v>186</v>
      </c>
      <c r="O2464" s="46" t="s">
        <v>194</v>
      </c>
      <c r="P2464" s="46" t="s">
        <v>188</v>
      </c>
      <c r="Q2464" s="46" t="s">
        <v>7</v>
      </c>
      <c r="R2464" s="46" t="s">
        <v>7</v>
      </c>
      <c r="S2464" s="46" t="s">
        <v>194</v>
      </c>
      <c r="T2464" s="46" t="s">
        <v>194</v>
      </c>
      <c r="W2464" s="46" t="s">
        <v>189</v>
      </c>
      <c r="X2464" s="46" t="s">
        <v>194</v>
      </c>
      <c r="Z2464" s="46" t="s">
        <v>198</v>
      </c>
      <c r="AA2464" s="46">
        <v>13</v>
      </c>
      <c r="AB2464" s="46" t="s">
        <v>195</v>
      </c>
      <c r="AC2464" s="46" t="s">
        <v>7424</v>
      </c>
      <c r="AD2464" s="46" t="s">
        <v>194</v>
      </c>
      <c r="AE2464" s="46" t="s">
        <v>46</v>
      </c>
    </row>
    <row r="2465" spans="1:31" hidden="1">
      <c r="A2465" s="46">
        <v>87</v>
      </c>
      <c r="B2465" s="46" t="s">
        <v>950</v>
      </c>
      <c r="C2465" s="46" t="s">
        <v>216</v>
      </c>
      <c r="D2465" s="46" t="s">
        <v>217</v>
      </c>
      <c r="E2465" s="46" t="s">
        <v>7259</v>
      </c>
      <c r="F2465" s="46" t="s">
        <v>7637</v>
      </c>
      <c r="G2465" s="44" t="s">
        <v>7638</v>
      </c>
      <c r="H2465" s="44" t="s">
        <v>3</v>
      </c>
      <c r="I2465" s="46" t="s">
        <v>7637</v>
      </c>
      <c r="J2465" s="44" t="s">
        <v>7639</v>
      </c>
      <c r="K2465" s="46" t="s">
        <v>7640</v>
      </c>
      <c r="L2465" s="46" t="s">
        <v>7641</v>
      </c>
      <c r="M2465" s="46" t="s">
        <v>7642</v>
      </c>
      <c r="N2465" s="46" t="s">
        <v>186</v>
      </c>
      <c r="O2465" s="46" t="s">
        <v>187</v>
      </c>
      <c r="P2465" s="46" t="s">
        <v>200</v>
      </c>
      <c r="Q2465" s="46" t="s">
        <v>7</v>
      </c>
      <c r="R2465" s="46" t="s">
        <v>7</v>
      </c>
      <c r="S2465" s="46" t="s">
        <v>6808</v>
      </c>
      <c r="T2465" s="46" t="s">
        <v>7587</v>
      </c>
      <c r="V2465" s="46" t="s">
        <v>7755</v>
      </c>
      <c r="W2465" s="46" t="s">
        <v>201</v>
      </c>
      <c r="X2465" s="46" t="s">
        <v>194</v>
      </c>
      <c r="Z2465" s="46" t="s">
        <v>198</v>
      </c>
      <c r="AA2465" s="46">
        <v>30</v>
      </c>
      <c r="AB2465" s="46" t="s">
        <v>195</v>
      </c>
      <c r="AC2465" s="46" t="s">
        <v>7424</v>
      </c>
      <c r="AD2465" s="46" t="s">
        <v>194</v>
      </c>
      <c r="AE2465" s="46" t="s">
        <v>3</v>
      </c>
    </row>
    <row r="2466" spans="1:31" hidden="1">
      <c r="A2466" s="46">
        <v>88</v>
      </c>
      <c r="B2466" s="46" t="s">
        <v>950</v>
      </c>
      <c r="C2466" s="46" t="s">
        <v>216</v>
      </c>
      <c r="D2466" s="46" t="s">
        <v>217</v>
      </c>
      <c r="E2466" s="46" t="s">
        <v>7259</v>
      </c>
      <c r="F2466" s="46" t="s">
        <v>7637</v>
      </c>
      <c r="G2466" s="44" t="s">
        <v>7638</v>
      </c>
      <c r="H2466" s="44" t="s">
        <v>8</v>
      </c>
      <c r="I2466" s="46" t="s">
        <v>7643</v>
      </c>
      <c r="J2466" s="44" t="s">
        <v>7644</v>
      </c>
      <c r="K2466" s="46" t="s">
        <v>7645</v>
      </c>
      <c r="L2466" s="46" t="s">
        <v>7646</v>
      </c>
      <c r="M2466" s="46" t="s">
        <v>7647</v>
      </c>
      <c r="N2466" s="46" t="s">
        <v>186</v>
      </c>
      <c r="O2466" s="46" t="s">
        <v>187</v>
      </c>
      <c r="P2466" s="46" t="s">
        <v>200</v>
      </c>
      <c r="Q2466" s="46" t="s">
        <v>7</v>
      </c>
      <c r="R2466" s="46" t="s">
        <v>7</v>
      </c>
      <c r="S2466" s="46" t="s">
        <v>7591</v>
      </c>
      <c r="T2466" s="46" t="s">
        <v>7587</v>
      </c>
      <c r="W2466" s="46" t="s">
        <v>201</v>
      </c>
      <c r="X2466" s="46" t="s">
        <v>194</v>
      </c>
      <c r="Z2466" s="46" t="s">
        <v>198</v>
      </c>
      <c r="AA2466" s="46">
        <v>30</v>
      </c>
      <c r="AB2466" s="46" t="s">
        <v>195</v>
      </c>
      <c r="AC2466" s="46" t="s">
        <v>7424</v>
      </c>
      <c r="AD2466" s="46" t="s">
        <v>194</v>
      </c>
      <c r="AE2466" s="46" t="s">
        <v>8</v>
      </c>
    </row>
    <row r="2467" spans="1:31" hidden="1">
      <c r="A2467" s="46">
        <v>89</v>
      </c>
      <c r="B2467" s="46" t="s">
        <v>950</v>
      </c>
      <c r="C2467" s="46" t="s">
        <v>216</v>
      </c>
      <c r="D2467" s="46" t="s">
        <v>217</v>
      </c>
      <c r="E2467" s="46" t="s">
        <v>7259</v>
      </c>
      <c r="F2467" s="46" t="s">
        <v>7637</v>
      </c>
      <c r="G2467" s="44" t="s">
        <v>7638</v>
      </c>
      <c r="H2467" s="44" t="s">
        <v>46</v>
      </c>
      <c r="I2467" s="46" t="s">
        <v>9564</v>
      </c>
      <c r="J2467" s="44" t="s">
        <v>7592</v>
      </c>
      <c r="K2467" s="46" t="s">
        <v>7593</v>
      </c>
      <c r="L2467" s="46">
        <v>18710778590</v>
      </c>
      <c r="M2467" s="46" t="s">
        <v>7594</v>
      </c>
      <c r="N2467" s="46" t="s">
        <v>186</v>
      </c>
      <c r="O2467" s="46" t="s">
        <v>194</v>
      </c>
      <c r="P2467" s="46" t="s">
        <v>188</v>
      </c>
      <c r="Q2467" s="46" t="s">
        <v>7</v>
      </c>
      <c r="R2467" s="46" t="s">
        <v>7</v>
      </c>
      <c r="S2467" s="46" t="s">
        <v>194</v>
      </c>
      <c r="T2467" s="46" t="s">
        <v>194</v>
      </c>
      <c r="W2467" s="46" t="s">
        <v>189</v>
      </c>
      <c r="X2467" s="46" t="s">
        <v>194</v>
      </c>
      <c r="Z2467" s="46" t="s">
        <v>198</v>
      </c>
      <c r="AA2467" s="46">
        <v>30</v>
      </c>
      <c r="AB2467" s="46" t="s">
        <v>195</v>
      </c>
      <c r="AC2467" s="46" t="s">
        <v>7424</v>
      </c>
      <c r="AD2467" s="46" t="s">
        <v>194</v>
      </c>
      <c r="AE2467" s="46" t="s">
        <v>46</v>
      </c>
    </row>
    <row r="2468" spans="1:31" hidden="1">
      <c r="A2468" s="46">
        <v>90</v>
      </c>
      <c r="B2468" s="46" t="s">
        <v>950</v>
      </c>
      <c r="C2468" s="46" t="s">
        <v>216</v>
      </c>
      <c r="D2468" s="46" t="s">
        <v>217</v>
      </c>
      <c r="E2468" s="46" t="s">
        <v>7259</v>
      </c>
      <c r="F2468" s="46" t="s">
        <v>7648</v>
      </c>
      <c r="G2468" s="44" t="s">
        <v>7649</v>
      </c>
      <c r="H2468" s="44" t="s">
        <v>3</v>
      </c>
      <c r="I2468" s="46" t="s">
        <v>7648</v>
      </c>
      <c r="J2468" s="44" t="s">
        <v>7650</v>
      </c>
      <c r="K2468" s="46" t="s">
        <v>7651</v>
      </c>
      <c r="L2468" s="46">
        <v>13488189058</v>
      </c>
      <c r="M2468" s="46" t="s">
        <v>7652</v>
      </c>
      <c r="N2468" s="46" t="s">
        <v>186</v>
      </c>
      <c r="O2468" s="46" t="s">
        <v>187</v>
      </c>
      <c r="P2468" s="46" t="s">
        <v>193</v>
      </c>
      <c r="Q2468" s="46" t="s">
        <v>7</v>
      </c>
      <c r="R2468" s="46" t="s">
        <v>6243</v>
      </c>
      <c r="S2468" s="46" t="s">
        <v>7653</v>
      </c>
      <c r="T2468" s="46" t="s">
        <v>6890</v>
      </c>
      <c r="U2468" s="46" t="s">
        <v>7654</v>
      </c>
      <c r="W2468" s="46" t="s">
        <v>189</v>
      </c>
      <c r="X2468" s="46" t="s">
        <v>194</v>
      </c>
      <c r="Z2468" s="46" t="s">
        <v>199</v>
      </c>
      <c r="AA2468" s="46">
        <v>40</v>
      </c>
      <c r="AB2468" s="46" t="s">
        <v>195</v>
      </c>
      <c r="AC2468" s="46" t="s">
        <v>7099</v>
      </c>
      <c r="AD2468" s="46" t="s">
        <v>194</v>
      </c>
      <c r="AE2468" s="46" t="s">
        <v>3</v>
      </c>
    </row>
    <row r="2469" spans="1:31" hidden="1">
      <c r="A2469" s="46">
        <v>91</v>
      </c>
      <c r="B2469" s="46" t="s">
        <v>950</v>
      </c>
      <c r="C2469" s="46" t="s">
        <v>216</v>
      </c>
      <c r="D2469" s="46" t="s">
        <v>217</v>
      </c>
      <c r="E2469" s="46" t="s">
        <v>7259</v>
      </c>
      <c r="F2469" s="46" t="s">
        <v>7655</v>
      </c>
      <c r="G2469" s="44" t="s">
        <v>7649</v>
      </c>
      <c r="H2469" s="44" t="s">
        <v>3</v>
      </c>
      <c r="I2469" s="46" t="s">
        <v>7655</v>
      </c>
      <c r="J2469" s="44" t="s">
        <v>7656</v>
      </c>
      <c r="K2469" s="46" t="s">
        <v>7657</v>
      </c>
      <c r="L2469" s="46">
        <v>18292816078</v>
      </c>
      <c r="M2469" s="46" t="s">
        <v>7658</v>
      </c>
      <c r="N2469" s="46" t="s">
        <v>186</v>
      </c>
      <c r="O2469" s="46" t="s">
        <v>187</v>
      </c>
      <c r="P2469" s="46" t="s">
        <v>193</v>
      </c>
      <c r="Q2469" s="46" t="s">
        <v>7</v>
      </c>
      <c r="R2469" s="46" t="s">
        <v>6243</v>
      </c>
      <c r="S2469" s="46" t="s">
        <v>7653</v>
      </c>
      <c r="T2469" s="46" t="s">
        <v>6890</v>
      </c>
      <c r="U2469" s="46" t="s">
        <v>7654</v>
      </c>
      <c r="W2469" s="46" t="s">
        <v>189</v>
      </c>
      <c r="X2469" s="46" t="s">
        <v>194</v>
      </c>
      <c r="Z2469" s="46" t="s">
        <v>199</v>
      </c>
      <c r="AA2469" s="46">
        <v>40</v>
      </c>
      <c r="AB2469" s="46" t="s">
        <v>195</v>
      </c>
      <c r="AC2469" s="46" t="s">
        <v>7099</v>
      </c>
      <c r="AD2469" s="46" t="s">
        <v>194</v>
      </c>
      <c r="AE2469" s="46" t="s">
        <v>3</v>
      </c>
    </row>
    <row r="2470" spans="1:31" hidden="1">
      <c r="A2470" s="46">
        <v>92</v>
      </c>
      <c r="B2470" s="46" t="s">
        <v>950</v>
      </c>
      <c r="C2470" s="46" t="s">
        <v>216</v>
      </c>
      <c r="D2470" s="46" t="s">
        <v>217</v>
      </c>
      <c r="E2470" s="46" t="s">
        <v>7259</v>
      </c>
      <c r="F2470" s="46" t="s">
        <v>7648</v>
      </c>
      <c r="G2470" s="44" t="s">
        <v>7649</v>
      </c>
      <c r="H2470" s="44" t="s">
        <v>8</v>
      </c>
      <c r="I2470" s="46" t="s">
        <v>7659</v>
      </c>
      <c r="J2470" s="44" t="s">
        <v>7660</v>
      </c>
      <c r="K2470" s="46" t="s">
        <v>7661</v>
      </c>
      <c r="L2470" s="46">
        <v>18609237832</v>
      </c>
      <c r="M2470" s="46" t="s">
        <v>7662</v>
      </c>
      <c r="N2470" s="46" t="s">
        <v>186</v>
      </c>
      <c r="O2470" s="46" t="s">
        <v>187</v>
      </c>
      <c r="P2470" s="46" t="s">
        <v>193</v>
      </c>
      <c r="Q2470" s="46" t="s">
        <v>7</v>
      </c>
      <c r="R2470" s="46" t="s">
        <v>6243</v>
      </c>
      <c r="S2470" s="46" t="s">
        <v>7663</v>
      </c>
      <c r="T2470" s="46" t="s">
        <v>7664</v>
      </c>
      <c r="U2470" s="46" t="s">
        <v>7654</v>
      </c>
      <c r="W2470" s="46" t="s">
        <v>189</v>
      </c>
      <c r="X2470" s="46" t="s">
        <v>194</v>
      </c>
      <c r="Z2470" s="46" t="s">
        <v>199</v>
      </c>
      <c r="AA2470" s="46">
        <v>40</v>
      </c>
      <c r="AB2470" s="46" t="s">
        <v>195</v>
      </c>
      <c r="AC2470" s="46" t="s">
        <v>7099</v>
      </c>
      <c r="AD2470" s="46" t="s">
        <v>194</v>
      </c>
      <c r="AE2470" s="46" t="s">
        <v>8</v>
      </c>
    </row>
    <row r="2471" spans="1:31" hidden="1">
      <c r="A2471" s="46">
        <v>93</v>
      </c>
      <c r="B2471" s="46" t="s">
        <v>950</v>
      </c>
      <c r="C2471" s="46" t="s">
        <v>216</v>
      </c>
      <c r="D2471" s="46" t="s">
        <v>217</v>
      </c>
      <c r="E2471" s="46" t="s">
        <v>7259</v>
      </c>
      <c r="F2471" s="46" t="s">
        <v>7655</v>
      </c>
      <c r="G2471" s="44" t="s">
        <v>7649</v>
      </c>
      <c r="H2471" s="44" t="s">
        <v>9</v>
      </c>
      <c r="I2471" s="46" t="s">
        <v>7665</v>
      </c>
      <c r="J2471" s="44" t="s">
        <v>7666</v>
      </c>
      <c r="K2471" s="46" t="s">
        <v>7667</v>
      </c>
      <c r="L2471" s="46">
        <v>13379295051</v>
      </c>
      <c r="M2471" s="46" t="s">
        <v>7668</v>
      </c>
      <c r="N2471" s="46" t="s">
        <v>186</v>
      </c>
      <c r="O2471" s="46" t="s">
        <v>187</v>
      </c>
      <c r="P2471" s="46" t="s">
        <v>193</v>
      </c>
      <c r="Q2471" s="46" t="s">
        <v>7</v>
      </c>
      <c r="R2471" s="46" t="s">
        <v>6243</v>
      </c>
      <c r="S2471" s="46" t="s">
        <v>7669</v>
      </c>
      <c r="T2471" s="46" t="s">
        <v>7670</v>
      </c>
      <c r="U2471" s="46" t="s">
        <v>7654</v>
      </c>
      <c r="W2471" s="46" t="s">
        <v>189</v>
      </c>
      <c r="X2471" s="46" t="s">
        <v>194</v>
      </c>
      <c r="Z2471" s="46" t="s">
        <v>199</v>
      </c>
      <c r="AA2471" s="46">
        <v>40</v>
      </c>
      <c r="AB2471" s="46" t="s">
        <v>195</v>
      </c>
      <c r="AC2471" s="46" t="s">
        <v>7099</v>
      </c>
      <c r="AD2471" s="46" t="s">
        <v>194</v>
      </c>
      <c r="AE2471" s="46" t="s">
        <v>9</v>
      </c>
    </row>
    <row r="2472" spans="1:31" hidden="1">
      <c r="A2472" s="46">
        <v>94</v>
      </c>
      <c r="B2472" s="46" t="s">
        <v>950</v>
      </c>
      <c r="C2472" s="46" t="s">
        <v>216</v>
      </c>
      <c r="D2472" s="46" t="s">
        <v>217</v>
      </c>
      <c r="E2472" s="46" t="s">
        <v>7259</v>
      </c>
      <c r="F2472" s="46" t="s">
        <v>213</v>
      </c>
      <c r="G2472" s="44" t="s">
        <v>7671</v>
      </c>
      <c r="H2472" s="44" t="s">
        <v>3</v>
      </c>
      <c r="I2472" s="46" t="s">
        <v>213</v>
      </c>
      <c r="J2472" s="44" t="s">
        <v>7672</v>
      </c>
      <c r="K2472" s="46" t="s">
        <v>7673</v>
      </c>
      <c r="L2472" s="46">
        <v>15829275926</v>
      </c>
      <c r="M2472" s="46" t="s">
        <v>7674</v>
      </c>
      <c r="N2472" s="46" t="s">
        <v>186</v>
      </c>
      <c r="O2472" s="46" t="s">
        <v>187</v>
      </c>
      <c r="P2472" s="46" t="s">
        <v>188</v>
      </c>
      <c r="Q2472" s="46" t="s">
        <v>7</v>
      </c>
      <c r="R2472" s="46" t="s">
        <v>6243</v>
      </c>
      <c r="S2472" s="46" t="s">
        <v>7675</v>
      </c>
      <c r="T2472" s="46" t="s">
        <v>7676</v>
      </c>
      <c r="U2472" s="46" t="s">
        <v>213</v>
      </c>
      <c r="W2472" s="46" t="s">
        <v>189</v>
      </c>
      <c r="X2472" s="46" t="s">
        <v>194</v>
      </c>
      <c r="Z2472" s="46" t="s">
        <v>199</v>
      </c>
      <c r="AA2472" s="46">
        <v>20</v>
      </c>
      <c r="AB2472" s="46" t="s">
        <v>195</v>
      </c>
      <c r="AC2472" s="46" t="s">
        <v>7677</v>
      </c>
      <c r="AD2472" s="46" t="s">
        <v>194</v>
      </c>
      <c r="AE2472" s="46" t="s">
        <v>3</v>
      </c>
    </row>
    <row r="2473" spans="1:31" hidden="1">
      <c r="A2473" s="46">
        <v>95</v>
      </c>
      <c r="B2473" s="46" t="s">
        <v>950</v>
      </c>
      <c r="C2473" s="46" t="s">
        <v>216</v>
      </c>
      <c r="D2473" s="46" t="s">
        <v>217</v>
      </c>
      <c r="E2473" s="46" t="s">
        <v>7259</v>
      </c>
      <c r="F2473" s="46" t="s">
        <v>3529</v>
      </c>
      <c r="G2473" s="44" t="s">
        <v>7678</v>
      </c>
      <c r="H2473" s="44" t="s">
        <v>3</v>
      </c>
      <c r="I2473" s="46" t="s">
        <v>3529</v>
      </c>
      <c r="J2473" s="44" t="s">
        <v>7679</v>
      </c>
      <c r="K2473" s="46" t="s">
        <v>7680</v>
      </c>
      <c r="L2473" s="46">
        <v>18609257560</v>
      </c>
      <c r="M2473" s="46" t="s">
        <v>7668</v>
      </c>
      <c r="N2473" s="46" t="s">
        <v>186</v>
      </c>
      <c r="O2473" s="46" t="s">
        <v>187</v>
      </c>
      <c r="P2473" s="46" t="s">
        <v>188</v>
      </c>
      <c r="Q2473" s="46" t="s">
        <v>7</v>
      </c>
      <c r="R2473" s="46" t="s">
        <v>2868</v>
      </c>
      <c r="S2473" s="46" t="s">
        <v>7653</v>
      </c>
      <c r="T2473" s="46" t="s">
        <v>6890</v>
      </c>
      <c r="U2473" s="46" t="s">
        <v>3529</v>
      </c>
      <c r="W2473" s="46" t="s">
        <v>189</v>
      </c>
      <c r="X2473" s="46" t="s">
        <v>194</v>
      </c>
      <c r="Z2473" s="46" t="s">
        <v>199</v>
      </c>
      <c r="AA2473" s="46">
        <v>40</v>
      </c>
      <c r="AB2473" s="46" t="s">
        <v>195</v>
      </c>
      <c r="AC2473" s="46" t="s">
        <v>7677</v>
      </c>
      <c r="AD2473" s="46" t="s">
        <v>194</v>
      </c>
      <c r="AE2473" s="46" t="s">
        <v>3</v>
      </c>
    </row>
    <row r="2474" spans="1:31" hidden="1">
      <c r="A2474" s="46">
        <v>96</v>
      </c>
      <c r="B2474" s="46" t="s">
        <v>950</v>
      </c>
      <c r="C2474" s="46" t="s">
        <v>216</v>
      </c>
      <c r="D2474" s="46" t="s">
        <v>217</v>
      </c>
      <c r="E2474" s="46" t="s">
        <v>7259</v>
      </c>
      <c r="F2474" s="46" t="s">
        <v>3529</v>
      </c>
      <c r="G2474" s="44" t="s">
        <v>7678</v>
      </c>
      <c r="H2474" s="44" t="s">
        <v>8</v>
      </c>
      <c r="I2474" s="46" t="s">
        <v>7681</v>
      </c>
      <c r="J2474" s="44" t="s">
        <v>7682</v>
      </c>
      <c r="K2474" s="46" t="s">
        <v>7683</v>
      </c>
      <c r="L2474" s="46">
        <v>13152032073</v>
      </c>
      <c r="M2474" s="46" t="s">
        <v>7684</v>
      </c>
      <c r="N2474" s="46" t="s">
        <v>186</v>
      </c>
      <c r="O2474" s="46" t="s">
        <v>187</v>
      </c>
      <c r="P2474" s="46" t="s">
        <v>188</v>
      </c>
      <c r="Q2474" s="46" t="s">
        <v>7</v>
      </c>
      <c r="R2474" s="46" t="s">
        <v>2868</v>
      </c>
      <c r="U2474" s="46" t="s">
        <v>3529</v>
      </c>
      <c r="W2474" s="46" t="s">
        <v>189</v>
      </c>
      <c r="X2474" s="46" t="s">
        <v>194</v>
      </c>
      <c r="Z2474" s="46" t="s">
        <v>199</v>
      </c>
      <c r="AA2474" s="46">
        <v>40</v>
      </c>
      <c r="AB2474" s="46" t="s">
        <v>195</v>
      </c>
      <c r="AC2474" s="46" t="s">
        <v>7677</v>
      </c>
      <c r="AD2474" s="46" t="s">
        <v>194</v>
      </c>
      <c r="AE2474" s="46" t="s">
        <v>8</v>
      </c>
    </row>
    <row r="2475" spans="1:31" hidden="1">
      <c r="A2475" s="46">
        <v>97</v>
      </c>
      <c r="B2475" s="46" t="s">
        <v>950</v>
      </c>
      <c r="C2475" s="46" t="s">
        <v>216</v>
      </c>
      <c r="D2475" s="46" t="s">
        <v>217</v>
      </c>
      <c r="E2475" s="46" t="s">
        <v>7259</v>
      </c>
      <c r="F2475" s="46" t="s">
        <v>3529</v>
      </c>
      <c r="G2475" s="44" t="s">
        <v>7678</v>
      </c>
      <c r="H2475" s="44" t="s">
        <v>9</v>
      </c>
      <c r="I2475" s="46" t="s">
        <v>7685</v>
      </c>
      <c r="J2475" s="44" t="s">
        <v>7686</v>
      </c>
      <c r="K2475" s="46" t="s">
        <v>7687</v>
      </c>
      <c r="L2475" s="46">
        <v>18189262780</v>
      </c>
      <c r="M2475" s="46" t="s">
        <v>7688</v>
      </c>
      <c r="N2475" s="46" t="s">
        <v>186</v>
      </c>
      <c r="O2475" s="46" t="s">
        <v>191</v>
      </c>
      <c r="P2475" s="46" t="s">
        <v>188</v>
      </c>
      <c r="Q2475" s="46" t="s">
        <v>7</v>
      </c>
      <c r="R2475" s="46" t="s">
        <v>2868</v>
      </c>
      <c r="U2475" s="46" t="s">
        <v>3529</v>
      </c>
      <c r="W2475" s="46" t="s">
        <v>189</v>
      </c>
      <c r="X2475" s="46" t="s">
        <v>194</v>
      </c>
      <c r="Z2475" s="46" t="s">
        <v>199</v>
      </c>
      <c r="AA2475" s="46">
        <v>40</v>
      </c>
      <c r="AB2475" s="46" t="s">
        <v>195</v>
      </c>
      <c r="AC2475" s="46" t="s">
        <v>7677</v>
      </c>
      <c r="AD2475" s="46" t="s">
        <v>194</v>
      </c>
      <c r="AE2475" s="46" t="s">
        <v>9</v>
      </c>
    </row>
    <row r="2476" spans="1:31" hidden="1">
      <c r="A2476" s="46">
        <v>98</v>
      </c>
      <c r="B2476" s="46" t="s">
        <v>950</v>
      </c>
      <c r="C2476" s="46" t="s">
        <v>216</v>
      </c>
      <c r="D2476" s="46" t="s">
        <v>217</v>
      </c>
      <c r="E2476" s="46" t="s">
        <v>7259</v>
      </c>
      <c r="F2476" s="46" t="s">
        <v>7689</v>
      </c>
      <c r="G2476" s="44" t="s">
        <v>7734</v>
      </c>
      <c r="H2476" s="44" t="s">
        <v>3</v>
      </c>
      <c r="I2476" s="46" t="s">
        <v>7689</v>
      </c>
      <c r="J2476" s="44" t="s">
        <v>7690</v>
      </c>
      <c r="K2476" s="46" t="s">
        <v>7691</v>
      </c>
      <c r="L2476" s="46">
        <v>13629290925</v>
      </c>
      <c r="M2476" s="46" t="s">
        <v>7692</v>
      </c>
      <c r="N2476" s="46" t="s">
        <v>186</v>
      </c>
      <c r="O2476" s="46" t="s">
        <v>191</v>
      </c>
      <c r="P2476" s="46" t="s">
        <v>200</v>
      </c>
      <c r="Q2476" s="46" t="s">
        <v>7</v>
      </c>
      <c r="R2476" s="46" t="s">
        <v>6243</v>
      </c>
      <c r="U2476" s="46" t="s">
        <v>7689</v>
      </c>
      <c r="V2476" s="46" t="s">
        <v>7756</v>
      </c>
      <c r="W2476" s="46" t="s">
        <v>201</v>
      </c>
      <c r="X2476" s="46" t="s">
        <v>194</v>
      </c>
      <c r="Z2476" s="46" t="s">
        <v>198</v>
      </c>
      <c r="AA2476" s="46">
        <v>24</v>
      </c>
      <c r="AB2476" s="46" t="s">
        <v>195</v>
      </c>
      <c r="AC2476" s="46" t="s">
        <v>7568</v>
      </c>
      <c r="AD2476" s="46" t="s">
        <v>194</v>
      </c>
      <c r="AE2476" s="46" t="s">
        <v>3</v>
      </c>
    </row>
    <row r="2477" spans="1:31" hidden="1">
      <c r="A2477" s="46">
        <v>99</v>
      </c>
      <c r="B2477" s="46" t="s">
        <v>950</v>
      </c>
      <c r="C2477" s="46" t="s">
        <v>216</v>
      </c>
      <c r="D2477" s="46" t="s">
        <v>217</v>
      </c>
      <c r="E2477" s="46" t="s">
        <v>7259</v>
      </c>
      <c r="F2477" s="46" t="s">
        <v>7693</v>
      </c>
      <c r="G2477" s="44" t="s">
        <v>7694</v>
      </c>
      <c r="H2477" s="44" t="s">
        <v>3</v>
      </c>
      <c r="I2477" s="46" t="s">
        <v>7693</v>
      </c>
      <c r="J2477" s="44" t="s">
        <v>7695</v>
      </c>
      <c r="K2477" s="46" t="s">
        <v>7696</v>
      </c>
      <c r="L2477" s="46">
        <v>15249220621</v>
      </c>
      <c r="M2477" s="46" t="s">
        <v>7697</v>
      </c>
      <c r="N2477" s="46" t="s">
        <v>186</v>
      </c>
      <c r="O2477" s="46" t="s">
        <v>187</v>
      </c>
      <c r="P2477" s="46" t="s">
        <v>193</v>
      </c>
      <c r="Q2477" s="46" t="s">
        <v>7</v>
      </c>
      <c r="R2477" s="46" t="s">
        <v>6243</v>
      </c>
      <c r="U2477" s="46" t="s">
        <v>7693</v>
      </c>
      <c r="V2477" s="46" t="s">
        <v>7757</v>
      </c>
      <c r="W2477" s="46" t="s">
        <v>189</v>
      </c>
      <c r="X2477" s="46" t="s">
        <v>194</v>
      </c>
      <c r="Z2477" s="46" t="s">
        <v>198</v>
      </c>
      <c r="AA2477" s="46">
        <v>8</v>
      </c>
      <c r="AB2477" s="46" t="s">
        <v>195</v>
      </c>
      <c r="AC2477" s="46" t="s">
        <v>7568</v>
      </c>
      <c r="AD2477" s="46" t="s">
        <v>194</v>
      </c>
      <c r="AE2477" s="46" t="s">
        <v>3</v>
      </c>
    </row>
    <row r="2478" spans="1:31" hidden="1">
      <c r="A2478" s="46">
        <v>100</v>
      </c>
      <c r="B2478" s="46" t="s">
        <v>950</v>
      </c>
      <c r="C2478" s="46" t="s">
        <v>216</v>
      </c>
      <c r="D2478" s="46" t="s">
        <v>217</v>
      </c>
      <c r="E2478" s="46" t="s">
        <v>7259</v>
      </c>
      <c r="F2478" s="46" t="s">
        <v>7693</v>
      </c>
      <c r="G2478" s="44" t="s">
        <v>7694</v>
      </c>
      <c r="H2478" s="44" t="s">
        <v>8</v>
      </c>
      <c r="I2478" s="46" t="s">
        <v>7698</v>
      </c>
      <c r="J2478" s="44" t="s">
        <v>7699</v>
      </c>
      <c r="K2478" s="46" t="s">
        <v>7700</v>
      </c>
      <c r="L2478" s="46">
        <v>15109286721</v>
      </c>
      <c r="M2478" s="46" t="s">
        <v>7701</v>
      </c>
      <c r="N2478" s="46" t="s">
        <v>186</v>
      </c>
      <c r="O2478" s="46" t="s">
        <v>191</v>
      </c>
      <c r="P2478" s="46" t="s">
        <v>193</v>
      </c>
      <c r="Q2478" s="46" t="s">
        <v>7</v>
      </c>
      <c r="R2478" s="46" t="s">
        <v>6243</v>
      </c>
      <c r="U2478" s="46" t="s">
        <v>7693</v>
      </c>
      <c r="V2478" s="46" t="s">
        <v>7757</v>
      </c>
      <c r="W2478" s="46" t="s">
        <v>189</v>
      </c>
      <c r="X2478" s="46" t="s">
        <v>194</v>
      </c>
      <c r="Z2478" s="46" t="s">
        <v>198</v>
      </c>
      <c r="AA2478" s="46">
        <v>8</v>
      </c>
      <c r="AB2478" s="46" t="s">
        <v>195</v>
      </c>
      <c r="AC2478" s="46" t="s">
        <v>7568</v>
      </c>
      <c r="AD2478" s="46" t="s">
        <v>194</v>
      </c>
      <c r="AE2478" s="46" t="s">
        <v>8</v>
      </c>
    </row>
    <row r="2479" spans="1:31" hidden="1">
      <c r="A2479" s="46">
        <v>101</v>
      </c>
      <c r="B2479" s="46" t="s">
        <v>950</v>
      </c>
      <c r="C2479" s="46" t="s">
        <v>216</v>
      </c>
      <c r="D2479" s="46" t="s">
        <v>217</v>
      </c>
      <c r="E2479" s="46" t="s">
        <v>7259</v>
      </c>
      <c r="F2479" s="46" t="s">
        <v>7693</v>
      </c>
      <c r="G2479" s="44" t="s">
        <v>7694</v>
      </c>
      <c r="H2479" s="44" t="s">
        <v>9</v>
      </c>
      <c r="I2479" s="46" t="s">
        <v>7702</v>
      </c>
      <c r="J2479" s="44" t="s">
        <v>7703</v>
      </c>
      <c r="K2479" s="46" t="s">
        <v>7704</v>
      </c>
      <c r="L2479" s="46" t="s">
        <v>7705</v>
      </c>
      <c r="M2479" s="46" t="s">
        <v>7706</v>
      </c>
      <c r="N2479" s="46" t="s">
        <v>186</v>
      </c>
      <c r="O2479" s="46" t="s">
        <v>191</v>
      </c>
      <c r="P2479" s="46" t="s">
        <v>193</v>
      </c>
      <c r="Q2479" s="46" t="s">
        <v>7</v>
      </c>
      <c r="R2479" s="46" t="s">
        <v>6243</v>
      </c>
      <c r="U2479" s="46" t="s">
        <v>7693</v>
      </c>
      <c r="V2479" s="46" t="s">
        <v>7757</v>
      </c>
      <c r="W2479" s="46" t="s">
        <v>189</v>
      </c>
      <c r="X2479" s="46" t="s">
        <v>194</v>
      </c>
      <c r="Z2479" s="46" t="s">
        <v>198</v>
      </c>
      <c r="AA2479" s="46">
        <v>8</v>
      </c>
      <c r="AB2479" s="46" t="s">
        <v>195</v>
      </c>
      <c r="AC2479" s="46" t="s">
        <v>7568</v>
      </c>
      <c r="AD2479" s="46" t="s">
        <v>194</v>
      </c>
      <c r="AE2479" s="46" t="s">
        <v>9</v>
      </c>
    </row>
    <row r="2480" spans="1:31" hidden="1">
      <c r="A2480" s="46">
        <v>102</v>
      </c>
      <c r="B2480" s="46" t="s">
        <v>950</v>
      </c>
      <c r="C2480" s="46" t="s">
        <v>216</v>
      </c>
      <c r="D2480" s="46" t="s">
        <v>217</v>
      </c>
      <c r="E2480" s="46" t="s">
        <v>7259</v>
      </c>
      <c r="F2480" s="46" t="s">
        <v>7707</v>
      </c>
      <c r="G2480" s="44" t="s">
        <v>7724</v>
      </c>
      <c r="H2480" s="44" t="s">
        <v>3</v>
      </c>
      <c r="I2480" s="46" t="s">
        <v>7707</v>
      </c>
      <c r="J2480" s="44" t="s">
        <v>7708</v>
      </c>
      <c r="K2480" s="46" t="s">
        <v>7709</v>
      </c>
      <c r="L2480" s="46">
        <v>18729961298</v>
      </c>
      <c r="M2480" s="46">
        <v>42587</v>
      </c>
      <c r="N2480" s="46" t="s">
        <v>186</v>
      </c>
      <c r="O2480" s="46" t="s">
        <v>191</v>
      </c>
      <c r="P2480" s="46" t="s">
        <v>200</v>
      </c>
      <c r="Q2480" s="46" t="s">
        <v>4</v>
      </c>
      <c r="R2480" s="46" t="s">
        <v>2868</v>
      </c>
      <c r="U2480" s="46" t="s">
        <v>7707</v>
      </c>
      <c r="V2480" s="46" t="s">
        <v>7380</v>
      </c>
      <c r="W2480" s="46" t="s">
        <v>201</v>
      </c>
      <c r="X2480" s="46" t="s">
        <v>194</v>
      </c>
      <c r="Z2480" s="46" t="s">
        <v>198</v>
      </c>
      <c r="AA2480" s="46">
        <v>11</v>
      </c>
      <c r="AB2480" s="46" t="s">
        <v>34</v>
      </c>
      <c r="AC2480" s="46" t="s">
        <v>6991</v>
      </c>
      <c r="AD2480" s="46" t="s">
        <v>194</v>
      </c>
      <c r="AE2480" s="46" t="s">
        <v>3</v>
      </c>
    </row>
    <row r="2481" spans="1:34" hidden="1">
      <c r="A2481" s="46">
        <v>103</v>
      </c>
      <c r="B2481" s="46" t="s">
        <v>950</v>
      </c>
      <c r="C2481" s="46" t="s">
        <v>216</v>
      </c>
      <c r="D2481" s="46" t="s">
        <v>217</v>
      </c>
      <c r="E2481" s="46" t="s">
        <v>7259</v>
      </c>
      <c r="F2481" s="46" t="s">
        <v>7710</v>
      </c>
      <c r="G2481" s="44" t="s">
        <v>7711</v>
      </c>
      <c r="H2481" s="44" t="s">
        <v>3</v>
      </c>
      <c r="I2481" s="46" t="s">
        <v>7710</v>
      </c>
      <c r="J2481" s="44" t="s">
        <v>7712</v>
      </c>
      <c r="K2481" s="46" t="s">
        <v>7713</v>
      </c>
      <c r="L2481" s="46">
        <v>13379097723</v>
      </c>
      <c r="M2481" s="46" t="s">
        <v>7714</v>
      </c>
      <c r="N2481" s="46" t="s">
        <v>186</v>
      </c>
      <c r="O2481" s="46" t="s">
        <v>187</v>
      </c>
      <c r="P2481" s="46" t="s">
        <v>193</v>
      </c>
      <c r="Q2481" s="46" t="s">
        <v>7</v>
      </c>
      <c r="R2481" s="46" t="s">
        <v>6243</v>
      </c>
      <c r="U2481" s="46" t="s">
        <v>7710</v>
      </c>
      <c r="W2481" s="46" t="s">
        <v>189</v>
      </c>
      <c r="X2481" s="46" t="s">
        <v>194</v>
      </c>
      <c r="Z2481" s="46" t="s">
        <v>199</v>
      </c>
      <c r="AA2481" s="46">
        <v>2</v>
      </c>
      <c r="AB2481" s="46" t="s">
        <v>195</v>
      </c>
      <c r="AC2481" s="46" t="s">
        <v>7099</v>
      </c>
      <c r="AD2481" s="46" t="s">
        <v>194</v>
      </c>
      <c r="AE2481" s="46" t="s">
        <v>3</v>
      </c>
    </row>
    <row r="2482" spans="1:34" hidden="1">
      <c r="A2482" s="46">
        <v>104</v>
      </c>
      <c r="B2482" s="46" t="s">
        <v>950</v>
      </c>
      <c r="C2482" s="46" t="s">
        <v>216</v>
      </c>
      <c r="D2482" s="46" t="s">
        <v>217</v>
      </c>
      <c r="E2482" s="46" t="s">
        <v>7259</v>
      </c>
      <c r="F2482" s="46" t="s">
        <v>7710</v>
      </c>
      <c r="G2482" s="44" t="s">
        <v>7715</v>
      </c>
      <c r="H2482" s="44" t="s">
        <v>3</v>
      </c>
      <c r="I2482" s="46" t="s">
        <v>7710</v>
      </c>
      <c r="J2482" s="44" t="s">
        <v>7712</v>
      </c>
      <c r="K2482" s="46" t="s">
        <v>7713</v>
      </c>
      <c r="L2482" s="46">
        <v>13379097723</v>
      </c>
      <c r="M2482" s="46" t="s">
        <v>7714</v>
      </c>
      <c r="N2482" s="46" t="s">
        <v>186</v>
      </c>
      <c r="O2482" s="46" t="s">
        <v>187</v>
      </c>
      <c r="P2482" s="46" t="s">
        <v>193</v>
      </c>
      <c r="Q2482" s="46" t="s">
        <v>4</v>
      </c>
      <c r="R2482" s="46" t="s">
        <v>2868</v>
      </c>
      <c r="U2482" s="46" t="s">
        <v>7710</v>
      </c>
      <c r="W2482" s="46" t="s">
        <v>189</v>
      </c>
      <c r="X2482" s="46" t="s">
        <v>194</v>
      </c>
      <c r="Z2482" s="46" t="s">
        <v>199</v>
      </c>
      <c r="AA2482" s="46">
        <v>17</v>
      </c>
      <c r="AB2482" s="46" t="s">
        <v>34</v>
      </c>
      <c r="AC2482" s="46" t="s">
        <v>7099</v>
      </c>
      <c r="AD2482" s="46" t="s">
        <v>194</v>
      </c>
      <c r="AE2482" s="46" t="s">
        <v>3</v>
      </c>
    </row>
    <row r="2483" spans="1:34" hidden="1">
      <c r="A2483" s="46">
        <v>105</v>
      </c>
      <c r="B2483" s="46" t="s">
        <v>950</v>
      </c>
      <c r="C2483" s="46" t="s">
        <v>216</v>
      </c>
      <c r="D2483" s="46" t="s">
        <v>217</v>
      </c>
      <c r="E2483" s="46" t="s">
        <v>7259</v>
      </c>
      <c r="F2483" s="46" t="s">
        <v>7716</v>
      </c>
      <c r="G2483" s="44" t="s">
        <v>7717</v>
      </c>
      <c r="H2483" s="44" t="s">
        <v>3</v>
      </c>
      <c r="I2483" s="46" t="s">
        <v>7716</v>
      </c>
      <c r="J2483" s="44" t="s">
        <v>7718</v>
      </c>
      <c r="K2483" s="46" t="s">
        <v>7719</v>
      </c>
      <c r="L2483" s="46">
        <v>13992828646</v>
      </c>
      <c r="M2483" s="46" t="s">
        <v>7720</v>
      </c>
      <c r="N2483" s="46" t="s">
        <v>186</v>
      </c>
      <c r="O2483" s="46" t="s">
        <v>187</v>
      </c>
      <c r="P2483" s="46" t="s">
        <v>193</v>
      </c>
      <c r="Q2483" s="46" t="s">
        <v>6</v>
      </c>
      <c r="R2483" s="46" t="s">
        <v>6</v>
      </c>
      <c r="W2483" s="46" t="s">
        <v>189</v>
      </c>
      <c r="X2483" s="46" t="s">
        <v>194</v>
      </c>
      <c r="Z2483" s="46" t="s">
        <v>199</v>
      </c>
      <c r="AA2483" s="46">
        <v>5</v>
      </c>
      <c r="AB2483" s="46" t="s">
        <v>195</v>
      </c>
      <c r="AC2483" s="46" t="s">
        <v>7721</v>
      </c>
      <c r="AD2483" s="46" t="s">
        <v>194</v>
      </c>
      <c r="AE2483" s="46" t="s">
        <v>3</v>
      </c>
    </row>
    <row r="2484" spans="1:34" hidden="1">
      <c r="A2484" s="46">
        <v>106</v>
      </c>
      <c r="B2484" s="46" t="s">
        <v>950</v>
      </c>
      <c r="C2484" s="46" t="s">
        <v>216</v>
      </c>
      <c r="D2484" s="46" t="s">
        <v>217</v>
      </c>
      <c r="E2484" s="46" t="s">
        <v>7259</v>
      </c>
      <c r="F2484" s="46" t="s">
        <v>7722</v>
      </c>
      <c r="G2484" s="44" t="s">
        <v>7723</v>
      </c>
      <c r="H2484" s="44" t="s">
        <v>3</v>
      </c>
      <c r="I2484" s="46" t="s">
        <v>7722</v>
      </c>
      <c r="J2484" s="44" t="s">
        <v>7718</v>
      </c>
      <c r="K2484" s="46" t="s">
        <v>7719</v>
      </c>
      <c r="L2484" s="46">
        <v>13992828646</v>
      </c>
      <c r="M2484" s="46" t="s">
        <v>7720</v>
      </c>
      <c r="N2484" s="46" t="s">
        <v>186</v>
      </c>
      <c r="O2484" s="46" t="s">
        <v>187</v>
      </c>
      <c r="P2484" s="46" t="s">
        <v>193</v>
      </c>
      <c r="Q2484" s="46" t="s">
        <v>6</v>
      </c>
      <c r="R2484" s="46" t="s">
        <v>6</v>
      </c>
      <c r="W2484" s="46" t="s">
        <v>189</v>
      </c>
      <c r="X2484" s="46" t="s">
        <v>194</v>
      </c>
      <c r="Z2484" s="46" t="s">
        <v>199</v>
      </c>
      <c r="AA2484" s="46">
        <v>5</v>
      </c>
      <c r="AB2484" s="46" t="s">
        <v>195</v>
      </c>
      <c r="AC2484" s="46" t="s">
        <v>7721</v>
      </c>
      <c r="AD2484" s="46" t="s">
        <v>194</v>
      </c>
      <c r="AE2484" s="46" t="s">
        <v>3</v>
      </c>
    </row>
    <row r="2485" spans="1:34" hidden="1">
      <c r="A2485" s="46">
        <v>107</v>
      </c>
      <c r="B2485" s="46" t="s">
        <v>950</v>
      </c>
      <c r="C2485" s="46" t="s">
        <v>216</v>
      </c>
      <c r="D2485" s="46" t="s">
        <v>217</v>
      </c>
      <c r="E2485" s="46" t="s">
        <v>7259</v>
      </c>
      <c r="F2485" s="46" t="s">
        <v>7707</v>
      </c>
      <c r="G2485" s="44" t="s">
        <v>7724</v>
      </c>
      <c r="H2485" s="44" t="s">
        <v>46</v>
      </c>
      <c r="I2485" s="46" t="s">
        <v>7725</v>
      </c>
      <c r="J2485" s="44" t="s">
        <v>7726</v>
      </c>
      <c r="K2485" s="46" t="s">
        <v>7727</v>
      </c>
      <c r="L2485" s="46">
        <v>18682949103</v>
      </c>
      <c r="M2485" s="46" t="s">
        <v>7728</v>
      </c>
      <c r="N2485" s="46" t="s">
        <v>186</v>
      </c>
      <c r="O2485" s="46" t="s">
        <v>191</v>
      </c>
      <c r="P2485" s="46" t="s">
        <v>188</v>
      </c>
      <c r="Q2485" s="46" t="s">
        <v>4</v>
      </c>
      <c r="R2485" s="46" t="s">
        <v>2868</v>
      </c>
      <c r="V2485" s="46">
        <v>42698</v>
      </c>
      <c r="W2485" s="46" t="s">
        <v>189</v>
      </c>
      <c r="X2485" s="46" t="s">
        <v>194</v>
      </c>
      <c r="Z2485" s="46" t="s">
        <v>199</v>
      </c>
      <c r="AA2485" s="46">
        <v>22</v>
      </c>
      <c r="AB2485" s="46" t="s">
        <v>195</v>
      </c>
      <c r="AC2485" s="46" t="s">
        <v>6991</v>
      </c>
      <c r="AD2485" s="46" t="s">
        <v>194</v>
      </c>
      <c r="AE2485" s="46" t="s">
        <v>46</v>
      </c>
    </row>
    <row r="2486" spans="1:34" hidden="1">
      <c r="A2486" s="46">
        <v>108</v>
      </c>
      <c r="B2486" s="46" t="s">
        <v>950</v>
      </c>
      <c r="C2486" s="46" t="s">
        <v>216</v>
      </c>
      <c r="D2486" s="46" t="s">
        <v>217</v>
      </c>
      <c r="E2486" s="46" t="s">
        <v>7259</v>
      </c>
      <c r="F2486" s="46" t="s">
        <v>213</v>
      </c>
      <c r="G2486" s="44" t="s">
        <v>7671</v>
      </c>
      <c r="H2486" s="44" t="s">
        <v>46</v>
      </c>
      <c r="I2486" s="46" t="s">
        <v>7729</v>
      </c>
      <c r="J2486" s="44" t="s">
        <v>7730</v>
      </c>
      <c r="K2486" s="46" t="s">
        <v>7731</v>
      </c>
      <c r="L2486" s="46">
        <v>15609160702</v>
      </c>
      <c r="M2486" s="46" t="s">
        <v>7732</v>
      </c>
      <c r="N2486" s="46" t="s">
        <v>186</v>
      </c>
      <c r="O2486" s="46" t="s">
        <v>191</v>
      </c>
      <c r="P2486" s="46" t="s">
        <v>188</v>
      </c>
      <c r="Q2486" s="46" t="s">
        <v>7</v>
      </c>
      <c r="R2486" s="46" t="s">
        <v>7</v>
      </c>
      <c r="V2486" s="46">
        <v>42698</v>
      </c>
      <c r="W2486" s="46" t="s">
        <v>189</v>
      </c>
      <c r="X2486" s="46" t="s">
        <v>194</v>
      </c>
      <c r="Z2486" s="46" t="s">
        <v>199</v>
      </c>
      <c r="AA2486" s="46">
        <v>20</v>
      </c>
      <c r="AB2486" s="46" t="s">
        <v>195</v>
      </c>
      <c r="AC2486" s="46" t="s">
        <v>7677</v>
      </c>
      <c r="AD2486" s="46" t="s">
        <v>194</v>
      </c>
      <c r="AE2486" s="46" t="s">
        <v>46</v>
      </c>
    </row>
    <row r="2487" spans="1:34" hidden="1">
      <c r="A2487" s="46">
        <v>109</v>
      </c>
      <c r="B2487" s="46" t="s">
        <v>950</v>
      </c>
      <c r="C2487" s="46" t="s">
        <v>216</v>
      </c>
      <c r="D2487" s="46" t="s">
        <v>217</v>
      </c>
      <c r="E2487" s="46" t="s">
        <v>7259</v>
      </c>
      <c r="F2487" s="46" t="s">
        <v>3529</v>
      </c>
      <c r="G2487" s="44" t="s">
        <v>7678</v>
      </c>
      <c r="H2487" s="44" t="s">
        <v>46</v>
      </c>
      <c r="I2487" s="46" t="s">
        <v>7725</v>
      </c>
      <c r="J2487" s="44" t="s">
        <v>7726</v>
      </c>
      <c r="K2487" s="46" t="s">
        <v>7727</v>
      </c>
      <c r="L2487" s="46">
        <v>18682949103</v>
      </c>
      <c r="M2487" s="46" t="s">
        <v>7728</v>
      </c>
      <c r="N2487" s="46" t="s">
        <v>186</v>
      </c>
      <c r="O2487" s="46" t="s">
        <v>191</v>
      </c>
      <c r="P2487" s="46" t="s">
        <v>188</v>
      </c>
      <c r="Q2487" s="46" t="s">
        <v>7</v>
      </c>
      <c r="R2487" s="46" t="s">
        <v>2868</v>
      </c>
      <c r="V2487" s="46">
        <v>42698</v>
      </c>
      <c r="W2487" s="46" t="s">
        <v>189</v>
      </c>
      <c r="X2487" s="46" t="s">
        <v>194</v>
      </c>
      <c r="Z2487" s="46" t="s">
        <v>199</v>
      </c>
      <c r="AA2487" s="46">
        <v>40</v>
      </c>
      <c r="AB2487" s="46" t="s">
        <v>195</v>
      </c>
      <c r="AC2487" s="46" t="s">
        <v>7677</v>
      </c>
      <c r="AD2487" s="46" t="s">
        <v>194</v>
      </c>
      <c r="AE2487" s="46" t="s">
        <v>46</v>
      </c>
    </row>
    <row r="2488" spans="1:34" hidden="1">
      <c r="A2488" s="46">
        <v>110</v>
      </c>
      <c r="B2488" s="46" t="s">
        <v>950</v>
      </c>
      <c r="C2488" s="46" t="s">
        <v>216</v>
      </c>
      <c r="D2488" s="46" t="s">
        <v>217</v>
      </c>
      <c r="E2488" s="46" t="s">
        <v>7259</v>
      </c>
      <c r="F2488" s="46" t="s">
        <v>7733</v>
      </c>
      <c r="G2488" s="44" t="s">
        <v>7649</v>
      </c>
      <c r="H2488" s="44" t="s">
        <v>46</v>
      </c>
      <c r="I2488" s="46" t="s">
        <v>7725</v>
      </c>
      <c r="J2488" s="44" t="s">
        <v>7726</v>
      </c>
      <c r="K2488" s="46" t="s">
        <v>7727</v>
      </c>
      <c r="L2488" s="46">
        <v>18682949103</v>
      </c>
      <c r="M2488" s="46" t="s">
        <v>7728</v>
      </c>
      <c r="N2488" s="46" t="s">
        <v>186</v>
      </c>
      <c r="O2488" s="46" t="s">
        <v>191</v>
      </c>
      <c r="P2488" s="46" t="s">
        <v>188</v>
      </c>
      <c r="Q2488" s="46" t="s">
        <v>7</v>
      </c>
      <c r="R2488" s="46" t="s">
        <v>7</v>
      </c>
      <c r="V2488" s="46">
        <v>42698</v>
      </c>
      <c r="W2488" s="46" t="s">
        <v>189</v>
      </c>
      <c r="X2488" s="46" t="s">
        <v>194</v>
      </c>
      <c r="Z2488" s="46" t="s">
        <v>199</v>
      </c>
      <c r="AA2488" s="46">
        <v>40</v>
      </c>
      <c r="AB2488" s="46" t="s">
        <v>195</v>
      </c>
      <c r="AC2488" s="46" t="s">
        <v>7099</v>
      </c>
      <c r="AD2488" s="46" t="s">
        <v>194</v>
      </c>
      <c r="AE2488" s="46" t="s">
        <v>46</v>
      </c>
    </row>
    <row r="2489" spans="1:34" hidden="1">
      <c r="A2489" s="46">
        <v>111</v>
      </c>
      <c r="B2489" s="46" t="s">
        <v>950</v>
      </c>
      <c r="C2489" s="46" t="s">
        <v>216</v>
      </c>
      <c r="D2489" s="46" t="s">
        <v>217</v>
      </c>
      <c r="E2489" s="46" t="s">
        <v>7259</v>
      </c>
      <c r="F2489" s="46" t="s">
        <v>7716</v>
      </c>
      <c r="G2489" s="44" t="s">
        <v>7717</v>
      </c>
      <c r="H2489" s="44" t="s">
        <v>46</v>
      </c>
      <c r="I2489" s="46" t="s">
        <v>7729</v>
      </c>
      <c r="J2489" s="44" t="s">
        <v>7730</v>
      </c>
      <c r="K2489" s="46" t="s">
        <v>7731</v>
      </c>
      <c r="L2489" s="46">
        <v>15609160702</v>
      </c>
      <c r="M2489" s="46" t="s">
        <v>7732</v>
      </c>
      <c r="N2489" s="46" t="s">
        <v>186</v>
      </c>
      <c r="O2489" s="46" t="s">
        <v>191</v>
      </c>
      <c r="P2489" s="46" t="s">
        <v>188</v>
      </c>
      <c r="Q2489" s="46" t="s">
        <v>6</v>
      </c>
      <c r="R2489" s="46" t="s">
        <v>6</v>
      </c>
      <c r="V2489" s="46">
        <v>42698</v>
      </c>
      <c r="W2489" s="46" t="s">
        <v>189</v>
      </c>
      <c r="X2489" s="46" t="s">
        <v>194</v>
      </c>
      <c r="Z2489" s="46" t="s">
        <v>199</v>
      </c>
      <c r="AA2489" s="46">
        <v>5</v>
      </c>
      <c r="AB2489" s="46" t="s">
        <v>195</v>
      </c>
      <c r="AC2489" s="46" t="s">
        <v>7721</v>
      </c>
      <c r="AD2489" s="46" t="s">
        <v>194</v>
      </c>
      <c r="AE2489" s="46" t="s">
        <v>46</v>
      </c>
    </row>
    <row r="2490" spans="1:34" hidden="1">
      <c r="A2490" s="46">
        <v>112</v>
      </c>
      <c r="B2490" s="46" t="s">
        <v>950</v>
      </c>
      <c r="C2490" s="46" t="s">
        <v>216</v>
      </c>
      <c r="D2490" s="46" t="s">
        <v>217</v>
      </c>
      <c r="E2490" s="46" t="s">
        <v>7259</v>
      </c>
      <c r="F2490" s="46" t="s">
        <v>7722</v>
      </c>
      <c r="G2490" s="44" t="s">
        <v>7723</v>
      </c>
      <c r="H2490" s="44" t="s">
        <v>46</v>
      </c>
      <c r="I2490" s="46" t="s">
        <v>7729</v>
      </c>
      <c r="J2490" s="44" t="s">
        <v>7730</v>
      </c>
      <c r="K2490" s="46" t="s">
        <v>7731</v>
      </c>
      <c r="L2490" s="46">
        <v>15609160702</v>
      </c>
      <c r="M2490" s="46" t="s">
        <v>7732</v>
      </c>
      <c r="N2490" s="46" t="s">
        <v>186</v>
      </c>
      <c r="O2490" s="46" t="s">
        <v>191</v>
      </c>
      <c r="P2490" s="46" t="s">
        <v>188</v>
      </c>
      <c r="Q2490" s="46" t="s">
        <v>6</v>
      </c>
      <c r="R2490" s="46" t="s">
        <v>6</v>
      </c>
      <c r="V2490" s="46">
        <v>42698</v>
      </c>
      <c r="W2490" s="46" t="s">
        <v>189</v>
      </c>
      <c r="X2490" s="46" t="s">
        <v>194</v>
      </c>
      <c r="Z2490" s="46" t="s">
        <v>199</v>
      </c>
      <c r="AA2490" s="46">
        <v>5</v>
      </c>
      <c r="AB2490" s="46" t="s">
        <v>195</v>
      </c>
      <c r="AC2490" s="46" t="s">
        <v>7721</v>
      </c>
      <c r="AD2490" s="46" t="s">
        <v>194</v>
      </c>
      <c r="AE2490" s="46" t="s">
        <v>46</v>
      </c>
    </row>
    <row r="2491" spans="1:34" hidden="1">
      <c r="A2491" s="46">
        <v>113</v>
      </c>
      <c r="B2491" s="46" t="s">
        <v>950</v>
      </c>
      <c r="C2491" s="46" t="s">
        <v>216</v>
      </c>
      <c r="D2491" s="46" t="s">
        <v>217</v>
      </c>
      <c r="E2491" s="46" t="s">
        <v>7259</v>
      </c>
      <c r="F2491" s="46" t="s">
        <v>7689</v>
      </c>
      <c r="G2491" s="44" t="s">
        <v>7734</v>
      </c>
      <c r="H2491" s="44" t="s">
        <v>46</v>
      </c>
      <c r="I2491" s="46" t="s">
        <v>7729</v>
      </c>
      <c r="J2491" s="44" t="s">
        <v>7730</v>
      </c>
      <c r="K2491" s="46" t="s">
        <v>7731</v>
      </c>
      <c r="L2491" s="46">
        <v>15609160702</v>
      </c>
      <c r="M2491" s="46" t="s">
        <v>7732</v>
      </c>
      <c r="N2491" s="46" t="s">
        <v>186</v>
      </c>
      <c r="O2491" s="46" t="s">
        <v>191</v>
      </c>
      <c r="P2491" s="46" t="s">
        <v>188</v>
      </c>
      <c r="Q2491" s="46" t="s">
        <v>7</v>
      </c>
      <c r="R2491" s="46" t="s">
        <v>7</v>
      </c>
      <c r="V2491" s="46">
        <v>42698</v>
      </c>
      <c r="W2491" s="46" t="s">
        <v>189</v>
      </c>
      <c r="X2491" s="46" t="s">
        <v>194</v>
      </c>
      <c r="Z2491" s="46" t="s">
        <v>199</v>
      </c>
      <c r="AA2491" s="46">
        <v>24</v>
      </c>
      <c r="AB2491" s="46" t="s">
        <v>195</v>
      </c>
      <c r="AC2491" s="46" t="s">
        <v>7568</v>
      </c>
      <c r="AD2491" s="46" t="s">
        <v>194</v>
      </c>
      <c r="AE2491" s="46" t="s">
        <v>46</v>
      </c>
    </row>
    <row r="2492" spans="1:34" hidden="1">
      <c r="A2492" s="46">
        <v>114</v>
      </c>
      <c r="B2492" s="46" t="s">
        <v>950</v>
      </c>
      <c r="C2492" s="46" t="s">
        <v>216</v>
      </c>
      <c r="D2492" s="46" t="s">
        <v>217</v>
      </c>
      <c r="E2492" s="46" t="s">
        <v>7259</v>
      </c>
      <c r="F2492" s="46" t="s">
        <v>7693</v>
      </c>
      <c r="G2492" s="44" t="s">
        <v>7694</v>
      </c>
      <c r="H2492" s="44" t="s">
        <v>46</v>
      </c>
      <c r="I2492" s="46" t="s">
        <v>7729</v>
      </c>
      <c r="J2492" s="44" t="s">
        <v>7730</v>
      </c>
      <c r="K2492" s="46" t="s">
        <v>7731</v>
      </c>
      <c r="L2492" s="46">
        <v>15609160702</v>
      </c>
      <c r="M2492" s="46" t="s">
        <v>7732</v>
      </c>
      <c r="N2492" s="46" t="s">
        <v>186</v>
      </c>
      <c r="O2492" s="46" t="s">
        <v>191</v>
      </c>
      <c r="P2492" s="46" t="s">
        <v>188</v>
      </c>
      <c r="Q2492" s="46" t="s">
        <v>7</v>
      </c>
      <c r="R2492" s="46" t="s">
        <v>7</v>
      </c>
      <c r="V2492" s="46">
        <v>42698</v>
      </c>
      <c r="W2492" s="46" t="s">
        <v>189</v>
      </c>
      <c r="X2492" s="46" t="s">
        <v>194</v>
      </c>
      <c r="Z2492" s="46" t="s">
        <v>199</v>
      </c>
      <c r="AA2492" s="46">
        <v>8</v>
      </c>
      <c r="AB2492" s="46" t="s">
        <v>195</v>
      </c>
      <c r="AC2492" s="46" t="s">
        <v>7568</v>
      </c>
      <c r="AD2492" s="46" t="s">
        <v>194</v>
      </c>
      <c r="AE2492" s="46" t="s">
        <v>46</v>
      </c>
    </row>
    <row r="2493" spans="1:34" hidden="1">
      <c r="A2493" s="46">
        <v>115</v>
      </c>
      <c r="B2493" s="46" t="s">
        <v>950</v>
      </c>
      <c r="C2493" s="46" t="s">
        <v>216</v>
      </c>
      <c r="D2493" s="46" t="s">
        <v>217</v>
      </c>
      <c r="E2493" s="46" t="s">
        <v>7259</v>
      </c>
      <c r="F2493" s="46" t="s">
        <v>7710</v>
      </c>
      <c r="G2493" s="44" t="s">
        <v>7711</v>
      </c>
      <c r="H2493" s="44" t="s">
        <v>46</v>
      </c>
      <c r="I2493" s="46" t="s">
        <v>7725</v>
      </c>
      <c r="J2493" s="44" t="s">
        <v>7726</v>
      </c>
      <c r="K2493" s="46" t="s">
        <v>7727</v>
      </c>
      <c r="L2493" s="46">
        <v>18682949103</v>
      </c>
      <c r="M2493" s="46" t="s">
        <v>7728</v>
      </c>
      <c r="N2493" s="46" t="s">
        <v>186</v>
      </c>
      <c r="O2493" s="46" t="s">
        <v>191</v>
      </c>
      <c r="P2493" s="46" t="s">
        <v>188</v>
      </c>
      <c r="Q2493" s="46" t="s">
        <v>7</v>
      </c>
      <c r="R2493" s="46" t="s">
        <v>6243</v>
      </c>
      <c r="V2493" s="46">
        <v>42698</v>
      </c>
      <c r="W2493" s="46" t="s">
        <v>189</v>
      </c>
      <c r="X2493" s="46" t="s">
        <v>194</v>
      </c>
      <c r="Z2493" s="46" t="s">
        <v>199</v>
      </c>
      <c r="AA2493" s="46">
        <v>2</v>
      </c>
      <c r="AB2493" s="46" t="s">
        <v>195</v>
      </c>
      <c r="AC2493" s="46" t="s">
        <v>7099</v>
      </c>
      <c r="AD2493" s="46" t="s">
        <v>194</v>
      </c>
      <c r="AE2493" s="46" t="s">
        <v>46</v>
      </c>
    </row>
    <row r="2494" spans="1:34" hidden="1">
      <c r="A2494" s="46">
        <v>116</v>
      </c>
      <c r="B2494" s="46" t="s">
        <v>950</v>
      </c>
      <c r="C2494" s="46" t="s">
        <v>216</v>
      </c>
      <c r="D2494" s="46" t="s">
        <v>217</v>
      </c>
      <c r="E2494" s="46" t="s">
        <v>7259</v>
      </c>
      <c r="F2494" s="46" t="s">
        <v>7710</v>
      </c>
      <c r="G2494" s="44" t="s">
        <v>7715</v>
      </c>
      <c r="H2494" s="44" t="s">
        <v>46</v>
      </c>
      <c r="I2494" s="46" t="s">
        <v>7725</v>
      </c>
      <c r="J2494" s="44" t="s">
        <v>7726</v>
      </c>
      <c r="K2494" s="46" t="s">
        <v>7727</v>
      </c>
      <c r="L2494" s="46">
        <v>18682949103</v>
      </c>
      <c r="M2494" s="46" t="s">
        <v>7728</v>
      </c>
      <c r="N2494" s="46" t="s">
        <v>186</v>
      </c>
      <c r="O2494" s="46" t="s">
        <v>191</v>
      </c>
      <c r="P2494" s="46" t="s">
        <v>188</v>
      </c>
      <c r="Q2494" s="46" t="s">
        <v>4</v>
      </c>
      <c r="R2494" s="46" t="s">
        <v>2868</v>
      </c>
      <c r="V2494" s="46">
        <v>42698</v>
      </c>
      <c r="W2494" s="46" t="s">
        <v>189</v>
      </c>
      <c r="X2494" s="46" t="s">
        <v>194</v>
      </c>
      <c r="Z2494" s="46" t="s">
        <v>199</v>
      </c>
      <c r="AA2494" s="46">
        <v>17</v>
      </c>
      <c r="AB2494" s="46" t="s">
        <v>34</v>
      </c>
      <c r="AC2494" s="46" t="s">
        <v>7099</v>
      </c>
      <c r="AD2494" s="46" t="s">
        <v>194</v>
      </c>
      <c r="AE2494" s="46" t="s">
        <v>46</v>
      </c>
    </row>
    <row r="2495" spans="1:34" hidden="1">
      <c r="A2495" s="46">
        <v>17</v>
      </c>
      <c r="B2495" s="46" t="s">
        <v>950</v>
      </c>
      <c r="C2495" s="46" t="s">
        <v>216</v>
      </c>
      <c r="D2495" s="46" t="s">
        <v>217</v>
      </c>
      <c r="E2495" s="46" t="s">
        <v>8346</v>
      </c>
      <c r="F2495" s="46" t="s">
        <v>8503</v>
      </c>
      <c r="G2495" s="44" t="s">
        <v>8504</v>
      </c>
      <c r="H2495" s="44" t="s">
        <v>3</v>
      </c>
      <c r="I2495" s="46" t="s">
        <v>8503</v>
      </c>
      <c r="J2495" s="44" t="s">
        <v>8505</v>
      </c>
      <c r="K2495" s="46" t="s">
        <v>9565</v>
      </c>
      <c r="L2495" s="46">
        <v>18602992423</v>
      </c>
      <c r="M2495" s="46">
        <v>42044</v>
      </c>
      <c r="N2495" s="46" t="s">
        <v>186</v>
      </c>
      <c r="O2495" s="46" t="s">
        <v>187</v>
      </c>
      <c r="P2495" s="46" t="s">
        <v>200</v>
      </c>
      <c r="Q2495" s="46" t="s">
        <v>6</v>
      </c>
      <c r="R2495" s="46" t="s">
        <v>7</v>
      </c>
      <c r="U2495" s="46" t="s">
        <v>8347</v>
      </c>
      <c r="V2495" s="46">
        <v>42713</v>
      </c>
      <c r="W2495" s="46" t="s">
        <v>201</v>
      </c>
      <c r="Z2495" s="46" t="s">
        <v>198</v>
      </c>
      <c r="AA2495" s="46">
        <v>32</v>
      </c>
      <c r="AB2495" s="46" t="s">
        <v>195</v>
      </c>
      <c r="AC2495" s="46" t="s">
        <v>8506</v>
      </c>
      <c r="AD2495" s="46" t="s">
        <v>201</v>
      </c>
      <c r="AE2495" s="46" t="e">
        <v>#N/A</v>
      </c>
      <c r="AH2495" s="46" t="s">
        <v>9566</v>
      </c>
    </row>
    <row r="2496" spans="1:34" hidden="1">
      <c r="A2496" s="46">
        <v>17</v>
      </c>
      <c r="B2496" s="46" t="s">
        <v>950</v>
      </c>
      <c r="C2496" s="46" t="s">
        <v>216</v>
      </c>
      <c r="D2496" s="46" t="s">
        <v>217</v>
      </c>
      <c r="E2496" s="46" t="s">
        <v>8346</v>
      </c>
      <c r="F2496" s="46" t="s">
        <v>8503</v>
      </c>
      <c r="G2496" s="44" t="s">
        <v>8504</v>
      </c>
      <c r="H2496" s="44" t="s">
        <v>46</v>
      </c>
      <c r="I2496" s="46" t="s">
        <v>7758</v>
      </c>
      <c r="J2496" s="44" t="s">
        <v>9567</v>
      </c>
      <c r="K2496" s="46" t="s">
        <v>9568</v>
      </c>
      <c r="L2496" s="46">
        <v>17749168520</v>
      </c>
      <c r="M2496" s="46">
        <v>42625</v>
      </c>
      <c r="N2496" s="46" t="s">
        <v>186</v>
      </c>
      <c r="O2496" s="46" t="s">
        <v>191</v>
      </c>
      <c r="P2496" s="46" t="s">
        <v>200</v>
      </c>
      <c r="Q2496" s="46" t="s">
        <v>6</v>
      </c>
      <c r="R2496" s="46" t="s">
        <v>7</v>
      </c>
      <c r="U2496" s="46" t="s">
        <v>695</v>
      </c>
      <c r="W2496" s="46" t="s">
        <v>201</v>
      </c>
      <c r="Z2496" s="46" t="s">
        <v>198</v>
      </c>
      <c r="AA2496" s="46">
        <v>32</v>
      </c>
      <c r="AB2496" s="46" t="s">
        <v>195</v>
      </c>
      <c r="AC2496" s="46" t="s">
        <v>8506</v>
      </c>
      <c r="AD2496" s="46" t="s">
        <v>201</v>
      </c>
      <c r="AE2496" s="46" t="e">
        <v>#N/A</v>
      </c>
      <c r="AH2496" s="46" t="s">
        <v>9566</v>
      </c>
    </row>
    <row r="2497" spans="1:34" hidden="1">
      <c r="A2497" s="46">
        <v>18</v>
      </c>
      <c r="B2497" s="46" t="s">
        <v>950</v>
      </c>
      <c r="C2497" s="46" t="s">
        <v>216</v>
      </c>
      <c r="D2497" s="46" t="s">
        <v>217</v>
      </c>
      <c r="E2497" s="46" t="s">
        <v>8346</v>
      </c>
      <c r="F2497" s="46" t="s">
        <v>8508</v>
      </c>
      <c r="G2497" s="44" t="s">
        <v>8507</v>
      </c>
      <c r="H2497" s="44" t="s">
        <v>3</v>
      </c>
      <c r="I2497" s="46" t="s">
        <v>8508</v>
      </c>
      <c r="J2497" s="44" t="s">
        <v>8509</v>
      </c>
      <c r="K2497" s="46" t="s">
        <v>9569</v>
      </c>
      <c r="L2497" s="46">
        <v>13918606448</v>
      </c>
      <c r="M2497" s="46">
        <v>42583</v>
      </c>
      <c r="N2497" s="46" t="s">
        <v>186</v>
      </c>
      <c r="O2497" s="46" t="s">
        <v>8510</v>
      </c>
      <c r="P2497" s="46" t="s">
        <v>200</v>
      </c>
      <c r="Q2497" s="46" t="s">
        <v>6</v>
      </c>
      <c r="R2497" s="46" t="s">
        <v>7</v>
      </c>
      <c r="U2497" s="46" t="s">
        <v>8347</v>
      </c>
      <c r="V2497" s="46">
        <v>42713</v>
      </c>
      <c r="W2497" s="46" t="s">
        <v>201</v>
      </c>
      <c r="Z2497" s="46" t="s">
        <v>198</v>
      </c>
      <c r="AA2497" s="46">
        <v>17</v>
      </c>
      <c r="AB2497" s="46" t="s">
        <v>195</v>
      </c>
      <c r="AC2497" s="46" t="s">
        <v>8351</v>
      </c>
      <c r="AD2497" s="46" t="s">
        <v>201</v>
      </c>
      <c r="AE2497" s="46" t="e">
        <v>#N/A</v>
      </c>
      <c r="AH2497" s="46" t="s">
        <v>9566</v>
      </c>
    </row>
    <row r="2498" spans="1:34" hidden="1">
      <c r="A2498" s="46">
        <v>18</v>
      </c>
      <c r="B2498" s="46" t="s">
        <v>950</v>
      </c>
      <c r="C2498" s="46" t="s">
        <v>216</v>
      </c>
      <c r="D2498" s="46" t="s">
        <v>217</v>
      </c>
      <c r="E2498" s="46" t="s">
        <v>8346</v>
      </c>
      <c r="F2498" s="46" t="s">
        <v>8508</v>
      </c>
      <c r="G2498" s="44" t="s">
        <v>8507</v>
      </c>
      <c r="H2498" s="44" t="s">
        <v>46</v>
      </c>
      <c r="I2498" s="46" t="s">
        <v>9570</v>
      </c>
      <c r="J2498" s="44" t="s">
        <v>9571</v>
      </c>
      <c r="L2498" s="46">
        <v>18192146673</v>
      </c>
      <c r="N2498" s="46" t="s">
        <v>186</v>
      </c>
      <c r="O2498" s="46" t="s">
        <v>191</v>
      </c>
      <c r="P2498" s="46" t="s">
        <v>200</v>
      </c>
      <c r="Q2498" s="46" t="s">
        <v>6</v>
      </c>
      <c r="R2498" s="46" t="s">
        <v>7</v>
      </c>
      <c r="U2498" s="46" t="s">
        <v>7578</v>
      </c>
      <c r="W2498" s="46" t="s">
        <v>201</v>
      </c>
      <c r="Z2498" s="46" t="s">
        <v>198</v>
      </c>
      <c r="AA2498" s="46">
        <v>17</v>
      </c>
      <c r="AB2498" s="46" t="s">
        <v>195</v>
      </c>
      <c r="AC2498" s="46" t="s">
        <v>8351</v>
      </c>
      <c r="AD2498" s="46" t="s">
        <v>201</v>
      </c>
      <c r="AE2498" s="46" t="e">
        <v>#N/A</v>
      </c>
      <c r="AH2498" s="46" t="s">
        <v>9566</v>
      </c>
    </row>
    <row r="2499" spans="1:34" hidden="1">
      <c r="A2499" s="46">
        <v>18</v>
      </c>
      <c r="B2499" s="46" t="s">
        <v>950</v>
      </c>
      <c r="C2499" s="46" t="s">
        <v>216</v>
      </c>
      <c r="D2499" s="46" t="s">
        <v>217</v>
      </c>
      <c r="E2499" s="46" t="s">
        <v>8346</v>
      </c>
      <c r="F2499" s="46" t="s">
        <v>8508</v>
      </c>
      <c r="G2499" s="44" t="s">
        <v>8507</v>
      </c>
      <c r="H2499" s="44" t="s">
        <v>9</v>
      </c>
      <c r="I2499" s="46" t="s">
        <v>9572</v>
      </c>
      <c r="J2499" s="44" t="s">
        <v>8511</v>
      </c>
      <c r="K2499" s="46" t="s">
        <v>9573</v>
      </c>
      <c r="L2499" s="46">
        <v>18066727576</v>
      </c>
      <c r="M2499" s="46">
        <v>42631</v>
      </c>
      <c r="N2499" s="46" t="s">
        <v>186</v>
      </c>
      <c r="O2499" s="46" t="s">
        <v>8510</v>
      </c>
      <c r="P2499" s="46" t="s">
        <v>200</v>
      </c>
      <c r="Q2499" s="46" t="s">
        <v>6</v>
      </c>
      <c r="R2499" s="46" t="s">
        <v>7</v>
      </c>
      <c r="U2499" s="46" t="s">
        <v>8347</v>
      </c>
      <c r="W2499" s="46" t="s">
        <v>201</v>
      </c>
      <c r="Z2499" s="46" t="s">
        <v>198</v>
      </c>
      <c r="AA2499" s="46">
        <v>17</v>
      </c>
      <c r="AB2499" s="46" t="s">
        <v>195</v>
      </c>
      <c r="AC2499" s="46" t="s">
        <v>8351</v>
      </c>
      <c r="AD2499" s="46" t="s">
        <v>201</v>
      </c>
      <c r="AE2499" s="46" t="e">
        <v>#N/A</v>
      </c>
      <c r="AH2499" s="46" t="s">
        <v>9566</v>
      </c>
    </row>
    <row r="2500" spans="1:34" hidden="1">
      <c r="A2500" s="46">
        <v>19</v>
      </c>
      <c r="B2500" s="46" t="s">
        <v>950</v>
      </c>
      <c r="C2500" s="46" t="s">
        <v>216</v>
      </c>
      <c r="D2500" s="46" t="s">
        <v>217</v>
      </c>
      <c r="E2500" s="46" t="s">
        <v>8346</v>
      </c>
      <c r="F2500" s="46" t="s">
        <v>9574</v>
      </c>
      <c r="G2500" s="44" t="s">
        <v>8512</v>
      </c>
      <c r="H2500" s="44" t="s">
        <v>3</v>
      </c>
      <c r="I2500" s="46" t="s">
        <v>9574</v>
      </c>
      <c r="J2500" s="44" t="s">
        <v>8513</v>
      </c>
      <c r="K2500" s="46" t="s">
        <v>9575</v>
      </c>
      <c r="L2500" s="46">
        <v>18629663457</v>
      </c>
      <c r="M2500" s="46">
        <v>42576</v>
      </c>
      <c r="N2500" s="46" t="s">
        <v>186</v>
      </c>
      <c r="O2500" s="46" t="s">
        <v>187</v>
      </c>
      <c r="P2500" s="46" t="s">
        <v>200</v>
      </c>
      <c r="Q2500" s="46" t="s">
        <v>4</v>
      </c>
      <c r="R2500" s="46" t="s">
        <v>7</v>
      </c>
      <c r="U2500" s="46" t="s">
        <v>8347</v>
      </c>
      <c r="V2500" s="46">
        <v>42713</v>
      </c>
      <c r="W2500" s="46" t="s">
        <v>201</v>
      </c>
      <c r="Z2500" s="46" t="s">
        <v>198</v>
      </c>
      <c r="AA2500" s="46">
        <v>21</v>
      </c>
      <c r="AB2500" s="46" t="s">
        <v>34</v>
      </c>
      <c r="AC2500" s="46" t="s">
        <v>8351</v>
      </c>
      <c r="AD2500" s="46" t="s">
        <v>201</v>
      </c>
      <c r="AE2500" s="46" t="e">
        <v>#N/A</v>
      </c>
      <c r="AH2500" s="46" t="s">
        <v>9566</v>
      </c>
    </row>
    <row r="2501" spans="1:34" hidden="1">
      <c r="A2501" s="46">
        <v>19</v>
      </c>
      <c r="B2501" s="46" t="s">
        <v>950</v>
      </c>
      <c r="C2501" s="46" t="s">
        <v>216</v>
      </c>
      <c r="D2501" s="46" t="s">
        <v>217</v>
      </c>
      <c r="E2501" s="46" t="s">
        <v>8346</v>
      </c>
      <c r="F2501" s="46" t="s">
        <v>9574</v>
      </c>
      <c r="G2501" s="44" t="s">
        <v>8512</v>
      </c>
      <c r="H2501" s="44" t="s">
        <v>46</v>
      </c>
      <c r="I2501" s="46" t="s">
        <v>9570</v>
      </c>
      <c r="J2501" s="44" t="s">
        <v>9571</v>
      </c>
      <c r="L2501" s="46">
        <v>18192146673</v>
      </c>
      <c r="N2501" s="46" t="s">
        <v>186</v>
      </c>
      <c r="O2501" s="46" t="s">
        <v>191</v>
      </c>
      <c r="P2501" s="46" t="s">
        <v>200</v>
      </c>
      <c r="Q2501" s="46" t="s">
        <v>4</v>
      </c>
      <c r="R2501" s="46" t="s">
        <v>7</v>
      </c>
      <c r="U2501" s="46" t="s">
        <v>7578</v>
      </c>
      <c r="W2501" s="46" t="s">
        <v>201</v>
      </c>
      <c r="Z2501" s="46" t="s">
        <v>198</v>
      </c>
      <c r="AA2501" s="46">
        <v>21</v>
      </c>
      <c r="AB2501" s="46" t="s">
        <v>34</v>
      </c>
      <c r="AC2501" s="46" t="s">
        <v>8351</v>
      </c>
      <c r="AD2501" s="46" t="s">
        <v>201</v>
      </c>
      <c r="AE2501" s="46" t="e">
        <v>#N/A</v>
      </c>
      <c r="AH2501" s="46" t="s">
        <v>9566</v>
      </c>
    </row>
    <row r="2502" spans="1:34" hidden="1">
      <c r="A2502" s="46">
        <v>18</v>
      </c>
      <c r="B2502" s="46" t="s">
        <v>950</v>
      </c>
      <c r="C2502" s="46" t="s">
        <v>216</v>
      </c>
      <c r="D2502" s="46" t="s">
        <v>217</v>
      </c>
      <c r="E2502" s="46" t="s">
        <v>8346</v>
      </c>
      <c r="F2502" s="46" t="s">
        <v>9574</v>
      </c>
      <c r="G2502" s="44" t="s">
        <v>8512</v>
      </c>
      <c r="H2502" s="44" t="s">
        <v>9</v>
      </c>
      <c r="I2502" s="46" t="s">
        <v>9576</v>
      </c>
      <c r="J2502" s="44" t="s">
        <v>9577</v>
      </c>
      <c r="K2502" s="46" t="s">
        <v>9578</v>
      </c>
      <c r="L2502" s="46">
        <v>13911326693</v>
      </c>
      <c r="M2502" s="46">
        <v>42669</v>
      </c>
      <c r="N2502" s="46" t="s">
        <v>186</v>
      </c>
      <c r="O2502" s="46" t="s">
        <v>8510</v>
      </c>
      <c r="P2502" s="46" t="s">
        <v>200</v>
      </c>
      <c r="Q2502" s="46" t="s">
        <v>4</v>
      </c>
      <c r="R2502" s="46" t="s">
        <v>7</v>
      </c>
      <c r="U2502" s="46" t="s">
        <v>9579</v>
      </c>
      <c r="W2502" s="46" t="s">
        <v>201</v>
      </c>
      <c r="Z2502" s="46" t="s">
        <v>198</v>
      </c>
      <c r="AA2502" s="46">
        <v>21</v>
      </c>
      <c r="AB2502" s="46" t="s">
        <v>195</v>
      </c>
      <c r="AC2502" s="46" t="s">
        <v>8351</v>
      </c>
      <c r="AD2502" s="46" t="s">
        <v>201</v>
      </c>
      <c r="AE2502" s="46" t="e">
        <v>#N/A</v>
      </c>
      <c r="AH2502" s="46" t="s">
        <v>9566</v>
      </c>
    </row>
    <row r="2503" spans="1:34" hidden="1">
      <c r="A2503" s="46">
        <v>20</v>
      </c>
      <c r="B2503" s="46" t="s">
        <v>950</v>
      </c>
      <c r="C2503" s="46" t="s">
        <v>216</v>
      </c>
      <c r="D2503" s="46" t="s">
        <v>217</v>
      </c>
      <c r="E2503" s="46" t="s">
        <v>8346</v>
      </c>
      <c r="F2503" s="46" t="s">
        <v>8514</v>
      </c>
      <c r="G2503" s="44" t="s">
        <v>8515</v>
      </c>
      <c r="H2503" s="44" t="s">
        <v>3</v>
      </c>
      <c r="I2503" s="46" t="s">
        <v>8514</v>
      </c>
      <c r="J2503" s="44" t="s">
        <v>9580</v>
      </c>
      <c r="K2503" s="46" t="s">
        <v>9581</v>
      </c>
      <c r="L2503" s="46">
        <v>13709296337</v>
      </c>
      <c r="M2503" s="46">
        <v>42562</v>
      </c>
      <c r="N2503" s="46" t="s">
        <v>186</v>
      </c>
      <c r="O2503" s="46" t="s">
        <v>187</v>
      </c>
      <c r="P2503" s="46" t="s">
        <v>200</v>
      </c>
      <c r="Q2503" s="46" t="s">
        <v>6</v>
      </c>
      <c r="R2503" s="46" t="s">
        <v>7</v>
      </c>
      <c r="U2503" s="46" t="s">
        <v>8347</v>
      </c>
      <c r="V2503" s="46">
        <v>42713</v>
      </c>
      <c r="W2503" s="46" t="s">
        <v>201</v>
      </c>
      <c r="Z2503" s="46" t="s">
        <v>198</v>
      </c>
      <c r="AA2503" s="46">
        <v>15</v>
      </c>
      <c r="AB2503" s="46" t="s">
        <v>195</v>
      </c>
      <c r="AC2503" s="46" t="s">
        <v>8351</v>
      </c>
      <c r="AD2503" s="46" t="s">
        <v>201</v>
      </c>
      <c r="AE2503" s="46" t="e">
        <v>#N/A</v>
      </c>
      <c r="AH2503" s="46" t="s">
        <v>9566</v>
      </c>
    </row>
    <row r="2504" spans="1:34" hidden="1">
      <c r="A2504" s="46">
        <v>20</v>
      </c>
      <c r="B2504" s="46" t="s">
        <v>950</v>
      </c>
      <c r="C2504" s="46" t="s">
        <v>216</v>
      </c>
      <c r="D2504" s="46" t="s">
        <v>217</v>
      </c>
      <c r="E2504" s="46" t="s">
        <v>8346</v>
      </c>
      <c r="F2504" s="46" t="s">
        <v>8514</v>
      </c>
      <c r="G2504" s="44" t="s">
        <v>8515</v>
      </c>
      <c r="H2504" s="44" t="s">
        <v>46</v>
      </c>
      <c r="I2504" s="46" t="s">
        <v>9570</v>
      </c>
      <c r="J2504" s="44" t="s">
        <v>9571</v>
      </c>
      <c r="L2504" s="46">
        <v>18192146673</v>
      </c>
      <c r="N2504" s="46" t="s">
        <v>186</v>
      </c>
      <c r="O2504" s="46" t="s">
        <v>191</v>
      </c>
      <c r="P2504" s="46" t="s">
        <v>200</v>
      </c>
      <c r="Q2504" s="46" t="s">
        <v>6</v>
      </c>
      <c r="R2504" s="46" t="s">
        <v>7</v>
      </c>
      <c r="U2504" s="46" t="s">
        <v>7578</v>
      </c>
      <c r="W2504" s="46" t="s">
        <v>201</v>
      </c>
      <c r="Z2504" s="46" t="s">
        <v>198</v>
      </c>
      <c r="AA2504" s="46">
        <v>15</v>
      </c>
      <c r="AB2504" s="46" t="s">
        <v>195</v>
      </c>
      <c r="AC2504" s="46" t="s">
        <v>8351</v>
      </c>
      <c r="AD2504" s="46" t="s">
        <v>201</v>
      </c>
      <c r="AE2504" s="46" t="e">
        <v>#N/A</v>
      </c>
      <c r="AH2504" s="46" t="s">
        <v>9566</v>
      </c>
    </row>
    <row r="2505" spans="1:34" hidden="1">
      <c r="A2505" s="46">
        <v>21</v>
      </c>
      <c r="B2505" s="46" t="s">
        <v>950</v>
      </c>
      <c r="C2505" s="46" t="s">
        <v>216</v>
      </c>
      <c r="D2505" s="46" t="s">
        <v>217</v>
      </c>
      <c r="E2505" s="46" t="s">
        <v>8346</v>
      </c>
      <c r="F2505" s="46" t="s">
        <v>8516</v>
      </c>
      <c r="G2505" s="44" t="s">
        <v>8517</v>
      </c>
      <c r="H2505" s="44" t="s">
        <v>3</v>
      </c>
      <c r="I2505" s="46" t="s">
        <v>8516</v>
      </c>
      <c r="J2505" s="44" t="s">
        <v>9582</v>
      </c>
      <c r="K2505" s="46" t="s">
        <v>9583</v>
      </c>
      <c r="L2505" s="46">
        <v>18629567497</v>
      </c>
      <c r="M2505" s="46">
        <v>42430</v>
      </c>
      <c r="N2505" s="46" t="s">
        <v>186</v>
      </c>
      <c r="O2505" s="46" t="s">
        <v>187</v>
      </c>
      <c r="P2505" s="46" t="s">
        <v>200</v>
      </c>
      <c r="Q2505" s="46" t="s">
        <v>6</v>
      </c>
      <c r="R2505" s="46" t="s">
        <v>6</v>
      </c>
      <c r="U2505" s="46" t="s">
        <v>8347</v>
      </c>
      <c r="V2505" s="46">
        <v>42713</v>
      </c>
      <c r="W2505" s="46" t="s">
        <v>201</v>
      </c>
      <c r="Z2505" s="46" t="s">
        <v>198</v>
      </c>
      <c r="AA2505" s="46">
        <v>12</v>
      </c>
      <c r="AB2505" s="46" t="s">
        <v>195</v>
      </c>
      <c r="AC2505" s="46" t="s">
        <v>8351</v>
      </c>
      <c r="AD2505" s="46" t="s">
        <v>201</v>
      </c>
      <c r="AE2505" s="46" t="e">
        <v>#N/A</v>
      </c>
      <c r="AH2505" s="46" t="s">
        <v>9566</v>
      </c>
    </row>
    <row r="2506" spans="1:34" hidden="1">
      <c r="A2506" s="46">
        <v>21</v>
      </c>
      <c r="B2506" s="46" t="s">
        <v>950</v>
      </c>
      <c r="C2506" s="46" t="s">
        <v>216</v>
      </c>
      <c r="D2506" s="46" t="s">
        <v>217</v>
      </c>
      <c r="E2506" s="46" t="s">
        <v>8346</v>
      </c>
      <c r="F2506" s="46" t="s">
        <v>8516</v>
      </c>
      <c r="G2506" s="44" t="s">
        <v>8517</v>
      </c>
      <c r="H2506" s="44" t="s">
        <v>46</v>
      </c>
      <c r="I2506" s="46" t="s">
        <v>7758</v>
      </c>
      <c r="J2506" s="44" t="s">
        <v>8354</v>
      </c>
      <c r="K2506" s="46" t="s">
        <v>8355</v>
      </c>
      <c r="L2506" s="46">
        <v>18629567497</v>
      </c>
      <c r="M2506" s="46">
        <v>42430</v>
      </c>
      <c r="N2506" s="46" t="s">
        <v>186</v>
      </c>
      <c r="O2506" s="46" t="s">
        <v>191</v>
      </c>
      <c r="P2506" s="46" t="s">
        <v>200</v>
      </c>
      <c r="Q2506" s="46" t="s">
        <v>6</v>
      </c>
      <c r="R2506" s="46" t="s">
        <v>6</v>
      </c>
      <c r="U2506" s="46" t="s">
        <v>695</v>
      </c>
      <c r="W2506" s="46" t="s">
        <v>201</v>
      </c>
      <c r="Z2506" s="46" t="s">
        <v>198</v>
      </c>
      <c r="AA2506" s="46">
        <v>12</v>
      </c>
      <c r="AB2506" s="46" t="s">
        <v>195</v>
      </c>
      <c r="AC2506" s="46" t="s">
        <v>8351</v>
      </c>
      <c r="AD2506" s="46" t="s">
        <v>201</v>
      </c>
      <c r="AE2506" s="46" t="e">
        <v>#N/A</v>
      </c>
      <c r="AH2506" s="46" t="s">
        <v>9566</v>
      </c>
    </row>
    <row r="2507" spans="1:34" hidden="1">
      <c r="A2507" s="46">
        <v>22</v>
      </c>
      <c r="B2507" s="46" t="s">
        <v>950</v>
      </c>
      <c r="C2507" s="46" t="s">
        <v>216</v>
      </c>
      <c r="D2507" s="46" t="s">
        <v>217</v>
      </c>
      <c r="E2507" s="46" t="s">
        <v>8346</v>
      </c>
      <c r="F2507" s="46" t="s">
        <v>8521</v>
      </c>
      <c r="G2507" s="44" t="s">
        <v>9584</v>
      </c>
      <c r="H2507" s="44" t="s">
        <v>3</v>
      </c>
      <c r="I2507" s="46" t="s">
        <v>8521</v>
      </c>
      <c r="J2507" s="44" t="s">
        <v>9585</v>
      </c>
      <c r="K2507" s="46" t="s">
        <v>9586</v>
      </c>
      <c r="L2507" s="46">
        <v>13359282562</v>
      </c>
      <c r="M2507" s="46">
        <v>42587</v>
      </c>
      <c r="N2507" s="46" t="s">
        <v>186</v>
      </c>
      <c r="O2507" s="46" t="s">
        <v>187</v>
      </c>
      <c r="P2507" s="46" t="s">
        <v>200</v>
      </c>
      <c r="Q2507" s="46" t="s">
        <v>6</v>
      </c>
      <c r="R2507" s="46" t="s">
        <v>6</v>
      </c>
      <c r="U2507" s="46" t="s">
        <v>8347</v>
      </c>
      <c r="V2507" s="46">
        <v>42713</v>
      </c>
      <c r="W2507" s="46" t="s">
        <v>201</v>
      </c>
      <c r="Z2507" s="46" t="s">
        <v>198</v>
      </c>
      <c r="AA2507" s="46">
        <v>27</v>
      </c>
      <c r="AB2507" s="46" t="s">
        <v>195</v>
      </c>
      <c r="AC2507" s="46" t="s">
        <v>8351</v>
      </c>
      <c r="AD2507" s="46" t="s">
        <v>201</v>
      </c>
      <c r="AE2507" s="46" t="e">
        <v>#N/A</v>
      </c>
      <c r="AH2507" s="46" t="s">
        <v>9566</v>
      </c>
    </row>
    <row r="2508" spans="1:34" hidden="1">
      <c r="A2508" s="46">
        <v>22</v>
      </c>
      <c r="B2508" s="46" t="s">
        <v>950</v>
      </c>
      <c r="C2508" s="46" t="s">
        <v>216</v>
      </c>
      <c r="D2508" s="46" t="s">
        <v>217</v>
      </c>
      <c r="E2508" s="46" t="s">
        <v>8346</v>
      </c>
      <c r="F2508" s="46" t="s">
        <v>8521</v>
      </c>
      <c r="G2508" s="44" t="s">
        <v>9584</v>
      </c>
      <c r="H2508" s="44" t="s">
        <v>46</v>
      </c>
      <c r="I2508" s="46" t="s">
        <v>9570</v>
      </c>
      <c r="J2508" s="44" t="s">
        <v>9571</v>
      </c>
      <c r="L2508" s="46">
        <v>18192146673</v>
      </c>
      <c r="N2508" s="46" t="s">
        <v>186</v>
      </c>
      <c r="O2508" s="46" t="s">
        <v>191</v>
      </c>
      <c r="P2508" s="46" t="s">
        <v>200</v>
      </c>
      <c r="Q2508" s="46" t="s">
        <v>6</v>
      </c>
      <c r="R2508" s="46" t="s">
        <v>6</v>
      </c>
      <c r="U2508" s="46" t="s">
        <v>7578</v>
      </c>
      <c r="W2508" s="46" t="s">
        <v>201</v>
      </c>
      <c r="Z2508" s="46" t="s">
        <v>198</v>
      </c>
      <c r="AA2508" s="46">
        <v>27</v>
      </c>
      <c r="AB2508" s="46" t="s">
        <v>195</v>
      </c>
      <c r="AC2508" s="46" t="s">
        <v>8351</v>
      </c>
      <c r="AD2508" s="46" t="s">
        <v>201</v>
      </c>
      <c r="AE2508" s="46" t="e">
        <v>#N/A</v>
      </c>
      <c r="AH2508" s="46" t="s">
        <v>9566</v>
      </c>
    </row>
    <row r="2509" spans="1:34" hidden="1">
      <c r="A2509" s="46">
        <v>22</v>
      </c>
      <c r="B2509" s="46" t="s">
        <v>950</v>
      </c>
      <c r="C2509" s="46" t="s">
        <v>216</v>
      </c>
      <c r="D2509" s="46" t="s">
        <v>217</v>
      </c>
      <c r="E2509" s="46" t="s">
        <v>8346</v>
      </c>
      <c r="F2509" s="46" t="s">
        <v>8521</v>
      </c>
      <c r="G2509" s="44" t="s">
        <v>9584</v>
      </c>
      <c r="H2509" s="44" t="s">
        <v>9</v>
      </c>
      <c r="I2509" s="46" t="s">
        <v>9587</v>
      </c>
      <c r="J2509" s="44" t="s">
        <v>9588</v>
      </c>
      <c r="K2509" s="46" t="s">
        <v>9589</v>
      </c>
      <c r="L2509" s="46">
        <v>18992829385</v>
      </c>
      <c r="M2509" s="46">
        <v>42583</v>
      </c>
      <c r="N2509" s="46" t="s">
        <v>186</v>
      </c>
      <c r="O2509" s="46" t="s">
        <v>187</v>
      </c>
      <c r="P2509" s="46" t="s">
        <v>200</v>
      </c>
      <c r="Q2509" s="46" t="s">
        <v>6</v>
      </c>
      <c r="R2509" s="46" t="s">
        <v>6</v>
      </c>
      <c r="U2509" s="46" t="s">
        <v>8347</v>
      </c>
      <c r="V2509" s="46">
        <v>42713</v>
      </c>
      <c r="W2509" s="46" t="s">
        <v>201</v>
      </c>
      <c r="Z2509" s="46" t="s">
        <v>198</v>
      </c>
      <c r="AA2509" s="46">
        <v>27</v>
      </c>
      <c r="AB2509" s="46" t="s">
        <v>195</v>
      </c>
      <c r="AC2509" s="46" t="s">
        <v>8351</v>
      </c>
      <c r="AD2509" s="46" t="s">
        <v>201</v>
      </c>
      <c r="AE2509" s="46" t="e">
        <v>#N/A</v>
      </c>
      <c r="AH2509" s="46" t="s">
        <v>9566</v>
      </c>
    </row>
    <row r="2510" spans="1:34" hidden="1">
      <c r="A2510" s="46">
        <v>23</v>
      </c>
      <c r="B2510" s="46" t="s">
        <v>950</v>
      </c>
      <c r="C2510" s="46" t="s">
        <v>216</v>
      </c>
      <c r="D2510" s="46" t="s">
        <v>217</v>
      </c>
      <c r="E2510" s="46" t="s">
        <v>8346</v>
      </c>
      <c r="F2510" s="46" t="s">
        <v>9590</v>
      </c>
      <c r="G2510" s="44" t="s">
        <v>8348</v>
      </c>
      <c r="H2510" s="44" t="s">
        <v>3</v>
      </c>
      <c r="I2510" s="46" t="s">
        <v>9590</v>
      </c>
      <c r="J2510" s="44" t="s">
        <v>9591</v>
      </c>
      <c r="K2510" s="46" t="s">
        <v>9592</v>
      </c>
      <c r="L2510" s="46">
        <v>15114826691</v>
      </c>
      <c r="M2510" s="46">
        <v>42583</v>
      </c>
      <c r="N2510" s="46" t="s">
        <v>186</v>
      </c>
      <c r="O2510" s="46" t="s">
        <v>187</v>
      </c>
      <c r="P2510" s="46" t="s">
        <v>200</v>
      </c>
      <c r="Q2510" s="46" t="s">
        <v>4</v>
      </c>
      <c r="R2510" s="46" t="s">
        <v>6</v>
      </c>
      <c r="U2510" s="46" t="s">
        <v>8347</v>
      </c>
      <c r="V2510" s="46">
        <v>42713</v>
      </c>
      <c r="W2510" s="46" t="s">
        <v>201</v>
      </c>
      <c r="Z2510" s="46" t="s">
        <v>198</v>
      </c>
      <c r="AA2510" s="46">
        <v>4</v>
      </c>
      <c r="AB2510" s="46" t="s">
        <v>34</v>
      </c>
      <c r="AC2510" s="46" t="s">
        <v>8351</v>
      </c>
      <c r="AD2510" s="46" t="s">
        <v>201</v>
      </c>
      <c r="AE2510" s="46" t="e">
        <v>#N/A</v>
      </c>
      <c r="AH2510" s="46" t="s">
        <v>9566</v>
      </c>
    </row>
    <row r="2511" spans="1:34" hidden="1">
      <c r="A2511" s="46">
        <v>23</v>
      </c>
      <c r="B2511" s="46" t="s">
        <v>950</v>
      </c>
      <c r="C2511" s="46" t="s">
        <v>216</v>
      </c>
      <c r="D2511" s="46" t="s">
        <v>217</v>
      </c>
      <c r="E2511" s="46" t="s">
        <v>8346</v>
      </c>
      <c r="F2511" s="46" t="s">
        <v>9590</v>
      </c>
      <c r="G2511" s="44" t="s">
        <v>8348</v>
      </c>
      <c r="H2511" s="44" t="s">
        <v>46</v>
      </c>
      <c r="I2511" s="46" t="s">
        <v>9570</v>
      </c>
      <c r="J2511" s="44" t="s">
        <v>9571</v>
      </c>
      <c r="L2511" s="46">
        <v>18192146673</v>
      </c>
      <c r="N2511" s="46" t="s">
        <v>186</v>
      </c>
      <c r="O2511" s="46" t="s">
        <v>191</v>
      </c>
      <c r="P2511" s="46" t="s">
        <v>200</v>
      </c>
      <c r="Q2511" s="46" t="s">
        <v>4</v>
      </c>
      <c r="R2511" s="46" t="s">
        <v>6</v>
      </c>
      <c r="U2511" s="46" t="s">
        <v>7578</v>
      </c>
      <c r="W2511" s="46" t="s">
        <v>201</v>
      </c>
      <c r="Z2511" s="46" t="s">
        <v>198</v>
      </c>
      <c r="AA2511" s="46">
        <v>4</v>
      </c>
      <c r="AB2511" s="46" t="s">
        <v>34</v>
      </c>
      <c r="AC2511" s="46" t="s">
        <v>8351</v>
      </c>
      <c r="AD2511" s="46" t="s">
        <v>201</v>
      </c>
      <c r="AE2511" s="46" t="e">
        <v>#N/A</v>
      </c>
      <c r="AH2511" s="46" t="s">
        <v>9566</v>
      </c>
    </row>
    <row r="2512" spans="1:34" hidden="1">
      <c r="A2512" s="46">
        <v>24</v>
      </c>
      <c r="B2512" s="46" t="s">
        <v>950</v>
      </c>
      <c r="C2512" s="46" t="s">
        <v>216</v>
      </c>
      <c r="D2512" s="46" t="s">
        <v>217</v>
      </c>
      <c r="E2512" s="46" t="s">
        <v>8346</v>
      </c>
      <c r="F2512" s="46" t="s">
        <v>538</v>
      </c>
      <c r="G2512" s="44" t="s">
        <v>9593</v>
      </c>
      <c r="H2512" s="44" t="s">
        <v>3</v>
      </c>
      <c r="I2512" s="46" t="s">
        <v>538</v>
      </c>
      <c r="J2512" s="44" t="s">
        <v>9594</v>
      </c>
      <c r="K2512" s="46" t="s">
        <v>9595</v>
      </c>
      <c r="L2512" s="46">
        <v>15361448822</v>
      </c>
      <c r="M2512" s="46">
        <v>42506</v>
      </c>
      <c r="N2512" s="46" t="s">
        <v>186</v>
      </c>
      <c r="O2512" s="46" t="s">
        <v>187</v>
      </c>
      <c r="P2512" s="46" t="s">
        <v>200</v>
      </c>
      <c r="Q2512" s="46" t="s">
        <v>4</v>
      </c>
      <c r="R2512" s="46" t="s">
        <v>6</v>
      </c>
      <c r="U2512" s="46" t="s">
        <v>8347</v>
      </c>
      <c r="V2512" s="46">
        <v>42713</v>
      </c>
      <c r="W2512" s="46" t="s">
        <v>201</v>
      </c>
      <c r="Z2512" s="46" t="s">
        <v>198</v>
      </c>
      <c r="AA2512" s="46">
        <v>13</v>
      </c>
      <c r="AB2512" s="46" t="s">
        <v>34</v>
      </c>
      <c r="AC2512" s="46" t="s">
        <v>8351</v>
      </c>
      <c r="AD2512" s="46" t="s">
        <v>201</v>
      </c>
      <c r="AE2512" s="46" t="e">
        <v>#N/A</v>
      </c>
      <c r="AH2512" s="46" t="s">
        <v>9566</v>
      </c>
    </row>
    <row r="2513" spans="1:34" hidden="1">
      <c r="A2513" s="46">
        <v>24</v>
      </c>
      <c r="B2513" s="46" t="s">
        <v>950</v>
      </c>
      <c r="C2513" s="46" t="s">
        <v>216</v>
      </c>
      <c r="D2513" s="46" t="s">
        <v>217</v>
      </c>
      <c r="E2513" s="46" t="s">
        <v>8346</v>
      </c>
      <c r="F2513" s="46" t="s">
        <v>538</v>
      </c>
      <c r="G2513" s="44" t="s">
        <v>9593</v>
      </c>
      <c r="H2513" s="44" t="s">
        <v>46</v>
      </c>
      <c r="I2513" s="46" t="s">
        <v>9570</v>
      </c>
      <c r="J2513" s="44" t="s">
        <v>9571</v>
      </c>
      <c r="L2513" s="46">
        <v>18192146673</v>
      </c>
      <c r="N2513" s="46" t="s">
        <v>186</v>
      </c>
      <c r="O2513" s="46" t="s">
        <v>191</v>
      </c>
      <c r="P2513" s="46" t="s">
        <v>200</v>
      </c>
      <c r="Q2513" s="46" t="s">
        <v>4</v>
      </c>
      <c r="R2513" s="46" t="s">
        <v>6</v>
      </c>
      <c r="U2513" s="46" t="s">
        <v>7578</v>
      </c>
      <c r="W2513" s="46" t="s">
        <v>201</v>
      </c>
      <c r="Z2513" s="46" t="s">
        <v>198</v>
      </c>
      <c r="AA2513" s="46">
        <v>13</v>
      </c>
      <c r="AB2513" s="46" t="s">
        <v>34</v>
      </c>
      <c r="AC2513" s="46" t="s">
        <v>8351</v>
      </c>
      <c r="AD2513" s="46" t="s">
        <v>201</v>
      </c>
      <c r="AE2513" s="46" t="e">
        <v>#N/A</v>
      </c>
      <c r="AH2513" s="46" t="s">
        <v>9566</v>
      </c>
    </row>
    <row r="2514" spans="1:34" hidden="1">
      <c r="A2514" s="46">
        <v>24</v>
      </c>
      <c r="B2514" s="46" t="s">
        <v>950</v>
      </c>
      <c r="C2514" s="46" t="s">
        <v>216</v>
      </c>
      <c r="D2514" s="46" t="s">
        <v>217</v>
      </c>
      <c r="E2514" s="46" t="s">
        <v>8346</v>
      </c>
      <c r="F2514" s="46" t="s">
        <v>538</v>
      </c>
      <c r="G2514" s="44" t="s">
        <v>9593</v>
      </c>
      <c r="H2514" s="44" t="s">
        <v>9</v>
      </c>
      <c r="I2514" s="46" t="s">
        <v>9596</v>
      </c>
      <c r="J2514" s="44" t="s">
        <v>9597</v>
      </c>
      <c r="K2514" s="46" t="s">
        <v>9598</v>
      </c>
      <c r="L2514" s="46">
        <v>18575526435</v>
      </c>
      <c r="M2514" s="46">
        <v>42506</v>
      </c>
      <c r="N2514" s="46" t="s">
        <v>186</v>
      </c>
      <c r="O2514" s="46" t="s">
        <v>187</v>
      </c>
      <c r="P2514" s="46" t="s">
        <v>200</v>
      </c>
      <c r="Q2514" s="46" t="s">
        <v>4</v>
      </c>
      <c r="R2514" s="46" t="s">
        <v>6</v>
      </c>
      <c r="U2514" s="46" t="s">
        <v>8347</v>
      </c>
      <c r="V2514" s="46">
        <v>42713</v>
      </c>
      <c r="W2514" s="46" t="s">
        <v>201</v>
      </c>
      <c r="Z2514" s="46" t="s">
        <v>198</v>
      </c>
      <c r="AA2514" s="46">
        <v>13</v>
      </c>
      <c r="AB2514" s="46" t="s">
        <v>34</v>
      </c>
      <c r="AC2514" s="46" t="s">
        <v>8351</v>
      </c>
      <c r="AD2514" s="46" t="s">
        <v>201</v>
      </c>
      <c r="AE2514" s="46" t="e">
        <v>#N/A</v>
      </c>
      <c r="AH2514" s="46" t="s">
        <v>9566</v>
      </c>
    </row>
    <row r="2515" spans="1:34" hidden="1">
      <c r="A2515" s="46">
        <v>165</v>
      </c>
      <c r="B2515" s="46" t="s">
        <v>956</v>
      </c>
      <c r="C2515" s="46" t="s">
        <v>7761</v>
      </c>
      <c r="D2515" s="46" t="s">
        <v>204</v>
      </c>
      <c r="E2515" s="46" t="s">
        <v>5982</v>
      </c>
      <c r="F2515" s="46" t="s">
        <v>7762</v>
      </c>
      <c r="G2515" s="44" t="s">
        <v>7763</v>
      </c>
      <c r="H2515" s="44" t="s">
        <v>3</v>
      </c>
      <c r="I2515" s="46" t="s">
        <v>7762</v>
      </c>
      <c r="N2515" s="46" t="s">
        <v>186</v>
      </c>
      <c r="P2515" s="46" t="s">
        <v>200</v>
      </c>
      <c r="Q2515" s="46" t="s">
        <v>4</v>
      </c>
      <c r="R2515" s="46" t="s">
        <v>4</v>
      </c>
      <c r="W2515" s="46" t="s">
        <v>201</v>
      </c>
      <c r="AA2515" s="46">
        <v>7</v>
      </c>
      <c r="AB2515" s="46" t="s">
        <v>195</v>
      </c>
      <c r="AC2515" s="46" t="s">
        <v>7764</v>
      </c>
    </row>
    <row r="2516" spans="1:34" hidden="1">
      <c r="A2516" s="46">
        <v>166</v>
      </c>
      <c r="B2516" s="46" t="s">
        <v>956</v>
      </c>
      <c r="C2516" s="46" t="s">
        <v>7761</v>
      </c>
      <c r="D2516" s="46" t="s">
        <v>204</v>
      </c>
      <c r="E2516" s="46" t="s">
        <v>5982</v>
      </c>
      <c r="F2516" s="46" t="s">
        <v>7765</v>
      </c>
      <c r="G2516" s="44" t="s">
        <v>7766</v>
      </c>
      <c r="H2516" s="44" t="s">
        <v>3</v>
      </c>
      <c r="I2516" s="46" t="s">
        <v>7765</v>
      </c>
      <c r="N2516" s="46" t="s">
        <v>186</v>
      </c>
      <c r="P2516" s="46" t="s">
        <v>188</v>
      </c>
      <c r="Q2516" s="46" t="s">
        <v>6</v>
      </c>
      <c r="R2516" s="46" t="s">
        <v>6</v>
      </c>
      <c r="W2516" s="46" t="s">
        <v>189</v>
      </c>
      <c r="AA2516" s="46" t="s">
        <v>458</v>
      </c>
      <c r="AB2516" s="46" t="s">
        <v>34</v>
      </c>
      <c r="AC2516" s="46" t="s">
        <v>7767</v>
      </c>
    </row>
    <row r="2517" spans="1:34" hidden="1">
      <c r="A2517" s="46">
        <v>167</v>
      </c>
      <c r="B2517" s="46" t="s">
        <v>956</v>
      </c>
      <c r="C2517" s="46" t="s">
        <v>7761</v>
      </c>
      <c r="D2517" s="46" t="s">
        <v>204</v>
      </c>
      <c r="E2517" s="46" t="s">
        <v>5982</v>
      </c>
      <c r="F2517" s="46" t="s">
        <v>7768</v>
      </c>
      <c r="G2517" s="44" t="s">
        <v>7769</v>
      </c>
      <c r="H2517" s="44" t="s">
        <v>3</v>
      </c>
      <c r="I2517" s="46" t="s">
        <v>9615</v>
      </c>
      <c r="N2517" s="46" t="s">
        <v>186</v>
      </c>
      <c r="P2517" s="46" t="s">
        <v>200</v>
      </c>
      <c r="Q2517" s="46" t="s">
        <v>6</v>
      </c>
      <c r="R2517" s="46" t="s">
        <v>6</v>
      </c>
      <c r="W2517" s="46" t="s">
        <v>201</v>
      </c>
      <c r="AA2517" s="46">
        <v>10</v>
      </c>
      <c r="AB2517" s="46" t="s">
        <v>195</v>
      </c>
      <c r="AC2517" s="46" t="s">
        <v>7798</v>
      </c>
    </row>
    <row r="2518" spans="1:34" hidden="1">
      <c r="A2518" s="46">
        <v>168</v>
      </c>
      <c r="B2518" s="46" t="s">
        <v>956</v>
      </c>
      <c r="C2518" s="46" t="s">
        <v>7761</v>
      </c>
      <c r="D2518" s="46" t="s">
        <v>204</v>
      </c>
      <c r="E2518" s="46" t="s">
        <v>5982</v>
      </c>
      <c r="F2518" s="46" t="s">
        <v>7770</v>
      </c>
      <c r="G2518" s="44" t="s">
        <v>7771</v>
      </c>
      <c r="H2518" s="44" t="s">
        <v>3</v>
      </c>
      <c r="I2518" s="46" t="s">
        <v>7770</v>
      </c>
      <c r="N2518" s="46" t="s">
        <v>186</v>
      </c>
      <c r="P2518" s="46" t="s">
        <v>200</v>
      </c>
      <c r="Q2518" s="46" t="s">
        <v>6</v>
      </c>
      <c r="R2518" s="46" t="s">
        <v>6</v>
      </c>
      <c r="W2518" s="46" t="s">
        <v>201</v>
      </c>
      <c r="AA2518" s="46">
        <v>4</v>
      </c>
      <c r="AB2518" s="46" t="s">
        <v>195</v>
      </c>
      <c r="AC2518" s="46" t="s">
        <v>7772</v>
      </c>
    </row>
    <row r="2519" spans="1:34" hidden="1">
      <c r="A2519" s="46">
        <v>169</v>
      </c>
      <c r="B2519" s="46" t="s">
        <v>956</v>
      </c>
      <c r="C2519" s="46" t="s">
        <v>7761</v>
      </c>
      <c r="D2519" s="46" t="s">
        <v>204</v>
      </c>
      <c r="E2519" s="46" t="s">
        <v>5982</v>
      </c>
      <c r="F2519" s="46" t="s">
        <v>7773</v>
      </c>
      <c r="G2519" s="44" t="s">
        <v>7774</v>
      </c>
      <c r="H2519" s="44" t="s">
        <v>3</v>
      </c>
      <c r="I2519" s="46" t="s">
        <v>7773</v>
      </c>
      <c r="N2519" s="46" t="s">
        <v>186</v>
      </c>
      <c r="P2519" s="46" t="s">
        <v>188</v>
      </c>
      <c r="Q2519" s="46" t="s">
        <v>6</v>
      </c>
      <c r="R2519" s="46" t="s">
        <v>6</v>
      </c>
      <c r="W2519" s="46" t="s">
        <v>189</v>
      </c>
      <c r="AA2519" s="46">
        <v>4</v>
      </c>
      <c r="AB2519" s="46" t="s">
        <v>195</v>
      </c>
      <c r="AC2519" s="46" t="s">
        <v>7775</v>
      </c>
    </row>
    <row r="2520" spans="1:34" hidden="1">
      <c r="A2520" s="46">
        <v>170</v>
      </c>
      <c r="B2520" s="46" t="s">
        <v>956</v>
      </c>
      <c r="C2520" s="46" t="s">
        <v>7761</v>
      </c>
      <c r="D2520" s="46" t="s">
        <v>204</v>
      </c>
      <c r="E2520" s="46" t="s">
        <v>5982</v>
      </c>
      <c r="F2520" s="46" t="s">
        <v>7773</v>
      </c>
      <c r="G2520" s="44" t="s">
        <v>7776</v>
      </c>
      <c r="H2520" s="44" t="s">
        <v>3</v>
      </c>
      <c r="I2520" s="46" t="s">
        <v>7773</v>
      </c>
      <c r="N2520" s="46" t="s">
        <v>186</v>
      </c>
      <c r="P2520" s="46" t="s">
        <v>188</v>
      </c>
      <c r="Q2520" s="46" t="s">
        <v>6</v>
      </c>
      <c r="R2520" s="46" t="s">
        <v>6</v>
      </c>
      <c r="W2520" s="46" t="s">
        <v>189</v>
      </c>
      <c r="AA2520" s="46">
        <v>17</v>
      </c>
      <c r="AB2520" s="46" t="s">
        <v>195</v>
      </c>
      <c r="AC2520" s="46" t="s">
        <v>7775</v>
      </c>
    </row>
    <row r="2521" spans="1:34" hidden="1">
      <c r="A2521" s="46">
        <v>171</v>
      </c>
      <c r="B2521" s="46" t="s">
        <v>956</v>
      </c>
      <c r="C2521" s="46" t="s">
        <v>7761</v>
      </c>
      <c r="D2521" s="46" t="s">
        <v>204</v>
      </c>
      <c r="E2521" s="46" t="s">
        <v>5982</v>
      </c>
      <c r="F2521" s="46" t="s">
        <v>7773</v>
      </c>
      <c r="G2521" s="44" t="s">
        <v>7777</v>
      </c>
      <c r="H2521" s="44" t="s">
        <v>3</v>
      </c>
      <c r="I2521" s="46" t="s">
        <v>7778</v>
      </c>
      <c r="N2521" s="46" t="s">
        <v>186</v>
      </c>
      <c r="P2521" s="46" t="s">
        <v>188</v>
      </c>
      <c r="Q2521" s="46" t="s">
        <v>6</v>
      </c>
      <c r="R2521" s="46" t="s">
        <v>6</v>
      </c>
      <c r="W2521" s="46" t="s">
        <v>189</v>
      </c>
      <c r="AA2521" s="46">
        <v>7</v>
      </c>
      <c r="AB2521" s="46" t="s">
        <v>195</v>
      </c>
      <c r="AC2521" s="46" t="s">
        <v>7779</v>
      </c>
    </row>
    <row r="2522" spans="1:34" hidden="1">
      <c r="A2522" s="46">
        <v>172</v>
      </c>
      <c r="B2522" s="46" t="s">
        <v>956</v>
      </c>
      <c r="C2522" s="46" t="s">
        <v>7761</v>
      </c>
      <c r="D2522" s="46" t="s">
        <v>204</v>
      </c>
      <c r="E2522" s="46" t="s">
        <v>5982</v>
      </c>
      <c r="F2522" s="46" t="s">
        <v>7780</v>
      </c>
      <c r="G2522" s="44" t="s">
        <v>9616</v>
      </c>
      <c r="H2522" s="44" t="s">
        <v>3</v>
      </c>
      <c r="I2522" s="46" t="s">
        <v>7780</v>
      </c>
      <c r="J2522" s="44" t="s">
        <v>9617</v>
      </c>
      <c r="N2522" s="46" t="s">
        <v>186</v>
      </c>
      <c r="O2522" s="46" t="s">
        <v>187</v>
      </c>
      <c r="P2522" s="46" t="s">
        <v>188</v>
      </c>
      <c r="Q2522" s="46" t="s">
        <v>7</v>
      </c>
      <c r="R2522" s="46" t="s">
        <v>7</v>
      </c>
      <c r="W2522" s="46" t="s">
        <v>189</v>
      </c>
      <c r="AA2522" s="46">
        <v>62</v>
      </c>
      <c r="AB2522" s="46" t="s">
        <v>195</v>
      </c>
      <c r="AC2522" s="46" t="s">
        <v>7781</v>
      </c>
    </row>
    <row r="2523" spans="1:34" hidden="1">
      <c r="A2523" s="46">
        <v>173</v>
      </c>
      <c r="B2523" s="46" t="s">
        <v>956</v>
      </c>
      <c r="C2523" s="46" t="s">
        <v>7761</v>
      </c>
      <c r="D2523" s="46" t="s">
        <v>204</v>
      </c>
      <c r="E2523" s="46" t="s">
        <v>5982</v>
      </c>
      <c r="F2523" s="46" t="s">
        <v>7780</v>
      </c>
      <c r="G2523" s="44" t="s">
        <v>9618</v>
      </c>
      <c r="H2523" s="44" t="s">
        <v>3</v>
      </c>
      <c r="I2523" s="46" t="s">
        <v>7782</v>
      </c>
      <c r="J2523" s="44" t="s">
        <v>9619</v>
      </c>
      <c r="N2523" s="46" t="s">
        <v>186</v>
      </c>
      <c r="O2523" s="46" t="s">
        <v>187</v>
      </c>
      <c r="P2523" s="46" t="s">
        <v>188</v>
      </c>
      <c r="Q2523" s="46" t="s">
        <v>7</v>
      </c>
      <c r="R2523" s="46" t="s">
        <v>7</v>
      </c>
      <c r="W2523" s="46" t="s">
        <v>189</v>
      </c>
      <c r="AA2523" s="46">
        <v>12</v>
      </c>
      <c r="AB2523" s="46" t="s">
        <v>34</v>
      </c>
      <c r="AC2523" s="46" t="s">
        <v>7781</v>
      </c>
    </row>
    <row r="2524" spans="1:34" hidden="1">
      <c r="A2524" s="46">
        <v>174</v>
      </c>
      <c r="B2524" s="46" t="s">
        <v>956</v>
      </c>
      <c r="C2524" s="46" t="s">
        <v>7761</v>
      </c>
      <c r="D2524" s="46" t="s">
        <v>204</v>
      </c>
      <c r="E2524" s="46" t="s">
        <v>5982</v>
      </c>
      <c r="F2524" s="46" t="s">
        <v>7780</v>
      </c>
      <c r="G2524" s="44" t="s">
        <v>7783</v>
      </c>
      <c r="H2524" s="44" t="s">
        <v>3</v>
      </c>
      <c r="I2524" s="46" t="s">
        <v>7780</v>
      </c>
      <c r="J2524" s="44" t="s">
        <v>9617</v>
      </c>
      <c r="N2524" s="46" t="s">
        <v>186</v>
      </c>
      <c r="O2524" s="46" t="s">
        <v>187</v>
      </c>
      <c r="P2524" s="46" t="s">
        <v>188</v>
      </c>
      <c r="Q2524" s="46" t="s">
        <v>7</v>
      </c>
      <c r="R2524" s="46" t="s">
        <v>7</v>
      </c>
      <c r="W2524" s="46" t="s">
        <v>189</v>
      </c>
      <c r="AA2524" s="46">
        <v>12</v>
      </c>
      <c r="AB2524" s="46" t="s">
        <v>195</v>
      </c>
      <c r="AC2524" s="46" t="s">
        <v>7784</v>
      </c>
    </row>
    <row r="2525" spans="1:34" hidden="1">
      <c r="A2525" s="46">
        <v>175</v>
      </c>
      <c r="B2525" s="46" t="s">
        <v>956</v>
      </c>
      <c r="C2525" s="46" t="s">
        <v>7761</v>
      </c>
      <c r="D2525" s="46" t="s">
        <v>204</v>
      </c>
      <c r="E2525" s="46" t="s">
        <v>5982</v>
      </c>
      <c r="F2525" s="46" t="s">
        <v>7780</v>
      </c>
      <c r="G2525" s="44" t="s">
        <v>9620</v>
      </c>
      <c r="H2525" s="44" t="s">
        <v>3</v>
      </c>
      <c r="I2525" s="46" t="s">
        <v>7780</v>
      </c>
      <c r="J2525" s="44" t="s">
        <v>9617</v>
      </c>
      <c r="N2525" s="46" t="s">
        <v>186</v>
      </c>
      <c r="O2525" s="46" t="s">
        <v>187</v>
      </c>
      <c r="P2525" s="46" t="s">
        <v>188</v>
      </c>
      <c r="Q2525" s="46" t="s">
        <v>7</v>
      </c>
      <c r="R2525" s="46" t="s">
        <v>7</v>
      </c>
      <c r="W2525" s="46" t="s">
        <v>189</v>
      </c>
      <c r="AA2525" s="46">
        <v>49</v>
      </c>
      <c r="AB2525" s="46" t="s">
        <v>195</v>
      </c>
      <c r="AC2525" s="46" t="s">
        <v>7785</v>
      </c>
    </row>
    <row r="2526" spans="1:34" hidden="1">
      <c r="A2526" s="46">
        <v>176</v>
      </c>
      <c r="B2526" s="46" t="s">
        <v>956</v>
      </c>
      <c r="C2526" s="46" t="s">
        <v>7761</v>
      </c>
      <c r="D2526" s="46" t="s">
        <v>204</v>
      </c>
      <c r="E2526" s="46" t="s">
        <v>5982</v>
      </c>
      <c r="F2526" s="46" t="s">
        <v>7780</v>
      </c>
      <c r="G2526" s="44" t="s">
        <v>9621</v>
      </c>
      <c r="H2526" s="44" t="s">
        <v>3</v>
      </c>
      <c r="I2526" s="46" t="s">
        <v>7786</v>
      </c>
      <c r="J2526" s="44" t="s">
        <v>9622</v>
      </c>
      <c r="N2526" s="46" t="s">
        <v>186</v>
      </c>
      <c r="O2526" s="46" t="s">
        <v>187</v>
      </c>
      <c r="P2526" s="46" t="s">
        <v>188</v>
      </c>
      <c r="Q2526" s="46" t="s">
        <v>7</v>
      </c>
      <c r="R2526" s="46" t="s">
        <v>7</v>
      </c>
      <c r="W2526" s="46" t="s">
        <v>189</v>
      </c>
      <c r="AA2526" s="46">
        <v>12</v>
      </c>
      <c r="AB2526" s="46" t="s">
        <v>34</v>
      </c>
      <c r="AC2526" s="46" t="s">
        <v>7785</v>
      </c>
    </row>
    <row r="2527" spans="1:34" hidden="1">
      <c r="A2527" s="46">
        <v>177</v>
      </c>
      <c r="B2527" s="46" t="s">
        <v>956</v>
      </c>
      <c r="C2527" s="46" t="s">
        <v>7761</v>
      </c>
      <c r="D2527" s="46" t="s">
        <v>204</v>
      </c>
      <c r="E2527" s="46" t="s">
        <v>5982</v>
      </c>
      <c r="F2527" s="46" t="s">
        <v>7780</v>
      </c>
      <c r="G2527" s="44" t="s">
        <v>7787</v>
      </c>
      <c r="H2527" s="44" t="s">
        <v>3</v>
      </c>
      <c r="I2527" s="46" t="s">
        <v>7780</v>
      </c>
      <c r="J2527" s="44" t="s">
        <v>9617</v>
      </c>
      <c r="N2527" s="46" t="s">
        <v>186</v>
      </c>
      <c r="O2527" s="46" t="s">
        <v>187</v>
      </c>
      <c r="P2527" s="46" t="s">
        <v>193</v>
      </c>
      <c r="Q2527" s="46" t="s">
        <v>7</v>
      </c>
      <c r="R2527" s="46" t="s">
        <v>7</v>
      </c>
      <c r="W2527" s="46" t="s">
        <v>189</v>
      </c>
      <c r="AA2527" s="46">
        <v>1</v>
      </c>
      <c r="AB2527" s="46" t="s">
        <v>195</v>
      </c>
      <c r="AC2527" s="46" t="s">
        <v>7788</v>
      </c>
    </row>
    <row r="2528" spans="1:34" hidden="1">
      <c r="A2528" s="46">
        <v>178</v>
      </c>
      <c r="B2528" s="46" t="s">
        <v>956</v>
      </c>
      <c r="C2528" s="46" t="s">
        <v>7761</v>
      </c>
      <c r="D2528" s="46" t="s">
        <v>204</v>
      </c>
      <c r="E2528" s="46" t="s">
        <v>5982</v>
      </c>
      <c r="F2528" s="46" t="s">
        <v>7773</v>
      </c>
      <c r="G2528" s="44" t="s">
        <v>7789</v>
      </c>
      <c r="H2528" s="44" t="s">
        <v>3</v>
      </c>
      <c r="I2528" s="46" t="s">
        <v>7780</v>
      </c>
      <c r="N2528" s="46" t="s">
        <v>186</v>
      </c>
      <c r="P2528" s="46" t="s">
        <v>193</v>
      </c>
      <c r="Q2528" s="46" t="s">
        <v>7</v>
      </c>
      <c r="R2528" s="46" t="s">
        <v>7</v>
      </c>
      <c r="W2528" s="46" t="s">
        <v>189</v>
      </c>
      <c r="AA2528" s="46">
        <v>5</v>
      </c>
      <c r="AB2528" s="46" t="s">
        <v>195</v>
      </c>
      <c r="AC2528" s="46" t="s">
        <v>7790</v>
      </c>
    </row>
    <row r="2529" spans="1:29" hidden="1">
      <c r="A2529" s="46">
        <v>179</v>
      </c>
      <c r="B2529" s="46" t="s">
        <v>956</v>
      </c>
      <c r="C2529" s="46" t="s">
        <v>7761</v>
      </c>
      <c r="D2529" s="46" t="s">
        <v>204</v>
      </c>
      <c r="E2529" s="46" t="s">
        <v>5982</v>
      </c>
      <c r="F2529" s="46" t="s">
        <v>7773</v>
      </c>
      <c r="G2529" s="44" t="s">
        <v>7791</v>
      </c>
      <c r="H2529" s="44" t="s">
        <v>3</v>
      </c>
      <c r="I2529" s="46" t="s">
        <v>7773</v>
      </c>
      <c r="N2529" s="46" t="s">
        <v>186</v>
      </c>
      <c r="P2529" s="46" t="s">
        <v>193</v>
      </c>
      <c r="Q2529" s="46" t="s">
        <v>7</v>
      </c>
      <c r="R2529" s="46" t="s">
        <v>7</v>
      </c>
      <c r="W2529" s="46" t="s">
        <v>189</v>
      </c>
      <c r="AA2529" s="46">
        <v>3</v>
      </c>
      <c r="AB2529" s="46" t="s">
        <v>195</v>
      </c>
      <c r="AC2529" s="46" t="s">
        <v>7792</v>
      </c>
    </row>
    <row r="2530" spans="1:29" hidden="1">
      <c r="A2530" s="46">
        <v>180</v>
      </c>
      <c r="B2530" s="46" t="s">
        <v>956</v>
      </c>
      <c r="C2530" s="46" t="s">
        <v>7761</v>
      </c>
      <c r="D2530" s="46" t="s">
        <v>204</v>
      </c>
      <c r="E2530" s="46" t="s">
        <v>5982</v>
      </c>
      <c r="F2530" s="46" t="s">
        <v>7768</v>
      </c>
      <c r="G2530" s="44" t="s">
        <v>7793</v>
      </c>
      <c r="H2530" s="44" t="s">
        <v>3</v>
      </c>
      <c r="I2530" s="46" t="s">
        <v>7768</v>
      </c>
      <c r="N2530" s="46" t="s">
        <v>186</v>
      </c>
      <c r="P2530" s="46" t="s">
        <v>193</v>
      </c>
      <c r="Q2530" s="46" t="s">
        <v>6</v>
      </c>
      <c r="R2530" s="46" t="s">
        <v>6</v>
      </c>
      <c r="W2530" s="46" t="s">
        <v>189</v>
      </c>
      <c r="AA2530" s="46">
        <v>7</v>
      </c>
      <c r="AB2530" s="46" t="s">
        <v>195</v>
      </c>
      <c r="AC2530" s="46" t="s">
        <v>7794</v>
      </c>
    </row>
    <row r="2531" spans="1:29" hidden="1">
      <c r="A2531" s="46">
        <v>181</v>
      </c>
      <c r="B2531" s="46" t="s">
        <v>956</v>
      </c>
      <c r="C2531" s="46" t="s">
        <v>7761</v>
      </c>
      <c r="D2531" s="46" t="s">
        <v>204</v>
      </c>
      <c r="E2531" s="46" t="s">
        <v>5982</v>
      </c>
      <c r="F2531" s="46" t="s">
        <v>7768</v>
      </c>
      <c r="G2531" s="44" t="s">
        <v>7795</v>
      </c>
      <c r="H2531" s="44" t="s">
        <v>3</v>
      </c>
      <c r="I2531" s="46" t="s">
        <v>7768</v>
      </c>
      <c r="N2531" s="46" t="s">
        <v>186</v>
      </c>
      <c r="P2531" s="46" t="s">
        <v>193</v>
      </c>
      <c r="Q2531" s="46" t="s">
        <v>6</v>
      </c>
      <c r="R2531" s="46" t="s">
        <v>6</v>
      </c>
      <c r="W2531" s="46" t="s">
        <v>189</v>
      </c>
      <c r="AA2531" s="46">
        <v>2</v>
      </c>
      <c r="AB2531" s="46" t="s">
        <v>195</v>
      </c>
      <c r="AC2531" s="46" t="s">
        <v>7796</v>
      </c>
    </row>
    <row r="2532" spans="1:29" hidden="1">
      <c r="A2532" s="46">
        <v>182</v>
      </c>
      <c r="B2532" s="46" t="s">
        <v>956</v>
      </c>
      <c r="C2532" s="46" t="s">
        <v>7761</v>
      </c>
      <c r="D2532" s="46" t="s">
        <v>204</v>
      </c>
      <c r="E2532" s="46" t="s">
        <v>5982</v>
      </c>
      <c r="F2532" s="46" t="s">
        <v>7768</v>
      </c>
      <c r="G2532" s="44" t="s">
        <v>7797</v>
      </c>
      <c r="H2532" s="44" t="s">
        <v>3</v>
      </c>
      <c r="I2532" s="46" t="s">
        <v>7768</v>
      </c>
      <c r="N2532" s="46" t="s">
        <v>186</v>
      </c>
      <c r="P2532" s="46" t="s">
        <v>193</v>
      </c>
      <c r="Q2532" s="46" t="s">
        <v>6</v>
      </c>
      <c r="R2532" s="46" t="s">
        <v>6</v>
      </c>
      <c r="W2532" s="46" t="s">
        <v>189</v>
      </c>
      <c r="AA2532" s="46">
        <v>10</v>
      </c>
      <c r="AB2532" s="46" t="s">
        <v>195</v>
      </c>
      <c r="AC2532" s="46" t="s">
        <v>7798</v>
      </c>
    </row>
    <row r="2533" spans="1:29" hidden="1">
      <c r="A2533" s="46">
        <v>183</v>
      </c>
      <c r="B2533" s="46" t="s">
        <v>956</v>
      </c>
      <c r="C2533" s="46" t="s">
        <v>7761</v>
      </c>
      <c r="D2533" s="46" t="s">
        <v>204</v>
      </c>
      <c r="E2533" s="46" t="s">
        <v>5982</v>
      </c>
      <c r="F2533" s="46" t="s">
        <v>7799</v>
      </c>
      <c r="G2533" s="44" t="s">
        <v>7800</v>
      </c>
      <c r="H2533" s="44" t="s">
        <v>3</v>
      </c>
      <c r="I2533" s="46" t="s">
        <v>7799</v>
      </c>
      <c r="N2533" s="46" t="s">
        <v>186</v>
      </c>
      <c r="P2533" s="46" t="s">
        <v>200</v>
      </c>
      <c r="Q2533" s="46" t="s">
        <v>6</v>
      </c>
      <c r="R2533" s="46" t="s">
        <v>6</v>
      </c>
      <c r="W2533" s="46" t="s">
        <v>201</v>
      </c>
      <c r="AA2533" s="46">
        <v>9</v>
      </c>
      <c r="AB2533" s="46" t="s">
        <v>195</v>
      </c>
      <c r="AC2533" s="46" t="s">
        <v>7801</v>
      </c>
    </row>
    <row r="2534" spans="1:29" hidden="1">
      <c r="A2534" s="46">
        <v>184</v>
      </c>
      <c r="B2534" s="46" t="s">
        <v>956</v>
      </c>
      <c r="C2534" s="46" t="s">
        <v>7761</v>
      </c>
      <c r="D2534" s="46" t="s">
        <v>204</v>
      </c>
      <c r="E2534" s="46" t="s">
        <v>5982</v>
      </c>
      <c r="F2534" s="46" t="s">
        <v>7799</v>
      </c>
      <c r="G2534" s="44" t="s">
        <v>7802</v>
      </c>
      <c r="H2534" s="44" t="s">
        <v>3</v>
      </c>
      <c r="I2534" s="46" t="s">
        <v>7799</v>
      </c>
      <c r="N2534" s="46" t="s">
        <v>186</v>
      </c>
      <c r="P2534" s="46" t="s">
        <v>200</v>
      </c>
      <c r="Q2534" s="46" t="s">
        <v>6</v>
      </c>
      <c r="R2534" s="46" t="s">
        <v>6</v>
      </c>
      <c r="W2534" s="46" t="s">
        <v>201</v>
      </c>
      <c r="AA2534" s="46">
        <v>17</v>
      </c>
      <c r="AB2534" s="46" t="s">
        <v>195</v>
      </c>
      <c r="AC2534" s="46" t="s">
        <v>7801</v>
      </c>
    </row>
    <row r="2535" spans="1:29" hidden="1">
      <c r="A2535" s="46">
        <v>185</v>
      </c>
      <c r="B2535" s="46" t="s">
        <v>956</v>
      </c>
      <c r="C2535" s="46" t="s">
        <v>7761</v>
      </c>
      <c r="D2535" s="46" t="s">
        <v>204</v>
      </c>
      <c r="E2535" s="46" t="s">
        <v>5982</v>
      </c>
      <c r="F2535" s="46" t="s">
        <v>7768</v>
      </c>
      <c r="G2535" s="44" t="s">
        <v>7803</v>
      </c>
      <c r="H2535" s="44" t="s">
        <v>3</v>
      </c>
      <c r="I2535" s="46" t="s">
        <v>7768</v>
      </c>
      <c r="N2535" s="46" t="s">
        <v>186</v>
      </c>
      <c r="P2535" s="46" t="s">
        <v>193</v>
      </c>
      <c r="Q2535" s="46" t="s">
        <v>7</v>
      </c>
      <c r="R2535" s="46" t="s">
        <v>7</v>
      </c>
      <c r="W2535" s="46" t="s">
        <v>189</v>
      </c>
      <c r="AA2535" s="46">
        <v>5</v>
      </c>
      <c r="AB2535" s="46" t="s">
        <v>34</v>
      </c>
      <c r="AC2535" s="46" t="s">
        <v>7804</v>
      </c>
    </row>
    <row r="2536" spans="1:29" hidden="1">
      <c r="A2536" s="46">
        <v>186</v>
      </c>
      <c r="B2536" s="46" t="s">
        <v>956</v>
      </c>
      <c r="C2536" s="46" t="s">
        <v>7761</v>
      </c>
      <c r="D2536" s="46" t="s">
        <v>204</v>
      </c>
      <c r="E2536" s="46" t="s">
        <v>5982</v>
      </c>
      <c r="F2536" s="46" t="s">
        <v>7805</v>
      </c>
      <c r="G2536" s="44" t="s">
        <v>7806</v>
      </c>
      <c r="H2536" s="44" t="s">
        <v>3</v>
      </c>
      <c r="I2536" s="46" t="s">
        <v>7805</v>
      </c>
      <c r="N2536" s="46" t="s">
        <v>186</v>
      </c>
      <c r="P2536" s="46" t="s">
        <v>193</v>
      </c>
      <c r="Q2536" s="46" t="s">
        <v>7</v>
      </c>
      <c r="R2536" s="46" t="s">
        <v>7</v>
      </c>
      <c r="W2536" s="46" t="s">
        <v>189</v>
      </c>
      <c r="AA2536" s="46">
        <v>14</v>
      </c>
      <c r="AB2536" s="46" t="s">
        <v>34</v>
      </c>
      <c r="AC2536" s="46" t="s">
        <v>7779</v>
      </c>
    </row>
    <row r="2537" spans="1:29" hidden="1">
      <c r="A2537" s="46">
        <v>187</v>
      </c>
      <c r="B2537" s="46" t="s">
        <v>956</v>
      </c>
      <c r="C2537" s="46" t="s">
        <v>7761</v>
      </c>
      <c r="D2537" s="46" t="s">
        <v>204</v>
      </c>
      <c r="E2537" s="46" t="s">
        <v>5982</v>
      </c>
      <c r="F2537" s="46" t="s">
        <v>7773</v>
      </c>
      <c r="G2537" s="44" t="s">
        <v>7807</v>
      </c>
      <c r="H2537" s="44" t="s">
        <v>3</v>
      </c>
      <c r="I2537" s="46" t="s">
        <v>7773</v>
      </c>
      <c r="N2537" s="46" t="s">
        <v>186</v>
      </c>
      <c r="P2537" s="46" t="s">
        <v>193</v>
      </c>
      <c r="Q2537" s="46" t="s">
        <v>7</v>
      </c>
      <c r="R2537" s="46" t="s">
        <v>7</v>
      </c>
      <c r="W2537" s="46" t="s">
        <v>189</v>
      </c>
      <c r="AA2537" s="46">
        <v>3</v>
      </c>
      <c r="AB2537" s="46" t="s">
        <v>34</v>
      </c>
      <c r="AC2537" s="46" t="s">
        <v>2127</v>
      </c>
    </row>
    <row r="2538" spans="1:29" hidden="1">
      <c r="A2538" s="46">
        <v>188</v>
      </c>
      <c r="B2538" s="46" t="s">
        <v>956</v>
      </c>
      <c r="C2538" s="46" t="s">
        <v>7761</v>
      </c>
      <c r="D2538" s="46" t="s">
        <v>204</v>
      </c>
      <c r="E2538" s="46" t="s">
        <v>5982</v>
      </c>
      <c r="F2538" s="46" t="s">
        <v>7773</v>
      </c>
      <c r="G2538" s="44" t="s">
        <v>7808</v>
      </c>
      <c r="H2538" s="44" t="s">
        <v>3</v>
      </c>
      <c r="I2538" s="46" t="s">
        <v>7773</v>
      </c>
      <c r="N2538" s="46" t="s">
        <v>186</v>
      </c>
      <c r="P2538" s="46" t="s">
        <v>193</v>
      </c>
      <c r="Q2538" s="46" t="s">
        <v>7</v>
      </c>
      <c r="R2538" s="46" t="s">
        <v>7</v>
      </c>
      <c r="W2538" s="46" t="s">
        <v>189</v>
      </c>
      <c r="AA2538" s="46">
        <v>4</v>
      </c>
      <c r="AB2538" s="46" t="s">
        <v>34</v>
      </c>
      <c r="AC2538" s="46" t="s">
        <v>7809</v>
      </c>
    </row>
    <row r="2539" spans="1:29" hidden="1">
      <c r="A2539" s="46">
        <v>189</v>
      </c>
      <c r="B2539" s="46" t="s">
        <v>956</v>
      </c>
      <c r="C2539" s="46" t="s">
        <v>7761</v>
      </c>
      <c r="D2539" s="46" t="s">
        <v>204</v>
      </c>
      <c r="E2539" s="46" t="s">
        <v>5982</v>
      </c>
      <c r="F2539" s="46" t="s">
        <v>7768</v>
      </c>
      <c r="G2539" s="44" t="s">
        <v>7810</v>
      </c>
      <c r="H2539" s="44" t="s">
        <v>3</v>
      </c>
      <c r="I2539" s="46" t="s">
        <v>7768</v>
      </c>
      <c r="N2539" s="46" t="s">
        <v>186</v>
      </c>
      <c r="P2539" s="46" t="s">
        <v>193</v>
      </c>
      <c r="Q2539" s="46" t="s">
        <v>7</v>
      </c>
      <c r="R2539" s="46" t="s">
        <v>7</v>
      </c>
      <c r="W2539" s="46" t="s">
        <v>189</v>
      </c>
      <c r="AA2539" s="46">
        <v>17</v>
      </c>
      <c r="AB2539" s="46" t="s">
        <v>195</v>
      </c>
      <c r="AC2539" s="46" t="s">
        <v>7811</v>
      </c>
    </row>
    <row r="2540" spans="1:29" hidden="1">
      <c r="A2540" s="46">
        <v>190</v>
      </c>
      <c r="B2540" s="46" t="s">
        <v>956</v>
      </c>
      <c r="C2540" s="46" t="s">
        <v>7761</v>
      </c>
      <c r="D2540" s="46" t="s">
        <v>204</v>
      </c>
      <c r="E2540" s="46" t="s">
        <v>5982</v>
      </c>
      <c r="F2540" s="46" t="s">
        <v>7768</v>
      </c>
      <c r="G2540" s="44" t="s">
        <v>7803</v>
      </c>
      <c r="H2540" s="44" t="s">
        <v>46</v>
      </c>
      <c r="I2540" s="46" t="s">
        <v>7812</v>
      </c>
      <c r="N2540" s="46" t="s">
        <v>186</v>
      </c>
      <c r="P2540" s="46" t="s">
        <v>193</v>
      </c>
      <c r="Q2540" s="46" t="s">
        <v>7</v>
      </c>
      <c r="R2540" s="46" t="s">
        <v>7</v>
      </c>
      <c r="W2540" s="46" t="s">
        <v>189</v>
      </c>
      <c r="AA2540" s="46">
        <v>5</v>
      </c>
      <c r="AB2540" s="46" t="s">
        <v>34</v>
      </c>
      <c r="AC2540" s="46" t="s">
        <v>7804</v>
      </c>
    </row>
    <row r="2541" spans="1:29" hidden="1">
      <c r="A2541" s="46">
        <v>191</v>
      </c>
      <c r="B2541" s="46" t="s">
        <v>956</v>
      </c>
      <c r="C2541" s="46" t="s">
        <v>7761</v>
      </c>
      <c r="D2541" s="46" t="s">
        <v>204</v>
      </c>
      <c r="E2541" s="46" t="s">
        <v>5982</v>
      </c>
      <c r="F2541" s="46" t="s">
        <v>7762</v>
      </c>
      <c r="G2541" s="44" t="s">
        <v>7763</v>
      </c>
      <c r="H2541" s="44" t="s">
        <v>46</v>
      </c>
      <c r="I2541" s="46" t="s">
        <v>7812</v>
      </c>
      <c r="N2541" s="46" t="s">
        <v>186</v>
      </c>
      <c r="P2541" s="46" t="s">
        <v>193</v>
      </c>
      <c r="Q2541" s="46" t="s">
        <v>7</v>
      </c>
      <c r="R2541" s="46" t="s">
        <v>7</v>
      </c>
      <c r="W2541" s="46" t="s">
        <v>189</v>
      </c>
      <c r="AA2541" s="46">
        <v>7</v>
      </c>
      <c r="AB2541" s="46" t="s">
        <v>195</v>
      </c>
      <c r="AC2541" s="46" t="s">
        <v>7764</v>
      </c>
    </row>
    <row r="2542" spans="1:29" hidden="1">
      <c r="A2542" s="46">
        <v>192</v>
      </c>
      <c r="B2542" s="46" t="s">
        <v>956</v>
      </c>
      <c r="C2542" s="46" t="s">
        <v>7761</v>
      </c>
      <c r="D2542" s="46" t="s">
        <v>204</v>
      </c>
      <c r="E2542" s="46" t="s">
        <v>5982</v>
      </c>
      <c r="F2542" s="46" t="s">
        <v>7805</v>
      </c>
      <c r="G2542" s="44" t="s">
        <v>7806</v>
      </c>
      <c r="H2542" s="44" t="s">
        <v>46</v>
      </c>
      <c r="I2542" s="46" t="s">
        <v>7812</v>
      </c>
      <c r="N2542" s="46" t="s">
        <v>186</v>
      </c>
      <c r="P2542" s="46" t="s">
        <v>193</v>
      </c>
      <c r="Q2542" s="46" t="s">
        <v>7</v>
      </c>
      <c r="R2542" s="46" t="s">
        <v>7</v>
      </c>
      <c r="W2542" s="46" t="s">
        <v>189</v>
      </c>
      <c r="AA2542" s="46">
        <v>14</v>
      </c>
      <c r="AB2542" s="46" t="s">
        <v>34</v>
      </c>
      <c r="AC2542" s="46" t="s">
        <v>7779</v>
      </c>
    </row>
    <row r="2543" spans="1:29" hidden="1">
      <c r="A2543" s="46">
        <v>193</v>
      </c>
      <c r="B2543" s="46" t="s">
        <v>956</v>
      </c>
      <c r="C2543" s="46" t="s">
        <v>7761</v>
      </c>
      <c r="D2543" s="46" t="s">
        <v>204</v>
      </c>
      <c r="E2543" s="46" t="s">
        <v>5982</v>
      </c>
      <c r="F2543" s="46" t="s">
        <v>7773</v>
      </c>
      <c r="G2543" s="44" t="s">
        <v>7807</v>
      </c>
      <c r="H2543" s="44" t="s">
        <v>46</v>
      </c>
      <c r="I2543" s="46" t="s">
        <v>7812</v>
      </c>
      <c r="N2543" s="46" t="s">
        <v>186</v>
      </c>
      <c r="P2543" s="46" t="s">
        <v>193</v>
      </c>
      <c r="Q2543" s="46" t="s">
        <v>7</v>
      </c>
      <c r="R2543" s="46" t="s">
        <v>7</v>
      </c>
      <c r="W2543" s="46" t="s">
        <v>189</v>
      </c>
      <c r="AA2543" s="46">
        <v>3</v>
      </c>
      <c r="AB2543" s="46" t="s">
        <v>34</v>
      </c>
      <c r="AC2543" s="46" t="s">
        <v>2127</v>
      </c>
    </row>
    <row r="2544" spans="1:29" hidden="1">
      <c r="A2544" s="46">
        <v>194</v>
      </c>
      <c r="B2544" s="46" t="s">
        <v>956</v>
      </c>
      <c r="C2544" s="46" t="s">
        <v>7761</v>
      </c>
      <c r="D2544" s="46" t="s">
        <v>204</v>
      </c>
      <c r="E2544" s="46" t="s">
        <v>5982</v>
      </c>
      <c r="F2544" s="46" t="s">
        <v>7773</v>
      </c>
      <c r="G2544" s="44" t="s">
        <v>7808</v>
      </c>
      <c r="H2544" s="44" t="s">
        <v>46</v>
      </c>
      <c r="I2544" s="46" t="s">
        <v>7812</v>
      </c>
      <c r="N2544" s="46" t="s">
        <v>186</v>
      </c>
      <c r="P2544" s="46" t="s">
        <v>193</v>
      </c>
      <c r="Q2544" s="46" t="s">
        <v>7</v>
      </c>
      <c r="R2544" s="46" t="s">
        <v>7</v>
      </c>
      <c r="W2544" s="46" t="s">
        <v>189</v>
      </c>
      <c r="AA2544" s="46">
        <v>4</v>
      </c>
      <c r="AB2544" s="46" t="s">
        <v>34</v>
      </c>
      <c r="AC2544" s="46" t="s">
        <v>7809</v>
      </c>
    </row>
    <row r="2545" spans="1:33" hidden="1">
      <c r="A2545" s="46">
        <v>195</v>
      </c>
      <c r="B2545" s="46" t="s">
        <v>956</v>
      </c>
      <c r="C2545" s="46" t="s">
        <v>7761</v>
      </c>
      <c r="D2545" s="46" t="s">
        <v>204</v>
      </c>
      <c r="E2545" s="46" t="s">
        <v>5982</v>
      </c>
      <c r="F2545" s="46" t="s">
        <v>7768</v>
      </c>
      <c r="G2545" s="44" t="s">
        <v>9623</v>
      </c>
      <c r="H2545" s="44" t="s">
        <v>3</v>
      </c>
      <c r="I2545" s="46" t="s">
        <v>7768</v>
      </c>
      <c r="N2545" s="46" t="s">
        <v>186</v>
      </c>
      <c r="P2545" s="46" t="s">
        <v>193</v>
      </c>
      <c r="Q2545" s="46" t="s">
        <v>7</v>
      </c>
      <c r="R2545" s="46" t="s">
        <v>7</v>
      </c>
      <c r="W2545" s="46" t="s">
        <v>189</v>
      </c>
      <c r="AA2545" s="46">
        <v>10</v>
      </c>
      <c r="AB2545" s="46" t="s">
        <v>195</v>
      </c>
      <c r="AC2545" s="46" t="s">
        <v>9624</v>
      </c>
    </row>
    <row r="2546" spans="1:33" hidden="1">
      <c r="A2546" s="46">
        <v>195</v>
      </c>
      <c r="B2546" s="46" t="s">
        <v>956</v>
      </c>
      <c r="C2546" s="46" t="s">
        <v>7761</v>
      </c>
      <c r="D2546" s="46" t="s">
        <v>204</v>
      </c>
      <c r="E2546" s="46" t="s">
        <v>5982</v>
      </c>
      <c r="F2546" s="46" t="s">
        <v>7768</v>
      </c>
      <c r="G2546" s="44" t="s">
        <v>9625</v>
      </c>
      <c r="H2546" s="44" t="s">
        <v>3</v>
      </c>
      <c r="I2546" s="46" t="s">
        <v>7768</v>
      </c>
      <c r="N2546" s="46" t="s">
        <v>186</v>
      </c>
      <c r="P2546" s="46" t="s">
        <v>193</v>
      </c>
      <c r="Q2546" s="46" t="s">
        <v>7</v>
      </c>
      <c r="R2546" s="46" t="s">
        <v>7</v>
      </c>
      <c r="W2546" s="46" t="s">
        <v>189</v>
      </c>
      <c r="AA2546" s="46">
        <v>10</v>
      </c>
      <c r="AB2546" s="46" t="s">
        <v>34</v>
      </c>
      <c r="AC2546" s="46" t="s">
        <v>7801</v>
      </c>
    </row>
    <row r="2547" spans="1:33" hidden="1">
      <c r="A2547" s="46">
        <v>195</v>
      </c>
      <c r="B2547" s="46" t="s">
        <v>956</v>
      </c>
      <c r="C2547" s="46" t="s">
        <v>7761</v>
      </c>
      <c r="D2547" s="46" t="s">
        <v>204</v>
      </c>
      <c r="E2547" s="46" t="s">
        <v>5982</v>
      </c>
      <c r="F2547" s="46" t="s">
        <v>7768</v>
      </c>
      <c r="G2547" s="44" t="s">
        <v>9626</v>
      </c>
      <c r="H2547" s="44" t="s">
        <v>3</v>
      </c>
      <c r="I2547" s="46" t="s">
        <v>7768</v>
      </c>
      <c r="N2547" s="46" t="s">
        <v>186</v>
      </c>
      <c r="P2547" s="46" t="s">
        <v>193</v>
      </c>
      <c r="Q2547" s="46" t="s">
        <v>7</v>
      </c>
      <c r="R2547" s="46" t="s">
        <v>7</v>
      </c>
      <c r="W2547" s="46" t="s">
        <v>189</v>
      </c>
      <c r="AA2547" s="46">
        <v>10</v>
      </c>
      <c r="AB2547" s="46" t="s">
        <v>34</v>
      </c>
      <c r="AC2547" s="46" t="s">
        <v>7801</v>
      </c>
    </row>
    <row r="2548" spans="1:33" hidden="1">
      <c r="A2548" s="46">
        <v>195</v>
      </c>
      <c r="B2548" s="46" t="s">
        <v>956</v>
      </c>
      <c r="C2548" s="46" t="s">
        <v>7761</v>
      </c>
      <c r="D2548" s="46" t="s">
        <v>204</v>
      </c>
      <c r="E2548" s="46" t="s">
        <v>5982</v>
      </c>
      <c r="F2548" s="46" t="s">
        <v>7768</v>
      </c>
      <c r="G2548" s="44" t="s">
        <v>9625</v>
      </c>
      <c r="H2548" s="44" t="s">
        <v>46</v>
      </c>
      <c r="I2548" s="46" t="s">
        <v>7812</v>
      </c>
      <c r="N2548" s="46" t="s">
        <v>186</v>
      </c>
      <c r="P2548" s="46" t="s">
        <v>193</v>
      </c>
      <c r="Q2548" s="46" t="s">
        <v>7</v>
      </c>
      <c r="R2548" s="46" t="s">
        <v>7</v>
      </c>
      <c r="W2548" s="46" t="s">
        <v>189</v>
      </c>
      <c r="AA2548" s="46">
        <v>10</v>
      </c>
      <c r="AB2548" s="46" t="s">
        <v>34</v>
      </c>
      <c r="AC2548" s="46" t="s">
        <v>7801</v>
      </c>
    </row>
    <row r="2549" spans="1:33" hidden="1">
      <c r="A2549" s="46">
        <v>195</v>
      </c>
      <c r="B2549" s="46" t="s">
        <v>956</v>
      </c>
      <c r="C2549" s="46" t="s">
        <v>7761</v>
      </c>
      <c r="D2549" s="46" t="s">
        <v>204</v>
      </c>
      <c r="E2549" s="46" t="s">
        <v>5982</v>
      </c>
      <c r="F2549" s="46" t="s">
        <v>7768</v>
      </c>
      <c r="G2549" s="44" t="s">
        <v>9626</v>
      </c>
      <c r="H2549" s="44" t="s">
        <v>46</v>
      </c>
      <c r="I2549" s="46" t="s">
        <v>7812</v>
      </c>
      <c r="N2549" s="46" t="s">
        <v>186</v>
      </c>
      <c r="P2549" s="46" t="s">
        <v>193</v>
      </c>
      <c r="Q2549" s="46" t="s">
        <v>7</v>
      </c>
      <c r="R2549" s="46" t="s">
        <v>7</v>
      </c>
      <c r="W2549" s="46" t="s">
        <v>189</v>
      </c>
      <c r="AA2549" s="46">
        <v>10</v>
      </c>
      <c r="AB2549" s="46" t="s">
        <v>34</v>
      </c>
      <c r="AC2549" s="46" t="s">
        <v>7801</v>
      </c>
    </row>
    <row r="2550" spans="1:33" hidden="1">
      <c r="A2550" s="46">
        <v>1</v>
      </c>
      <c r="B2550" s="46" t="s">
        <v>956</v>
      </c>
      <c r="C2550" s="46" t="s">
        <v>7813</v>
      </c>
      <c r="D2550" s="46" t="s">
        <v>204</v>
      </c>
      <c r="E2550" s="46" t="s">
        <v>5982</v>
      </c>
      <c r="F2550" s="46" t="s">
        <v>7814</v>
      </c>
      <c r="G2550" s="44" t="s">
        <v>7815</v>
      </c>
      <c r="H2550" s="44" t="s">
        <v>3</v>
      </c>
      <c r="I2550" s="46" t="s">
        <v>7814</v>
      </c>
      <c r="N2550" s="46" t="s">
        <v>186</v>
      </c>
      <c r="P2550" s="46" t="s">
        <v>193</v>
      </c>
      <c r="Q2550" s="46" t="s">
        <v>4</v>
      </c>
      <c r="R2550" s="46" t="s">
        <v>4</v>
      </c>
      <c r="W2550" s="46" t="s">
        <v>189</v>
      </c>
      <c r="AA2550" s="46">
        <v>26</v>
      </c>
      <c r="AB2550" s="46" t="s">
        <v>195</v>
      </c>
      <c r="AC2550" s="46" t="s">
        <v>7816</v>
      </c>
    </row>
    <row r="2551" spans="1:33" hidden="1">
      <c r="A2551" s="46">
        <v>2</v>
      </c>
      <c r="B2551" s="46" t="s">
        <v>956</v>
      </c>
      <c r="C2551" s="46" t="s">
        <v>7813</v>
      </c>
      <c r="D2551" s="46" t="s">
        <v>204</v>
      </c>
      <c r="E2551" s="46" t="s">
        <v>5982</v>
      </c>
      <c r="F2551" s="46" t="s">
        <v>7817</v>
      </c>
      <c r="G2551" s="44" t="s">
        <v>7818</v>
      </c>
      <c r="H2551" s="44" t="s">
        <v>3</v>
      </c>
      <c r="I2551" s="46" t="s">
        <v>3187</v>
      </c>
      <c r="N2551" s="46" t="s">
        <v>186</v>
      </c>
      <c r="P2551" s="46" t="s">
        <v>193</v>
      </c>
      <c r="Q2551" s="46" t="s">
        <v>4</v>
      </c>
      <c r="R2551" s="46" t="s">
        <v>4</v>
      </c>
      <c r="W2551" s="46" t="s">
        <v>189</v>
      </c>
      <c r="AA2551" s="46">
        <v>19</v>
      </c>
      <c r="AB2551" s="46" t="s">
        <v>34</v>
      </c>
      <c r="AC2551" s="46" t="s">
        <v>9627</v>
      </c>
    </row>
    <row r="2552" spans="1:33" hidden="1">
      <c r="A2552" s="46">
        <v>3</v>
      </c>
      <c r="B2552" s="46" t="s">
        <v>956</v>
      </c>
      <c r="C2552" s="46" t="s">
        <v>7813</v>
      </c>
      <c r="D2552" s="46" t="s">
        <v>204</v>
      </c>
      <c r="E2552" s="46" t="s">
        <v>5982</v>
      </c>
      <c r="F2552" s="46" t="s">
        <v>7817</v>
      </c>
      <c r="G2552" s="44" t="s">
        <v>7819</v>
      </c>
      <c r="H2552" s="44" t="s">
        <v>3</v>
      </c>
      <c r="I2552" s="46" t="s">
        <v>7822</v>
      </c>
      <c r="J2552" s="44" t="s">
        <v>9628</v>
      </c>
      <c r="N2552" s="46" t="s">
        <v>186</v>
      </c>
      <c r="P2552" s="46" t="s">
        <v>193</v>
      </c>
      <c r="Q2552" s="46" t="s">
        <v>4</v>
      </c>
      <c r="R2552" s="46" t="s">
        <v>4</v>
      </c>
      <c r="W2552" s="46" t="s">
        <v>189</v>
      </c>
      <c r="AA2552" s="46">
        <v>58</v>
      </c>
      <c r="AB2552" s="46" t="s">
        <v>195</v>
      </c>
      <c r="AC2552" s="46" t="s">
        <v>9627</v>
      </c>
    </row>
    <row r="2553" spans="1:33" hidden="1">
      <c r="A2553" s="46">
        <v>4</v>
      </c>
      <c r="B2553" s="46" t="s">
        <v>956</v>
      </c>
      <c r="C2553" s="46" t="s">
        <v>7813</v>
      </c>
      <c r="D2553" s="46" t="s">
        <v>204</v>
      </c>
      <c r="E2553" s="46" t="s">
        <v>5982</v>
      </c>
      <c r="F2553" s="46" t="s">
        <v>7820</v>
      </c>
      <c r="G2553" s="44" t="s">
        <v>7821</v>
      </c>
      <c r="H2553" s="44" t="s">
        <v>46</v>
      </c>
      <c r="I2553" s="46" t="s">
        <v>494</v>
      </c>
      <c r="N2553" s="46" t="s">
        <v>186</v>
      </c>
      <c r="P2553" s="46" t="s">
        <v>193</v>
      </c>
      <c r="Q2553" s="46" t="s">
        <v>4</v>
      </c>
      <c r="R2553" s="46" t="s">
        <v>4</v>
      </c>
      <c r="W2553" s="46" t="s">
        <v>189</v>
      </c>
      <c r="AA2553" s="46">
        <v>22</v>
      </c>
      <c r="AB2553" s="46" t="s">
        <v>34</v>
      </c>
      <c r="AC2553" s="46" t="s">
        <v>9629</v>
      </c>
    </row>
    <row r="2554" spans="1:33" hidden="1">
      <c r="A2554" s="46">
        <v>4</v>
      </c>
      <c r="B2554" s="46" t="s">
        <v>956</v>
      </c>
      <c r="C2554" s="46" t="s">
        <v>7813</v>
      </c>
      <c r="D2554" s="46" t="s">
        <v>204</v>
      </c>
      <c r="E2554" s="46" t="s">
        <v>5982</v>
      </c>
      <c r="F2554" s="46" t="s">
        <v>7820</v>
      </c>
      <c r="G2554" s="44" t="s">
        <v>7821</v>
      </c>
      <c r="H2554" s="44" t="s">
        <v>3</v>
      </c>
      <c r="I2554" s="46" t="s">
        <v>7820</v>
      </c>
      <c r="N2554" s="46" t="s">
        <v>186</v>
      </c>
      <c r="P2554" s="46" t="s">
        <v>193</v>
      </c>
      <c r="Q2554" s="46" t="s">
        <v>4</v>
      </c>
      <c r="R2554" s="46" t="s">
        <v>4</v>
      </c>
      <c r="W2554" s="46" t="s">
        <v>189</v>
      </c>
      <c r="AA2554" s="46">
        <v>22</v>
      </c>
      <c r="AB2554" s="46" t="s">
        <v>34</v>
      </c>
      <c r="AC2554" s="46" t="s">
        <v>9629</v>
      </c>
    </row>
    <row r="2555" spans="1:33" hidden="1">
      <c r="B2555" s="46" t="s">
        <v>956</v>
      </c>
      <c r="C2555" s="46" t="s">
        <v>7813</v>
      </c>
      <c r="D2555" s="46" t="s">
        <v>204</v>
      </c>
      <c r="E2555" s="46" t="s">
        <v>5982</v>
      </c>
      <c r="F2555" s="46" t="s">
        <v>7822</v>
      </c>
      <c r="G2555" s="44" t="s">
        <v>9630</v>
      </c>
      <c r="H2555" s="44" t="s">
        <v>3</v>
      </c>
      <c r="I2555" s="46" t="s">
        <v>7822</v>
      </c>
      <c r="J2555" s="44" t="s">
        <v>9628</v>
      </c>
      <c r="N2555" s="46" t="s">
        <v>186</v>
      </c>
      <c r="P2555" s="46" t="s">
        <v>193</v>
      </c>
      <c r="Q2555" s="46" t="s">
        <v>4</v>
      </c>
      <c r="R2555" s="46" t="s">
        <v>4</v>
      </c>
      <c r="W2555" s="46" t="s">
        <v>189</v>
      </c>
      <c r="AA2555" s="46">
        <v>21</v>
      </c>
      <c r="AB2555" s="46" t="s">
        <v>34</v>
      </c>
      <c r="AC2555" s="46" t="s">
        <v>9631</v>
      </c>
    </row>
    <row r="2556" spans="1:33" hidden="1">
      <c r="A2556" s="46">
        <v>5</v>
      </c>
      <c r="B2556" s="46" t="s">
        <v>956</v>
      </c>
      <c r="C2556" s="46" t="s">
        <v>7813</v>
      </c>
      <c r="D2556" s="46" t="s">
        <v>204</v>
      </c>
      <c r="E2556" s="46" t="s">
        <v>5982</v>
      </c>
      <c r="F2556" s="46" t="s">
        <v>7822</v>
      </c>
      <c r="G2556" s="44" t="s">
        <v>9630</v>
      </c>
      <c r="H2556" s="44" t="s">
        <v>46</v>
      </c>
      <c r="I2556" s="46" t="s">
        <v>494</v>
      </c>
      <c r="N2556" s="46" t="s">
        <v>186</v>
      </c>
      <c r="P2556" s="46" t="s">
        <v>193</v>
      </c>
      <c r="Q2556" s="46" t="s">
        <v>4</v>
      </c>
      <c r="R2556" s="46" t="s">
        <v>4</v>
      </c>
      <c r="W2556" s="46" t="s">
        <v>189</v>
      </c>
      <c r="AA2556" s="46">
        <v>21</v>
      </c>
      <c r="AB2556" s="46" t="s">
        <v>34</v>
      </c>
      <c r="AC2556" s="46" t="s">
        <v>9631</v>
      </c>
    </row>
    <row r="2557" spans="1:33" hidden="1">
      <c r="A2557" s="46">
        <v>5</v>
      </c>
      <c r="B2557" s="46" t="s">
        <v>956</v>
      </c>
      <c r="C2557" s="46" t="s">
        <v>7813</v>
      </c>
      <c r="D2557" s="46" t="s">
        <v>204</v>
      </c>
      <c r="E2557" s="46" t="s">
        <v>5982</v>
      </c>
      <c r="F2557" s="46" t="s">
        <v>7822</v>
      </c>
      <c r="G2557" s="44" t="s">
        <v>9630</v>
      </c>
      <c r="H2557" s="44" t="s">
        <v>8</v>
      </c>
      <c r="I2557" s="46" t="s">
        <v>7823</v>
      </c>
      <c r="N2557" s="46" t="s">
        <v>186</v>
      </c>
      <c r="P2557" s="46" t="s">
        <v>193</v>
      </c>
      <c r="Q2557" s="46" t="s">
        <v>4</v>
      </c>
      <c r="R2557" s="46" t="s">
        <v>4</v>
      </c>
      <c r="W2557" s="46" t="s">
        <v>189</v>
      </c>
      <c r="AA2557" s="46">
        <v>21</v>
      </c>
      <c r="AB2557" s="46" t="s">
        <v>34</v>
      </c>
      <c r="AC2557" s="46" t="s">
        <v>9631</v>
      </c>
    </row>
    <row r="2558" spans="1:33" hidden="1">
      <c r="A2558" s="46">
        <v>7</v>
      </c>
      <c r="B2558" s="46" t="s">
        <v>956</v>
      </c>
      <c r="C2558" s="46" t="s">
        <v>7813</v>
      </c>
      <c r="D2558" s="46" t="s">
        <v>204</v>
      </c>
      <c r="E2558" s="46" t="s">
        <v>5982</v>
      </c>
      <c r="F2558" s="46" t="s">
        <v>7822</v>
      </c>
      <c r="G2558" s="44" t="s">
        <v>9632</v>
      </c>
      <c r="H2558" s="44" t="s">
        <v>8</v>
      </c>
      <c r="I2558" s="46" t="s">
        <v>7824</v>
      </c>
      <c r="N2558" s="46" t="s">
        <v>186</v>
      </c>
      <c r="P2558" s="46" t="s">
        <v>200</v>
      </c>
      <c r="Q2558" s="46" t="s">
        <v>4</v>
      </c>
      <c r="R2558" s="46" t="s">
        <v>4</v>
      </c>
      <c r="W2558" s="46" t="s">
        <v>201</v>
      </c>
      <c r="AA2558" s="46">
        <v>21</v>
      </c>
      <c r="AB2558" s="46" t="s">
        <v>34</v>
      </c>
      <c r="AC2558" s="46" t="s">
        <v>9633</v>
      </c>
      <c r="AG2558" s="44" t="s">
        <v>201</v>
      </c>
    </row>
    <row r="2559" spans="1:33" hidden="1">
      <c r="A2559" s="46">
        <v>8</v>
      </c>
      <c r="B2559" s="46" t="s">
        <v>956</v>
      </c>
      <c r="C2559" s="46" t="s">
        <v>7813</v>
      </c>
      <c r="D2559" s="46" t="s">
        <v>204</v>
      </c>
      <c r="E2559" s="46" t="s">
        <v>5982</v>
      </c>
      <c r="F2559" s="46" t="s">
        <v>7822</v>
      </c>
      <c r="G2559" s="44" t="s">
        <v>9632</v>
      </c>
      <c r="H2559" s="44" t="s">
        <v>3</v>
      </c>
      <c r="I2559" s="46" t="s">
        <v>7822</v>
      </c>
      <c r="J2559" s="44" t="s">
        <v>9628</v>
      </c>
      <c r="N2559" s="46" t="s">
        <v>186</v>
      </c>
      <c r="P2559" s="46" t="s">
        <v>193</v>
      </c>
      <c r="Q2559" s="46" t="s">
        <v>4</v>
      </c>
      <c r="R2559" s="46" t="s">
        <v>4</v>
      </c>
      <c r="W2559" s="46" t="s">
        <v>189</v>
      </c>
      <c r="AA2559" s="46">
        <v>21</v>
      </c>
      <c r="AB2559" s="46" t="s">
        <v>34</v>
      </c>
      <c r="AC2559" s="46" t="s">
        <v>9633</v>
      </c>
    </row>
    <row r="2560" spans="1:33" hidden="1">
      <c r="A2560" s="46">
        <v>9</v>
      </c>
      <c r="B2560" s="46" t="s">
        <v>956</v>
      </c>
      <c r="C2560" s="46" t="s">
        <v>7813</v>
      </c>
      <c r="D2560" s="46" t="s">
        <v>204</v>
      </c>
      <c r="E2560" s="46" t="s">
        <v>5982</v>
      </c>
      <c r="F2560" s="46" t="s">
        <v>7825</v>
      </c>
      <c r="G2560" s="44" t="s">
        <v>7826</v>
      </c>
      <c r="H2560" s="44" t="s">
        <v>3</v>
      </c>
      <c r="I2560" s="46" t="s">
        <v>7825</v>
      </c>
      <c r="N2560" s="46" t="s">
        <v>186</v>
      </c>
      <c r="P2560" s="46" t="s">
        <v>193</v>
      </c>
      <c r="Q2560" s="46" t="s">
        <v>4</v>
      </c>
      <c r="R2560" s="46" t="s">
        <v>4</v>
      </c>
      <c r="W2560" s="46" t="s">
        <v>189</v>
      </c>
      <c r="AA2560" s="46">
        <v>25</v>
      </c>
      <c r="AB2560" s="46" t="s">
        <v>34</v>
      </c>
      <c r="AC2560" s="46" t="s">
        <v>7827</v>
      </c>
    </row>
    <row r="2561" spans="1:33" hidden="1">
      <c r="A2561" s="46">
        <v>10</v>
      </c>
      <c r="B2561" s="46" t="s">
        <v>956</v>
      </c>
      <c r="C2561" s="46" t="s">
        <v>7813</v>
      </c>
      <c r="D2561" s="46" t="s">
        <v>204</v>
      </c>
      <c r="E2561" s="46" t="s">
        <v>5982</v>
      </c>
      <c r="F2561" s="46" t="s">
        <v>7828</v>
      </c>
      <c r="G2561" s="44" t="s">
        <v>7829</v>
      </c>
      <c r="H2561" s="44" t="s">
        <v>3</v>
      </c>
      <c r="I2561" s="46" t="s">
        <v>7828</v>
      </c>
      <c r="N2561" s="46" t="s">
        <v>186</v>
      </c>
      <c r="P2561" s="46" t="s">
        <v>193</v>
      </c>
      <c r="Q2561" s="46" t="s">
        <v>7</v>
      </c>
      <c r="R2561" s="46" t="s">
        <v>4</v>
      </c>
      <c r="W2561" s="46" t="s">
        <v>189</v>
      </c>
      <c r="AA2561" s="46">
        <v>9</v>
      </c>
      <c r="AB2561" s="46" t="s">
        <v>195</v>
      </c>
      <c r="AC2561" s="46" t="s">
        <v>7830</v>
      </c>
    </row>
    <row r="2562" spans="1:33" hidden="1">
      <c r="A2562" s="46">
        <v>11</v>
      </c>
      <c r="B2562" s="46" t="s">
        <v>956</v>
      </c>
      <c r="C2562" s="46" t="s">
        <v>7813</v>
      </c>
      <c r="D2562" s="46" t="s">
        <v>204</v>
      </c>
      <c r="E2562" s="46" t="s">
        <v>5982</v>
      </c>
      <c r="F2562" s="46" t="s">
        <v>7825</v>
      </c>
      <c r="G2562" s="44" t="s">
        <v>7831</v>
      </c>
      <c r="H2562" s="44" t="s">
        <v>3</v>
      </c>
      <c r="I2562" s="46" t="s">
        <v>7825</v>
      </c>
      <c r="N2562" s="46" t="s">
        <v>186</v>
      </c>
      <c r="P2562" s="46" t="s">
        <v>193</v>
      </c>
      <c r="Q2562" s="46" t="s">
        <v>4</v>
      </c>
      <c r="R2562" s="46" t="s">
        <v>7</v>
      </c>
      <c r="W2562" s="46" t="s">
        <v>189</v>
      </c>
      <c r="AA2562" s="46">
        <v>15</v>
      </c>
      <c r="AB2562" s="46" t="s">
        <v>34</v>
      </c>
      <c r="AC2562" s="46" t="s">
        <v>7832</v>
      </c>
    </row>
    <row r="2563" spans="1:33" hidden="1">
      <c r="A2563" s="46">
        <v>12</v>
      </c>
      <c r="B2563" s="46" t="s">
        <v>956</v>
      </c>
      <c r="C2563" s="46" t="s">
        <v>7813</v>
      </c>
      <c r="D2563" s="46" t="s">
        <v>204</v>
      </c>
      <c r="E2563" s="46" t="s">
        <v>5982</v>
      </c>
      <c r="F2563" s="46" t="s">
        <v>7833</v>
      </c>
      <c r="G2563" s="44" t="s">
        <v>7834</v>
      </c>
      <c r="H2563" s="44" t="s">
        <v>3</v>
      </c>
      <c r="I2563" s="46" t="s">
        <v>7833</v>
      </c>
      <c r="N2563" s="46" t="s">
        <v>186</v>
      </c>
      <c r="P2563" s="46" t="s">
        <v>193</v>
      </c>
      <c r="Q2563" s="46" t="s">
        <v>7</v>
      </c>
      <c r="R2563" s="46" t="s">
        <v>7</v>
      </c>
      <c r="W2563" s="46" t="s">
        <v>189</v>
      </c>
      <c r="AA2563" s="46">
        <v>5</v>
      </c>
      <c r="AB2563" s="46" t="s">
        <v>195</v>
      </c>
      <c r="AC2563" s="46" t="s">
        <v>7835</v>
      </c>
    </row>
    <row r="2564" spans="1:33" hidden="1">
      <c r="A2564" s="46">
        <v>13</v>
      </c>
      <c r="B2564" s="46" t="s">
        <v>956</v>
      </c>
      <c r="C2564" s="46" t="s">
        <v>7813</v>
      </c>
      <c r="D2564" s="46" t="s">
        <v>204</v>
      </c>
      <c r="E2564" s="46" t="s">
        <v>5982</v>
      </c>
      <c r="F2564" s="46" t="s">
        <v>7817</v>
      </c>
      <c r="G2564" s="44" t="s">
        <v>7818</v>
      </c>
      <c r="H2564" s="44" t="s">
        <v>9</v>
      </c>
      <c r="I2564" s="46" t="s">
        <v>7836</v>
      </c>
      <c r="N2564" s="46" t="s">
        <v>186</v>
      </c>
      <c r="P2564" s="46" t="s">
        <v>188</v>
      </c>
      <c r="Q2564" s="46" t="s">
        <v>7</v>
      </c>
      <c r="R2564" s="46" t="s">
        <v>7</v>
      </c>
      <c r="W2564" s="46" t="s">
        <v>189</v>
      </c>
      <c r="AA2564" s="46">
        <v>19</v>
      </c>
      <c r="AB2564" s="46" t="s">
        <v>34</v>
      </c>
      <c r="AC2564" s="46" t="s">
        <v>7837</v>
      </c>
    </row>
    <row r="2565" spans="1:33" hidden="1">
      <c r="A2565" s="46">
        <v>14</v>
      </c>
      <c r="B2565" s="46" t="s">
        <v>956</v>
      </c>
      <c r="C2565" s="46" t="s">
        <v>7813</v>
      </c>
      <c r="D2565" s="46" t="s">
        <v>204</v>
      </c>
      <c r="E2565" s="46" t="s">
        <v>5982</v>
      </c>
      <c r="F2565" s="46" t="s">
        <v>7817</v>
      </c>
      <c r="G2565" s="44" t="s">
        <v>7818</v>
      </c>
      <c r="H2565" s="44" t="s">
        <v>192</v>
      </c>
      <c r="I2565" s="46" t="s">
        <v>7838</v>
      </c>
      <c r="N2565" s="46" t="s">
        <v>186</v>
      </c>
      <c r="P2565" s="46" t="s">
        <v>200</v>
      </c>
      <c r="Q2565" s="46" t="s">
        <v>7</v>
      </c>
      <c r="R2565" s="46" t="s">
        <v>7</v>
      </c>
      <c r="W2565" s="46" t="s">
        <v>201</v>
      </c>
      <c r="AA2565" s="46">
        <v>19</v>
      </c>
      <c r="AB2565" s="46" t="s">
        <v>34</v>
      </c>
      <c r="AC2565" s="46" t="s">
        <v>7837</v>
      </c>
      <c r="AG2565" s="44" t="s">
        <v>189</v>
      </c>
    </row>
    <row r="2566" spans="1:33" hidden="1">
      <c r="A2566" s="46">
        <v>15</v>
      </c>
      <c r="B2566" s="46" t="s">
        <v>956</v>
      </c>
      <c r="C2566" s="46" t="s">
        <v>7813</v>
      </c>
      <c r="D2566" s="46" t="s">
        <v>204</v>
      </c>
      <c r="E2566" s="46" t="s">
        <v>5982</v>
      </c>
      <c r="F2566" s="46" t="s">
        <v>7825</v>
      </c>
      <c r="G2566" s="44" t="s">
        <v>7826</v>
      </c>
      <c r="H2566" s="44" t="s">
        <v>192</v>
      </c>
      <c r="I2566" s="46" t="s">
        <v>7839</v>
      </c>
      <c r="N2566" s="46" t="s">
        <v>186</v>
      </c>
      <c r="P2566" s="46" t="s">
        <v>193</v>
      </c>
      <c r="Q2566" s="46" t="s">
        <v>7</v>
      </c>
      <c r="R2566" s="46" t="s">
        <v>7</v>
      </c>
      <c r="W2566" s="46" t="s">
        <v>189</v>
      </c>
      <c r="AA2566" s="46">
        <v>25</v>
      </c>
      <c r="AB2566" s="46" t="s">
        <v>34</v>
      </c>
      <c r="AC2566" s="46" t="s">
        <v>7827</v>
      </c>
    </row>
    <row r="2567" spans="1:33" hidden="1">
      <c r="A2567" s="46">
        <v>16</v>
      </c>
      <c r="B2567" s="46" t="s">
        <v>956</v>
      </c>
      <c r="C2567" s="46" t="s">
        <v>7813</v>
      </c>
      <c r="D2567" s="46" t="s">
        <v>204</v>
      </c>
      <c r="E2567" s="46" t="s">
        <v>5982</v>
      </c>
      <c r="F2567" s="46" t="s">
        <v>7825</v>
      </c>
      <c r="G2567" s="44" t="s">
        <v>7831</v>
      </c>
      <c r="H2567" s="44" t="s">
        <v>3</v>
      </c>
      <c r="I2567" s="46" t="s">
        <v>7840</v>
      </c>
      <c r="N2567" s="46" t="s">
        <v>186</v>
      </c>
      <c r="P2567" s="46" t="s">
        <v>200</v>
      </c>
      <c r="Q2567" s="46" t="s">
        <v>4</v>
      </c>
      <c r="R2567" s="46" t="s">
        <v>7</v>
      </c>
      <c r="W2567" s="46" t="s">
        <v>201</v>
      </c>
      <c r="AA2567" s="46">
        <v>15</v>
      </c>
      <c r="AB2567" s="46" t="s">
        <v>34</v>
      </c>
      <c r="AC2567" s="46" t="s">
        <v>7832</v>
      </c>
      <c r="AG2567" s="44" t="s">
        <v>201</v>
      </c>
    </row>
    <row r="2568" spans="1:33" hidden="1">
      <c r="A2568" s="46">
        <v>17</v>
      </c>
      <c r="B2568" s="46" t="s">
        <v>956</v>
      </c>
      <c r="C2568" s="46" t="s">
        <v>7813</v>
      </c>
      <c r="D2568" s="46" t="s">
        <v>204</v>
      </c>
      <c r="E2568" s="46" t="s">
        <v>5982</v>
      </c>
      <c r="F2568" s="46" t="s">
        <v>7828</v>
      </c>
      <c r="G2568" s="44" t="s">
        <v>7829</v>
      </c>
      <c r="H2568" s="44" t="s">
        <v>192</v>
      </c>
      <c r="I2568" s="46" t="s">
        <v>7841</v>
      </c>
      <c r="N2568" s="46" t="s">
        <v>186</v>
      </c>
      <c r="P2568" s="46" t="s">
        <v>193</v>
      </c>
      <c r="Q2568" s="46" t="s">
        <v>4</v>
      </c>
      <c r="R2568" s="46" t="s">
        <v>7</v>
      </c>
      <c r="W2568" s="46" t="s">
        <v>189</v>
      </c>
      <c r="AA2568" s="46">
        <v>9</v>
      </c>
      <c r="AB2568" s="46" t="s">
        <v>195</v>
      </c>
      <c r="AC2568" s="46" t="s">
        <v>7830</v>
      </c>
    </row>
    <row r="2569" spans="1:33" hidden="1">
      <c r="A2569" s="46">
        <v>18</v>
      </c>
      <c r="B2569" s="46" t="s">
        <v>956</v>
      </c>
      <c r="C2569" s="46" t="s">
        <v>7813</v>
      </c>
      <c r="D2569" s="46" t="s">
        <v>204</v>
      </c>
      <c r="E2569" s="46" t="s">
        <v>5982</v>
      </c>
      <c r="F2569" s="46" t="s">
        <v>7828</v>
      </c>
      <c r="G2569" s="44" t="s">
        <v>7829</v>
      </c>
      <c r="H2569" s="44" t="s">
        <v>9</v>
      </c>
      <c r="I2569" s="46" t="s">
        <v>7842</v>
      </c>
      <c r="N2569" s="46" t="s">
        <v>186</v>
      </c>
      <c r="P2569" s="46" t="s">
        <v>193</v>
      </c>
      <c r="Q2569" s="46" t="s">
        <v>7</v>
      </c>
      <c r="R2569" s="46" t="s">
        <v>7</v>
      </c>
      <c r="W2569" s="46" t="s">
        <v>189</v>
      </c>
      <c r="AA2569" s="46">
        <v>9</v>
      </c>
      <c r="AB2569" s="46" t="s">
        <v>195</v>
      </c>
      <c r="AC2569" s="46" t="s">
        <v>7830</v>
      </c>
    </row>
    <row r="2570" spans="1:33" hidden="1">
      <c r="A2570" s="46">
        <v>19</v>
      </c>
      <c r="B2570" s="46" t="s">
        <v>956</v>
      </c>
      <c r="C2570" s="46" t="s">
        <v>7813</v>
      </c>
      <c r="D2570" s="46" t="s">
        <v>204</v>
      </c>
      <c r="E2570" s="46" t="s">
        <v>5982</v>
      </c>
      <c r="F2570" s="46" t="s">
        <v>7820</v>
      </c>
      <c r="G2570" s="44" t="s">
        <v>7821</v>
      </c>
      <c r="H2570" s="44" t="s">
        <v>192</v>
      </c>
      <c r="I2570" s="46" t="s">
        <v>7843</v>
      </c>
      <c r="N2570" s="46" t="s">
        <v>186</v>
      </c>
      <c r="P2570" s="46" t="s">
        <v>193</v>
      </c>
      <c r="Q2570" s="46" t="s">
        <v>4</v>
      </c>
      <c r="R2570" s="46" t="s">
        <v>4</v>
      </c>
      <c r="W2570" s="46" t="s">
        <v>189</v>
      </c>
      <c r="AA2570" s="46">
        <v>22</v>
      </c>
      <c r="AB2570" s="46" t="s">
        <v>34</v>
      </c>
      <c r="AC2570" s="46" t="s">
        <v>9629</v>
      </c>
    </row>
    <row r="2571" spans="1:33" hidden="1">
      <c r="A2571" s="46">
        <v>24</v>
      </c>
      <c r="B2571" s="46" t="s">
        <v>956</v>
      </c>
      <c r="C2571" s="46" t="s">
        <v>7813</v>
      </c>
      <c r="D2571" s="46" t="s">
        <v>204</v>
      </c>
      <c r="E2571" s="46" t="s">
        <v>5982</v>
      </c>
      <c r="F2571" s="46" t="s">
        <v>7848</v>
      </c>
      <c r="G2571" s="44" t="s">
        <v>7849</v>
      </c>
      <c r="H2571" s="44" t="s">
        <v>3</v>
      </c>
      <c r="I2571" s="46" t="s">
        <v>7848</v>
      </c>
      <c r="N2571" s="46" t="s">
        <v>186</v>
      </c>
      <c r="P2571" s="46" t="s">
        <v>193</v>
      </c>
      <c r="Q2571" s="46" t="s">
        <v>6</v>
      </c>
      <c r="R2571" s="46" t="s">
        <v>6</v>
      </c>
      <c r="W2571" s="46" t="s">
        <v>189</v>
      </c>
      <c r="AA2571" s="46">
        <v>18</v>
      </c>
      <c r="AB2571" s="46" t="s">
        <v>195</v>
      </c>
      <c r="AC2571" s="46" t="s">
        <v>9633</v>
      </c>
    </row>
    <row r="2572" spans="1:33" hidden="1">
      <c r="A2572" s="46">
        <v>25</v>
      </c>
      <c r="B2572" s="46" t="s">
        <v>956</v>
      </c>
      <c r="C2572" s="46" t="s">
        <v>7813</v>
      </c>
      <c r="D2572" s="46" t="s">
        <v>204</v>
      </c>
      <c r="E2572" s="46" t="s">
        <v>5982</v>
      </c>
      <c r="F2572" s="46" t="s">
        <v>7825</v>
      </c>
      <c r="G2572" s="44" t="s">
        <v>7850</v>
      </c>
      <c r="H2572" s="44" t="s">
        <v>3</v>
      </c>
      <c r="I2572" s="46" t="s">
        <v>7825</v>
      </c>
      <c r="N2572" s="46" t="s">
        <v>186</v>
      </c>
      <c r="P2572" s="46" t="s">
        <v>193</v>
      </c>
      <c r="Q2572" s="46" t="s">
        <v>4</v>
      </c>
      <c r="R2572" s="46" t="s">
        <v>4</v>
      </c>
      <c r="W2572" s="46" t="s">
        <v>189</v>
      </c>
      <c r="AA2572" s="46">
        <v>15</v>
      </c>
      <c r="AB2572" s="46" t="s">
        <v>34</v>
      </c>
      <c r="AC2572" s="46" t="s">
        <v>7851</v>
      </c>
    </row>
    <row r="2573" spans="1:33" hidden="1">
      <c r="A2573" s="46">
        <v>26</v>
      </c>
      <c r="B2573" s="46" t="s">
        <v>956</v>
      </c>
      <c r="C2573" s="46" t="s">
        <v>7813</v>
      </c>
      <c r="D2573" s="46" t="s">
        <v>204</v>
      </c>
      <c r="E2573" s="46" t="s">
        <v>5982</v>
      </c>
      <c r="F2573" s="46" t="s">
        <v>7817</v>
      </c>
      <c r="G2573" s="44" t="s">
        <v>7818</v>
      </c>
      <c r="H2573" s="44" t="s">
        <v>46</v>
      </c>
      <c r="I2573" s="46" t="s">
        <v>7852</v>
      </c>
      <c r="J2573" s="44" t="s">
        <v>9634</v>
      </c>
      <c r="N2573" s="46" t="s">
        <v>186</v>
      </c>
      <c r="P2573" s="46" t="s">
        <v>193</v>
      </c>
      <c r="Q2573" s="46" t="s">
        <v>4</v>
      </c>
      <c r="R2573" s="46" t="s">
        <v>4</v>
      </c>
      <c r="W2573" s="46" t="s">
        <v>189</v>
      </c>
      <c r="AA2573" s="46">
        <v>19</v>
      </c>
      <c r="AB2573" s="46" t="s">
        <v>34</v>
      </c>
      <c r="AC2573" s="46" t="s">
        <v>7837</v>
      </c>
    </row>
    <row r="2574" spans="1:33" hidden="1">
      <c r="A2574" s="46">
        <v>27</v>
      </c>
      <c r="B2574" s="46" t="s">
        <v>956</v>
      </c>
      <c r="C2574" s="46" t="s">
        <v>7813</v>
      </c>
      <c r="D2574" s="46" t="s">
        <v>204</v>
      </c>
      <c r="E2574" s="46" t="s">
        <v>5982</v>
      </c>
      <c r="F2574" s="46" t="s">
        <v>7817</v>
      </c>
      <c r="G2574" s="44" t="s">
        <v>7819</v>
      </c>
      <c r="H2574" s="44" t="s">
        <v>46</v>
      </c>
      <c r="I2574" s="46" t="s">
        <v>7852</v>
      </c>
      <c r="J2574" s="44" t="s">
        <v>9634</v>
      </c>
      <c r="N2574" s="46" t="s">
        <v>186</v>
      </c>
      <c r="P2574" s="46" t="s">
        <v>193</v>
      </c>
      <c r="Q2574" s="46" t="s">
        <v>7</v>
      </c>
      <c r="R2574" s="46" t="s">
        <v>7</v>
      </c>
      <c r="W2574" s="46" t="s">
        <v>189</v>
      </c>
      <c r="AA2574" s="46">
        <v>58</v>
      </c>
      <c r="AB2574" s="46" t="s">
        <v>195</v>
      </c>
      <c r="AC2574" s="46" t="s">
        <v>7837</v>
      </c>
    </row>
    <row r="2575" spans="1:33" hidden="1">
      <c r="A2575" s="46">
        <v>28</v>
      </c>
      <c r="B2575" s="46" t="s">
        <v>956</v>
      </c>
      <c r="C2575" s="46" t="s">
        <v>7813</v>
      </c>
      <c r="D2575" s="46" t="s">
        <v>204</v>
      </c>
      <c r="E2575" s="46" t="s">
        <v>5982</v>
      </c>
      <c r="F2575" s="46" t="s">
        <v>7820</v>
      </c>
      <c r="G2575" s="44" t="s">
        <v>7821</v>
      </c>
      <c r="H2575" s="44" t="s">
        <v>46</v>
      </c>
      <c r="I2575" s="46" t="s">
        <v>494</v>
      </c>
      <c r="N2575" s="46" t="s">
        <v>186</v>
      </c>
      <c r="P2575" s="46" t="s">
        <v>200</v>
      </c>
      <c r="Q2575" s="46" t="s">
        <v>4</v>
      </c>
      <c r="R2575" s="46" t="s">
        <v>4</v>
      </c>
      <c r="W2575" s="46" t="s">
        <v>201</v>
      </c>
      <c r="AA2575" s="46">
        <v>22</v>
      </c>
      <c r="AB2575" s="46" t="s">
        <v>34</v>
      </c>
      <c r="AC2575" s="46" t="s">
        <v>9633</v>
      </c>
      <c r="AG2575" s="44" t="s">
        <v>201</v>
      </c>
    </row>
    <row r="2576" spans="1:33" hidden="1">
      <c r="A2576" s="46">
        <v>29</v>
      </c>
      <c r="B2576" s="46" t="s">
        <v>956</v>
      </c>
      <c r="C2576" s="46" t="s">
        <v>7813</v>
      </c>
      <c r="D2576" s="46" t="s">
        <v>204</v>
      </c>
      <c r="E2576" s="46" t="s">
        <v>5982</v>
      </c>
      <c r="F2576" s="46" t="s">
        <v>7822</v>
      </c>
      <c r="G2576" s="44" t="s">
        <v>9632</v>
      </c>
      <c r="H2576" s="44" t="s">
        <v>46</v>
      </c>
      <c r="I2576" s="46" t="s">
        <v>7852</v>
      </c>
      <c r="J2576" s="44" t="s">
        <v>9634</v>
      </c>
      <c r="N2576" s="46" t="s">
        <v>186</v>
      </c>
      <c r="P2576" s="46" t="s">
        <v>193</v>
      </c>
      <c r="Q2576" s="46" t="s">
        <v>7</v>
      </c>
      <c r="R2576" s="46" t="s">
        <v>7</v>
      </c>
      <c r="W2576" s="46" t="s">
        <v>189</v>
      </c>
      <c r="AA2576" s="46">
        <v>21</v>
      </c>
      <c r="AB2576" s="46" t="s">
        <v>34</v>
      </c>
      <c r="AC2576" s="46" t="s">
        <v>9633</v>
      </c>
    </row>
    <row r="2577" spans="1:33" hidden="1">
      <c r="B2577" s="46" t="s">
        <v>956</v>
      </c>
      <c r="C2577" s="46" t="s">
        <v>7813</v>
      </c>
      <c r="D2577" s="46" t="s">
        <v>204</v>
      </c>
      <c r="E2577" s="46" t="s">
        <v>5982</v>
      </c>
      <c r="F2577" s="46" t="s">
        <v>7822</v>
      </c>
      <c r="G2577" s="44" t="s">
        <v>7844</v>
      </c>
      <c r="H2577" s="44" t="s">
        <v>3</v>
      </c>
      <c r="I2577" s="46" t="s">
        <v>7820</v>
      </c>
      <c r="J2577" s="44" t="s">
        <v>9635</v>
      </c>
      <c r="N2577" s="46" t="s">
        <v>186</v>
      </c>
      <c r="P2577" s="46" t="s">
        <v>193</v>
      </c>
      <c r="Q2577" s="46" t="s">
        <v>7</v>
      </c>
      <c r="R2577" s="46" t="s">
        <v>4</v>
      </c>
      <c r="W2577" s="46" t="s">
        <v>189</v>
      </c>
      <c r="AA2577" s="46">
        <v>33</v>
      </c>
      <c r="AB2577" s="46" t="s">
        <v>195</v>
      </c>
      <c r="AC2577" s="46" t="s">
        <v>9633</v>
      </c>
    </row>
    <row r="2578" spans="1:33" hidden="1">
      <c r="A2578" s="46">
        <v>20</v>
      </c>
      <c r="B2578" s="46" t="s">
        <v>956</v>
      </c>
      <c r="C2578" s="46" t="s">
        <v>7813</v>
      </c>
      <c r="D2578" s="46" t="s">
        <v>204</v>
      </c>
      <c r="E2578" s="46" t="s">
        <v>5982</v>
      </c>
      <c r="F2578" s="46" t="s">
        <v>7822</v>
      </c>
      <c r="G2578" s="44" t="s">
        <v>7844</v>
      </c>
      <c r="H2578" s="44" t="s">
        <v>8</v>
      </c>
      <c r="I2578" s="46" t="s">
        <v>7845</v>
      </c>
      <c r="J2578" s="44" t="s">
        <v>9636</v>
      </c>
      <c r="N2578" s="46" t="s">
        <v>186</v>
      </c>
      <c r="P2578" s="46" t="s">
        <v>200</v>
      </c>
      <c r="Q2578" s="46" t="s">
        <v>7</v>
      </c>
      <c r="R2578" s="46" t="s">
        <v>4</v>
      </c>
      <c r="W2578" s="46" t="s">
        <v>201</v>
      </c>
      <c r="AA2578" s="46">
        <v>33</v>
      </c>
      <c r="AB2578" s="46" t="s">
        <v>195</v>
      </c>
      <c r="AC2578" s="46" t="s">
        <v>9633</v>
      </c>
    </row>
    <row r="2579" spans="1:33" hidden="1">
      <c r="A2579" s="46">
        <v>21</v>
      </c>
      <c r="B2579" s="46" t="s">
        <v>956</v>
      </c>
      <c r="C2579" s="46" t="s">
        <v>7813</v>
      </c>
      <c r="D2579" s="46" t="s">
        <v>204</v>
      </c>
      <c r="E2579" s="46" t="s">
        <v>5982</v>
      </c>
      <c r="F2579" s="46" t="s">
        <v>7822</v>
      </c>
      <c r="G2579" s="44" t="s">
        <v>7844</v>
      </c>
      <c r="H2579" s="44" t="s">
        <v>8</v>
      </c>
      <c r="I2579" s="46" t="s">
        <v>7846</v>
      </c>
      <c r="J2579" s="44" t="s">
        <v>9637</v>
      </c>
      <c r="N2579" s="46" t="s">
        <v>186</v>
      </c>
      <c r="P2579" s="46" t="s">
        <v>188</v>
      </c>
      <c r="Q2579" s="46" t="s">
        <v>7</v>
      </c>
      <c r="R2579" s="46" t="s">
        <v>4</v>
      </c>
      <c r="W2579" s="46" t="s">
        <v>189</v>
      </c>
      <c r="AA2579" s="46">
        <v>33</v>
      </c>
      <c r="AB2579" s="46" t="s">
        <v>195</v>
      </c>
      <c r="AC2579" s="46" t="s">
        <v>9633</v>
      </c>
    </row>
    <row r="2580" spans="1:33" hidden="1">
      <c r="A2580" s="46">
        <v>22</v>
      </c>
      <c r="B2580" s="46" t="s">
        <v>956</v>
      </c>
      <c r="C2580" s="46" t="s">
        <v>7813</v>
      </c>
      <c r="D2580" s="46" t="s">
        <v>204</v>
      </c>
      <c r="E2580" s="46" t="s">
        <v>5982</v>
      </c>
      <c r="F2580" s="46" t="s">
        <v>7822</v>
      </c>
      <c r="G2580" s="44" t="s">
        <v>7844</v>
      </c>
      <c r="H2580" s="44" t="s">
        <v>8</v>
      </c>
      <c r="I2580" s="46" t="s">
        <v>7847</v>
      </c>
      <c r="J2580" s="44" t="s">
        <v>9638</v>
      </c>
      <c r="N2580" s="46" t="s">
        <v>186</v>
      </c>
      <c r="P2580" s="46" t="s">
        <v>188</v>
      </c>
      <c r="Q2580" s="46" t="s">
        <v>7</v>
      </c>
      <c r="R2580" s="46" t="s">
        <v>4</v>
      </c>
      <c r="W2580" s="46" t="s">
        <v>189</v>
      </c>
      <c r="AA2580" s="46">
        <v>33</v>
      </c>
      <c r="AB2580" s="46" t="s">
        <v>195</v>
      </c>
      <c r="AC2580" s="46" t="s">
        <v>9633</v>
      </c>
    </row>
    <row r="2581" spans="1:33" hidden="1">
      <c r="A2581" s="46">
        <v>30</v>
      </c>
      <c r="B2581" s="46" t="s">
        <v>956</v>
      </c>
      <c r="C2581" s="46" t="s">
        <v>7813</v>
      </c>
      <c r="D2581" s="46" t="s">
        <v>204</v>
      </c>
      <c r="E2581" s="46" t="s">
        <v>5982</v>
      </c>
      <c r="F2581" s="46" t="s">
        <v>7822</v>
      </c>
      <c r="G2581" s="44" t="s">
        <v>7844</v>
      </c>
      <c r="H2581" s="44" t="s">
        <v>46</v>
      </c>
      <c r="I2581" s="46" t="s">
        <v>7852</v>
      </c>
      <c r="J2581" s="44" t="s">
        <v>9634</v>
      </c>
      <c r="N2581" s="46" t="s">
        <v>186</v>
      </c>
      <c r="P2581" s="46" t="s">
        <v>193</v>
      </c>
      <c r="Q2581" s="46" t="s">
        <v>7</v>
      </c>
      <c r="R2581" s="46" t="s">
        <v>7</v>
      </c>
      <c r="W2581" s="46" t="s">
        <v>189</v>
      </c>
      <c r="AA2581" s="46">
        <v>33</v>
      </c>
      <c r="AB2581" s="46" t="s">
        <v>195</v>
      </c>
      <c r="AC2581" s="46" t="s">
        <v>9633</v>
      </c>
    </row>
    <row r="2582" spans="1:33" hidden="1">
      <c r="B2582" s="46" t="s">
        <v>956</v>
      </c>
      <c r="C2582" s="46" t="s">
        <v>7813</v>
      </c>
      <c r="D2582" s="46" t="s">
        <v>204</v>
      </c>
      <c r="E2582" s="46" t="s">
        <v>5982</v>
      </c>
      <c r="F2582" s="46" t="s">
        <v>7848</v>
      </c>
      <c r="G2582" s="44" t="s">
        <v>7853</v>
      </c>
      <c r="H2582" s="44" t="s">
        <v>3</v>
      </c>
      <c r="I2582" s="46" t="s">
        <v>7848</v>
      </c>
      <c r="N2582" s="46" t="s">
        <v>186</v>
      </c>
      <c r="P2582" s="46" t="s">
        <v>193</v>
      </c>
      <c r="Q2582" s="46" t="s">
        <v>4</v>
      </c>
      <c r="R2582" s="46" t="s">
        <v>4</v>
      </c>
      <c r="W2582" s="46" t="s">
        <v>189</v>
      </c>
      <c r="AA2582" s="46">
        <v>8</v>
      </c>
      <c r="AB2582" s="46" t="s">
        <v>34</v>
      </c>
    </row>
    <row r="2583" spans="1:33" hidden="1">
      <c r="B2583" s="46" t="s">
        <v>956</v>
      </c>
      <c r="C2583" s="46" t="s">
        <v>7813</v>
      </c>
      <c r="D2583" s="46" t="s">
        <v>204</v>
      </c>
      <c r="E2583" s="46" t="s">
        <v>5982</v>
      </c>
      <c r="F2583" s="46" t="s">
        <v>7848</v>
      </c>
      <c r="G2583" s="44" t="s">
        <v>7853</v>
      </c>
      <c r="H2583" s="44" t="s">
        <v>8</v>
      </c>
      <c r="I2583" s="46" t="s">
        <v>9639</v>
      </c>
      <c r="N2583" s="46" t="s">
        <v>186</v>
      </c>
      <c r="P2583" s="46" t="s">
        <v>200</v>
      </c>
      <c r="Q2583" s="46" t="s">
        <v>4</v>
      </c>
      <c r="R2583" s="46" t="s">
        <v>4</v>
      </c>
      <c r="W2583" s="46" t="s">
        <v>201</v>
      </c>
      <c r="AA2583" s="46">
        <v>8</v>
      </c>
      <c r="AB2583" s="46" t="s">
        <v>34</v>
      </c>
    </row>
    <row r="2584" spans="1:33" hidden="1">
      <c r="B2584" s="46" t="s">
        <v>956</v>
      </c>
      <c r="C2584" s="46" t="s">
        <v>7813</v>
      </c>
      <c r="D2584" s="46" t="s">
        <v>204</v>
      </c>
      <c r="E2584" s="46" t="s">
        <v>5982</v>
      </c>
      <c r="F2584" s="46" t="s">
        <v>7848</v>
      </c>
      <c r="G2584" s="44" t="s">
        <v>7849</v>
      </c>
      <c r="H2584" s="44" t="s">
        <v>8</v>
      </c>
      <c r="I2584" s="46" t="s">
        <v>9640</v>
      </c>
      <c r="N2584" s="46" t="s">
        <v>186</v>
      </c>
      <c r="P2584" s="46" t="s">
        <v>200</v>
      </c>
      <c r="Q2584" s="46" t="s">
        <v>7</v>
      </c>
      <c r="R2584" s="46" t="s">
        <v>7</v>
      </c>
      <c r="W2584" s="46" t="s">
        <v>201</v>
      </c>
      <c r="AA2584" s="46">
        <v>18</v>
      </c>
      <c r="AB2584" s="46" t="s">
        <v>195</v>
      </c>
      <c r="AC2584" s="46" t="s">
        <v>9641</v>
      </c>
      <c r="AG2584" s="44" t="s">
        <v>201</v>
      </c>
    </row>
    <row r="2585" spans="1:33" hidden="1">
      <c r="B2585" s="46" t="s">
        <v>956</v>
      </c>
      <c r="C2585" s="46" t="s">
        <v>7813</v>
      </c>
      <c r="D2585" s="46" t="s">
        <v>204</v>
      </c>
      <c r="E2585" s="46" t="s">
        <v>5982</v>
      </c>
      <c r="F2585" s="46" t="s">
        <v>7848</v>
      </c>
      <c r="G2585" s="44" t="s">
        <v>7849</v>
      </c>
      <c r="H2585" s="44" t="s">
        <v>8</v>
      </c>
      <c r="I2585" s="46" t="s">
        <v>9642</v>
      </c>
      <c r="N2585" s="46" t="s">
        <v>186</v>
      </c>
      <c r="P2585" s="46" t="s">
        <v>200</v>
      </c>
      <c r="Q2585" s="46" t="s">
        <v>7</v>
      </c>
      <c r="R2585" s="46" t="s">
        <v>7</v>
      </c>
      <c r="W2585" s="46" t="s">
        <v>201</v>
      </c>
      <c r="AA2585" s="46">
        <v>18</v>
      </c>
      <c r="AB2585" s="46" t="s">
        <v>195</v>
      </c>
      <c r="AC2585" s="46" t="s">
        <v>9641</v>
      </c>
      <c r="AG2585" s="44" t="s">
        <v>201</v>
      </c>
    </row>
    <row r="2586" spans="1:33" hidden="1">
      <c r="B2586" s="46" t="s">
        <v>956</v>
      </c>
      <c r="C2586" s="46" t="s">
        <v>7813</v>
      </c>
      <c r="D2586" s="46" t="s">
        <v>204</v>
      </c>
      <c r="E2586" s="46" t="s">
        <v>5982</v>
      </c>
      <c r="F2586" s="46" t="s">
        <v>7848</v>
      </c>
      <c r="G2586" s="44" t="s">
        <v>7849</v>
      </c>
      <c r="H2586" s="44" t="s">
        <v>8</v>
      </c>
      <c r="I2586" s="46" t="s">
        <v>9643</v>
      </c>
      <c r="N2586" s="46" t="s">
        <v>186</v>
      </c>
      <c r="P2586" s="46" t="s">
        <v>200</v>
      </c>
      <c r="Q2586" s="46" t="s">
        <v>7</v>
      </c>
      <c r="R2586" s="46" t="s">
        <v>7</v>
      </c>
      <c r="W2586" s="46" t="s">
        <v>201</v>
      </c>
      <c r="AA2586" s="46">
        <v>18</v>
      </c>
      <c r="AB2586" s="46" t="s">
        <v>195</v>
      </c>
      <c r="AC2586" s="46" t="s">
        <v>9641</v>
      </c>
      <c r="AG2586" s="44" t="s">
        <v>201</v>
      </c>
    </row>
    <row r="2587" spans="1:33" hidden="1">
      <c r="B2587" s="46" t="s">
        <v>956</v>
      </c>
      <c r="C2587" s="46" t="s">
        <v>7813</v>
      </c>
      <c r="D2587" s="46" t="s">
        <v>204</v>
      </c>
      <c r="E2587" s="46" t="s">
        <v>5982</v>
      </c>
      <c r="F2587" s="46" t="s">
        <v>7848</v>
      </c>
      <c r="G2587" s="44" t="s">
        <v>9644</v>
      </c>
      <c r="H2587" s="44" t="s">
        <v>8</v>
      </c>
      <c r="I2587" s="46" t="s">
        <v>9645</v>
      </c>
      <c r="N2587" s="46" t="s">
        <v>186</v>
      </c>
      <c r="P2587" s="46" t="s">
        <v>200</v>
      </c>
      <c r="Q2587" s="46" t="s">
        <v>4</v>
      </c>
      <c r="R2587" s="46" t="s">
        <v>4</v>
      </c>
      <c r="W2587" s="46" t="s">
        <v>201</v>
      </c>
      <c r="AA2587" s="46">
        <v>4</v>
      </c>
      <c r="AB2587" s="46" t="s">
        <v>34</v>
      </c>
      <c r="AG2587" s="44" t="s">
        <v>201</v>
      </c>
    </row>
    <row r="2588" spans="1:33" hidden="1">
      <c r="B2588" s="46" t="s">
        <v>956</v>
      </c>
      <c r="C2588" s="46" t="s">
        <v>7813</v>
      </c>
      <c r="D2588" s="46" t="s">
        <v>204</v>
      </c>
      <c r="E2588" s="46" t="s">
        <v>5982</v>
      </c>
      <c r="F2588" s="46" t="s">
        <v>7848</v>
      </c>
      <c r="G2588" s="44" t="s">
        <v>9646</v>
      </c>
      <c r="H2588" s="44" t="s">
        <v>8</v>
      </c>
      <c r="I2588" s="46" t="s">
        <v>9647</v>
      </c>
      <c r="N2588" s="46" t="s">
        <v>186</v>
      </c>
      <c r="P2588" s="46" t="s">
        <v>200</v>
      </c>
      <c r="Q2588" s="46" t="s">
        <v>7</v>
      </c>
      <c r="R2588" s="46" t="s">
        <v>7</v>
      </c>
      <c r="W2588" s="46" t="s">
        <v>201</v>
      </c>
      <c r="AA2588" s="46">
        <v>7</v>
      </c>
      <c r="AB2588" s="46" t="s">
        <v>195</v>
      </c>
      <c r="AG2588" s="44" t="s">
        <v>201</v>
      </c>
    </row>
    <row r="2589" spans="1:33" hidden="1">
      <c r="B2589" s="46" t="s">
        <v>956</v>
      </c>
      <c r="C2589" s="46" t="s">
        <v>7813</v>
      </c>
      <c r="D2589" s="46" t="s">
        <v>204</v>
      </c>
      <c r="E2589" s="46" t="s">
        <v>5982</v>
      </c>
      <c r="F2589" s="46" t="s">
        <v>7848</v>
      </c>
      <c r="G2589" s="44" t="s">
        <v>9648</v>
      </c>
      <c r="H2589" s="44" t="s">
        <v>8</v>
      </c>
      <c r="I2589" s="46" t="s">
        <v>9649</v>
      </c>
      <c r="N2589" s="46" t="s">
        <v>186</v>
      </c>
      <c r="P2589" s="46" t="s">
        <v>200</v>
      </c>
      <c r="Q2589" s="46" t="s">
        <v>7</v>
      </c>
      <c r="R2589" s="46" t="s">
        <v>7</v>
      </c>
      <c r="W2589" s="46" t="s">
        <v>201</v>
      </c>
      <c r="AA2589" s="46">
        <v>8</v>
      </c>
      <c r="AB2589" s="46" t="s">
        <v>195</v>
      </c>
      <c r="AG2589" s="44" t="s">
        <v>201</v>
      </c>
    </row>
    <row r="2590" spans="1:33" hidden="1">
      <c r="B2590" s="46" t="s">
        <v>956</v>
      </c>
      <c r="C2590" s="46" t="s">
        <v>7813</v>
      </c>
      <c r="D2590" s="46" t="s">
        <v>204</v>
      </c>
      <c r="E2590" s="46" t="s">
        <v>5982</v>
      </c>
      <c r="F2590" s="46" t="s">
        <v>7848</v>
      </c>
      <c r="G2590" s="44" t="s">
        <v>9650</v>
      </c>
      <c r="H2590" s="44" t="s">
        <v>8</v>
      </c>
      <c r="I2590" s="46" t="s">
        <v>9651</v>
      </c>
      <c r="N2590" s="46" t="s">
        <v>186</v>
      </c>
      <c r="P2590" s="46" t="s">
        <v>200</v>
      </c>
      <c r="Q2590" s="46" t="s">
        <v>4</v>
      </c>
      <c r="R2590" s="46" t="s">
        <v>4</v>
      </c>
      <c r="W2590" s="46" t="s">
        <v>201</v>
      </c>
      <c r="AA2590" s="46">
        <v>4</v>
      </c>
      <c r="AB2590" s="46" t="s">
        <v>34</v>
      </c>
      <c r="AG2590" s="44" t="s">
        <v>201</v>
      </c>
    </row>
    <row r="2591" spans="1:33" hidden="1">
      <c r="B2591" s="46" t="s">
        <v>956</v>
      </c>
      <c r="C2591" s="46" t="s">
        <v>7813</v>
      </c>
      <c r="D2591" s="46" t="s">
        <v>204</v>
      </c>
      <c r="E2591" s="46" t="s">
        <v>5982</v>
      </c>
      <c r="F2591" s="46" t="s">
        <v>7848</v>
      </c>
      <c r="G2591" s="44" t="s">
        <v>9644</v>
      </c>
      <c r="H2591" s="44" t="s">
        <v>3</v>
      </c>
      <c r="I2591" s="46" t="s">
        <v>7848</v>
      </c>
      <c r="N2591" s="46" t="s">
        <v>186</v>
      </c>
      <c r="P2591" s="46" t="s">
        <v>193</v>
      </c>
      <c r="Q2591" s="46" t="s">
        <v>4</v>
      </c>
      <c r="R2591" s="46" t="s">
        <v>4</v>
      </c>
      <c r="W2591" s="46" t="s">
        <v>189</v>
      </c>
      <c r="AA2591" s="46">
        <v>4</v>
      </c>
      <c r="AB2591" s="46" t="s">
        <v>34</v>
      </c>
    </row>
    <row r="2592" spans="1:33" hidden="1">
      <c r="B2592" s="46" t="s">
        <v>956</v>
      </c>
      <c r="C2592" s="46" t="s">
        <v>7813</v>
      </c>
      <c r="D2592" s="46" t="s">
        <v>204</v>
      </c>
      <c r="E2592" s="46" t="s">
        <v>5982</v>
      </c>
      <c r="F2592" s="46" t="s">
        <v>7848</v>
      </c>
      <c r="G2592" s="44" t="s">
        <v>9646</v>
      </c>
      <c r="H2592" s="44" t="s">
        <v>3</v>
      </c>
      <c r="I2592" s="46" t="s">
        <v>7848</v>
      </c>
      <c r="N2592" s="46" t="s">
        <v>186</v>
      </c>
      <c r="P2592" s="46" t="s">
        <v>193</v>
      </c>
      <c r="Q2592" s="46" t="s">
        <v>7</v>
      </c>
      <c r="R2592" s="46" t="s">
        <v>7</v>
      </c>
      <c r="W2592" s="46" t="s">
        <v>189</v>
      </c>
      <c r="AA2592" s="46">
        <v>7</v>
      </c>
      <c r="AB2592" s="46" t="s">
        <v>195</v>
      </c>
    </row>
    <row r="2593" spans="1:29" hidden="1">
      <c r="B2593" s="46" t="s">
        <v>956</v>
      </c>
      <c r="C2593" s="46" t="s">
        <v>7813</v>
      </c>
      <c r="D2593" s="46" t="s">
        <v>204</v>
      </c>
      <c r="E2593" s="46" t="s">
        <v>5982</v>
      </c>
      <c r="F2593" s="46" t="s">
        <v>7848</v>
      </c>
      <c r="G2593" s="44" t="s">
        <v>9648</v>
      </c>
      <c r="H2593" s="44" t="s">
        <v>3</v>
      </c>
      <c r="I2593" s="46" t="s">
        <v>7848</v>
      </c>
      <c r="N2593" s="46" t="s">
        <v>186</v>
      </c>
      <c r="P2593" s="46" t="s">
        <v>193</v>
      </c>
      <c r="Q2593" s="46" t="s">
        <v>7</v>
      </c>
      <c r="R2593" s="46" t="s">
        <v>7</v>
      </c>
      <c r="W2593" s="46" t="s">
        <v>189</v>
      </c>
      <c r="AA2593" s="46">
        <v>8</v>
      </c>
      <c r="AB2593" s="46" t="s">
        <v>195</v>
      </c>
    </row>
    <row r="2594" spans="1:29" hidden="1">
      <c r="B2594" s="46" t="s">
        <v>956</v>
      </c>
      <c r="C2594" s="46" t="s">
        <v>7813</v>
      </c>
      <c r="D2594" s="46" t="s">
        <v>204</v>
      </c>
      <c r="E2594" s="46" t="s">
        <v>5982</v>
      </c>
      <c r="F2594" s="46" t="s">
        <v>7848</v>
      </c>
      <c r="G2594" s="44" t="s">
        <v>9650</v>
      </c>
      <c r="H2594" s="44" t="s">
        <v>3</v>
      </c>
      <c r="I2594" s="46" t="s">
        <v>7848</v>
      </c>
      <c r="N2594" s="46" t="s">
        <v>186</v>
      </c>
      <c r="P2594" s="46" t="s">
        <v>193</v>
      </c>
      <c r="Q2594" s="46" t="s">
        <v>4</v>
      </c>
      <c r="R2594" s="46" t="s">
        <v>4</v>
      </c>
      <c r="W2594" s="46" t="s">
        <v>189</v>
      </c>
      <c r="AA2594" s="46">
        <v>4</v>
      </c>
      <c r="AB2594" s="46" t="s">
        <v>34</v>
      </c>
    </row>
    <row r="2595" spans="1:29" hidden="1">
      <c r="B2595" s="46" t="s">
        <v>956</v>
      </c>
      <c r="C2595" s="46" t="s">
        <v>7813</v>
      </c>
      <c r="D2595" s="46" t="s">
        <v>204</v>
      </c>
      <c r="E2595" s="46" t="s">
        <v>5982</v>
      </c>
      <c r="F2595" s="46" t="s">
        <v>7848</v>
      </c>
      <c r="G2595" s="44" t="s">
        <v>9644</v>
      </c>
      <c r="H2595" s="44" t="s">
        <v>46</v>
      </c>
      <c r="I2595" s="46" t="s">
        <v>7854</v>
      </c>
      <c r="N2595" s="46" t="s">
        <v>186</v>
      </c>
      <c r="P2595" s="46" t="s">
        <v>193</v>
      </c>
      <c r="Q2595" s="46" t="s">
        <v>4</v>
      </c>
      <c r="R2595" s="46" t="s">
        <v>4</v>
      </c>
      <c r="W2595" s="46" t="s">
        <v>189</v>
      </c>
      <c r="AA2595" s="46">
        <v>4</v>
      </c>
      <c r="AB2595" s="46" t="s">
        <v>34</v>
      </c>
    </row>
    <row r="2596" spans="1:29" hidden="1">
      <c r="B2596" s="46" t="s">
        <v>956</v>
      </c>
      <c r="C2596" s="46" t="s">
        <v>7813</v>
      </c>
      <c r="D2596" s="46" t="s">
        <v>204</v>
      </c>
      <c r="E2596" s="46" t="s">
        <v>5982</v>
      </c>
      <c r="F2596" s="46" t="s">
        <v>7848</v>
      </c>
      <c r="G2596" s="44" t="s">
        <v>9646</v>
      </c>
      <c r="H2596" s="44" t="s">
        <v>46</v>
      </c>
      <c r="I2596" s="46" t="s">
        <v>7854</v>
      </c>
      <c r="N2596" s="46" t="s">
        <v>186</v>
      </c>
      <c r="P2596" s="46" t="s">
        <v>193</v>
      </c>
      <c r="Q2596" s="46" t="s">
        <v>7</v>
      </c>
      <c r="R2596" s="46" t="s">
        <v>7</v>
      </c>
      <c r="W2596" s="46" t="s">
        <v>189</v>
      </c>
      <c r="AA2596" s="46">
        <v>7</v>
      </c>
      <c r="AB2596" s="46" t="s">
        <v>195</v>
      </c>
    </row>
    <row r="2597" spans="1:29" hidden="1">
      <c r="B2597" s="46" t="s">
        <v>956</v>
      </c>
      <c r="C2597" s="46" t="s">
        <v>7813</v>
      </c>
      <c r="D2597" s="46" t="s">
        <v>204</v>
      </c>
      <c r="E2597" s="46" t="s">
        <v>5982</v>
      </c>
      <c r="F2597" s="46" t="s">
        <v>7848</v>
      </c>
      <c r="G2597" s="44" t="s">
        <v>9648</v>
      </c>
      <c r="H2597" s="44" t="s">
        <v>46</v>
      </c>
      <c r="I2597" s="46" t="s">
        <v>7854</v>
      </c>
      <c r="N2597" s="46" t="s">
        <v>186</v>
      </c>
      <c r="P2597" s="46" t="s">
        <v>193</v>
      </c>
      <c r="Q2597" s="46" t="s">
        <v>7</v>
      </c>
      <c r="R2597" s="46" t="s">
        <v>7</v>
      </c>
      <c r="W2597" s="46" t="s">
        <v>189</v>
      </c>
      <c r="AA2597" s="46">
        <v>8</v>
      </c>
      <c r="AB2597" s="46" t="s">
        <v>195</v>
      </c>
    </row>
    <row r="2598" spans="1:29" hidden="1">
      <c r="B2598" s="46" t="s">
        <v>956</v>
      </c>
      <c r="C2598" s="46" t="s">
        <v>7813</v>
      </c>
      <c r="D2598" s="46" t="s">
        <v>204</v>
      </c>
      <c r="E2598" s="46" t="s">
        <v>5982</v>
      </c>
      <c r="F2598" s="46" t="s">
        <v>7848</v>
      </c>
      <c r="G2598" s="44" t="s">
        <v>9650</v>
      </c>
      <c r="H2598" s="44" t="s">
        <v>46</v>
      </c>
      <c r="I2598" s="46" t="s">
        <v>7854</v>
      </c>
      <c r="N2598" s="46" t="s">
        <v>186</v>
      </c>
      <c r="P2598" s="46" t="s">
        <v>193</v>
      </c>
      <c r="Q2598" s="46" t="s">
        <v>4</v>
      </c>
      <c r="R2598" s="46" t="s">
        <v>4</v>
      </c>
      <c r="W2598" s="46" t="s">
        <v>189</v>
      </c>
      <c r="AA2598" s="46">
        <v>4</v>
      </c>
      <c r="AB2598" s="46" t="s">
        <v>34</v>
      </c>
    </row>
    <row r="2599" spans="1:29" hidden="1">
      <c r="A2599" s="46">
        <v>34</v>
      </c>
      <c r="B2599" s="46" t="s">
        <v>956</v>
      </c>
      <c r="C2599" s="46" t="s">
        <v>7813</v>
      </c>
      <c r="D2599" s="46" t="s">
        <v>204</v>
      </c>
      <c r="E2599" s="46" t="s">
        <v>5982</v>
      </c>
      <c r="F2599" s="46" t="s">
        <v>7825</v>
      </c>
      <c r="G2599" s="44" t="s">
        <v>7850</v>
      </c>
      <c r="H2599" s="44" t="s">
        <v>46</v>
      </c>
      <c r="I2599" s="46" t="s">
        <v>9652</v>
      </c>
      <c r="N2599" s="46" t="s">
        <v>186</v>
      </c>
      <c r="P2599" s="46" t="s">
        <v>193</v>
      </c>
      <c r="Q2599" s="46" t="s">
        <v>7</v>
      </c>
      <c r="R2599" s="46" t="s">
        <v>7</v>
      </c>
      <c r="W2599" s="46" t="s">
        <v>189</v>
      </c>
      <c r="AA2599" s="46">
        <v>15</v>
      </c>
      <c r="AB2599" s="46" t="s">
        <v>34</v>
      </c>
      <c r="AC2599" s="46" t="s">
        <v>7851</v>
      </c>
    </row>
    <row r="2600" spans="1:29" hidden="1">
      <c r="A2600" s="46">
        <v>57</v>
      </c>
      <c r="B2600" s="46" t="s">
        <v>956</v>
      </c>
      <c r="C2600" s="46" t="s">
        <v>7855</v>
      </c>
      <c r="D2600" s="46" t="s">
        <v>204</v>
      </c>
      <c r="E2600" s="46" t="s">
        <v>5982</v>
      </c>
      <c r="F2600" s="46" t="s">
        <v>7856</v>
      </c>
      <c r="G2600" s="44" t="s">
        <v>7857</v>
      </c>
      <c r="H2600" s="44" t="s">
        <v>3</v>
      </c>
      <c r="I2600" s="46" t="s">
        <v>7856</v>
      </c>
      <c r="J2600" s="44" t="s">
        <v>7858</v>
      </c>
      <c r="N2600" s="46" t="s">
        <v>186</v>
      </c>
      <c r="P2600" s="46" t="s">
        <v>188</v>
      </c>
      <c r="Q2600" s="46" t="s">
        <v>7</v>
      </c>
      <c r="R2600" s="46" t="s">
        <v>7</v>
      </c>
      <c r="W2600" s="46" t="s">
        <v>189</v>
      </c>
      <c r="AA2600" s="46">
        <v>29</v>
      </c>
      <c r="AB2600" s="46" t="s">
        <v>34</v>
      </c>
      <c r="AC2600" s="46" t="s">
        <v>7859</v>
      </c>
    </row>
    <row r="2601" spans="1:29" hidden="1">
      <c r="A2601" s="46">
        <v>58</v>
      </c>
      <c r="B2601" s="46" t="s">
        <v>956</v>
      </c>
      <c r="C2601" s="46" t="s">
        <v>7855</v>
      </c>
      <c r="D2601" s="46" t="s">
        <v>204</v>
      </c>
      <c r="E2601" s="46" t="s">
        <v>5982</v>
      </c>
      <c r="F2601" s="46" t="s">
        <v>7856</v>
      </c>
      <c r="G2601" s="44" t="s">
        <v>9653</v>
      </c>
      <c r="H2601" s="44" t="s">
        <v>3</v>
      </c>
      <c r="I2601" s="46" t="s">
        <v>7856</v>
      </c>
      <c r="J2601" s="44" t="s">
        <v>7858</v>
      </c>
      <c r="N2601" s="46" t="s">
        <v>186</v>
      </c>
      <c r="P2601" s="46" t="s">
        <v>188</v>
      </c>
      <c r="Q2601" s="46" t="s">
        <v>7</v>
      </c>
      <c r="R2601" s="46" t="s">
        <v>7</v>
      </c>
      <c r="W2601" s="46" t="s">
        <v>189</v>
      </c>
      <c r="AA2601" s="46">
        <v>2</v>
      </c>
      <c r="AB2601" s="46" t="s">
        <v>34</v>
      </c>
      <c r="AC2601" s="46" t="s">
        <v>7859</v>
      </c>
    </row>
    <row r="2602" spans="1:29" hidden="1">
      <c r="A2602" s="46">
        <v>64</v>
      </c>
      <c r="B2602" s="46" t="s">
        <v>956</v>
      </c>
      <c r="C2602" s="46" t="s">
        <v>7855</v>
      </c>
      <c r="D2602" s="46" t="s">
        <v>204</v>
      </c>
      <c r="E2602" s="46" t="s">
        <v>5982</v>
      </c>
      <c r="F2602" s="46" t="s">
        <v>7860</v>
      </c>
      <c r="G2602" s="44" t="s">
        <v>7861</v>
      </c>
      <c r="H2602" s="44" t="s">
        <v>3</v>
      </c>
      <c r="I2602" s="46" t="s">
        <v>7860</v>
      </c>
      <c r="J2602" s="44" t="s">
        <v>7862</v>
      </c>
      <c r="N2602" s="46" t="s">
        <v>186</v>
      </c>
      <c r="P2602" s="46" t="s">
        <v>188</v>
      </c>
      <c r="Q2602" s="46" t="s">
        <v>4</v>
      </c>
      <c r="R2602" s="46" t="s">
        <v>4</v>
      </c>
      <c r="W2602" s="46" t="s">
        <v>189</v>
      </c>
      <c r="AA2602" s="46">
        <v>11</v>
      </c>
      <c r="AB2602" s="46" t="s">
        <v>34</v>
      </c>
      <c r="AC2602" s="46" t="s">
        <v>7863</v>
      </c>
    </row>
    <row r="2603" spans="1:29" hidden="1">
      <c r="A2603" s="46">
        <v>65</v>
      </c>
      <c r="B2603" s="46" t="s">
        <v>956</v>
      </c>
      <c r="C2603" s="46" t="s">
        <v>7855</v>
      </c>
      <c r="D2603" s="46" t="s">
        <v>204</v>
      </c>
      <c r="E2603" s="46" t="s">
        <v>5982</v>
      </c>
      <c r="F2603" s="46" t="s">
        <v>7860</v>
      </c>
      <c r="G2603" s="44" t="s">
        <v>7861</v>
      </c>
      <c r="H2603" s="44" t="s">
        <v>9</v>
      </c>
      <c r="I2603" s="46" t="s">
        <v>7864</v>
      </c>
      <c r="J2603" s="44" t="s">
        <v>7865</v>
      </c>
      <c r="N2603" s="46" t="s">
        <v>186</v>
      </c>
      <c r="P2603" s="46" t="s">
        <v>188</v>
      </c>
      <c r="Q2603" s="46" t="s">
        <v>4</v>
      </c>
      <c r="R2603" s="46" t="s">
        <v>4</v>
      </c>
      <c r="W2603" s="46" t="s">
        <v>189</v>
      </c>
      <c r="AA2603" s="46">
        <v>11</v>
      </c>
      <c r="AB2603" s="46" t="s">
        <v>34</v>
      </c>
      <c r="AC2603" s="46" t="s">
        <v>7863</v>
      </c>
    </row>
    <row r="2604" spans="1:29" hidden="1">
      <c r="A2604" s="46">
        <v>66</v>
      </c>
      <c r="B2604" s="46" t="s">
        <v>956</v>
      </c>
      <c r="C2604" s="46" t="s">
        <v>7855</v>
      </c>
      <c r="D2604" s="46" t="s">
        <v>204</v>
      </c>
      <c r="E2604" s="46" t="s">
        <v>5982</v>
      </c>
      <c r="F2604" s="46" t="s">
        <v>7860</v>
      </c>
      <c r="G2604" s="44" t="s">
        <v>7861</v>
      </c>
      <c r="H2604" s="44" t="s">
        <v>8</v>
      </c>
      <c r="I2604" s="46" t="s">
        <v>9654</v>
      </c>
      <c r="J2604" s="44" t="s">
        <v>9655</v>
      </c>
      <c r="N2604" s="46" t="s">
        <v>186</v>
      </c>
      <c r="P2604" s="46" t="s">
        <v>188</v>
      </c>
      <c r="Q2604" s="46" t="s">
        <v>4</v>
      </c>
      <c r="R2604" s="46" t="s">
        <v>4</v>
      </c>
      <c r="W2604" s="46" t="s">
        <v>189</v>
      </c>
      <c r="AA2604" s="46">
        <v>11</v>
      </c>
      <c r="AB2604" s="46" t="s">
        <v>34</v>
      </c>
      <c r="AC2604" s="46" t="s">
        <v>7863</v>
      </c>
    </row>
    <row r="2605" spans="1:29" hidden="1">
      <c r="A2605" s="46">
        <v>67</v>
      </c>
      <c r="B2605" s="46" t="s">
        <v>956</v>
      </c>
      <c r="C2605" s="46" t="s">
        <v>7855</v>
      </c>
      <c r="D2605" s="46" t="s">
        <v>204</v>
      </c>
      <c r="E2605" s="46" t="s">
        <v>5982</v>
      </c>
      <c r="F2605" s="46" t="s">
        <v>7860</v>
      </c>
      <c r="G2605" s="44" t="s">
        <v>7861</v>
      </c>
      <c r="H2605" s="44" t="s">
        <v>192</v>
      </c>
      <c r="I2605" s="46" t="s">
        <v>7866</v>
      </c>
      <c r="J2605" s="44" t="s">
        <v>7867</v>
      </c>
      <c r="N2605" s="46" t="s">
        <v>186</v>
      </c>
      <c r="P2605" s="46" t="s">
        <v>188</v>
      </c>
      <c r="Q2605" s="46" t="s">
        <v>4</v>
      </c>
      <c r="R2605" s="46" t="s">
        <v>4</v>
      </c>
      <c r="W2605" s="46" t="s">
        <v>189</v>
      </c>
      <c r="AA2605" s="46">
        <v>11</v>
      </c>
      <c r="AB2605" s="46" t="s">
        <v>34</v>
      </c>
      <c r="AC2605" s="46" t="s">
        <v>7863</v>
      </c>
    </row>
    <row r="2606" spans="1:29" hidden="1">
      <c r="A2606" s="46">
        <v>73</v>
      </c>
      <c r="B2606" s="46" t="s">
        <v>956</v>
      </c>
      <c r="C2606" s="46" t="s">
        <v>7855</v>
      </c>
      <c r="D2606" s="46" t="s">
        <v>204</v>
      </c>
      <c r="E2606" s="46" t="s">
        <v>5982</v>
      </c>
      <c r="F2606" s="46" t="s">
        <v>7868</v>
      </c>
      <c r="G2606" s="44" t="s">
        <v>7869</v>
      </c>
      <c r="H2606" s="44" t="s">
        <v>3</v>
      </c>
      <c r="I2606" s="46" t="s">
        <v>7868</v>
      </c>
      <c r="J2606" s="44" t="s">
        <v>7870</v>
      </c>
      <c r="N2606" s="46" t="s">
        <v>186</v>
      </c>
      <c r="P2606" s="46" t="s">
        <v>193</v>
      </c>
      <c r="Q2606" s="46" t="s">
        <v>7</v>
      </c>
      <c r="R2606" s="46" t="s">
        <v>7</v>
      </c>
      <c r="W2606" s="46" t="s">
        <v>189</v>
      </c>
      <c r="AA2606" s="46">
        <v>13</v>
      </c>
      <c r="AB2606" s="46" t="s">
        <v>34</v>
      </c>
      <c r="AC2606" s="46" t="s">
        <v>6097</v>
      </c>
    </row>
    <row r="2607" spans="1:29" hidden="1">
      <c r="A2607" s="46">
        <v>74</v>
      </c>
      <c r="B2607" s="46" t="s">
        <v>956</v>
      </c>
      <c r="C2607" s="46" t="s">
        <v>7855</v>
      </c>
      <c r="D2607" s="46" t="s">
        <v>204</v>
      </c>
      <c r="E2607" s="46" t="s">
        <v>5982</v>
      </c>
      <c r="F2607" s="46" t="s">
        <v>7868</v>
      </c>
      <c r="G2607" s="44" t="s">
        <v>7869</v>
      </c>
      <c r="H2607" s="44" t="s">
        <v>192</v>
      </c>
      <c r="I2607" s="46" t="s">
        <v>7871</v>
      </c>
      <c r="J2607" s="44" t="s">
        <v>9656</v>
      </c>
      <c r="N2607" s="46" t="s">
        <v>186</v>
      </c>
      <c r="P2607" s="46" t="s">
        <v>188</v>
      </c>
      <c r="Q2607" s="46" t="s">
        <v>7</v>
      </c>
      <c r="R2607" s="46" t="s">
        <v>7</v>
      </c>
      <c r="W2607" s="46" t="s">
        <v>189</v>
      </c>
      <c r="AA2607" s="46">
        <v>13</v>
      </c>
      <c r="AB2607" s="46" t="s">
        <v>34</v>
      </c>
      <c r="AC2607" s="46" t="s">
        <v>6097</v>
      </c>
    </row>
    <row r="2608" spans="1:29" hidden="1">
      <c r="A2608" s="46">
        <v>77</v>
      </c>
      <c r="B2608" s="46" t="s">
        <v>956</v>
      </c>
      <c r="C2608" s="46" t="s">
        <v>7855</v>
      </c>
      <c r="D2608" s="46" t="s">
        <v>204</v>
      </c>
      <c r="E2608" s="46" t="s">
        <v>5982</v>
      </c>
      <c r="F2608" s="46" t="s">
        <v>7868</v>
      </c>
      <c r="G2608" s="44" t="s">
        <v>7872</v>
      </c>
      <c r="H2608" s="44" t="s">
        <v>3</v>
      </c>
      <c r="I2608" s="46" t="s">
        <v>7868</v>
      </c>
      <c r="J2608" s="44" t="s">
        <v>7870</v>
      </c>
      <c r="N2608" s="46" t="s">
        <v>186</v>
      </c>
      <c r="P2608" s="46" t="s">
        <v>193</v>
      </c>
      <c r="Q2608" s="46" t="s">
        <v>7</v>
      </c>
      <c r="R2608" s="46" t="s">
        <v>7</v>
      </c>
      <c r="W2608" s="46" t="s">
        <v>189</v>
      </c>
      <c r="AA2608" s="46">
        <v>42</v>
      </c>
      <c r="AB2608" s="46" t="s">
        <v>34</v>
      </c>
      <c r="AC2608" s="46" t="s">
        <v>4373</v>
      </c>
    </row>
    <row r="2609" spans="1:29" hidden="1">
      <c r="A2609" s="46">
        <v>78</v>
      </c>
      <c r="B2609" s="46" t="s">
        <v>956</v>
      </c>
      <c r="C2609" s="46" t="s">
        <v>7855</v>
      </c>
      <c r="D2609" s="46" t="s">
        <v>204</v>
      </c>
      <c r="E2609" s="46" t="s">
        <v>5982</v>
      </c>
      <c r="F2609" s="46" t="s">
        <v>7868</v>
      </c>
      <c r="G2609" s="44" t="s">
        <v>7872</v>
      </c>
      <c r="H2609" s="44" t="s">
        <v>9</v>
      </c>
      <c r="I2609" s="46" t="s">
        <v>7873</v>
      </c>
      <c r="J2609" s="44" t="s">
        <v>7874</v>
      </c>
      <c r="N2609" s="46" t="s">
        <v>186</v>
      </c>
      <c r="P2609" s="46" t="s">
        <v>193</v>
      </c>
      <c r="Q2609" s="46" t="s">
        <v>7</v>
      </c>
      <c r="R2609" s="46" t="s">
        <v>4</v>
      </c>
      <c r="W2609" s="46" t="s">
        <v>189</v>
      </c>
      <c r="AA2609" s="46">
        <v>42</v>
      </c>
      <c r="AB2609" s="46" t="s">
        <v>34</v>
      </c>
      <c r="AC2609" s="46" t="s">
        <v>4373</v>
      </c>
    </row>
    <row r="2610" spans="1:29" hidden="1">
      <c r="A2610" s="46">
        <v>79</v>
      </c>
      <c r="B2610" s="46" t="s">
        <v>956</v>
      </c>
      <c r="C2610" s="46" t="s">
        <v>7855</v>
      </c>
      <c r="D2610" s="46" t="s">
        <v>204</v>
      </c>
      <c r="E2610" s="46" t="s">
        <v>5982</v>
      </c>
      <c r="F2610" s="46" t="s">
        <v>7868</v>
      </c>
      <c r="G2610" s="44" t="s">
        <v>7872</v>
      </c>
      <c r="H2610" s="44" t="s">
        <v>8</v>
      </c>
      <c r="I2610" s="46" t="s">
        <v>7875</v>
      </c>
      <c r="J2610" s="44" t="s">
        <v>7876</v>
      </c>
      <c r="N2610" s="46" t="s">
        <v>186</v>
      </c>
      <c r="P2610" s="46" t="s">
        <v>193</v>
      </c>
      <c r="Q2610" s="46" t="s">
        <v>7</v>
      </c>
      <c r="R2610" s="46" t="s">
        <v>4</v>
      </c>
      <c r="W2610" s="46" t="s">
        <v>189</v>
      </c>
      <c r="AA2610" s="46">
        <v>42</v>
      </c>
      <c r="AB2610" s="46" t="s">
        <v>34</v>
      </c>
      <c r="AC2610" s="46" t="s">
        <v>4373</v>
      </c>
    </row>
    <row r="2611" spans="1:29" hidden="1">
      <c r="A2611" s="46">
        <v>80</v>
      </c>
      <c r="B2611" s="46" t="s">
        <v>956</v>
      </c>
      <c r="C2611" s="46" t="s">
        <v>7855</v>
      </c>
      <c r="D2611" s="46" t="s">
        <v>204</v>
      </c>
      <c r="E2611" s="46" t="s">
        <v>5982</v>
      </c>
      <c r="F2611" s="46" t="s">
        <v>7868</v>
      </c>
      <c r="G2611" s="44" t="s">
        <v>7872</v>
      </c>
      <c r="H2611" s="44" t="s">
        <v>3</v>
      </c>
      <c r="I2611" s="46" t="s">
        <v>7877</v>
      </c>
      <c r="J2611" s="44" t="s">
        <v>7878</v>
      </c>
      <c r="N2611" s="46" t="s">
        <v>186</v>
      </c>
      <c r="P2611" s="46" t="s">
        <v>200</v>
      </c>
      <c r="Q2611" s="46" t="s">
        <v>7</v>
      </c>
      <c r="R2611" s="46" t="s">
        <v>4</v>
      </c>
      <c r="W2611" s="46" t="s">
        <v>201</v>
      </c>
      <c r="AA2611" s="46">
        <v>42</v>
      </c>
      <c r="AB2611" s="46" t="s">
        <v>34</v>
      </c>
      <c r="AC2611" s="46" t="s">
        <v>4373</v>
      </c>
    </row>
    <row r="2612" spans="1:29" hidden="1">
      <c r="A2612" s="46">
        <v>81</v>
      </c>
      <c r="B2612" s="46" t="s">
        <v>956</v>
      </c>
      <c r="C2612" s="46" t="s">
        <v>7855</v>
      </c>
      <c r="D2612" s="46" t="s">
        <v>204</v>
      </c>
      <c r="E2612" s="46" t="s">
        <v>5982</v>
      </c>
      <c r="F2612" s="46" t="s">
        <v>7879</v>
      </c>
      <c r="G2612" s="44" t="s">
        <v>7880</v>
      </c>
      <c r="H2612" s="44" t="s">
        <v>3</v>
      </c>
      <c r="I2612" s="46" t="s">
        <v>7879</v>
      </c>
      <c r="J2612" s="44" t="s">
        <v>7881</v>
      </c>
      <c r="N2612" s="46" t="s">
        <v>186</v>
      </c>
      <c r="P2612" s="46" t="s">
        <v>200</v>
      </c>
      <c r="Q2612" s="46" t="s">
        <v>4</v>
      </c>
      <c r="R2612" s="46" t="s">
        <v>4</v>
      </c>
      <c r="W2612" s="46" t="s">
        <v>201</v>
      </c>
      <c r="AA2612" s="46">
        <v>29</v>
      </c>
      <c r="AB2612" s="46" t="s">
        <v>34</v>
      </c>
      <c r="AC2612" s="46" t="s">
        <v>7882</v>
      </c>
    </row>
    <row r="2613" spans="1:29" hidden="1">
      <c r="A2613" s="46">
        <v>82</v>
      </c>
      <c r="B2613" s="46" t="s">
        <v>956</v>
      </c>
      <c r="C2613" s="46" t="s">
        <v>7855</v>
      </c>
      <c r="D2613" s="46" t="s">
        <v>204</v>
      </c>
      <c r="E2613" s="46" t="s">
        <v>5982</v>
      </c>
      <c r="F2613" s="46" t="s">
        <v>7879</v>
      </c>
      <c r="G2613" s="44" t="s">
        <v>7880</v>
      </c>
      <c r="H2613" s="44" t="s">
        <v>9</v>
      </c>
      <c r="I2613" s="46" t="s">
        <v>7883</v>
      </c>
      <c r="J2613" s="44" t="s">
        <v>7884</v>
      </c>
      <c r="N2613" s="46" t="s">
        <v>186</v>
      </c>
      <c r="P2613" s="46" t="s">
        <v>188</v>
      </c>
      <c r="Q2613" s="46" t="s">
        <v>4</v>
      </c>
      <c r="R2613" s="46" t="s">
        <v>4</v>
      </c>
      <c r="W2613" s="46" t="s">
        <v>189</v>
      </c>
      <c r="AA2613" s="46">
        <v>29</v>
      </c>
      <c r="AB2613" s="46" t="s">
        <v>34</v>
      </c>
      <c r="AC2613" s="46" t="s">
        <v>7882</v>
      </c>
    </row>
    <row r="2614" spans="1:29" hidden="1">
      <c r="A2614" s="46">
        <v>84</v>
      </c>
      <c r="B2614" s="46" t="s">
        <v>956</v>
      </c>
      <c r="C2614" s="46" t="s">
        <v>7855</v>
      </c>
      <c r="D2614" s="46" t="s">
        <v>204</v>
      </c>
      <c r="E2614" s="46" t="s">
        <v>5982</v>
      </c>
      <c r="F2614" s="46" t="s">
        <v>7885</v>
      </c>
      <c r="G2614" s="44" t="s">
        <v>7886</v>
      </c>
      <c r="H2614" s="44" t="s">
        <v>3</v>
      </c>
      <c r="I2614" s="46" t="s">
        <v>7885</v>
      </c>
      <c r="J2614" s="44" t="s">
        <v>7887</v>
      </c>
      <c r="N2614" s="46" t="s">
        <v>186</v>
      </c>
      <c r="P2614" s="46" t="s">
        <v>188</v>
      </c>
      <c r="Q2614" s="46" t="s">
        <v>4</v>
      </c>
      <c r="R2614" s="46" t="s">
        <v>4</v>
      </c>
      <c r="W2614" s="46" t="s">
        <v>189</v>
      </c>
      <c r="AA2614" s="46">
        <v>21</v>
      </c>
      <c r="AB2614" s="46" t="s">
        <v>195</v>
      </c>
      <c r="AC2614" s="46" t="s">
        <v>7882</v>
      </c>
    </row>
    <row r="2615" spans="1:29" hidden="1">
      <c r="A2615" s="46">
        <v>85</v>
      </c>
      <c r="B2615" s="46" t="s">
        <v>956</v>
      </c>
      <c r="C2615" s="46" t="s">
        <v>7855</v>
      </c>
      <c r="D2615" s="46" t="s">
        <v>204</v>
      </c>
      <c r="E2615" s="46" t="s">
        <v>5982</v>
      </c>
      <c r="F2615" s="46" t="s">
        <v>7885</v>
      </c>
      <c r="G2615" s="44" t="s">
        <v>7886</v>
      </c>
      <c r="H2615" s="44" t="s">
        <v>9</v>
      </c>
      <c r="I2615" s="46" t="s">
        <v>6027</v>
      </c>
      <c r="J2615" s="44" t="s">
        <v>7888</v>
      </c>
      <c r="N2615" s="46" t="s">
        <v>186</v>
      </c>
      <c r="P2615" s="46" t="s">
        <v>188</v>
      </c>
      <c r="Q2615" s="46" t="s">
        <v>4</v>
      </c>
      <c r="R2615" s="46" t="s">
        <v>4</v>
      </c>
      <c r="W2615" s="46" t="s">
        <v>189</v>
      </c>
      <c r="AA2615" s="46">
        <v>21</v>
      </c>
      <c r="AB2615" s="46" t="s">
        <v>195</v>
      </c>
      <c r="AC2615" s="46" t="s">
        <v>7882</v>
      </c>
    </row>
    <row r="2616" spans="1:29" hidden="1">
      <c r="A2616" s="46">
        <v>87</v>
      </c>
      <c r="B2616" s="46" t="s">
        <v>956</v>
      </c>
      <c r="C2616" s="46" t="s">
        <v>7855</v>
      </c>
      <c r="D2616" s="46" t="s">
        <v>204</v>
      </c>
      <c r="E2616" s="46" t="s">
        <v>5982</v>
      </c>
      <c r="F2616" s="46" t="s">
        <v>7889</v>
      </c>
      <c r="G2616" s="44" t="s">
        <v>7890</v>
      </c>
      <c r="H2616" s="44" t="s">
        <v>3</v>
      </c>
      <c r="I2616" s="46" t="s">
        <v>7889</v>
      </c>
      <c r="J2616" s="44" t="s">
        <v>7891</v>
      </c>
      <c r="N2616" s="46" t="s">
        <v>186</v>
      </c>
      <c r="P2616" s="46" t="s">
        <v>193</v>
      </c>
      <c r="Q2616" s="46" t="s">
        <v>4</v>
      </c>
      <c r="R2616" s="46" t="s">
        <v>4</v>
      </c>
      <c r="W2616" s="46" t="s">
        <v>189</v>
      </c>
      <c r="AA2616" s="46">
        <v>32</v>
      </c>
      <c r="AB2616" s="46" t="s">
        <v>195</v>
      </c>
      <c r="AC2616" s="46" t="s">
        <v>7892</v>
      </c>
    </row>
    <row r="2617" spans="1:29" hidden="1">
      <c r="A2617" s="46">
        <v>88</v>
      </c>
      <c r="B2617" s="46" t="s">
        <v>956</v>
      </c>
      <c r="C2617" s="46" t="s">
        <v>7855</v>
      </c>
      <c r="D2617" s="46" t="s">
        <v>204</v>
      </c>
      <c r="E2617" s="46" t="s">
        <v>5982</v>
      </c>
      <c r="F2617" s="46" t="s">
        <v>7889</v>
      </c>
      <c r="G2617" s="44" t="s">
        <v>7890</v>
      </c>
      <c r="H2617" s="44" t="s">
        <v>192</v>
      </c>
      <c r="I2617" s="46" t="s">
        <v>7893</v>
      </c>
      <c r="J2617" s="44" t="s">
        <v>7894</v>
      </c>
      <c r="N2617" s="46" t="s">
        <v>186</v>
      </c>
      <c r="P2617" s="46" t="s">
        <v>188</v>
      </c>
      <c r="Q2617" s="46" t="s">
        <v>4</v>
      </c>
      <c r="R2617" s="46" t="s">
        <v>4</v>
      </c>
      <c r="W2617" s="46" t="s">
        <v>189</v>
      </c>
      <c r="AA2617" s="46">
        <v>32</v>
      </c>
      <c r="AB2617" s="46" t="s">
        <v>195</v>
      </c>
      <c r="AC2617" s="46" t="s">
        <v>7892</v>
      </c>
    </row>
    <row r="2618" spans="1:29" hidden="1">
      <c r="A2618" s="46">
        <v>90</v>
      </c>
      <c r="B2618" s="46" t="s">
        <v>956</v>
      </c>
      <c r="C2618" s="46" t="s">
        <v>7855</v>
      </c>
      <c r="D2618" s="46" t="s">
        <v>2089</v>
      </c>
      <c r="E2618" s="46" t="s">
        <v>5982</v>
      </c>
      <c r="F2618" s="46" t="s">
        <v>7895</v>
      </c>
      <c r="G2618" s="44" t="s">
        <v>7896</v>
      </c>
      <c r="H2618" s="44" t="s">
        <v>3</v>
      </c>
      <c r="I2618" s="46" t="s">
        <v>7895</v>
      </c>
      <c r="J2618" s="44" t="s">
        <v>7897</v>
      </c>
      <c r="N2618" s="46" t="s">
        <v>186</v>
      </c>
      <c r="P2618" s="46" t="s">
        <v>9318</v>
      </c>
      <c r="Q2618" s="46" t="s">
        <v>4</v>
      </c>
      <c r="R2618" s="46" t="s">
        <v>4</v>
      </c>
      <c r="W2618" s="46" t="s">
        <v>189</v>
      </c>
      <c r="AA2618" s="46">
        <v>8</v>
      </c>
      <c r="AB2618" s="46" t="s">
        <v>34</v>
      </c>
      <c r="AC2618" s="46" t="s">
        <v>7898</v>
      </c>
    </row>
    <row r="2619" spans="1:29" hidden="1">
      <c r="A2619" s="46">
        <v>91</v>
      </c>
      <c r="B2619" s="46" t="s">
        <v>956</v>
      </c>
      <c r="C2619" s="46" t="s">
        <v>7855</v>
      </c>
      <c r="D2619" s="46" t="s">
        <v>2089</v>
      </c>
      <c r="E2619" s="46" t="s">
        <v>5982</v>
      </c>
      <c r="F2619" s="46" t="s">
        <v>7895</v>
      </c>
      <c r="G2619" s="44" t="s">
        <v>7896</v>
      </c>
      <c r="H2619" s="44" t="s">
        <v>9</v>
      </c>
      <c r="I2619" s="46" t="s">
        <v>7899</v>
      </c>
      <c r="J2619" s="44" t="s">
        <v>7900</v>
      </c>
      <c r="N2619" s="46" t="s">
        <v>186</v>
      </c>
      <c r="P2619" s="46" t="s">
        <v>188</v>
      </c>
      <c r="Q2619" s="46" t="s">
        <v>4</v>
      </c>
      <c r="R2619" s="46" t="s">
        <v>4</v>
      </c>
      <c r="W2619" s="46" t="s">
        <v>189</v>
      </c>
      <c r="AA2619" s="46">
        <v>8</v>
      </c>
      <c r="AB2619" s="46" t="s">
        <v>34</v>
      </c>
      <c r="AC2619" s="46" t="s">
        <v>7898</v>
      </c>
    </row>
    <row r="2620" spans="1:29" hidden="1">
      <c r="A2620" s="46">
        <v>92</v>
      </c>
      <c r="B2620" s="46" t="s">
        <v>956</v>
      </c>
      <c r="C2620" s="46" t="s">
        <v>7855</v>
      </c>
      <c r="D2620" s="46" t="s">
        <v>2089</v>
      </c>
      <c r="E2620" s="46" t="s">
        <v>5982</v>
      </c>
      <c r="F2620" s="46" t="s">
        <v>7895</v>
      </c>
      <c r="G2620" s="44" t="s">
        <v>7896</v>
      </c>
      <c r="H2620" s="44" t="s">
        <v>5</v>
      </c>
      <c r="I2620" s="46" t="s">
        <v>7901</v>
      </c>
      <c r="J2620" s="44" t="s">
        <v>7902</v>
      </c>
      <c r="N2620" s="46" t="s">
        <v>186</v>
      </c>
      <c r="P2620" s="46" t="s">
        <v>188</v>
      </c>
      <c r="Q2620" s="46" t="s">
        <v>4</v>
      </c>
      <c r="R2620" s="46" t="s">
        <v>4</v>
      </c>
      <c r="W2620" s="46" t="s">
        <v>189</v>
      </c>
      <c r="AA2620" s="46">
        <v>8</v>
      </c>
      <c r="AB2620" s="46" t="s">
        <v>34</v>
      </c>
      <c r="AC2620" s="46" t="s">
        <v>7898</v>
      </c>
    </row>
    <row r="2621" spans="1:29" hidden="1">
      <c r="A2621" s="46">
        <v>93</v>
      </c>
      <c r="B2621" s="46" t="s">
        <v>956</v>
      </c>
      <c r="C2621" s="46" t="s">
        <v>7855</v>
      </c>
      <c r="D2621" s="46" t="s">
        <v>204</v>
      </c>
      <c r="E2621" s="46" t="s">
        <v>5982</v>
      </c>
      <c r="F2621" s="46" t="s">
        <v>7903</v>
      </c>
      <c r="G2621" s="44" t="s">
        <v>7904</v>
      </c>
      <c r="H2621" s="44" t="s">
        <v>3</v>
      </c>
      <c r="I2621" s="46" t="s">
        <v>7903</v>
      </c>
      <c r="J2621" s="44" t="s">
        <v>7905</v>
      </c>
      <c r="N2621" s="46" t="s">
        <v>186</v>
      </c>
      <c r="P2621" s="46" t="s">
        <v>193</v>
      </c>
      <c r="Q2621" s="46" t="s">
        <v>7</v>
      </c>
      <c r="R2621" s="46" t="s">
        <v>7</v>
      </c>
      <c r="W2621" s="46" t="s">
        <v>189</v>
      </c>
      <c r="AA2621" s="46">
        <v>49</v>
      </c>
      <c r="AB2621" s="46" t="s">
        <v>34</v>
      </c>
      <c r="AC2621" s="46" t="s">
        <v>7906</v>
      </c>
    </row>
    <row r="2622" spans="1:29" hidden="1">
      <c r="A2622" s="46">
        <v>94</v>
      </c>
      <c r="B2622" s="46" t="s">
        <v>956</v>
      </c>
      <c r="C2622" s="46" t="s">
        <v>7855</v>
      </c>
      <c r="D2622" s="46" t="s">
        <v>204</v>
      </c>
      <c r="E2622" s="46" t="s">
        <v>5982</v>
      </c>
      <c r="F2622" s="46" t="s">
        <v>7903</v>
      </c>
      <c r="G2622" s="44" t="s">
        <v>7904</v>
      </c>
      <c r="H2622" s="44" t="s">
        <v>3</v>
      </c>
      <c r="I2622" s="46" t="s">
        <v>7907</v>
      </c>
      <c r="J2622" s="44" t="s">
        <v>7908</v>
      </c>
      <c r="N2622" s="46" t="s">
        <v>186</v>
      </c>
      <c r="P2622" s="46" t="s">
        <v>9318</v>
      </c>
      <c r="Q2622" s="46" t="s">
        <v>7</v>
      </c>
      <c r="R2622" s="46" t="s">
        <v>7</v>
      </c>
      <c r="W2622" s="46" t="s">
        <v>189</v>
      </c>
      <c r="AA2622" s="46">
        <v>49</v>
      </c>
      <c r="AB2622" s="46" t="s">
        <v>34</v>
      </c>
      <c r="AC2622" s="46" t="s">
        <v>7906</v>
      </c>
    </row>
    <row r="2623" spans="1:29" hidden="1">
      <c r="A2623" s="46">
        <v>95</v>
      </c>
      <c r="B2623" s="46" t="s">
        <v>956</v>
      </c>
      <c r="C2623" s="46" t="s">
        <v>7855</v>
      </c>
      <c r="D2623" s="46" t="s">
        <v>204</v>
      </c>
      <c r="E2623" s="46" t="s">
        <v>5982</v>
      </c>
      <c r="F2623" s="46" t="s">
        <v>7903</v>
      </c>
      <c r="G2623" s="44" t="s">
        <v>7904</v>
      </c>
      <c r="H2623" s="44" t="s">
        <v>3</v>
      </c>
      <c r="I2623" s="46" t="s">
        <v>7909</v>
      </c>
      <c r="J2623" s="44" t="s">
        <v>7910</v>
      </c>
      <c r="N2623" s="46" t="s">
        <v>186</v>
      </c>
      <c r="P2623" s="46" t="s">
        <v>188</v>
      </c>
      <c r="Q2623" s="46" t="s">
        <v>4</v>
      </c>
      <c r="R2623" s="46" t="s">
        <v>4</v>
      </c>
      <c r="W2623" s="46" t="s">
        <v>189</v>
      </c>
      <c r="AA2623" s="46">
        <v>49</v>
      </c>
      <c r="AB2623" s="46" t="s">
        <v>34</v>
      </c>
      <c r="AC2623" s="46" t="s">
        <v>7906</v>
      </c>
    </row>
    <row r="2624" spans="1:29" hidden="1">
      <c r="A2624" s="46">
        <v>96</v>
      </c>
      <c r="B2624" s="46" t="s">
        <v>956</v>
      </c>
      <c r="C2624" s="46" t="s">
        <v>7855</v>
      </c>
      <c r="D2624" s="46" t="s">
        <v>204</v>
      </c>
      <c r="E2624" s="46" t="s">
        <v>5982</v>
      </c>
      <c r="F2624" s="46" t="s">
        <v>7903</v>
      </c>
      <c r="G2624" s="44" t="s">
        <v>7904</v>
      </c>
      <c r="H2624" s="44" t="s">
        <v>3</v>
      </c>
      <c r="I2624" s="46" t="s">
        <v>7911</v>
      </c>
      <c r="J2624" s="44" t="s">
        <v>7912</v>
      </c>
      <c r="N2624" s="46" t="s">
        <v>186</v>
      </c>
      <c r="P2624" s="46" t="s">
        <v>9318</v>
      </c>
      <c r="Q2624" s="46" t="s">
        <v>4</v>
      </c>
      <c r="R2624" s="46" t="s">
        <v>4</v>
      </c>
      <c r="W2624" s="46" t="s">
        <v>189</v>
      </c>
      <c r="AA2624" s="46">
        <v>49</v>
      </c>
      <c r="AB2624" s="46" t="s">
        <v>34</v>
      </c>
      <c r="AC2624" s="46" t="s">
        <v>7906</v>
      </c>
    </row>
    <row r="2625" spans="1:29" hidden="1">
      <c r="A2625" s="46">
        <v>101</v>
      </c>
      <c r="B2625" s="46" t="s">
        <v>956</v>
      </c>
      <c r="C2625" s="46" t="s">
        <v>7855</v>
      </c>
      <c r="D2625" s="46" t="s">
        <v>204</v>
      </c>
      <c r="E2625" s="46" t="s">
        <v>5982</v>
      </c>
      <c r="F2625" s="46" t="s">
        <v>7889</v>
      </c>
      <c r="G2625" s="44" t="s">
        <v>7913</v>
      </c>
      <c r="H2625" s="44" t="s">
        <v>3</v>
      </c>
      <c r="I2625" s="46" t="s">
        <v>7889</v>
      </c>
      <c r="J2625" s="44" t="s">
        <v>7891</v>
      </c>
      <c r="N2625" s="46" t="s">
        <v>186</v>
      </c>
      <c r="P2625" s="46" t="s">
        <v>193</v>
      </c>
      <c r="Q2625" s="46" t="s">
        <v>7</v>
      </c>
      <c r="R2625" s="46" t="s">
        <v>7</v>
      </c>
      <c r="W2625" s="46" t="s">
        <v>189</v>
      </c>
      <c r="AC2625" s="46" t="s">
        <v>7914</v>
      </c>
    </row>
    <row r="2626" spans="1:29" hidden="1">
      <c r="A2626" s="46">
        <v>102</v>
      </c>
      <c r="B2626" s="46" t="s">
        <v>956</v>
      </c>
      <c r="C2626" s="46" t="s">
        <v>7855</v>
      </c>
      <c r="D2626" s="46" t="s">
        <v>204</v>
      </c>
      <c r="E2626" s="46" t="s">
        <v>5982</v>
      </c>
      <c r="F2626" s="46" t="s">
        <v>7903</v>
      </c>
      <c r="G2626" s="44" t="s">
        <v>7904</v>
      </c>
      <c r="H2626" s="44" t="s">
        <v>46</v>
      </c>
      <c r="I2626" s="46" t="s">
        <v>7915</v>
      </c>
      <c r="J2626" s="44" t="s">
        <v>7916</v>
      </c>
      <c r="N2626" s="46" t="s">
        <v>186</v>
      </c>
      <c r="P2626" s="46" t="s">
        <v>193</v>
      </c>
      <c r="Q2626" s="46" t="s">
        <v>4</v>
      </c>
      <c r="R2626" s="46" t="s">
        <v>4</v>
      </c>
      <c r="W2626" s="46" t="s">
        <v>189</v>
      </c>
      <c r="AA2626" s="46">
        <v>49</v>
      </c>
      <c r="AB2626" s="46" t="s">
        <v>34</v>
      </c>
      <c r="AC2626" s="46" t="s">
        <v>7906</v>
      </c>
    </row>
    <row r="2627" spans="1:29" hidden="1">
      <c r="A2627" s="46">
        <v>103</v>
      </c>
      <c r="B2627" s="46" t="s">
        <v>956</v>
      </c>
      <c r="C2627" s="46" t="s">
        <v>7855</v>
      </c>
      <c r="D2627" s="46" t="s">
        <v>204</v>
      </c>
      <c r="E2627" s="46" t="s">
        <v>5982</v>
      </c>
      <c r="F2627" s="46" t="s">
        <v>7856</v>
      </c>
      <c r="G2627" s="44" t="s">
        <v>7857</v>
      </c>
      <c r="H2627" s="44" t="s">
        <v>46</v>
      </c>
      <c r="I2627" s="46" t="s">
        <v>7915</v>
      </c>
      <c r="J2627" s="44" t="s">
        <v>7916</v>
      </c>
      <c r="N2627" s="46" t="s">
        <v>186</v>
      </c>
      <c r="P2627" s="46" t="s">
        <v>193</v>
      </c>
      <c r="Q2627" s="46" t="s">
        <v>7</v>
      </c>
      <c r="R2627" s="46" t="s">
        <v>7</v>
      </c>
      <c r="W2627" s="46" t="s">
        <v>189</v>
      </c>
      <c r="AA2627" s="46">
        <v>29</v>
      </c>
      <c r="AB2627" s="46" t="s">
        <v>34</v>
      </c>
      <c r="AC2627" s="46" t="s">
        <v>7859</v>
      </c>
    </row>
    <row r="2628" spans="1:29" hidden="1">
      <c r="A2628" s="46">
        <v>105</v>
      </c>
      <c r="B2628" s="46" t="s">
        <v>956</v>
      </c>
      <c r="C2628" s="46" t="s">
        <v>7855</v>
      </c>
      <c r="D2628" s="46" t="s">
        <v>204</v>
      </c>
      <c r="E2628" s="46" t="s">
        <v>5982</v>
      </c>
      <c r="F2628" s="46" t="s">
        <v>7860</v>
      </c>
      <c r="G2628" s="44" t="s">
        <v>7861</v>
      </c>
      <c r="H2628" s="44" t="s">
        <v>46</v>
      </c>
      <c r="I2628" s="46" t="s">
        <v>7917</v>
      </c>
      <c r="J2628" s="44" t="s">
        <v>7918</v>
      </c>
      <c r="N2628" s="46" t="s">
        <v>186</v>
      </c>
      <c r="P2628" s="46" t="s">
        <v>188</v>
      </c>
      <c r="Q2628" s="46" t="s">
        <v>4</v>
      </c>
      <c r="R2628" s="46" t="s">
        <v>4</v>
      </c>
      <c r="W2628" s="46" t="s">
        <v>189</v>
      </c>
      <c r="AA2628" s="46">
        <v>11</v>
      </c>
      <c r="AB2628" s="46" t="s">
        <v>34</v>
      </c>
      <c r="AC2628" s="46" t="s">
        <v>7863</v>
      </c>
    </row>
    <row r="2629" spans="1:29" hidden="1">
      <c r="A2629" s="46">
        <v>106</v>
      </c>
      <c r="B2629" s="46" t="s">
        <v>956</v>
      </c>
      <c r="C2629" s="46" t="s">
        <v>7855</v>
      </c>
      <c r="D2629" s="46" t="s">
        <v>2089</v>
      </c>
      <c r="E2629" s="46" t="s">
        <v>5982</v>
      </c>
      <c r="F2629" s="46" t="s">
        <v>7895</v>
      </c>
      <c r="G2629" s="44" t="s">
        <v>7896</v>
      </c>
      <c r="H2629" s="44" t="s">
        <v>46</v>
      </c>
      <c r="I2629" s="46" t="s">
        <v>9657</v>
      </c>
      <c r="J2629" s="44" t="s">
        <v>9658</v>
      </c>
      <c r="N2629" s="46" t="s">
        <v>186</v>
      </c>
      <c r="P2629" s="46" t="s">
        <v>200</v>
      </c>
      <c r="Q2629" s="46" t="s">
        <v>4</v>
      </c>
      <c r="R2629" s="46" t="s">
        <v>4</v>
      </c>
      <c r="W2629" s="46" t="s">
        <v>201</v>
      </c>
      <c r="AA2629" s="46">
        <v>8</v>
      </c>
      <c r="AB2629" s="46" t="s">
        <v>34</v>
      </c>
      <c r="AC2629" s="46" t="s">
        <v>7898</v>
      </c>
    </row>
    <row r="2630" spans="1:29" hidden="1">
      <c r="A2630" s="46">
        <v>108</v>
      </c>
      <c r="B2630" s="46" t="s">
        <v>956</v>
      </c>
      <c r="C2630" s="46" t="s">
        <v>7855</v>
      </c>
      <c r="D2630" s="46" t="s">
        <v>204</v>
      </c>
      <c r="E2630" s="46" t="s">
        <v>5982</v>
      </c>
      <c r="F2630" s="46" t="s">
        <v>7868</v>
      </c>
      <c r="G2630" s="44" t="s">
        <v>7869</v>
      </c>
      <c r="H2630" s="44" t="s">
        <v>46</v>
      </c>
      <c r="I2630" s="46" t="s">
        <v>7919</v>
      </c>
      <c r="J2630" s="44" t="s">
        <v>7920</v>
      </c>
      <c r="N2630" s="46" t="s">
        <v>186</v>
      </c>
      <c r="P2630" s="46" t="s">
        <v>193</v>
      </c>
      <c r="Q2630" s="46" t="s">
        <v>7</v>
      </c>
      <c r="R2630" s="46" t="s">
        <v>7</v>
      </c>
      <c r="W2630" s="46" t="s">
        <v>189</v>
      </c>
      <c r="AA2630" s="46">
        <v>13</v>
      </c>
      <c r="AB2630" s="46" t="s">
        <v>34</v>
      </c>
      <c r="AC2630" s="46" t="s">
        <v>6097</v>
      </c>
    </row>
    <row r="2631" spans="1:29" hidden="1">
      <c r="A2631" s="46">
        <v>109</v>
      </c>
      <c r="B2631" s="46" t="s">
        <v>956</v>
      </c>
      <c r="C2631" s="46" t="s">
        <v>7855</v>
      </c>
      <c r="D2631" s="46" t="s">
        <v>204</v>
      </c>
      <c r="E2631" s="46" t="s">
        <v>5982</v>
      </c>
      <c r="F2631" s="46" t="s">
        <v>7921</v>
      </c>
      <c r="G2631" s="44" t="s">
        <v>7872</v>
      </c>
      <c r="H2631" s="44" t="s">
        <v>46</v>
      </c>
      <c r="I2631" s="46" t="s">
        <v>7917</v>
      </c>
      <c r="J2631" s="44" t="s">
        <v>7918</v>
      </c>
      <c r="N2631" s="46" t="s">
        <v>186</v>
      </c>
      <c r="P2631" s="46" t="s">
        <v>188</v>
      </c>
      <c r="Q2631" s="46" t="s">
        <v>4</v>
      </c>
      <c r="R2631" s="46" t="s">
        <v>4</v>
      </c>
      <c r="W2631" s="46" t="s">
        <v>189</v>
      </c>
      <c r="AA2631" s="46">
        <v>42</v>
      </c>
      <c r="AB2631" s="46" t="s">
        <v>34</v>
      </c>
      <c r="AC2631" s="46" t="s">
        <v>4373</v>
      </c>
    </row>
    <row r="2632" spans="1:29" hidden="1">
      <c r="A2632" s="46">
        <v>110</v>
      </c>
      <c r="B2632" s="46" t="s">
        <v>956</v>
      </c>
      <c r="C2632" s="46" t="s">
        <v>7855</v>
      </c>
      <c r="D2632" s="46" t="s">
        <v>204</v>
      </c>
      <c r="E2632" s="46" t="s">
        <v>5982</v>
      </c>
      <c r="F2632" s="46" t="s">
        <v>7879</v>
      </c>
      <c r="G2632" s="44" t="s">
        <v>7880</v>
      </c>
      <c r="H2632" s="44" t="s">
        <v>46</v>
      </c>
      <c r="I2632" s="46" t="s">
        <v>7922</v>
      </c>
      <c r="J2632" s="44" t="s">
        <v>7923</v>
      </c>
      <c r="N2632" s="46" t="s">
        <v>186</v>
      </c>
      <c r="P2632" s="46" t="s">
        <v>188</v>
      </c>
      <c r="Q2632" s="46" t="s">
        <v>4</v>
      </c>
      <c r="R2632" s="46" t="s">
        <v>4</v>
      </c>
      <c r="W2632" s="46" t="s">
        <v>189</v>
      </c>
      <c r="AA2632" s="46">
        <v>8</v>
      </c>
      <c r="AB2632" s="46" t="s">
        <v>34</v>
      </c>
      <c r="AC2632" s="46" t="s">
        <v>7898</v>
      </c>
    </row>
    <row r="2633" spans="1:29" hidden="1">
      <c r="A2633" s="46">
        <v>112</v>
      </c>
      <c r="B2633" s="46" t="s">
        <v>956</v>
      </c>
      <c r="C2633" s="46" t="s">
        <v>7855</v>
      </c>
      <c r="D2633" s="46" t="s">
        <v>204</v>
      </c>
      <c r="E2633" s="46" t="s">
        <v>5982</v>
      </c>
      <c r="F2633" s="46" t="s">
        <v>7856</v>
      </c>
      <c r="G2633" s="44" t="s">
        <v>9653</v>
      </c>
      <c r="H2633" s="44" t="s">
        <v>46</v>
      </c>
      <c r="I2633" s="46" t="s">
        <v>7915</v>
      </c>
      <c r="J2633" s="44" t="s">
        <v>7916</v>
      </c>
      <c r="N2633" s="46" t="s">
        <v>186</v>
      </c>
      <c r="P2633" s="46" t="s">
        <v>188</v>
      </c>
      <c r="Q2633" s="46" t="s">
        <v>7</v>
      </c>
      <c r="R2633" s="46" t="s">
        <v>7</v>
      </c>
      <c r="W2633" s="46" t="s">
        <v>189</v>
      </c>
      <c r="AA2633" s="46">
        <v>2</v>
      </c>
      <c r="AB2633" s="46" t="s">
        <v>34</v>
      </c>
      <c r="AC2633" s="46" t="s">
        <v>7859</v>
      </c>
    </row>
    <row r="2634" spans="1:29" hidden="1">
      <c r="A2634" s="46">
        <v>113</v>
      </c>
      <c r="B2634" s="46" t="s">
        <v>956</v>
      </c>
      <c r="C2634" s="46" t="s">
        <v>7855</v>
      </c>
      <c r="D2634" s="46" t="s">
        <v>204</v>
      </c>
      <c r="E2634" s="46" t="s">
        <v>5982</v>
      </c>
      <c r="F2634" s="46" t="s">
        <v>7885</v>
      </c>
      <c r="G2634" s="44" t="s">
        <v>7886</v>
      </c>
      <c r="H2634" s="44" t="s">
        <v>46</v>
      </c>
      <c r="I2634" s="46" t="s">
        <v>7922</v>
      </c>
      <c r="J2634" s="44" t="s">
        <v>7923</v>
      </c>
      <c r="N2634" s="46" t="s">
        <v>186</v>
      </c>
      <c r="P2634" s="46" t="s">
        <v>188</v>
      </c>
      <c r="Q2634" s="46" t="s">
        <v>4</v>
      </c>
      <c r="R2634" s="46" t="s">
        <v>4</v>
      </c>
      <c r="W2634" s="46" t="s">
        <v>189</v>
      </c>
      <c r="AA2634" s="46">
        <v>21</v>
      </c>
      <c r="AB2634" s="46" t="s">
        <v>195</v>
      </c>
      <c r="AC2634" s="46" t="s">
        <v>7882</v>
      </c>
    </row>
    <row r="2635" spans="1:29" hidden="1">
      <c r="A2635" s="46">
        <v>114</v>
      </c>
      <c r="B2635" s="46" t="s">
        <v>956</v>
      </c>
      <c r="C2635" s="46" t="s">
        <v>7855</v>
      </c>
      <c r="D2635" s="46" t="s">
        <v>204</v>
      </c>
      <c r="E2635" s="46" t="s">
        <v>5982</v>
      </c>
      <c r="F2635" s="46" t="s">
        <v>7889</v>
      </c>
      <c r="G2635" s="44" t="s">
        <v>7890</v>
      </c>
      <c r="H2635" s="44" t="s">
        <v>46</v>
      </c>
      <c r="I2635" s="46" t="s">
        <v>7922</v>
      </c>
      <c r="J2635" s="44" t="s">
        <v>7923</v>
      </c>
      <c r="N2635" s="46" t="s">
        <v>186</v>
      </c>
      <c r="P2635" s="46" t="s">
        <v>188</v>
      </c>
      <c r="Q2635" s="46" t="s">
        <v>4</v>
      </c>
      <c r="R2635" s="46" t="s">
        <v>4</v>
      </c>
      <c r="W2635" s="46" t="s">
        <v>189</v>
      </c>
      <c r="AA2635" s="46">
        <v>32</v>
      </c>
      <c r="AB2635" s="46" t="s">
        <v>195</v>
      </c>
      <c r="AC2635" s="46" t="s">
        <v>7892</v>
      </c>
    </row>
    <row r="2636" spans="1:29" hidden="1">
      <c r="A2636" s="46">
        <v>196</v>
      </c>
      <c r="B2636" s="46" t="s">
        <v>956</v>
      </c>
      <c r="C2636" s="46" t="s">
        <v>7855</v>
      </c>
      <c r="D2636" s="46" t="s">
        <v>204</v>
      </c>
      <c r="E2636" s="46" t="s">
        <v>5982</v>
      </c>
      <c r="F2636" s="46" t="s">
        <v>7860</v>
      </c>
      <c r="G2636" s="44" t="s">
        <v>9659</v>
      </c>
      <c r="H2636" s="44" t="s">
        <v>3</v>
      </c>
      <c r="I2636" s="46" t="s">
        <v>7860</v>
      </c>
      <c r="J2636" s="44" t="s">
        <v>7862</v>
      </c>
      <c r="N2636" s="46" t="s">
        <v>186</v>
      </c>
      <c r="P2636" s="46" t="s">
        <v>188</v>
      </c>
      <c r="Q2636" s="46" t="s">
        <v>4</v>
      </c>
      <c r="R2636" s="46" t="s">
        <v>4</v>
      </c>
      <c r="W2636" s="46" t="s">
        <v>189</v>
      </c>
      <c r="AA2636" s="46">
        <v>33</v>
      </c>
      <c r="AB2636" s="46" t="s">
        <v>34</v>
      </c>
      <c r="AC2636" s="46" t="s">
        <v>7924</v>
      </c>
    </row>
    <row r="2637" spans="1:29" hidden="1">
      <c r="A2637" s="46">
        <v>197</v>
      </c>
      <c r="B2637" s="46" t="s">
        <v>956</v>
      </c>
      <c r="C2637" s="46" t="s">
        <v>7855</v>
      </c>
      <c r="D2637" s="46" t="s">
        <v>204</v>
      </c>
      <c r="E2637" s="46" t="s">
        <v>5982</v>
      </c>
      <c r="F2637" s="46" t="s">
        <v>7860</v>
      </c>
      <c r="G2637" s="44" t="s">
        <v>9659</v>
      </c>
      <c r="H2637" s="44" t="s">
        <v>8</v>
      </c>
      <c r="I2637" s="46" t="s">
        <v>219</v>
      </c>
      <c r="J2637" s="44" t="s">
        <v>9660</v>
      </c>
      <c r="N2637" s="46" t="s">
        <v>186</v>
      </c>
      <c r="P2637" s="46" t="s">
        <v>188</v>
      </c>
      <c r="Q2637" s="46" t="s">
        <v>4</v>
      </c>
      <c r="R2637" s="46" t="s">
        <v>4</v>
      </c>
      <c r="W2637" s="46" t="s">
        <v>189</v>
      </c>
      <c r="AA2637" s="46">
        <v>33</v>
      </c>
      <c r="AB2637" s="46" t="s">
        <v>34</v>
      </c>
      <c r="AC2637" s="46" t="s">
        <v>7924</v>
      </c>
    </row>
    <row r="2638" spans="1:29" hidden="1">
      <c r="A2638" s="46">
        <v>199</v>
      </c>
      <c r="B2638" s="46" t="s">
        <v>956</v>
      </c>
      <c r="C2638" s="46" t="s">
        <v>7855</v>
      </c>
      <c r="D2638" s="46" t="s">
        <v>204</v>
      </c>
      <c r="E2638" s="46" t="s">
        <v>5982</v>
      </c>
      <c r="F2638" s="46" t="s">
        <v>7860</v>
      </c>
      <c r="G2638" s="44" t="s">
        <v>9659</v>
      </c>
      <c r="H2638" s="44" t="s">
        <v>9</v>
      </c>
      <c r="I2638" s="46" t="s">
        <v>7925</v>
      </c>
      <c r="J2638" s="44" t="s">
        <v>7926</v>
      </c>
      <c r="N2638" s="46" t="s">
        <v>186</v>
      </c>
      <c r="P2638" s="46" t="s">
        <v>188</v>
      </c>
      <c r="Q2638" s="46" t="s">
        <v>4</v>
      </c>
      <c r="R2638" s="46" t="s">
        <v>4</v>
      </c>
      <c r="W2638" s="46" t="s">
        <v>189</v>
      </c>
      <c r="AA2638" s="46">
        <v>33</v>
      </c>
      <c r="AB2638" s="46" t="s">
        <v>34</v>
      </c>
      <c r="AC2638" s="46" t="s">
        <v>7924</v>
      </c>
    </row>
    <row r="2639" spans="1:29" hidden="1">
      <c r="A2639" s="46">
        <v>200</v>
      </c>
      <c r="B2639" s="46" t="s">
        <v>956</v>
      </c>
      <c r="C2639" s="46" t="s">
        <v>7855</v>
      </c>
      <c r="D2639" s="46" t="s">
        <v>204</v>
      </c>
      <c r="E2639" s="46" t="s">
        <v>5982</v>
      </c>
      <c r="F2639" s="46" t="s">
        <v>7860</v>
      </c>
      <c r="G2639" s="44" t="s">
        <v>9659</v>
      </c>
      <c r="H2639" s="44" t="s">
        <v>192</v>
      </c>
      <c r="I2639" s="46" t="s">
        <v>7927</v>
      </c>
      <c r="J2639" s="44" t="s">
        <v>7928</v>
      </c>
      <c r="N2639" s="46" t="s">
        <v>186</v>
      </c>
      <c r="P2639" s="46" t="s">
        <v>188</v>
      </c>
      <c r="Q2639" s="46" t="s">
        <v>4</v>
      </c>
      <c r="R2639" s="46" t="s">
        <v>4</v>
      </c>
      <c r="W2639" s="46" t="s">
        <v>189</v>
      </c>
      <c r="AA2639" s="46">
        <v>33</v>
      </c>
      <c r="AB2639" s="46" t="s">
        <v>34</v>
      </c>
      <c r="AC2639" s="46" t="s">
        <v>7924</v>
      </c>
    </row>
    <row r="2640" spans="1:29" hidden="1">
      <c r="A2640" s="46">
        <v>201</v>
      </c>
      <c r="B2640" s="46" t="s">
        <v>956</v>
      </c>
      <c r="C2640" s="46" t="s">
        <v>7855</v>
      </c>
      <c r="D2640" s="46" t="s">
        <v>204</v>
      </c>
      <c r="E2640" s="46" t="s">
        <v>5982</v>
      </c>
      <c r="F2640" s="46" t="s">
        <v>7860</v>
      </c>
      <c r="G2640" s="44" t="s">
        <v>9659</v>
      </c>
      <c r="H2640" s="44" t="s">
        <v>46</v>
      </c>
      <c r="I2640" s="46" t="s">
        <v>7917</v>
      </c>
      <c r="J2640" s="44" t="s">
        <v>7918</v>
      </c>
      <c r="N2640" s="46" t="s">
        <v>186</v>
      </c>
      <c r="P2640" s="46" t="s">
        <v>188</v>
      </c>
      <c r="Q2640" s="46" t="s">
        <v>4</v>
      </c>
      <c r="R2640" s="46" t="s">
        <v>4</v>
      </c>
      <c r="W2640" s="46" t="s">
        <v>189</v>
      </c>
      <c r="AA2640" s="46">
        <v>33</v>
      </c>
      <c r="AB2640" s="46" t="s">
        <v>34</v>
      </c>
      <c r="AC2640" s="46" t="s">
        <v>7924</v>
      </c>
    </row>
    <row r="2641" spans="1:29" hidden="1">
      <c r="A2641" s="46">
        <v>202</v>
      </c>
      <c r="B2641" s="46" t="s">
        <v>956</v>
      </c>
      <c r="C2641" s="46" t="s">
        <v>7855</v>
      </c>
      <c r="D2641" s="46" t="s">
        <v>204</v>
      </c>
      <c r="E2641" s="46" t="s">
        <v>5982</v>
      </c>
      <c r="F2641" s="46" t="s">
        <v>7860</v>
      </c>
      <c r="G2641" s="44" t="s">
        <v>9661</v>
      </c>
      <c r="H2641" s="44" t="s">
        <v>3</v>
      </c>
      <c r="I2641" s="46" t="s">
        <v>7860</v>
      </c>
      <c r="J2641" s="44" t="s">
        <v>7862</v>
      </c>
      <c r="N2641" s="46" t="s">
        <v>186</v>
      </c>
      <c r="P2641" s="46" t="s">
        <v>188</v>
      </c>
      <c r="Q2641" s="46" t="s">
        <v>4</v>
      </c>
      <c r="R2641" s="46" t="s">
        <v>4</v>
      </c>
      <c r="W2641" s="46" t="s">
        <v>189</v>
      </c>
      <c r="AA2641" s="46">
        <v>11</v>
      </c>
      <c r="AB2641" s="46" t="s">
        <v>34</v>
      </c>
      <c r="AC2641" s="46" t="s">
        <v>7924</v>
      </c>
    </row>
    <row r="2642" spans="1:29" hidden="1">
      <c r="A2642" s="46">
        <v>203</v>
      </c>
      <c r="B2642" s="46" t="s">
        <v>956</v>
      </c>
      <c r="C2642" s="46" t="s">
        <v>7855</v>
      </c>
      <c r="D2642" s="46" t="s">
        <v>204</v>
      </c>
      <c r="E2642" s="46" t="s">
        <v>5982</v>
      </c>
      <c r="F2642" s="46" t="s">
        <v>7860</v>
      </c>
      <c r="G2642" s="44" t="s">
        <v>9661</v>
      </c>
      <c r="H2642" s="44" t="s">
        <v>3</v>
      </c>
      <c r="I2642" s="46" t="s">
        <v>9662</v>
      </c>
      <c r="J2642" s="44" t="s">
        <v>9663</v>
      </c>
      <c r="N2642" s="46" t="s">
        <v>203</v>
      </c>
      <c r="P2642" s="46" t="s">
        <v>200</v>
      </c>
      <c r="Q2642" s="46" t="s">
        <v>4</v>
      </c>
      <c r="R2642" s="46" t="s">
        <v>4</v>
      </c>
      <c r="W2642" s="46" t="s">
        <v>201</v>
      </c>
      <c r="AA2642" s="46">
        <v>11</v>
      </c>
      <c r="AB2642" s="46" t="s">
        <v>34</v>
      </c>
      <c r="AC2642" s="46" t="s">
        <v>7924</v>
      </c>
    </row>
    <row r="2643" spans="1:29" hidden="1">
      <c r="A2643" s="46">
        <v>204</v>
      </c>
      <c r="B2643" s="46" t="s">
        <v>956</v>
      </c>
      <c r="C2643" s="46" t="s">
        <v>7855</v>
      </c>
      <c r="D2643" s="46" t="s">
        <v>204</v>
      </c>
      <c r="E2643" s="46" t="s">
        <v>5982</v>
      </c>
      <c r="F2643" s="46" t="s">
        <v>7860</v>
      </c>
      <c r="G2643" s="44" t="s">
        <v>9661</v>
      </c>
      <c r="H2643" s="44" t="s">
        <v>46</v>
      </c>
      <c r="I2643" s="46" t="s">
        <v>7917</v>
      </c>
      <c r="J2643" s="44" t="s">
        <v>7918</v>
      </c>
      <c r="N2643" s="46" t="s">
        <v>186</v>
      </c>
      <c r="P2643" s="46" t="s">
        <v>188</v>
      </c>
      <c r="Q2643" s="46" t="s">
        <v>4</v>
      </c>
      <c r="R2643" s="46" t="s">
        <v>4</v>
      </c>
      <c r="W2643" s="46" t="s">
        <v>189</v>
      </c>
      <c r="AA2643" s="46">
        <v>11</v>
      </c>
      <c r="AB2643" s="46" t="s">
        <v>34</v>
      </c>
      <c r="AC2643" s="46" t="s">
        <v>7924</v>
      </c>
    </row>
    <row r="2644" spans="1:29" hidden="1">
      <c r="A2644" s="46">
        <v>206</v>
      </c>
      <c r="B2644" s="46" t="s">
        <v>956</v>
      </c>
      <c r="C2644" s="46" t="s">
        <v>7855</v>
      </c>
      <c r="D2644" s="46" t="s">
        <v>204</v>
      </c>
      <c r="E2644" s="46" t="s">
        <v>5982</v>
      </c>
      <c r="F2644" s="46" t="s">
        <v>7860</v>
      </c>
      <c r="G2644" s="44" t="s">
        <v>9661</v>
      </c>
      <c r="H2644" s="44" t="s">
        <v>9</v>
      </c>
      <c r="I2644" s="46" t="s">
        <v>9664</v>
      </c>
      <c r="J2644" s="44" t="s">
        <v>9665</v>
      </c>
      <c r="N2644" s="46" t="s">
        <v>186</v>
      </c>
      <c r="P2644" s="46" t="s">
        <v>188</v>
      </c>
      <c r="Q2644" s="46" t="s">
        <v>4</v>
      </c>
      <c r="R2644" s="46" t="s">
        <v>4</v>
      </c>
      <c r="W2644" s="46" t="s">
        <v>189</v>
      </c>
      <c r="AA2644" s="46">
        <v>11</v>
      </c>
      <c r="AB2644" s="46" t="s">
        <v>34</v>
      </c>
      <c r="AC2644" s="46" t="s">
        <v>7924</v>
      </c>
    </row>
    <row r="2645" spans="1:29" hidden="1">
      <c r="A2645" s="46">
        <v>207</v>
      </c>
      <c r="B2645" s="46" t="s">
        <v>956</v>
      </c>
      <c r="C2645" s="46" t="s">
        <v>7855</v>
      </c>
      <c r="D2645" s="46" t="s">
        <v>9666</v>
      </c>
      <c r="E2645" s="46" t="s">
        <v>5982</v>
      </c>
      <c r="F2645" s="46" t="s">
        <v>2119</v>
      </c>
      <c r="G2645" s="44" t="s">
        <v>7929</v>
      </c>
      <c r="H2645" s="44" t="s">
        <v>3</v>
      </c>
      <c r="I2645" s="46" t="s">
        <v>2119</v>
      </c>
      <c r="J2645" s="44" t="s">
        <v>9667</v>
      </c>
      <c r="N2645" s="46" t="s">
        <v>186</v>
      </c>
      <c r="P2645" s="46" t="s">
        <v>200</v>
      </c>
      <c r="Q2645" s="46" t="s">
        <v>4</v>
      </c>
      <c r="R2645" s="46" t="s">
        <v>4</v>
      </c>
      <c r="W2645" s="46" t="s">
        <v>201</v>
      </c>
      <c r="AA2645" s="46">
        <v>46</v>
      </c>
      <c r="AB2645" s="46" t="s">
        <v>195</v>
      </c>
      <c r="AC2645" s="46" t="s">
        <v>9668</v>
      </c>
    </row>
    <row r="2646" spans="1:29" hidden="1">
      <c r="A2646" s="46">
        <v>208</v>
      </c>
      <c r="B2646" s="46" t="s">
        <v>956</v>
      </c>
      <c r="C2646" s="46" t="s">
        <v>7855</v>
      </c>
      <c r="D2646" s="46" t="s">
        <v>9666</v>
      </c>
      <c r="E2646" s="46" t="s">
        <v>5982</v>
      </c>
      <c r="F2646" s="46" t="s">
        <v>2119</v>
      </c>
      <c r="G2646" s="44" t="s">
        <v>7929</v>
      </c>
      <c r="H2646" s="44" t="s">
        <v>3</v>
      </c>
      <c r="I2646" s="46" t="s">
        <v>9669</v>
      </c>
      <c r="J2646" s="44" t="s">
        <v>9670</v>
      </c>
      <c r="N2646" s="46" t="s">
        <v>186</v>
      </c>
      <c r="P2646" s="46" t="s">
        <v>200</v>
      </c>
      <c r="Q2646" s="46" t="s">
        <v>4</v>
      </c>
      <c r="R2646" s="46" t="s">
        <v>4</v>
      </c>
      <c r="W2646" s="46" t="s">
        <v>201</v>
      </c>
      <c r="AA2646" s="46">
        <v>46</v>
      </c>
      <c r="AB2646" s="46" t="s">
        <v>195</v>
      </c>
      <c r="AC2646" s="46" t="s">
        <v>9668</v>
      </c>
    </row>
    <row r="2647" spans="1:29" hidden="1">
      <c r="A2647" s="46">
        <v>214</v>
      </c>
      <c r="B2647" s="46" t="s">
        <v>956</v>
      </c>
      <c r="C2647" s="46" t="s">
        <v>7855</v>
      </c>
      <c r="D2647" s="46" t="s">
        <v>204</v>
      </c>
      <c r="E2647" s="46" t="s">
        <v>5982</v>
      </c>
      <c r="F2647" s="46" t="s">
        <v>7868</v>
      </c>
      <c r="G2647" s="44" t="s">
        <v>7930</v>
      </c>
      <c r="H2647" s="44" t="s">
        <v>3</v>
      </c>
      <c r="I2647" s="46" t="s">
        <v>7868</v>
      </c>
      <c r="J2647" s="44" t="s">
        <v>7870</v>
      </c>
      <c r="N2647" s="46" t="s">
        <v>186</v>
      </c>
      <c r="P2647" s="46" t="s">
        <v>188</v>
      </c>
      <c r="Q2647" s="46" t="s">
        <v>7</v>
      </c>
      <c r="R2647" s="46" t="s">
        <v>7</v>
      </c>
      <c r="W2647" s="46" t="s">
        <v>189</v>
      </c>
      <c r="AA2647" s="46">
        <v>38</v>
      </c>
      <c r="AB2647" s="46" t="s">
        <v>195</v>
      </c>
      <c r="AC2647" s="46" t="s">
        <v>9671</v>
      </c>
    </row>
    <row r="2648" spans="1:29" hidden="1">
      <c r="A2648" s="46">
        <v>215</v>
      </c>
      <c r="B2648" s="46" t="s">
        <v>956</v>
      </c>
      <c r="C2648" s="46" t="s">
        <v>7855</v>
      </c>
      <c r="D2648" s="46" t="s">
        <v>204</v>
      </c>
      <c r="E2648" s="46" t="s">
        <v>5982</v>
      </c>
      <c r="F2648" s="46" t="s">
        <v>7868</v>
      </c>
      <c r="G2648" s="44" t="s">
        <v>7930</v>
      </c>
      <c r="H2648" s="44" t="s">
        <v>3</v>
      </c>
      <c r="I2648" s="46" t="s">
        <v>9672</v>
      </c>
      <c r="J2648" s="44" t="s">
        <v>9673</v>
      </c>
      <c r="N2648" s="46" t="s">
        <v>186</v>
      </c>
      <c r="P2648" s="46" t="s">
        <v>200</v>
      </c>
      <c r="Q2648" s="46" t="s">
        <v>7</v>
      </c>
      <c r="R2648" s="46" t="s">
        <v>7</v>
      </c>
      <c r="W2648" s="46" t="s">
        <v>201</v>
      </c>
      <c r="AA2648" s="46">
        <v>38</v>
      </c>
      <c r="AB2648" s="46" t="s">
        <v>195</v>
      </c>
      <c r="AC2648" s="46" t="s">
        <v>9671</v>
      </c>
    </row>
    <row r="2649" spans="1:29" hidden="1">
      <c r="A2649" s="46">
        <v>216</v>
      </c>
      <c r="B2649" s="46" t="s">
        <v>956</v>
      </c>
      <c r="C2649" s="46" t="s">
        <v>7855</v>
      </c>
      <c r="D2649" s="46" t="s">
        <v>204</v>
      </c>
      <c r="E2649" s="46" t="s">
        <v>5982</v>
      </c>
      <c r="F2649" s="46" t="s">
        <v>7868</v>
      </c>
      <c r="G2649" s="44" t="s">
        <v>7930</v>
      </c>
      <c r="H2649" s="44" t="s">
        <v>9</v>
      </c>
      <c r="I2649" s="46" t="s">
        <v>9674</v>
      </c>
      <c r="J2649" s="44" t="s">
        <v>9675</v>
      </c>
      <c r="N2649" s="46" t="s">
        <v>186</v>
      </c>
      <c r="P2649" s="46" t="s">
        <v>188</v>
      </c>
      <c r="Q2649" s="46" t="s">
        <v>7</v>
      </c>
      <c r="R2649" s="46" t="s">
        <v>7</v>
      </c>
      <c r="W2649" s="46" t="s">
        <v>189</v>
      </c>
      <c r="AA2649" s="46">
        <v>38</v>
      </c>
      <c r="AB2649" s="46" t="s">
        <v>195</v>
      </c>
      <c r="AC2649" s="46" t="s">
        <v>9671</v>
      </c>
    </row>
    <row r="2650" spans="1:29" hidden="1">
      <c r="A2650" s="46">
        <v>217</v>
      </c>
      <c r="B2650" s="46" t="s">
        <v>956</v>
      </c>
      <c r="C2650" s="46" t="s">
        <v>7855</v>
      </c>
      <c r="D2650" s="46" t="s">
        <v>204</v>
      </c>
      <c r="E2650" s="46" t="s">
        <v>5982</v>
      </c>
      <c r="F2650" s="46" t="s">
        <v>7868</v>
      </c>
      <c r="G2650" s="44" t="s">
        <v>7930</v>
      </c>
      <c r="H2650" s="44" t="s">
        <v>3</v>
      </c>
      <c r="I2650" s="46" t="s">
        <v>9676</v>
      </c>
      <c r="J2650" s="44" t="s">
        <v>9677</v>
      </c>
      <c r="N2650" s="46" t="s">
        <v>186</v>
      </c>
      <c r="P2650" s="46" t="s">
        <v>188</v>
      </c>
      <c r="Q2650" s="46" t="s">
        <v>7</v>
      </c>
      <c r="R2650" s="46" t="s">
        <v>7</v>
      </c>
      <c r="W2650" s="46" t="s">
        <v>189</v>
      </c>
      <c r="AA2650" s="46">
        <v>38</v>
      </c>
      <c r="AB2650" s="46" t="s">
        <v>195</v>
      </c>
      <c r="AC2650" s="46" t="s">
        <v>9671</v>
      </c>
    </row>
    <row r="2651" spans="1:29" hidden="1">
      <c r="A2651" s="46">
        <v>218</v>
      </c>
      <c r="B2651" s="46" t="s">
        <v>956</v>
      </c>
      <c r="C2651" s="46" t="s">
        <v>7855</v>
      </c>
      <c r="D2651" s="46" t="s">
        <v>204</v>
      </c>
      <c r="E2651" s="46" t="s">
        <v>5982</v>
      </c>
      <c r="F2651" s="46" t="s">
        <v>7868</v>
      </c>
      <c r="G2651" s="44" t="s">
        <v>7930</v>
      </c>
      <c r="H2651" s="44" t="s">
        <v>8</v>
      </c>
      <c r="I2651" s="46" t="s">
        <v>9678</v>
      </c>
      <c r="J2651" s="44" t="s">
        <v>9679</v>
      </c>
      <c r="N2651" s="46" t="s">
        <v>186</v>
      </c>
      <c r="P2651" s="46" t="s">
        <v>188</v>
      </c>
      <c r="Q2651" s="46" t="s">
        <v>7</v>
      </c>
      <c r="R2651" s="46" t="s">
        <v>7</v>
      </c>
      <c r="W2651" s="46" t="s">
        <v>189</v>
      </c>
      <c r="AA2651" s="46">
        <v>38</v>
      </c>
      <c r="AB2651" s="46" t="s">
        <v>195</v>
      </c>
      <c r="AC2651" s="46" t="s">
        <v>9671</v>
      </c>
    </row>
    <row r="2652" spans="1:29" hidden="1">
      <c r="A2652" s="46">
        <v>219</v>
      </c>
      <c r="B2652" s="46" t="s">
        <v>956</v>
      </c>
      <c r="C2652" s="46" t="s">
        <v>7855</v>
      </c>
      <c r="D2652" s="46" t="s">
        <v>204</v>
      </c>
      <c r="E2652" s="46" t="s">
        <v>5982</v>
      </c>
      <c r="F2652" s="46" t="s">
        <v>7868</v>
      </c>
      <c r="G2652" s="44" t="s">
        <v>7930</v>
      </c>
      <c r="H2652" s="44" t="s">
        <v>46</v>
      </c>
      <c r="I2652" s="46" t="s">
        <v>9680</v>
      </c>
      <c r="J2652" s="44" t="s">
        <v>9681</v>
      </c>
      <c r="N2652" s="46" t="s">
        <v>186</v>
      </c>
      <c r="P2652" s="46" t="s">
        <v>200</v>
      </c>
      <c r="Q2652" s="46" t="s">
        <v>7</v>
      </c>
      <c r="R2652" s="46" t="s">
        <v>7</v>
      </c>
      <c r="W2652" s="46" t="s">
        <v>201</v>
      </c>
      <c r="AA2652" s="46">
        <v>38</v>
      </c>
      <c r="AB2652" s="46" t="s">
        <v>195</v>
      </c>
      <c r="AC2652" s="46" t="s">
        <v>9671</v>
      </c>
    </row>
    <row r="2653" spans="1:29" hidden="1">
      <c r="A2653" s="46">
        <v>220</v>
      </c>
      <c r="B2653" s="46" t="s">
        <v>956</v>
      </c>
      <c r="C2653" s="46" t="s">
        <v>7855</v>
      </c>
      <c r="D2653" s="46" t="s">
        <v>204</v>
      </c>
      <c r="E2653" s="46" t="s">
        <v>5982</v>
      </c>
      <c r="F2653" s="46" t="s">
        <v>7885</v>
      </c>
      <c r="G2653" s="44" t="s">
        <v>9682</v>
      </c>
      <c r="H2653" s="44" t="s">
        <v>3</v>
      </c>
      <c r="I2653" s="46" t="s">
        <v>7885</v>
      </c>
      <c r="J2653" s="44" t="s">
        <v>7887</v>
      </c>
      <c r="N2653" s="46" t="s">
        <v>186</v>
      </c>
      <c r="P2653" s="46" t="s">
        <v>193</v>
      </c>
      <c r="Q2653" s="46" t="s">
        <v>4</v>
      </c>
      <c r="R2653" s="46" t="s">
        <v>4</v>
      </c>
      <c r="W2653" s="46" t="s">
        <v>189</v>
      </c>
      <c r="AA2653" s="46">
        <v>11</v>
      </c>
      <c r="AB2653" s="46" t="s">
        <v>195</v>
      </c>
      <c r="AC2653" s="46" t="s">
        <v>7882</v>
      </c>
    </row>
    <row r="2654" spans="1:29" hidden="1">
      <c r="A2654" s="46">
        <v>221</v>
      </c>
      <c r="B2654" s="46" t="s">
        <v>956</v>
      </c>
      <c r="C2654" s="46" t="s">
        <v>7855</v>
      </c>
      <c r="D2654" s="46" t="s">
        <v>204</v>
      </c>
      <c r="E2654" s="46" t="s">
        <v>5982</v>
      </c>
      <c r="F2654" s="46" t="s">
        <v>7885</v>
      </c>
      <c r="G2654" s="44" t="s">
        <v>9682</v>
      </c>
      <c r="H2654" s="44" t="s">
        <v>3</v>
      </c>
      <c r="I2654" s="46" t="s">
        <v>9683</v>
      </c>
      <c r="J2654" s="44" t="s">
        <v>9684</v>
      </c>
      <c r="N2654" s="46" t="s">
        <v>186</v>
      </c>
      <c r="P2654" s="46" t="s">
        <v>200</v>
      </c>
      <c r="Q2654" s="46" t="s">
        <v>4</v>
      </c>
      <c r="R2654" s="46" t="s">
        <v>4</v>
      </c>
      <c r="W2654" s="46" t="s">
        <v>201</v>
      </c>
      <c r="AA2654" s="46">
        <v>11</v>
      </c>
      <c r="AB2654" s="46" t="s">
        <v>195</v>
      </c>
      <c r="AC2654" s="46" t="s">
        <v>7882</v>
      </c>
    </row>
    <row r="2655" spans="1:29" hidden="1">
      <c r="A2655" s="46">
        <v>222</v>
      </c>
      <c r="B2655" s="46" t="s">
        <v>956</v>
      </c>
      <c r="C2655" s="46" t="s">
        <v>7855</v>
      </c>
      <c r="D2655" s="46" t="s">
        <v>204</v>
      </c>
      <c r="E2655" s="46" t="s">
        <v>5982</v>
      </c>
      <c r="F2655" s="46" t="s">
        <v>7903</v>
      </c>
      <c r="G2655" s="44" t="s">
        <v>7931</v>
      </c>
      <c r="H2655" s="44" t="s">
        <v>3</v>
      </c>
      <c r="I2655" s="46" t="s">
        <v>7903</v>
      </c>
      <c r="J2655" s="44" t="s">
        <v>7905</v>
      </c>
      <c r="N2655" s="46" t="s">
        <v>186</v>
      </c>
      <c r="P2655" s="46" t="s">
        <v>193</v>
      </c>
      <c r="Q2655" s="46" t="s">
        <v>4</v>
      </c>
      <c r="R2655" s="46" t="s">
        <v>4</v>
      </c>
      <c r="W2655" s="46" t="s">
        <v>189</v>
      </c>
      <c r="AA2655" s="46">
        <v>27</v>
      </c>
      <c r="AB2655" s="46" t="s">
        <v>34</v>
      </c>
      <c r="AC2655" s="46" t="s">
        <v>7906</v>
      </c>
    </row>
    <row r="2656" spans="1:29" hidden="1">
      <c r="A2656" s="46">
        <v>223</v>
      </c>
      <c r="B2656" s="46" t="s">
        <v>956</v>
      </c>
      <c r="C2656" s="46" t="s">
        <v>7855</v>
      </c>
      <c r="D2656" s="46" t="s">
        <v>204</v>
      </c>
      <c r="E2656" s="46" t="s">
        <v>5982</v>
      </c>
      <c r="F2656" s="46" t="s">
        <v>7903</v>
      </c>
      <c r="G2656" s="44" t="s">
        <v>7931</v>
      </c>
      <c r="H2656" s="44" t="s">
        <v>3</v>
      </c>
      <c r="I2656" s="46" t="s">
        <v>9685</v>
      </c>
      <c r="J2656" s="44" t="s">
        <v>9686</v>
      </c>
      <c r="N2656" s="46" t="s">
        <v>186</v>
      </c>
      <c r="P2656" s="46" t="s">
        <v>188</v>
      </c>
      <c r="Q2656" s="46" t="s">
        <v>4</v>
      </c>
      <c r="R2656" s="46" t="s">
        <v>4</v>
      </c>
      <c r="W2656" s="46" t="s">
        <v>189</v>
      </c>
      <c r="AA2656" s="46">
        <v>27</v>
      </c>
      <c r="AB2656" s="46" t="s">
        <v>34</v>
      </c>
      <c r="AC2656" s="46" t="s">
        <v>7906</v>
      </c>
    </row>
    <row r="2657" spans="1:29" hidden="1">
      <c r="A2657" s="46">
        <v>224</v>
      </c>
      <c r="B2657" s="46" t="s">
        <v>956</v>
      </c>
      <c r="C2657" s="46" t="s">
        <v>7855</v>
      </c>
      <c r="D2657" s="46" t="s">
        <v>204</v>
      </c>
      <c r="E2657" s="46" t="s">
        <v>5982</v>
      </c>
      <c r="F2657" s="46" t="s">
        <v>7903</v>
      </c>
      <c r="G2657" s="44" t="s">
        <v>7931</v>
      </c>
      <c r="H2657" s="44" t="s">
        <v>3</v>
      </c>
      <c r="I2657" s="46" t="s">
        <v>9687</v>
      </c>
      <c r="J2657" s="44" t="s">
        <v>9688</v>
      </c>
      <c r="N2657" s="46" t="s">
        <v>186</v>
      </c>
      <c r="P2657" s="46" t="s">
        <v>188</v>
      </c>
      <c r="Q2657" s="46" t="s">
        <v>4</v>
      </c>
      <c r="R2657" s="46" t="s">
        <v>4</v>
      </c>
      <c r="W2657" s="46" t="s">
        <v>189</v>
      </c>
      <c r="AA2657" s="46">
        <v>27</v>
      </c>
      <c r="AB2657" s="46" t="s">
        <v>34</v>
      </c>
      <c r="AC2657" s="46" t="s">
        <v>7906</v>
      </c>
    </row>
    <row r="2658" spans="1:29" hidden="1">
      <c r="A2658" s="46">
        <v>225</v>
      </c>
      <c r="B2658" s="46" t="s">
        <v>956</v>
      </c>
      <c r="C2658" s="46" t="s">
        <v>7855</v>
      </c>
      <c r="D2658" s="46" t="s">
        <v>204</v>
      </c>
      <c r="E2658" s="46" t="s">
        <v>5982</v>
      </c>
      <c r="F2658" s="46" t="s">
        <v>7903</v>
      </c>
      <c r="G2658" s="44" t="s">
        <v>7931</v>
      </c>
      <c r="H2658" s="44" t="s">
        <v>46</v>
      </c>
      <c r="I2658" s="46" t="s">
        <v>7915</v>
      </c>
      <c r="J2658" s="44" t="s">
        <v>7916</v>
      </c>
      <c r="N2658" s="46" t="s">
        <v>186</v>
      </c>
      <c r="P2658" s="46" t="s">
        <v>188</v>
      </c>
      <c r="Q2658" s="46" t="s">
        <v>4</v>
      </c>
      <c r="R2658" s="46" t="s">
        <v>4</v>
      </c>
      <c r="W2658" s="46" t="s">
        <v>189</v>
      </c>
      <c r="AA2658" s="46">
        <v>27</v>
      </c>
      <c r="AB2658" s="46" t="s">
        <v>34</v>
      </c>
      <c r="AC2658" s="46" t="s">
        <v>7906</v>
      </c>
    </row>
    <row r="2659" spans="1:29" hidden="1">
      <c r="A2659" s="46">
        <v>226</v>
      </c>
      <c r="B2659" s="46" t="s">
        <v>956</v>
      </c>
      <c r="C2659" s="46" t="s">
        <v>7855</v>
      </c>
      <c r="D2659" s="46" t="s">
        <v>204</v>
      </c>
      <c r="E2659" s="46" t="s">
        <v>5982</v>
      </c>
      <c r="F2659" s="46" t="s">
        <v>7903</v>
      </c>
      <c r="G2659" s="44" t="s">
        <v>7932</v>
      </c>
      <c r="H2659" s="44" t="s">
        <v>3</v>
      </c>
      <c r="I2659" s="46" t="s">
        <v>9687</v>
      </c>
      <c r="J2659" s="44" t="s">
        <v>9688</v>
      </c>
      <c r="N2659" s="46" t="s">
        <v>186</v>
      </c>
      <c r="P2659" s="46" t="s">
        <v>188</v>
      </c>
      <c r="Q2659" s="46" t="s">
        <v>7</v>
      </c>
      <c r="R2659" s="46" t="s">
        <v>7</v>
      </c>
      <c r="W2659" s="46" t="s">
        <v>189</v>
      </c>
      <c r="AA2659" s="46">
        <v>45</v>
      </c>
      <c r="AB2659" s="46" t="s">
        <v>195</v>
      </c>
      <c r="AC2659" s="46" t="s">
        <v>9689</v>
      </c>
    </row>
    <row r="2660" spans="1:29" hidden="1">
      <c r="A2660" s="46">
        <v>227</v>
      </c>
      <c r="B2660" s="46" t="s">
        <v>956</v>
      </c>
      <c r="C2660" s="46" t="s">
        <v>7855</v>
      </c>
      <c r="D2660" s="46" t="s">
        <v>204</v>
      </c>
      <c r="E2660" s="46" t="s">
        <v>5982</v>
      </c>
      <c r="F2660" s="46" t="s">
        <v>7903</v>
      </c>
      <c r="G2660" s="44" t="s">
        <v>7932</v>
      </c>
      <c r="H2660" s="44" t="s">
        <v>192</v>
      </c>
      <c r="I2660" s="46" t="s">
        <v>9685</v>
      </c>
      <c r="J2660" s="44" t="s">
        <v>9686</v>
      </c>
      <c r="N2660" s="46" t="s">
        <v>186</v>
      </c>
      <c r="P2660" s="46" t="s">
        <v>188</v>
      </c>
      <c r="Q2660" s="46" t="s">
        <v>7</v>
      </c>
      <c r="R2660" s="46" t="s">
        <v>7</v>
      </c>
      <c r="W2660" s="46" t="s">
        <v>189</v>
      </c>
      <c r="AA2660" s="46">
        <v>45</v>
      </c>
      <c r="AB2660" s="46" t="s">
        <v>195</v>
      </c>
      <c r="AC2660" s="46" t="s">
        <v>9689</v>
      </c>
    </row>
    <row r="2661" spans="1:29" hidden="1">
      <c r="A2661" s="46">
        <v>228</v>
      </c>
      <c r="B2661" s="46" t="s">
        <v>956</v>
      </c>
      <c r="C2661" s="46" t="s">
        <v>7855</v>
      </c>
      <c r="D2661" s="46" t="s">
        <v>204</v>
      </c>
      <c r="E2661" s="46" t="s">
        <v>5982</v>
      </c>
      <c r="F2661" s="46" t="s">
        <v>7903</v>
      </c>
      <c r="G2661" s="44" t="s">
        <v>7932</v>
      </c>
      <c r="H2661" s="44" t="s">
        <v>3</v>
      </c>
      <c r="I2661" s="46" t="s">
        <v>9690</v>
      </c>
      <c r="J2661" s="44" t="s">
        <v>9691</v>
      </c>
      <c r="N2661" s="46" t="s">
        <v>186</v>
      </c>
      <c r="P2661" s="46" t="s">
        <v>200</v>
      </c>
      <c r="Q2661" s="46" t="s">
        <v>7</v>
      </c>
      <c r="R2661" s="46" t="s">
        <v>7</v>
      </c>
      <c r="W2661" s="46" t="s">
        <v>201</v>
      </c>
      <c r="AA2661" s="46">
        <v>45</v>
      </c>
      <c r="AB2661" s="46" t="s">
        <v>195</v>
      </c>
      <c r="AC2661" s="46" t="s">
        <v>9689</v>
      </c>
    </row>
    <row r="2662" spans="1:29" hidden="1">
      <c r="A2662" s="46">
        <v>229</v>
      </c>
      <c r="B2662" s="46" t="s">
        <v>956</v>
      </c>
      <c r="C2662" s="46" t="s">
        <v>7855</v>
      </c>
      <c r="D2662" s="46" t="s">
        <v>204</v>
      </c>
      <c r="E2662" s="46" t="s">
        <v>5982</v>
      </c>
      <c r="F2662" s="46" t="s">
        <v>7903</v>
      </c>
      <c r="G2662" s="44" t="s">
        <v>7932</v>
      </c>
      <c r="H2662" s="44" t="s">
        <v>192</v>
      </c>
      <c r="I2662" s="46" t="s">
        <v>9692</v>
      </c>
      <c r="J2662" s="44" t="s">
        <v>9693</v>
      </c>
      <c r="N2662" s="46" t="s">
        <v>186</v>
      </c>
      <c r="P2662" s="46" t="s">
        <v>188</v>
      </c>
      <c r="Q2662" s="46" t="s">
        <v>7</v>
      </c>
      <c r="R2662" s="46" t="s">
        <v>7</v>
      </c>
      <c r="W2662" s="46" t="s">
        <v>189</v>
      </c>
      <c r="AA2662" s="46">
        <v>45</v>
      </c>
      <c r="AB2662" s="46" t="s">
        <v>195</v>
      </c>
      <c r="AC2662" s="46" t="s">
        <v>9689</v>
      </c>
    </row>
    <row r="2663" spans="1:29" hidden="1">
      <c r="A2663" s="46">
        <v>230</v>
      </c>
      <c r="B2663" s="46" t="s">
        <v>956</v>
      </c>
      <c r="C2663" s="46" t="s">
        <v>7855</v>
      </c>
      <c r="D2663" s="46" t="s">
        <v>204</v>
      </c>
      <c r="E2663" s="46" t="s">
        <v>5982</v>
      </c>
      <c r="F2663" s="46" t="s">
        <v>7903</v>
      </c>
      <c r="G2663" s="44" t="s">
        <v>7932</v>
      </c>
      <c r="H2663" s="44" t="s">
        <v>46</v>
      </c>
      <c r="I2663" s="46" t="s">
        <v>7915</v>
      </c>
      <c r="J2663" s="44" t="s">
        <v>7916</v>
      </c>
      <c r="N2663" s="46" t="s">
        <v>186</v>
      </c>
      <c r="P2663" s="46" t="s">
        <v>188</v>
      </c>
      <c r="Q2663" s="46" t="s">
        <v>7</v>
      </c>
      <c r="R2663" s="46" t="s">
        <v>7</v>
      </c>
      <c r="W2663" s="46" t="s">
        <v>189</v>
      </c>
      <c r="AA2663" s="46">
        <v>45</v>
      </c>
      <c r="AB2663" s="46" t="s">
        <v>195</v>
      </c>
      <c r="AC2663" s="46" t="s">
        <v>9689</v>
      </c>
    </row>
    <row r="2664" spans="1:29" hidden="1">
      <c r="A2664" s="46">
        <v>231</v>
      </c>
      <c r="B2664" s="46" t="s">
        <v>956</v>
      </c>
      <c r="C2664" s="46" t="s">
        <v>7855</v>
      </c>
      <c r="D2664" s="46" t="s">
        <v>204</v>
      </c>
      <c r="E2664" s="46" t="s">
        <v>5982</v>
      </c>
      <c r="F2664" s="46" t="s">
        <v>9694</v>
      </c>
      <c r="G2664" s="44" t="s">
        <v>9695</v>
      </c>
      <c r="H2664" s="44" t="s">
        <v>3</v>
      </c>
      <c r="I2664" s="46" t="s">
        <v>9694</v>
      </c>
      <c r="J2664" s="44" t="s">
        <v>9696</v>
      </c>
      <c r="N2664" s="46" t="s">
        <v>186</v>
      </c>
      <c r="P2664" s="46" t="s">
        <v>188</v>
      </c>
      <c r="Q2664" s="46" t="s">
        <v>4</v>
      </c>
      <c r="R2664" s="46" t="s">
        <v>4</v>
      </c>
      <c r="W2664" s="46" t="s">
        <v>189</v>
      </c>
      <c r="AA2664" s="46">
        <v>21</v>
      </c>
      <c r="AB2664" s="46" t="s">
        <v>34</v>
      </c>
      <c r="AC2664" s="46" t="s">
        <v>9697</v>
      </c>
    </row>
    <row r="2665" spans="1:29" hidden="1">
      <c r="A2665" s="46">
        <v>232</v>
      </c>
      <c r="B2665" s="46" t="s">
        <v>956</v>
      </c>
      <c r="C2665" s="46" t="s">
        <v>7855</v>
      </c>
      <c r="D2665" s="46" t="s">
        <v>204</v>
      </c>
      <c r="E2665" s="46" t="s">
        <v>5982</v>
      </c>
      <c r="F2665" s="46" t="s">
        <v>9694</v>
      </c>
      <c r="G2665" s="44" t="s">
        <v>9695</v>
      </c>
      <c r="H2665" s="44" t="s">
        <v>192</v>
      </c>
      <c r="I2665" s="46" t="s">
        <v>227</v>
      </c>
      <c r="J2665" s="44" t="s">
        <v>9698</v>
      </c>
      <c r="N2665" s="46" t="s">
        <v>186</v>
      </c>
      <c r="P2665" s="46" t="s">
        <v>200</v>
      </c>
      <c r="Q2665" s="46" t="s">
        <v>4</v>
      </c>
      <c r="R2665" s="46" t="s">
        <v>4</v>
      </c>
      <c r="W2665" s="46" t="s">
        <v>221</v>
      </c>
      <c r="AA2665" s="46">
        <v>21</v>
      </c>
      <c r="AB2665" s="46" t="s">
        <v>34</v>
      </c>
      <c r="AC2665" s="46" t="s">
        <v>9697</v>
      </c>
    </row>
    <row r="2666" spans="1:29" hidden="1">
      <c r="A2666" s="46">
        <v>232</v>
      </c>
      <c r="B2666" s="46" t="s">
        <v>956</v>
      </c>
      <c r="C2666" s="46" t="s">
        <v>7855</v>
      </c>
      <c r="D2666" s="46" t="s">
        <v>204</v>
      </c>
      <c r="E2666" s="46" t="s">
        <v>5982</v>
      </c>
      <c r="F2666" s="46" t="s">
        <v>7879</v>
      </c>
      <c r="G2666" s="44" t="s">
        <v>9699</v>
      </c>
      <c r="H2666" s="44" t="s">
        <v>3</v>
      </c>
      <c r="I2666" s="46" t="s">
        <v>7879</v>
      </c>
      <c r="J2666" s="44" t="s">
        <v>7881</v>
      </c>
      <c r="N2666" s="46" t="s">
        <v>186</v>
      </c>
      <c r="P2666" s="46" t="s">
        <v>200</v>
      </c>
      <c r="Q2666" s="46" t="s">
        <v>4</v>
      </c>
      <c r="R2666" s="46" t="s">
        <v>4</v>
      </c>
      <c r="W2666" s="46" t="s">
        <v>201</v>
      </c>
      <c r="AA2666" s="46">
        <v>27</v>
      </c>
      <c r="AB2666" s="46" t="s">
        <v>34</v>
      </c>
      <c r="AC2666" s="46" t="s">
        <v>9700</v>
      </c>
    </row>
    <row r="2667" spans="1:29" hidden="1">
      <c r="A2667" s="46">
        <v>232</v>
      </c>
      <c r="B2667" s="46" t="s">
        <v>956</v>
      </c>
      <c r="C2667" s="46" t="s">
        <v>7855</v>
      </c>
      <c r="D2667" s="46" t="s">
        <v>204</v>
      </c>
      <c r="E2667" s="46" t="s">
        <v>5982</v>
      </c>
      <c r="F2667" s="46" t="s">
        <v>9701</v>
      </c>
      <c r="G2667" s="44" t="s">
        <v>9702</v>
      </c>
      <c r="H2667" s="44" t="s">
        <v>3</v>
      </c>
      <c r="I2667" s="46" t="s">
        <v>9701</v>
      </c>
      <c r="J2667" s="44" t="s">
        <v>7933</v>
      </c>
      <c r="N2667" s="46" t="s">
        <v>186</v>
      </c>
      <c r="P2667" s="46" t="s">
        <v>200</v>
      </c>
      <c r="Q2667" s="46" t="s">
        <v>7</v>
      </c>
      <c r="R2667" s="46" t="s">
        <v>7</v>
      </c>
      <c r="W2667" s="46" t="s">
        <v>201</v>
      </c>
      <c r="AA2667" s="46">
        <v>8</v>
      </c>
      <c r="AB2667" s="46" t="s">
        <v>195</v>
      </c>
      <c r="AC2667" s="46" t="s">
        <v>9703</v>
      </c>
    </row>
    <row r="2668" spans="1:29" hidden="1">
      <c r="A2668" s="46">
        <v>1</v>
      </c>
      <c r="B2668" s="46" t="s">
        <v>956</v>
      </c>
      <c r="C2668" s="46" t="s">
        <v>4396</v>
      </c>
      <c r="D2668" s="46" t="s">
        <v>230</v>
      </c>
      <c r="E2668" s="46" t="s">
        <v>5982</v>
      </c>
      <c r="F2668" s="46" t="s">
        <v>7934</v>
      </c>
      <c r="G2668" s="44" t="s">
        <v>7937</v>
      </c>
      <c r="H2668" s="44" t="s">
        <v>3</v>
      </c>
      <c r="I2668" s="46" t="s">
        <v>7934</v>
      </c>
      <c r="J2668" s="44" t="s">
        <v>7935</v>
      </c>
      <c r="K2668" s="46" t="s">
        <v>9704</v>
      </c>
      <c r="L2668" s="46">
        <v>15828685373</v>
      </c>
      <c r="M2668" s="46">
        <v>42583</v>
      </c>
      <c r="N2668" s="46" t="s">
        <v>186</v>
      </c>
      <c r="O2668" s="46" t="s">
        <v>187</v>
      </c>
      <c r="P2668" s="46" t="s">
        <v>193</v>
      </c>
      <c r="Q2668" s="46" t="s">
        <v>9791</v>
      </c>
      <c r="R2668" s="46" t="s">
        <v>2863</v>
      </c>
      <c r="W2668" s="46" t="s">
        <v>189</v>
      </c>
      <c r="AA2668" s="46">
        <v>54</v>
      </c>
      <c r="AB2668" s="46" t="s">
        <v>34</v>
      </c>
      <c r="AC2668" s="46" t="s">
        <v>7936</v>
      </c>
    </row>
    <row r="2669" spans="1:29" hidden="1">
      <c r="A2669" s="46">
        <v>2</v>
      </c>
      <c r="B2669" s="46" t="s">
        <v>956</v>
      </c>
      <c r="C2669" s="46" t="s">
        <v>4396</v>
      </c>
      <c r="D2669" s="46" t="s">
        <v>230</v>
      </c>
      <c r="E2669" s="46" t="s">
        <v>5982</v>
      </c>
      <c r="F2669" s="46" t="s">
        <v>7934</v>
      </c>
      <c r="G2669" s="44" t="s">
        <v>7937</v>
      </c>
      <c r="H2669" s="44" t="s">
        <v>8</v>
      </c>
      <c r="I2669" s="46" t="s">
        <v>7938</v>
      </c>
      <c r="J2669" s="44" t="s">
        <v>7939</v>
      </c>
      <c r="K2669" s="46" t="s">
        <v>9705</v>
      </c>
      <c r="M2669" s="46">
        <v>42125</v>
      </c>
      <c r="N2669" s="46" t="s">
        <v>186</v>
      </c>
      <c r="O2669" s="46" t="s">
        <v>187</v>
      </c>
      <c r="P2669" s="46" t="s">
        <v>200</v>
      </c>
      <c r="Q2669" s="46" t="s">
        <v>9791</v>
      </c>
      <c r="R2669" s="46" t="s">
        <v>2863</v>
      </c>
      <c r="W2669" s="46" t="s">
        <v>201</v>
      </c>
      <c r="AA2669" s="46">
        <v>54</v>
      </c>
      <c r="AB2669" s="46" t="s">
        <v>34</v>
      </c>
      <c r="AC2669" s="46" t="s">
        <v>7936</v>
      </c>
    </row>
    <row r="2670" spans="1:29" hidden="1">
      <c r="A2670" s="46">
        <v>3</v>
      </c>
      <c r="B2670" s="46" t="s">
        <v>956</v>
      </c>
      <c r="C2670" s="46" t="s">
        <v>4396</v>
      </c>
      <c r="D2670" s="46" t="s">
        <v>230</v>
      </c>
      <c r="E2670" s="46" t="s">
        <v>5982</v>
      </c>
      <c r="F2670" s="46" t="s">
        <v>7934</v>
      </c>
      <c r="G2670" s="44" t="s">
        <v>7937</v>
      </c>
      <c r="H2670" s="44" t="s">
        <v>8</v>
      </c>
      <c r="I2670" s="46" t="s">
        <v>7940</v>
      </c>
      <c r="J2670" s="44" t="s">
        <v>7941</v>
      </c>
      <c r="M2670" s="46">
        <v>42583</v>
      </c>
      <c r="N2670" s="46" t="s">
        <v>203</v>
      </c>
      <c r="O2670" s="46" t="s">
        <v>187</v>
      </c>
      <c r="P2670" s="46" t="s">
        <v>200</v>
      </c>
      <c r="Q2670" s="46" t="s">
        <v>9791</v>
      </c>
      <c r="R2670" s="46" t="s">
        <v>2863</v>
      </c>
      <c r="W2670" s="46" t="s">
        <v>201</v>
      </c>
      <c r="AA2670" s="46">
        <v>54</v>
      </c>
      <c r="AB2670" s="46" t="s">
        <v>34</v>
      </c>
      <c r="AC2670" s="46" t="s">
        <v>7936</v>
      </c>
    </row>
    <row r="2671" spans="1:29" hidden="1">
      <c r="A2671" s="46">
        <v>4</v>
      </c>
      <c r="B2671" s="46" t="s">
        <v>956</v>
      </c>
      <c r="C2671" s="46" t="s">
        <v>4396</v>
      </c>
      <c r="D2671" s="46" t="s">
        <v>230</v>
      </c>
      <c r="E2671" s="46" t="s">
        <v>5982</v>
      </c>
      <c r="F2671" s="46" t="s">
        <v>7934</v>
      </c>
      <c r="G2671" s="44" t="s">
        <v>7937</v>
      </c>
      <c r="H2671" s="44" t="s">
        <v>8</v>
      </c>
      <c r="I2671" s="46" t="s">
        <v>7784</v>
      </c>
      <c r="J2671" s="44" t="s">
        <v>7942</v>
      </c>
      <c r="M2671" s="46">
        <v>42125</v>
      </c>
      <c r="N2671" s="46" t="s">
        <v>186</v>
      </c>
      <c r="O2671" s="46" t="s">
        <v>187</v>
      </c>
      <c r="P2671" s="46" t="s">
        <v>188</v>
      </c>
      <c r="Q2671" s="46" t="s">
        <v>9791</v>
      </c>
      <c r="R2671" s="46" t="s">
        <v>2863</v>
      </c>
      <c r="W2671" s="46" t="s">
        <v>189</v>
      </c>
      <c r="AA2671" s="46">
        <v>54</v>
      </c>
      <c r="AB2671" s="46" t="s">
        <v>34</v>
      </c>
      <c r="AC2671" s="46" t="s">
        <v>7936</v>
      </c>
    </row>
    <row r="2672" spans="1:29" hidden="1">
      <c r="A2672" s="46">
        <v>5</v>
      </c>
      <c r="B2672" s="46" t="s">
        <v>956</v>
      </c>
      <c r="C2672" s="46" t="s">
        <v>4396</v>
      </c>
      <c r="D2672" s="46" t="s">
        <v>230</v>
      </c>
      <c r="E2672" s="46" t="s">
        <v>5982</v>
      </c>
      <c r="F2672" s="46" t="s">
        <v>7934</v>
      </c>
      <c r="G2672" s="44" t="s">
        <v>7937</v>
      </c>
      <c r="H2672" s="44" t="s">
        <v>9</v>
      </c>
      <c r="I2672" s="46" t="s">
        <v>7943</v>
      </c>
      <c r="J2672" s="44" t="s">
        <v>7944</v>
      </c>
      <c r="M2672" s="46">
        <v>42125</v>
      </c>
      <c r="N2672" s="46" t="s">
        <v>203</v>
      </c>
      <c r="O2672" s="46" t="s">
        <v>187</v>
      </c>
      <c r="P2672" s="46" t="s">
        <v>200</v>
      </c>
      <c r="Q2672" s="46" t="s">
        <v>9791</v>
      </c>
      <c r="R2672" s="46" t="s">
        <v>2863</v>
      </c>
      <c r="W2672" s="46" t="s">
        <v>201</v>
      </c>
      <c r="AA2672" s="46">
        <v>54</v>
      </c>
      <c r="AB2672" s="46" t="s">
        <v>34</v>
      </c>
      <c r="AC2672" s="46" t="s">
        <v>7936</v>
      </c>
    </row>
    <row r="2673" spans="1:29" hidden="1">
      <c r="A2673" s="46">
        <v>6</v>
      </c>
      <c r="B2673" s="46" t="s">
        <v>956</v>
      </c>
      <c r="C2673" s="46" t="s">
        <v>4396</v>
      </c>
      <c r="D2673" s="46" t="s">
        <v>230</v>
      </c>
      <c r="E2673" s="46" t="s">
        <v>5982</v>
      </c>
      <c r="F2673" s="46" t="s">
        <v>7934</v>
      </c>
      <c r="G2673" s="44" t="s">
        <v>7937</v>
      </c>
      <c r="H2673" s="44" t="s">
        <v>5</v>
      </c>
      <c r="I2673" s="46" t="s">
        <v>7945</v>
      </c>
      <c r="J2673" s="44" t="s">
        <v>7946</v>
      </c>
      <c r="K2673" s="46" t="s">
        <v>9706</v>
      </c>
      <c r="M2673" s="46">
        <v>41974</v>
      </c>
      <c r="N2673" s="46" t="s">
        <v>186</v>
      </c>
      <c r="O2673" s="46" t="s">
        <v>187</v>
      </c>
      <c r="P2673" s="46" t="s">
        <v>188</v>
      </c>
      <c r="Q2673" s="46" t="s">
        <v>9791</v>
      </c>
      <c r="R2673" s="46" t="s">
        <v>2863</v>
      </c>
      <c r="W2673" s="46" t="s">
        <v>189</v>
      </c>
      <c r="AA2673" s="46">
        <v>54</v>
      </c>
      <c r="AB2673" s="46" t="s">
        <v>34</v>
      </c>
      <c r="AC2673" s="46" t="s">
        <v>7936</v>
      </c>
    </row>
    <row r="2674" spans="1:29" hidden="1">
      <c r="A2674" s="46">
        <v>7</v>
      </c>
      <c r="B2674" s="46" t="s">
        <v>956</v>
      </c>
      <c r="C2674" s="46" t="s">
        <v>4396</v>
      </c>
      <c r="D2674" s="46" t="s">
        <v>230</v>
      </c>
      <c r="E2674" s="46" t="s">
        <v>5982</v>
      </c>
      <c r="F2674" s="46" t="s">
        <v>7934</v>
      </c>
      <c r="G2674" s="44" t="s">
        <v>7937</v>
      </c>
      <c r="H2674" s="44" t="s">
        <v>192</v>
      </c>
      <c r="I2674" s="46" t="s">
        <v>7947</v>
      </c>
      <c r="J2674" s="44" t="s">
        <v>7948</v>
      </c>
      <c r="M2674" s="46">
        <v>42125</v>
      </c>
      <c r="N2674" s="46" t="s">
        <v>186</v>
      </c>
      <c r="O2674" s="46" t="s">
        <v>187</v>
      </c>
      <c r="P2674" s="46" t="s">
        <v>188</v>
      </c>
      <c r="Q2674" s="46" t="s">
        <v>9791</v>
      </c>
      <c r="R2674" s="46" t="s">
        <v>2863</v>
      </c>
      <c r="W2674" s="46" t="s">
        <v>189</v>
      </c>
      <c r="AA2674" s="46">
        <v>54</v>
      </c>
      <c r="AB2674" s="46" t="s">
        <v>34</v>
      </c>
      <c r="AC2674" s="46" t="s">
        <v>7936</v>
      </c>
    </row>
    <row r="2675" spans="1:29" hidden="1">
      <c r="A2675" s="46">
        <v>8</v>
      </c>
      <c r="B2675" s="46" t="s">
        <v>956</v>
      </c>
      <c r="C2675" s="46" t="s">
        <v>4396</v>
      </c>
      <c r="D2675" s="46" t="s">
        <v>230</v>
      </c>
      <c r="E2675" s="46" t="s">
        <v>5982</v>
      </c>
      <c r="F2675" s="46" t="s">
        <v>7934</v>
      </c>
      <c r="G2675" s="44" t="s">
        <v>7937</v>
      </c>
      <c r="H2675" s="44" t="s">
        <v>9</v>
      </c>
      <c r="I2675" s="46" t="s">
        <v>7949</v>
      </c>
      <c r="J2675" s="44" t="s">
        <v>7950</v>
      </c>
      <c r="M2675" s="46">
        <v>42125</v>
      </c>
      <c r="N2675" s="46" t="s">
        <v>186</v>
      </c>
      <c r="O2675" s="46" t="s">
        <v>187</v>
      </c>
      <c r="P2675" s="46" t="s">
        <v>193</v>
      </c>
      <c r="Q2675" s="46" t="s">
        <v>9791</v>
      </c>
      <c r="R2675" s="46" t="s">
        <v>2863</v>
      </c>
      <c r="W2675" s="46" t="s">
        <v>189</v>
      </c>
      <c r="AA2675" s="46">
        <v>54</v>
      </c>
      <c r="AB2675" s="46" t="s">
        <v>34</v>
      </c>
      <c r="AC2675" s="46" t="s">
        <v>7936</v>
      </c>
    </row>
    <row r="2676" spans="1:29" hidden="1">
      <c r="A2676" s="46">
        <v>9</v>
      </c>
      <c r="B2676" s="46" t="s">
        <v>956</v>
      </c>
      <c r="C2676" s="46" t="s">
        <v>4396</v>
      </c>
      <c r="D2676" s="46" t="s">
        <v>230</v>
      </c>
      <c r="E2676" s="46" t="s">
        <v>5982</v>
      </c>
      <c r="F2676" s="46" t="s">
        <v>7934</v>
      </c>
      <c r="G2676" s="44" t="s">
        <v>7937</v>
      </c>
      <c r="H2676" s="44" t="s">
        <v>5</v>
      </c>
      <c r="I2676" s="46" t="s">
        <v>3831</v>
      </c>
      <c r="J2676" s="44" t="s">
        <v>7951</v>
      </c>
      <c r="M2676" s="46">
        <v>42583</v>
      </c>
      <c r="N2676" s="46" t="s">
        <v>203</v>
      </c>
      <c r="O2676" s="46" t="s">
        <v>187</v>
      </c>
      <c r="P2676" s="46" t="s">
        <v>200</v>
      </c>
      <c r="Q2676" s="46" t="s">
        <v>9791</v>
      </c>
      <c r="R2676" s="46" t="s">
        <v>2863</v>
      </c>
      <c r="W2676" s="46" t="s">
        <v>201</v>
      </c>
      <c r="AA2676" s="46">
        <v>54</v>
      </c>
      <c r="AB2676" s="46" t="s">
        <v>34</v>
      </c>
      <c r="AC2676" s="46" t="s">
        <v>7936</v>
      </c>
    </row>
    <row r="2677" spans="1:29" hidden="1">
      <c r="A2677" s="46">
        <v>10</v>
      </c>
      <c r="B2677" s="46" t="s">
        <v>956</v>
      </c>
      <c r="C2677" s="46" t="s">
        <v>4396</v>
      </c>
      <c r="D2677" s="46" t="s">
        <v>230</v>
      </c>
      <c r="E2677" s="46" t="s">
        <v>5982</v>
      </c>
      <c r="F2677" s="46" t="s">
        <v>7934</v>
      </c>
      <c r="G2677" s="44" t="s">
        <v>7937</v>
      </c>
      <c r="H2677" s="44" t="s">
        <v>3</v>
      </c>
      <c r="I2677" s="46" t="s">
        <v>9707</v>
      </c>
      <c r="J2677" s="44" t="s">
        <v>7952</v>
      </c>
      <c r="M2677" s="46">
        <v>42370</v>
      </c>
      <c r="N2677" s="46" t="s">
        <v>203</v>
      </c>
      <c r="O2677" s="46" t="s">
        <v>187</v>
      </c>
      <c r="P2677" s="46" t="s">
        <v>200</v>
      </c>
      <c r="Q2677" s="46" t="s">
        <v>4</v>
      </c>
      <c r="R2677" s="46" t="s">
        <v>4</v>
      </c>
      <c r="W2677" s="46" t="s">
        <v>201</v>
      </c>
      <c r="AA2677" s="46">
        <v>54</v>
      </c>
      <c r="AB2677" s="46" t="s">
        <v>34</v>
      </c>
      <c r="AC2677" s="46" t="s">
        <v>7936</v>
      </c>
    </row>
    <row r="2678" spans="1:29" hidden="1">
      <c r="A2678" s="46">
        <v>11</v>
      </c>
      <c r="B2678" s="46" t="s">
        <v>956</v>
      </c>
      <c r="C2678" s="46" t="s">
        <v>4396</v>
      </c>
      <c r="D2678" s="46" t="s">
        <v>230</v>
      </c>
      <c r="E2678" s="46" t="s">
        <v>5982</v>
      </c>
      <c r="F2678" s="46" t="s">
        <v>7934</v>
      </c>
      <c r="G2678" s="44" t="s">
        <v>7937</v>
      </c>
      <c r="H2678" s="44" t="s">
        <v>46</v>
      </c>
      <c r="I2678" s="46" t="s">
        <v>9708</v>
      </c>
      <c r="M2678" s="46">
        <v>42675</v>
      </c>
      <c r="N2678" s="46" t="s">
        <v>186</v>
      </c>
      <c r="O2678" s="46" t="s">
        <v>191</v>
      </c>
      <c r="P2678" s="46" t="s">
        <v>188</v>
      </c>
      <c r="Q2678" s="46" t="s">
        <v>4</v>
      </c>
      <c r="R2678" s="46" t="s">
        <v>4</v>
      </c>
      <c r="W2678" s="46" t="s">
        <v>189</v>
      </c>
      <c r="AA2678" s="46">
        <v>54</v>
      </c>
      <c r="AB2678" s="46" t="s">
        <v>34</v>
      </c>
      <c r="AC2678" s="46" t="s">
        <v>7936</v>
      </c>
    </row>
    <row r="2679" spans="1:29" hidden="1">
      <c r="A2679" s="46">
        <v>12</v>
      </c>
      <c r="B2679" s="46" t="s">
        <v>956</v>
      </c>
      <c r="C2679" s="46" t="s">
        <v>4396</v>
      </c>
      <c r="D2679" s="46" t="s">
        <v>230</v>
      </c>
      <c r="E2679" s="46" t="s">
        <v>5982</v>
      </c>
      <c r="F2679" s="46" t="s">
        <v>7953</v>
      </c>
      <c r="G2679" s="44" t="s">
        <v>7954</v>
      </c>
      <c r="H2679" s="44" t="s">
        <v>3</v>
      </c>
      <c r="I2679" s="46" t="s">
        <v>7953</v>
      </c>
      <c r="J2679" s="44" t="s">
        <v>9709</v>
      </c>
      <c r="M2679" s="46">
        <v>42125</v>
      </c>
      <c r="N2679" s="46" t="s">
        <v>186</v>
      </c>
      <c r="O2679" s="46" t="s">
        <v>187</v>
      </c>
      <c r="P2679" s="46" t="s">
        <v>188</v>
      </c>
      <c r="Q2679" s="46" t="s">
        <v>7</v>
      </c>
      <c r="R2679" s="46" t="s">
        <v>7</v>
      </c>
      <c r="W2679" s="46" t="s">
        <v>189</v>
      </c>
      <c r="AA2679" s="46">
        <v>18</v>
      </c>
      <c r="AB2679" s="46" t="s">
        <v>34</v>
      </c>
      <c r="AC2679" s="46" t="s">
        <v>7936</v>
      </c>
    </row>
    <row r="2680" spans="1:29" hidden="1">
      <c r="A2680" s="46">
        <v>13</v>
      </c>
      <c r="B2680" s="46" t="s">
        <v>956</v>
      </c>
      <c r="C2680" s="46" t="s">
        <v>4396</v>
      </c>
      <c r="D2680" s="46" t="s">
        <v>230</v>
      </c>
      <c r="E2680" s="46" t="s">
        <v>5982</v>
      </c>
      <c r="F2680" s="46" t="s">
        <v>7953</v>
      </c>
      <c r="G2680" s="44" t="s">
        <v>7954</v>
      </c>
      <c r="H2680" s="44" t="s">
        <v>3</v>
      </c>
      <c r="I2680" s="46" t="s">
        <v>9710</v>
      </c>
      <c r="J2680" s="44" t="s">
        <v>9711</v>
      </c>
      <c r="M2680" s="46">
        <v>42370</v>
      </c>
      <c r="N2680" s="46" t="s">
        <v>186</v>
      </c>
      <c r="O2680" s="46" t="s">
        <v>187</v>
      </c>
      <c r="P2680" s="46" t="s">
        <v>200</v>
      </c>
      <c r="Q2680" s="46" t="s">
        <v>7</v>
      </c>
      <c r="R2680" s="46" t="s">
        <v>7</v>
      </c>
      <c r="W2680" s="46" t="s">
        <v>201</v>
      </c>
      <c r="AA2680" s="46">
        <v>18</v>
      </c>
      <c r="AB2680" s="46" t="s">
        <v>34</v>
      </c>
      <c r="AC2680" s="46" t="s">
        <v>7936</v>
      </c>
    </row>
    <row r="2681" spans="1:29" hidden="1">
      <c r="A2681" s="46">
        <v>14</v>
      </c>
      <c r="B2681" s="46" t="s">
        <v>956</v>
      </c>
      <c r="C2681" s="46" t="s">
        <v>4396</v>
      </c>
      <c r="D2681" s="46" t="s">
        <v>230</v>
      </c>
      <c r="E2681" s="46" t="s">
        <v>5982</v>
      </c>
      <c r="F2681" s="46" t="s">
        <v>7953</v>
      </c>
      <c r="G2681" s="44" t="s">
        <v>7954</v>
      </c>
      <c r="H2681" s="44" t="s">
        <v>9</v>
      </c>
      <c r="I2681" s="46" t="s">
        <v>9712</v>
      </c>
      <c r="J2681" s="44" t="s">
        <v>9713</v>
      </c>
      <c r="M2681" s="46">
        <v>42370</v>
      </c>
      <c r="N2681" s="46" t="s">
        <v>186</v>
      </c>
      <c r="O2681" s="46" t="s">
        <v>187</v>
      </c>
      <c r="P2681" s="46" t="s">
        <v>188</v>
      </c>
      <c r="Q2681" s="46" t="s">
        <v>7</v>
      </c>
      <c r="R2681" s="46" t="s">
        <v>7</v>
      </c>
      <c r="W2681" s="46" t="s">
        <v>189</v>
      </c>
      <c r="AA2681" s="46">
        <v>18</v>
      </c>
      <c r="AB2681" s="46" t="s">
        <v>34</v>
      </c>
      <c r="AC2681" s="46" t="s">
        <v>7936</v>
      </c>
    </row>
    <row r="2682" spans="1:29" hidden="1">
      <c r="A2682" s="46">
        <v>45</v>
      </c>
      <c r="B2682" s="46" t="s">
        <v>956</v>
      </c>
      <c r="C2682" s="46" t="s">
        <v>4396</v>
      </c>
      <c r="D2682" s="46" t="s">
        <v>230</v>
      </c>
      <c r="E2682" s="46" t="s">
        <v>5982</v>
      </c>
      <c r="F2682" s="46" t="s">
        <v>7953</v>
      </c>
      <c r="G2682" s="44" t="s">
        <v>7954</v>
      </c>
      <c r="H2682" s="44" t="s">
        <v>46</v>
      </c>
      <c r="I2682" s="46" t="s">
        <v>9708</v>
      </c>
      <c r="M2682" s="46">
        <v>42675</v>
      </c>
      <c r="N2682" s="46" t="s">
        <v>186</v>
      </c>
      <c r="O2682" s="46" t="s">
        <v>187</v>
      </c>
      <c r="P2682" s="46" t="s">
        <v>188</v>
      </c>
      <c r="Q2682" s="46" t="s">
        <v>7</v>
      </c>
      <c r="R2682" s="46" t="s">
        <v>7</v>
      </c>
      <c r="W2682" s="46" t="s">
        <v>189</v>
      </c>
      <c r="AA2682" s="46">
        <v>18</v>
      </c>
      <c r="AB2682" s="46" t="s">
        <v>34</v>
      </c>
      <c r="AC2682" s="46" t="s">
        <v>7936</v>
      </c>
    </row>
    <row r="2683" spans="1:29" hidden="1">
      <c r="A2683" s="46">
        <v>15</v>
      </c>
      <c r="B2683" s="46" t="s">
        <v>956</v>
      </c>
      <c r="C2683" s="46" t="s">
        <v>4396</v>
      </c>
      <c r="D2683" s="46" t="s">
        <v>230</v>
      </c>
      <c r="E2683" s="46" t="s">
        <v>5982</v>
      </c>
      <c r="F2683" s="46" t="s">
        <v>9714</v>
      </c>
      <c r="G2683" s="44" t="s">
        <v>9715</v>
      </c>
      <c r="H2683" s="44" t="s">
        <v>3</v>
      </c>
      <c r="I2683" s="46" t="s">
        <v>9714</v>
      </c>
      <c r="J2683" s="44" t="s">
        <v>9716</v>
      </c>
      <c r="K2683" s="46" t="s">
        <v>9717</v>
      </c>
      <c r="M2683" s="46">
        <v>41944</v>
      </c>
      <c r="N2683" s="46" t="s">
        <v>186</v>
      </c>
      <c r="O2683" s="46" t="s">
        <v>187</v>
      </c>
      <c r="P2683" s="46" t="s">
        <v>188</v>
      </c>
      <c r="Q2683" s="46" t="s">
        <v>7</v>
      </c>
      <c r="R2683" s="46" t="s">
        <v>7</v>
      </c>
      <c r="W2683" s="46" t="s">
        <v>189</v>
      </c>
      <c r="AA2683" s="46">
        <v>20</v>
      </c>
      <c r="AB2683" s="46" t="s">
        <v>34</v>
      </c>
      <c r="AC2683" s="46" t="s">
        <v>9718</v>
      </c>
    </row>
    <row r="2684" spans="1:29" hidden="1">
      <c r="A2684" s="46">
        <v>16</v>
      </c>
      <c r="B2684" s="46" t="s">
        <v>956</v>
      </c>
      <c r="C2684" s="46" t="s">
        <v>4396</v>
      </c>
      <c r="D2684" s="46" t="s">
        <v>230</v>
      </c>
      <c r="E2684" s="46" t="s">
        <v>5982</v>
      </c>
      <c r="F2684" s="46" t="s">
        <v>9714</v>
      </c>
      <c r="G2684" s="44" t="s">
        <v>9715</v>
      </c>
      <c r="H2684" s="44" t="s">
        <v>9</v>
      </c>
      <c r="I2684" s="46" t="s">
        <v>9719</v>
      </c>
      <c r="J2684" s="44" t="s">
        <v>9720</v>
      </c>
      <c r="K2684" s="46" t="s">
        <v>9721</v>
      </c>
      <c r="M2684" s="46">
        <v>41944</v>
      </c>
      <c r="N2684" s="46" t="s">
        <v>186</v>
      </c>
      <c r="O2684" s="46" t="s">
        <v>187</v>
      </c>
      <c r="P2684" s="46" t="s">
        <v>188</v>
      </c>
      <c r="Q2684" s="46" t="s">
        <v>7</v>
      </c>
      <c r="R2684" s="46" t="s">
        <v>7</v>
      </c>
      <c r="W2684" s="46" t="s">
        <v>189</v>
      </c>
      <c r="AA2684" s="46">
        <v>20</v>
      </c>
      <c r="AB2684" s="46" t="s">
        <v>34</v>
      </c>
      <c r="AC2684" s="46" t="s">
        <v>9718</v>
      </c>
    </row>
    <row r="2685" spans="1:29" hidden="1">
      <c r="A2685" s="46">
        <v>17</v>
      </c>
      <c r="B2685" s="46" t="s">
        <v>956</v>
      </c>
      <c r="C2685" s="46" t="s">
        <v>4396</v>
      </c>
      <c r="D2685" s="46" t="s">
        <v>230</v>
      </c>
      <c r="E2685" s="46" t="s">
        <v>5982</v>
      </c>
      <c r="F2685" s="46" t="s">
        <v>9714</v>
      </c>
      <c r="G2685" s="44" t="s">
        <v>9715</v>
      </c>
      <c r="H2685" s="44" t="s">
        <v>8</v>
      </c>
      <c r="I2685" s="46" t="s">
        <v>9722</v>
      </c>
      <c r="J2685" s="44" t="s">
        <v>9723</v>
      </c>
      <c r="K2685" s="46" t="s">
        <v>9724</v>
      </c>
      <c r="M2685" s="46">
        <v>42522</v>
      </c>
      <c r="N2685" s="46" t="s">
        <v>203</v>
      </c>
      <c r="O2685" s="46" t="s">
        <v>191</v>
      </c>
      <c r="P2685" s="46" t="s">
        <v>200</v>
      </c>
      <c r="Q2685" s="46" t="s">
        <v>7</v>
      </c>
      <c r="R2685" s="46" t="s">
        <v>7</v>
      </c>
      <c r="W2685" s="46" t="s">
        <v>201</v>
      </c>
      <c r="AA2685" s="46">
        <v>20</v>
      </c>
      <c r="AB2685" s="46" t="s">
        <v>34</v>
      </c>
      <c r="AC2685" s="46" t="s">
        <v>9718</v>
      </c>
    </row>
    <row r="2686" spans="1:29" hidden="1">
      <c r="A2686" s="46">
        <v>18</v>
      </c>
      <c r="B2686" s="46" t="s">
        <v>956</v>
      </c>
      <c r="C2686" s="46" t="s">
        <v>4396</v>
      </c>
      <c r="D2686" s="46" t="s">
        <v>230</v>
      </c>
      <c r="E2686" s="46" t="s">
        <v>5982</v>
      </c>
      <c r="F2686" s="46" t="s">
        <v>9714</v>
      </c>
      <c r="G2686" s="44" t="s">
        <v>9715</v>
      </c>
      <c r="H2686" s="44" t="s">
        <v>8</v>
      </c>
      <c r="I2686" s="46" t="s">
        <v>9725</v>
      </c>
      <c r="J2686" s="44" t="s">
        <v>9726</v>
      </c>
      <c r="K2686" s="46" t="s">
        <v>9727</v>
      </c>
      <c r="M2686" s="46">
        <v>42522</v>
      </c>
      <c r="N2686" s="46" t="s">
        <v>203</v>
      </c>
      <c r="O2686" s="46" t="s">
        <v>191</v>
      </c>
      <c r="P2686" s="46" t="s">
        <v>200</v>
      </c>
      <c r="Q2686" s="46" t="s">
        <v>7</v>
      </c>
      <c r="R2686" s="46" t="s">
        <v>7</v>
      </c>
      <c r="W2686" s="46" t="s">
        <v>201</v>
      </c>
      <c r="AA2686" s="46">
        <v>20</v>
      </c>
      <c r="AB2686" s="46" t="s">
        <v>34</v>
      </c>
      <c r="AC2686" s="46" t="s">
        <v>9718</v>
      </c>
    </row>
    <row r="2687" spans="1:29" hidden="1">
      <c r="A2687" s="46">
        <v>19</v>
      </c>
      <c r="B2687" s="46" t="s">
        <v>956</v>
      </c>
      <c r="C2687" s="46" t="s">
        <v>4396</v>
      </c>
      <c r="D2687" s="46" t="s">
        <v>230</v>
      </c>
      <c r="E2687" s="46" t="s">
        <v>5982</v>
      </c>
      <c r="F2687" s="46" t="s">
        <v>9714</v>
      </c>
      <c r="G2687" s="44" t="s">
        <v>9715</v>
      </c>
      <c r="H2687" s="44" t="s">
        <v>5</v>
      </c>
      <c r="I2687" s="46" t="s">
        <v>9728</v>
      </c>
      <c r="J2687" s="44" t="s">
        <v>9729</v>
      </c>
      <c r="M2687" s="46">
        <v>42125</v>
      </c>
      <c r="N2687" s="46" t="s">
        <v>186</v>
      </c>
      <c r="O2687" s="46" t="s">
        <v>187</v>
      </c>
      <c r="P2687" s="46" t="s">
        <v>188</v>
      </c>
      <c r="Q2687" s="46" t="s">
        <v>7</v>
      </c>
      <c r="R2687" s="46" t="s">
        <v>7</v>
      </c>
      <c r="W2687" s="46" t="s">
        <v>189</v>
      </c>
      <c r="AA2687" s="46">
        <v>20</v>
      </c>
      <c r="AB2687" s="46" t="s">
        <v>34</v>
      </c>
      <c r="AC2687" s="46" t="s">
        <v>9718</v>
      </c>
    </row>
    <row r="2688" spans="1:29" hidden="1">
      <c r="A2688" s="46">
        <v>46</v>
      </c>
      <c r="B2688" s="46" t="s">
        <v>956</v>
      </c>
      <c r="C2688" s="46" t="s">
        <v>4396</v>
      </c>
      <c r="D2688" s="46" t="s">
        <v>230</v>
      </c>
      <c r="E2688" s="46" t="s">
        <v>5982</v>
      </c>
      <c r="F2688" s="46" t="s">
        <v>9714</v>
      </c>
      <c r="G2688" s="44" t="s">
        <v>9715</v>
      </c>
      <c r="H2688" s="44" t="s">
        <v>46</v>
      </c>
      <c r="I2688" s="46" t="s">
        <v>7919</v>
      </c>
      <c r="M2688" s="46">
        <v>42125</v>
      </c>
      <c r="N2688" s="46" t="s">
        <v>186</v>
      </c>
      <c r="O2688" s="46" t="s">
        <v>187</v>
      </c>
      <c r="P2688" s="46" t="s">
        <v>193</v>
      </c>
      <c r="Q2688" s="46" t="s">
        <v>7</v>
      </c>
      <c r="R2688" s="46" t="s">
        <v>7</v>
      </c>
      <c r="W2688" s="46" t="s">
        <v>189</v>
      </c>
      <c r="AA2688" s="46">
        <v>20</v>
      </c>
      <c r="AB2688" s="46" t="s">
        <v>34</v>
      </c>
      <c r="AC2688" s="46" t="s">
        <v>9718</v>
      </c>
    </row>
    <row r="2689" spans="1:29" hidden="1">
      <c r="A2689" s="46">
        <v>20</v>
      </c>
      <c r="B2689" s="46" t="s">
        <v>956</v>
      </c>
      <c r="C2689" s="46" t="s">
        <v>4396</v>
      </c>
      <c r="D2689" s="46" t="s">
        <v>230</v>
      </c>
      <c r="E2689" s="46" t="s">
        <v>5982</v>
      </c>
      <c r="F2689" s="46" t="s">
        <v>9730</v>
      </c>
      <c r="G2689" s="44" t="s">
        <v>9731</v>
      </c>
      <c r="H2689" s="44" t="s">
        <v>3</v>
      </c>
      <c r="I2689" s="46" t="s">
        <v>9730</v>
      </c>
      <c r="J2689" s="44" t="s">
        <v>9732</v>
      </c>
      <c r="K2689" s="46" t="s">
        <v>9733</v>
      </c>
      <c r="M2689" s="46">
        <v>42370</v>
      </c>
      <c r="N2689" s="46" t="s">
        <v>186</v>
      </c>
      <c r="O2689" s="46" t="s">
        <v>187</v>
      </c>
      <c r="P2689" s="46" t="s">
        <v>188</v>
      </c>
      <c r="Q2689" s="46" t="s">
        <v>7</v>
      </c>
      <c r="R2689" s="46" t="s">
        <v>7</v>
      </c>
      <c r="W2689" s="46" t="s">
        <v>189</v>
      </c>
      <c r="AA2689" s="46">
        <v>19</v>
      </c>
      <c r="AB2689" s="46" t="s">
        <v>34</v>
      </c>
      <c r="AC2689" s="46" t="s">
        <v>9718</v>
      </c>
    </row>
    <row r="2690" spans="1:29" hidden="1">
      <c r="A2690" s="46">
        <v>21</v>
      </c>
      <c r="B2690" s="46" t="s">
        <v>956</v>
      </c>
      <c r="C2690" s="46" t="s">
        <v>4396</v>
      </c>
      <c r="D2690" s="46" t="s">
        <v>230</v>
      </c>
      <c r="E2690" s="46" t="s">
        <v>5982</v>
      </c>
      <c r="F2690" s="46" t="s">
        <v>9730</v>
      </c>
      <c r="G2690" s="44" t="s">
        <v>9731</v>
      </c>
      <c r="H2690" s="44" t="s">
        <v>5</v>
      </c>
      <c r="I2690" s="46" t="s">
        <v>9730</v>
      </c>
      <c r="J2690" s="44" t="s">
        <v>9732</v>
      </c>
      <c r="K2690" s="46" t="s">
        <v>9733</v>
      </c>
      <c r="M2690" s="46">
        <v>42370</v>
      </c>
      <c r="N2690" s="46" t="s">
        <v>186</v>
      </c>
      <c r="O2690" s="46" t="s">
        <v>187</v>
      </c>
      <c r="P2690" s="46" t="s">
        <v>188</v>
      </c>
      <c r="Q2690" s="46" t="s">
        <v>7</v>
      </c>
      <c r="R2690" s="46" t="s">
        <v>7</v>
      </c>
      <c r="W2690" s="46" t="s">
        <v>189</v>
      </c>
      <c r="AA2690" s="46">
        <v>19</v>
      </c>
      <c r="AB2690" s="46" t="s">
        <v>34</v>
      </c>
      <c r="AC2690" s="46" t="s">
        <v>9718</v>
      </c>
    </row>
    <row r="2691" spans="1:29" hidden="1">
      <c r="A2691" s="46">
        <v>22</v>
      </c>
      <c r="B2691" s="46" t="s">
        <v>956</v>
      </c>
      <c r="C2691" s="46" t="s">
        <v>4396</v>
      </c>
      <c r="D2691" s="46" t="s">
        <v>230</v>
      </c>
      <c r="E2691" s="46" t="s">
        <v>5982</v>
      </c>
      <c r="F2691" s="46" t="s">
        <v>9730</v>
      </c>
      <c r="G2691" s="44" t="s">
        <v>9731</v>
      </c>
      <c r="H2691" s="44" t="s">
        <v>9</v>
      </c>
      <c r="I2691" s="46" t="s">
        <v>9734</v>
      </c>
      <c r="J2691" s="44" t="s">
        <v>9735</v>
      </c>
      <c r="K2691" s="46" t="s">
        <v>9736</v>
      </c>
      <c r="M2691" s="46">
        <v>41944</v>
      </c>
      <c r="N2691" s="46" t="s">
        <v>186</v>
      </c>
      <c r="O2691" s="46" t="s">
        <v>187</v>
      </c>
      <c r="P2691" s="46" t="s">
        <v>188</v>
      </c>
      <c r="Q2691" s="46" t="s">
        <v>7</v>
      </c>
      <c r="R2691" s="46" t="s">
        <v>7</v>
      </c>
      <c r="W2691" s="46" t="s">
        <v>189</v>
      </c>
      <c r="AA2691" s="46">
        <v>19</v>
      </c>
      <c r="AB2691" s="46" t="s">
        <v>34</v>
      </c>
      <c r="AC2691" s="46" t="s">
        <v>9718</v>
      </c>
    </row>
    <row r="2692" spans="1:29" hidden="1">
      <c r="A2692" s="46">
        <v>23</v>
      </c>
      <c r="B2692" s="46" t="s">
        <v>956</v>
      </c>
      <c r="C2692" s="46" t="s">
        <v>4396</v>
      </c>
      <c r="D2692" s="46" t="s">
        <v>230</v>
      </c>
      <c r="E2692" s="46" t="s">
        <v>5982</v>
      </c>
      <c r="F2692" s="46" t="s">
        <v>9730</v>
      </c>
      <c r="G2692" s="44" t="s">
        <v>9731</v>
      </c>
      <c r="H2692" s="44" t="s">
        <v>46</v>
      </c>
      <c r="I2692" s="46" t="s">
        <v>7919</v>
      </c>
      <c r="J2692" s="44" t="s">
        <v>7920</v>
      </c>
      <c r="M2692" s="46">
        <v>42125</v>
      </c>
      <c r="N2692" s="46" t="s">
        <v>186</v>
      </c>
      <c r="O2692" s="46" t="s">
        <v>191</v>
      </c>
      <c r="P2692" s="46" t="s">
        <v>188</v>
      </c>
      <c r="Q2692" s="46" t="s">
        <v>7</v>
      </c>
      <c r="R2692" s="46" t="s">
        <v>7</v>
      </c>
      <c r="W2692" s="46" t="s">
        <v>189</v>
      </c>
      <c r="AA2692" s="46">
        <v>19</v>
      </c>
      <c r="AB2692" s="46" t="s">
        <v>34</v>
      </c>
      <c r="AC2692" s="46" t="s">
        <v>9718</v>
      </c>
    </row>
    <row r="2693" spans="1:29" hidden="1">
      <c r="A2693" s="46">
        <v>24</v>
      </c>
      <c r="B2693" s="46" t="s">
        <v>956</v>
      </c>
      <c r="C2693" s="46" t="s">
        <v>4396</v>
      </c>
      <c r="D2693" s="46" t="s">
        <v>230</v>
      </c>
      <c r="E2693" s="46" t="s">
        <v>5982</v>
      </c>
      <c r="F2693" s="46" t="s">
        <v>9737</v>
      </c>
      <c r="G2693" s="44" t="s">
        <v>9738</v>
      </c>
      <c r="H2693" s="44" t="s">
        <v>3</v>
      </c>
      <c r="I2693" s="46" t="s">
        <v>9737</v>
      </c>
      <c r="J2693" s="44" t="s">
        <v>9739</v>
      </c>
      <c r="M2693" s="46">
        <v>41640</v>
      </c>
      <c r="N2693" s="46" t="s">
        <v>186</v>
      </c>
      <c r="O2693" s="46" t="s">
        <v>187</v>
      </c>
      <c r="P2693" s="46" t="s">
        <v>193</v>
      </c>
      <c r="Q2693" s="46" t="s">
        <v>4</v>
      </c>
      <c r="R2693" s="46" t="s">
        <v>4</v>
      </c>
      <c r="W2693" s="46" t="s">
        <v>189</v>
      </c>
      <c r="AA2693" s="46">
        <v>24</v>
      </c>
      <c r="AB2693" s="46" t="s">
        <v>34</v>
      </c>
      <c r="AC2693" s="46" t="s">
        <v>9740</v>
      </c>
    </row>
    <row r="2694" spans="1:29" hidden="1">
      <c r="A2694" s="46">
        <v>25</v>
      </c>
      <c r="B2694" s="46" t="s">
        <v>956</v>
      </c>
      <c r="C2694" s="46" t="s">
        <v>4396</v>
      </c>
      <c r="D2694" s="46" t="s">
        <v>230</v>
      </c>
      <c r="E2694" s="46" t="s">
        <v>5982</v>
      </c>
      <c r="F2694" s="46" t="s">
        <v>9737</v>
      </c>
      <c r="G2694" s="44" t="s">
        <v>9738</v>
      </c>
      <c r="H2694" s="44" t="s">
        <v>9</v>
      </c>
      <c r="I2694" s="46" t="s">
        <v>9741</v>
      </c>
      <c r="J2694" s="44" t="s">
        <v>9742</v>
      </c>
      <c r="M2694" s="46">
        <v>42125</v>
      </c>
      <c r="N2694" s="46" t="s">
        <v>186</v>
      </c>
      <c r="O2694" s="46" t="s">
        <v>187</v>
      </c>
      <c r="P2694" s="46" t="s">
        <v>193</v>
      </c>
      <c r="Q2694" s="46" t="s">
        <v>4</v>
      </c>
      <c r="R2694" s="46" t="s">
        <v>4</v>
      </c>
      <c r="W2694" s="46" t="s">
        <v>189</v>
      </c>
      <c r="AA2694" s="46">
        <v>24</v>
      </c>
      <c r="AB2694" s="46" t="s">
        <v>34</v>
      </c>
      <c r="AC2694" s="46" t="s">
        <v>9740</v>
      </c>
    </row>
    <row r="2695" spans="1:29" hidden="1">
      <c r="A2695" s="46">
        <v>26</v>
      </c>
      <c r="B2695" s="46" t="s">
        <v>956</v>
      </c>
      <c r="C2695" s="46" t="s">
        <v>4396</v>
      </c>
      <c r="D2695" s="46" t="s">
        <v>230</v>
      </c>
      <c r="E2695" s="46" t="s">
        <v>5982</v>
      </c>
      <c r="F2695" s="46" t="s">
        <v>9737</v>
      </c>
      <c r="G2695" s="44" t="s">
        <v>9738</v>
      </c>
      <c r="H2695" s="44" t="s">
        <v>3</v>
      </c>
      <c r="I2695" s="46" t="s">
        <v>9743</v>
      </c>
      <c r="J2695" s="44" t="s">
        <v>9744</v>
      </c>
      <c r="M2695" s="46">
        <v>42370</v>
      </c>
      <c r="N2695" s="46" t="s">
        <v>203</v>
      </c>
      <c r="O2695" s="46" t="s">
        <v>187</v>
      </c>
      <c r="P2695" s="46" t="s">
        <v>188</v>
      </c>
      <c r="Q2695" s="46" t="s">
        <v>4</v>
      </c>
      <c r="R2695" s="46" t="s">
        <v>4</v>
      </c>
      <c r="W2695" s="46" t="s">
        <v>189</v>
      </c>
      <c r="AA2695" s="46">
        <v>24</v>
      </c>
      <c r="AB2695" s="46" t="s">
        <v>34</v>
      </c>
      <c r="AC2695" s="46" t="s">
        <v>9740</v>
      </c>
    </row>
    <row r="2696" spans="1:29" hidden="1">
      <c r="A2696" s="46">
        <v>27</v>
      </c>
      <c r="B2696" s="46" t="s">
        <v>956</v>
      </c>
      <c r="C2696" s="46" t="s">
        <v>4396</v>
      </c>
      <c r="D2696" s="46" t="s">
        <v>230</v>
      </c>
      <c r="E2696" s="46" t="s">
        <v>5982</v>
      </c>
      <c r="F2696" s="46" t="s">
        <v>9737</v>
      </c>
      <c r="G2696" s="44" t="s">
        <v>9738</v>
      </c>
      <c r="H2696" s="44" t="s">
        <v>3</v>
      </c>
      <c r="I2696" s="46" t="s">
        <v>9745</v>
      </c>
      <c r="J2696" s="44" t="s">
        <v>9746</v>
      </c>
      <c r="M2696" s="46">
        <v>42370</v>
      </c>
      <c r="N2696" s="46" t="s">
        <v>203</v>
      </c>
      <c r="O2696" s="46" t="s">
        <v>187</v>
      </c>
      <c r="P2696" s="46" t="s">
        <v>200</v>
      </c>
      <c r="Q2696" s="46" t="s">
        <v>4</v>
      </c>
      <c r="R2696" s="46" t="s">
        <v>4</v>
      </c>
      <c r="W2696" s="46" t="s">
        <v>201</v>
      </c>
      <c r="AA2696" s="46">
        <v>24</v>
      </c>
      <c r="AB2696" s="46" t="s">
        <v>34</v>
      </c>
      <c r="AC2696" s="46" t="s">
        <v>9740</v>
      </c>
    </row>
    <row r="2697" spans="1:29" hidden="1">
      <c r="A2697" s="46">
        <v>48</v>
      </c>
      <c r="B2697" s="46" t="s">
        <v>956</v>
      </c>
      <c r="C2697" s="46" t="s">
        <v>4396</v>
      </c>
      <c r="D2697" s="46" t="s">
        <v>230</v>
      </c>
      <c r="E2697" s="46" t="s">
        <v>5982</v>
      </c>
      <c r="F2697" s="46" t="s">
        <v>9737</v>
      </c>
      <c r="G2697" s="44" t="s">
        <v>9738</v>
      </c>
      <c r="H2697" s="44" t="s">
        <v>46</v>
      </c>
      <c r="I2697" s="46" t="s">
        <v>7919</v>
      </c>
      <c r="M2697" s="46">
        <v>42125</v>
      </c>
      <c r="N2697" s="46" t="s">
        <v>186</v>
      </c>
      <c r="O2697" s="46" t="s">
        <v>187</v>
      </c>
      <c r="P2697" s="46" t="s">
        <v>193</v>
      </c>
      <c r="Q2697" s="46" t="s">
        <v>9791</v>
      </c>
      <c r="R2697" s="46" t="s">
        <v>2863</v>
      </c>
      <c r="W2697" s="46" t="s">
        <v>189</v>
      </c>
      <c r="AA2697" s="46">
        <v>24</v>
      </c>
      <c r="AB2697" s="46" t="s">
        <v>34</v>
      </c>
      <c r="AC2697" s="46" t="s">
        <v>9740</v>
      </c>
    </row>
    <row r="2698" spans="1:29" hidden="1">
      <c r="A2698" s="46">
        <v>28</v>
      </c>
      <c r="B2698" s="46" t="s">
        <v>956</v>
      </c>
      <c r="C2698" s="46" t="s">
        <v>4396</v>
      </c>
      <c r="D2698" s="46" t="s">
        <v>230</v>
      </c>
      <c r="E2698" s="46" t="s">
        <v>5982</v>
      </c>
      <c r="F2698" s="46" t="s">
        <v>9747</v>
      </c>
      <c r="G2698" s="44" t="s">
        <v>9748</v>
      </c>
      <c r="H2698" s="44" t="s">
        <v>3</v>
      </c>
      <c r="I2698" s="46" t="s">
        <v>9747</v>
      </c>
      <c r="J2698" s="44" t="s">
        <v>9749</v>
      </c>
      <c r="M2698" s="46">
        <v>42278</v>
      </c>
      <c r="N2698" s="46" t="s">
        <v>186</v>
      </c>
      <c r="O2698" s="46" t="s">
        <v>187</v>
      </c>
      <c r="P2698" s="46" t="s">
        <v>188</v>
      </c>
      <c r="Q2698" s="46" t="s">
        <v>4</v>
      </c>
      <c r="R2698" s="46" t="s">
        <v>4</v>
      </c>
      <c r="W2698" s="46" t="s">
        <v>189</v>
      </c>
      <c r="AA2698" s="46">
        <v>16</v>
      </c>
      <c r="AB2698" s="46" t="s">
        <v>34</v>
      </c>
      <c r="AC2698" s="46" t="s">
        <v>9740</v>
      </c>
    </row>
    <row r="2699" spans="1:29" hidden="1">
      <c r="A2699" s="46">
        <v>29</v>
      </c>
      <c r="B2699" s="46" t="s">
        <v>956</v>
      </c>
      <c r="C2699" s="46" t="s">
        <v>4396</v>
      </c>
      <c r="D2699" s="46" t="s">
        <v>230</v>
      </c>
      <c r="E2699" s="46" t="s">
        <v>5982</v>
      </c>
      <c r="F2699" s="46" t="s">
        <v>9747</v>
      </c>
      <c r="G2699" s="44" t="s">
        <v>9748</v>
      </c>
      <c r="H2699" s="44" t="s">
        <v>5</v>
      </c>
      <c r="I2699" s="46" t="s">
        <v>9750</v>
      </c>
      <c r="J2699" s="44" t="s">
        <v>9751</v>
      </c>
      <c r="M2699" s="46">
        <v>42370</v>
      </c>
      <c r="N2699" s="46" t="s">
        <v>186</v>
      </c>
      <c r="O2699" s="46" t="s">
        <v>187</v>
      </c>
      <c r="P2699" s="46" t="s">
        <v>200</v>
      </c>
      <c r="Q2699" s="46" t="s">
        <v>4</v>
      </c>
      <c r="R2699" s="46" t="s">
        <v>4</v>
      </c>
      <c r="W2699" s="46" t="s">
        <v>201</v>
      </c>
      <c r="AA2699" s="46">
        <v>16</v>
      </c>
      <c r="AB2699" s="46" t="s">
        <v>34</v>
      </c>
      <c r="AC2699" s="46" t="s">
        <v>9740</v>
      </c>
    </row>
    <row r="2700" spans="1:29" hidden="1">
      <c r="A2700" s="46">
        <v>30</v>
      </c>
      <c r="B2700" s="46" t="s">
        <v>956</v>
      </c>
      <c r="C2700" s="46" t="s">
        <v>4396</v>
      </c>
      <c r="D2700" s="46" t="s">
        <v>230</v>
      </c>
      <c r="E2700" s="46" t="s">
        <v>5982</v>
      </c>
      <c r="F2700" s="46" t="s">
        <v>9747</v>
      </c>
      <c r="G2700" s="44" t="s">
        <v>9748</v>
      </c>
      <c r="H2700" s="44" t="s">
        <v>192</v>
      </c>
      <c r="I2700" s="46" t="s">
        <v>9752</v>
      </c>
      <c r="J2700" s="44" t="s">
        <v>9753</v>
      </c>
      <c r="M2700" s="46">
        <v>42278</v>
      </c>
      <c r="N2700" s="46" t="s">
        <v>186</v>
      </c>
      <c r="O2700" s="46" t="s">
        <v>191</v>
      </c>
      <c r="P2700" s="46" t="s">
        <v>188</v>
      </c>
      <c r="Q2700" s="46" t="s">
        <v>4</v>
      </c>
      <c r="R2700" s="46" t="s">
        <v>4</v>
      </c>
      <c r="W2700" s="46" t="s">
        <v>189</v>
      </c>
      <c r="AA2700" s="46">
        <v>16</v>
      </c>
      <c r="AB2700" s="46" t="s">
        <v>34</v>
      </c>
      <c r="AC2700" s="46" t="s">
        <v>9740</v>
      </c>
    </row>
    <row r="2701" spans="1:29" hidden="1">
      <c r="A2701" s="46">
        <v>49</v>
      </c>
      <c r="B2701" s="46" t="s">
        <v>956</v>
      </c>
      <c r="C2701" s="46" t="s">
        <v>4396</v>
      </c>
      <c r="D2701" s="46" t="s">
        <v>230</v>
      </c>
      <c r="E2701" s="46" t="s">
        <v>5982</v>
      </c>
      <c r="F2701" s="46" t="s">
        <v>9747</v>
      </c>
      <c r="G2701" s="44" t="s">
        <v>9748</v>
      </c>
      <c r="H2701" s="44" t="s">
        <v>46</v>
      </c>
      <c r="I2701" s="46" t="s">
        <v>7919</v>
      </c>
      <c r="M2701" s="46">
        <v>42125</v>
      </c>
      <c r="N2701" s="46" t="s">
        <v>186</v>
      </c>
      <c r="O2701" s="46" t="s">
        <v>187</v>
      </c>
      <c r="P2701" s="46" t="s">
        <v>193</v>
      </c>
      <c r="Q2701" s="46" t="s">
        <v>9791</v>
      </c>
      <c r="R2701" s="46" t="s">
        <v>2863</v>
      </c>
      <c r="W2701" s="46" t="s">
        <v>189</v>
      </c>
      <c r="AA2701" s="46">
        <v>16</v>
      </c>
      <c r="AB2701" s="46" t="s">
        <v>34</v>
      </c>
      <c r="AC2701" s="46" t="s">
        <v>9740</v>
      </c>
    </row>
    <row r="2702" spans="1:29" hidden="1">
      <c r="A2702" s="46">
        <v>31</v>
      </c>
      <c r="B2702" s="46" t="s">
        <v>956</v>
      </c>
      <c r="C2702" s="46" t="s">
        <v>4396</v>
      </c>
      <c r="D2702" s="46" t="s">
        <v>230</v>
      </c>
      <c r="E2702" s="46" t="s">
        <v>5982</v>
      </c>
      <c r="F2702" s="46" t="s">
        <v>9754</v>
      </c>
      <c r="G2702" s="44" t="s">
        <v>7955</v>
      </c>
      <c r="H2702" s="44" t="s">
        <v>3</v>
      </c>
      <c r="I2702" s="46" t="s">
        <v>9754</v>
      </c>
      <c r="J2702" s="44" t="s">
        <v>9755</v>
      </c>
      <c r="M2702" s="46">
        <v>42125</v>
      </c>
      <c r="N2702" s="46" t="s">
        <v>186</v>
      </c>
      <c r="O2702" s="46" t="s">
        <v>187</v>
      </c>
      <c r="P2702" s="46" t="s">
        <v>188</v>
      </c>
      <c r="Q2702" s="46" t="s">
        <v>7</v>
      </c>
      <c r="R2702" s="46" t="s">
        <v>7</v>
      </c>
      <c r="W2702" s="46" t="s">
        <v>189</v>
      </c>
      <c r="AA2702" s="46">
        <v>16</v>
      </c>
      <c r="AB2702" s="46" t="s">
        <v>34</v>
      </c>
      <c r="AC2702" s="46" t="s">
        <v>9756</v>
      </c>
    </row>
    <row r="2703" spans="1:29" hidden="1">
      <c r="A2703" s="46">
        <v>32</v>
      </c>
      <c r="B2703" s="46" t="s">
        <v>956</v>
      </c>
      <c r="C2703" s="46" t="s">
        <v>4396</v>
      </c>
      <c r="D2703" s="46" t="s">
        <v>230</v>
      </c>
      <c r="E2703" s="46" t="s">
        <v>5982</v>
      </c>
      <c r="F2703" s="46" t="s">
        <v>9754</v>
      </c>
      <c r="G2703" s="44" t="s">
        <v>7955</v>
      </c>
      <c r="H2703" s="44" t="s">
        <v>3</v>
      </c>
      <c r="I2703" s="46" t="s">
        <v>9757</v>
      </c>
      <c r="J2703" s="44" t="s">
        <v>9758</v>
      </c>
      <c r="M2703" s="46">
        <v>42522</v>
      </c>
      <c r="N2703" s="46" t="s">
        <v>203</v>
      </c>
      <c r="O2703" s="46" t="s">
        <v>187</v>
      </c>
      <c r="P2703" s="46" t="s">
        <v>200</v>
      </c>
      <c r="Q2703" s="46" t="s">
        <v>7</v>
      </c>
      <c r="R2703" s="46" t="s">
        <v>7</v>
      </c>
      <c r="W2703" s="46" t="s">
        <v>201</v>
      </c>
      <c r="AA2703" s="46">
        <v>16</v>
      </c>
      <c r="AB2703" s="46" t="s">
        <v>34</v>
      </c>
      <c r="AC2703" s="46" t="s">
        <v>9756</v>
      </c>
    </row>
    <row r="2704" spans="1:29" hidden="1">
      <c r="A2704" s="46">
        <v>34</v>
      </c>
      <c r="B2704" s="46" t="s">
        <v>956</v>
      </c>
      <c r="C2704" s="46" t="s">
        <v>4396</v>
      </c>
      <c r="D2704" s="46" t="s">
        <v>230</v>
      </c>
      <c r="E2704" s="46" t="s">
        <v>5982</v>
      </c>
      <c r="F2704" s="46" t="s">
        <v>9754</v>
      </c>
      <c r="G2704" s="44" t="s">
        <v>7955</v>
      </c>
      <c r="H2704" s="44" t="s">
        <v>5</v>
      </c>
      <c r="I2704" s="46" t="s">
        <v>9759</v>
      </c>
      <c r="J2704" s="44" t="s">
        <v>9760</v>
      </c>
      <c r="M2704" s="46">
        <v>42278</v>
      </c>
      <c r="N2704" s="46" t="s">
        <v>186</v>
      </c>
      <c r="O2704" s="46" t="s">
        <v>191</v>
      </c>
      <c r="P2704" s="46" t="s">
        <v>200</v>
      </c>
      <c r="Q2704" s="46" t="s">
        <v>7</v>
      </c>
      <c r="R2704" s="46" t="s">
        <v>7</v>
      </c>
      <c r="W2704" s="46" t="s">
        <v>201</v>
      </c>
      <c r="AA2704" s="46">
        <v>16</v>
      </c>
      <c r="AB2704" s="46" t="s">
        <v>34</v>
      </c>
      <c r="AC2704" s="46" t="s">
        <v>9756</v>
      </c>
    </row>
    <row r="2705" spans="1:31" hidden="1">
      <c r="A2705" s="46">
        <v>50</v>
      </c>
      <c r="B2705" s="46" t="s">
        <v>956</v>
      </c>
      <c r="C2705" s="46" t="s">
        <v>4396</v>
      </c>
      <c r="D2705" s="46" t="s">
        <v>230</v>
      </c>
      <c r="E2705" s="46" t="s">
        <v>5982</v>
      </c>
      <c r="F2705" s="46" t="s">
        <v>9754</v>
      </c>
      <c r="G2705" s="44" t="s">
        <v>7955</v>
      </c>
      <c r="H2705" s="44" t="s">
        <v>46</v>
      </c>
      <c r="I2705" s="46" t="s">
        <v>7919</v>
      </c>
      <c r="M2705" s="46">
        <v>42125</v>
      </c>
      <c r="N2705" s="46" t="s">
        <v>186</v>
      </c>
      <c r="O2705" s="46" t="s">
        <v>187</v>
      </c>
      <c r="P2705" s="46" t="s">
        <v>193</v>
      </c>
      <c r="Q2705" s="46" t="s">
        <v>7</v>
      </c>
      <c r="R2705" s="46" t="s">
        <v>7</v>
      </c>
      <c r="W2705" s="46" t="s">
        <v>189</v>
      </c>
      <c r="AA2705" s="46">
        <v>16</v>
      </c>
      <c r="AB2705" s="46" t="s">
        <v>34</v>
      </c>
      <c r="AC2705" s="46" t="s">
        <v>9756</v>
      </c>
    </row>
    <row r="2706" spans="1:31" hidden="1">
      <c r="A2706" s="46">
        <v>36</v>
      </c>
      <c r="B2706" s="46" t="s">
        <v>956</v>
      </c>
      <c r="C2706" s="46" t="s">
        <v>4396</v>
      </c>
      <c r="D2706" s="46" t="s">
        <v>230</v>
      </c>
      <c r="E2706" s="46" t="s">
        <v>5982</v>
      </c>
      <c r="F2706" s="46" t="s">
        <v>9761</v>
      </c>
      <c r="G2706" s="44" t="s">
        <v>9762</v>
      </c>
      <c r="H2706" s="44" t="s">
        <v>3</v>
      </c>
      <c r="I2706" s="46" t="s">
        <v>9761</v>
      </c>
      <c r="J2706" s="44" t="s">
        <v>9763</v>
      </c>
      <c r="M2706" s="46">
        <v>42522</v>
      </c>
      <c r="N2706" s="46" t="s">
        <v>186</v>
      </c>
      <c r="O2706" s="46" t="s">
        <v>187</v>
      </c>
      <c r="P2706" s="46" t="s">
        <v>188</v>
      </c>
      <c r="Q2706" s="46" t="s">
        <v>4</v>
      </c>
      <c r="R2706" s="46" t="s">
        <v>4</v>
      </c>
      <c r="W2706" s="46" t="s">
        <v>189</v>
      </c>
      <c r="AA2706" s="46">
        <v>30</v>
      </c>
      <c r="AB2706" s="46" t="s">
        <v>34</v>
      </c>
      <c r="AC2706" s="46" t="s">
        <v>9764</v>
      </c>
    </row>
    <row r="2707" spans="1:31" hidden="1">
      <c r="A2707" s="46">
        <v>37</v>
      </c>
      <c r="B2707" s="46" t="s">
        <v>956</v>
      </c>
      <c r="C2707" s="46" t="s">
        <v>4396</v>
      </c>
      <c r="D2707" s="46" t="s">
        <v>230</v>
      </c>
      <c r="E2707" s="46" t="s">
        <v>5982</v>
      </c>
      <c r="F2707" s="46" t="s">
        <v>9761</v>
      </c>
      <c r="G2707" s="44" t="s">
        <v>9762</v>
      </c>
      <c r="H2707" s="44" t="s">
        <v>3</v>
      </c>
      <c r="I2707" s="46" t="s">
        <v>9765</v>
      </c>
      <c r="J2707" s="44" t="s">
        <v>9766</v>
      </c>
      <c r="M2707" s="46">
        <v>42156</v>
      </c>
      <c r="N2707" s="46" t="s">
        <v>203</v>
      </c>
      <c r="O2707" s="46" t="s">
        <v>187</v>
      </c>
      <c r="P2707" s="46" t="s">
        <v>200</v>
      </c>
      <c r="Q2707" s="46" t="s">
        <v>4</v>
      </c>
      <c r="R2707" s="46" t="s">
        <v>4</v>
      </c>
      <c r="W2707" s="46" t="s">
        <v>201</v>
      </c>
      <c r="AA2707" s="46">
        <v>30</v>
      </c>
      <c r="AB2707" s="46" t="s">
        <v>34</v>
      </c>
      <c r="AC2707" s="46" t="s">
        <v>9764</v>
      </c>
    </row>
    <row r="2708" spans="1:31" hidden="1">
      <c r="A2708" s="46">
        <v>38</v>
      </c>
      <c r="B2708" s="46" t="s">
        <v>956</v>
      </c>
      <c r="C2708" s="46" t="s">
        <v>4396</v>
      </c>
      <c r="D2708" s="46" t="s">
        <v>230</v>
      </c>
      <c r="E2708" s="46" t="s">
        <v>5982</v>
      </c>
      <c r="F2708" s="46" t="s">
        <v>9761</v>
      </c>
      <c r="G2708" s="44" t="s">
        <v>9762</v>
      </c>
      <c r="H2708" s="44" t="s">
        <v>5</v>
      </c>
      <c r="I2708" s="46" t="s">
        <v>9767</v>
      </c>
      <c r="J2708" s="44" t="s">
        <v>9768</v>
      </c>
      <c r="M2708" s="46">
        <v>42278</v>
      </c>
      <c r="N2708" s="46" t="s">
        <v>186</v>
      </c>
      <c r="O2708" s="46" t="s">
        <v>187</v>
      </c>
      <c r="P2708" s="46" t="s">
        <v>188</v>
      </c>
      <c r="Q2708" s="46" t="s">
        <v>4</v>
      </c>
      <c r="R2708" s="46" t="s">
        <v>4</v>
      </c>
      <c r="W2708" s="46" t="s">
        <v>189</v>
      </c>
      <c r="AA2708" s="46">
        <v>30</v>
      </c>
      <c r="AB2708" s="46" t="s">
        <v>34</v>
      </c>
      <c r="AC2708" s="46" t="s">
        <v>9764</v>
      </c>
    </row>
    <row r="2709" spans="1:31" hidden="1">
      <c r="A2709" s="46">
        <v>51</v>
      </c>
      <c r="B2709" s="46" t="s">
        <v>956</v>
      </c>
      <c r="C2709" s="46" t="s">
        <v>4396</v>
      </c>
      <c r="D2709" s="46" t="s">
        <v>230</v>
      </c>
      <c r="E2709" s="46" t="s">
        <v>5982</v>
      </c>
      <c r="F2709" s="46" t="s">
        <v>9761</v>
      </c>
      <c r="G2709" s="44" t="s">
        <v>9762</v>
      </c>
      <c r="H2709" s="44" t="s">
        <v>46</v>
      </c>
      <c r="I2709" s="46" t="s">
        <v>5373</v>
      </c>
      <c r="M2709" s="46">
        <v>42644</v>
      </c>
      <c r="N2709" s="46" t="s">
        <v>186</v>
      </c>
      <c r="O2709" s="46" t="s">
        <v>187</v>
      </c>
      <c r="P2709" s="46" t="s">
        <v>188</v>
      </c>
      <c r="Q2709" s="46" t="s">
        <v>9791</v>
      </c>
      <c r="R2709" s="46" t="s">
        <v>2863</v>
      </c>
      <c r="W2709" s="46" t="s">
        <v>189</v>
      </c>
      <c r="AA2709" s="46">
        <v>30</v>
      </c>
      <c r="AB2709" s="46" t="s">
        <v>34</v>
      </c>
      <c r="AC2709" s="46" t="s">
        <v>9764</v>
      </c>
    </row>
    <row r="2710" spans="1:31" hidden="1">
      <c r="A2710" s="46">
        <v>39</v>
      </c>
      <c r="B2710" s="46" t="s">
        <v>956</v>
      </c>
      <c r="C2710" s="46" t="s">
        <v>4396</v>
      </c>
      <c r="D2710" s="46" t="s">
        <v>230</v>
      </c>
      <c r="E2710" s="46" t="s">
        <v>5982</v>
      </c>
      <c r="F2710" s="46" t="s">
        <v>9714</v>
      </c>
      <c r="G2710" s="44" t="s">
        <v>9769</v>
      </c>
      <c r="H2710" s="44" t="s">
        <v>3</v>
      </c>
      <c r="I2710" s="46" t="s">
        <v>9714</v>
      </c>
      <c r="J2710" s="44" t="s">
        <v>9716</v>
      </c>
      <c r="M2710" s="46">
        <v>41944</v>
      </c>
      <c r="N2710" s="46" t="s">
        <v>186</v>
      </c>
      <c r="O2710" s="46" t="s">
        <v>187</v>
      </c>
      <c r="P2710" s="46" t="s">
        <v>193</v>
      </c>
      <c r="Q2710" s="46" t="s">
        <v>6</v>
      </c>
      <c r="R2710" s="46" t="s">
        <v>6</v>
      </c>
      <c r="W2710" s="46" t="s">
        <v>189</v>
      </c>
      <c r="AA2710" s="46">
        <v>8</v>
      </c>
      <c r="AB2710" s="46" t="s">
        <v>195</v>
      </c>
      <c r="AC2710" s="46" t="s">
        <v>9718</v>
      </c>
    </row>
    <row r="2711" spans="1:31" hidden="1">
      <c r="A2711" s="46">
        <v>52</v>
      </c>
      <c r="B2711" s="46" t="s">
        <v>956</v>
      </c>
      <c r="C2711" s="46" t="s">
        <v>4396</v>
      </c>
      <c r="D2711" s="46" t="s">
        <v>230</v>
      </c>
      <c r="E2711" s="46" t="s">
        <v>5982</v>
      </c>
      <c r="F2711" s="46" t="s">
        <v>9714</v>
      </c>
      <c r="G2711" s="44" t="s">
        <v>9770</v>
      </c>
      <c r="H2711" s="44" t="s">
        <v>46</v>
      </c>
      <c r="I2711" s="46" t="s">
        <v>7919</v>
      </c>
      <c r="M2711" s="46">
        <v>42125</v>
      </c>
      <c r="N2711" s="46" t="s">
        <v>186</v>
      </c>
      <c r="O2711" s="46" t="s">
        <v>187</v>
      </c>
      <c r="P2711" s="46" t="s">
        <v>193</v>
      </c>
      <c r="Q2711" s="46" t="s">
        <v>6</v>
      </c>
      <c r="R2711" s="46" t="s">
        <v>7</v>
      </c>
      <c r="W2711" s="46" t="s">
        <v>189</v>
      </c>
      <c r="AA2711" s="46">
        <v>8</v>
      </c>
      <c r="AB2711" s="46" t="s">
        <v>195</v>
      </c>
      <c r="AC2711" s="46" t="s">
        <v>9718</v>
      </c>
    </row>
    <row r="2712" spans="1:31" hidden="1">
      <c r="A2712" s="46">
        <v>40</v>
      </c>
      <c r="B2712" s="46" t="s">
        <v>956</v>
      </c>
      <c r="C2712" s="46" t="s">
        <v>4396</v>
      </c>
      <c r="D2712" s="46" t="s">
        <v>230</v>
      </c>
      <c r="E2712" s="46" t="s">
        <v>5982</v>
      </c>
      <c r="F2712" s="46" t="s">
        <v>9771</v>
      </c>
      <c r="G2712" s="44" t="s">
        <v>9772</v>
      </c>
      <c r="H2712" s="44" t="s">
        <v>3</v>
      </c>
      <c r="I2712" s="46" t="s">
        <v>9771</v>
      </c>
      <c r="J2712" s="44" t="s">
        <v>9773</v>
      </c>
      <c r="M2712" s="46">
        <v>42552</v>
      </c>
      <c r="N2712" s="46" t="s">
        <v>186</v>
      </c>
      <c r="O2712" s="46" t="s">
        <v>191</v>
      </c>
      <c r="P2712" s="46" t="s">
        <v>200</v>
      </c>
      <c r="Q2712" s="46" t="s">
        <v>6</v>
      </c>
      <c r="R2712" s="46" t="s">
        <v>6</v>
      </c>
      <c r="W2712" s="46" t="s">
        <v>201</v>
      </c>
      <c r="AA2712" s="46">
        <v>14</v>
      </c>
      <c r="AB2712" s="46" t="s">
        <v>195</v>
      </c>
      <c r="AC2712" s="46" t="s">
        <v>9764</v>
      </c>
    </row>
    <row r="2713" spans="1:31" hidden="1">
      <c r="A2713" s="46">
        <v>53</v>
      </c>
      <c r="B2713" s="46" t="s">
        <v>956</v>
      </c>
      <c r="C2713" s="46" t="s">
        <v>4396</v>
      </c>
      <c r="D2713" s="46" t="s">
        <v>230</v>
      </c>
      <c r="E2713" s="46" t="s">
        <v>5982</v>
      </c>
      <c r="F2713" s="46" t="s">
        <v>9771</v>
      </c>
      <c r="G2713" s="44" t="s">
        <v>9772</v>
      </c>
      <c r="H2713" s="44" t="s">
        <v>46</v>
      </c>
      <c r="I2713" s="46" t="s">
        <v>5373</v>
      </c>
      <c r="M2713" s="46">
        <v>42644</v>
      </c>
      <c r="N2713" s="46" t="s">
        <v>186</v>
      </c>
      <c r="O2713" s="46" t="s">
        <v>187</v>
      </c>
      <c r="P2713" s="46" t="s">
        <v>188</v>
      </c>
      <c r="Q2713" s="46" t="s">
        <v>6</v>
      </c>
      <c r="R2713" s="46" t="s">
        <v>7</v>
      </c>
      <c r="W2713" s="46" t="s">
        <v>189</v>
      </c>
      <c r="AA2713" s="46">
        <v>14</v>
      </c>
      <c r="AB2713" s="46" t="s">
        <v>195</v>
      </c>
      <c r="AC2713" s="46" t="s">
        <v>9764</v>
      </c>
    </row>
    <row r="2714" spans="1:31" hidden="1">
      <c r="A2714" s="46">
        <v>41</v>
      </c>
      <c r="B2714" s="46" t="s">
        <v>956</v>
      </c>
      <c r="C2714" s="46" t="s">
        <v>4396</v>
      </c>
      <c r="D2714" s="46" t="s">
        <v>230</v>
      </c>
      <c r="E2714" s="46" t="s">
        <v>5982</v>
      </c>
      <c r="F2714" s="46" t="s">
        <v>9774</v>
      </c>
      <c r="G2714" s="44" t="s">
        <v>9775</v>
      </c>
      <c r="H2714" s="44" t="s">
        <v>3</v>
      </c>
      <c r="I2714" s="46" t="s">
        <v>9774</v>
      </c>
      <c r="J2714" s="44" t="s">
        <v>9776</v>
      </c>
      <c r="M2714" s="46">
        <v>42095</v>
      </c>
      <c r="N2714" s="46" t="s">
        <v>186</v>
      </c>
      <c r="O2714" s="46" t="s">
        <v>187</v>
      </c>
      <c r="P2714" s="46" t="s">
        <v>188</v>
      </c>
      <c r="Q2714" s="46" t="s">
        <v>7</v>
      </c>
      <c r="R2714" s="46" t="s">
        <v>7</v>
      </c>
      <c r="W2714" s="46" t="s">
        <v>189</v>
      </c>
      <c r="AA2714" s="46">
        <v>11</v>
      </c>
      <c r="AB2714" s="46" t="s">
        <v>195</v>
      </c>
      <c r="AC2714" s="46" t="s">
        <v>9777</v>
      </c>
    </row>
    <row r="2715" spans="1:31" hidden="1">
      <c r="A2715" s="46">
        <v>54</v>
      </c>
      <c r="B2715" s="46" t="s">
        <v>956</v>
      </c>
      <c r="C2715" s="46" t="s">
        <v>4396</v>
      </c>
      <c r="D2715" s="46" t="s">
        <v>230</v>
      </c>
      <c r="E2715" s="46" t="s">
        <v>5982</v>
      </c>
      <c r="F2715" s="46" t="s">
        <v>9774</v>
      </c>
      <c r="G2715" s="44" t="s">
        <v>9775</v>
      </c>
      <c r="H2715" s="44" t="s">
        <v>46</v>
      </c>
      <c r="I2715" s="46" t="s">
        <v>5373</v>
      </c>
      <c r="M2715" s="46">
        <v>42644</v>
      </c>
      <c r="N2715" s="46" t="s">
        <v>186</v>
      </c>
      <c r="O2715" s="46" t="s">
        <v>187</v>
      </c>
      <c r="P2715" s="46" t="s">
        <v>188</v>
      </c>
      <c r="Q2715" s="46" t="s">
        <v>7</v>
      </c>
      <c r="R2715" s="46" t="s">
        <v>7</v>
      </c>
      <c r="W2715" s="46" t="s">
        <v>189</v>
      </c>
      <c r="AA2715" s="46">
        <v>11</v>
      </c>
      <c r="AB2715" s="46" t="s">
        <v>195</v>
      </c>
      <c r="AC2715" s="46" t="s">
        <v>9777</v>
      </c>
    </row>
    <row r="2716" spans="1:31" hidden="1">
      <c r="A2716" s="46">
        <v>42</v>
      </c>
      <c r="B2716" s="46" t="s">
        <v>956</v>
      </c>
      <c r="C2716" s="46" t="s">
        <v>4396</v>
      </c>
      <c r="D2716" s="46" t="s">
        <v>230</v>
      </c>
      <c r="E2716" s="46" t="s">
        <v>5982</v>
      </c>
      <c r="F2716" s="46" t="s">
        <v>9778</v>
      </c>
      <c r="G2716" s="44" t="s">
        <v>9779</v>
      </c>
      <c r="H2716" s="44" t="s">
        <v>3</v>
      </c>
      <c r="I2716" s="46" t="s">
        <v>9778</v>
      </c>
      <c r="J2716" s="44" t="s">
        <v>9780</v>
      </c>
      <c r="M2716" s="46">
        <v>42491</v>
      </c>
      <c r="N2716" s="46" t="s">
        <v>186</v>
      </c>
      <c r="O2716" s="46" t="s">
        <v>187</v>
      </c>
      <c r="P2716" s="46" t="s">
        <v>188</v>
      </c>
      <c r="Q2716" s="46" t="s">
        <v>7</v>
      </c>
      <c r="R2716" s="46" t="s">
        <v>7</v>
      </c>
      <c r="W2716" s="46" t="s">
        <v>189</v>
      </c>
      <c r="AA2716" s="46">
        <v>19</v>
      </c>
      <c r="AB2716" s="46" t="s">
        <v>195</v>
      </c>
      <c r="AC2716" s="46" t="s">
        <v>9781</v>
      </c>
    </row>
    <row r="2717" spans="1:31" hidden="1">
      <c r="A2717" s="46">
        <v>55</v>
      </c>
      <c r="B2717" s="46" t="s">
        <v>956</v>
      </c>
      <c r="C2717" s="46" t="s">
        <v>4396</v>
      </c>
      <c r="D2717" s="46" t="s">
        <v>230</v>
      </c>
      <c r="E2717" s="46" t="s">
        <v>5982</v>
      </c>
      <c r="F2717" s="46" t="s">
        <v>9778</v>
      </c>
      <c r="G2717" s="44" t="s">
        <v>9779</v>
      </c>
      <c r="H2717" s="44" t="s">
        <v>46</v>
      </c>
      <c r="I2717" s="46" t="s">
        <v>7919</v>
      </c>
      <c r="M2717" s="46">
        <v>42125</v>
      </c>
      <c r="N2717" s="46" t="s">
        <v>186</v>
      </c>
      <c r="O2717" s="46" t="s">
        <v>187</v>
      </c>
      <c r="P2717" s="46" t="s">
        <v>193</v>
      </c>
      <c r="Q2717" s="46" t="s">
        <v>7</v>
      </c>
      <c r="R2717" s="46" t="s">
        <v>7</v>
      </c>
      <c r="W2717" s="46" t="s">
        <v>189</v>
      </c>
      <c r="AA2717" s="46">
        <v>19</v>
      </c>
      <c r="AB2717" s="46" t="s">
        <v>195</v>
      </c>
      <c r="AC2717" s="46" t="s">
        <v>9781</v>
      </c>
    </row>
    <row r="2718" spans="1:31" hidden="1">
      <c r="A2718" s="46">
        <v>43</v>
      </c>
      <c r="B2718" s="46" t="s">
        <v>956</v>
      </c>
      <c r="C2718" s="46" t="s">
        <v>4396</v>
      </c>
      <c r="D2718" s="46" t="s">
        <v>230</v>
      </c>
      <c r="E2718" s="46" t="s">
        <v>5982</v>
      </c>
      <c r="F2718" s="46" t="s">
        <v>6023</v>
      </c>
      <c r="G2718" s="44" t="s">
        <v>9782</v>
      </c>
      <c r="H2718" s="44" t="s">
        <v>3</v>
      </c>
      <c r="I2718" s="46" t="s">
        <v>6023</v>
      </c>
      <c r="J2718" s="44" t="s">
        <v>9783</v>
      </c>
      <c r="M2718" s="46">
        <v>42583</v>
      </c>
      <c r="N2718" s="46" t="s">
        <v>186</v>
      </c>
      <c r="O2718" s="46" t="s">
        <v>187</v>
      </c>
      <c r="P2718" s="46" t="s">
        <v>188</v>
      </c>
      <c r="Q2718" s="46" t="s">
        <v>6</v>
      </c>
      <c r="R2718" s="46" t="s">
        <v>6</v>
      </c>
      <c r="W2718" s="46" t="s">
        <v>189</v>
      </c>
      <c r="AA2718" s="46">
        <v>15</v>
      </c>
      <c r="AB2718" s="46" t="s">
        <v>195</v>
      </c>
      <c r="AC2718" s="46" t="s">
        <v>9784</v>
      </c>
    </row>
    <row r="2719" spans="1:31" hidden="1">
      <c r="A2719" s="46">
        <v>56</v>
      </c>
      <c r="B2719" s="46" t="s">
        <v>956</v>
      </c>
      <c r="C2719" s="46" t="s">
        <v>4396</v>
      </c>
      <c r="D2719" s="46" t="s">
        <v>230</v>
      </c>
      <c r="E2719" s="46" t="s">
        <v>5982</v>
      </c>
      <c r="F2719" s="46" t="s">
        <v>6023</v>
      </c>
      <c r="G2719" s="44" t="s">
        <v>9782</v>
      </c>
      <c r="H2719" s="44" t="s">
        <v>46</v>
      </c>
      <c r="I2719" s="46" t="s">
        <v>7919</v>
      </c>
      <c r="M2719" s="46">
        <v>42125</v>
      </c>
      <c r="N2719" s="46" t="s">
        <v>186</v>
      </c>
      <c r="O2719" s="46" t="s">
        <v>187</v>
      </c>
      <c r="P2719" s="46" t="s">
        <v>193</v>
      </c>
      <c r="Q2719" s="46" t="s">
        <v>6</v>
      </c>
      <c r="R2719" s="46" t="s">
        <v>7</v>
      </c>
      <c r="W2719" s="46" t="s">
        <v>189</v>
      </c>
      <c r="AA2719" s="46">
        <v>15</v>
      </c>
      <c r="AB2719" s="46" t="s">
        <v>195</v>
      </c>
      <c r="AC2719" s="46" t="s">
        <v>9784</v>
      </c>
    </row>
    <row r="2720" spans="1:31" hidden="1">
      <c r="A2720" s="46">
        <v>1</v>
      </c>
      <c r="B2720" s="46" t="s">
        <v>228</v>
      </c>
      <c r="C2720" s="46" t="s">
        <v>229</v>
      </c>
      <c r="D2720" s="46" t="s">
        <v>230</v>
      </c>
      <c r="E2720" s="46" t="s">
        <v>231</v>
      </c>
      <c r="F2720" s="46" t="s">
        <v>232</v>
      </c>
      <c r="G2720" s="44" t="s">
        <v>233</v>
      </c>
      <c r="H2720" s="44" t="s">
        <v>3</v>
      </c>
      <c r="I2720" s="46" t="s">
        <v>232</v>
      </c>
      <c r="J2720" s="44">
        <v>26820</v>
      </c>
      <c r="K2720" s="46" t="s">
        <v>234</v>
      </c>
      <c r="L2720" s="46">
        <v>18011490603</v>
      </c>
      <c r="M2720" s="46" t="s">
        <v>194</v>
      </c>
      <c r="N2720" s="46" t="s">
        <v>186</v>
      </c>
      <c r="O2720" s="46" t="s">
        <v>187</v>
      </c>
      <c r="P2720" s="46" t="s">
        <v>193</v>
      </c>
      <c r="Q2720" s="46" t="s">
        <v>4</v>
      </c>
      <c r="R2720" s="46" t="s">
        <v>4</v>
      </c>
      <c r="S2720" s="46" t="s">
        <v>194</v>
      </c>
      <c r="T2720" s="46" t="s">
        <v>194</v>
      </c>
      <c r="U2720" s="46" t="s">
        <v>194</v>
      </c>
      <c r="W2720" s="46" t="s">
        <v>189</v>
      </c>
      <c r="X2720" s="46" t="s">
        <v>235</v>
      </c>
      <c r="Z2720" s="46" t="s">
        <v>199</v>
      </c>
      <c r="AA2720" s="46">
        <v>23</v>
      </c>
      <c r="AB2720" s="46" t="s">
        <v>195</v>
      </c>
      <c r="AC2720" s="46" t="s">
        <v>236</v>
      </c>
      <c r="AD2720" s="46" t="s">
        <v>190</v>
      </c>
      <c r="AE2720" s="46" t="s">
        <v>196</v>
      </c>
    </row>
    <row r="2721" spans="1:31" hidden="1">
      <c r="A2721" s="46">
        <v>2</v>
      </c>
      <c r="B2721" s="46" t="s">
        <v>228</v>
      </c>
      <c r="C2721" s="46" t="s">
        <v>229</v>
      </c>
      <c r="D2721" s="46" t="s">
        <v>230</v>
      </c>
      <c r="E2721" s="46" t="s">
        <v>231</v>
      </c>
      <c r="F2721" s="46" t="s">
        <v>232</v>
      </c>
      <c r="G2721" s="44" t="s">
        <v>233</v>
      </c>
      <c r="H2721" s="44" t="s">
        <v>3</v>
      </c>
      <c r="I2721" s="46" t="s">
        <v>237</v>
      </c>
      <c r="J2721" s="44">
        <v>37222</v>
      </c>
      <c r="K2721" s="46" t="s">
        <v>238</v>
      </c>
      <c r="L2721" s="46">
        <v>13684066838</v>
      </c>
      <c r="M2721" s="46">
        <v>42619</v>
      </c>
      <c r="N2721" s="46" t="s">
        <v>203</v>
      </c>
      <c r="O2721" s="46" t="s">
        <v>191</v>
      </c>
      <c r="P2721" s="46" t="s">
        <v>200</v>
      </c>
      <c r="Q2721" s="46" t="s">
        <v>4</v>
      </c>
      <c r="R2721" s="46" t="s">
        <v>4</v>
      </c>
      <c r="W2721" s="46" t="s">
        <v>201</v>
      </c>
      <c r="X2721" s="46" t="s">
        <v>239</v>
      </c>
      <c r="Z2721" s="46" t="s">
        <v>198</v>
      </c>
      <c r="AA2721" s="46">
        <v>23</v>
      </c>
      <c r="AB2721" s="46" t="s">
        <v>195</v>
      </c>
      <c r="AC2721" s="46" t="s">
        <v>236</v>
      </c>
      <c r="AD2721" s="46" t="s">
        <v>201</v>
      </c>
    </row>
    <row r="2722" spans="1:31" hidden="1">
      <c r="A2722" s="46">
        <v>3</v>
      </c>
      <c r="B2722" s="46" t="s">
        <v>228</v>
      </c>
      <c r="C2722" s="46" t="s">
        <v>229</v>
      </c>
      <c r="D2722" s="46" t="s">
        <v>230</v>
      </c>
      <c r="E2722" s="46" t="s">
        <v>231</v>
      </c>
      <c r="F2722" s="46" t="s">
        <v>232</v>
      </c>
      <c r="G2722" s="44" t="s">
        <v>233</v>
      </c>
      <c r="H2722" s="44" t="s">
        <v>5</v>
      </c>
      <c r="I2722" s="46" t="s">
        <v>240</v>
      </c>
      <c r="J2722" s="44">
        <v>25798</v>
      </c>
      <c r="K2722" s="46" t="s">
        <v>241</v>
      </c>
      <c r="L2722" s="46">
        <v>18202820433</v>
      </c>
      <c r="M2722" s="46">
        <v>42248</v>
      </c>
      <c r="N2722" s="46" t="s">
        <v>186</v>
      </c>
      <c r="O2722" s="46" t="s">
        <v>187</v>
      </c>
      <c r="P2722" s="46" t="s">
        <v>188</v>
      </c>
      <c r="Q2722" s="46" t="s">
        <v>4</v>
      </c>
      <c r="R2722" s="46" t="s">
        <v>4</v>
      </c>
      <c r="S2722" s="46" t="s">
        <v>6</v>
      </c>
      <c r="T2722" s="46" t="s">
        <v>7</v>
      </c>
      <c r="U2722" s="46" t="s">
        <v>242</v>
      </c>
      <c r="V2722" s="46">
        <v>42543</v>
      </c>
      <c r="W2722" s="46" t="s">
        <v>189</v>
      </c>
      <c r="Z2722" s="46" t="s">
        <v>199</v>
      </c>
      <c r="AA2722" s="46">
        <v>23</v>
      </c>
      <c r="AB2722" s="46" t="s">
        <v>195</v>
      </c>
      <c r="AC2722" s="46" t="s">
        <v>236</v>
      </c>
      <c r="AD2722" s="46" t="s">
        <v>201</v>
      </c>
    </row>
    <row r="2723" spans="1:31" hidden="1">
      <c r="A2723" s="46">
        <v>4</v>
      </c>
      <c r="B2723" s="46" t="s">
        <v>228</v>
      </c>
      <c r="C2723" s="46" t="s">
        <v>229</v>
      </c>
      <c r="D2723" s="46" t="s">
        <v>230</v>
      </c>
      <c r="E2723" s="46" t="s">
        <v>231</v>
      </c>
      <c r="F2723" s="46" t="s">
        <v>232</v>
      </c>
      <c r="G2723" s="44" t="s">
        <v>233</v>
      </c>
      <c r="H2723" s="44" t="s">
        <v>5</v>
      </c>
      <c r="I2723" s="46" t="s">
        <v>243</v>
      </c>
      <c r="J2723" s="44">
        <v>31304</v>
      </c>
      <c r="K2723" s="46" t="s">
        <v>244</v>
      </c>
      <c r="L2723" s="46">
        <v>13679074205</v>
      </c>
      <c r="N2723" s="46" t="s">
        <v>186</v>
      </c>
      <c r="O2723" s="46" t="s">
        <v>191</v>
      </c>
      <c r="P2723" s="46" t="s">
        <v>188</v>
      </c>
      <c r="Q2723" s="46" t="s">
        <v>4</v>
      </c>
      <c r="R2723" s="46" t="s">
        <v>4</v>
      </c>
      <c r="W2723" s="46" t="s">
        <v>189</v>
      </c>
      <c r="X2723" s="46" t="s">
        <v>245</v>
      </c>
      <c r="Z2723" s="46" t="s">
        <v>198</v>
      </c>
      <c r="AA2723" s="46">
        <v>23</v>
      </c>
      <c r="AB2723" s="46" t="s">
        <v>195</v>
      </c>
      <c r="AC2723" s="46" t="s">
        <v>236</v>
      </c>
      <c r="AD2723" s="46" t="s">
        <v>201</v>
      </c>
    </row>
    <row r="2724" spans="1:31" hidden="1">
      <c r="A2724" s="46">
        <v>5</v>
      </c>
      <c r="B2724" s="46" t="s">
        <v>228</v>
      </c>
      <c r="C2724" s="46" t="s">
        <v>229</v>
      </c>
      <c r="D2724" s="46" t="s">
        <v>230</v>
      </c>
      <c r="E2724" s="46" t="s">
        <v>231</v>
      </c>
      <c r="F2724" s="46" t="s">
        <v>232</v>
      </c>
      <c r="G2724" s="44" t="s">
        <v>233</v>
      </c>
      <c r="H2724" s="44" t="s">
        <v>5</v>
      </c>
      <c r="I2724" s="46" t="s">
        <v>246</v>
      </c>
      <c r="J2724" s="44">
        <v>49500</v>
      </c>
      <c r="K2724" s="46" t="s">
        <v>247</v>
      </c>
      <c r="L2724" s="46">
        <v>18982096961</v>
      </c>
      <c r="N2724" s="46" t="s">
        <v>203</v>
      </c>
      <c r="O2724" s="46" t="s">
        <v>191</v>
      </c>
      <c r="P2724" s="46" t="s">
        <v>200</v>
      </c>
      <c r="Q2724" s="46" t="s">
        <v>4</v>
      </c>
      <c r="R2724" s="46" t="s">
        <v>4</v>
      </c>
      <c r="W2724" s="46" t="s">
        <v>201</v>
      </c>
      <c r="X2724" s="46" t="s">
        <v>248</v>
      </c>
      <c r="Z2724" s="46" t="s">
        <v>198</v>
      </c>
      <c r="AA2724" s="46">
        <v>23</v>
      </c>
      <c r="AB2724" s="46" t="s">
        <v>195</v>
      </c>
      <c r="AC2724" s="46" t="s">
        <v>236</v>
      </c>
      <c r="AD2724" s="46" t="s">
        <v>201</v>
      </c>
    </row>
    <row r="2725" spans="1:31" hidden="1">
      <c r="A2725" s="46">
        <v>6</v>
      </c>
      <c r="B2725" s="46" t="s">
        <v>228</v>
      </c>
      <c r="C2725" s="46" t="s">
        <v>229</v>
      </c>
      <c r="D2725" s="46" t="s">
        <v>230</v>
      </c>
      <c r="E2725" s="46" t="s">
        <v>231</v>
      </c>
      <c r="F2725" s="46" t="s">
        <v>232</v>
      </c>
      <c r="G2725" s="44" t="s">
        <v>233</v>
      </c>
      <c r="H2725" s="44" t="s">
        <v>5</v>
      </c>
      <c r="I2725" s="46" t="s">
        <v>249</v>
      </c>
      <c r="J2725" s="44">
        <v>28237</v>
      </c>
      <c r="K2725" s="46" t="s">
        <v>250</v>
      </c>
      <c r="L2725" s="46">
        <v>18200355361</v>
      </c>
      <c r="N2725" s="46" t="s">
        <v>203</v>
      </c>
      <c r="O2725" s="46" t="s">
        <v>191</v>
      </c>
      <c r="P2725" s="46" t="s">
        <v>200</v>
      </c>
      <c r="Q2725" s="46" t="s">
        <v>4</v>
      </c>
      <c r="R2725" s="46" t="s">
        <v>4</v>
      </c>
      <c r="W2725" s="46" t="s">
        <v>201</v>
      </c>
      <c r="X2725" s="46" t="s">
        <v>251</v>
      </c>
      <c r="Z2725" s="46" t="s">
        <v>198</v>
      </c>
      <c r="AA2725" s="46">
        <v>23</v>
      </c>
      <c r="AB2725" s="46" t="s">
        <v>195</v>
      </c>
      <c r="AC2725" s="46" t="s">
        <v>236</v>
      </c>
      <c r="AD2725" s="46" t="s">
        <v>201</v>
      </c>
    </row>
    <row r="2726" spans="1:31" hidden="1">
      <c r="A2726" s="46">
        <v>7</v>
      </c>
      <c r="B2726" s="46" t="s">
        <v>228</v>
      </c>
      <c r="C2726" s="46" t="s">
        <v>229</v>
      </c>
      <c r="D2726" s="46" t="s">
        <v>230</v>
      </c>
      <c r="E2726" s="46" t="s">
        <v>231</v>
      </c>
      <c r="F2726" s="46" t="s">
        <v>232</v>
      </c>
      <c r="G2726" s="44" t="s">
        <v>233</v>
      </c>
      <c r="H2726" s="44" t="s">
        <v>5</v>
      </c>
      <c r="I2726" s="46" t="s">
        <v>252</v>
      </c>
      <c r="J2726" s="44">
        <v>40959</v>
      </c>
      <c r="K2726" s="46" t="s">
        <v>253</v>
      </c>
      <c r="L2726" s="46">
        <v>18349258678</v>
      </c>
      <c r="N2726" s="46" t="s">
        <v>203</v>
      </c>
      <c r="O2726" s="46" t="s">
        <v>191</v>
      </c>
      <c r="P2726" s="46" t="s">
        <v>200</v>
      </c>
      <c r="Q2726" s="46" t="s">
        <v>4</v>
      </c>
      <c r="R2726" s="46" t="s">
        <v>4</v>
      </c>
      <c r="W2726" s="46" t="s">
        <v>201</v>
      </c>
      <c r="X2726" s="46" t="s">
        <v>254</v>
      </c>
      <c r="Z2726" s="46" t="s">
        <v>198</v>
      </c>
      <c r="AA2726" s="46">
        <v>23</v>
      </c>
      <c r="AB2726" s="46" t="s">
        <v>195</v>
      </c>
      <c r="AC2726" s="46" t="s">
        <v>236</v>
      </c>
      <c r="AD2726" s="46" t="s">
        <v>201</v>
      </c>
    </row>
    <row r="2727" spans="1:31" hidden="1">
      <c r="A2727" s="46">
        <v>8</v>
      </c>
      <c r="B2727" s="46" t="s">
        <v>228</v>
      </c>
      <c r="C2727" s="46" t="s">
        <v>229</v>
      </c>
      <c r="D2727" s="46" t="s">
        <v>230</v>
      </c>
      <c r="E2727" s="46" t="s">
        <v>231</v>
      </c>
      <c r="F2727" s="46" t="s">
        <v>232</v>
      </c>
      <c r="G2727" s="44" t="s">
        <v>233</v>
      </c>
      <c r="H2727" s="44" t="s">
        <v>192</v>
      </c>
      <c r="I2727" s="46" t="s">
        <v>255</v>
      </c>
      <c r="J2727" s="44">
        <v>25881</v>
      </c>
      <c r="K2727" s="46" t="s">
        <v>256</v>
      </c>
      <c r="L2727" s="46">
        <v>18280044160</v>
      </c>
      <c r="M2727" s="46">
        <v>42248</v>
      </c>
      <c r="N2727" s="46" t="s">
        <v>186</v>
      </c>
      <c r="O2727" s="46" t="s">
        <v>187</v>
      </c>
      <c r="P2727" s="46" t="s">
        <v>193</v>
      </c>
      <c r="Q2727" s="46" t="s">
        <v>4</v>
      </c>
      <c r="R2727" s="46" t="s">
        <v>4</v>
      </c>
      <c r="S2727" s="46" t="s">
        <v>194</v>
      </c>
      <c r="T2727" s="46" t="s">
        <v>194</v>
      </c>
      <c r="U2727" s="46" t="s">
        <v>194</v>
      </c>
      <c r="V2727" s="46">
        <v>42332</v>
      </c>
      <c r="W2727" s="46" t="s">
        <v>189</v>
      </c>
      <c r="Z2727" s="46" t="s">
        <v>199</v>
      </c>
      <c r="AA2727" s="46">
        <v>23</v>
      </c>
      <c r="AB2727" s="46" t="s">
        <v>195</v>
      </c>
      <c r="AC2727" s="46" t="s">
        <v>236</v>
      </c>
      <c r="AD2727" s="46" t="s">
        <v>201</v>
      </c>
    </row>
    <row r="2728" spans="1:31" hidden="1">
      <c r="A2728" s="46">
        <v>9</v>
      </c>
      <c r="B2728" s="46" t="s">
        <v>228</v>
      </c>
      <c r="C2728" s="46" t="s">
        <v>229</v>
      </c>
      <c r="D2728" s="46" t="s">
        <v>230</v>
      </c>
      <c r="E2728" s="46" t="s">
        <v>231</v>
      </c>
      <c r="F2728" s="46" t="s">
        <v>232</v>
      </c>
      <c r="G2728" s="44" t="s">
        <v>233</v>
      </c>
      <c r="H2728" s="44" t="s">
        <v>192</v>
      </c>
      <c r="I2728" s="46" t="s">
        <v>257</v>
      </c>
      <c r="J2728" s="44">
        <v>37002</v>
      </c>
      <c r="K2728" s="46" t="s">
        <v>258</v>
      </c>
      <c r="L2728" s="46">
        <v>15828452822</v>
      </c>
      <c r="N2728" s="46" t="s">
        <v>203</v>
      </c>
      <c r="O2728" s="46" t="s">
        <v>191</v>
      </c>
      <c r="P2728" s="46" t="s">
        <v>200</v>
      </c>
      <c r="Q2728" s="46" t="s">
        <v>4</v>
      </c>
      <c r="R2728" s="46" t="s">
        <v>4</v>
      </c>
      <c r="W2728" s="46" t="s">
        <v>201</v>
      </c>
      <c r="X2728" s="46" t="s">
        <v>259</v>
      </c>
      <c r="Z2728" s="46" t="s">
        <v>198</v>
      </c>
      <c r="AA2728" s="46">
        <v>23</v>
      </c>
      <c r="AB2728" s="46" t="s">
        <v>195</v>
      </c>
      <c r="AC2728" s="46" t="s">
        <v>236</v>
      </c>
      <c r="AD2728" s="46" t="s">
        <v>201</v>
      </c>
    </row>
    <row r="2729" spans="1:31" hidden="1">
      <c r="A2729" s="46">
        <v>10</v>
      </c>
      <c r="B2729" s="46" t="s">
        <v>228</v>
      </c>
      <c r="C2729" s="46" t="s">
        <v>229</v>
      </c>
      <c r="D2729" s="46" t="s">
        <v>230</v>
      </c>
      <c r="E2729" s="46" t="s">
        <v>231</v>
      </c>
      <c r="F2729" s="46" t="s">
        <v>232</v>
      </c>
      <c r="G2729" s="44" t="s">
        <v>233</v>
      </c>
      <c r="H2729" s="44" t="s">
        <v>46</v>
      </c>
      <c r="I2729" s="46" t="s">
        <v>260</v>
      </c>
      <c r="J2729" s="44">
        <v>52231</v>
      </c>
      <c r="K2729" s="46" t="s">
        <v>261</v>
      </c>
      <c r="L2729" s="46">
        <v>15882285391</v>
      </c>
      <c r="N2729" s="46" t="s">
        <v>186</v>
      </c>
      <c r="O2729" s="46" t="s">
        <v>191</v>
      </c>
      <c r="P2729" s="46" t="s">
        <v>188</v>
      </c>
      <c r="Q2729" s="46" t="s">
        <v>4</v>
      </c>
      <c r="R2729" s="46" t="s">
        <v>4</v>
      </c>
      <c r="V2729" s="46">
        <v>42551</v>
      </c>
      <c r="W2729" s="46" t="s">
        <v>189</v>
      </c>
      <c r="Z2729" s="46" t="s">
        <v>199</v>
      </c>
      <c r="AA2729" s="46">
        <v>23</v>
      </c>
      <c r="AB2729" s="46" t="s">
        <v>195</v>
      </c>
      <c r="AC2729" s="46" t="s">
        <v>236</v>
      </c>
      <c r="AD2729" s="46" t="s">
        <v>201</v>
      </c>
      <c r="AE2729" s="46" t="s">
        <v>262</v>
      </c>
    </row>
    <row r="2730" spans="1:31" hidden="1">
      <c r="A2730" s="46">
        <v>11</v>
      </c>
      <c r="B2730" s="46" t="s">
        <v>228</v>
      </c>
      <c r="C2730" s="46" t="s">
        <v>229</v>
      </c>
      <c r="D2730" s="46" t="s">
        <v>230</v>
      </c>
      <c r="E2730" s="46" t="s">
        <v>231</v>
      </c>
      <c r="F2730" s="46" t="s">
        <v>263</v>
      </c>
      <c r="G2730" s="44" t="s">
        <v>264</v>
      </c>
      <c r="H2730" s="44" t="s">
        <v>3</v>
      </c>
      <c r="I2730" s="46" t="s">
        <v>263</v>
      </c>
      <c r="J2730" s="44">
        <v>42077</v>
      </c>
      <c r="K2730" s="46" t="s">
        <v>265</v>
      </c>
      <c r="L2730" s="46">
        <v>15280990902</v>
      </c>
      <c r="M2730" s="46">
        <v>42612</v>
      </c>
      <c r="N2730" s="46" t="s">
        <v>186</v>
      </c>
      <c r="O2730" s="46" t="s">
        <v>187</v>
      </c>
      <c r="P2730" s="46" t="s">
        <v>188</v>
      </c>
      <c r="Q2730" s="46" t="s">
        <v>4</v>
      </c>
      <c r="R2730" s="46" t="s">
        <v>4</v>
      </c>
      <c r="S2730" s="46" t="s">
        <v>266</v>
      </c>
      <c r="T2730" s="46" t="s">
        <v>267</v>
      </c>
      <c r="U2730" s="46" t="s">
        <v>242</v>
      </c>
      <c r="V2730" s="46">
        <v>42640</v>
      </c>
      <c r="W2730" s="46" t="s">
        <v>189</v>
      </c>
      <c r="X2730" s="46" t="s">
        <v>268</v>
      </c>
      <c r="Y2730" s="46" t="s">
        <v>269</v>
      </c>
      <c r="Z2730" s="46" t="s">
        <v>198</v>
      </c>
      <c r="AA2730" s="46">
        <v>36</v>
      </c>
      <c r="AB2730" s="46" t="s">
        <v>34</v>
      </c>
      <c r="AC2730" s="46" t="s">
        <v>236</v>
      </c>
      <c r="AD2730" s="46" t="s">
        <v>201</v>
      </c>
    </row>
    <row r="2731" spans="1:31" hidden="1">
      <c r="A2731" s="46">
        <v>12</v>
      </c>
      <c r="B2731" s="46" t="s">
        <v>228</v>
      </c>
      <c r="C2731" s="46" t="s">
        <v>229</v>
      </c>
      <c r="D2731" s="46" t="s">
        <v>230</v>
      </c>
      <c r="E2731" s="46" t="s">
        <v>231</v>
      </c>
      <c r="F2731" s="46" t="s">
        <v>263</v>
      </c>
      <c r="G2731" s="44" t="s">
        <v>264</v>
      </c>
      <c r="H2731" s="44" t="s">
        <v>3</v>
      </c>
      <c r="I2731" s="46" t="s">
        <v>226</v>
      </c>
      <c r="J2731" s="44">
        <v>72407</v>
      </c>
      <c r="K2731" s="46" t="s">
        <v>270</v>
      </c>
      <c r="L2731" s="46">
        <v>15680868267</v>
      </c>
      <c r="M2731" s="46">
        <v>42612</v>
      </c>
      <c r="N2731" s="46" t="s">
        <v>203</v>
      </c>
      <c r="O2731" s="46" t="s">
        <v>191</v>
      </c>
      <c r="P2731" s="46" t="s">
        <v>188</v>
      </c>
      <c r="Q2731" s="46" t="s">
        <v>4</v>
      </c>
      <c r="R2731" s="46" t="s">
        <v>4</v>
      </c>
      <c r="S2731" s="46" t="s">
        <v>266</v>
      </c>
      <c r="T2731" s="46" t="s">
        <v>267</v>
      </c>
      <c r="U2731" s="46" t="s">
        <v>242</v>
      </c>
      <c r="V2731" s="46">
        <v>42691</v>
      </c>
      <c r="W2731" s="46" t="s">
        <v>189</v>
      </c>
      <c r="X2731" s="46" t="s">
        <v>268</v>
      </c>
      <c r="Y2731" s="46" t="s">
        <v>269</v>
      </c>
      <c r="Z2731" s="46" t="s">
        <v>198</v>
      </c>
      <c r="AA2731" s="46">
        <v>36</v>
      </c>
      <c r="AB2731" s="46" t="s">
        <v>34</v>
      </c>
      <c r="AC2731" s="46" t="s">
        <v>236</v>
      </c>
      <c r="AD2731" s="46" t="s">
        <v>201</v>
      </c>
    </row>
    <row r="2732" spans="1:31" hidden="1">
      <c r="A2732" s="46">
        <v>13</v>
      </c>
      <c r="B2732" s="46" t="s">
        <v>228</v>
      </c>
      <c r="C2732" s="46" t="s">
        <v>229</v>
      </c>
      <c r="D2732" s="46" t="s">
        <v>230</v>
      </c>
      <c r="E2732" s="46" t="s">
        <v>231</v>
      </c>
      <c r="F2732" s="46" t="s">
        <v>263</v>
      </c>
      <c r="G2732" s="44" t="s">
        <v>264</v>
      </c>
      <c r="H2732" s="44" t="s">
        <v>9</v>
      </c>
      <c r="I2732" s="46" t="s">
        <v>271</v>
      </c>
      <c r="J2732" s="44">
        <v>23878</v>
      </c>
      <c r="K2732" s="46" t="s">
        <v>272</v>
      </c>
      <c r="L2732" s="46">
        <v>15008210913</v>
      </c>
      <c r="M2732" s="46">
        <v>42248</v>
      </c>
      <c r="N2732" s="46" t="s">
        <v>186</v>
      </c>
      <c r="O2732" s="46" t="s">
        <v>187</v>
      </c>
      <c r="P2732" s="46" t="s">
        <v>188</v>
      </c>
      <c r="Q2732" s="46" t="s">
        <v>4</v>
      </c>
      <c r="R2732" s="46" t="s">
        <v>4</v>
      </c>
      <c r="S2732" s="46" t="s">
        <v>194</v>
      </c>
      <c r="T2732" s="46" t="s">
        <v>194</v>
      </c>
      <c r="U2732" s="46" t="s">
        <v>194</v>
      </c>
      <c r="V2732" s="46">
        <v>42332</v>
      </c>
      <c r="W2732" s="46" t="s">
        <v>189</v>
      </c>
      <c r="Z2732" s="46" t="s">
        <v>199</v>
      </c>
      <c r="AA2732" s="46">
        <v>36</v>
      </c>
      <c r="AB2732" s="46" t="s">
        <v>34</v>
      </c>
      <c r="AC2732" s="46" t="s">
        <v>236</v>
      </c>
      <c r="AD2732" s="46" t="s">
        <v>190</v>
      </c>
      <c r="AE2732" s="46" t="s">
        <v>196</v>
      </c>
    </row>
    <row r="2733" spans="1:31" hidden="1">
      <c r="A2733" s="46">
        <v>14</v>
      </c>
      <c r="B2733" s="46" t="s">
        <v>228</v>
      </c>
      <c r="C2733" s="46" t="s">
        <v>229</v>
      </c>
      <c r="D2733" s="46" t="s">
        <v>230</v>
      </c>
      <c r="E2733" s="46" t="s">
        <v>231</v>
      </c>
      <c r="F2733" s="46" t="s">
        <v>263</v>
      </c>
      <c r="G2733" s="44" t="s">
        <v>264</v>
      </c>
      <c r="H2733" s="44" t="s">
        <v>9</v>
      </c>
      <c r="I2733" s="46" t="s">
        <v>273</v>
      </c>
      <c r="J2733" s="44">
        <v>35700</v>
      </c>
      <c r="K2733" s="46" t="s">
        <v>274</v>
      </c>
      <c r="L2733" s="46">
        <v>13056661994</v>
      </c>
      <c r="N2733" s="46" t="s">
        <v>203</v>
      </c>
      <c r="O2733" s="46" t="s">
        <v>187</v>
      </c>
      <c r="P2733" s="46" t="s">
        <v>200</v>
      </c>
      <c r="Q2733" s="46" t="s">
        <v>4</v>
      </c>
      <c r="R2733" s="46" t="s">
        <v>4</v>
      </c>
      <c r="W2733" s="46" t="s">
        <v>201</v>
      </c>
      <c r="X2733" s="46" t="s">
        <v>275</v>
      </c>
      <c r="Z2733" s="46" t="s">
        <v>198</v>
      </c>
      <c r="AA2733" s="46">
        <v>36</v>
      </c>
      <c r="AB2733" s="46" t="s">
        <v>34</v>
      </c>
      <c r="AC2733" s="46" t="s">
        <v>236</v>
      </c>
      <c r="AD2733" s="46" t="s">
        <v>201</v>
      </c>
    </row>
    <row r="2734" spans="1:31" hidden="1">
      <c r="A2734" s="46">
        <v>15</v>
      </c>
      <c r="B2734" s="46" t="s">
        <v>228</v>
      </c>
      <c r="C2734" s="46" t="s">
        <v>229</v>
      </c>
      <c r="D2734" s="46" t="s">
        <v>230</v>
      </c>
      <c r="E2734" s="46" t="s">
        <v>231</v>
      </c>
      <c r="F2734" s="46" t="s">
        <v>263</v>
      </c>
      <c r="G2734" s="44" t="s">
        <v>264</v>
      </c>
      <c r="H2734" s="44" t="s">
        <v>46</v>
      </c>
      <c r="I2734" s="46" t="s">
        <v>260</v>
      </c>
      <c r="J2734" s="44">
        <v>52231</v>
      </c>
      <c r="K2734" s="46" t="s">
        <v>261</v>
      </c>
      <c r="L2734" s="46">
        <v>15882285391</v>
      </c>
      <c r="N2734" s="46" t="s">
        <v>186</v>
      </c>
      <c r="O2734" s="46" t="s">
        <v>191</v>
      </c>
      <c r="P2734" s="46" t="s">
        <v>188</v>
      </c>
      <c r="Q2734" s="46" t="s">
        <v>4</v>
      </c>
      <c r="R2734" s="46" t="s">
        <v>4</v>
      </c>
      <c r="V2734" s="46">
        <v>42551</v>
      </c>
      <c r="W2734" s="46" t="s">
        <v>189</v>
      </c>
      <c r="Z2734" s="46" t="s">
        <v>199</v>
      </c>
      <c r="AA2734" s="46">
        <v>36</v>
      </c>
      <c r="AB2734" s="46" t="s">
        <v>34</v>
      </c>
      <c r="AC2734" s="46" t="s">
        <v>236</v>
      </c>
      <c r="AD2734" s="46" t="s">
        <v>201</v>
      </c>
    </row>
    <row r="2735" spans="1:31" hidden="1">
      <c r="A2735" s="46">
        <v>16</v>
      </c>
      <c r="B2735" s="46" t="s">
        <v>228</v>
      </c>
      <c r="C2735" s="46" t="s">
        <v>229</v>
      </c>
      <c r="D2735" s="46" t="s">
        <v>230</v>
      </c>
      <c r="E2735" s="46" t="s">
        <v>231</v>
      </c>
      <c r="F2735" s="46" t="s">
        <v>242</v>
      </c>
      <c r="G2735" s="44" t="s">
        <v>276</v>
      </c>
      <c r="H2735" s="44" t="s">
        <v>3</v>
      </c>
      <c r="I2735" s="46" t="s">
        <v>242</v>
      </c>
      <c r="J2735" s="44">
        <v>24541</v>
      </c>
      <c r="K2735" s="46" t="s">
        <v>277</v>
      </c>
      <c r="L2735" s="46">
        <v>18190731032</v>
      </c>
      <c r="M2735" s="46" t="s">
        <v>194</v>
      </c>
      <c r="N2735" s="46" t="s">
        <v>186</v>
      </c>
      <c r="O2735" s="46" t="s">
        <v>187</v>
      </c>
      <c r="P2735" s="46" t="s">
        <v>193</v>
      </c>
      <c r="Q2735" s="46" t="s">
        <v>7</v>
      </c>
      <c r="R2735" s="46" t="s">
        <v>7</v>
      </c>
      <c r="S2735" s="46" t="s">
        <v>194</v>
      </c>
      <c r="T2735" s="46" t="s">
        <v>194</v>
      </c>
      <c r="U2735" s="46" t="s">
        <v>194</v>
      </c>
      <c r="W2735" s="46" t="s">
        <v>189</v>
      </c>
      <c r="Z2735" s="46" t="s">
        <v>199</v>
      </c>
      <c r="AA2735" s="46">
        <v>27</v>
      </c>
      <c r="AB2735" s="46" t="s">
        <v>195</v>
      </c>
      <c r="AC2735" s="46" t="s">
        <v>236</v>
      </c>
      <c r="AD2735" s="46" t="s">
        <v>190</v>
      </c>
      <c r="AE2735" s="46" t="s">
        <v>196</v>
      </c>
    </row>
    <row r="2736" spans="1:31" hidden="1">
      <c r="A2736" s="46">
        <v>17</v>
      </c>
      <c r="B2736" s="46" t="s">
        <v>228</v>
      </c>
      <c r="C2736" s="46" t="s">
        <v>229</v>
      </c>
      <c r="D2736" s="46" t="s">
        <v>230</v>
      </c>
      <c r="E2736" s="46" t="s">
        <v>231</v>
      </c>
      <c r="F2736" s="46" t="s">
        <v>242</v>
      </c>
      <c r="G2736" s="44" t="s">
        <v>276</v>
      </c>
      <c r="H2736" s="44" t="s">
        <v>3</v>
      </c>
      <c r="I2736" s="46" t="s">
        <v>278</v>
      </c>
      <c r="J2736" s="44">
        <v>25488</v>
      </c>
      <c r="K2736" s="46" t="s">
        <v>279</v>
      </c>
      <c r="L2736" s="46">
        <v>18602898660</v>
      </c>
      <c r="M2736" s="46" t="s">
        <v>280</v>
      </c>
      <c r="N2736" s="46" t="s">
        <v>203</v>
      </c>
      <c r="O2736" s="46" t="s">
        <v>187</v>
      </c>
      <c r="P2736" s="46" t="s">
        <v>193</v>
      </c>
      <c r="Q2736" s="46" t="s">
        <v>7</v>
      </c>
      <c r="R2736" s="46" t="s">
        <v>7</v>
      </c>
      <c r="S2736" s="46" t="s">
        <v>194</v>
      </c>
      <c r="T2736" s="46" t="s">
        <v>194</v>
      </c>
      <c r="U2736" s="46" t="s">
        <v>194</v>
      </c>
      <c r="V2736" s="46">
        <v>42640</v>
      </c>
      <c r="W2736" s="46" t="s">
        <v>189</v>
      </c>
      <c r="Z2736" s="46" t="s">
        <v>199</v>
      </c>
      <c r="AA2736" s="46">
        <v>27</v>
      </c>
      <c r="AB2736" s="46" t="s">
        <v>195</v>
      </c>
      <c r="AC2736" s="46" t="s">
        <v>236</v>
      </c>
      <c r="AD2736" s="46" t="s">
        <v>201</v>
      </c>
      <c r="AE2736" s="46" t="s">
        <v>196</v>
      </c>
    </row>
    <row r="2737" spans="1:33" hidden="1">
      <c r="A2737" s="46">
        <v>18</v>
      </c>
      <c r="B2737" s="46" t="s">
        <v>228</v>
      </c>
      <c r="C2737" s="46" t="s">
        <v>229</v>
      </c>
      <c r="D2737" s="46" t="s">
        <v>230</v>
      </c>
      <c r="E2737" s="46" t="s">
        <v>231</v>
      </c>
      <c r="F2737" s="46" t="s">
        <v>242</v>
      </c>
      <c r="G2737" s="44" t="s">
        <v>276</v>
      </c>
      <c r="H2737" s="44" t="s">
        <v>5</v>
      </c>
      <c r="I2737" s="46" t="s">
        <v>281</v>
      </c>
      <c r="J2737" s="44">
        <v>24641</v>
      </c>
      <c r="K2737" s="46" t="s">
        <v>282</v>
      </c>
      <c r="L2737" s="46">
        <v>13541104924</v>
      </c>
      <c r="N2737" s="46" t="s">
        <v>203</v>
      </c>
      <c r="O2737" s="46" t="s">
        <v>191</v>
      </c>
      <c r="P2737" s="46" t="s">
        <v>200</v>
      </c>
      <c r="Q2737" s="46" t="s">
        <v>7</v>
      </c>
      <c r="R2737" s="46" t="s">
        <v>7</v>
      </c>
      <c r="W2737" s="46" t="s">
        <v>201</v>
      </c>
      <c r="Z2737" s="46" t="s">
        <v>198</v>
      </c>
      <c r="AA2737" s="46">
        <v>27</v>
      </c>
      <c r="AB2737" s="46" t="s">
        <v>195</v>
      </c>
      <c r="AC2737" s="46" t="s">
        <v>236</v>
      </c>
      <c r="AD2737" s="46" t="s">
        <v>201</v>
      </c>
    </row>
    <row r="2738" spans="1:33" hidden="1">
      <c r="A2738" s="46">
        <v>19</v>
      </c>
      <c r="B2738" s="46" t="s">
        <v>228</v>
      </c>
      <c r="C2738" s="46" t="s">
        <v>229</v>
      </c>
      <c r="D2738" s="46" t="s">
        <v>230</v>
      </c>
      <c r="E2738" s="46" t="s">
        <v>231</v>
      </c>
      <c r="F2738" s="46" t="s">
        <v>242</v>
      </c>
      <c r="G2738" s="44" t="s">
        <v>276</v>
      </c>
      <c r="H2738" s="44" t="s">
        <v>5</v>
      </c>
      <c r="I2738" s="46" t="s">
        <v>283</v>
      </c>
      <c r="J2738" s="44" t="s">
        <v>284</v>
      </c>
      <c r="K2738" s="46" t="s">
        <v>285</v>
      </c>
      <c r="L2738" s="46">
        <v>13558935667</v>
      </c>
      <c r="M2738" s="46">
        <v>42543</v>
      </c>
      <c r="N2738" s="46" t="s">
        <v>186</v>
      </c>
      <c r="O2738" s="46" t="s">
        <v>191</v>
      </c>
      <c r="P2738" s="46" t="s">
        <v>188</v>
      </c>
      <c r="Q2738" s="46" t="s">
        <v>7</v>
      </c>
      <c r="R2738" s="46" t="s">
        <v>7</v>
      </c>
      <c r="V2738" s="46">
        <v>42543</v>
      </c>
      <c r="W2738" s="46" t="s">
        <v>189</v>
      </c>
      <c r="Z2738" s="46" t="s">
        <v>198</v>
      </c>
      <c r="AA2738" s="46">
        <v>27</v>
      </c>
      <c r="AB2738" s="46" t="s">
        <v>195</v>
      </c>
      <c r="AC2738" s="46" t="s">
        <v>236</v>
      </c>
      <c r="AD2738" s="46" t="s">
        <v>201</v>
      </c>
    </row>
    <row r="2739" spans="1:33" hidden="1">
      <c r="A2739" s="46">
        <v>20</v>
      </c>
      <c r="B2739" s="46" t="s">
        <v>228</v>
      </c>
      <c r="C2739" s="46" t="s">
        <v>229</v>
      </c>
      <c r="D2739" s="46" t="s">
        <v>230</v>
      </c>
      <c r="E2739" s="46" t="s">
        <v>231</v>
      </c>
      <c r="F2739" s="46" t="s">
        <v>242</v>
      </c>
      <c r="G2739" s="44" t="s">
        <v>276</v>
      </c>
      <c r="H2739" s="44" t="s">
        <v>5</v>
      </c>
      <c r="I2739" s="46" t="s">
        <v>286</v>
      </c>
      <c r="J2739" s="44" t="s">
        <v>957</v>
      </c>
      <c r="K2739" s="46" t="s">
        <v>958</v>
      </c>
      <c r="L2739" s="46">
        <v>15828552278</v>
      </c>
      <c r="M2739" s="46">
        <v>42543</v>
      </c>
      <c r="N2739" s="46" t="s">
        <v>203</v>
      </c>
      <c r="O2739" s="46" t="s">
        <v>191</v>
      </c>
      <c r="P2739" s="46" t="s">
        <v>200</v>
      </c>
      <c r="Q2739" s="46" t="s">
        <v>7</v>
      </c>
      <c r="R2739" s="46" t="s">
        <v>7</v>
      </c>
      <c r="W2739" s="46" t="s">
        <v>201</v>
      </c>
      <c r="Z2739" s="46" t="s">
        <v>198</v>
      </c>
      <c r="AA2739" s="46">
        <v>27</v>
      </c>
      <c r="AB2739" s="46" t="s">
        <v>195</v>
      </c>
      <c r="AC2739" s="46" t="s">
        <v>236</v>
      </c>
      <c r="AD2739" s="46" t="s">
        <v>201</v>
      </c>
    </row>
    <row r="2740" spans="1:33" hidden="1">
      <c r="A2740" s="46">
        <v>21</v>
      </c>
      <c r="B2740" s="46" t="s">
        <v>228</v>
      </c>
      <c r="C2740" s="46" t="s">
        <v>229</v>
      </c>
      <c r="D2740" s="46" t="s">
        <v>230</v>
      </c>
      <c r="E2740" s="46" t="s">
        <v>231</v>
      </c>
      <c r="F2740" s="46" t="s">
        <v>242</v>
      </c>
      <c r="G2740" s="44" t="s">
        <v>276</v>
      </c>
      <c r="H2740" s="44" t="s">
        <v>5</v>
      </c>
      <c r="I2740" s="46" t="s">
        <v>287</v>
      </c>
      <c r="J2740" s="44">
        <v>24639</v>
      </c>
      <c r="K2740" s="46" t="s">
        <v>288</v>
      </c>
      <c r="L2740" s="46">
        <v>18628979910</v>
      </c>
      <c r="M2740" s="46">
        <v>42248</v>
      </c>
      <c r="N2740" s="46" t="s">
        <v>186</v>
      </c>
      <c r="O2740" s="46" t="s">
        <v>187</v>
      </c>
      <c r="P2740" s="46" t="s">
        <v>188</v>
      </c>
      <c r="Q2740" s="46" t="s">
        <v>7</v>
      </c>
      <c r="R2740" s="46" t="s">
        <v>7</v>
      </c>
      <c r="S2740" s="46" t="s">
        <v>289</v>
      </c>
      <c r="T2740" s="46" t="s">
        <v>290</v>
      </c>
      <c r="U2740" s="46" t="s">
        <v>242</v>
      </c>
      <c r="V2740" s="46">
        <v>42543</v>
      </c>
      <c r="W2740" s="46" t="s">
        <v>189</v>
      </c>
      <c r="Y2740" s="46" t="s">
        <v>291</v>
      </c>
      <c r="Z2740" s="46" t="s">
        <v>199</v>
      </c>
      <c r="AA2740" s="46">
        <v>27</v>
      </c>
      <c r="AB2740" s="46" t="s">
        <v>195</v>
      </c>
      <c r="AC2740" s="46" t="s">
        <v>236</v>
      </c>
      <c r="AD2740" s="46" t="s">
        <v>201</v>
      </c>
      <c r="AE2740" s="46" t="s">
        <v>196</v>
      </c>
    </row>
    <row r="2741" spans="1:33" hidden="1">
      <c r="A2741" s="46">
        <v>22</v>
      </c>
      <c r="B2741" s="46" t="s">
        <v>228</v>
      </c>
      <c r="C2741" s="46" t="s">
        <v>229</v>
      </c>
      <c r="D2741" s="46" t="s">
        <v>230</v>
      </c>
      <c r="E2741" s="46" t="s">
        <v>231</v>
      </c>
      <c r="F2741" s="46" t="s">
        <v>242</v>
      </c>
      <c r="G2741" s="44" t="s">
        <v>276</v>
      </c>
      <c r="H2741" s="44" t="s">
        <v>5</v>
      </c>
      <c r="I2741" s="46" t="s">
        <v>292</v>
      </c>
      <c r="J2741" s="44">
        <v>25876</v>
      </c>
      <c r="K2741" s="46" t="s">
        <v>293</v>
      </c>
      <c r="L2741" s="46">
        <v>18030460523</v>
      </c>
      <c r="M2741" s="46">
        <v>42248</v>
      </c>
      <c r="N2741" s="46" t="s">
        <v>203</v>
      </c>
      <c r="O2741" s="46" t="s">
        <v>187</v>
      </c>
      <c r="P2741" s="46" t="s">
        <v>188</v>
      </c>
      <c r="Q2741" s="46" t="s">
        <v>7</v>
      </c>
      <c r="R2741" s="46" t="s">
        <v>7</v>
      </c>
      <c r="S2741" s="46" t="s">
        <v>194</v>
      </c>
      <c r="T2741" s="46" t="s">
        <v>194</v>
      </c>
      <c r="U2741" s="46" t="s">
        <v>194</v>
      </c>
      <c r="V2741" s="46">
        <v>42276</v>
      </c>
      <c r="W2741" s="46" t="s">
        <v>189</v>
      </c>
      <c r="Z2741" s="46" t="s">
        <v>199</v>
      </c>
      <c r="AA2741" s="46">
        <v>27</v>
      </c>
      <c r="AB2741" s="46" t="s">
        <v>195</v>
      </c>
      <c r="AC2741" s="46" t="s">
        <v>236</v>
      </c>
      <c r="AD2741" s="46" t="s">
        <v>190</v>
      </c>
    </row>
    <row r="2742" spans="1:33" hidden="1">
      <c r="A2742" s="46">
        <v>23</v>
      </c>
      <c r="B2742" s="46" t="s">
        <v>228</v>
      </c>
      <c r="C2742" s="46" t="s">
        <v>229</v>
      </c>
      <c r="D2742" s="46" t="s">
        <v>230</v>
      </c>
      <c r="E2742" s="46" t="s">
        <v>231</v>
      </c>
      <c r="F2742" s="46" t="s">
        <v>242</v>
      </c>
      <c r="G2742" s="44" t="s">
        <v>276</v>
      </c>
      <c r="H2742" s="44" t="s">
        <v>5</v>
      </c>
      <c r="I2742" s="46" t="s">
        <v>294</v>
      </c>
      <c r="J2742" s="44">
        <v>10623</v>
      </c>
      <c r="K2742" s="46" t="s">
        <v>295</v>
      </c>
      <c r="L2742" s="46">
        <v>15208289398</v>
      </c>
      <c r="M2742" s="46">
        <v>42248</v>
      </c>
      <c r="N2742" s="46" t="s">
        <v>186</v>
      </c>
      <c r="O2742" s="46" t="s">
        <v>187</v>
      </c>
      <c r="P2742" s="46" t="s">
        <v>188</v>
      </c>
      <c r="Q2742" s="46" t="s">
        <v>7</v>
      </c>
      <c r="R2742" s="46" t="s">
        <v>7</v>
      </c>
      <c r="S2742" s="46" t="s">
        <v>296</v>
      </c>
      <c r="T2742" s="46" t="s">
        <v>297</v>
      </c>
      <c r="U2742" s="46" t="s">
        <v>242</v>
      </c>
      <c r="W2742" s="46" t="s">
        <v>189</v>
      </c>
      <c r="Y2742" s="46" t="s">
        <v>269</v>
      </c>
      <c r="Z2742" s="46" t="s">
        <v>198</v>
      </c>
      <c r="AA2742" s="46">
        <v>27</v>
      </c>
      <c r="AB2742" s="46" t="s">
        <v>195</v>
      </c>
      <c r="AC2742" s="46" t="s">
        <v>236</v>
      </c>
      <c r="AD2742" s="46" t="s">
        <v>201</v>
      </c>
      <c r="AE2742" s="46" t="s">
        <v>196</v>
      </c>
    </row>
    <row r="2743" spans="1:33" hidden="1">
      <c r="A2743" s="46">
        <v>24</v>
      </c>
      <c r="B2743" s="46" t="s">
        <v>228</v>
      </c>
      <c r="C2743" s="46" t="s">
        <v>229</v>
      </c>
      <c r="D2743" s="46" t="s">
        <v>230</v>
      </c>
      <c r="E2743" s="46" t="s">
        <v>231</v>
      </c>
      <c r="F2743" s="46" t="s">
        <v>242</v>
      </c>
      <c r="G2743" s="44" t="s">
        <v>276</v>
      </c>
      <c r="H2743" s="44" t="s">
        <v>46</v>
      </c>
      <c r="I2743" s="46" t="s">
        <v>260</v>
      </c>
      <c r="J2743" s="44">
        <v>52231</v>
      </c>
      <c r="K2743" s="46" t="s">
        <v>261</v>
      </c>
      <c r="L2743" s="46">
        <v>15882285391</v>
      </c>
      <c r="N2743" s="46" t="s">
        <v>186</v>
      </c>
      <c r="O2743" s="46" t="s">
        <v>191</v>
      </c>
      <c r="P2743" s="46" t="s">
        <v>188</v>
      </c>
      <c r="Q2743" s="46" t="s">
        <v>7</v>
      </c>
      <c r="R2743" s="46" t="s">
        <v>7</v>
      </c>
      <c r="V2743" s="46">
        <v>42551</v>
      </c>
      <c r="W2743" s="46" t="s">
        <v>189</v>
      </c>
      <c r="Z2743" s="46" t="s">
        <v>199</v>
      </c>
      <c r="AA2743" s="46">
        <v>27</v>
      </c>
      <c r="AB2743" s="46" t="s">
        <v>195</v>
      </c>
      <c r="AC2743" s="46" t="s">
        <v>236</v>
      </c>
      <c r="AD2743" s="46" t="s">
        <v>201</v>
      </c>
      <c r="AE2743" s="46" t="s">
        <v>262</v>
      </c>
      <c r="AG2743" s="44" t="s">
        <v>260</v>
      </c>
    </row>
    <row r="2744" spans="1:33" hidden="1">
      <c r="A2744" s="46">
        <v>25</v>
      </c>
      <c r="B2744" s="46" t="s">
        <v>228</v>
      </c>
      <c r="C2744" s="46" t="s">
        <v>229</v>
      </c>
      <c r="D2744" s="46" t="s">
        <v>230</v>
      </c>
      <c r="E2744" s="46" t="s">
        <v>231</v>
      </c>
      <c r="F2744" s="46" t="s">
        <v>298</v>
      </c>
      <c r="G2744" s="44" t="s">
        <v>299</v>
      </c>
      <c r="H2744" s="44" t="s">
        <v>3</v>
      </c>
      <c r="I2744" s="46" t="s">
        <v>298</v>
      </c>
      <c r="J2744" s="44">
        <v>24073</v>
      </c>
      <c r="K2744" s="46" t="s">
        <v>300</v>
      </c>
      <c r="L2744" s="46">
        <v>15208391026</v>
      </c>
      <c r="M2744" s="46" t="s">
        <v>194</v>
      </c>
      <c r="N2744" s="46" t="s">
        <v>186</v>
      </c>
      <c r="O2744" s="46" t="s">
        <v>187</v>
      </c>
      <c r="P2744" s="46" t="s">
        <v>193</v>
      </c>
      <c r="Q2744" s="46" t="s">
        <v>7</v>
      </c>
      <c r="R2744" s="46" t="s">
        <v>7</v>
      </c>
      <c r="S2744" s="46" t="s">
        <v>194</v>
      </c>
      <c r="T2744" s="46" t="s">
        <v>194</v>
      </c>
      <c r="U2744" s="46" t="s">
        <v>194</v>
      </c>
      <c r="W2744" s="46" t="s">
        <v>189</v>
      </c>
      <c r="X2744" s="46" t="s">
        <v>301</v>
      </c>
      <c r="Z2744" s="46" t="s">
        <v>199</v>
      </c>
      <c r="AA2744" s="46">
        <v>21</v>
      </c>
      <c r="AB2744" s="46" t="s">
        <v>195</v>
      </c>
      <c r="AC2744" s="46" t="s">
        <v>236</v>
      </c>
      <c r="AD2744" s="46" t="s">
        <v>190</v>
      </c>
      <c r="AE2744" s="46" t="s">
        <v>196</v>
      </c>
    </row>
    <row r="2745" spans="1:33" hidden="1">
      <c r="A2745" s="46">
        <v>26</v>
      </c>
      <c r="B2745" s="46" t="s">
        <v>228</v>
      </c>
      <c r="C2745" s="46" t="s">
        <v>229</v>
      </c>
      <c r="D2745" s="46" t="s">
        <v>230</v>
      </c>
      <c r="E2745" s="46" t="s">
        <v>231</v>
      </c>
      <c r="F2745" s="46" t="s">
        <v>298</v>
      </c>
      <c r="G2745" s="44" t="s">
        <v>299</v>
      </c>
      <c r="H2745" s="44" t="s">
        <v>3</v>
      </c>
      <c r="I2745" s="46" t="s">
        <v>302</v>
      </c>
      <c r="J2745" s="44" t="s">
        <v>303</v>
      </c>
      <c r="K2745" s="46" t="s">
        <v>304</v>
      </c>
      <c r="L2745" s="46">
        <v>13550076756</v>
      </c>
      <c r="M2745" s="46">
        <v>42612</v>
      </c>
      <c r="N2745" s="46" t="s">
        <v>203</v>
      </c>
      <c r="O2745" s="46" t="s">
        <v>191</v>
      </c>
      <c r="P2745" s="46" t="s">
        <v>200</v>
      </c>
      <c r="Q2745" s="46" t="s">
        <v>7</v>
      </c>
      <c r="R2745" s="46" t="s">
        <v>7</v>
      </c>
      <c r="W2745" s="46" t="s">
        <v>201</v>
      </c>
      <c r="X2745" s="46" t="s">
        <v>301</v>
      </c>
      <c r="Z2745" s="46" t="s">
        <v>198</v>
      </c>
      <c r="AA2745" s="46">
        <v>21</v>
      </c>
      <c r="AB2745" s="46" t="s">
        <v>195</v>
      </c>
      <c r="AC2745" s="46" t="s">
        <v>236</v>
      </c>
      <c r="AD2745" s="46" t="s">
        <v>201</v>
      </c>
    </row>
    <row r="2746" spans="1:33" hidden="1">
      <c r="A2746" s="46">
        <v>27</v>
      </c>
      <c r="B2746" s="46" t="s">
        <v>228</v>
      </c>
      <c r="C2746" s="46" t="s">
        <v>229</v>
      </c>
      <c r="D2746" s="46" t="s">
        <v>230</v>
      </c>
      <c r="E2746" s="46" t="s">
        <v>231</v>
      </c>
      <c r="F2746" s="46" t="s">
        <v>298</v>
      </c>
      <c r="G2746" s="44" t="s">
        <v>299</v>
      </c>
      <c r="H2746" s="44" t="s">
        <v>5</v>
      </c>
      <c r="I2746" s="46" t="s">
        <v>305</v>
      </c>
      <c r="J2746" s="44" t="s">
        <v>306</v>
      </c>
      <c r="K2746" s="46" t="s">
        <v>307</v>
      </c>
      <c r="L2746" s="46">
        <v>18081088751</v>
      </c>
      <c r="N2746" s="46" t="s">
        <v>186</v>
      </c>
      <c r="O2746" s="46" t="s">
        <v>191</v>
      </c>
      <c r="P2746" s="46" t="s">
        <v>188</v>
      </c>
      <c r="Q2746" s="46" t="s">
        <v>7</v>
      </c>
      <c r="R2746" s="46" t="s">
        <v>7</v>
      </c>
      <c r="S2746" s="46" t="s">
        <v>194</v>
      </c>
      <c r="T2746" s="46" t="s">
        <v>194</v>
      </c>
      <c r="U2746" s="46" t="s">
        <v>194</v>
      </c>
      <c r="V2746" s="46">
        <v>42543</v>
      </c>
      <c r="W2746" s="46" t="s">
        <v>189</v>
      </c>
      <c r="Z2746" s="46" t="s">
        <v>198</v>
      </c>
      <c r="AA2746" s="46">
        <v>21</v>
      </c>
      <c r="AB2746" s="46" t="s">
        <v>195</v>
      </c>
      <c r="AC2746" s="46" t="s">
        <v>236</v>
      </c>
      <c r="AD2746" s="46" t="s">
        <v>201</v>
      </c>
    </row>
    <row r="2747" spans="1:33" hidden="1">
      <c r="A2747" s="46">
        <v>28</v>
      </c>
      <c r="B2747" s="46" t="s">
        <v>228</v>
      </c>
      <c r="C2747" s="46" t="s">
        <v>229</v>
      </c>
      <c r="D2747" s="46" t="s">
        <v>230</v>
      </c>
      <c r="E2747" s="46" t="s">
        <v>231</v>
      </c>
      <c r="F2747" s="46" t="s">
        <v>298</v>
      </c>
      <c r="G2747" s="44" t="s">
        <v>299</v>
      </c>
      <c r="H2747" s="44" t="s">
        <v>5</v>
      </c>
      <c r="I2747" s="46" t="s">
        <v>308</v>
      </c>
      <c r="J2747" s="44">
        <v>25875</v>
      </c>
      <c r="K2747" s="46" t="s">
        <v>309</v>
      </c>
      <c r="L2747" s="46" t="s">
        <v>310</v>
      </c>
      <c r="N2747" s="46" t="s">
        <v>186</v>
      </c>
      <c r="O2747" s="46" t="s">
        <v>187</v>
      </c>
      <c r="P2747" s="46" t="s">
        <v>188</v>
      </c>
      <c r="Q2747" s="46" t="s">
        <v>7</v>
      </c>
      <c r="R2747" s="46" t="s">
        <v>7</v>
      </c>
      <c r="V2747" s="46">
        <v>42332</v>
      </c>
      <c r="W2747" s="46" t="s">
        <v>189</v>
      </c>
      <c r="Z2747" s="46" t="s">
        <v>199</v>
      </c>
      <c r="AA2747" s="46">
        <v>21</v>
      </c>
      <c r="AB2747" s="46" t="s">
        <v>195</v>
      </c>
      <c r="AC2747" s="46" t="s">
        <v>236</v>
      </c>
      <c r="AD2747" s="46" t="s">
        <v>201</v>
      </c>
    </row>
    <row r="2748" spans="1:33" hidden="1">
      <c r="A2748" s="46">
        <v>29</v>
      </c>
      <c r="B2748" s="46" t="s">
        <v>228</v>
      </c>
      <c r="C2748" s="46" t="s">
        <v>229</v>
      </c>
      <c r="D2748" s="46" t="s">
        <v>230</v>
      </c>
      <c r="E2748" s="46" t="s">
        <v>231</v>
      </c>
      <c r="F2748" s="46" t="s">
        <v>298</v>
      </c>
      <c r="G2748" s="44" t="s">
        <v>299</v>
      </c>
      <c r="H2748" s="44" t="s">
        <v>5</v>
      </c>
      <c r="I2748" s="46" t="s">
        <v>311</v>
      </c>
      <c r="J2748" s="44">
        <v>19606</v>
      </c>
      <c r="N2748" s="46" t="s">
        <v>203</v>
      </c>
      <c r="O2748" s="46" t="s">
        <v>191</v>
      </c>
      <c r="P2748" s="46" t="s">
        <v>200</v>
      </c>
      <c r="Q2748" s="46" t="s">
        <v>7</v>
      </c>
      <c r="R2748" s="46" t="s">
        <v>7</v>
      </c>
      <c r="W2748" s="46" t="s">
        <v>201</v>
      </c>
      <c r="Z2748" s="46" t="s">
        <v>198</v>
      </c>
      <c r="AA2748" s="46">
        <v>21</v>
      </c>
      <c r="AB2748" s="46" t="s">
        <v>195</v>
      </c>
      <c r="AC2748" s="46" t="s">
        <v>236</v>
      </c>
      <c r="AD2748" s="46" t="s">
        <v>201</v>
      </c>
    </row>
    <row r="2749" spans="1:33" hidden="1">
      <c r="A2749" s="46">
        <v>30</v>
      </c>
      <c r="B2749" s="46" t="s">
        <v>228</v>
      </c>
      <c r="C2749" s="46" t="s">
        <v>229</v>
      </c>
      <c r="D2749" s="46" t="s">
        <v>230</v>
      </c>
      <c r="E2749" s="46" t="s">
        <v>231</v>
      </c>
      <c r="F2749" s="46" t="s">
        <v>298</v>
      </c>
      <c r="G2749" s="44" t="s">
        <v>299</v>
      </c>
      <c r="H2749" s="44" t="s">
        <v>5</v>
      </c>
      <c r="I2749" s="46" t="s">
        <v>312</v>
      </c>
      <c r="J2749" s="44">
        <v>29842</v>
      </c>
      <c r="K2749" s="46" t="s">
        <v>313</v>
      </c>
      <c r="L2749" s="46">
        <v>13658020537</v>
      </c>
      <c r="N2749" s="46" t="s">
        <v>203</v>
      </c>
      <c r="O2749" s="46" t="s">
        <v>191</v>
      </c>
      <c r="P2749" s="46" t="s">
        <v>200</v>
      </c>
      <c r="Q2749" s="46" t="s">
        <v>7</v>
      </c>
      <c r="R2749" s="46" t="s">
        <v>7</v>
      </c>
      <c r="W2749" s="46" t="s">
        <v>201</v>
      </c>
      <c r="Z2749" s="46" t="s">
        <v>198</v>
      </c>
      <c r="AA2749" s="46">
        <v>21</v>
      </c>
      <c r="AB2749" s="46" t="s">
        <v>195</v>
      </c>
      <c r="AC2749" s="46" t="s">
        <v>236</v>
      </c>
      <c r="AD2749" s="46" t="s">
        <v>201</v>
      </c>
    </row>
    <row r="2750" spans="1:33" hidden="1">
      <c r="A2750" s="46">
        <v>31</v>
      </c>
      <c r="B2750" s="46" t="s">
        <v>228</v>
      </c>
      <c r="C2750" s="46" t="s">
        <v>229</v>
      </c>
      <c r="D2750" s="46" t="s">
        <v>230</v>
      </c>
      <c r="E2750" s="46" t="s">
        <v>231</v>
      </c>
      <c r="F2750" s="46" t="s">
        <v>298</v>
      </c>
      <c r="G2750" s="44" t="s">
        <v>299</v>
      </c>
      <c r="H2750" s="44" t="s">
        <v>5</v>
      </c>
      <c r="I2750" s="46" t="s">
        <v>314</v>
      </c>
      <c r="J2750" s="44">
        <v>25882</v>
      </c>
      <c r="K2750" s="46" t="s">
        <v>959</v>
      </c>
      <c r="L2750" s="46">
        <v>15196634785</v>
      </c>
      <c r="N2750" s="46" t="s">
        <v>203</v>
      </c>
      <c r="O2750" s="46" t="s">
        <v>191</v>
      </c>
      <c r="P2750" s="46" t="s">
        <v>200</v>
      </c>
      <c r="Q2750" s="46" t="s">
        <v>7</v>
      </c>
      <c r="R2750" s="46" t="s">
        <v>7</v>
      </c>
      <c r="W2750" s="46" t="s">
        <v>201</v>
      </c>
      <c r="Z2750" s="46" t="s">
        <v>198</v>
      </c>
      <c r="AA2750" s="46">
        <v>21</v>
      </c>
      <c r="AB2750" s="46" t="s">
        <v>195</v>
      </c>
      <c r="AC2750" s="46" t="s">
        <v>236</v>
      </c>
      <c r="AD2750" s="46" t="s">
        <v>201</v>
      </c>
    </row>
    <row r="2751" spans="1:33" hidden="1">
      <c r="A2751" s="46">
        <v>32</v>
      </c>
      <c r="B2751" s="46" t="s">
        <v>228</v>
      </c>
      <c r="C2751" s="46" t="s">
        <v>229</v>
      </c>
      <c r="D2751" s="46" t="s">
        <v>230</v>
      </c>
      <c r="E2751" s="46" t="s">
        <v>231</v>
      </c>
      <c r="F2751" s="46" t="s">
        <v>298</v>
      </c>
      <c r="G2751" s="44" t="s">
        <v>299</v>
      </c>
      <c r="H2751" s="44" t="s">
        <v>46</v>
      </c>
      <c r="I2751" s="46" t="s">
        <v>260</v>
      </c>
      <c r="J2751" s="44">
        <v>52231</v>
      </c>
      <c r="K2751" s="46" t="s">
        <v>261</v>
      </c>
      <c r="L2751" s="46">
        <v>15882285391</v>
      </c>
      <c r="N2751" s="46" t="s">
        <v>186</v>
      </c>
      <c r="O2751" s="46" t="s">
        <v>191</v>
      </c>
      <c r="P2751" s="46" t="s">
        <v>188</v>
      </c>
      <c r="Q2751" s="46" t="s">
        <v>7</v>
      </c>
      <c r="R2751" s="46" t="s">
        <v>7</v>
      </c>
      <c r="V2751" s="46">
        <v>42551</v>
      </c>
      <c r="W2751" s="46" t="s">
        <v>189</v>
      </c>
      <c r="Z2751" s="46" t="s">
        <v>199</v>
      </c>
      <c r="AA2751" s="46">
        <v>21</v>
      </c>
      <c r="AB2751" s="46" t="s">
        <v>195</v>
      </c>
      <c r="AC2751" s="46" t="s">
        <v>236</v>
      </c>
      <c r="AD2751" s="46" t="s">
        <v>201</v>
      </c>
      <c r="AE2751" s="46" t="s">
        <v>262</v>
      </c>
    </row>
    <row r="2752" spans="1:33" hidden="1">
      <c r="A2752" s="46">
        <v>33</v>
      </c>
      <c r="B2752" s="46" t="s">
        <v>228</v>
      </c>
      <c r="C2752" s="46" t="s">
        <v>229</v>
      </c>
      <c r="D2752" s="46" t="s">
        <v>230</v>
      </c>
      <c r="E2752" s="46" t="s">
        <v>231</v>
      </c>
      <c r="F2752" s="46" t="s">
        <v>315</v>
      </c>
      <c r="G2752" s="44" t="s">
        <v>316</v>
      </c>
      <c r="H2752" s="44" t="s">
        <v>3</v>
      </c>
      <c r="I2752" s="46" t="s">
        <v>315</v>
      </c>
      <c r="J2752" s="44">
        <v>24693</v>
      </c>
      <c r="K2752" s="46" t="s">
        <v>317</v>
      </c>
      <c r="L2752" s="46">
        <v>15882437350</v>
      </c>
      <c r="M2752" s="46" t="s">
        <v>194</v>
      </c>
      <c r="N2752" s="46" t="s">
        <v>186</v>
      </c>
      <c r="O2752" s="46" t="s">
        <v>187</v>
      </c>
      <c r="P2752" s="46" t="s">
        <v>188</v>
      </c>
      <c r="Q2752" s="46" t="s">
        <v>4</v>
      </c>
      <c r="R2752" s="46" t="s">
        <v>7</v>
      </c>
      <c r="S2752" s="46" t="s">
        <v>194</v>
      </c>
      <c r="T2752" s="46" t="s">
        <v>194</v>
      </c>
      <c r="U2752" s="46" t="s">
        <v>194</v>
      </c>
      <c r="V2752" s="46">
        <v>42541</v>
      </c>
      <c r="W2752" s="46" t="s">
        <v>189</v>
      </c>
      <c r="X2752" s="46" t="s">
        <v>318</v>
      </c>
      <c r="Z2752" s="46" t="s">
        <v>199</v>
      </c>
      <c r="AA2752" s="46">
        <v>29</v>
      </c>
      <c r="AB2752" s="46" t="s">
        <v>34</v>
      </c>
      <c r="AC2752" s="46" t="s">
        <v>236</v>
      </c>
      <c r="AD2752" s="46" t="s">
        <v>201</v>
      </c>
      <c r="AE2752" s="46" t="s">
        <v>196</v>
      </c>
    </row>
    <row r="2753" spans="1:32" hidden="1">
      <c r="A2753" s="46">
        <v>34</v>
      </c>
      <c r="B2753" s="46" t="s">
        <v>228</v>
      </c>
      <c r="C2753" s="46" t="s">
        <v>229</v>
      </c>
      <c r="D2753" s="46" t="s">
        <v>230</v>
      </c>
      <c r="E2753" s="46" t="s">
        <v>231</v>
      </c>
      <c r="F2753" s="46" t="s">
        <v>315</v>
      </c>
      <c r="G2753" s="44" t="s">
        <v>316</v>
      </c>
      <c r="H2753" s="44" t="s">
        <v>3</v>
      </c>
      <c r="I2753" s="46" t="s">
        <v>319</v>
      </c>
      <c r="J2753" s="44">
        <v>25833</v>
      </c>
      <c r="K2753" s="46" t="s">
        <v>320</v>
      </c>
      <c r="L2753" s="46">
        <v>18908234268</v>
      </c>
      <c r="M2753" s="46">
        <v>42424</v>
      </c>
      <c r="N2753" s="46" t="s">
        <v>186</v>
      </c>
      <c r="O2753" s="46" t="s">
        <v>187</v>
      </c>
      <c r="P2753" s="46" t="s">
        <v>188</v>
      </c>
      <c r="Q2753" s="46" t="s">
        <v>4</v>
      </c>
      <c r="R2753" s="46" t="s">
        <v>7</v>
      </c>
      <c r="S2753" s="46" t="s">
        <v>194</v>
      </c>
      <c r="T2753" s="46" t="s">
        <v>194</v>
      </c>
      <c r="U2753" s="46" t="s">
        <v>194</v>
      </c>
      <c r="V2753" s="46">
        <v>42541</v>
      </c>
      <c r="W2753" s="46" t="s">
        <v>189</v>
      </c>
      <c r="X2753" s="46" t="s">
        <v>321</v>
      </c>
      <c r="Z2753" s="46" t="s">
        <v>199</v>
      </c>
      <c r="AA2753" s="46">
        <v>29</v>
      </c>
      <c r="AB2753" s="46" t="s">
        <v>34</v>
      </c>
      <c r="AC2753" s="46" t="s">
        <v>236</v>
      </c>
      <c r="AD2753" s="46" t="s">
        <v>201</v>
      </c>
      <c r="AE2753" s="46" t="s">
        <v>196</v>
      </c>
    </row>
    <row r="2754" spans="1:32" hidden="1">
      <c r="A2754" s="46">
        <v>35</v>
      </c>
      <c r="B2754" s="46" t="s">
        <v>228</v>
      </c>
      <c r="C2754" s="46" t="s">
        <v>229</v>
      </c>
      <c r="D2754" s="46" t="s">
        <v>230</v>
      </c>
      <c r="E2754" s="46" t="s">
        <v>231</v>
      </c>
      <c r="F2754" s="46" t="s">
        <v>315</v>
      </c>
      <c r="G2754" s="44" t="s">
        <v>316</v>
      </c>
      <c r="H2754" s="44" t="s">
        <v>3</v>
      </c>
      <c r="I2754" s="46" t="s">
        <v>322</v>
      </c>
      <c r="J2754" s="44">
        <v>44874</v>
      </c>
      <c r="K2754" s="46" t="s">
        <v>323</v>
      </c>
      <c r="L2754" s="46" t="s">
        <v>324</v>
      </c>
      <c r="M2754" s="46">
        <v>42612</v>
      </c>
      <c r="N2754" s="46" t="s">
        <v>203</v>
      </c>
      <c r="O2754" s="46" t="s">
        <v>191</v>
      </c>
      <c r="P2754" s="46" t="s">
        <v>200</v>
      </c>
      <c r="Q2754" s="46" t="s">
        <v>4</v>
      </c>
      <c r="R2754" s="46" t="s">
        <v>7</v>
      </c>
      <c r="V2754" s="46">
        <v>42691</v>
      </c>
      <c r="W2754" s="46" t="s">
        <v>221</v>
      </c>
      <c r="X2754" s="46" t="s">
        <v>318</v>
      </c>
      <c r="Z2754" s="46" t="s">
        <v>198</v>
      </c>
      <c r="AA2754" s="46">
        <v>29</v>
      </c>
      <c r="AB2754" s="46" t="s">
        <v>34</v>
      </c>
      <c r="AC2754" s="46" t="s">
        <v>236</v>
      </c>
      <c r="AD2754" s="46" t="s">
        <v>201</v>
      </c>
    </row>
    <row r="2755" spans="1:32" hidden="1">
      <c r="A2755" s="46">
        <v>36</v>
      </c>
      <c r="B2755" s="46" t="s">
        <v>228</v>
      </c>
      <c r="C2755" s="46" t="s">
        <v>229</v>
      </c>
      <c r="D2755" s="46" t="s">
        <v>230</v>
      </c>
      <c r="E2755" s="46" t="s">
        <v>231</v>
      </c>
      <c r="F2755" s="46" t="s">
        <v>315</v>
      </c>
      <c r="G2755" s="44" t="s">
        <v>316</v>
      </c>
      <c r="H2755" s="44" t="s">
        <v>9</v>
      </c>
      <c r="I2755" s="46" t="s">
        <v>325</v>
      </c>
      <c r="J2755" s="44">
        <v>25487</v>
      </c>
      <c r="K2755" s="46" t="s">
        <v>326</v>
      </c>
      <c r="L2755" s="46">
        <v>18982185329</v>
      </c>
      <c r="M2755" s="46">
        <v>42248</v>
      </c>
      <c r="N2755" s="46" t="s">
        <v>186</v>
      </c>
      <c r="O2755" s="46" t="s">
        <v>187</v>
      </c>
      <c r="P2755" s="46" t="s">
        <v>193</v>
      </c>
      <c r="Q2755" s="46" t="s">
        <v>4</v>
      </c>
      <c r="R2755" s="46" t="s">
        <v>7</v>
      </c>
      <c r="S2755" s="46" t="s">
        <v>194</v>
      </c>
      <c r="T2755" s="46" t="s">
        <v>194</v>
      </c>
      <c r="U2755" s="46" t="s">
        <v>194</v>
      </c>
      <c r="V2755" s="46">
        <v>42541</v>
      </c>
      <c r="W2755" s="46" t="s">
        <v>189</v>
      </c>
      <c r="Z2755" s="46" t="s">
        <v>199</v>
      </c>
      <c r="AA2755" s="46">
        <v>29</v>
      </c>
      <c r="AB2755" s="46" t="s">
        <v>34</v>
      </c>
      <c r="AC2755" s="46" t="s">
        <v>236</v>
      </c>
      <c r="AD2755" s="46" t="s">
        <v>201</v>
      </c>
      <c r="AE2755" s="46" t="s">
        <v>196</v>
      </c>
    </row>
    <row r="2756" spans="1:32" hidden="1">
      <c r="A2756" s="46">
        <v>37</v>
      </c>
      <c r="B2756" s="46" t="s">
        <v>228</v>
      </c>
      <c r="C2756" s="46" t="s">
        <v>229</v>
      </c>
      <c r="D2756" s="46" t="s">
        <v>230</v>
      </c>
      <c r="E2756" s="46" t="s">
        <v>231</v>
      </c>
      <c r="F2756" s="46" t="s">
        <v>315</v>
      </c>
      <c r="G2756" s="44" t="s">
        <v>316</v>
      </c>
      <c r="H2756" s="44" t="s">
        <v>9</v>
      </c>
      <c r="I2756" s="46" t="s">
        <v>327</v>
      </c>
      <c r="J2756" s="44">
        <v>37839</v>
      </c>
      <c r="K2756" s="46" t="s">
        <v>328</v>
      </c>
      <c r="L2756" s="46">
        <v>18180443898</v>
      </c>
      <c r="M2756" s="46">
        <v>42248</v>
      </c>
      <c r="N2756" s="46" t="s">
        <v>203</v>
      </c>
      <c r="O2756" s="46" t="s">
        <v>191</v>
      </c>
      <c r="P2756" s="46" t="s">
        <v>200</v>
      </c>
      <c r="Q2756" s="46" t="s">
        <v>4</v>
      </c>
      <c r="R2756" s="46" t="s">
        <v>7</v>
      </c>
      <c r="S2756" s="46" t="s">
        <v>329</v>
      </c>
      <c r="T2756" s="46" t="s">
        <v>267</v>
      </c>
      <c r="U2756" s="46" t="s">
        <v>242</v>
      </c>
      <c r="W2756" s="46" t="s">
        <v>201</v>
      </c>
      <c r="Y2756" s="46" t="s">
        <v>269</v>
      </c>
      <c r="Z2756" s="46" t="s">
        <v>198</v>
      </c>
      <c r="AA2756" s="46">
        <v>29</v>
      </c>
      <c r="AB2756" s="46" t="s">
        <v>34</v>
      </c>
      <c r="AC2756" s="46" t="s">
        <v>236</v>
      </c>
      <c r="AD2756" s="46" t="s">
        <v>201</v>
      </c>
    </row>
    <row r="2757" spans="1:32" hidden="1">
      <c r="A2757" s="46">
        <v>38</v>
      </c>
      <c r="B2757" s="46" t="s">
        <v>228</v>
      </c>
      <c r="C2757" s="46" t="s">
        <v>229</v>
      </c>
      <c r="D2757" s="46" t="s">
        <v>230</v>
      </c>
      <c r="E2757" s="46" t="s">
        <v>231</v>
      </c>
      <c r="F2757" s="46" t="s">
        <v>315</v>
      </c>
      <c r="G2757" s="44" t="s">
        <v>316</v>
      </c>
      <c r="H2757" s="44" t="s">
        <v>5</v>
      </c>
      <c r="I2757" s="46" t="s">
        <v>330</v>
      </c>
      <c r="J2757" s="44">
        <v>30093</v>
      </c>
      <c r="K2757" s="46" t="s">
        <v>331</v>
      </c>
      <c r="L2757" s="46">
        <v>13408676910</v>
      </c>
      <c r="M2757" s="46">
        <v>42248</v>
      </c>
      <c r="N2757" s="46" t="s">
        <v>186</v>
      </c>
      <c r="O2757" s="46" t="s">
        <v>187</v>
      </c>
      <c r="P2757" s="46" t="s">
        <v>188</v>
      </c>
      <c r="Q2757" s="46" t="s">
        <v>4</v>
      </c>
      <c r="R2757" s="46" t="s">
        <v>7</v>
      </c>
      <c r="S2757" s="46" t="s">
        <v>194</v>
      </c>
      <c r="T2757" s="46" t="s">
        <v>194</v>
      </c>
      <c r="U2757" s="46" t="s">
        <v>194</v>
      </c>
      <c r="V2757" s="46">
        <v>42543</v>
      </c>
      <c r="W2757" s="46" t="s">
        <v>189</v>
      </c>
      <c r="Z2757" s="46" t="s">
        <v>199</v>
      </c>
      <c r="AA2757" s="46">
        <v>29</v>
      </c>
      <c r="AB2757" s="46" t="s">
        <v>34</v>
      </c>
      <c r="AC2757" s="46" t="s">
        <v>236</v>
      </c>
      <c r="AD2757" s="46" t="s">
        <v>201</v>
      </c>
    </row>
    <row r="2758" spans="1:32" hidden="1">
      <c r="A2758" s="46">
        <v>39</v>
      </c>
      <c r="B2758" s="46" t="s">
        <v>228</v>
      </c>
      <c r="C2758" s="46" t="s">
        <v>229</v>
      </c>
      <c r="D2758" s="46" t="s">
        <v>230</v>
      </c>
      <c r="E2758" s="46" t="s">
        <v>231</v>
      </c>
      <c r="F2758" s="46" t="s">
        <v>315</v>
      </c>
      <c r="G2758" s="44" t="s">
        <v>316</v>
      </c>
      <c r="H2758" s="44" t="s">
        <v>5</v>
      </c>
      <c r="I2758" s="46" t="s">
        <v>332</v>
      </c>
      <c r="J2758" s="44">
        <v>16610</v>
      </c>
      <c r="K2758" s="46" t="s">
        <v>333</v>
      </c>
      <c r="L2758" s="46">
        <v>13540617817</v>
      </c>
      <c r="M2758" s="46">
        <v>42248</v>
      </c>
      <c r="N2758" s="46" t="s">
        <v>203</v>
      </c>
      <c r="O2758" s="46" t="s">
        <v>187</v>
      </c>
      <c r="P2758" s="46" t="s">
        <v>200</v>
      </c>
      <c r="Q2758" s="46" t="s">
        <v>4</v>
      </c>
      <c r="R2758" s="46" t="s">
        <v>7</v>
      </c>
      <c r="S2758" s="46" t="s">
        <v>329</v>
      </c>
      <c r="T2758" s="46" t="s">
        <v>334</v>
      </c>
      <c r="U2758" s="46" t="s">
        <v>242</v>
      </c>
      <c r="W2758" s="46" t="s">
        <v>201</v>
      </c>
      <c r="Y2758" s="46" t="s">
        <v>269</v>
      </c>
      <c r="Z2758" s="46" t="s">
        <v>198</v>
      </c>
      <c r="AA2758" s="46">
        <v>29</v>
      </c>
      <c r="AB2758" s="46" t="s">
        <v>34</v>
      </c>
      <c r="AC2758" s="46" t="s">
        <v>236</v>
      </c>
      <c r="AD2758" s="46" t="s">
        <v>201</v>
      </c>
    </row>
    <row r="2759" spans="1:32" hidden="1">
      <c r="A2759" s="46">
        <v>40</v>
      </c>
      <c r="B2759" s="46" t="s">
        <v>228</v>
      </c>
      <c r="C2759" s="46" t="s">
        <v>229</v>
      </c>
      <c r="D2759" s="46" t="s">
        <v>230</v>
      </c>
      <c r="E2759" s="46" t="s">
        <v>231</v>
      </c>
      <c r="F2759" s="46" t="s">
        <v>315</v>
      </c>
      <c r="G2759" s="44" t="s">
        <v>316</v>
      </c>
      <c r="H2759" s="44" t="s">
        <v>46</v>
      </c>
      <c r="I2759" s="46" t="s">
        <v>260</v>
      </c>
      <c r="J2759" s="44">
        <v>52231</v>
      </c>
      <c r="K2759" s="46" t="s">
        <v>261</v>
      </c>
      <c r="L2759" s="46">
        <v>15882285391</v>
      </c>
      <c r="N2759" s="46" t="s">
        <v>186</v>
      </c>
      <c r="O2759" s="46" t="s">
        <v>191</v>
      </c>
      <c r="P2759" s="46" t="s">
        <v>188</v>
      </c>
      <c r="Q2759" s="46" t="s">
        <v>4</v>
      </c>
      <c r="R2759" s="46" t="s">
        <v>7</v>
      </c>
      <c r="V2759" s="46">
        <v>42551</v>
      </c>
      <c r="W2759" s="46" t="s">
        <v>189</v>
      </c>
      <c r="Z2759" s="46" t="s">
        <v>199</v>
      </c>
      <c r="AA2759" s="46">
        <v>29</v>
      </c>
      <c r="AB2759" s="46" t="s">
        <v>34</v>
      </c>
      <c r="AC2759" s="46" t="s">
        <v>236</v>
      </c>
      <c r="AD2759" s="46" t="s">
        <v>201</v>
      </c>
      <c r="AE2759" s="46" t="s">
        <v>262</v>
      </c>
    </row>
    <row r="2760" spans="1:32" hidden="1">
      <c r="A2760" s="46">
        <v>41</v>
      </c>
      <c r="B2760" s="46" t="s">
        <v>228</v>
      </c>
      <c r="C2760" s="46" t="s">
        <v>229</v>
      </c>
      <c r="D2760" s="46" t="s">
        <v>230</v>
      </c>
      <c r="E2760" s="46" t="s">
        <v>231</v>
      </c>
      <c r="F2760" s="46" t="s">
        <v>335</v>
      </c>
      <c r="G2760" s="44" t="s">
        <v>336</v>
      </c>
      <c r="H2760" s="44" t="s">
        <v>3</v>
      </c>
      <c r="I2760" s="46" t="s">
        <v>335</v>
      </c>
      <c r="J2760" s="44">
        <v>65162</v>
      </c>
      <c r="K2760" s="46" t="s">
        <v>960</v>
      </c>
      <c r="L2760" s="46">
        <v>18140132003</v>
      </c>
      <c r="M2760" s="46">
        <v>42619</v>
      </c>
      <c r="N2760" s="46" t="s">
        <v>186</v>
      </c>
      <c r="O2760" s="46" t="s">
        <v>191</v>
      </c>
      <c r="P2760" s="46" t="s">
        <v>188</v>
      </c>
      <c r="Q2760" s="46" t="s">
        <v>7</v>
      </c>
      <c r="R2760" s="46" t="s">
        <v>7</v>
      </c>
      <c r="V2760" s="46">
        <v>42640</v>
      </c>
      <c r="W2760" s="46" t="s">
        <v>189</v>
      </c>
      <c r="Z2760" s="46" t="s">
        <v>198</v>
      </c>
      <c r="AA2760" s="46">
        <v>24</v>
      </c>
      <c r="AB2760" s="46" t="s">
        <v>195</v>
      </c>
      <c r="AC2760" s="46" t="s">
        <v>236</v>
      </c>
      <c r="AD2760" s="46" t="s">
        <v>201</v>
      </c>
    </row>
    <row r="2761" spans="1:32" hidden="1">
      <c r="A2761" s="46">
        <v>42</v>
      </c>
      <c r="B2761" s="46" t="s">
        <v>228</v>
      </c>
      <c r="C2761" s="46" t="s">
        <v>229</v>
      </c>
      <c r="D2761" s="46" t="s">
        <v>230</v>
      </c>
      <c r="E2761" s="46" t="s">
        <v>231</v>
      </c>
      <c r="F2761" s="46" t="s">
        <v>335</v>
      </c>
      <c r="G2761" s="44" t="s">
        <v>336</v>
      </c>
      <c r="H2761" s="44" t="s">
        <v>3</v>
      </c>
      <c r="I2761" s="46" t="s">
        <v>337</v>
      </c>
      <c r="J2761" s="44" t="s">
        <v>338</v>
      </c>
      <c r="K2761" s="46" t="s">
        <v>339</v>
      </c>
      <c r="L2761" s="46">
        <v>15328070392</v>
      </c>
      <c r="M2761" s="46" t="s">
        <v>280</v>
      </c>
      <c r="N2761" s="46" t="s">
        <v>203</v>
      </c>
      <c r="O2761" s="46" t="s">
        <v>191</v>
      </c>
      <c r="P2761" s="46" t="s">
        <v>200</v>
      </c>
      <c r="Q2761" s="46" t="s">
        <v>7</v>
      </c>
      <c r="R2761" s="46" t="s">
        <v>7</v>
      </c>
      <c r="W2761" s="46" t="s">
        <v>201</v>
      </c>
      <c r="Z2761" s="46" t="s">
        <v>198</v>
      </c>
      <c r="AA2761" s="46">
        <v>24</v>
      </c>
      <c r="AB2761" s="46" t="s">
        <v>195</v>
      </c>
      <c r="AC2761" s="46" t="s">
        <v>236</v>
      </c>
      <c r="AD2761" s="46" t="s">
        <v>201</v>
      </c>
    </row>
    <row r="2762" spans="1:32" hidden="1">
      <c r="A2762" s="46">
        <v>43</v>
      </c>
      <c r="B2762" s="46" t="s">
        <v>228</v>
      </c>
      <c r="C2762" s="46" t="s">
        <v>229</v>
      </c>
      <c r="D2762" s="46" t="s">
        <v>230</v>
      </c>
      <c r="E2762" s="46" t="s">
        <v>231</v>
      </c>
      <c r="F2762" s="46" t="s">
        <v>335</v>
      </c>
      <c r="G2762" s="44" t="s">
        <v>336</v>
      </c>
      <c r="H2762" s="44" t="s">
        <v>9</v>
      </c>
      <c r="I2762" s="46" t="s">
        <v>340</v>
      </c>
      <c r="J2762" s="44">
        <v>64663</v>
      </c>
      <c r="K2762" s="46" t="s">
        <v>341</v>
      </c>
      <c r="L2762" s="46">
        <v>13689092179</v>
      </c>
      <c r="N2762" s="46" t="s">
        <v>186</v>
      </c>
      <c r="O2762" s="46" t="s">
        <v>191</v>
      </c>
      <c r="P2762" s="46" t="s">
        <v>188</v>
      </c>
      <c r="Q2762" s="46" t="s">
        <v>7</v>
      </c>
      <c r="R2762" s="46" t="s">
        <v>7</v>
      </c>
      <c r="W2762" s="46" t="s">
        <v>189</v>
      </c>
      <c r="Z2762" s="46" t="s">
        <v>198</v>
      </c>
      <c r="AA2762" s="46">
        <v>24</v>
      </c>
      <c r="AB2762" s="46" t="s">
        <v>195</v>
      </c>
      <c r="AC2762" s="46" t="s">
        <v>236</v>
      </c>
      <c r="AD2762" s="46" t="s">
        <v>201</v>
      </c>
    </row>
    <row r="2763" spans="1:32" hidden="1">
      <c r="A2763" s="46">
        <v>44</v>
      </c>
      <c r="B2763" s="46" t="s">
        <v>228</v>
      </c>
      <c r="C2763" s="46" t="s">
        <v>229</v>
      </c>
      <c r="D2763" s="46" t="s">
        <v>230</v>
      </c>
      <c r="E2763" s="46" t="s">
        <v>231</v>
      </c>
      <c r="F2763" s="46" t="s">
        <v>335</v>
      </c>
      <c r="G2763" s="44" t="s">
        <v>336</v>
      </c>
      <c r="H2763" s="44" t="s">
        <v>9</v>
      </c>
      <c r="I2763" s="46" t="s">
        <v>1006</v>
      </c>
      <c r="J2763" s="44" t="s">
        <v>5978</v>
      </c>
      <c r="N2763" s="46" t="s">
        <v>203</v>
      </c>
      <c r="O2763" s="46" t="s">
        <v>191</v>
      </c>
      <c r="P2763" s="46" t="s">
        <v>200</v>
      </c>
      <c r="Q2763" s="46" t="s">
        <v>7</v>
      </c>
      <c r="R2763" s="46" t="s">
        <v>7</v>
      </c>
      <c r="W2763" s="46" t="s">
        <v>201</v>
      </c>
      <c r="Z2763" s="46" t="s">
        <v>198</v>
      </c>
      <c r="AA2763" s="46">
        <v>24</v>
      </c>
      <c r="AB2763" s="46" t="s">
        <v>195</v>
      </c>
      <c r="AC2763" s="46" t="s">
        <v>236</v>
      </c>
      <c r="AD2763" s="46" t="s">
        <v>201</v>
      </c>
    </row>
    <row r="2764" spans="1:32" hidden="1">
      <c r="A2764" s="46">
        <v>45</v>
      </c>
      <c r="B2764" s="46" t="s">
        <v>228</v>
      </c>
      <c r="C2764" s="46" t="s">
        <v>229</v>
      </c>
      <c r="D2764" s="46" t="s">
        <v>230</v>
      </c>
      <c r="E2764" s="46" t="s">
        <v>231</v>
      </c>
      <c r="F2764" s="46" t="s">
        <v>335</v>
      </c>
      <c r="G2764" s="44" t="s">
        <v>336</v>
      </c>
      <c r="H2764" s="44" t="s">
        <v>46</v>
      </c>
      <c r="I2764" s="46" t="s">
        <v>260</v>
      </c>
      <c r="J2764" s="44">
        <v>52231</v>
      </c>
      <c r="K2764" s="46" t="s">
        <v>261</v>
      </c>
      <c r="L2764" s="46">
        <v>15882285391</v>
      </c>
      <c r="N2764" s="46" t="s">
        <v>186</v>
      </c>
      <c r="O2764" s="46" t="s">
        <v>191</v>
      </c>
      <c r="P2764" s="46" t="s">
        <v>188</v>
      </c>
      <c r="Q2764" s="46" t="s">
        <v>7</v>
      </c>
      <c r="R2764" s="46" t="s">
        <v>7</v>
      </c>
      <c r="V2764" s="46">
        <v>42551</v>
      </c>
      <c r="W2764" s="46" t="s">
        <v>189</v>
      </c>
      <c r="Z2764" s="46" t="s">
        <v>199</v>
      </c>
      <c r="AA2764" s="46">
        <v>24</v>
      </c>
      <c r="AB2764" s="46" t="s">
        <v>195</v>
      </c>
      <c r="AC2764" s="46" t="s">
        <v>236</v>
      </c>
      <c r="AD2764" s="46" t="s">
        <v>201</v>
      </c>
      <c r="AE2764" s="46" t="s">
        <v>262</v>
      </c>
    </row>
    <row r="2765" spans="1:32" hidden="1">
      <c r="A2765" s="46">
        <v>46</v>
      </c>
      <c r="B2765" s="46" t="s">
        <v>228</v>
      </c>
      <c r="C2765" s="46" t="s">
        <v>229</v>
      </c>
      <c r="D2765" s="46" t="s">
        <v>230</v>
      </c>
      <c r="E2765" s="46" t="s">
        <v>231</v>
      </c>
      <c r="F2765" s="46" t="s">
        <v>342</v>
      </c>
      <c r="G2765" s="44" t="s">
        <v>343</v>
      </c>
      <c r="H2765" s="44" t="s">
        <v>3</v>
      </c>
      <c r="I2765" s="46" t="s">
        <v>342</v>
      </c>
      <c r="J2765" s="44" t="s">
        <v>344</v>
      </c>
      <c r="K2765" s="46" t="s">
        <v>345</v>
      </c>
      <c r="L2765" s="46">
        <v>13547957553</v>
      </c>
      <c r="M2765" s="46">
        <v>42612</v>
      </c>
      <c r="N2765" s="46" t="s">
        <v>186</v>
      </c>
      <c r="O2765" s="46" t="s">
        <v>187</v>
      </c>
      <c r="P2765" s="46" t="s">
        <v>188</v>
      </c>
      <c r="Q2765" s="46" t="s">
        <v>4</v>
      </c>
      <c r="R2765" s="46" t="s">
        <v>4</v>
      </c>
      <c r="V2765" s="46">
        <v>42541</v>
      </c>
      <c r="W2765" s="46" t="s">
        <v>189</v>
      </c>
      <c r="Z2765" s="46" t="s">
        <v>199</v>
      </c>
      <c r="AA2765" s="46">
        <v>22</v>
      </c>
      <c r="AB2765" s="46" t="s">
        <v>34</v>
      </c>
      <c r="AC2765" s="46" t="s">
        <v>236</v>
      </c>
      <c r="AD2765" s="46" t="s">
        <v>201</v>
      </c>
      <c r="AF2765" s="46" t="s">
        <v>346</v>
      </c>
    </row>
    <row r="2766" spans="1:32" hidden="1">
      <c r="A2766" s="46">
        <v>47</v>
      </c>
      <c r="B2766" s="46" t="s">
        <v>228</v>
      </c>
      <c r="C2766" s="46" t="s">
        <v>229</v>
      </c>
      <c r="D2766" s="46" t="s">
        <v>230</v>
      </c>
      <c r="E2766" s="46" t="s">
        <v>231</v>
      </c>
      <c r="F2766" s="46" t="s">
        <v>342</v>
      </c>
      <c r="G2766" s="44" t="s">
        <v>343</v>
      </c>
      <c r="H2766" s="44" t="s">
        <v>3</v>
      </c>
      <c r="I2766" s="46" t="s">
        <v>347</v>
      </c>
      <c r="J2766" s="44" t="s">
        <v>348</v>
      </c>
      <c r="K2766" s="46" t="s">
        <v>349</v>
      </c>
      <c r="L2766" s="46">
        <v>13980448451</v>
      </c>
      <c r="M2766" s="46">
        <v>42612</v>
      </c>
      <c r="N2766" s="46" t="s">
        <v>203</v>
      </c>
      <c r="O2766" s="46" t="s">
        <v>187</v>
      </c>
      <c r="P2766" s="46" t="s">
        <v>188</v>
      </c>
      <c r="Q2766" s="46" t="s">
        <v>4</v>
      </c>
      <c r="R2766" s="46" t="s">
        <v>4</v>
      </c>
      <c r="W2766" s="46" t="s">
        <v>189</v>
      </c>
      <c r="Z2766" s="46" t="s">
        <v>199</v>
      </c>
      <c r="AA2766" s="46">
        <v>22</v>
      </c>
      <c r="AB2766" s="46" t="s">
        <v>34</v>
      </c>
      <c r="AC2766" s="46" t="s">
        <v>236</v>
      </c>
      <c r="AD2766" s="46" t="s">
        <v>190</v>
      </c>
    </row>
    <row r="2767" spans="1:32" hidden="1">
      <c r="A2767" s="46">
        <v>48</v>
      </c>
      <c r="B2767" s="46" t="s">
        <v>228</v>
      </c>
      <c r="C2767" s="46" t="s">
        <v>229</v>
      </c>
      <c r="D2767" s="46" t="s">
        <v>230</v>
      </c>
      <c r="E2767" s="46" t="s">
        <v>231</v>
      </c>
      <c r="F2767" s="46" t="s">
        <v>342</v>
      </c>
      <c r="G2767" s="44" t="s">
        <v>343</v>
      </c>
      <c r="H2767" s="44" t="s">
        <v>5</v>
      </c>
      <c r="I2767" s="46" t="s">
        <v>287</v>
      </c>
      <c r="J2767" s="44" t="s">
        <v>350</v>
      </c>
      <c r="K2767" s="46" t="s">
        <v>351</v>
      </c>
      <c r="L2767" s="46">
        <v>18628979910</v>
      </c>
      <c r="N2767" s="46" t="s">
        <v>186</v>
      </c>
      <c r="O2767" s="46" t="s">
        <v>187</v>
      </c>
      <c r="P2767" s="46" t="s">
        <v>188</v>
      </c>
      <c r="Q2767" s="46" t="s">
        <v>4</v>
      </c>
      <c r="R2767" s="46" t="s">
        <v>4</v>
      </c>
      <c r="V2767" s="46">
        <v>42543</v>
      </c>
      <c r="W2767" s="46" t="s">
        <v>189</v>
      </c>
      <c r="Z2767" s="46" t="s">
        <v>199</v>
      </c>
      <c r="AA2767" s="46">
        <v>22</v>
      </c>
      <c r="AB2767" s="46" t="s">
        <v>34</v>
      </c>
      <c r="AC2767" s="46" t="s">
        <v>236</v>
      </c>
      <c r="AD2767" s="46" t="s">
        <v>201</v>
      </c>
      <c r="AE2767" s="46" t="s">
        <v>196</v>
      </c>
    </row>
    <row r="2768" spans="1:32" hidden="1">
      <c r="A2768" s="46">
        <v>49</v>
      </c>
      <c r="B2768" s="46" t="s">
        <v>228</v>
      </c>
      <c r="C2768" s="46" t="s">
        <v>229</v>
      </c>
      <c r="D2768" s="46" t="s">
        <v>230</v>
      </c>
      <c r="E2768" s="46" t="s">
        <v>231</v>
      </c>
      <c r="F2768" s="46" t="s">
        <v>342</v>
      </c>
      <c r="G2768" s="44" t="s">
        <v>343</v>
      </c>
      <c r="H2768" s="44" t="s">
        <v>5</v>
      </c>
      <c r="I2768" s="46" t="s">
        <v>352</v>
      </c>
      <c r="J2768" s="44" t="s">
        <v>353</v>
      </c>
      <c r="K2768" s="46" t="s">
        <v>354</v>
      </c>
      <c r="L2768" s="46">
        <v>15202896364</v>
      </c>
      <c r="N2768" s="46" t="s">
        <v>203</v>
      </c>
      <c r="O2768" s="46" t="s">
        <v>191</v>
      </c>
      <c r="P2768" s="46" t="s">
        <v>193</v>
      </c>
      <c r="Q2768" s="46" t="s">
        <v>4</v>
      </c>
      <c r="R2768" s="46" t="s">
        <v>4</v>
      </c>
      <c r="V2768" s="46">
        <v>42332</v>
      </c>
      <c r="W2768" s="46" t="s">
        <v>189</v>
      </c>
      <c r="Z2768" s="46" t="s">
        <v>199</v>
      </c>
      <c r="AA2768" s="46">
        <v>22</v>
      </c>
      <c r="AB2768" s="46" t="s">
        <v>34</v>
      </c>
      <c r="AC2768" s="46" t="s">
        <v>236</v>
      </c>
      <c r="AD2768" s="46" t="s">
        <v>190</v>
      </c>
    </row>
    <row r="2769" spans="1:31" hidden="1">
      <c r="A2769" s="46">
        <v>50</v>
      </c>
      <c r="B2769" s="46" t="s">
        <v>228</v>
      </c>
      <c r="C2769" s="46" t="s">
        <v>229</v>
      </c>
      <c r="D2769" s="46" t="s">
        <v>230</v>
      </c>
      <c r="E2769" s="46" t="s">
        <v>231</v>
      </c>
      <c r="F2769" s="46" t="s">
        <v>342</v>
      </c>
      <c r="G2769" s="44" t="s">
        <v>343</v>
      </c>
      <c r="H2769" s="44" t="s">
        <v>5</v>
      </c>
      <c r="I2769" s="46" t="s">
        <v>355</v>
      </c>
      <c r="J2769" s="44" t="s">
        <v>356</v>
      </c>
      <c r="K2769" s="46" t="s">
        <v>357</v>
      </c>
      <c r="L2769" s="46">
        <v>18224062517</v>
      </c>
      <c r="N2769" s="46" t="s">
        <v>203</v>
      </c>
      <c r="O2769" s="46" t="s">
        <v>191</v>
      </c>
      <c r="P2769" s="46" t="s">
        <v>200</v>
      </c>
      <c r="Q2769" s="46" t="s">
        <v>4</v>
      </c>
      <c r="R2769" s="46" t="s">
        <v>4</v>
      </c>
      <c r="S2769" s="46" t="s">
        <v>194</v>
      </c>
      <c r="T2769" s="46" t="s">
        <v>194</v>
      </c>
      <c r="U2769" s="46" t="s">
        <v>194</v>
      </c>
      <c r="W2769" s="46" t="s">
        <v>201</v>
      </c>
      <c r="Z2769" s="46" t="s">
        <v>198</v>
      </c>
      <c r="AA2769" s="46">
        <v>22</v>
      </c>
      <c r="AB2769" s="46" t="s">
        <v>34</v>
      </c>
      <c r="AC2769" s="46" t="s">
        <v>236</v>
      </c>
      <c r="AD2769" s="46" t="s">
        <v>201</v>
      </c>
    </row>
    <row r="2770" spans="1:31" hidden="1">
      <c r="A2770" s="46">
        <v>51</v>
      </c>
      <c r="B2770" s="46" t="s">
        <v>228</v>
      </c>
      <c r="C2770" s="46" t="s">
        <v>229</v>
      </c>
      <c r="D2770" s="46" t="s">
        <v>230</v>
      </c>
      <c r="E2770" s="46" t="s">
        <v>231</v>
      </c>
      <c r="F2770" s="46" t="s">
        <v>342</v>
      </c>
      <c r="G2770" s="44" t="s">
        <v>343</v>
      </c>
      <c r="H2770" s="44" t="s">
        <v>46</v>
      </c>
      <c r="I2770" s="46" t="s">
        <v>260</v>
      </c>
      <c r="J2770" s="44">
        <v>52231</v>
      </c>
      <c r="K2770" s="46" t="s">
        <v>358</v>
      </c>
      <c r="L2770" s="46">
        <v>15882285391</v>
      </c>
      <c r="N2770" s="46" t="s">
        <v>186</v>
      </c>
      <c r="O2770" s="46" t="s">
        <v>191</v>
      </c>
      <c r="P2770" s="46" t="s">
        <v>188</v>
      </c>
      <c r="Q2770" s="46" t="s">
        <v>4</v>
      </c>
      <c r="R2770" s="46" t="s">
        <v>4</v>
      </c>
      <c r="V2770" s="46">
        <v>42551</v>
      </c>
      <c r="W2770" s="46" t="s">
        <v>189</v>
      </c>
      <c r="Z2770" s="46" t="s">
        <v>199</v>
      </c>
      <c r="AA2770" s="46">
        <v>22</v>
      </c>
      <c r="AB2770" s="46" t="s">
        <v>34</v>
      </c>
      <c r="AC2770" s="46" t="s">
        <v>236</v>
      </c>
      <c r="AD2770" s="46" t="s">
        <v>201</v>
      </c>
      <c r="AE2770" s="46" t="s">
        <v>262</v>
      </c>
    </row>
    <row r="2771" spans="1:31" hidden="1">
      <c r="A2771" s="46">
        <v>52</v>
      </c>
      <c r="B2771" s="46" t="s">
        <v>228</v>
      </c>
      <c r="C2771" s="46" t="s">
        <v>229</v>
      </c>
      <c r="D2771" s="46" t="s">
        <v>230</v>
      </c>
      <c r="E2771" s="46" t="s">
        <v>231</v>
      </c>
      <c r="F2771" s="46" t="s">
        <v>359</v>
      </c>
      <c r="G2771" s="44" t="s">
        <v>360</v>
      </c>
      <c r="H2771" s="44" t="s">
        <v>3</v>
      </c>
      <c r="I2771" s="46" t="s">
        <v>359</v>
      </c>
      <c r="J2771" s="44" t="s">
        <v>361</v>
      </c>
      <c r="K2771" s="46" t="s">
        <v>362</v>
      </c>
      <c r="L2771" s="46">
        <v>18602858556</v>
      </c>
      <c r="M2771" s="46" t="s">
        <v>363</v>
      </c>
      <c r="N2771" s="46" t="s">
        <v>186</v>
      </c>
      <c r="O2771" s="46" t="s">
        <v>191</v>
      </c>
      <c r="P2771" s="46" t="s">
        <v>188</v>
      </c>
      <c r="Q2771" s="46" t="s">
        <v>7</v>
      </c>
      <c r="R2771" s="46" t="s">
        <v>7</v>
      </c>
      <c r="V2771" s="46">
        <v>42332</v>
      </c>
      <c r="W2771" s="46" t="s">
        <v>189</v>
      </c>
      <c r="Z2771" s="46" t="s">
        <v>198</v>
      </c>
      <c r="AA2771" s="46">
        <v>24</v>
      </c>
      <c r="AB2771" s="46" t="s">
        <v>195</v>
      </c>
      <c r="AC2771" s="46" t="s">
        <v>364</v>
      </c>
      <c r="AD2771" s="46" t="s">
        <v>190</v>
      </c>
    </row>
    <row r="2772" spans="1:31" hidden="1">
      <c r="A2772" s="46">
        <v>53</v>
      </c>
      <c r="B2772" s="46" t="s">
        <v>228</v>
      </c>
      <c r="C2772" s="46" t="s">
        <v>229</v>
      </c>
      <c r="D2772" s="46" t="s">
        <v>230</v>
      </c>
      <c r="E2772" s="46" t="s">
        <v>231</v>
      </c>
      <c r="F2772" s="46" t="s">
        <v>359</v>
      </c>
      <c r="G2772" s="44" t="s">
        <v>360</v>
      </c>
      <c r="H2772" s="44" t="s">
        <v>3</v>
      </c>
      <c r="I2772" s="46" t="s">
        <v>365</v>
      </c>
      <c r="J2772" s="44">
        <v>19625</v>
      </c>
      <c r="K2772" s="46" t="s">
        <v>366</v>
      </c>
      <c r="L2772" s="46">
        <v>13980624667</v>
      </c>
      <c r="M2772" s="46">
        <v>42613</v>
      </c>
      <c r="N2772" s="46" t="s">
        <v>203</v>
      </c>
      <c r="O2772" s="46" t="s">
        <v>191</v>
      </c>
      <c r="P2772" s="46" t="s">
        <v>188</v>
      </c>
      <c r="Q2772" s="46" t="s">
        <v>7</v>
      </c>
      <c r="R2772" s="46" t="s">
        <v>7</v>
      </c>
      <c r="V2772" s="46">
        <v>42276</v>
      </c>
      <c r="W2772" s="46" t="s">
        <v>189</v>
      </c>
      <c r="Z2772" s="46" t="s">
        <v>198</v>
      </c>
      <c r="AA2772" s="46">
        <v>24</v>
      </c>
      <c r="AB2772" s="46" t="s">
        <v>195</v>
      </c>
      <c r="AC2772" s="46" t="s">
        <v>364</v>
      </c>
      <c r="AD2772" s="46" t="s">
        <v>201</v>
      </c>
    </row>
    <row r="2773" spans="1:31" hidden="1">
      <c r="A2773" s="46">
        <v>54</v>
      </c>
      <c r="B2773" s="46" t="s">
        <v>228</v>
      </c>
      <c r="C2773" s="46" t="s">
        <v>229</v>
      </c>
      <c r="D2773" s="46" t="s">
        <v>230</v>
      </c>
      <c r="E2773" s="46" t="s">
        <v>231</v>
      </c>
      <c r="F2773" s="46" t="s">
        <v>359</v>
      </c>
      <c r="G2773" s="44" t="s">
        <v>360</v>
      </c>
      <c r="H2773" s="44" t="s">
        <v>46</v>
      </c>
      <c r="I2773" s="46" t="s">
        <v>367</v>
      </c>
      <c r="J2773" s="44">
        <v>19619</v>
      </c>
      <c r="K2773" s="46" t="s">
        <v>368</v>
      </c>
      <c r="L2773" s="46">
        <v>13438189954</v>
      </c>
      <c r="N2773" s="46" t="s">
        <v>186</v>
      </c>
      <c r="O2773" s="46" t="s">
        <v>191</v>
      </c>
      <c r="P2773" s="46" t="s">
        <v>188</v>
      </c>
      <c r="Q2773" s="46" t="s">
        <v>7</v>
      </c>
      <c r="R2773" s="46" t="s">
        <v>7</v>
      </c>
      <c r="V2773" s="46">
        <v>42551</v>
      </c>
      <c r="W2773" s="46" t="s">
        <v>189</v>
      </c>
      <c r="Z2773" s="46" t="s">
        <v>199</v>
      </c>
      <c r="AA2773" s="46">
        <v>24</v>
      </c>
      <c r="AB2773" s="46" t="s">
        <v>195</v>
      </c>
      <c r="AC2773" s="46" t="s">
        <v>364</v>
      </c>
      <c r="AD2773" s="46" t="s">
        <v>201</v>
      </c>
      <c r="AE2773" s="46" t="s">
        <v>262</v>
      </c>
    </row>
    <row r="2774" spans="1:31" hidden="1">
      <c r="A2774" s="46">
        <v>55</v>
      </c>
      <c r="B2774" s="46" t="s">
        <v>228</v>
      </c>
      <c r="C2774" s="46" t="s">
        <v>229</v>
      </c>
      <c r="D2774" s="46" t="s">
        <v>230</v>
      </c>
      <c r="E2774" s="46" t="s">
        <v>231</v>
      </c>
      <c r="F2774" s="46" t="s">
        <v>369</v>
      </c>
      <c r="G2774" s="44" t="s">
        <v>370</v>
      </c>
      <c r="H2774" s="44" t="s">
        <v>3</v>
      </c>
      <c r="I2774" s="46" t="s">
        <v>369</v>
      </c>
      <c r="J2774" s="44" t="s">
        <v>371</v>
      </c>
      <c r="K2774" s="46" t="s">
        <v>372</v>
      </c>
      <c r="L2774" s="46" t="s">
        <v>373</v>
      </c>
      <c r="M2774" s="46">
        <v>42356</v>
      </c>
      <c r="N2774" s="46" t="s">
        <v>186</v>
      </c>
      <c r="O2774" s="46" t="s">
        <v>187</v>
      </c>
      <c r="P2774" s="46" t="s">
        <v>188</v>
      </c>
      <c r="Q2774" s="46" t="s">
        <v>4</v>
      </c>
      <c r="R2774" s="46" t="s">
        <v>4</v>
      </c>
      <c r="V2774" s="46">
        <v>42542</v>
      </c>
      <c r="W2774" s="46" t="s">
        <v>189</v>
      </c>
      <c r="Z2774" s="46" t="s">
        <v>199</v>
      </c>
      <c r="AA2774" s="46">
        <v>13</v>
      </c>
      <c r="AB2774" s="46" t="s">
        <v>34</v>
      </c>
      <c r="AC2774" s="46" t="s">
        <v>364</v>
      </c>
      <c r="AD2774" s="46" t="s">
        <v>201</v>
      </c>
      <c r="AE2774" s="46" t="s">
        <v>196</v>
      </c>
    </row>
    <row r="2775" spans="1:31" hidden="1">
      <c r="A2775" s="46">
        <v>56</v>
      </c>
      <c r="B2775" s="46" t="s">
        <v>228</v>
      </c>
      <c r="C2775" s="46" t="s">
        <v>229</v>
      </c>
      <c r="D2775" s="46" t="s">
        <v>230</v>
      </c>
      <c r="E2775" s="46" t="s">
        <v>231</v>
      </c>
      <c r="F2775" s="46" t="s">
        <v>369</v>
      </c>
      <c r="G2775" s="44" t="s">
        <v>370</v>
      </c>
      <c r="H2775" s="44" t="s">
        <v>3</v>
      </c>
      <c r="I2775" s="46" t="s">
        <v>374</v>
      </c>
      <c r="J2775" s="44">
        <v>24521</v>
      </c>
      <c r="K2775" s="46" t="s">
        <v>375</v>
      </c>
      <c r="L2775" s="46">
        <v>15528186382</v>
      </c>
      <c r="M2775" s="46">
        <v>42619</v>
      </c>
      <c r="N2775" s="46" t="s">
        <v>203</v>
      </c>
      <c r="O2775" s="46" t="s">
        <v>191</v>
      </c>
      <c r="P2775" s="46" t="s">
        <v>188</v>
      </c>
      <c r="Q2775" s="46" t="s">
        <v>4</v>
      </c>
      <c r="R2775" s="46" t="s">
        <v>4</v>
      </c>
      <c r="W2775" s="46" t="s">
        <v>189</v>
      </c>
      <c r="Z2775" s="46" t="s">
        <v>199</v>
      </c>
      <c r="AA2775" s="46">
        <v>13</v>
      </c>
      <c r="AB2775" s="46" t="s">
        <v>34</v>
      </c>
      <c r="AC2775" s="46" t="s">
        <v>364</v>
      </c>
      <c r="AD2775" s="46" t="s">
        <v>201</v>
      </c>
      <c r="AE2775" s="46" t="s">
        <v>196</v>
      </c>
    </row>
    <row r="2776" spans="1:31" hidden="1">
      <c r="A2776" s="46">
        <v>57</v>
      </c>
      <c r="B2776" s="46" t="s">
        <v>228</v>
      </c>
      <c r="C2776" s="46" t="s">
        <v>229</v>
      </c>
      <c r="D2776" s="46" t="s">
        <v>230</v>
      </c>
      <c r="E2776" s="46" t="s">
        <v>231</v>
      </c>
      <c r="F2776" s="46" t="s">
        <v>369</v>
      </c>
      <c r="G2776" s="44" t="s">
        <v>370</v>
      </c>
      <c r="H2776" s="44" t="s">
        <v>5</v>
      </c>
      <c r="I2776" s="46" t="s">
        <v>376</v>
      </c>
      <c r="J2776" s="44">
        <v>24526</v>
      </c>
      <c r="K2776" s="46" t="s">
        <v>377</v>
      </c>
      <c r="L2776" s="46">
        <v>15528186382</v>
      </c>
      <c r="M2776" s="46">
        <v>42370</v>
      </c>
      <c r="N2776" s="46" t="s">
        <v>186</v>
      </c>
      <c r="O2776" s="46" t="s">
        <v>187</v>
      </c>
      <c r="P2776" s="46" t="s">
        <v>188</v>
      </c>
      <c r="Q2776" s="46" t="s">
        <v>4</v>
      </c>
      <c r="R2776" s="46" t="s">
        <v>4</v>
      </c>
      <c r="V2776" s="46">
        <v>42542</v>
      </c>
      <c r="W2776" s="46" t="s">
        <v>189</v>
      </c>
      <c r="Z2776" s="46" t="s">
        <v>199</v>
      </c>
      <c r="AA2776" s="46">
        <v>13</v>
      </c>
      <c r="AB2776" s="46" t="s">
        <v>34</v>
      </c>
      <c r="AC2776" s="46" t="s">
        <v>364</v>
      </c>
      <c r="AD2776" s="46" t="s">
        <v>201</v>
      </c>
      <c r="AE2776" s="46" t="s">
        <v>196</v>
      </c>
    </row>
    <row r="2777" spans="1:31" hidden="1">
      <c r="A2777" s="46">
        <v>58</v>
      </c>
      <c r="B2777" s="46" t="s">
        <v>228</v>
      </c>
      <c r="C2777" s="46" t="s">
        <v>229</v>
      </c>
      <c r="D2777" s="46" t="s">
        <v>230</v>
      </c>
      <c r="E2777" s="46" t="s">
        <v>231</v>
      </c>
      <c r="F2777" s="46" t="s">
        <v>369</v>
      </c>
      <c r="G2777" s="44" t="s">
        <v>370</v>
      </c>
      <c r="H2777" s="44" t="s">
        <v>5</v>
      </c>
      <c r="I2777" s="46" t="s">
        <v>374</v>
      </c>
      <c r="J2777" s="44">
        <v>24521</v>
      </c>
      <c r="K2777" s="46" t="s">
        <v>375</v>
      </c>
      <c r="L2777" s="46">
        <v>15528186382</v>
      </c>
      <c r="M2777" s="46">
        <v>42370</v>
      </c>
      <c r="N2777" s="46" t="s">
        <v>186</v>
      </c>
      <c r="O2777" s="46" t="s">
        <v>191</v>
      </c>
      <c r="P2777" s="46" t="s">
        <v>188</v>
      </c>
      <c r="Q2777" s="46" t="s">
        <v>4</v>
      </c>
      <c r="R2777" s="46" t="s">
        <v>4</v>
      </c>
      <c r="W2777" s="46" t="s">
        <v>189</v>
      </c>
      <c r="Z2777" s="46" t="s">
        <v>199</v>
      </c>
      <c r="AA2777" s="46">
        <v>13</v>
      </c>
      <c r="AB2777" s="46" t="s">
        <v>34</v>
      </c>
      <c r="AC2777" s="46" t="s">
        <v>364</v>
      </c>
      <c r="AD2777" s="46" t="s">
        <v>201</v>
      </c>
      <c r="AE2777" s="46" t="s">
        <v>196</v>
      </c>
    </row>
    <row r="2778" spans="1:31" hidden="1">
      <c r="A2778" s="46">
        <v>59</v>
      </c>
      <c r="B2778" s="46" t="s">
        <v>228</v>
      </c>
      <c r="C2778" s="46" t="s">
        <v>229</v>
      </c>
      <c r="D2778" s="46" t="s">
        <v>230</v>
      </c>
      <c r="E2778" s="46" t="s">
        <v>231</v>
      </c>
      <c r="F2778" s="46" t="s">
        <v>369</v>
      </c>
      <c r="G2778" s="44" t="s">
        <v>370</v>
      </c>
      <c r="H2778" s="44" t="s">
        <v>5</v>
      </c>
      <c r="I2778" s="46" t="s">
        <v>378</v>
      </c>
      <c r="J2778" s="44">
        <v>43628</v>
      </c>
      <c r="K2778" s="46" t="s">
        <v>379</v>
      </c>
      <c r="L2778" s="46">
        <v>15208192641</v>
      </c>
      <c r="N2778" s="46" t="s">
        <v>203</v>
      </c>
      <c r="O2778" s="46" t="s">
        <v>191</v>
      </c>
      <c r="P2778" s="46" t="s">
        <v>200</v>
      </c>
      <c r="Q2778" s="46" t="s">
        <v>4</v>
      </c>
      <c r="R2778" s="46" t="s">
        <v>4</v>
      </c>
      <c r="W2778" s="46" t="s">
        <v>201</v>
      </c>
      <c r="Z2778" s="46" t="s">
        <v>198</v>
      </c>
      <c r="AA2778" s="46">
        <v>13</v>
      </c>
      <c r="AB2778" s="46" t="s">
        <v>34</v>
      </c>
      <c r="AC2778" s="46" t="s">
        <v>364</v>
      </c>
      <c r="AD2778" s="46" t="s">
        <v>201</v>
      </c>
    </row>
    <row r="2779" spans="1:31" hidden="1">
      <c r="A2779" s="46">
        <v>60</v>
      </c>
      <c r="B2779" s="46" t="s">
        <v>228</v>
      </c>
      <c r="C2779" s="46" t="s">
        <v>229</v>
      </c>
      <c r="D2779" s="46" t="s">
        <v>230</v>
      </c>
      <c r="E2779" s="46" t="s">
        <v>231</v>
      </c>
      <c r="F2779" s="46" t="s">
        <v>369</v>
      </c>
      <c r="G2779" s="44" t="s">
        <v>370</v>
      </c>
      <c r="H2779" s="44" t="s">
        <v>46</v>
      </c>
      <c r="I2779" s="46" t="s">
        <v>367</v>
      </c>
      <c r="J2779" s="44">
        <v>19619</v>
      </c>
      <c r="K2779" s="46" t="s">
        <v>368</v>
      </c>
      <c r="L2779" s="46">
        <v>13438189954</v>
      </c>
      <c r="N2779" s="46" t="s">
        <v>186</v>
      </c>
      <c r="O2779" s="46" t="s">
        <v>191</v>
      </c>
      <c r="P2779" s="46" t="s">
        <v>188</v>
      </c>
      <c r="Q2779" s="46" t="s">
        <v>4</v>
      </c>
      <c r="R2779" s="46" t="s">
        <v>4</v>
      </c>
      <c r="V2779" s="46">
        <v>42551</v>
      </c>
      <c r="W2779" s="46" t="s">
        <v>189</v>
      </c>
      <c r="Z2779" s="46" t="s">
        <v>199</v>
      </c>
      <c r="AA2779" s="46">
        <v>13</v>
      </c>
      <c r="AB2779" s="46" t="s">
        <v>34</v>
      </c>
      <c r="AC2779" s="46" t="s">
        <v>364</v>
      </c>
      <c r="AD2779" s="46" t="s">
        <v>201</v>
      </c>
      <c r="AE2779" s="46" t="s">
        <v>262</v>
      </c>
    </row>
    <row r="2780" spans="1:31" hidden="1">
      <c r="A2780" s="46">
        <v>61</v>
      </c>
      <c r="B2780" s="46" t="s">
        <v>228</v>
      </c>
      <c r="C2780" s="46" t="s">
        <v>229</v>
      </c>
      <c r="D2780" s="46" t="s">
        <v>230</v>
      </c>
      <c r="E2780" s="46" t="s">
        <v>231</v>
      </c>
      <c r="F2780" s="46" t="s">
        <v>369</v>
      </c>
      <c r="G2780" s="44" t="s">
        <v>380</v>
      </c>
      <c r="H2780" s="44" t="s">
        <v>3</v>
      </c>
      <c r="I2780" s="46" t="s">
        <v>369</v>
      </c>
      <c r="J2780" s="44" t="s">
        <v>371</v>
      </c>
      <c r="K2780" s="46" t="s">
        <v>372</v>
      </c>
      <c r="L2780" s="46" t="s">
        <v>373</v>
      </c>
      <c r="M2780" s="46">
        <v>42356</v>
      </c>
      <c r="N2780" s="46" t="s">
        <v>186</v>
      </c>
      <c r="O2780" s="46" t="s">
        <v>187</v>
      </c>
      <c r="P2780" s="46" t="s">
        <v>188</v>
      </c>
      <c r="Q2780" s="46" t="s">
        <v>7</v>
      </c>
      <c r="R2780" s="46" t="s">
        <v>7</v>
      </c>
      <c r="V2780" s="46">
        <v>42542</v>
      </c>
      <c r="W2780" s="46" t="s">
        <v>189</v>
      </c>
      <c r="Z2780" s="46" t="s">
        <v>199</v>
      </c>
      <c r="AA2780" s="46">
        <v>26</v>
      </c>
      <c r="AB2780" s="46" t="s">
        <v>195</v>
      </c>
      <c r="AC2780" s="46" t="s">
        <v>364</v>
      </c>
      <c r="AD2780" s="46" t="s">
        <v>201</v>
      </c>
      <c r="AE2780" s="46" t="s">
        <v>196</v>
      </c>
    </row>
    <row r="2781" spans="1:31" hidden="1">
      <c r="A2781" s="46">
        <v>62</v>
      </c>
      <c r="B2781" s="46" t="s">
        <v>228</v>
      </c>
      <c r="C2781" s="46" t="s">
        <v>229</v>
      </c>
      <c r="D2781" s="46" t="s">
        <v>230</v>
      </c>
      <c r="E2781" s="46" t="s">
        <v>231</v>
      </c>
      <c r="F2781" s="46" t="s">
        <v>369</v>
      </c>
      <c r="G2781" s="44" t="s">
        <v>380</v>
      </c>
      <c r="H2781" s="44" t="s">
        <v>3</v>
      </c>
      <c r="I2781" s="46" t="s">
        <v>381</v>
      </c>
      <c r="J2781" s="44">
        <v>56573</v>
      </c>
      <c r="K2781" s="46" t="s">
        <v>382</v>
      </c>
      <c r="L2781" s="46">
        <v>18698278636</v>
      </c>
      <c r="M2781" s="46">
        <v>42619</v>
      </c>
      <c r="N2781" s="46" t="s">
        <v>203</v>
      </c>
      <c r="O2781" s="46" t="s">
        <v>191</v>
      </c>
      <c r="P2781" s="46" t="s">
        <v>200</v>
      </c>
      <c r="Q2781" s="46" t="s">
        <v>7</v>
      </c>
      <c r="R2781" s="46" t="s">
        <v>7</v>
      </c>
      <c r="W2781" s="46" t="s">
        <v>201</v>
      </c>
      <c r="Z2781" s="46" t="s">
        <v>198</v>
      </c>
      <c r="AA2781" s="46">
        <v>26</v>
      </c>
      <c r="AB2781" s="46" t="s">
        <v>195</v>
      </c>
      <c r="AC2781" s="46" t="s">
        <v>364</v>
      </c>
      <c r="AD2781" s="46" t="s">
        <v>201</v>
      </c>
    </row>
    <row r="2782" spans="1:31" hidden="1">
      <c r="A2782" s="46">
        <v>63</v>
      </c>
      <c r="B2782" s="46" t="s">
        <v>228</v>
      </c>
      <c r="C2782" s="46" t="s">
        <v>229</v>
      </c>
      <c r="D2782" s="46" t="s">
        <v>230</v>
      </c>
      <c r="E2782" s="46" t="s">
        <v>231</v>
      </c>
      <c r="F2782" s="46" t="s">
        <v>369</v>
      </c>
      <c r="G2782" s="44" t="s">
        <v>380</v>
      </c>
      <c r="H2782" s="44" t="s">
        <v>46</v>
      </c>
      <c r="I2782" s="46" t="s">
        <v>367</v>
      </c>
      <c r="J2782" s="44">
        <v>19619</v>
      </c>
      <c r="K2782" s="46" t="s">
        <v>368</v>
      </c>
      <c r="L2782" s="46">
        <v>13438189954</v>
      </c>
      <c r="N2782" s="46" t="s">
        <v>186</v>
      </c>
      <c r="O2782" s="46" t="s">
        <v>191</v>
      </c>
      <c r="P2782" s="46" t="s">
        <v>188</v>
      </c>
      <c r="Q2782" s="46" t="s">
        <v>7</v>
      </c>
      <c r="R2782" s="46" t="s">
        <v>7</v>
      </c>
      <c r="V2782" s="46">
        <v>42551</v>
      </c>
      <c r="W2782" s="46" t="s">
        <v>189</v>
      </c>
      <c r="Z2782" s="46" t="s">
        <v>199</v>
      </c>
      <c r="AA2782" s="46">
        <v>26</v>
      </c>
      <c r="AB2782" s="46" t="s">
        <v>195</v>
      </c>
      <c r="AC2782" s="46" t="s">
        <v>364</v>
      </c>
      <c r="AD2782" s="46" t="s">
        <v>201</v>
      </c>
      <c r="AE2782" s="46" t="s">
        <v>262</v>
      </c>
    </row>
    <row r="2783" spans="1:31" hidden="1">
      <c r="A2783" s="46">
        <v>64</v>
      </c>
      <c r="B2783" s="46" t="s">
        <v>228</v>
      </c>
      <c r="C2783" s="46" t="s">
        <v>229</v>
      </c>
      <c r="D2783" s="46" t="s">
        <v>230</v>
      </c>
      <c r="E2783" s="46" t="s">
        <v>231</v>
      </c>
      <c r="F2783" s="46" t="s">
        <v>383</v>
      </c>
      <c r="G2783" s="44" t="s">
        <v>384</v>
      </c>
      <c r="H2783" s="44" t="s">
        <v>3</v>
      </c>
      <c r="I2783" s="46" t="s">
        <v>383</v>
      </c>
      <c r="J2783" s="44">
        <v>19626</v>
      </c>
      <c r="K2783" s="46" t="s">
        <v>385</v>
      </c>
      <c r="L2783" s="46">
        <v>13408044450</v>
      </c>
      <c r="M2783" s="46" t="s">
        <v>194</v>
      </c>
      <c r="N2783" s="46" t="s">
        <v>186</v>
      </c>
      <c r="O2783" s="46" t="s">
        <v>187</v>
      </c>
      <c r="P2783" s="46" t="s">
        <v>188</v>
      </c>
      <c r="Q2783" s="46" t="s">
        <v>7</v>
      </c>
      <c r="R2783" s="46" t="s">
        <v>7</v>
      </c>
      <c r="V2783" s="46">
        <v>42541</v>
      </c>
      <c r="W2783" s="46" t="s">
        <v>189</v>
      </c>
      <c r="Z2783" s="46" t="s">
        <v>199</v>
      </c>
      <c r="AA2783" s="46">
        <v>5</v>
      </c>
      <c r="AB2783" s="46" t="s">
        <v>195</v>
      </c>
      <c r="AC2783" s="46" t="s">
        <v>364</v>
      </c>
      <c r="AD2783" s="46" t="s">
        <v>201</v>
      </c>
      <c r="AE2783" s="46" t="s">
        <v>197</v>
      </c>
    </row>
    <row r="2784" spans="1:31" hidden="1">
      <c r="A2784" s="46">
        <v>65</v>
      </c>
      <c r="B2784" s="46" t="s">
        <v>228</v>
      </c>
      <c r="C2784" s="46" t="s">
        <v>229</v>
      </c>
      <c r="D2784" s="46" t="s">
        <v>230</v>
      </c>
      <c r="E2784" s="46" t="s">
        <v>231</v>
      </c>
      <c r="F2784" s="46" t="s">
        <v>383</v>
      </c>
      <c r="G2784" s="44" t="s">
        <v>384</v>
      </c>
      <c r="H2784" s="44" t="s">
        <v>3</v>
      </c>
      <c r="I2784" s="46" t="s">
        <v>386</v>
      </c>
      <c r="J2784" s="44">
        <v>26996</v>
      </c>
      <c r="K2784" s="46" t="s">
        <v>387</v>
      </c>
      <c r="L2784" s="46" t="s">
        <v>388</v>
      </c>
      <c r="M2784" s="46">
        <v>42619</v>
      </c>
      <c r="N2784" s="46" t="s">
        <v>203</v>
      </c>
      <c r="O2784" s="46" t="s">
        <v>191</v>
      </c>
      <c r="P2784" s="46" t="s">
        <v>200</v>
      </c>
      <c r="Q2784" s="46" t="s">
        <v>7</v>
      </c>
      <c r="R2784" s="46" t="s">
        <v>7</v>
      </c>
      <c r="W2784" s="46" t="s">
        <v>201</v>
      </c>
      <c r="Z2784" s="46" t="s">
        <v>198</v>
      </c>
      <c r="AA2784" s="46">
        <v>5</v>
      </c>
      <c r="AB2784" s="46" t="s">
        <v>195</v>
      </c>
      <c r="AC2784" s="46" t="s">
        <v>364</v>
      </c>
      <c r="AD2784" s="46" t="s">
        <v>201</v>
      </c>
    </row>
    <row r="2785" spans="1:31" hidden="1">
      <c r="A2785" s="46">
        <v>66</v>
      </c>
      <c r="B2785" s="46" t="s">
        <v>228</v>
      </c>
      <c r="C2785" s="46" t="s">
        <v>229</v>
      </c>
      <c r="D2785" s="46" t="s">
        <v>230</v>
      </c>
      <c r="E2785" s="46" t="s">
        <v>231</v>
      </c>
      <c r="F2785" s="46" t="s">
        <v>383</v>
      </c>
      <c r="G2785" s="44" t="s">
        <v>384</v>
      </c>
      <c r="H2785" s="44" t="s">
        <v>46</v>
      </c>
      <c r="I2785" s="46" t="s">
        <v>367</v>
      </c>
      <c r="J2785" s="44">
        <v>19619</v>
      </c>
      <c r="K2785" s="46" t="s">
        <v>368</v>
      </c>
      <c r="L2785" s="46">
        <v>13438189954</v>
      </c>
      <c r="N2785" s="46" t="s">
        <v>186</v>
      </c>
      <c r="O2785" s="46" t="s">
        <v>191</v>
      </c>
      <c r="P2785" s="46" t="s">
        <v>188</v>
      </c>
      <c r="Q2785" s="46" t="s">
        <v>7</v>
      </c>
      <c r="R2785" s="46" t="s">
        <v>7</v>
      </c>
      <c r="V2785" s="46">
        <v>42551</v>
      </c>
      <c r="W2785" s="46" t="s">
        <v>189</v>
      </c>
      <c r="Z2785" s="46" t="s">
        <v>199</v>
      </c>
      <c r="AA2785" s="46">
        <v>5</v>
      </c>
      <c r="AB2785" s="46" t="s">
        <v>195</v>
      </c>
      <c r="AC2785" s="46" t="s">
        <v>364</v>
      </c>
      <c r="AD2785" s="46" t="s">
        <v>201</v>
      </c>
      <c r="AE2785" s="46" t="s">
        <v>262</v>
      </c>
    </row>
    <row r="2786" spans="1:31" hidden="1">
      <c r="A2786" s="46">
        <v>67</v>
      </c>
      <c r="B2786" s="46" t="s">
        <v>228</v>
      </c>
      <c r="C2786" s="46" t="s">
        <v>229</v>
      </c>
      <c r="D2786" s="46" t="s">
        <v>230</v>
      </c>
      <c r="E2786" s="46" t="s">
        <v>231</v>
      </c>
      <c r="F2786" s="46" t="s">
        <v>383</v>
      </c>
      <c r="G2786" s="44" t="s">
        <v>389</v>
      </c>
      <c r="H2786" s="44" t="s">
        <v>3</v>
      </c>
      <c r="I2786" s="46" t="s">
        <v>383</v>
      </c>
      <c r="J2786" s="44">
        <v>19626</v>
      </c>
      <c r="K2786" s="46" t="s">
        <v>385</v>
      </c>
      <c r="L2786" s="46">
        <v>13408044450</v>
      </c>
      <c r="M2786" s="46" t="s">
        <v>194</v>
      </c>
      <c r="N2786" s="46" t="s">
        <v>186</v>
      </c>
      <c r="O2786" s="46" t="s">
        <v>187</v>
      </c>
      <c r="P2786" s="46" t="s">
        <v>188</v>
      </c>
      <c r="Q2786" s="46" t="s">
        <v>7</v>
      </c>
      <c r="R2786" s="46" t="s">
        <v>7</v>
      </c>
      <c r="V2786" s="46">
        <v>42541</v>
      </c>
      <c r="W2786" s="46" t="s">
        <v>189</v>
      </c>
      <c r="Z2786" s="46" t="s">
        <v>199</v>
      </c>
      <c r="AA2786" s="46">
        <v>3</v>
      </c>
      <c r="AB2786" s="46" t="s">
        <v>195</v>
      </c>
      <c r="AC2786" s="46" t="s">
        <v>364</v>
      </c>
      <c r="AD2786" s="46" t="s">
        <v>201</v>
      </c>
      <c r="AE2786" s="46" t="s">
        <v>197</v>
      </c>
    </row>
    <row r="2787" spans="1:31" hidden="1">
      <c r="A2787" s="46">
        <v>68</v>
      </c>
      <c r="B2787" s="46" t="s">
        <v>228</v>
      </c>
      <c r="C2787" s="46" t="s">
        <v>229</v>
      </c>
      <c r="D2787" s="46" t="s">
        <v>230</v>
      </c>
      <c r="E2787" s="46" t="s">
        <v>231</v>
      </c>
      <c r="F2787" s="46" t="s">
        <v>383</v>
      </c>
      <c r="G2787" s="44" t="s">
        <v>389</v>
      </c>
      <c r="H2787" s="44" t="s">
        <v>46</v>
      </c>
      <c r="I2787" s="46" t="s">
        <v>367</v>
      </c>
      <c r="J2787" s="44">
        <v>19619</v>
      </c>
      <c r="K2787" s="46" t="s">
        <v>368</v>
      </c>
      <c r="L2787" s="46">
        <v>13438189954</v>
      </c>
      <c r="N2787" s="46" t="s">
        <v>186</v>
      </c>
      <c r="O2787" s="46" t="s">
        <v>191</v>
      </c>
      <c r="P2787" s="46" t="s">
        <v>188</v>
      </c>
      <c r="Q2787" s="46" t="s">
        <v>7</v>
      </c>
      <c r="R2787" s="46" t="s">
        <v>7</v>
      </c>
      <c r="V2787" s="46">
        <v>42551</v>
      </c>
      <c r="W2787" s="46" t="s">
        <v>189</v>
      </c>
      <c r="Z2787" s="46" t="s">
        <v>199</v>
      </c>
      <c r="AA2787" s="46">
        <v>3</v>
      </c>
      <c r="AB2787" s="46" t="s">
        <v>195</v>
      </c>
      <c r="AC2787" s="46" t="s">
        <v>364</v>
      </c>
      <c r="AD2787" s="46" t="s">
        <v>201</v>
      </c>
      <c r="AE2787" s="46" t="s">
        <v>262</v>
      </c>
    </row>
    <row r="2788" spans="1:31" hidden="1">
      <c r="A2788" s="46">
        <v>69</v>
      </c>
      <c r="B2788" s="46" t="s">
        <v>228</v>
      </c>
      <c r="C2788" s="46" t="s">
        <v>229</v>
      </c>
      <c r="D2788" s="46" t="s">
        <v>230</v>
      </c>
      <c r="E2788" s="46" t="s">
        <v>231</v>
      </c>
      <c r="F2788" s="46" t="s">
        <v>383</v>
      </c>
      <c r="G2788" s="44" t="s">
        <v>390</v>
      </c>
      <c r="H2788" s="44" t="s">
        <v>3</v>
      </c>
      <c r="I2788" s="46" t="s">
        <v>383</v>
      </c>
      <c r="J2788" s="44">
        <v>19626</v>
      </c>
      <c r="K2788" s="46" t="s">
        <v>385</v>
      </c>
      <c r="L2788" s="46">
        <v>13408044450</v>
      </c>
      <c r="M2788" s="46" t="s">
        <v>194</v>
      </c>
      <c r="N2788" s="46" t="s">
        <v>186</v>
      </c>
      <c r="O2788" s="46" t="s">
        <v>187</v>
      </c>
      <c r="P2788" s="46" t="s">
        <v>188</v>
      </c>
      <c r="Q2788" s="46" t="s">
        <v>7</v>
      </c>
      <c r="R2788" s="46" t="s">
        <v>4</v>
      </c>
      <c r="V2788" s="46">
        <v>42541</v>
      </c>
      <c r="W2788" s="46" t="s">
        <v>189</v>
      </c>
      <c r="Z2788" s="46" t="s">
        <v>199</v>
      </c>
      <c r="AA2788" s="46">
        <v>9</v>
      </c>
      <c r="AB2788" s="46" t="s">
        <v>34</v>
      </c>
      <c r="AC2788" s="46" t="s">
        <v>364</v>
      </c>
      <c r="AD2788" s="46" t="s">
        <v>201</v>
      </c>
      <c r="AE2788" s="46" t="s">
        <v>197</v>
      </c>
    </row>
    <row r="2789" spans="1:31" hidden="1">
      <c r="A2789" s="46">
        <v>70</v>
      </c>
      <c r="B2789" s="46" t="s">
        <v>228</v>
      </c>
      <c r="C2789" s="46" t="s">
        <v>229</v>
      </c>
      <c r="D2789" s="46" t="s">
        <v>230</v>
      </c>
      <c r="E2789" s="46" t="s">
        <v>231</v>
      </c>
      <c r="F2789" s="46" t="s">
        <v>383</v>
      </c>
      <c r="G2789" s="44" t="s">
        <v>390</v>
      </c>
      <c r="H2789" s="44" t="s">
        <v>5</v>
      </c>
      <c r="I2789" s="46" t="s">
        <v>383</v>
      </c>
      <c r="J2789" s="44">
        <v>19626</v>
      </c>
      <c r="K2789" s="46" t="s">
        <v>385</v>
      </c>
      <c r="L2789" s="46">
        <v>13408044450</v>
      </c>
      <c r="N2789" s="46" t="s">
        <v>186</v>
      </c>
      <c r="O2789" s="46" t="s">
        <v>187</v>
      </c>
      <c r="P2789" s="46" t="s">
        <v>188</v>
      </c>
      <c r="Q2789" s="46" t="s">
        <v>7</v>
      </c>
      <c r="R2789" s="46" t="s">
        <v>4</v>
      </c>
      <c r="V2789" s="46">
        <v>42541</v>
      </c>
      <c r="W2789" s="46" t="s">
        <v>189</v>
      </c>
      <c r="Z2789" s="46" t="s">
        <v>199</v>
      </c>
      <c r="AA2789" s="46">
        <v>9</v>
      </c>
      <c r="AB2789" s="46" t="s">
        <v>34</v>
      </c>
      <c r="AC2789" s="46" t="s">
        <v>364</v>
      </c>
      <c r="AD2789" s="46" t="s">
        <v>201</v>
      </c>
      <c r="AE2789" s="46" t="s">
        <v>197</v>
      </c>
    </row>
    <row r="2790" spans="1:31" hidden="1">
      <c r="A2790" s="46">
        <v>71</v>
      </c>
      <c r="B2790" s="46" t="s">
        <v>228</v>
      </c>
      <c r="C2790" s="46" t="s">
        <v>229</v>
      </c>
      <c r="D2790" s="46" t="s">
        <v>230</v>
      </c>
      <c r="E2790" s="46" t="s">
        <v>231</v>
      </c>
      <c r="F2790" s="46" t="s">
        <v>383</v>
      </c>
      <c r="G2790" s="44" t="s">
        <v>390</v>
      </c>
      <c r="H2790" s="44" t="s">
        <v>3</v>
      </c>
      <c r="I2790" s="46" t="s">
        <v>391</v>
      </c>
      <c r="J2790" s="44">
        <v>26835</v>
      </c>
      <c r="K2790" s="46" t="s">
        <v>392</v>
      </c>
      <c r="L2790" s="46">
        <v>13540670668</v>
      </c>
      <c r="M2790" s="46">
        <v>42619</v>
      </c>
      <c r="N2790" s="46" t="s">
        <v>203</v>
      </c>
      <c r="O2790" s="46" t="s">
        <v>191</v>
      </c>
      <c r="P2790" s="46" t="s">
        <v>9318</v>
      </c>
      <c r="Q2790" s="46" t="s">
        <v>7</v>
      </c>
      <c r="R2790" s="46" t="s">
        <v>4</v>
      </c>
      <c r="W2790" s="46" t="s">
        <v>189</v>
      </c>
      <c r="Z2790" s="46" t="s">
        <v>198</v>
      </c>
      <c r="AA2790" s="46">
        <v>9</v>
      </c>
      <c r="AB2790" s="46" t="s">
        <v>34</v>
      </c>
      <c r="AC2790" s="46" t="s">
        <v>364</v>
      </c>
      <c r="AD2790" s="46" t="s">
        <v>201</v>
      </c>
    </row>
    <row r="2791" spans="1:31" hidden="1">
      <c r="A2791" s="46">
        <v>72</v>
      </c>
      <c r="B2791" s="46" t="s">
        <v>228</v>
      </c>
      <c r="C2791" s="46" t="s">
        <v>229</v>
      </c>
      <c r="D2791" s="46" t="s">
        <v>230</v>
      </c>
      <c r="E2791" s="46" t="s">
        <v>231</v>
      </c>
      <c r="F2791" s="46" t="s">
        <v>383</v>
      </c>
      <c r="G2791" s="44" t="s">
        <v>390</v>
      </c>
      <c r="H2791" s="44" t="s">
        <v>46</v>
      </c>
      <c r="I2791" s="46" t="s">
        <v>367</v>
      </c>
      <c r="J2791" s="44">
        <v>19619</v>
      </c>
      <c r="K2791" s="46" t="s">
        <v>368</v>
      </c>
      <c r="L2791" s="46">
        <v>13438189954</v>
      </c>
      <c r="N2791" s="46" t="s">
        <v>186</v>
      </c>
      <c r="O2791" s="46" t="s">
        <v>191</v>
      </c>
      <c r="P2791" s="46" t="s">
        <v>188</v>
      </c>
      <c r="Q2791" s="46" t="s">
        <v>7</v>
      </c>
      <c r="R2791" s="46" t="s">
        <v>4</v>
      </c>
      <c r="V2791" s="46">
        <v>42551</v>
      </c>
      <c r="W2791" s="46" t="s">
        <v>189</v>
      </c>
      <c r="Z2791" s="46" t="s">
        <v>199</v>
      </c>
      <c r="AA2791" s="46">
        <v>9</v>
      </c>
      <c r="AB2791" s="46" t="s">
        <v>34</v>
      </c>
      <c r="AC2791" s="46" t="s">
        <v>364</v>
      </c>
      <c r="AD2791" s="46" t="s">
        <v>201</v>
      </c>
      <c r="AE2791" s="46" t="s">
        <v>262</v>
      </c>
    </row>
    <row r="2792" spans="1:31" hidden="1">
      <c r="A2792" s="46">
        <v>73</v>
      </c>
      <c r="B2792" s="46" t="s">
        <v>228</v>
      </c>
      <c r="C2792" s="46" t="s">
        <v>229</v>
      </c>
      <c r="D2792" s="46" t="s">
        <v>230</v>
      </c>
      <c r="E2792" s="46" t="s">
        <v>231</v>
      </c>
      <c r="F2792" s="46" t="s">
        <v>393</v>
      </c>
      <c r="G2792" s="44" t="s">
        <v>394</v>
      </c>
      <c r="H2792" s="44" t="s">
        <v>3</v>
      </c>
      <c r="I2792" s="46" t="s">
        <v>393</v>
      </c>
      <c r="J2792" s="44" t="s">
        <v>395</v>
      </c>
      <c r="K2792" s="46" t="s">
        <v>396</v>
      </c>
      <c r="L2792" s="46">
        <v>18782969589</v>
      </c>
      <c r="M2792" s="46">
        <v>42619</v>
      </c>
      <c r="N2792" s="46" t="s">
        <v>186</v>
      </c>
      <c r="O2792" s="46" t="s">
        <v>187</v>
      </c>
      <c r="P2792" s="46" t="s">
        <v>200</v>
      </c>
      <c r="Q2792" s="46" t="s">
        <v>4</v>
      </c>
      <c r="R2792" s="46" t="s">
        <v>4</v>
      </c>
      <c r="S2792" s="46" t="s">
        <v>194</v>
      </c>
      <c r="T2792" s="46" t="s">
        <v>194</v>
      </c>
      <c r="U2792" s="46" t="s">
        <v>194</v>
      </c>
      <c r="W2792" s="46" t="s">
        <v>201</v>
      </c>
      <c r="Z2792" s="46" t="s">
        <v>199</v>
      </c>
      <c r="AA2792" s="46">
        <v>12</v>
      </c>
      <c r="AB2792" s="46" t="s">
        <v>34</v>
      </c>
      <c r="AC2792" s="46" t="s">
        <v>364</v>
      </c>
      <c r="AD2792" s="46" t="s">
        <v>201</v>
      </c>
      <c r="AE2792" s="46" t="s">
        <v>196</v>
      </c>
    </row>
    <row r="2793" spans="1:31" hidden="1">
      <c r="A2793" s="46">
        <v>74</v>
      </c>
      <c r="B2793" s="46" t="s">
        <v>228</v>
      </c>
      <c r="C2793" s="46" t="s">
        <v>229</v>
      </c>
      <c r="D2793" s="46" t="s">
        <v>230</v>
      </c>
      <c r="E2793" s="46" t="s">
        <v>231</v>
      </c>
      <c r="F2793" s="46" t="s">
        <v>393</v>
      </c>
      <c r="G2793" s="44" t="s">
        <v>394</v>
      </c>
      <c r="H2793" s="44" t="s">
        <v>3</v>
      </c>
      <c r="I2793" s="46" t="s">
        <v>397</v>
      </c>
      <c r="J2793" s="44" t="s">
        <v>398</v>
      </c>
      <c r="K2793" s="46" t="s">
        <v>399</v>
      </c>
      <c r="L2793" s="46">
        <v>13688128757</v>
      </c>
      <c r="M2793" s="46">
        <v>42619</v>
      </c>
      <c r="N2793" s="46" t="s">
        <v>203</v>
      </c>
      <c r="O2793" s="46" t="s">
        <v>191</v>
      </c>
      <c r="P2793" s="46" t="s">
        <v>200</v>
      </c>
      <c r="Q2793" s="46" t="s">
        <v>4</v>
      </c>
      <c r="R2793" s="46" t="s">
        <v>4</v>
      </c>
      <c r="W2793" s="46" t="s">
        <v>201</v>
      </c>
      <c r="Z2793" s="46" t="s">
        <v>198</v>
      </c>
      <c r="AA2793" s="46">
        <v>12</v>
      </c>
      <c r="AB2793" s="46" t="s">
        <v>34</v>
      </c>
      <c r="AC2793" s="46" t="s">
        <v>364</v>
      </c>
      <c r="AD2793" s="46" t="s">
        <v>201</v>
      </c>
    </row>
    <row r="2794" spans="1:31" hidden="1">
      <c r="A2794" s="46">
        <v>75</v>
      </c>
      <c r="B2794" s="46" t="s">
        <v>228</v>
      </c>
      <c r="C2794" s="46" t="s">
        <v>229</v>
      </c>
      <c r="D2794" s="46" t="s">
        <v>230</v>
      </c>
      <c r="E2794" s="46" t="s">
        <v>231</v>
      </c>
      <c r="F2794" s="46" t="s">
        <v>393</v>
      </c>
      <c r="G2794" s="44" t="s">
        <v>394</v>
      </c>
      <c r="H2794" s="44" t="s">
        <v>46</v>
      </c>
      <c r="I2794" s="46" t="s">
        <v>367</v>
      </c>
      <c r="J2794" s="44">
        <v>19619</v>
      </c>
      <c r="K2794" s="46" t="s">
        <v>368</v>
      </c>
      <c r="L2794" s="46">
        <v>13438189954</v>
      </c>
      <c r="N2794" s="46" t="s">
        <v>186</v>
      </c>
      <c r="O2794" s="46" t="s">
        <v>191</v>
      </c>
      <c r="P2794" s="46" t="s">
        <v>188</v>
      </c>
      <c r="Q2794" s="46" t="s">
        <v>4</v>
      </c>
      <c r="R2794" s="46" t="s">
        <v>4</v>
      </c>
      <c r="V2794" s="46">
        <v>42551</v>
      </c>
      <c r="W2794" s="46" t="s">
        <v>189</v>
      </c>
      <c r="Z2794" s="46" t="s">
        <v>199</v>
      </c>
      <c r="AA2794" s="46">
        <v>12</v>
      </c>
      <c r="AB2794" s="46" t="s">
        <v>34</v>
      </c>
      <c r="AC2794" s="46" t="s">
        <v>364</v>
      </c>
      <c r="AD2794" s="46" t="s">
        <v>201</v>
      </c>
      <c r="AE2794" s="46" t="s">
        <v>262</v>
      </c>
    </row>
    <row r="2795" spans="1:31" hidden="1">
      <c r="A2795" s="46">
        <v>76</v>
      </c>
      <c r="B2795" s="46" t="s">
        <v>228</v>
      </c>
      <c r="C2795" s="46" t="s">
        <v>229</v>
      </c>
      <c r="D2795" s="46" t="s">
        <v>230</v>
      </c>
      <c r="E2795" s="46" t="s">
        <v>231</v>
      </c>
      <c r="F2795" s="46" t="s">
        <v>400</v>
      </c>
      <c r="G2795" s="44" t="s">
        <v>401</v>
      </c>
      <c r="H2795" s="44" t="s">
        <v>3</v>
      </c>
      <c r="I2795" s="46" t="s">
        <v>400</v>
      </c>
      <c r="J2795" s="44">
        <v>45580</v>
      </c>
      <c r="K2795" s="46" t="s">
        <v>402</v>
      </c>
      <c r="L2795" s="46">
        <v>15828360109</v>
      </c>
      <c r="M2795" s="46">
        <v>42424</v>
      </c>
      <c r="N2795" s="46" t="s">
        <v>186</v>
      </c>
      <c r="O2795" s="46" t="s">
        <v>187</v>
      </c>
      <c r="P2795" s="46" t="s">
        <v>9318</v>
      </c>
      <c r="Q2795" s="46" t="s">
        <v>7</v>
      </c>
      <c r="R2795" s="46" t="s">
        <v>4</v>
      </c>
      <c r="V2795" s="46">
        <v>42542</v>
      </c>
      <c r="W2795" s="46" t="s">
        <v>189</v>
      </c>
      <c r="X2795" s="46" t="s">
        <v>403</v>
      </c>
      <c r="Z2795" s="46" t="s">
        <v>198</v>
      </c>
      <c r="AA2795" s="46">
        <v>10</v>
      </c>
      <c r="AB2795" s="46" t="s">
        <v>34</v>
      </c>
      <c r="AC2795" s="46" t="s">
        <v>364</v>
      </c>
      <c r="AD2795" s="46" t="s">
        <v>201</v>
      </c>
    </row>
    <row r="2796" spans="1:31" hidden="1">
      <c r="A2796" s="46">
        <v>77</v>
      </c>
      <c r="B2796" s="46" t="s">
        <v>228</v>
      </c>
      <c r="C2796" s="46" t="s">
        <v>229</v>
      </c>
      <c r="D2796" s="46" t="s">
        <v>230</v>
      </c>
      <c r="E2796" s="46" t="s">
        <v>231</v>
      </c>
      <c r="F2796" s="46" t="s">
        <v>400</v>
      </c>
      <c r="G2796" s="44" t="s">
        <v>401</v>
      </c>
      <c r="H2796" s="44" t="s">
        <v>3</v>
      </c>
      <c r="I2796" s="46" t="s">
        <v>404</v>
      </c>
      <c r="J2796" s="44">
        <v>55216</v>
      </c>
      <c r="K2796" s="46" t="s">
        <v>961</v>
      </c>
      <c r="L2796" s="46">
        <v>18782952014</v>
      </c>
      <c r="N2796" s="46" t="s">
        <v>203</v>
      </c>
      <c r="O2796" s="46" t="s">
        <v>191</v>
      </c>
      <c r="P2796" s="46" t="s">
        <v>200</v>
      </c>
      <c r="Q2796" s="46" t="s">
        <v>7</v>
      </c>
      <c r="R2796" s="46" t="s">
        <v>4</v>
      </c>
      <c r="W2796" s="46" t="s">
        <v>201</v>
      </c>
      <c r="Z2796" s="46" t="s">
        <v>198</v>
      </c>
      <c r="AA2796" s="46">
        <v>10</v>
      </c>
      <c r="AB2796" s="46" t="s">
        <v>34</v>
      </c>
      <c r="AC2796" s="46" t="s">
        <v>364</v>
      </c>
      <c r="AD2796" s="46" t="s">
        <v>201</v>
      </c>
    </row>
    <row r="2797" spans="1:31" hidden="1">
      <c r="A2797" s="46">
        <v>78</v>
      </c>
      <c r="B2797" s="46" t="s">
        <v>228</v>
      </c>
      <c r="C2797" s="46" t="s">
        <v>229</v>
      </c>
      <c r="D2797" s="46" t="s">
        <v>230</v>
      </c>
      <c r="E2797" s="46" t="s">
        <v>231</v>
      </c>
      <c r="F2797" s="46" t="s">
        <v>400</v>
      </c>
      <c r="G2797" s="44" t="s">
        <v>401</v>
      </c>
      <c r="H2797" s="44" t="s">
        <v>3</v>
      </c>
      <c r="I2797" s="46" t="s">
        <v>405</v>
      </c>
      <c r="J2797" s="44">
        <v>45823</v>
      </c>
      <c r="K2797" s="46" t="s">
        <v>962</v>
      </c>
      <c r="L2797" s="46">
        <v>18788531739</v>
      </c>
      <c r="N2797" s="46" t="s">
        <v>203</v>
      </c>
      <c r="O2797" s="46" t="s">
        <v>191</v>
      </c>
      <c r="P2797" s="46" t="s">
        <v>200</v>
      </c>
      <c r="Q2797" s="46" t="s">
        <v>7</v>
      </c>
      <c r="R2797" s="46" t="s">
        <v>4</v>
      </c>
      <c r="W2797" s="46" t="s">
        <v>201</v>
      </c>
      <c r="Z2797" s="46" t="s">
        <v>198</v>
      </c>
      <c r="AA2797" s="46">
        <v>10</v>
      </c>
      <c r="AB2797" s="46" t="s">
        <v>34</v>
      </c>
      <c r="AC2797" s="46" t="s">
        <v>364</v>
      </c>
      <c r="AD2797" s="46" t="s">
        <v>201</v>
      </c>
    </row>
    <row r="2798" spans="1:31" hidden="1">
      <c r="A2798" s="46">
        <v>79</v>
      </c>
      <c r="B2798" s="46" t="s">
        <v>228</v>
      </c>
      <c r="C2798" s="46" t="s">
        <v>229</v>
      </c>
      <c r="D2798" s="46" t="s">
        <v>230</v>
      </c>
      <c r="E2798" s="46" t="s">
        <v>231</v>
      </c>
      <c r="F2798" s="46" t="s">
        <v>400</v>
      </c>
      <c r="G2798" s="44" t="s">
        <v>401</v>
      </c>
      <c r="H2798" s="44" t="s">
        <v>9</v>
      </c>
      <c r="I2798" s="46" t="s">
        <v>1007</v>
      </c>
      <c r="J2798" s="44">
        <v>55499</v>
      </c>
      <c r="N2798" s="46" t="s">
        <v>186</v>
      </c>
      <c r="O2798" s="46" t="s">
        <v>191</v>
      </c>
      <c r="P2798" s="46" t="s">
        <v>200</v>
      </c>
      <c r="Q2798" s="46" t="s">
        <v>7</v>
      </c>
      <c r="R2798" s="46" t="s">
        <v>4</v>
      </c>
      <c r="W2798" s="46" t="s">
        <v>201</v>
      </c>
      <c r="X2798" s="46" t="s">
        <v>406</v>
      </c>
      <c r="Z2798" s="46" t="s">
        <v>198</v>
      </c>
      <c r="AA2798" s="46">
        <v>10</v>
      </c>
      <c r="AB2798" s="46" t="s">
        <v>34</v>
      </c>
      <c r="AC2798" s="46" t="s">
        <v>364</v>
      </c>
      <c r="AD2798" s="46" t="s">
        <v>201</v>
      </c>
    </row>
    <row r="2799" spans="1:31" hidden="1">
      <c r="A2799" s="46">
        <v>80</v>
      </c>
      <c r="B2799" s="46" t="s">
        <v>228</v>
      </c>
      <c r="C2799" s="46" t="s">
        <v>229</v>
      </c>
      <c r="D2799" s="46" t="s">
        <v>230</v>
      </c>
      <c r="E2799" s="46" t="s">
        <v>231</v>
      </c>
      <c r="F2799" s="46" t="s">
        <v>400</v>
      </c>
      <c r="G2799" s="44" t="s">
        <v>401</v>
      </c>
      <c r="H2799" s="44" t="s">
        <v>46</v>
      </c>
      <c r="I2799" s="46" t="s">
        <v>367</v>
      </c>
      <c r="J2799" s="44">
        <v>19619</v>
      </c>
      <c r="K2799" s="46" t="s">
        <v>368</v>
      </c>
      <c r="L2799" s="46">
        <v>13438189954</v>
      </c>
      <c r="N2799" s="46" t="s">
        <v>186</v>
      </c>
      <c r="O2799" s="46" t="s">
        <v>191</v>
      </c>
      <c r="P2799" s="46" t="s">
        <v>188</v>
      </c>
      <c r="Q2799" s="46" t="s">
        <v>7</v>
      </c>
      <c r="R2799" s="46" t="s">
        <v>4</v>
      </c>
      <c r="V2799" s="46">
        <v>42551</v>
      </c>
      <c r="W2799" s="46" t="s">
        <v>189</v>
      </c>
      <c r="Z2799" s="46" t="s">
        <v>199</v>
      </c>
      <c r="AA2799" s="46">
        <v>10</v>
      </c>
      <c r="AB2799" s="46" t="s">
        <v>34</v>
      </c>
      <c r="AC2799" s="46" t="s">
        <v>364</v>
      </c>
      <c r="AD2799" s="46" t="s">
        <v>201</v>
      </c>
      <c r="AE2799" s="46" t="s">
        <v>262</v>
      </c>
    </row>
    <row r="2800" spans="1:31" hidden="1">
      <c r="A2800" s="46">
        <v>81</v>
      </c>
      <c r="B2800" s="46" t="s">
        <v>228</v>
      </c>
      <c r="C2800" s="46" t="s">
        <v>229</v>
      </c>
      <c r="D2800" s="46" t="s">
        <v>230</v>
      </c>
      <c r="E2800" s="46" t="s">
        <v>231</v>
      </c>
      <c r="F2800" s="46" t="s">
        <v>400</v>
      </c>
      <c r="G2800" s="44" t="s">
        <v>407</v>
      </c>
      <c r="H2800" s="44" t="s">
        <v>3</v>
      </c>
      <c r="I2800" s="46" t="s">
        <v>400</v>
      </c>
      <c r="J2800" s="44">
        <v>45580</v>
      </c>
      <c r="K2800" s="46" t="s">
        <v>402</v>
      </c>
      <c r="L2800" s="46">
        <v>15828360109</v>
      </c>
      <c r="M2800" s="46">
        <v>42424</v>
      </c>
      <c r="N2800" s="46" t="s">
        <v>186</v>
      </c>
      <c r="O2800" s="46" t="s">
        <v>187</v>
      </c>
      <c r="P2800" s="46" t="s">
        <v>9318</v>
      </c>
      <c r="Q2800" s="46" t="s">
        <v>7</v>
      </c>
      <c r="R2800" s="46" t="s">
        <v>7</v>
      </c>
      <c r="V2800" s="46">
        <v>42542</v>
      </c>
      <c r="W2800" s="46" t="s">
        <v>189</v>
      </c>
      <c r="X2800" s="46" t="s">
        <v>403</v>
      </c>
      <c r="Z2800" s="46" t="s">
        <v>198</v>
      </c>
      <c r="AA2800" s="46">
        <v>4</v>
      </c>
      <c r="AB2800" s="46" t="s">
        <v>195</v>
      </c>
      <c r="AC2800" s="46" t="s">
        <v>364</v>
      </c>
      <c r="AD2800" s="46" t="s">
        <v>201</v>
      </c>
    </row>
    <row r="2801" spans="1:31" hidden="1">
      <c r="A2801" s="46">
        <v>82</v>
      </c>
      <c r="B2801" s="46" t="s">
        <v>228</v>
      </c>
      <c r="C2801" s="46" t="s">
        <v>229</v>
      </c>
      <c r="D2801" s="46" t="s">
        <v>230</v>
      </c>
      <c r="E2801" s="46" t="s">
        <v>231</v>
      </c>
      <c r="F2801" s="46" t="s">
        <v>400</v>
      </c>
      <c r="G2801" s="44" t="s">
        <v>407</v>
      </c>
      <c r="H2801" s="44" t="s">
        <v>8</v>
      </c>
      <c r="I2801" s="46" t="s">
        <v>408</v>
      </c>
      <c r="J2801" s="44">
        <v>45190</v>
      </c>
      <c r="K2801" s="46" t="s">
        <v>409</v>
      </c>
      <c r="L2801" s="46">
        <v>13699426552</v>
      </c>
      <c r="N2801" s="46" t="s">
        <v>203</v>
      </c>
      <c r="O2801" s="46" t="s">
        <v>187</v>
      </c>
      <c r="P2801" s="46" t="s">
        <v>200</v>
      </c>
      <c r="Q2801" s="46" t="s">
        <v>7</v>
      </c>
      <c r="R2801" s="46" t="s">
        <v>7</v>
      </c>
      <c r="W2801" s="46" t="s">
        <v>201</v>
      </c>
      <c r="X2801" s="46" t="s">
        <v>410</v>
      </c>
      <c r="Z2801" s="46" t="s">
        <v>198</v>
      </c>
      <c r="AA2801" s="46">
        <v>4</v>
      </c>
      <c r="AB2801" s="46" t="s">
        <v>195</v>
      </c>
      <c r="AC2801" s="46" t="s">
        <v>364</v>
      </c>
      <c r="AD2801" s="46" t="s">
        <v>201</v>
      </c>
    </row>
    <row r="2802" spans="1:31" hidden="1">
      <c r="A2802" s="46">
        <v>83</v>
      </c>
      <c r="B2802" s="46" t="s">
        <v>228</v>
      </c>
      <c r="C2802" s="46" t="s">
        <v>229</v>
      </c>
      <c r="D2802" s="46" t="s">
        <v>230</v>
      </c>
      <c r="E2802" s="46" t="s">
        <v>231</v>
      </c>
      <c r="F2802" s="46" t="s">
        <v>400</v>
      </c>
      <c r="G2802" s="44" t="s">
        <v>407</v>
      </c>
      <c r="H2802" s="44" t="s">
        <v>46</v>
      </c>
      <c r="I2802" s="46" t="s">
        <v>367</v>
      </c>
      <c r="J2802" s="44">
        <v>19619</v>
      </c>
      <c r="K2802" s="46" t="s">
        <v>368</v>
      </c>
      <c r="L2802" s="46">
        <v>13438189954</v>
      </c>
      <c r="N2802" s="46" t="s">
        <v>186</v>
      </c>
      <c r="O2802" s="46" t="s">
        <v>191</v>
      </c>
      <c r="P2802" s="46" t="s">
        <v>188</v>
      </c>
      <c r="Q2802" s="46" t="s">
        <v>7</v>
      </c>
      <c r="R2802" s="46" t="s">
        <v>7</v>
      </c>
      <c r="V2802" s="46">
        <v>42551</v>
      </c>
      <c r="W2802" s="46" t="s">
        <v>189</v>
      </c>
      <c r="Z2802" s="46" t="s">
        <v>199</v>
      </c>
      <c r="AA2802" s="46">
        <v>4</v>
      </c>
      <c r="AB2802" s="46" t="s">
        <v>195</v>
      </c>
      <c r="AC2802" s="46" t="s">
        <v>364</v>
      </c>
      <c r="AD2802" s="46" t="s">
        <v>201</v>
      </c>
      <c r="AE2802" s="46" t="s">
        <v>262</v>
      </c>
    </row>
    <row r="2803" spans="1:31" hidden="1">
      <c r="A2803" s="46">
        <v>84</v>
      </c>
      <c r="B2803" s="46" t="s">
        <v>228</v>
      </c>
      <c r="C2803" s="46" t="s">
        <v>229</v>
      </c>
      <c r="D2803" s="46" t="s">
        <v>230</v>
      </c>
      <c r="E2803" s="46" t="s">
        <v>231</v>
      </c>
      <c r="F2803" s="46" t="s">
        <v>411</v>
      </c>
      <c r="G2803" s="44" t="s">
        <v>412</v>
      </c>
      <c r="H2803" s="44" t="s">
        <v>3</v>
      </c>
      <c r="I2803" s="46" t="s">
        <v>411</v>
      </c>
      <c r="J2803" s="44">
        <v>68200</v>
      </c>
      <c r="K2803" s="46" t="s">
        <v>413</v>
      </c>
      <c r="L2803" s="46">
        <v>13398160377</v>
      </c>
      <c r="M2803" s="46">
        <v>42619</v>
      </c>
      <c r="N2803" s="46" t="s">
        <v>186</v>
      </c>
      <c r="O2803" s="46" t="s">
        <v>187</v>
      </c>
      <c r="P2803" s="46" t="s">
        <v>200</v>
      </c>
      <c r="Q2803" s="46" t="s">
        <v>4</v>
      </c>
      <c r="R2803" s="46" t="s">
        <v>4</v>
      </c>
      <c r="W2803" s="46" t="s">
        <v>201</v>
      </c>
      <c r="Z2803" s="46" t="s">
        <v>198</v>
      </c>
      <c r="AA2803" s="46">
        <v>6</v>
      </c>
      <c r="AB2803" s="46" t="s">
        <v>34</v>
      </c>
      <c r="AC2803" s="46" t="s">
        <v>364</v>
      </c>
      <c r="AD2803" s="46" t="s">
        <v>201</v>
      </c>
    </row>
    <row r="2804" spans="1:31" hidden="1">
      <c r="A2804" s="46">
        <v>85</v>
      </c>
      <c r="B2804" s="46" t="s">
        <v>228</v>
      </c>
      <c r="C2804" s="46" t="s">
        <v>229</v>
      </c>
      <c r="D2804" s="46" t="s">
        <v>230</v>
      </c>
      <c r="E2804" s="46" t="s">
        <v>231</v>
      </c>
      <c r="F2804" s="46" t="s">
        <v>411</v>
      </c>
      <c r="G2804" s="44" t="s">
        <v>412</v>
      </c>
      <c r="H2804" s="44" t="s">
        <v>3</v>
      </c>
      <c r="I2804" s="46" t="s">
        <v>414</v>
      </c>
      <c r="J2804" s="44" t="s">
        <v>415</v>
      </c>
      <c r="K2804" s="46" t="s">
        <v>416</v>
      </c>
      <c r="L2804" s="46">
        <v>17095071983</v>
      </c>
      <c r="M2804" s="46">
        <v>42619</v>
      </c>
      <c r="N2804" s="46" t="s">
        <v>203</v>
      </c>
      <c r="O2804" s="46" t="s">
        <v>191</v>
      </c>
      <c r="P2804" s="46" t="s">
        <v>200</v>
      </c>
      <c r="Q2804" s="46" t="s">
        <v>4</v>
      </c>
      <c r="R2804" s="46" t="s">
        <v>4</v>
      </c>
      <c r="W2804" s="46" t="s">
        <v>201</v>
      </c>
      <c r="Z2804" s="46" t="s">
        <v>198</v>
      </c>
      <c r="AA2804" s="46">
        <v>6</v>
      </c>
      <c r="AB2804" s="46" t="s">
        <v>34</v>
      </c>
      <c r="AC2804" s="46" t="s">
        <v>364</v>
      </c>
      <c r="AD2804" s="46" t="s">
        <v>201</v>
      </c>
    </row>
    <row r="2805" spans="1:31" hidden="1">
      <c r="A2805" s="46">
        <v>86</v>
      </c>
      <c r="B2805" s="46" t="s">
        <v>228</v>
      </c>
      <c r="C2805" s="46" t="s">
        <v>229</v>
      </c>
      <c r="D2805" s="46" t="s">
        <v>230</v>
      </c>
      <c r="E2805" s="46" t="s">
        <v>231</v>
      </c>
      <c r="F2805" s="46" t="s">
        <v>411</v>
      </c>
      <c r="G2805" s="44" t="s">
        <v>412</v>
      </c>
      <c r="H2805" s="44" t="s">
        <v>9</v>
      </c>
      <c r="I2805" s="46" t="s">
        <v>417</v>
      </c>
      <c r="J2805" s="44" t="s">
        <v>418</v>
      </c>
      <c r="K2805" s="46" t="s">
        <v>419</v>
      </c>
      <c r="L2805" s="46">
        <v>15882211064</v>
      </c>
      <c r="N2805" s="46" t="s">
        <v>203</v>
      </c>
      <c r="O2805" s="46" t="s">
        <v>191</v>
      </c>
      <c r="P2805" s="46" t="s">
        <v>200</v>
      </c>
      <c r="Q2805" s="46" t="s">
        <v>4</v>
      </c>
      <c r="R2805" s="46" t="s">
        <v>4</v>
      </c>
      <c r="W2805" s="46" t="s">
        <v>201</v>
      </c>
      <c r="Z2805" s="46" t="s">
        <v>198</v>
      </c>
      <c r="AA2805" s="46">
        <v>6</v>
      </c>
      <c r="AB2805" s="46" t="s">
        <v>34</v>
      </c>
      <c r="AC2805" s="46" t="s">
        <v>364</v>
      </c>
      <c r="AD2805" s="46" t="s">
        <v>201</v>
      </c>
    </row>
    <row r="2806" spans="1:31" hidden="1">
      <c r="A2806" s="46">
        <v>87</v>
      </c>
      <c r="B2806" s="46" t="s">
        <v>228</v>
      </c>
      <c r="C2806" s="46" t="s">
        <v>229</v>
      </c>
      <c r="D2806" s="46" t="s">
        <v>230</v>
      </c>
      <c r="E2806" s="46" t="s">
        <v>231</v>
      </c>
      <c r="F2806" s="46" t="s">
        <v>411</v>
      </c>
      <c r="G2806" s="44" t="s">
        <v>412</v>
      </c>
      <c r="H2806" s="44" t="s">
        <v>46</v>
      </c>
      <c r="I2806" s="46" t="s">
        <v>367</v>
      </c>
      <c r="J2806" s="44">
        <v>19619</v>
      </c>
      <c r="K2806" s="46" t="s">
        <v>368</v>
      </c>
      <c r="L2806" s="46">
        <v>13438189954</v>
      </c>
      <c r="N2806" s="46" t="s">
        <v>186</v>
      </c>
      <c r="O2806" s="46" t="s">
        <v>191</v>
      </c>
      <c r="P2806" s="46" t="s">
        <v>188</v>
      </c>
      <c r="Q2806" s="46" t="s">
        <v>4</v>
      </c>
      <c r="R2806" s="46" t="s">
        <v>4</v>
      </c>
      <c r="V2806" s="46">
        <v>42551</v>
      </c>
      <c r="W2806" s="46" t="s">
        <v>189</v>
      </c>
      <c r="Z2806" s="46" t="s">
        <v>199</v>
      </c>
      <c r="AA2806" s="46">
        <v>6</v>
      </c>
      <c r="AB2806" s="46" t="s">
        <v>34</v>
      </c>
      <c r="AC2806" s="46" t="s">
        <v>364</v>
      </c>
      <c r="AD2806" s="46" t="s">
        <v>201</v>
      </c>
      <c r="AE2806" s="46" t="s">
        <v>262</v>
      </c>
    </row>
    <row r="2807" spans="1:31" hidden="1">
      <c r="A2807" s="46">
        <v>88</v>
      </c>
      <c r="B2807" s="46" t="s">
        <v>228</v>
      </c>
      <c r="C2807" s="46" t="s">
        <v>420</v>
      </c>
      <c r="D2807" s="46" t="s">
        <v>230</v>
      </c>
      <c r="E2807" s="46" t="s">
        <v>231</v>
      </c>
      <c r="F2807" s="46" t="s">
        <v>421</v>
      </c>
      <c r="G2807" s="44" t="s">
        <v>422</v>
      </c>
      <c r="H2807" s="44" t="s">
        <v>3</v>
      </c>
      <c r="I2807" s="46" t="s">
        <v>421</v>
      </c>
      <c r="J2807" s="44" t="s">
        <v>423</v>
      </c>
      <c r="K2807" s="46" t="s">
        <v>424</v>
      </c>
      <c r="L2807" s="46">
        <v>18105182637</v>
      </c>
      <c r="M2807" s="46">
        <v>42619</v>
      </c>
      <c r="N2807" s="46" t="s">
        <v>186</v>
      </c>
      <c r="O2807" s="46" t="s">
        <v>187</v>
      </c>
      <c r="P2807" s="46" t="s">
        <v>193</v>
      </c>
      <c r="Q2807" s="46" t="s">
        <v>7</v>
      </c>
      <c r="R2807" s="46" t="s">
        <v>7</v>
      </c>
      <c r="S2807" s="46" t="s">
        <v>194</v>
      </c>
      <c r="T2807" s="46" t="s">
        <v>194</v>
      </c>
      <c r="U2807" s="46" t="s">
        <v>194</v>
      </c>
      <c r="W2807" s="46" t="s">
        <v>189</v>
      </c>
      <c r="Z2807" s="46" t="s">
        <v>199</v>
      </c>
      <c r="AA2807" s="46">
        <v>17</v>
      </c>
      <c r="AB2807" s="46" t="s">
        <v>195</v>
      </c>
      <c r="AC2807" s="46" t="s">
        <v>425</v>
      </c>
      <c r="AD2807" s="46" t="s">
        <v>190</v>
      </c>
      <c r="AE2807" s="46" t="s">
        <v>196</v>
      </c>
    </row>
    <row r="2808" spans="1:31" hidden="1">
      <c r="A2808" s="46">
        <v>89</v>
      </c>
      <c r="B2808" s="46" t="s">
        <v>228</v>
      </c>
      <c r="C2808" s="46" t="s">
        <v>420</v>
      </c>
      <c r="D2808" s="46" t="s">
        <v>230</v>
      </c>
      <c r="E2808" s="46" t="s">
        <v>231</v>
      </c>
      <c r="F2808" s="46" t="s">
        <v>421</v>
      </c>
      <c r="G2808" s="44" t="s">
        <v>422</v>
      </c>
      <c r="H2808" s="44" t="s">
        <v>3</v>
      </c>
      <c r="I2808" s="46" t="s">
        <v>429</v>
      </c>
      <c r="J2808" s="44">
        <v>49384</v>
      </c>
      <c r="K2808" s="46" t="s">
        <v>430</v>
      </c>
      <c r="L2808" s="46">
        <v>13730891090</v>
      </c>
      <c r="M2808" s="46">
        <v>42619</v>
      </c>
      <c r="N2808" s="46" t="s">
        <v>203</v>
      </c>
      <c r="O2808" s="46" t="s">
        <v>191</v>
      </c>
      <c r="P2808" s="46" t="s">
        <v>200</v>
      </c>
      <c r="Q2808" s="46" t="s">
        <v>7</v>
      </c>
      <c r="R2808" s="46" t="s">
        <v>7</v>
      </c>
      <c r="W2808" s="46" t="s">
        <v>201</v>
      </c>
      <c r="Z2808" s="46" t="s">
        <v>198</v>
      </c>
      <c r="AA2808" s="46">
        <v>17</v>
      </c>
      <c r="AB2808" s="46" t="s">
        <v>195</v>
      </c>
      <c r="AC2808" s="46" t="s">
        <v>425</v>
      </c>
      <c r="AD2808" s="46" t="s">
        <v>201</v>
      </c>
    </row>
    <row r="2809" spans="1:31" hidden="1">
      <c r="A2809" s="46">
        <v>90</v>
      </c>
      <c r="B2809" s="46" t="s">
        <v>228</v>
      </c>
      <c r="C2809" s="46" t="s">
        <v>420</v>
      </c>
      <c r="D2809" s="46" t="s">
        <v>230</v>
      </c>
      <c r="E2809" s="46" t="s">
        <v>231</v>
      </c>
      <c r="F2809" s="46" t="s">
        <v>421</v>
      </c>
      <c r="G2809" s="44" t="s">
        <v>422</v>
      </c>
      <c r="H2809" s="44" t="s">
        <v>5</v>
      </c>
      <c r="I2809" s="46" t="s">
        <v>431</v>
      </c>
      <c r="J2809" s="44">
        <v>34329</v>
      </c>
      <c r="K2809" s="46" t="s">
        <v>432</v>
      </c>
      <c r="L2809" s="46">
        <v>15828148797</v>
      </c>
      <c r="M2809" s="46">
        <v>42248</v>
      </c>
      <c r="N2809" s="46" t="s">
        <v>186</v>
      </c>
      <c r="O2809" s="46" t="s">
        <v>191</v>
      </c>
      <c r="P2809" s="46" t="s">
        <v>188</v>
      </c>
      <c r="Q2809" s="46" t="s">
        <v>7</v>
      </c>
      <c r="R2809" s="46" t="s">
        <v>7</v>
      </c>
      <c r="S2809" s="46" t="s">
        <v>194</v>
      </c>
      <c r="T2809" s="46" t="s">
        <v>194</v>
      </c>
      <c r="U2809" s="46" t="s">
        <v>194</v>
      </c>
      <c r="W2809" s="46" t="s">
        <v>189</v>
      </c>
      <c r="Z2809" s="46" t="s">
        <v>199</v>
      </c>
      <c r="AA2809" s="46">
        <v>17</v>
      </c>
      <c r="AB2809" s="46" t="s">
        <v>195</v>
      </c>
      <c r="AC2809" s="46" t="s">
        <v>425</v>
      </c>
      <c r="AD2809" s="46" t="s">
        <v>201</v>
      </c>
    </row>
    <row r="2810" spans="1:31" hidden="1">
      <c r="A2810" s="46">
        <v>91</v>
      </c>
      <c r="B2810" s="46" t="s">
        <v>228</v>
      </c>
      <c r="C2810" s="46" t="s">
        <v>420</v>
      </c>
      <c r="D2810" s="46" t="s">
        <v>230</v>
      </c>
      <c r="E2810" s="46" t="s">
        <v>231</v>
      </c>
      <c r="F2810" s="46" t="s">
        <v>421</v>
      </c>
      <c r="G2810" s="44" t="s">
        <v>422</v>
      </c>
      <c r="H2810" s="44" t="s">
        <v>5</v>
      </c>
      <c r="I2810" s="46" t="s">
        <v>433</v>
      </c>
      <c r="J2810" s="44" t="s">
        <v>434</v>
      </c>
      <c r="K2810" s="46" t="s">
        <v>435</v>
      </c>
      <c r="L2810" s="46">
        <v>18030764350</v>
      </c>
      <c r="N2810" s="46" t="s">
        <v>203</v>
      </c>
      <c r="O2810" s="46" t="s">
        <v>191</v>
      </c>
      <c r="P2810" s="46" t="s">
        <v>200</v>
      </c>
      <c r="Q2810" s="46" t="s">
        <v>7</v>
      </c>
      <c r="R2810" s="46" t="s">
        <v>7</v>
      </c>
      <c r="W2810" s="46" t="s">
        <v>201</v>
      </c>
      <c r="Z2810" s="46" t="s">
        <v>198</v>
      </c>
      <c r="AA2810" s="46">
        <v>17</v>
      </c>
      <c r="AB2810" s="46" t="s">
        <v>195</v>
      </c>
      <c r="AC2810" s="46" t="s">
        <v>425</v>
      </c>
      <c r="AD2810" s="46" t="s">
        <v>201</v>
      </c>
    </row>
    <row r="2811" spans="1:31" hidden="1">
      <c r="A2811" s="46">
        <v>92</v>
      </c>
      <c r="B2811" s="46" t="s">
        <v>228</v>
      </c>
      <c r="C2811" s="46" t="s">
        <v>420</v>
      </c>
      <c r="D2811" s="46" t="s">
        <v>230</v>
      </c>
      <c r="E2811" s="46" t="s">
        <v>231</v>
      </c>
      <c r="F2811" s="46" t="s">
        <v>421</v>
      </c>
      <c r="G2811" s="44" t="s">
        <v>422</v>
      </c>
      <c r="H2811" s="44" t="s">
        <v>46</v>
      </c>
      <c r="I2811" s="46" t="s">
        <v>436</v>
      </c>
      <c r="J2811" s="44" t="s">
        <v>437</v>
      </c>
      <c r="K2811" s="46" t="s">
        <v>438</v>
      </c>
      <c r="L2811" s="46">
        <v>15002879544</v>
      </c>
      <c r="N2811" s="46" t="s">
        <v>186</v>
      </c>
      <c r="O2811" s="46" t="s">
        <v>187</v>
      </c>
      <c r="P2811" s="46" t="s">
        <v>193</v>
      </c>
      <c r="Q2811" s="46" t="s">
        <v>7</v>
      </c>
      <c r="R2811" s="46" t="s">
        <v>7</v>
      </c>
      <c r="S2811" s="46" t="s">
        <v>194</v>
      </c>
      <c r="T2811" s="46" t="s">
        <v>194</v>
      </c>
      <c r="U2811" s="46" t="s">
        <v>194</v>
      </c>
      <c r="V2811" s="46">
        <v>42551</v>
      </c>
      <c r="W2811" s="46" t="s">
        <v>189</v>
      </c>
      <c r="Z2811" s="46" t="s">
        <v>199</v>
      </c>
      <c r="AA2811" s="46">
        <v>17</v>
      </c>
      <c r="AB2811" s="46" t="s">
        <v>195</v>
      </c>
      <c r="AC2811" s="46" t="s">
        <v>425</v>
      </c>
      <c r="AD2811" s="46" t="s">
        <v>201</v>
      </c>
      <c r="AE2811" s="46" t="s">
        <v>439</v>
      </c>
    </row>
    <row r="2812" spans="1:31" hidden="1">
      <c r="A2812" s="46">
        <v>93</v>
      </c>
      <c r="B2812" s="46" t="s">
        <v>228</v>
      </c>
      <c r="C2812" s="46" t="s">
        <v>420</v>
      </c>
      <c r="D2812" s="46" t="s">
        <v>230</v>
      </c>
      <c r="E2812" s="46" t="s">
        <v>231</v>
      </c>
      <c r="F2812" s="46" t="s">
        <v>440</v>
      </c>
      <c r="G2812" s="44" t="s">
        <v>441</v>
      </c>
      <c r="H2812" s="44" t="s">
        <v>3</v>
      </c>
      <c r="I2812" s="46" t="s">
        <v>440</v>
      </c>
      <c r="J2812" s="44" t="s">
        <v>442</v>
      </c>
      <c r="K2812" s="46" t="s">
        <v>443</v>
      </c>
      <c r="L2812" s="46">
        <v>13688419100</v>
      </c>
      <c r="M2812" s="46">
        <v>42424</v>
      </c>
      <c r="N2812" s="46" t="s">
        <v>186</v>
      </c>
      <c r="O2812" s="46" t="s">
        <v>187</v>
      </c>
      <c r="P2812" s="46" t="s">
        <v>188</v>
      </c>
      <c r="Q2812" s="46" t="s">
        <v>4</v>
      </c>
      <c r="R2812" s="46" t="s">
        <v>4</v>
      </c>
      <c r="S2812" s="46" t="s">
        <v>194</v>
      </c>
      <c r="T2812" s="46" t="s">
        <v>194</v>
      </c>
      <c r="U2812" s="46" t="s">
        <v>194</v>
      </c>
      <c r="V2812" s="46">
        <v>42542</v>
      </c>
      <c r="W2812" s="46" t="s">
        <v>189</v>
      </c>
      <c r="X2812" s="46" t="s">
        <v>444</v>
      </c>
      <c r="Y2812" s="46" t="s">
        <v>445</v>
      </c>
      <c r="Z2812" s="46" t="s">
        <v>199</v>
      </c>
      <c r="AA2812" s="46">
        <v>22</v>
      </c>
      <c r="AB2812" s="46" t="s">
        <v>34</v>
      </c>
      <c r="AC2812" s="46" t="s">
        <v>425</v>
      </c>
      <c r="AD2812" s="46" t="s">
        <v>201</v>
      </c>
      <c r="AE2812" s="46" t="s">
        <v>196</v>
      </c>
    </row>
    <row r="2813" spans="1:31" hidden="1">
      <c r="A2813" s="46">
        <v>94</v>
      </c>
      <c r="B2813" s="46" t="s">
        <v>228</v>
      </c>
      <c r="C2813" s="46" t="s">
        <v>420</v>
      </c>
      <c r="D2813" s="46" t="s">
        <v>230</v>
      </c>
      <c r="E2813" s="46" t="s">
        <v>231</v>
      </c>
      <c r="F2813" s="46" t="s">
        <v>440</v>
      </c>
      <c r="G2813" s="44" t="s">
        <v>441</v>
      </c>
      <c r="H2813" s="44" t="s">
        <v>3</v>
      </c>
      <c r="I2813" s="46" t="s">
        <v>446</v>
      </c>
      <c r="J2813" s="44">
        <v>45198</v>
      </c>
      <c r="N2813" s="46" t="s">
        <v>203</v>
      </c>
      <c r="O2813" s="46" t="s">
        <v>187</v>
      </c>
      <c r="P2813" s="46" t="s">
        <v>200</v>
      </c>
      <c r="Q2813" s="46" t="s">
        <v>4</v>
      </c>
      <c r="R2813" s="46" t="s">
        <v>4</v>
      </c>
      <c r="W2813" s="46" t="s">
        <v>201</v>
      </c>
      <c r="Z2813" s="46" t="s">
        <v>198</v>
      </c>
      <c r="AA2813" s="46">
        <v>22</v>
      </c>
      <c r="AB2813" s="46" t="s">
        <v>34</v>
      </c>
      <c r="AC2813" s="46" t="s">
        <v>425</v>
      </c>
      <c r="AD2813" s="46" t="s">
        <v>201</v>
      </c>
    </row>
    <row r="2814" spans="1:31" hidden="1">
      <c r="A2814" s="46">
        <v>95</v>
      </c>
      <c r="B2814" s="46" t="s">
        <v>228</v>
      </c>
      <c r="C2814" s="46" t="s">
        <v>420</v>
      </c>
      <c r="D2814" s="46" t="s">
        <v>230</v>
      </c>
      <c r="E2814" s="46" t="s">
        <v>231</v>
      </c>
      <c r="F2814" s="46" t="s">
        <v>440</v>
      </c>
      <c r="G2814" s="44" t="s">
        <v>441</v>
      </c>
      <c r="H2814" s="44" t="s">
        <v>3</v>
      </c>
      <c r="I2814" s="46" t="s">
        <v>1008</v>
      </c>
      <c r="J2814" s="44">
        <v>36724</v>
      </c>
      <c r="N2814" s="46" t="s">
        <v>186</v>
      </c>
      <c r="O2814" s="46" t="s">
        <v>187</v>
      </c>
      <c r="P2814" s="46" t="s">
        <v>193</v>
      </c>
      <c r="Q2814" s="46" t="s">
        <v>4</v>
      </c>
      <c r="R2814" s="46" t="s">
        <v>4</v>
      </c>
      <c r="W2814" s="46" t="s">
        <v>189</v>
      </c>
      <c r="Z2814" s="46" t="s">
        <v>198</v>
      </c>
      <c r="AA2814" s="46">
        <v>22</v>
      </c>
      <c r="AB2814" s="46" t="s">
        <v>34</v>
      </c>
      <c r="AC2814" s="46" t="s">
        <v>425</v>
      </c>
      <c r="AD2814" s="46" t="s">
        <v>201</v>
      </c>
    </row>
    <row r="2815" spans="1:31" hidden="1">
      <c r="A2815" s="46">
        <v>96</v>
      </c>
      <c r="B2815" s="46" t="s">
        <v>228</v>
      </c>
      <c r="C2815" s="46" t="s">
        <v>420</v>
      </c>
      <c r="D2815" s="46" t="s">
        <v>230</v>
      </c>
      <c r="E2815" s="46" t="s">
        <v>231</v>
      </c>
      <c r="F2815" s="46" t="s">
        <v>440</v>
      </c>
      <c r="G2815" s="44" t="s">
        <v>441</v>
      </c>
      <c r="H2815" s="44" t="s">
        <v>3</v>
      </c>
      <c r="I2815" s="46" t="s">
        <v>1009</v>
      </c>
      <c r="J2815" s="44">
        <v>51269</v>
      </c>
      <c r="N2815" s="46" t="s">
        <v>203</v>
      </c>
      <c r="O2815" s="46" t="s">
        <v>187</v>
      </c>
      <c r="P2815" s="46" t="s">
        <v>200</v>
      </c>
      <c r="Q2815" s="46" t="s">
        <v>4</v>
      </c>
      <c r="R2815" s="46" t="s">
        <v>4</v>
      </c>
      <c r="W2815" s="46" t="s">
        <v>201</v>
      </c>
      <c r="Z2815" s="46" t="s">
        <v>198</v>
      </c>
      <c r="AA2815" s="46">
        <v>22</v>
      </c>
      <c r="AB2815" s="46" t="s">
        <v>34</v>
      </c>
      <c r="AC2815" s="46" t="s">
        <v>425</v>
      </c>
      <c r="AD2815" s="46" t="s">
        <v>201</v>
      </c>
    </row>
    <row r="2816" spans="1:31" hidden="1">
      <c r="A2816" s="46">
        <v>97</v>
      </c>
      <c r="B2816" s="46" t="s">
        <v>228</v>
      </c>
      <c r="C2816" s="46" t="s">
        <v>420</v>
      </c>
      <c r="D2816" s="46" t="s">
        <v>230</v>
      </c>
      <c r="E2816" s="46" t="s">
        <v>231</v>
      </c>
      <c r="F2816" s="46" t="s">
        <v>440</v>
      </c>
      <c r="G2816" s="44" t="s">
        <v>441</v>
      </c>
      <c r="H2816" s="44" t="s">
        <v>9</v>
      </c>
      <c r="I2816" s="46" t="s">
        <v>447</v>
      </c>
      <c r="J2816" s="44">
        <v>45489</v>
      </c>
      <c r="N2816" s="46" t="s">
        <v>186</v>
      </c>
      <c r="O2816" s="46" t="s">
        <v>187</v>
      </c>
      <c r="P2816" s="46" t="s">
        <v>193</v>
      </c>
      <c r="Q2816" s="46" t="s">
        <v>4</v>
      </c>
      <c r="R2816" s="46" t="s">
        <v>4</v>
      </c>
      <c r="W2816" s="46" t="s">
        <v>189</v>
      </c>
      <c r="Z2816" s="46" t="s">
        <v>198</v>
      </c>
      <c r="AA2816" s="46">
        <v>22</v>
      </c>
      <c r="AB2816" s="46" t="s">
        <v>34</v>
      </c>
      <c r="AC2816" s="46" t="s">
        <v>425</v>
      </c>
      <c r="AD2816" s="46" t="s">
        <v>201</v>
      </c>
    </row>
    <row r="2817" spans="1:31" hidden="1">
      <c r="A2817" s="46">
        <v>98</v>
      </c>
      <c r="B2817" s="46" t="s">
        <v>228</v>
      </c>
      <c r="C2817" s="46" t="s">
        <v>420</v>
      </c>
      <c r="D2817" s="46" t="s">
        <v>230</v>
      </c>
      <c r="E2817" s="46" t="s">
        <v>231</v>
      </c>
      <c r="F2817" s="46" t="s">
        <v>440</v>
      </c>
      <c r="G2817" s="44" t="s">
        <v>441</v>
      </c>
      <c r="H2817" s="44" t="s">
        <v>9</v>
      </c>
      <c r="I2817" s="46" t="s">
        <v>448</v>
      </c>
      <c r="J2817" s="44" t="s">
        <v>449</v>
      </c>
      <c r="K2817" s="46" t="s">
        <v>450</v>
      </c>
      <c r="L2817" s="46">
        <v>15902818872</v>
      </c>
      <c r="M2817" s="46">
        <v>42339</v>
      </c>
      <c r="N2817" s="46" t="s">
        <v>203</v>
      </c>
      <c r="O2817" s="46" t="s">
        <v>187</v>
      </c>
      <c r="P2817" s="46" t="s">
        <v>200</v>
      </c>
      <c r="Q2817" s="46" t="s">
        <v>4</v>
      </c>
      <c r="R2817" s="46" t="s">
        <v>4</v>
      </c>
      <c r="W2817" s="46" t="s">
        <v>201</v>
      </c>
      <c r="Z2817" s="46" t="s">
        <v>198</v>
      </c>
      <c r="AA2817" s="46">
        <v>22</v>
      </c>
      <c r="AB2817" s="46" t="s">
        <v>34</v>
      </c>
    </row>
    <row r="2818" spans="1:31" hidden="1">
      <c r="A2818" s="46">
        <v>99</v>
      </c>
      <c r="B2818" s="46" t="s">
        <v>228</v>
      </c>
      <c r="C2818" s="46" t="s">
        <v>420</v>
      </c>
      <c r="D2818" s="46" t="s">
        <v>230</v>
      </c>
      <c r="E2818" s="46" t="s">
        <v>231</v>
      </c>
      <c r="F2818" s="46" t="s">
        <v>440</v>
      </c>
      <c r="G2818" s="44" t="s">
        <v>441</v>
      </c>
      <c r="H2818" s="44" t="s">
        <v>8</v>
      </c>
      <c r="I2818" s="46" t="s">
        <v>448</v>
      </c>
      <c r="J2818" s="44" t="s">
        <v>449</v>
      </c>
      <c r="K2818" s="46" t="s">
        <v>450</v>
      </c>
      <c r="L2818" s="46">
        <v>15902818872</v>
      </c>
      <c r="M2818" s="46">
        <v>42339</v>
      </c>
      <c r="N2818" s="46" t="s">
        <v>186</v>
      </c>
      <c r="O2818" s="46" t="s">
        <v>187</v>
      </c>
      <c r="P2818" s="46" t="s">
        <v>188</v>
      </c>
      <c r="Q2818" s="46" t="s">
        <v>4</v>
      </c>
      <c r="R2818" s="46" t="s">
        <v>4</v>
      </c>
      <c r="S2818" s="46" t="s">
        <v>194</v>
      </c>
      <c r="T2818" s="46" t="s">
        <v>194</v>
      </c>
      <c r="U2818" s="46" t="s">
        <v>194</v>
      </c>
      <c r="V2818" s="46">
        <v>0</v>
      </c>
      <c r="W2818" s="46" t="s">
        <v>189</v>
      </c>
      <c r="X2818" s="46" t="s">
        <v>451</v>
      </c>
      <c r="Y2818" s="46" t="s">
        <v>452</v>
      </c>
      <c r="Z2818" s="46" t="s">
        <v>199</v>
      </c>
      <c r="AA2818" s="46">
        <v>22</v>
      </c>
      <c r="AB2818" s="46" t="s">
        <v>34</v>
      </c>
      <c r="AC2818" s="46" t="s">
        <v>425</v>
      </c>
      <c r="AD2818" s="46" t="s">
        <v>201</v>
      </c>
    </row>
    <row r="2819" spans="1:31" hidden="1">
      <c r="A2819" s="46">
        <v>100</v>
      </c>
      <c r="B2819" s="46" t="s">
        <v>228</v>
      </c>
      <c r="C2819" s="46" t="s">
        <v>420</v>
      </c>
      <c r="D2819" s="46" t="s">
        <v>230</v>
      </c>
      <c r="E2819" s="46" t="s">
        <v>231</v>
      </c>
      <c r="F2819" s="46" t="s">
        <v>440</v>
      </c>
      <c r="G2819" s="44" t="s">
        <v>441</v>
      </c>
      <c r="H2819" s="44" t="s">
        <v>8</v>
      </c>
      <c r="I2819" s="46" t="s">
        <v>1010</v>
      </c>
      <c r="J2819" s="44">
        <v>58560</v>
      </c>
      <c r="N2819" s="46" t="s">
        <v>186</v>
      </c>
      <c r="O2819" s="46" t="s">
        <v>191</v>
      </c>
      <c r="P2819" s="46" t="s">
        <v>200</v>
      </c>
      <c r="Q2819" s="46" t="s">
        <v>4</v>
      </c>
      <c r="R2819" s="46" t="s">
        <v>4</v>
      </c>
      <c r="S2819" s="46" t="s">
        <v>194</v>
      </c>
      <c r="T2819" s="46" t="s">
        <v>194</v>
      </c>
      <c r="U2819" s="46" t="s">
        <v>194</v>
      </c>
      <c r="V2819" s="46">
        <v>0</v>
      </c>
      <c r="W2819" s="46" t="s">
        <v>201</v>
      </c>
      <c r="X2819" s="46" t="s">
        <v>451</v>
      </c>
      <c r="Y2819" s="46" t="s">
        <v>452</v>
      </c>
      <c r="Z2819" s="46" t="s">
        <v>199</v>
      </c>
      <c r="AA2819" s="46">
        <v>22</v>
      </c>
      <c r="AB2819" s="46" t="s">
        <v>34</v>
      </c>
      <c r="AC2819" s="46" t="s">
        <v>425</v>
      </c>
      <c r="AD2819" s="46" t="s">
        <v>190</v>
      </c>
    </row>
    <row r="2820" spans="1:31" hidden="1">
      <c r="A2820" s="46">
        <v>101</v>
      </c>
      <c r="B2820" s="46" t="s">
        <v>228</v>
      </c>
      <c r="C2820" s="46" t="s">
        <v>420</v>
      </c>
      <c r="D2820" s="46" t="s">
        <v>230</v>
      </c>
      <c r="E2820" s="46" t="s">
        <v>231</v>
      </c>
      <c r="F2820" s="46" t="s">
        <v>440</v>
      </c>
      <c r="G2820" s="44" t="s">
        <v>441</v>
      </c>
      <c r="H2820" s="44" t="s">
        <v>46</v>
      </c>
      <c r="I2820" s="46" t="s">
        <v>436</v>
      </c>
      <c r="J2820" s="44" t="s">
        <v>437</v>
      </c>
      <c r="K2820" s="46" t="s">
        <v>438</v>
      </c>
      <c r="L2820" s="46">
        <v>15002879544</v>
      </c>
      <c r="N2820" s="46" t="s">
        <v>186</v>
      </c>
      <c r="O2820" s="46" t="s">
        <v>187</v>
      </c>
      <c r="P2820" s="46" t="s">
        <v>193</v>
      </c>
      <c r="Q2820" s="46" t="s">
        <v>4</v>
      </c>
      <c r="R2820" s="46" t="s">
        <v>4</v>
      </c>
      <c r="S2820" s="46" t="s">
        <v>194</v>
      </c>
      <c r="T2820" s="46" t="s">
        <v>194</v>
      </c>
      <c r="U2820" s="46" t="s">
        <v>194</v>
      </c>
      <c r="V2820" s="46">
        <v>42551</v>
      </c>
      <c r="W2820" s="46" t="s">
        <v>189</v>
      </c>
      <c r="Z2820" s="46" t="s">
        <v>199</v>
      </c>
      <c r="AA2820" s="46">
        <v>22</v>
      </c>
      <c r="AB2820" s="46" t="s">
        <v>34</v>
      </c>
      <c r="AC2820" s="46" t="s">
        <v>425</v>
      </c>
      <c r="AD2820" s="46" t="s">
        <v>201</v>
      </c>
      <c r="AE2820" s="46" t="s">
        <v>439</v>
      </c>
    </row>
    <row r="2821" spans="1:31" hidden="1">
      <c r="A2821" s="46">
        <v>102</v>
      </c>
      <c r="B2821" s="46" t="s">
        <v>228</v>
      </c>
      <c r="C2821" s="46" t="s">
        <v>420</v>
      </c>
      <c r="D2821" s="46" t="s">
        <v>230</v>
      </c>
      <c r="E2821" s="46" t="s">
        <v>231</v>
      </c>
      <c r="F2821" s="46" t="s">
        <v>453</v>
      </c>
      <c r="G2821" s="44" t="s">
        <v>454</v>
      </c>
      <c r="H2821" s="44" t="s">
        <v>3</v>
      </c>
      <c r="I2821" s="46" t="s">
        <v>453</v>
      </c>
      <c r="J2821" s="44" t="s">
        <v>455</v>
      </c>
      <c r="K2821" s="46" t="s">
        <v>456</v>
      </c>
      <c r="L2821" s="46">
        <v>13882193695</v>
      </c>
      <c r="M2821" s="46">
        <v>42425</v>
      </c>
      <c r="N2821" s="46" t="s">
        <v>186</v>
      </c>
      <c r="O2821" s="46" t="s">
        <v>187</v>
      </c>
      <c r="P2821" s="46" t="s">
        <v>188</v>
      </c>
      <c r="Q2821" s="46" t="s">
        <v>4</v>
      </c>
      <c r="R2821" s="46" t="s">
        <v>4</v>
      </c>
      <c r="S2821" s="46" t="s">
        <v>194</v>
      </c>
      <c r="T2821" s="46" t="s">
        <v>194</v>
      </c>
      <c r="U2821" s="46" t="s">
        <v>194</v>
      </c>
      <c r="W2821" s="46" t="s">
        <v>189</v>
      </c>
      <c r="X2821" s="46" t="s">
        <v>457</v>
      </c>
      <c r="Y2821" s="46" t="s">
        <v>458</v>
      </c>
      <c r="Z2821" s="46" t="s">
        <v>199</v>
      </c>
      <c r="AA2821" s="46">
        <v>16</v>
      </c>
      <c r="AB2821" s="46" t="s">
        <v>34</v>
      </c>
      <c r="AC2821" s="46" t="s">
        <v>425</v>
      </c>
      <c r="AD2821" s="46" t="s">
        <v>190</v>
      </c>
      <c r="AE2821" s="46" t="s">
        <v>196</v>
      </c>
    </row>
    <row r="2822" spans="1:31" hidden="1">
      <c r="A2822" s="46">
        <v>103</v>
      </c>
      <c r="B2822" s="46" t="s">
        <v>228</v>
      </c>
      <c r="C2822" s="46" t="s">
        <v>420</v>
      </c>
      <c r="D2822" s="46" t="s">
        <v>230</v>
      </c>
      <c r="E2822" s="46" t="s">
        <v>231</v>
      </c>
      <c r="F2822" s="46" t="s">
        <v>421</v>
      </c>
      <c r="G2822" s="44" t="s">
        <v>422</v>
      </c>
      <c r="H2822" s="44" t="s">
        <v>3</v>
      </c>
      <c r="I2822" s="46" t="s">
        <v>426</v>
      </c>
      <c r="J2822" s="44">
        <v>35687</v>
      </c>
      <c r="K2822" s="46" t="s">
        <v>427</v>
      </c>
      <c r="L2822" s="46">
        <v>15982313855</v>
      </c>
      <c r="M2822" s="46">
        <v>42619</v>
      </c>
      <c r="N2822" s="46" t="s">
        <v>203</v>
      </c>
      <c r="O2822" s="46" t="s">
        <v>187</v>
      </c>
      <c r="P2822" s="46" t="s">
        <v>200</v>
      </c>
      <c r="Q2822" s="46" t="s">
        <v>7</v>
      </c>
      <c r="R2822" s="46" t="s">
        <v>7</v>
      </c>
      <c r="S2822" s="46" t="s">
        <v>194</v>
      </c>
      <c r="T2822" s="46" t="s">
        <v>194</v>
      </c>
      <c r="U2822" s="46" t="s">
        <v>194</v>
      </c>
      <c r="W2822" s="46" t="s">
        <v>201</v>
      </c>
      <c r="X2822" s="46" t="s">
        <v>428</v>
      </c>
      <c r="Z2822" s="46" t="s">
        <v>198</v>
      </c>
      <c r="AA2822" s="46">
        <v>17</v>
      </c>
      <c r="AB2822" s="46" t="s">
        <v>195</v>
      </c>
      <c r="AC2822" s="46" t="s">
        <v>425</v>
      </c>
      <c r="AD2822" s="46" t="s">
        <v>201</v>
      </c>
    </row>
    <row r="2823" spans="1:31" hidden="1">
      <c r="A2823" s="46">
        <v>104</v>
      </c>
      <c r="B2823" s="46" t="s">
        <v>228</v>
      </c>
      <c r="C2823" s="46" t="s">
        <v>420</v>
      </c>
      <c r="D2823" s="46" t="s">
        <v>230</v>
      </c>
      <c r="E2823" s="46" t="s">
        <v>231</v>
      </c>
      <c r="F2823" s="46" t="s">
        <v>453</v>
      </c>
      <c r="G2823" s="44" t="s">
        <v>454</v>
      </c>
      <c r="H2823" s="44" t="s">
        <v>5</v>
      </c>
      <c r="I2823" s="46" t="s">
        <v>459</v>
      </c>
      <c r="J2823" s="44">
        <v>33869</v>
      </c>
      <c r="K2823" s="46" t="s">
        <v>460</v>
      </c>
      <c r="L2823" s="46">
        <v>18683620830</v>
      </c>
      <c r="M2823" s="46">
        <v>42248</v>
      </c>
      <c r="N2823" s="46" t="s">
        <v>186</v>
      </c>
      <c r="O2823" s="46" t="s">
        <v>191</v>
      </c>
      <c r="P2823" s="46" t="s">
        <v>188</v>
      </c>
      <c r="Q2823" s="46" t="s">
        <v>4</v>
      </c>
      <c r="R2823" s="46" t="s">
        <v>4</v>
      </c>
      <c r="S2823" s="46" t="s">
        <v>194</v>
      </c>
      <c r="T2823" s="46" t="s">
        <v>194</v>
      </c>
      <c r="U2823" s="46" t="s">
        <v>194</v>
      </c>
      <c r="V2823" s="46">
        <v>42349</v>
      </c>
      <c r="W2823" s="46" t="s">
        <v>189</v>
      </c>
      <c r="X2823" s="46" t="s">
        <v>461</v>
      </c>
      <c r="Y2823" s="46" t="s">
        <v>458</v>
      </c>
      <c r="Z2823" s="46" t="s">
        <v>199</v>
      </c>
      <c r="AA2823" s="46">
        <v>16</v>
      </c>
      <c r="AB2823" s="46" t="s">
        <v>34</v>
      </c>
      <c r="AC2823" s="46" t="s">
        <v>425</v>
      </c>
      <c r="AD2823" s="46" t="s">
        <v>201</v>
      </c>
    </row>
    <row r="2824" spans="1:31" hidden="1">
      <c r="A2824" s="46">
        <v>105</v>
      </c>
      <c r="B2824" s="46" t="s">
        <v>228</v>
      </c>
      <c r="C2824" s="46" t="s">
        <v>420</v>
      </c>
      <c r="D2824" s="46" t="s">
        <v>230</v>
      </c>
      <c r="E2824" s="46" t="s">
        <v>231</v>
      </c>
      <c r="F2824" s="46" t="s">
        <v>453</v>
      </c>
      <c r="G2824" s="44" t="s">
        <v>454</v>
      </c>
      <c r="H2824" s="44" t="s">
        <v>5</v>
      </c>
      <c r="I2824" s="46" t="s">
        <v>462</v>
      </c>
      <c r="J2824" s="44">
        <v>43676</v>
      </c>
      <c r="K2824" s="46" t="s">
        <v>463</v>
      </c>
      <c r="L2824" s="46" t="s">
        <v>464</v>
      </c>
      <c r="N2824" s="46" t="s">
        <v>203</v>
      </c>
      <c r="O2824" s="46" t="s">
        <v>191</v>
      </c>
      <c r="P2824" s="46" t="s">
        <v>200</v>
      </c>
      <c r="Q2824" s="46" t="s">
        <v>4</v>
      </c>
      <c r="R2824" s="46" t="s">
        <v>4</v>
      </c>
      <c r="W2824" s="46" t="s">
        <v>201</v>
      </c>
      <c r="Z2824" s="46" t="s">
        <v>198</v>
      </c>
      <c r="AA2824" s="46">
        <v>16</v>
      </c>
      <c r="AB2824" s="46" t="s">
        <v>34</v>
      </c>
      <c r="AC2824" s="46" t="s">
        <v>425</v>
      </c>
      <c r="AD2824" s="46" t="s">
        <v>201</v>
      </c>
    </row>
    <row r="2825" spans="1:31" hidden="1">
      <c r="A2825" s="46">
        <v>106</v>
      </c>
      <c r="B2825" s="46" t="s">
        <v>228</v>
      </c>
      <c r="C2825" s="46" t="s">
        <v>420</v>
      </c>
      <c r="D2825" s="46" t="s">
        <v>230</v>
      </c>
      <c r="E2825" s="46" t="s">
        <v>231</v>
      </c>
      <c r="F2825" s="46" t="s">
        <v>453</v>
      </c>
      <c r="G2825" s="44" t="s">
        <v>454</v>
      </c>
      <c r="H2825" s="44" t="s">
        <v>46</v>
      </c>
      <c r="I2825" s="46" t="s">
        <v>436</v>
      </c>
      <c r="J2825" s="44" t="s">
        <v>437</v>
      </c>
      <c r="K2825" s="46" t="s">
        <v>438</v>
      </c>
      <c r="L2825" s="46">
        <v>15002879544</v>
      </c>
      <c r="N2825" s="46" t="s">
        <v>186</v>
      </c>
      <c r="O2825" s="46" t="s">
        <v>187</v>
      </c>
      <c r="P2825" s="46" t="s">
        <v>193</v>
      </c>
      <c r="Q2825" s="46" t="s">
        <v>4</v>
      </c>
      <c r="R2825" s="46" t="s">
        <v>4</v>
      </c>
      <c r="S2825" s="46" t="s">
        <v>194</v>
      </c>
      <c r="T2825" s="46" t="s">
        <v>194</v>
      </c>
      <c r="U2825" s="46" t="s">
        <v>194</v>
      </c>
      <c r="V2825" s="46">
        <v>42551</v>
      </c>
      <c r="W2825" s="46" t="s">
        <v>189</v>
      </c>
      <c r="Z2825" s="46" t="s">
        <v>199</v>
      </c>
      <c r="AA2825" s="46">
        <v>16</v>
      </c>
      <c r="AB2825" s="46" t="s">
        <v>34</v>
      </c>
      <c r="AC2825" s="46" t="s">
        <v>425</v>
      </c>
      <c r="AD2825" s="46" t="s">
        <v>201</v>
      </c>
      <c r="AE2825" s="46" t="s">
        <v>439</v>
      </c>
    </row>
    <row r="2826" spans="1:31" hidden="1">
      <c r="A2826" s="46">
        <v>107</v>
      </c>
      <c r="B2826" s="46" t="s">
        <v>228</v>
      </c>
      <c r="C2826" s="46" t="s">
        <v>420</v>
      </c>
      <c r="D2826" s="46" t="s">
        <v>230</v>
      </c>
      <c r="E2826" s="46" t="s">
        <v>231</v>
      </c>
      <c r="F2826" s="46" t="s">
        <v>453</v>
      </c>
      <c r="G2826" s="44" t="s">
        <v>454</v>
      </c>
      <c r="H2826" s="44" t="s">
        <v>46</v>
      </c>
      <c r="I2826" s="46" t="s">
        <v>465</v>
      </c>
      <c r="J2826" s="44" t="s">
        <v>963</v>
      </c>
      <c r="K2826" s="46" t="s">
        <v>964</v>
      </c>
      <c r="L2826" s="46">
        <v>18780091504</v>
      </c>
      <c r="N2826" s="46" t="s">
        <v>203</v>
      </c>
      <c r="O2826" s="46" t="s">
        <v>187</v>
      </c>
      <c r="P2826" s="46" t="s">
        <v>200</v>
      </c>
      <c r="Q2826" s="46" t="s">
        <v>4</v>
      </c>
      <c r="R2826" s="46" t="s">
        <v>4</v>
      </c>
      <c r="S2826" s="46" t="s">
        <v>194</v>
      </c>
      <c r="T2826" s="46" t="s">
        <v>194</v>
      </c>
      <c r="U2826" s="46" t="s">
        <v>194</v>
      </c>
      <c r="W2826" s="46" t="s">
        <v>201</v>
      </c>
      <c r="Z2826" s="46" t="s">
        <v>198</v>
      </c>
      <c r="AA2826" s="46">
        <v>16</v>
      </c>
      <c r="AB2826" s="46" t="s">
        <v>34</v>
      </c>
      <c r="AC2826" s="46" t="s">
        <v>425</v>
      </c>
      <c r="AD2826" s="46" t="s">
        <v>201</v>
      </c>
    </row>
    <row r="2827" spans="1:31" hidden="1">
      <c r="A2827" s="46">
        <v>108</v>
      </c>
      <c r="B2827" s="46" t="s">
        <v>228</v>
      </c>
      <c r="C2827" s="46" t="s">
        <v>420</v>
      </c>
      <c r="D2827" s="46" t="s">
        <v>230</v>
      </c>
      <c r="E2827" s="46" t="s">
        <v>231</v>
      </c>
      <c r="F2827" s="46" t="s">
        <v>466</v>
      </c>
      <c r="G2827" s="44" t="s">
        <v>467</v>
      </c>
      <c r="H2827" s="44" t="s">
        <v>3</v>
      </c>
      <c r="I2827" s="46" t="s">
        <v>466</v>
      </c>
      <c r="J2827" s="44">
        <v>18314</v>
      </c>
      <c r="K2827" s="46" t="s">
        <v>468</v>
      </c>
      <c r="L2827" s="46">
        <v>13689012606</v>
      </c>
      <c r="M2827" s="46" t="s">
        <v>194</v>
      </c>
      <c r="N2827" s="46" t="s">
        <v>186</v>
      </c>
      <c r="O2827" s="46" t="s">
        <v>187</v>
      </c>
      <c r="P2827" s="46" t="s">
        <v>193</v>
      </c>
      <c r="Q2827" s="46" t="s">
        <v>7</v>
      </c>
      <c r="R2827" s="46" t="s">
        <v>7</v>
      </c>
      <c r="W2827" s="46" t="s">
        <v>189</v>
      </c>
      <c r="Z2827" s="46" t="s">
        <v>198</v>
      </c>
      <c r="AA2827" s="46">
        <v>23</v>
      </c>
      <c r="AB2827" s="46" t="s">
        <v>195</v>
      </c>
      <c r="AC2827" s="46" t="s">
        <v>469</v>
      </c>
      <c r="AD2827" s="46" t="s">
        <v>190</v>
      </c>
    </row>
    <row r="2828" spans="1:31" hidden="1">
      <c r="A2828" s="46">
        <v>109</v>
      </c>
      <c r="B2828" s="46" t="s">
        <v>228</v>
      </c>
      <c r="C2828" s="46" t="s">
        <v>420</v>
      </c>
      <c r="D2828" s="46" t="s">
        <v>230</v>
      </c>
      <c r="E2828" s="46" t="s">
        <v>231</v>
      </c>
      <c r="F2828" s="46" t="s">
        <v>466</v>
      </c>
      <c r="G2828" s="44" t="s">
        <v>467</v>
      </c>
      <c r="H2828" s="44" t="s">
        <v>3</v>
      </c>
      <c r="I2828" s="46" t="s">
        <v>227</v>
      </c>
      <c r="J2828" s="44">
        <v>56341</v>
      </c>
      <c r="N2828" s="46" t="s">
        <v>203</v>
      </c>
      <c r="O2828" s="46" t="s">
        <v>187</v>
      </c>
      <c r="P2828" s="46" t="s">
        <v>200</v>
      </c>
      <c r="Q2828" s="46" t="s">
        <v>7</v>
      </c>
      <c r="R2828" s="46" t="s">
        <v>7</v>
      </c>
      <c r="W2828" s="46" t="s">
        <v>201</v>
      </c>
      <c r="Z2828" s="46" t="s">
        <v>198</v>
      </c>
      <c r="AA2828" s="46">
        <v>23</v>
      </c>
      <c r="AB2828" s="46" t="s">
        <v>195</v>
      </c>
      <c r="AC2828" s="46" t="s">
        <v>469</v>
      </c>
      <c r="AD2828" s="46" t="s">
        <v>201</v>
      </c>
    </row>
    <row r="2829" spans="1:31" hidden="1">
      <c r="A2829" s="46">
        <v>110</v>
      </c>
      <c r="B2829" s="46" t="s">
        <v>228</v>
      </c>
      <c r="C2829" s="46" t="s">
        <v>420</v>
      </c>
      <c r="D2829" s="46" t="s">
        <v>230</v>
      </c>
      <c r="E2829" s="46" t="s">
        <v>231</v>
      </c>
      <c r="F2829" s="46" t="s">
        <v>466</v>
      </c>
      <c r="G2829" s="44" t="s">
        <v>467</v>
      </c>
      <c r="H2829" s="44" t="s">
        <v>5</v>
      </c>
      <c r="I2829" s="46" t="s">
        <v>471</v>
      </c>
      <c r="J2829" s="44">
        <v>39977</v>
      </c>
      <c r="N2829" s="46" t="s">
        <v>186</v>
      </c>
      <c r="O2829" s="46" t="s">
        <v>191</v>
      </c>
      <c r="P2829" s="46" t="s">
        <v>188</v>
      </c>
      <c r="Q2829" s="46" t="s">
        <v>7</v>
      </c>
      <c r="R2829" s="46" t="s">
        <v>7</v>
      </c>
      <c r="W2829" s="46" t="s">
        <v>189</v>
      </c>
      <c r="Z2829" s="46" t="s">
        <v>198</v>
      </c>
      <c r="AA2829" s="46">
        <v>23</v>
      </c>
      <c r="AB2829" s="46" t="s">
        <v>195</v>
      </c>
      <c r="AC2829" s="46" t="s">
        <v>469</v>
      </c>
      <c r="AD2829" s="46" t="s">
        <v>201</v>
      </c>
    </row>
    <row r="2830" spans="1:31" hidden="1">
      <c r="A2830" s="46">
        <v>111</v>
      </c>
      <c r="B2830" s="46" t="s">
        <v>228</v>
      </c>
      <c r="C2830" s="46" t="s">
        <v>420</v>
      </c>
      <c r="D2830" s="46" t="s">
        <v>230</v>
      </c>
      <c r="E2830" s="46" t="s">
        <v>231</v>
      </c>
      <c r="F2830" s="46" t="s">
        <v>466</v>
      </c>
      <c r="G2830" s="44" t="s">
        <v>467</v>
      </c>
      <c r="H2830" s="44" t="s">
        <v>5</v>
      </c>
      <c r="I2830" s="46" t="s">
        <v>470</v>
      </c>
      <c r="J2830" s="44">
        <v>24347</v>
      </c>
      <c r="N2830" s="46" t="s">
        <v>203</v>
      </c>
      <c r="O2830" s="46" t="s">
        <v>191</v>
      </c>
      <c r="P2830" s="46" t="s">
        <v>200</v>
      </c>
      <c r="Q2830" s="46" t="s">
        <v>7</v>
      </c>
      <c r="R2830" s="46" t="s">
        <v>7</v>
      </c>
      <c r="W2830" s="46" t="s">
        <v>201</v>
      </c>
      <c r="Z2830" s="46" t="s">
        <v>198</v>
      </c>
      <c r="AA2830" s="46">
        <v>23</v>
      </c>
      <c r="AB2830" s="46" t="s">
        <v>195</v>
      </c>
      <c r="AC2830" s="46" t="s">
        <v>469</v>
      </c>
      <c r="AD2830" s="46" t="s">
        <v>201</v>
      </c>
    </row>
    <row r="2831" spans="1:31" hidden="1">
      <c r="A2831" s="46">
        <v>112</v>
      </c>
      <c r="B2831" s="46" t="s">
        <v>228</v>
      </c>
      <c r="C2831" s="46" t="s">
        <v>420</v>
      </c>
      <c r="D2831" s="46" t="s">
        <v>230</v>
      </c>
      <c r="E2831" s="46" t="s">
        <v>231</v>
      </c>
      <c r="F2831" s="46" t="s">
        <v>466</v>
      </c>
      <c r="G2831" s="44" t="s">
        <v>467</v>
      </c>
      <c r="H2831" s="44" t="s">
        <v>46</v>
      </c>
      <c r="I2831" s="46" t="s">
        <v>436</v>
      </c>
      <c r="J2831" s="44" t="s">
        <v>437</v>
      </c>
      <c r="K2831" s="46" t="s">
        <v>438</v>
      </c>
      <c r="L2831" s="46">
        <v>15002879544</v>
      </c>
      <c r="N2831" s="46" t="s">
        <v>186</v>
      </c>
      <c r="O2831" s="46" t="s">
        <v>187</v>
      </c>
      <c r="P2831" s="46" t="s">
        <v>193</v>
      </c>
      <c r="Q2831" s="46" t="s">
        <v>7</v>
      </c>
      <c r="R2831" s="46" t="s">
        <v>7</v>
      </c>
      <c r="S2831" s="46" t="s">
        <v>194</v>
      </c>
      <c r="T2831" s="46" t="s">
        <v>194</v>
      </c>
      <c r="U2831" s="46" t="s">
        <v>194</v>
      </c>
      <c r="V2831" s="46">
        <v>42551</v>
      </c>
      <c r="W2831" s="46" t="s">
        <v>189</v>
      </c>
      <c r="Z2831" s="46" t="s">
        <v>199</v>
      </c>
      <c r="AA2831" s="46">
        <v>23</v>
      </c>
      <c r="AB2831" s="46" t="s">
        <v>195</v>
      </c>
      <c r="AC2831" s="46" t="s">
        <v>469</v>
      </c>
      <c r="AD2831" s="46" t="s">
        <v>201</v>
      </c>
      <c r="AE2831" s="46" t="s">
        <v>439</v>
      </c>
    </row>
    <row r="2832" spans="1:31" hidden="1">
      <c r="A2832" s="46">
        <v>113</v>
      </c>
      <c r="B2832" s="46" t="s">
        <v>228</v>
      </c>
      <c r="C2832" s="46" t="s">
        <v>420</v>
      </c>
      <c r="D2832" s="46" t="s">
        <v>230</v>
      </c>
      <c r="E2832" s="46" t="s">
        <v>231</v>
      </c>
      <c r="F2832" s="46" t="s">
        <v>472</v>
      </c>
      <c r="G2832" s="44" t="s">
        <v>473</v>
      </c>
      <c r="H2832" s="44" t="s">
        <v>3</v>
      </c>
      <c r="I2832" s="46" t="s">
        <v>472</v>
      </c>
      <c r="J2832" s="44" t="s">
        <v>474</v>
      </c>
      <c r="K2832" s="46" t="s">
        <v>475</v>
      </c>
      <c r="L2832" s="46">
        <v>18652941125</v>
      </c>
      <c r="M2832" s="46" t="s">
        <v>194</v>
      </c>
      <c r="N2832" s="46" t="s">
        <v>186</v>
      </c>
      <c r="O2832" s="46" t="s">
        <v>187</v>
      </c>
      <c r="P2832" s="46" t="s">
        <v>188</v>
      </c>
      <c r="Q2832" s="46" t="s">
        <v>7</v>
      </c>
      <c r="R2832" s="46" t="s">
        <v>7</v>
      </c>
      <c r="S2832" s="46" t="s">
        <v>194</v>
      </c>
      <c r="T2832" s="46" t="s">
        <v>194</v>
      </c>
      <c r="U2832" s="46" t="s">
        <v>194</v>
      </c>
      <c r="W2832" s="46" t="s">
        <v>189</v>
      </c>
      <c r="Z2832" s="46" t="s">
        <v>198</v>
      </c>
      <c r="AA2832" s="46">
        <v>9</v>
      </c>
      <c r="AB2832" s="46" t="s">
        <v>195</v>
      </c>
      <c r="AC2832" s="46" t="s">
        <v>476</v>
      </c>
      <c r="AD2832" s="46" t="s">
        <v>201</v>
      </c>
    </row>
    <row r="2833" spans="1:31" hidden="1">
      <c r="A2833" s="46">
        <v>114</v>
      </c>
      <c r="B2833" s="46" t="s">
        <v>228</v>
      </c>
      <c r="C2833" s="46" t="s">
        <v>420</v>
      </c>
      <c r="D2833" s="46" t="s">
        <v>230</v>
      </c>
      <c r="E2833" s="46" t="s">
        <v>231</v>
      </c>
      <c r="F2833" s="46" t="s">
        <v>472</v>
      </c>
      <c r="G2833" s="44" t="s">
        <v>473</v>
      </c>
      <c r="H2833" s="44" t="s">
        <v>3</v>
      </c>
      <c r="I2833" s="46" t="s">
        <v>1011</v>
      </c>
      <c r="J2833" s="44">
        <v>39914</v>
      </c>
      <c r="N2833" s="46" t="s">
        <v>203</v>
      </c>
      <c r="O2833" s="46" t="s">
        <v>187</v>
      </c>
      <c r="P2833" s="46" t="s">
        <v>200</v>
      </c>
      <c r="Q2833" s="46" t="s">
        <v>7</v>
      </c>
      <c r="R2833" s="46" t="s">
        <v>7</v>
      </c>
      <c r="W2833" s="46" t="s">
        <v>201</v>
      </c>
      <c r="Z2833" s="46" t="s">
        <v>198</v>
      </c>
      <c r="AA2833" s="46">
        <v>9</v>
      </c>
      <c r="AB2833" s="46" t="s">
        <v>195</v>
      </c>
      <c r="AC2833" s="46" t="s">
        <v>476</v>
      </c>
      <c r="AD2833" s="46" t="s">
        <v>201</v>
      </c>
    </row>
    <row r="2834" spans="1:31" hidden="1">
      <c r="A2834" s="46">
        <v>115</v>
      </c>
      <c r="B2834" s="46" t="s">
        <v>228</v>
      </c>
      <c r="C2834" s="46" t="s">
        <v>420</v>
      </c>
      <c r="D2834" s="46" t="s">
        <v>230</v>
      </c>
      <c r="E2834" s="46" t="s">
        <v>231</v>
      </c>
      <c r="F2834" s="46" t="s">
        <v>472</v>
      </c>
      <c r="G2834" s="44" t="s">
        <v>473</v>
      </c>
      <c r="H2834" s="44" t="s">
        <v>46</v>
      </c>
      <c r="I2834" s="46" t="s">
        <v>436</v>
      </c>
      <c r="J2834" s="44" t="s">
        <v>437</v>
      </c>
      <c r="K2834" s="46" t="s">
        <v>438</v>
      </c>
      <c r="L2834" s="46">
        <v>15002879544</v>
      </c>
      <c r="N2834" s="46" t="s">
        <v>186</v>
      </c>
      <c r="O2834" s="46" t="s">
        <v>187</v>
      </c>
      <c r="P2834" s="46" t="s">
        <v>193</v>
      </c>
      <c r="Q2834" s="46" t="s">
        <v>7</v>
      </c>
      <c r="R2834" s="46" t="s">
        <v>7</v>
      </c>
      <c r="S2834" s="46" t="s">
        <v>194</v>
      </c>
      <c r="T2834" s="46" t="s">
        <v>194</v>
      </c>
      <c r="U2834" s="46" t="s">
        <v>194</v>
      </c>
      <c r="V2834" s="46">
        <v>42551</v>
      </c>
      <c r="W2834" s="46" t="s">
        <v>189</v>
      </c>
      <c r="Z2834" s="46" t="s">
        <v>199</v>
      </c>
      <c r="AA2834" s="46">
        <v>9</v>
      </c>
      <c r="AB2834" s="46" t="s">
        <v>195</v>
      </c>
      <c r="AC2834" s="46" t="s">
        <v>476</v>
      </c>
      <c r="AD2834" s="46" t="s">
        <v>201</v>
      </c>
      <c r="AE2834" s="46" t="s">
        <v>439</v>
      </c>
    </row>
    <row r="2835" spans="1:31" hidden="1">
      <c r="A2835" s="46">
        <v>116</v>
      </c>
      <c r="B2835" s="46" t="s">
        <v>228</v>
      </c>
      <c r="C2835" s="46" t="s">
        <v>420</v>
      </c>
      <c r="D2835" s="46" t="s">
        <v>230</v>
      </c>
      <c r="E2835" s="46" t="s">
        <v>231</v>
      </c>
      <c r="F2835" s="46" t="s">
        <v>477</v>
      </c>
      <c r="G2835" s="44" t="s">
        <v>478</v>
      </c>
      <c r="H2835" s="44" t="s">
        <v>3</v>
      </c>
      <c r="I2835" s="46" t="s">
        <v>477</v>
      </c>
      <c r="J2835" s="44">
        <v>44504</v>
      </c>
      <c r="K2835" s="46" t="s">
        <v>479</v>
      </c>
      <c r="L2835" s="46">
        <v>13699404021</v>
      </c>
      <c r="M2835" s="46">
        <v>42619</v>
      </c>
      <c r="N2835" s="46" t="s">
        <v>186</v>
      </c>
      <c r="O2835" s="46" t="s">
        <v>187</v>
      </c>
      <c r="P2835" s="46" t="s">
        <v>188</v>
      </c>
      <c r="Q2835" s="46" t="s">
        <v>7</v>
      </c>
      <c r="R2835" s="46" t="s">
        <v>7</v>
      </c>
      <c r="W2835" s="46" t="s">
        <v>189</v>
      </c>
      <c r="Z2835" s="46" t="s">
        <v>198</v>
      </c>
      <c r="AA2835" s="46">
        <v>14</v>
      </c>
      <c r="AB2835" s="46" t="s">
        <v>195</v>
      </c>
      <c r="AC2835" s="46" t="s">
        <v>480</v>
      </c>
      <c r="AD2835" s="46" t="s">
        <v>190</v>
      </c>
    </row>
    <row r="2836" spans="1:31" hidden="1">
      <c r="A2836" s="46">
        <v>117</v>
      </c>
      <c r="B2836" s="46" t="s">
        <v>228</v>
      </c>
      <c r="C2836" s="46" t="s">
        <v>420</v>
      </c>
      <c r="D2836" s="46" t="s">
        <v>230</v>
      </c>
      <c r="E2836" s="46" t="s">
        <v>231</v>
      </c>
      <c r="F2836" s="46" t="s">
        <v>477</v>
      </c>
      <c r="G2836" s="44" t="s">
        <v>478</v>
      </c>
      <c r="H2836" s="44" t="s">
        <v>3</v>
      </c>
      <c r="I2836" s="46" t="s">
        <v>481</v>
      </c>
      <c r="J2836" s="44" t="s">
        <v>482</v>
      </c>
      <c r="K2836" s="46" t="s">
        <v>483</v>
      </c>
      <c r="L2836" s="46">
        <v>18628370216</v>
      </c>
      <c r="M2836" s="46">
        <v>42619</v>
      </c>
      <c r="N2836" s="46" t="s">
        <v>203</v>
      </c>
      <c r="O2836" s="46" t="s">
        <v>191</v>
      </c>
      <c r="P2836" s="46" t="s">
        <v>200</v>
      </c>
      <c r="Q2836" s="46" t="s">
        <v>7</v>
      </c>
      <c r="R2836" s="46" t="s">
        <v>7</v>
      </c>
      <c r="W2836" s="46" t="s">
        <v>201</v>
      </c>
      <c r="Z2836" s="46" t="s">
        <v>198</v>
      </c>
      <c r="AA2836" s="46">
        <v>14</v>
      </c>
      <c r="AB2836" s="46" t="s">
        <v>195</v>
      </c>
      <c r="AC2836" s="46" t="s">
        <v>480</v>
      </c>
      <c r="AD2836" s="46" t="s">
        <v>201</v>
      </c>
    </row>
    <row r="2837" spans="1:31" hidden="1">
      <c r="A2837" s="46">
        <v>118</v>
      </c>
      <c r="B2837" s="46" t="s">
        <v>228</v>
      </c>
      <c r="C2837" s="46" t="s">
        <v>420</v>
      </c>
      <c r="D2837" s="46" t="s">
        <v>230</v>
      </c>
      <c r="E2837" s="46" t="s">
        <v>231</v>
      </c>
      <c r="F2837" s="46" t="s">
        <v>477</v>
      </c>
      <c r="G2837" s="44" t="s">
        <v>478</v>
      </c>
      <c r="H2837" s="44" t="s">
        <v>8</v>
      </c>
      <c r="I2837" s="46" t="s">
        <v>484</v>
      </c>
      <c r="J2837" s="44">
        <v>45578</v>
      </c>
      <c r="K2837" s="46" t="s">
        <v>485</v>
      </c>
      <c r="L2837" s="46">
        <v>15198060663</v>
      </c>
      <c r="N2837" s="46" t="s">
        <v>186</v>
      </c>
      <c r="O2837" s="46" t="s">
        <v>187</v>
      </c>
      <c r="P2837" s="46" t="s">
        <v>188</v>
      </c>
      <c r="Q2837" s="46" t="s">
        <v>7</v>
      </c>
      <c r="R2837" s="46" t="s">
        <v>7</v>
      </c>
      <c r="V2837" s="46">
        <v>42349</v>
      </c>
      <c r="W2837" s="46" t="s">
        <v>189</v>
      </c>
      <c r="Z2837" s="46" t="s">
        <v>198</v>
      </c>
      <c r="AA2837" s="46">
        <v>14</v>
      </c>
      <c r="AB2837" s="46" t="s">
        <v>195</v>
      </c>
      <c r="AC2837" s="46" t="s">
        <v>480</v>
      </c>
      <c r="AD2837" s="46" t="s">
        <v>201</v>
      </c>
    </row>
    <row r="2838" spans="1:31" hidden="1">
      <c r="A2838" s="46">
        <v>119</v>
      </c>
      <c r="B2838" s="46" t="s">
        <v>228</v>
      </c>
      <c r="C2838" s="46" t="s">
        <v>420</v>
      </c>
      <c r="D2838" s="46" t="s">
        <v>230</v>
      </c>
      <c r="E2838" s="46" t="s">
        <v>231</v>
      </c>
      <c r="F2838" s="46" t="s">
        <v>477</v>
      </c>
      <c r="G2838" s="44" t="s">
        <v>478</v>
      </c>
      <c r="H2838" s="44" t="s">
        <v>46</v>
      </c>
      <c r="I2838" s="46" t="s">
        <v>436</v>
      </c>
      <c r="J2838" s="44" t="s">
        <v>437</v>
      </c>
      <c r="K2838" s="46" t="s">
        <v>438</v>
      </c>
      <c r="L2838" s="46">
        <v>15002879544</v>
      </c>
      <c r="N2838" s="46" t="s">
        <v>186</v>
      </c>
      <c r="O2838" s="46" t="s">
        <v>187</v>
      </c>
      <c r="P2838" s="46" t="s">
        <v>193</v>
      </c>
      <c r="Q2838" s="46" t="s">
        <v>7</v>
      </c>
      <c r="R2838" s="46" t="s">
        <v>7</v>
      </c>
      <c r="S2838" s="46" t="s">
        <v>194</v>
      </c>
      <c r="T2838" s="46" t="s">
        <v>194</v>
      </c>
      <c r="U2838" s="46" t="s">
        <v>194</v>
      </c>
      <c r="V2838" s="46">
        <v>42551</v>
      </c>
      <c r="W2838" s="46" t="s">
        <v>189</v>
      </c>
      <c r="Z2838" s="46" t="s">
        <v>199</v>
      </c>
      <c r="AA2838" s="46">
        <v>14</v>
      </c>
      <c r="AB2838" s="46" t="s">
        <v>195</v>
      </c>
      <c r="AC2838" s="46" t="s">
        <v>480</v>
      </c>
      <c r="AD2838" s="46" t="s">
        <v>201</v>
      </c>
      <c r="AE2838" s="46" t="s">
        <v>439</v>
      </c>
    </row>
    <row r="2839" spans="1:31" hidden="1">
      <c r="A2839" s="46">
        <v>120</v>
      </c>
      <c r="B2839" s="46" t="s">
        <v>228</v>
      </c>
      <c r="C2839" s="46" t="s">
        <v>420</v>
      </c>
      <c r="D2839" s="46" t="s">
        <v>230</v>
      </c>
      <c r="E2839" s="46" t="s">
        <v>231</v>
      </c>
      <c r="F2839" s="46" t="s">
        <v>486</v>
      </c>
      <c r="G2839" s="44" t="s">
        <v>487</v>
      </c>
      <c r="H2839" s="44" t="s">
        <v>3</v>
      </c>
      <c r="I2839" s="46" t="s">
        <v>486</v>
      </c>
      <c r="J2839" s="44" t="s">
        <v>488</v>
      </c>
      <c r="K2839" s="46" t="s">
        <v>489</v>
      </c>
      <c r="L2839" s="46">
        <v>15882488504</v>
      </c>
      <c r="M2839" s="46" t="s">
        <v>194</v>
      </c>
      <c r="N2839" s="46" t="s">
        <v>186</v>
      </c>
      <c r="O2839" s="46" t="s">
        <v>187</v>
      </c>
      <c r="P2839" s="46" t="s">
        <v>188</v>
      </c>
      <c r="Q2839" s="46" t="s">
        <v>4</v>
      </c>
      <c r="R2839" s="46" t="s">
        <v>4</v>
      </c>
      <c r="S2839" s="46" t="s">
        <v>194</v>
      </c>
      <c r="T2839" s="46" t="s">
        <v>194</v>
      </c>
      <c r="U2839" s="46" t="s">
        <v>194</v>
      </c>
      <c r="V2839" s="46">
        <v>42542</v>
      </c>
      <c r="W2839" s="46" t="s">
        <v>189</v>
      </c>
      <c r="Z2839" s="46" t="s">
        <v>199</v>
      </c>
      <c r="AA2839" s="46">
        <v>12</v>
      </c>
      <c r="AB2839" s="46" t="s">
        <v>34</v>
      </c>
      <c r="AC2839" s="46" t="s">
        <v>490</v>
      </c>
      <c r="AD2839" s="46" t="s">
        <v>201</v>
      </c>
      <c r="AE2839" s="46" t="s">
        <v>196</v>
      </c>
    </row>
    <row r="2840" spans="1:31" hidden="1">
      <c r="A2840" s="46">
        <v>121</v>
      </c>
      <c r="B2840" s="46" t="s">
        <v>228</v>
      </c>
      <c r="C2840" s="46" t="s">
        <v>420</v>
      </c>
      <c r="D2840" s="46" t="s">
        <v>230</v>
      </c>
      <c r="E2840" s="46" t="s">
        <v>231</v>
      </c>
      <c r="F2840" s="46" t="s">
        <v>486</v>
      </c>
      <c r="G2840" s="44" t="s">
        <v>487</v>
      </c>
      <c r="H2840" s="44" t="s">
        <v>3</v>
      </c>
      <c r="I2840" s="46" t="s">
        <v>491</v>
      </c>
      <c r="J2840" s="44">
        <v>26550</v>
      </c>
      <c r="K2840" s="46" t="s">
        <v>492</v>
      </c>
      <c r="L2840" s="46" t="s">
        <v>493</v>
      </c>
      <c r="M2840" s="46">
        <v>42619</v>
      </c>
      <c r="N2840" s="46" t="s">
        <v>203</v>
      </c>
      <c r="O2840" s="46" t="s">
        <v>187</v>
      </c>
      <c r="P2840" s="46" t="s">
        <v>200</v>
      </c>
      <c r="Q2840" s="46" t="s">
        <v>4</v>
      </c>
      <c r="R2840" s="46" t="s">
        <v>4</v>
      </c>
      <c r="W2840" s="46" t="s">
        <v>201</v>
      </c>
      <c r="Z2840" s="46" t="s">
        <v>198</v>
      </c>
      <c r="AA2840" s="46">
        <v>12</v>
      </c>
      <c r="AB2840" s="46" t="s">
        <v>34</v>
      </c>
      <c r="AC2840" s="46" t="s">
        <v>490</v>
      </c>
      <c r="AD2840" s="46" t="s">
        <v>201</v>
      </c>
    </row>
    <row r="2841" spans="1:31" hidden="1">
      <c r="A2841" s="46">
        <v>122</v>
      </c>
      <c r="B2841" s="46" t="s">
        <v>228</v>
      </c>
      <c r="C2841" s="46" t="s">
        <v>420</v>
      </c>
      <c r="D2841" s="46" t="s">
        <v>230</v>
      </c>
      <c r="E2841" s="46" t="s">
        <v>231</v>
      </c>
      <c r="F2841" s="46" t="s">
        <v>486</v>
      </c>
      <c r="G2841" s="44" t="s">
        <v>487</v>
      </c>
      <c r="H2841" s="44" t="s">
        <v>46</v>
      </c>
      <c r="I2841" s="46" t="s">
        <v>436</v>
      </c>
      <c r="J2841" s="44" t="s">
        <v>437</v>
      </c>
      <c r="K2841" s="46" t="s">
        <v>438</v>
      </c>
      <c r="L2841" s="46">
        <v>15002879544</v>
      </c>
      <c r="N2841" s="46" t="s">
        <v>186</v>
      </c>
      <c r="O2841" s="46" t="s">
        <v>187</v>
      </c>
      <c r="P2841" s="46" t="s">
        <v>193</v>
      </c>
      <c r="Q2841" s="46" t="s">
        <v>4</v>
      </c>
      <c r="R2841" s="46" t="s">
        <v>4</v>
      </c>
      <c r="S2841" s="46" t="s">
        <v>194</v>
      </c>
      <c r="T2841" s="46" t="s">
        <v>194</v>
      </c>
      <c r="U2841" s="46" t="s">
        <v>194</v>
      </c>
      <c r="V2841" s="46">
        <v>42551</v>
      </c>
      <c r="W2841" s="46" t="s">
        <v>189</v>
      </c>
      <c r="Z2841" s="46" t="s">
        <v>199</v>
      </c>
      <c r="AA2841" s="46">
        <v>12</v>
      </c>
      <c r="AB2841" s="46" t="s">
        <v>34</v>
      </c>
      <c r="AC2841" s="46" t="s">
        <v>490</v>
      </c>
      <c r="AD2841" s="46" t="s">
        <v>201</v>
      </c>
      <c r="AE2841" s="46" t="s">
        <v>439</v>
      </c>
    </row>
    <row r="2842" spans="1:31" hidden="1">
      <c r="A2842" s="46">
        <v>123</v>
      </c>
      <c r="B2842" s="46" t="s">
        <v>228</v>
      </c>
      <c r="C2842" s="46" t="s">
        <v>420</v>
      </c>
      <c r="D2842" s="46" t="s">
        <v>230</v>
      </c>
      <c r="E2842" s="46" t="s">
        <v>231</v>
      </c>
      <c r="F2842" s="46" t="s">
        <v>494</v>
      </c>
      <c r="G2842" s="44" t="s">
        <v>495</v>
      </c>
      <c r="H2842" s="44" t="s">
        <v>3</v>
      </c>
      <c r="I2842" s="46" t="s">
        <v>494</v>
      </c>
      <c r="J2842" s="44">
        <v>45904</v>
      </c>
      <c r="K2842" s="46" t="s">
        <v>496</v>
      </c>
      <c r="L2842" s="46">
        <v>17713587780</v>
      </c>
      <c r="M2842" s="46">
        <v>42619</v>
      </c>
      <c r="N2842" s="46" t="s">
        <v>186</v>
      </c>
      <c r="O2842" s="46" t="s">
        <v>187</v>
      </c>
      <c r="P2842" s="46" t="s">
        <v>200</v>
      </c>
      <c r="Q2842" s="46" t="s">
        <v>7</v>
      </c>
      <c r="R2842" s="46" t="s">
        <v>7</v>
      </c>
      <c r="S2842" s="46" t="s">
        <v>194</v>
      </c>
      <c r="T2842" s="46" t="s">
        <v>194</v>
      </c>
      <c r="U2842" s="46" t="s">
        <v>194</v>
      </c>
      <c r="W2842" s="46" t="s">
        <v>201</v>
      </c>
      <c r="Z2842" s="46" t="s">
        <v>198</v>
      </c>
      <c r="AA2842" s="46">
        <v>16</v>
      </c>
      <c r="AB2842" s="46" t="s">
        <v>195</v>
      </c>
      <c r="AC2842" s="46" t="s">
        <v>497</v>
      </c>
      <c r="AD2842" s="46" t="s">
        <v>201</v>
      </c>
    </row>
    <row r="2843" spans="1:31" hidden="1">
      <c r="A2843" s="46">
        <v>124</v>
      </c>
      <c r="B2843" s="46" t="s">
        <v>228</v>
      </c>
      <c r="C2843" s="46" t="s">
        <v>420</v>
      </c>
      <c r="D2843" s="46" t="s">
        <v>230</v>
      </c>
      <c r="E2843" s="46" t="s">
        <v>231</v>
      </c>
      <c r="F2843" s="46" t="s">
        <v>494</v>
      </c>
      <c r="G2843" s="44" t="s">
        <v>495</v>
      </c>
      <c r="H2843" s="44" t="s">
        <v>3</v>
      </c>
      <c r="I2843" s="46" t="s">
        <v>498</v>
      </c>
      <c r="J2843" s="44">
        <v>63761</v>
      </c>
      <c r="N2843" s="46" t="s">
        <v>203</v>
      </c>
      <c r="O2843" s="46" t="s">
        <v>191</v>
      </c>
      <c r="P2843" s="46" t="s">
        <v>200</v>
      </c>
      <c r="Q2843" s="46" t="s">
        <v>7</v>
      </c>
      <c r="R2843" s="46" t="s">
        <v>7</v>
      </c>
      <c r="W2843" s="46" t="s">
        <v>201</v>
      </c>
      <c r="Z2843" s="46" t="s">
        <v>198</v>
      </c>
      <c r="AA2843" s="46">
        <v>16</v>
      </c>
      <c r="AB2843" s="46" t="s">
        <v>195</v>
      </c>
      <c r="AC2843" s="46" t="s">
        <v>497</v>
      </c>
      <c r="AD2843" s="46" t="s">
        <v>201</v>
      </c>
    </row>
    <row r="2844" spans="1:31" hidden="1">
      <c r="A2844" s="46">
        <v>125</v>
      </c>
      <c r="B2844" s="46" t="s">
        <v>228</v>
      </c>
      <c r="C2844" s="46" t="s">
        <v>420</v>
      </c>
      <c r="D2844" s="46" t="s">
        <v>230</v>
      </c>
      <c r="E2844" s="46" t="s">
        <v>231</v>
      </c>
      <c r="F2844" s="46" t="s">
        <v>494</v>
      </c>
      <c r="G2844" s="44" t="s">
        <v>495</v>
      </c>
      <c r="H2844" s="44" t="s">
        <v>3</v>
      </c>
      <c r="I2844" s="46" t="s">
        <v>499</v>
      </c>
      <c r="J2844" s="44">
        <v>46379</v>
      </c>
      <c r="N2844" s="46" t="s">
        <v>203</v>
      </c>
      <c r="O2844" s="46" t="s">
        <v>191</v>
      </c>
      <c r="P2844" s="46" t="s">
        <v>200</v>
      </c>
      <c r="Q2844" s="46" t="s">
        <v>7</v>
      </c>
      <c r="R2844" s="46" t="s">
        <v>7</v>
      </c>
      <c r="W2844" s="46" t="s">
        <v>201</v>
      </c>
      <c r="Z2844" s="46" t="s">
        <v>198</v>
      </c>
      <c r="AA2844" s="46">
        <v>16</v>
      </c>
      <c r="AB2844" s="46" t="s">
        <v>195</v>
      </c>
      <c r="AC2844" s="46" t="s">
        <v>497</v>
      </c>
      <c r="AD2844" s="46" t="s">
        <v>201</v>
      </c>
    </row>
    <row r="2845" spans="1:31" hidden="1">
      <c r="A2845" s="46">
        <v>126</v>
      </c>
      <c r="B2845" s="46" t="s">
        <v>228</v>
      </c>
      <c r="C2845" s="46" t="s">
        <v>420</v>
      </c>
      <c r="D2845" s="46" t="s">
        <v>230</v>
      </c>
      <c r="E2845" s="46" t="s">
        <v>231</v>
      </c>
      <c r="F2845" s="46" t="s">
        <v>494</v>
      </c>
      <c r="G2845" s="44" t="s">
        <v>495</v>
      </c>
      <c r="H2845" s="44" t="s">
        <v>8</v>
      </c>
      <c r="I2845" s="46" t="s">
        <v>500</v>
      </c>
      <c r="J2845" s="44">
        <v>45579</v>
      </c>
      <c r="K2845" s="46" t="s">
        <v>501</v>
      </c>
      <c r="L2845" s="46">
        <v>15982402076</v>
      </c>
      <c r="N2845" s="46" t="s">
        <v>186</v>
      </c>
      <c r="O2845" s="46" t="s">
        <v>191</v>
      </c>
      <c r="P2845" s="46" t="s">
        <v>188</v>
      </c>
      <c r="Q2845" s="46" t="s">
        <v>7</v>
      </c>
      <c r="R2845" s="46" t="s">
        <v>7</v>
      </c>
      <c r="V2845" s="46">
        <v>42349</v>
      </c>
      <c r="W2845" s="46" t="s">
        <v>189</v>
      </c>
      <c r="Z2845" s="46" t="s">
        <v>198</v>
      </c>
      <c r="AA2845" s="46">
        <v>16</v>
      </c>
      <c r="AB2845" s="46" t="s">
        <v>195</v>
      </c>
      <c r="AC2845" s="46" t="s">
        <v>497</v>
      </c>
      <c r="AD2845" s="46" t="s">
        <v>201</v>
      </c>
    </row>
    <row r="2846" spans="1:31" hidden="1">
      <c r="A2846" s="46">
        <v>127</v>
      </c>
      <c r="B2846" s="46" t="s">
        <v>228</v>
      </c>
      <c r="C2846" s="46" t="s">
        <v>420</v>
      </c>
      <c r="D2846" s="46" t="s">
        <v>230</v>
      </c>
      <c r="E2846" s="46" t="s">
        <v>231</v>
      </c>
      <c r="F2846" s="46" t="s">
        <v>494</v>
      </c>
      <c r="G2846" s="44" t="s">
        <v>495</v>
      </c>
      <c r="H2846" s="44" t="s">
        <v>8</v>
      </c>
      <c r="I2846" s="46" t="s">
        <v>502</v>
      </c>
      <c r="J2846" s="44">
        <v>44127</v>
      </c>
      <c r="N2846" s="46" t="s">
        <v>203</v>
      </c>
      <c r="O2846" s="46" t="s">
        <v>191</v>
      </c>
      <c r="P2846" s="46" t="s">
        <v>200</v>
      </c>
      <c r="Q2846" s="46" t="s">
        <v>7</v>
      </c>
      <c r="R2846" s="46" t="s">
        <v>7</v>
      </c>
      <c r="W2846" s="46" t="s">
        <v>201</v>
      </c>
      <c r="Z2846" s="46" t="s">
        <v>198</v>
      </c>
      <c r="AA2846" s="46">
        <v>16</v>
      </c>
      <c r="AB2846" s="46" t="s">
        <v>195</v>
      </c>
      <c r="AC2846" s="46" t="s">
        <v>497</v>
      </c>
      <c r="AD2846" s="46" t="s">
        <v>201</v>
      </c>
    </row>
    <row r="2847" spans="1:31" hidden="1">
      <c r="A2847" s="46">
        <v>128</v>
      </c>
      <c r="B2847" s="46" t="s">
        <v>228</v>
      </c>
      <c r="C2847" s="46" t="s">
        <v>420</v>
      </c>
      <c r="D2847" s="46" t="s">
        <v>230</v>
      </c>
      <c r="E2847" s="46" t="s">
        <v>231</v>
      </c>
      <c r="F2847" s="46" t="s">
        <v>494</v>
      </c>
      <c r="G2847" s="44" t="s">
        <v>495</v>
      </c>
      <c r="H2847" s="44" t="s">
        <v>8</v>
      </c>
      <c r="I2847" s="46" t="s">
        <v>503</v>
      </c>
      <c r="J2847" s="44">
        <v>57410</v>
      </c>
      <c r="N2847" s="46" t="s">
        <v>203</v>
      </c>
      <c r="O2847" s="46" t="s">
        <v>191</v>
      </c>
      <c r="P2847" s="46" t="s">
        <v>200</v>
      </c>
      <c r="Q2847" s="46" t="s">
        <v>7</v>
      </c>
      <c r="R2847" s="46" t="s">
        <v>7</v>
      </c>
      <c r="W2847" s="46" t="s">
        <v>201</v>
      </c>
      <c r="Z2847" s="46" t="s">
        <v>198</v>
      </c>
      <c r="AA2847" s="46">
        <v>16</v>
      </c>
      <c r="AB2847" s="46" t="s">
        <v>195</v>
      </c>
      <c r="AC2847" s="46" t="s">
        <v>497</v>
      </c>
      <c r="AD2847" s="46" t="s">
        <v>201</v>
      </c>
    </row>
    <row r="2848" spans="1:31" hidden="1">
      <c r="A2848" s="46">
        <v>129</v>
      </c>
      <c r="B2848" s="46" t="s">
        <v>228</v>
      </c>
      <c r="C2848" s="46" t="s">
        <v>420</v>
      </c>
      <c r="D2848" s="46" t="s">
        <v>230</v>
      </c>
      <c r="E2848" s="46" t="s">
        <v>231</v>
      </c>
      <c r="F2848" s="46" t="s">
        <v>494</v>
      </c>
      <c r="G2848" s="44" t="s">
        <v>495</v>
      </c>
      <c r="H2848" s="44" t="s">
        <v>46</v>
      </c>
      <c r="I2848" s="46" t="s">
        <v>436</v>
      </c>
      <c r="J2848" s="44" t="s">
        <v>437</v>
      </c>
      <c r="K2848" s="46" t="s">
        <v>438</v>
      </c>
      <c r="L2848" s="46">
        <v>15002879544</v>
      </c>
      <c r="N2848" s="46" t="s">
        <v>186</v>
      </c>
      <c r="O2848" s="46" t="s">
        <v>187</v>
      </c>
      <c r="P2848" s="46" t="s">
        <v>193</v>
      </c>
      <c r="Q2848" s="46" t="s">
        <v>7</v>
      </c>
      <c r="R2848" s="46" t="s">
        <v>7</v>
      </c>
      <c r="V2848" s="46">
        <v>42551</v>
      </c>
      <c r="W2848" s="46" t="s">
        <v>189</v>
      </c>
      <c r="Z2848" s="46" t="s">
        <v>199</v>
      </c>
      <c r="AA2848" s="46">
        <v>16</v>
      </c>
      <c r="AB2848" s="46" t="s">
        <v>195</v>
      </c>
      <c r="AC2848" s="46" t="s">
        <v>497</v>
      </c>
      <c r="AD2848" s="46" t="s">
        <v>201</v>
      </c>
      <c r="AE2848" s="46" t="s">
        <v>439</v>
      </c>
    </row>
    <row r="2849" spans="1:31" hidden="1">
      <c r="A2849" s="46">
        <v>130</v>
      </c>
      <c r="B2849" s="46" t="s">
        <v>228</v>
      </c>
      <c r="C2849" s="46" t="s">
        <v>420</v>
      </c>
      <c r="D2849" s="46" t="s">
        <v>230</v>
      </c>
      <c r="E2849" s="46" t="s">
        <v>231</v>
      </c>
      <c r="F2849" s="46" t="s">
        <v>504</v>
      </c>
      <c r="G2849" s="44" t="s">
        <v>505</v>
      </c>
      <c r="H2849" s="44" t="s">
        <v>3</v>
      </c>
      <c r="I2849" s="46" t="s">
        <v>504</v>
      </c>
      <c r="J2849" s="44">
        <v>44026</v>
      </c>
      <c r="K2849" s="46" t="s">
        <v>506</v>
      </c>
      <c r="L2849" s="46">
        <v>18583710231</v>
      </c>
      <c r="M2849" s="46">
        <v>42619</v>
      </c>
      <c r="N2849" s="46" t="s">
        <v>186</v>
      </c>
      <c r="O2849" s="46" t="s">
        <v>191</v>
      </c>
      <c r="P2849" s="46" t="s">
        <v>200</v>
      </c>
      <c r="Q2849" s="46" t="s">
        <v>4</v>
      </c>
      <c r="R2849" s="46" t="s">
        <v>4</v>
      </c>
      <c r="W2849" s="46" t="s">
        <v>201</v>
      </c>
      <c r="Z2849" s="46" t="s">
        <v>198</v>
      </c>
      <c r="AA2849" s="46">
        <v>17</v>
      </c>
      <c r="AB2849" s="46" t="s">
        <v>507</v>
      </c>
      <c r="AC2849" s="46" t="s">
        <v>508</v>
      </c>
      <c r="AD2849" s="46" t="s">
        <v>201</v>
      </c>
    </row>
    <row r="2850" spans="1:31" hidden="1">
      <c r="A2850" s="46">
        <v>131</v>
      </c>
      <c r="B2850" s="46" t="s">
        <v>228</v>
      </c>
      <c r="C2850" s="46" t="s">
        <v>420</v>
      </c>
      <c r="D2850" s="46" t="s">
        <v>230</v>
      </c>
      <c r="E2850" s="46" t="s">
        <v>231</v>
      </c>
      <c r="F2850" s="46" t="s">
        <v>504</v>
      </c>
      <c r="G2850" s="44" t="s">
        <v>505</v>
      </c>
      <c r="H2850" s="44" t="s">
        <v>8</v>
      </c>
      <c r="I2850" s="46" t="s">
        <v>509</v>
      </c>
      <c r="J2850" s="44" t="s">
        <v>510</v>
      </c>
      <c r="K2850" s="46" t="s">
        <v>511</v>
      </c>
      <c r="L2850" s="46">
        <v>13580519342</v>
      </c>
      <c r="N2850" s="46" t="s">
        <v>186</v>
      </c>
      <c r="O2850" s="46" t="s">
        <v>191</v>
      </c>
      <c r="P2850" s="46" t="s">
        <v>200</v>
      </c>
      <c r="Q2850" s="46" t="s">
        <v>4</v>
      </c>
      <c r="R2850" s="46" t="s">
        <v>4</v>
      </c>
      <c r="W2850" s="46" t="s">
        <v>201</v>
      </c>
      <c r="Z2850" s="46" t="s">
        <v>198</v>
      </c>
      <c r="AA2850" s="46">
        <v>17</v>
      </c>
      <c r="AB2850" s="46" t="s">
        <v>507</v>
      </c>
      <c r="AC2850" s="46" t="s">
        <v>508</v>
      </c>
      <c r="AD2850" s="46" t="s">
        <v>201</v>
      </c>
    </row>
    <row r="2851" spans="1:31" hidden="1">
      <c r="A2851" s="46">
        <v>132</v>
      </c>
      <c r="B2851" s="46" t="s">
        <v>228</v>
      </c>
      <c r="C2851" s="46" t="s">
        <v>420</v>
      </c>
      <c r="D2851" s="46" t="s">
        <v>230</v>
      </c>
      <c r="E2851" s="46" t="s">
        <v>231</v>
      </c>
      <c r="F2851" s="46" t="s">
        <v>504</v>
      </c>
      <c r="G2851" s="44" t="s">
        <v>505</v>
      </c>
      <c r="H2851" s="44" t="s">
        <v>8</v>
      </c>
      <c r="I2851" s="46" t="s">
        <v>1012</v>
      </c>
      <c r="J2851" s="44">
        <v>66279</v>
      </c>
      <c r="N2851" s="46" t="s">
        <v>203</v>
      </c>
      <c r="O2851" s="46" t="s">
        <v>191</v>
      </c>
      <c r="P2851" s="46" t="s">
        <v>200</v>
      </c>
      <c r="Q2851" s="46" t="s">
        <v>4</v>
      </c>
      <c r="R2851" s="46" t="s">
        <v>4</v>
      </c>
      <c r="W2851" s="46" t="s">
        <v>201</v>
      </c>
      <c r="Z2851" s="46" t="s">
        <v>198</v>
      </c>
      <c r="AA2851" s="46">
        <v>17</v>
      </c>
      <c r="AB2851" s="46" t="s">
        <v>507</v>
      </c>
      <c r="AC2851" s="46" t="s">
        <v>508</v>
      </c>
      <c r="AD2851" s="46" t="s">
        <v>201</v>
      </c>
    </row>
    <row r="2852" spans="1:31" hidden="1">
      <c r="A2852" s="46">
        <v>133</v>
      </c>
      <c r="B2852" s="46" t="s">
        <v>228</v>
      </c>
      <c r="C2852" s="46" t="s">
        <v>420</v>
      </c>
      <c r="D2852" s="46" t="s">
        <v>230</v>
      </c>
      <c r="E2852" s="46" t="s">
        <v>231</v>
      </c>
      <c r="F2852" s="46" t="s">
        <v>504</v>
      </c>
      <c r="G2852" s="44" t="s">
        <v>505</v>
      </c>
      <c r="H2852" s="44" t="s">
        <v>46</v>
      </c>
      <c r="I2852" s="46" t="s">
        <v>436</v>
      </c>
      <c r="J2852" s="44" t="s">
        <v>437</v>
      </c>
      <c r="K2852" s="46" t="s">
        <v>438</v>
      </c>
      <c r="L2852" s="46">
        <v>15002879544</v>
      </c>
      <c r="N2852" s="46" t="s">
        <v>186</v>
      </c>
      <c r="O2852" s="46" t="s">
        <v>187</v>
      </c>
      <c r="P2852" s="46" t="s">
        <v>193</v>
      </c>
      <c r="Q2852" s="46" t="s">
        <v>4</v>
      </c>
      <c r="R2852" s="46" t="s">
        <v>4</v>
      </c>
      <c r="S2852" s="46" t="s">
        <v>194</v>
      </c>
      <c r="T2852" s="46" t="s">
        <v>194</v>
      </c>
      <c r="U2852" s="46" t="s">
        <v>194</v>
      </c>
      <c r="V2852" s="46">
        <v>42551</v>
      </c>
      <c r="W2852" s="46" t="s">
        <v>189</v>
      </c>
      <c r="Z2852" s="46" t="s">
        <v>199</v>
      </c>
      <c r="AA2852" s="46">
        <v>17</v>
      </c>
      <c r="AB2852" s="46" t="s">
        <v>507</v>
      </c>
      <c r="AC2852" s="46" t="s">
        <v>508</v>
      </c>
      <c r="AD2852" s="46" t="s">
        <v>201</v>
      </c>
      <c r="AE2852" s="46" t="s">
        <v>439</v>
      </c>
    </row>
    <row r="2853" spans="1:31" hidden="1">
      <c r="A2853" s="46">
        <v>134</v>
      </c>
      <c r="B2853" s="46" t="s">
        <v>228</v>
      </c>
      <c r="C2853" s="46" t="s">
        <v>420</v>
      </c>
      <c r="D2853" s="46" t="s">
        <v>230</v>
      </c>
      <c r="E2853" s="46" t="s">
        <v>231</v>
      </c>
      <c r="F2853" s="46" t="s">
        <v>512</v>
      </c>
      <c r="G2853" s="44" t="s">
        <v>513</v>
      </c>
      <c r="H2853" s="44" t="s">
        <v>3</v>
      </c>
      <c r="I2853" s="46" t="s">
        <v>512</v>
      </c>
      <c r="J2853" s="44">
        <v>19590</v>
      </c>
      <c r="K2853" s="46" t="s">
        <v>514</v>
      </c>
      <c r="L2853" s="46">
        <v>18086825896</v>
      </c>
      <c r="M2853" s="46" t="s">
        <v>194</v>
      </c>
      <c r="N2853" s="46" t="s">
        <v>186</v>
      </c>
      <c r="O2853" s="46" t="s">
        <v>187</v>
      </c>
      <c r="P2853" s="46" t="s">
        <v>193</v>
      </c>
      <c r="Q2853" s="46" t="s">
        <v>4</v>
      </c>
      <c r="R2853" s="46" t="s">
        <v>4</v>
      </c>
      <c r="S2853" s="46" t="s">
        <v>194</v>
      </c>
      <c r="T2853" s="46" t="s">
        <v>194</v>
      </c>
      <c r="U2853" s="46" t="s">
        <v>194</v>
      </c>
      <c r="V2853" s="46" t="s">
        <v>194</v>
      </c>
      <c r="W2853" s="46" t="s">
        <v>189</v>
      </c>
      <c r="X2853" s="46" t="s">
        <v>515</v>
      </c>
      <c r="Z2853" s="46" t="s">
        <v>199</v>
      </c>
      <c r="AA2853" s="46">
        <v>28</v>
      </c>
      <c r="AB2853" s="46" t="s">
        <v>34</v>
      </c>
      <c r="AC2853" s="46" t="s">
        <v>516</v>
      </c>
      <c r="AD2853" s="46" t="s">
        <v>190</v>
      </c>
      <c r="AE2853" s="46" t="s">
        <v>517</v>
      </c>
    </row>
    <row r="2854" spans="1:31" hidden="1">
      <c r="A2854" s="46">
        <v>135</v>
      </c>
      <c r="B2854" s="46" t="s">
        <v>228</v>
      </c>
      <c r="C2854" s="46" t="s">
        <v>420</v>
      </c>
      <c r="D2854" s="46" t="s">
        <v>230</v>
      </c>
      <c r="E2854" s="46" t="s">
        <v>231</v>
      </c>
      <c r="F2854" s="46" t="s">
        <v>512</v>
      </c>
      <c r="G2854" s="44" t="s">
        <v>513</v>
      </c>
      <c r="H2854" s="44" t="s">
        <v>3</v>
      </c>
      <c r="I2854" s="46" t="s">
        <v>518</v>
      </c>
      <c r="J2854" s="44">
        <v>19593</v>
      </c>
      <c r="K2854" s="46" t="s">
        <v>519</v>
      </c>
      <c r="L2854" s="46">
        <v>18691116352</v>
      </c>
      <c r="M2854" s="46">
        <v>42619</v>
      </c>
      <c r="N2854" s="46" t="s">
        <v>203</v>
      </c>
      <c r="O2854" s="46" t="s">
        <v>191</v>
      </c>
      <c r="P2854" s="46" t="s">
        <v>188</v>
      </c>
      <c r="Q2854" s="46" t="s">
        <v>4</v>
      </c>
      <c r="R2854" s="46" t="s">
        <v>4</v>
      </c>
      <c r="W2854" s="46" t="s">
        <v>189</v>
      </c>
      <c r="X2854" s="46" t="s">
        <v>515</v>
      </c>
      <c r="Z2854" s="46" t="s">
        <v>198</v>
      </c>
      <c r="AA2854" s="46">
        <v>28</v>
      </c>
      <c r="AB2854" s="46" t="s">
        <v>34</v>
      </c>
      <c r="AC2854" s="46" t="s">
        <v>516</v>
      </c>
      <c r="AD2854" s="46" t="s">
        <v>190</v>
      </c>
      <c r="AE2854" s="46" t="s">
        <v>196</v>
      </c>
    </row>
    <row r="2855" spans="1:31" hidden="1">
      <c r="A2855" s="46">
        <v>136</v>
      </c>
      <c r="B2855" s="46" t="s">
        <v>228</v>
      </c>
      <c r="C2855" s="46" t="s">
        <v>420</v>
      </c>
      <c r="D2855" s="46" t="s">
        <v>230</v>
      </c>
      <c r="E2855" s="46" t="s">
        <v>231</v>
      </c>
      <c r="F2855" s="46" t="s">
        <v>512</v>
      </c>
      <c r="G2855" s="44" t="s">
        <v>513</v>
      </c>
      <c r="H2855" s="44" t="s">
        <v>5</v>
      </c>
      <c r="I2855" s="46" t="s">
        <v>520</v>
      </c>
      <c r="J2855" s="44">
        <v>20046</v>
      </c>
      <c r="K2855" s="46" t="s">
        <v>521</v>
      </c>
      <c r="L2855" s="46">
        <v>18683612350</v>
      </c>
      <c r="M2855" s="46">
        <v>42248</v>
      </c>
      <c r="N2855" s="46" t="s">
        <v>186</v>
      </c>
      <c r="O2855" s="46" t="s">
        <v>187</v>
      </c>
      <c r="P2855" s="46" t="s">
        <v>188</v>
      </c>
      <c r="Q2855" s="46" t="s">
        <v>4</v>
      </c>
      <c r="R2855" s="46" t="s">
        <v>4</v>
      </c>
      <c r="S2855" s="46" t="s">
        <v>194</v>
      </c>
      <c r="T2855" s="46" t="s">
        <v>194</v>
      </c>
      <c r="U2855" s="46" t="s">
        <v>194</v>
      </c>
      <c r="V2855" s="46" t="s">
        <v>194</v>
      </c>
      <c r="W2855" s="46" t="s">
        <v>189</v>
      </c>
      <c r="Z2855" s="46" t="s">
        <v>198</v>
      </c>
      <c r="AA2855" s="46">
        <v>28</v>
      </c>
      <c r="AB2855" s="46" t="s">
        <v>34</v>
      </c>
      <c r="AC2855" s="46" t="s">
        <v>516</v>
      </c>
      <c r="AD2855" s="46" t="s">
        <v>190</v>
      </c>
    </row>
    <row r="2856" spans="1:31" hidden="1">
      <c r="A2856" s="46">
        <v>137</v>
      </c>
      <c r="B2856" s="46" t="s">
        <v>228</v>
      </c>
      <c r="C2856" s="46" t="s">
        <v>420</v>
      </c>
      <c r="D2856" s="46" t="s">
        <v>230</v>
      </c>
      <c r="E2856" s="46" t="s">
        <v>231</v>
      </c>
      <c r="F2856" s="46" t="s">
        <v>512</v>
      </c>
      <c r="G2856" s="44" t="s">
        <v>513</v>
      </c>
      <c r="H2856" s="44" t="s">
        <v>5</v>
      </c>
      <c r="I2856" s="46" t="s">
        <v>522</v>
      </c>
      <c r="J2856" s="44">
        <v>30466</v>
      </c>
      <c r="K2856" s="46" t="s">
        <v>523</v>
      </c>
      <c r="L2856" s="46">
        <v>18224038625</v>
      </c>
      <c r="N2856" s="46" t="s">
        <v>203</v>
      </c>
      <c r="O2856" s="46" t="s">
        <v>187</v>
      </c>
      <c r="P2856" s="46" t="s">
        <v>200</v>
      </c>
      <c r="Q2856" s="46" t="s">
        <v>4</v>
      </c>
      <c r="R2856" s="46" t="s">
        <v>4</v>
      </c>
      <c r="W2856" s="46" t="s">
        <v>201</v>
      </c>
      <c r="X2856" s="46" t="s">
        <v>524</v>
      </c>
      <c r="Z2856" s="46" t="s">
        <v>198</v>
      </c>
      <c r="AA2856" s="46">
        <v>28</v>
      </c>
      <c r="AB2856" s="46" t="s">
        <v>34</v>
      </c>
      <c r="AC2856" s="46" t="s">
        <v>516</v>
      </c>
      <c r="AD2856" s="46" t="s">
        <v>201</v>
      </c>
    </row>
    <row r="2857" spans="1:31" hidden="1">
      <c r="A2857" s="46">
        <v>138</v>
      </c>
      <c r="B2857" s="46" t="s">
        <v>228</v>
      </c>
      <c r="C2857" s="46" t="s">
        <v>420</v>
      </c>
      <c r="D2857" s="46" t="s">
        <v>230</v>
      </c>
      <c r="E2857" s="46" t="s">
        <v>231</v>
      </c>
      <c r="F2857" s="46" t="s">
        <v>512</v>
      </c>
      <c r="G2857" s="44" t="s">
        <v>513</v>
      </c>
      <c r="H2857" s="44" t="s">
        <v>46</v>
      </c>
      <c r="I2857" s="46" t="s">
        <v>525</v>
      </c>
      <c r="J2857" s="44">
        <v>31583</v>
      </c>
      <c r="K2857" s="46" t="s">
        <v>526</v>
      </c>
      <c r="L2857" s="46">
        <v>15902846762</v>
      </c>
      <c r="N2857" s="46" t="s">
        <v>186</v>
      </c>
      <c r="O2857" s="46" t="s">
        <v>191</v>
      </c>
      <c r="P2857" s="46" t="s">
        <v>188</v>
      </c>
      <c r="Q2857" s="46" t="s">
        <v>4</v>
      </c>
      <c r="R2857" s="46" t="s">
        <v>4</v>
      </c>
      <c r="V2857" s="46">
        <v>42551</v>
      </c>
      <c r="W2857" s="46" t="s">
        <v>189</v>
      </c>
      <c r="Z2857" s="46" t="s">
        <v>199</v>
      </c>
      <c r="AA2857" s="46">
        <v>28</v>
      </c>
      <c r="AB2857" s="46" t="s">
        <v>34</v>
      </c>
      <c r="AC2857" s="46" t="s">
        <v>516</v>
      </c>
      <c r="AD2857" s="46" t="s">
        <v>201</v>
      </c>
      <c r="AE2857" s="46" t="s">
        <v>439</v>
      </c>
    </row>
    <row r="2858" spans="1:31" hidden="1">
      <c r="A2858" s="46">
        <v>139</v>
      </c>
      <c r="B2858" s="46" t="s">
        <v>228</v>
      </c>
      <c r="C2858" s="46" t="s">
        <v>420</v>
      </c>
      <c r="D2858" s="46" t="s">
        <v>230</v>
      </c>
      <c r="E2858" s="46" t="s">
        <v>231</v>
      </c>
      <c r="F2858" s="46" t="s">
        <v>527</v>
      </c>
      <c r="G2858" s="44" t="s">
        <v>528</v>
      </c>
      <c r="H2858" s="44" t="s">
        <v>3</v>
      </c>
      <c r="I2858" s="46" t="s">
        <v>527</v>
      </c>
      <c r="J2858" s="44">
        <v>57912</v>
      </c>
      <c r="K2858" s="46" t="s">
        <v>529</v>
      </c>
      <c r="L2858" s="46">
        <v>13980550686</v>
      </c>
      <c r="M2858" s="46">
        <v>42619</v>
      </c>
      <c r="N2858" s="46" t="s">
        <v>186</v>
      </c>
      <c r="O2858" s="46" t="s">
        <v>187</v>
      </c>
      <c r="P2858" s="46" t="s">
        <v>188</v>
      </c>
      <c r="Q2858" s="46" t="s">
        <v>4</v>
      </c>
      <c r="R2858" s="46" t="s">
        <v>4</v>
      </c>
      <c r="W2858" s="46" t="s">
        <v>189</v>
      </c>
      <c r="Z2858" s="46" t="s">
        <v>198</v>
      </c>
      <c r="AA2858" s="46">
        <v>36</v>
      </c>
      <c r="AB2858" s="46" t="s">
        <v>34</v>
      </c>
      <c r="AC2858" s="46" t="s">
        <v>530</v>
      </c>
      <c r="AD2858" s="46" t="s">
        <v>190</v>
      </c>
    </row>
    <row r="2859" spans="1:31" hidden="1">
      <c r="A2859" s="46">
        <v>140</v>
      </c>
      <c r="B2859" s="46" t="s">
        <v>228</v>
      </c>
      <c r="C2859" s="46" t="s">
        <v>420</v>
      </c>
      <c r="D2859" s="46" t="s">
        <v>230</v>
      </c>
      <c r="E2859" s="46" t="s">
        <v>231</v>
      </c>
      <c r="F2859" s="46" t="s">
        <v>527</v>
      </c>
      <c r="G2859" s="44" t="s">
        <v>528</v>
      </c>
      <c r="H2859" s="44" t="s">
        <v>3</v>
      </c>
      <c r="I2859" s="46" t="s">
        <v>431</v>
      </c>
      <c r="J2859" s="44">
        <v>19594</v>
      </c>
      <c r="K2859" s="46" t="s">
        <v>531</v>
      </c>
      <c r="L2859" s="46">
        <v>18781930092</v>
      </c>
      <c r="M2859" s="46" t="s">
        <v>194</v>
      </c>
      <c r="N2859" s="46" t="s">
        <v>186</v>
      </c>
      <c r="O2859" s="46" t="s">
        <v>191</v>
      </c>
      <c r="P2859" s="46" t="s">
        <v>188</v>
      </c>
      <c r="Q2859" s="46" t="s">
        <v>4</v>
      </c>
      <c r="R2859" s="46" t="s">
        <v>4</v>
      </c>
      <c r="S2859" s="46" t="s">
        <v>532</v>
      </c>
      <c r="T2859" s="46" t="s">
        <v>202</v>
      </c>
      <c r="W2859" s="46" t="s">
        <v>189</v>
      </c>
      <c r="X2859" s="46" t="s">
        <v>533</v>
      </c>
      <c r="Z2859" s="46" t="s">
        <v>198</v>
      </c>
      <c r="AA2859" s="46">
        <v>36</v>
      </c>
      <c r="AB2859" s="46" t="s">
        <v>34</v>
      </c>
      <c r="AC2859" s="46" t="s">
        <v>530</v>
      </c>
      <c r="AD2859" s="46" t="s">
        <v>201</v>
      </c>
    </row>
    <row r="2860" spans="1:31" hidden="1">
      <c r="A2860" s="46">
        <v>141</v>
      </c>
      <c r="B2860" s="46" t="s">
        <v>228</v>
      </c>
      <c r="C2860" s="46" t="s">
        <v>420</v>
      </c>
      <c r="D2860" s="46" t="s">
        <v>230</v>
      </c>
      <c r="E2860" s="46" t="s">
        <v>231</v>
      </c>
      <c r="F2860" s="46" t="s">
        <v>527</v>
      </c>
      <c r="G2860" s="44" t="s">
        <v>528</v>
      </c>
      <c r="H2860" s="44" t="s">
        <v>3</v>
      </c>
      <c r="I2860" s="46" t="s">
        <v>534</v>
      </c>
      <c r="J2860" s="44">
        <v>27753</v>
      </c>
      <c r="K2860" s="46" t="s">
        <v>535</v>
      </c>
      <c r="L2860" s="46">
        <v>13708180579</v>
      </c>
      <c r="M2860" s="46">
        <v>42424</v>
      </c>
      <c r="N2860" s="46" t="s">
        <v>203</v>
      </c>
      <c r="O2860" s="46" t="s">
        <v>187</v>
      </c>
      <c r="P2860" s="46" t="s">
        <v>188</v>
      </c>
      <c r="Q2860" s="46" t="s">
        <v>4</v>
      </c>
      <c r="R2860" s="46" t="s">
        <v>4</v>
      </c>
      <c r="W2860" s="46" t="s">
        <v>189</v>
      </c>
      <c r="Z2860" s="46" t="s">
        <v>198</v>
      </c>
      <c r="AA2860" s="46">
        <v>36</v>
      </c>
      <c r="AB2860" s="46" t="s">
        <v>34</v>
      </c>
      <c r="AC2860" s="46" t="s">
        <v>530</v>
      </c>
      <c r="AD2860" s="46" t="s">
        <v>190</v>
      </c>
      <c r="AE2860" s="46" t="s">
        <v>196</v>
      </c>
    </row>
    <row r="2861" spans="1:31" hidden="1">
      <c r="A2861" s="46">
        <v>142</v>
      </c>
      <c r="B2861" s="46" t="s">
        <v>228</v>
      </c>
      <c r="C2861" s="46" t="s">
        <v>420</v>
      </c>
      <c r="D2861" s="46" t="s">
        <v>230</v>
      </c>
      <c r="E2861" s="46" t="s">
        <v>231</v>
      </c>
      <c r="F2861" s="46" t="s">
        <v>527</v>
      </c>
      <c r="G2861" s="44" t="s">
        <v>528</v>
      </c>
      <c r="H2861" s="44" t="s">
        <v>9</v>
      </c>
      <c r="I2861" s="46" t="s">
        <v>536</v>
      </c>
      <c r="J2861" s="44">
        <v>19581</v>
      </c>
      <c r="K2861" s="46" t="s">
        <v>537</v>
      </c>
      <c r="L2861" s="46">
        <v>13086671898</v>
      </c>
      <c r="M2861" s="46">
        <v>42248</v>
      </c>
      <c r="N2861" s="46" t="s">
        <v>186</v>
      </c>
      <c r="O2861" s="46" t="s">
        <v>187</v>
      </c>
      <c r="P2861" s="46" t="s">
        <v>193</v>
      </c>
      <c r="Q2861" s="46" t="s">
        <v>4</v>
      </c>
      <c r="R2861" s="46" t="s">
        <v>4</v>
      </c>
      <c r="S2861" s="46" t="s">
        <v>194</v>
      </c>
      <c r="T2861" s="46" t="s">
        <v>194</v>
      </c>
      <c r="U2861" s="46" t="s">
        <v>194</v>
      </c>
      <c r="V2861" s="46" t="s">
        <v>194</v>
      </c>
      <c r="W2861" s="46" t="s">
        <v>189</v>
      </c>
      <c r="Z2861" s="46" t="s">
        <v>199</v>
      </c>
      <c r="AA2861" s="46">
        <v>36</v>
      </c>
      <c r="AB2861" s="46" t="s">
        <v>34</v>
      </c>
      <c r="AC2861" s="46" t="s">
        <v>530</v>
      </c>
      <c r="AD2861" s="46" t="s">
        <v>190</v>
      </c>
      <c r="AE2861" s="46" t="s">
        <v>196</v>
      </c>
    </row>
    <row r="2862" spans="1:31" hidden="1">
      <c r="A2862" s="46">
        <v>143</v>
      </c>
      <c r="B2862" s="46" t="s">
        <v>228</v>
      </c>
      <c r="C2862" s="46" t="s">
        <v>420</v>
      </c>
      <c r="D2862" s="46" t="s">
        <v>230</v>
      </c>
      <c r="E2862" s="46" t="s">
        <v>231</v>
      </c>
      <c r="F2862" s="46" t="s">
        <v>527</v>
      </c>
      <c r="G2862" s="44" t="s">
        <v>528</v>
      </c>
      <c r="H2862" s="44" t="s">
        <v>46</v>
      </c>
      <c r="I2862" s="46" t="s">
        <v>525</v>
      </c>
      <c r="J2862" s="44">
        <v>31583</v>
      </c>
      <c r="K2862" s="46" t="s">
        <v>526</v>
      </c>
      <c r="L2862" s="46">
        <v>15902846762</v>
      </c>
      <c r="N2862" s="46" t="s">
        <v>186</v>
      </c>
      <c r="O2862" s="46" t="s">
        <v>191</v>
      </c>
      <c r="P2862" s="46" t="s">
        <v>188</v>
      </c>
      <c r="Q2862" s="46" t="s">
        <v>4</v>
      </c>
      <c r="R2862" s="46" t="s">
        <v>4</v>
      </c>
      <c r="V2862" s="46">
        <v>42551</v>
      </c>
      <c r="W2862" s="46" t="s">
        <v>189</v>
      </c>
      <c r="Z2862" s="46" t="s">
        <v>199</v>
      </c>
      <c r="AA2862" s="46">
        <v>36</v>
      </c>
      <c r="AB2862" s="46" t="s">
        <v>34</v>
      </c>
      <c r="AC2862" s="46" t="s">
        <v>530</v>
      </c>
      <c r="AD2862" s="46" t="s">
        <v>201</v>
      </c>
      <c r="AE2862" s="46" t="s">
        <v>439</v>
      </c>
    </row>
    <row r="2863" spans="1:31" hidden="1">
      <c r="A2863" s="46">
        <v>144</v>
      </c>
      <c r="B2863" s="46" t="s">
        <v>228</v>
      </c>
      <c r="C2863" s="46" t="s">
        <v>420</v>
      </c>
      <c r="D2863" s="46" t="s">
        <v>230</v>
      </c>
      <c r="E2863" s="46" t="s">
        <v>231</v>
      </c>
      <c r="F2863" s="46" t="s">
        <v>538</v>
      </c>
      <c r="G2863" s="44" t="s">
        <v>539</v>
      </c>
      <c r="H2863" s="44" t="s">
        <v>3</v>
      </c>
      <c r="I2863" s="46" t="s">
        <v>538</v>
      </c>
      <c r="J2863" s="44">
        <v>40110</v>
      </c>
      <c r="K2863" s="46" t="s">
        <v>540</v>
      </c>
      <c r="L2863" s="46">
        <v>18502828078</v>
      </c>
      <c r="M2863" s="46">
        <v>42619</v>
      </c>
      <c r="N2863" s="46" t="s">
        <v>186</v>
      </c>
      <c r="O2863" s="46" t="s">
        <v>191</v>
      </c>
      <c r="P2863" s="46" t="s">
        <v>200</v>
      </c>
      <c r="Q2863" s="46" t="s">
        <v>4</v>
      </c>
      <c r="R2863" s="46" t="s">
        <v>4</v>
      </c>
      <c r="W2863" s="46" t="s">
        <v>201</v>
      </c>
      <c r="Z2863" s="46" t="s">
        <v>198</v>
      </c>
      <c r="AA2863" s="46">
        <v>6</v>
      </c>
      <c r="AB2863" s="46" t="s">
        <v>507</v>
      </c>
      <c r="AC2863" s="46" t="s">
        <v>541</v>
      </c>
      <c r="AD2863" s="46" t="s">
        <v>201</v>
      </c>
    </row>
    <row r="2864" spans="1:31" hidden="1">
      <c r="A2864" s="46">
        <v>145</v>
      </c>
      <c r="B2864" s="46" t="s">
        <v>228</v>
      </c>
      <c r="C2864" s="46" t="s">
        <v>420</v>
      </c>
      <c r="D2864" s="46" t="s">
        <v>230</v>
      </c>
      <c r="E2864" s="46" t="s">
        <v>231</v>
      </c>
      <c r="F2864" s="46" t="s">
        <v>538</v>
      </c>
      <c r="G2864" s="44" t="s">
        <v>539</v>
      </c>
      <c r="H2864" s="44" t="s">
        <v>46</v>
      </c>
      <c r="I2864" s="46" t="s">
        <v>525</v>
      </c>
      <c r="J2864" s="44">
        <v>31583</v>
      </c>
      <c r="K2864" s="46" t="s">
        <v>526</v>
      </c>
      <c r="L2864" s="46">
        <v>15902846762</v>
      </c>
      <c r="N2864" s="46" t="s">
        <v>186</v>
      </c>
      <c r="O2864" s="46" t="s">
        <v>191</v>
      </c>
      <c r="P2864" s="46" t="s">
        <v>188</v>
      </c>
      <c r="Q2864" s="46" t="s">
        <v>4</v>
      </c>
      <c r="R2864" s="46" t="s">
        <v>4</v>
      </c>
      <c r="V2864" s="46">
        <v>42551</v>
      </c>
      <c r="W2864" s="46" t="s">
        <v>189</v>
      </c>
      <c r="Z2864" s="46" t="s">
        <v>199</v>
      </c>
      <c r="AA2864" s="46">
        <v>6</v>
      </c>
      <c r="AB2864" s="46" t="s">
        <v>507</v>
      </c>
      <c r="AC2864" s="46" t="s">
        <v>541</v>
      </c>
      <c r="AD2864" s="46" t="s">
        <v>201</v>
      </c>
      <c r="AE2864" s="46" t="s">
        <v>439</v>
      </c>
    </row>
    <row r="2865" spans="1:31" hidden="1">
      <c r="A2865" s="46">
        <v>146</v>
      </c>
      <c r="B2865" s="46" t="s">
        <v>228</v>
      </c>
      <c r="C2865" s="46" t="s">
        <v>420</v>
      </c>
      <c r="D2865" s="46" t="s">
        <v>230</v>
      </c>
      <c r="E2865" s="46" t="s">
        <v>231</v>
      </c>
      <c r="F2865" s="46" t="s">
        <v>542</v>
      </c>
      <c r="G2865" s="44" t="s">
        <v>543</v>
      </c>
      <c r="H2865" s="44" t="s">
        <v>3</v>
      </c>
      <c r="I2865" s="46" t="s">
        <v>542</v>
      </c>
      <c r="J2865" s="44">
        <v>30950</v>
      </c>
      <c r="K2865" s="46" t="s">
        <v>544</v>
      </c>
      <c r="L2865" s="46">
        <v>18937360012</v>
      </c>
      <c r="M2865" s="46">
        <v>42608</v>
      </c>
      <c r="N2865" s="46" t="s">
        <v>186</v>
      </c>
      <c r="O2865" s="46" t="s">
        <v>187</v>
      </c>
      <c r="P2865" s="46" t="s">
        <v>188</v>
      </c>
      <c r="Q2865" s="46" t="s">
        <v>7</v>
      </c>
      <c r="R2865" s="46" t="s">
        <v>7</v>
      </c>
      <c r="S2865" s="46" t="s">
        <v>532</v>
      </c>
      <c r="T2865" s="46" t="s">
        <v>202</v>
      </c>
      <c r="U2865" s="46" t="s">
        <v>512</v>
      </c>
      <c r="V2865" s="46">
        <v>42640</v>
      </c>
      <c r="W2865" s="46" t="s">
        <v>189</v>
      </c>
      <c r="Z2865" s="46" t="s">
        <v>198</v>
      </c>
      <c r="AA2865" s="46">
        <v>13</v>
      </c>
      <c r="AB2865" s="46" t="s">
        <v>195</v>
      </c>
      <c r="AC2865" s="46" t="s">
        <v>545</v>
      </c>
      <c r="AD2865" s="46" t="s">
        <v>201</v>
      </c>
    </row>
    <row r="2866" spans="1:31" hidden="1">
      <c r="A2866" s="46">
        <v>147</v>
      </c>
      <c r="B2866" s="46" t="s">
        <v>228</v>
      </c>
      <c r="C2866" s="46" t="s">
        <v>420</v>
      </c>
      <c r="D2866" s="46" t="s">
        <v>230</v>
      </c>
      <c r="E2866" s="46" t="s">
        <v>231</v>
      </c>
      <c r="F2866" s="46" t="s">
        <v>542</v>
      </c>
      <c r="G2866" s="44" t="s">
        <v>543</v>
      </c>
      <c r="H2866" s="44" t="s">
        <v>3</v>
      </c>
      <c r="I2866" s="46" t="s">
        <v>207</v>
      </c>
      <c r="J2866" s="44">
        <v>59075</v>
      </c>
      <c r="K2866" s="46" t="s">
        <v>546</v>
      </c>
      <c r="L2866" s="46" t="s">
        <v>547</v>
      </c>
      <c r="M2866" s="46">
        <v>42619</v>
      </c>
      <c r="N2866" s="46" t="s">
        <v>203</v>
      </c>
      <c r="O2866" s="46" t="s">
        <v>191</v>
      </c>
      <c r="P2866" s="46" t="s">
        <v>200</v>
      </c>
      <c r="Q2866" s="46" t="s">
        <v>7</v>
      </c>
      <c r="R2866" s="46" t="s">
        <v>7</v>
      </c>
      <c r="W2866" s="46" t="s">
        <v>201</v>
      </c>
      <c r="Z2866" s="46" t="s">
        <v>198</v>
      </c>
      <c r="AA2866" s="46">
        <v>13</v>
      </c>
      <c r="AB2866" s="46" t="s">
        <v>195</v>
      </c>
      <c r="AC2866" s="46" t="s">
        <v>545</v>
      </c>
      <c r="AD2866" s="46" t="s">
        <v>201</v>
      </c>
    </row>
    <row r="2867" spans="1:31" hidden="1">
      <c r="A2867" s="46">
        <v>148</v>
      </c>
      <c r="B2867" s="46" t="s">
        <v>228</v>
      </c>
      <c r="C2867" s="46" t="s">
        <v>420</v>
      </c>
      <c r="D2867" s="46" t="s">
        <v>230</v>
      </c>
      <c r="E2867" s="46" t="s">
        <v>231</v>
      </c>
      <c r="F2867" s="46" t="s">
        <v>542</v>
      </c>
      <c r="G2867" s="44" t="s">
        <v>543</v>
      </c>
      <c r="H2867" s="44" t="s">
        <v>46</v>
      </c>
      <c r="I2867" s="46" t="s">
        <v>525</v>
      </c>
      <c r="J2867" s="44">
        <v>31583</v>
      </c>
      <c r="K2867" s="46" t="s">
        <v>526</v>
      </c>
      <c r="L2867" s="46">
        <v>15902846762</v>
      </c>
      <c r="N2867" s="46" t="s">
        <v>186</v>
      </c>
      <c r="O2867" s="46" t="s">
        <v>191</v>
      </c>
      <c r="P2867" s="46" t="s">
        <v>188</v>
      </c>
      <c r="Q2867" s="46" t="s">
        <v>7</v>
      </c>
      <c r="R2867" s="46" t="s">
        <v>7</v>
      </c>
      <c r="V2867" s="46">
        <v>42551</v>
      </c>
      <c r="W2867" s="46" t="s">
        <v>189</v>
      </c>
      <c r="Z2867" s="46" t="s">
        <v>199</v>
      </c>
      <c r="AA2867" s="46">
        <v>13</v>
      </c>
      <c r="AB2867" s="46" t="s">
        <v>195</v>
      </c>
      <c r="AC2867" s="46" t="s">
        <v>545</v>
      </c>
      <c r="AD2867" s="46" t="s">
        <v>201</v>
      </c>
      <c r="AE2867" s="46" t="s">
        <v>439</v>
      </c>
    </row>
    <row r="2868" spans="1:31" hidden="1">
      <c r="A2868" s="46">
        <v>149</v>
      </c>
      <c r="B2868" s="46" t="s">
        <v>228</v>
      </c>
      <c r="C2868" s="46" t="s">
        <v>420</v>
      </c>
      <c r="D2868" s="46" t="s">
        <v>230</v>
      </c>
      <c r="E2868" s="46" t="s">
        <v>231</v>
      </c>
      <c r="F2868" s="46" t="s">
        <v>548</v>
      </c>
      <c r="G2868" s="44" t="s">
        <v>549</v>
      </c>
      <c r="H2868" s="44" t="s">
        <v>3</v>
      </c>
      <c r="I2868" s="46" t="s">
        <v>548</v>
      </c>
      <c r="J2868" s="44" t="s">
        <v>550</v>
      </c>
      <c r="K2868" s="46" t="s">
        <v>551</v>
      </c>
      <c r="L2868" s="46">
        <v>13739456837</v>
      </c>
      <c r="M2868" s="46" t="s">
        <v>194</v>
      </c>
      <c r="N2868" s="46" t="s">
        <v>186</v>
      </c>
      <c r="O2868" s="46" t="s">
        <v>187</v>
      </c>
      <c r="P2868" s="46" t="s">
        <v>188</v>
      </c>
      <c r="Q2868" s="46" t="s">
        <v>7</v>
      </c>
      <c r="R2868" s="46" t="s">
        <v>7</v>
      </c>
      <c r="S2868" s="46" t="s">
        <v>194</v>
      </c>
      <c r="T2868" s="46" t="s">
        <v>194</v>
      </c>
      <c r="U2868" s="46" t="s">
        <v>194</v>
      </c>
      <c r="V2868" s="46" t="s">
        <v>194</v>
      </c>
      <c r="W2868" s="46" t="s">
        <v>189</v>
      </c>
      <c r="Z2868" s="46" t="s">
        <v>199</v>
      </c>
      <c r="AA2868" s="46">
        <v>11</v>
      </c>
      <c r="AB2868" s="46" t="s">
        <v>195</v>
      </c>
      <c r="AC2868" s="46" t="s">
        <v>552</v>
      </c>
      <c r="AD2868" s="46" t="s">
        <v>190</v>
      </c>
      <c r="AE2868" s="46" t="s">
        <v>517</v>
      </c>
    </row>
    <row r="2869" spans="1:31" hidden="1">
      <c r="A2869" s="46">
        <v>150</v>
      </c>
      <c r="B2869" s="46" t="s">
        <v>228</v>
      </c>
      <c r="C2869" s="46" t="s">
        <v>420</v>
      </c>
      <c r="D2869" s="46" t="s">
        <v>230</v>
      </c>
      <c r="E2869" s="46" t="s">
        <v>231</v>
      </c>
      <c r="F2869" s="46" t="s">
        <v>548</v>
      </c>
      <c r="G2869" s="44" t="s">
        <v>549</v>
      </c>
      <c r="H2869" s="44" t="s">
        <v>3</v>
      </c>
      <c r="I2869" s="46" t="s">
        <v>553</v>
      </c>
      <c r="J2869" s="44" t="s">
        <v>554</v>
      </c>
      <c r="K2869" s="46" t="s">
        <v>555</v>
      </c>
      <c r="L2869" s="46">
        <v>18081933067</v>
      </c>
      <c r="M2869" s="46" t="s">
        <v>194</v>
      </c>
      <c r="N2869" s="46" t="s">
        <v>203</v>
      </c>
      <c r="O2869" s="46" t="s">
        <v>187</v>
      </c>
      <c r="P2869" s="46" t="s">
        <v>188</v>
      </c>
      <c r="Q2869" s="46" t="s">
        <v>7</v>
      </c>
      <c r="R2869" s="46" t="s">
        <v>7</v>
      </c>
      <c r="S2869" s="46" t="s">
        <v>194</v>
      </c>
      <c r="T2869" s="46" t="s">
        <v>194</v>
      </c>
      <c r="U2869" s="46" t="s">
        <v>194</v>
      </c>
      <c r="W2869" s="46" t="s">
        <v>189</v>
      </c>
      <c r="X2869" s="46" t="s">
        <v>556</v>
      </c>
      <c r="Y2869" s="46" t="s">
        <v>458</v>
      </c>
      <c r="Z2869" s="46" t="s">
        <v>199</v>
      </c>
      <c r="AA2869" s="46">
        <v>11</v>
      </c>
      <c r="AB2869" s="46" t="s">
        <v>195</v>
      </c>
      <c r="AC2869" s="46" t="s">
        <v>552</v>
      </c>
      <c r="AD2869" s="46" t="s">
        <v>190</v>
      </c>
      <c r="AE2869" s="46" t="s">
        <v>517</v>
      </c>
    </row>
    <row r="2870" spans="1:31" hidden="1">
      <c r="A2870" s="46">
        <v>151</v>
      </c>
      <c r="B2870" s="46" t="s">
        <v>228</v>
      </c>
      <c r="C2870" s="46" t="s">
        <v>420</v>
      </c>
      <c r="D2870" s="46" t="s">
        <v>230</v>
      </c>
      <c r="E2870" s="46" t="s">
        <v>231</v>
      </c>
      <c r="F2870" s="46" t="s">
        <v>548</v>
      </c>
      <c r="G2870" s="44" t="s">
        <v>549</v>
      </c>
      <c r="H2870" s="44" t="s">
        <v>46</v>
      </c>
      <c r="I2870" s="46" t="s">
        <v>525</v>
      </c>
      <c r="J2870" s="44">
        <v>31583</v>
      </c>
      <c r="K2870" s="46" t="s">
        <v>526</v>
      </c>
      <c r="L2870" s="46">
        <v>15902846762</v>
      </c>
      <c r="N2870" s="46" t="s">
        <v>186</v>
      </c>
      <c r="O2870" s="46" t="s">
        <v>191</v>
      </c>
      <c r="P2870" s="46" t="s">
        <v>188</v>
      </c>
      <c r="Q2870" s="46" t="s">
        <v>7</v>
      </c>
      <c r="R2870" s="46" t="s">
        <v>7</v>
      </c>
      <c r="V2870" s="46">
        <v>42551</v>
      </c>
      <c r="W2870" s="46" t="s">
        <v>189</v>
      </c>
      <c r="Z2870" s="46" t="s">
        <v>199</v>
      </c>
      <c r="AA2870" s="46">
        <v>11</v>
      </c>
      <c r="AB2870" s="46" t="s">
        <v>195</v>
      </c>
      <c r="AC2870" s="46" t="s">
        <v>552</v>
      </c>
      <c r="AD2870" s="46" t="s">
        <v>201</v>
      </c>
      <c r="AE2870" s="46" t="s">
        <v>439</v>
      </c>
    </row>
    <row r="2871" spans="1:31" hidden="1">
      <c r="A2871" s="46">
        <v>152</v>
      </c>
      <c r="B2871" s="46" t="s">
        <v>228</v>
      </c>
      <c r="C2871" s="46" t="s">
        <v>420</v>
      </c>
      <c r="D2871" s="46" t="s">
        <v>230</v>
      </c>
      <c r="E2871" s="46" t="s">
        <v>231</v>
      </c>
      <c r="F2871" s="46" t="s">
        <v>557</v>
      </c>
      <c r="G2871" s="44" t="s">
        <v>558</v>
      </c>
      <c r="H2871" s="44" t="s">
        <v>3</v>
      </c>
      <c r="I2871" s="46" t="s">
        <v>557</v>
      </c>
      <c r="J2871" s="44" t="s">
        <v>559</v>
      </c>
      <c r="K2871" s="46" t="s">
        <v>560</v>
      </c>
      <c r="L2871" s="46" t="s">
        <v>561</v>
      </c>
      <c r="M2871" s="46">
        <v>42619</v>
      </c>
      <c r="N2871" s="46" t="s">
        <v>186</v>
      </c>
      <c r="O2871" s="46" t="s">
        <v>191</v>
      </c>
      <c r="P2871" s="46" t="s">
        <v>188</v>
      </c>
      <c r="Q2871" s="46" t="s">
        <v>7</v>
      </c>
      <c r="R2871" s="46" t="s">
        <v>4</v>
      </c>
      <c r="V2871" s="46">
        <v>42640</v>
      </c>
      <c r="W2871" s="46" t="s">
        <v>189</v>
      </c>
      <c r="X2871" s="46" t="s">
        <v>562</v>
      </c>
      <c r="Z2871" s="46" t="s">
        <v>198</v>
      </c>
      <c r="AA2871" s="46">
        <v>16</v>
      </c>
      <c r="AB2871" s="46" t="s">
        <v>195</v>
      </c>
      <c r="AC2871" s="46" t="s">
        <v>563</v>
      </c>
      <c r="AD2871" s="46" t="s">
        <v>201</v>
      </c>
    </row>
    <row r="2872" spans="1:31" hidden="1">
      <c r="A2872" s="46">
        <v>153</v>
      </c>
      <c r="B2872" s="46" t="s">
        <v>228</v>
      </c>
      <c r="C2872" s="46" t="s">
        <v>420</v>
      </c>
      <c r="D2872" s="46" t="s">
        <v>230</v>
      </c>
      <c r="E2872" s="46" t="s">
        <v>231</v>
      </c>
      <c r="F2872" s="46" t="s">
        <v>557</v>
      </c>
      <c r="G2872" s="44" t="s">
        <v>558</v>
      </c>
      <c r="H2872" s="44" t="s">
        <v>3</v>
      </c>
      <c r="I2872" s="46" t="s">
        <v>564</v>
      </c>
      <c r="J2872" s="44">
        <v>57744</v>
      </c>
      <c r="K2872" s="46" t="s">
        <v>565</v>
      </c>
      <c r="L2872" s="46">
        <v>18601919711</v>
      </c>
      <c r="M2872" s="46">
        <v>42619</v>
      </c>
      <c r="N2872" s="46" t="s">
        <v>203</v>
      </c>
      <c r="O2872" s="46" t="s">
        <v>191</v>
      </c>
      <c r="P2872" s="46" t="s">
        <v>200</v>
      </c>
      <c r="Q2872" s="46" t="s">
        <v>7</v>
      </c>
      <c r="R2872" s="46" t="s">
        <v>4</v>
      </c>
      <c r="W2872" s="46" t="s">
        <v>201</v>
      </c>
      <c r="Z2872" s="46" t="s">
        <v>198</v>
      </c>
      <c r="AA2872" s="46">
        <v>16</v>
      </c>
      <c r="AB2872" s="46" t="s">
        <v>195</v>
      </c>
      <c r="AC2872" s="46" t="s">
        <v>563</v>
      </c>
      <c r="AD2872" s="46" t="s">
        <v>201</v>
      </c>
    </row>
    <row r="2873" spans="1:31" hidden="1">
      <c r="A2873" s="46">
        <v>154</v>
      </c>
      <c r="B2873" s="46" t="s">
        <v>228</v>
      </c>
      <c r="C2873" s="46" t="s">
        <v>420</v>
      </c>
      <c r="D2873" s="46" t="s">
        <v>230</v>
      </c>
      <c r="E2873" s="46" t="s">
        <v>231</v>
      </c>
      <c r="F2873" s="46" t="s">
        <v>557</v>
      </c>
      <c r="G2873" s="44" t="s">
        <v>558</v>
      </c>
      <c r="H2873" s="44" t="s">
        <v>9</v>
      </c>
      <c r="I2873" s="46" t="s">
        <v>566</v>
      </c>
      <c r="J2873" s="44" t="s">
        <v>567</v>
      </c>
      <c r="K2873" s="46" t="s">
        <v>568</v>
      </c>
      <c r="L2873" s="46">
        <v>13668142438</v>
      </c>
      <c r="N2873" s="46" t="s">
        <v>186</v>
      </c>
      <c r="O2873" s="46" t="s">
        <v>187</v>
      </c>
      <c r="P2873" s="46" t="s">
        <v>188</v>
      </c>
      <c r="Q2873" s="46" t="s">
        <v>7</v>
      </c>
      <c r="R2873" s="46" t="s">
        <v>4</v>
      </c>
      <c r="W2873" s="46" t="s">
        <v>189</v>
      </c>
      <c r="X2873" s="46" t="s">
        <v>569</v>
      </c>
      <c r="Z2873" s="46" t="s">
        <v>198</v>
      </c>
      <c r="AA2873" s="46">
        <v>16</v>
      </c>
      <c r="AB2873" s="46" t="s">
        <v>195</v>
      </c>
      <c r="AC2873" s="46" t="s">
        <v>563</v>
      </c>
      <c r="AD2873" s="46" t="s">
        <v>190</v>
      </c>
      <c r="AE2873" s="46">
        <v>0</v>
      </c>
    </row>
    <row r="2874" spans="1:31" hidden="1">
      <c r="A2874" s="46">
        <v>155</v>
      </c>
      <c r="B2874" s="46" t="s">
        <v>228</v>
      </c>
      <c r="C2874" s="46" t="s">
        <v>420</v>
      </c>
      <c r="D2874" s="46" t="s">
        <v>230</v>
      </c>
      <c r="E2874" s="46" t="s">
        <v>231</v>
      </c>
      <c r="F2874" s="46" t="s">
        <v>557</v>
      </c>
      <c r="G2874" s="44" t="s">
        <v>558</v>
      </c>
      <c r="H2874" s="44" t="s">
        <v>9</v>
      </c>
      <c r="I2874" s="46" t="s">
        <v>570</v>
      </c>
      <c r="J2874" s="44" t="s">
        <v>571</v>
      </c>
      <c r="K2874" s="46" t="s">
        <v>572</v>
      </c>
      <c r="L2874" s="46">
        <v>18380355853</v>
      </c>
      <c r="N2874" s="46" t="s">
        <v>186</v>
      </c>
      <c r="O2874" s="46" t="s">
        <v>191</v>
      </c>
      <c r="P2874" s="46" t="s">
        <v>188</v>
      </c>
      <c r="Q2874" s="46" t="s">
        <v>7</v>
      </c>
      <c r="R2874" s="46" t="s">
        <v>4</v>
      </c>
      <c r="W2874" s="46" t="s">
        <v>189</v>
      </c>
      <c r="X2874" s="46" t="s">
        <v>573</v>
      </c>
      <c r="Z2874" s="46" t="s">
        <v>198</v>
      </c>
      <c r="AA2874" s="46">
        <v>16</v>
      </c>
      <c r="AB2874" s="46" t="s">
        <v>195</v>
      </c>
      <c r="AC2874" s="46" t="s">
        <v>563</v>
      </c>
      <c r="AD2874" s="46" t="s">
        <v>201</v>
      </c>
    </row>
    <row r="2875" spans="1:31" hidden="1">
      <c r="A2875" s="46">
        <v>156</v>
      </c>
      <c r="B2875" s="46" t="s">
        <v>228</v>
      </c>
      <c r="C2875" s="46" t="s">
        <v>420</v>
      </c>
      <c r="D2875" s="46" t="s">
        <v>230</v>
      </c>
      <c r="E2875" s="46" t="s">
        <v>231</v>
      </c>
      <c r="F2875" s="46" t="s">
        <v>557</v>
      </c>
      <c r="G2875" s="44" t="s">
        <v>558</v>
      </c>
      <c r="H2875" s="44" t="s">
        <v>9</v>
      </c>
      <c r="I2875" s="46" t="s">
        <v>574</v>
      </c>
      <c r="J2875" s="44" t="s">
        <v>575</v>
      </c>
      <c r="K2875" s="46" t="s">
        <v>576</v>
      </c>
      <c r="L2875" s="46">
        <v>13551004676</v>
      </c>
      <c r="N2875" s="46" t="s">
        <v>203</v>
      </c>
      <c r="O2875" s="46" t="s">
        <v>191</v>
      </c>
      <c r="P2875" s="46" t="s">
        <v>200</v>
      </c>
      <c r="Q2875" s="46" t="s">
        <v>7</v>
      </c>
      <c r="R2875" s="46" t="s">
        <v>4</v>
      </c>
      <c r="W2875" s="46" t="s">
        <v>201</v>
      </c>
      <c r="Z2875" s="46" t="s">
        <v>198</v>
      </c>
      <c r="AA2875" s="46">
        <v>16</v>
      </c>
      <c r="AB2875" s="46" t="s">
        <v>195</v>
      </c>
      <c r="AC2875" s="46" t="s">
        <v>563</v>
      </c>
      <c r="AD2875" s="46" t="s">
        <v>201</v>
      </c>
    </row>
    <row r="2876" spans="1:31" hidden="1">
      <c r="A2876" s="46">
        <v>157</v>
      </c>
      <c r="B2876" s="46" t="s">
        <v>228</v>
      </c>
      <c r="C2876" s="46" t="s">
        <v>420</v>
      </c>
      <c r="D2876" s="46" t="s">
        <v>230</v>
      </c>
      <c r="E2876" s="46" t="s">
        <v>231</v>
      </c>
      <c r="F2876" s="46" t="s">
        <v>557</v>
      </c>
      <c r="G2876" s="44" t="s">
        <v>558</v>
      </c>
      <c r="H2876" s="44" t="s">
        <v>8</v>
      </c>
      <c r="I2876" s="46" t="s">
        <v>570</v>
      </c>
      <c r="J2876" s="44" t="s">
        <v>571</v>
      </c>
      <c r="K2876" s="46" t="s">
        <v>572</v>
      </c>
      <c r="L2876" s="46">
        <v>18380355853</v>
      </c>
      <c r="N2876" s="46" t="s">
        <v>186</v>
      </c>
      <c r="O2876" s="46" t="s">
        <v>191</v>
      </c>
      <c r="P2876" s="46" t="s">
        <v>188</v>
      </c>
      <c r="Q2876" s="46" t="s">
        <v>7</v>
      </c>
      <c r="R2876" s="46" t="s">
        <v>4</v>
      </c>
      <c r="V2876" s="46">
        <v>42692</v>
      </c>
      <c r="W2876" s="46" t="s">
        <v>189</v>
      </c>
      <c r="X2876" s="46" t="s">
        <v>573</v>
      </c>
      <c r="Z2876" s="46" t="s">
        <v>198</v>
      </c>
      <c r="AA2876" s="46">
        <v>16</v>
      </c>
      <c r="AB2876" s="46" t="s">
        <v>195</v>
      </c>
      <c r="AC2876" s="46" t="s">
        <v>563</v>
      </c>
      <c r="AD2876" s="46" t="s">
        <v>201</v>
      </c>
    </row>
    <row r="2877" spans="1:31" hidden="1">
      <c r="A2877" s="46">
        <v>158</v>
      </c>
      <c r="B2877" s="46" t="s">
        <v>228</v>
      </c>
      <c r="C2877" s="46" t="s">
        <v>420</v>
      </c>
      <c r="D2877" s="46" t="s">
        <v>230</v>
      </c>
      <c r="E2877" s="46" t="s">
        <v>231</v>
      </c>
      <c r="F2877" s="46" t="s">
        <v>557</v>
      </c>
      <c r="G2877" s="44" t="s">
        <v>558</v>
      </c>
      <c r="H2877" s="44" t="s">
        <v>46</v>
      </c>
      <c r="I2877" s="46" t="s">
        <v>577</v>
      </c>
      <c r="J2877" s="44">
        <v>74620</v>
      </c>
      <c r="K2877" s="46" t="s">
        <v>578</v>
      </c>
      <c r="L2877" s="46">
        <v>15982891350</v>
      </c>
      <c r="N2877" s="46" t="s">
        <v>186</v>
      </c>
      <c r="O2877" s="46" t="s">
        <v>191</v>
      </c>
      <c r="P2877" s="46" t="s">
        <v>193</v>
      </c>
      <c r="Q2877" s="46" t="s">
        <v>7</v>
      </c>
      <c r="R2877" s="46" t="s">
        <v>4</v>
      </c>
      <c r="S2877" s="46" t="s">
        <v>194</v>
      </c>
      <c r="T2877" s="46" t="s">
        <v>194</v>
      </c>
      <c r="U2877" s="46" t="s">
        <v>194</v>
      </c>
      <c r="W2877" s="46" t="s">
        <v>189</v>
      </c>
      <c r="Z2877" s="46" t="s">
        <v>199</v>
      </c>
      <c r="AA2877" s="46">
        <v>16</v>
      </c>
      <c r="AB2877" s="46" t="s">
        <v>195</v>
      </c>
      <c r="AC2877" s="46" t="s">
        <v>563</v>
      </c>
      <c r="AD2877" s="46" t="s">
        <v>201</v>
      </c>
    </row>
    <row r="2878" spans="1:31" hidden="1">
      <c r="A2878" s="46">
        <v>159</v>
      </c>
      <c r="B2878" s="46" t="s">
        <v>228</v>
      </c>
      <c r="C2878" s="46" t="s">
        <v>420</v>
      </c>
      <c r="D2878" s="46" t="s">
        <v>230</v>
      </c>
      <c r="E2878" s="46" t="s">
        <v>231</v>
      </c>
      <c r="F2878" s="46" t="s">
        <v>579</v>
      </c>
      <c r="G2878" s="44" t="s">
        <v>580</v>
      </c>
      <c r="H2878" s="44" t="s">
        <v>3</v>
      </c>
      <c r="I2878" s="46" t="s">
        <v>579</v>
      </c>
      <c r="J2878" s="44">
        <v>74620</v>
      </c>
      <c r="K2878" s="46" t="s">
        <v>578</v>
      </c>
      <c r="L2878" s="46">
        <v>18111641715</v>
      </c>
      <c r="M2878" s="46" t="s">
        <v>194</v>
      </c>
      <c r="N2878" s="46" t="s">
        <v>186</v>
      </c>
      <c r="O2878" s="46" t="s">
        <v>191</v>
      </c>
      <c r="P2878" s="46" t="s">
        <v>188</v>
      </c>
      <c r="Q2878" s="46" t="s">
        <v>7</v>
      </c>
      <c r="R2878" s="46" t="s">
        <v>7</v>
      </c>
      <c r="V2878" s="46">
        <v>42332</v>
      </c>
      <c r="W2878" s="46" t="s">
        <v>189</v>
      </c>
      <c r="Z2878" s="46" t="s">
        <v>199</v>
      </c>
      <c r="AA2878" s="46">
        <v>6</v>
      </c>
      <c r="AB2878" s="46" t="s">
        <v>195</v>
      </c>
      <c r="AC2878" s="46" t="s">
        <v>581</v>
      </c>
      <c r="AD2878" s="46" t="s">
        <v>190</v>
      </c>
      <c r="AE2878" s="46" t="s">
        <v>196</v>
      </c>
    </row>
    <row r="2879" spans="1:31" hidden="1">
      <c r="A2879" s="46">
        <v>160</v>
      </c>
      <c r="B2879" s="46" t="s">
        <v>228</v>
      </c>
      <c r="C2879" s="46" t="s">
        <v>420</v>
      </c>
      <c r="D2879" s="46" t="s">
        <v>230</v>
      </c>
      <c r="E2879" s="46" t="s">
        <v>231</v>
      </c>
      <c r="F2879" s="46" t="s">
        <v>579</v>
      </c>
      <c r="G2879" s="44" t="s">
        <v>580</v>
      </c>
      <c r="H2879" s="44" t="s">
        <v>46</v>
      </c>
      <c r="I2879" s="46" t="s">
        <v>577</v>
      </c>
      <c r="J2879" s="44">
        <v>74620</v>
      </c>
      <c r="K2879" s="46" t="s">
        <v>578</v>
      </c>
      <c r="L2879" s="46">
        <v>15982891350</v>
      </c>
      <c r="N2879" s="46" t="s">
        <v>186</v>
      </c>
      <c r="O2879" s="46" t="s">
        <v>191</v>
      </c>
      <c r="P2879" s="46" t="s">
        <v>193</v>
      </c>
      <c r="Q2879" s="46" t="s">
        <v>7</v>
      </c>
      <c r="R2879" s="46" t="s">
        <v>7</v>
      </c>
      <c r="S2879" s="46" t="s">
        <v>194</v>
      </c>
      <c r="T2879" s="46" t="s">
        <v>194</v>
      </c>
      <c r="U2879" s="46" t="s">
        <v>194</v>
      </c>
      <c r="W2879" s="46" t="s">
        <v>189</v>
      </c>
      <c r="Z2879" s="46" t="s">
        <v>199</v>
      </c>
      <c r="AA2879" s="46">
        <v>6</v>
      </c>
      <c r="AB2879" s="46" t="s">
        <v>195</v>
      </c>
      <c r="AC2879" s="46" t="s">
        <v>581</v>
      </c>
      <c r="AD2879" s="46" t="s">
        <v>201</v>
      </c>
    </row>
    <row r="2880" spans="1:31" hidden="1">
      <c r="A2880" s="46">
        <v>161</v>
      </c>
      <c r="B2880" s="46" t="s">
        <v>228</v>
      </c>
      <c r="C2880" s="46" t="s">
        <v>420</v>
      </c>
      <c r="D2880" s="46" t="s">
        <v>230</v>
      </c>
      <c r="E2880" s="46" t="s">
        <v>231</v>
      </c>
      <c r="F2880" s="46" t="s">
        <v>582</v>
      </c>
      <c r="G2880" s="44" t="s">
        <v>583</v>
      </c>
      <c r="H2880" s="44" t="s">
        <v>3</v>
      </c>
      <c r="I2880" s="46" t="s">
        <v>582</v>
      </c>
      <c r="J2880" s="44">
        <v>74620</v>
      </c>
      <c r="K2880" s="46" t="s">
        <v>578</v>
      </c>
      <c r="L2880" s="46">
        <v>13558634250</v>
      </c>
      <c r="M2880" s="46">
        <v>42619</v>
      </c>
      <c r="N2880" s="46" t="s">
        <v>186</v>
      </c>
      <c r="O2880" s="46" t="s">
        <v>187</v>
      </c>
      <c r="P2880" s="46" t="s">
        <v>188</v>
      </c>
      <c r="Q2880" s="46" t="s">
        <v>4</v>
      </c>
      <c r="R2880" s="46" t="s">
        <v>4</v>
      </c>
      <c r="W2880" s="46" t="s">
        <v>189</v>
      </c>
      <c r="Z2880" s="46" t="s">
        <v>198</v>
      </c>
      <c r="AA2880" s="46">
        <v>9</v>
      </c>
      <c r="AB2880" s="46" t="s">
        <v>507</v>
      </c>
      <c r="AC2880" s="46" t="s">
        <v>581</v>
      </c>
      <c r="AD2880" s="46" t="s">
        <v>201</v>
      </c>
    </row>
    <row r="2881" spans="1:31" hidden="1">
      <c r="A2881" s="46">
        <v>162</v>
      </c>
      <c r="B2881" s="46" t="s">
        <v>228</v>
      </c>
      <c r="C2881" s="46" t="s">
        <v>420</v>
      </c>
      <c r="D2881" s="46" t="s">
        <v>230</v>
      </c>
      <c r="E2881" s="46" t="s">
        <v>231</v>
      </c>
      <c r="F2881" s="46" t="s">
        <v>582</v>
      </c>
      <c r="G2881" s="44" t="s">
        <v>583</v>
      </c>
      <c r="H2881" s="44" t="s">
        <v>46</v>
      </c>
      <c r="I2881" s="46" t="s">
        <v>577</v>
      </c>
      <c r="J2881" s="44">
        <v>74620</v>
      </c>
      <c r="K2881" s="46" t="s">
        <v>578</v>
      </c>
      <c r="L2881" s="46">
        <v>15982891350</v>
      </c>
      <c r="N2881" s="46" t="s">
        <v>186</v>
      </c>
      <c r="O2881" s="46" t="s">
        <v>191</v>
      </c>
      <c r="P2881" s="46" t="s">
        <v>193</v>
      </c>
      <c r="Q2881" s="46" t="s">
        <v>4</v>
      </c>
      <c r="R2881" s="46" t="s">
        <v>4</v>
      </c>
      <c r="S2881" s="46" t="s">
        <v>194</v>
      </c>
      <c r="T2881" s="46" t="s">
        <v>194</v>
      </c>
      <c r="U2881" s="46" t="s">
        <v>194</v>
      </c>
      <c r="W2881" s="46" t="s">
        <v>189</v>
      </c>
      <c r="Z2881" s="46" t="s">
        <v>199</v>
      </c>
      <c r="AA2881" s="46">
        <v>9</v>
      </c>
      <c r="AB2881" s="46" t="s">
        <v>507</v>
      </c>
      <c r="AC2881" s="46" t="s">
        <v>581</v>
      </c>
      <c r="AD2881" s="46" t="s">
        <v>201</v>
      </c>
    </row>
    <row r="2882" spans="1:31" hidden="1">
      <c r="A2882" s="46">
        <v>163</v>
      </c>
      <c r="B2882" s="46" t="s">
        <v>228</v>
      </c>
      <c r="C2882" s="46" t="s">
        <v>420</v>
      </c>
      <c r="D2882" s="46" t="s">
        <v>230</v>
      </c>
      <c r="E2882" s="46" t="s">
        <v>231</v>
      </c>
      <c r="F2882" s="46" t="s">
        <v>584</v>
      </c>
      <c r="G2882" s="44" t="s">
        <v>585</v>
      </c>
      <c r="H2882" s="44" t="s">
        <v>3</v>
      </c>
      <c r="I2882" s="46" t="s">
        <v>584</v>
      </c>
      <c r="J2882" s="44">
        <v>57513</v>
      </c>
      <c r="K2882" s="46" t="s">
        <v>586</v>
      </c>
      <c r="L2882" s="46">
        <v>15828247134</v>
      </c>
      <c r="M2882" s="46">
        <v>42619</v>
      </c>
      <c r="N2882" s="46" t="s">
        <v>186</v>
      </c>
      <c r="O2882" s="46" t="s">
        <v>191</v>
      </c>
      <c r="P2882" s="46" t="s">
        <v>200</v>
      </c>
      <c r="Q2882" s="46" t="s">
        <v>4</v>
      </c>
      <c r="R2882" s="46" t="s">
        <v>4</v>
      </c>
      <c r="W2882" s="46" t="s">
        <v>201</v>
      </c>
      <c r="Z2882" s="46" t="s">
        <v>198</v>
      </c>
      <c r="AA2882" s="46">
        <v>4</v>
      </c>
      <c r="AB2882" s="46" t="s">
        <v>507</v>
      </c>
      <c r="AC2882" s="46" t="s">
        <v>581</v>
      </c>
      <c r="AD2882" s="46" t="s">
        <v>201</v>
      </c>
    </row>
    <row r="2883" spans="1:31" hidden="1">
      <c r="A2883" s="46">
        <v>164</v>
      </c>
      <c r="B2883" s="46" t="s">
        <v>228</v>
      </c>
      <c r="C2883" s="46" t="s">
        <v>420</v>
      </c>
      <c r="D2883" s="46" t="s">
        <v>230</v>
      </c>
      <c r="E2883" s="46" t="s">
        <v>231</v>
      </c>
      <c r="F2883" s="46" t="s">
        <v>584</v>
      </c>
      <c r="G2883" s="44" t="s">
        <v>585</v>
      </c>
      <c r="H2883" s="44" t="s">
        <v>46</v>
      </c>
      <c r="I2883" s="46" t="s">
        <v>577</v>
      </c>
      <c r="J2883" s="44">
        <v>74620</v>
      </c>
      <c r="K2883" s="46" t="s">
        <v>578</v>
      </c>
      <c r="L2883" s="46">
        <v>15982891350</v>
      </c>
      <c r="N2883" s="46" t="s">
        <v>186</v>
      </c>
      <c r="O2883" s="46" t="s">
        <v>191</v>
      </c>
      <c r="P2883" s="46" t="s">
        <v>193</v>
      </c>
      <c r="Q2883" s="46" t="s">
        <v>4</v>
      </c>
      <c r="R2883" s="46" t="s">
        <v>4</v>
      </c>
      <c r="S2883" s="46" t="s">
        <v>194</v>
      </c>
      <c r="T2883" s="46" t="s">
        <v>194</v>
      </c>
      <c r="U2883" s="46" t="s">
        <v>194</v>
      </c>
      <c r="W2883" s="46" t="s">
        <v>189</v>
      </c>
      <c r="Z2883" s="46" t="s">
        <v>199</v>
      </c>
      <c r="AA2883" s="46">
        <v>4</v>
      </c>
      <c r="AB2883" s="46" t="s">
        <v>507</v>
      </c>
      <c r="AC2883" s="46" t="s">
        <v>581</v>
      </c>
      <c r="AD2883" s="46" t="s">
        <v>201</v>
      </c>
    </row>
    <row r="2884" spans="1:31" hidden="1">
      <c r="A2884" s="46">
        <v>165</v>
      </c>
      <c r="B2884" s="46" t="s">
        <v>228</v>
      </c>
      <c r="C2884" s="46" t="s">
        <v>216</v>
      </c>
      <c r="D2884" s="46" t="s">
        <v>217</v>
      </c>
      <c r="E2884" s="46" t="s">
        <v>231</v>
      </c>
      <c r="F2884" s="46" t="s">
        <v>587</v>
      </c>
      <c r="G2884" s="44" t="s">
        <v>588</v>
      </c>
      <c r="H2884" s="44" t="s">
        <v>3</v>
      </c>
      <c r="I2884" s="46" t="s">
        <v>587</v>
      </c>
      <c r="J2884" s="44" t="s">
        <v>589</v>
      </c>
      <c r="K2884" s="46" t="s">
        <v>590</v>
      </c>
      <c r="L2884" s="46">
        <v>13384953914</v>
      </c>
      <c r="M2884" s="46">
        <v>42423</v>
      </c>
      <c r="N2884" s="46" t="s">
        <v>186</v>
      </c>
      <c r="O2884" s="46">
        <v>0</v>
      </c>
      <c r="P2884" s="46" t="s">
        <v>193</v>
      </c>
      <c r="Q2884" s="46" t="s">
        <v>6</v>
      </c>
      <c r="R2884" s="46" t="s">
        <v>6</v>
      </c>
      <c r="S2884" s="46" t="s">
        <v>194</v>
      </c>
      <c r="T2884" s="46" t="s">
        <v>194</v>
      </c>
      <c r="U2884" s="46" t="s">
        <v>194</v>
      </c>
      <c r="W2884" s="46" t="s">
        <v>189</v>
      </c>
      <c r="Z2884" s="46" t="s">
        <v>199</v>
      </c>
      <c r="AA2884" s="46">
        <v>1</v>
      </c>
      <c r="AB2884" s="46" t="s">
        <v>195</v>
      </c>
      <c r="AC2884" s="46" t="s">
        <v>591</v>
      </c>
      <c r="AD2884" s="46" t="s">
        <v>201</v>
      </c>
      <c r="AE2884" s="46" t="s">
        <v>196</v>
      </c>
    </row>
    <row r="2885" spans="1:31" hidden="1">
      <c r="A2885" s="46">
        <v>166</v>
      </c>
      <c r="B2885" s="46" t="s">
        <v>228</v>
      </c>
      <c r="C2885" s="46" t="s">
        <v>216</v>
      </c>
      <c r="D2885" s="46" t="s">
        <v>217</v>
      </c>
      <c r="E2885" s="46" t="s">
        <v>231</v>
      </c>
      <c r="F2885" s="46" t="s">
        <v>587</v>
      </c>
      <c r="G2885" s="44" t="s">
        <v>588</v>
      </c>
      <c r="H2885" s="44" t="s">
        <v>46</v>
      </c>
      <c r="I2885" s="46" t="s">
        <v>592</v>
      </c>
      <c r="J2885" s="44" t="s">
        <v>593</v>
      </c>
      <c r="K2885" s="46" t="s">
        <v>594</v>
      </c>
      <c r="L2885" s="46">
        <v>13474129500</v>
      </c>
      <c r="M2885" s="46">
        <v>42423</v>
      </c>
      <c r="N2885" s="46" t="s">
        <v>186</v>
      </c>
      <c r="O2885" s="46">
        <v>0</v>
      </c>
      <c r="P2885" s="46" t="s">
        <v>193</v>
      </c>
      <c r="Q2885" s="46" t="s">
        <v>6</v>
      </c>
      <c r="R2885" s="46" t="s">
        <v>6</v>
      </c>
      <c r="S2885" s="46" t="s">
        <v>194</v>
      </c>
      <c r="T2885" s="46" t="s">
        <v>194</v>
      </c>
      <c r="U2885" s="46" t="s">
        <v>194</v>
      </c>
      <c r="W2885" s="46" t="s">
        <v>189</v>
      </c>
      <c r="Z2885" s="46" t="s">
        <v>199</v>
      </c>
      <c r="AA2885" s="46">
        <v>1</v>
      </c>
      <c r="AB2885" s="46" t="s">
        <v>195</v>
      </c>
      <c r="AC2885" s="46" t="s">
        <v>591</v>
      </c>
      <c r="AD2885" s="46" t="s">
        <v>190</v>
      </c>
      <c r="AE2885" s="46">
        <v>0</v>
      </c>
    </row>
    <row r="2886" spans="1:31" hidden="1">
      <c r="A2886" s="46">
        <v>167</v>
      </c>
      <c r="B2886" s="46" t="s">
        <v>228</v>
      </c>
      <c r="C2886" s="46" t="s">
        <v>216</v>
      </c>
      <c r="D2886" s="46" t="s">
        <v>217</v>
      </c>
      <c r="E2886" s="46" t="s">
        <v>231</v>
      </c>
      <c r="F2886" s="46" t="s">
        <v>595</v>
      </c>
      <c r="G2886" s="44" t="s">
        <v>596</v>
      </c>
      <c r="H2886" s="44" t="s">
        <v>3</v>
      </c>
      <c r="I2886" s="46" t="s">
        <v>595</v>
      </c>
      <c r="J2886" s="44" t="s">
        <v>597</v>
      </c>
      <c r="K2886" s="46" t="s">
        <v>598</v>
      </c>
      <c r="L2886" s="46" t="s">
        <v>599</v>
      </c>
      <c r="M2886" s="46">
        <v>42423</v>
      </c>
      <c r="N2886" s="46" t="s">
        <v>186</v>
      </c>
      <c r="O2886" s="46">
        <v>0</v>
      </c>
      <c r="P2886" s="46" t="s">
        <v>193</v>
      </c>
      <c r="Q2886" s="46" t="s">
        <v>7</v>
      </c>
      <c r="R2886" s="46" t="s">
        <v>7</v>
      </c>
      <c r="S2886" s="46" t="s">
        <v>194</v>
      </c>
      <c r="T2886" s="46" t="s">
        <v>194</v>
      </c>
      <c r="U2886" s="46" t="s">
        <v>194</v>
      </c>
      <c r="V2886" s="46">
        <v>42562</v>
      </c>
      <c r="W2886" s="46" t="s">
        <v>189</v>
      </c>
      <c r="Z2886" s="46" t="s">
        <v>199</v>
      </c>
      <c r="AA2886" s="46">
        <v>10</v>
      </c>
      <c r="AB2886" s="46" t="s">
        <v>34</v>
      </c>
      <c r="AC2886" s="46" t="s">
        <v>591</v>
      </c>
      <c r="AD2886" s="46" t="s">
        <v>190</v>
      </c>
      <c r="AE2886" s="46">
        <v>0</v>
      </c>
    </row>
    <row r="2887" spans="1:31" hidden="1">
      <c r="A2887" s="46">
        <v>168</v>
      </c>
      <c r="B2887" s="46" t="s">
        <v>228</v>
      </c>
      <c r="C2887" s="46" t="s">
        <v>216</v>
      </c>
      <c r="D2887" s="46" t="s">
        <v>217</v>
      </c>
      <c r="E2887" s="46" t="s">
        <v>231</v>
      </c>
      <c r="F2887" s="46" t="s">
        <v>595</v>
      </c>
      <c r="G2887" s="44" t="s">
        <v>596</v>
      </c>
      <c r="H2887" s="44" t="s">
        <v>9</v>
      </c>
      <c r="I2887" s="46" t="s">
        <v>600</v>
      </c>
      <c r="J2887" s="44" t="s">
        <v>601</v>
      </c>
      <c r="K2887" s="46" t="s">
        <v>602</v>
      </c>
      <c r="L2887" s="46">
        <v>18629093904</v>
      </c>
      <c r="M2887" s="46">
        <v>42423</v>
      </c>
      <c r="N2887" s="46" t="s">
        <v>203</v>
      </c>
      <c r="O2887" s="46">
        <v>0</v>
      </c>
      <c r="P2887" s="46" t="s">
        <v>200</v>
      </c>
      <c r="Q2887" s="46" t="s">
        <v>7</v>
      </c>
      <c r="R2887" s="46" t="s">
        <v>7</v>
      </c>
      <c r="S2887" s="46" t="s">
        <v>194</v>
      </c>
      <c r="T2887" s="46" t="s">
        <v>194</v>
      </c>
      <c r="U2887" s="46" t="s">
        <v>194</v>
      </c>
      <c r="W2887" s="46" t="s">
        <v>201</v>
      </c>
      <c r="X2887" s="46" t="s">
        <v>603</v>
      </c>
      <c r="Z2887" s="46" t="s">
        <v>205</v>
      </c>
      <c r="AA2887" s="46">
        <v>10</v>
      </c>
      <c r="AB2887" s="46" t="s">
        <v>34</v>
      </c>
      <c r="AC2887" s="46" t="s">
        <v>591</v>
      </c>
      <c r="AD2887" s="46" t="s">
        <v>190</v>
      </c>
      <c r="AE2887" s="46">
        <v>0</v>
      </c>
    </row>
    <row r="2888" spans="1:31" hidden="1">
      <c r="A2888" s="46">
        <v>169</v>
      </c>
      <c r="B2888" s="46" t="s">
        <v>228</v>
      </c>
      <c r="C2888" s="46" t="s">
        <v>216</v>
      </c>
      <c r="D2888" s="46" t="s">
        <v>217</v>
      </c>
      <c r="E2888" s="46" t="s">
        <v>231</v>
      </c>
      <c r="F2888" s="46" t="s">
        <v>595</v>
      </c>
      <c r="G2888" s="44" t="s">
        <v>596</v>
      </c>
      <c r="H2888" s="44" t="s">
        <v>9</v>
      </c>
      <c r="I2888" s="46" t="s">
        <v>604</v>
      </c>
      <c r="J2888" s="44" t="s">
        <v>605</v>
      </c>
      <c r="K2888" s="46" t="s">
        <v>606</v>
      </c>
      <c r="L2888" s="46">
        <v>18691636702</v>
      </c>
      <c r="M2888" s="46">
        <v>42423</v>
      </c>
      <c r="N2888" s="46" t="s">
        <v>203</v>
      </c>
      <c r="O2888" s="46">
        <v>0</v>
      </c>
      <c r="P2888" s="46" t="s">
        <v>200</v>
      </c>
      <c r="Q2888" s="46" t="s">
        <v>7</v>
      </c>
      <c r="R2888" s="46" t="s">
        <v>7</v>
      </c>
      <c r="S2888" s="46" t="s">
        <v>194</v>
      </c>
      <c r="T2888" s="46" t="s">
        <v>194</v>
      </c>
      <c r="U2888" s="46" t="s">
        <v>194</v>
      </c>
      <c r="W2888" s="46" t="s">
        <v>201</v>
      </c>
      <c r="Z2888" s="46" t="s">
        <v>205</v>
      </c>
      <c r="AA2888" s="46">
        <v>10</v>
      </c>
      <c r="AB2888" s="46" t="s">
        <v>34</v>
      </c>
      <c r="AC2888" s="46" t="s">
        <v>591</v>
      </c>
      <c r="AD2888" s="46" t="s">
        <v>190</v>
      </c>
      <c r="AE2888" s="46">
        <v>0</v>
      </c>
    </row>
    <row r="2889" spans="1:31" hidden="1">
      <c r="A2889" s="46">
        <v>170</v>
      </c>
      <c r="B2889" s="46" t="s">
        <v>228</v>
      </c>
      <c r="C2889" s="46" t="s">
        <v>216</v>
      </c>
      <c r="D2889" s="46" t="s">
        <v>217</v>
      </c>
      <c r="E2889" s="46" t="s">
        <v>231</v>
      </c>
      <c r="F2889" s="46" t="s">
        <v>595</v>
      </c>
      <c r="G2889" s="44" t="s">
        <v>596</v>
      </c>
      <c r="H2889" s="44" t="s">
        <v>46</v>
      </c>
      <c r="I2889" s="46" t="s">
        <v>592</v>
      </c>
      <c r="J2889" s="44" t="s">
        <v>593</v>
      </c>
      <c r="K2889" s="46" t="s">
        <v>594</v>
      </c>
      <c r="L2889" s="46">
        <v>13474129500</v>
      </c>
      <c r="M2889" s="46">
        <v>42423</v>
      </c>
      <c r="N2889" s="46" t="s">
        <v>186</v>
      </c>
      <c r="O2889" s="46">
        <v>0</v>
      </c>
      <c r="P2889" s="46" t="s">
        <v>193</v>
      </c>
      <c r="Q2889" s="46" t="s">
        <v>7</v>
      </c>
      <c r="R2889" s="46" t="s">
        <v>7</v>
      </c>
      <c r="S2889" s="46" t="s">
        <v>194</v>
      </c>
      <c r="T2889" s="46" t="s">
        <v>194</v>
      </c>
      <c r="U2889" s="46" t="s">
        <v>194</v>
      </c>
      <c r="W2889" s="46" t="s">
        <v>189</v>
      </c>
      <c r="Z2889" s="46" t="s">
        <v>199</v>
      </c>
      <c r="AA2889" s="46">
        <v>10</v>
      </c>
      <c r="AB2889" s="46" t="s">
        <v>34</v>
      </c>
      <c r="AC2889" s="46" t="s">
        <v>591</v>
      </c>
      <c r="AD2889" s="46" t="s">
        <v>190</v>
      </c>
      <c r="AE2889" s="46">
        <v>0</v>
      </c>
    </row>
    <row r="2890" spans="1:31" hidden="1">
      <c r="A2890" s="46">
        <v>171</v>
      </c>
      <c r="B2890" s="46" t="s">
        <v>228</v>
      </c>
      <c r="C2890" s="46" t="s">
        <v>216</v>
      </c>
      <c r="D2890" s="46" t="s">
        <v>217</v>
      </c>
      <c r="E2890" s="46" t="s">
        <v>231</v>
      </c>
      <c r="F2890" s="46" t="s">
        <v>609</v>
      </c>
      <c r="G2890" s="44" t="s">
        <v>608</v>
      </c>
      <c r="H2890" s="44" t="s">
        <v>3</v>
      </c>
      <c r="I2890" s="46" t="s">
        <v>609</v>
      </c>
      <c r="J2890" s="44" t="s">
        <v>610</v>
      </c>
      <c r="N2890" s="46" t="s">
        <v>186</v>
      </c>
      <c r="O2890" s="46" t="s">
        <v>187</v>
      </c>
      <c r="P2890" s="46" t="s">
        <v>193</v>
      </c>
      <c r="Q2890" s="46" t="s">
        <v>7</v>
      </c>
      <c r="R2890" s="46" t="s">
        <v>4</v>
      </c>
      <c r="S2890" s="46" t="s">
        <v>194</v>
      </c>
      <c r="T2890" s="46" t="s">
        <v>194</v>
      </c>
      <c r="U2890" s="46" t="s">
        <v>194</v>
      </c>
      <c r="W2890" s="46" t="s">
        <v>189</v>
      </c>
      <c r="Z2890" s="46" t="s">
        <v>199</v>
      </c>
      <c r="AA2890" s="46">
        <v>3</v>
      </c>
      <c r="AB2890" s="46" t="s">
        <v>195</v>
      </c>
      <c r="AC2890" s="46" t="s">
        <v>591</v>
      </c>
      <c r="AD2890" s="46" t="s">
        <v>190</v>
      </c>
      <c r="AE2890" s="46">
        <v>0</v>
      </c>
    </row>
    <row r="2891" spans="1:31" hidden="1">
      <c r="A2891" s="46">
        <v>172</v>
      </c>
      <c r="B2891" s="46" t="s">
        <v>228</v>
      </c>
      <c r="C2891" s="46" t="s">
        <v>216</v>
      </c>
      <c r="D2891" s="46" t="s">
        <v>217</v>
      </c>
      <c r="E2891" s="46" t="s">
        <v>231</v>
      </c>
      <c r="F2891" s="46" t="s">
        <v>609</v>
      </c>
      <c r="G2891" s="44" t="s">
        <v>608</v>
      </c>
      <c r="H2891" s="44" t="s">
        <v>46</v>
      </c>
      <c r="I2891" s="46" t="s">
        <v>592</v>
      </c>
      <c r="J2891" s="44" t="s">
        <v>593</v>
      </c>
      <c r="N2891" s="46" t="s">
        <v>186</v>
      </c>
      <c r="O2891" s="46">
        <v>0</v>
      </c>
      <c r="P2891" s="46" t="s">
        <v>193</v>
      </c>
      <c r="Q2891" s="46" t="s">
        <v>7</v>
      </c>
      <c r="R2891" s="46" t="s">
        <v>4</v>
      </c>
      <c r="S2891" s="46" t="s">
        <v>194</v>
      </c>
      <c r="T2891" s="46" t="s">
        <v>194</v>
      </c>
      <c r="U2891" s="46" t="s">
        <v>194</v>
      </c>
      <c r="W2891" s="46" t="s">
        <v>189</v>
      </c>
      <c r="Z2891" s="46" t="s">
        <v>199</v>
      </c>
      <c r="AA2891" s="46">
        <v>3</v>
      </c>
      <c r="AB2891" s="46" t="s">
        <v>195</v>
      </c>
      <c r="AC2891" s="46" t="s">
        <v>591</v>
      </c>
      <c r="AD2891" s="46" t="s">
        <v>190</v>
      </c>
      <c r="AE2891" s="46">
        <v>0</v>
      </c>
    </row>
    <row r="2892" spans="1:31" hidden="1">
      <c r="A2892" s="46">
        <v>173</v>
      </c>
      <c r="B2892" s="46" t="s">
        <v>228</v>
      </c>
      <c r="C2892" s="46" t="s">
        <v>216</v>
      </c>
      <c r="D2892" s="46" t="s">
        <v>217</v>
      </c>
      <c r="E2892" s="46" t="s">
        <v>231</v>
      </c>
      <c r="F2892" s="46" t="s">
        <v>213</v>
      </c>
      <c r="G2892" s="44" t="s">
        <v>611</v>
      </c>
      <c r="H2892" s="44" t="s">
        <v>3</v>
      </c>
      <c r="I2892" s="46" t="s">
        <v>607</v>
      </c>
      <c r="J2892" s="44">
        <v>2933</v>
      </c>
      <c r="N2892" s="46" t="s">
        <v>186</v>
      </c>
      <c r="O2892" s="46">
        <v>0</v>
      </c>
      <c r="P2892" s="46" t="s">
        <v>193</v>
      </c>
      <c r="Q2892" s="46" t="s">
        <v>7</v>
      </c>
      <c r="R2892" s="46" t="s">
        <v>7</v>
      </c>
      <c r="S2892" s="46" t="s">
        <v>194</v>
      </c>
      <c r="T2892" s="46" t="s">
        <v>194</v>
      </c>
      <c r="U2892" s="46" t="s">
        <v>194</v>
      </c>
      <c r="W2892" s="46" t="s">
        <v>189</v>
      </c>
      <c r="Z2892" s="46" t="s">
        <v>199</v>
      </c>
      <c r="AA2892" s="46">
        <v>4</v>
      </c>
      <c r="AB2892" s="46" t="s">
        <v>34</v>
      </c>
      <c r="AC2892" s="46" t="s">
        <v>591</v>
      </c>
      <c r="AD2892" s="46" t="s">
        <v>190</v>
      </c>
      <c r="AE2892" s="46">
        <v>0</v>
      </c>
    </row>
    <row r="2893" spans="1:31" hidden="1">
      <c r="A2893" s="46">
        <v>174</v>
      </c>
      <c r="B2893" s="46" t="s">
        <v>228</v>
      </c>
      <c r="C2893" s="46" t="s">
        <v>216</v>
      </c>
      <c r="D2893" s="46" t="s">
        <v>217</v>
      </c>
      <c r="E2893" s="46" t="s">
        <v>231</v>
      </c>
      <c r="F2893" s="46" t="s">
        <v>213</v>
      </c>
      <c r="G2893" s="44" t="s">
        <v>611</v>
      </c>
      <c r="H2893" s="44" t="s">
        <v>3</v>
      </c>
      <c r="I2893" s="46" t="s">
        <v>213</v>
      </c>
      <c r="J2893" s="44">
        <v>34993</v>
      </c>
      <c r="K2893" s="46" t="s">
        <v>612</v>
      </c>
      <c r="L2893" s="46">
        <v>13609111537</v>
      </c>
      <c r="M2893" s="46">
        <v>42233</v>
      </c>
      <c r="N2893" s="46" t="s">
        <v>203</v>
      </c>
      <c r="O2893" s="46">
        <v>0</v>
      </c>
      <c r="P2893" s="46" t="s">
        <v>200</v>
      </c>
      <c r="Q2893" s="46" t="s">
        <v>7</v>
      </c>
      <c r="R2893" s="46" t="s">
        <v>7</v>
      </c>
      <c r="S2893" s="46" t="s">
        <v>194</v>
      </c>
      <c r="T2893" s="46" t="s">
        <v>194</v>
      </c>
      <c r="U2893" s="46" t="s">
        <v>194</v>
      </c>
      <c r="W2893" s="46" t="s">
        <v>201</v>
      </c>
      <c r="Z2893" s="46" t="s">
        <v>205</v>
      </c>
      <c r="AA2893" s="46">
        <v>4</v>
      </c>
      <c r="AB2893" s="46" t="s">
        <v>34</v>
      </c>
      <c r="AC2893" s="46" t="s">
        <v>591</v>
      </c>
      <c r="AD2893" s="46" t="s">
        <v>190</v>
      </c>
      <c r="AE2893" s="46">
        <v>0</v>
      </c>
    </row>
    <row r="2894" spans="1:31" hidden="1">
      <c r="A2894" s="46">
        <v>175</v>
      </c>
      <c r="B2894" s="46" t="s">
        <v>228</v>
      </c>
      <c r="C2894" s="46" t="s">
        <v>216</v>
      </c>
      <c r="D2894" s="46" t="s">
        <v>217</v>
      </c>
      <c r="E2894" s="46" t="s">
        <v>231</v>
      </c>
      <c r="F2894" s="46" t="s">
        <v>213</v>
      </c>
      <c r="G2894" s="44" t="s">
        <v>611</v>
      </c>
      <c r="H2894" s="44" t="s">
        <v>9</v>
      </c>
      <c r="I2894" s="46" t="s">
        <v>613</v>
      </c>
      <c r="J2894" s="44" t="s">
        <v>614</v>
      </c>
      <c r="K2894" s="46" t="s">
        <v>615</v>
      </c>
      <c r="L2894" s="46">
        <v>18629352633</v>
      </c>
      <c r="M2894" s="46">
        <v>42423</v>
      </c>
      <c r="N2894" s="46" t="s">
        <v>186</v>
      </c>
      <c r="O2894" s="46">
        <v>0</v>
      </c>
      <c r="P2894" s="46" t="s">
        <v>200</v>
      </c>
      <c r="Q2894" s="46" t="s">
        <v>7</v>
      </c>
      <c r="R2894" s="46" t="s">
        <v>7</v>
      </c>
      <c r="S2894" s="46" t="s">
        <v>194</v>
      </c>
      <c r="T2894" s="46" t="s">
        <v>194</v>
      </c>
      <c r="U2894" s="46" t="s">
        <v>194</v>
      </c>
      <c r="W2894" s="46" t="s">
        <v>201</v>
      </c>
      <c r="X2894" s="46" t="s">
        <v>616</v>
      </c>
      <c r="Z2894" s="46" t="s">
        <v>205</v>
      </c>
      <c r="AA2894" s="46">
        <v>4</v>
      </c>
      <c r="AB2894" s="46" t="s">
        <v>34</v>
      </c>
      <c r="AC2894" s="46" t="s">
        <v>591</v>
      </c>
      <c r="AD2894" s="46" t="s">
        <v>201</v>
      </c>
      <c r="AE2894" s="46">
        <v>0</v>
      </c>
    </row>
    <row r="2895" spans="1:31" hidden="1">
      <c r="A2895" s="46">
        <v>176</v>
      </c>
      <c r="B2895" s="46" t="s">
        <v>228</v>
      </c>
      <c r="C2895" s="46" t="s">
        <v>216</v>
      </c>
      <c r="D2895" s="46" t="s">
        <v>217</v>
      </c>
      <c r="E2895" s="46" t="s">
        <v>231</v>
      </c>
      <c r="F2895" s="46" t="s">
        <v>213</v>
      </c>
      <c r="G2895" s="44" t="s">
        <v>611</v>
      </c>
      <c r="H2895" s="44" t="s">
        <v>46</v>
      </c>
      <c r="I2895" s="46" t="s">
        <v>592</v>
      </c>
      <c r="J2895" s="44" t="s">
        <v>593</v>
      </c>
      <c r="K2895" s="46" t="s">
        <v>594</v>
      </c>
      <c r="L2895" s="46">
        <v>13474129500</v>
      </c>
      <c r="M2895" s="46">
        <v>42425</v>
      </c>
      <c r="N2895" s="46" t="s">
        <v>186</v>
      </c>
      <c r="O2895" s="46">
        <v>0</v>
      </c>
      <c r="P2895" s="46" t="s">
        <v>193</v>
      </c>
      <c r="Q2895" s="46" t="s">
        <v>7</v>
      </c>
      <c r="R2895" s="46" t="s">
        <v>7</v>
      </c>
      <c r="S2895" s="46" t="s">
        <v>194</v>
      </c>
      <c r="T2895" s="46" t="s">
        <v>194</v>
      </c>
      <c r="U2895" s="46" t="s">
        <v>194</v>
      </c>
      <c r="W2895" s="46" t="s">
        <v>189</v>
      </c>
      <c r="Z2895" s="46" t="s">
        <v>199</v>
      </c>
      <c r="AA2895" s="46">
        <v>4</v>
      </c>
      <c r="AB2895" s="46" t="s">
        <v>34</v>
      </c>
      <c r="AC2895" s="46" t="s">
        <v>591</v>
      </c>
      <c r="AD2895" s="46" t="s">
        <v>190</v>
      </c>
      <c r="AE2895" s="46">
        <v>0</v>
      </c>
    </row>
    <row r="2896" spans="1:31" hidden="1">
      <c r="A2896" s="46">
        <v>177</v>
      </c>
      <c r="B2896" s="46" t="s">
        <v>228</v>
      </c>
      <c r="C2896" s="46" t="s">
        <v>216</v>
      </c>
      <c r="D2896" s="46" t="s">
        <v>217</v>
      </c>
      <c r="E2896" s="46" t="s">
        <v>231</v>
      </c>
      <c r="F2896" s="46" t="s">
        <v>607</v>
      </c>
      <c r="G2896" s="44" t="s">
        <v>617</v>
      </c>
      <c r="H2896" s="44" t="s">
        <v>3</v>
      </c>
      <c r="I2896" s="46" t="s">
        <v>607</v>
      </c>
      <c r="J2896" s="44">
        <v>2933</v>
      </c>
      <c r="N2896" s="46" t="s">
        <v>186</v>
      </c>
      <c r="O2896" s="46">
        <v>0</v>
      </c>
      <c r="P2896" s="46" t="s">
        <v>193</v>
      </c>
      <c r="Q2896" s="46" t="s">
        <v>7</v>
      </c>
      <c r="R2896" s="46" t="s">
        <v>7</v>
      </c>
      <c r="S2896" s="46" t="s">
        <v>194</v>
      </c>
      <c r="T2896" s="46" t="s">
        <v>194</v>
      </c>
      <c r="U2896" s="46" t="s">
        <v>194</v>
      </c>
      <c r="W2896" s="46" t="s">
        <v>189</v>
      </c>
      <c r="AA2896" s="46">
        <v>7</v>
      </c>
      <c r="AB2896" s="46" t="s">
        <v>34</v>
      </c>
      <c r="AC2896" s="46" t="s">
        <v>591</v>
      </c>
      <c r="AD2896" s="46" t="s">
        <v>190</v>
      </c>
      <c r="AE2896" s="46">
        <v>0</v>
      </c>
    </row>
    <row r="2897" spans="1:31" hidden="1">
      <c r="A2897" s="46">
        <v>178</v>
      </c>
      <c r="B2897" s="46" t="s">
        <v>228</v>
      </c>
      <c r="C2897" s="46" t="s">
        <v>216</v>
      </c>
      <c r="D2897" s="46" t="s">
        <v>217</v>
      </c>
      <c r="E2897" s="46" t="s">
        <v>231</v>
      </c>
      <c r="F2897" s="46" t="s">
        <v>607</v>
      </c>
      <c r="G2897" s="44" t="s">
        <v>617</v>
      </c>
      <c r="H2897" s="44" t="s">
        <v>3</v>
      </c>
      <c r="I2897" s="46" t="s">
        <v>618</v>
      </c>
      <c r="J2897" s="44">
        <v>34860</v>
      </c>
      <c r="K2897" s="46" t="s">
        <v>619</v>
      </c>
      <c r="L2897" s="46">
        <v>15691765008</v>
      </c>
      <c r="M2897" s="46">
        <v>42611</v>
      </c>
      <c r="N2897" s="46" t="s">
        <v>203</v>
      </c>
      <c r="O2897" s="46">
        <v>0</v>
      </c>
      <c r="P2897" s="46" t="s">
        <v>200</v>
      </c>
      <c r="Q2897" s="46" t="s">
        <v>7</v>
      </c>
      <c r="R2897" s="46" t="s">
        <v>7</v>
      </c>
      <c r="S2897" s="46" t="s">
        <v>194</v>
      </c>
      <c r="T2897" s="46" t="s">
        <v>194</v>
      </c>
      <c r="U2897" s="46" t="s">
        <v>194</v>
      </c>
      <c r="W2897" s="46" t="s">
        <v>201</v>
      </c>
      <c r="Z2897" s="46" t="s">
        <v>205</v>
      </c>
      <c r="AA2897" s="46">
        <v>7</v>
      </c>
      <c r="AB2897" s="46" t="s">
        <v>34</v>
      </c>
      <c r="AC2897" s="46" t="s">
        <v>591</v>
      </c>
      <c r="AD2897" s="46" t="s">
        <v>201</v>
      </c>
      <c r="AE2897" s="46">
        <v>0</v>
      </c>
    </row>
    <row r="2898" spans="1:31" hidden="1">
      <c r="A2898" s="46">
        <v>179</v>
      </c>
      <c r="B2898" s="46" t="s">
        <v>228</v>
      </c>
      <c r="C2898" s="46" t="s">
        <v>216</v>
      </c>
      <c r="D2898" s="46" t="s">
        <v>217</v>
      </c>
      <c r="E2898" s="46" t="s">
        <v>231</v>
      </c>
      <c r="F2898" s="46" t="s">
        <v>607</v>
      </c>
      <c r="G2898" s="44" t="s">
        <v>617</v>
      </c>
      <c r="H2898" s="44" t="s">
        <v>46</v>
      </c>
      <c r="I2898" s="46" t="s">
        <v>592</v>
      </c>
      <c r="J2898" s="44" t="s">
        <v>593</v>
      </c>
      <c r="K2898" s="46" t="s">
        <v>594</v>
      </c>
      <c r="L2898" s="46">
        <v>13474129500</v>
      </c>
      <c r="M2898" s="46">
        <v>42424</v>
      </c>
      <c r="N2898" s="46" t="s">
        <v>186</v>
      </c>
      <c r="O2898" s="46">
        <v>0</v>
      </c>
      <c r="P2898" s="46" t="s">
        <v>193</v>
      </c>
      <c r="Q2898" s="46" t="s">
        <v>7</v>
      </c>
      <c r="R2898" s="46" t="s">
        <v>7</v>
      </c>
      <c r="S2898" s="46" t="s">
        <v>194</v>
      </c>
      <c r="T2898" s="46" t="s">
        <v>194</v>
      </c>
      <c r="U2898" s="46" t="s">
        <v>194</v>
      </c>
      <c r="W2898" s="46" t="s">
        <v>189</v>
      </c>
      <c r="Z2898" s="46" t="s">
        <v>199</v>
      </c>
      <c r="AA2898" s="46">
        <v>7</v>
      </c>
      <c r="AB2898" s="46" t="s">
        <v>34</v>
      </c>
      <c r="AC2898" s="46" t="s">
        <v>591</v>
      </c>
      <c r="AD2898" s="46" t="s">
        <v>190</v>
      </c>
      <c r="AE2898" s="46">
        <v>0</v>
      </c>
    </row>
    <row r="2899" spans="1:31" hidden="1">
      <c r="A2899" s="46">
        <v>180</v>
      </c>
      <c r="B2899" s="46" t="s">
        <v>228</v>
      </c>
      <c r="C2899" s="46" t="s">
        <v>216</v>
      </c>
      <c r="D2899" s="46" t="s">
        <v>217</v>
      </c>
      <c r="E2899" s="46" t="s">
        <v>231</v>
      </c>
      <c r="F2899" s="46" t="s">
        <v>607</v>
      </c>
      <c r="G2899" s="44" t="s">
        <v>996</v>
      </c>
      <c r="H2899" s="44" t="s">
        <v>3</v>
      </c>
      <c r="I2899" s="46" t="s">
        <v>607</v>
      </c>
      <c r="J2899" s="44" t="s">
        <v>1013</v>
      </c>
      <c r="N2899" s="46" t="s">
        <v>186</v>
      </c>
      <c r="O2899" s="46">
        <v>0</v>
      </c>
      <c r="P2899" s="46" t="s">
        <v>193</v>
      </c>
      <c r="Q2899" s="46" t="s">
        <v>7</v>
      </c>
      <c r="R2899" s="46" t="s">
        <v>7</v>
      </c>
      <c r="S2899" s="46" t="s">
        <v>194</v>
      </c>
      <c r="T2899" s="46" t="s">
        <v>194</v>
      </c>
      <c r="U2899" s="46" t="s">
        <v>194</v>
      </c>
      <c r="W2899" s="46" t="s">
        <v>189</v>
      </c>
      <c r="Z2899" s="46" t="s">
        <v>199</v>
      </c>
      <c r="AA2899" s="46">
        <v>6</v>
      </c>
      <c r="AB2899" s="46" t="s">
        <v>195</v>
      </c>
      <c r="AC2899" s="46" t="s">
        <v>591</v>
      </c>
      <c r="AD2899" s="46" t="s">
        <v>190</v>
      </c>
      <c r="AE2899" s="46">
        <v>0</v>
      </c>
    </row>
    <row r="2900" spans="1:31" hidden="1">
      <c r="A2900" s="46">
        <v>181</v>
      </c>
      <c r="B2900" s="46" t="s">
        <v>228</v>
      </c>
      <c r="C2900" s="46" t="s">
        <v>216</v>
      </c>
      <c r="D2900" s="46" t="s">
        <v>217</v>
      </c>
      <c r="E2900" s="46" t="s">
        <v>231</v>
      </c>
      <c r="F2900" s="46" t="s">
        <v>607</v>
      </c>
      <c r="G2900" s="44" t="s">
        <v>996</v>
      </c>
      <c r="H2900" s="44" t="s">
        <v>3</v>
      </c>
      <c r="I2900" s="46" t="s">
        <v>620</v>
      </c>
      <c r="J2900" s="44" t="s">
        <v>1014</v>
      </c>
      <c r="N2900" s="46" t="s">
        <v>203</v>
      </c>
      <c r="O2900" s="46">
        <v>0</v>
      </c>
      <c r="P2900" s="46" t="s">
        <v>200</v>
      </c>
      <c r="Q2900" s="46" t="s">
        <v>7</v>
      </c>
      <c r="R2900" s="46" t="s">
        <v>7</v>
      </c>
      <c r="S2900" s="46" t="s">
        <v>194</v>
      </c>
      <c r="T2900" s="46" t="s">
        <v>194</v>
      </c>
      <c r="U2900" s="46" t="s">
        <v>194</v>
      </c>
      <c r="W2900" s="46" t="s">
        <v>201</v>
      </c>
      <c r="Z2900" s="46" t="s">
        <v>199</v>
      </c>
      <c r="AA2900" s="46">
        <v>6</v>
      </c>
      <c r="AB2900" s="46" t="s">
        <v>195</v>
      </c>
      <c r="AC2900" s="46" t="s">
        <v>591</v>
      </c>
      <c r="AD2900" s="46" t="s">
        <v>201</v>
      </c>
      <c r="AE2900" s="46">
        <v>0</v>
      </c>
    </row>
    <row r="2901" spans="1:31" hidden="1">
      <c r="A2901" s="46">
        <v>182</v>
      </c>
      <c r="B2901" s="46" t="s">
        <v>228</v>
      </c>
      <c r="C2901" s="46" t="s">
        <v>216</v>
      </c>
      <c r="D2901" s="46" t="s">
        <v>217</v>
      </c>
      <c r="E2901" s="46" t="s">
        <v>231</v>
      </c>
      <c r="F2901" s="46" t="s">
        <v>607</v>
      </c>
      <c r="G2901" s="44" t="s">
        <v>996</v>
      </c>
      <c r="H2901" s="44" t="s">
        <v>46</v>
      </c>
      <c r="I2901" s="46" t="s">
        <v>592</v>
      </c>
      <c r="J2901" s="44" t="s">
        <v>593</v>
      </c>
      <c r="N2901" s="46" t="s">
        <v>186</v>
      </c>
      <c r="O2901" s="46">
        <v>0</v>
      </c>
      <c r="P2901" s="46" t="s">
        <v>193</v>
      </c>
      <c r="Q2901" s="46" t="s">
        <v>7</v>
      </c>
      <c r="R2901" s="46" t="s">
        <v>7</v>
      </c>
      <c r="S2901" s="46" t="s">
        <v>194</v>
      </c>
      <c r="T2901" s="46" t="s">
        <v>194</v>
      </c>
      <c r="U2901" s="46" t="s">
        <v>194</v>
      </c>
      <c r="W2901" s="46" t="s">
        <v>189</v>
      </c>
      <c r="Z2901" s="46" t="s">
        <v>199</v>
      </c>
      <c r="AA2901" s="46">
        <v>6</v>
      </c>
      <c r="AB2901" s="46" t="s">
        <v>195</v>
      </c>
      <c r="AC2901" s="46" t="s">
        <v>591</v>
      </c>
      <c r="AD2901" s="46" t="s">
        <v>190</v>
      </c>
      <c r="AE2901" s="46">
        <v>0</v>
      </c>
    </row>
    <row r="2902" spans="1:31" hidden="1">
      <c r="A2902" s="46">
        <v>183</v>
      </c>
      <c r="B2902" s="46" t="s">
        <v>228</v>
      </c>
      <c r="C2902" s="46" t="s">
        <v>216</v>
      </c>
      <c r="D2902" s="46" t="s">
        <v>217</v>
      </c>
      <c r="E2902" s="46" t="s">
        <v>231</v>
      </c>
      <c r="F2902" s="46" t="s">
        <v>621</v>
      </c>
      <c r="G2902" s="44" t="s">
        <v>622</v>
      </c>
      <c r="H2902" s="44" t="s">
        <v>3</v>
      </c>
      <c r="I2902" s="46" t="s">
        <v>621</v>
      </c>
      <c r="J2902" s="44" t="s">
        <v>623</v>
      </c>
      <c r="K2902" s="46" t="s">
        <v>624</v>
      </c>
      <c r="L2902" s="46">
        <v>18700193086</v>
      </c>
      <c r="M2902" s="46">
        <v>42423</v>
      </c>
      <c r="N2902" s="46" t="s">
        <v>186</v>
      </c>
      <c r="O2902" s="46">
        <v>0</v>
      </c>
      <c r="P2902" s="46" t="s">
        <v>193</v>
      </c>
      <c r="Q2902" s="46" t="s">
        <v>4</v>
      </c>
      <c r="R2902" s="46" t="s">
        <v>4</v>
      </c>
      <c r="S2902" s="46" t="s">
        <v>194</v>
      </c>
      <c r="T2902" s="46" t="s">
        <v>194</v>
      </c>
      <c r="U2902" s="46" t="s">
        <v>194</v>
      </c>
      <c r="V2902" s="46">
        <v>42562</v>
      </c>
      <c r="W2902" s="46" t="s">
        <v>189</v>
      </c>
      <c r="Z2902" s="46" t="s">
        <v>199</v>
      </c>
      <c r="AA2902" s="46">
        <v>9</v>
      </c>
      <c r="AB2902" s="46" t="s">
        <v>34</v>
      </c>
      <c r="AC2902" s="46" t="s">
        <v>591</v>
      </c>
      <c r="AD2902" s="46" t="s">
        <v>190</v>
      </c>
      <c r="AE2902" s="46">
        <v>0</v>
      </c>
    </row>
    <row r="2903" spans="1:31" hidden="1">
      <c r="A2903" s="46">
        <v>184</v>
      </c>
      <c r="B2903" s="46" t="s">
        <v>228</v>
      </c>
      <c r="C2903" s="46" t="s">
        <v>216</v>
      </c>
      <c r="D2903" s="46" t="s">
        <v>217</v>
      </c>
      <c r="E2903" s="46" t="s">
        <v>231</v>
      </c>
      <c r="F2903" s="46" t="s">
        <v>621</v>
      </c>
      <c r="G2903" s="44" t="s">
        <v>622</v>
      </c>
      <c r="H2903" s="44" t="s">
        <v>5</v>
      </c>
      <c r="I2903" s="46" t="s">
        <v>625</v>
      </c>
      <c r="J2903" s="44" t="s">
        <v>626</v>
      </c>
      <c r="K2903" s="46" t="s">
        <v>627</v>
      </c>
      <c r="L2903" s="46">
        <v>15002977087</v>
      </c>
      <c r="M2903" s="46">
        <v>42278</v>
      </c>
      <c r="N2903" s="46" t="s">
        <v>186</v>
      </c>
      <c r="O2903" s="46">
        <v>0</v>
      </c>
      <c r="P2903" s="46" t="s">
        <v>193</v>
      </c>
      <c r="Q2903" s="46" t="s">
        <v>4</v>
      </c>
      <c r="R2903" s="46" t="s">
        <v>4</v>
      </c>
      <c r="S2903" s="46" t="s">
        <v>194</v>
      </c>
      <c r="T2903" s="46" t="s">
        <v>194</v>
      </c>
      <c r="U2903" s="46" t="s">
        <v>194</v>
      </c>
      <c r="W2903" s="46" t="s">
        <v>189</v>
      </c>
      <c r="Z2903" s="46" t="s">
        <v>205</v>
      </c>
      <c r="AA2903" s="46">
        <v>9</v>
      </c>
      <c r="AB2903" s="46" t="s">
        <v>34</v>
      </c>
      <c r="AC2903" s="46" t="s">
        <v>591</v>
      </c>
      <c r="AD2903" s="46" t="s">
        <v>201</v>
      </c>
      <c r="AE2903" s="46">
        <v>0</v>
      </c>
    </row>
    <row r="2904" spans="1:31" hidden="1">
      <c r="A2904" s="46">
        <v>185</v>
      </c>
      <c r="B2904" s="46" t="s">
        <v>228</v>
      </c>
      <c r="C2904" s="46" t="s">
        <v>216</v>
      </c>
      <c r="D2904" s="46" t="s">
        <v>217</v>
      </c>
      <c r="E2904" s="46" t="s">
        <v>231</v>
      </c>
      <c r="F2904" s="46" t="s">
        <v>621</v>
      </c>
      <c r="G2904" s="44" t="s">
        <v>622</v>
      </c>
      <c r="H2904" s="44" t="s">
        <v>8</v>
      </c>
      <c r="I2904" s="46" t="s">
        <v>628</v>
      </c>
      <c r="J2904" s="44" t="s">
        <v>629</v>
      </c>
      <c r="K2904" s="46" t="s">
        <v>630</v>
      </c>
      <c r="L2904" s="46">
        <v>18792860854</v>
      </c>
      <c r="M2904" s="46">
        <v>42423</v>
      </c>
      <c r="N2904" s="46" t="s">
        <v>186</v>
      </c>
      <c r="O2904" s="46">
        <v>0</v>
      </c>
      <c r="P2904" s="46" t="s">
        <v>200</v>
      </c>
      <c r="Q2904" s="46" t="s">
        <v>4</v>
      </c>
      <c r="R2904" s="46" t="s">
        <v>4</v>
      </c>
      <c r="S2904" s="46" t="s">
        <v>194</v>
      </c>
      <c r="T2904" s="46" t="s">
        <v>194</v>
      </c>
      <c r="U2904" s="46" t="s">
        <v>194</v>
      </c>
      <c r="W2904" s="46" t="s">
        <v>201</v>
      </c>
      <c r="X2904" s="46" t="s">
        <v>631</v>
      </c>
      <c r="Z2904" s="46" t="s">
        <v>205</v>
      </c>
      <c r="AA2904" s="46">
        <v>9</v>
      </c>
      <c r="AB2904" s="46" t="s">
        <v>34</v>
      </c>
      <c r="AC2904" s="46" t="s">
        <v>591</v>
      </c>
      <c r="AD2904" s="46" t="s">
        <v>201</v>
      </c>
      <c r="AE2904" s="46">
        <v>0</v>
      </c>
    </row>
    <row r="2905" spans="1:31" hidden="1">
      <c r="A2905" s="46">
        <v>186</v>
      </c>
      <c r="B2905" s="46" t="s">
        <v>228</v>
      </c>
      <c r="C2905" s="46" t="s">
        <v>216</v>
      </c>
      <c r="D2905" s="46" t="s">
        <v>217</v>
      </c>
      <c r="E2905" s="46" t="s">
        <v>231</v>
      </c>
      <c r="F2905" s="46" t="s">
        <v>621</v>
      </c>
      <c r="G2905" s="44" t="s">
        <v>622</v>
      </c>
      <c r="H2905" s="44" t="s">
        <v>192</v>
      </c>
      <c r="I2905" s="46" t="s">
        <v>632</v>
      </c>
      <c r="J2905" s="44" t="s">
        <v>633</v>
      </c>
      <c r="K2905" s="46" t="s">
        <v>634</v>
      </c>
      <c r="L2905" s="46" t="s">
        <v>635</v>
      </c>
      <c r="M2905" s="46">
        <v>42423</v>
      </c>
      <c r="N2905" s="46" t="s">
        <v>186</v>
      </c>
      <c r="O2905" s="46">
        <v>0</v>
      </c>
      <c r="P2905" s="46" t="s">
        <v>200</v>
      </c>
      <c r="Q2905" s="46" t="s">
        <v>4</v>
      </c>
      <c r="R2905" s="46" t="s">
        <v>4</v>
      </c>
      <c r="S2905" s="46" t="s">
        <v>194</v>
      </c>
      <c r="T2905" s="46" t="s">
        <v>194</v>
      </c>
      <c r="U2905" s="46" t="s">
        <v>194</v>
      </c>
      <c r="W2905" s="46" t="s">
        <v>201</v>
      </c>
      <c r="X2905" s="46" t="s">
        <v>636</v>
      </c>
      <c r="Z2905" s="46" t="s">
        <v>205</v>
      </c>
      <c r="AA2905" s="46">
        <v>9</v>
      </c>
      <c r="AB2905" s="46" t="s">
        <v>34</v>
      </c>
      <c r="AC2905" s="46" t="s">
        <v>591</v>
      </c>
      <c r="AD2905" s="46" t="s">
        <v>201</v>
      </c>
      <c r="AE2905" s="46">
        <v>0</v>
      </c>
    </row>
    <row r="2906" spans="1:31" hidden="1">
      <c r="A2906" s="46">
        <v>187</v>
      </c>
      <c r="B2906" s="46" t="s">
        <v>228</v>
      </c>
      <c r="C2906" s="46" t="s">
        <v>216</v>
      </c>
      <c r="D2906" s="46" t="s">
        <v>217</v>
      </c>
      <c r="E2906" s="46" t="s">
        <v>231</v>
      </c>
      <c r="F2906" s="46" t="s">
        <v>621</v>
      </c>
      <c r="G2906" s="44" t="s">
        <v>622</v>
      </c>
      <c r="H2906" s="44" t="s">
        <v>46</v>
      </c>
      <c r="I2906" s="46" t="s">
        <v>592</v>
      </c>
      <c r="J2906" s="44" t="s">
        <v>593</v>
      </c>
      <c r="K2906" s="46" t="s">
        <v>594</v>
      </c>
      <c r="L2906" s="46">
        <v>13474129500</v>
      </c>
      <c r="M2906" s="46">
        <v>41901</v>
      </c>
      <c r="N2906" s="46" t="s">
        <v>186</v>
      </c>
      <c r="O2906" s="46">
        <v>0</v>
      </c>
      <c r="P2906" s="46" t="s">
        <v>193</v>
      </c>
      <c r="Q2906" s="46" t="s">
        <v>4</v>
      </c>
      <c r="R2906" s="46" t="s">
        <v>4</v>
      </c>
      <c r="S2906" s="46" t="s">
        <v>194</v>
      </c>
      <c r="T2906" s="46" t="s">
        <v>194</v>
      </c>
      <c r="U2906" s="46" t="s">
        <v>194</v>
      </c>
      <c r="W2906" s="46" t="s">
        <v>189</v>
      </c>
      <c r="Z2906" s="46" t="s">
        <v>199</v>
      </c>
      <c r="AA2906" s="46">
        <v>9</v>
      </c>
      <c r="AB2906" s="46" t="s">
        <v>34</v>
      </c>
      <c r="AC2906" s="46" t="s">
        <v>591</v>
      </c>
      <c r="AD2906" s="46" t="s">
        <v>190</v>
      </c>
      <c r="AE2906" s="46">
        <v>0</v>
      </c>
    </row>
    <row r="2907" spans="1:31" hidden="1">
      <c r="A2907" s="46">
        <v>188</v>
      </c>
      <c r="B2907" s="46" t="s">
        <v>228</v>
      </c>
      <c r="C2907" s="46" t="s">
        <v>216</v>
      </c>
      <c r="D2907" s="46" t="s">
        <v>217</v>
      </c>
      <c r="E2907" s="46" t="s">
        <v>231</v>
      </c>
      <c r="F2907" s="46" t="s">
        <v>224</v>
      </c>
      <c r="G2907" s="44" t="s">
        <v>637</v>
      </c>
      <c r="H2907" s="44" t="s">
        <v>3</v>
      </c>
      <c r="I2907" s="46" t="s">
        <v>224</v>
      </c>
      <c r="J2907" s="44" t="s">
        <v>638</v>
      </c>
      <c r="K2907" s="46" t="s">
        <v>639</v>
      </c>
      <c r="L2907" s="46">
        <v>18089294655</v>
      </c>
      <c r="N2907" s="46" t="s">
        <v>186</v>
      </c>
      <c r="O2907" s="46">
        <v>0</v>
      </c>
      <c r="P2907" s="46" t="s">
        <v>193</v>
      </c>
      <c r="Q2907" s="46" t="s">
        <v>7</v>
      </c>
      <c r="R2907" s="46" t="s">
        <v>7</v>
      </c>
      <c r="S2907" s="46" t="s">
        <v>194</v>
      </c>
      <c r="T2907" s="46" t="s">
        <v>194</v>
      </c>
      <c r="U2907" s="46" t="s">
        <v>194</v>
      </c>
      <c r="V2907" s="46">
        <v>42562</v>
      </c>
      <c r="W2907" s="46" t="s">
        <v>189</v>
      </c>
      <c r="Z2907" s="46" t="s">
        <v>199</v>
      </c>
      <c r="AA2907" s="46">
        <v>12</v>
      </c>
      <c r="AB2907" s="46" t="s">
        <v>195</v>
      </c>
      <c r="AC2907" s="46" t="s">
        <v>591</v>
      </c>
      <c r="AD2907" s="46" t="s">
        <v>190</v>
      </c>
      <c r="AE2907" s="46">
        <v>0</v>
      </c>
    </row>
    <row r="2908" spans="1:31" hidden="1">
      <c r="A2908" s="46">
        <v>189</v>
      </c>
      <c r="B2908" s="46" t="s">
        <v>228</v>
      </c>
      <c r="C2908" s="46" t="s">
        <v>216</v>
      </c>
      <c r="D2908" s="46" t="s">
        <v>217</v>
      </c>
      <c r="E2908" s="46" t="s">
        <v>231</v>
      </c>
      <c r="F2908" s="46" t="s">
        <v>224</v>
      </c>
      <c r="G2908" s="44" t="s">
        <v>637</v>
      </c>
      <c r="H2908" s="44" t="s">
        <v>46</v>
      </c>
      <c r="I2908" s="46" t="s">
        <v>592</v>
      </c>
      <c r="J2908" s="44" t="s">
        <v>593</v>
      </c>
      <c r="K2908" s="46" t="s">
        <v>594</v>
      </c>
      <c r="L2908" s="46">
        <v>13474129500</v>
      </c>
      <c r="M2908" s="46">
        <v>42423</v>
      </c>
      <c r="N2908" s="46" t="s">
        <v>186</v>
      </c>
      <c r="O2908" s="46">
        <v>0</v>
      </c>
      <c r="P2908" s="46" t="s">
        <v>193</v>
      </c>
      <c r="Q2908" s="46" t="s">
        <v>7</v>
      </c>
      <c r="R2908" s="46" t="s">
        <v>7</v>
      </c>
      <c r="S2908" s="46" t="s">
        <v>194</v>
      </c>
      <c r="T2908" s="46" t="s">
        <v>194</v>
      </c>
      <c r="U2908" s="46" t="s">
        <v>194</v>
      </c>
      <c r="W2908" s="46" t="s">
        <v>189</v>
      </c>
      <c r="Z2908" s="46" t="s">
        <v>199</v>
      </c>
      <c r="AA2908" s="46">
        <v>12</v>
      </c>
      <c r="AB2908" s="46" t="s">
        <v>195</v>
      </c>
      <c r="AC2908" s="46" t="s">
        <v>591</v>
      </c>
      <c r="AD2908" s="46" t="s">
        <v>190</v>
      </c>
      <c r="AE2908" s="46">
        <v>0</v>
      </c>
    </row>
    <row r="2909" spans="1:31" hidden="1">
      <c r="A2909" s="46">
        <v>190</v>
      </c>
      <c r="B2909" s="46" t="s">
        <v>228</v>
      </c>
      <c r="C2909" s="46" t="s">
        <v>216</v>
      </c>
      <c r="D2909" s="46" t="s">
        <v>217</v>
      </c>
      <c r="E2909" s="46" t="s">
        <v>231</v>
      </c>
      <c r="F2909" s="46" t="s">
        <v>640</v>
      </c>
      <c r="G2909" s="44" t="s">
        <v>641</v>
      </c>
      <c r="H2909" s="44" t="s">
        <v>3</v>
      </c>
      <c r="I2909" s="46" t="s">
        <v>640</v>
      </c>
      <c r="J2909" s="44" t="s">
        <v>593</v>
      </c>
      <c r="K2909" s="46" t="s">
        <v>594</v>
      </c>
      <c r="L2909" s="46">
        <v>13474129500</v>
      </c>
      <c r="M2909" s="46">
        <v>42611</v>
      </c>
      <c r="N2909" s="46" t="s">
        <v>186</v>
      </c>
      <c r="O2909" s="46">
        <v>0</v>
      </c>
      <c r="P2909" s="46" t="s">
        <v>200</v>
      </c>
      <c r="Q2909" s="46" t="s">
        <v>7</v>
      </c>
      <c r="R2909" s="46" t="s">
        <v>7</v>
      </c>
      <c r="S2909" s="46" t="s">
        <v>194</v>
      </c>
      <c r="T2909" s="46" t="s">
        <v>194</v>
      </c>
      <c r="U2909" s="46" t="s">
        <v>194</v>
      </c>
      <c r="W2909" s="46" t="s">
        <v>201</v>
      </c>
      <c r="Z2909" s="46" t="s">
        <v>199</v>
      </c>
      <c r="AA2909" s="46">
        <v>11</v>
      </c>
      <c r="AB2909" s="46" t="s">
        <v>195</v>
      </c>
      <c r="AC2909" s="46" t="s">
        <v>591</v>
      </c>
      <c r="AD2909" s="46" t="s">
        <v>201</v>
      </c>
      <c r="AE2909" s="46">
        <v>0</v>
      </c>
    </row>
    <row r="2910" spans="1:31" hidden="1">
      <c r="A2910" s="46">
        <v>191</v>
      </c>
      <c r="B2910" s="46" t="s">
        <v>228</v>
      </c>
      <c r="C2910" s="46" t="s">
        <v>216</v>
      </c>
      <c r="D2910" s="46" t="s">
        <v>217</v>
      </c>
      <c r="E2910" s="46" t="s">
        <v>231</v>
      </c>
      <c r="F2910" s="46" t="s">
        <v>640</v>
      </c>
      <c r="G2910" s="44" t="s">
        <v>641</v>
      </c>
      <c r="H2910" s="44" t="s">
        <v>9</v>
      </c>
      <c r="I2910" s="46" t="s">
        <v>642</v>
      </c>
      <c r="J2910" s="44" t="s">
        <v>643</v>
      </c>
      <c r="K2910" s="46" t="s">
        <v>644</v>
      </c>
      <c r="L2910" s="46">
        <v>18066927021</v>
      </c>
      <c r="M2910" s="46">
        <v>42423</v>
      </c>
      <c r="N2910" s="46" t="s">
        <v>186</v>
      </c>
      <c r="O2910" s="46">
        <v>0</v>
      </c>
      <c r="P2910" s="46" t="s">
        <v>200</v>
      </c>
      <c r="Q2910" s="46" t="s">
        <v>7</v>
      </c>
      <c r="R2910" s="46" t="s">
        <v>7</v>
      </c>
      <c r="S2910" s="46" t="s">
        <v>194</v>
      </c>
      <c r="T2910" s="46" t="s">
        <v>194</v>
      </c>
      <c r="U2910" s="46" t="s">
        <v>194</v>
      </c>
      <c r="W2910" s="46" t="s">
        <v>201</v>
      </c>
      <c r="Z2910" s="46" t="s">
        <v>205</v>
      </c>
      <c r="AA2910" s="46">
        <v>11</v>
      </c>
      <c r="AB2910" s="46" t="s">
        <v>195</v>
      </c>
      <c r="AC2910" s="46" t="s">
        <v>591</v>
      </c>
      <c r="AD2910" s="46" t="s">
        <v>201</v>
      </c>
      <c r="AE2910" s="46">
        <v>0</v>
      </c>
    </row>
    <row r="2911" spans="1:31" hidden="1">
      <c r="A2911" s="46">
        <v>192</v>
      </c>
      <c r="B2911" s="46" t="s">
        <v>228</v>
      </c>
      <c r="C2911" s="46" t="s">
        <v>216</v>
      </c>
      <c r="D2911" s="46" t="s">
        <v>217</v>
      </c>
      <c r="E2911" s="46" t="s">
        <v>231</v>
      </c>
      <c r="F2911" s="46" t="s">
        <v>640</v>
      </c>
      <c r="G2911" s="44" t="s">
        <v>641</v>
      </c>
      <c r="H2911" s="44" t="s">
        <v>46</v>
      </c>
      <c r="I2911" s="46" t="s">
        <v>592</v>
      </c>
      <c r="J2911" s="44" t="s">
        <v>593</v>
      </c>
      <c r="K2911" s="46" t="s">
        <v>594</v>
      </c>
      <c r="L2911" s="46">
        <v>13474129500</v>
      </c>
      <c r="M2911" s="46">
        <v>41901</v>
      </c>
      <c r="N2911" s="46" t="s">
        <v>186</v>
      </c>
      <c r="O2911" s="46">
        <v>0</v>
      </c>
      <c r="P2911" s="46" t="s">
        <v>193</v>
      </c>
      <c r="Q2911" s="46" t="s">
        <v>7</v>
      </c>
      <c r="R2911" s="46" t="s">
        <v>7</v>
      </c>
      <c r="S2911" s="46" t="s">
        <v>194</v>
      </c>
      <c r="T2911" s="46" t="s">
        <v>194</v>
      </c>
      <c r="U2911" s="46" t="s">
        <v>194</v>
      </c>
      <c r="W2911" s="46" t="s">
        <v>189</v>
      </c>
      <c r="Z2911" s="46" t="s">
        <v>199</v>
      </c>
      <c r="AA2911" s="46">
        <v>11</v>
      </c>
      <c r="AB2911" s="46" t="s">
        <v>195</v>
      </c>
      <c r="AC2911" s="46" t="s">
        <v>591</v>
      </c>
      <c r="AD2911" s="46" t="s">
        <v>190</v>
      </c>
      <c r="AE2911" s="46">
        <v>0</v>
      </c>
    </row>
    <row r="2912" spans="1:31" hidden="1">
      <c r="A2912" s="46">
        <v>193</v>
      </c>
      <c r="B2912" s="46" t="s">
        <v>228</v>
      </c>
      <c r="C2912" s="46" t="s">
        <v>216</v>
      </c>
      <c r="D2912" s="46" t="s">
        <v>217</v>
      </c>
      <c r="E2912" s="46" t="s">
        <v>231</v>
      </c>
      <c r="F2912" s="46" t="s">
        <v>607</v>
      </c>
      <c r="G2912" s="44" t="s">
        <v>645</v>
      </c>
      <c r="H2912" s="44" t="s">
        <v>3</v>
      </c>
      <c r="I2912" s="46" t="s">
        <v>607</v>
      </c>
      <c r="J2912" s="44">
        <v>2933</v>
      </c>
      <c r="N2912" s="46" t="s">
        <v>186</v>
      </c>
      <c r="O2912" s="46">
        <v>0</v>
      </c>
      <c r="P2912" s="46" t="s">
        <v>193</v>
      </c>
      <c r="Q2912" s="46" t="s">
        <v>7</v>
      </c>
      <c r="R2912" s="46" t="s">
        <v>7</v>
      </c>
      <c r="S2912" s="46" t="s">
        <v>194</v>
      </c>
      <c r="T2912" s="46" t="s">
        <v>194</v>
      </c>
      <c r="U2912" s="46" t="s">
        <v>194</v>
      </c>
      <c r="W2912" s="46" t="s">
        <v>189</v>
      </c>
      <c r="Z2912" s="46" t="s">
        <v>199</v>
      </c>
      <c r="AA2912" s="46">
        <v>5</v>
      </c>
      <c r="AB2912" s="46" t="s">
        <v>34</v>
      </c>
      <c r="AC2912" s="46" t="s">
        <v>591</v>
      </c>
      <c r="AD2912" s="46" t="s">
        <v>190</v>
      </c>
      <c r="AE2912" s="46">
        <v>0</v>
      </c>
    </row>
    <row r="2913" spans="1:31" hidden="1">
      <c r="A2913" s="46">
        <v>194</v>
      </c>
      <c r="B2913" s="46" t="s">
        <v>228</v>
      </c>
      <c r="C2913" s="46" t="s">
        <v>216</v>
      </c>
      <c r="D2913" s="46" t="s">
        <v>217</v>
      </c>
      <c r="E2913" s="46" t="s">
        <v>231</v>
      </c>
      <c r="F2913" s="46" t="s">
        <v>607</v>
      </c>
      <c r="G2913" s="44" t="s">
        <v>645</v>
      </c>
      <c r="H2913" s="44" t="s">
        <v>3</v>
      </c>
      <c r="I2913" s="46" t="s">
        <v>646</v>
      </c>
      <c r="J2913" s="44">
        <v>42662</v>
      </c>
      <c r="K2913" s="46" t="s">
        <v>647</v>
      </c>
      <c r="L2913" s="46">
        <v>18392608602</v>
      </c>
      <c r="M2913" s="46">
        <v>42611</v>
      </c>
      <c r="N2913" s="46" t="s">
        <v>203</v>
      </c>
      <c r="O2913" s="46">
        <v>0</v>
      </c>
      <c r="P2913" s="46" t="s">
        <v>193</v>
      </c>
      <c r="Q2913" s="46" t="s">
        <v>7</v>
      </c>
      <c r="R2913" s="46" t="s">
        <v>7</v>
      </c>
      <c r="S2913" s="46" t="s">
        <v>194</v>
      </c>
      <c r="T2913" s="46" t="s">
        <v>194</v>
      </c>
      <c r="U2913" s="46" t="s">
        <v>194</v>
      </c>
      <c r="W2913" s="46" t="s">
        <v>189</v>
      </c>
      <c r="Z2913" s="46" t="s">
        <v>205</v>
      </c>
      <c r="AA2913" s="46">
        <v>5</v>
      </c>
      <c r="AB2913" s="46" t="s">
        <v>34</v>
      </c>
      <c r="AC2913" s="46" t="s">
        <v>591</v>
      </c>
      <c r="AD2913" s="46" t="s">
        <v>201</v>
      </c>
      <c r="AE2913" s="46">
        <v>0</v>
      </c>
    </row>
    <row r="2914" spans="1:31" hidden="1">
      <c r="A2914" s="46">
        <v>195</v>
      </c>
      <c r="B2914" s="46" t="s">
        <v>228</v>
      </c>
      <c r="C2914" s="46" t="s">
        <v>216</v>
      </c>
      <c r="D2914" s="46" t="s">
        <v>217</v>
      </c>
      <c r="E2914" s="46" t="s">
        <v>231</v>
      </c>
      <c r="F2914" s="46" t="s">
        <v>607</v>
      </c>
      <c r="G2914" s="44" t="s">
        <v>645</v>
      </c>
      <c r="H2914" s="44" t="s">
        <v>46</v>
      </c>
      <c r="I2914" s="46" t="s">
        <v>592</v>
      </c>
      <c r="J2914" s="44" t="s">
        <v>593</v>
      </c>
      <c r="K2914" s="46" t="s">
        <v>594</v>
      </c>
      <c r="L2914" s="46">
        <v>13474129500</v>
      </c>
      <c r="M2914" s="46">
        <v>42426</v>
      </c>
      <c r="N2914" s="46" t="s">
        <v>186</v>
      </c>
      <c r="O2914" s="46">
        <v>0</v>
      </c>
      <c r="P2914" s="46" t="s">
        <v>193</v>
      </c>
      <c r="Q2914" s="46" t="s">
        <v>7</v>
      </c>
      <c r="R2914" s="46" t="s">
        <v>7</v>
      </c>
      <c r="S2914" s="46" t="s">
        <v>194</v>
      </c>
      <c r="T2914" s="46" t="s">
        <v>194</v>
      </c>
      <c r="U2914" s="46" t="s">
        <v>194</v>
      </c>
      <c r="W2914" s="46" t="s">
        <v>189</v>
      </c>
      <c r="Z2914" s="46" t="s">
        <v>199</v>
      </c>
      <c r="AA2914" s="46">
        <v>5</v>
      </c>
      <c r="AB2914" s="46" t="s">
        <v>34</v>
      </c>
      <c r="AC2914" s="46" t="s">
        <v>591</v>
      </c>
      <c r="AD2914" s="46" t="s">
        <v>190</v>
      </c>
      <c r="AE2914" s="46">
        <v>0</v>
      </c>
    </row>
    <row r="2915" spans="1:31" hidden="1">
      <c r="A2915" s="46">
        <v>196</v>
      </c>
      <c r="B2915" s="46" t="s">
        <v>228</v>
      </c>
      <c r="C2915" s="46" t="s">
        <v>216</v>
      </c>
      <c r="D2915" s="46" t="s">
        <v>217</v>
      </c>
      <c r="E2915" s="46" t="s">
        <v>231</v>
      </c>
      <c r="F2915" s="46" t="s">
        <v>685</v>
      </c>
      <c r="G2915" s="44" t="s">
        <v>1002</v>
      </c>
      <c r="H2915" s="44" t="s">
        <v>3</v>
      </c>
      <c r="I2915" s="46" t="s">
        <v>685</v>
      </c>
      <c r="J2915" s="44" t="s">
        <v>1015</v>
      </c>
      <c r="N2915" s="46" t="s">
        <v>186</v>
      </c>
      <c r="O2915" s="46" t="s">
        <v>187</v>
      </c>
      <c r="P2915" s="46" t="s">
        <v>193</v>
      </c>
      <c r="Q2915" s="46" t="s">
        <v>7</v>
      </c>
      <c r="R2915" s="46" t="s">
        <v>7</v>
      </c>
      <c r="S2915" s="46" t="s">
        <v>194</v>
      </c>
      <c r="T2915" s="46" t="s">
        <v>194</v>
      </c>
      <c r="U2915" s="46" t="s">
        <v>194</v>
      </c>
      <c r="W2915" s="46" t="s">
        <v>189</v>
      </c>
      <c r="Z2915" s="46" t="s">
        <v>199</v>
      </c>
      <c r="AA2915" s="46">
        <v>9</v>
      </c>
      <c r="AB2915" s="46" t="s">
        <v>34</v>
      </c>
      <c r="AC2915" s="46" t="s">
        <v>591</v>
      </c>
      <c r="AD2915" s="46" t="s">
        <v>190</v>
      </c>
      <c r="AE2915" s="46">
        <v>0</v>
      </c>
    </row>
    <row r="2916" spans="1:31" hidden="1">
      <c r="A2916" s="46">
        <v>197</v>
      </c>
      <c r="B2916" s="46" t="s">
        <v>228</v>
      </c>
      <c r="C2916" s="46" t="s">
        <v>216</v>
      </c>
      <c r="D2916" s="46" t="s">
        <v>217</v>
      </c>
      <c r="E2916" s="46" t="s">
        <v>231</v>
      </c>
      <c r="F2916" s="46" t="s">
        <v>685</v>
      </c>
      <c r="G2916" s="44" t="s">
        <v>1002</v>
      </c>
      <c r="H2916" s="44" t="s">
        <v>46</v>
      </c>
      <c r="I2916" s="46" t="s">
        <v>592</v>
      </c>
      <c r="J2916" s="44" t="s">
        <v>593</v>
      </c>
      <c r="N2916" s="46" t="s">
        <v>186</v>
      </c>
      <c r="O2916" s="46">
        <v>0</v>
      </c>
      <c r="P2916" s="46" t="s">
        <v>193</v>
      </c>
      <c r="Q2916" s="46" t="s">
        <v>7</v>
      </c>
      <c r="R2916" s="46" t="s">
        <v>7</v>
      </c>
      <c r="S2916" s="46" t="s">
        <v>194</v>
      </c>
      <c r="T2916" s="46" t="s">
        <v>194</v>
      </c>
      <c r="U2916" s="46" t="s">
        <v>194</v>
      </c>
      <c r="W2916" s="46" t="s">
        <v>189</v>
      </c>
      <c r="Z2916" s="46" t="s">
        <v>199</v>
      </c>
      <c r="AA2916" s="46">
        <v>9</v>
      </c>
      <c r="AB2916" s="46" t="s">
        <v>34</v>
      </c>
      <c r="AC2916" s="46" t="s">
        <v>591</v>
      </c>
      <c r="AD2916" s="46" t="s">
        <v>190</v>
      </c>
      <c r="AE2916" s="46">
        <v>0</v>
      </c>
    </row>
    <row r="2917" spans="1:31" hidden="1">
      <c r="A2917" s="46">
        <v>198</v>
      </c>
      <c r="B2917" s="46" t="s">
        <v>228</v>
      </c>
      <c r="C2917" s="46" t="s">
        <v>216</v>
      </c>
      <c r="D2917" s="46" t="s">
        <v>217</v>
      </c>
      <c r="E2917" s="46" t="s">
        <v>231</v>
      </c>
      <c r="F2917" s="46" t="s">
        <v>607</v>
      </c>
      <c r="G2917" s="44" t="s">
        <v>686</v>
      </c>
      <c r="H2917" s="44" t="s">
        <v>3</v>
      </c>
      <c r="I2917" s="46" t="s">
        <v>607</v>
      </c>
      <c r="J2917" s="44">
        <v>2933</v>
      </c>
      <c r="N2917" s="46" t="s">
        <v>186</v>
      </c>
      <c r="O2917" s="46">
        <v>0</v>
      </c>
      <c r="P2917" s="46" t="s">
        <v>193</v>
      </c>
      <c r="Q2917" s="46" t="s">
        <v>7</v>
      </c>
      <c r="R2917" s="46" t="s">
        <v>7</v>
      </c>
      <c r="S2917" s="46" t="s">
        <v>194</v>
      </c>
      <c r="T2917" s="46" t="s">
        <v>194</v>
      </c>
      <c r="U2917" s="46" t="s">
        <v>194</v>
      </c>
      <c r="W2917" s="46" t="s">
        <v>189</v>
      </c>
      <c r="Z2917" s="46" t="s">
        <v>205</v>
      </c>
      <c r="AA2917" s="46">
        <v>4</v>
      </c>
      <c r="AB2917" s="46" t="s">
        <v>507</v>
      </c>
      <c r="AC2917" s="46" t="s">
        <v>591</v>
      </c>
      <c r="AD2917" s="46" t="s">
        <v>190</v>
      </c>
      <c r="AE2917" s="46" t="e">
        <v>#N/A</v>
      </c>
    </row>
    <row r="2918" spans="1:31" hidden="1">
      <c r="A2918" s="46">
        <v>199</v>
      </c>
      <c r="B2918" s="46" t="s">
        <v>228</v>
      </c>
      <c r="C2918" s="46" t="s">
        <v>216</v>
      </c>
      <c r="D2918" s="46" t="s">
        <v>217</v>
      </c>
      <c r="E2918" s="46" t="s">
        <v>231</v>
      </c>
      <c r="F2918" s="46" t="s">
        <v>607</v>
      </c>
      <c r="G2918" s="44" t="s">
        <v>686</v>
      </c>
      <c r="H2918" s="44" t="s">
        <v>3</v>
      </c>
      <c r="I2918" s="46" t="s">
        <v>687</v>
      </c>
      <c r="J2918" s="44" t="s">
        <v>688</v>
      </c>
      <c r="K2918" s="46" t="s">
        <v>689</v>
      </c>
      <c r="L2918" s="46">
        <v>13279226229</v>
      </c>
      <c r="M2918" s="46">
        <v>42423</v>
      </c>
      <c r="N2918" s="46" t="s">
        <v>203</v>
      </c>
      <c r="O2918" s="46" t="s">
        <v>187</v>
      </c>
      <c r="P2918" s="46" t="s">
        <v>200</v>
      </c>
      <c r="Q2918" s="46" t="s">
        <v>7</v>
      </c>
      <c r="R2918" s="46" t="s">
        <v>7</v>
      </c>
      <c r="S2918" s="46" t="s">
        <v>194</v>
      </c>
      <c r="T2918" s="46" t="s">
        <v>194</v>
      </c>
      <c r="U2918" s="46" t="s">
        <v>194</v>
      </c>
      <c r="W2918" s="46" t="s">
        <v>201</v>
      </c>
      <c r="Z2918" s="46" t="s">
        <v>205</v>
      </c>
      <c r="AA2918" s="46">
        <v>4</v>
      </c>
      <c r="AB2918" s="46" t="s">
        <v>507</v>
      </c>
      <c r="AC2918" s="46" t="s">
        <v>591</v>
      </c>
      <c r="AD2918" s="46" t="s">
        <v>201</v>
      </c>
      <c r="AE2918" s="46" t="e">
        <v>#N/A</v>
      </c>
    </row>
    <row r="2919" spans="1:31" hidden="1">
      <c r="A2919" s="46">
        <v>200</v>
      </c>
      <c r="B2919" s="46" t="s">
        <v>228</v>
      </c>
      <c r="C2919" s="46" t="s">
        <v>216</v>
      </c>
      <c r="D2919" s="46" t="s">
        <v>217</v>
      </c>
      <c r="E2919" s="46" t="s">
        <v>231</v>
      </c>
      <c r="F2919" s="46" t="s">
        <v>607</v>
      </c>
      <c r="G2919" s="44" t="s">
        <v>686</v>
      </c>
      <c r="H2919" s="44" t="s">
        <v>46</v>
      </c>
      <c r="I2919" s="46" t="s">
        <v>592</v>
      </c>
      <c r="J2919" s="44" t="s">
        <v>593</v>
      </c>
      <c r="M2919" s="46">
        <v>42423</v>
      </c>
      <c r="N2919" s="46" t="s">
        <v>186</v>
      </c>
      <c r="O2919" s="46">
        <v>0</v>
      </c>
      <c r="P2919" s="46" t="s">
        <v>193</v>
      </c>
      <c r="Q2919" s="46" t="s">
        <v>7</v>
      </c>
      <c r="R2919" s="46" t="s">
        <v>7</v>
      </c>
      <c r="S2919" s="46" t="s">
        <v>194</v>
      </c>
      <c r="T2919" s="46" t="s">
        <v>194</v>
      </c>
      <c r="U2919" s="46" t="s">
        <v>194</v>
      </c>
      <c r="W2919" s="46" t="s">
        <v>189</v>
      </c>
      <c r="Z2919" s="46" t="s">
        <v>199</v>
      </c>
      <c r="AA2919" s="46">
        <v>4</v>
      </c>
      <c r="AB2919" s="46" t="s">
        <v>507</v>
      </c>
      <c r="AC2919" s="46" t="s">
        <v>591</v>
      </c>
      <c r="AD2919" s="46" t="s">
        <v>190</v>
      </c>
      <c r="AE2919" s="46">
        <v>0</v>
      </c>
    </row>
    <row r="2920" spans="1:31" hidden="1">
      <c r="A2920" s="46">
        <v>201</v>
      </c>
      <c r="B2920" s="46" t="s">
        <v>228</v>
      </c>
      <c r="C2920" s="46" t="s">
        <v>216</v>
      </c>
      <c r="D2920" s="46" t="s">
        <v>217</v>
      </c>
      <c r="E2920" s="46" t="s">
        <v>231</v>
      </c>
      <c r="F2920" s="46" t="s">
        <v>685</v>
      </c>
      <c r="G2920" s="44" t="s">
        <v>995</v>
      </c>
      <c r="H2920" s="44" t="s">
        <v>3</v>
      </c>
      <c r="I2920" s="46" t="s">
        <v>685</v>
      </c>
      <c r="J2920" s="44" t="s">
        <v>1015</v>
      </c>
      <c r="N2920" s="46" t="s">
        <v>186</v>
      </c>
      <c r="O2920" s="46" t="s">
        <v>187</v>
      </c>
      <c r="P2920" s="46" t="s">
        <v>193</v>
      </c>
      <c r="Q2920" s="46" t="s">
        <v>7</v>
      </c>
      <c r="R2920" s="46" t="s">
        <v>7</v>
      </c>
      <c r="S2920" s="46" t="s">
        <v>194</v>
      </c>
      <c r="T2920" s="46" t="s">
        <v>194</v>
      </c>
      <c r="U2920" s="46" t="s">
        <v>194</v>
      </c>
      <c r="W2920" s="46" t="s">
        <v>189</v>
      </c>
      <c r="Z2920" s="46" t="s">
        <v>199</v>
      </c>
      <c r="AA2920" s="46">
        <v>7</v>
      </c>
      <c r="AB2920" s="46" t="s">
        <v>34</v>
      </c>
      <c r="AC2920" s="46" t="s">
        <v>591</v>
      </c>
      <c r="AD2920" s="46" t="s">
        <v>190</v>
      </c>
      <c r="AE2920" s="46" t="e">
        <v>#N/A</v>
      </c>
    </row>
    <row r="2921" spans="1:31" hidden="1">
      <c r="A2921" s="46">
        <v>202</v>
      </c>
      <c r="B2921" s="46" t="s">
        <v>228</v>
      </c>
      <c r="C2921" s="46" t="s">
        <v>216</v>
      </c>
      <c r="D2921" s="46" t="s">
        <v>217</v>
      </c>
      <c r="E2921" s="46" t="s">
        <v>231</v>
      </c>
      <c r="F2921" s="46" t="s">
        <v>685</v>
      </c>
      <c r="G2921" s="44" t="s">
        <v>995</v>
      </c>
      <c r="H2921" s="44" t="s">
        <v>3</v>
      </c>
      <c r="I2921" s="46" t="s">
        <v>715</v>
      </c>
      <c r="J2921" s="44" t="s">
        <v>1016</v>
      </c>
      <c r="N2921" s="46" t="s">
        <v>203</v>
      </c>
      <c r="O2921" s="46">
        <v>0</v>
      </c>
      <c r="P2921" s="46" t="s">
        <v>200</v>
      </c>
      <c r="Q2921" s="46" t="s">
        <v>7</v>
      </c>
      <c r="R2921" s="46" t="s">
        <v>7</v>
      </c>
      <c r="S2921" s="46" t="s">
        <v>194</v>
      </c>
      <c r="T2921" s="46" t="s">
        <v>194</v>
      </c>
      <c r="U2921" s="46" t="s">
        <v>194</v>
      </c>
      <c r="W2921" s="46" t="s">
        <v>201</v>
      </c>
      <c r="Z2921" s="46" t="s">
        <v>199</v>
      </c>
      <c r="AA2921" s="46">
        <v>7</v>
      </c>
      <c r="AB2921" s="46" t="s">
        <v>34</v>
      </c>
      <c r="AC2921" s="46" t="s">
        <v>591</v>
      </c>
      <c r="AD2921" s="46" t="s">
        <v>201</v>
      </c>
      <c r="AE2921" s="46">
        <v>0</v>
      </c>
    </row>
    <row r="2922" spans="1:31" hidden="1">
      <c r="A2922" s="46">
        <v>203</v>
      </c>
      <c r="B2922" s="46" t="s">
        <v>228</v>
      </c>
      <c r="C2922" s="46" t="s">
        <v>216</v>
      </c>
      <c r="D2922" s="46" t="s">
        <v>217</v>
      </c>
      <c r="E2922" s="46" t="s">
        <v>231</v>
      </c>
      <c r="F2922" s="46" t="s">
        <v>685</v>
      </c>
      <c r="G2922" s="44" t="s">
        <v>995</v>
      </c>
      <c r="H2922" s="44" t="s">
        <v>46</v>
      </c>
      <c r="I2922" s="46" t="s">
        <v>592</v>
      </c>
      <c r="J2922" s="44" t="s">
        <v>593</v>
      </c>
      <c r="N2922" s="46" t="s">
        <v>186</v>
      </c>
      <c r="O2922" s="46">
        <v>0</v>
      </c>
      <c r="P2922" s="46" t="s">
        <v>193</v>
      </c>
      <c r="Q2922" s="46" t="s">
        <v>7</v>
      </c>
      <c r="R2922" s="46" t="s">
        <v>7</v>
      </c>
      <c r="S2922" s="46" t="s">
        <v>194</v>
      </c>
      <c r="T2922" s="46" t="s">
        <v>194</v>
      </c>
      <c r="U2922" s="46" t="s">
        <v>194</v>
      </c>
      <c r="W2922" s="46" t="s">
        <v>189</v>
      </c>
      <c r="Z2922" s="46" t="s">
        <v>199</v>
      </c>
      <c r="AA2922" s="46">
        <v>7</v>
      </c>
      <c r="AB2922" s="46" t="s">
        <v>34</v>
      </c>
      <c r="AC2922" s="46" t="s">
        <v>591</v>
      </c>
      <c r="AD2922" s="46" t="s">
        <v>190</v>
      </c>
      <c r="AE2922" s="46">
        <v>0</v>
      </c>
    </row>
    <row r="2923" spans="1:31" hidden="1">
      <c r="A2923" s="46">
        <v>204</v>
      </c>
      <c r="B2923" s="46" t="s">
        <v>228</v>
      </c>
      <c r="C2923" s="46" t="s">
        <v>216</v>
      </c>
      <c r="D2923" s="46" t="s">
        <v>217</v>
      </c>
      <c r="E2923" s="46" t="s">
        <v>231</v>
      </c>
      <c r="F2923" s="46" t="s">
        <v>587</v>
      </c>
      <c r="G2923" s="44" t="s">
        <v>1017</v>
      </c>
      <c r="H2923" s="44" t="s">
        <v>3</v>
      </c>
      <c r="I2923" s="46" t="s">
        <v>587</v>
      </c>
      <c r="J2923" s="44" t="s">
        <v>1018</v>
      </c>
      <c r="N2923" s="46" t="s">
        <v>186</v>
      </c>
      <c r="O2923" s="46">
        <v>0</v>
      </c>
      <c r="P2923" s="46" t="s">
        <v>193</v>
      </c>
      <c r="Q2923" s="46" t="s">
        <v>4</v>
      </c>
      <c r="R2923" s="46" t="s">
        <v>4</v>
      </c>
      <c r="S2923" s="46" t="s">
        <v>194</v>
      </c>
      <c r="T2923" s="46" t="s">
        <v>194</v>
      </c>
      <c r="U2923" s="46" t="s">
        <v>194</v>
      </c>
      <c r="W2923" s="46" t="s">
        <v>189</v>
      </c>
      <c r="Z2923" s="46" t="s">
        <v>199</v>
      </c>
      <c r="AA2923" s="46">
        <v>10</v>
      </c>
      <c r="AB2923" s="46" t="s">
        <v>34</v>
      </c>
      <c r="AC2923" s="46" t="s">
        <v>591</v>
      </c>
      <c r="AD2923" s="46" t="s">
        <v>201</v>
      </c>
      <c r="AE2923" s="46" t="e">
        <v>#N/A</v>
      </c>
    </row>
    <row r="2924" spans="1:31" hidden="1">
      <c r="A2924" s="46">
        <v>205</v>
      </c>
      <c r="B2924" s="46" t="s">
        <v>228</v>
      </c>
      <c r="C2924" s="46" t="s">
        <v>216</v>
      </c>
      <c r="D2924" s="46" t="s">
        <v>217</v>
      </c>
      <c r="E2924" s="46" t="s">
        <v>231</v>
      </c>
      <c r="F2924" s="46" t="s">
        <v>587</v>
      </c>
      <c r="G2924" s="44" t="s">
        <v>1017</v>
      </c>
      <c r="H2924" s="44" t="s">
        <v>46</v>
      </c>
      <c r="I2924" s="46" t="s">
        <v>592</v>
      </c>
      <c r="J2924" s="44" t="s">
        <v>593</v>
      </c>
      <c r="N2924" s="46" t="s">
        <v>186</v>
      </c>
      <c r="O2924" s="46">
        <v>0</v>
      </c>
      <c r="P2924" s="46" t="s">
        <v>193</v>
      </c>
      <c r="Q2924" s="46" t="s">
        <v>4</v>
      </c>
      <c r="R2924" s="46" t="s">
        <v>4</v>
      </c>
      <c r="S2924" s="46" t="s">
        <v>194</v>
      </c>
      <c r="T2924" s="46" t="s">
        <v>194</v>
      </c>
      <c r="U2924" s="46" t="s">
        <v>194</v>
      </c>
      <c r="W2924" s="46" t="s">
        <v>189</v>
      </c>
      <c r="Z2924" s="46" t="s">
        <v>199</v>
      </c>
      <c r="AA2924" s="46">
        <v>10</v>
      </c>
      <c r="AB2924" s="46" t="s">
        <v>34</v>
      </c>
      <c r="AC2924" s="46" t="s">
        <v>591</v>
      </c>
      <c r="AD2924" s="46" t="s">
        <v>190</v>
      </c>
      <c r="AE2924" s="46">
        <v>0</v>
      </c>
    </row>
    <row r="2925" spans="1:31" hidden="1">
      <c r="A2925" s="46">
        <v>206</v>
      </c>
      <c r="B2925" s="46" t="s">
        <v>228</v>
      </c>
      <c r="C2925" s="46" t="s">
        <v>216</v>
      </c>
      <c r="D2925" s="46" t="s">
        <v>217</v>
      </c>
      <c r="E2925" s="46" t="s">
        <v>231</v>
      </c>
      <c r="F2925" s="46" t="s">
        <v>587</v>
      </c>
      <c r="G2925" s="44" t="s">
        <v>1001</v>
      </c>
      <c r="H2925" s="44" t="s">
        <v>3</v>
      </c>
      <c r="I2925" s="46" t="s">
        <v>587</v>
      </c>
      <c r="J2925" s="44" t="s">
        <v>1018</v>
      </c>
      <c r="N2925" s="46" t="s">
        <v>186</v>
      </c>
      <c r="O2925" s="46">
        <v>0</v>
      </c>
      <c r="P2925" s="46" t="s">
        <v>193</v>
      </c>
      <c r="Q2925" s="46" t="s">
        <v>7</v>
      </c>
      <c r="R2925" s="46" t="s">
        <v>7</v>
      </c>
      <c r="S2925" s="46" t="s">
        <v>194</v>
      </c>
      <c r="T2925" s="46" t="s">
        <v>194</v>
      </c>
      <c r="U2925" s="46" t="s">
        <v>194</v>
      </c>
      <c r="W2925" s="46" t="s">
        <v>189</v>
      </c>
      <c r="Z2925" s="46" t="s">
        <v>199</v>
      </c>
      <c r="AA2925" s="46">
        <v>5</v>
      </c>
      <c r="AB2925" s="46" t="s">
        <v>195</v>
      </c>
      <c r="AC2925" s="46" t="s">
        <v>591</v>
      </c>
      <c r="AD2925" s="46" t="s">
        <v>201</v>
      </c>
      <c r="AE2925" s="46" t="e">
        <v>#N/A</v>
      </c>
    </row>
    <row r="2926" spans="1:31" hidden="1">
      <c r="A2926" s="46">
        <v>207</v>
      </c>
      <c r="B2926" s="46" t="s">
        <v>228</v>
      </c>
      <c r="C2926" s="46" t="s">
        <v>216</v>
      </c>
      <c r="D2926" s="46" t="s">
        <v>217</v>
      </c>
      <c r="E2926" s="46" t="s">
        <v>231</v>
      </c>
      <c r="F2926" s="46" t="s">
        <v>587</v>
      </c>
      <c r="G2926" s="44" t="s">
        <v>1001</v>
      </c>
      <c r="H2926" s="44" t="s">
        <v>46</v>
      </c>
      <c r="I2926" s="46" t="s">
        <v>592</v>
      </c>
      <c r="J2926" s="44" t="s">
        <v>593</v>
      </c>
      <c r="N2926" s="46" t="s">
        <v>186</v>
      </c>
      <c r="O2926" s="46">
        <v>0</v>
      </c>
      <c r="P2926" s="46" t="s">
        <v>193</v>
      </c>
      <c r="Q2926" s="46" t="s">
        <v>7</v>
      </c>
      <c r="R2926" s="46" t="s">
        <v>7</v>
      </c>
      <c r="S2926" s="46" t="s">
        <v>194</v>
      </c>
      <c r="T2926" s="46" t="s">
        <v>194</v>
      </c>
      <c r="U2926" s="46" t="s">
        <v>194</v>
      </c>
      <c r="W2926" s="46" t="s">
        <v>189</v>
      </c>
      <c r="Z2926" s="46" t="s">
        <v>199</v>
      </c>
      <c r="AA2926" s="46">
        <v>5</v>
      </c>
      <c r="AB2926" s="46" t="s">
        <v>195</v>
      </c>
      <c r="AC2926" s="46" t="s">
        <v>591</v>
      </c>
      <c r="AD2926" s="46" t="s">
        <v>190</v>
      </c>
      <c r="AE2926" s="46" t="e">
        <v>#N/A</v>
      </c>
    </row>
    <row r="2927" spans="1:31" hidden="1">
      <c r="A2927" s="46">
        <v>208</v>
      </c>
      <c r="B2927" s="46" t="s">
        <v>228</v>
      </c>
      <c r="C2927" s="46" t="s">
        <v>216</v>
      </c>
      <c r="D2927" s="46" t="s">
        <v>217</v>
      </c>
      <c r="E2927" s="46" t="s">
        <v>231</v>
      </c>
      <c r="F2927" s="46" t="s">
        <v>607</v>
      </c>
      <c r="G2927" s="44" t="s">
        <v>726</v>
      </c>
      <c r="H2927" s="44" t="s">
        <v>3</v>
      </c>
      <c r="I2927" s="46" t="s">
        <v>607</v>
      </c>
      <c r="J2927" s="44">
        <v>2933</v>
      </c>
      <c r="N2927" s="46" t="s">
        <v>186</v>
      </c>
      <c r="O2927" s="46">
        <v>0</v>
      </c>
      <c r="P2927" s="46" t="s">
        <v>193</v>
      </c>
      <c r="Q2927" s="46" t="s">
        <v>4</v>
      </c>
      <c r="R2927" s="46" t="s">
        <v>4</v>
      </c>
      <c r="W2927" s="46" t="s">
        <v>189</v>
      </c>
      <c r="AA2927" s="46">
        <v>18</v>
      </c>
      <c r="AB2927" s="46" t="s">
        <v>34</v>
      </c>
      <c r="AD2927" s="46" t="s">
        <v>190</v>
      </c>
      <c r="AE2927" s="46" t="e">
        <v>#N/A</v>
      </c>
    </row>
    <row r="2928" spans="1:31" hidden="1">
      <c r="A2928" s="46">
        <v>209</v>
      </c>
      <c r="B2928" s="46" t="s">
        <v>228</v>
      </c>
      <c r="C2928" s="46" t="s">
        <v>216</v>
      </c>
      <c r="D2928" s="46" t="s">
        <v>217</v>
      </c>
      <c r="E2928" s="46" t="s">
        <v>231</v>
      </c>
      <c r="F2928" s="46" t="s">
        <v>607</v>
      </c>
      <c r="G2928" s="44" t="s">
        <v>726</v>
      </c>
      <c r="H2928" s="44" t="s">
        <v>3</v>
      </c>
      <c r="I2928" s="46" t="s">
        <v>727</v>
      </c>
      <c r="J2928" s="44">
        <v>71973</v>
      </c>
      <c r="N2928" s="46" t="s">
        <v>203</v>
      </c>
      <c r="O2928" s="46">
        <v>0</v>
      </c>
      <c r="P2928" s="46" t="s">
        <v>200</v>
      </c>
      <c r="Q2928" s="46" t="s">
        <v>4</v>
      </c>
      <c r="R2928" s="46" t="s">
        <v>4</v>
      </c>
      <c r="W2928" s="46" t="s">
        <v>201</v>
      </c>
      <c r="AA2928" s="46">
        <v>18</v>
      </c>
      <c r="AB2928" s="46" t="s">
        <v>34</v>
      </c>
      <c r="AD2928" s="46" t="s">
        <v>201</v>
      </c>
      <c r="AE2928" s="46" t="e">
        <v>#N/A</v>
      </c>
    </row>
    <row r="2929" spans="1:31" hidden="1">
      <c r="A2929" s="46">
        <v>210</v>
      </c>
      <c r="B2929" s="46" t="s">
        <v>228</v>
      </c>
      <c r="C2929" s="46" t="s">
        <v>216</v>
      </c>
      <c r="D2929" s="46" t="s">
        <v>217</v>
      </c>
      <c r="E2929" s="46" t="s">
        <v>231</v>
      </c>
      <c r="F2929" s="46" t="s">
        <v>607</v>
      </c>
      <c r="G2929" s="44" t="s">
        <v>726</v>
      </c>
      <c r="H2929" s="44" t="s">
        <v>46</v>
      </c>
      <c r="I2929" s="46" t="s">
        <v>592</v>
      </c>
      <c r="J2929" s="44" t="s">
        <v>593</v>
      </c>
      <c r="K2929" s="46" t="s">
        <v>594</v>
      </c>
      <c r="L2929" s="46">
        <v>13474129500</v>
      </c>
      <c r="N2929" s="46" t="s">
        <v>186</v>
      </c>
      <c r="O2929" s="46">
        <v>0</v>
      </c>
      <c r="P2929" s="46" t="s">
        <v>193</v>
      </c>
      <c r="Q2929" s="46" t="s">
        <v>4</v>
      </c>
      <c r="R2929" s="46" t="s">
        <v>4</v>
      </c>
      <c r="W2929" s="46" t="s">
        <v>189</v>
      </c>
      <c r="AA2929" s="46">
        <v>18</v>
      </c>
      <c r="AB2929" s="46" t="s">
        <v>34</v>
      </c>
      <c r="AD2929" s="46" t="s">
        <v>190</v>
      </c>
      <c r="AE2929" s="46" t="e">
        <v>#N/A</v>
      </c>
    </row>
    <row r="2930" spans="1:31" hidden="1">
      <c r="A2930" s="46">
        <v>211</v>
      </c>
      <c r="B2930" s="46" t="s">
        <v>228</v>
      </c>
      <c r="C2930" s="46" t="s">
        <v>216</v>
      </c>
      <c r="D2930" s="46" t="s">
        <v>217</v>
      </c>
      <c r="E2930" s="46" t="s">
        <v>231</v>
      </c>
      <c r="F2930" s="46" t="s">
        <v>607</v>
      </c>
      <c r="G2930" s="44" t="s">
        <v>729</v>
      </c>
      <c r="H2930" s="44" t="s">
        <v>3</v>
      </c>
      <c r="I2930" s="46" t="s">
        <v>607</v>
      </c>
      <c r="J2930" s="44">
        <v>2933</v>
      </c>
      <c r="N2930" s="46" t="s">
        <v>186</v>
      </c>
      <c r="O2930" s="46">
        <v>0</v>
      </c>
      <c r="P2930" s="46" t="s">
        <v>193</v>
      </c>
      <c r="Q2930" s="46" t="s">
        <v>7</v>
      </c>
      <c r="R2930" s="46" t="s">
        <v>7</v>
      </c>
      <c r="W2930" s="46" t="s">
        <v>189</v>
      </c>
      <c r="AA2930" s="46">
        <v>4</v>
      </c>
      <c r="AB2930" s="46" t="s">
        <v>195</v>
      </c>
      <c r="AD2930" s="46" t="s">
        <v>190</v>
      </c>
      <c r="AE2930" s="46" t="e">
        <v>#N/A</v>
      </c>
    </row>
    <row r="2931" spans="1:31" hidden="1">
      <c r="A2931" s="46">
        <v>212</v>
      </c>
      <c r="B2931" s="46" t="s">
        <v>228</v>
      </c>
      <c r="C2931" s="46" t="s">
        <v>216</v>
      </c>
      <c r="D2931" s="46" t="s">
        <v>217</v>
      </c>
      <c r="E2931" s="46" t="s">
        <v>231</v>
      </c>
      <c r="F2931" s="46" t="s">
        <v>607</v>
      </c>
      <c r="G2931" s="44" t="s">
        <v>729</v>
      </c>
      <c r="H2931" s="44" t="s">
        <v>3</v>
      </c>
      <c r="I2931" s="46" t="s">
        <v>730</v>
      </c>
      <c r="J2931" s="44">
        <v>13754</v>
      </c>
      <c r="N2931" s="46" t="s">
        <v>203</v>
      </c>
      <c r="O2931" s="46">
        <v>0</v>
      </c>
      <c r="P2931" s="46" t="s">
        <v>200</v>
      </c>
      <c r="Q2931" s="46" t="s">
        <v>7</v>
      </c>
      <c r="R2931" s="46" t="s">
        <v>7</v>
      </c>
      <c r="W2931" s="46" t="s">
        <v>201</v>
      </c>
      <c r="AA2931" s="46">
        <v>4</v>
      </c>
      <c r="AB2931" s="46" t="s">
        <v>195</v>
      </c>
      <c r="AD2931" s="46" t="s">
        <v>201</v>
      </c>
      <c r="AE2931" s="46" t="e">
        <v>#N/A</v>
      </c>
    </row>
    <row r="2932" spans="1:31" hidden="1">
      <c r="A2932" s="46">
        <v>213</v>
      </c>
      <c r="B2932" s="46" t="s">
        <v>228</v>
      </c>
      <c r="C2932" s="46" t="s">
        <v>216</v>
      </c>
      <c r="D2932" s="46" t="s">
        <v>217</v>
      </c>
      <c r="E2932" s="46" t="s">
        <v>231</v>
      </c>
      <c r="F2932" s="46" t="s">
        <v>731</v>
      </c>
      <c r="G2932" s="44" t="s">
        <v>732</v>
      </c>
      <c r="H2932" s="44" t="s">
        <v>3</v>
      </c>
      <c r="I2932" s="46" t="s">
        <v>731</v>
      </c>
      <c r="J2932" s="44" t="s">
        <v>733</v>
      </c>
      <c r="N2932" s="46" t="s">
        <v>186</v>
      </c>
      <c r="O2932" s="46">
        <v>0</v>
      </c>
      <c r="P2932" s="46" t="s">
        <v>193</v>
      </c>
      <c r="Q2932" s="46" t="s">
        <v>4</v>
      </c>
      <c r="R2932" s="46" t="s">
        <v>4</v>
      </c>
      <c r="W2932" s="46" t="s">
        <v>189</v>
      </c>
      <c r="AA2932" s="46">
        <v>8</v>
      </c>
      <c r="AB2932" s="46" t="s">
        <v>34</v>
      </c>
      <c r="AD2932" s="46" t="s">
        <v>190</v>
      </c>
      <c r="AE2932" s="46" t="e">
        <v>#N/A</v>
      </c>
    </row>
    <row r="2933" spans="1:31" hidden="1">
      <c r="A2933" s="46">
        <v>214</v>
      </c>
      <c r="B2933" s="46" t="s">
        <v>228</v>
      </c>
      <c r="C2933" s="46" t="s">
        <v>216</v>
      </c>
      <c r="D2933" s="46" t="s">
        <v>217</v>
      </c>
      <c r="E2933" s="46" t="s">
        <v>231</v>
      </c>
      <c r="F2933" s="46" t="s">
        <v>731</v>
      </c>
      <c r="G2933" s="44" t="s">
        <v>732</v>
      </c>
      <c r="H2933" s="44" t="s">
        <v>8</v>
      </c>
      <c r="I2933" s="46" t="s">
        <v>734</v>
      </c>
      <c r="J2933" s="44" t="s">
        <v>735</v>
      </c>
      <c r="N2933" s="46" t="s">
        <v>203</v>
      </c>
      <c r="O2933" s="46">
        <v>0</v>
      </c>
      <c r="P2933" s="46" t="s">
        <v>200</v>
      </c>
      <c r="Q2933" s="46" t="s">
        <v>4</v>
      </c>
      <c r="R2933" s="46" t="s">
        <v>4</v>
      </c>
      <c r="W2933" s="46" t="s">
        <v>201</v>
      </c>
      <c r="AA2933" s="46">
        <v>8</v>
      </c>
      <c r="AB2933" s="46" t="s">
        <v>34</v>
      </c>
      <c r="AD2933" s="46" t="s">
        <v>201</v>
      </c>
      <c r="AE2933" s="46" t="e">
        <v>#N/A</v>
      </c>
    </row>
    <row r="2934" spans="1:31" hidden="1">
      <c r="A2934" s="46">
        <v>215</v>
      </c>
      <c r="B2934" s="46" t="s">
        <v>228</v>
      </c>
      <c r="C2934" s="46" t="s">
        <v>216</v>
      </c>
      <c r="D2934" s="46" t="s">
        <v>217</v>
      </c>
      <c r="E2934" s="46" t="s">
        <v>231</v>
      </c>
      <c r="F2934" s="46" t="s">
        <v>731</v>
      </c>
      <c r="G2934" s="44" t="s">
        <v>732</v>
      </c>
      <c r="H2934" s="44" t="s">
        <v>8</v>
      </c>
      <c r="I2934" s="46" t="s">
        <v>736</v>
      </c>
      <c r="J2934" s="44" t="s">
        <v>737</v>
      </c>
      <c r="N2934" s="46" t="s">
        <v>186</v>
      </c>
      <c r="O2934" s="46">
        <v>0</v>
      </c>
      <c r="P2934" s="46" t="s">
        <v>200</v>
      </c>
      <c r="Q2934" s="46" t="s">
        <v>4</v>
      </c>
      <c r="R2934" s="46" t="s">
        <v>4</v>
      </c>
      <c r="W2934" s="46" t="s">
        <v>201</v>
      </c>
      <c r="AA2934" s="46">
        <v>8</v>
      </c>
      <c r="AB2934" s="46" t="s">
        <v>34</v>
      </c>
      <c r="AD2934" s="46" t="s">
        <v>201</v>
      </c>
      <c r="AE2934" s="46" t="e">
        <v>#N/A</v>
      </c>
    </row>
    <row r="2935" spans="1:31" hidden="1">
      <c r="A2935" s="46">
        <v>216</v>
      </c>
      <c r="B2935" s="46" t="s">
        <v>228</v>
      </c>
      <c r="C2935" s="46" t="s">
        <v>216</v>
      </c>
      <c r="D2935" s="46" t="s">
        <v>217</v>
      </c>
      <c r="E2935" s="46" t="s">
        <v>231</v>
      </c>
      <c r="F2935" s="46" t="s">
        <v>731</v>
      </c>
      <c r="G2935" s="44" t="s">
        <v>732</v>
      </c>
      <c r="H2935" s="44" t="s">
        <v>46</v>
      </c>
      <c r="I2935" s="46" t="s">
        <v>592</v>
      </c>
      <c r="J2935" s="44" t="s">
        <v>593</v>
      </c>
      <c r="K2935" s="46" t="s">
        <v>594</v>
      </c>
      <c r="L2935" s="46">
        <v>13474129500</v>
      </c>
      <c r="N2935" s="46" t="s">
        <v>186</v>
      </c>
      <c r="O2935" s="46">
        <v>0</v>
      </c>
      <c r="P2935" s="46" t="s">
        <v>193</v>
      </c>
      <c r="Q2935" s="46" t="s">
        <v>4</v>
      </c>
      <c r="R2935" s="46" t="s">
        <v>4</v>
      </c>
      <c r="W2935" s="46" t="s">
        <v>189</v>
      </c>
      <c r="AA2935" s="46">
        <v>8</v>
      </c>
      <c r="AB2935" s="46" t="s">
        <v>34</v>
      </c>
      <c r="AD2935" s="46" t="s">
        <v>190</v>
      </c>
      <c r="AE2935" s="46" t="e">
        <v>#N/A</v>
      </c>
    </row>
    <row r="2936" spans="1:31" hidden="1">
      <c r="A2936" s="46">
        <v>217</v>
      </c>
      <c r="B2936" s="46" t="s">
        <v>228</v>
      </c>
      <c r="C2936" s="46" t="s">
        <v>216</v>
      </c>
      <c r="D2936" s="46" t="s">
        <v>217</v>
      </c>
      <c r="E2936" s="46" t="s">
        <v>231</v>
      </c>
      <c r="F2936" s="46" t="s">
        <v>741</v>
      </c>
      <c r="G2936" s="44" t="s">
        <v>742</v>
      </c>
      <c r="H2936" s="44" t="s">
        <v>3</v>
      </c>
      <c r="I2936" s="46" t="s">
        <v>741</v>
      </c>
      <c r="J2936" s="44">
        <v>12600</v>
      </c>
      <c r="N2936" s="46" t="s">
        <v>186</v>
      </c>
      <c r="O2936" s="46">
        <v>0</v>
      </c>
      <c r="P2936" s="46" t="s">
        <v>193</v>
      </c>
      <c r="Q2936" s="46" t="s">
        <v>4</v>
      </c>
      <c r="R2936" s="46" t="s">
        <v>4</v>
      </c>
      <c r="W2936" s="46" t="s">
        <v>189</v>
      </c>
      <c r="AA2936" s="46">
        <v>9</v>
      </c>
      <c r="AB2936" s="46" t="s">
        <v>34</v>
      </c>
      <c r="AD2936" s="46" t="s">
        <v>190</v>
      </c>
      <c r="AE2936" s="46" t="e">
        <v>#N/A</v>
      </c>
    </row>
    <row r="2937" spans="1:31" hidden="1">
      <c r="A2937" s="46">
        <v>218</v>
      </c>
      <c r="B2937" s="46" t="s">
        <v>228</v>
      </c>
      <c r="C2937" s="46" t="s">
        <v>216</v>
      </c>
      <c r="D2937" s="46" t="s">
        <v>217</v>
      </c>
      <c r="E2937" s="46" t="s">
        <v>231</v>
      </c>
      <c r="F2937" s="46" t="s">
        <v>741</v>
      </c>
      <c r="G2937" s="44" t="s">
        <v>742</v>
      </c>
      <c r="H2937" s="44" t="s">
        <v>5</v>
      </c>
      <c r="I2937" s="46" t="s">
        <v>743</v>
      </c>
      <c r="J2937" s="44" t="s">
        <v>744</v>
      </c>
      <c r="N2937" s="46" t="s">
        <v>186</v>
      </c>
      <c r="O2937" s="46">
        <v>0</v>
      </c>
      <c r="P2937" s="46" t="s">
        <v>200</v>
      </c>
      <c r="Q2937" s="46" t="s">
        <v>4</v>
      </c>
      <c r="R2937" s="46" t="s">
        <v>4</v>
      </c>
      <c r="W2937" s="46" t="s">
        <v>201</v>
      </c>
      <c r="AA2937" s="46">
        <v>9</v>
      </c>
      <c r="AB2937" s="46" t="s">
        <v>34</v>
      </c>
      <c r="AD2937" s="46" t="s">
        <v>201</v>
      </c>
      <c r="AE2937" s="46" t="e">
        <v>#N/A</v>
      </c>
    </row>
    <row r="2938" spans="1:31" hidden="1">
      <c r="A2938" s="46">
        <v>219</v>
      </c>
      <c r="B2938" s="46" t="s">
        <v>228</v>
      </c>
      <c r="C2938" s="46" t="s">
        <v>216</v>
      </c>
      <c r="D2938" s="46" t="s">
        <v>217</v>
      </c>
      <c r="E2938" s="46" t="s">
        <v>231</v>
      </c>
      <c r="F2938" s="46" t="s">
        <v>741</v>
      </c>
      <c r="G2938" s="44" t="s">
        <v>742</v>
      </c>
      <c r="H2938" s="44" t="s">
        <v>5</v>
      </c>
      <c r="I2938" s="46" t="s">
        <v>745</v>
      </c>
      <c r="J2938" s="44" t="s">
        <v>746</v>
      </c>
      <c r="N2938" s="46" t="s">
        <v>203</v>
      </c>
      <c r="O2938" s="46">
        <v>0</v>
      </c>
      <c r="P2938" s="46" t="s">
        <v>200</v>
      </c>
      <c r="Q2938" s="46" t="s">
        <v>4</v>
      </c>
      <c r="R2938" s="46" t="s">
        <v>4</v>
      </c>
      <c r="W2938" s="46" t="s">
        <v>201</v>
      </c>
      <c r="AA2938" s="46">
        <v>9</v>
      </c>
      <c r="AB2938" s="46" t="s">
        <v>34</v>
      </c>
      <c r="AD2938" s="46" t="s">
        <v>201</v>
      </c>
      <c r="AE2938" s="46" t="e">
        <v>#N/A</v>
      </c>
    </row>
    <row r="2939" spans="1:31" hidden="1">
      <c r="A2939" s="46">
        <v>220</v>
      </c>
      <c r="B2939" s="46" t="s">
        <v>228</v>
      </c>
      <c r="C2939" s="46" t="s">
        <v>216</v>
      </c>
      <c r="D2939" s="46" t="s">
        <v>217</v>
      </c>
      <c r="E2939" s="46" t="s">
        <v>231</v>
      </c>
      <c r="F2939" s="46" t="s">
        <v>741</v>
      </c>
      <c r="G2939" s="44" t="s">
        <v>742</v>
      </c>
      <c r="H2939" s="44" t="s">
        <v>192</v>
      </c>
      <c r="I2939" s="46" t="s">
        <v>747</v>
      </c>
      <c r="J2939" s="44" t="s">
        <v>748</v>
      </c>
      <c r="N2939" s="46" t="s">
        <v>186</v>
      </c>
      <c r="O2939" s="46">
        <v>0</v>
      </c>
      <c r="P2939" s="46" t="s">
        <v>200</v>
      </c>
      <c r="Q2939" s="46" t="s">
        <v>4</v>
      </c>
      <c r="R2939" s="46" t="s">
        <v>4</v>
      </c>
      <c r="W2939" s="46" t="s">
        <v>201</v>
      </c>
      <c r="AA2939" s="46">
        <v>9</v>
      </c>
      <c r="AB2939" s="46" t="s">
        <v>34</v>
      </c>
      <c r="AD2939" s="46" t="s">
        <v>201</v>
      </c>
      <c r="AE2939" s="46" t="e">
        <v>#N/A</v>
      </c>
    </row>
    <row r="2940" spans="1:31" hidden="1">
      <c r="A2940" s="46">
        <v>221</v>
      </c>
      <c r="B2940" s="46" t="s">
        <v>228</v>
      </c>
      <c r="C2940" s="46" t="s">
        <v>216</v>
      </c>
      <c r="D2940" s="46" t="s">
        <v>217</v>
      </c>
      <c r="E2940" s="46" t="s">
        <v>231</v>
      </c>
      <c r="F2940" s="46" t="s">
        <v>741</v>
      </c>
      <c r="G2940" s="44" t="s">
        <v>742</v>
      </c>
      <c r="H2940" s="44" t="s">
        <v>46</v>
      </c>
      <c r="I2940" s="46" t="s">
        <v>592</v>
      </c>
      <c r="J2940" s="44" t="s">
        <v>593</v>
      </c>
      <c r="K2940" s="46" t="s">
        <v>594</v>
      </c>
      <c r="L2940" s="46">
        <v>13474129500</v>
      </c>
      <c r="N2940" s="46" t="s">
        <v>186</v>
      </c>
      <c r="O2940" s="46">
        <v>0</v>
      </c>
      <c r="P2940" s="46" t="s">
        <v>193</v>
      </c>
      <c r="Q2940" s="46" t="s">
        <v>4</v>
      </c>
      <c r="R2940" s="46" t="s">
        <v>4</v>
      </c>
      <c r="W2940" s="46" t="s">
        <v>189</v>
      </c>
      <c r="AA2940" s="46">
        <v>9</v>
      </c>
      <c r="AB2940" s="46" t="s">
        <v>34</v>
      </c>
      <c r="AD2940" s="46" t="s">
        <v>190</v>
      </c>
      <c r="AE2940" s="46" t="e">
        <v>#N/A</v>
      </c>
    </row>
    <row r="2941" spans="1:31" hidden="1">
      <c r="A2941" s="46">
        <v>222</v>
      </c>
      <c r="B2941" s="46" t="s">
        <v>228</v>
      </c>
      <c r="C2941" s="46" t="s">
        <v>216</v>
      </c>
      <c r="D2941" s="46" t="s">
        <v>217</v>
      </c>
      <c r="E2941" s="46" t="s">
        <v>231</v>
      </c>
      <c r="F2941" s="46" t="s">
        <v>648</v>
      </c>
      <c r="G2941" s="44" t="s">
        <v>649</v>
      </c>
      <c r="H2941" s="44" t="s">
        <v>3</v>
      </c>
      <c r="I2941" s="46" t="s">
        <v>648</v>
      </c>
      <c r="J2941" s="44" t="s">
        <v>650</v>
      </c>
      <c r="N2941" s="46" t="s">
        <v>186</v>
      </c>
      <c r="O2941" s="46">
        <v>0</v>
      </c>
      <c r="P2941" s="46" t="s">
        <v>193</v>
      </c>
      <c r="Q2941" s="46" t="s">
        <v>6</v>
      </c>
      <c r="R2941" s="46" t="s">
        <v>6</v>
      </c>
      <c r="S2941" s="46" t="s">
        <v>194</v>
      </c>
      <c r="T2941" s="46" t="s">
        <v>194</v>
      </c>
      <c r="U2941" s="46" t="s">
        <v>194</v>
      </c>
      <c r="W2941" s="46" t="s">
        <v>189</v>
      </c>
      <c r="Z2941" s="46" t="s">
        <v>199</v>
      </c>
      <c r="AA2941" s="46">
        <v>14</v>
      </c>
      <c r="AB2941" s="46" t="s">
        <v>507</v>
      </c>
      <c r="AC2941" s="46" t="s">
        <v>651</v>
      </c>
      <c r="AD2941" s="46" t="s">
        <v>190</v>
      </c>
      <c r="AE2941" s="46">
        <v>0</v>
      </c>
    </row>
    <row r="2942" spans="1:31" hidden="1">
      <c r="A2942" s="46">
        <v>223</v>
      </c>
      <c r="B2942" s="46" t="s">
        <v>228</v>
      </c>
      <c r="C2942" s="46" t="s">
        <v>216</v>
      </c>
      <c r="D2942" s="46" t="s">
        <v>217</v>
      </c>
      <c r="E2942" s="46" t="s">
        <v>231</v>
      </c>
      <c r="F2942" s="46" t="s">
        <v>648</v>
      </c>
      <c r="G2942" s="44" t="s">
        <v>649</v>
      </c>
      <c r="H2942" s="44" t="s">
        <v>3</v>
      </c>
      <c r="I2942" s="46" t="s">
        <v>652</v>
      </c>
      <c r="J2942" s="44" t="s">
        <v>653</v>
      </c>
      <c r="K2942" s="46" t="s">
        <v>654</v>
      </c>
      <c r="L2942" s="46" t="s">
        <v>655</v>
      </c>
      <c r="M2942" s="46">
        <v>42248</v>
      </c>
      <c r="N2942" s="46" t="s">
        <v>203</v>
      </c>
      <c r="O2942" s="46">
        <v>0</v>
      </c>
      <c r="P2942" s="46" t="s">
        <v>200</v>
      </c>
      <c r="Q2942" s="46" t="s">
        <v>6</v>
      </c>
      <c r="R2942" s="46" t="s">
        <v>6</v>
      </c>
      <c r="S2942" s="46" t="s">
        <v>194</v>
      </c>
      <c r="T2942" s="46" t="s">
        <v>194</v>
      </c>
      <c r="U2942" s="46" t="s">
        <v>194</v>
      </c>
      <c r="W2942" s="46" t="s">
        <v>201</v>
      </c>
      <c r="Z2942" s="46" t="s">
        <v>199</v>
      </c>
      <c r="AA2942" s="46">
        <v>14</v>
      </c>
      <c r="AB2942" s="46" t="s">
        <v>507</v>
      </c>
      <c r="AC2942" s="46" t="s">
        <v>651</v>
      </c>
      <c r="AD2942" s="46" t="s">
        <v>201</v>
      </c>
      <c r="AE2942" s="46">
        <v>0</v>
      </c>
    </row>
    <row r="2943" spans="1:31" hidden="1">
      <c r="A2943" s="46">
        <v>224</v>
      </c>
      <c r="B2943" s="46" t="s">
        <v>228</v>
      </c>
      <c r="C2943" s="46" t="s">
        <v>216</v>
      </c>
      <c r="D2943" s="46" t="s">
        <v>217</v>
      </c>
      <c r="E2943" s="46" t="s">
        <v>231</v>
      </c>
      <c r="F2943" s="46" t="s">
        <v>648</v>
      </c>
      <c r="G2943" s="44" t="s">
        <v>649</v>
      </c>
      <c r="H2943" s="44" t="s">
        <v>46</v>
      </c>
      <c r="I2943" s="46" t="s">
        <v>666</v>
      </c>
      <c r="J2943" s="44" t="s">
        <v>667</v>
      </c>
      <c r="N2943" s="46" t="s">
        <v>186</v>
      </c>
      <c r="O2943" s="46">
        <v>0</v>
      </c>
      <c r="P2943" s="46" t="s">
        <v>193</v>
      </c>
      <c r="Q2943" s="46" t="s">
        <v>6</v>
      </c>
      <c r="R2943" s="46" t="s">
        <v>6</v>
      </c>
      <c r="S2943" s="46" t="s">
        <v>194</v>
      </c>
      <c r="T2943" s="46" t="s">
        <v>194</v>
      </c>
      <c r="U2943" s="46" t="s">
        <v>194</v>
      </c>
      <c r="W2943" s="46" t="s">
        <v>189</v>
      </c>
      <c r="Z2943" s="46" t="s">
        <v>199</v>
      </c>
      <c r="AA2943" s="46">
        <v>14</v>
      </c>
      <c r="AB2943" s="46" t="s">
        <v>507</v>
      </c>
      <c r="AC2943" s="46" t="s">
        <v>651</v>
      </c>
      <c r="AD2943" s="46" t="s">
        <v>190</v>
      </c>
      <c r="AE2943" s="46">
        <v>0</v>
      </c>
    </row>
    <row r="2944" spans="1:31" hidden="1">
      <c r="A2944" s="46">
        <v>225</v>
      </c>
      <c r="B2944" s="46" t="s">
        <v>228</v>
      </c>
      <c r="C2944" s="46" t="s">
        <v>216</v>
      </c>
      <c r="D2944" s="46" t="s">
        <v>217</v>
      </c>
      <c r="E2944" s="46" t="s">
        <v>231</v>
      </c>
      <c r="F2944" s="46" t="s">
        <v>699</v>
      </c>
      <c r="G2944" s="44" t="s">
        <v>700</v>
      </c>
      <c r="H2944" s="44" t="s">
        <v>3</v>
      </c>
      <c r="I2944" s="46" t="s">
        <v>699</v>
      </c>
      <c r="J2944" s="44">
        <v>4430</v>
      </c>
      <c r="K2944" s="46" t="s">
        <v>701</v>
      </c>
      <c r="L2944" s="46">
        <v>18992086208</v>
      </c>
      <c r="M2944" s="46">
        <v>42248</v>
      </c>
      <c r="N2944" s="46" t="s">
        <v>186</v>
      </c>
      <c r="O2944" s="46">
        <v>0</v>
      </c>
      <c r="P2944" s="46" t="s">
        <v>200</v>
      </c>
      <c r="Q2944" s="46" t="s">
        <v>7</v>
      </c>
      <c r="R2944" s="46" t="s">
        <v>4</v>
      </c>
      <c r="S2944" s="46" t="s">
        <v>194</v>
      </c>
      <c r="T2944" s="46" t="s">
        <v>194</v>
      </c>
      <c r="U2944" s="46" t="s">
        <v>194</v>
      </c>
      <c r="W2944" s="46" t="s">
        <v>201</v>
      </c>
      <c r="Z2944" s="46" t="s">
        <v>199</v>
      </c>
      <c r="AA2944" s="46">
        <v>14</v>
      </c>
      <c r="AB2944" s="46" t="s">
        <v>507</v>
      </c>
      <c r="AC2944" s="46" t="s">
        <v>651</v>
      </c>
      <c r="AD2944" s="46" t="s">
        <v>201</v>
      </c>
      <c r="AE2944" s="46">
        <v>0</v>
      </c>
    </row>
    <row r="2945" spans="1:31" hidden="1">
      <c r="A2945" s="46">
        <v>226</v>
      </c>
      <c r="B2945" s="46" t="s">
        <v>228</v>
      </c>
      <c r="C2945" s="46" t="s">
        <v>216</v>
      </c>
      <c r="D2945" s="46" t="s">
        <v>217</v>
      </c>
      <c r="E2945" s="46" t="s">
        <v>231</v>
      </c>
      <c r="F2945" s="46" t="s">
        <v>699</v>
      </c>
      <c r="G2945" s="44" t="s">
        <v>700</v>
      </c>
      <c r="H2945" s="44" t="s">
        <v>9</v>
      </c>
      <c r="I2945" s="46" t="s">
        <v>1019</v>
      </c>
      <c r="J2945" s="44">
        <v>49539</v>
      </c>
      <c r="N2945" s="46" t="s">
        <v>203</v>
      </c>
      <c r="O2945" s="46">
        <v>0</v>
      </c>
      <c r="P2945" s="46" t="s">
        <v>200</v>
      </c>
      <c r="Q2945" s="46" t="s">
        <v>7</v>
      </c>
      <c r="R2945" s="46" t="s">
        <v>4</v>
      </c>
      <c r="S2945" s="46" t="s">
        <v>194</v>
      </c>
      <c r="T2945" s="46" t="s">
        <v>194</v>
      </c>
      <c r="U2945" s="46" t="s">
        <v>194</v>
      </c>
      <c r="W2945" s="46" t="s">
        <v>201</v>
      </c>
      <c r="Z2945" s="46" t="s">
        <v>199</v>
      </c>
      <c r="AA2945" s="46">
        <v>14</v>
      </c>
      <c r="AB2945" s="46" t="s">
        <v>507</v>
      </c>
      <c r="AC2945" s="46" t="s">
        <v>651</v>
      </c>
      <c r="AD2945" s="46" t="s">
        <v>201</v>
      </c>
      <c r="AE2945" s="46">
        <v>0</v>
      </c>
    </row>
    <row r="2946" spans="1:31" hidden="1">
      <c r="A2946" s="46">
        <v>227</v>
      </c>
      <c r="B2946" s="46" t="s">
        <v>228</v>
      </c>
      <c r="C2946" s="46" t="s">
        <v>216</v>
      </c>
      <c r="D2946" s="46" t="s">
        <v>217</v>
      </c>
      <c r="E2946" s="46" t="s">
        <v>231</v>
      </c>
      <c r="F2946" s="46" t="s">
        <v>699</v>
      </c>
      <c r="G2946" s="44" t="s">
        <v>700</v>
      </c>
      <c r="H2946" s="44" t="s">
        <v>5</v>
      </c>
      <c r="I2946" s="46" t="s">
        <v>1020</v>
      </c>
      <c r="J2946" s="44">
        <v>18640</v>
      </c>
      <c r="N2946" s="46" t="s">
        <v>203</v>
      </c>
      <c r="O2946" s="46" t="s">
        <v>187</v>
      </c>
      <c r="P2946" s="46" t="s">
        <v>200</v>
      </c>
      <c r="Q2946" s="46" t="s">
        <v>7</v>
      </c>
      <c r="R2946" s="46" t="s">
        <v>4</v>
      </c>
      <c r="S2946" s="46" t="s">
        <v>194</v>
      </c>
      <c r="T2946" s="46" t="s">
        <v>194</v>
      </c>
      <c r="U2946" s="46" t="s">
        <v>194</v>
      </c>
      <c r="W2946" s="46" t="s">
        <v>201</v>
      </c>
      <c r="Z2946" s="46" t="s">
        <v>199</v>
      </c>
      <c r="AA2946" s="46">
        <v>14</v>
      </c>
      <c r="AB2946" s="46" t="s">
        <v>507</v>
      </c>
      <c r="AC2946" s="46" t="s">
        <v>651</v>
      </c>
      <c r="AD2946" s="46" t="s">
        <v>201</v>
      </c>
      <c r="AE2946" s="46">
        <v>0</v>
      </c>
    </row>
    <row r="2947" spans="1:31" hidden="1">
      <c r="A2947" s="46">
        <v>228</v>
      </c>
      <c r="B2947" s="46" t="s">
        <v>228</v>
      </c>
      <c r="C2947" s="46" t="s">
        <v>216</v>
      </c>
      <c r="D2947" s="46" t="s">
        <v>217</v>
      </c>
      <c r="E2947" s="46" t="s">
        <v>231</v>
      </c>
      <c r="F2947" s="46" t="s">
        <v>699</v>
      </c>
      <c r="G2947" s="44" t="s">
        <v>700</v>
      </c>
      <c r="H2947" s="44" t="s">
        <v>8</v>
      </c>
      <c r="I2947" s="46" t="s">
        <v>1021</v>
      </c>
      <c r="J2947" s="44">
        <v>58507</v>
      </c>
      <c r="N2947" s="46" t="s">
        <v>203</v>
      </c>
      <c r="O2947" s="46">
        <v>0</v>
      </c>
      <c r="P2947" s="46" t="s">
        <v>200</v>
      </c>
      <c r="Q2947" s="46" t="s">
        <v>7</v>
      </c>
      <c r="R2947" s="46" t="s">
        <v>4</v>
      </c>
      <c r="S2947" s="46" t="s">
        <v>194</v>
      </c>
      <c r="T2947" s="46" t="s">
        <v>194</v>
      </c>
      <c r="U2947" s="46" t="s">
        <v>194</v>
      </c>
      <c r="W2947" s="46" t="s">
        <v>201</v>
      </c>
      <c r="Z2947" s="46" t="s">
        <v>199</v>
      </c>
      <c r="AA2947" s="46">
        <v>14</v>
      </c>
      <c r="AB2947" s="46" t="s">
        <v>507</v>
      </c>
      <c r="AC2947" s="46" t="s">
        <v>651</v>
      </c>
      <c r="AD2947" s="46" t="s">
        <v>201</v>
      </c>
      <c r="AE2947" s="46">
        <v>0</v>
      </c>
    </row>
    <row r="2948" spans="1:31" hidden="1">
      <c r="A2948" s="46">
        <v>229</v>
      </c>
      <c r="B2948" s="46" t="s">
        <v>228</v>
      </c>
      <c r="C2948" s="46" t="s">
        <v>216</v>
      </c>
      <c r="D2948" s="46" t="s">
        <v>217</v>
      </c>
      <c r="E2948" s="46" t="s">
        <v>231</v>
      </c>
      <c r="F2948" s="46" t="s">
        <v>699</v>
      </c>
      <c r="G2948" s="44" t="s">
        <v>700</v>
      </c>
      <c r="H2948" s="44" t="s">
        <v>46</v>
      </c>
      <c r="I2948" s="46" t="s">
        <v>666</v>
      </c>
      <c r="J2948" s="44" t="s">
        <v>667</v>
      </c>
      <c r="L2948" s="46">
        <v>13399283941</v>
      </c>
      <c r="M2948" s="46">
        <v>42422</v>
      </c>
      <c r="N2948" s="46" t="s">
        <v>186</v>
      </c>
      <c r="O2948" s="46">
        <v>0</v>
      </c>
      <c r="P2948" s="46" t="s">
        <v>193</v>
      </c>
      <c r="Q2948" s="46" t="s">
        <v>7</v>
      </c>
      <c r="R2948" s="46" t="s">
        <v>4</v>
      </c>
      <c r="S2948" s="46" t="s">
        <v>194</v>
      </c>
      <c r="T2948" s="46" t="s">
        <v>194</v>
      </c>
      <c r="U2948" s="46" t="s">
        <v>194</v>
      </c>
      <c r="W2948" s="46" t="s">
        <v>189</v>
      </c>
      <c r="Z2948" s="46" t="s">
        <v>199</v>
      </c>
      <c r="AA2948" s="46">
        <v>14</v>
      </c>
      <c r="AB2948" s="46" t="s">
        <v>507</v>
      </c>
      <c r="AC2948" s="46" t="s">
        <v>651</v>
      </c>
      <c r="AD2948" s="46" t="s">
        <v>190</v>
      </c>
      <c r="AE2948" s="46">
        <v>0</v>
      </c>
    </row>
    <row r="2949" spans="1:31" hidden="1">
      <c r="A2949" s="46">
        <v>230</v>
      </c>
      <c r="B2949" s="46" t="s">
        <v>228</v>
      </c>
      <c r="C2949" s="46" t="s">
        <v>216</v>
      </c>
      <c r="D2949" s="46" t="s">
        <v>217</v>
      </c>
      <c r="E2949" s="46" t="s">
        <v>231</v>
      </c>
      <c r="F2949" s="46" t="s">
        <v>749</v>
      </c>
      <c r="G2949" s="44" t="s">
        <v>752</v>
      </c>
      <c r="H2949" s="44" t="s">
        <v>3</v>
      </c>
      <c r="I2949" s="46" t="s">
        <v>749</v>
      </c>
      <c r="J2949" s="44" t="s">
        <v>750</v>
      </c>
      <c r="N2949" s="46" t="s">
        <v>186</v>
      </c>
      <c r="O2949" s="46">
        <v>0</v>
      </c>
      <c r="P2949" s="46" t="s">
        <v>200</v>
      </c>
      <c r="Q2949" s="46" t="s">
        <v>4</v>
      </c>
      <c r="R2949" s="46" t="s">
        <v>4</v>
      </c>
      <c r="W2949" s="46" t="s">
        <v>201</v>
      </c>
      <c r="AA2949" s="46">
        <v>8</v>
      </c>
      <c r="AB2949" s="46" t="s">
        <v>507</v>
      </c>
      <c r="AD2949" s="46" t="s">
        <v>201</v>
      </c>
      <c r="AE2949" s="46" t="e">
        <v>#N/A</v>
      </c>
    </row>
    <row r="2950" spans="1:31" hidden="1">
      <c r="A2950" s="46">
        <v>231</v>
      </c>
      <c r="B2950" s="46" t="s">
        <v>228</v>
      </c>
      <c r="C2950" s="46" t="s">
        <v>216</v>
      </c>
      <c r="D2950" s="46" t="s">
        <v>217</v>
      </c>
      <c r="E2950" s="46" t="s">
        <v>231</v>
      </c>
      <c r="F2950" s="46" t="s">
        <v>749</v>
      </c>
      <c r="G2950" s="44" t="s">
        <v>752</v>
      </c>
      <c r="H2950" s="44" t="s">
        <v>5</v>
      </c>
      <c r="I2950" s="46" t="s">
        <v>751</v>
      </c>
      <c r="J2950" s="44">
        <v>2813</v>
      </c>
      <c r="N2950" s="46" t="s">
        <v>186</v>
      </c>
      <c r="O2950" s="46" t="s">
        <v>187</v>
      </c>
      <c r="P2950" s="46" t="s">
        <v>200</v>
      </c>
      <c r="Q2950" s="46" t="s">
        <v>4</v>
      </c>
      <c r="R2950" s="46" t="s">
        <v>4</v>
      </c>
      <c r="W2950" s="46" t="s">
        <v>201</v>
      </c>
      <c r="AA2950" s="46">
        <v>8</v>
      </c>
      <c r="AB2950" s="46" t="s">
        <v>507</v>
      </c>
      <c r="AD2950" s="46" t="s">
        <v>201</v>
      </c>
      <c r="AE2950" s="46" t="e">
        <v>#N/A</v>
      </c>
    </row>
    <row r="2951" spans="1:31" hidden="1">
      <c r="A2951" s="46">
        <v>232</v>
      </c>
      <c r="B2951" s="46" t="s">
        <v>228</v>
      </c>
      <c r="C2951" s="46" t="s">
        <v>216</v>
      </c>
      <c r="D2951" s="46" t="s">
        <v>217</v>
      </c>
      <c r="E2951" s="46" t="s">
        <v>231</v>
      </c>
      <c r="F2951" s="46" t="s">
        <v>749</v>
      </c>
      <c r="G2951" s="44" t="s">
        <v>752</v>
      </c>
      <c r="H2951" s="44" t="s">
        <v>46</v>
      </c>
      <c r="I2951" s="46" t="s">
        <v>666</v>
      </c>
      <c r="J2951" s="44" t="s">
        <v>667</v>
      </c>
      <c r="N2951" s="46" t="s">
        <v>186</v>
      </c>
      <c r="O2951" s="46">
        <v>0</v>
      </c>
      <c r="P2951" s="46" t="s">
        <v>193</v>
      </c>
      <c r="Q2951" s="46" t="s">
        <v>4</v>
      </c>
      <c r="R2951" s="46" t="s">
        <v>4</v>
      </c>
      <c r="W2951" s="46" t="s">
        <v>189</v>
      </c>
      <c r="AA2951" s="46">
        <v>8</v>
      </c>
      <c r="AB2951" s="46" t="s">
        <v>507</v>
      </c>
      <c r="AD2951" s="46" t="s">
        <v>190</v>
      </c>
      <c r="AE2951" s="46">
        <v>0</v>
      </c>
    </row>
    <row r="2952" spans="1:31" hidden="1">
      <c r="A2952" s="46">
        <v>233</v>
      </c>
      <c r="B2952" s="46" t="s">
        <v>228</v>
      </c>
      <c r="C2952" s="46" t="s">
        <v>216</v>
      </c>
      <c r="D2952" s="46" t="s">
        <v>217</v>
      </c>
      <c r="E2952" s="46" t="s">
        <v>231</v>
      </c>
      <c r="F2952" s="46" t="s">
        <v>749</v>
      </c>
      <c r="G2952" s="44" t="s">
        <v>754</v>
      </c>
      <c r="H2952" s="44" t="s">
        <v>3</v>
      </c>
      <c r="I2952" s="46" t="s">
        <v>749</v>
      </c>
      <c r="J2952" s="44" t="s">
        <v>750</v>
      </c>
      <c r="N2952" s="46" t="s">
        <v>186</v>
      </c>
      <c r="O2952" s="46">
        <v>0</v>
      </c>
      <c r="P2952" s="46" t="s">
        <v>200</v>
      </c>
      <c r="Q2952" s="46" t="s">
        <v>4</v>
      </c>
      <c r="R2952" s="46" t="s">
        <v>4</v>
      </c>
      <c r="W2952" s="46" t="s">
        <v>201</v>
      </c>
      <c r="AA2952" s="46">
        <v>10</v>
      </c>
      <c r="AB2952" s="46" t="s">
        <v>507</v>
      </c>
      <c r="AD2952" s="46" t="s">
        <v>201</v>
      </c>
      <c r="AE2952" s="46" t="e">
        <v>#N/A</v>
      </c>
    </row>
    <row r="2953" spans="1:31" hidden="1">
      <c r="A2953" s="46">
        <v>234</v>
      </c>
      <c r="B2953" s="46" t="s">
        <v>228</v>
      </c>
      <c r="C2953" s="46" t="s">
        <v>216</v>
      </c>
      <c r="D2953" s="46" t="s">
        <v>217</v>
      </c>
      <c r="E2953" s="46" t="s">
        <v>231</v>
      </c>
      <c r="F2953" s="46" t="s">
        <v>749</v>
      </c>
      <c r="G2953" s="44" t="s">
        <v>754</v>
      </c>
      <c r="H2953" s="44" t="s">
        <v>3</v>
      </c>
      <c r="I2953" s="46" t="s">
        <v>755</v>
      </c>
      <c r="J2953" s="44">
        <v>3823</v>
      </c>
      <c r="N2953" s="46" t="s">
        <v>203</v>
      </c>
      <c r="O2953" s="46">
        <v>0</v>
      </c>
      <c r="P2953" s="46" t="s">
        <v>200</v>
      </c>
      <c r="Q2953" s="46" t="s">
        <v>4</v>
      </c>
      <c r="R2953" s="46" t="s">
        <v>4</v>
      </c>
      <c r="W2953" s="46" t="s">
        <v>201</v>
      </c>
      <c r="AA2953" s="46">
        <v>10</v>
      </c>
      <c r="AB2953" s="46" t="s">
        <v>507</v>
      </c>
      <c r="AD2953" s="46" t="s">
        <v>190</v>
      </c>
      <c r="AE2953" s="46" t="e">
        <v>#N/A</v>
      </c>
    </row>
    <row r="2954" spans="1:31" hidden="1">
      <c r="A2954" s="46">
        <v>235</v>
      </c>
      <c r="B2954" s="46" t="s">
        <v>228</v>
      </c>
      <c r="C2954" s="46" t="s">
        <v>216</v>
      </c>
      <c r="D2954" s="46" t="s">
        <v>217</v>
      </c>
      <c r="E2954" s="46" t="s">
        <v>231</v>
      </c>
      <c r="F2954" s="46" t="s">
        <v>749</v>
      </c>
      <c r="G2954" s="44" t="s">
        <v>754</v>
      </c>
      <c r="H2954" s="44" t="s">
        <v>46</v>
      </c>
      <c r="I2954" s="46" t="s">
        <v>666</v>
      </c>
      <c r="J2954" s="44" t="s">
        <v>667</v>
      </c>
      <c r="N2954" s="46" t="s">
        <v>186</v>
      </c>
      <c r="O2954" s="46">
        <v>0</v>
      </c>
      <c r="P2954" s="46" t="s">
        <v>193</v>
      </c>
      <c r="Q2954" s="46" t="s">
        <v>4</v>
      </c>
      <c r="R2954" s="46" t="s">
        <v>4</v>
      </c>
      <c r="W2954" s="46" t="s">
        <v>189</v>
      </c>
      <c r="AA2954" s="46">
        <v>10</v>
      </c>
      <c r="AB2954" s="46" t="s">
        <v>507</v>
      </c>
      <c r="AD2954" s="46" t="s">
        <v>190</v>
      </c>
      <c r="AE2954" s="46">
        <v>0</v>
      </c>
    </row>
    <row r="2955" spans="1:31" hidden="1">
      <c r="A2955" s="46">
        <v>236</v>
      </c>
      <c r="B2955" s="46" t="s">
        <v>228</v>
      </c>
      <c r="C2955" s="46" t="s">
        <v>216</v>
      </c>
      <c r="D2955" s="46" t="s">
        <v>217</v>
      </c>
      <c r="E2955" s="46" t="s">
        <v>231</v>
      </c>
      <c r="F2955" s="46" t="s">
        <v>749</v>
      </c>
      <c r="G2955" s="44" t="s">
        <v>756</v>
      </c>
      <c r="H2955" s="44" t="s">
        <v>3</v>
      </c>
      <c r="I2955" s="46" t="s">
        <v>749</v>
      </c>
      <c r="J2955" s="44" t="s">
        <v>750</v>
      </c>
      <c r="N2955" s="46" t="s">
        <v>186</v>
      </c>
      <c r="O2955" s="46">
        <v>0</v>
      </c>
      <c r="P2955" s="46" t="s">
        <v>200</v>
      </c>
      <c r="Q2955" s="46" t="s">
        <v>4</v>
      </c>
      <c r="R2955" s="46" t="s">
        <v>4</v>
      </c>
      <c r="W2955" s="46" t="s">
        <v>201</v>
      </c>
      <c r="AA2955" s="46">
        <v>9</v>
      </c>
      <c r="AB2955" s="46" t="s">
        <v>507</v>
      </c>
      <c r="AD2955" s="46" t="s">
        <v>201</v>
      </c>
      <c r="AE2955" s="46" t="e">
        <v>#N/A</v>
      </c>
    </row>
    <row r="2956" spans="1:31" hidden="1">
      <c r="A2956" s="46">
        <v>237</v>
      </c>
      <c r="B2956" s="46" t="s">
        <v>228</v>
      </c>
      <c r="C2956" s="46" t="s">
        <v>216</v>
      </c>
      <c r="D2956" s="46" t="s">
        <v>217</v>
      </c>
      <c r="E2956" s="46" t="s">
        <v>231</v>
      </c>
      <c r="F2956" s="46" t="s">
        <v>749</v>
      </c>
      <c r="G2956" s="44" t="s">
        <v>756</v>
      </c>
      <c r="H2956" s="44" t="s">
        <v>3</v>
      </c>
      <c r="I2956" s="46" t="s">
        <v>755</v>
      </c>
      <c r="J2956" s="44">
        <v>3823</v>
      </c>
      <c r="N2956" s="46" t="s">
        <v>203</v>
      </c>
      <c r="O2956" s="46">
        <v>0</v>
      </c>
      <c r="P2956" s="46" t="s">
        <v>200</v>
      </c>
      <c r="Q2956" s="46" t="s">
        <v>4</v>
      </c>
      <c r="R2956" s="46" t="s">
        <v>4</v>
      </c>
      <c r="W2956" s="46" t="s">
        <v>201</v>
      </c>
      <c r="AA2956" s="46">
        <v>9</v>
      </c>
      <c r="AB2956" s="46" t="s">
        <v>507</v>
      </c>
      <c r="AD2956" s="46" t="s">
        <v>190</v>
      </c>
      <c r="AE2956" s="46" t="e">
        <v>#N/A</v>
      </c>
    </row>
    <row r="2957" spans="1:31" hidden="1">
      <c r="A2957" s="46">
        <v>238</v>
      </c>
      <c r="B2957" s="46" t="s">
        <v>228</v>
      </c>
      <c r="C2957" s="46" t="s">
        <v>216</v>
      </c>
      <c r="D2957" s="46" t="s">
        <v>217</v>
      </c>
      <c r="E2957" s="46" t="s">
        <v>231</v>
      </c>
      <c r="F2957" s="46" t="s">
        <v>749</v>
      </c>
      <c r="G2957" s="44" t="s">
        <v>756</v>
      </c>
      <c r="H2957" s="44" t="s">
        <v>46</v>
      </c>
      <c r="I2957" s="46" t="s">
        <v>666</v>
      </c>
      <c r="J2957" s="44" t="s">
        <v>667</v>
      </c>
      <c r="N2957" s="46" t="s">
        <v>186</v>
      </c>
      <c r="O2957" s="46">
        <v>0</v>
      </c>
      <c r="P2957" s="46" t="s">
        <v>193</v>
      </c>
      <c r="Q2957" s="46" t="s">
        <v>4</v>
      </c>
      <c r="R2957" s="46" t="s">
        <v>4</v>
      </c>
      <c r="W2957" s="46" t="s">
        <v>189</v>
      </c>
      <c r="AA2957" s="46">
        <v>9</v>
      </c>
      <c r="AB2957" s="46" t="s">
        <v>507</v>
      </c>
      <c r="AD2957" s="46" t="s">
        <v>190</v>
      </c>
      <c r="AE2957" s="46">
        <v>0</v>
      </c>
    </row>
    <row r="2958" spans="1:31" hidden="1">
      <c r="A2958" s="46">
        <v>239</v>
      </c>
      <c r="B2958" s="46" t="s">
        <v>228</v>
      </c>
      <c r="C2958" s="46" t="s">
        <v>216</v>
      </c>
      <c r="D2958" s="46" t="s">
        <v>217</v>
      </c>
      <c r="E2958" s="46" t="s">
        <v>231</v>
      </c>
      <c r="F2958" s="46" t="s">
        <v>648</v>
      </c>
      <c r="G2958" s="44" t="s">
        <v>671</v>
      </c>
      <c r="H2958" s="44" t="s">
        <v>3</v>
      </c>
      <c r="I2958" s="46" t="s">
        <v>648</v>
      </c>
      <c r="J2958" s="44" t="s">
        <v>650</v>
      </c>
      <c r="N2958" s="46" t="s">
        <v>186</v>
      </c>
      <c r="O2958" s="46">
        <v>0</v>
      </c>
      <c r="P2958" s="46" t="s">
        <v>193</v>
      </c>
      <c r="Q2958" s="46" t="s">
        <v>4</v>
      </c>
      <c r="R2958" s="46" t="s">
        <v>4</v>
      </c>
      <c r="W2958" s="46" t="s">
        <v>189</v>
      </c>
      <c r="AA2958" s="46">
        <v>28</v>
      </c>
      <c r="AB2958" s="46" t="s">
        <v>507</v>
      </c>
      <c r="AD2958" s="46" t="s">
        <v>190</v>
      </c>
      <c r="AE2958" s="46" t="e">
        <v>#N/A</v>
      </c>
    </row>
    <row r="2959" spans="1:31" hidden="1">
      <c r="A2959" s="46">
        <v>240</v>
      </c>
      <c r="B2959" s="46" t="s">
        <v>228</v>
      </c>
      <c r="C2959" s="46" t="s">
        <v>216</v>
      </c>
      <c r="D2959" s="46" t="s">
        <v>217</v>
      </c>
      <c r="E2959" s="46" t="s">
        <v>231</v>
      </c>
      <c r="F2959" s="46" t="s">
        <v>648</v>
      </c>
      <c r="G2959" s="44" t="s">
        <v>671</v>
      </c>
      <c r="H2959" s="44" t="s">
        <v>9</v>
      </c>
      <c r="I2959" s="46" t="s">
        <v>672</v>
      </c>
      <c r="J2959" s="44" t="s">
        <v>673</v>
      </c>
      <c r="N2959" s="46" t="s">
        <v>186</v>
      </c>
      <c r="O2959" s="46" t="s">
        <v>187</v>
      </c>
      <c r="P2959" s="46" t="s">
        <v>193</v>
      </c>
      <c r="Q2959" s="46" t="s">
        <v>4</v>
      </c>
      <c r="R2959" s="46" t="s">
        <v>4</v>
      </c>
      <c r="W2959" s="46" t="s">
        <v>189</v>
      </c>
      <c r="AA2959" s="46">
        <v>28</v>
      </c>
      <c r="AB2959" s="46" t="s">
        <v>507</v>
      </c>
      <c r="AD2959" s="46" t="s">
        <v>190</v>
      </c>
      <c r="AE2959" s="46" t="e">
        <v>#N/A</v>
      </c>
    </row>
    <row r="2960" spans="1:31" hidden="1">
      <c r="A2960" s="46">
        <v>241</v>
      </c>
      <c r="B2960" s="46" t="s">
        <v>228</v>
      </c>
      <c r="C2960" s="46" t="s">
        <v>216</v>
      </c>
      <c r="D2960" s="46" t="s">
        <v>217</v>
      </c>
      <c r="E2960" s="46" t="s">
        <v>231</v>
      </c>
      <c r="F2960" s="46" t="s">
        <v>648</v>
      </c>
      <c r="G2960" s="44" t="s">
        <v>671</v>
      </c>
      <c r="H2960" s="44" t="s">
        <v>9</v>
      </c>
      <c r="I2960" s="46" t="s">
        <v>674</v>
      </c>
      <c r="J2960" s="44" t="s">
        <v>675</v>
      </c>
      <c r="N2960" s="46" t="s">
        <v>203</v>
      </c>
      <c r="O2960" s="46" t="s">
        <v>187</v>
      </c>
      <c r="P2960" s="46" t="s">
        <v>200</v>
      </c>
      <c r="Q2960" s="46" t="s">
        <v>4</v>
      </c>
      <c r="R2960" s="46" t="s">
        <v>4</v>
      </c>
      <c r="W2960" s="46" t="s">
        <v>201</v>
      </c>
      <c r="AA2960" s="46">
        <v>28</v>
      </c>
      <c r="AB2960" s="46" t="s">
        <v>507</v>
      </c>
      <c r="AD2960" s="46" t="s">
        <v>190</v>
      </c>
      <c r="AE2960" s="46" t="e">
        <v>#N/A</v>
      </c>
    </row>
    <row r="2961" spans="1:31" hidden="1">
      <c r="A2961" s="46">
        <v>242</v>
      </c>
      <c r="B2961" s="46" t="s">
        <v>228</v>
      </c>
      <c r="C2961" s="46" t="s">
        <v>216</v>
      </c>
      <c r="D2961" s="46" t="s">
        <v>217</v>
      </c>
      <c r="E2961" s="46" t="s">
        <v>231</v>
      </c>
      <c r="F2961" s="46" t="s">
        <v>648</v>
      </c>
      <c r="G2961" s="44" t="s">
        <v>671</v>
      </c>
      <c r="H2961" s="44" t="s">
        <v>5</v>
      </c>
      <c r="I2961" s="46" t="s">
        <v>676</v>
      </c>
      <c r="J2961" s="44" t="s">
        <v>677</v>
      </c>
      <c r="N2961" s="46" t="s">
        <v>186</v>
      </c>
      <c r="O2961" s="46" t="s">
        <v>187</v>
      </c>
      <c r="P2961" s="46" t="s">
        <v>193</v>
      </c>
      <c r="Q2961" s="46" t="s">
        <v>4</v>
      </c>
      <c r="R2961" s="46" t="s">
        <v>4</v>
      </c>
      <c r="W2961" s="46" t="s">
        <v>189</v>
      </c>
      <c r="AA2961" s="46">
        <v>28</v>
      </c>
      <c r="AB2961" s="46" t="s">
        <v>507</v>
      </c>
      <c r="AD2961" s="46" t="s">
        <v>190</v>
      </c>
      <c r="AE2961" s="46" t="e">
        <v>#N/A</v>
      </c>
    </row>
    <row r="2962" spans="1:31" hidden="1">
      <c r="A2962" s="46">
        <v>243</v>
      </c>
      <c r="B2962" s="46" t="s">
        <v>228</v>
      </c>
      <c r="C2962" s="46" t="s">
        <v>216</v>
      </c>
      <c r="D2962" s="46" t="s">
        <v>217</v>
      </c>
      <c r="E2962" s="46" t="s">
        <v>231</v>
      </c>
      <c r="F2962" s="46" t="s">
        <v>648</v>
      </c>
      <c r="G2962" s="44" t="s">
        <v>671</v>
      </c>
      <c r="H2962" s="44" t="s">
        <v>46</v>
      </c>
      <c r="I2962" s="46" t="s">
        <v>666</v>
      </c>
      <c r="J2962" s="44" t="s">
        <v>667</v>
      </c>
      <c r="N2962" s="46" t="s">
        <v>186</v>
      </c>
      <c r="O2962" s="46">
        <v>0</v>
      </c>
      <c r="P2962" s="46" t="s">
        <v>193</v>
      </c>
      <c r="Q2962" s="46" t="s">
        <v>4</v>
      </c>
      <c r="R2962" s="46" t="s">
        <v>4</v>
      </c>
      <c r="W2962" s="46" t="s">
        <v>189</v>
      </c>
      <c r="AA2962" s="46">
        <v>28</v>
      </c>
      <c r="AB2962" s="46" t="s">
        <v>507</v>
      </c>
      <c r="AD2962" s="46" t="s">
        <v>190</v>
      </c>
      <c r="AE2962" s="46">
        <v>0</v>
      </c>
    </row>
    <row r="2963" spans="1:31" hidden="1">
      <c r="A2963" s="46">
        <v>244</v>
      </c>
      <c r="B2963" s="46" t="s">
        <v>228</v>
      </c>
      <c r="C2963" s="46" t="s">
        <v>216</v>
      </c>
      <c r="D2963" s="46" t="s">
        <v>217</v>
      </c>
      <c r="E2963" s="46" t="s">
        <v>231</v>
      </c>
      <c r="F2963" s="46" t="s">
        <v>699</v>
      </c>
      <c r="G2963" s="44" t="s">
        <v>1022</v>
      </c>
      <c r="H2963" s="44" t="s">
        <v>3</v>
      </c>
      <c r="I2963" s="46" t="s">
        <v>699</v>
      </c>
      <c r="J2963" s="44">
        <v>4430</v>
      </c>
      <c r="N2963" s="46" t="s">
        <v>186</v>
      </c>
      <c r="O2963" s="46">
        <v>0</v>
      </c>
      <c r="P2963" s="46" t="s">
        <v>200</v>
      </c>
      <c r="Q2963" s="46" t="s">
        <v>7</v>
      </c>
      <c r="R2963" s="46" t="s">
        <v>7</v>
      </c>
      <c r="W2963" s="46" t="s">
        <v>201</v>
      </c>
      <c r="AA2963" s="46">
        <v>7</v>
      </c>
      <c r="AB2963" s="46" t="s">
        <v>195</v>
      </c>
      <c r="AD2963" s="46" t="s">
        <v>201</v>
      </c>
      <c r="AE2963" s="46" t="e">
        <v>#N/A</v>
      </c>
    </row>
    <row r="2964" spans="1:31" hidden="1">
      <c r="A2964" s="46">
        <v>245</v>
      </c>
      <c r="B2964" s="46" t="s">
        <v>228</v>
      </c>
      <c r="C2964" s="46" t="s">
        <v>216</v>
      </c>
      <c r="D2964" s="46" t="s">
        <v>217</v>
      </c>
      <c r="E2964" s="46" t="s">
        <v>231</v>
      </c>
      <c r="F2964" s="46" t="s">
        <v>699</v>
      </c>
      <c r="G2964" s="44" t="s">
        <v>1022</v>
      </c>
      <c r="H2964" s="44" t="s">
        <v>46</v>
      </c>
      <c r="I2964" s="46" t="s">
        <v>666</v>
      </c>
      <c r="J2964" s="44" t="s">
        <v>667</v>
      </c>
      <c r="N2964" s="46" t="s">
        <v>186</v>
      </c>
      <c r="O2964" s="46">
        <v>0</v>
      </c>
      <c r="P2964" s="46" t="s">
        <v>193</v>
      </c>
      <c r="Q2964" s="46" t="s">
        <v>7</v>
      </c>
      <c r="R2964" s="46" t="s">
        <v>7</v>
      </c>
      <c r="W2964" s="46" t="s">
        <v>189</v>
      </c>
      <c r="AA2964" s="46">
        <v>7</v>
      </c>
      <c r="AB2964" s="46" t="s">
        <v>195</v>
      </c>
      <c r="AD2964" s="46" t="s">
        <v>190</v>
      </c>
      <c r="AE2964" s="46">
        <v>0</v>
      </c>
    </row>
    <row r="2965" spans="1:31" hidden="1">
      <c r="A2965" s="46">
        <v>246</v>
      </c>
      <c r="B2965" s="46" t="s">
        <v>228</v>
      </c>
      <c r="C2965" s="46" t="s">
        <v>216</v>
      </c>
      <c r="D2965" s="46" t="s">
        <v>217</v>
      </c>
      <c r="E2965" s="46" t="s">
        <v>231</v>
      </c>
      <c r="F2965" s="46" t="s">
        <v>678</v>
      </c>
      <c r="G2965" s="44" t="s">
        <v>679</v>
      </c>
      <c r="H2965" s="44" t="s">
        <v>3</v>
      </c>
      <c r="I2965" s="46" t="s">
        <v>678</v>
      </c>
      <c r="J2965" s="44" t="s">
        <v>680</v>
      </c>
      <c r="K2965" s="46" t="s">
        <v>681</v>
      </c>
      <c r="L2965" s="46">
        <v>13759929626</v>
      </c>
      <c r="N2965" s="46" t="s">
        <v>186</v>
      </c>
      <c r="O2965" s="46" t="s">
        <v>187</v>
      </c>
      <c r="P2965" s="46" t="s">
        <v>193</v>
      </c>
      <c r="Q2965" s="46" t="s">
        <v>7</v>
      </c>
      <c r="R2965" s="46" t="s">
        <v>7</v>
      </c>
      <c r="V2965" s="46">
        <v>42562</v>
      </c>
      <c r="W2965" s="46" t="s">
        <v>189</v>
      </c>
      <c r="AA2965" s="46">
        <v>6</v>
      </c>
      <c r="AB2965" s="46" t="s">
        <v>195</v>
      </c>
      <c r="AC2965" s="46" t="s">
        <v>682</v>
      </c>
      <c r="AD2965" s="46" t="s">
        <v>190</v>
      </c>
      <c r="AE2965" s="46">
        <v>0</v>
      </c>
    </row>
    <row r="2966" spans="1:31" hidden="1">
      <c r="A2966" s="46">
        <v>247</v>
      </c>
      <c r="B2966" s="46" t="s">
        <v>228</v>
      </c>
      <c r="C2966" s="46" t="s">
        <v>216</v>
      </c>
      <c r="D2966" s="46" t="s">
        <v>217</v>
      </c>
      <c r="E2966" s="46" t="s">
        <v>231</v>
      </c>
      <c r="F2966" s="46" t="s">
        <v>678</v>
      </c>
      <c r="G2966" s="44" t="s">
        <v>679</v>
      </c>
      <c r="H2966" s="44" t="s">
        <v>8</v>
      </c>
      <c r="I2966" s="46" t="s">
        <v>1023</v>
      </c>
      <c r="J2966" s="44" t="s">
        <v>1024</v>
      </c>
      <c r="N2966" s="46" t="s">
        <v>203</v>
      </c>
      <c r="O2966" s="46" t="s">
        <v>191</v>
      </c>
      <c r="P2966" s="46" t="s">
        <v>200</v>
      </c>
      <c r="Q2966" s="46" t="s">
        <v>7</v>
      </c>
      <c r="R2966" s="46" t="s">
        <v>7</v>
      </c>
      <c r="V2966" s="46">
        <v>0</v>
      </c>
      <c r="W2966" s="46" t="s">
        <v>201</v>
      </c>
      <c r="AA2966" s="46">
        <v>6</v>
      </c>
      <c r="AB2966" s="46" t="s">
        <v>195</v>
      </c>
      <c r="AC2966" s="46" t="s">
        <v>682</v>
      </c>
      <c r="AD2966" s="46" t="s">
        <v>201</v>
      </c>
      <c r="AE2966" s="46">
        <v>0</v>
      </c>
    </row>
    <row r="2967" spans="1:31" hidden="1">
      <c r="A2967" s="46">
        <v>248</v>
      </c>
      <c r="B2967" s="46" t="s">
        <v>228</v>
      </c>
      <c r="C2967" s="46" t="s">
        <v>216</v>
      </c>
      <c r="D2967" s="46" t="s">
        <v>217</v>
      </c>
      <c r="E2967" s="46" t="s">
        <v>231</v>
      </c>
      <c r="F2967" s="46" t="s">
        <v>690</v>
      </c>
      <c r="G2967" s="44" t="s">
        <v>691</v>
      </c>
      <c r="H2967" s="44" t="s">
        <v>3</v>
      </c>
      <c r="I2967" s="46" t="s">
        <v>690</v>
      </c>
      <c r="J2967" s="44" t="s">
        <v>692</v>
      </c>
      <c r="K2967" s="46" t="s">
        <v>693</v>
      </c>
      <c r="L2967" s="46">
        <v>15191439724</v>
      </c>
      <c r="M2967" s="46">
        <v>42248</v>
      </c>
      <c r="N2967" s="46" t="s">
        <v>186</v>
      </c>
      <c r="O2967" s="46" t="s">
        <v>187</v>
      </c>
      <c r="P2967" s="46" t="s">
        <v>193</v>
      </c>
      <c r="Q2967" s="46" t="s">
        <v>7</v>
      </c>
      <c r="R2967" s="46" t="s">
        <v>7</v>
      </c>
      <c r="S2967" s="46" t="s">
        <v>194</v>
      </c>
      <c r="T2967" s="46" t="s">
        <v>194</v>
      </c>
      <c r="U2967" s="46" t="s">
        <v>194</v>
      </c>
      <c r="W2967" s="46" t="s">
        <v>189</v>
      </c>
      <c r="Z2967" s="46" t="s">
        <v>199</v>
      </c>
      <c r="AA2967" s="46">
        <v>5</v>
      </c>
      <c r="AB2967" s="46" t="s">
        <v>195</v>
      </c>
      <c r="AC2967" s="46" t="s">
        <v>694</v>
      </c>
      <c r="AD2967" s="46" t="s">
        <v>190</v>
      </c>
      <c r="AE2967" s="46">
        <v>0</v>
      </c>
    </row>
    <row r="2968" spans="1:31" hidden="1">
      <c r="A2968" s="46">
        <v>249</v>
      </c>
      <c r="B2968" s="46" t="s">
        <v>228</v>
      </c>
      <c r="C2968" s="46" t="s">
        <v>216</v>
      </c>
      <c r="D2968" s="46" t="s">
        <v>217</v>
      </c>
      <c r="E2968" s="46" t="s">
        <v>231</v>
      </c>
      <c r="F2968" s="46" t="s">
        <v>690</v>
      </c>
      <c r="G2968" s="44" t="s">
        <v>691</v>
      </c>
      <c r="H2968" s="44" t="s">
        <v>3</v>
      </c>
      <c r="I2968" s="46" t="s">
        <v>695</v>
      </c>
      <c r="J2968" s="44" t="s">
        <v>696</v>
      </c>
      <c r="K2968" s="46" t="s">
        <v>697</v>
      </c>
      <c r="L2968" s="46" t="s">
        <v>698</v>
      </c>
      <c r="M2968" s="46">
        <v>42248</v>
      </c>
      <c r="N2968" s="46" t="s">
        <v>203</v>
      </c>
      <c r="O2968" s="46" t="s">
        <v>187</v>
      </c>
      <c r="P2968" s="46" t="s">
        <v>200</v>
      </c>
      <c r="Q2968" s="46" t="s">
        <v>7</v>
      </c>
      <c r="R2968" s="46" t="s">
        <v>7</v>
      </c>
      <c r="S2968" s="46" t="s">
        <v>194</v>
      </c>
      <c r="T2968" s="46" t="s">
        <v>194</v>
      </c>
      <c r="U2968" s="46" t="s">
        <v>194</v>
      </c>
      <c r="W2968" s="46" t="s">
        <v>201</v>
      </c>
      <c r="Z2968" s="46" t="s">
        <v>198</v>
      </c>
      <c r="AA2968" s="46">
        <v>5</v>
      </c>
      <c r="AB2968" s="46" t="s">
        <v>195</v>
      </c>
      <c r="AC2968" s="46" t="s">
        <v>694</v>
      </c>
      <c r="AD2968" s="46" t="s">
        <v>201</v>
      </c>
      <c r="AE2968" s="46">
        <v>0</v>
      </c>
    </row>
    <row r="2969" spans="1:31" hidden="1">
      <c r="A2969" s="46">
        <v>250</v>
      </c>
      <c r="B2969" s="46" t="s">
        <v>228</v>
      </c>
      <c r="C2969" s="46" t="s">
        <v>216</v>
      </c>
      <c r="D2969" s="46" t="s">
        <v>217</v>
      </c>
      <c r="E2969" s="46" t="s">
        <v>231</v>
      </c>
      <c r="F2969" s="46" t="s">
        <v>690</v>
      </c>
      <c r="G2969" s="44" t="s">
        <v>691</v>
      </c>
      <c r="H2969" s="44" t="s">
        <v>46</v>
      </c>
      <c r="I2969" s="46" t="s">
        <v>666</v>
      </c>
      <c r="J2969" s="44" t="s">
        <v>667</v>
      </c>
      <c r="N2969" s="46" t="s">
        <v>186</v>
      </c>
      <c r="O2969" s="46">
        <v>0</v>
      </c>
      <c r="P2969" s="46" t="s">
        <v>193</v>
      </c>
      <c r="Q2969" s="46" t="s">
        <v>7</v>
      </c>
      <c r="R2969" s="46" t="s">
        <v>7</v>
      </c>
      <c r="W2969" s="46" t="s">
        <v>189</v>
      </c>
      <c r="Z2969" s="46" t="s">
        <v>198</v>
      </c>
      <c r="AA2969" s="46">
        <v>5</v>
      </c>
      <c r="AB2969" s="46" t="s">
        <v>195</v>
      </c>
      <c r="AC2969" s="46" t="s">
        <v>694</v>
      </c>
      <c r="AD2969" s="46" t="s">
        <v>190</v>
      </c>
      <c r="AE2969" s="46">
        <v>0</v>
      </c>
    </row>
    <row r="2970" spans="1:31" hidden="1">
      <c r="A2970" s="46">
        <v>251</v>
      </c>
      <c r="B2970" s="46" t="s">
        <v>228</v>
      </c>
      <c r="C2970" s="46" t="s">
        <v>216</v>
      </c>
      <c r="D2970" s="46" t="s">
        <v>217</v>
      </c>
      <c r="E2970" s="46" t="s">
        <v>231</v>
      </c>
      <c r="F2970" s="46" t="s">
        <v>683</v>
      </c>
      <c r="G2970" s="44" t="s">
        <v>728</v>
      </c>
      <c r="H2970" s="44" t="s">
        <v>3</v>
      </c>
      <c r="I2970" s="46" t="s">
        <v>683</v>
      </c>
      <c r="J2970" s="44" t="s">
        <v>684</v>
      </c>
      <c r="N2970" s="46" t="s">
        <v>186</v>
      </c>
      <c r="O2970" s="46">
        <v>0</v>
      </c>
      <c r="P2970" s="46" t="s">
        <v>193</v>
      </c>
      <c r="Q2970" s="46" t="s">
        <v>7</v>
      </c>
      <c r="R2970" s="46" t="s">
        <v>7</v>
      </c>
      <c r="V2970" s="46">
        <v>42562</v>
      </c>
      <c r="W2970" s="46" t="s">
        <v>189</v>
      </c>
      <c r="AA2970" s="46">
        <v>10</v>
      </c>
      <c r="AB2970" s="46" t="s">
        <v>195</v>
      </c>
      <c r="AD2970" s="46" t="s">
        <v>190</v>
      </c>
      <c r="AE2970" s="46">
        <v>0</v>
      </c>
    </row>
    <row r="2971" spans="1:31" hidden="1">
      <c r="A2971" s="46">
        <v>252</v>
      </c>
      <c r="B2971" s="46" t="s">
        <v>228</v>
      </c>
      <c r="C2971" s="46" t="s">
        <v>216</v>
      </c>
      <c r="D2971" s="46" t="s">
        <v>217</v>
      </c>
      <c r="E2971" s="46" t="s">
        <v>231</v>
      </c>
      <c r="F2971" s="46" t="s">
        <v>702</v>
      </c>
      <c r="G2971" s="44" t="s">
        <v>703</v>
      </c>
      <c r="H2971" s="44" t="s">
        <v>3</v>
      </c>
      <c r="I2971" s="46" t="s">
        <v>702</v>
      </c>
      <c r="J2971" s="44">
        <v>27307</v>
      </c>
      <c r="N2971" s="46" t="s">
        <v>186</v>
      </c>
      <c r="O2971" s="46">
        <v>0</v>
      </c>
      <c r="P2971" s="46" t="s">
        <v>193</v>
      </c>
      <c r="Q2971" s="46" t="s">
        <v>7</v>
      </c>
      <c r="R2971" s="46" t="s">
        <v>4</v>
      </c>
      <c r="S2971" s="46" t="s">
        <v>194</v>
      </c>
      <c r="T2971" s="46" t="s">
        <v>194</v>
      </c>
      <c r="U2971" s="46" t="s">
        <v>194</v>
      </c>
      <c r="W2971" s="46" t="s">
        <v>189</v>
      </c>
      <c r="Z2971" s="46" t="s">
        <v>199</v>
      </c>
      <c r="AA2971" s="46">
        <v>6</v>
      </c>
      <c r="AB2971" s="46" t="s">
        <v>195</v>
      </c>
      <c r="AC2971" s="46" t="s">
        <v>704</v>
      </c>
      <c r="AD2971" s="46">
        <v>0</v>
      </c>
      <c r="AE2971" s="46">
        <v>0</v>
      </c>
    </row>
    <row r="2972" spans="1:31" hidden="1">
      <c r="A2972" s="46">
        <v>253</v>
      </c>
      <c r="B2972" s="46" t="s">
        <v>228</v>
      </c>
      <c r="C2972" s="46" t="s">
        <v>216</v>
      </c>
      <c r="D2972" s="46" t="s">
        <v>217</v>
      </c>
      <c r="E2972" s="46" t="s">
        <v>231</v>
      </c>
      <c r="F2972" s="46" t="s">
        <v>702</v>
      </c>
      <c r="G2972" s="44" t="s">
        <v>703</v>
      </c>
      <c r="H2972" s="44" t="s">
        <v>3</v>
      </c>
      <c r="I2972" s="46" t="s">
        <v>705</v>
      </c>
      <c r="J2972" s="44">
        <v>37965</v>
      </c>
      <c r="K2972" s="46" t="s">
        <v>706</v>
      </c>
      <c r="L2972" s="46">
        <v>15349237183</v>
      </c>
      <c r="M2972" s="46">
        <v>41989</v>
      </c>
      <c r="N2972" s="46" t="s">
        <v>203</v>
      </c>
      <c r="O2972" s="46">
        <v>0</v>
      </c>
      <c r="P2972" s="46" t="s">
        <v>200</v>
      </c>
      <c r="Q2972" s="46" t="s">
        <v>7</v>
      </c>
      <c r="R2972" s="46" t="s">
        <v>4</v>
      </c>
      <c r="S2972" s="46" t="s">
        <v>194</v>
      </c>
      <c r="T2972" s="46" t="s">
        <v>194</v>
      </c>
      <c r="U2972" s="46" t="s">
        <v>194</v>
      </c>
      <c r="W2972" s="46" t="s">
        <v>201</v>
      </c>
      <c r="Z2972" s="46" t="s">
        <v>199</v>
      </c>
      <c r="AA2972" s="46">
        <v>6</v>
      </c>
      <c r="AB2972" s="46" t="s">
        <v>195</v>
      </c>
      <c r="AC2972" s="46" t="s">
        <v>704</v>
      </c>
      <c r="AD2972" s="46" t="s">
        <v>201</v>
      </c>
      <c r="AE2972" s="46">
        <v>0</v>
      </c>
    </row>
    <row r="2973" spans="1:31" hidden="1">
      <c r="A2973" s="46">
        <v>254</v>
      </c>
      <c r="B2973" s="46" t="s">
        <v>228</v>
      </c>
      <c r="C2973" s="46" t="s">
        <v>216</v>
      </c>
      <c r="D2973" s="46" t="s">
        <v>217</v>
      </c>
      <c r="E2973" s="46" t="s">
        <v>231</v>
      </c>
      <c r="F2973" s="46" t="s">
        <v>225</v>
      </c>
      <c r="G2973" s="44" t="s">
        <v>707</v>
      </c>
      <c r="H2973" s="44" t="s">
        <v>3</v>
      </c>
      <c r="I2973" s="46" t="s">
        <v>225</v>
      </c>
      <c r="J2973" s="44" t="s">
        <v>708</v>
      </c>
      <c r="K2973" s="46" t="s">
        <v>709</v>
      </c>
      <c r="L2973" s="46" t="s">
        <v>710</v>
      </c>
      <c r="M2973" s="46">
        <v>42452</v>
      </c>
      <c r="N2973" s="46" t="s">
        <v>186</v>
      </c>
      <c r="O2973" s="46" t="s">
        <v>187</v>
      </c>
      <c r="P2973" s="46" t="s">
        <v>193</v>
      </c>
      <c r="Q2973" s="46" t="s">
        <v>4</v>
      </c>
      <c r="R2973" s="46" t="s">
        <v>4</v>
      </c>
      <c r="S2973" s="46" t="s">
        <v>194</v>
      </c>
      <c r="T2973" s="46" t="s">
        <v>194</v>
      </c>
      <c r="U2973" s="46" t="s">
        <v>194</v>
      </c>
      <c r="W2973" s="46" t="s">
        <v>189</v>
      </c>
      <c r="Y2973" s="46" t="s">
        <v>711</v>
      </c>
      <c r="AA2973" s="46">
        <v>56</v>
      </c>
      <c r="AB2973" s="46" t="s">
        <v>507</v>
      </c>
      <c r="AC2973" s="46" t="s">
        <v>712</v>
      </c>
      <c r="AD2973" s="46" t="s">
        <v>190</v>
      </c>
      <c r="AE2973" s="46">
        <v>0</v>
      </c>
    </row>
    <row r="2974" spans="1:31" hidden="1">
      <c r="A2974" s="46">
        <v>255</v>
      </c>
      <c r="B2974" s="46" t="s">
        <v>228</v>
      </c>
      <c r="C2974" s="46" t="s">
        <v>216</v>
      </c>
      <c r="D2974" s="46" t="s">
        <v>217</v>
      </c>
      <c r="E2974" s="46" t="s">
        <v>231</v>
      </c>
      <c r="F2974" s="46" t="s">
        <v>225</v>
      </c>
      <c r="G2974" s="44" t="s">
        <v>707</v>
      </c>
      <c r="H2974" s="44" t="s">
        <v>8</v>
      </c>
      <c r="I2974" s="46" t="s">
        <v>1025</v>
      </c>
      <c r="J2974" s="44" t="s">
        <v>1026</v>
      </c>
      <c r="M2974" s="46">
        <v>42461</v>
      </c>
      <c r="N2974" s="46" t="s">
        <v>203</v>
      </c>
      <c r="O2974" s="46" t="s">
        <v>187</v>
      </c>
      <c r="P2974" s="46" t="s">
        <v>200</v>
      </c>
      <c r="Q2974" s="46" t="s">
        <v>4</v>
      </c>
      <c r="R2974" s="46" t="s">
        <v>4</v>
      </c>
      <c r="S2974" s="46" t="s">
        <v>194</v>
      </c>
      <c r="T2974" s="46" t="s">
        <v>194</v>
      </c>
      <c r="U2974" s="46" t="s">
        <v>194</v>
      </c>
      <c r="W2974" s="46" t="s">
        <v>201</v>
      </c>
      <c r="Y2974" s="46" t="s">
        <v>711</v>
      </c>
      <c r="AA2974" s="46">
        <v>56</v>
      </c>
      <c r="AB2974" s="46" t="s">
        <v>507</v>
      </c>
      <c r="AC2974" s="46" t="s">
        <v>712</v>
      </c>
      <c r="AD2974" s="46" t="s">
        <v>201</v>
      </c>
      <c r="AE2974" s="46">
        <v>0</v>
      </c>
    </row>
    <row r="2975" spans="1:31" hidden="1">
      <c r="A2975" s="46">
        <v>256</v>
      </c>
      <c r="B2975" s="46" t="s">
        <v>228</v>
      </c>
      <c r="C2975" s="46" t="s">
        <v>216</v>
      </c>
      <c r="D2975" s="46" t="s">
        <v>217</v>
      </c>
      <c r="E2975" s="46" t="s">
        <v>231</v>
      </c>
      <c r="F2975" s="46" t="s">
        <v>225</v>
      </c>
      <c r="G2975" s="44" t="s">
        <v>707</v>
      </c>
      <c r="H2975" s="44" t="s">
        <v>8</v>
      </c>
      <c r="I2975" s="46" t="s">
        <v>713</v>
      </c>
      <c r="J2975" s="44" t="s">
        <v>714</v>
      </c>
      <c r="N2975" s="46" t="s">
        <v>186</v>
      </c>
      <c r="O2975" s="46">
        <v>0</v>
      </c>
      <c r="P2975" s="46" t="s">
        <v>200</v>
      </c>
      <c r="Q2975" s="46" t="s">
        <v>4</v>
      </c>
      <c r="R2975" s="46" t="s">
        <v>4</v>
      </c>
      <c r="S2975" s="46" t="s">
        <v>194</v>
      </c>
      <c r="T2975" s="46" t="s">
        <v>194</v>
      </c>
      <c r="U2975" s="46" t="s">
        <v>194</v>
      </c>
      <c r="W2975" s="46" t="s">
        <v>201</v>
      </c>
      <c r="Y2975" s="46" t="s">
        <v>711</v>
      </c>
      <c r="AA2975" s="46">
        <v>56</v>
      </c>
      <c r="AB2975" s="46" t="s">
        <v>507</v>
      </c>
      <c r="AC2975" s="46" t="s">
        <v>712</v>
      </c>
      <c r="AD2975" s="46" t="s">
        <v>201</v>
      </c>
      <c r="AE2975" s="46">
        <v>0</v>
      </c>
    </row>
    <row r="2976" spans="1:31" hidden="1">
      <c r="A2976" s="46">
        <v>257</v>
      </c>
      <c r="B2976" s="46" t="s">
        <v>228</v>
      </c>
      <c r="C2976" s="46" t="s">
        <v>216</v>
      </c>
      <c r="D2976" s="46" t="s">
        <v>217</v>
      </c>
      <c r="E2976" s="46" t="s">
        <v>231</v>
      </c>
      <c r="F2976" s="46" t="s">
        <v>225</v>
      </c>
      <c r="G2976" s="44" t="s">
        <v>707</v>
      </c>
      <c r="H2976" s="44" t="s">
        <v>46</v>
      </c>
      <c r="I2976" s="46" t="s">
        <v>666</v>
      </c>
      <c r="J2976" s="44" t="s">
        <v>667</v>
      </c>
      <c r="N2976" s="46" t="s">
        <v>186</v>
      </c>
      <c r="O2976" s="46">
        <v>0</v>
      </c>
      <c r="P2976" s="46" t="s">
        <v>193</v>
      </c>
      <c r="Q2976" s="46" t="s">
        <v>4</v>
      </c>
      <c r="R2976" s="46" t="s">
        <v>4</v>
      </c>
      <c r="W2976" s="46" t="s">
        <v>189</v>
      </c>
      <c r="Z2976" s="46" t="s">
        <v>198</v>
      </c>
      <c r="AA2976" s="46">
        <v>56</v>
      </c>
      <c r="AB2976" s="46" t="s">
        <v>507</v>
      </c>
      <c r="AC2976" s="46" t="s">
        <v>712</v>
      </c>
      <c r="AD2976" s="46" t="s">
        <v>190</v>
      </c>
      <c r="AE2976" s="46">
        <v>0</v>
      </c>
    </row>
    <row r="2977" spans="1:31" hidden="1">
      <c r="A2977" s="46">
        <v>258</v>
      </c>
      <c r="B2977" s="46" t="s">
        <v>228</v>
      </c>
      <c r="C2977" s="46" t="s">
        <v>216</v>
      </c>
      <c r="D2977" s="46" t="s">
        <v>217</v>
      </c>
      <c r="E2977" s="46" t="s">
        <v>231</v>
      </c>
      <c r="F2977" s="46" t="s">
        <v>225</v>
      </c>
      <c r="G2977" s="44" t="s">
        <v>753</v>
      </c>
      <c r="H2977" s="44" t="s">
        <v>3</v>
      </c>
      <c r="I2977" s="46" t="s">
        <v>225</v>
      </c>
      <c r="J2977" s="44" t="s">
        <v>708</v>
      </c>
      <c r="N2977" s="46" t="s">
        <v>186</v>
      </c>
      <c r="O2977" s="46" t="s">
        <v>187</v>
      </c>
      <c r="P2977" s="46" t="s">
        <v>193</v>
      </c>
      <c r="Q2977" s="46" t="s">
        <v>7</v>
      </c>
      <c r="R2977" s="46" t="s">
        <v>7</v>
      </c>
      <c r="W2977" s="46" t="s">
        <v>189</v>
      </c>
      <c r="AA2977" s="46">
        <v>19</v>
      </c>
      <c r="AB2977" s="46" t="s">
        <v>195</v>
      </c>
      <c r="AD2977" s="46" t="s">
        <v>190</v>
      </c>
      <c r="AE2977" s="46" t="e">
        <v>#N/A</v>
      </c>
    </row>
    <row r="2978" spans="1:31" hidden="1">
      <c r="A2978" s="46">
        <v>259</v>
      </c>
      <c r="B2978" s="46" t="s">
        <v>228</v>
      </c>
      <c r="C2978" s="46" t="s">
        <v>216</v>
      </c>
      <c r="D2978" s="46" t="s">
        <v>217</v>
      </c>
      <c r="E2978" s="46" t="s">
        <v>231</v>
      </c>
      <c r="F2978" s="46" t="s">
        <v>225</v>
      </c>
      <c r="G2978" s="44" t="s">
        <v>753</v>
      </c>
      <c r="H2978" s="44" t="s">
        <v>8</v>
      </c>
      <c r="I2978" s="46" t="s">
        <v>715</v>
      </c>
      <c r="J2978" s="44" t="s">
        <v>1016</v>
      </c>
      <c r="N2978" s="46" t="s">
        <v>203</v>
      </c>
      <c r="O2978" s="46">
        <v>0</v>
      </c>
      <c r="P2978" s="46" t="s">
        <v>200</v>
      </c>
      <c r="Q2978" s="46" t="s">
        <v>7</v>
      </c>
      <c r="R2978" s="46" t="s">
        <v>7</v>
      </c>
      <c r="W2978" s="46" t="s">
        <v>201</v>
      </c>
      <c r="AA2978" s="46">
        <v>19</v>
      </c>
      <c r="AB2978" s="46" t="s">
        <v>195</v>
      </c>
      <c r="AD2978" s="46" t="s">
        <v>201</v>
      </c>
      <c r="AE2978" s="46" t="e">
        <v>#N/A</v>
      </c>
    </row>
    <row r="2979" spans="1:31" hidden="1">
      <c r="A2979" s="46">
        <v>260</v>
      </c>
      <c r="B2979" s="46" t="s">
        <v>228</v>
      </c>
      <c r="C2979" s="46" t="s">
        <v>216</v>
      </c>
      <c r="D2979" s="46" t="s">
        <v>217</v>
      </c>
      <c r="E2979" s="46" t="s">
        <v>231</v>
      </c>
      <c r="F2979" s="46" t="s">
        <v>225</v>
      </c>
      <c r="G2979" s="44" t="s">
        <v>753</v>
      </c>
      <c r="H2979" s="44" t="s">
        <v>8</v>
      </c>
      <c r="I2979" s="46" t="s">
        <v>1027</v>
      </c>
      <c r="J2979" s="44" t="s">
        <v>1028</v>
      </c>
      <c r="N2979" s="46" t="s">
        <v>203</v>
      </c>
      <c r="O2979" s="46" t="s">
        <v>187</v>
      </c>
      <c r="P2979" s="46" t="s">
        <v>200</v>
      </c>
      <c r="Q2979" s="46" t="s">
        <v>7</v>
      </c>
      <c r="R2979" s="46" t="s">
        <v>7</v>
      </c>
      <c r="W2979" s="46" t="s">
        <v>201</v>
      </c>
      <c r="AA2979" s="46">
        <v>19</v>
      </c>
      <c r="AB2979" s="46" t="s">
        <v>195</v>
      </c>
      <c r="AD2979" s="46">
        <v>0</v>
      </c>
      <c r="AE2979" s="46" t="e">
        <v>#N/A</v>
      </c>
    </row>
    <row r="2980" spans="1:31" hidden="1">
      <c r="A2980" s="46">
        <v>261</v>
      </c>
      <c r="B2980" s="46" t="s">
        <v>228</v>
      </c>
      <c r="C2980" s="46" t="s">
        <v>216</v>
      </c>
      <c r="D2980" s="46" t="s">
        <v>217</v>
      </c>
      <c r="E2980" s="46" t="s">
        <v>231</v>
      </c>
      <c r="F2980" s="46" t="s">
        <v>678</v>
      </c>
      <c r="G2980" s="44" t="s">
        <v>740</v>
      </c>
      <c r="H2980" s="44" t="s">
        <v>3</v>
      </c>
      <c r="I2980" s="46" t="s">
        <v>678</v>
      </c>
      <c r="J2980" s="44" t="s">
        <v>680</v>
      </c>
      <c r="N2980" s="46" t="s">
        <v>186</v>
      </c>
      <c r="O2980" s="46" t="s">
        <v>187</v>
      </c>
      <c r="P2980" s="46" t="s">
        <v>193</v>
      </c>
      <c r="Q2980" s="46" t="s">
        <v>7</v>
      </c>
      <c r="R2980" s="46" t="s">
        <v>7</v>
      </c>
      <c r="V2980" s="46">
        <v>42562</v>
      </c>
      <c r="W2980" s="46" t="s">
        <v>189</v>
      </c>
      <c r="AA2980" s="46">
        <v>7</v>
      </c>
      <c r="AB2980" s="46" t="s">
        <v>195</v>
      </c>
      <c r="AD2980" s="46" t="s">
        <v>190</v>
      </c>
      <c r="AE2980" s="46">
        <v>0</v>
      </c>
    </row>
    <row r="2981" spans="1:31" hidden="1">
      <c r="A2981" s="46">
        <v>262</v>
      </c>
      <c r="B2981" s="46" t="s">
        <v>228</v>
      </c>
      <c r="C2981" s="46" t="s">
        <v>216</v>
      </c>
      <c r="D2981" s="46" t="s">
        <v>217</v>
      </c>
      <c r="E2981" s="46" t="s">
        <v>231</v>
      </c>
      <c r="F2981" s="46" t="s">
        <v>678</v>
      </c>
      <c r="G2981" s="44" t="s">
        <v>740</v>
      </c>
      <c r="H2981" s="44" t="s">
        <v>8</v>
      </c>
      <c r="I2981" s="46" t="s">
        <v>1029</v>
      </c>
      <c r="J2981" s="44" t="s">
        <v>1030</v>
      </c>
      <c r="N2981" s="46" t="s">
        <v>203</v>
      </c>
      <c r="O2981" s="46" t="s">
        <v>191</v>
      </c>
      <c r="P2981" s="46" t="s">
        <v>200</v>
      </c>
      <c r="Q2981" s="46" t="s">
        <v>7</v>
      </c>
      <c r="R2981" s="46" t="s">
        <v>7</v>
      </c>
      <c r="V2981" s="46">
        <v>0</v>
      </c>
      <c r="W2981" s="46" t="s">
        <v>201</v>
      </c>
      <c r="AA2981" s="46">
        <v>7</v>
      </c>
      <c r="AB2981" s="46" t="s">
        <v>195</v>
      </c>
      <c r="AD2981" s="46" t="s">
        <v>201</v>
      </c>
      <c r="AE2981" s="46">
        <v>0</v>
      </c>
    </row>
    <row r="2982" spans="1:31" hidden="1">
      <c r="A2982" s="46">
        <v>263</v>
      </c>
      <c r="B2982" s="46" t="s">
        <v>228</v>
      </c>
      <c r="C2982" s="46" t="s">
        <v>216</v>
      </c>
      <c r="D2982" s="46" t="s">
        <v>217</v>
      </c>
      <c r="E2982" s="46" t="s">
        <v>231</v>
      </c>
      <c r="F2982" s="46" t="s">
        <v>678</v>
      </c>
      <c r="G2982" s="44" t="s">
        <v>740</v>
      </c>
      <c r="H2982" s="44" t="s">
        <v>46</v>
      </c>
      <c r="I2982" s="46" t="s">
        <v>666</v>
      </c>
      <c r="J2982" s="44" t="s">
        <v>667</v>
      </c>
      <c r="N2982" s="46" t="s">
        <v>186</v>
      </c>
      <c r="O2982" s="46">
        <v>0</v>
      </c>
      <c r="P2982" s="46" t="s">
        <v>193</v>
      </c>
      <c r="Q2982" s="46" t="s">
        <v>7</v>
      </c>
      <c r="R2982" s="46" t="s">
        <v>7</v>
      </c>
      <c r="V2982" s="46">
        <v>0</v>
      </c>
      <c r="W2982" s="46" t="s">
        <v>189</v>
      </c>
      <c r="AA2982" s="46">
        <v>7</v>
      </c>
      <c r="AB2982" s="46" t="s">
        <v>195</v>
      </c>
      <c r="AD2982" s="46" t="s">
        <v>190</v>
      </c>
      <c r="AE2982" s="46">
        <v>0</v>
      </c>
    </row>
    <row r="2983" spans="1:31" hidden="1">
      <c r="A2983" s="46">
        <v>264</v>
      </c>
      <c r="B2983" s="46" t="s">
        <v>228</v>
      </c>
      <c r="C2983" s="46" t="s">
        <v>216</v>
      </c>
      <c r="D2983" s="46" t="s">
        <v>217</v>
      </c>
      <c r="E2983" s="46" t="s">
        <v>231</v>
      </c>
      <c r="F2983" s="46" t="s">
        <v>690</v>
      </c>
      <c r="G2983" s="44" t="s">
        <v>759</v>
      </c>
      <c r="H2983" s="44" t="s">
        <v>3</v>
      </c>
      <c r="I2983" s="46" t="s">
        <v>690</v>
      </c>
      <c r="J2983" s="44" t="s">
        <v>692</v>
      </c>
      <c r="N2983" s="46" t="s">
        <v>186</v>
      </c>
      <c r="O2983" s="46" t="s">
        <v>187</v>
      </c>
      <c r="P2983" s="46" t="s">
        <v>193</v>
      </c>
      <c r="Q2983" s="46" t="s">
        <v>7</v>
      </c>
      <c r="R2983" s="46" t="s">
        <v>7</v>
      </c>
      <c r="W2983" s="46" t="s">
        <v>189</v>
      </c>
      <c r="AA2983" s="46">
        <v>8</v>
      </c>
      <c r="AB2983" s="46" t="s">
        <v>195</v>
      </c>
      <c r="AD2983" s="46" t="s">
        <v>190</v>
      </c>
      <c r="AE2983" s="46" t="e">
        <v>#N/A</v>
      </c>
    </row>
    <row r="2984" spans="1:31" hidden="1">
      <c r="A2984" s="46">
        <v>265</v>
      </c>
      <c r="B2984" s="46" t="s">
        <v>228</v>
      </c>
      <c r="C2984" s="46" t="s">
        <v>216</v>
      </c>
      <c r="D2984" s="46" t="s">
        <v>217</v>
      </c>
      <c r="E2984" s="46" t="s">
        <v>231</v>
      </c>
      <c r="F2984" s="46" t="s">
        <v>223</v>
      </c>
      <c r="G2984" s="44" t="s">
        <v>738</v>
      </c>
      <c r="H2984" s="44" t="s">
        <v>3</v>
      </c>
      <c r="I2984" s="46" t="s">
        <v>223</v>
      </c>
      <c r="J2984" s="44" t="s">
        <v>739</v>
      </c>
      <c r="N2984" s="46" t="s">
        <v>186</v>
      </c>
      <c r="O2984" s="46">
        <v>0</v>
      </c>
      <c r="P2984" s="46" t="s">
        <v>193</v>
      </c>
      <c r="Q2984" s="46" t="s">
        <v>4</v>
      </c>
      <c r="R2984" s="46" t="s">
        <v>4</v>
      </c>
      <c r="V2984" s="46">
        <v>42562</v>
      </c>
      <c r="W2984" s="46" t="s">
        <v>189</v>
      </c>
      <c r="AA2984" s="46">
        <v>4</v>
      </c>
      <c r="AB2984" s="46" t="s">
        <v>507</v>
      </c>
      <c r="AD2984" s="46" t="s">
        <v>190</v>
      </c>
      <c r="AE2984" s="46">
        <v>0</v>
      </c>
    </row>
    <row r="2985" spans="1:31" hidden="1">
      <c r="A2985" s="46">
        <v>266</v>
      </c>
      <c r="B2985" s="46" t="s">
        <v>228</v>
      </c>
      <c r="C2985" s="46" t="s">
        <v>216</v>
      </c>
      <c r="D2985" s="46" t="s">
        <v>217</v>
      </c>
      <c r="E2985" s="46" t="s">
        <v>231</v>
      </c>
      <c r="F2985" s="46" t="s">
        <v>656</v>
      </c>
      <c r="G2985" s="44" t="s">
        <v>998</v>
      </c>
      <c r="H2985" s="44" t="s">
        <v>3</v>
      </c>
      <c r="I2985" s="46" t="s">
        <v>656</v>
      </c>
      <c r="J2985" s="44" t="s">
        <v>1031</v>
      </c>
      <c r="N2985" s="46" t="s">
        <v>186</v>
      </c>
      <c r="O2985" s="46" t="s">
        <v>187</v>
      </c>
      <c r="P2985" s="46" t="s">
        <v>193</v>
      </c>
      <c r="Q2985" s="46" t="s">
        <v>7</v>
      </c>
      <c r="R2985" s="46" t="s">
        <v>7</v>
      </c>
      <c r="V2985" s="46">
        <v>0</v>
      </c>
      <c r="W2985" s="46" t="s">
        <v>189</v>
      </c>
      <c r="AA2985" s="46">
        <v>9</v>
      </c>
      <c r="AB2985" s="46" t="s">
        <v>195</v>
      </c>
      <c r="AD2985" s="46">
        <v>0</v>
      </c>
      <c r="AE2985" s="46">
        <v>0</v>
      </c>
    </row>
    <row r="2986" spans="1:31" hidden="1">
      <c r="A2986" s="46">
        <v>267</v>
      </c>
      <c r="B2986" s="46" t="s">
        <v>228</v>
      </c>
      <c r="C2986" s="46" t="s">
        <v>216</v>
      </c>
      <c r="D2986" s="46" t="s">
        <v>217</v>
      </c>
      <c r="E2986" s="46" t="s">
        <v>231</v>
      </c>
      <c r="F2986" s="46" t="s">
        <v>656</v>
      </c>
      <c r="G2986" s="44" t="s">
        <v>998</v>
      </c>
      <c r="H2986" s="44" t="s">
        <v>3</v>
      </c>
      <c r="I2986" s="46" t="s">
        <v>206</v>
      </c>
      <c r="J2986" s="44" t="s">
        <v>660</v>
      </c>
      <c r="N2986" s="46" t="s">
        <v>203</v>
      </c>
      <c r="O2986" s="46" t="s">
        <v>187</v>
      </c>
      <c r="P2986" s="46" t="s">
        <v>200</v>
      </c>
      <c r="Q2986" s="46" t="s">
        <v>7</v>
      </c>
      <c r="R2986" s="46" t="s">
        <v>7</v>
      </c>
      <c r="V2986" s="46">
        <v>0</v>
      </c>
      <c r="W2986" s="46" t="s">
        <v>201</v>
      </c>
      <c r="AA2986" s="46">
        <v>9</v>
      </c>
      <c r="AB2986" s="46" t="s">
        <v>195</v>
      </c>
      <c r="AD2986" s="46">
        <v>0</v>
      </c>
      <c r="AE2986" s="46">
        <v>0</v>
      </c>
    </row>
    <row r="2987" spans="1:31" hidden="1">
      <c r="A2987" s="46">
        <v>268</v>
      </c>
      <c r="B2987" s="46" t="s">
        <v>228</v>
      </c>
      <c r="C2987" s="46" t="s">
        <v>216</v>
      </c>
      <c r="D2987" s="46" t="s">
        <v>217</v>
      </c>
      <c r="E2987" s="46" t="s">
        <v>231</v>
      </c>
      <c r="F2987" s="46" t="s">
        <v>656</v>
      </c>
      <c r="G2987" s="44" t="s">
        <v>998</v>
      </c>
      <c r="H2987" s="44" t="s">
        <v>192</v>
      </c>
      <c r="I2987" s="46" t="s">
        <v>1032</v>
      </c>
      <c r="J2987" s="44" t="s">
        <v>1033</v>
      </c>
      <c r="N2987" s="46" t="s">
        <v>203</v>
      </c>
      <c r="O2987" s="46" t="s">
        <v>187</v>
      </c>
      <c r="P2987" s="46" t="s">
        <v>200</v>
      </c>
      <c r="Q2987" s="46" t="s">
        <v>7</v>
      </c>
      <c r="R2987" s="46" t="s">
        <v>7</v>
      </c>
      <c r="V2987" s="46">
        <v>0</v>
      </c>
      <c r="W2987" s="46" t="s">
        <v>201</v>
      </c>
      <c r="AA2987" s="46">
        <v>9</v>
      </c>
      <c r="AB2987" s="46" t="s">
        <v>195</v>
      </c>
      <c r="AD2987" s="46">
        <v>0</v>
      </c>
      <c r="AE2987" s="46">
        <v>0</v>
      </c>
    </row>
    <row r="2988" spans="1:31" hidden="1">
      <c r="A2988" s="46">
        <v>269</v>
      </c>
      <c r="B2988" s="46" t="s">
        <v>228</v>
      </c>
      <c r="C2988" s="46" t="s">
        <v>216</v>
      </c>
      <c r="D2988" s="46" t="s">
        <v>217</v>
      </c>
      <c r="E2988" s="46" t="s">
        <v>231</v>
      </c>
      <c r="F2988" s="46" t="s">
        <v>656</v>
      </c>
      <c r="G2988" s="44" t="s">
        <v>1034</v>
      </c>
      <c r="H2988" s="44" t="s">
        <v>3</v>
      </c>
      <c r="I2988" s="46" t="s">
        <v>656</v>
      </c>
      <c r="J2988" s="44" t="s">
        <v>657</v>
      </c>
      <c r="N2988" s="46" t="s">
        <v>186</v>
      </c>
      <c r="O2988" s="46" t="s">
        <v>187</v>
      </c>
      <c r="P2988" s="46" t="s">
        <v>193</v>
      </c>
      <c r="Q2988" s="46" t="s">
        <v>7</v>
      </c>
      <c r="R2988" s="46" t="s">
        <v>7</v>
      </c>
      <c r="V2988" s="46">
        <v>0</v>
      </c>
      <c r="W2988" s="46" t="s">
        <v>189</v>
      </c>
      <c r="AA2988" s="46">
        <v>7</v>
      </c>
      <c r="AB2988" s="46" t="s">
        <v>195</v>
      </c>
      <c r="AD2988" s="46">
        <v>0</v>
      </c>
      <c r="AE2988" s="46">
        <v>0</v>
      </c>
    </row>
    <row r="2989" spans="1:31" hidden="1">
      <c r="A2989" s="46">
        <v>270</v>
      </c>
      <c r="B2989" s="46" t="s">
        <v>228</v>
      </c>
      <c r="C2989" s="46" t="s">
        <v>216</v>
      </c>
      <c r="D2989" s="46" t="s">
        <v>217</v>
      </c>
      <c r="E2989" s="46" t="s">
        <v>231</v>
      </c>
      <c r="F2989" s="46" t="s">
        <v>656</v>
      </c>
      <c r="G2989" s="44" t="s">
        <v>1034</v>
      </c>
      <c r="H2989" s="44" t="s">
        <v>5</v>
      </c>
      <c r="I2989" s="46" t="s">
        <v>661</v>
      </c>
      <c r="J2989" s="44" t="s">
        <v>1035</v>
      </c>
      <c r="N2989" s="46" t="s">
        <v>203</v>
      </c>
      <c r="O2989" s="46" t="s">
        <v>187</v>
      </c>
      <c r="P2989" s="46" t="s">
        <v>200</v>
      </c>
      <c r="Q2989" s="46" t="s">
        <v>7</v>
      </c>
      <c r="R2989" s="46" t="s">
        <v>7</v>
      </c>
      <c r="V2989" s="46">
        <v>0</v>
      </c>
      <c r="W2989" s="46" t="s">
        <v>201</v>
      </c>
      <c r="AA2989" s="46">
        <v>7</v>
      </c>
      <c r="AB2989" s="46" t="s">
        <v>195</v>
      </c>
      <c r="AD2989" s="46">
        <v>0</v>
      </c>
      <c r="AE2989" s="46">
        <v>0</v>
      </c>
    </row>
    <row r="2990" spans="1:31" hidden="1">
      <c r="A2990" s="46">
        <v>271</v>
      </c>
      <c r="B2990" s="46" t="s">
        <v>228</v>
      </c>
      <c r="C2990" s="46" t="s">
        <v>216</v>
      </c>
      <c r="D2990" s="46" t="s">
        <v>217</v>
      </c>
      <c r="E2990" s="46" t="s">
        <v>231</v>
      </c>
      <c r="F2990" s="46" t="s">
        <v>662</v>
      </c>
      <c r="G2990" s="44" t="s">
        <v>999</v>
      </c>
      <c r="H2990" s="44" t="s">
        <v>3</v>
      </c>
      <c r="I2990" s="46" t="s">
        <v>662</v>
      </c>
      <c r="J2990" s="44" t="s">
        <v>663</v>
      </c>
      <c r="N2990" s="46" t="s">
        <v>186</v>
      </c>
      <c r="O2990" s="46" t="s">
        <v>187</v>
      </c>
      <c r="P2990" s="46" t="s">
        <v>193</v>
      </c>
      <c r="Q2990" s="46" t="s">
        <v>7</v>
      </c>
      <c r="R2990" s="46" t="s">
        <v>7</v>
      </c>
      <c r="V2990" s="46">
        <v>0</v>
      </c>
      <c r="W2990" s="46" t="s">
        <v>189</v>
      </c>
      <c r="AA2990" s="46">
        <v>11</v>
      </c>
      <c r="AB2990" s="46" t="s">
        <v>195</v>
      </c>
      <c r="AD2990" s="46">
        <v>0</v>
      </c>
      <c r="AE2990" s="46">
        <v>0</v>
      </c>
    </row>
    <row r="2991" spans="1:31" hidden="1">
      <c r="A2991" s="46">
        <v>272</v>
      </c>
      <c r="B2991" s="46" t="s">
        <v>228</v>
      </c>
      <c r="C2991" s="46" t="s">
        <v>216</v>
      </c>
      <c r="D2991" s="46" t="s">
        <v>217</v>
      </c>
      <c r="E2991" s="46" t="s">
        <v>231</v>
      </c>
      <c r="F2991" s="46" t="s">
        <v>662</v>
      </c>
      <c r="G2991" s="44" t="s">
        <v>999</v>
      </c>
      <c r="H2991" s="44" t="s">
        <v>3</v>
      </c>
      <c r="I2991" s="46" t="s">
        <v>670</v>
      </c>
      <c r="J2991" s="44" t="s">
        <v>1036</v>
      </c>
      <c r="N2991" s="46" t="s">
        <v>203</v>
      </c>
      <c r="O2991" s="46" t="s">
        <v>187</v>
      </c>
      <c r="P2991" s="46" t="s">
        <v>200</v>
      </c>
      <c r="Q2991" s="46" t="s">
        <v>7</v>
      </c>
      <c r="R2991" s="46" t="s">
        <v>7</v>
      </c>
      <c r="V2991" s="46">
        <v>0</v>
      </c>
      <c r="W2991" s="46" t="s">
        <v>201</v>
      </c>
      <c r="AA2991" s="46">
        <v>11</v>
      </c>
      <c r="AB2991" s="46" t="s">
        <v>195</v>
      </c>
      <c r="AD2991" s="46">
        <v>0</v>
      </c>
      <c r="AE2991" s="46">
        <v>0</v>
      </c>
    </row>
    <row r="2992" spans="1:31" hidden="1">
      <c r="A2992" s="46">
        <v>273</v>
      </c>
      <c r="B2992" s="46" t="s">
        <v>228</v>
      </c>
      <c r="C2992" s="46" t="s">
        <v>216</v>
      </c>
      <c r="D2992" s="46" t="s">
        <v>217</v>
      </c>
      <c r="E2992" s="46" t="s">
        <v>231</v>
      </c>
      <c r="F2992" s="46" t="s">
        <v>662</v>
      </c>
      <c r="G2992" s="44" t="s">
        <v>999</v>
      </c>
      <c r="H2992" s="44" t="s">
        <v>9</v>
      </c>
      <c r="I2992" s="46" t="s">
        <v>668</v>
      </c>
      <c r="J2992" s="44" t="s">
        <v>669</v>
      </c>
      <c r="N2992" s="46" t="s">
        <v>203</v>
      </c>
      <c r="O2992" s="46" t="s">
        <v>187</v>
      </c>
      <c r="P2992" s="46" t="s">
        <v>200</v>
      </c>
      <c r="Q2992" s="46" t="s">
        <v>7</v>
      </c>
      <c r="R2992" s="46" t="s">
        <v>7</v>
      </c>
      <c r="V2992" s="46">
        <v>0</v>
      </c>
      <c r="W2992" s="46" t="s">
        <v>201</v>
      </c>
      <c r="AA2992" s="46">
        <v>11</v>
      </c>
      <c r="AB2992" s="46" t="s">
        <v>195</v>
      </c>
      <c r="AD2992" s="46">
        <v>0</v>
      </c>
      <c r="AE2992" s="46">
        <v>0</v>
      </c>
    </row>
    <row r="2993" spans="1:31" hidden="1">
      <c r="A2993" s="46">
        <v>274</v>
      </c>
      <c r="B2993" s="46" t="s">
        <v>228</v>
      </c>
      <c r="C2993" s="46" t="s">
        <v>216</v>
      </c>
      <c r="D2993" s="46" t="s">
        <v>217</v>
      </c>
      <c r="E2993" s="46" t="s">
        <v>231</v>
      </c>
      <c r="F2993" s="46" t="s">
        <v>658</v>
      </c>
      <c r="G2993" s="44" t="s">
        <v>1037</v>
      </c>
      <c r="H2993" s="44" t="s">
        <v>3</v>
      </c>
      <c r="I2993" s="46" t="s">
        <v>658</v>
      </c>
      <c r="J2993" s="44" t="s">
        <v>1038</v>
      </c>
      <c r="N2993" s="46" t="s">
        <v>186</v>
      </c>
      <c r="O2993" s="46" t="s">
        <v>187</v>
      </c>
      <c r="P2993" s="46" t="s">
        <v>193</v>
      </c>
      <c r="Q2993" s="46" t="s">
        <v>7</v>
      </c>
      <c r="R2993" s="46" t="s">
        <v>7</v>
      </c>
      <c r="V2993" s="46">
        <v>0</v>
      </c>
      <c r="W2993" s="46" t="s">
        <v>189</v>
      </c>
      <c r="AA2993" s="46">
        <v>13</v>
      </c>
      <c r="AB2993" s="46" t="s">
        <v>195</v>
      </c>
      <c r="AD2993" s="46">
        <v>0</v>
      </c>
      <c r="AE2993" s="46">
        <v>0</v>
      </c>
    </row>
    <row r="2994" spans="1:31" hidden="1">
      <c r="A2994" s="46">
        <v>275</v>
      </c>
      <c r="B2994" s="46" t="s">
        <v>228</v>
      </c>
      <c r="C2994" s="46" t="s">
        <v>216</v>
      </c>
      <c r="D2994" s="46" t="s">
        <v>217</v>
      </c>
      <c r="E2994" s="46" t="s">
        <v>231</v>
      </c>
      <c r="F2994" s="46" t="s">
        <v>658</v>
      </c>
      <c r="G2994" s="44" t="s">
        <v>1037</v>
      </c>
      <c r="H2994" s="44" t="s">
        <v>3</v>
      </c>
      <c r="I2994" s="46" t="s">
        <v>760</v>
      </c>
      <c r="J2994" s="44" t="s">
        <v>1039</v>
      </c>
      <c r="N2994" s="46" t="s">
        <v>203</v>
      </c>
      <c r="O2994" s="46" t="s">
        <v>187</v>
      </c>
      <c r="P2994" s="46" t="s">
        <v>200</v>
      </c>
      <c r="Q2994" s="46" t="s">
        <v>7</v>
      </c>
      <c r="R2994" s="46" t="s">
        <v>7</v>
      </c>
      <c r="V2994" s="46">
        <v>0</v>
      </c>
      <c r="W2994" s="46" t="s">
        <v>201</v>
      </c>
      <c r="AA2994" s="46">
        <v>13</v>
      </c>
      <c r="AB2994" s="46" t="s">
        <v>195</v>
      </c>
      <c r="AD2994" s="46">
        <v>0</v>
      </c>
      <c r="AE2994" s="46">
        <v>0</v>
      </c>
    </row>
    <row r="2995" spans="1:31" hidden="1">
      <c r="A2995" s="46">
        <v>276</v>
      </c>
      <c r="B2995" s="46" t="s">
        <v>228</v>
      </c>
      <c r="C2995" s="46" t="s">
        <v>216</v>
      </c>
      <c r="D2995" s="46" t="s">
        <v>217</v>
      </c>
      <c r="E2995" s="46" t="s">
        <v>231</v>
      </c>
      <c r="F2995" s="46" t="s">
        <v>658</v>
      </c>
      <c r="G2995" s="44" t="s">
        <v>1037</v>
      </c>
      <c r="H2995" s="44" t="s">
        <v>9</v>
      </c>
      <c r="I2995" s="46" t="s">
        <v>1040</v>
      </c>
      <c r="J2995" s="44" t="s">
        <v>1041</v>
      </c>
      <c r="N2995" s="46" t="s">
        <v>203</v>
      </c>
      <c r="O2995" s="46" t="s">
        <v>187</v>
      </c>
      <c r="P2995" s="46" t="s">
        <v>200</v>
      </c>
      <c r="Q2995" s="46" t="s">
        <v>7</v>
      </c>
      <c r="R2995" s="46" t="s">
        <v>7</v>
      </c>
      <c r="V2995" s="46">
        <v>0</v>
      </c>
      <c r="W2995" s="46" t="s">
        <v>201</v>
      </c>
      <c r="AA2995" s="46">
        <v>13</v>
      </c>
      <c r="AB2995" s="46" t="s">
        <v>195</v>
      </c>
      <c r="AD2995" s="46">
        <v>0</v>
      </c>
      <c r="AE2995" s="46">
        <v>0</v>
      </c>
    </row>
    <row r="2996" spans="1:31" hidden="1">
      <c r="A2996" s="46">
        <v>277</v>
      </c>
      <c r="B2996" s="46" t="s">
        <v>228</v>
      </c>
      <c r="C2996" s="46" t="s">
        <v>216</v>
      </c>
      <c r="D2996" s="46" t="s">
        <v>217</v>
      </c>
      <c r="E2996" s="46" t="s">
        <v>231</v>
      </c>
      <c r="F2996" s="46" t="s">
        <v>662</v>
      </c>
      <c r="G2996" s="44" t="s">
        <v>1042</v>
      </c>
      <c r="H2996" s="44" t="s">
        <v>3</v>
      </c>
      <c r="I2996" s="46" t="s">
        <v>662</v>
      </c>
      <c r="J2996" s="44" t="s">
        <v>663</v>
      </c>
      <c r="N2996" s="46" t="s">
        <v>186</v>
      </c>
      <c r="O2996" s="46" t="s">
        <v>187</v>
      </c>
      <c r="P2996" s="46" t="s">
        <v>193</v>
      </c>
      <c r="Q2996" s="46" t="s">
        <v>7</v>
      </c>
      <c r="R2996" s="46" t="s">
        <v>7</v>
      </c>
      <c r="V2996" s="46">
        <v>0</v>
      </c>
      <c r="W2996" s="46" t="s">
        <v>189</v>
      </c>
      <c r="AA2996" s="46">
        <v>6</v>
      </c>
      <c r="AB2996" s="46" t="s">
        <v>195</v>
      </c>
      <c r="AD2996" s="46">
        <v>0</v>
      </c>
      <c r="AE2996" s="46">
        <v>0</v>
      </c>
    </row>
    <row r="2997" spans="1:31" hidden="1">
      <c r="A2997" s="46">
        <v>278</v>
      </c>
      <c r="B2997" s="46" t="s">
        <v>228</v>
      </c>
      <c r="C2997" s="46" t="s">
        <v>216</v>
      </c>
      <c r="D2997" s="46" t="s">
        <v>217</v>
      </c>
      <c r="E2997" s="46" t="s">
        <v>231</v>
      </c>
      <c r="F2997" s="46" t="s">
        <v>662</v>
      </c>
      <c r="G2997" s="44" t="s">
        <v>1042</v>
      </c>
      <c r="H2997" s="44" t="s">
        <v>3</v>
      </c>
      <c r="I2997" s="46" t="s">
        <v>664</v>
      </c>
      <c r="J2997" s="44" t="s">
        <v>1043</v>
      </c>
      <c r="N2997" s="46" t="s">
        <v>203</v>
      </c>
      <c r="O2997" s="46" t="s">
        <v>187</v>
      </c>
      <c r="P2997" s="46" t="s">
        <v>200</v>
      </c>
      <c r="Q2997" s="46" t="s">
        <v>7</v>
      </c>
      <c r="R2997" s="46" t="s">
        <v>7</v>
      </c>
      <c r="V2997" s="46">
        <v>0</v>
      </c>
      <c r="W2997" s="46" t="s">
        <v>201</v>
      </c>
      <c r="AA2997" s="46">
        <v>6</v>
      </c>
      <c r="AB2997" s="46" t="s">
        <v>195</v>
      </c>
      <c r="AD2997" s="46">
        <v>0</v>
      </c>
      <c r="AE2997" s="46">
        <v>0</v>
      </c>
    </row>
    <row r="2998" spans="1:31" hidden="1">
      <c r="A2998" s="46">
        <v>279</v>
      </c>
      <c r="B2998" s="46" t="s">
        <v>228</v>
      </c>
      <c r="C2998" s="46" t="s">
        <v>216</v>
      </c>
      <c r="D2998" s="46" t="s">
        <v>217</v>
      </c>
      <c r="E2998" s="46" t="s">
        <v>231</v>
      </c>
      <c r="F2998" s="46" t="s">
        <v>662</v>
      </c>
      <c r="G2998" s="44" t="s">
        <v>997</v>
      </c>
      <c r="H2998" s="44" t="s">
        <v>3</v>
      </c>
      <c r="I2998" s="46" t="s">
        <v>662</v>
      </c>
      <c r="J2998" s="44" t="s">
        <v>663</v>
      </c>
      <c r="N2998" s="46" t="s">
        <v>186</v>
      </c>
      <c r="O2998" s="46" t="s">
        <v>187</v>
      </c>
      <c r="P2998" s="46" t="s">
        <v>193</v>
      </c>
      <c r="Q2998" s="46" t="s">
        <v>7</v>
      </c>
      <c r="R2998" s="46" t="s">
        <v>7</v>
      </c>
      <c r="V2998" s="46">
        <v>0</v>
      </c>
      <c r="W2998" s="46" t="s">
        <v>189</v>
      </c>
      <c r="AA2998" s="46">
        <v>8</v>
      </c>
      <c r="AB2998" s="46" t="s">
        <v>195</v>
      </c>
      <c r="AD2998" s="46">
        <v>0</v>
      </c>
      <c r="AE2998" s="46">
        <v>0</v>
      </c>
    </row>
    <row r="2999" spans="1:31" hidden="1">
      <c r="A2999" s="46">
        <v>280</v>
      </c>
      <c r="B2999" s="46" t="s">
        <v>228</v>
      </c>
      <c r="C2999" s="46" t="s">
        <v>216</v>
      </c>
      <c r="D2999" s="46" t="s">
        <v>217</v>
      </c>
      <c r="E2999" s="46" t="s">
        <v>231</v>
      </c>
      <c r="F2999" s="46" t="s">
        <v>662</v>
      </c>
      <c r="G2999" s="44" t="s">
        <v>1000</v>
      </c>
      <c r="H2999" s="44" t="s">
        <v>3</v>
      </c>
      <c r="I2999" s="46" t="s">
        <v>662</v>
      </c>
      <c r="J2999" s="44" t="s">
        <v>663</v>
      </c>
      <c r="N2999" s="46" t="s">
        <v>186</v>
      </c>
      <c r="O2999" s="46" t="s">
        <v>187</v>
      </c>
      <c r="P2999" s="46" t="s">
        <v>193</v>
      </c>
      <c r="Q2999" s="46" t="s">
        <v>7</v>
      </c>
      <c r="R2999" s="46" t="s">
        <v>7</v>
      </c>
      <c r="V2999" s="46">
        <v>0</v>
      </c>
      <c r="W2999" s="46" t="s">
        <v>189</v>
      </c>
      <c r="AA2999" s="46">
        <v>8</v>
      </c>
      <c r="AB2999" s="46" t="s">
        <v>195</v>
      </c>
      <c r="AD2999" s="46">
        <v>0</v>
      </c>
      <c r="AE2999" s="46">
        <v>0</v>
      </c>
    </row>
    <row r="3000" spans="1:31" hidden="1">
      <c r="A3000" s="46">
        <v>281</v>
      </c>
      <c r="B3000" s="46" t="s">
        <v>228</v>
      </c>
      <c r="C3000" s="46" t="s">
        <v>216</v>
      </c>
      <c r="D3000" s="46" t="s">
        <v>217</v>
      </c>
      <c r="E3000" s="46" t="s">
        <v>231</v>
      </c>
      <c r="F3000" s="46" t="s">
        <v>662</v>
      </c>
      <c r="G3000" s="44" t="s">
        <v>1044</v>
      </c>
      <c r="H3000" s="44" t="s">
        <v>3</v>
      </c>
      <c r="I3000" s="46" t="s">
        <v>662</v>
      </c>
      <c r="J3000" s="44" t="s">
        <v>663</v>
      </c>
      <c r="N3000" s="46" t="s">
        <v>186</v>
      </c>
      <c r="O3000" s="46" t="s">
        <v>187</v>
      </c>
      <c r="P3000" s="46" t="s">
        <v>193</v>
      </c>
      <c r="Q3000" s="46" t="s">
        <v>4</v>
      </c>
      <c r="R3000" s="46" t="s">
        <v>4</v>
      </c>
      <c r="V3000" s="46">
        <v>0</v>
      </c>
      <c r="W3000" s="46" t="s">
        <v>189</v>
      </c>
      <c r="AA3000" s="46">
        <v>20</v>
      </c>
      <c r="AB3000" s="46" t="s">
        <v>34</v>
      </c>
      <c r="AD3000" s="46">
        <v>0</v>
      </c>
      <c r="AE3000" s="46">
        <v>0</v>
      </c>
    </row>
    <row r="3001" spans="1:31" hidden="1">
      <c r="A3001" s="46">
        <v>282</v>
      </c>
      <c r="B3001" s="46" t="s">
        <v>228</v>
      </c>
      <c r="C3001" s="46" t="s">
        <v>216</v>
      </c>
      <c r="D3001" s="46" t="s">
        <v>217</v>
      </c>
      <c r="E3001" s="46" t="s">
        <v>231</v>
      </c>
      <c r="F3001" s="46" t="s">
        <v>662</v>
      </c>
      <c r="G3001" s="44" t="s">
        <v>1044</v>
      </c>
      <c r="H3001" s="44" t="s">
        <v>3</v>
      </c>
      <c r="I3001" s="46" t="s">
        <v>222</v>
      </c>
      <c r="J3001" s="44" t="s">
        <v>1045</v>
      </c>
      <c r="N3001" s="46" t="s">
        <v>203</v>
      </c>
      <c r="O3001" s="46" t="s">
        <v>187</v>
      </c>
      <c r="P3001" s="46" t="s">
        <v>200</v>
      </c>
      <c r="Q3001" s="46" t="s">
        <v>4</v>
      </c>
      <c r="R3001" s="46" t="s">
        <v>4</v>
      </c>
      <c r="V3001" s="46">
        <v>0</v>
      </c>
      <c r="W3001" s="46" t="s">
        <v>201</v>
      </c>
      <c r="AA3001" s="46">
        <v>20</v>
      </c>
      <c r="AB3001" s="46" t="s">
        <v>34</v>
      </c>
      <c r="AD3001" s="46">
        <v>0</v>
      </c>
      <c r="AE3001" s="46">
        <v>0</v>
      </c>
    </row>
    <row r="3002" spans="1:31" hidden="1">
      <c r="A3002" s="46">
        <v>283</v>
      </c>
      <c r="B3002" s="46" t="s">
        <v>228</v>
      </c>
      <c r="C3002" s="46" t="s">
        <v>216</v>
      </c>
      <c r="D3002" s="46" t="s">
        <v>217</v>
      </c>
      <c r="E3002" s="46" t="s">
        <v>231</v>
      </c>
      <c r="F3002" s="46" t="s">
        <v>662</v>
      </c>
      <c r="G3002" s="44" t="s">
        <v>1044</v>
      </c>
      <c r="H3002" s="44" t="s">
        <v>46</v>
      </c>
      <c r="I3002" s="46" t="s">
        <v>666</v>
      </c>
      <c r="J3002" s="44" t="s">
        <v>667</v>
      </c>
      <c r="N3002" s="46" t="s">
        <v>186</v>
      </c>
      <c r="O3002" s="46">
        <v>0</v>
      </c>
      <c r="P3002" s="46" t="s">
        <v>193</v>
      </c>
      <c r="Q3002" s="46" t="s">
        <v>4</v>
      </c>
      <c r="R3002" s="46" t="s">
        <v>4</v>
      </c>
      <c r="V3002" s="46">
        <v>0</v>
      </c>
      <c r="W3002" s="46" t="s">
        <v>189</v>
      </c>
      <c r="AA3002" s="46">
        <v>20</v>
      </c>
      <c r="AB3002" s="46" t="s">
        <v>34</v>
      </c>
      <c r="AD3002" s="46" t="s">
        <v>190</v>
      </c>
      <c r="AE3002" s="46">
        <v>0</v>
      </c>
    </row>
    <row r="3003" spans="1:31" hidden="1">
      <c r="A3003" s="46">
        <v>284</v>
      </c>
      <c r="B3003" s="46" t="s">
        <v>228</v>
      </c>
      <c r="C3003" s="46" t="s">
        <v>216</v>
      </c>
      <c r="D3003" s="46" t="s">
        <v>217</v>
      </c>
      <c r="E3003" s="46" t="s">
        <v>231</v>
      </c>
      <c r="F3003" s="46" t="s">
        <v>662</v>
      </c>
      <c r="G3003" s="44" t="s">
        <v>1046</v>
      </c>
      <c r="H3003" s="44" t="s">
        <v>3</v>
      </c>
      <c r="I3003" s="46" t="s">
        <v>662</v>
      </c>
      <c r="J3003" s="44" t="s">
        <v>663</v>
      </c>
      <c r="N3003" s="46" t="s">
        <v>186</v>
      </c>
      <c r="O3003" s="46" t="s">
        <v>187</v>
      </c>
      <c r="P3003" s="46" t="s">
        <v>193</v>
      </c>
      <c r="Q3003" s="46" t="s">
        <v>4</v>
      </c>
      <c r="R3003" s="46" t="s">
        <v>4</v>
      </c>
      <c r="V3003" s="46">
        <v>0</v>
      </c>
      <c r="W3003" s="46" t="s">
        <v>189</v>
      </c>
      <c r="AA3003" s="46">
        <v>12</v>
      </c>
      <c r="AB3003" s="46" t="s">
        <v>34</v>
      </c>
      <c r="AD3003" s="46">
        <v>0</v>
      </c>
      <c r="AE3003" s="46">
        <v>0</v>
      </c>
    </row>
    <row r="3004" spans="1:31" hidden="1">
      <c r="A3004" s="46">
        <v>285</v>
      </c>
      <c r="B3004" s="46" t="s">
        <v>228</v>
      </c>
      <c r="C3004" s="46" t="s">
        <v>216</v>
      </c>
      <c r="D3004" s="46" t="s">
        <v>217</v>
      </c>
      <c r="E3004" s="46" t="s">
        <v>231</v>
      </c>
      <c r="F3004" s="46" t="s">
        <v>662</v>
      </c>
      <c r="G3004" s="44" t="s">
        <v>1046</v>
      </c>
      <c r="H3004" s="44" t="s">
        <v>3</v>
      </c>
      <c r="I3004" s="46" t="s">
        <v>665</v>
      </c>
      <c r="J3004" s="44" t="s">
        <v>1047</v>
      </c>
      <c r="N3004" s="46" t="s">
        <v>203</v>
      </c>
      <c r="O3004" s="46" t="s">
        <v>187</v>
      </c>
      <c r="P3004" s="46" t="s">
        <v>200</v>
      </c>
      <c r="Q3004" s="46" t="s">
        <v>4</v>
      </c>
      <c r="R3004" s="46" t="s">
        <v>4</v>
      </c>
      <c r="V3004" s="46">
        <v>0</v>
      </c>
      <c r="W3004" s="46" t="s">
        <v>201</v>
      </c>
      <c r="AA3004" s="46">
        <v>12</v>
      </c>
      <c r="AB3004" s="46" t="s">
        <v>34</v>
      </c>
      <c r="AD3004" s="46">
        <v>0</v>
      </c>
      <c r="AE3004" s="46">
        <v>0</v>
      </c>
    </row>
    <row r="3005" spans="1:31" hidden="1">
      <c r="A3005" s="46">
        <v>286</v>
      </c>
      <c r="B3005" s="46" t="s">
        <v>228</v>
      </c>
      <c r="C3005" s="46" t="s">
        <v>216</v>
      </c>
      <c r="D3005" s="46" t="s">
        <v>217</v>
      </c>
      <c r="E3005" s="46" t="s">
        <v>231</v>
      </c>
      <c r="F3005" s="46" t="s">
        <v>662</v>
      </c>
      <c r="G3005" s="44" t="s">
        <v>1046</v>
      </c>
      <c r="H3005" s="44" t="s">
        <v>5</v>
      </c>
      <c r="I3005" s="46" t="s">
        <v>659</v>
      </c>
      <c r="J3005" s="44" t="s">
        <v>1048</v>
      </c>
      <c r="N3005" s="46" t="s">
        <v>203</v>
      </c>
      <c r="O3005" s="46" t="s">
        <v>187</v>
      </c>
      <c r="P3005" s="46" t="s">
        <v>200</v>
      </c>
      <c r="Q3005" s="46" t="s">
        <v>4</v>
      </c>
      <c r="R3005" s="46" t="s">
        <v>4</v>
      </c>
      <c r="V3005" s="46">
        <v>0</v>
      </c>
      <c r="W3005" s="46" t="s">
        <v>201</v>
      </c>
      <c r="AA3005" s="46">
        <v>12</v>
      </c>
      <c r="AB3005" s="46" t="s">
        <v>34</v>
      </c>
      <c r="AD3005" s="46">
        <v>0</v>
      </c>
      <c r="AE3005" s="46">
        <v>0</v>
      </c>
    </row>
    <row r="3006" spans="1:31" hidden="1">
      <c r="A3006" s="46">
        <v>287</v>
      </c>
      <c r="B3006" s="46" t="s">
        <v>228</v>
      </c>
      <c r="C3006" s="46" t="s">
        <v>216</v>
      </c>
      <c r="D3006" s="46" t="s">
        <v>217</v>
      </c>
      <c r="E3006" s="46" t="s">
        <v>231</v>
      </c>
      <c r="F3006" s="46" t="s">
        <v>662</v>
      </c>
      <c r="G3006" s="44" t="s">
        <v>1046</v>
      </c>
      <c r="H3006" s="44" t="s">
        <v>46</v>
      </c>
      <c r="I3006" s="46" t="s">
        <v>666</v>
      </c>
      <c r="J3006" s="44" t="s">
        <v>667</v>
      </c>
      <c r="N3006" s="46" t="s">
        <v>186</v>
      </c>
      <c r="O3006" s="46">
        <v>0</v>
      </c>
      <c r="P3006" s="46" t="s">
        <v>193</v>
      </c>
      <c r="Q3006" s="46" t="s">
        <v>4</v>
      </c>
      <c r="R3006" s="46" t="s">
        <v>4</v>
      </c>
      <c r="V3006" s="46">
        <v>0</v>
      </c>
      <c r="W3006" s="46" t="s">
        <v>189</v>
      </c>
      <c r="AA3006" s="46">
        <v>12</v>
      </c>
      <c r="AB3006" s="46" t="s">
        <v>34</v>
      </c>
      <c r="AD3006" s="46" t="s">
        <v>190</v>
      </c>
      <c r="AE3006" s="46">
        <v>0</v>
      </c>
    </row>
    <row r="3007" spans="1:31" hidden="1">
      <c r="A3007" s="46">
        <v>288</v>
      </c>
      <c r="B3007" s="46" t="s">
        <v>228</v>
      </c>
      <c r="C3007" s="46" t="s">
        <v>216</v>
      </c>
      <c r="D3007" s="46" t="s">
        <v>217</v>
      </c>
      <c r="E3007" s="46" t="s">
        <v>231</v>
      </c>
      <c r="F3007" s="46" t="s">
        <v>702</v>
      </c>
      <c r="G3007" s="44" t="s">
        <v>716</v>
      </c>
      <c r="H3007" s="44" t="s">
        <v>3</v>
      </c>
      <c r="I3007" s="46" t="s">
        <v>702</v>
      </c>
      <c r="J3007" s="44">
        <v>27307</v>
      </c>
      <c r="K3007" s="46" t="s">
        <v>717</v>
      </c>
      <c r="L3007" s="46">
        <v>15319410087</v>
      </c>
      <c r="N3007" s="46" t="s">
        <v>186</v>
      </c>
      <c r="O3007" s="46">
        <v>0</v>
      </c>
      <c r="P3007" s="46" t="s">
        <v>193</v>
      </c>
      <c r="Q3007" s="46" t="s">
        <v>4</v>
      </c>
      <c r="R3007" s="46" t="s">
        <v>4</v>
      </c>
      <c r="S3007" s="46" t="s">
        <v>194</v>
      </c>
      <c r="T3007" s="46" t="s">
        <v>194</v>
      </c>
      <c r="U3007" s="46" t="s">
        <v>194</v>
      </c>
      <c r="W3007" s="46" t="s">
        <v>189</v>
      </c>
      <c r="Z3007" s="46" t="s">
        <v>199</v>
      </c>
      <c r="AA3007" s="46">
        <v>11</v>
      </c>
      <c r="AB3007" s="46" t="s">
        <v>34</v>
      </c>
      <c r="AC3007" s="46" t="s">
        <v>215</v>
      </c>
      <c r="AD3007" s="46">
        <v>0</v>
      </c>
      <c r="AE3007" s="46">
        <v>0</v>
      </c>
    </row>
    <row r="3008" spans="1:31" hidden="1">
      <c r="A3008" s="46">
        <v>289</v>
      </c>
      <c r="B3008" s="46" t="s">
        <v>228</v>
      </c>
      <c r="C3008" s="46" t="s">
        <v>216</v>
      </c>
      <c r="D3008" s="46" t="s">
        <v>217</v>
      </c>
      <c r="E3008" s="46" t="s">
        <v>231</v>
      </c>
      <c r="F3008" s="46" t="s">
        <v>702</v>
      </c>
      <c r="G3008" s="44" t="s">
        <v>716</v>
      </c>
      <c r="H3008" s="44" t="s">
        <v>3</v>
      </c>
      <c r="I3008" s="46" t="s">
        <v>718</v>
      </c>
      <c r="J3008" s="44">
        <v>54975</v>
      </c>
      <c r="N3008" s="46" t="s">
        <v>203</v>
      </c>
      <c r="O3008" s="46">
        <v>0</v>
      </c>
      <c r="P3008" s="46" t="s">
        <v>193</v>
      </c>
      <c r="Q3008" s="46" t="s">
        <v>4</v>
      </c>
      <c r="R3008" s="46" t="s">
        <v>4</v>
      </c>
      <c r="S3008" s="46" t="s">
        <v>194</v>
      </c>
      <c r="T3008" s="46" t="s">
        <v>194</v>
      </c>
      <c r="U3008" s="46" t="s">
        <v>194</v>
      </c>
      <c r="W3008" s="46" t="s">
        <v>189</v>
      </c>
      <c r="Z3008" s="46" t="s">
        <v>199</v>
      </c>
      <c r="AA3008" s="46">
        <v>11</v>
      </c>
      <c r="AB3008" s="46" t="s">
        <v>34</v>
      </c>
      <c r="AC3008" s="46" t="s">
        <v>215</v>
      </c>
      <c r="AD3008" s="46" t="s">
        <v>190</v>
      </c>
      <c r="AE3008" s="46">
        <v>0</v>
      </c>
    </row>
    <row r="3009" spans="1:31" hidden="1">
      <c r="A3009" s="46">
        <v>290</v>
      </c>
      <c r="B3009" s="46" t="s">
        <v>228</v>
      </c>
      <c r="C3009" s="46" t="s">
        <v>216</v>
      </c>
      <c r="D3009" s="46" t="s">
        <v>217</v>
      </c>
      <c r="E3009" s="46" t="s">
        <v>231</v>
      </c>
      <c r="F3009" s="46" t="s">
        <v>702</v>
      </c>
      <c r="G3009" s="44" t="s">
        <v>716</v>
      </c>
      <c r="H3009" s="44" t="s">
        <v>8</v>
      </c>
      <c r="I3009" s="46" t="s">
        <v>719</v>
      </c>
      <c r="J3009" s="44">
        <v>54693</v>
      </c>
      <c r="N3009" s="46" t="s">
        <v>186</v>
      </c>
      <c r="O3009" s="46">
        <v>0</v>
      </c>
      <c r="P3009" s="46" t="s">
        <v>200</v>
      </c>
      <c r="Q3009" s="46" t="s">
        <v>4</v>
      </c>
      <c r="R3009" s="46" t="s">
        <v>4</v>
      </c>
      <c r="S3009" s="46" t="s">
        <v>194</v>
      </c>
      <c r="T3009" s="46" t="s">
        <v>194</v>
      </c>
      <c r="U3009" s="46" t="s">
        <v>194</v>
      </c>
      <c r="W3009" s="46" t="s">
        <v>201</v>
      </c>
      <c r="Z3009" s="46" t="s">
        <v>199</v>
      </c>
      <c r="AA3009" s="46">
        <v>11</v>
      </c>
      <c r="AB3009" s="46" t="s">
        <v>34</v>
      </c>
      <c r="AC3009" s="46" t="s">
        <v>215</v>
      </c>
      <c r="AE3009" s="46">
        <v>0</v>
      </c>
    </row>
    <row r="3010" spans="1:31" hidden="1">
      <c r="A3010" s="46">
        <v>291</v>
      </c>
      <c r="B3010" s="46" t="s">
        <v>228</v>
      </c>
      <c r="C3010" s="46" t="s">
        <v>216</v>
      </c>
      <c r="D3010" s="46" t="s">
        <v>217</v>
      </c>
      <c r="E3010" s="46" t="s">
        <v>231</v>
      </c>
      <c r="F3010" s="46" t="s">
        <v>702</v>
      </c>
      <c r="G3010" s="44" t="s">
        <v>716</v>
      </c>
      <c r="H3010" s="44" t="s">
        <v>9</v>
      </c>
      <c r="I3010" s="46" t="s">
        <v>721</v>
      </c>
      <c r="J3010" s="44">
        <v>56230</v>
      </c>
      <c r="K3010" s="46" t="s">
        <v>722</v>
      </c>
      <c r="L3010" s="46">
        <v>15229887264</v>
      </c>
      <c r="N3010" s="46" t="s">
        <v>186</v>
      </c>
      <c r="O3010" s="46">
        <v>0</v>
      </c>
      <c r="P3010" s="46" t="s">
        <v>200</v>
      </c>
      <c r="Q3010" s="46" t="s">
        <v>4</v>
      </c>
      <c r="R3010" s="46" t="s">
        <v>4</v>
      </c>
      <c r="S3010" s="46" t="s">
        <v>194</v>
      </c>
      <c r="T3010" s="46" t="s">
        <v>194</v>
      </c>
      <c r="U3010" s="46" t="s">
        <v>194</v>
      </c>
      <c r="W3010" s="46" t="s">
        <v>201</v>
      </c>
      <c r="Z3010" s="46" t="s">
        <v>205</v>
      </c>
      <c r="AA3010" s="46">
        <v>11</v>
      </c>
      <c r="AB3010" s="46" t="s">
        <v>34</v>
      </c>
      <c r="AC3010" s="46" t="s">
        <v>214</v>
      </c>
      <c r="AD3010" s="46" t="s">
        <v>190</v>
      </c>
      <c r="AE3010" s="46">
        <v>0</v>
      </c>
    </row>
    <row r="3011" spans="1:31" hidden="1">
      <c r="A3011" s="46">
        <v>292</v>
      </c>
      <c r="B3011" s="46" t="s">
        <v>228</v>
      </c>
      <c r="C3011" s="46" t="s">
        <v>216</v>
      </c>
      <c r="D3011" s="46" t="s">
        <v>217</v>
      </c>
      <c r="E3011" s="46" t="s">
        <v>231</v>
      </c>
      <c r="F3011" s="46" t="s">
        <v>702</v>
      </c>
      <c r="G3011" s="44" t="s">
        <v>716</v>
      </c>
      <c r="H3011" s="44" t="s">
        <v>46</v>
      </c>
      <c r="I3011" s="46" t="s">
        <v>1049</v>
      </c>
      <c r="J3011" s="44">
        <v>57138</v>
      </c>
      <c r="N3011" s="46" t="s">
        <v>186</v>
      </c>
      <c r="O3011" s="46">
        <v>0</v>
      </c>
      <c r="P3011" s="46" t="s">
        <v>188</v>
      </c>
      <c r="Q3011" s="46" t="s">
        <v>4</v>
      </c>
      <c r="R3011" s="46" t="s">
        <v>4</v>
      </c>
      <c r="S3011" s="46" t="s">
        <v>194</v>
      </c>
      <c r="T3011" s="46" t="s">
        <v>194</v>
      </c>
      <c r="U3011" s="46" t="s">
        <v>194</v>
      </c>
      <c r="W3011" s="46" t="s">
        <v>189</v>
      </c>
      <c r="Z3011" s="46" t="s">
        <v>205</v>
      </c>
      <c r="AA3011" s="46">
        <v>11</v>
      </c>
      <c r="AB3011" s="46" t="s">
        <v>34</v>
      </c>
      <c r="AC3011" s="46" t="s">
        <v>214</v>
      </c>
      <c r="AD3011" s="46" t="s">
        <v>190</v>
      </c>
      <c r="AE3011" s="46" t="s">
        <v>1050</v>
      </c>
    </row>
    <row r="3012" spans="1:31" hidden="1">
      <c r="A3012" s="46">
        <v>293</v>
      </c>
      <c r="B3012" s="46" t="s">
        <v>228</v>
      </c>
      <c r="C3012" s="46" t="s">
        <v>216</v>
      </c>
      <c r="D3012" s="46" t="s">
        <v>217</v>
      </c>
      <c r="E3012" s="46" t="s">
        <v>231</v>
      </c>
      <c r="F3012" s="46" t="s">
        <v>723</v>
      </c>
      <c r="G3012" s="44" t="s">
        <v>724</v>
      </c>
      <c r="H3012" s="44" t="s">
        <v>3</v>
      </c>
      <c r="I3012" s="46" t="s">
        <v>702</v>
      </c>
      <c r="J3012" s="44">
        <v>27307</v>
      </c>
      <c r="N3012" s="46" t="s">
        <v>186</v>
      </c>
      <c r="O3012" s="46">
        <v>0</v>
      </c>
      <c r="P3012" s="46" t="s">
        <v>193</v>
      </c>
      <c r="Q3012" s="46" t="s">
        <v>4</v>
      </c>
      <c r="R3012" s="46" t="s">
        <v>4</v>
      </c>
      <c r="S3012" s="46" t="s">
        <v>194</v>
      </c>
      <c r="T3012" s="46" t="s">
        <v>194</v>
      </c>
      <c r="U3012" s="46" t="s">
        <v>194</v>
      </c>
      <c r="W3012" s="46" t="s">
        <v>189</v>
      </c>
      <c r="Z3012" s="46" t="s">
        <v>205</v>
      </c>
      <c r="AA3012" s="46">
        <v>4</v>
      </c>
      <c r="AB3012" s="46" t="s">
        <v>34</v>
      </c>
      <c r="AC3012" s="46" t="s">
        <v>215</v>
      </c>
      <c r="AD3012" s="46">
        <v>0</v>
      </c>
      <c r="AE3012" s="46">
        <v>0</v>
      </c>
    </row>
    <row r="3013" spans="1:31" hidden="1">
      <c r="A3013" s="46">
        <v>294</v>
      </c>
      <c r="B3013" s="46" t="s">
        <v>228</v>
      </c>
      <c r="C3013" s="46" t="s">
        <v>216</v>
      </c>
      <c r="D3013" s="46" t="s">
        <v>217</v>
      </c>
      <c r="E3013" s="46" t="s">
        <v>231</v>
      </c>
      <c r="F3013" s="46" t="s">
        <v>723</v>
      </c>
      <c r="G3013" s="44" t="s">
        <v>724</v>
      </c>
      <c r="H3013" s="44" t="s">
        <v>3</v>
      </c>
      <c r="I3013" s="46" t="s">
        <v>723</v>
      </c>
      <c r="J3013" s="44">
        <v>57154</v>
      </c>
      <c r="K3013" s="46" t="s">
        <v>725</v>
      </c>
      <c r="L3013" s="46">
        <v>18292892656</v>
      </c>
      <c r="N3013" s="46" t="s">
        <v>203</v>
      </c>
      <c r="O3013" s="46">
        <v>0</v>
      </c>
      <c r="P3013" s="46" t="s">
        <v>200</v>
      </c>
      <c r="Q3013" s="46" t="s">
        <v>4</v>
      </c>
      <c r="R3013" s="46" t="s">
        <v>4</v>
      </c>
      <c r="S3013" s="46" t="s">
        <v>194</v>
      </c>
      <c r="T3013" s="46" t="s">
        <v>194</v>
      </c>
      <c r="U3013" s="46" t="s">
        <v>194</v>
      </c>
      <c r="W3013" s="46" t="s">
        <v>201</v>
      </c>
      <c r="Z3013" s="46" t="s">
        <v>205</v>
      </c>
      <c r="AA3013" s="46">
        <v>4</v>
      </c>
      <c r="AB3013" s="46" t="s">
        <v>34</v>
      </c>
      <c r="AC3013" s="46" t="s">
        <v>214</v>
      </c>
      <c r="AD3013" s="46" t="s">
        <v>201</v>
      </c>
      <c r="AE3013" s="46">
        <v>0</v>
      </c>
    </row>
    <row r="3014" spans="1:31" hidden="1">
      <c r="A3014" s="46">
        <v>295</v>
      </c>
      <c r="B3014" s="46" t="s">
        <v>228</v>
      </c>
      <c r="C3014" s="46" t="s">
        <v>216</v>
      </c>
      <c r="D3014" s="46" t="s">
        <v>217</v>
      </c>
      <c r="E3014" s="46" t="s">
        <v>231</v>
      </c>
      <c r="F3014" s="46" t="s">
        <v>702</v>
      </c>
      <c r="G3014" s="44" t="s">
        <v>1051</v>
      </c>
      <c r="H3014" s="44" t="s">
        <v>3</v>
      </c>
      <c r="I3014" s="46" t="s">
        <v>702</v>
      </c>
      <c r="J3014" s="44">
        <v>27307</v>
      </c>
      <c r="N3014" s="46" t="s">
        <v>186</v>
      </c>
      <c r="O3014" s="46">
        <v>0</v>
      </c>
      <c r="P3014" s="46" t="s">
        <v>193</v>
      </c>
      <c r="Q3014" s="46" t="s">
        <v>4</v>
      </c>
      <c r="R3014" s="46" t="s">
        <v>4</v>
      </c>
      <c r="V3014" s="46">
        <v>0</v>
      </c>
      <c r="W3014" s="46" t="s">
        <v>189</v>
      </c>
      <c r="AA3014" s="46">
        <v>14</v>
      </c>
      <c r="AB3014" s="46" t="s">
        <v>34</v>
      </c>
      <c r="AD3014" s="46">
        <v>0</v>
      </c>
      <c r="AE3014" s="46" t="s">
        <v>1052</v>
      </c>
    </row>
    <row r="3015" spans="1:31" hidden="1">
      <c r="A3015" s="46">
        <v>296</v>
      </c>
      <c r="B3015" s="46" t="s">
        <v>228</v>
      </c>
      <c r="C3015" s="46" t="s">
        <v>216</v>
      </c>
      <c r="D3015" s="46" t="s">
        <v>217</v>
      </c>
      <c r="E3015" s="46" t="s">
        <v>231</v>
      </c>
      <c r="F3015" s="46" t="s">
        <v>702</v>
      </c>
      <c r="G3015" s="44" t="s">
        <v>1051</v>
      </c>
      <c r="H3015" s="44" t="s">
        <v>3</v>
      </c>
      <c r="I3015" s="46" t="s">
        <v>1053</v>
      </c>
      <c r="J3015" s="44">
        <v>69516</v>
      </c>
      <c r="N3015" s="46" t="s">
        <v>203</v>
      </c>
      <c r="O3015" s="46">
        <v>0</v>
      </c>
      <c r="P3015" s="46" t="s">
        <v>200</v>
      </c>
      <c r="Q3015" s="46" t="s">
        <v>4</v>
      </c>
      <c r="R3015" s="46" t="s">
        <v>4</v>
      </c>
      <c r="V3015" s="46">
        <v>0</v>
      </c>
      <c r="W3015" s="46" t="s">
        <v>201</v>
      </c>
      <c r="AA3015" s="46">
        <v>14</v>
      </c>
      <c r="AB3015" s="46" t="s">
        <v>34</v>
      </c>
      <c r="AD3015" s="46">
        <v>0</v>
      </c>
      <c r="AE3015" s="46">
        <v>0</v>
      </c>
    </row>
    <row r="3016" spans="1:31" hidden="1">
      <c r="A3016" s="46">
        <v>297</v>
      </c>
      <c r="B3016" s="46" t="s">
        <v>228</v>
      </c>
      <c r="C3016" s="46" t="s">
        <v>216</v>
      </c>
      <c r="D3016" s="46" t="s">
        <v>217</v>
      </c>
      <c r="E3016" s="46" t="s">
        <v>231</v>
      </c>
      <c r="F3016" s="46" t="s">
        <v>702</v>
      </c>
      <c r="G3016" s="44" t="s">
        <v>1051</v>
      </c>
      <c r="H3016" s="44" t="s">
        <v>9</v>
      </c>
      <c r="I3016" s="46" t="s">
        <v>1054</v>
      </c>
      <c r="J3016" s="44">
        <v>69680</v>
      </c>
      <c r="N3016" s="46" t="s">
        <v>186</v>
      </c>
      <c r="O3016" s="46">
        <v>0</v>
      </c>
      <c r="P3016" s="46" t="s">
        <v>200</v>
      </c>
      <c r="Q3016" s="46" t="s">
        <v>4</v>
      </c>
      <c r="R3016" s="46" t="s">
        <v>4</v>
      </c>
      <c r="V3016" s="46">
        <v>0</v>
      </c>
      <c r="W3016" s="46" t="s">
        <v>201</v>
      </c>
      <c r="AA3016" s="46">
        <v>14</v>
      </c>
      <c r="AB3016" s="46" t="s">
        <v>34</v>
      </c>
      <c r="AD3016" s="46">
        <v>0</v>
      </c>
      <c r="AE3016" s="46">
        <v>0</v>
      </c>
    </row>
    <row r="3017" spans="1:31" hidden="1">
      <c r="A3017" s="46">
        <v>298</v>
      </c>
      <c r="B3017" s="46" t="s">
        <v>228</v>
      </c>
      <c r="C3017" s="46" t="s">
        <v>216</v>
      </c>
      <c r="D3017" s="46" t="s">
        <v>217</v>
      </c>
      <c r="E3017" s="46" t="s">
        <v>231</v>
      </c>
      <c r="F3017" s="46" t="s">
        <v>702</v>
      </c>
      <c r="G3017" s="44" t="s">
        <v>1051</v>
      </c>
      <c r="H3017" s="44" t="s">
        <v>46</v>
      </c>
      <c r="I3017" s="46" t="s">
        <v>1049</v>
      </c>
      <c r="J3017" s="44">
        <v>57138</v>
      </c>
      <c r="N3017" s="46" t="s">
        <v>186</v>
      </c>
      <c r="O3017" s="46">
        <v>0</v>
      </c>
      <c r="P3017" s="46" t="s">
        <v>193</v>
      </c>
      <c r="Q3017" s="46" t="s">
        <v>4</v>
      </c>
      <c r="R3017" s="46" t="s">
        <v>4</v>
      </c>
      <c r="V3017" s="46">
        <v>0</v>
      </c>
      <c r="W3017" s="46" t="s">
        <v>189</v>
      </c>
      <c r="AA3017" s="46">
        <v>14</v>
      </c>
      <c r="AB3017" s="46" t="s">
        <v>34</v>
      </c>
      <c r="AD3017" s="46" t="s">
        <v>190</v>
      </c>
      <c r="AE3017" s="46" t="s">
        <v>1050</v>
      </c>
    </row>
    <row r="3018" spans="1:31" hidden="1">
      <c r="A3018" s="46">
        <v>299</v>
      </c>
      <c r="B3018" s="46" t="s">
        <v>228</v>
      </c>
      <c r="C3018" s="46" t="s">
        <v>216</v>
      </c>
      <c r="D3018" s="46" t="s">
        <v>217</v>
      </c>
      <c r="E3018" s="46" t="s">
        <v>231</v>
      </c>
      <c r="F3018" s="46" t="s">
        <v>702</v>
      </c>
      <c r="G3018" s="44" t="s">
        <v>1055</v>
      </c>
      <c r="H3018" s="44" t="s">
        <v>3</v>
      </c>
      <c r="I3018" s="46" t="s">
        <v>702</v>
      </c>
      <c r="J3018" s="44">
        <v>27307</v>
      </c>
      <c r="N3018" s="46" t="s">
        <v>186</v>
      </c>
      <c r="O3018" s="46">
        <v>0</v>
      </c>
      <c r="P3018" s="46" t="s">
        <v>193</v>
      </c>
      <c r="Q3018" s="46" t="s">
        <v>4</v>
      </c>
      <c r="R3018" s="46" t="s">
        <v>4</v>
      </c>
      <c r="V3018" s="46">
        <v>0</v>
      </c>
      <c r="W3018" s="46" t="s">
        <v>189</v>
      </c>
      <c r="AA3018" s="46">
        <v>12</v>
      </c>
      <c r="AB3018" s="46" t="s">
        <v>34</v>
      </c>
      <c r="AD3018" s="46">
        <v>0</v>
      </c>
      <c r="AE3018" s="46" t="s">
        <v>1052</v>
      </c>
    </row>
    <row r="3019" spans="1:31" hidden="1">
      <c r="A3019" s="46">
        <v>300</v>
      </c>
      <c r="B3019" s="46" t="s">
        <v>228</v>
      </c>
      <c r="C3019" s="46" t="s">
        <v>216</v>
      </c>
      <c r="D3019" s="46" t="s">
        <v>217</v>
      </c>
      <c r="E3019" s="46" t="s">
        <v>231</v>
      </c>
      <c r="F3019" s="46" t="s">
        <v>702</v>
      </c>
      <c r="G3019" s="44" t="s">
        <v>1055</v>
      </c>
      <c r="H3019" s="44" t="s">
        <v>3</v>
      </c>
      <c r="I3019" s="46" t="s">
        <v>1056</v>
      </c>
      <c r="J3019" s="44">
        <v>25323</v>
      </c>
      <c r="N3019" s="46" t="s">
        <v>203</v>
      </c>
      <c r="O3019" s="46">
        <v>0</v>
      </c>
      <c r="P3019" s="46" t="s">
        <v>193</v>
      </c>
      <c r="Q3019" s="46" t="s">
        <v>4</v>
      </c>
      <c r="R3019" s="46" t="s">
        <v>4</v>
      </c>
      <c r="V3019" s="46">
        <v>0</v>
      </c>
      <c r="W3019" s="46" t="s">
        <v>189</v>
      </c>
      <c r="AA3019" s="46">
        <v>12</v>
      </c>
      <c r="AB3019" s="46" t="s">
        <v>34</v>
      </c>
      <c r="AD3019" s="46">
        <v>0</v>
      </c>
      <c r="AE3019" s="46">
        <v>0</v>
      </c>
    </row>
    <row r="3020" spans="1:31" hidden="1">
      <c r="A3020" s="46">
        <v>301</v>
      </c>
      <c r="B3020" s="46" t="s">
        <v>228</v>
      </c>
      <c r="C3020" s="46" t="s">
        <v>216</v>
      </c>
      <c r="D3020" s="46" t="s">
        <v>217</v>
      </c>
      <c r="E3020" s="46" t="s">
        <v>231</v>
      </c>
      <c r="F3020" s="46" t="s">
        <v>702</v>
      </c>
      <c r="G3020" s="44" t="s">
        <v>1055</v>
      </c>
      <c r="H3020" s="44" t="s">
        <v>5</v>
      </c>
      <c r="I3020" s="46" t="s">
        <v>1057</v>
      </c>
      <c r="J3020" s="44">
        <v>54863</v>
      </c>
      <c r="N3020" s="46" t="s">
        <v>186</v>
      </c>
      <c r="O3020" s="46">
        <v>0</v>
      </c>
      <c r="P3020" s="46" t="s">
        <v>200</v>
      </c>
      <c r="Q3020" s="46" t="s">
        <v>4</v>
      </c>
      <c r="R3020" s="46" t="s">
        <v>4</v>
      </c>
      <c r="V3020" s="46">
        <v>0</v>
      </c>
      <c r="W3020" s="46" t="s">
        <v>201</v>
      </c>
      <c r="AA3020" s="46">
        <v>12</v>
      </c>
      <c r="AB3020" s="46" t="s">
        <v>34</v>
      </c>
      <c r="AD3020" s="46">
        <v>0</v>
      </c>
      <c r="AE3020" s="46">
        <v>0</v>
      </c>
    </row>
    <row r="3021" spans="1:31" hidden="1">
      <c r="A3021" s="46">
        <v>302</v>
      </c>
      <c r="B3021" s="46" t="s">
        <v>228</v>
      </c>
      <c r="C3021" s="46" t="s">
        <v>216</v>
      </c>
      <c r="D3021" s="46" t="s">
        <v>217</v>
      </c>
      <c r="E3021" s="46" t="s">
        <v>231</v>
      </c>
      <c r="F3021" s="46" t="s">
        <v>702</v>
      </c>
      <c r="G3021" s="44" t="s">
        <v>1055</v>
      </c>
      <c r="H3021" s="44" t="s">
        <v>192</v>
      </c>
      <c r="I3021" s="46" t="s">
        <v>1058</v>
      </c>
      <c r="J3021" s="44">
        <v>72049</v>
      </c>
      <c r="N3021" s="46" t="s">
        <v>186</v>
      </c>
      <c r="O3021" s="46">
        <v>0</v>
      </c>
      <c r="P3021" s="46" t="s">
        <v>200</v>
      </c>
      <c r="Q3021" s="46" t="s">
        <v>4</v>
      </c>
      <c r="R3021" s="46" t="s">
        <v>4</v>
      </c>
      <c r="V3021" s="46">
        <v>0</v>
      </c>
      <c r="W3021" s="46" t="s">
        <v>201</v>
      </c>
      <c r="AA3021" s="46">
        <v>12</v>
      </c>
      <c r="AB3021" s="46" t="s">
        <v>34</v>
      </c>
      <c r="AD3021" s="46">
        <v>0</v>
      </c>
      <c r="AE3021" s="46">
        <v>0</v>
      </c>
    </row>
    <row r="3022" spans="1:31" hidden="1">
      <c r="A3022" s="46">
        <v>303</v>
      </c>
      <c r="B3022" s="46" t="s">
        <v>228</v>
      </c>
      <c r="C3022" s="46" t="s">
        <v>216</v>
      </c>
      <c r="D3022" s="46" t="s">
        <v>217</v>
      </c>
      <c r="E3022" s="46" t="s">
        <v>231</v>
      </c>
      <c r="F3022" s="46" t="s">
        <v>702</v>
      </c>
      <c r="G3022" s="44" t="s">
        <v>1055</v>
      </c>
      <c r="H3022" s="44" t="s">
        <v>46</v>
      </c>
      <c r="I3022" s="46" t="s">
        <v>1049</v>
      </c>
      <c r="J3022" s="44">
        <v>57138</v>
      </c>
      <c r="N3022" s="46" t="s">
        <v>186</v>
      </c>
      <c r="O3022" s="46">
        <v>0</v>
      </c>
      <c r="P3022" s="46" t="s">
        <v>193</v>
      </c>
      <c r="Q3022" s="46" t="s">
        <v>4</v>
      </c>
      <c r="R3022" s="46" t="s">
        <v>4</v>
      </c>
      <c r="V3022" s="46">
        <v>0</v>
      </c>
      <c r="W3022" s="46" t="s">
        <v>189</v>
      </c>
      <c r="AA3022" s="46">
        <v>12</v>
      </c>
      <c r="AB3022" s="46" t="s">
        <v>34</v>
      </c>
      <c r="AD3022" s="46" t="s">
        <v>190</v>
      </c>
      <c r="AE3022" s="46" t="s">
        <v>1050</v>
      </c>
    </row>
    <row r="3023" spans="1:31" hidden="1">
      <c r="A3023" s="46">
        <v>304</v>
      </c>
      <c r="B3023" s="46" t="s">
        <v>228</v>
      </c>
      <c r="C3023" s="46" t="s">
        <v>216</v>
      </c>
      <c r="D3023" s="46" t="s">
        <v>217</v>
      </c>
      <c r="E3023" s="46" t="s">
        <v>231</v>
      </c>
      <c r="F3023" s="46" t="s">
        <v>702</v>
      </c>
      <c r="G3023" s="44" t="s">
        <v>757</v>
      </c>
      <c r="H3023" s="44" t="s">
        <v>3</v>
      </c>
      <c r="I3023" s="46" t="s">
        <v>702</v>
      </c>
      <c r="J3023" s="44">
        <v>27307</v>
      </c>
      <c r="N3023" s="46" t="s">
        <v>186</v>
      </c>
      <c r="O3023" s="46">
        <v>0</v>
      </c>
      <c r="P3023" s="46" t="s">
        <v>193</v>
      </c>
      <c r="Q3023" s="46" t="s">
        <v>4</v>
      </c>
      <c r="R3023" s="46" t="s">
        <v>4</v>
      </c>
      <c r="V3023" s="46">
        <v>0</v>
      </c>
      <c r="W3023" s="46" t="s">
        <v>189</v>
      </c>
      <c r="AA3023" s="46">
        <v>12</v>
      </c>
      <c r="AB3023" s="46" t="s">
        <v>34</v>
      </c>
      <c r="AD3023" s="46">
        <v>0</v>
      </c>
      <c r="AE3023" s="46" t="s">
        <v>1052</v>
      </c>
    </row>
    <row r="3024" spans="1:31" hidden="1">
      <c r="A3024" s="46">
        <v>305</v>
      </c>
      <c r="B3024" s="46" t="s">
        <v>228</v>
      </c>
      <c r="C3024" s="46" t="s">
        <v>216</v>
      </c>
      <c r="D3024" s="46" t="s">
        <v>217</v>
      </c>
      <c r="E3024" s="46" t="s">
        <v>231</v>
      </c>
      <c r="F3024" s="46" t="s">
        <v>702</v>
      </c>
      <c r="G3024" s="44" t="s">
        <v>757</v>
      </c>
      <c r="H3024" s="44" t="s">
        <v>3</v>
      </c>
      <c r="I3024" s="46" t="s">
        <v>720</v>
      </c>
      <c r="J3024" s="44" t="s">
        <v>1059</v>
      </c>
      <c r="N3024" s="46" t="s">
        <v>203</v>
      </c>
      <c r="O3024" s="46">
        <v>0</v>
      </c>
      <c r="P3024" s="46" t="s">
        <v>200</v>
      </c>
      <c r="Q3024" s="46" t="s">
        <v>4</v>
      </c>
      <c r="R3024" s="46" t="s">
        <v>4</v>
      </c>
      <c r="V3024" s="46">
        <v>0</v>
      </c>
      <c r="W3024" s="46" t="s">
        <v>201</v>
      </c>
      <c r="AA3024" s="46">
        <v>12</v>
      </c>
      <c r="AB3024" s="46" t="s">
        <v>34</v>
      </c>
      <c r="AD3024" s="46" t="s">
        <v>190</v>
      </c>
      <c r="AE3024" s="46">
        <v>0</v>
      </c>
    </row>
    <row r="3025" spans="1:31" hidden="1">
      <c r="A3025" s="46">
        <v>306</v>
      </c>
      <c r="B3025" s="46" t="s">
        <v>228</v>
      </c>
      <c r="C3025" s="46" t="s">
        <v>216</v>
      </c>
      <c r="D3025" s="46" t="s">
        <v>217</v>
      </c>
      <c r="E3025" s="46" t="s">
        <v>231</v>
      </c>
      <c r="F3025" s="46" t="s">
        <v>702</v>
      </c>
      <c r="G3025" s="44" t="s">
        <v>757</v>
      </c>
      <c r="H3025" s="44" t="s">
        <v>46</v>
      </c>
      <c r="I3025" s="46" t="s">
        <v>1049</v>
      </c>
      <c r="J3025" s="44">
        <v>57138</v>
      </c>
      <c r="N3025" s="46" t="s">
        <v>186</v>
      </c>
      <c r="O3025" s="46">
        <v>0</v>
      </c>
      <c r="P3025" s="46" t="s">
        <v>193</v>
      </c>
      <c r="Q3025" s="46" t="s">
        <v>4</v>
      </c>
      <c r="R3025" s="46" t="s">
        <v>4</v>
      </c>
      <c r="V3025" s="46">
        <v>0</v>
      </c>
      <c r="W3025" s="46" t="s">
        <v>189</v>
      </c>
      <c r="AA3025" s="46">
        <v>12</v>
      </c>
      <c r="AB3025" s="46" t="s">
        <v>34</v>
      </c>
      <c r="AD3025" s="46" t="s">
        <v>190</v>
      </c>
      <c r="AE3025" s="46" t="s">
        <v>1050</v>
      </c>
    </row>
    <row r="3026" spans="1:31" hidden="1">
      <c r="A3026" s="46">
        <v>307</v>
      </c>
      <c r="B3026" s="46" t="s">
        <v>228</v>
      </c>
      <c r="C3026" s="46" t="s">
        <v>216</v>
      </c>
      <c r="D3026" s="46" t="s">
        <v>217</v>
      </c>
      <c r="E3026" s="46" t="s">
        <v>231</v>
      </c>
      <c r="F3026" s="46" t="s">
        <v>702</v>
      </c>
      <c r="G3026" s="44" t="s">
        <v>757</v>
      </c>
      <c r="H3026" s="44" t="s">
        <v>192</v>
      </c>
      <c r="I3026" s="46" t="s">
        <v>1060</v>
      </c>
      <c r="J3026" s="44" t="s">
        <v>1061</v>
      </c>
      <c r="N3026" s="46" t="s">
        <v>203</v>
      </c>
      <c r="O3026" s="46">
        <v>0</v>
      </c>
      <c r="P3026" s="46" t="s">
        <v>200</v>
      </c>
      <c r="Q3026" s="46" t="s">
        <v>4</v>
      </c>
      <c r="R3026" s="46" t="s">
        <v>4</v>
      </c>
      <c r="V3026" s="46">
        <v>0</v>
      </c>
      <c r="W3026" s="46" t="s">
        <v>201</v>
      </c>
      <c r="AA3026" s="46">
        <v>12</v>
      </c>
      <c r="AB3026" s="46" t="s">
        <v>34</v>
      </c>
      <c r="AD3026" s="46">
        <v>0</v>
      </c>
      <c r="AE3026" s="46">
        <v>0</v>
      </c>
    </row>
    <row r="3027" spans="1:31" hidden="1">
      <c r="A3027" s="46">
        <v>308</v>
      </c>
      <c r="B3027" s="46" t="s">
        <v>228</v>
      </c>
      <c r="C3027" s="46" t="s">
        <v>216</v>
      </c>
      <c r="D3027" s="46" t="s">
        <v>217</v>
      </c>
      <c r="E3027" s="46" t="s">
        <v>231</v>
      </c>
      <c r="F3027" s="46" t="s">
        <v>702</v>
      </c>
      <c r="G3027" s="44" t="s">
        <v>1062</v>
      </c>
      <c r="H3027" s="44" t="s">
        <v>3</v>
      </c>
      <c r="I3027" s="46" t="s">
        <v>702</v>
      </c>
      <c r="J3027" s="44">
        <v>27307</v>
      </c>
      <c r="N3027" s="46" t="s">
        <v>186</v>
      </c>
      <c r="O3027" s="46">
        <v>0</v>
      </c>
      <c r="P3027" s="46" t="s">
        <v>193</v>
      </c>
      <c r="Q3027" s="46" t="s">
        <v>4</v>
      </c>
      <c r="R3027" s="46" t="s">
        <v>4</v>
      </c>
      <c r="V3027" s="46">
        <v>0</v>
      </c>
      <c r="W3027" s="46" t="s">
        <v>189</v>
      </c>
      <c r="AA3027" s="46">
        <v>16</v>
      </c>
      <c r="AB3027" s="46" t="s">
        <v>34</v>
      </c>
      <c r="AD3027" s="46">
        <v>0</v>
      </c>
      <c r="AE3027" s="46" t="s">
        <v>1052</v>
      </c>
    </row>
    <row r="3028" spans="1:31" hidden="1">
      <c r="A3028" s="46">
        <v>309</v>
      </c>
      <c r="B3028" s="46" t="s">
        <v>228</v>
      </c>
      <c r="C3028" s="46" t="s">
        <v>216</v>
      </c>
      <c r="D3028" s="46" t="s">
        <v>217</v>
      </c>
      <c r="E3028" s="46" t="s">
        <v>231</v>
      </c>
      <c r="F3028" s="46" t="s">
        <v>702</v>
      </c>
      <c r="G3028" s="44" t="s">
        <v>1062</v>
      </c>
      <c r="H3028" s="44" t="s">
        <v>3</v>
      </c>
      <c r="I3028" s="46" t="s">
        <v>1063</v>
      </c>
      <c r="J3028" s="44" t="e">
        <v>#N/A</v>
      </c>
      <c r="N3028" s="46" t="s">
        <v>203</v>
      </c>
      <c r="O3028" s="46">
        <v>0</v>
      </c>
      <c r="P3028" s="46" t="s">
        <v>200</v>
      </c>
      <c r="Q3028" s="46" t="s">
        <v>4</v>
      </c>
      <c r="R3028" s="46" t="s">
        <v>4</v>
      </c>
      <c r="V3028" s="46">
        <v>0</v>
      </c>
      <c r="W3028" s="46" t="s">
        <v>201</v>
      </c>
      <c r="AA3028" s="46">
        <v>16</v>
      </c>
      <c r="AB3028" s="46" t="s">
        <v>34</v>
      </c>
      <c r="AD3028" s="46">
        <v>0</v>
      </c>
      <c r="AE3028" s="46">
        <v>0</v>
      </c>
    </row>
    <row r="3029" spans="1:31" hidden="1">
      <c r="A3029" s="46">
        <v>310</v>
      </c>
      <c r="B3029" s="46" t="s">
        <v>228</v>
      </c>
      <c r="C3029" s="46" t="s">
        <v>216</v>
      </c>
      <c r="D3029" s="46" t="s">
        <v>217</v>
      </c>
      <c r="E3029" s="46" t="s">
        <v>231</v>
      </c>
      <c r="F3029" s="46" t="s">
        <v>702</v>
      </c>
      <c r="G3029" s="44" t="s">
        <v>1062</v>
      </c>
      <c r="H3029" s="44" t="s">
        <v>192</v>
      </c>
      <c r="I3029" s="46" t="s">
        <v>1064</v>
      </c>
      <c r="J3029" s="44">
        <v>73149</v>
      </c>
      <c r="N3029" s="46" t="s">
        <v>186</v>
      </c>
      <c r="O3029" s="46">
        <v>0</v>
      </c>
      <c r="P3029" s="46" t="s">
        <v>200</v>
      </c>
      <c r="Q3029" s="46" t="s">
        <v>4</v>
      </c>
      <c r="R3029" s="46" t="s">
        <v>4</v>
      </c>
      <c r="V3029" s="46">
        <v>0</v>
      </c>
      <c r="W3029" s="46" t="s">
        <v>201</v>
      </c>
      <c r="AA3029" s="46">
        <v>16</v>
      </c>
      <c r="AB3029" s="46" t="s">
        <v>34</v>
      </c>
      <c r="AD3029" s="46">
        <v>0</v>
      </c>
      <c r="AE3029" s="46">
        <v>0</v>
      </c>
    </row>
    <row r="3030" spans="1:31" hidden="1">
      <c r="A3030" s="46">
        <v>311</v>
      </c>
      <c r="B3030" s="46" t="s">
        <v>228</v>
      </c>
      <c r="C3030" s="46" t="s">
        <v>216</v>
      </c>
      <c r="D3030" s="46" t="s">
        <v>217</v>
      </c>
      <c r="E3030" s="46" t="s">
        <v>231</v>
      </c>
      <c r="F3030" s="46" t="s">
        <v>702</v>
      </c>
      <c r="G3030" s="44" t="s">
        <v>1062</v>
      </c>
      <c r="H3030" s="44" t="s">
        <v>46</v>
      </c>
      <c r="I3030" s="46" t="s">
        <v>1049</v>
      </c>
      <c r="J3030" s="44">
        <v>57138</v>
      </c>
      <c r="N3030" s="46" t="s">
        <v>186</v>
      </c>
      <c r="O3030" s="46">
        <v>0</v>
      </c>
      <c r="P3030" s="46" t="s">
        <v>193</v>
      </c>
      <c r="Q3030" s="46" t="s">
        <v>4</v>
      </c>
      <c r="R3030" s="46" t="s">
        <v>4</v>
      </c>
      <c r="V3030" s="46">
        <v>0</v>
      </c>
      <c r="W3030" s="46" t="s">
        <v>189</v>
      </c>
      <c r="AA3030" s="46">
        <v>16</v>
      </c>
      <c r="AB3030" s="46" t="s">
        <v>34</v>
      </c>
      <c r="AD3030" s="46" t="s">
        <v>190</v>
      </c>
      <c r="AE3030" s="46" t="s">
        <v>1050</v>
      </c>
    </row>
    <row r="3031" spans="1:31" hidden="1">
      <c r="A3031" s="46">
        <v>312</v>
      </c>
      <c r="B3031" s="46" t="s">
        <v>228</v>
      </c>
      <c r="C3031" s="46" t="s">
        <v>216</v>
      </c>
      <c r="D3031" s="46" t="s">
        <v>217</v>
      </c>
      <c r="E3031" s="46" t="s">
        <v>231</v>
      </c>
      <c r="F3031" s="46" t="s">
        <v>678</v>
      </c>
      <c r="G3031" s="44" t="s">
        <v>758</v>
      </c>
      <c r="H3031" s="44" t="s">
        <v>3</v>
      </c>
      <c r="I3031" s="46" t="s">
        <v>678</v>
      </c>
      <c r="J3031" s="44" t="s">
        <v>680</v>
      </c>
      <c r="N3031" s="46" t="s">
        <v>186</v>
      </c>
      <c r="O3031" s="46" t="s">
        <v>187</v>
      </c>
      <c r="P3031" s="46" t="s">
        <v>193</v>
      </c>
      <c r="Q3031" s="46" t="s">
        <v>4</v>
      </c>
      <c r="R3031" s="46" t="s">
        <v>4</v>
      </c>
      <c r="V3031" s="46">
        <v>42562</v>
      </c>
      <c r="W3031" s="46" t="s">
        <v>189</v>
      </c>
      <c r="AA3031" s="46">
        <v>4</v>
      </c>
      <c r="AB3031" s="46" t="s">
        <v>507</v>
      </c>
      <c r="AD3031" s="46" t="s">
        <v>190</v>
      </c>
      <c r="AE3031" s="46">
        <v>0</v>
      </c>
    </row>
    <row r="3032" spans="1:31" hidden="1">
      <c r="A3032" s="46">
        <v>313</v>
      </c>
      <c r="B3032" s="46" t="s">
        <v>228</v>
      </c>
      <c r="C3032" s="46" t="s">
        <v>216</v>
      </c>
      <c r="D3032" s="46" t="s">
        <v>217</v>
      </c>
      <c r="E3032" s="46" t="s">
        <v>231</v>
      </c>
      <c r="F3032" s="46" t="s">
        <v>678</v>
      </c>
      <c r="G3032" s="44" t="s">
        <v>758</v>
      </c>
      <c r="H3032" s="44" t="s">
        <v>46</v>
      </c>
      <c r="I3032" s="46" t="s">
        <v>666</v>
      </c>
      <c r="J3032" s="44" t="s">
        <v>667</v>
      </c>
      <c r="N3032" s="46" t="s">
        <v>186</v>
      </c>
      <c r="P3032" s="46" t="s">
        <v>193</v>
      </c>
      <c r="Q3032" s="46" t="s">
        <v>4</v>
      </c>
      <c r="R3032" s="46" t="s">
        <v>4</v>
      </c>
      <c r="W3032" s="46" t="s">
        <v>189</v>
      </c>
    </row>
    <row r="3033" spans="1:31" hidden="1">
      <c r="A3033" s="46">
        <v>314</v>
      </c>
      <c r="B3033" s="46" t="s">
        <v>228</v>
      </c>
      <c r="C3033" s="46" t="s">
        <v>208</v>
      </c>
      <c r="D3033" s="46" t="s">
        <v>204</v>
      </c>
      <c r="E3033" s="46" t="s">
        <v>231</v>
      </c>
      <c r="F3033" s="46" t="s">
        <v>767</v>
      </c>
      <c r="G3033" s="44" t="s">
        <v>768</v>
      </c>
      <c r="H3033" s="44" t="s">
        <v>8</v>
      </c>
      <c r="I3033" s="46" t="s">
        <v>769</v>
      </c>
      <c r="J3033" s="44" t="s">
        <v>770</v>
      </c>
      <c r="K3033" s="46" t="s">
        <v>771</v>
      </c>
      <c r="L3033" s="46">
        <v>13723492537</v>
      </c>
      <c r="M3033" s="46">
        <v>42339</v>
      </c>
      <c r="N3033" s="46" t="s">
        <v>203</v>
      </c>
      <c r="O3033" s="46" t="s">
        <v>191</v>
      </c>
      <c r="P3033" s="46" t="s">
        <v>188</v>
      </c>
      <c r="Q3033" s="46" t="s">
        <v>4</v>
      </c>
      <c r="R3033" s="46" t="s">
        <v>4</v>
      </c>
      <c r="S3033" s="46" t="s">
        <v>772</v>
      </c>
      <c r="T3033" s="46" t="s">
        <v>194</v>
      </c>
      <c r="U3033" s="46" t="s">
        <v>194</v>
      </c>
      <c r="V3033" s="46">
        <v>42482</v>
      </c>
      <c r="W3033" s="46" t="s">
        <v>189</v>
      </c>
      <c r="Z3033" s="46" t="s">
        <v>199</v>
      </c>
      <c r="AA3033" s="46">
        <v>11</v>
      </c>
      <c r="AB3033" s="46" t="s">
        <v>507</v>
      </c>
      <c r="AC3033" s="46" t="s">
        <v>773</v>
      </c>
      <c r="AD3033" s="46" t="s">
        <v>190</v>
      </c>
      <c r="AE3033" s="46" t="s">
        <v>762</v>
      </c>
    </row>
    <row r="3034" spans="1:31" hidden="1">
      <c r="A3034" s="46">
        <v>315</v>
      </c>
      <c r="B3034" s="46" t="s">
        <v>228</v>
      </c>
      <c r="C3034" s="46" t="s">
        <v>208</v>
      </c>
      <c r="D3034" s="46" t="s">
        <v>204</v>
      </c>
      <c r="E3034" s="46" t="s">
        <v>231</v>
      </c>
      <c r="F3034" s="46" t="s">
        <v>767</v>
      </c>
      <c r="G3034" s="44" t="s">
        <v>768</v>
      </c>
      <c r="H3034" s="44" t="s">
        <v>8</v>
      </c>
      <c r="I3034" s="46" t="s">
        <v>774</v>
      </c>
      <c r="J3034" s="44" t="s">
        <v>775</v>
      </c>
      <c r="K3034" s="46" t="s">
        <v>776</v>
      </c>
      <c r="L3034" s="46">
        <v>13798275640</v>
      </c>
      <c r="M3034" s="46">
        <v>42339</v>
      </c>
      <c r="N3034" s="46" t="s">
        <v>186</v>
      </c>
      <c r="O3034" s="46" t="s">
        <v>191</v>
      </c>
      <c r="P3034" s="46" t="s">
        <v>188</v>
      </c>
      <c r="Q3034" s="46" t="s">
        <v>4</v>
      </c>
      <c r="R3034" s="46" t="s">
        <v>4</v>
      </c>
      <c r="S3034" s="46" t="s">
        <v>777</v>
      </c>
      <c r="T3034" s="46" t="s">
        <v>194</v>
      </c>
      <c r="U3034" s="46" t="s">
        <v>194</v>
      </c>
      <c r="V3034" s="46">
        <v>42482</v>
      </c>
      <c r="W3034" s="46" t="s">
        <v>189</v>
      </c>
      <c r="Z3034" s="46" t="s">
        <v>199</v>
      </c>
      <c r="AA3034" s="46">
        <v>11</v>
      </c>
      <c r="AB3034" s="46" t="s">
        <v>507</v>
      </c>
      <c r="AC3034" s="46" t="s">
        <v>773</v>
      </c>
      <c r="AD3034" s="46" t="s">
        <v>190</v>
      </c>
      <c r="AE3034" s="46" t="s">
        <v>762</v>
      </c>
    </row>
    <row r="3035" spans="1:31" hidden="1">
      <c r="A3035" s="46">
        <v>316</v>
      </c>
      <c r="B3035" s="46" t="s">
        <v>228</v>
      </c>
      <c r="C3035" s="46" t="s">
        <v>208</v>
      </c>
      <c r="D3035" s="46" t="s">
        <v>204</v>
      </c>
      <c r="E3035" s="46" t="s">
        <v>231</v>
      </c>
      <c r="F3035" s="46" t="s">
        <v>767</v>
      </c>
      <c r="G3035" s="44" t="s">
        <v>768</v>
      </c>
      <c r="H3035" s="44" t="s">
        <v>192</v>
      </c>
      <c r="I3035" s="46" t="s">
        <v>778</v>
      </c>
      <c r="J3035" s="44" t="s">
        <v>779</v>
      </c>
      <c r="K3035" s="46" t="s">
        <v>780</v>
      </c>
      <c r="L3035" s="46">
        <v>18681591934</v>
      </c>
      <c r="M3035" s="46">
        <v>42339</v>
      </c>
      <c r="N3035" s="46" t="s">
        <v>186</v>
      </c>
      <c r="O3035" s="46" t="s">
        <v>191</v>
      </c>
      <c r="P3035" s="46" t="s">
        <v>188</v>
      </c>
      <c r="Q3035" s="46" t="s">
        <v>4</v>
      </c>
      <c r="R3035" s="46" t="s">
        <v>4</v>
      </c>
      <c r="S3035" s="46" t="s">
        <v>781</v>
      </c>
      <c r="T3035" s="46" t="s">
        <v>194</v>
      </c>
      <c r="U3035" s="46" t="s">
        <v>194</v>
      </c>
      <c r="V3035" s="46">
        <v>42482</v>
      </c>
      <c r="W3035" s="46" t="s">
        <v>189</v>
      </c>
      <c r="Z3035" s="46" t="s">
        <v>199</v>
      </c>
      <c r="AA3035" s="46">
        <v>11</v>
      </c>
      <c r="AB3035" s="46" t="s">
        <v>507</v>
      </c>
      <c r="AC3035" s="46" t="s">
        <v>773</v>
      </c>
      <c r="AD3035" s="46" t="s">
        <v>190</v>
      </c>
      <c r="AE3035" s="46" t="s">
        <v>762</v>
      </c>
    </row>
    <row r="3036" spans="1:31" hidden="1">
      <c r="A3036" s="46">
        <v>317</v>
      </c>
      <c r="B3036" s="46" t="s">
        <v>228</v>
      </c>
      <c r="C3036" s="46" t="s">
        <v>208</v>
      </c>
      <c r="D3036" s="46" t="s">
        <v>204</v>
      </c>
      <c r="E3036" s="46" t="s">
        <v>231</v>
      </c>
      <c r="F3036" s="46" t="s">
        <v>767</v>
      </c>
      <c r="G3036" s="44" t="s">
        <v>768</v>
      </c>
      <c r="H3036" s="44" t="s">
        <v>3</v>
      </c>
      <c r="I3036" s="46" t="s">
        <v>767</v>
      </c>
      <c r="J3036" s="44" t="s">
        <v>782</v>
      </c>
      <c r="K3036" s="46" t="s">
        <v>783</v>
      </c>
      <c r="L3036" s="46">
        <v>13923769218</v>
      </c>
      <c r="M3036" s="46">
        <v>42339</v>
      </c>
      <c r="N3036" s="46" t="s">
        <v>186</v>
      </c>
      <c r="O3036" s="46" t="s">
        <v>191</v>
      </c>
      <c r="P3036" s="46" t="s">
        <v>188</v>
      </c>
      <c r="Q3036" s="46" t="s">
        <v>4</v>
      </c>
      <c r="R3036" s="46" t="s">
        <v>4</v>
      </c>
      <c r="S3036" s="46" t="s">
        <v>784</v>
      </c>
      <c r="T3036" s="46" t="s">
        <v>194</v>
      </c>
      <c r="U3036" s="46" t="s">
        <v>194</v>
      </c>
      <c r="V3036" s="46">
        <v>42482</v>
      </c>
      <c r="W3036" s="46" t="s">
        <v>189</v>
      </c>
      <c r="Z3036" s="46" t="s">
        <v>199</v>
      </c>
      <c r="AA3036" s="46">
        <v>11</v>
      </c>
      <c r="AB3036" s="46" t="s">
        <v>507</v>
      </c>
      <c r="AC3036" s="46" t="s">
        <v>773</v>
      </c>
      <c r="AD3036" s="46" t="s">
        <v>190</v>
      </c>
      <c r="AE3036" s="46" t="s">
        <v>762</v>
      </c>
    </row>
    <row r="3037" spans="1:31" hidden="1">
      <c r="A3037" s="46">
        <v>318</v>
      </c>
      <c r="B3037" s="46" t="s">
        <v>228</v>
      </c>
      <c r="C3037" s="46" t="s">
        <v>208</v>
      </c>
      <c r="D3037" s="46" t="s">
        <v>204</v>
      </c>
      <c r="E3037" s="46" t="s">
        <v>231</v>
      </c>
      <c r="F3037" s="46" t="s">
        <v>767</v>
      </c>
      <c r="G3037" s="44" t="s">
        <v>768</v>
      </c>
      <c r="H3037" s="44" t="s">
        <v>46</v>
      </c>
      <c r="I3037" s="46" t="s">
        <v>763</v>
      </c>
      <c r="J3037" s="44">
        <v>27509</v>
      </c>
      <c r="K3037" s="46" t="s">
        <v>764</v>
      </c>
      <c r="L3037" s="46">
        <v>18711346006</v>
      </c>
      <c r="M3037" s="46">
        <v>42370</v>
      </c>
      <c r="N3037" s="46" t="s">
        <v>186</v>
      </c>
      <c r="O3037" s="46" t="s">
        <v>187</v>
      </c>
      <c r="P3037" s="46" t="s">
        <v>188</v>
      </c>
      <c r="Q3037" s="46" t="s">
        <v>4</v>
      </c>
      <c r="R3037" s="46" t="s">
        <v>4</v>
      </c>
      <c r="S3037" s="46" t="s">
        <v>194</v>
      </c>
      <c r="T3037" s="46" t="s">
        <v>194</v>
      </c>
      <c r="U3037" s="46" t="s">
        <v>194</v>
      </c>
      <c r="V3037" s="46">
        <v>42566</v>
      </c>
      <c r="W3037" s="46" t="s">
        <v>189</v>
      </c>
      <c r="Y3037" s="46" t="s">
        <v>195</v>
      </c>
      <c r="Z3037" s="46" t="s">
        <v>765</v>
      </c>
      <c r="AA3037" s="46">
        <v>11</v>
      </c>
      <c r="AB3037" s="46" t="s">
        <v>507</v>
      </c>
      <c r="AC3037" s="46" t="s">
        <v>785</v>
      </c>
      <c r="AD3037" s="46" t="s">
        <v>201</v>
      </c>
      <c r="AE3037" s="46" t="s">
        <v>766</v>
      </c>
    </row>
    <row r="3038" spans="1:31" hidden="1">
      <c r="A3038" s="46">
        <v>319</v>
      </c>
      <c r="B3038" s="46" t="s">
        <v>228</v>
      </c>
      <c r="C3038" s="46" t="s">
        <v>208</v>
      </c>
      <c r="D3038" s="46" t="s">
        <v>204</v>
      </c>
      <c r="E3038" s="46" t="s">
        <v>231</v>
      </c>
      <c r="F3038" s="46" t="s">
        <v>786</v>
      </c>
      <c r="G3038" s="44" t="s">
        <v>787</v>
      </c>
      <c r="H3038" s="44" t="s">
        <v>3</v>
      </c>
      <c r="I3038" s="46" t="s">
        <v>786</v>
      </c>
      <c r="J3038" s="44">
        <v>33769</v>
      </c>
      <c r="L3038" s="46">
        <v>13265709239</v>
      </c>
      <c r="M3038" s="46">
        <v>42339</v>
      </c>
      <c r="N3038" s="46" t="s">
        <v>186</v>
      </c>
      <c r="O3038" s="46" t="s">
        <v>191</v>
      </c>
      <c r="P3038" s="46" t="s">
        <v>200</v>
      </c>
      <c r="Q3038" s="46" t="s">
        <v>6</v>
      </c>
      <c r="R3038" s="46" t="s">
        <v>7</v>
      </c>
      <c r="S3038" s="46" t="s">
        <v>194</v>
      </c>
      <c r="T3038" s="46" t="s">
        <v>194</v>
      </c>
      <c r="U3038" s="46" t="s">
        <v>194</v>
      </c>
      <c r="V3038" s="46">
        <v>42699</v>
      </c>
      <c r="W3038" s="46" t="s">
        <v>201</v>
      </c>
      <c r="Y3038" s="46" t="s">
        <v>788</v>
      </c>
      <c r="Z3038" s="46" t="s">
        <v>205</v>
      </c>
      <c r="AA3038" s="46">
        <v>3</v>
      </c>
      <c r="AB3038" s="46" t="s">
        <v>195</v>
      </c>
      <c r="AC3038" s="46" t="s">
        <v>789</v>
      </c>
      <c r="AD3038" s="46" t="s">
        <v>201</v>
      </c>
      <c r="AE3038" s="46" t="s">
        <v>762</v>
      </c>
    </row>
    <row r="3039" spans="1:31" hidden="1">
      <c r="A3039" s="46">
        <v>320</v>
      </c>
      <c r="B3039" s="46" t="s">
        <v>228</v>
      </c>
      <c r="C3039" s="46" t="s">
        <v>208</v>
      </c>
      <c r="D3039" s="46" t="s">
        <v>204</v>
      </c>
      <c r="E3039" s="46" t="s">
        <v>231</v>
      </c>
      <c r="F3039" s="46" t="s">
        <v>786</v>
      </c>
      <c r="G3039" s="44" t="s">
        <v>787</v>
      </c>
      <c r="H3039" s="44" t="s">
        <v>46</v>
      </c>
      <c r="I3039" s="46" t="s">
        <v>763</v>
      </c>
      <c r="J3039" s="44">
        <v>27509</v>
      </c>
      <c r="M3039" s="46">
        <v>42370</v>
      </c>
      <c r="N3039" s="46" t="s">
        <v>186</v>
      </c>
      <c r="O3039" s="46" t="s">
        <v>187</v>
      </c>
      <c r="P3039" s="46" t="s">
        <v>188</v>
      </c>
      <c r="Q3039" s="46" t="s">
        <v>6</v>
      </c>
      <c r="R3039" s="46" t="s">
        <v>7</v>
      </c>
      <c r="S3039" s="46" t="s">
        <v>194</v>
      </c>
      <c r="T3039" s="46" t="s">
        <v>194</v>
      </c>
      <c r="U3039" s="46" t="s">
        <v>194</v>
      </c>
      <c r="V3039" s="46">
        <v>42566</v>
      </c>
      <c r="W3039" s="46" t="s">
        <v>189</v>
      </c>
      <c r="Y3039" s="46" t="s">
        <v>195</v>
      </c>
      <c r="Z3039" s="46" t="s">
        <v>765</v>
      </c>
      <c r="AA3039" s="46">
        <v>3</v>
      </c>
      <c r="AB3039" s="46" t="s">
        <v>195</v>
      </c>
      <c r="AC3039" s="46" t="s">
        <v>785</v>
      </c>
      <c r="AD3039" s="46" t="s">
        <v>201</v>
      </c>
      <c r="AE3039" s="46" t="s">
        <v>766</v>
      </c>
    </row>
    <row r="3040" spans="1:31" hidden="1">
      <c r="A3040" s="46">
        <v>321</v>
      </c>
      <c r="B3040" s="46" t="s">
        <v>228</v>
      </c>
      <c r="C3040" s="46" t="s">
        <v>208</v>
      </c>
      <c r="D3040" s="46" t="s">
        <v>204</v>
      </c>
      <c r="E3040" s="46" t="s">
        <v>231</v>
      </c>
      <c r="F3040" s="46" t="s">
        <v>790</v>
      </c>
      <c r="G3040" s="44" t="s">
        <v>791</v>
      </c>
      <c r="H3040" s="44" t="s">
        <v>3</v>
      </c>
      <c r="I3040" s="46" t="s">
        <v>790</v>
      </c>
      <c r="J3040" s="44">
        <v>12955</v>
      </c>
      <c r="K3040" s="46" t="s">
        <v>792</v>
      </c>
      <c r="L3040" s="46" t="s">
        <v>793</v>
      </c>
      <c r="M3040" s="46">
        <v>42248</v>
      </c>
      <c r="N3040" s="46" t="s">
        <v>186</v>
      </c>
      <c r="O3040" s="46" t="s">
        <v>187</v>
      </c>
      <c r="P3040" s="46" t="s">
        <v>193</v>
      </c>
      <c r="Q3040" s="46" t="s">
        <v>7</v>
      </c>
      <c r="R3040" s="46" t="s">
        <v>4</v>
      </c>
      <c r="S3040" s="46" t="s">
        <v>194</v>
      </c>
      <c r="T3040" s="46" t="s">
        <v>194</v>
      </c>
      <c r="U3040" s="46" t="s">
        <v>194</v>
      </c>
      <c r="V3040" s="46">
        <v>42321</v>
      </c>
      <c r="W3040" s="46" t="s">
        <v>189</v>
      </c>
      <c r="Z3040" s="46" t="s">
        <v>199</v>
      </c>
      <c r="AA3040" s="46">
        <v>9</v>
      </c>
      <c r="AB3040" s="46" t="s">
        <v>195</v>
      </c>
      <c r="AC3040" s="46" t="s">
        <v>794</v>
      </c>
      <c r="AD3040" s="46" t="s">
        <v>190</v>
      </c>
      <c r="AE3040" s="46" t="s">
        <v>196</v>
      </c>
    </row>
    <row r="3041" spans="1:31" hidden="1">
      <c r="A3041" s="46">
        <v>322</v>
      </c>
      <c r="B3041" s="46" t="s">
        <v>228</v>
      </c>
      <c r="C3041" s="46" t="s">
        <v>208</v>
      </c>
      <c r="D3041" s="46" t="s">
        <v>204</v>
      </c>
      <c r="E3041" s="46" t="s">
        <v>231</v>
      </c>
      <c r="F3041" s="46" t="s">
        <v>790</v>
      </c>
      <c r="G3041" s="44" t="s">
        <v>791</v>
      </c>
      <c r="H3041" s="44" t="s">
        <v>8</v>
      </c>
      <c r="I3041" s="46" t="s">
        <v>790</v>
      </c>
      <c r="J3041" s="44">
        <v>12955</v>
      </c>
      <c r="K3041" s="46" t="s">
        <v>792</v>
      </c>
      <c r="L3041" s="46" t="s">
        <v>793</v>
      </c>
      <c r="M3041" s="46">
        <v>42248</v>
      </c>
      <c r="N3041" s="46" t="s">
        <v>186</v>
      </c>
      <c r="O3041" s="46" t="s">
        <v>187</v>
      </c>
      <c r="P3041" s="46" t="s">
        <v>193</v>
      </c>
      <c r="Q3041" s="46" t="s">
        <v>7</v>
      </c>
      <c r="R3041" s="46" t="s">
        <v>4</v>
      </c>
      <c r="S3041" s="46" t="s">
        <v>194</v>
      </c>
      <c r="T3041" s="46" t="s">
        <v>194</v>
      </c>
      <c r="U3041" s="46" t="s">
        <v>194</v>
      </c>
      <c r="V3041" s="46">
        <v>42321</v>
      </c>
      <c r="W3041" s="46" t="s">
        <v>189</v>
      </c>
      <c r="Z3041" s="46" t="s">
        <v>199</v>
      </c>
      <c r="AA3041" s="46">
        <v>9</v>
      </c>
      <c r="AB3041" s="46" t="s">
        <v>195</v>
      </c>
      <c r="AC3041" s="46" t="s">
        <v>794</v>
      </c>
      <c r="AD3041" s="46" t="s">
        <v>190</v>
      </c>
      <c r="AE3041" s="46" t="s">
        <v>196</v>
      </c>
    </row>
    <row r="3042" spans="1:31" hidden="1">
      <c r="A3042" s="46">
        <v>323</v>
      </c>
      <c r="B3042" s="46" t="s">
        <v>228</v>
      </c>
      <c r="C3042" s="46" t="s">
        <v>208</v>
      </c>
      <c r="D3042" s="46" t="s">
        <v>204</v>
      </c>
      <c r="E3042" s="46" t="s">
        <v>231</v>
      </c>
      <c r="F3042" s="46" t="s">
        <v>790</v>
      </c>
      <c r="G3042" s="44" t="s">
        <v>791</v>
      </c>
      <c r="H3042" s="44" t="s">
        <v>8</v>
      </c>
      <c r="I3042" s="46" t="s">
        <v>795</v>
      </c>
      <c r="J3042" s="44" t="s">
        <v>923</v>
      </c>
      <c r="K3042" s="46" t="s">
        <v>965</v>
      </c>
      <c r="L3042" s="46" t="s">
        <v>966</v>
      </c>
      <c r="N3042" s="46" t="s">
        <v>186</v>
      </c>
      <c r="O3042" s="46" t="s">
        <v>187</v>
      </c>
      <c r="P3042" s="46" t="s">
        <v>193</v>
      </c>
      <c r="Q3042" s="46" t="s">
        <v>7</v>
      </c>
      <c r="R3042" s="46" t="s">
        <v>4</v>
      </c>
      <c r="V3042" s="46">
        <v>42321</v>
      </c>
      <c r="W3042" s="46" t="s">
        <v>189</v>
      </c>
      <c r="AA3042" s="46">
        <v>9</v>
      </c>
      <c r="AB3042" s="46" t="s">
        <v>195</v>
      </c>
      <c r="AC3042" s="46" t="s">
        <v>794</v>
      </c>
      <c r="AD3042" s="46" t="s">
        <v>190</v>
      </c>
      <c r="AE3042" s="46" t="s">
        <v>196</v>
      </c>
    </row>
    <row r="3043" spans="1:31" hidden="1">
      <c r="A3043" s="46">
        <v>324</v>
      </c>
      <c r="B3043" s="46" t="s">
        <v>228</v>
      </c>
      <c r="C3043" s="46" t="s">
        <v>208</v>
      </c>
      <c r="D3043" s="46" t="s">
        <v>204</v>
      </c>
      <c r="E3043" s="46" t="s">
        <v>231</v>
      </c>
      <c r="F3043" s="46" t="s">
        <v>790</v>
      </c>
      <c r="G3043" s="44" t="s">
        <v>791</v>
      </c>
      <c r="H3043" s="44" t="s">
        <v>192</v>
      </c>
      <c r="I3043" s="46" t="s">
        <v>796</v>
      </c>
      <c r="J3043" s="44" t="s">
        <v>797</v>
      </c>
      <c r="K3043" s="46" t="s">
        <v>798</v>
      </c>
      <c r="L3043" s="46" t="s">
        <v>799</v>
      </c>
      <c r="M3043" s="46">
        <v>42248</v>
      </c>
      <c r="N3043" s="46" t="s">
        <v>186</v>
      </c>
      <c r="O3043" s="46" t="s">
        <v>187</v>
      </c>
      <c r="P3043" s="46" t="s">
        <v>193</v>
      </c>
      <c r="Q3043" s="46" t="s">
        <v>7</v>
      </c>
      <c r="R3043" s="46" t="s">
        <v>4</v>
      </c>
      <c r="S3043" s="46" t="s">
        <v>194</v>
      </c>
      <c r="T3043" s="46" t="s">
        <v>194</v>
      </c>
      <c r="U3043" s="46" t="s">
        <v>194</v>
      </c>
      <c r="V3043" s="46">
        <v>42321</v>
      </c>
      <c r="W3043" s="46" t="s">
        <v>189</v>
      </c>
      <c r="Z3043" s="46" t="s">
        <v>199</v>
      </c>
      <c r="AA3043" s="46">
        <v>9</v>
      </c>
      <c r="AB3043" s="46" t="s">
        <v>195</v>
      </c>
      <c r="AC3043" s="46" t="s">
        <v>794</v>
      </c>
      <c r="AD3043" s="46" t="s">
        <v>190</v>
      </c>
      <c r="AE3043" s="46" t="s">
        <v>762</v>
      </c>
    </row>
    <row r="3044" spans="1:31" hidden="1">
      <c r="A3044" s="46">
        <v>325</v>
      </c>
      <c r="B3044" s="46" t="s">
        <v>228</v>
      </c>
      <c r="C3044" s="46" t="s">
        <v>208</v>
      </c>
      <c r="D3044" s="46" t="s">
        <v>204</v>
      </c>
      <c r="E3044" s="46" t="s">
        <v>231</v>
      </c>
      <c r="F3044" s="46" t="s">
        <v>790</v>
      </c>
      <c r="G3044" s="44" t="s">
        <v>791</v>
      </c>
      <c r="H3044" s="44" t="s">
        <v>46</v>
      </c>
      <c r="I3044" s="46" t="s">
        <v>763</v>
      </c>
      <c r="J3044" s="44">
        <v>27509</v>
      </c>
      <c r="K3044" s="46" t="s">
        <v>764</v>
      </c>
      <c r="L3044" s="46">
        <v>18711346006</v>
      </c>
      <c r="M3044" s="46">
        <v>42370</v>
      </c>
      <c r="N3044" s="46" t="s">
        <v>186</v>
      </c>
      <c r="O3044" s="46" t="s">
        <v>187</v>
      </c>
      <c r="P3044" s="46" t="s">
        <v>188</v>
      </c>
      <c r="Q3044" s="46" t="s">
        <v>7</v>
      </c>
      <c r="R3044" s="46" t="s">
        <v>4</v>
      </c>
      <c r="S3044" s="46" t="s">
        <v>194</v>
      </c>
      <c r="T3044" s="46" t="s">
        <v>194</v>
      </c>
      <c r="U3044" s="46" t="s">
        <v>194</v>
      </c>
      <c r="V3044" s="46">
        <v>42566</v>
      </c>
      <c r="W3044" s="46" t="s">
        <v>189</v>
      </c>
      <c r="Y3044" s="46" t="s">
        <v>195</v>
      </c>
      <c r="Z3044" s="46" t="s">
        <v>765</v>
      </c>
      <c r="AA3044" s="46">
        <v>9</v>
      </c>
      <c r="AB3044" s="46" t="s">
        <v>195</v>
      </c>
      <c r="AC3044" s="46" t="s">
        <v>785</v>
      </c>
      <c r="AD3044" s="46" t="s">
        <v>201</v>
      </c>
      <c r="AE3044" s="46" t="s">
        <v>766</v>
      </c>
    </row>
    <row r="3045" spans="1:31" hidden="1">
      <c r="A3045" s="46">
        <v>326</v>
      </c>
      <c r="B3045" s="46" t="s">
        <v>228</v>
      </c>
      <c r="C3045" s="46" t="s">
        <v>208</v>
      </c>
      <c r="D3045" s="46" t="s">
        <v>204</v>
      </c>
      <c r="E3045" s="46" t="s">
        <v>231</v>
      </c>
      <c r="F3045" s="46" t="s">
        <v>809</v>
      </c>
      <c r="G3045" s="44" t="s">
        <v>810</v>
      </c>
      <c r="H3045" s="44" t="s">
        <v>3</v>
      </c>
      <c r="I3045" s="46" t="s">
        <v>809</v>
      </c>
      <c r="J3045" s="44" t="s">
        <v>811</v>
      </c>
      <c r="K3045" s="46" t="s">
        <v>812</v>
      </c>
      <c r="L3045" s="46">
        <v>13145809038</v>
      </c>
      <c r="M3045" s="46">
        <v>42339</v>
      </c>
      <c r="N3045" s="46" t="s">
        <v>186</v>
      </c>
      <c r="O3045" s="46" t="s">
        <v>191</v>
      </c>
      <c r="P3045" s="46" t="s">
        <v>200</v>
      </c>
      <c r="Q3045" s="46" t="s">
        <v>7</v>
      </c>
      <c r="R3045" s="46" t="s">
        <v>4</v>
      </c>
      <c r="S3045" s="46" t="s">
        <v>194</v>
      </c>
      <c r="T3045" s="46" t="s">
        <v>194</v>
      </c>
      <c r="U3045" s="46" t="s">
        <v>194</v>
      </c>
      <c r="V3045" s="46">
        <v>42638</v>
      </c>
      <c r="W3045" s="46" t="s">
        <v>201</v>
      </c>
      <c r="Y3045" s="46" t="s">
        <v>788</v>
      </c>
      <c r="Z3045" s="46" t="s">
        <v>205</v>
      </c>
      <c r="AA3045" s="46">
        <v>10</v>
      </c>
      <c r="AB3045" s="46" t="s">
        <v>195</v>
      </c>
      <c r="AC3045" s="46" t="s">
        <v>813</v>
      </c>
      <c r="AD3045" s="46" t="s">
        <v>201</v>
      </c>
      <c r="AE3045" s="46" t="s">
        <v>762</v>
      </c>
    </row>
    <row r="3046" spans="1:31" hidden="1">
      <c r="A3046" s="46">
        <v>327</v>
      </c>
      <c r="B3046" s="46" t="s">
        <v>228</v>
      </c>
      <c r="C3046" s="46" t="s">
        <v>208</v>
      </c>
      <c r="D3046" s="46" t="s">
        <v>204</v>
      </c>
      <c r="E3046" s="46" t="s">
        <v>231</v>
      </c>
      <c r="F3046" s="46" t="s">
        <v>809</v>
      </c>
      <c r="G3046" s="44" t="s">
        <v>810</v>
      </c>
      <c r="H3046" s="44" t="s">
        <v>46</v>
      </c>
      <c r="I3046" s="46" t="s">
        <v>763</v>
      </c>
      <c r="J3046" s="44">
        <v>27509</v>
      </c>
      <c r="K3046" s="46" t="s">
        <v>764</v>
      </c>
      <c r="L3046" s="46">
        <v>18711346006</v>
      </c>
      <c r="M3046" s="46">
        <v>42370</v>
      </c>
      <c r="N3046" s="46" t="s">
        <v>186</v>
      </c>
      <c r="O3046" s="46" t="s">
        <v>187</v>
      </c>
      <c r="P3046" s="46" t="s">
        <v>188</v>
      </c>
      <c r="Q3046" s="46" t="s">
        <v>7</v>
      </c>
      <c r="R3046" s="46" t="s">
        <v>4</v>
      </c>
      <c r="S3046" s="46" t="s">
        <v>194</v>
      </c>
      <c r="T3046" s="46" t="s">
        <v>194</v>
      </c>
      <c r="U3046" s="46" t="s">
        <v>194</v>
      </c>
      <c r="V3046" s="46">
        <v>42566</v>
      </c>
      <c r="W3046" s="46" t="s">
        <v>189</v>
      </c>
      <c r="Y3046" s="46" t="s">
        <v>195</v>
      </c>
      <c r="Z3046" s="46" t="s">
        <v>765</v>
      </c>
      <c r="AA3046" s="46">
        <v>10</v>
      </c>
      <c r="AB3046" s="46" t="s">
        <v>195</v>
      </c>
      <c r="AC3046" s="46" t="s">
        <v>785</v>
      </c>
      <c r="AD3046" s="46" t="s">
        <v>201</v>
      </c>
      <c r="AE3046" s="46" t="s">
        <v>766</v>
      </c>
    </row>
    <row r="3047" spans="1:31" hidden="1">
      <c r="A3047" s="46">
        <v>328</v>
      </c>
      <c r="B3047" s="46" t="s">
        <v>228</v>
      </c>
      <c r="C3047" s="46" t="s">
        <v>208</v>
      </c>
      <c r="D3047" s="46" t="s">
        <v>204</v>
      </c>
      <c r="E3047" s="46" t="s">
        <v>231</v>
      </c>
      <c r="F3047" s="46" t="s">
        <v>814</v>
      </c>
      <c r="G3047" s="44" t="s">
        <v>815</v>
      </c>
      <c r="H3047" s="44" t="s">
        <v>3</v>
      </c>
      <c r="I3047" s="46" t="s">
        <v>814</v>
      </c>
      <c r="J3047" s="44">
        <v>14519</v>
      </c>
      <c r="K3047" s="46" t="s">
        <v>816</v>
      </c>
      <c r="L3047" s="46">
        <v>13725560304</v>
      </c>
      <c r="M3047" s="46">
        <v>42339</v>
      </c>
      <c r="N3047" s="46" t="s">
        <v>186</v>
      </c>
      <c r="O3047" s="46" t="s">
        <v>187</v>
      </c>
      <c r="P3047" s="46" t="s">
        <v>188</v>
      </c>
      <c r="Q3047" s="46" t="s">
        <v>4</v>
      </c>
      <c r="R3047" s="46" t="s">
        <v>4</v>
      </c>
      <c r="S3047" s="46" t="s">
        <v>194</v>
      </c>
      <c r="T3047" s="46" t="s">
        <v>194</v>
      </c>
      <c r="U3047" s="46" t="s">
        <v>194</v>
      </c>
      <c r="V3047" s="46">
        <v>42638</v>
      </c>
      <c r="W3047" s="46" t="s">
        <v>189</v>
      </c>
      <c r="Y3047" s="46" t="s">
        <v>761</v>
      </c>
      <c r="Z3047" s="46" t="s">
        <v>205</v>
      </c>
      <c r="AA3047" s="46">
        <v>18</v>
      </c>
      <c r="AB3047" s="46" t="s">
        <v>195</v>
      </c>
      <c r="AC3047" s="46" t="s">
        <v>817</v>
      </c>
      <c r="AD3047" s="46" t="s">
        <v>201</v>
      </c>
      <c r="AE3047" s="46" t="s">
        <v>762</v>
      </c>
    </row>
    <row r="3048" spans="1:31" hidden="1">
      <c r="A3048" s="46">
        <v>329</v>
      </c>
      <c r="B3048" s="46" t="s">
        <v>228</v>
      </c>
      <c r="C3048" s="46" t="s">
        <v>208</v>
      </c>
      <c r="D3048" s="46" t="s">
        <v>204</v>
      </c>
      <c r="E3048" s="46" t="s">
        <v>231</v>
      </c>
      <c r="F3048" s="46" t="s">
        <v>814</v>
      </c>
      <c r="G3048" s="44" t="s">
        <v>815</v>
      </c>
      <c r="H3048" s="44" t="s">
        <v>8</v>
      </c>
      <c r="I3048" s="46" t="s">
        <v>818</v>
      </c>
      <c r="J3048" s="44" t="s">
        <v>819</v>
      </c>
      <c r="K3048" s="46" t="s">
        <v>820</v>
      </c>
      <c r="L3048" s="46">
        <v>18566664628</v>
      </c>
      <c r="M3048" s="46">
        <v>42339</v>
      </c>
      <c r="N3048" s="46" t="s">
        <v>186</v>
      </c>
      <c r="O3048" s="46" t="s">
        <v>191</v>
      </c>
      <c r="P3048" s="46" t="s">
        <v>200</v>
      </c>
      <c r="Q3048" s="46" t="s">
        <v>4</v>
      </c>
      <c r="R3048" s="46" t="s">
        <v>4</v>
      </c>
      <c r="S3048" s="46" t="s">
        <v>194</v>
      </c>
      <c r="T3048" s="46" t="s">
        <v>194</v>
      </c>
      <c r="U3048" s="46" t="s">
        <v>194</v>
      </c>
      <c r="V3048" s="46">
        <v>42699</v>
      </c>
      <c r="W3048" s="46" t="s">
        <v>201</v>
      </c>
      <c r="X3048" s="46" t="s">
        <v>821</v>
      </c>
      <c r="Y3048" s="46" t="s">
        <v>822</v>
      </c>
      <c r="Z3048" s="46" t="s">
        <v>205</v>
      </c>
      <c r="AA3048" s="46">
        <v>18</v>
      </c>
      <c r="AB3048" s="46" t="s">
        <v>195</v>
      </c>
      <c r="AC3048" s="46" t="s">
        <v>817</v>
      </c>
      <c r="AD3048" s="46" t="s">
        <v>201</v>
      </c>
      <c r="AE3048" s="46" t="s">
        <v>762</v>
      </c>
    </row>
    <row r="3049" spans="1:31" hidden="1">
      <c r="A3049" s="46">
        <v>330</v>
      </c>
      <c r="B3049" s="46" t="s">
        <v>228</v>
      </c>
      <c r="C3049" s="46" t="s">
        <v>208</v>
      </c>
      <c r="D3049" s="46" t="s">
        <v>204</v>
      </c>
      <c r="E3049" s="46" t="s">
        <v>231</v>
      </c>
      <c r="F3049" s="46" t="s">
        <v>814</v>
      </c>
      <c r="G3049" s="44" t="s">
        <v>815</v>
      </c>
      <c r="H3049" s="44" t="s">
        <v>9</v>
      </c>
      <c r="I3049" s="46" t="s">
        <v>640</v>
      </c>
      <c r="J3049" s="44" t="s">
        <v>967</v>
      </c>
      <c r="K3049" s="46" t="s">
        <v>968</v>
      </c>
      <c r="L3049" s="46" t="s">
        <v>969</v>
      </c>
      <c r="N3049" s="46" t="s">
        <v>186</v>
      </c>
      <c r="O3049" s="46" t="s">
        <v>187</v>
      </c>
      <c r="P3049" s="46" t="s">
        <v>188</v>
      </c>
      <c r="Q3049" s="46" t="s">
        <v>4</v>
      </c>
      <c r="R3049" s="46" t="s">
        <v>4</v>
      </c>
      <c r="V3049" s="46">
        <v>42482</v>
      </c>
      <c r="W3049" s="46" t="s">
        <v>189</v>
      </c>
      <c r="AA3049" s="46">
        <v>18</v>
      </c>
      <c r="AB3049" s="46" t="s">
        <v>195</v>
      </c>
      <c r="AC3049" s="46" t="s">
        <v>817</v>
      </c>
      <c r="AD3049" s="46" t="s">
        <v>190</v>
      </c>
      <c r="AE3049" s="46" t="s">
        <v>762</v>
      </c>
    </row>
    <row r="3050" spans="1:31" hidden="1">
      <c r="A3050" s="46">
        <v>331</v>
      </c>
      <c r="B3050" s="46" t="s">
        <v>228</v>
      </c>
      <c r="C3050" s="46" t="s">
        <v>208</v>
      </c>
      <c r="D3050" s="46" t="s">
        <v>204</v>
      </c>
      <c r="E3050" s="46" t="s">
        <v>231</v>
      </c>
      <c r="F3050" s="46" t="s">
        <v>814</v>
      </c>
      <c r="G3050" s="44" t="s">
        <v>815</v>
      </c>
      <c r="H3050" s="44" t="s">
        <v>46</v>
      </c>
      <c r="I3050" s="46" t="s">
        <v>763</v>
      </c>
      <c r="J3050" s="44">
        <v>27509</v>
      </c>
      <c r="K3050" s="46" t="s">
        <v>764</v>
      </c>
      <c r="L3050" s="46">
        <v>18711346006</v>
      </c>
      <c r="M3050" s="46">
        <v>42370</v>
      </c>
      <c r="N3050" s="46" t="s">
        <v>186</v>
      </c>
      <c r="O3050" s="46" t="s">
        <v>187</v>
      </c>
      <c r="P3050" s="46" t="s">
        <v>188</v>
      </c>
      <c r="Q3050" s="46" t="s">
        <v>4</v>
      </c>
      <c r="R3050" s="46" t="s">
        <v>4</v>
      </c>
      <c r="S3050" s="46" t="s">
        <v>194</v>
      </c>
      <c r="T3050" s="46" t="s">
        <v>194</v>
      </c>
      <c r="U3050" s="46" t="s">
        <v>194</v>
      </c>
      <c r="V3050" s="46">
        <v>42566</v>
      </c>
      <c r="W3050" s="46" t="s">
        <v>189</v>
      </c>
      <c r="Y3050" s="46" t="s">
        <v>195</v>
      </c>
      <c r="Z3050" s="46" t="s">
        <v>765</v>
      </c>
      <c r="AA3050" s="46">
        <v>18</v>
      </c>
      <c r="AB3050" s="46" t="s">
        <v>195</v>
      </c>
      <c r="AC3050" s="46" t="s">
        <v>785</v>
      </c>
      <c r="AD3050" s="46" t="s">
        <v>201</v>
      </c>
      <c r="AE3050" s="46" t="s">
        <v>766</v>
      </c>
    </row>
    <row r="3051" spans="1:31" hidden="1">
      <c r="A3051" s="46">
        <v>332</v>
      </c>
      <c r="B3051" s="46" t="s">
        <v>228</v>
      </c>
      <c r="C3051" s="46" t="s">
        <v>208</v>
      </c>
      <c r="D3051" s="46" t="s">
        <v>204</v>
      </c>
      <c r="E3051" s="46" t="s">
        <v>231</v>
      </c>
      <c r="F3051" s="46" t="s">
        <v>814</v>
      </c>
      <c r="G3051" s="44" t="s">
        <v>823</v>
      </c>
      <c r="H3051" s="44" t="s">
        <v>3</v>
      </c>
      <c r="I3051" s="46" t="s">
        <v>814</v>
      </c>
      <c r="J3051" s="44">
        <v>14519</v>
      </c>
      <c r="K3051" s="46" t="s">
        <v>816</v>
      </c>
      <c r="L3051" s="46">
        <v>13725560304</v>
      </c>
      <c r="M3051" s="46">
        <v>42339</v>
      </c>
      <c r="N3051" s="46" t="s">
        <v>186</v>
      </c>
      <c r="O3051" s="46" t="s">
        <v>187</v>
      </c>
      <c r="P3051" s="46" t="s">
        <v>188</v>
      </c>
      <c r="Q3051" s="46" t="s">
        <v>7</v>
      </c>
      <c r="R3051" s="46" t="s">
        <v>4</v>
      </c>
      <c r="S3051" s="46" t="s">
        <v>194</v>
      </c>
      <c r="T3051" s="46" t="s">
        <v>194</v>
      </c>
      <c r="U3051" s="46" t="s">
        <v>194</v>
      </c>
      <c r="V3051" s="46">
        <v>42638</v>
      </c>
      <c r="W3051" s="46" t="s">
        <v>189</v>
      </c>
      <c r="Y3051" s="46" t="s">
        <v>761</v>
      </c>
      <c r="Z3051" s="46" t="s">
        <v>205</v>
      </c>
      <c r="AA3051" s="46">
        <v>5</v>
      </c>
      <c r="AB3051" s="46" t="s">
        <v>507</v>
      </c>
      <c r="AC3051" s="46" t="s">
        <v>817</v>
      </c>
      <c r="AD3051" s="46" t="s">
        <v>201</v>
      </c>
      <c r="AE3051" s="46" t="s">
        <v>762</v>
      </c>
    </row>
    <row r="3052" spans="1:31" hidden="1">
      <c r="A3052" s="46">
        <v>333</v>
      </c>
      <c r="B3052" s="46" t="s">
        <v>228</v>
      </c>
      <c r="C3052" s="46" t="s">
        <v>208</v>
      </c>
      <c r="D3052" s="46" t="s">
        <v>204</v>
      </c>
      <c r="E3052" s="46" t="s">
        <v>231</v>
      </c>
      <c r="F3052" s="46" t="s">
        <v>814</v>
      </c>
      <c r="G3052" s="44" t="s">
        <v>823</v>
      </c>
      <c r="H3052" s="44" t="s">
        <v>8</v>
      </c>
      <c r="I3052" s="46" t="s">
        <v>818</v>
      </c>
      <c r="J3052" s="44" t="s">
        <v>819</v>
      </c>
      <c r="K3052" s="46" t="s">
        <v>820</v>
      </c>
      <c r="L3052" s="46">
        <v>18566664628</v>
      </c>
      <c r="M3052" s="46">
        <v>42339</v>
      </c>
      <c r="N3052" s="46" t="s">
        <v>186</v>
      </c>
      <c r="O3052" s="46" t="s">
        <v>191</v>
      </c>
      <c r="P3052" s="46" t="s">
        <v>200</v>
      </c>
      <c r="Q3052" s="46" t="s">
        <v>7</v>
      </c>
      <c r="R3052" s="46" t="s">
        <v>4</v>
      </c>
      <c r="S3052" s="46" t="s">
        <v>194</v>
      </c>
      <c r="T3052" s="46" t="s">
        <v>194</v>
      </c>
      <c r="U3052" s="46" t="s">
        <v>194</v>
      </c>
      <c r="V3052" s="46">
        <v>42699</v>
      </c>
      <c r="W3052" s="46" t="s">
        <v>201</v>
      </c>
      <c r="X3052" s="46" t="s">
        <v>821</v>
      </c>
      <c r="Y3052" s="46" t="s">
        <v>822</v>
      </c>
      <c r="Z3052" s="46" t="s">
        <v>205</v>
      </c>
      <c r="AA3052" s="46">
        <v>5</v>
      </c>
      <c r="AB3052" s="46" t="s">
        <v>507</v>
      </c>
      <c r="AC3052" s="46" t="s">
        <v>817</v>
      </c>
      <c r="AD3052" s="46" t="s">
        <v>201</v>
      </c>
      <c r="AE3052" s="46" t="s">
        <v>762</v>
      </c>
    </row>
    <row r="3053" spans="1:31" hidden="1">
      <c r="A3053" s="46">
        <v>334</v>
      </c>
      <c r="B3053" s="46" t="s">
        <v>228</v>
      </c>
      <c r="C3053" s="46" t="s">
        <v>208</v>
      </c>
      <c r="D3053" s="46" t="s">
        <v>204</v>
      </c>
      <c r="E3053" s="46" t="s">
        <v>231</v>
      </c>
      <c r="F3053" s="46" t="s">
        <v>814</v>
      </c>
      <c r="G3053" s="44" t="s">
        <v>823</v>
      </c>
      <c r="H3053" s="44" t="s">
        <v>9</v>
      </c>
      <c r="I3053" s="46" t="s">
        <v>640</v>
      </c>
      <c r="J3053" s="44" t="s">
        <v>967</v>
      </c>
      <c r="K3053" s="46" t="s">
        <v>968</v>
      </c>
      <c r="L3053" s="46" t="s">
        <v>969</v>
      </c>
      <c r="N3053" s="46" t="s">
        <v>186</v>
      </c>
      <c r="O3053" s="46" t="s">
        <v>187</v>
      </c>
      <c r="P3053" s="46" t="s">
        <v>188</v>
      </c>
      <c r="Q3053" s="46" t="s">
        <v>7</v>
      </c>
      <c r="R3053" s="46" t="s">
        <v>4</v>
      </c>
      <c r="V3053" s="46">
        <v>42482</v>
      </c>
      <c r="W3053" s="46" t="s">
        <v>189</v>
      </c>
      <c r="AA3053" s="46">
        <v>5</v>
      </c>
      <c r="AB3053" s="46" t="s">
        <v>507</v>
      </c>
      <c r="AC3053" s="46" t="s">
        <v>817</v>
      </c>
      <c r="AD3053" s="46" t="s">
        <v>190</v>
      </c>
      <c r="AE3053" s="46" t="s">
        <v>762</v>
      </c>
    </row>
    <row r="3054" spans="1:31" hidden="1">
      <c r="A3054" s="46">
        <v>335</v>
      </c>
      <c r="B3054" s="46" t="s">
        <v>228</v>
      </c>
      <c r="C3054" s="46" t="s">
        <v>208</v>
      </c>
      <c r="D3054" s="46" t="s">
        <v>204</v>
      </c>
      <c r="E3054" s="46" t="s">
        <v>231</v>
      </c>
      <c r="F3054" s="46" t="s">
        <v>814</v>
      </c>
      <c r="G3054" s="44" t="s">
        <v>823</v>
      </c>
      <c r="H3054" s="44" t="s">
        <v>46</v>
      </c>
      <c r="I3054" s="46" t="s">
        <v>763</v>
      </c>
      <c r="J3054" s="44">
        <v>27509</v>
      </c>
      <c r="K3054" s="46" t="s">
        <v>764</v>
      </c>
      <c r="L3054" s="46">
        <v>18711346006</v>
      </c>
      <c r="M3054" s="46">
        <v>42370</v>
      </c>
      <c r="N3054" s="46" t="s">
        <v>186</v>
      </c>
      <c r="O3054" s="46" t="s">
        <v>187</v>
      </c>
      <c r="P3054" s="46" t="s">
        <v>188</v>
      </c>
      <c r="Q3054" s="46" t="s">
        <v>7</v>
      </c>
      <c r="R3054" s="46" t="s">
        <v>4</v>
      </c>
      <c r="S3054" s="46" t="s">
        <v>194</v>
      </c>
      <c r="T3054" s="46" t="s">
        <v>194</v>
      </c>
      <c r="U3054" s="46" t="s">
        <v>194</v>
      </c>
      <c r="V3054" s="46">
        <v>42566</v>
      </c>
      <c r="W3054" s="46" t="s">
        <v>189</v>
      </c>
      <c r="Y3054" s="46" t="s">
        <v>195</v>
      </c>
      <c r="Z3054" s="46" t="s">
        <v>765</v>
      </c>
      <c r="AA3054" s="46">
        <v>5</v>
      </c>
      <c r="AB3054" s="46" t="s">
        <v>507</v>
      </c>
      <c r="AC3054" s="46" t="s">
        <v>785</v>
      </c>
      <c r="AD3054" s="46" t="s">
        <v>201</v>
      </c>
      <c r="AE3054" s="46" t="s">
        <v>766</v>
      </c>
    </row>
    <row r="3055" spans="1:31" hidden="1">
      <c r="A3055" s="46">
        <v>336</v>
      </c>
      <c r="B3055" s="46" t="s">
        <v>228</v>
      </c>
      <c r="C3055" s="46" t="s">
        <v>208</v>
      </c>
      <c r="D3055" s="46" t="s">
        <v>204</v>
      </c>
      <c r="E3055" s="46" t="s">
        <v>231</v>
      </c>
      <c r="F3055" s="46" t="s">
        <v>814</v>
      </c>
      <c r="G3055" s="44" t="s">
        <v>824</v>
      </c>
      <c r="H3055" s="44" t="s">
        <v>3</v>
      </c>
      <c r="I3055" s="46" t="s">
        <v>814</v>
      </c>
      <c r="J3055" s="44">
        <v>14519</v>
      </c>
      <c r="K3055" s="46" t="s">
        <v>816</v>
      </c>
      <c r="L3055" s="46">
        <v>13725560304</v>
      </c>
      <c r="M3055" s="46">
        <v>42339</v>
      </c>
      <c r="N3055" s="46" t="s">
        <v>186</v>
      </c>
      <c r="O3055" s="46" t="s">
        <v>187</v>
      </c>
      <c r="P3055" s="46" t="s">
        <v>188</v>
      </c>
      <c r="Q3055" s="46" t="s">
        <v>7</v>
      </c>
      <c r="R3055" s="46" t="s">
        <v>4</v>
      </c>
      <c r="S3055" s="46" t="s">
        <v>194</v>
      </c>
      <c r="T3055" s="46" t="s">
        <v>194</v>
      </c>
      <c r="U3055" s="46" t="s">
        <v>194</v>
      </c>
      <c r="V3055" s="46">
        <v>42638</v>
      </c>
      <c r="W3055" s="46" t="s">
        <v>189</v>
      </c>
      <c r="Y3055" s="46" t="s">
        <v>761</v>
      </c>
      <c r="Z3055" s="46" t="s">
        <v>205</v>
      </c>
      <c r="AA3055" s="46">
        <v>8</v>
      </c>
      <c r="AB3055" s="46" t="s">
        <v>507</v>
      </c>
      <c r="AC3055" s="46" t="s">
        <v>817</v>
      </c>
      <c r="AD3055" s="46" t="s">
        <v>201</v>
      </c>
      <c r="AE3055" s="46" t="s">
        <v>762</v>
      </c>
    </row>
    <row r="3056" spans="1:31" hidden="1">
      <c r="A3056" s="46">
        <v>337</v>
      </c>
      <c r="B3056" s="46" t="s">
        <v>228</v>
      </c>
      <c r="C3056" s="46" t="s">
        <v>208</v>
      </c>
      <c r="D3056" s="46" t="s">
        <v>204</v>
      </c>
      <c r="E3056" s="46" t="s">
        <v>231</v>
      </c>
      <c r="F3056" s="46" t="s">
        <v>814</v>
      </c>
      <c r="G3056" s="44" t="s">
        <v>824</v>
      </c>
      <c r="H3056" s="44" t="s">
        <v>8</v>
      </c>
      <c r="I3056" s="46" t="s">
        <v>818</v>
      </c>
      <c r="J3056" s="44" t="s">
        <v>819</v>
      </c>
      <c r="K3056" s="46" t="s">
        <v>820</v>
      </c>
      <c r="L3056" s="46">
        <v>18566664628</v>
      </c>
      <c r="M3056" s="46">
        <v>42339</v>
      </c>
      <c r="N3056" s="46" t="s">
        <v>186</v>
      </c>
      <c r="O3056" s="46" t="s">
        <v>191</v>
      </c>
      <c r="P3056" s="46" t="s">
        <v>200</v>
      </c>
      <c r="Q3056" s="46" t="s">
        <v>7</v>
      </c>
      <c r="R3056" s="46" t="s">
        <v>4</v>
      </c>
      <c r="S3056" s="46" t="s">
        <v>194</v>
      </c>
      <c r="T3056" s="46" t="s">
        <v>194</v>
      </c>
      <c r="U3056" s="46" t="s">
        <v>194</v>
      </c>
      <c r="V3056" s="46">
        <v>42699</v>
      </c>
      <c r="W3056" s="46" t="s">
        <v>201</v>
      </c>
      <c r="X3056" s="46" t="s">
        <v>821</v>
      </c>
      <c r="Y3056" s="46" t="s">
        <v>822</v>
      </c>
      <c r="Z3056" s="46" t="s">
        <v>205</v>
      </c>
      <c r="AA3056" s="46">
        <v>8</v>
      </c>
      <c r="AB3056" s="46" t="s">
        <v>507</v>
      </c>
      <c r="AC3056" s="46" t="s">
        <v>817</v>
      </c>
      <c r="AD3056" s="46" t="s">
        <v>201</v>
      </c>
      <c r="AE3056" s="46" t="s">
        <v>762</v>
      </c>
    </row>
    <row r="3057" spans="1:31" hidden="1">
      <c r="A3057" s="46">
        <v>338</v>
      </c>
      <c r="B3057" s="46" t="s">
        <v>228</v>
      </c>
      <c r="C3057" s="46" t="s">
        <v>208</v>
      </c>
      <c r="D3057" s="46" t="s">
        <v>204</v>
      </c>
      <c r="E3057" s="46" t="s">
        <v>231</v>
      </c>
      <c r="F3057" s="46" t="s">
        <v>814</v>
      </c>
      <c r="G3057" s="44" t="s">
        <v>824</v>
      </c>
      <c r="H3057" s="44" t="s">
        <v>9</v>
      </c>
      <c r="I3057" s="46" t="s">
        <v>640</v>
      </c>
      <c r="J3057" s="44" t="s">
        <v>967</v>
      </c>
      <c r="K3057" s="46" t="s">
        <v>968</v>
      </c>
      <c r="L3057" s="46" t="s">
        <v>969</v>
      </c>
      <c r="N3057" s="46" t="s">
        <v>186</v>
      </c>
      <c r="O3057" s="46" t="s">
        <v>187</v>
      </c>
      <c r="P3057" s="46" t="s">
        <v>188</v>
      </c>
      <c r="Q3057" s="46" t="s">
        <v>7</v>
      </c>
      <c r="R3057" s="46" t="s">
        <v>4</v>
      </c>
      <c r="V3057" s="46">
        <v>42482</v>
      </c>
      <c r="W3057" s="46" t="s">
        <v>189</v>
      </c>
      <c r="AA3057" s="46">
        <v>8</v>
      </c>
      <c r="AB3057" s="46" t="s">
        <v>507</v>
      </c>
      <c r="AC3057" s="46" t="s">
        <v>817</v>
      </c>
      <c r="AD3057" s="46" t="s">
        <v>190</v>
      </c>
      <c r="AE3057" s="46" t="s">
        <v>762</v>
      </c>
    </row>
    <row r="3058" spans="1:31" hidden="1">
      <c r="A3058" s="46">
        <v>339</v>
      </c>
      <c r="B3058" s="46" t="s">
        <v>228</v>
      </c>
      <c r="C3058" s="46" t="s">
        <v>208</v>
      </c>
      <c r="D3058" s="46" t="s">
        <v>204</v>
      </c>
      <c r="E3058" s="46" t="s">
        <v>231</v>
      </c>
      <c r="F3058" s="46" t="s">
        <v>814</v>
      </c>
      <c r="G3058" s="44" t="s">
        <v>824</v>
      </c>
      <c r="H3058" s="44" t="s">
        <v>46</v>
      </c>
      <c r="I3058" s="46" t="s">
        <v>763</v>
      </c>
      <c r="J3058" s="44">
        <v>27509</v>
      </c>
      <c r="K3058" s="46" t="s">
        <v>764</v>
      </c>
      <c r="L3058" s="46">
        <v>18711346006</v>
      </c>
      <c r="M3058" s="46">
        <v>42370</v>
      </c>
      <c r="N3058" s="46" t="s">
        <v>186</v>
      </c>
      <c r="O3058" s="46" t="s">
        <v>187</v>
      </c>
      <c r="P3058" s="46" t="s">
        <v>188</v>
      </c>
      <c r="Q3058" s="46" t="s">
        <v>7</v>
      </c>
      <c r="R3058" s="46" t="s">
        <v>4</v>
      </c>
      <c r="S3058" s="46" t="s">
        <v>194</v>
      </c>
      <c r="T3058" s="46" t="s">
        <v>194</v>
      </c>
      <c r="U3058" s="46" t="s">
        <v>194</v>
      </c>
      <c r="V3058" s="46">
        <v>42566</v>
      </c>
      <c r="W3058" s="46" t="s">
        <v>189</v>
      </c>
      <c r="Y3058" s="46" t="s">
        <v>195</v>
      </c>
      <c r="Z3058" s="46" t="s">
        <v>765</v>
      </c>
      <c r="AA3058" s="46">
        <v>8</v>
      </c>
      <c r="AB3058" s="46" t="s">
        <v>507</v>
      </c>
      <c r="AC3058" s="46" t="s">
        <v>785</v>
      </c>
      <c r="AD3058" s="46" t="s">
        <v>201</v>
      </c>
      <c r="AE3058" s="46" t="s">
        <v>766</v>
      </c>
    </row>
    <row r="3059" spans="1:31" hidden="1">
      <c r="A3059" s="46">
        <v>340</v>
      </c>
      <c r="B3059" s="46" t="s">
        <v>228</v>
      </c>
      <c r="C3059" s="46" t="s">
        <v>208</v>
      </c>
      <c r="D3059" s="46" t="s">
        <v>204</v>
      </c>
      <c r="E3059" s="46" t="s">
        <v>231</v>
      </c>
      <c r="F3059" s="46" t="s">
        <v>825</v>
      </c>
      <c r="G3059" s="44" t="s">
        <v>826</v>
      </c>
      <c r="H3059" s="44" t="s">
        <v>3</v>
      </c>
      <c r="I3059" s="46" t="s">
        <v>825</v>
      </c>
      <c r="J3059" s="44">
        <v>13152</v>
      </c>
      <c r="K3059" s="46" t="s">
        <v>827</v>
      </c>
      <c r="L3059" s="46" t="s">
        <v>828</v>
      </c>
      <c r="M3059" s="46">
        <v>42248</v>
      </c>
      <c r="N3059" s="46" t="s">
        <v>186</v>
      </c>
      <c r="O3059" s="46" t="s">
        <v>187</v>
      </c>
      <c r="P3059" s="46" t="s">
        <v>193</v>
      </c>
      <c r="Q3059" s="46" t="s">
        <v>7</v>
      </c>
      <c r="R3059" s="46" t="s">
        <v>7</v>
      </c>
      <c r="S3059" s="46" t="s">
        <v>194</v>
      </c>
      <c r="T3059" s="46" t="s">
        <v>194</v>
      </c>
      <c r="U3059" s="46" t="s">
        <v>194</v>
      </c>
      <c r="V3059" s="46">
        <v>42321</v>
      </c>
      <c r="W3059" s="46" t="s">
        <v>189</v>
      </c>
      <c r="Z3059" s="46" t="s">
        <v>199</v>
      </c>
      <c r="AA3059" s="46">
        <v>5</v>
      </c>
      <c r="AB3059" s="46" t="s">
        <v>507</v>
      </c>
      <c r="AC3059" s="46" t="s">
        <v>829</v>
      </c>
      <c r="AD3059" s="46" t="s">
        <v>190</v>
      </c>
      <c r="AE3059" s="46" t="s">
        <v>762</v>
      </c>
    </row>
    <row r="3060" spans="1:31" hidden="1">
      <c r="A3060" s="46">
        <v>341</v>
      </c>
      <c r="B3060" s="46" t="s">
        <v>228</v>
      </c>
      <c r="C3060" s="46" t="s">
        <v>208</v>
      </c>
      <c r="D3060" s="46" t="s">
        <v>204</v>
      </c>
      <c r="E3060" s="46" t="s">
        <v>231</v>
      </c>
      <c r="F3060" s="46" t="s">
        <v>825</v>
      </c>
      <c r="G3060" s="44" t="s">
        <v>826</v>
      </c>
      <c r="H3060" s="44" t="s">
        <v>9</v>
      </c>
      <c r="I3060" s="46" t="s">
        <v>825</v>
      </c>
      <c r="J3060" s="44">
        <v>13152</v>
      </c>
      <c r="K3060" s="46" t="s">
        <v>827</v>
      </c>
      <c r="L3060" s="46" t="s">
        <v>828</v>
      </c>
      <c r="M3060" s="46">
        <v>42248</v>
      </c>
      <c r="N3060" s="46" t="s">
        <v>186</v>
      </c>
      <c r="O3060" s="46" t="s">
        <v>187</v>
      </c>
      <c r="P3060" s="46" t="s">
        <v>193</v>
      </c>
      <c r="Q3060" s="46" t="s">
        <v>7</v>
      </c>
      <c r="R3060" s="46" t="s">
        <v>7</v>
      </c>
      <c r="S3060" s="46" t="s">
        <v>194</v>
      </c>
      <c r="T3060" s="46" t="s">
        <v>194</v>
      </c>
      <c r="U3060" s="46" t="s">
        <v>194</v>
      </c>
      <c r="V3060" s="46">
        <v>42321</v>
      </c>
      <c r="W3060" s="46" t="s">
        <v>189</v>
      </c>
      <c r="Z3060" s="46" t="s">
        <v>199</v>
      </c>
      <c r="AA3060" s="46">
        <v>5</v>
      </c>
      <c r="AB3060" s="46" t="s">
        <v>507</v>
      </c>
      <c r="AC3060" s="46" t="s">
        <v>829</v>
      </c>
      <c r="AD3060" s="46" t="s">
        <v>190</v>
      </c>
      <c r="AE3060" s="46" t="s">
        <v>762</v>
      </c>
    </row>
    <row r="3061" spans="1:31" hidden="1">
      <c r="A3061" s="46">
        <v>342</v>
      </c>
      <c r="B3061" s="46" t="s">
        <v>228</v>
      </c>
      <c r="C3061" s="46" t="s">
        <v>208</v>
      </c>
      <c r="D3061" s="46" t="s">
        <v>204</v>
      </c>
      <c r="E3061" s="46" t="s">
        <v>231</v>
      </c>
      <c r="F3061" s="46" t="s">
        <v>825</v>
      </c>
      <c r="G3061" s="44" t="s">
        <v>826</v>
      </c>
      <c r="H3061" s="44" t="s">
        <v>46</v>
      </c>
      <c r="I3061" s="46" t="s">
        <v>763</v>
      </c>
      <c r="J3061" s="44">
        <v>27509</v>
      </c>
      <c r="K3061" s="46" t="s">
        <v>764</v>
      </c>
      <c r="L3061" s="46">
        <v>18711346006</v>
      </c>
      <c r="M3061" s="46">
        <v>42370</v>
      </c>
      <c r="N3061" s="46" t="s">
        <v>186</v>
      </c>
      <c r="O3061" s="46" t="s">
        <v>187</v>
      </c>
      <c r="P3061" s="46" t="s">
        <v>188</v>
      </c>
      <c r="Q3061" s="46" t="s">
        <v>7</v>
      </c>
      <c r="R3061" s="46" t="s">
        <v>7</v>
      </c>
      <c r="S3061" s="46" t="s">
        <v>194</v>
      </c>
      <c r="T3061" s="46" t="s">
        <v>194</v>
      </c>
      <c r="U3061" s="46" t="s">
        <v>194</v>
      </c>
      <c r="V3061" s="46">
        <v>42566</v>
      </c>
      <c r="W3061" s="46" t="s">
        <v>189</v>
      </c>
      <c r="Y3061" s="46" t="s">
        <v>195</v>
      </c>
      <c r="Z3061" s="46" t="s">
        <v>765</v>
      </c>
      <c r="AA3061" s="46">
        <v>5</v>
      </c>
      <c r="AB3061" s="46" t="s">
        <v>507</v>
      </c>
      <c r="AC3061" s="46" t="s">
        <v>785</v>
      </c>
      <c r="AD3061" s="46" t="s">
        <v>201</v>
      </c>
      <c r="AE3061" s="46" t="s">
        <v>766</v>
      </c>
    </row>
    <row r="3062" spans="1:31" hidden="1">
      <c r="A3062" s="46">
        <v>343</v>
      </c>
      <c r="B3062" s="46" t="s">
        <v>228</v>
      </c>
      <c r="C3062" s="46" t="s">
        <v>208</v>
      </c>
      <c r="D3062" s="46" t="s">
        <v>204</v>
      </c>
      <c r="E3062" s="46" t="s">
        <v>231</v>
      </c>
      <c r="F3062" s="46" t="s">
        <v>830</v>
      </c>
      <c r="G3062" s="44" t="s">
        <v>831</v>
      </c>
      <c r="H3062" s="44" t="s">
        <v>3</v>
      </c>
      <c r="I3062" s="46" t="s">
        <v>830</v>
      </c>
      <c r="J3062" s="44">
        <v>12614</v>
      </c>
      <c r="K3062" s="46" t="s">
        <v>832</v>
      </c>
      <c r="L3062" s="46" t="s">
        <v>833</v>
      </c>
      <c r="M3062" s="46">
        <v>42248</v>
      </c>
      <c r="N3062" s="46" t="s">
        <v>186</v>
      </c>
      <c r="O3062" s="46" t="s">
        <v>191</v>
      </c>
      <c r="P3062" s="46" t="s">
        <v>193</v>
      </c>
      <c r="Q3062" s="46" t="s">
        <v>7</v>
      </c>
      <c r="R3062" s="46" t="s">
        <v>4</v>
      </c>
      <c r="S3062" s="46" t="s">
        <v>194</v>
      </c>
      <c r="T3062" s="46" t="s">
        <v>194</v>
      </c>
      <c r="U3062" s="46" t="s">
        <v>194</v>
      </c>
      <c r="V3062" s="46">
        <v>42321</v>
      </c>
      <c r="W3062" s="46" t="s">
        <v>189</v>
      </c>
      <c r="Z3062" s="46" t="s">
        <v>199</v>
      </c>
      <c r="AA3062" s="46">
        <v>5</v>
      </c>
      <c r="AB3062" s="46" t="s">
        <v>195</v>
      </c>
      <c r="AC3062" s="46" t="s">
        <v>834</v>
      </c>
      <c r="AD3062" s="46" t="s">
        <v>190</v>
      </c>
      <c r="AE3062" s="46" t="s">
        <v>196</v>
      </c>
    </row>
    <row r="3063" spans="1:31" hidden="1">
      <c r="A3063" s="46">
        <v>344</v>
      </c>
      <c r="B3063" s="46" t="s">
        <v>228</v>
      </c>
      <c r="C3063" s="46" t="s">
        <v>208</v>
      </c>
      <c r="D3063" s="46" t="s">
        <v>204</v>
      </c>
      <c r="E3063" s="46" t="s">
        <v>231</v>
      </c>
      <c r="F3063" s="46" t="s">
        <v>830</v>
      </c>
      <c r="G3063" s="44" t="s">
        <v>831</v>
      </c>
      <c r="H3063" s="44" t="s">
        <v>46</v>
      </c>
      <c r="I3063" s="46" t="s">
        <v>763</v>
      </c>
      <c r="J3063" s="44">
        <v>27509</v>
      </c>
      <c r="K3063" s="46" t="s">
        <v>764</v>
      </c>
      <c r="L3063" s="46">
        <v>18711346006</v>
      </c>
      <c r="M3063" s="46">
        <v>42370</v>
      </c>
      <c r="N3063" s="46" t="s">
        <v>186</v>
      </c>
      <c r="O3063" s="46" t="s">
        <v>187</v>
      </c>
      <c r="P3063" s="46" t="s">
        <v>188</v>
      </c>
      <c r="Q3063" s="46" t="s">
        <v>7</v>
      </c>
      <c r="R3063" s="46" t="s">
        <v>4</v>
      </c>
      <c r="S3063" s="46" t="s">
        <v>194</v>
      </c>
      <c r="T3063" s="46" t="s">
        <v>194</v>
      </c>
      <c r="U3063" s="46" t="s">
        <v>194</v>
      </c>
      <c r="V3063" s="46">
        <v>42566</v>
      </c>
      <c r="W3063" s="46" t="s">
        <v>189</v>
      </c>
      <c r="Y3063" s="46" t="s">
        <v>195</v>
      </c>
      <c r="Z3063" s="46" t="s">
        <v>765</v>
      </c>
      <c r="AA3063" s="46">
        <v>5</v>
      </c>
      <c r="AB3063" s="46" t="s">
        <v>195</v>
      </c>
      <c r="AC3063" s="46" t="s">
        <v>834</v>
      </c>
      <c r="AD3063" s="46" t="s">
        <v>201</v>
      </c>
      <c r="AE3063" s="46" t="s">
        <v>766</v>
      </c>
    </row>
    <row r="3064" spans="1:31" hidden="1">
      <c r="A3064" s="46">
        <v>345</v>
      </c>
      <c r="B3064" s="46" t="s">
        <v>228</v>
      </c>
      <c r="C3064" s="46" t="s">
        <v>208</v>
      </c>
      <c r="D3064" s="46" t="s">
        <v>204</v>
      </c>
      <c r="E3064" s="46" t="s">
        <v>231</v>
      </c>
      <c r="F3064" s="46" t="s">
        <v>835</v>
      </c>
      <c r="G3064" s="44" t="s">
        <v>836</v>
      </c>
      <c r="H3064" s="44" t="s">
        <v>3</v>
      </c>
      <c r="I3064" s="46" t="s">
        <v>835</v>
      </c>
      <c r="J3064" s="44" t="s">
        <v>837</v>
      </c>
      <c r="K3064" s="46" t="s">
        <v>838</v>
      </c>
      <c r="L3064" s="46">
        <v>13692237916</v>
      </c>
      <c r="M3064" s="46">
        <v>42248</v>
      </c>
      <c r="N3064" s="46" t="s">
        <v>186</v>
      </c>
      <c r="O3064" s="46" t="s">
        <v>187</v>
      </c>
      <c r="P3064" s="46" t="s">
        <v>193</v>
      </c>
      <c r="Q3064" s="46" t="s">
        <v>7</v>
      </c>
      <c r="R3064" s="46" t="s">
        <v>4</v>
      </c>
      <c r="S3064" s="46" t="s">
        <v>194</v>
      </c>
      <c r="T3064" s="46" t="s">
        <v>194</v>
      </c>
      <c r="U3064" s="46" t="s">
        <v>194</v>
      </c>
      <c r="V3064" s="46">
        <v>42321</v>
      </c>
      <c r="W3064" s="46" t="s">
        <v>189</v>
      </c>
      <c r="Z3064" s="46" t="s">
        <v>199</v>
      </c>
      <c r="AA3064" s="46">
        <v>15</v>
      </c>
      <c r="AB3064" s="46" t="s">
        <v>507</v>
      </c>
      <c r="AC3064" s="46" t="s">
        <v>839</v>
      </c>
      <c r="AD3064" s="46" t="s">
        <v>190</v>
      </c>
      <c r="AE3064" s="46" t="s">
        <v>762</v>
      </c>
    </row>
    <row r="3065" spans="1:31" hidden="1">
      <c r="A3065" s="46">
        <v>346</v>
      </c>
      <c r="B3065" s="46" t="s">
        <v>228</v>
      </c>
      <c r="C3065" s="46" t="s">
        <v>208</v>
      </c>
      <c r="D3065" s="46" t="s">
        <v>204</v>
      </c>
      <c r="E3065" s="46" t="s">
        <v>231</v>
      </c>
      <c r="F3065" s="46" t="s">
        <v>835</v>
      </c>
      <c r="G3065" s="44" t="s">
        <v>836</v>
      </c>
      <c r="H3065" s="44" t="s">
        <v>192</v>
      </c>
      <c r="I3065" s="46" t="s">
        <v>840</v>
      </c>
      <c r="J3065" s="44" t="s">
        <v>841</v>
      </c>
      <c r="K3065" s="46" t="s">
        <v>842</v>
      </c>
      <c r="L3065" s="46">
        <v>18665811203</v>
      </c>
      <c r="M3065" s="46">
        <v>42248</v>
      </c>
      <c r="N3065" s="46" t="s">
        <v>186</v>
      </c>
      <c r="O3065" s="46" t="s">
        <v>187</v>
      </c>
      <c r="P3065" s="46" t="s">
        <v>193</v>
      </c>
      <c r="Q3065" s="46" t="s">
        <v>7</v>
      </c>
      <c r="R3065" s="46" t="s">
        <v>4</v>
      </c>
      <c r="S3065" s="46" t="s">
        <v>194</v>
      </c>
      <c r="T3065" s="46" t="s">
        <v>194</v>
      </c>
      <c r="U3065" s="46" t="s">
        <v>194</v>
      </c>
      <c r="V3065" s="46">
        <v>42321</v>
      </c>
      <c r="W3065" s="46" t="s">
        <v>189</v>
      </c>
      <c r="Z3065" s="46" t="s">
        <v>199</v>
      </c>
      <c r="AA3065" s="46">
        <v>15</v>
      </c>
      <c r="AB3065" s="46" t="s">
        <v>507</v>
      </c>
      <c r="AC3065" s="46" t="s">
        <v>839</v>
      </c>
      <c r="AD3065" s="46" t="s">
        <v>190</v>
      </c>
      <c r="AE3065" s="46" t="s">
        <v>762</v>
      </c>
    </row>
    <row r="3066" spans="1:31" hidden="1">
      <c r="A3066" s="46">
        <v>347</v>
      </c>
      <c r="B3066" s="46" t="s">
        <v>228</v>
      </c>
      <c r="C3066" s="46" t="s">
        <v>208</v>
      </c>
      <c r="D3066" s="46" t="s">
        <v>204</v>
      </c>
      <c r="E3066" s="46" t="s">
        <v>231</v>
      </c>
      <c r="F3066" s="46" t="s">
        <v>835</v>
      </c>
      <c r="G3066" s="44" t="s">
        <v>836</v>
      </c>
      <c r="H3066" s="44" t="s">
        <v>5</v>
      </c>
      <c r="I3066" s="46" t="s">
        <v>843</v>
      </c>
      <c r="J3066" s="44" t="s">
        <v>844</v>
      </c>
      <c r="K3066" s="46" t="s">
        <v>845</v>
      </c>
      <c r="L3066" s="46">
        <v>18603067220</v>
      </c>
      <c r="M3066" s="46">
        <v>42248</v>
      </c>
      <c r="N3066" s="46" t="s">
        <v>186</v>
      </c>
      <c r="O3066" s="46" t="s">
        <v>187</v>
      </c>
      <c r="P3066" s="46" t="s">
        <v>193</v>
      </c>
      <c r="Q3066" s="46" t="s">
        <v>7</v>
      </c>
      <c r="R3066" s="46" t="s">
        <v>4</v>
      </c>
      <c r="S3066" s="46" t="s">
        <v>194</v>
      </c>
      <c r="T3066" s="46" t="s">
        <v>194</v>
      </c>
      <c r="U3066" s="46" t="s">
        <v>194</v>
      </c>
      <c r="V3066" s="46">
        <v>42321</v>
      </c>
      <c r="W3066" s="46" t="s">
        <v>189</v>
      </c>
      <c r="Z3066" s="46" t="s">
        <v>199</v>
      </c>
      <c r="AA3066" s="46">
        <v>15</v>
      </c>
      <c r="AB3066" s="46" t="s">
        <v>507</v>
      </c>
      <c r="AC3066" s="46" t="s">
        <v>839</v>
      </c>
      <c r="AD3066" s="46" t="s">
        <v>190</v>
      </c>
      <c r="AE3066" s="46" t="s">
        <v>762</v>
      </c>
    </row>
    <row r="3067" spans="1:31" hidden="1">
      <c r="A3067" s="46">
        <v>348</v>
      </c>
      <c r="B3067" s="46" t="s">
        <v>228</v>
      </c>
      <c r="C3067" s="46" t="s">
        <v>208</v>
      </c>
      <c r="D3067" s="46" t="s">
        <v>204</v>
      </c>
      <c r="E3067" s="46" t="s">
        <v>231</v>
      </c>
      <c r="F3067" s="46" t="s">
        <v>835</v>
      </c>
      <c r="G3067" s="44" t="s">
        <v>836</v>
      </c>
      <c r="H3067" s="44" t="s">
        <v>46</v>
      </c>
      <c r="I3067" s="46" t="s">
        <v>763</v>
      </c>
      <c r="J3067" s="44">
        <v>27509</v>
      </c>
      <c r="K3067" s="46" t="s">
        <v>764</v>
      </c>
      <c r="L3067" s="46">
        <v>18711346006</v>
      </c>
      <c r="M3067" s="46">
        <v>42370</v>
      </c>
      <c r="N3067" s="46" t="s">
        <v>186</v>
      </c>
      <c r="O3067" s="46" t="s">
        <v>187</v>
      </c>
      <c r="P3067" s="46" t="s">
        <v>188</v>
      </c>
      <c r="Q3067" s="46" t="s">
        <v>7</v>
      </c>
      <c r="R3067" s="46" t="s">
        <v>4</v>
      </c>
      <c r="S3067" s="46" t="s">
        <v>194</v>
      </c>
      <c r="T3067" s="46" t="s">
        <v>194</v>
      </c>
      <c r="U3067" s="46" t="s">
        <v>194</v>
      </c>
      <c r="V3067" s="46">
        <v>42566</v>
      </c>
      <c r="W3067" s="46" t="s">
        <v>189</v>
      </c>
      <c r="Y3067" s="46" t="s">
        <v>195</v>
      </c>
      <c r="Z3067" s="46" t="s">
        <v>765</v>
      </c>
      <c r="AA3067" s="46">
        <v>15</v>
      </c>
      <c r="AB3067" s="46" t="s">
        <v>507</v>
      </c>
      <c r="AC3067" s="46" t="s">
        <v>785</v>
      </c>
      <c r="AD3067" s="46" t="s">
        <v>201</v>
      </c>
      <c r="AE3067" s="46" t="s">
        <v>766</v>
      </c>
    </row>
    <row r="3068" spans="1:31" hidden="1">
      <c r="A3068" s="46">
        <v>349</v>
      </c>
      <c r="B3068" s="46" t="s">
        <v>228</v>
      </c>
      <c r="C3068" s="46" t="s">
        <v>208</v>
      </c>
      <c r="D3068" s="46" t="s">
        <v>204</v>
      </c>
      <c r="E3068" s="46" t="s">
        <v>231</v>
      </c>
      <c r="F3068" s="46" t="s">
        <v>846</v>
      </c>
      <c r="G3068" s="44" t="s">
        <v>847</v>
      </c>
      <c r="H3068" s="44" t="s">
        <v>3</v>
      </c>
      <c r="I3068" s="46" t="s">
        <v>846</v>
      </c>
      <c r="J3068" s="44" t="s">
        <v>848</v>
      </c>
      <c r="K3068" s="46" t="s">
        <v>849</v>
      </c>
      <c r="L3068" s="46">
        <v>13570815235</v>
      </c>
      <c r="M3068" s="46">
        <v>42370</v>
      </c>
      <c r="N3068" s="46" t="s">
        <v>186</v>
      </c>
      <c r="O3068" s="46" t="s">
        <v>191</v>
      </c>
      <c r="P3068" s="46" t="s">
        <v>200</v>
      </c>
      <c r="Q3068" s="46" t="s">
        <v>7</v>
      </c>
      <c r="R3068" s="46" t="s">
        <v>7</v>
      </c>
      <c r="S3068" s="46" t="s">
        <v>850</v>
      </c>
      <c r="T3068" s="46" t="s">
        <v>194</v>
      </c>
      <c r="U3068" s="46" t="s">
        <v>194</v>
      </c>
      <c r="V3068" s="46">
        <v>42699</v>
      </c>
      <c r="W3068" s="46" t="s">
        <v>201</v>
      </c>
      <c r="Y3068" s="46" t="s">
        <v>806</v>
      </c>
      <c r="Z3068" s="46" t="s">
        <v>205</v>
      </c>
      <c r="AA3068" s="46">
        <v>9</v>
      </c>
      <c r="AB3068" s="46" t="s">
        <v>507</v>
      </c>
      <c r="AC3068" s="46" t="s">
        <v>851</v>
      </c>
      <c r="AD3068" s="46" t="s">
        <v>201</v>
      </c>
      <c r="AE3068" s="46" t="s">
        <v>762</v>
      </c>
    </row>
    <row r="3069" spans="1:31" hidden="1">
      <c r="A3069" s="46">
        <v>350</v>
      </c>
      <c r="B3069" s="46" t="s">
        <v>228</v>
      </c>
      <c r="C3069" s="46" t="s">
        <v>208</v>
      </c>
      <c r="D3069" s="46" t="s">
        <v>204</v>
      </c>
      <c r="E3069" s="46" t="s">
        <v>231</v>
      </c>
      <c r="F3069" s="46" t="s">
        <v>846</v>
      </c>
      <c r="G3069" s="44" t="s">
        <v>847</v>
      </c>
      <c r="H3069" s="44" t="s">
        <v>9</v>
      </c>
      <c r="I3069" s="46" t="s">
        <v>852</v>
      </c>
      <c r="J3069" s="44" t="s">
        <v>853</v>
      </c>
      <c r="K3069" s="46" t="s">
        <v>854</v>
      </c>
      <c r="L3069" s="46" t="s">
        <v>855</v>
      </c>
      <c r="M3069" s="46">
        <v>42370</v>
      </c>
      <c r="N3069" s="46" t="s">
        <v>186</v>
      </c>
      <c r="O3069" s="46" t="s">
        <v>191</v>
      </c>
      <c r="P3069" s="46" t="s">
        <v>188</v>
      </c>
      <c r="Q3069" s="46" t="s">
        <v>7</v>
      </c>
      <c r="R3069" s="46" t="s">
        <v>7</v>
      </c>
      <c r="T3069" s="46" t="s">
        <v>194</v>
      </c>
      <c r="U3069" s="46" t="s">
        <v>194</v>
      </c>
      <c r="V3069" s="46">
        <v>42486</v>
      </c>
      <c r="W3069" s="46" t="s">
        <v>189</v>
      </c>
      <c r="Z3069" s="46" t="s">
        <v>199</v>
      </c>
      <c r="AA3069" s="46">
        <v>9</v>
      </c>
      <c r="AB3069" s="46" t="s">
        <v>507</v>
      </c>
      <c r="AC3069" s="46" t="s">
        <v>856</v>
      </c>
      <c r="AD3069" s="46" t="s">
        <v>190</v>
      </c>
      <c r="AE3069" s="46" t="s">
        <v>762</v>
      </c>
    </row>
    <row r="3070" spans="1:31" hidden="1">
      <c r="A3070" s="46">
        <v>351</v>
      </c>
      <c r="B3070" s="46" t="s">
        <v>228</v>
      </c>
      <c r="C3070" s="46" t="s">
        <v>208</v>
      </c>
      <c r="D3070" s="46" t="s">
        <v>204</v>
      </c>
      <c r="E3070" s="46" t="s">
        <v>231</v>
      </c>
      <c r="F3070" s="46" t="s">
        <v>846</v>
      </c>
      <c r="G3070" s="44" t="s">
        <v>847</v>
      </c>
      <c r="H3070" s="44" t="s">
        <v>46</v>
      </c>
      <c r="I3070" s="46" t="s">
        <v>763</v>
      </c>
      <c r="J3070" s="44">
        <v>27509</v>
      </c>
      <c r="K3070" s="46" t="s">
        <v>764</v>
      </c>
      <c r="L3070" s="46">
        <v>18711346006</v>
      </c>
      <c r="M3070" s="46">
        <v>42370</v>
      </c>
      <c r="N3070" s="46" t="s">
        <v>186</v>
      </c>
      <c r="O3070" s="46" t="s">
        <v>187</v>
      </c>
      <c r="P3070" s="46" t="s">
        <v>188</v>
      </c>
      <c r="Q3070" s="46" t="s">
        <v>7</v>
      </c>
      <c r="R3070" s="46" t="s">
        <v>7</v>
      </c>
      <c r="S3070" s="46" t="s">
        <v>194</v>
      </c>
      <c r="T3070" s="46" t="s">
        <v>194</v>
      </c>
      <c r="U3070" s="46" t="s">
        <v>194</v>
      </c>
      <c r="V3070" s="46">
        <v>42566</v>
      </c>
      <c r="W3070" s="46" t="s">
        <v>189</v>
      </c>
      <c r="Y3070" s="46" t="s">
        <v>195</v>
      </c>
      <c r="Z3070" s="46" t="s">
        <v>765</v>
      </c>
      <c r="AA3070" s="46">
        <v>9</v>
      </c>
      <c r="AB3070" s="46" t="s">
        <v>507</v>
      </c>
      <c r="AC3070" s="46" t="s">
        <v>785</v>
      </c>
      <c r="AD3070" s="46" t="s">
        <v>201</v>
      </c>
      <c r="AE3070" s="46" t="s">
        <v>766</v>
      </c>
    </row>
    <row r="3071" spans="1:31" hidden="1">
      <c r="A3071" s="46">
        <v>352</v>
      </c>
      <c r="B3071" s="46" t="s">
        <v>228</v>
      </c>
      <c r="C3071" s="46" t="s">
        <v>208</v>
      </c>
      <c r="D3071" s="46" t="s">
        <v>204</v>
      </c>
      <c r="E3071" s="46" t="s">
        <v>231</v>
      </c>
      <c r="F3071" s="46" t="s">
        <v>219</v>
      </c>
      <c r="G3071" s="44" t="s">
        <v>857</v>
      </c>
      <c r="H3071" s="44" t="s">
        <v>3</v>
      </c>
      <c r="I3071" s="46" t="s">
        <v>219</v>
      </c>
      <c r="J3071" s="44" t="s">
        <v>858</v>
      </c>
      <c r="K3071" s="46" t="s">
        <v>859</v>
      </c>
      <c r="L3071" s="46">
        <v>15875593109</v>
      </c>
      <c r="M3071" s="46">
        <v>42339</v>
      </c>
      <c r="N3071" s="46" t="s">
        <v>186</v>
      </c>
      <c r="O3071" s="46" t="s">
        <v>187</v>
      </c>
      <c r="P3071" s="46" t="s">
        <v>188</v>
      </c>
      <c r="Q3071" s="46" t="s">
        <v>4</v>
      </c>
      <c r="R3071" s="46" t="s">
        <v>4</v>
      </c>
      <c r="S3071" s="46" t="s">
        <v>860</v>
      </c>
      <c r="T3071" s="46" t="s">
        <v>194</v>
      </c>
      <c r="U3071" s="46" t="s">
        <v>194</v>
      </c>
      <c r="W3071" s="46" t="s">
        <v>189</v>
      </c>
      <c r="Y3071" s="46" t="s">
        <v>806</v>
      </c>
      <c r="Z3071" s="46" t="s">
        <v>205</v>
      </c>
      <c r="AA3071" s="46">
        <v>9</v>
      </c>
      <c r="AB3071" s="46" t="s">
        <v>507</v>
      </c>
      <c r="AC3071" s="46" t="s">
        <v>861</v>
      </c>
      <c r="AD3071" s="46" t="s">
        <v>201</v>
      </c>
      <c r="AE3071" s="46" t="s">
        <v>762</v>
      </c>
    </row>
    <row r="3072" spans="1:31" hidden="1">
      <c r="A3072" s="46">
        <v>353</v>
      </c>
      <c r="B3072" s="46" t="s">
        <v>228</v>
      </c>
      <c r="C3072" s="46" t="s">
        <v>208</v>
      </c>
      <c r="D3072" s="46" t="s">
        <v>204</v>
      </c>
      <c r="E3072" s="46" t="s">
        <v>231</v>
      </c>
      <c r="F3072" s="46" t="s">
        <v>219</v>
      </c>
      <c r="G3072" s="44" t="s">
        <v>857</v>
      </c>
      <c r="H3072" s="44" t="s">
        <v>9</v>
      </c>
      <c r="I3072" s="46" t="s">
        <v>862</v>
      </c>
      <c r="J3072" s="44" t="s">
        <v>863</v>
      </c>
      <c r="K3072" s="46" t="s">
        <v>864</v>
      </c>
      <c r="L3072" s="46">
        <v>15975702263</v>
      </c>
      <c r="M3072" s="46">
        <v>42370</v>
      </c>
      <c r="N3072" s="46" t="s">
        <v>186</v>
      </c>
      <c r="O3072" s="46" t="s">
        <v>191</v>
      </c>
      <c r="P3072" s="46" t="s">
        <v>200</v>
      </c>
      <c r="Q3072" s="46" t="s">
        <v>4</v>
      </c>
      <c r="R3072" s="46" t="s">
        <v>4</v>
      </c>
      <c r="T3072" s="46" t="s">
        <v>194</v>
      </c>
      <c r="U3072" s="46" t="s">
        <v>194</v>
      </c>
      <c r="V3072" s="46">
        <v>42699</v>
      </c>
      <c r="W3072" s="46" t="s">
        <v>201</v>
      </c>
      <c r="Y3072" s="46" t="s">
        <v>806</v>
      </c>
      <c r="Z3072" s="46" t="s">
        <v>205</v>
      </c>
      <c r="AA3072" s="46">
        <v>9</v>
      </c>
      <c r="AB3072" s="46" t="s">
        <v>507</v>
      </c>
      <c r="AC3072" s="46" t="s">
        <v>865</v>
      </c>
      <c r="AD3072" s="46" t="s">
        <v>201</v>
      </c>
      <c r="AE3072" s="46" t="s">
        <v>762</v>
      </c>
    </row>
    <row r="3073" spans="1:31" hidden="1">
      <c r="A3073" s="46">
        <v>354</v>
      </c>
      <c r="B3073" s="46" t="s">
        <v>228</v>
      </c>
      <c r="C3073" s="46" t="s">
        <v>208</v>
      </c>
      <c r="D3073" s="46" t="s">
        <v>204</v>
      </c>
      <c r="E3073" s="46" t="s">
        <v>231</v>
      </c>
      <c r="F3073" s="46" t="s">
        <v>219</v>
      </c>
      <c r="G3073" s="44" t="s">
        <v>857</v>
      </c>
      <c r="H3073" s="44" t="s">
        <v>46</v>
      </c>
      <c r="I3073" s="46" t="s">
        <v>763</v>
      </c>
      <c r="J3073" s="44">
        <v>27509</v>
      </c>
      <c r="K3073" s="46" t="s">
        <v>764</v>
      </c>
      <c r="L3073" s="46">
        <v>18711346006</v>
      </c>
      <c r="M3073" s="46">
        <v>42370</v>
      </c>
      <c r="N3073" s="46" t="s">
        <v>186</v>
      </c>
      <c r="O3073" s="46" t="s">
        <v>187</v>
      </c>
      <c r="P3073" s="46" t="s">
        <v>188</v>
      </c>
      <c r="Q3073" s="46" t="s">
        <v>4</v>
      </c>
      <c r="R3073" s="46" t="s">
        <v>4</v>
      </c>
      <c r="S3073" s="46" t="s">
        <v>194</v>
      </c>
      <c r="T3073" s="46" t="s">
        <v>194</v>
      </c>
      <c r="U3073" s="46" t="s">
        <v>194</v>
      </c>
      <c r="V3073" s="46">
        <v>42566</v>
      </c>
      <c r="W3073" s="46" t="s">
        <v>189</v>
      </c>
      <c r="Y3073" s="46" t="s">
        <v>195</v>
      </c>
      <c r="Z3073" s="46" t="s">
        <v>765</v>
      </c>
      <c r="AA3073" s="46">
        <v>9</v>
      </c>
      <c r="AB3073" s="46" t="s">
        <v>507</v>
      </c>
      <c r="AC3073" s="46" t="s">
        <v>785</v>
      </c>
      <c r="AD3073" s="46" t="s">
        <v>201</v>
      </c>
      <c r="AE3073" s="46" t="s">
        <v>766</v>
      </c>
    </row>
    <row r="3074" spans="1:31" hidden="1">
      <c r="A3074" s="46">
        <v>355</v>
      </c>
      <c r="B3074" s="46" t="s">
        <v>228</v>
      </c>
      <c r="C3074" s="46" t="s">
        <v>208</v>
      </c>
      <c r="D3074" s="46" t="s">
        <v>204</v>
      </c>
      <c r="E3074" s="46" t="s">
        <v>231</v>
      </c>
      <c r="F3074" s="46" t="s">
        <v>866</v>
      </c>
      <c r="G3074" s="44" t="s">
        <v>867</v>
      </c>
      <c r="H3074" s="44" t="s">
        <v>3</v>
      </c>
      <c r="I3074" s="46" t="s">
        <v>866</v>
      </c>
      <c r="J3074" s="44" t="s">
        <v>868</v>
      </c>
      <c r="K3074" s="46" t="s">
        <v>869</v>
      </c>
      <c r="L3074" s="46">
        <v>18565856882</v>
      </c>
      <c r="M3074" s="46">
        <v>42370</v>
      </c>
      <c r="N3074" s="46" t="s">
        <v>186</v>
      </c>
      <c r="O3074" s="46" t="s">
        <v>187</v>
      </c>
      <c r="P3074" s="46" t="s">
        <v>200</v>
      </c>
      <c r="Q3074" s="46" t="s">
        <v>7</v>
      </c>
      <c r="R3074" s="46" t="s">
        <v>4</v>
      </c>
      <c r="V3074" s="46">
        <v>42699</v>
      </c>
      <c r="W3074" s="46" t="s">
        <v>201</v>
      </c>
      <c r="AA3074" s="46">
        <v>6</v>
      </c>
      <c r="AB3074" s="46" t="s">
        <v>195</v>
      </c>
      <c r="AC3074" s="46" t="s">
        <v>785</v>
      </c>
      <c r="AD3074" s="46" t="s">
        <v>201</v>
      </c>
    </row>
    <row r="3075" spans="1:31" hidden="1">
      <c r="A3075" s="46">
        <v>356</v>
      </c>
      <c r="B3075" s="46" t="s">
        <v>228</v>
      </c>
      <c r="C3075" s="46" t="s">
        <v>208</v>
      </c>
      <c r="D3075" s="46" t="s">
        <v>204</v>
      </c>
      <c r="E3075" s="46" t="s">
        <v>231</v>
      </c>
      <c r="F3075" s="46" t="s">
        <v>866</v>
      </c>
      <c r="G3075" s="44" t="s">
        <v>867</v>
      </c>
      <c r="H3075" s="44" t="s">
        <v>46</v>
      </c>
      <c r="I3075" s="46" t="s">
        <v>763</v>
      </c>
      <c r="J3075" s="44">
        <v>27509</v>
      </c>
      <c r="K3075" s="46" t="s">
        <v>764</v>
      </c>
      <c r="L3075" s="46">
        <v>18711346006</v>
      </c>
      <c r="M3075" s="46">
        <v>42370</v>
      </c>
      <c r="N3075" s="46" t="s">
        <v>186</v>
      </c>
      <c r="O3075" s="46" t="s">
        <v>187</v>
      </c>
      <c r="P3075" s="46" t="s">
        <v>188</v>
      </c>
      <c r="Q3075" s="46" t="s">
        <v>7</v>
      </c>
      <c r="R3075" s="46" t="s">
        <v>4</v>
      </c>
      <c r="S3075" s="46" t="s">
        <v>194</v>
      </c>
      <c r="T3075" s="46" t="s">
        <v>194</v>
      </c>
      <c r="U3075" s="46" t="s">
        <v>194</v>
      </c>
      <c r="V3075" s="46">
        <v>42566</v>
      </c>
      <c r="W3075" s="46" t="s">
        <v>189</v>
      </c>
      <c r="Y3075" s="46" t="s">
        <v>195</v>
      </c>
      <c r="Z3075" s="46" t="s">
        <v>765</v>
      </c>
      <c r="AA3075" s="46">
        <v>6</v>
      </c>
      <c r="AB3075" s="46" t="s">
        <v>195</v>
      </c>
      <c r="AC3075" s="46" t="s">
        <v>785</v>
      </c>
      <c r="AD3075" s="46" t="s">
        <v>201</v>
      </c>
      <c r="AE3075" s="46" t="s">
        <v>766</v>
      </c>
    </row>
    <row r="3076" spans="1:31" hidden="1">
      <c r="A3076" s="46">
        <v>357</v>
      </c>
      <c r="B3076" s="46" t="s">
        <v>228</v>
      </c>
      <c r="C3076" s="46" t="s">
        <v>208</v>
      </c>
      <c r="D3076" s="46" t="s">
        <v>204</v>
      </c>
      <c r="E3076" s="46" t="s">
        <v>231</v>
      </c>
      <c r="F3076" s="46" t="s">
        <v>866</v>
      </c>
      <c r="G3076" s="44" t="s">
        <v>870</v>
      </c>
      <c r="H3076" s="44" t="s">
        <v>3</v>
      </c>
      <c r="I3076" s="46" t="s">
        <v>866</v>
      </c>
      <c r="J3076" s="44" t="s">
        <v>868</v>
      </c>
      <c r="K3076" s="46" t="s">
        <v>869</v>
      </c>
      <c r="L3076" s="46">
        <v>18565856882</v>
      </c>
      <c r="M3076" s="46">
        <v>42370</v>
      </c>
      <c r="N3076" s="46" t="s">
        <v>186</v>
      </c>
      <c r="O3076" s="46" t="s">
        <v>187</v>
      </c>
      <c r="P3076" s="46" t="s">
        <v>200</v>
      </c>
      <c r="Q3076" s="46" t="s">
        <v>7</v>
      </c>
      <c r="R3076" s="46" t="s">
        <v>4</v>
      </c>
      <c r="V3076" s="46">
        <v>42699</v>
      </c>
      <c r="W3076" s="46" t="s">
        <v>201</v>
      </c>
      <c r="AA3076" s="46">
        <v>7</v>
      </c>
      <c r="AB3076" s="46" t="s">
        <v>195</v>
      </c>
      <c r="AC3076" s="46" t="s">
        <v>785</v>
      </c>
      <c r="AD3076" s="46" t="s">
        <v>201</v>
      </c>
    </row>
    <row r="3077" spans="1:31" hidden="1">
      <c r="A3077" s="46">
        <v>358</v>
      </c>
      <c r="B3077" s="46" t="s">
        <v>228</v>
      </c>
      <c r="C3077" s="46" t="s">
        <v>208</v>
      </c>
      <c r="D3077" s="46" t="s">
        <v>204</v>
      </c>
      <c r="E3077" s="46" t="s">
        <v>231</v>
      </c>
      <c r="F3077" s="46" t="s">
        <v>866</v>
      </c>
      <c r="G3077" s="44" t="s">
        <v>870</v>
      </c>
      <c r="H3077" s="44" t="s">
        <v>46</v>
      </c>
      <c r="I3077" s="46" t="s">
        <v>763</v>
      </c>
      <c r="J3077" s="44">
        <v>27509</v>
      </c>
      <c r="K3077" s="46" t="s">
        <v>764</v>
      </c>
      <c r="L3077" s="46">
        <v>18711346006</v>
      </c>
      <c r="M3077" s="46">
        <v>42370</v>
      </c>
      <c r="N3077" s="46" t="s">
        <v>186</v>
      </c>
      <c r="O3077" s="46" t="s">
        <v>187</v>
      </c>
      <c r="P3077" s="46" t="s">
        <v>188</v>
      </c>
      <c r="Q3077" s="46" t="s">
        <v>7</v>
      </c>
      <c r="R3077" s="46" t="s">
        <v>4</v>
      </c>
      <c r="S3077" s="46" t="s">
        <v>194</v>
      </c>
      <c r="T3077" s="46" t="s">
        <v>194</v>
      </c>
      <c r="U3077" s="46" t="s">
        <v>194</v>
      </c>
      <c r="V3077" s="46">
        <v>42566</v>
      </c>
      <c r="W3077" s="46" t="s">
        <v>189</v>
      </c>
      <c r="Y3077" s="46" t="s">
        <v>195</v>
      </c>
      <c r="Z3077" s="46" t="s">
        <v>765</v>
      </c>
      <c r="AA3077" s="46">
        <v>7</v>
      </c>
      <c r="AB3077" s="46" t="s">
        <v>195</v>
      </c>
      <c r="AC3077" s="46" t="s">
        <v>785</v>
      </c>
      <c r="AD3077" s="46" t="s">
        <v>201</v>
      </c>
      <c r="AE3077" s="46" t="s">
        <v>766</v>
      </c>
    </row>
    <row r="3078" spans="1:31" hidden="1">
      <c r="A3078" s="46">
        <v>359</v>
      </c>
      <c r="B3078" s="46" t="s">
        <v>228</v>
      </c>
      <c r="C3078" s="46" t="s">
        <v>208</v>
      </c>
      <c r="D3078" s="46" t="s">
        <v>204</v>
      </c>
      <c r="E3078" s="46" t="s">
        <v>231</v>
      </c>
      <c r="F3078" s="46" t="s">
        <v>871</v>
      </c>
      <c r="G3078" s="44" t="s">
        <v>872</v>
      </c>
      <c r="H3078" s="44" t="s">
        <v>3</v>
      </c>
      <c r="I3078" s="46" t="s">
        <v>871</v>
      </c>
      <c r="J3078" s="44" t="s">
        <v>873</v>
      </c>
      <c r="K3078" s="46" t="s">
        <v>874</v>
      </c>
      <c r="L3078" s="46" t="s">
        <v>875</v>
      </c>
      <c r="M3078" s="46">
        <v>42370</v>
      </c>
      <c r="N3078" s="46" t="s">
        <v>186</v>
      </c>
      <c r="O3078" s="46" t="s">
        <v>191</v>
      </c>
      <c r="P3078" s="46" t="s">
        <v>200</v>
      </c>
      <c r="Q3078" s="46" t="s">
        <v>6</v>
      </c>
      <c r="R3078" s="46" t="s">
        <v>7</v>
      </c>
      <c r="V3078" s="46">
        <v>42674</v>
      </c>
      <c r="W3078" s="46" t="s">
        <v>201</v>
      </c>
      <c r="AA3078" s="46">
        <v>9</v>
      </c>
      <c r="AB3078" s="46" t="s">
        <v>195</v>
      </c>
      <c r="AC3078" s="46" t="s">
        <v>785</v>
      </c>
      <c r="AD3078" s="46" t="s">
        <v>201</v>
      </c>
      <c r="AE3078" s="46" t="s">
        <v>762</v>
      </c>
    </row>
    <row r="3079" spans="1:31" hidden="1">
      <c r="A3079" s="46">
        <v>360</v>
      </c>
      <c r="B3079" s="46" t="s">
        <v>228</v>
      </c>
      <c r="C3079" s="46" t="s">
        <v>208</v>
      </c>
      <c r="D3079" s="46" t="s">
        <v>204</v>
      </c>
      <c r="E3079" s="46" t="s">
        <v>231</v>
      </c>
      <c r="F3079" s="46" t="s">
        <v>871</v>
      </c>
      <c r="G3079" s="44" t="s">
        <v>872</v>
      </c>
      <c r="H3079" s="44" t="s">
        <v>9</v>
      </c>
      <c r="I3079" s="46" t="s">
        <v>876</v>
      </c>
      <c r="J3079" s="44" t="s">
        <v>970</v>
      </c>
      <c r="K3079" s="46" t="s">
        <v>971</v>
      </c>
      <c r="L3079" s="46">
        <v>18575543892</v>
      </c>
      <c r="N3079" s="46" t="s">
        <v>186</v>
      </c>
      <c r="O3079" s="46" t="s">
        <v>191</v>
      </c>
      <c r="P3079" s="46" t="s">
        <v>200</v>
      </c>
      <c r="Q3079" s="46" t="s">
        <v>6</v>
      </c>
      <c r="R3079" s="46" t="s">
        <v>7</v>
      </c>
      <c r="V3079" s="46">
        <v>42674</v>
      </c>
      <c r="W3079" s="46" t="s">
        <v>201</v>
      </c>
      <c r="AA3079" s="46">
        <v>9</v>
      </c>
      <c r="AB3079" s="46" t="s">
        <v>195</v>
      </c>
      <c r="AC3079" s="46" t="s">
        <v>785</v>
      </c>
      <c r="AD3079" s="46" t="s">
        <v>201</v>
      </c>
      <c r="AE3079" s="46" t="s">
        <v>762</v>
      </c>
    </row>
    <row r="3080" spans="1:31" hidden="1">
      <c r="A3080" s="46">
        <v>361</v>
      </c>
      <c r="B3080" s="46" t="s">
        <v>228</v>
      </c>
      <c r="C3080" s="46" t="s">
        <v>208</v>
      </c>
      <c r="D3080" s="46" t="s">
        <v>204</v>
      </c>
      <c r="E3080" s="46" t="s">
        <v>231</v>
      </c>
      <c r="F3080" s="46" t="s">
        <v>871</v>
      </c>
      <c r="G3080" s="44" t="s">
        <v>872</v>
      </c>
      <c r="H3080" s="44" t="s">
        <v>46</v>
      </c>
      <c r="I3080" s="46" t="s">
        <v>763</v>
      </c>
      <c r="J3080" s="44">
        <v>27509</v>
      </c>
      <c r="K3080" s="46" t="s">
        <v>764</v>
      </c>
      <c r="L3080" s="46">
        <v>18711346006</v>
      </c>
      <c r="M3080" s="46">
        <v>42370</v>
      </c>
      <c r="N3080" s="46" t="s">
        <v>186</v>
      </c>
      <c r="O3080" s="46" t="s">
        <v>187</v>
      </c>
      <c r="P3080" s="46" t="s">
        <v>188</v>
      </c>
      <c r="Q3080" s="46" t="s">
        <v>6</v>
      </c>
      <c r="R3080" s="46" t="s">
        <v>7</v>
      </c>
      <c r="S3080" s="46" t="s">
        <v>194</v>
      </c>
      <c r="T3080" s="46" t="s">
        <v>194</v>
      </c>
      <c r="U3080" s="46" t="s">
        <v>194</v>
      </c>
      <c r="V3080" s="46">
        <v>42566</v>
      </c>
      <c r="W3080" s="46" t="s">
        <v>189</v>
      </c>
      <c r="Y3080" s="46" t="s">
        <v>195</v>
      </c>
      <c r="Z3080" s="46" t="s">
        <v>765</v>
      </c>
      <c r="AA3080" s="46">
        <v>9</v>
      </c>
      <c r="AB3080" s="46" t="s">
        <v>195</v>
      </c>
      <c r="AC3080" s="46" t="s">
        <v>785</v>
      </c>
      <c r="AD3080" s="46" t="s">
        <v>201</v>
      </c>
      <c r="AE3080" s="46" t="s">
        <v>766</v>
      </c>
    </row>
    <row r="3081" spans="1:31" hidden="1">
      <c r="A3081" s="46">
        <v>362</v>
      </c>
      <c r="B3081" s="46" t="s">
        <v>228</v>
      </c>
      <c r="C3081" s="46" t="s">
        <v>208</v>
      </c>
      <c r="D3081" s="46" t="s">
        <v>204</v>
      </c>
      <c r="E3081" s="46" t="s">
        <v>231</v>
      </c>
      <c r="F3081" s="46" t="s">
        <v>877</v>
      </c>
      <c r="G3081" s="44" t="s">
        <v>878</v>
      </c>
      <c r="H3081" s="44" t="s">
        <v>3</v>
      </c>
      <c r="I3081" s="46" t="s">
        <v>877</v>
      </c>
      <c r="J3081" s="44">
        <v>61978</v>
      </c>
      <c r="L3081" s="46">
        <v>13723482451</v>
      </c>
      <c r="M3081" s="46">
        <v>42370</v>
      </c>
      <c r="N3081" s="46" t="s">
        <v>186</v>
      </c>
      <c r="O3081" s="46" t="s">
        <v>191</v>
      </c>
      <c r="P3081" s="46" t="s">
        <v>200</v>
      </c>
      <c r="Q3081" s="46" t="s">
        <v>6</v>
      </c>
      <c r="R3081" s="46" t="s">
        <v>7</v>
      </c>
      <c r="S3081" s="46" t="s">
        <v>194</v>
      </c>
      <c r="T3081" s="46" t="s">
        <v>194</v>
      </c>
      <c r="U3081" s="46" t="s">
        <v>194</v>
      </c>
      <c r="V3081" s="46">
        <v>42674</v>
      </c>
      <c r="W3081" s="46" t="s">
        <v>201</v>
      </c>
      <c r="AA3081" s="46">
        <v>8</v>
      </c>
      <c r="AB3081" s="46" t="s">
        <v>195</v>
      </c>
      <c r="AC3081" s="46" t="s">
        <v>785</v>
      </c>
      <c r="AD3081" s="46" t="s">
        <v>201</v>
      </c>
      <c r="AE3081" s="46" t="s">
        <v>762</v>
      </c>
    </row>
    <row r="3082" spans="1:31" hidden="1">
      <c r="A3082" s="46">
        <v>363</v>
      </c>
      <c r="B3082" s="46" t="s">
        <v>228</v>
      </c>
      <c r="C3082" s="46" t="s">
        <v>208</v>
      </c>
      <c r="D3082" s="46" t="s">
        <v>204</v>
      </c>
      <c r="E3082" s="46" t="s">
        <v>231</v>
      </c>
      <c r="F3082" s="46" t="s">
        <v>877</v>
      </c>
      <c r="G3082" s="44" t="s">
        <v>878</v>
      </c>
      <c r="H3082" s="44" t="s">
        <v>9</v>
      </c>
      <c r="I3082" s="46" t="s">
        <v>879</v>
      </c>
      <c r="J3082" s="44">
        <v>58082</v>
      </c>
      <c r="M3082" s="46">
        <v>42370</v>
      </c>
      <c r="N3082" s="46" t="s">
        <v>186</v>
      </c>
      <c r="O3082" s="46" t="s">
        <v>191</v>
      </c>
      <c r="P3082" s="46" t="s">
        <v>200</v>
      </c>
      <c r="Q3082" s="46" t="s">
        <v>6</v>
      </c>
      <c r="R3082" s="46" t="s">
        <v>7</v>
      </c>
      <c r="S3082" s="46" t="s">
        <v>194</v>
      </c>
      <c r="T3082" s="46" t="s">
        <v>194</v>
      </c>
      <c r="U3082" s="46" t="s">
        <v>194</v>
      </c>
      <c r="V3082" s="46">
        <v>42705</v>
      </c>
      <c r="W3082" s="46" t="s">
        <v>201</v>
      </c>
      <c r="AA3082" s="46">
        <v>8</v>
      </c>
      <c r="AB3082" s="46" t="s">
        <v>195</v>
      </c>
      <c r="AC3082" s="46" t="s">
        <v>785</v>
      </c>
      <c r="AD3082" s="46" t="s">
        <v>201</v>
      </c>
    </row>
    <row r="3083" spans="1:31" hidden="1">
      <c r="A3083" s="46">
        <v>364</v>
      </c>
      <c r="B3083" s="46" t="s">
        <v>228</v>
      </c>
      <c r="C3083" s="46" t="s">
        <v>208</v>
      </c>
      <c r="D3083" s="46" t="s">
        <v>204</v>
      </c>
      <c r="E3083" s="46" t="s">
        <v>231</v>
      </c>
      <c r="F3083" s="46" t="s">
        <v>877</v>
      </c>
      <c r="G3083" s="44" t="s">
        <v>878</v>
      </c>
      <c r="H3083" s="44" t="s">
        <v>46</v>
      </c>
      <c r="I3083" s="46" t="s">
        <v>763</v>
      </c>
      <c r="J3083" s="44">
        <v>27509</v>
      </c>
      <c r="K3083" s="46" t="s">
        <v>764</v>
      </c>
      <c r="L3083" s="46">
        <v>18711346006</v>
      </c>
      <c r="M3083" s="46">
        <v>42370</v>
      </c>
      <c r="N3083" s="46" t="s">
        <v>186</v>
      </c>
      <c r="O3083" s="46" t="s">
        <v>187</v>
      </c>
      <c r="P3083" s="46" t="s">
        <v>188</v>
      </c>
      <c r="Q3083" s="46" t="s">
        <v>6</v>
      </c>
      <c r="R3083" s="46" t="s">
        <v>7</v>
      </c>
      <c r="S3083" s="46" t="s">
        <v>194</v>
      </c>
      <c r="T3083" s="46" t="s">
        <v>194</v>
      </c>
      <c r="U3083" s="46" t="s">
        <v>194</v>
      </c>
      <c r="V3083" s="46">
        <v>42566</v>
      </c>
      <c r="W3083" s="46" t="s">
        <v>189</v>
      </c>
      <c r="Y3083" s="46" t="s">
        <v>195</v>
      </c>
      <c r="Z3083" s="46" t="s">
        <v>765</v>
      </c>
      <c r="AA3083" s="46">
        <v>8</v>
      </c>
      <c r="AB3083" s="46" t="s">
        <v>195</v>
      </c>
      <c r="AC3083" s="46" t="s">
        <v>785</v>
      </c>
      <c r="AD3083" s="46" t="s">
        <v>201</v>
      </c>
      <c r="AE3083" s="46" t="s">
        <v>766</v>
      </c>
    </row>
    <row r="3084" spans="1:31" hidden="1">
      <c r="A3084" s="46">
        <v>365</v>
      </c>
      <c r="B3084" s="46" t="s">
        <v>228</v>
      </c>
      <c r="C3084" s="46" t="s">
        <v>208</v>
      </c>
      <c r="D3084" s="46" t="s">
        <v>204</v>
      </c>
      <c r="E3084" s="46" t="s">
        <v>231</v>
      </c>
      <c r="F3084" s="46" t="s">
        <v>880</v>
      </c>
      <c r="G3084" s="44" t="s">
        <v>881</v>
      </c>
      <c r="H3084" s="44" t="s">
        <v>3</v>
      </c>
      <c r="I3084" s="46" t="s">
        <v>880</v>
      </c>
      <c r="J3084" s="44" t="s">
        <v>882</v>
      </c>
      <c r="K3084" s="46" t="s">
        <v>883</v>
      </c>
      <c r="L3084" s="46" t="s">
        <v>884</v>
      </c>
      <c r="M3084" s="46">
        <v>42370</v>
      </c>
      <c r="N3084" s="46" t="s">
        <v>186</v>
      </c>
      <c r="O3084" s="46" t="s">
        <v>187</v>
      </c>
      <c r="P3084" s="46" t="s">
        <v>188</v>
      </c>
      <c r="Q3084" s="46" t="s">
        <v>6</v>
      </c>
      <c r="R3084" s="46" t="s">
        <v>7</v>
      </c>
      <c r="S3084" s="46" t="s">
        <v>194</v>
      </c>
      <c r="T3084" s="46" t="s">
        <v>194</v>
      </c>
      <c r="U3084" s="46" t="s">
        <v>194</v>
      </c>
      <c r="V3084" s="46">
        <v>42674</v>
      </c>
      <c r="W3084" s="46" t="s">
        <v>189</v>
      </c>
      <c r="AA3084" s="46">
        <v>11</v>
      </c>
      <c r="AB3084" s="46" t="s">
        <v>507</v>
      </c>
      <c r="AC3084" s="46" t="s">
        <v>785</v>
      </c>
      <c r="AD3084" s="46" t="s">
        <v>201</v>
      </c>
      <c r="AE3084" s="46" t="s">
        <v>762</v>
      </c>
    </row>
    <row r="3085" spans="1:31" hidden="1">
      <c r="A3085" s="46">
        <v>366</v>
      </c>
      <c r="B3085" s="46" t="s">
        <v>228</v>
      </c>
      <c r="C3085" s="46" t="s">
        <v>208</v>
      </c>
      <c r="D3085" s="46" t="s">
        <v>204</v>
      </c>
      <c r="E3085" s="46" t="s">
        <v>231</v>
      </c>
      <c r="F3085" s="46" t="s">
        <v>885</v>
      </c>
      <c r="G3085" s="44" t="s">
        <v>881</v>
      </c>
      <c r="H3085" s="44" t="s">
        <v>46</v>
      </c>
      <c r="I3085" s="46" t="s">
        <v>763</v>
      </c>
      <c r="J3085" s="44">
        <v>27509</v>
      </c>
      <c r="K3085" s="46" t="s">
        <v>764</v>
      </c>
      <c r="L3085" s="46">
        <v>18711346006</v>
      </c>
      <c r="M3085" s="46">
        <v>42370</v>
      </c>
      <c r="N3085" s="46" t="s">
        <v>186</v>
      </c>
      <c r="O3085" s="46" t="s">
        <v>187</v>
      </c>
      <c r="P3085" s="46" t="s">
        <v>188</v>
      </c>
      <c r="Q3085" s="46" t="s">
        <v>6</v>
      </c>
      <c r="R3085" s="46" t="s">
        <v>7</v>
      </c>
      <c r="S3085" s="46" t="s">
        <v>194</v>
      </c>
      <c r="T3085" s="46" t="s">
        <v>194</v>
      </c>
      <c r="U3085" s="46" t="s">
        <v>194</v>
      </c>
      <c r="V3085" s="46">
        <v>42566</v>
      </c>
      <c r="W3085" s="46" t="s">
        <v>189</v>
      </c>
      <c r="Y3085" s="46" t="s">
        <v>195</v>
      </c>
      <c r="Z3085" s="46" t="s">
        <v>765</v>
      </c>
      <c r="AA3085" s="46">
        <v>11</v>
      </c>
      <c r="AB3085" s="46" t="s">
        <v>507</v>
      </c>
      <c r="AC3085" s="46" t="s">
        <v>785</v>
      </c>
      <c r="AD3085" s="46" t="s">
        <v>201</v>
      </c>
      <c r="AE3085" s="46" t="s">
        <v>766</v>
      </c>
    </row>
    <row r="3086" spans="1:31" hidden="1">
      <c r="A3086" s="46">
        <v>367</v>
      </c>
      <c r="B3086" s="46" t="s">
        <v>228</v>
      </c>
      <c r="C3086" s="46" t="s">
        <v>208</v>
      </c>
      <c r="D3086" s="46" t="s">
        <v>204</v>
      </c>
      <c r="E3086" s="46" t="s">
        <v>231</v>
      </c>
      <c r="F3086" s="46" t="s">
        <v>886</v>
      </c>
      <c r="G3086" s="44" t="s">
        <v>887</v>
      </c>
      <c r="H3086" s="44" t="s">
        <v>3</v>
      </c>
      <c r="I3086" s="46" t="s">
        <v>886</v>
      </c>
      <c r="J3086" s="44" t="s">
        <v>972</v>
      </c>
      <c r="K3086" s="46" t="s">
        <v>973</v>
      </c>
      <c r="L3086" s="46" t="s">
        <v>974</v>
      </c>
      <c r="N3086" s="46" t="s">
        <v>186</v>
      </c>
      <c r="O3086" s="46" t="s">
        <v>187</v>
      </c>
      <c r="P3086" s="46" t="s">
        <v>200</v>
      </c>
      <c r="Q3086" s="46" t="s">
        <v>7</v>
      </c>
      <c r="R3086" s="46" t="s">
        <v>7</v>
      </c>
      <c r="V3086" s="46">
        <v>42674</v>
      </c>
      <c r="W3086" s="46" t="s">
        <v>201</v>
      </c>
      <c r="AA3086" s="46">
        <v>8</v>
      </c>
      <c r="AB3086" s="46" t="s">
        <v>507</v>
      </c>
      <c r="AC3086" s="46" t="s">
        <v>785</v>
      </c>
      <c r="AD3086" s="46" t="s">
        <v>201</v>
      </c>
      <c r="AE3086" s="46" t="s">
        <v>762</v>
      </c>
    </row>
    <row r="3087" spans="1:31" hidden="1">
      <c r="A3087" s="46">
        <v>368</v>
      </c>
      <c r="B3087" s="46" t="s">
        <v>228</v>
      </c>
      <c r="C3087" s="46" t="s">
        <v>208</v>
      </c>
      <c r="D3087" s="46" t="s">
        <v>204</v>
      </c>
      <c r="E3087" s="46" t="s">
        <v>231</v>
      </c>
      <c r="F3087" s="46" t="s">
        <v>886</v>
      </c>
      <c r="G3087" s="44" t="s">
        <v>887</v>
      </c>
      <c r="H3087" s="44" t="s">
        <v>9</v>
      </c>
      <c r="I3087" s="46" t="s">
        <v>888</v>
      </c>
      <c r="J3087" s="44" t="s">
        <v>975</v>
      </c>
      <c r="K3087" s="46" t="s">
        <v>976</v>
      </c>
      <c r="L3087" s="46" t="s">
        <v>977</v>
      </c>
      <c r="N3087" s="46" t="s">
        <v>186</v>
      </c>
      <c r="O3087" s="46" t="s">
        <v>191</v>
      </c>
      <c r="P3087" s="46" t="s">
        <v>200</v>
      </c>
      <c r="Q3087" s="46" t="s">
        <v>7</v>
      </c>
      <c r="R3087" s="46" t="s">
        <v>7</v>
      </c>
      <c r="S3087" s="46" t="s">
        <v>194</v>
      </c>
      <c r="T3087" s="46" t="s">
        <v>194</v>
      </c>
      <c r="U3087" s="46" t="s">
        <v>194</v>
      </c>
      <c r="V3087" s="46">
        <v>42674</v>
      </c>
      <c r="W3087" s="46" t="s">
        <v>201</v>
      </c>
      <c r="AA3087" s="46">
        <v>8</v>
      </c>
      <c r="AB3087" s="46" t="s">
        <v>507</v>
      </c>
      <c r="AC3087" s="46" t="s">
        <v>785</v>
      </c>
      <c r="AD3087" s="46" t="s">
        <v>201</v>
      </c>
      <c r="AE3087" s="46" t="s">
        <v>762</v>
      </c>
    </row>
    <row r="3088" spans="1:31" hidden="1">
      <c r="A3088" s="46">
        <v>369</v>
      </c>
      <c r="B3088" s="46" t="s">
        <v>228</v>
      </c>
      <c r="C3088" s="46" t="s">
        <v>208</v>
      </c>
      <c r="D3088" s="46" t="s">
        <v>204</v>
      </c>
      <c r="E3088" s="46" t="s">
        <v>231</v>
      </c>
      <c r="F3088" s="46" t="s">
        <v>886</v>
      </c>
      <c r="G3088" s="44" t="s">
        <v>887</v>
      </c>
      <c r="H3088" s="44" t="s">
        <v>8</v>
      </c>
      <c r="I3088" s="46" t="s">
        <v>889</v>
      </c>
      <c r="J3088" s="44" t="s">
        <v>978</v>
      </c>
      <c r="K3088" s="46" t="s">
        <v>979</v>
      </c>
      <c r="L3088" s="46" t="s">
        <v>980</v>
      </c>
      <c r="N3088" s="46" t="s">
        <v>186</v>
      </c>
      <c r="O3088" s="46" t="s">
        <v>191</v>
      </c>
      <c r="P3088" s="46" t="s">
        <v>200</v>
      </c>
      <c r="Q3088" s="46" t="s">
        <v>7</v>
      </c>
      <c r="R3088" s="46" t="s">
        <v>7</v>
      </c>
      <c r="S3088" s="46" t="s">
        <v>194</v>
      </c>
      <c r="T3088" s="46" t="s">
        <v>194</v>
      </c>
      <c r="U3088" s="46" t="s">
        <v>194</v>
      </c>
      <c r="V3088" s="46">
        <v>42674</v>
      </c>
      <c r="W3088" s="46" t="s">
        <v>201</v>
      </c>
      <c r="AA3088" s="46">
        <v>8</v>
      </c>
      <c r="AB3088" s="46" t="s">
        <v>507</v>
      </c>
      <c r="AC3088" s="46" t="s">
        <v>785</v>
      </c>
      <c r="AD3088" s="46" t="s">
        <v>201</v>
      </c>
      <c r="AE3088" s="46" t="s">
        <v>762</v>
      </c>
    </row>
    <row r="3089" spans="1:31" hidden="1">
      <c r="A3089" s="46">
        <v>370</v>
      </c>
      <c r="B3089" s="46" t="s">
        <v>228</v>
      </c>
      <c r="C3089" s="46" t="s">
        <v>208</v>
      </c>
      <c r="D3089" s="46" t="s">
        <v>204</v>
      </c>
      <c r="E3089" s="46" t="s">
        <v>231</v>
      </c>
      <c r="F3089" s="46" t="s">
        <v>886</v>
      </c>
      <c r="G3089" s="44" t="s">
        <v>887</v>
      </c>
      <c r="H3089" s="44" t="s">
        <v>46</v>
      </c>
      <c r="I3089" s="46" t="s">
        <v>763</v>
      </c>
      <c r="J3089" s="44">
        <v>27509</v>
      </c>
      <c r="K3089" s="46" t="s">
        <v>764</v>
      </c>
      <c r="L3089" s="46">
        <v>18711346006</v>
      </c>
      <c r="M3089" s="46">
        <v>42370</v>
      </c>
      <c r="N3089" s="46" t="s">
        <v>186</v>
      </c>
      <c r="O3089" s="46" t="s">
        <v>187</v>
      </c>
      <c r="P3089" s="46" t="s">
        <v>188</v>
      </c>
      <c r="Q3089" s="46" t="s">
        <v>7</v>
      </c>
      <c r="R3089" s="46" t="s">
        <v>7</v>
      </c>
      <c r="S3089" s="46" t="s">
        <v>194</v>
      </c>
      <c r="T3089" s="46" t="s">
        <v>194</v>
      </c>
      <c r="U3089" s="46" t="s">
        <v>194</v>
      </c>
      <c r="V3089" s="46">
        <v>42566</v>
      </c>
      <c r="W3089" s="46" t="s">
        <v>189</v>
      </c>
      <c r="Y3089" s="46" t="s">
        <v>195</v>
      </c>
      <c r="Z3089" s="46" t="s">
        <v>765</v>
      </c>
      <c r="AA3089" s="46">
        <v>8</v>
      </c>
      <c r="AB3089" s="46" t="s">
        <v>507</v>
      </c>
      <c r="AC3089" s="46" t="s">
        <v>785</v>
      </c>
      <c r="AD3089" s="46" t="s">
        <v>201</v>
      </c>
      <c r="AE3089" s="46" t="s">
        <v>766</v>
      </c>
    </row>
    <row r="3090" spans="1:31" hidden="1">
      <c r="A3090" s="46">
        <v>371</v>
      </c>
      <c r="B3090" s="46" t="s">
        <v>228</v>
      </c>
      <c r="C3090" s="46" t="s">
        <v>208</v>
      </c>
      <c r="D3090" s="46" t="s">
        <v>204</v>
      </c>
      <c r="E3090" s="46" t="s">
        <v>231</v>
      </c>
      <c r="F3090" s="46" t="s">
        <v>890</v>
      </c>
      <c r="G3090" s="44" t="s">
        <v>891</v>
      </c>
      <c r="H3090" s="44" t="s">
        <v>3</v>
      </c>
      <c r="I3090" s="46" t="s">
        <v>890</v>
      </c>
      <c r="J3090" s="44">
        <v>62872</v>
      </c>
      <c r="L3090" s="46">
        <v>13772422298</v>
      </c>
      <c r="M3090" s="46">
        <v>42370</v>
      </c>
      <c r="N3090" s="46" t="s">
        <v>186</v>
      </c>
      <c r="O3090" s="46" t="s">
        <v>187</v>
      </c>
      <c r="P3090" s="46" t="s">
        <v>188</v>
      </c>
      <c r="Q3090" s="46" t="s">
        <v>10</v>
      </c>
      <c r="R3090" s="46" t="s">
        <v>10</v>
      </c>
      <c r="S3090" s="46" t="s">
        <v>194</v>
      </c>
      <c r="T3090" s="46" t="s">
        <v>194</v>
      </c>
      <c r="U3090" s="46" t="s">
        <v>194</v>
      </c>
      <c r="V3090" s="46">
        <v>42638</v>
      </c>
      <c r="W3090" s="46" t="s">
        <v>189</v>
      </c>
      <c r="Y3090" s="46" t="s">
        <v>195</v>
      </c>
      <c r="Z3090" s="46" t="s">
        <v>765</v>
      </c>
      <c r="AA3090" s="46">
        <v>7</v>
      </c>
      <c r="AB3090" s="46" t="s">
        <v>34</v>
      </c>
      <c r="AC3090" s="46" t="s">
        <v>785</v>
      </c>
      <c r="AD3090" s="46" t="s">
        <v>201</v>
      </c>
      <c r="AE3090" s="46" t="s">
        <v>892</v>
      </c>
    </row>
    <row r="3091" spans="1:31" hidden="1">
      <c r="A3091" s="46">
        <v>372</v>
      </c>
      <c r="B3091" s="46" t="s">
        <v>228</v>
      </c>
      <c r="C3091" s="46" t="s">
        <v>208</v>
      </c>
      <c r="D3091" s="46" t="s">
        <v>204</v>
      </c>
      <c r="E3091" s="46" t="s">
        <v>231</v>
      </c>
      <c r="F3091" s="46" t="s">
        <v>890</v>
      </c>
      <c r="G3091" s="44" t="s">
        <v>891</v>
      </c>
      <c r="H3091" s="44" t="s">
        <v>46</v>
      </c>
      <c r="I3091" s="46" t="s">
        <v>763</v>
      </c>
      <c r="J3091" s="44">
        <v>27509</v>
      </c>
      <c r="K3091" s="46" t="s">
        <v>764</v>
      </c>
      <c r="L3091" s="46">
        <v>18711346006</v>
      </c>
      <c r="M3091" s="46">
        <v>42370</v>
      </c>
      <c r="N3091" s="46" t="s">
        <v>186</v>
      </c>
      <c r="O3091" s="46" t="s">
        <v>187</v>
      </c>
      <c r="P3091" s="46" t="s">
        <v>188</v>
      </c>
      <c r="Q3091" s="46" t="s">
        <v>10</v>
      </c>
      <c r="R3091" s="46" t="s">
        <v>10</v>
      </c>
      <c r="S3091" s="46" t="s">
        <v>194</v>
      </c>
      <c r="T3091" s="46" t="s">
        <v>194</v>
      </c>
      <c r="U3091" s="46" t="s">
        <v>194</v>
      </c>
      <c r="V3091" s="46">
        <v>42566</v>
      </c>
      <c r="W3091" s="46" t="s">
        <v>189</v>
      </c>
      <c r="Y3091" s="46" t="s">
        <v>195</v>
      </c>
      <c r="Z3091" s="46" t="s">
        <v>765</v>
      </c>
      <c r="AA3091" s="46">
        <v>7</v>
      </c>
      <c r="AB3091" s="46" t="s">
        <v>34</v>
      </c>
      <c r="AC3091" s="46" t="s">
        <v>785</v>
      </c>
      <c r="AD3091" s="46" t="s">
        <v>201</v>
      </c>
      <c r="AE3091" s="46" t="s">
        <v>766</v>
      </c>
    </row>
    <row r="3092" spans="1:31" hidden="1">
      <c r="A3092" s="46">
        <v>373</v>
      </c>
      <c r="B3092" s="46" t="s">
        <v>228</v>
      </c>
      <c r="C3092" s="46" t="s">
        <v>208</v>
      </c>
      <c r="D3092" s="46" t="s">
        <v>204</v>
      </c>
      <c r="E3092" s="46" t="s">
        <v>231</v>
      </c>
      <c r="F3092" s="46" t="s">
        <v>835</v>
      </c>
      <c r="G3092" s="44" t="s">
        <v>893</v>
      </c>
      <c r="H3092" s="44" t="s">
        <v>3</v>
      </c>
      <c r="I3092" s="46" t="s">
        <v>835</v>
      </c>
      <c r="J3092" s="44" t="s">
        <v>837</v>
      </c>
      <c r="N3092" s="46" t="s">
        <v>186</v>
      </c>
      <c r="O3092" s="46" t="s">
        <v>187</v>
      </c>
      <c r="P3092" s="46" t="s">
        <v>193</v>
      </c>
      <c r="Q3092" s="46" t="s">
        <v>4</v>
      </c>
      <c r="R3092" s="46" t="s">
        <v>4</v>
      </c>
      <c r="V3092" s="46">
        <v>42321</v>
      </c>
      <c r="W3092" s="46" t="s">
        <v>189</v>
      </c>
      <c r="AA3092" s="46">
        <v>23</v>
      </c>
      <c r="AB3092" s="46" t="s">
        <v>507</v>
      </c>
      <c r="AD3092" s="46" t="s">
        <v>190</v>
      </c>
      <c r="AE3092" s="46" t="s">
        <v>762</v>
      </c>
    </row>
    <row r="3093" spans="1:31" hidden="1">
      <c r="A3093" s="46">
        <v>374</v>
      </c>
      <c r="B3093" s="46" t="s">
        <v>228</v>
      </c>
      <c r="C3093" s="46" t="s">
        <v>208</v>
      </c>
      <c r="D3093" s="46" t="s">
        <v>204</v>
      </c>
      <c r="E3093" s="46" t="s">
        <v>231</v>
      </c>
      <c r="F3093" s="46" t="s">
        <v>835</v>
      </c>
      <c r="G3093" s="44" t="s">
        <v>893</v>
      </c>
      <c r="H3093" s="44" t="s">
        <v>46</v>
      </c>
      <c r="I3093" s="46" t="s">
        <v>763</v>
      </c>
      <c r="J3093" s="44">
        <v>27509</v>
      </c>
      <c r="N3093" s="46" t="s">
        <v>186</v>
      </c>
      <c r="O3093" s="46" t="s">
        <v>187</v>
      </c>
      <c r="P3093" s="46" t="s">
        <v>188</v>
      </c>
      <c r="Q3093" s="46" t="s">
        <v>4</v>
      </c>
      <c r="R3093" s="46" t="s">
        <v>4</v>
      </c>
      <c r="V3093" s="46">
        <v>42566</v>
      </c>
      <c r="W3093" s="46" t="s">
        <v>189</v>
      </c>
      <c r="AA3093" s="46">
        <v>23</v>
      </c>
      <c r="AB3093" s="46" t="s">
        <v>507</v>
      </c>
      <c r="AD3093" s="46" t="s">
        <v>201</v>
      </c>
      <c r="AE3093" s="46" t="s">
        <v>766</v>
      </c>
    </row>
    <row r="3094" spans="1:31" hidden="1">
      <c r="A3094" s="46">
        <v>375</v>
      </c>
      <c r="B3094" s="46" t="s">
        <v>228</v>
      </c>
      <c r="C3094" s="46" t="s">
        <v>208</v>
      </c>
      <c r="D3094" s="46" t="s">
        <v>204</v>
      </c>
      <c r="E3094" s="46" t="s">
        <v>231</v>
      </c>
      <c r="F3094" s="46" t="s">
        <v>894</v>
      </c>
      <c r="G3094" s="44" t="s">
        <v>895</v>
      </c>
      <c r="H3094" s="44" t="s">
        <v>3</v>
      </c>
      <c r="I3094" s="46" t="s">
        <v>894</v>
      </c>
      <c r="J3094" s="44" t="s">
        <v>896</v>
      </c>
      <c r="N3094" s="46" t="s">
        <v>186</v>
      </c>
      <c r="O3094" s="46" t="s">
        <v>191</v>
      </c>
      <c r="P3094" s="46" t="s">
        <v>200</v>
      </c>
      <c r="Q3094" s="46" t="s">
        <v>7</v>
      </c>
      <c r="R3094" s="46" t="s">
        <v>4</v>
      </c>
      <c r="V3094" s="46" t="s">
        <v>897</v>
      </c>
      <c r="W3094" s="46" t="s">
        <v>201</v>
      </c>
      <c r="AA3094" s="46">
        <v>9</v>
      </c>
      <c r="AB3094" s="46" t="s">
        <v>507</v>
      </c>
      <c r="AD3094" s="46" t="s">
        <v>201</v>
      </c>
    </row>
    <row r="3095" spans="1:31" hidden="1">
      <c r="A3095" s="46">
        <v>376</v>
      </c>
      <c r="B3095" s="46" t="s">
        <v>228</v>
      </c>
      <c r="C3095" s="46" t="s">
        <v>208</v>
      </c>
      <c r="D3095" s="46" t="s">
        <v>204</v>
      </c>
      <c r="E3095" s="46" t="s">
        <v>231</v>
      </c>
      <c r="F3095" s="46" t="s">
        <v>894</v>
      </c>
      <c r="G3095" s="44" t="s">
        <v>895</v>
      </c>
      <c r="H3095" s="44" t="s">
        <v>9</v>
      </c>
      <c r="I3095" s="46" t="s">
        <v>898</v>
      </c>
      <c r="J3095" s="44" t="s">
        <v>899</v>
      </c>
      <c r="N3095" s="46" t="s">
        <v>186</v>
      </c>
      <c r="O3095" s="46" t="s">
        <v>191</v>
      </c>
      <c r="P3095" s="46" t="s">
        <v>200</v>
      </c>
      <c r="Q3095" s="46" t="s">
        <v>7</v>
      </c>
      <c r="R3095" s="46" t="s">
        <v>4</v>
      </c>
      <c r="V3095" s="46" t="s">
        <v>897</v>
      </c>
      <c r="W3095" s="46" t="s">
        <v>201</v>
      </c>
      <c r="AA3095" s="46">
        <v>9</v>
      </c>
      <c r="AB3095" s="46" t="s">
        <v>507</v>
      </c>
      <c r="AD3095" s="46" t="s">
        <v>201</v>
      </c>
    </row>
    <row r="3096" spans="1:31" hidden="1">
      <c r="A3096" s="46">
        <v>377</v>
      </c>
      <c r="B3096" s="46" t="s">
        <v>228</v>
      </c>
      <c r="C3096" s="46" t="s">
        <v>208</v>
      </c>
      <c r="D3096" s="46" t="s">
        <v>204</v>
      </c>
      <c r="E3096" s="46" t="s">
        <v>231</v>
      </c>
      <c r="F3096" s="46" t="s">
        <v>894</v>
      </c>
      <c r="G3096" s="44" t="s">
        <v>895</v>
      </c>
      <c r="H3096" s="44" t="s">
        <v>9</v>
      </c>
      <c r="I3096" s="46" t="s">
        <v>900</v>
      </c>
      <c r="J3096" s="44" t="s">
        <v>901</v>
      </c>
      <c r="N3096" s="46" t="s">
        <v>186</v>
      </c>
      <c r="O3096" s="46" t="s">
        <v>191</v>
      </c>
      <c r="P3096" s="46" t="s">
        <v>188</v>
      </c>
      <c r="Q3096" s="46" t="s">
        <v>7</v>
      </c>
      <c r="R3096" s="46" t="s">
        <v>4</v>
      </c>
      <c r="V3096" s="46" t="s">
        <v>897</v>
      </c>
      <c r="W3096" s="46" t="s">
        <v>189</v>
      </c>
      <c r="AA3096" s="46">
        <v>9</v>
      </c>
      <c r="AB3096" s="46" t="s">
        <v>507</v>
      </c>
      <c r="AD3096" s="46" t="s">
        <v>201</v>
      </c>
    </row>
    <row r="3097" spans="1:31" hidden="1">
      <c r="A3097" s="46">
        <v>378</v>
      </c>
      <c r="B3097" s="46" t="s">
        <v>228</v>
      </c>
      <c r="C3097" s="46" t="s">
        <v>208</v>
      </c>
      <c r="D3097" s="46" t="s">
        <v>204</v>
      </c>
      <c r="E3097" s="46" t="s">
        <v>231</v>
      </c>
      <c r="F3097" s="46" t="s">
        <v>894</v>
      </c>
      <c r="G3097" s="44" t="s">
        <v>895</v>
      </c>
      <c r="H3097" s="44" t="s">
        <v>46</v>
      </c>
      <c r="I3097" s="46" t="s">
        <v>763</v>
      </c>
      <c r="J3097" s="44">
        <v>27509</v>
      </c>
      <c r="N3097" s="46" t="s">
        <v>186</v>
      </c>
      <c r="O3097" s="46" t="s">
        <v>187</v>
      </c>
      <c r="P3097" s="46" t="s">
        <v>188</v>
      </c>
      <c r="Q3097" s="46" t="s">
        <v>7</v>
      </c>
      <c r="R3097" s="46" t="s">
        <v>4</v>
      </c>
      <c r="V3097" s="46">
        <v>42566</v>
      </c>
      <c r="W3097" s="46" t="s">
        <v>189</v>
      </c>
      <c r="AA3097" s="46">
        <v>9</v>
      </c>
      <c r="AB3097" s="46" t="s">
        <v>507</v>
      </c>
      <c r="AD3097" s="46" t="s">
        <v>201</v>
      </c>
      <c r="AE3097" s="46" t="s">
        <v>766</v>
      </c>
    </row>
    <row r="3098" spans="1:31" hidden="1">
      <c r="A3098" s="46">
        <v>379</v>
      </c>
      <c r="B3098" s="46" t="s">
        <v>228</v>
      </c>
      <c r="C3098" s="46" t="s">
        <v>208</v>
      </c>
      <c r="D3098" s="46" t="s">
        <v>204</v>
      </c>
      <c r="E3098" s="46" t="s">
        <v>231</v>
      </c>
      <c r="F3098" s="46" t="s">
        <v>825</v>
      </c>
      <c r="G3098" s="44" t="s">
        <v>902</v>
      </c>
      <c r="H3098" s="44" t="s">
        <v>3</v>
      </c>
      <c r="I3098" s="46" t="s">
        <v>825</v>
      </c>
      <c r="J3098" s="44">
        <v>13152</v>
      </c>
      <c r="N3098" s="46" t="s">
        <v>186</v>
      </c>
      <c r="O3098" s="46" t="s">
        <v>187</v>
      </c>
      <c r="P3098" s="46" t="s">
        <v>193</v>
      </c>
      <c r="Q3098" s="46" t="s">
        <v>7</v>
      </c>
      <c r="R3098" s="46" t="s">
        <v>7</v>
      </c>
      <c r="V3098" s="46">
        <v>42321</v>
      </c>
      <c r="W3098" s="46" t="s">
        <v>189</v>
      </c>
      <c r="AA3098" s="46">
        <v>4</v>
      </c>
      <c r="AB3098" s="46" t="s">
        <v>195</v>
      </c>
      <c r="AD3098" s="46" t="s">
        <v>190</v>
      </c>
      <c r="AE3098" s="46" t="s">
        <v>762</v>
      </c>
    </row>
    <row r="3099" spans="1:31" hidden="1">
      <c r="A3099" s="46">
        <v>380</v>
      </c>
      <c r="B3099" s="46" t="s">
        <v>228</v>
      </c>
      <c r="C3099" s="46" t="s">
        <v>208</v>
      </c>
      <c r="D3099" s="46" t="s">
        <v>204</v>
      </c>
      <c r="E3099" s="46" t="s">
        <v>231</v>
      </c>
      <c r="F3099" s="46" t="s">
        <v>825</v>
      </c>
      <c r="G3099" s="44" t="s">
        <v>902</v>
      </c>
      <c r="H3099" s="44" t="s">
        <v>46</v>
      </c>
      <c r="I3099" s="46" t="s">
        <v>763</v>
      </c>
      <c r="J3099" s="44">
        <v>27509</v>
      </c>
      <c r="N3099" s="46" t="s">
        <v>186</v>
      </c>
      <c r="O3099" s="46" t="s">
        <v>187</v>
      </c>
      <c r="P3099" s="46" t="s">
        <v>188</v>
      </c>
      <c r="Q3099" s="46" t="s">
        <v>7</v>
      </c>
      <c r="R3099" s="46" t="s">
        <v>7</v>
      </c>
      <c r="V3099" s="46">
        <v>42566</v>
      </c>
      <c r="W3099" s="46" t="s">
        <v>189</v>
      </c>
      <c r="AA3099" s="46">
        <v>4</v>
      </c>
      <c r="AB3099" s="46" t="s">
        <v>195</v>
      </c>
      <c r="AD3099" s="46" t="s">
        <v>201</v>
      </c>
      <c r="AE3099" s="46" t="s">
        <v>766</v>
      </c>
    </row>
    <row r="3100" spans="1:31" hidden="1">
      <c r="A3100" s="46">
        <v>381</v>
      </c>
      <c r="B3100" s="46" t="s">
        <v>228</v>
      </c>
      <c r="C3100" s="46" t="s">
        <v>208</v>
      </c>
      <c r="D3100" s="46" t="s">
        <v>204</v>
      </c>
      <c r="E3100" s="46" t="s">
        <v>231</v>
      </c>
      <c r="F3100" s="46" t="s">
        <v>903</v>
      </c>
      <c r="G3100" s="44" t="s">
        <v>904</v>
      </c>
      <c r="H3100" s="44" t="s">
        <v>3</v>
      </c>
      <c r="I3100" s="46" t="s">
        <v>903</v>
      </c>
      <c r="J3100" s="44">
        <v>16308</v>
      </c>
      <c r="N3100" s="46" t="s">
        <v>186</v>
      </c>
      <c r="O3100" s="46" t="s">
        <v>187</v>
      </c>
      <c r="P3100" s="46" t="s">
        <v>193</v>
      </c>
      <c r="Q3100" s="46" t="s">
        <v>7</v>
      </c>
      <c r="R3100" s="46" t="s">
        <v>7</v>
      </c>
      <c r="V3100" s="46">
        <v>42566</v>
      </c>
      <c r="W3100" s="46" t="s">
        <v>189</v>
      </c>
      <c r="AA3100" s="46">
        <v>35</v>
      </c>
      <c r="AB3100" s="46" t="s">
        <v>195</v>
      </c>
      <c r="AD3100" s="46" t="s">
        <v>218</v>
      </c>
      <c r="AE3100" s="46" t="s">
        <v>196</v>
      </c>
    </row>
    <row r="3101" spans="1:31" hidden="1">
      <c r="A3101" s="46">
        <v>382</v>
      </c>
      <c r="B3101" s="46" t="s">
        <v>228</v>
      </c>
      <c r="C3101" s="46" t="s">
        <v>208</v>
      </c>
      <c r="D3101" s="46" t="s">
        <v>204</v>
      </c>
      <c r="E3101" s="46" t="s">
        <v>231</v>
      </c>
      <c r="F3101" s="46" t="s">
        <v>903</v>
      </c>
      <c r="G3101" s="44" t="s">
        <v>904</v>
      </c>
      <c r="H3101" s="44" t="s">
        <v>46</v>
      </c>
      <c r="I3101" s="46" t="s">
        <v>763</v>
      </c>
      <c r="J3101" s="44">
        <v>27509</v>
      </c>
      <c r="N3101" s="46" t="s">
        <v>186</v>
      </c>
      <c r="O3101" s="46" t="s">
        <v>187</v>
      </c>
      <c r="P3101" s="46" t="s">
        <v>188</v>
      </c>
      <c r="Q3101" s="46" t="s">
        <v>7</v>
      </c>
      <c r="R3101" s="46" t="s">
        <v>7</v>
      </c>
      <c r="V3101" s="46">
        <v>42566</v>
      </c>
      <c r="W3101" s="46" t="s">
        <v>189</v>
      </c>
      <c r="AA3101" s="46">
        <v>35</v>
      </c>
      <c r="AB3101" s="46" t="s">
        <v>195</v>
      </c>
      <c r="AD3101" s="46" t="s">
        <v>201</v>
      </c>
      <c r="AE3101" s="46" t="s">
        <v>766</v>
      </c>
    </row>
    <row r="3102" spans="1:31" hidden="1">
      <c r="A3102" s="46">
        <v>383</v>
      </c>
      <c r="B3102" s="46" t="s">
        <v>228</v>
      </c>
      <c r="C3102" s="46" t="s">
        <v>208</v>
      </c>
      <c r="D3102" s="46" t="s">
        <v>204</v>
      </c>
      <c r="E3102" s="46" t="s">
        <v>231</v>
      </c>
      <c r="F3102" s="46" t="s">
        <v>866</v>
      </c>
      <c r="G3102" s="44" t="s">
        <v>905</v>
      </c>
      <c r="H3102" s="44" t="s">
        <v>3</v>
      </c>
      <c r="I3102" s="46" t="s">
        <v>866</v>
      </c>
      <c r="J3102" s="44" t="s">
        <v>868</v>
      </c>
      <c r="N3102" s="46" t="s">
        <v>186</v>
      </c>
      <c r="O3102" s="46" t="s">
        <v>187</v>
      </c>
      <c r="P3102" s="46" t="s">
        <v>200</v>
      </c>
      <c r="Q3102" s="46" t="s">
        <v>7</v>
      </c>
      <c r="R3102" s="46" t="s">
        <v>7</v>
      </c>
      <c r="V3102" s="46">
        <v>42699</v>
      </c>
      <c r="W3102" s="46" t="s">
        <v>201</v>
      </c>
      <c r="AA3102" s="46">
        <v>2</v>
      </c>
      <c r="AB3102" s="46" t="s">
        <v>195</v>
      </c>
      <c r="AD3102" s="46" t="s">
        <v>201</v>
      </c>
    </row>
    <row r="3103" spans="1:31" hidden="1">
      <c r="A3103" s="46">
        <v>384</v>
      </c>
      <c r="B3103" s="46" t="s">
        <v>228</v>
      </c>
      <c r="C3103" s="46" t="s">
        <v>208</v>
      </c>
      <c r="D3103" s="46" t="s">
        <v>204</v>
      </c>
      <c r="E3103" s="46" t="s">
        <v>231</v>
      </c>
      <c r="F3103" s="46" t="s">
        <v>866</v>
      </c>
      <c r="G3103" s="44" t="s">
        <v>905</v>
      </c>
      <c r="H3103" s="44" t="s">
        <v>46</v>
      </c>
      <c r="I3103" s="46" t="s">
        <v>763</v>
      </c>
      <c r="J3103" s="44">
        <v>27509</v>
      </c>
      <c r="N3103" s="46" t="s">
        <v>186</v>
      </c>
      <c r="O3103" s="46" t="s">
        <v>187</v>
      </c>
      <c r="P3103" s="46" t="s">
        <v>188</v>
      </c>
      <c r="Q3103" s="46" t="s">
        <v>7</v>
      </c>
      <c r="R3103" s="46" t="s">
        <v>7</v>
      </c>
      <c r="V3103" s="46">
        <v>42566</v>
      </c>
      <c r="W3103" s="46" t="s">
        <v>189</v>
      </c>
      <c r="AA3103" s="46">
        <v>2</v>
      </c>
      <c r="AB3103" s="46" t="s">
        <v>195</v>
      </c>
      <c r="AD3103" s="46" t="s">
        <v>201</v>
      </c>
      <c r="AE3103" s="46" t="s">
        <v>766</v>
      </c>
    </row>
    <row r="3104" spans="1:31" hidden="1">
      <c r="A3104" s="46">
        <v>385</v>
      </c>
      <c r="B3104" s="46" t="s">
        <v>228</v>
      </c>
      <c r="C3104" s="46" t="s">
        <v>208</v>
      </c>
      <c r="D3104" s="46" t="s">
        <v>204</v>
      </c>
      <c r="E3104" s="46" t="s">
        <v>231</v>
      </c>
      <c r="F3104" s="46" t="s">
        <v>906</v>
      </c>
      <c r="G3104" s="44" t="s">
        <v>907</v>
      </c>
      <c r="H3104" s="44" t="s">
        <v>3</v>
      </c>
      <c r="I3104" s="46" t="s">
        <v>906</v>
      </c>
      <c r="J3104" s="44" t="s">
        <v>908</v>
      </c>
      <c r="N3104" s="46" t="s">
        <v>186</v>
      </c>
      <c r="O3104" s="46" t="s">
        <v>191</v>
      </c>
      <c r="P3104" s="46" t="s">
        <v>200</v>
      </c>
      <c r="Q3104" s="46" t="s">
        <v>7</v>
      </c>
      <c r="R3104" s="46" t="s">
        <v>4</v>
      </c>
      <c r="V3104" s="46" t="s">
        <v>897</v>
      </c>
      <c r="W3104" s="46" t="s">
        <v>201</v>
      </c>
      <c r="AA3104" s="46">
        <v>14</v>
      </c>
      <c r="AB3104" s="46" t="s">
        <v>507</v>
      </c>
      <c r="AD3104" s="46" t="s">
        <v>201</v>
      </c>
    </row>
    <row r="3105" spans="1:31" hidden="1">
      <c r="A3105" s="46">
        <v>386</v>
      </c>
      <c r="B3105" s="46" t="s">
        <v>228</v>
      </c>
      <c r="C3105" s="46" t="s">
        <v>208</v>
      </c>
      <c r="D3105" s="46" t="s">
        <v>204</v>
      </c>
      <c r="E3105" s="46" t="s">
        <v>231</v>
      </c>
      <c r="F3105" s="46" t="s">
        <v>906</v>
      </c>
      <c r="G3105" s="44" t="s">
        <v>907</v>
      </c>
      <c r="H3105" s="44" t="s">
        <v>9</v>
      </c>
      <c r="I3105" s="46" t="s">
        <v>909</v>
      </c>
      <c r="J3105" s="44" t="s">
        <v>910</v>
      </c>
      <c r="N3105" s="46" t="s">
        <v>186</v>
      </c>
      <c r="O3105" s="46" t="s">
        <v>191</v>
      </c>
      <c r="P3105" s="46" t="s">
        <v>200</v>
      </c>
      <c r="Q3105" s="46" t="s">
        <v>7</v>
      </c>
      <c r="R3105" s="46" t="s">
        <v>4</v>
      </c>
      <c r="V3105" s="46" t="s">
        <v>897</v>
      </c>
      <c r="W3105" s="46" t="s">
        <v>201</v>
      </c>
      <c r="AA3105" s="46">
        <v>14</v>
      </c>
      <c r="AB3105" s="46" t="s">
        <v>507</v>
      </c>
      <c r="AD3105" s="46" t="s">
        <v>201</v>
      </c>
    </row>
    <row r="3106" spans="1:31" hidden="1">
      <c r="A3106" s="46">
        <v>387</v>
      </c>
      <c r="B3106" s="46" t="s">
        <v>228</v>
      </c>
      <c r="C3106" s="46" t="s">
        <v>208</v>
      </c>
      <c r="D3106" s="46" t="s">
        <v>204</v>
      </c>
      <c r="E3106" s="46" t="s">
        <v>231</v>
      </c>
      <c r="F3106" s="46" t="s">
        <v>906</v>
      </c>
      <c r="G3106" s="44" t="s">
        <v>907</v>
      </c>
      <c r="H3106" s="44" t="s">
        <v>46</v>
      </c>
      <c r="I3106" s="46" t="s">
        <v>763</v>
      </c>
      <c r="J3106" s="44">
        <v>27509</v>
      </c>
      <c r="N3106" s="46" t="s">
        <v>186</v>
      </c>
      <c r="O3106" s="46" t="s">
        <v>187</v>
      </c>
      <c r="P3106" s="46" t="s">
        <v>188</v>
      </c>
      <c r="Q3106" s="46" t="s">
        <v>7</v>
      </c>
      <c r="R3106" s="46" t="s">
        <v>4</v>
      </c>
      <c r="V3106" s="46">
        <v>42566</v>
      </c>
      <c r="W3106" s="46" t="s">
        <v>189</v>
      </c>
      <c r="AA3106" s="46">
        <v>14</v>
      </c>
      <c r="AB3106" s="46" t="s">
        <v>507</v>
      </c>
      <c r="AD3106" s="46" t="s">
        <v>201</v>
      </c>
      <c r="AE3106" s="46" t="s">
        <v>766</v>
      </c>
    </row>
    <row r="3107" spans="1:31" hidden="1">
      <c r="A3107" s="46">
        <v>388</v>
      </c>
      <c r="B3107" s="46" t="s">
        <v>228</v>
      </c>
      <c r="C3107" s="46" t="s">
        <v>208</v>
      </c>
      <c r="D3107" s="46" t="s">
        <v>204</v>
      </c>
      <c r="E3107" s="46" t="s">
        <v>231</v>
      </c>
      <c r="F3107" s="46" t="s">
        <v>890</v>
      </c>
      <c r="G3107" s="44" t="s">
        <v>911</v>
      </c>
      <c r="H3107" s="44" t="s">
        <v>3</v>
      </c>
      <c r="I3107" s="46" t="s">
        <v>890</v>
      </c>
      <c r="J3107" s="44">
        <v>62872</v>
      </c>
      <c r="N3107" s="46" t="s">
        <v>186</v>
      </c>
      <c r="O3107" s="46" t="s">
        <v>187</v>
      </c>
      <c r="P3107" s="46" t="s">
        <v>188</v>
      </c>
      <c r="Q3107" s="46" t="s">
        <v>10</v>
      </c>
      <c r="R3107" s="46" t="s">
        <v>10</v>
      </c>
      <c r="V3107" s="46">
        <v>42638</v>
      </c>
      <c r="W3107" s="46" t="s">
        <v>189</v>
      </c>
      <c r="AA3107" s="46">
        <v>8</v>
      </c>
      <c r="AB3107" s="46" t="s">
        <v>34</v>
      </c>
      <c r="AD3107" s="46" t="s">
        <v>201</v>
      </c>
      <c r="AE3107" s="46" t="s">
        <v>892</v>
      </c>
    </row>
    <row r="3108" spans="1:31" hidden="1">
      <c r="A3108" s="46">
        <v>389</v>
      </c>
      <c r="B3108" s="46" t="s">
        <v>228</v>
      </c>
      <c r="C3108" s="46" t="s">
        <v>208</v>
      </c>
      <c r="D3108" s="46" t="s">
        <v>204</v>
      </c>
      <c r="E3108" s="46" t="s">
        <v>231</v>
      </c>
      <c r="F3108" s="46" t="s">
        <v>890</v>
      </c>
      <c r="G3108" s="44" t="s">
        <v>911</v>
      </c>
      <c r="H3108" s="44" t="s">
        <v>46</v>
      </c>
      <c r="I3108" s="46" t="s">
        <v>912</v>
      </c>
      <c r="J3108" s="44">
        <v>27509</v>
      </c>
      <c r="N3108" s="46" t="s">
        <v>186</v>
      </c>
      <c r="O3108" s="46" t="s">
        <v>187</v>
      </c>
      <c r="P3108" s="46" t="s">
        <v>188</v>
      </c>
      <c r="Q3108" s="46" t="s">
        <v>10</v>
      </c>
      <c r="R3108" s="46" t="s">
        <v>10</v>
      </c>
      <c r="V3108" s="46">
        <v>42566</v>
      </c>
      <c r="W3108" s="46" t="s">
        <v>189</v>
      </c>
      <c r="AA3108" s="46">
        <v>8</v>
      </c>
      <c r="AB3108" s="46" t="s">
        <v>34</v>
      </c>
      <c r="AD3108" s="46" t="s">
        <v>218</v>
      </c>
      <c r="AE3108" s="46" t="s">
        <v>766</v>
      </c>
    </row>
    <row r="3109" spans="1:31" hidden="1">
      <c r="A3109" s="46">
        <v>390</v>
      </c>
      <c r="B3109" s="46" t="s">
        <v>228</v>
      </c>
      <c r="C3109" s="46" t="s">
        <v>208</v>
      </c>
      <c r="D3109" s="46" t="s">
        <v>204</v>
      </c>
      <c r="E3109" s="46" t="s">
        <v>231</v>
      </c>
      <c r="F3109" s="46" t="s">
        <v>890</v>
      </c>
      <c r="G3109" s="44" t="s">
        <v>913</v>
      </c>
      <c r="H3109" s="44" t="s">
        <v>3</v>
      </c>
      <c r="I3109" s="46" t="s">
        <v>890</v>
      </c>
      <c r="J3109" s="44">
        <v>62872</v>
      </c>
      <c r="N3109" s="46" t="s">
        <v>186</v>
      </c>
      <c r="O3109" s="46" t="s">
        <v>187</v>
      </c>
      <c r="P3109" s="46" t="s">
        <v>188</v>
      </c>
      <c r="Q3109" s="46" t="s">
        <v>10</v>
      </c>
      <c r="R3109" s="46" t="s">
        <v>10</v>
      </c>
      <c r="V3109" s="46">
        <v>42638</v>
      </c>
      <c r="W3109" s="46" t="s">
        <v>189</v>
      </c>
      <c r="AA3109" s="46">
        <v>6</v>
      </c>
      <c r="AB3109" s="46" t="s">
        <v>34</v>
      </c>
      <c r="AD3109" s="46" t="s">
        <v>201</v>
      </c>
      <c r="AE3109" s="46" t="s">
        <v>892</v>
      </c>
    </row>
    <row r="3110" spans="1:31" hidden="1">
      <c r="A3110" s="46">
        <v>391</v>
      </c>
      <c r="B3110" s="46" t="s">
        <v>228</v>
      </c>
      <c r="C3110" s="46" t="s">
        <v>208</v>
      </c>
      <c r="D3110" s="46" t="s">
        <v>204</v>
      </c>
      <c r="E3110" s="46" t="s">
        <v>231</v>
      </c>
      <c r="F3110" s="46" t="s">
        <v>890</v>
      </c>
      <c r="G3110" s="44" t="s">
        <v>913</v>
      </c>
      <c r="H3110" s="44" t="s">
        <v>46</v>
      </c>
      <c r="I3110" s="46" t="s">
        <v>992</v>
      </c>
      <c r="J3110" s="44">
        <v>74661</v>
      </c>
      <c r="N3110" s="46" t="s">
        <v>186</v>
      </c>
      <c r="O3110" s="46" t="s">
        <v>187</v>
      </c>
      <c r="P3110" s="46" t="s">
        <v>200</v>
      </c>
      <c r="Q3110" s="46" t="s">
        <v>10</v>
      </c>
      <c r="R3110" s="46" t="s">
        <v>993</v>
      </c>
      <c r="W3110" s="46" t="s">
        <v>201</v>
      </c>
      <c r="AA3110" s="46">
        <v>6</v>
      </c>
      <c r="AB3110" s="46" t="s">
        <v>34</v>
      </c>
      <c r="AD3110" s="46" t="s">
        <v>201</v>
      </c>
      <c r="AE3110" s="46">
        <v>0</v>
      </c>
    </row>
    <row r="3111" spans="1:31" hidden="1">
      <c r="A3111" s="46">
        <v>392</v>
      </c>
      <c r="B3111" s="46" t="s">
        <v>228</v>
      </c>
      <c r="C3111" s="46" t="s">
        <v>208</v>
      </c>
      <c r="D3111" s="46" t="s">
        <v>204</v>
      </c>
      <c r="E3111" s="46" t="s">
        <v>231</v>
      </c>
      <c r="F3111" s="46" t="s">
        <v>914</v>
      </c>
      <c r="G3111" s="44" t="s">
        <v>915</v>
      </c>
      <c r="H3111" s="44" t="s">
        <v>3</v>
      </c>
      <c r="I3111" s="46" t="s">
        <v>914</v>
      </c>
      <c r="J3111" s="44" t="s">
        <v>916</v>
      </c>
      <c r="N3111" s="46" t="s">
        <v>186</v>
      </c>
      <c r="O3111" s="46" t="s">
        <v>191</v>
      </c>
      <c r="P3111" s="46" t="s">
        <v>200</v>
      </c>
      <c r="Q3111" s="46" t="s">
        <v>7</v>
      </c>
      <c r="R3111" s="46" t="s">
        <v>10</v>
      </c>
      <c r="V3111" s="46" t="s">
        <v>897</v>
      </c>
      <c r="W3111" s="46" t="s">
        <v>201</v>
      </c>
      <c r="AA3111" s="46">
        <v>6</v>
      </c>
      <c r="AB3111" s="46" t="s">
        <v>507</v>
      </c>
      <c r="AD3111" s="46" t="s">
        <v>201</v>
      </c>
    </row>
    <row r="3112" spans="1:31" hidden="1">
      <c r="A3112" s="46">
        <v>393</v>
      </c>
      <c r="B3112" s="46" t="s">
        <v>228</v>
      </c>
      <c r="C3112" s="46" t="s">
        <v>208</v>
      </c>
      <c r="D3112" s="46" t="s">
        <v>204</v>
      </c>
      <c r="E3112" s="46" t="s">
        <v>231</v>
      </c>
      <c r="F3112" s="46" t="s">
        <v>914</v>
      </c>
      <c r="G3112" s="44" t="s">
        <v>915</v>
      </c>
      <c r="H3112" s="44" t="s">
        <v>9</v>
      </c>
      <c r="I3112" s="46" t="s">
        <v>917</v>
      </c>
      <c r="J3112" s="44">
        <v>62100</v>
      </c>
      <c r="N3112" s="46" t="s">
        <v>186</v>
      </c>
      <c r="O3112" s="46" t="s">
        <v>191</v>
      </c>
      <c r="P3112" s="46" t="s">
        <v>200</v>
      </c>
      <c r="Q3112" s="46" t="s">
        <v>7</v>
      </c>
      <c r="R3112" s="46" t="s">
        <v>10</v>
      </c>
      <c r="V3112" s="46" t="s">
        <v>897</v>
      </c>
      <c r="W3112" s="46" t="s">
        <v>201</v>
      </c>
      <c r="AA3112" s="46">
        <v>6</v>
      </c>
      <c r="AB3112" s="46" t="s">
        <v>507</v>
      </c>
      <c r="AD3112" s="46" t="s">
        <v>201</v>
      </c>
    </row>
    <row r="3113" spans="1:31" hidden="1">
      <c r="A3113" s="46">
        <v>394</v>
      </c>
      <c r="B3113" s="46" t="s">
        <v>228</v>
      </c>
      <c r="C3113" s="46" t="s">
        <v>208</v>
      </c>
      <c r="D3113" s="46" t="s">
        <v>204</v>
      </c>
      <c r="E3113" s="46" t="s">
        <v>231</v>
      </c>
      <c r="F3113" s="46" t="s">
        <v>914</v>
      </c>
      <c r="G3113" s="44" t="s">
        <v>915</v>
      </c>
      <c r="H3113" s="44" t="s">
        <v>46</v>
      </c>
      <c r="I3113" s="46" t="s">
        <v>763</v>
      </c>
      <c r="J3113" s="44">
        <v>27509</v>
      </c>
      <c r="N3113" s="46" t="s">
        <v>186</v>
      </c>
      <c r="O3113" s="46" t="s">
        <v>187</v>
      </c>
      <c r="P3113" s="46" t="s">
        <v>188</v>
      </c>
      <c r="Q3113" s="46" t="s">
        <v>7</v>
      </c>
      <c r="R3113" s="46" t="s">
        <v>10</v>
      </c>
      <c r="V3113" s="46">
        <v>42566</v>
      </c>
      <c r="W3113" s="46" t="s">
        <v>189</v>
      </c>
      <c r="AA3113" s="46">
        <v>6</v>
      </c>
      <c r="AB3113" s="46" t="s">
        <v>507</v>
      </c>
      <c r="AD3113" s="46" t="s">
        <v>201</v>
      </c>
      <c r="AE3113" s="46" t="s">
        <v>766</v>
      </c>
    </row>
    <row r="3114" spans="1:31" hidden="1">
      <c r="A3114" s="46">
        <v>395</v>
      </c>
      <c r="B3114" s="46" t="s">
        <v>228</v>
      </c>
      <c r="C3114" s="46" t="s">
        <v>208</v>
      </c>
      <c r="D3114" s="46" t="s">
        <v>204</v>
      </c>
      <c r="E3114" s="46" t="s">
        <v>231</v>
      </c>
      <c r="F3114" s="46" t="s">
        <v>830</v>
      </c>
      <c r="G3114" s="44" t="s">
        <v>918</v>
      </c>
      <c r="H3114" s="44" t="s">
        <v>3</v>
      </c>
      <c r="I3114" s="46" t="s">
        <v>830</v>
      </c>
      <c r="J3114" s="44">
        <v>12614</v>
      </c>
      <c r="N3114" s="46" t="s">
        <v>186</v>
      </c>
      <c r="O3114" s="46" t="s">
        <v>191</v>
      </c>
      <c r="P3114" s="46" t="s">
        <v>193</v>
      </c>
      <c r="Q3114" s="46" t="s">
        <v>7</v>
      </c>
      <c r="R3114" s="46" t="s">
        <v>10</v>
      </c>
      <c r="W3114" s="46" t="s">
        <v>189</v>
      </c>
    </row>
    <row r="3115" spans="1:31" hidden="1">
      <c r="A3115" s="46">
        <v>396</v>
      </c>
      <c r="B3115" s="46" t="s">
        <v>228</v>
      </c>
      <c r="C3115" s="46" t="s">
        <v>208</v>
      </c>
      <c r="D3115" s="46" t="s">
        <v>204</v>
      </c>
      <c r="E3115" s="46" t="s">
        <v>231</v>
      </c>
      <c r="F3115" s="46" t="s">
        <v>830</v>
      </c>
      <c r="G3115" s="44" t="s">
        <v>918</v>
      </c>
      <c r="H3115" s="44" t="s">
        <v>46</v>
      </c>
      <c r="I3115" s="46" t="s">
        <v>763</v>
      </c>
      <c r="J3115" s="44">
        <v>27509</v>
      </c>
      <c r="N3115" s="46" t="s">
        <v>186</v>
      </c>
      <c r="O3115" s="46" t="s">
        <v>187</v>
      </c>
      <c r="P3115" s="46" t="s">
        <v>188</v>
      </c>
      <c r="Q3115" s="46" t="s">
        <v>7</v>
      </c>
      <c r="R3115" s="46" t="s">
        <v>10</v>
      </c>
      <c r="V3115" s="46">
        <v>42566</v>
      </c>
      <c r="W3115" s="46" t="s">
        <v>189</v>
      </c>
      <c r="AA3115" s="46">
        <v>7</v>
      </c>
      <c r="AB3115" s="46" t="s">
        <v>507</v>
      </c>
      <c r="AD3115" s="46" t="s">
        <v>201</v>
      </c>
      <c r="AE3115" s="46" t="s">
        <v>766</v>
      </c>
    </row>
    <row r="3116" spans="1:31" hidden="1">
      <c r="A3116" s="46">
        <v>397</v>
      </c>
      <c r="B3116" s="46" t="s">
        <v>228</v>
      </c>
      <c r="C3116" s="46" t="s">
        <v>208</v>
      </c>
      <c r="D3116" s="46" t="s">
        <v>204</v>
      </c>
      <c r="E3116" s="46" t="s">
        <v>231</v>
      </c>
      <c r="F3116" s="46" t="s">
        <v>919</v>
      </c>
      <c r="G3116" s="44" t="s">
        <v>920</v>
      </c>
      <c r="H3116" s="44" t="s">
        <v>3</v>
      </c>
      <c r="I3116" s="46" t="s">
        <v>919</v>
      </c>
      <c r="J3116" s="44" t="s">
        <v>921</v>
      </c>
      <c r="N3116" s="46" t="s">
        <v>186</v>
      </c>
      <c r="O3116" s="46" t="s">
        <v>191</v>
      </c>
      <c r="P3116" s="46" t="s">
        <v>200</v>
      </c>
      <c r="Q3116" s="46" t="s">
        <v>4</v>
      </c>
      <c r="R3116" s="46" t="s">
        <v>10</v>
      </c>
      <c r="V3116" s="46" t="s">
        <v>897</v>
      </c>
      <c r="W3116" s="46" t="s">
        <v>201</v>
      </c>
      <c r="AA3116" s="46">
        <v>8</v>
      </c>
      <c r="AB3116" s="46" t="s">
        <v>507</v>
      </c>
      <c r="AD3116" s="46" t="s">
        <v>201</v>
      </c>
    </row>
    <row r="3117" spans="1:31" hidden="1">
      <c r="A3117" s="46">
        <v>398</v>
      </c>
      <c r="B3117" s="46" t="s">
        <v>228</v>
      </c>
      <c r="C3117" s="46" t="s">
        <v>208</v>
      </c>
      <c r="D3117" s="46" t="s">
        <v>204</v>
      </c>
      <c r="E3117" s="46" t="s">
        <v>231</v>
      </c>
      <c r="F3117" s="46" t="s">
        <v>919</v>
      </c>
      <c r="G3117" s="44" t="s">
        <v>920</v>
      </c>
      <c r="H3117" s="44" t="s">
        <v>46</v>
      </c>
      <c r="I3117" s="46" t="s">
        <v>763</v>
      </c>
      <c r="J3117" s="44">
        <v>27509</v>
      </c>
      <c r="N3117" s="46" t="s">
        <v>186</v>
      </c>
      <c r="O3117" s="46" t="s">
        <v>187</v>
      </c>
      <c r="P3117" s="46" t="s">
        <v>188</v>
      </c>
      <c r="Q3117" s="46" t="s">
        <v>4</v>
      </c>
      <c r="R3117" s="46" t="s">
        <v>10</v>
      </c>
      <c r="V3117" s="46">
        <v>42566</v>
      </c>
      <c r="W3117" s="46" t="s">
        <v>189</v>
      </c>
      <c r="AA3117" s="46">
        <v>8</v>
      </c>
      <c r="AB3117" s="46" t="s">
        <v>507</v>
      </c>
      <c r="AD3117" s="46" t="s">
        <v>201</v>
      </c>
      <c r="AE3117" s="46" t="s">
        <v>766</v>
      </c>
    </row>
    <row r="3118" spans="1:31" hidden="1">
      <c r="A3118" s="46">
        <v>399</v>
      </c>
      <c r="B3118" s="46" t="s">
        <v>228</v>
      </c>
      <c r="C3118" s="46" t="s">
        <v>208</v>
      </c>
      <c r="D3118" s="46" t="s">
        <v>204</v>
      </c>
      <c r="E3118" s="46" t="s">
        <v>231</v>
      </c>
      <c r="F3118" s="46" t="s">
        <v>790</v>
      </c>
      <c r="G3118" s="44" t="s">
        <v>922</v>
      </c>
      <c r="H3118" s="44" t="s">
        <v>3</v>
      </c>
      <c r="I3118" s="46" t="s">
        <v>790</v>
      </c>
      <c r="J3118" s="44">
        <v>12955</v>
      </c>
      <c r="N3118" s="46" t="s">
        <v>186</v>
      </c>
      <c r="O3118" s="46" t="s">
        <v>187</v>
      </c>
      <c r="P3118" s="46" t="s">
        <v>193</v>
      </c>
      <c r="Q3118" s="46" t="s">
        <v>4</v>
      </c>
      <c r="R3118" s="46" t="s">
        <v>10</v>
      </c>
      <c r="V3118" s="46">
        <v>42321</v>
      </c>
      <c r="W3118" s="46" t="s">
        <v>189</v>
      </c>
      <c r="AA3118" s="46">
        <v>22</v>
      </c>
      <c r="AB3118" s="46" t="s">
        <v>507</v>
      </c>
      <c r="AD3118" s="46" t="s">
        <v>190</v>
      </c>
      <c r="AE3118" s="46" t="s">
        <v>196</v>
      </c>
    </row>
    <row r="3119" spans="1:31" hidden="1">
      <c r="A3119" s="46">
        <v>400</v>
      </c>
      <c r="B3119" s="46" t="s">
        <v>228</v>
      </c>
      <c r="C3119" s="46" t="s">
        <v>208</v>
      </c>
      <c r="D3119" s="46" t="s">
        <v>204</v>
      </c>
      <c r="E3119" s="46" t="s">
        <v>231</v>
      </c>
      <c r="F3119" s="46" t="s">
        <v>790</v>
      </c>
      <c r="G3119" s="44" t="s">
        <v>922</v>
      </c>
      <c r="H3119" s="44" t="s">
        <v>8</v>
      </c>
      <c r="I3119" s="46" t="s">
        <v>790</v>
      </c>
      <c r="J3119" s="44">
        <v>12955</v>
      </c>
      <c r="N3119" s="46" t="s">
        <v>186</v>
      </c>
      <c r="O3119" s="46" t="s">
        <v>187</v>
      </c>
      <c r="P3119" s="46" t="s">
        <v>193</v>
      </c>
      <c r="Q3119" s="46" t="s">
        <v>4</v>
      </c>
      <c r="R3119" s="46" t="s">
        <v>10</v>
      </c>
      <c r="V3119" s="46">
        <v>42321</v>
      </c>
      <c r="W3119" s="46" t="s">
        <v>189</v>
      </c>
      <c r="AA3119" s="46">
        <v>22</v>
      </c>
      <c r="AB3119" s="46" t="s">
        <v>507</v>
      </c>
      <c r="AD3119" s="46" t="s">
        <v>190</v>
      </c>
      <c r="AE3119" s="46" t="s">
        <v>196</v>
      </c>
    </row>
    <row r="3120" spans="1:31" hidden="1">
      <c r="A3120" s="46">
        <v>401</v>
      </c>
      <c r="B3120" s="46" t="s">
        <v>228</v>
      </c>
      <c r="C3120" s="46" t="s">
        <v>208</v>
      </c>
      <c r="D3120" s="46" t="s">
        <v>204</v>
      </c>
      <c r="E3120" s="46" t="s">
        <v>231</v>
      </c>
      <c r="F3120" s="46" t="s">
        <v>790</v>
      </c>
      <c r="G3120" s="44" t="s">
        <v>922</v>
      </c>
      <c r="H3120" s="44" t="s">
        <v>8</v>
      </c>
      <c r="I3120" s="46" t="s">
        <v>795</v>
      </c>
      <c r="J3120" s="44" t="s">
        <v>923</v>
      </c>
      <c r="N3120" s="46" t="s">
        <v>186</v>
      </c>
      <c r="O3120" s="46" t="s">
        <v>187</v>
      </c>
      <c r="P3120" s="46" t="s">
        <v>193</v>
      </c>
      <c r="Q3120" s="46" t="s">
        <v>4</v>
      </c>
      <c r="R3120" s="46" t="s">
        <v>10</v>
      </c>
      <c r="V3120" s="46">
        <v>42321</v>
      </c>
      <c r="W3120" s="46" t="s">
        <v>189</v>
      </c>
      <c r="AA3120" s="46">
        <v>22</v>
      </c>
      <c r="AB3120" s="46" t="s">
        <v>507</v>
      </c>
      <c r="AD3120" s="46" t="s">
        <v>190</v>
      </c>
      <c r="AE3120" s="46" t="s">
        <v>196</v>
      </c>
    </row>
    <row r="3121" spans="1:31" hidden="1">
      <c r="A3121" s="46">
        <v>402</v>
      </c>
      <c r="B3121" s="46" t="s">
        <v>228</v>
      </c>
      <c r="C3121" s="46" t="s">
        <v>208</v>
      </c>
      <c r="D3121" s="46" t="s">
        <v>204</v>
      </c>
      <c r="E3121" s="46" t="s">
        <v>231</v>
      </c>
      <c r="F3121" s="46" t="s">
        <v>790</v>
      </c>
      <c r="G3121" s="44" t="s">
        <v>922</v>
      </c>
      <c r="H3121" s="44" t="s">
        <v>46</v>
      </c>
      <c r="I3121" s="46" t="s">
        <v>763</v>
      </c>
      <c r="J3121" s="44">
        <v>27509</v>
      </c>
      <c r="N3121" s="46" t="s">
        <v>186</v>
      </c>
      <c r="O3121" s="46" t="s">
        <v>187</v>
      </c>
      <c r="P3121" s="46" t="s">
        <v>188</v>
      </c>
      <c r="Q3121" s="46" t="s">
        <v>4</v>
      </c>
      <c r="R3121" s="46" t="s">
        <v>10</v>
      </c>
      <c r="V3121" s="46">
        <v>42566</v>
      </c>
      <c r="W3121" s="46" t="s">
        <v>189</v>
      </c>
      <c r="AA3121" s="46">
        <v>22</v>
      </c>
      <c r="AB3121" s="46" t="s">
        <v>507</v>
      </c>
      <c r="AD3121" s="46" t="s">
        <v>201</v>
      </c>
      <c r="AE3121" s="46" t="s">
        <v>766</v>
      </c>
    </row>
    <row r="3122" spans="1:31" hidden="1">
      <c r="A3122" s="46">
        <v>403</v>
      </c>
      <c r="B3122" s="46" t="s">
        <v>228</v>
      </c>
      <c r="C3122" s="46" t="s">
        <v>208</v>
      </c>
      <c r="D3122" s="46" t="s">
        <v>204</v>
      </c>
      <c r="E3122" s="46" t="s">
        <v>231</v>
      </c>
      <c r="F3122" s="46" t="s">
        <v>825</v>
      </c>
      <c r="G3122" s="44" t="s">
        <v>924</v>
      </c>
      <c r="H3122" s="44" t="s">
        <v>3</v>
      </c>
      <c r="I3122" s="46" t="s">
        <v>825</v>
      </c>
      <c r="J3122" s="44">
        <v>13152</v>
      </c>
      <c r="N3122" s="46" t="s">
        <v>186</v>
      </c>
      <c r="O3122" s="46" t="s">
        <v>187</v>
      </c>
      <c r="P3122" s="46" t="s">
        <v>193</v>
      </c>
      <c r="Q3122" s="46" t="s">
        <v>7</v>
      </c>
      <c r="R3122" s="46" t="s">
        <v>10</v>
      </c>
      <c r="V3122" s="46">
        <v>42321</v>
      </c>
      <c r="W3122" s="46" t="s">
        <v>189</v>
      </c>
      <c r="AA3122" s="46">
        <v>3</v>
      </c>
      <c r="AB3122" s="46" t="s">
        <v>195</v>
      </c>
      <c r="AD3122" s="46" t="s">
        <v>190</v>
      </c>
      <c r="AE3122" s="46" t="s">
        <v>762</v>
      </c>
    </row>
    <row r="3123" spans="1:31" hidden="1">
      <c r="A3123" s="46">
        <v>404</v>
      </c>
      <c r="B3123" s="46" t="s">
        <v>228</v>
      </c>
      <c r="C3123" s="46" t="s">
        <v>208</v>
      </c>
      <c r="D3123" s="46" t="s">
        <v>204</v>
      </c>
      <c r="E3123" s="46" t="s">
        <v>231</v>
      </c>
      <c r="F3123" s="46" t="s">
        <v>825</v>
      </c>
      <c r="G3123" s="44" t="s">
        <v>924</v>
      </c>
      <c r="H3123" s="44" t="s">
        <v>46</v>
      </c>
      <c r="I3123" s="46" t="s">
        <v>763</v>
      </c>
      <c r="J3123" s="44">
        <v>27509</v>
      </c>
      <c r="N3123" s="46" t="s">
        <v>186</v>
      </c>
      <c r="O3123" s="46" t="s">
        <v>187</v>
      </c>
      <c r="P3123" s="46" t="s">
        <v>188</v>
      </c>
      <c r="Q3123" s="46" t="s">
        <v>7</v>
      </c>
      <c r="R3123" s="46" t="s">
        <v>10</v>
      </c>
      <c r="V3123" s="46">
        <v>42566</v>
      </c>
      <c r="W3123" s="46" t="s">
        <v>189</v>
      </c>
      <c r="AA3123" s="46">
        <v>3</v>
      </c>
      <c r="AB3123" s="46" t="s">
        <v>195</v>
      </c>
      <c r="AD3123" s="46" t="s">
        <v>201</v>
      </c>
      <c r="AE3123" s="46" t="s">
        <v>766</v>
      </c>
    </row>
    <row r="3124" spans="1:31" hidden="1">
      <c r="A3124" s="46">
        <v>405</v>
      </c>
      <c r="B3124" s="46" t="s">
        <v>228</v>
      </c>
      <c r="C3124" s="46" t="s">
        <v>208</v>
      </c>
      <c r="D3124" s="46" t="s">
        <v>204</v>
      </c>
      <c r="E3124" s="46" t="s">
        <v>231</v>
      </c>
      <c r="F3124" s="46" t="s">
        <v>925</v>
      </c>
      <c r="G3124" s="44" t="s">
        <v>926</v>
      </c>
      <c r="H3124" s="44" t="s">
        <v>3</v>
      </c>
      <c r="I3124" s="46" t="s">
        <v>925</v>
      </c>
      <c r="J3124" s="44" t="s">
        <v>927</v>
      </c>
      <c r="N3124" s="46" t="s">
        <v>186</v>
      </c>
      <c r="O3124" s="46" t="s">
        <v>191</v>
      </c>
      <c r="P3124" s="46" t="s">
        <v>200</v>
      </c>
      <c r="Q3124" s="46" t="s">
        <v>7</v>
      </c>
      <c r="R3124" s="46" t="s">
        <v>10</v>
      </c>
      <c r="V3124" s="46" t="s">
        <v>897</v>
      </c>
      <c r="W3124" s="46" t="s">
        <v>201</v>
      </c>
      <c r="AA3124" s="46">
        <v>6</v>
      </c>
      <c r="AB3124" s="46" t="s">
        <v>195</v>
      </c>
      <c r="AD3124" s="46" t="s">
        <v>201</v>
      </c>
    </row>
    <row r="3125" spans="1:31" hidden="1">
      <c r="A3125" s="46">
        <v>406</v>
      </c>
      <c r="B3125" s="46" t="s">
        <v>228</v>
      </c>
      <c r="C3125" s="46" t="s">
        <v>208</v>
      </c>
      <c r="D3125" s="46" t="s">
        <v>204</v>
      </c>
      <c r="E3125" s="46" t="s">
        <v>231</v>
      </c>
      <c r="F3125" s="46" t="s">
        <v>925</v>
      </c>
      <c r="G3125" s="44" t="s">
        <v>926</v>
      </c>
      <c r="H3125" s="44" t="s">
        <v>46</v>
      </c>
      <c r="I3125" s="46" t="s">
        <v>763</v>
      </c>
      <c r="J3125" s="44">
        <v>27509</v>
      </c>
      <c r="N3125" s="46" t="s">
        <v>186</v>
      </c>
      <c r="O3125" s="46" t="s">
        <v>187</v>
      </c>
      <c r="P3125" s="46" t="s">
        <v>188</v>
      </c>
      <c r="Q3125" s="46" t="s">
        <v>7</v>
      </c>
      <c r="R3125" s="46" t="s">
        <v>10</v>
      </c>
      <c r="V3125" s="46">
        <v>42566</v>
      </c>
      <c r="W3125" s="46" t="s">
        <v>189</v>
      </c>
      <c r="AA3125" s="46">
        <v>6</v>
      </c>
      <c r="AB3125" s="46" t="s">
        <v>195</v>
      </c>
      <c r="AD3125" s="46" t="s">
        <v>201</v>
      </c>
      <c r="AE3125" s="46" t="s">
        <v>766</v>
      </c>
    </row>
    <row r="3126" spans="1:31" hidden="1">
      <c r="A3126" s="46">
        <v>407</v>
      </c>
      <c r="B3126" s="46" t="s">
        <v>228</v>
      </c>
      <c r="C3126" s="46" t="s">
        <v>208</v>
      </c>
      <c r="D3126" s="46" t="s">
        <v>204</v>
      </c>
      <c r="E3126" s="46" t="s">
        <v>231</v>
      </c>
      <c r="F3126" s="46" t="s">
        <v>928</v>
      </c>
      <c r="G3126" s="44" t="s">
        <v>929</v>
      </c>
      <c r="H3126" s="44" t="s">
        <v>3</v>
      </c>
      <c r="I3126" s="46" t="s">
        <v>928</v>
      </c>
      <c r="J3126" s="44" t="s">
        <v>930</v>
      </c>
      <c r="N3126" s="46" t="s">
        <v>186</v>
      </c>
      <c r="O3126" s="46" t="s">
        <v>191</v>
      </c>
      <c r="P3126" s="46" t="s">
        <v>200</v>
      </c>
      <c r="Q3126" s="46" t="s">
        <v>6</v>
      </c>
      <c r="R3126" s="46" t="s">
        <v>10</v>
      </c>
      <c r="V3126" s="46" t="s">
        <v>897</v>
      </c>
      <c r="W3126" s="46" t="s">
        <v>201</v>
      </c>
      <c r="AA3126" s="46">
        <v>16</v>
      </c>
      <c r="AB3126" s="46" t="s">
        <v>195</v>
      </c>
      <c r="AD3126" s="46" t="s">
        <v>201</v>
      </c>
    </row>
    <row r="3127" spans="1:31" hidden="1">
      <c r="A3127" s="46">
        <v>408</v>
      </c>
      <c r="B3127" s="46" t="s">
        <v>228</v>
      </c>
      <c r="C3127" s="46" t="s">
        <v>208</v>
      </c>
      <c r="D3127" s="46" t="s">
        <v>204</v>
      </c>
      <c r="E3127" s="46" t="s">
        <v>231</v>
      </c>
      <c r="F3127" s="46" t="s">
        <v>928</v>
      </c>
      <c r="G3127" s="44" t="s">
        <v>929</v>
      </c>
      <c r="H3127" s="44" t="s">
        <v>9</v>
      </c>
      <c r="I3127" s="46" t="s">
        <v>931</v>
      </c>
      <c r="J3127" s="44" t="s">
        <v>932</v>
      </c>
      <c r="N3127" s="46" t="s">
        <v>186</v>
      </c>
      <c r="O3127" s="46" t="s">
        <v>191</v>
      </c>
      <c r="P3127" s="46" t="s">
        <v>200</v>
      </c>
      <c r="Q3127" s="46" t="s">
        <v>6</v>
      </c>
      <c r="R3127" s="46" t="s">
        <v>10</v>
      </c>
      <c r="V3127" s="46" t="s">
        <v>897</v>
      </c>
      <c r="W3127" s="46" t="s">
        <v>201</v>
      </c>
      <c r="AA3127" s="46">
        <v>16</v>
      </c>
      <c r="AB3127" s="46" t="s">
        <v>195</v>
      </c>
      <c r="AD3127" s="46" t="s">
        <v>201</v>
      </c>
    </row>
    <row r="3128" spans="1:31" hidden="1">
      <c r="A3128" s="46">
        <v>409</v>
      </c>
      <c r="B3128" s="46" t="s">
        <v>228</v>
      </c>
      <c r="C3128" s="46" t="s">
        <v>208</v>
      </c>
      <c r="D3128" s="46" t="s">
        <v>204</v>
      </c>
      <c r="E3128" s="46" t="s">
        <v>231</v>
      </c>
      <c r="F3128" s="46" t="s">
        <v>928</v>
      </c>
      <c r="G3128" s="44" t="s">
        <v>929</v>
      </c>
      <c r="H3128" s="44" t="s">
        <v>46</v>
      </c>
      <c r="I3128" s="46" t="s">
        <v>763</v>
      </c>
      <c r="J3128" s="44">
        <v>27509</v>
      </c>
      <c r="N3128" s="46" t="s">
        <v>186</v>
      </c>
      <c r="O3128" s="46" t="s">
        <v>187</v>
      </c>
      <c r="P3128" s="46" t="s">
        <v>188</v>
      </c>
      <c r="Q3128" s="46" t="s">
        <v>6</v>
      </c>
      <c r="R3128" s="46" t="s">
        <v>10</v>
      </c>
      <c r="V3128" s="46">
        <v>42566</v>
      </c>
      <c r="W3128" s="46" t="s">
        <v>189</v>
      </c>
      <c r="AA3128" s="46">
        <v>16</v>
      </c>
      <c r="AB3128" s="46" t="s">
        <v>195</v>
      </c>
      <c r="AD3128" s="46" t="s">
        <v>201</v>
      </c>
      <c r="AE3128" s="46" t="s">
        <v>766</v>
      </c>
    </row>
    <row r="3129" spans="1:31" hidden="1">
      <c r="A3129" s="46">
        <v>410</v>
      </c>
      <c r="B3129" s="46" t="s">
        <v>228</v>
      </c>
      <c r="C3129" s="46" t="s">
        <v>208</v>
      </c>
      <c r="D3129" s="46" t="s">
        <v>204</v>
      </c>
      <c r="E3129" s="46" t="s">
        <v>231</v>
      </c>
      <c r="F3129" s="46" t="s">
        <v>933</v>
      </c>
      <c r="G3129" s="44" t="s">
        <v>934</v>
      </c>
      <c r="H3129" s="44" t="s">
        <v>3</v>
      </c>
      <c r="I3129" s="46" t="s">
        <v>933</v>
      </c>
      <c r="J3129" s="44" t="s">
        <v>935</v>
      </c>
      <c r="N3129" s="46" t="s">
        <v>186</v>
      </c>
      <c r="O3129" s="46" t="s">
        <v>191</v>
      </c>
      <c r="P3129" s="46" t="s">
        <v>200</v>
      </c>
      <c r="Q3129" s="46" t="s">
        <v>7</v>
      </c>
      <c r="R3129" s="46" t="s">
        <v>10</v>
      </c>
      <c r="V3129" s="46" t="s">
        <v>897</v>
      </c>
      <c r="W3129" s="46" t="s">
        <v>201</v>
      </c>
      <c r="AA3129" s="46">
        <v>11</v>
      </c>
      <c r="AB3129" s="46" t="s">
        <v>507</v>
      </c>
      <c r="AD3129" s="46" t="s">
        <v>201</v>
      </c>
    </row>
    <row r="3130" spans="1:31" hidden="1">
      <c r="A3130" s="46">
        <v>411</v>
      </c>
      <c r="B3130" s="46" t="s">
        <v>228</v>
      </c>
      <c r="C3130" s="46" t="s">
        <v>208</v>
      </c>
      <c r="D3130" s="46" t="s">
        <v>204</v>
      </c>
      <c r="E3130" s="46" t="s">
        <v>231</v>
      </c>
      <c r="F3130" s="46" t="s">
        <v>933</v>
      </c>
      <c r="G3130" s="44" t="s">
        <v>934</v>
      </c>
      <c r="H3130" s="44" t="s">
        <v>9</v>
      </c>
      <c r="I3130" s="46" t="s">
        <v>936</v>
      </c>
      <c r="J3130" s="44" t="s">
        <v>937</v>
      </c>
      <c r="N3130" s="46" t="s">
        <v>186</v>
      </c>
      <c r="O3130" s="46" t="s">
        <v>191</v>
      </c>
      <c r="P3130" s="46" t="s">
        <v>200</v>
      </c>
      <c r="Q3130" s="46" t="s">
        <v>7</v>
      </c>
      <c r="R3130" s="46" t="s">
        <v>10</v>
      </c>
      <c r="V3130" s="46" t="s">
        <v>897</v>
      </c>
      <c r="W3130" s="46" t="s">
        <v>201</v>
      </c>
      <c r="AA3130" s="46">
        <v>11</v>
      </c>
      <c r="AB3130" s="46" t="s">
        <v>507</v>
      </c>
      <c r="AD3130" s="46" t="s">
        <v>201</v>
      </c>
    </row>
    <row r="3131" spans="1:31" hidden="1">
      <c r="A3131" s="46">
        <v>412</v>
      </c>
      <c r="B3131" s="46" t="s">
        <v>228</v>
      </c>
      <c r="C3131" s="46" t="s">
        <v>208</v>
      </c>
      <c r="D3131" s="46" t="s">
        <v>204</v>
      </c>
      <c r="E3131" s="46" t="s">
        <v>231</v>
      </c>
      <c r="F3131" s="46" t="s">
        <v>933</v>
      </c>
      <c r="G3131" s="44" t="s">
        <v>934</v>
      </c>
      <c r="H3131" s="44" t="s">
        <v>9</v>
      </c>
      <c r="I3131" s="46" t="s">
        <v>938</v>
      </c>
      <c r="J3131" s="44" t="s">
        <v>939</v>
      </c>
      <c r="N3131" s="46" t="s">
        <v>186</v>
      </c>
      <c r="O3131" s="46" t="s">
        <v>191</v>
      </c>
      <c r="P3131" s="46" t="s">
        <v>200</v>
      </c>
      <c r="Q3131" s="46" t="s">
        <v>7</v>
      </c>
      <c r="R3131" s="46" t="s">
        <v>10</v>
      </c>
      <c r="V3131" s="46" t="s">
        <v>897</v>
      </c>
      <c r="W3131" s="46" t="s">
        <v>201</v>
      </c>
      <c r="AA3131" s="46">
        <v>11</v>
      </c>
      <c r="AB3131" s="46" t="s">
        <v>507</v>
      </c>
      <c r="AD3131" s="46" t="s">
        <v>201</v>
      </c>
    </row>
    <row r="3132" spans="1:31" hidden="1">
      <c r="A3132" s="46">
        <v>413</v>
      </c>
      <c r="B3132" s="46" t="s">
        <v>228</v>
      </c>
      <c r="C3132" s="46" t="s">
        <v>208</v>
      </c>
      <c r="D3132" s="46" t="s">
        <v>204</v>
      </c>
      <c r="E3132" s="46" t="s">
        <v>231</v>
      </c>
      <c r="F3132" s="46" t="s">
        <v>933</v>
      </c>
      <c r="G3132" s="44" t="s">
        <v>934</v>
      </c>
      <c r="H3132" s="44" t="s">
        <v>46</v>
      </c>
      <c r="I3132" s="46" t="s">
        <v>763</v>
      </c>
      <c r="J3132" s="44">
        <v>27509</v>
      </c>
      <c r="N3132" s="46" t="s">
        <v>186</v>
      </c>
      <c r="O3132" s="46" t="s">
        <v>187</v>
      </c>
      <c r="P3132" s="46" t="s">
        <v>188</v>
      </c>
      <c r="Q3132" s="46" t="s">
        <v>7</v>
      </c>
      <c r="R3132" s="46" t="s">
        <v>10</v>
      </c>
      <c r="V3132" s="46">
        <v>42566</v>
      </c>
      <c r="W3132" s="46" t="s">
        <v>189</v>
      </c>
      <c r="AA3132" s="46">
        <v>11</v>
      </c>
      <c r="AB3132" s="46" t="s">
        <v>507</v>
      </c>
      <c r="AD3132" s="46" t="s">
        <v>201</v>
      </c>
      <c r="AE3132" s="46" t="s">
        <v>766</v>
      </c>
    </row>
    <row r="3133" spans="1:31" hidden="1">
      <c r="A3133" s="46">
        <v>414</v>
      </c>
      <c r="B3133" s="46" t="s">
        <v>228</v>
      </c>
      <c r="C3133" s="46" t="s">
        <v>208</v>
      </c>
      <c r="D3133" s="46" t="s">
        <v>204</v>
      </c>
      <c r="E3133" s="46" t="s">
        <v>231</v>
      </c>
      <c r="F3133" s="46" t="s">
        <v>800</v>
      </c>
      <c r="G3133" s="44" t="s">
        <v>1003</v>
      </c>
      <c r="H3133" s="44" t="s">
        <v>3</v>
      </c>
      <c r="I3133" s="46" t="s">
        <v>800</v>
      </c>
      <c r="J3133" s="44" t="s">
        <v>801</v>
      </c>
      <c r="N3133" s="46" t="s">
        <v>186</v>
      </c>
      <c r="O3133" s="46" t="s">
        <v>187</v>
      </c>
      <c r="P3133" s="46" t="s">
        <v>200</v>
      </c>
      <c r="Q3133" s="46" t="s">
        <v>7</v>
      </c>
      <c r="R3133" s="46" t="s">
        <v>4</v>
      </c>
      <c r="V3133" s="46">
        <v>42638</v>
      </c>
      <c r="W3133" s="46" t="s">
        <v>201</v>
      </c>
      <c r="AA3133" s="46">
        <v>7</v>
      </c>
      <c r="AB3133" s="46" t="s">
        <v>195</v>
      </c>
      <c r="AD3133" s="46" t="s">
        <v>201</v>
      </c>
      <c r="AE3133" s="46" t="s">
        <v>762</v>
      </c>
    </row>
    <row r="3134" spans="1:31" hidden="1">
      <c r="A3134" s="46">
        <v>415</v>
      </c>
      <c r="B3134" s="46" t="s">
        <v>228</v>
      </c>
      <c r="C3134" s="46" t="s">
        <v>208</v>
      </c>
      <c r="D3134" s="46" t="s">
        <v>204</v>
      </c>
      <c r="E3134" s="46" t="s">
        <v>231</v>
      </c>
      <c r="F3134" s="46" t="s">
        <v>800</v>
      </c>
      <c r="G3134" s="44" t="s">
        <v>1003</v>
      </c>
      <c r="H3134" s="44" t="s">
        <v>8</v>
      </c>
      <c r="I3134" s="46" t="s">
        <v>802</v>
      </c>
      <c r="J3134" s="44" t="s">
        <v>803</v>
      </c>
      <c r="N3134" s="46" t="s">
        <v>203</v>
      </c>
      <c r="O3134" s="46" t="s">
        <v>187</v>
      </c>
      <c r="P3134" s="46" t="s">
        <v>188</v>
      </c>
      <c r="Q3134" s="46" t="s">
        <v>7</v>
      </c>
      <c r="R3134" s="46" t="s">
        <v>4</v>
      </c>
      <c r="V3134" s="46">
        <v>42321</v>
      </c>
      <c r="W3134" s="46" t="s">
        <v>189</v>
      </c>
      <c r="AA3134" s="46">
        <v>7</v>
      </c>
      <c r="AB3134" s="46" t="s">
        <v>195</v>
      </c>
      <c r="AD3134" s="46" t="s">
        <v>190</v>
      </c>
      <c r="AE3134" s="46" t="s">
        <v>762</v>
      </c>
    </row>
    <row r="3135" spans="1:31" hidden="1">
      <c r="A3135" s="46">
        <v>416</v>
      </c>
      <c r="B3135" s="46" t="s">
        <v>228</v>
      </c>
      <c r="C3135" s="46" t="s">
        <v>208</v>
      </c>
      <c r="D3135" s="46" t="s">
        <v>204</v>
      </c>
      <c r="E3135" s="46" t="s">
        <v>231</v>
      </c>
      <c r="F3135" s="46" t="s">
        <v>800</v>
      </c>
      <c r="G3135" s="44" t="s">
        <v>1003</v>
      </c>
      <c r="H3135" s="44" t="s">
        <v>9</v>
      </c>
      <c r="I3135" s="46" t="s">
        <v>804</v>
      </c>
      <c r="J3135" s="44" t="s">
        <v>805</v>
      </c>
      <c r="N3135" s="46" t="s">
        <v>203</v>
      </c>
      <c r="O3135" s="46" t="s">
        <v>187</v>
      </c>
      <c r="P3135" s="46" t="s">
        <v>200</v>
      </c>
      <c r="Q3135" s="46" t="s">
        <v>7</v>
      </c>
      <c r="R3135" s="46" t="s">
        <v>4</v>
      </c>
      <c r="V3135" s="46">
        <v>42638</v>
      </c>
      <c r="W3135" s="46" t="s">
        <v>201</v>
      </c>
      <c r="AA3135" s="46">
        <v>7</v>
      </c>
      <c r="AB3135" s="46" t="s">
        <v>195</v>
      </c>
      <c r="AD3135" s="46" t="s">
        <v>201</v>
      </c>
      <c r="AE3135" s="46" t="s">
        <v>762</v>
      </c>
    </row>
    <row r="3136" spans="1:31" hidden="1">
      <c r="A3136" s="46">
        <v>417</v>
      </c>
      <c r="B3136" s="46" t="s">
        <v>228</v>
      </c>
      <c r="C3136" s="46" t="s">
        <v>208</v>
      </c>
      <c r="D3136" s="46" t="s">
        <v>204</v>
      </c>
      <c r="E3136" s="46" t="s">
        <v>231</v>
      </c>
      <c r="F3136" s="46" t="s">
        <v>800</v>
      </c>
      <c r="G3136" s="44" t="s">
        <v>1003</v>
      </c>
      <c r="H3136" s="44" t="s">
        <v>9</v>
      </c>
      <c r="I3136" s="46" t="s">
        <v>802</v>
      </c>
      <c r="J3136" s="44" t="s">
        <v>803</v>
      </c>
      <c r="N3136" s="46" t="s">
        <v>203</v>
      </c>
      <c r="O3136" s="46" t="s">
        <v>187</v>
      </c>
      <c r="P3136" s="46" t="s">
        <v>188</v>
      </c>
      <c r="Q3136" s="46" t="s">
        <v>7</v>
      </c>
      <c r="R3136" s="46" t="s">
        <v>4</v>
      </c>
      <c r="V3136" s="46">
        <v>42321</v>
      </c>
      <c r="W3136" s="46" t="s">
        <v>189</v>
      </c>
      <c r="AA3136" s="46">
        <v>7</v>
      </c>
      <c r="AB3136" s="46" t="s">
        <v>195</v>
      </c>
      <c r="AD3136" s="46" t="s">
        <v>190</v>
      </c>
      <c r="AE3136" s="46" t="s">
        <v>762</v>
      </c>
    </row>
    <row r="3137" spans="1:31" hidden="1">
      <c r="A3137" s="46">
        <v>418</v>
      </c>
      <c r="B3137" s="46" t="s">
        <v>228</v>
      </c>
      <c r="C3137" s="46" t="s">
        <v>208</v>
      </c>
      <c r="D3137" s="46" t="s">
        <v>204</v>
      </c>
      <c r="E3137" s="46" t="s">
        <v>231</v>
      </c>
      <c r="F3137" s="46" t="s">
        <v>800</v>
      </c>
      <c r="G3137" s="44" t="s">
        <v>1003</v>
      </c>
      <c r="H3137" s="44" t="s">
        <v>5</v>
      </c>
      <c r="I3137" s="46" t="s">
        <v>807</v>
      </c>
      <c r="J3137" s="44" t="s">
        <v>808</v>
      </c>
      <c r="N3137" s="46" t="s">
        <v>186</v>
      </c>
      <c r="O3137" s="46" t="s">
        <v>191</v>
      </c>
      <c r="P3137" s="46" t="s">
        <v>188</v>
      </c>
      <c r="Q3137" s="46" t="s">
        <v>7</v>
      </c>
      <c r="R3137" s="46" t="s">
        <v>4</v>
      </c>
      <c r="V3137" s="46">
        <v>42485</v>
      </c>
      <c r="W3137" s="46" t="s">
        <v>189</v>
      </c>
      <c r="AA3137" s="46">
        <v>7</v>
      </c>
      <c r="AB3137" s="46" t="s">
        <v>195</v>
      </c>
      <c r="AD3137" s="46" t="s">
        <v>190</v>
      </c>
      <c r="AE3137" s="46" t="s">
        <v>762</v>
      </c>
    </row>
    <row r="3138" spans="1:31" hidden="1">
      <c r="A3138" s="46">
        <v>419</v>
      </c>
      <c r="B3138" s="46" t="s">
        <v>228</v>
      </c>
      <c r="C3138" s="46" t="s">
        <v>208</v>
      </c>
      <c r="D3138" s="46" t="s">
        <v>204</v>
      </c>
      <c r="E3138" s="46" t="s">
        <v>231</v>
      </c>
      <c r="F3138" s="46" t="s">
        <v>800</v>
      </c>
      <c r="G3138" s="44" t="s">
        <v>1003</v>
      </c>
      <c r="H3138" s="44" t="s">
        <v>46</v>
      </c>
      <c r="I3138" s="46" t="s">
        <v>763</v>
      </c>
      <c r="J3138" s="44">
        <v>27509</v>
      </c>
      <c r="N3138" s="46" t="s">
        <v>186</v>
      </c>
      <c r="O3138" s="46" t="s">
        <v>187</v>
      </c>
      <c r="P3138" s="46" t="s">
        <v>188</v>
      </c>
      <c r="Q3138" s="46" t="s">
        <v>7</v>
      </c>
      <c r="R3138" s="46" t="s">
        <v>4</v>
      </c>
      <c r="V3138" s="46">
        <v>42566</v>
      </c>
      <c r="W3138" s="46" t="s">
        <v>189</v>
      </c>
      <c r="AA3138" s="46">
        <v>7</v>
      </c>
      <c r="AB3138" s="46" t="s">
        <v>195</v>
      </c>
      <c r="AD3138" s="46" t="s">
        <v>201</v>
      </c>
      <c r="AE3138" s="46" t="s">
        <v>766</v>
      </c>
    </row>
    <row r="3139" spans="1:31" hidden="1">
      <c r="A3139" s="46">
        <v>420</v>
      </c>
      <c r="B3139" s="46" t="s">
        <v>228</v>
      </c>
      <c r="C3139" s="46" t="s">
        <v>208</v>
      </c>
      <c r="D3139" s="46" t="s">
        <v>204</v>
      </c>
      <c r="E3139" s="46" t="s">
        <v>231</v>
      </c>
      <c r="F3139" s="46" t="s">
        <v>790</v>
      </c>
      <c r="G3139" s="44" t="s">
        <v>1004</v>
      </c>
      <c r="H3139" s="44" t="s">
        <v>3</v>
      </c>
      <c r="I3139" s="46" t="s">
        <v>790</v>
      </c>
      <c r="J3139" s="44">
        <v>12955</v>
      </c>
      <c r="N3139" s="46" t="s">
        <v>186</v>
      </c>
      <c r="O3139" s="46" t="s">
        <v>187</v>
      </c>
      <c r="P3139" s="46" t="s">
        <v>193</v>
      </c>
      <c r="Q3139" s="46" t="s">
        <v>4</v>
      </c>
      <c r="R3139" s="46" t="s">
        <v>4</v>
      </c>
      <c r="V3139" s="46">
        <v>42321</v>
      </c>
      <c r="W3139" s="46" t="s">
        <v>189</v>
      </c>
      <c r="AA3139" s="46">
        <v>13</v>
      </c>
      <c r="AB3139" s="46" t="s">
        <v>507</v>
      </c>
      <c r="AD3139" s="46" t="s">
        <v>190</v>
      </c>
      <c r="AE3139" s="46" t="s">
        <v>196</v>
      </c>
    </row>
    <row r="3140" spans="1:31" hidden="1">
      <c r="A3140" s="46">
        <v>421</v>
      </c>
      <c r="B3140" s="46" t="s">
        <v>228</v>
      </c>
      <c r="C3140" s="46" t="s">
        <v>208</v>
      </c>
      <c r="D3140" s="46" t="s">
        <v>204</v>
      </c>
      <c r="E3140" s="46" t="s">
        <v>231</v>
      </c>
      <c r="F3140" s="46" t="s">
        <v>790</v>
      </c>
      <c r="G3140" s="44" t="s">
        <v>1004</v>
      </c>
      <c r="H3140" s="44" t="s">
        <v>8</v>
      </c>
      <c r="I3140" s="46" t="s">
        <v>795</v>
      </c>
      <c r="J3140" s="44" t="s">
        <v>923</v>
      </c>
      <c r="N3140" s="46" t="s">
        <v>186</v>
      </c>
      <c r="O3140" s="46" t="s">
        <v>187</v>
      </c>
      <c r="P3140" s="46" t="s">
        <v>193</v>
      </c>
      <c r="Q3140" s="46" t="s">
        <v>4</v>
      </c>
      <c r="R3140" s="46" t="s">
        <v>4</v>
      </c>
      <c r="V3140" s="46">
        <v>42321</v>
      </c>
      <c r="W3140" s="46" t="s">
        <v>189</v>
      </c>
      <c r="AA3140" s="46">
        <v>13</v>
      </c>
      <c r="AB3140" s="46" t="s">
        <v>507</v>
      </c>
      <c r="AD3140" s="46" t="s">
        <v>190</v>
      </c>
      <c r="AE3140" s="46" t="s">
        <v>196</v>
      </c>
    </row>
    <row r="3141" spans="1:31" hidden="1">
      <c r="A3141" s="46">
        <v>422</v>
      </c>
      <c r="B3141" s="46" t="s">
        <v>228</v>
      </c>
      <c r="C3141" s="46" t="s">
        <v>208</v>
      </c>
      <c r="D3141" s="46" t="s">
        <v>204</v>
      </c>
      <c r="E3141" s="46" t="s">
        <v>231</v>
      </c>
      <c r="F3141" s="46" t="s">
        <v>790</v>
      </c>
      <c r="G3141" s="44" t="s">
        <v>1004</v>
      </c>
      <c r="H3141" s="44" t="s">
        <v>46</v>
      </c>
      <c r="I3141" s="46" t="s">
        <v>763</v>
      </c>
      <c r="J3141" s="44">
        <v>27509</v>
      </c>
      <c r="N3141" s="46" t="s">
        <v>186</v>
      </c>
      <c r="O3141" s="46" t="s">
        <v>187</v>
      </c>
      <c r="P3141" s="46" t="s">
        <v>188</v>
      </c>
      <c r="Q3141" s="46" t="s">
        <v>4</v>
      </c>
      <c r="R3141" s="46" t="s">
        <v>4</v>
      </c>
      <c r="V3141" s="46">
        <v>42566</v>
      </c>
      <c r="W3141" s="46" t="s">
        <v>189</v>
      </c>
      <c r="AA3141" s="46">
        <v>13</v>
      </c>
      <c r="AB3141" s="46" t="s">
        <v>507</v>
      </c>
      <c r="AD3141" s="46" t="s">
        <v>201</v>
      </c>
      <c r="AE3141" s="46" t="s">
        <v>766</v>
      </c>
    </row>
    <row r="3142" spans="1:31" hidden="1">
      <c r="A3142" s="46">
        <v>423</v>
      </c>
      <c r="B3142" s="46" t="s">
        <v>228</v>
      </c>
      <c r="C3142" s="46" t="s">
        <v>208</v>
      </c>
      <c r="D3142" s="46" t="s">
        <v>204</v>
      </c>
      <c r="E3142" s="46" t="s">
        <v>231</v>
      </c>
      <c r="F3142" s="46" t="s">
        <v>790</v>
      </c>
      <c r="G3142" s="44" t="s">
        <v>1004</v>
      </c>
      <c r="H3142" s="44" t="s">
        <v>8</v>
      </c>
      <c r="I3142" s="46" t="s">
        <v>790</v>
      </c>
      <c r="J3142" s="44">
        <v>12955</v>
      </c>
      <c r="N3142" s="46" t="s">
        <v>186</v>
      </c>
      <c r="O3142" s="46" t="s">
        <v>187</v>
      </c>
      <c r="P3142" s="46" t="s">
        <v>193</v>
      </c>
      <c r="Q3142" s="46" t="s">
        <v>4</v>
      </c>
      <c r="R3142" s="46" t="s">
        <v>4</v>
      </c>
      <c r="V3142" s="46">
        <v>42321</v>
      </c>
      <c r="W3142" s="46" t="s">
        <v>189</v>
      </c>
      <c r="AA3142" s="46">
        <v>13</v>
      </c>
      <c r="AB3142" s="46" t="s">
        <v>507</v>
      </c>
      <c r="AD3142" s="46" t="s">
        <v>190</v>
      </c>
      <c r="AE3142" s="46" t="s">
        <v>196</v>
      </c>
    </row>
    <row r="3143" spans="1:31" hidden="1">
      <c r="A3143" s="46">
        <v>424</v>
      </c>
      <c r="B3143" s="46" t="s">
        <v>228</v>
      </c>
      <c r="C3143" s="46" t="s">
        <v>208</v>
      </c>
      <c r="D3143" s="46" t="s">
        <v>204</v>
      </c>
      <c r="E3143" s="46" t="s">
        <v>231</v>
      </c>
      <c r="F3143" s="46" t="s">
        <v>814</v>
      </c>
      <c r="G3143" s="44" t="s">
        <v>1005</v>
      </c>
      <c r="H3143" s="44" t="s">
        <v>3</v>
      </c>
      <c r="I3143" s="46" t="s">
        <v>814</v>
      </c>
      <c r="J3143" s="44">
        <v>14519</v>
      </c>
      <c r="N3143" s="46" t="s">
        <v>186</v>
      </c>
      <c r="O3143" s="46" t="s">
        <v>187</v>
      </c>
      <c r="P3143" s="46" t="s">
        <v>188</v>
      </c>
      <c r="Q3143" s="46" t="s">
        <v>4</v>
      </c>
      <c r="R3143" s="46" t="s">
        <v>4</v>
      </c>
      <c r="V3143" s="46">
        <v>42638</v>
      </c>
      <c r="W3143" s="46" t="s">
        <v>189</v>
      </c>
      <c r="AA3143" s="46">
        <v>10</v>
      </c>
      <c r="AB3143" s="46" t="s">
        <v>507</v>
      </c>
      <c r="AD3143" s="46" t="s">
        <v>201</v>
      </c>
      <c r="AE3143" s="46" t="s">
        <v>762</v>
      </c>
    </row>
    <row r="3144" spans="1:31" hidden="1">
      <c r="A3144" s="46">
        <v>425</v>
      </c>
      <c r="B3144" s="46" t="s">
        <v>228</v>
      </c>
      <c r="C3144" s="46" t="s">
        <v>208</v>
      </c>
      <c r="D3144" s="46" t="s">
        <v>204</v>
      </c>
      <c r="E3144" s="46" t="s">
        <v>231</v>
      </c>
      <c r="F3144" s="46" t="s">
        <v>814</v>
      </c>
      <c r="G3144" s="44" t="s">
        <v>1005</v>
      </c>
      <c r="H3144" s="44" t="s">
        <v>8</v>
      </c>
      <c r="I3144" s="46" t="s">
        <v>818</v>
      </c>
      <c r="J3144" s="44" t="s">
        <v>819</v>
      </c>
      <c r="N3144" s="46" t="s">
        <v>186</v>
      </c>
      <c r="O3144" s="46" t="s">
        <v>191</v>
      </c>
      <c r="P3144" s="46" t="s">
        <v>200</v>
      </c>
      <c r="Q3144" s="46" t="s">
        <v>4</v>
      </c>
      <c r="R3144" s="46" t="s">
        <v>4</v>
      </c>
      <c r="V3144" s="46">
        <v>42699</v>
      </c>
      <c r="W3144" s="46" t="s">
        <v>201</v>
      </c>
      <c r="AA3144" s="46">
        <v>10</v>
      </c>
      <c r="AB3144" s="46" t="s">
        <v>507</v>
      </c>
      <c r="AD3144" s="46" t="s">
        <v>201</v>
      </c>
      <c r="AE3144" s="46" t="s">
        <v>762</v>
      </c>
    </row>
    <row r="3145" spans="1:31" hidden="1">
      <c r="A3145" s="46">
        <v>426</v>
      </c>
      <c r="B3145" s="46" t="s">
        <v>228</v>
      </c>
      <c r="C3145" s="46" t="s">
        <v>208</v>
      </c>
      <c r="D3145" s="46" t="s">
        <v>204</v>
      </c>
      <c r="E3145" s="46" t="s">
        <v>231</v>
      </c>
      <c r="F3145" s="46" t="s">
        <v>814</v>
      </c>
      <c r="G3145" s="44" t="s">
        <v>1005</v>
      </c>
      <c r="H3145" s="44" t="s">
        <v>9</v>
      </c>
      <c r="I3145" s="46" t="s">
        <v>640</v>
      </c>
      <c r="J3145" s="44">
        <v>43080</v>
      </c>
      <c r="N3145" s="46" t="s">
        <v>186</v>
      </c>
      <c r="O3145" s="46" t="s">
        <v>187</v>
      </c>
      <c r="P3145" s="46" t="s">
        <v>188</v>
      </c>
      <c r="Q3145" s="46" t="s">
        <v>4</v>
      </c>
      <c r="R3145" s="46" t="s">
        <v>4</v>
      </c>
      <c r="V3145" s="46">
        <v>42482</v>
      </c>
      <c r="W3145" s="46" t="s">
        <v>189</v>
      </c>
      <c r="AA3145" s="46">
        <v>10</v>
      </c>
      <c r="AB3145" s="46" t="s">
        <v>507</v>
      </c>
      <c r="AD3145" s="46" t="s">
        <v>190</v>
      </c>
      <c r="AE3145" s="46" t="s">
        <v>762</v>
      </c>
    </row>
    <row r="3146" spans="1:31" hidden="1">
      <c r="A3146" s="46">
        <v>427</v>
      </c>
      <c r="B3146" s="46" t="s">
        <v>228</v>
      </c>
      <c r="C3146" s="46" t="s">
        <v>208</v>
      </c>
      <c r="D3146" s="46" t="s">
        <v>204</v>
      </c>
      <c r="E3146" s="46" t="s">
        <v>231</v>
      </c>
      <c r="F3146" s="46" t="s">
        <v>814</v>
      </c>
      <c r="G3146" s="44" t="s">
        <v>1005</v>
      </c>
      <c r="H3146" s="44" t="s">
        <v>46</v>
      </c>
      <c r="I3146" s="46" t="s">
        <v>763</v>
      </c>
      <c r="J3146" s="44">
        <v>27509</v>
      </c>
      <c r="N3146" s="46" t="s">
        <v>186</v>
      </c>
      <c r="O3146" s="46" t="s">
        <v>187</v>
      </c>
      <c r="P3146" s="46" t="s">
        <v>188</v>
      </c>
      <c r="Q3146" s="46" t="s">
        <v>4</v>
      </c>
      <c r="R3146" s="46" t="s">
        <v>4</v>
      </c>
      <c r="V3146" s="46">
        <v>42566</v>
      </c>
      <c r="W3146" s="46" t="s">
        <v>189</v>
      </c>
      <c r="AA3146" s="46">
        <v>10</v>
      </c>
      <c r="AB3146" s="46" t="s">
        <v>507</v>
      </c>
      <c r="AD3146" s="46" t="s">
        <v>201</v>
      </c>
      <c r="AE3146" s="46" t="s">
        <v>766</v>
      </c>
    </row>
    <row r="3147" spans="1:31">
      <c r="A3147" s="46">
        <v>1</v>
      </c>
      <c r="B3147" s="46" t="s">
        <v>8522</v>
      </c>
      <c r="C3147" s="46" t="s">
        <v>6299</v>
      </c>
      <c r="D3147" s="46" t="s">
        <v>217</v>
      </c>
      <c r="E3147" s="46" t="s">
        <v>8480</v>
      </c>
      <c r="F3147" s="46" t="s">
        <v>2265</v>
      </c>
      <c r="G3147" s="44" t="s">
        <v>8524</v>
      </c>
      <c r="H3147" s="44" t="s">
        <v>3</v>
      </c>
      <c r="I3147" s="46" t="s">
        <v>8523</v>
      </c>
      <c r="J3147" s="44" t="s">
        <v>8755</v>
      </c>
      <c r="N3147" s="46" t="s">
        <v>186</v>
      </c>
      <c r="O3147" s="46" t="s">
        <v>187</v>
      </c>
      <c r="P3147" s="46" t="s">
        <v>193</v>
      </c>
      <c r="Q3147" s="46" t="s">
        <v>4</v>
      </c>
      <c r="R3147" s="46" t="s">
        <v>10</v>
      </c>
      <c r="W3147" s="46" t="s">
        <v>189</v>
      </c>
      <c r="AA3147" s="46" t="s">
        <v>1612</v>
      </c>
      <c r="AB3147" s="46" t="s">
        <v>34</v>
      </c>
      <c r="AC3147" s="46" t="s">
        <v>8756</v>
      </c>
      <c r="AD3147" s="46" t="s">
        <v>190</v>
      </c>
      <c r="AE3147" s="46" t="s">
        <v>197</v>
      </c>
    </row>
    <row r="3148" spans="1:31">
      <c r="A3148" s="46">
        <v>2</v>
      </c>
      <c r="B3148" s="46" t="s">
        <v>8522</v>
      </c>
      <c r="C3148" s="46" t="s">
        <v>6299</v>
      </c>
      <c r="D3148" s="46" t="s">
        <v>217</v>
      </c>
      <c r="E3148" s="46" t="s">
        <v>8480</v>
      </c>
      <c r="F3148" s="46" t="s">
        <v>2265</v>
      </c>
      <c r="G3148" s="44" t="s">
        <v>8529</v>
      </c>
      <c r="H3148" s="44" t="s">
        <v>3</v>
      </c>
      <c r="I3148" s="46" t="s">
        <v>8528</v>
      </c>
      <c r="J3148" s="44">
        <v>13584</v>
      </c>
      <c r="N3148" s="46" t="s">
        <v>186</v>
      </c>
      <c r="O3148" s="46" t="s">
        <v>187</v>
      </c>
      <c r="P3148" s="46" t="s">
        <v>193</v>
      </c>
      <c r="Q3148" s="46" t="s">
        <v>4</v>
      </c>
      <c r="R3148" s="46" t="s">
        <v>10</v>
      </c>
      <c r="W3148" s="46" t="s">
        <v>189</v>
      </c>
      <c r="AA3148" s="46" t="s">
        <v>1351</v>
      </c>
      <c r="AB3148" s="46" t="s">
        <v>34</v>
      </c>
      <c r="AC3148" s="46" t="s">
        <v>8756</v>
      </c>
      <c r="AD3148" s="46" t="s">
        <v>190</v>
      </c>
      <c r="AE3148" s="46" t="e">
        <v>#N/A</v>
      </c>
    </row>
    <row r="3149" spans="1:31">
      <c r="A3149" s="46">
        <v>3</v>
      </c>
      <c r="B3149" s="46" t="s">
        <v>8522</v>
      </c>
      <c r="C3149" s="46" t="s">
        <v>6299</v>
      </c>
      <c r="D3149" s="46" t="s">
        <v>217</v>
      </c>
      <c r="E3149" s="46" t="s">
        <v>8480</v>
      </c>
      <c r="F3149" s="46" t="s">
        <v>2265</v>
      </c>
      <c r="G3149" s="44" t="s">
        <v>8529</v>
      </c>
      <c r="H3149" s="44" t="s">
        <v>3</v>
      </c>
      <c r="I3149" s="46" t="s">
        <v>8757</v>
      </c>
      <c r="J3149" s="44" t="s">
        <v>8758</v>
      </c>
      <c r="N3149" s="46" t="s">
        <v>186</v>
      </c>
      <c r="O3149" s="46" t="s">
        <v>187</v>
      </c>
      <c r="P3149" s="46" t="s">
        <v>188</v>
      </c>
      <c r="Q3149" s="46" t="s">
        <v>4</v>
      </c>
      <c r="R3149" s="46" t="s">
        <v>10</v>
      </c>
      <c r="W3149" s="46" t="s">
        <v>189</v>
      </c>
      <c r="AA3149" s="46" t="s">
        <v>1351</v>
      </c>
      <c r="AB3149" s="46" t="s">
        <v>34</v>
      </c>
      <c r="AC3149" s="46" t="s">
        <v>8756</v>
      </c>
      <c r="AD3149" s="46" t="s">
        <v>201</v>
      </c>
      <c r="AE3149" s="46" t="e">
        <v>#N/A</v>
      </c>
    </row>
    <row r="3150" spans="1:31">
      <c r="A3150" s="46">
        <v>4</v>
      </c>
      <c r="B3150" s="46" t="s">
        <v>8522</v>
      </c>
      <c r="C3150" s="46" t="s">
        <v>6299</v>
      </c>
      <c r="D3150" s="46" t="s">
        <v>217</v>
      </c>
      <c r="E3150" s="46" t="s">
        <v>8480</v>
      </c>
      <c r="F3150" s="46" t="s">
        <v>8528</v>
      </c>
      <c r="G3150" s="44" t="s">
        <v>8529</v>
      </c>
      <c r="H3150" s="44" t="s">
        <v>9</v>
      </c>
      <c r="I3150" s="46" t="s">
        <v>8759</v>
      </c>
      <c r="J3150" s="44">
        <v>3537</v>
      </c>
      <c r="N3150" s="46" t="s">
        <v>186</v>
      </c>
      <c r="O3150" s="46" t="s">
        <v>187</v>
      </c>
      <c r="P3150" s="46" t="s">
        <v>193</v>
      </c>
      <c r="Q3150" s="46" t="s">
        <v>4</v>
      </c>
      <c r="R3150" s="46" t="s">
        <v>10</v>
      </c>
      <c r="W3150" s="46" t="s">
        <v>189</v>
      </c>
      <c r="AA3150" s="46" t="s">
        <v>1351</v>
      </c>
      <c r="AB3150" s="46" t="s">
        <v>34</v>
      </c>
      <c r="AC3150" s="46" t="s">
        <v>8756</v>
      </c>
      <c r="AD3150" s="46" t="s">
        <v>201</v>
      </c>
      <c r="AE3150" s="46" t="e">
        <v>#N/A</v>
      </c>
    </row>
    <row r="3151" spans="1:31">
      <c r="A3151" s="46">
        <v>5</v>
      </c>
      <c r="B3151" s="46" t="s">
        <v>8522</v>
      </c>
      <c r="C3151" s="46" t="s">
        <v>6299</v>
      </c>
      <c r="D3151" s="46" t="s">
        <v>217</v>
      </c>
      <c r="E3151" s="46" t="s">
        <v>8480</v>
      </c>
      <c r="F3151" s="46" t="s">
        <v>2265</v>
      </c>
      <c r="G3151" s="44" t="s">
        <v>8531</v>
      </c>
      <c r="H3151" s="44" t="s">
        <v>3</v>
      </c>
      <c r="I3151" s="46" t="s">
        <v>8530</v>
      </c>
      <c r="J3151" s="44">
        <v>34066</v>
      </c>
      <c r="N3151" s="46" t="s">
        <v>186</v>
      </c>
      <c r="O3151" s="46" t="s">
        <v>187</v>
      </c>
      <c r="P3151" s="46" t="s">
        <v>193</v>
      </c>
      <c r="Q3151" s="46" t="s">
        <v>4</v>
      </c>
      <c r="R3151" s="46" t="s">
        <v>10</v>
      </c>
      <c r="W3151" s="46" t="s">
        <v>189</v>
      </c>
      <c r="AA3151" s="46" t="s">
        <v>1396</v>
      </c>
      <c r="AB3151" s="46" t="s">
        <v>34</v>
      </c>
      <c r="AC3151" s="46" t="s">
        <v>8756</v>
      </c>
      <c r="AD3151" s="46" t="s">
        <v>190</v>
      </c>
      <c r="AE3151" s="46" t="e">
        <v>#N/A</v>
      </c>
    </row>
    <row r="3152" spans="1:31">
      <c r="A3152" s="46">
        <v>6</v>
      </c>
      <c r="B3152" s="46" t="s">
        <v>8522</v>
      </c>
      <c r="C3152" s="46" t="s">
        <v>6299</v>
      </c>
      <c r="D3152" s="46" t="s">
        <v>217</v>
      </c>
      <c r="E3152" s="46" t="s">
        <v>8480</v>
      </c>
      <c r="F3152" s="46" t="s">
        <v>8530</v>
      </c>
      <c r="G3152" s="44" t="s">
        <v>8531</v>
      </c>
      <c r="H3152" s="44" t="s">
        <v>9</v>
      </c>
      <c r="I3152" s="46" t="s">
        <v>8760</v>
      </c>
      <c r="J3152" s="44">
        <v>10194</v>
      </c>
      <c r="N3152" s="46" t="s">
        <v>186</v>
      </c>
      <c r="O3152" s="46" t="s">
        <v>187</v>
      </c>
      <c r="P3152" s="46" t="s">
        <v>193</v>
      </c>
      <c r="Q3152" s="46" t="s">
        <v>4</v>
      </c>
      <c r="R3152" s="46" t="s">
        <v>10</v>
      </c>
      <c r="W3152" s="46" t="s">
        <v>189</v>
      </c>
      <c r="AA3152" s="46" t="s">
        <v>1396</v>
      </c>
      <c r="AB3152" s="46" t="s">
        <v>34</v>
      </c>
      <c r="AC3152" s="46" t="s">
        <v>8756</v>
      </c>
      <c r="AD3152" s="46" t="s">
        <v>201</v>
      </c>
      <c r="AE3152" s="46" t="e">
        <v>#N/A</v>
      </c>
    </row>
    <row r="3153" spans="1:31">
      <c r="A3153" s="46">
        <v>7</v>
      </c>
      <c r="B3153" s="46" t="s">
        <v>8522</v>
      </c>
      <c r="C3153" s="46" t="s">
        <v>6299</v>
      </c>
      <c r="D3153" s="46" t="s">
        <v>217</v>
      </c>
      <c r="E3153" s="46" t="s">
        <v>8480</v>
      </c>
      <c r="F3153" s="46" t="s">
        <v>2265</v>
      </c>
      <c r="G3153" s="44" t="s">
        <v>8533</v>
      </c>
      <c r="H3153" s="44" t="s">
        <v>3</v>
      </c>
      <c r="I3153" s="46" t="s">
        <v>8532</v>
      </c>
      <c r="J3153" s="44">
        <v>9388</v>
      </c>
      <c r="N3153" s="46" t="s">
        <v>186</v>
      </c>
      <c r="O3153" s="46" t="s">
        <v>187</v>
      </c>
      <c r="P3153" s="46" t="s">
        <v>193</v>
      </c>
      <c r="Q3153" s="46" t="s">
        <v>7</v>
      </c>
      <c r="R3153" s="46" t="s">
        <v>7</v>
      </c>
      <c r="W3153" s="46" t="s">
        <v>189</v>
      </c>
      <c r="X3153" s="46" t="s">
        <v>222</v>
      </c>
      <c r="AA3153" s="46" t="s">
        <v>1612</v>
      </c>
      <c r="AB3153" s="46" t="s">
        <v>195</v>
      </c>
      <c r="AC3153" s="46" t="s">
        <v>8756</v>
      </c>
      <c r="AD3153" s="46" t="s">
        <v>190</v>
      </c>
      <c r="AE3153" s="46" t="e">
        <v>#N/A</v>
      </c>
    </row>
    <row r="3154" spans="1:31">
      <c r="A3154" s="46">
        <v>8</v>
      </c>
      <c r="B3154" s="46" t="s">
        <v>8522</v>
      </c>
      <c r="C3154" s="46" t="s">
        <v>6299</v>
      </c>
      <c r="D3154" s="46" t="s">
        <v>217</v>
      </c>
      <c r="E3154" s="46" t="s">
        <v>8480</v>
      </c>
      <c r="F3154" s="46" t="s">
        <v>8532</v>
      </c>
      <c r="G3154" s="44" t="s">
        <v>8533</v>
      </c>
      <c r="H3154" s="44" t="s">
        <v>9</v>
      </c>
      <c r="I3154" s="46" t="s">
        <v>8761</v>
      </c>
      <c r="J3154" s="44" t="s">
        <v>8762</v>
      </c>
      <c r="N3154" s="46" t="s">
        <v>186</v>
      </c>
      <c r="O3154" s="46" t="s">
        <v>187</v>
      </c>
      <c r="P3154" s="46" t="s">
        <v>200</v>
      </c>
      <c r="Q3154" s="46" t="s">
        <v>7</v>
      </c>
      <c r="R3154" s="46" t="s">
        <v>7</v>
      </c>
      <c r="W3154" s="46" t="s">
        <v>201</v>
      </c>
      <c r="AA3154" s="46" t="s">
        <v>1612</v>
      </c>
      <c r="AB3154" s="46" t="s">
        <v>195</v>
      </c>
      <c r="AC3154" s="46" t="s">
        <v>8756</v>
      </c>
      <c r="AD3154" s="46" t="s">
        <v>201</v>
      </c>
      <c r="AE3154" s="46" t="e">
        <v>#N/A</v>
      </c>
    </row>
    <row r="3155" spans="1:31">
      <c r="A3155" s="46">
        <v>9</v>
      </c>
      <c r="B3155" s="46" t="s">
        <v>8522</v>
      </c>
      <c r="C3155" s="46" t="s">
        <v>6299</v>
      </c>
      <c r="D3155" s="46" t="s">
        <v>217</v>
      </c>
      <c r="E3155" s="46" t="s">
        <v>8480</v>
      </c>
      <c r="F3155" s="46" t="s">
        <v>8532</v>
      </c>
      <c r="G3155" s="44" t="s">
        <v>8533</v>
      </c>
      <c r="H3155" s="44" t="s">
        <v>9</v>
      </c>
      <c r="I3155" s="46" t="s">
        <v>8763</v>
      </c>
      <c r="J3155" s="44">
        <v>16109</v>
      </c>
      <c r="N3155" s="46" t="s">
        <v>186</v>
      </c>
      <c r="O3155" s="46" t="s">
        <v>187</v>
      </c>
      <c r="P3155" s="46" t="s">
        <v>200</v>
      </c>
      <c r="Q3155" s="46" t="s">
        <v>7</v>
      </c>
      <c r="R3155" s="46" t="s">
        <v>7</v>
      </c>
      <c r="W3155" s="46" t="s">
        <v>201</v>
      </c>
      <c r="AA3155" s="46" t="s">
        <v>1612</v>
      </c>
      <c r="AB3155" s="46" t="s">
        <v>195</v>
      </c>
      <c r="AC3155" s="46" t="s">
        <v>8756</v>
      </c>
      <c r="AD3155" s="46" t="s">
        <v>201</v>
      </c>
      <c r="AE3155" s="46" t="e">
        <v>#N/A</v>
      </c>
    </row>
    <row r="3156" spans="1:31">
      <c r="A3156" s="46">
        <v>10</v>
      </c>
      <c r="B3156" s="46" t="s">
        <v>8522</v>
      </c>
      <c r="C3156" s="46" t="s">
        <v>6299</v>
      </c>
      <c r="D3156" s="46" t="s">
        <v>217</v>
      </c>
      <c r="E3156" s="46" t="s">
        <v>8480</v>
      </c>
      <c r="F3156" s="46" t="s">
        <v>2265</v>
      </c>
      <c r="G3156" s="44" t="s">
        <v>8535</v>
      </c>
      <c r="H3156" s="44" t="s">
        <v>3</v>
      </c>
      <c r="I3156" s="46" t="s">
        <v>8534</v>
      </c>
      <c r="J3156" s="44">
        <v>4240</v>
      </c>
      <c r="N3156" s="46" t="s">
        <v>186</v>
      </c>
      <c r="O3156" s="46" t="s">
        <v>187</v>
      </c>
      <c r="P3156" s="46" t="s">
        <v>188</v>
      </c>
      <c r="Q3156" s="46" t="s">
        <v>7</v>
      </c>
      <c r="R3156" s="46" t="s">
        <v>4</v>
      </c>
      <c r="W3156" s="46" t="s">
        <v>189</v>
      </c>
      <c r="AA3156" s="46" t="s">
        <v>1090</v>
      </c>
      <c r="AB3156" s="46" t="s">
        <v>195</v>
      </c>
      <c r="AC3156" s="46" t="s">
        <v>8764</v>
      </c>
      <c r="AD3156" s="46" t="s">
        <v>190</v>
      </c>
      <c r="AE3156" s="46" t="e">
        <v>#N/A</v>
      </c>
    </row>
    <row r="3157" spans="1:31">
      <c r="A3157" s="46">
        <v>11</v>
      </c>
      <c r="B3157" s="46" t="s">
        <v>8522</v>
      </c>
      <c r="C3157" s="46" t="s">
        <v>6299</v>
      </c>
      <c r="D3157" s="46" t="s">
        <v>217</v>
      </c>
      <c r="E3157" s="46" t="s">
        <v>8480</v>
      </c>
      <c r="F3157" s="46" t="s">
        <v>8534</v>
      </c>
      <c r="G3157" s="44" t="s">
        <v>8535</v>
      </c>
      <c r="H3157" s="44" t="s">
        <v>9</v>
      </c>
      <c r="I3157" s="46" t="s">
        <v>8765</v>
      </c>
      <c r="J3157" s="44">
        <v>11851</v>
      </c>
      <c r="N3157" s="46" t="s">
        <v>186</v>
      </c>
      <c r="O3157" s="46" t="s">
        <v>187</v>
      </c>
      <c r="P3157" s="46" t="s">
        <v>200</v>
      </c>
      <c r="Q3157" s="46" t="s">
        <v>7</v>
      </c>
      <c r="R3157" s="46" t="s">
        <v>4</v>
      </c>
      <c r="W3157" s="46" t="s">
        <v>201</v>
      </c>
      <c r="AA3157" s="46" t="s">
        <v>1090</v>
      </c>
      <c r="AB3157" s="46" t="s">
        <v>195</v>
      </c>
      <c r="AC3157" s="46" t="s">
        <v>8764</v>
      </c>
      <c r="AD3157" s="46" t="s">
        <v>201</v>
      </c>
      <c r="AE3157" s="46" t="e">
        <v>#N/A</v>
      </c>
    </row>
    <row r="3158" spans="1:31">
      <c r="A3158" s="46">
        <v>12</v>
      </c>
      <c r="B3158" s="46" t="s">
        <v>8522</v>
      </c>
      <c r="C3158" s="46" t="s">
        <v>6299</v>
      </c>
      <c r="D3158" s="46" t="s">
        <v>217</v>
      </c>
      <c r="E3158" s="46" t="s">
        <v>8480</v>
      </c>
      <c r="F3158" s="46" t="s">
        <v>2265</v>
      </c>
      <c r="G3158" s="44" t="s">
        <v>8537</v>
      </c>
      <c r="H3158" s="44" t="s">
        <v>3</v>
      </c>
      <c r="I3158" s="46" t="s">
        <v>8536</v>
      </c>
      <c r="J3158" s="44">
        <v>17196</v>
      </c>
      <c r="N3158" s="46" t="s">
        <v>186</v>
      </c>
      <c r="O3158" s="46" t="s">
        <v>187</v>
      </c>
      <c r="P3158" s="46" t="s">
        <v>193</v>
      </c>
      <c r="Q3158" s="46" t="s">
        <v>7</v>
      </c>
      <c r="R3158" s="46" t="s">
        <v>7</v>
      </c>
      <c r="W3158" s="46" t="s">
        <v>189</v>
      </c>
      <c r="AA3158" s="46" t="s">
        <v>1185</v>
      </c>
      <c r="AB3158" s="46" t="s">
        <v>195</v>
      </c>
      <c r="AC3158" s="46" t="s">
        <v>8756</v>
      </c>
      <c r="AD3158" s="46" t="s">
        <v>190</v>
      </c>
      <c r="AE3158" s="46" t="e">
        <v>#N/A</v>
      </c>
    </row>
    <row r="3159" spans="1:31">
      <c r="A3159" s="46">
        <v>13</v>
      </c>
      <c r="B3159" s="46" t="s">
        <v>8522</v>
      </c>
      <c r="C3159" s="46" t="s">
        <v>6299</v>
      </c>
      <c r="D3159" s="46" t="s">
        <v>217</v>
      </c>
      <c r="E3159" s="46" t="s">
        <v>8480</v>
      </c>
      <c r="F3159" s="46" t="s">
        <v>8536</v>
      </c>
      <c r="G3159" s="44" t="s">
        <v>8537</v>
      </c>
      <c r="H3159" s="44" t="s">
        <v>9</v>
      </c>
      <c r="I3159" s="46" t="s">
        <v>8766</v>
      </c>
      <c r="J3159" s="44">
        <v>3235</v>
      </c>
      <c r="N3159" s="46" t="s">
        <v>186</v>
      </c>
      <c r="O3159" s="46" t="s">
        <v>187</v>
      </c>
      <c r="P3159" s="46" t="s">
        <v>200</v>
      </c>
      <c r="Q3159" s="46" t="s">
        <v>7</v>
      </c>
      <c r="R3159" s="46" t="s">
        <v>7</v>
      </c>
      <c r="W3159" s="46" t="s">
        <v>201</v>
      </c>
      <c r="AA3159" s="46" t="s">
        <v>1185</v>
      </c>
      <c r="AB3159" s="46" t="s">
        <v>195</v>
      </c>
      <c r="AC3159" s="46" t="s">
        <v>8756</v>
      </c>
      <c r="AD3159" s="46" t="s">
        <v>201</v>
      </c>
      <c r="AE3159" s="46" t="e">
        <v>#N/A</v>
      </c>
    </row>
    <row r="3160" spans="1:31">
      <c r="A3160" s="46">
        <v>14</v>
      </c>
      <c r="B3160" s="46" t="s">
        <v>8522</v>
      </c>
      <c r="C3160" s="46" t="s">
        <v>6299</v>
      </c>
      <c r="D3160" s="46" t="s">
        <v>217</v>
      </c>
      <c r="E3160" s="46" t="s">
        <v>8480</v>
      </c>
      <c r="F3160" s="46" t="s">
        <v>2265</v>
      </c>
      <c r="G3160" s="44" t="s">
        <v>8527</v>
      </c>
      <c r="H3160" s="44" t="s">
        <v>3</v>
      </c>
      <c r="I3160" s="46" t="s">
        <v>8526</v>
      </c>
      <c r="J3160" s="44">
        <v>8095</v>
      </c>
      <c r="N3160" s="46" t="s">
        <v>186</v>
      </c>
      <c r="O3160" s="46" t="s">
        <v>187</v>
      </c>
      <c r="P3160" s="46" t="s">
        <v>193</v>
      </c>
      <c r="Q3160" s="46" t="s">
        <v>4</v>
      </c>
      <c r="R3160" s="46" t="s">
        <v>10</v>
      </c>
      <c r="W3160" s="46" t="s">
        <v>189</v>
      </c>
      <c r="AA3160" s="46" t="s">
        <v>1074</v>
      </c>
      <c r="AB3160" s="46" t="s">
        <v>34</v>
      </c>
      <c r="AC3160" s="46" t="s">
        <v>8756</v>
      </c>
      <c r="AD3160" s="46" t="s">
        <v>190</v>
      </c>
      <c r="AE3160" s="46" t="e">
        <v>#N/A</v>
      </c>
    </row>
    <row r="3161" spans="1:31">
      <c r="A3161" s="46">
        <v>15</v>
      </c>
      <c r="B3161" s="46" t="s">
        <v>8522</v>
      </c>
      <c r="C3161" s="46" t="s">
        <v>6299</v>
      </c>
      <c r="D3161" s="46" t="s">
        <v>217</v>
      </c>
      <c r="E3161" s="46" t="s">
        <v>8480</v>
      </c>
      <c r="F3161" s="46" t="s">
        <v>8526</v>
      </c>
      <c r="G3161" s="44" t="s">
        <v>8527</v>
      </c>
      <c r="H3161" s="44" t="s">
        <v>9</v>
      </c>
      <c r="I3161" s="46" t="s">
        <v>8767</v>
      </c>
      <c r="J3161" s="44">
        <v>40355</v>
      </c>
      <c r="N3161" s="46" t="s">
        <v>186</v>
      </c>
      <c r="O3161" s="46" t="s">
        <v>187</v>
      </c>
      <c r="P3161" s="46" t="s">
        <v>193</v>
      </c>
      <c r="Q3161" s="46" t="s">
        <v>4</v>
      </c>
      <c r="R3161" s="46" t="s">
        <v>10</v>
      </c>
      <c r="W3161" s="46" t="s">
        <v>189</v>
      </c>
      <c r="AA3161" s="46" t="s">
        <v>1074</v>
      </c>
      <c r="AB3161" s="46" t="s">
        <v>34</v>
      </c>
      <c r="AC3161" s="46" t="s">
        <v>8756</v>
      </c>
      <c r="AD3161" s="46" t="s">
        <v>201</v>
      </c>
      <c r="AE3161" s="46" t="e">
        <v>#N/A</v>
      </c>
    </row>
    <row r="3162" spans="1:31">
      <c r="A3162" s="46">
        <v>16</v>
      </c>
      <c r="B3162" s="46" t="s">
        <v>8522</v>
      </c>
      <c r="C3162" s="46" t="s">
        <v>6299</v>
      </c>
      <c r="D3162" s="46" t="s">
        <v>217</v>
      </c>
      <c r="E3162" s="46" t="s">
        <v>8480</v>
      </c>
      <c r="F3162" s="46" t="s">
        <v>8768</v>
      </c>
      <c r="G3162" s="44" t="s">
        <v>8541</v>
      </c>
      <c r="H3162" s="44" t="s">
        <v>3</v>
      </c>
      <c r="I3162" s="46" t="s">
        <v>8540</v>
      </c>
      <c r="J3162" s="44">
        <v>4133</v>
      </c>
      <c r="N3162" s="46" t="s">
        <v>186</v>
      </c>
      <c r="O3162" s="46" t="s">
        <v>187</v>
      </c>
      <c r="P3162" s="46" t="s">
        <v>193</v>
      </c>
      <c r="Q3162" s="46" t="s">
        <v>4</v>
      </c>
      <c r="R3162" s="46" t="s">
        <v>10</v>
      </c>
      <c r="W3162" s="46" t="s">
        <v>189</v>
      </c>
      <c r="AA3162" s="46" t="s">
        <v>1240</v>
      </c>
      <c r="AB3162" s="46" t="s">
        <v>195</v>
      </c>
      <c r="AC3162" s="46" t="s">
        <v>8769</v>
      </c>
      <c r="AD3162" s="46" t="s">
        <v>201</v>
      </c>
      <c r="AE3162" s="46" t="e">
        <v>#N/A</v>
      </c>
    </row>
    <row r="3163" spans="1:31">
      <c r="A3163" s="46">
        <v>17</v>
      </c>
      <c r="B3163" s="46" t="s">
        <v>8522</v>
      </c>
      <c r="C3163" s="46" t="s">
        <v>6299</v>
      </c>
      <c r="D3163" s="46" t="s">
        <v>217</v>
      </c>
      <c r="E3163" s="46" t="s">
        <v>8480</v>
      </c>
      <c r="F3163" s="46" t="s">
        <v>8768</v>
      </c>
      <c r="G3163" s="44" t="s">
        <v>8541</v>
      </c>
      <c r="H3163" s="44" t="s">
        <v>9</v>
      </c>
      <c r="I3163" s="46" t="s">
        <v>8770</v>
      </c>
      <c r="J3163" s="44">
        <v>4478</v>
      </c>
      <c r="N3163" s="46" t="s">
        <v>186</v>
      </c>
      <c r="O3163" s="46" t="s">
        <v>187</v>
      </c>
      <c r="P3163" s="46" t="s">
        <v>200</v>
      </c>
      <c r="Q3163" s="46" t="s">
        <v>4</v>
      </c>
      <c r="R3163" s="46" t="s">
        <v>10</v>
      </c>
      <c r="W3163" s="46" t="s">
        <v>201</v>
      </c>
      <c r="AA3163" s="46" t="s">
        <v>1240</v>
      </c>
      <c r="AB3163" s="46" t="s">
        <v>195</v>
      </c>
      <c r="AC3163" s="46" t="s">
        <v>8769</v>
      </c>
      <c r="AD3163" s="46" t="s">
        <v>201</v>
      </c>
      <c r="AE3163" s="46" t="e">
        <v>#N/A</v>
      </c>
    </row>
    <row r="3164" spans="1:31">
      <c r="A3164" s="46">
        <v>18</v>
      </c>
      <c r="B3164" s="46" t="s">
        <v>8522</v>
      </c>
      <c r="C3164" s="46" t="s">
        <v>6299</v>
      </c>
      <c r="D3164" s="46" t="s">
        <v>217</v>
      </c>
      <c r="E3164" s="46" t="s">
        <v>8480</v>
      </c>
      <c r="F3164" s="46" t="s">
        <v>8768</v>
      </c>
      <c r="G3164" s="44" t="s">
        <v>8541</v>
      </c>
      <c r="H3164" s="44" t="s">
        <v>5</v>
      </c>
      <c r="I3164" s="46" t="s">
        <v>8771</v>
      </c>
      <c r="J3164" s="44">
        <v>22824</v>
      </c>
      <c r="N3164" s="46" t="s">
        <v>186</v>
      </c>
      <c r="O3164" s="46" t="s">
        <v>187</v>
      </c>
      <c r="P3164" s="46" t="s">
        <v>200</v>
      </c>
      <c r="Q3164" s="46" t="s">
        <v>4</v>
      </c>
      <c r="R3164" s="46" t="s">
        <v>10</v>
      </c>
      <c r="W3164" s="46" t="s">
        <v>201</v>
      </c>
      <c r="AA3164" s="46" t="s">
        <v>1240</v>
      </c>
      <c r="AB3164" s="46" t="s">
        <v>195</v>
      </c>
      <c r="AC3164" s="46" t="s">
        <v>8769</v>
      </c>
      <c r="AD3164" s="46" t="s">
        <v>201</v>
      </c>
    </row>
    <row r="3165" spans="1:31">
      <c r="A3165" s="46">
        <v>19</v>
      </c>
      <c r="B3165" s="46" t="s">
        <v>8522</v>
      </c>
      <c r="C3165" s="46" t="s">
        <v>6299</v>
      </c>
      <c r="D3165" s="46" t="s">
        <v>217</v>
      </c>
      <c r="E3165" s="46" t="s">
        <v>8480</v>
      </c>
      <c r="F3165" s="46" t="s">
        <v>8768</v>
      </c>
      <c r="G3165" s="44" t="s">
        <v>8541</v>
      </c>
      <c r="H3165" s="44" t="s">
        <v>3</v>
      </c>
      <c r="I3165" s="46" t="s">
        <v>8772</v>
      </c>
      <c r="J3165" s="44">
        <v>36322</v>
      </c>
      <c r="N3165" s="46" t="s">
        <v>186</v>
      </c>
      <c r="O3165" s="46" t="s">
        <v>187</v>
      </c>
      <c r="P3165" s="46" t="s">
        <v>200</v>
      </c>
      <c r="Q3165" s="46" t="s">
        <v>4</v>
      </c>
      <c r="R3165" s="46" t="s">
        <v>10</v>
      </c>
      <c r="W3165" s="46" t="s">
        <v>201</v>
      </c>
      <c r="AA3165" s="46" t="s">
        <v>1240</v>
      </c>
      <c r="AB3165" s="46" t="s">
        <v>195</v>
      </c>
      <c r="AC3165" s="46" t="s">
        <v>8769</v>
      </c>
      <c r="AD3165" s="46" t="s">
        <v>201</v>
      </c>
      <c r="AE3165" s="46" t="e">
        <v>#N/A</v>
      </c>
    </row>
    <row r="3166" spans="1:31">
      <c r="A3166" s="46">
        <v>20</v>
      </c>
      <c r="B3166" s="46" t="s">
        <v>8522</v>
      </c>
      <c r="C3166" s="46" t="s">
        <v>6299</v>
      </c>
      <c r="D3166" s="46" t="s">
        <v>217</v>
      </c>
      <c r="E3166" s="46" t="s">
        <v>8480</v>
      </c>
      <c r="F3166" s="46" t="s">
        <v>8768</v>
      </c>
      <c r="G3166" s="44" t="s">
        <v>8538</v>
      </c>
      <c r="H3166" s="44" t="s">
        <v>8</v>
      </c>
      <c r="I3166" s="46" t="s">
        <v>8773</v>
      </c>
      <c r="J3166" s="44">
        <v>48907</v>
      </c>
      <c r="N3166" s="46" t="s">
        <v>186</v>
      </c>
      <c r="O3166" s="46" t="s">
        <v>187</v>
      </c>
      <c r="P3166" s="46" t="s">
        <v>200</v>
      </c>
      <c r="Q3166" s="46" t="s">
        <v>4</v>
      </c>
      <c r="R3166" s="46" t="s">
        <v>10</v>
      </c>
      <c r="W3166" s="46" t="s">
        <v>201</v>
      </c>
      <c r="AA3166" s="46" t="s">
        <v>8774</v>
      </c>
      <c r="AB3166" s="46" t="s">
        <v>195</v>
      </c>
      <c r="AC3166" s="46" t="s">
        <v>8775</v>
      </c>
      <c r="AD3166" s="46" t="s">
        <v>201</v>
      </c>
    </row>
    <row r="3167" spans="1:31">
      <c r="A3167" s="46">
        <v>21</v>
      </c>
      <c r="B3167" s="46" t="s">
        <v>8522</v>
      </c>
      <c r="C3167" s="46" t="s">
        <v>6299</v>
      </c>
      <c r="D3167" s="46" t="s">
        <v>217</v>
      </c>
      <c r="E3167" s="46" t="s">
        <v>8480</v>
      </c>
      <c r="F3167" s="46" t="s">
        <v>8768</v>
      </c>
      <c r="G3167" s="44" t="s">
        <v>8538</v>
      </c>
      <c r="H3167" s="44" t="s">
        <v>8</v>
      </c>
      <c r="I3167" s="46" t="s">
        <v>8776</v>
      </c>
      <c r="J3167" s="44">
        <v>41565</v>
      </c>
      <c r="N3167" s="46" t="s">
        <v>186</v>
      </c>
      <c r="O3167" s="46" t="s">
        <v>187</v>
      </c>
      <c r="P3167" s="46" t="s">
        <v>200</v>
      </c>
      <c r="Q3167" s="46" t="s">
        <v>4</v>
      </c>
      <c r="R3167" s="46" t="s">
        <v>10</v>
      </c>
      <c r="W3167" s="46" t="s">
        <v>201</v>
      </c>
      <c r="AA3167" s="46" t="s">
        <v>8774</v>
      </c>
      <c r="AB3167" s="46" t="s">
        <v>195</v>
      </c>
      <c r="AC3167" s="46" t="s">
        <v>8775</v>
      </c>
      <c r="AD3167" s="46" t="s">
        <v>201</v>
      </c>
    </row>
    <row r="3168" spans="1:31">
      <c r="A3168" s="46">
        <v>22</v>
      </c>
      <c r="B3168" s="46" t="s">
        <v>8522</v>
      </c>
      <c r="C3168" s="46" t="s">
        <v>6299</v>
      </c>
      <c r="D3168" s="46" t="s">
        <v>217</v>
      </c>
      <c r="E3168" s="46" t="s">
        <v>8480</v>
      </c>
      <c r="F3168" s="46" t="s">
        <v>8768</v>
      </c>
      <c r="G3168" s="44" t="s">
        <v>8538</v>
      </c>
      <c r="H3168" s="44" t="s">
        <v>8</v>
      </c>
      <c r="I3168" s="46" t="s">
        <v>8777</v>
      </c>
      <c r="J3168" s="44">
        <v>48228</v>
      </c>
      <c r="N3168" s="46" t="s">
        <v>186</v>
      </c>
      <c r="O3168" s="46" t="s">
        <v>187</v>
      </c>
      <c r="P3168" s="46" t="s">
        <v>200</v>
      </c>
      <c r="Q3168" s="46" t="s">
        <v>4</v>
      </c>
      <c r="R3168" s="46" t="s">
        <v>10</v>
      </c>
      <c r="W3168" s="46" t="s">
        <v>201</v>
      </c>
      <c r="AA3168" s="46" t="s">
        <v>8774</v>
      </c>
      <c r="AB3168" s="46" t="s">
        <v>195</v>
      </c>
      <c r="AC3168" s="46" t="s">
        <v>8775</v>
      </c>
      <c r="AD3168" s="46" t="s">
        <v>201</v>
      </c>
    </row>
    <row r="3169" spans="1:31">
      <c r="A3169" s="46">
        <v>23</v>
      </c>
      <c r="B3169" s="46" t="s">
        <v>8522</v>
      </c>
      <c r="C3169" s="46" t="s">
        <v>6299</v>
      </c>
      <c r="D3169" s="46" t="s">
        <v>217</v>
      </c>
      <c r="E3169" s="46" t="s">
        <v>8480</v>
      </c>
      <c r="F3169" s="46" t="s">
        <v>8768</v>
      </c>
      <c r="G3169" s="44" t="s">
        <v>8538</v>
      </c>
      <c r="H3169" s="44" t="s">
        <v>3</v>
      </c>
      <c r="I3169" s="46" t="s">
        <v>219</v>
      </c>
      <c r="J3169" s="44">
        <v>9952</v>
      </c>
      <c r="N3169" s="46" t="s">
        <v>186</v>
      </c>
      <c r="O3169" s="46" t="s">
        <v>187</v>
      </c>
      <c r="P3169" s="46" t="s">
        <v>200</v>
      </c>
      <c r="Q3169" s="46" t="s">
        <v>4</v>
      </c>
      <c r="R3169" s="46" t="s">
        <v>10</v>
      </c>
      <c r="W3169" s="46" t="s">
        <v>201</v>
      </c>
      <c r="AA3169" s="46" t="s">
        <v>8774</v>
      </c>
      <c r="AB3169" s="46" t="s">
        <v>195</v>
      </c>
      <c r="AC3169" s="46" t="s">
        <v>8775</v>
      </c>
      <c r="AD3169" s="46" t="s">
        <v>201</v>
      </c>
      <c r="AE3169" s="46" t="e">
        <v>#N/A</v>
      </c>
    </row>
    <row r="3170" spans="1:31">
      <c r="A3170" s="46">
        <v>24</v>
      </c>
      <c r="B3170" s="46" t="s">
        <v>8522</v>
      </c>
      <c r="C3170" s="46" t="s">
        <v>6299</v>
      </c>
      <c r="D3170" s="46" t="s">
        <v>217</v>
      </c>
      <c r="E3170" s="46" t="s">
        <v>8480</v>
      </c>
      <c r="F3170" s="46" t="s">
        <v>8768</v>
      </c>
      <c r="G3170" s="44" t="s">
        <v>8538</v>
      </c>
      <c r="H3170" s="44" t="s">
        <v>3</v>
      </c>
      <c r="I3170" s="46" t="s">
        <v>8778</v>
      </c>
      <c r="J3170" s="44">
        <v>9707</v>
      </c>
      <c r="N3170" s="46" t="s">
        <v>186</v>
      </c>
      <c r="O3170" s="46" t="s">
        <v>187</v>
      </c>
      <c r="P3170" s="46" t="s">
        <v>200</v>
      </c>
      <c r="Q3170" s="46" t="s">
        <v>4</v>
      </c>
      <c r="R3170" s="46" t="s">
        <v>10</v>
      </c>
      <c r="W3170" s="46" t="s">
        <v>201</v>
      </c>
      <c r="AA3170" s="46" t="s">
        <v>8774</v>
      </c>
      <c r="AB3170" s="46" t="s">
        <v>195</v>
      </c>
      <c r="AC3170" s="46" t="s">
        <v>8775</v>
      </c>
      <c r="AD3170" s="46" t="s">
        <v>201</v>
      </c>
      <c r="AE3170" s="46" t="e">
        <v>#N/A</v>
      </c>
    </row>
    <row r="3171" spans="1:31">
      <c r="A3171" s="46">
        <v>25</v>
      </c>
      <c r="B3171" s="46" t="s">
        <v>8522</v>
      </c>
      <c r="C3171" s="46" t="s">
        <v>6299</v>
      </c>
      <c r="D3171" s="46" t="s">
        <v>217</v>
      </c>
      <c r="E3171" s="46" t="s">
        <v>8480</v>
      </c>
      <c r="F3171" s="46" t="s">
        <v>8768</v>
      </c>
      <c r="G3171" s="44" t="s">
        <v>8538</v>
      </c>
      <c r="H3171" s="44" t="s">
        <v>9</v>
      </c>
      <c r="I3171" s="46" t="s">
        <v>8779</v>
      </c>
      <c r="J3171" s="44">
        <v>9519</v>
      </c>
      <c r="N3171" s="46" t="s">
        <v>186</v>
      </c>
      <c r="O3171" s="46" t="s">
        <v>187</v>
      </c>
      <c r="P3171" s="46" t="s">
        <v>200</v>
      </c>
      <c r="Q3171" s="46" t="s">
        <v>4</v>
      </c>
      <c r="R3171" s="46" t="s">
        <v>10</v>
      </c>
      <c r="W3171" s="46" t="s">
        <v>201</v>
      </c>
      <c r="AA3171" s="46" t="s">
        <v>8774</v>
      </c>
      <c r="AB3171" s="46" t="s">
        <v>195</v>
      </c>
      <c r="AC3171" s="46" t="s">
        <v>8775</v>
      </c>
      <c r="AD3171" s="46" t="s">
        <v>201</v>
      </c>
      <c r="AE3171" s="46" t="e">
        <v>#N/A</v>
      </c>
    </row>
    <row r="3172" spans="1:31">
      <c r="A3172" s="46">
        <v>26</v>
      </c>
      <c r="B3172" s="46" t="s">
        <v>8522</v>
      </c>
      <c r="C3172" s="46" t="s">
        <v>6299</v>
      </c>
      <c r="D3172" s="46" t="s">
        <v>217</v>
      </c>
      <c r="E3172" s="46" t="s">
        <v>8480</v>
      </c>
      <c r="F3172" s="46" t="s">
        <v>8768</v>
      </c>
      <c r="G3172" s="44" t="s">
        <v>8538</v>
      </c>
      <c r="H3172" s="44" t="s">
        <v>9</v>
      </c>
      <c r="I3172" s="46" t="s">
        <v>8780</v>
      </c>
      <c r="J3172" s="44">
        <v>18565</v>
      </c>
      <c r="N3172" s="46" t="s">
        <v>186</v>
      </c>
      <c r="O3172" s="46" t="s">
        <v>187</v>
      </c>
      <c r="P3172" s="46" t="s">
        <v>200</v>
      </c>
      <c r="Q3172" s="46" t="s">
        <v>4</v>
      </c>
      <c r="R3172" s="46" t="s">
        <v>10</v>
      </c>
      <c r="W3172" s="46" t="s">
        <v>201</v>
      </c>
      <c r="AA3172" s="46" t="s">
        <v>8774</v>
      </c>
      <c r="AB3172" s="46" t="s">
        <v>195</v>
      </c>
      <c r="AC3172" s="46" t="s">
        <v>8775</v>
      </c>
      <c r="AD3172" s="46" t="s">
        <v>201</v>
      </c>
      <c r="AE3172" s="46" t="e">
        <v>#N/A</v>
      </c>
    </row>
    <row r="3173" spans="1:31">
      <c r="A3173" s="46">
        <v>27</v>
      </c>
      <c r="B3173" s="46" t="s">
        <v>8522</v>
      </c>
      <c r="C3173" s="46" t="s">
        <v>6299</v>
      </c>
      <c r="D3173" s="46" t="s">
        <v>217</v>
      </c>
      <c r="E3173" s="46" t="s">
        <v>8480</v>
      </c>
      <c r="F3173" s="46" t="s">
        <v>8768</v>
      </c>
      <c r="G3173" s="44" t="s">
        <v>8538</v>
      </c>
      <c r="H3173" s="44" t="s">
        <v>3</v>
      </c>
      <c r="I3173" s="46" t="s">
        <v>8781</v>
      </c>
      <c r="J3173" s="44">
        <v>10067</v>
      </c>
      <c r="N3173" s="46" t="s">
        <v>186</v>
      </c>
      <c r="O3173" s="46" t="s">
        <v>187</v>
      </c>
      <c r="P3173" s="46" t="s">
        <v>200</v>
      </c>
      <c r="Q3173" s="46" t="s">
        <v>4</v>
      </c>
      <c r="R3173" s="46" t="s">
        <v>10</v>
      </c>
      <c r="W3173" s="46" t="s">
        <v>201</v>
      </c>
      <c r="AA3173" s="46" t="s">
        <v>8774</v>
      </c>
      <c r="AB3173" s="46" t="s">
        <v>195</v>
      </c>
      <c r="AC3173" s="46" t="s">
        <v>8775</v>
      </c>
      <c r="AD3173" s="46" t="s">
        <v>201</v>
      </c>
      <c r="AE3173" s="46" t="e">
        <v>#N/A</v>
      </c>
    </row>
    <row r="3174" spans="1:31">
      <c r="A3174" s="46">
        <v>28</v>
      </c>
      <c r="B3174" s="46" t="s">
        <v>8522</v>
      </c>
      <c r="C3174" s="46" t="s">
        <v>6299</v>
      </c>
      <c r="D3174" s="46" t="s">
        <v>217</v>
      </c>
      <c r="E3174" s="46" t="s">
        <v>8480</v>
      </c>
      <c r="F3174" s="46" t="s">
        <v>8768</v>
      </c>
      <c r="G3174" s="44" t="s">
        <v>8538</v>
      </c>
      <c r="H3174" s="44" t="s">
        <v>5</v>
      </c>
      <c r="I3174" s="46" t="s">
        <v>8782</v>
      </c>
      <c r="J3174" s="44">
        <v>36776</v>
      </c>
      <c r="N3174" s="46" t="s">
        <v>186</v>
      </c>
      <c r="O3174" s="46" t="s">
        <v>187</v>
      </c>
      <c r="P3174" s="46" t="s">
        <v>200</v>
      </c>
      <c r="Q3174" s="46" t="s">
        <v>4</v>
      </c>
      <c r="R3174" s="46" t="s">
        <v>10</v>
      </c>
      <c r="W3174" s="46" t="s">
        <v>201</v>
      </c>
      <c r="AA3174" s="46" t="s">
        <v>8774</v>
      </c>
      <c r="AB3174" s="46" t="s">
        <v>195</v>
      </c>
      <c r="AC3174" s="46" t="s">
        <v>8775</v>
      </c>
      <c r="AD3174" s="46" t="s">
        <v>201</v>
      </c>
    </row>
    <row r="3175" spans="1:31">
      <c r="A3175" s="46">
        <v>29</v>
      </c>
      <c r="B3175" s="46" t="s">
        <v>8522</v>
      </c>
      <c r="C3175" s="46" t="s">
        <v>6299</v>
      </c>
      <c r="D3175" s="46" t="s">
        <v>217</v>
      </c>
      <c r="E3175" s="46" t="s">
        <v>8480</v>
      </c>
      <c r="F3175" s="46" t="s">
        <v>8768</v>
      </c>
      <c r="G3175" s="44" t="s">
        <v>8543</v>
      </c>
      <c r="H3175" s="44" t="s">
        <v>3</v>
      </c>
      <c r="I3175" s="46" t="s">
        <v>8542</v>
      </c>
      <c r="J3175" s="44">
        <v>9065</v>
      </c>
      <c r="N3175" s="46" t="s">
        <v>186</v>
      </c>
      <c r="O3175" s="46" t="s">
        <v>187</v>
      </c>
      <c r="P3175" s="46" t="s">
        <v>200</v>
      </c>
      <c r="Q3175" s="46" t="s">
        <v>4</v>
      </c>
      <c r="R3175" s="46" t="s">
        <v>10</v>
      </c>
      <c r="W3175" s="46" t="s">
        <v>201</v>
      </c>
      <c r="AA3175" s="46" t="s">
        <v>1700</v>
      </c>
      <c r="AB3175" s="46" t="s">
        <v>195</v>
      </c>
      <c r="AC3175" s="46" t="s">
        <v>8783</v>
      </c>
      <c r="AD3175" s="46" t="s">
        <v>201</v>
      </c>
      <c r="AE3175" s="46" t="e">
        <v>#N/A</v>
      </c>
    </row>
    <row r="3176" spans="1:31">
      <c r="A3176" s="46">
        <v>30</v>
      </c>
      <c r="B3176" s="46" t="s">
        <v>8522</v>
      </c>
      <c r="C3176" s="46" t="s">
        <v>6299</v>
      </c>
      <c r="D3176" s="46" t="s">
        <v>217</v>
      </c>
      <c r="E3176" s="46" t="s">
        <v>8480</v>
      </c>
      <c r="F3176" s="46" t="s">
        <v>8768</v>
      </c>
      <c r="G3176" s="44" t="s">
        <v>8543</v>
      </c>
      <c r="H3176" s="44" t="s">
        <v>8</v>
      </c>
      <c r="I3176" s="46" t="s">
        <v>8784</v>
      </c>
      <c r="J3176" s="44">
        <v>33283</v>
      </c>
      <c r="N3176" s="46" t="s">
        <v>186</v>
      </c>
      <c r="O3176" s="46" t="s">
        <v>187</v>
      </c>
      <c r="P3176" s="46" t="s">
        <v>200</v>
      </c>
      <c r="Q3176" s="46" t="s">
        <v>4</v>
      </c>
      <c r="R3176" s="46" t="s">
        <v>10</v>
      </c>
      <c r="W3176" s="46" t="s">
        <v>201</v>
      </c>
      <c r="AA3176" s="46" t="s">
        <v>1700</v>
      </c>
      <c r="AB3176" s="46" t="s">
        <v>195</v>
      </c>
      <c r="AC3176" s="46" t="s">
        <v>8783</v>
      </c>
      <c r="AD3176" s="46" t="s">
        <v>201</v>
      </c>
    </row>
    <row r="3177" spans="1:31">
      <c r="A3177" s="46">
        <v>31</v>
      </c>
      <c r="B3177" s="46" t="s">
        <v>8522</v>
      </c>
      <c r="C3177" s="46" t="s">
        <v>6299</v>
      </c>
      <c r="D3177" s="46" t="s">
        <v>217</v>
      </c>
      <c r="E3177" s="46" t="s">
        <v>8480</v>
      </c>
      <c r="F3177" s="46" t="s">
        <v>8768</v>
      </c>
      <c r="G3177" s="44" t="s">
        <v>8543</v>
      </c>
      <c r="H3177" s="44" t="s">
        <v>9</v>
      </c>
      <c r="I3177" s="46" t="s">
        <v>8785</v>
      </c>
      <c r="J3177" s="44">
        <v>31593</v>
      </c>
      <c r="N3177" s="46" t="s">
        <v>186</v>
      </c>
      <c r="O3177" s="46" t="s">
        <v>187</v>
      </c>
      <c r="P3177" s="46" t="s">
        <v>200</v>
      </c>
      <c r="Q3177" s="46" t="s">
        <v>4</v>
      </c>
      <c r="R3177" s="46" t="s">
        <v>10</v>
      </c>
      <c r="W3177" s="46" t="s">
        <v>201</v>
      </c>
      <c r="AA3177" s="46" t="s">
        <v>1700</v>
      </c>
      <c r="AB3177" s="46" t="s">
        <v>195</v>
      </c>
      <c r="AC3177" s="46" t="s">
        <v>8783</v>
      </c>
      <c r="AD3177" s="46" t="s">
        <v>201</v>
      </c>
      <c r="AE3177" s="46" t="e">
        <v>#N/A</v>
      </c>
    </row>
    <row r="3178" spans="1:31">
      <c r="A3178" s="46">
        <v>32</v>
      </c>
      <c r="B3178" s="46" t="s">
        <v>8522</v>
      </c>
      <c r="C3178" s="46" t="s">
        <v>6008</v>
      </c>
      <c r="D3178" s="46" t="s">
        <v>217</v>
      </c>
      <c r="E3178" s="46" t="s">
        <v>8480</v>
      </c>
      <c r="F3178" s="46" t="s">
        <v>8786</v>
      </c>
      <c r="G3178" s="44" t="s">
        <v>8550</v>
      </c>
      <c r="H3178" s="44" t="s">
        <v>3</v>
      </c>
      <c r="I3178" s="46" t="s">
        <v>8549</v>
      </c>
      <c r="J3178" s="44">
        <v>13738</v>
      </c>
      <c r="N3178" s="46" t="s">
        <v>186</v>
      </c>
      <c r="O3178" s="46" t="s">
        <v>187</v>
      </c>
      <c r="P3178" s="46" t="s">
        <v>193</v>
      </c>
      <c r="Q3178" s="46" t="s">
        <v>7</v>
      </c>
      <c r="R3178" s="46" t="s">
        <v>7</v>
      </c>
      <c r="W3178" s="46" t="s">
        <v>189</v>
      </c>
      <c r="X3178" s="46" t="s">
        <v>8787</v>
      </c>
      <c r="AA3178" s="46" t="s">
        <v>8774</v>
      </c>
      <c r="AB3178" s="46" t="s">
        <v>34</v>
      </c>
      <c r="AC3178" s="46" t="s">
        <v>8788</v>
      </c>
      <c r="AD3178" s="46" t="s">
        <v>201</v>
      </c>
      <c r="AE3178" s="46" t="e">
        <v>#N/A</v>
      </c>
    </row>
    <row r="3179" spans="1:31">
      <c r="A3179" s="46">
        <v>33</v>
      </c>
      <c r="B3179" s="46" t="s">
        <v>8522</v>
      </c>
      <c r="C3179" s="46" t="s">
        <v>6008</v>
      </c>
      <c r="D3179" s="46" t="s">
        <v>217</v>
      </c>
      <c r="E3179" s="46" t="s">
        <v>8480</v>
      </c>
      <c r="F3179" s="46" t="s">
        <v>8549</v>
      </c>
      <c r="G3179" s="44" t="s">
        <v>8550</v>
      </c>
      <c r="H3179" s="44" t="s">
        <v>3</v>
      </c>
      <c r="I3179" s="46" t="s">
        <v>8787</v>
      </c>
      <c r="J3179" s="44">
        <v>13903</v>
      </c>
      <c r="N3179" s="46" t="s">
        <v>186</v>
      </c>
      <c r="O3179" s="46" t="s">
        <v>187</v>
      </c>
      <c r="P3179" s="46" t="s">
        <v>193</v>
      </c>
      <c r="Q3179" s="46" t="s">
        <v>7</v>
      </c>
      <c r="R3179" s="46" t="s">
        <v>7</v>
      </c>
      <c r="W3179" s="46" t="s">
        <v>189</v>
      </c>
      <c r="AA3179" s="46" t="s">
        <v>8774</v>
      </c>
      <c r="AB3179" s="46" t="s">
        <v>34</v>
      </c>
      <c r="AC3179" s="46" t="s">
        <v>8788</v>
      </c>
      <c r="AD3179" s="46" t="s">
        <v>201</v>
      </c>
    </row>
    <row r="3180" spans="1:31">
      <c r="A3180" s="46">
        <v>34</v>
      </c>
      <c r="B3180" s="46" t="s">
        <v>8522</v>
      </c>
      <c r="C3180" s="46" t="s">
        <v>6008</v>
      </c>
      <c r="D3180" s="46" t="s">
        <v>217</v>
      </c>
      <c r="E3180" s="46" t="s">
        <v>8480</v>
      </c>
      <c r="F3180" s="46" t="s">
        <v>8786</v>
      </c>
      <c r="G3180" s="44" t="s">
        <v>8554</v>
      </c>
      <c r="H3180" s="44" t="s">
        <v>3</v>
      </c>
      <c r="I3180" s="46" t="s">
        <v>8553</v>
      </c>
      <c r="J3180" s="44">
        <v>16076</v>
      </c>
      <c r="N3180" s="46" t="s">
        <v>186</v>
      </c>
      <c r="O3180" s="46" t="s">
        <v>187</v>
      </c>
      <c r="P3180" s="46" t="s">
        <v>188</v>
      </c>
      <c r="Q3180" s="46" t="s">
        <v>7</v>
      </c>
      <c r="R3180" s="46" t="s">
        <v>10</v>
      </c>
      <c r="W3180" s="46" t="s">
        <v>189</v>
      </c>
      <c r="X3180" s="46" t="s">
        <v>8789</v>
      </c>
      <c r="AA3180" s="46" t="s">
        <v>1090</v>
      </c>
      <c r="AB3180" s="46" t="s">
        <v>34</v>
      </c>
      <c r="AC3180" s="46" t="s">
        <v>8790</v>
      </c>
      <c r="AD3180" s="46" t="s">
        <v>201</v>
      </c>
      <c r="AE3180" s="46" t="e">
        <v>#N/A</v>
      </c>
    </row>
    <row r="3181" spans="1:31">
      <c r="A3181" s="46">
        <v>35</v>
      </c>
      <c r="B3181" s="46" t="s">
        <v>8522</v>
      </c>
      <c r="C3181" s="46" t="s">
        <v>6008</v>
      </c>
      <c r="D3181" s="46" t="s">
        <v>217</v>
      </c>
      <c r="E3181" s="46" t="s">
        <v>8480</v>
      </c>
      <c r="F3181" s="46" t="s">
        <v>8553</v>
      </c>
      <c r="G3181" s="44" t="s">
        <v>8554</v>
      </c>
      <c r="H3181" s="44" t="s">
        <v>5</v>
      </c>
      <c r="I3181" s="46" t="s">
        <v>8789</v>
      </c>
      <c r="J3181" s="44">
        <v>11728</v>
      </c>
      <c r="N3181" s="46" t="s">
        <v>186</v>
      </c>
      <c r="O3181" s="46" t="s">
        <v>187</v>
      </c>
      <c r="P3181" s="46" t="s">
        <v>188</v>
      </c>
      <c r="Q3181" s="46" t="s">
        <v>7</v>
      </c>
      <c r="R3181" s="46" t="s">
        <v>10</v>
      </c>
      <c r="W3181" s="46" t="s">
        <v>189</v>
      </c>
      <c r="AA3181" s="46" t="s">
        <v>1090</v>
      </c>
      <c r="AB3181" s="46" t="s">
        <v>34</v>
      </c>
      <c r="AC3181" s="46" t="s">
        <v>8790</v>
      </c>
      <c r="AD3181" s="46" t="s">
        <v>201</v>
      </c>
    </row>
    <row r="3182" spans="1:31">
      <c r="A3182" s="46">
        <v>36</v>
      </c>
      <c r="B3182" s="46" t="s">
        <v>8522</v>
      </c>
      <c r="C3182" s="46" t="s">
        <v>6008</v>
      </c>
      <c r="D3182" s="46" t="s">
        <v>217</v>
      </c>
      <c r="E3182" s="46" t="s">
        <v>8480</v>
      </c>
      <c r="F3182" s="46" t="s">
        <v>8553</v>
      </c>
      <c r="G3182" s="44" t="s">
        <v>8554</v>
      </c>
      <c r="H3182" s="44" t="s">
        <v>5</v>
      </c>
      <c r="I3182" s="46" t="s">
        <v>8791</v>
      </c>
      <c r="J3182" s="44">
        <v>16173</v>
      </c>
      <c r="N3182" s="46" t="s">
        <v>186</v>
      </c>
      <c r="O3182" s="46" t="s">
        <v>187</v>
      </c>
      <c r="P3182" s="46" t="s">
        <v>188</v>
      </c>
      <c r="Q3182" s="46" t="s">
        <v>7</v>
      </c>
      <c r="R3182" s="46" t="s">
        <v>10</v>
      </c>
      <c r="W3182" s="46" t="s">
        <v>189</v>
      </c>
      <c r="AA3182" s="46" t="s">
        <v>1090</v>
      </c>
      <c r="AB3182" s="46" t="s">
        <v>34</v>
      </c>
      <c r="AC3182" s="46" t="s">
        <v>8790</v>
      </c>
      <c r="AD3182" s="46" t="s">
        <v>201</v>
      </c>
    </row>
    <row r="3183" spans="1:31">
      <c r="A3183" s="46">
        <v>37</v>
      </c>
      <c r="B3183" s="46" t="s">
        <v>8522</v>
      </c>
      <c r="C3183" s="46" t="s">
        <v>6008</v>
      </c>
      <c r="D3183" s="46" t="s">
        <v>217</v>
      </c>
      <c r="E3183" s="46" t="s">
        <v>8480</v>
      </c>
      <c r="F3183" s="46" t="s">
        <v>8786</v>
      </c>
      <c r="G3183" s="44" t="s">
        <v>8557</v>
      </c>
      <c r="H3183" s="44" t="s">
        <v>3</v>
      </c>
      <c r="I3183" s="46" t="s">
        <v>8556</v>
      </c>
      <c r="J3183" s="44">
        <v>14375</v>
      </c>
      <c r="N3183" s="46" t="s">
        <v>186</v>
      </c>
      <c r="O3183" s="46" t="s">
        <v>187</v>
      </c>
      <c r="P3183" s="46" t="s">
        <v>193</v>
      </c>
      <c r="Q3183" s="46" t="s">
        <v>10</v>
      </c>
      <c r="R3183" s="46" t="s">
        <v>10</v>
      </c>
      <c r="W3183" s="46" t="s">
        <v>189</v>
      </c>
      <c r="X3183" s="46" t="s">
        <v>8792</v>
      </c>
      <c r="AA3183" s="46" t="s">
        <v>1416</v>
      </c>
      <c r="AB3183" s="46" t="s">
        <v>34</v>
      </c>
      <c r="AC3183" s="46" t="s">
        <v>8793</v>
      </c>
      <c r="AD3183" s="46" t="s">
        <v>190</v>
      </c>
      <c r="AE3183" s="46" t="e">
        <v>#N/A</v>
      </c>
    </row>
    <row r="3184" spans="1:31">
      <c r="A3184" s="46">
        <v>38</v>
      </c>
      <c r="B3184" s="46" t="s">
        <v>8522</v>
      </c>
      <c r="C3184" s="46" t="s">
        <v>6008</v>
      </c>
      <c r="D3184" s="46" t="s">
        <v>217</v>
      </c>
      <c r="E3184" s="46" t="s">
        <v>8480</v>
      </c>
      <c r="F3184" s="46" t="s">
        <v>8556</v>
      </c>
      <c r="G3184" s="44" t="s">
        <v>8557</v>
      </c>
      <c r="H3184" s="44" t="s">
        <v>9</v>
      </c>
      <c r="I3184" s="46" t="s">
        <v>8792</v>
      </c>
      <c r="J3184" s="44">
        <v>11739</v>
      </c>
      <c r="N3184" s="46" t="s">
        <v>186</v>
      </c>
      <c r="O3184" s="46" t="s">
        <v>187</v>
      </c>
      <c r="P3184" s="46" t="s">
        <v>193</v>
      </c>
      <c r="Q3184" s="46" t="s">
        <v>10</v>
      </c>
      <c r="R3184" s="46" t="s">
        <v>10</v>
      </c>
      <c r="W3184" s="46" t="s">
        <v>189</v>
      </c>
      <c r="AA3184" s="46" t="s">
        <v>1416</v>
      </c>
      <c r="AB3184" s="46" t="s">
        <v>34</v>
      </c>
      <c r="AC3184" s="46" t="s">
        <v>8793</v>
      </c>
      <c r="AD3184" s="46" t="s">
        <v>201</v>
      </c>
      <c r="AE3184" s="46" t="e">
        <v>#N/A</v>
      </c>
    </row>
    <row r="3185" spans="1:31">
      <c r="A3185" s="46">
        <v>39</v>
      </c>
      <c r="B3185" s="46" t="s">
        <v>8522</v>
      </c>
      <c r="C3185" s="46" t="s">
        <v>6008</v>
      </c>
      <c r="D3185" s="46" t="s">
        <v>217</v>
      </c>
      <c r="E3185" s="46" t="s">
        <v>8480</v>
      </c>
      <c r="F3185" s="46" t="s">
        <v>8556</v>
      </c>
      <c r="G3185" s="44" t="s">
        <v>8557</v>
      </c>
      <c r="H3185" s="44" t="s">
        <v>8</v>
      </c>
      <c r="I3185" s="46" t="s">
        <v>8794</v>
      </c>
      <c r="J3185" s="44">
        <v>14814</v>
      </c>
      <c r="N3185" s="46" t="s">
        <v>186</v>
      </c>
      <c r="O3185" s="46" t="s">
        <v>187</v>
      </c>
      <c r="P3185" s="46" t="s">
        <v>200</v>
      </c>
      <c r="Q3185" s="46" t="s">
        <v>10</v>
      </c>
      <c r="R3185" s="46" t="s">
        <v>10</v>
      </c>
      <c r="W3185" s="46" t="s">
        <v>201</v>
      </c>
      <c r="AA3185" s="46" t="s">
        <v>1416</v>
      </c>
      <c r="AB3185" s="46" t="s">
        <v>34</v>
      </c>
      <c r="AC3185" s="46" t="s">
        <v>8793</v>
      </c>
      <c r="AD3185" s="46" t="s">
        <v>201</v>
      </c>
    </row>
    <row r="3186" spans="1:31">
      <c r="A3186" s="46">
        <v>40</v>
      </c>
      <c r="B3186" s="46" t="s">
        <v>8522</v>
      </c>
      <c r="C3186" s="46" t="s">
        <v>6008</v>
      </c>
      <c r="D3186" s="46" t="s">
        <v>217</v>
      </c>
      <c r="E3186" s="46" t="s">
        <v>8480</v>
      </c>
      <c r="F3186" s="46" t="s">
        <v>8570</v>
      </c>
      <c r="G3186" s="44" t="s">
        <v>8571</v>
      </c>
      <c r="H3186" s="44" t="s">
        <v>5</v>
      </c>
      <c r="I3186" s="46" t="s">
        <v>8795</v>
      </c>
      <c r="J3186" s="44">
        <v>54168</v>
      </c>
      <c r="N3186" s="46" t="s">
        <v>203</v>
      </c>
      <c r="O3186" s="46" t="s">
        <v>187</v>
      </c>
      <c r="P3186" s="46" t="s">
        <v>200</v>
      </c>
      <c r="Q3186" s="46" t="s">
        <v>7</v>
      </c>
      <c r="R3186" s="46" t="s">
        <v>4</v>
      </c>
      <c r="W3186" s="46" t="s">
        <v>201</v>
      </c>
      <c r="AA3186" s="46" t="s">
        <v>1416</v>
      </c>
      <c r="AB3186" s="46" t="s">
        <v>195</v>
      </c>
      <c r="AC3186" s="46" t="s">
        <v>8796</v>
      </c>
      <c r="AD3186" s="46" t="s">
        <v>201</v>
      </c>
    </row>
    <row r="3187" spans="1:31">
      <c r="A3187" s="46">
        <v>41</v>
      </c>
      <c r="B3187" s="46" t="s">
        <v>8522</v>
      </c>
      <c r="C3187" s="46" t="s">
        <v>6008</v>
      </c>
      <c r="D3187" s="46" t="s">
        <v>217</v>
      </c>
      <c r="E3187" s="46" t="s">
        <v>8480</v>
      </c>
      <c r="F3187" s="46" t="s">
        <v>8558</v>
      </c>
      <c r="G3187" s="44" t="s">
        <v>8571</v>
      </c>
      <c r="H3187" s="44" t="s">
        <v>3</v>
      </c>
      <c r="I3187" s="46" t="s">
        <v>8570</v>
      </c>
      <c r="J3187" s="44">
        <v>39172</v>
      </c>
      <c r="N3187" s="46" t="s">
        <v>186</v>
      </c>
      <c r="O3187" s="46" t="s">
        <v>187</v>
      </c>
      <c r="P3187" s="46" t="s">
        <v>200</v>
      </c>
      <c r="Q3187" s="46" t="s">
        <v>7</v>
      </c>
      <c r="R3187" s="46" t="s">
        <v>4</v>
      </c>
      <c r="W3187" s="46" t="s">
        <v>201</v>
      </c>
      <c r="AA3187" s="46" t="s">
        <v>1416</v>
      </c>
      <c r="AB3187" s="46" t="s">
        <v>195</v>
      </c>
      <c r="AC3187" s="46" t="s">
        <v>8796</v>
      </c>
      <c r="AD3187" s="46" t="s">
        <v>201</v>
      </c>
      <c r="AE3187" s="46" t="e">
        <v>#N/A</v>
      </c>
    </row>
    <row r="3188" spans="1:31">
      <c r="A3188" s="46">
        <v>42</v>
      </c>
      <c r="B3188" s="46" t="s">
        <v>8522</v>
      </c>
      <c r="C3188" s="46" t="s">
        <v>6008</v>
      </c>
      <c r="D3188" s="46" t="s">
        <v>217</v>
      </c>
      <c r="E3188" s="46" t="s">
        <v>8480</v>
      </c>
      <c r="F3188" s="46" t="s">
        <v>8558</v>
      </c>
      <c r="G3188" s="44" t="s">
        <v>8566</v>
      </c>
      <c r="H3188" s="44" t="s">
        <v>3</v>
      </c>
      <c r="I3188" s="46" t="s">
        <v>8565</v>
      </c>
      <c r="J3188" s="44">
        <v>34470</v>
      </c>
      <c r="N3188" s="46" t="s">
        <v>186</v>
      </c>
      <c r="O3188" s="46" t="s">
        <v>187</v>
      </c>
      <c r="P3188" s="46" t="s">
        <v>200</v>
      </c>
      <c r="Q3188" s="46" t="s">
        <v>7</v>
      </c>
      <c r="R3188" s="46" t="s">
        <v>7</v>
      </c>
      <c r="W3188" s="46" t="s">
        <v>201</v>
      </c>
      <c r="AA3188" s="46" t="s">
        <v>1185</v>
      </c>
      <c r="AB3188" s="46" t="s">
        <v>195</v>
      </c>
      <c r="AC3188" s="46" t="s">
        <v>8797</v>
      </c>
      <c r="AD3188" s="46" t="s">
        <v>201</v>
      </c>
      <c r="AE3188" s="46" t="e">
        <v>#N/A</v>
      </c>
    </row>
    <row r="3189" spans="1:31">
      <c r="A3189" s="46">
        <v>43</v>
      </c>
      <c r="B3189" s="46" t="s">
        <v>8522</v>
      </c>
      <c r="C3189" s="46" t="s">
        <v>6008</v>
      </c>
      <c r="D3189" s="46" t="s">
        <v>217</v>
      </c>
      <c r="E3189" s="46" t="s">
        <v>8480</v>
      </c>
      <c r="F3189" s="46" t="s">
        <v>8558</v>
      </c>
      <c r="G3189" s="44" t="s">
        <v>8559</v>
      </c>
      <c r="H3189" s="44" t="s">
        <v>9</v>
      </c>
      <c r="I3189" s="46" t="s">
        <v>8798</v>
      </c>
      <c r="J3189" s="44">
        <v>11875</v>
      </c>
      <c r="N3189" s="46" t="s">
        <v>186</v>
      </c>
      <c r="O3189" s="46" t="s">
        <v>187</v>
      </c>
      <c r="P3189" s="46" t="s">
        <v>200</v>
      </c>
      <c r="Q3189" s="46" t="s">
        <v>7</v>
      </c>
      <c r="R3189" s="46" t="s">
        <v>7</v>
      </c>
      <c r="W3189" s="46" t="s">
        <v>201</v>
      </c>
      <c r="AA3189" s="46" t="s">
        <v>1612</v>
      </c>
      <c r="AB3189" s="46" t="s">
        <v>195</v>
      </c>
      <c r="AC3189" s="46" t="s">
        <v>8799</v>
      </c>
      <c r="AD3189" s="46" t="s">
        <v>201</v>
      </c>
      <c r="AE3189" s="46" t="e">
        <v>#N/A</v>
      </c>
    </row>
    <row r="3190" spans="1:31">
      <c r="A3190" s="46">
        <v>44</v>
      </c>
      <c r="B3190" s="46" t="s">
        <v>8522</v>
      </c>
      <c r="C3190" s="46" t="s">
        <v>6008</v>
      </c>
      <c r="D3190" s="46" t="s">
        <v>217</v>
      </c>
      <c r="E3190" s="46" t="s">
        <v>8480</v>
      </c>
      <c r="F3190" s="46" t="s">
        <v>8558</v>
      </c>
      <c r="G3190" s="44" t="s">
        <v>8567</v>
      </c>
      <c r="H3190" s="44" t="s">
        <v>3</v>
      </c>
      <c r="I3190" s="46" t="s">
        <v>8563</v>
      </c>
      <c r="J3190" s="44">
        <v>34422</v>
      </c>
      <c r="N3190" s="46" t="s">
        <v>186</v>
      </c>
      <c r="O3190" s="46" t="s">
        <v>187</v>
      </c>
      <c r="P3190" s="46" t="s">
        <v>193</v>
      </c>
      <c r="Q3190" s="46" t="s">
        <v>7</v>
      </c>
      <c r="R3190" s="46" t="s">
        <v>4</v>
      </c>
      <c r="W3190" s="46" t="s">
        <v>189</v>
      </c>
      <c r="AA3190" s="46" t="s">
        <v>1074</v>
      </c>
      <c r="AB3190" s="46" t="s">
        <v>34</v>
      </c>
      <c r="AC3190" s="46" t="s">
        <v>8797</v>
      </c>
      <c r="AD3190" s="46" t="s">
        <v>201</v>
      </c>
      <c r="AE3190" s="46" t="e">
        <v>#N/A</v>
      </c>
    </row>
    <row r="3191" spans="1:31">
      <c r="A3191" s="46">
        <v>45</v>
      </c>
      <c r="B3191" s="46" t="s">
        <v>8522</v>
      </c>
      <c r="C3191" s="46" t="s">
        <v>6008</v>
      </c>
      <c r="D3191" s="46" t="s">
        <v>217</v>
      </c>
      <c r="E3191" s="46" t="s">
        <v>8480</v>
      </c>
      <c r="F3191" s="46" t="s">
        <v>8558</v>
      </c>
      <c r="G3191" s="44" t="s">
        <v>8564</v>
      </c>
      <c r="H3191" s="44" t="s">
        <v>3</v>
      </c>
      <c r="I3191" s="46" t="s">
        <v>8563</v>
      </c>
      <c r="J3191" s="44">
        <v>34422</v>
      </c>
      <c r="N3191" s="46" t="s">
        <v>186</v>
      </c>
      <c r="O3191" s="46" t="s">
        <v>187</v>
      </c>
      <c r="P3191" s="46" t="s">
        <v>193</v>
      </c>
      <c r="Q3191" s="46" t="s">
        <v>7</v>
      </c>
      <c r="R3191" s="46" t="s">
        <v>7</v>
      </c>
      <c r="W3191" s="46" t="s">
        <v>189</v>
      </c>
      <c r="AA3191" s="46" t="s">
        <v>1674</v>
      </c>
      <c r="AB3191" s="46" t="s">
        <v>195</v>
      </c>
      <c r="AC3191" s="46" t="s">
        <v>8800</v>
      </c>
      <c r="AD3191" s="46" t="s">
        <v>201</v>
      </c>
      <c r="AE3191" s="46" t="e">
        <v>#N/A</v>
      </c>
    </row>
    <row r="3192" spans="1:31">
      <c r="A3192" s="46">
        <v>46</v>
      </c>
      <c r="B3192" s="46" t="s">
        <v>8522</v>
      </c>
      <c r="C3192" s="46" t="s">
        <v>6008</v>
      </c>
      <c r="D3192" s="46" t="s">
        <v>217</v>
      </c>
      <c r="E3192" s="46" t="s">
        <v>8480</v>
      </c>
      <c r="F3192" s="46" t="s">
        <v>8563</v>
      </c>
      <c r="G3192" s="44" t="s">
        <v>8567</v>
      </c>
      <c r="H3192" s="44" t="s">
        <v>192</v>
      </c>
      <c r="I3192" s="46" t="s">
        <v>8801</v>
      </c>
      <c r="J3192" s="44">
        <v>39537</v>
      </c>
      <c r="N3192" s="46" t="s">
        <v>186</v>
      </c>
      <c r="O3192" s="46" t="s">
        <v>187</v>
      </c>
      <c r="P3192" s="46" t="s">
        <v>188</v>
      </c>
      <c r="Q3192" s="46" t="s">
        <v>7</v>
      </c>
      <c r="R3192" s="46" t="s">
        <v>4</v>
      </c>
      <c r="W3192" s="46" t="s">
        <v>189</v>
      </c>
      <c r="AA3192" s="46" t="s">
        <v>1074</v>
      </c>
      <c r="AB3192" s="46" t="s">
        <v>34</v>
      </c>
      <c r="AC3192" s="46" t="s">
        <v>8797</v>
      </c>
      <c r="AD3192" s="46" t="s">
        <v>201</v>
      </c>
    </row>
    <row r="3193" spans="1:31">
      <c r="A3193" s="46">
        <v>47</v>
      </c>
      <c r="B3193" s="46" t="s">
        <v>8522</v>
      </c>
      <c r="C3193" s="46" t="s">
        <v>6008</v>
      </c>
      <c r="D3193" s="46" t="s">
        <v>217</v>
      </c>
      <c r="E3193" s="46" t="s">
        <v>8480</v>
      </c>
      <c r="F3193" s="46" t="s">
        <v>8563</v>
      </c>
      <c r="G3193" s="44" t="s">
        <v>8567</v>
      </c>
      <c r="H3193" s="44" t="s">
        <v>5</v>
      </c>
      <c r="I3193" s="46" t="s">
        <v>8802</v>
      </c>
      <c r="J3193" s="44" t="s">
        <v>8803</v>
      </c>
      <c r="N3193" s="46" t="s">
        <v>186</v>
      </c>
      <c r="O3193" s="46" t="s">
        <v>187</v>
      </c>
      <c r="P3193" s="46" t="s">
        <v>193</v>
      </c>
      <c r="Q3193" s="46" t="s">
        <v>7</v>
      </c>
      <c r="R3193" s="46" t="s">
        <v>4</v>
      </c>
      <c r="W3193" s="46" t="s">
        <v>189</v>
      </c>
      <c r="AA3193" s="46" t="s">
        <v>1074</v>
      </c>
      <c r="AB3193" s="46" t="s">
        <v>34</v>
      </c>
      <c r="AC3193" s="46" t="s">
        <v>8797</v>
      </c>
      <c r="AD3193" s="46" t="s">
        <v>201</v>
      </c>
    </row>
    <row r="3194" spans="1:31">
      <c r="A3194" s="46">
        <v>48</v>
      </c>
      <c r="B3194" s="46" t="s">
        <v>8522</v>
      </c>
      <c r="C3194" s="46" t="s">
        <v>6008</v>
      </c>
      <c r="D3194" s="46" t="s">
        <v>217</v>
      </c>
      <c r="E3194" s="46" t="s">
        <v>8480</v>
      </c>
      <c r="F3194" s="46" t="s">
        <v>8558</v>
      </c>
      <c r="G3194" s="44" t="s">
        <v>8561</v>
      </c>
      <c r="H3194" s="44" t="s">
        <v>3</v>
      </c>
      <c r="I3194" s="46" t="s">
        <v>8560</v>
      </c>
      <c r="J3194" s="44">
        <v>15933</v>
      </c>
      <c r="N3194" s="46" t="s">
        <v>186</v>
      </c>
      <c r="O3194" s="46" t="s">
        <v>187</v>
      </c>
      <c r="P3194" s="46" t="s">
        <v>200</v>
      </c>
      <c r="Q3194" s="46" t="s">
        <v>7</v>
      </c>
      <c r="R3194" s="46" t="s">
        <v>7</v>
      </c>
      <c r="W3194" s="46" t="s">
        <v>201</v>
      </c>
      <c r="AA3194" s="46" t="s">
        <v>1192</v>
      </c>
      <c r="AB3194" s="46" t="s">
        <v>195</v>
      </c>
      <c r="AC3194" s="46" t="s">
        <v>8804</v>
      </c>
      <c r="AD3194" s="46" t="s">
        <v>201</v>
      </c>
      <c r="AE3194" s="46" t="e">
        <v>#N/A</v>
      </c>
    </row>
    <row r="3195" spans="1:31">
      <c r="A3195" s="46">
        <v>49</v>
      </c>
      <c r="B3195" s="46" t="s">
        <v>8522</v>
      </c>
      <c r="C3195" s="46" t="s">
        <v>6008</v>
      </c>
      <c r="D3195" s="46" t="s">
        <v>217</v>
      </c>
      <c r="E3195" s="46" t="s">
        <v>8480</v>
      </c>
      <c r="F3195" s="46" t="s">
        <v>1818</v>
      </c>
      <c r="G3195" s="44" t="s">
        <v>8559</v>
      </c>
      <c r="H3195" s="44" t="s">
        <v>3</v>
      </c>
      <c r="I3195" s="46" t="s">
        <v>8558</v>
      </c>
      <c r="J3195" s="44">
        <v>4194</v>
      </c>
      <c r="N3195" s="46" t="s">
        <v>186</v>
      </c>
      <c r="O3195" s="46" t="s">
        <v>187</v>
      </c>
      <c r="P3195" s="46" t="s">
        <v>193</v>
      </c>
      <c r="Q3195" s="46" t="s">
        <v>7</v>
      </c>
      <c r="R3195" s="46" t="s">
        <v>7</v>
      </c>
      <c r="W3195" s="46" t="s">
        <v>189</v>
      </c>
      <c r="AA3195" s="46" t="s">
        <v>1612</v>
      </c>
      <c r="AB3195" s="46" t="s">
        <v>195</v>
      </c>
      <c r="AC3195" s="46" t="s">
        <v>8799</v>
      </c>
      <c r="AD3195" s="46" t="s">
        <v>190</v>
      </c>
      <c r="AE3195" s="46" t="e">
        <v>#N/A</v>
      </c>
    </row>
    <row r="3196" spans="1:31">
      <c r="A3196" s="46">
        <v>50</v>
      </c>
      <c r="B3196" s="46" t="s">
        <v>8522</v>
      </c>
      <c r="C3196" s="46" t="s">
        <v>6008</v>
      </c>
      <c r="D3196" s="46" t="s">
        <v>217</v>
      </c>
      <c r="E3196" s="46" t="s">
        <v>8480</v>
      </c>
      <c r="F3196" s="46" t="s">
        <v>8558</v>
      </c>
      <c r="G3196" s="44" t="s">
        <v>8569</v>
      </c>
      <c r="H3196" s="44" t="s">
        <v>3</v>
      </c>
      <c r="I3196" s="46" t="s">
        <v>8568</v>
      </c>
      <c r="J3196" s="44">
        <v>36313</v>
      </c>
      <c r="N3196" s="46" t="s">
        <v>186</v>
      </c>
      <c r="O3196" s="46" t="s">
        <v>187</v>
      </c>
      <c r="P3196" s="46" t="s">
        <v>200</v>
      </c>
      <c r="Q3196" s="46" t="s">
        <v>7</v>
      </c>
      <c r="R3196" s="46" t="s">
        <v>4</v>
      </c>
      <c r="W3196" s="46" t="s">
        <v>201</v>
      </c>
      <c r="AA3196" s="46" t="s">
        <v>1192</v>
      </c>
      <c r="AB3196" s="46" t="s">
        <v>195</v>
      </c>
      <c r="AC3196" s="46" t="s">
        <v>8805</v>
      </c>
      <c r="AD3196" s="46" t="s">
        <v>201</v>
      </c>
      <c r="AE3196" s="46" t="e">
        <v>#N/A</v>
      </c>
    </row>
    <row r="3197" spans="1:31">
      <c r="A3197" s="46">
        <v>51</v>
      </c>
      <c r="B3197" s="46" t="s">
        <v>8522</v>
      </c>
      <c r="C3197" s="46" t="s">
        <v>6008</v>
      </c>
      <c r="D3197" s="46" t="s">
        <v>217</v>
      </c>
      <c r="E3197" s="46" t="s">
        <v>8480</v>
      </c>
      <c r="F3197" s="46" t="s">
        <v>8568</v>
      </c>
      <c r="G3197" s="44" t="s">
        <v>8569</v>
      </c>
      <c r="H3197" s="44" t="s">
        <v>9</v>
      </c>
      <c r="I3197" s="46" t="s">
        <v>8806</v>
      </c>
      <c r="J3197" s="44">
        <v>59385</v>
      </c>
      <c r="N3197" s="46" t="s">
        <v>186</v>
      </c>
      <c r="O3197" s="46" t="s">
        <v>187</v>
      </c>
      <c r="P3197" s="46" t="s">
        <v>200</v>
      </c>
      <c r="Q3197" s="46" t="s">
        <v>7</v>
      </c>
      <c r="R3197" s="46" t="s">
        <v>4</v>
      </c>
      <c r="W3197" s="46" t="s">
        <v>201</v>
      </c>
      <c r="AA3197" s="46" t="s">
        <v>1192</v>
      </c>
      <c r="AB3197" s="46" t="s">
        <v>195</v>
      </c>
      <c r="AC3197" s="46" t="s">
        <v>8805</v>
      </c>
      <c r="AD3197" s="46" t="s">
        <v>201</v>
      </c>
      <c r="AE3197" s="46" t="e">
        <v>#N/A</v>
      </c>
    </row>
    <row r="3198" spans="1:31">
      <c r="A3198" s="46">
        <v>52</v>
      </c>
      <c r="B3198" s="46" t="s">
        <v>8522</v>
      </c>
      <c r="C3198" s="46" t="s">
        <v>6008</v>
      </c>
      <c r="D3198" s="46" t="s">
        <v>217</v>
      </c>
      <c r="E3198" s="46" t="s">
        <v>8480</v>
      </c>
      <c r="F3198" s="46" t="s">
        <v>8807</v>
      </c>
      <c r="G3198" s="44" t="s">
        <v>8573</v>
      </c>
      <c r="H3198" s="44" t="s">
        <v>3</v>
      </c>
      <c r="I3198" s="46" t="s">
        <v>8572</v>
      </c>
      <c r="J3198" s="44">
        <v>11836</v>
      </c>
      <c r="N3198" s="46" t="s">
        <v>186</v>
      </c>
      <c r="O3198" s="46" t="s">
        <v>187</v>
      </c>
      <c r="P3198" s="46" t="s">
        <v>193</v>
      </c>
      <c r="Q3198" s="46" t="s">
        <v>7</v>
      </c>
      <c r="R3198" s="46" t="s">
        <v>4</v>
      </c>
      <c r="W3198" s="46" t="s">
        <v>189</v>
      </c>
      <c r="X3198" s="46" t="s">
        <v>8808</v>
      </c>
      <c r="AA3198" s="46" t="s">
        <v>1252</v>
      </c>
      <c r="AB3198" s="46" t="s">
        <v>34</v>
      </c>
      <c r="AC3198" s="46" t="s">
        <v>8809</v>
      </c>
      <c r="AD3198" s="46" t="s">
        <v>190</v>
      </c>
      <c r="AE3198" s="46" t="e">
        <v>#N/A</v>
      </c>
    </row>
    <row r="3199" spans="1:31">
      <c r="A3199" s="46">
        <v>53</v>
      </c>
      <c r="B3199" s="46" t="s">
        <v>8522</v>
      </c>
      <c r="C3199" s="46" t="s">
        <v>6008</v>
      </c>
      <c r="D3199" s="46" t="s">
        <v>217</v>
      </c>
      <c r="E3199" s="46" t="s">
        <v>8480</v>
      </c>
      <c r="F3199" s="46" t="s">
        <v>8572</v>
      </c>
      <c r="G3199" s="44" t="s">
        <v>8573</v>
      </c>
      <c r="H3199" s="44" t="s">
        <v>8</v>
      </c>
      <c r="I3199" s="46" t="s">
        <v>8808</v>
      </c>
      <c r="J3199" s="44">
        <v>15997</v>
      </c>
      <c r="N3199" s="46" t="s">
        <v>186</v>
      </c>
      <c r="O3199" s="46" t="s">
        <v>187</v>
      </c>
      <c r="P3199" s="46" t="s">
        <v>193</v>
      </c>
      <c r="Q3199" s="46" t="s">
        <v>7</v>
      </c>
      <c r="R3199" s="46" t="s">
        <v>4</v>
      </c>
      <c r="W3199" s="46" t="s">
        <v>189</v>
      </c>
      <c r="AA3199" s="46" t="s">
        <v>1252</v>
      </c>
      <c r="AB3199" s="46" t="s">
        <v>34</v>
      </c>
      <c r="AC3199" s="46" t="s">
        <v>8809</v>
      </c>
      <c r="AD3199" s="46" t="s">
        <v>190</v>
      </c>
    </row>
    <row r="3200" spans="1:31">
      <c r="A3200" s="46">
        <v>54</v>
      </c>
      <c r="B3200" s="46" t="s">
        <v>8522</v>
      </c>
      <c r="C3200" s="46" t="s">
        <v>6008</v>
      </c>
      <c r="D3200" s="46" t="s">
        <v>217</v>
      </c>
      <c r="E3200" s="46" t="s">
        <v>8480</v>
      </c>
      <c r="F3200" s="46" t="s">
        <v>8572</v>
      </c>
      <c r="G3200" s="44" t="s">
        <v>8573</v>
      </c>
      <c r="H3200" s="44" t="s">
        <v>192</v>
      </c>
      <c r="I3200" s="46" t="s">
        <v>8810</v>
      </c>
      <c r="J3200" s="44">
        <v>24404</v>
      </c>
      <c r="N3200" s="46" t="s">
        <v>186</v>
      </c>
      <c r="O3200" s="46" t="s">
        <v>187</v>
      </c>
      <c r="P3200" s="46" t="s">
        <v>193</v>
      </c>
      <c r="Q3200" s="46" t="s">
        <v>7</v>
      </c>
      <c r="R3200" s="46" t="s">
        <v>4</v>
      </c>
      <c r="W3200" s="46" t="s">
        <v>189</v>
      </c>
      <c r="AA3200" s="46" t="s">
        <v>1252</v>
      </c>
      <c r="AB3200" s="46" t="s">
        <v>34</v>
      </c>
      <c r="AC3200" s="46" t="s">
        <v>8809</v>
      </c>
      <c r="AD3200" s="46" t="s">
        <v>190</v>
      </c>
    </row>
    <row r="3201" spans="1:31">
      <c r="A3201" s="46">
        <v>55</v>
      </c>
      <c r="B3201" s="46" t="s">
        <v>8522</v>
      </c>
      <c r="C3201" s="46" t="s">
        <v>6008</v>
      </c>
      <c r="D3201" s="46" t="s">
        <v>217</v>
      </c>
      <c r="E3201" s="46" t="s">
        <v>8480</v>
      </c>
      <c r="F3201" s="46" t="s">
        <v>8807</v>
      </c>
      <c r="G3201" s="44" t="s">
        <v>8576</v>
      </c>
      <c r="H3201" s="44" t="s">
        <v>3</v>
      </c>
      <c r="I3201" s="46" t="s">
        <v>8575</v>
      </c>
      <c r="J3201" s="44">
        <v>13274</v>
      </c>
      <c r="N3201" s="46" t="s">
        <v>186</v>
      </c>
      <c r="O3201" s="46" t="s">
        <v>187</v>
      </c>
      <c r="P3201" s="46" t="s">
        <v>193</v>
      </c>
      <c r="Q3201" s="46" t="s">
        <v>7</v>
      </c>
      <c r="R3201" s="46" t="s">
        <v>7</v>
      </c>
      <c r="W3201" s="46" t="s">
        <v>189</v>
      </c>
      <c r="AA3201" s="46" t="s">
        <v>1374</v>
      </c>
      <c r="AB3201" s="46" t="s">
        <v>195</v>
      </c>
      <c r="AC3201" s="46" t="s">
        <v>8811</v>
      </c>
      <c r="AD3201" s="46" t="s">
        <v>190</v>
      </c>
      <c r="AE3201" s="46" t="e">
        <v>#N/A</v>
      </c>
    </row>
    <row r="3202" spans="1:31">
      <c r="A3202" s="46">
        <v>56</v>
      </c>
      <c r="B3202" s="46" t="s">
        <v>8522</v>
      </c>
      <c r="C3202" s="46" t="s">
        <v>6008</v>
      </c>
      <c r="D3202" s="46" t="s">
        <v>217</v>
      </c>
      <c r="E3202" s="46" t="s">
        <v>8480</v>
      </c>
      <c r="F3202" s="46" t="s">
        <v>8807</v>
      </c>
      <c r="G3202" s="44" t="s">
        <v>8576</v>
      </c>
      <c r="H3202" s="44" t="s">
        <v>3</v>
      </c>
      <c r="I3202" s="46" t="s">
        <v>8812</v>
      </c>
      <c r="J3202" s="44" t="s">
        <v>8813</v>
      </c>
      <c r="N3202" s="46" t="s">
        <v>186</v>
      </c>
      <c r="O3202" s="46" t="s">
        <v>187</v>
      </c>
      <c r="P3202" s="46" t="s">
        <v>193</v>
      </c>
      <c r="Q3202" s="46" t="s">
        <v>7</v>
      </c>
      <c r="R3202" s="46" t="s">
        <v>7</v>
      </c>
      <c r="W3202" s="46" t="s">
        <v>189</v>
      </c>
      <c r="AA3202" s="46" t="s">
        <v>1374</v>
      </c>
      <c r="AB3202" s="46" t="s">
        <v>195</v>
      </c>
      <c r="AC3202" s="46" t="s">
        <v>8811</v>
      </c>
      <c r="AD3202" s="46" t="s">
        <v>201</v>
      </c>
      <c r="AE3202" s="46" t="e">
        <v>#N/A</v>
      </c>
    </row>
    <row r="3203" spans="1:31">
      <c r="A3203" s="46">
        <v>57</v>
      </c>
      <c r="B3203" s="46" t="s">
        <v>8522</v>
      </c>
      <c r="C3203" s="46" t="s">
        <v>6008</v>
      </c>
      <c r="D3203" s="46" t="s">
        <v>217</v>
      </c>
      <c r="E3203" s="46" t="s">
        <v>8480</v>
      </c>
      <c r="F3203" s="46" t="s">
        <v>8575</v>
      </c>
      <c r="G3203" s="44" t="s">
        <v>8576</v>
      </c>
      <c r="H3203" s="44" t="s">
        <v>8</v>
      </c>
      <c r="I3203" s="46" t="s">
        <v>8814</v>
      </c>
      <c r="J3203" s="44">
        <v>4371</v>
      </c>
      <c r="N3203" s="46" t="s">
        <v>186</v>
      </c>
      <c r="O3203" s="46" t="s">
        <v>187</v>
      </c>
      <c r="P3203" s="46" t="s">
        <v>200</v>
      </c>
      <c r="Q3203" s="46" t="s">
        <v>7</v>
      </c>
      <c r="R3203" s="46" t="s">
        <v>7</v>
      </c>
      <c r="W3203" s="46" t="s">
        <v>201</v>
      </c>
      <c r="AA3203" s="46" t="s">
        <v>1374</v>
      </c>
      <c r="AB3203" s="46" t="s">
        <v>195</v>
      </c>
      <c r="AC3203" s="46" t="s">
        <v>8811</v>
      </c>
      <c r="AD3203" s="46" t="s">
        <v>201</v>
      </c>
    </row>
    <row r="3204" spans="1:31">
      <c r="A3204" s="46">
        <v>58</v>
      </c>
      <c r="B3204" s="46" t="s">
        <v>8522</v>
      </c>
      <c r="C3204" s="46" t="s">
        <v>6008</v>
      </c>
      <c r="D3204" s="46" t="s">
        <v>217</v>
      </c>
      <c r="E3204" s="46" t="s">
        <v>8480</v>
      </c>
      <c r="F3204" s="46" t="s">
        <v>8807</v>
      </c>
      <c r="G3204" s="44" t="s">
        <v>8578</v>
      </c>
      <c r="H3204" s="44" t="s">
        <v>3</v>
      </c>
      <c r="I3204" s="46" t="s">
        <v>8577</v>
      </c>
      <c r="J3204" s="44">
        <v>2932</v>
      </c>
      <c r="N3204" s="46" t="s">
        <v>186</v>
      </c>
      <c r="O3204" s="46" t="s">
        <v>187</v>
      </c>
      <c r="P3204" s="46" t="s">
        <v>193</v>
      </c>
      <c r="Q3204" s="46" t="s">
        <v>7</v>
      </c>
      <c r="R3204" s="46" t="s">
        <v>4</v>
      </c>
      <c r="W3204" s="46" t="s">
        <v>189</v>
      </c>
      <c r="AA3204" s="46" t="s">
        <v>1138</v>
      </c>
      <c r="AB3204" s="46" t="s">
        <v>34</v>
      </c>
      <c r="AC3204" s="46" t="s">
        <v>8815</v>
      </c>
      <c r="AD3204" s="46" t="s">
        <v>190</v>
      </c>
      <c r="AE3204" s="46" t="e">
        <v>#N/A</v>
      </c>
    </row>
    <row r="3205" spans="1:31">
      <c r="A3205" s="46">
        <v>59</v>
      </c>
      <c r="B3205" s="46" t="s">
        <v>8522</v>
      </c>
      <c r="C3205" s="46" t="s">
        <v>6008</v>
      </c>
      <c r="D3205" s="46" t="s">
        <v>217</v>
      </c>
      <c r="E3205" s="46" t="s">
        <v>8480</v>
      </c>
      <c r="F3205" s="46" t="s">
        <v>8807</v>
      </c>
      <c r="G3205" s="44" t="s">
        <v>8578</v>
      </c>
      <c r="H3205" s="44" t="s">
        <v>3</v>
      </c>
      <c r="I3205" s="46" t="s">
        <v>8816</v>
      </c>
      <c r="J3205" s="44" t="s">
        <v>8817</v>
      </c>
      <c r="N3205" s="46" t="s">
        <v>186</v>
      </c>
      <c r="O3205" s="46" t="s">
        <v>187</v>
      </c>
      <c r="P3205" s="46" t="s">
        <v>188</v>
      </c>
      <c r="Q3205" s="46" t="s">
        <v>7</v>
      </c>
      <c r="R3205" s="46" t="s">
        <v>4</v>
      </c>
      <c r="W3205" s="46" t="s">
        <v>189</v>
      </c>
      <c r="AA3205" s="46" t="s">
        <v>1138</v>
      </c>
      <c r="AB3205" s="46" t="s">
        <v>34</v>
      </c>
      <c r="AC3205" s="46" t="s">
        <v>8815</v>
      </c>
      <c r="AD3205" s="46" t="s">
        <v>201</v>
      </c>
      <c r="AE3205" s="46" t="e">
        <v>#N/A</v>
      </c>
    </row>
    <row r="3206" spans="1:31">
      <c r="A3206" s="46">
        <v>60</v>
      </c>
      <c r="B3206" s="46" t="s">
        <v>8522</v>
      </c>
      <c r="C3206" s="46" t="s">
        <v>6008</v>
      </c>
      <c r="D3206" s="46" t="s">
        <v>217</v>
      </c>
      <c r="E3206" s="46" t="s">
        <v>8480</v>
      </c>
      <c r="F3206" s="46" t="s">
        <v>8577</v>
      </c>
      <c r="G3206" s="44" t="s">
        <v>8578</v>
      </c>
      <c r="H3206" s="44" t="s">
        <v>9</v>
      </c>
      <c r="I3206" s="46" t="s">
        <v>8818</v>
      </c>
      <c r="J3206" s="44">
        <v>4158</v>
      </c>
      <c r="N3206" s="46" t="s">
        <v>186</v>
      </c>
      <c r="O3206" s="46" t="s">
        <v>187</v>
      </c>
      <c r="P3206" s="46" t="s">
        <v>193</v>
      </c>
      <c r="Q3206" s="46" t="s">
        <v>7</v>
      </c>
      <c r="R3206" s="46" t="s">
        <v>4</v>
      </c>
      <c r="W3206" s="46" t="s">
        <v>189</v>
      </c>
      <c r="AA3206" s="46" t="s">
        <v>1138</v>
      </c>
      <c r="AB3206" s="46" t="s">
        <v>34</v>
      </c>
      <c r="AC3206" s="46" t="s">
        <v>8815</v>
      </c>
      <c r="AD3206" s="46" t="s">
        <v>190</v>
      </c>
      <c r="AE3206" s="46" t="e">
        <v>#N/A</v>
      </c>
    </row>
    <row r="3207" spans="1:31">
      <c r="A3207" s="46">
        <v>61</v>
      </c>
      <c r="B3207" s="46" t="s">
        <v>8522</v>
      </c>
      <c r="C3207" s="46" t="s">
        <v>6008</v>
      </c>
      <c r="D3207" s="46" t="s">
        <v>217</v>
      </c>
      <c r="E3207" s="46" t="s">
        <v>8480</v>
      </c>
      <c r="F3207" s="46" t="s">
        <v>8807</v>
      </c>
      <c r="G3207" s="44" t="s">
        <v>8579</v>
      </c>
      <c r="H3207" s="44" t="s">
        <v>3</v>
      </c>
      <c r="I3207" s="46" t="s">
        <v>730</v>
      </c>
      <c r="J3207" s="44">
        <v>36317</v>
      </c>
      <c r="N3207" s="46" t="s">
        <v>186</v>
      </c>
      <c r="O3207" s="46" t="s">
        <v>187</v>
      </c>
      <c r="P3207" s="46" t="s">
        <v>188</v>
      </c>
      <c r="Q3207" s="46" t="s">
        <v>7</v>
      </c>
      <c r="R3207" s="46" t="s">
        <v>4</v>
      </c>
      <c r="W3207" s="46" t="s">
        <v>189</v>
      </c>
      <c r="AA3207" s="46" t="s">
        <v>1138</v>
      </c>
      <c r="AB3207" s="46" t="s">
        <v>195</v>
      </c>
      <c r="AC3207" s="46" t="s">
        <v>8819</v>
      </c>
      <c r="AD3207" s="46" t="s">
        <v>190</v>
      </c>
      <c r="AE3207" s="46" t="e">
        <v>#N/A</v>
      </c>
    </row>
    <row r="3208" spans="1:31">
      <c r="A3208" s="46">
        <v>62</v>
      </c>
      <c r="B3208" s="46" t="s">
        <v>8522</v>
      </c>
      <c r="C3208" s="46" t="s">
        <v>6008</v>
      </c>
      <c r="D3208" s="46" t="s">
        <v>217</v>
      </c>
      <c r="E3208" s="46" t="s">
        <v>8480</v>
      </c>
      <c r="F3208" s="46" t="s">
        <v>730</v>
      </c>
      <c r="G3208" s="44" t="s">
        <v>8579</v>
      </c>
      <c r="H3208" s="44" t="s">
        <v>8</v>
      </c>
      <c r="I3208" s="46" t="s">
        <v>8820</v>
      </c>
      <c r="J3208" s="44">
        <v>31047</v>
      </c>
      <c r="N3208" s="46" t="s">
        <v>186</v>
      </c>
      <c r="O3208" s="46" t="s">
        <v>187</v>
      </c>
      <c r="P3208" s="46" t="s">
        <v>188</v>
      </c>
      <c r="Q3208" s="46" t="s">
        <v>7</v>
      </c>
      <c r="R3208" s="46" t="s">
        <v>4</v>
      </c>
      <c r="W3208" s="46" t="s">
        <v>189</v>
      </c>
      <c r="AA3208" s="46" t="s">
        <v>1138</v>
      </c>
      <c r="AB3208" s="46" t="s">
        <v>195</v>
      </c>
      <c r="AC3208" s="46" t="s">
        <v>8819</v>
      </c>
      <c r="AD3208" s="46" t="s">
        <v>190</v>
      </c>
    </row>
    <row r="3209" spans="1:31">
      <c r="A3209" s="46">
        <v>63</v>
      </c>
      <c r="B3209" s="46" t="s">
        <v>8522</v>
      </c>
      <c r="C3209" s="46" t="s">
        <v>6008</v>
      </c>
      <c r="D3209" s="46" t="s">
        <v>217</v>
      </c>
      <c r="E3209" s="46" t="s">
        <v>8480</v>
      </c>
      <c r="F3209" s="46" t="s">
        <v>8807</v>
      </c>
      <c r="G3209" s="44" t="s">
        <v>8581</v>
      </c>
      <c r="H3209" s="44" t="s">
        <v>3</v>
      </c>
      <c r="I3209" s="46" t="s">
        <v>8580</v>
      </c>
      <c r="J3209" s="44">
        <v>28492</v>
      </c>
      <c r="N3209" s="46" t="s">
        <v>186</v>
      </c>
      <c r="O3209" s="46" t="s">
        <v>187</v>
      </c>
      <c r="P3209" s="46" t="s">
        <v>193</v>
      </c>
      <c r="Q3209" s="46" t="s">
        <v>7</v>
      </c>
      <c r="R3209" s="46" t="s">
        <v>4</v>
      </c>
      <c r="W3209" s="46" t="s">
        <v>189</v>
      </c>
      <c r="X3209" s="46" t="s">
        <v>8821</v>
      </c>
      <c r="AA3209" s="46" t="s">
        <v>1185</v>
      </c>
      <c r="AB3209" s="46" t="s">
        <v>34</v>
      </c>
      <c r="AC3209" s="46" t="s">
        <v>8822</v>
      </c>
      <c r="AD3209" s="46" t="s">
        <v>190</v>
      </c>
      <c r="AE3209" s="46" t="e">
        <v>#N/A</v>
      </c>
    </row>
    <row r="3210" spans="1:31">
      <c r="A3210" s="46">
        <v>64</v>
      </c>
      <c r="B3210" s="46" t="s">
        <v>8522</v>
      </c>
      <c r="C3210" s="46" t="s">
        <v>6008</v>
      </c>
      <c r="D3210" s="46" t="s">
        <v>217</v>
      </c>
      <c r="E3210" s="46" t="s">
        <v>8480</v>
      </c>
      <c r="F3210" s="46" t="s">
        <v>8580</v>
      </c>
      <c r="G3210" s="44" t="s">
        <v>8581</v>
      </c>
      <c r="H3210" s="44" t="s">
        <v>8</v>
      </c>
      <c r="I3210" s="46" t="s">
        <v>8823</v>
      </c>
      <c r="J3210" s="44">
        <v>48094</v>
      </c>
      <c r="N3210" s="46" t="s">
        <v>186</v>
      </c>
      <c r="O3210" s="46" t="s">
        <v>187</v>
      </c>
      <c r="P3210" s="46" t="s">
        <v>188</v>
      </c>
      <c r="Q3210" s="46" t="s">
        <v>7</v>
      </c>
      <c r="R3210" s="46" t="s">
        <v>4</v>
      </c>
      <c r="W3210" s="46" t="s">
        <v>189</v>
      </c>
      <c r="AA3210" s="46" t="s">
        <v>1185</v>
      </c>
      <c r="AB3210" s="46" t="s">
        <v>34</v>
      </c>
      <c r="AC3210" s="46" t="s">
        <v>8822</v>
      </c>
      <c r="AD3210" s="46" t="s">
        <v>190</v>
      </c>
    </row>
    <row r="3211" spans="1:31">
      <c r="A3211" s="46">
        <v>65</v>
      </c>
      <c r="B3211" s="46" t="s">
        <v>8522</v>
      </c>
      <c r="C3211" s="46" t="s">
        <v>6008</v>
      </c>
      <c r="D3211" s="46" t="s">
        <v>217</v>
      </c>
      <c r="E3211" s="46" t="s">
        <v>8480</v>
      </c>
      <c r="F3211" s="46" t="s">
        <v>8807</v>
      </c>
      <c r="G3211" s="44" t="s">
        <v>8582</v>
      </c>
      <c r="H3211" s="44" t="s">
        <v>3</v>
      </c>
      <c r="I3211" s="46" t="s">
        <v>8580</v>
      </c>
      <c r="J3211" s="44">
        <v>28492</v>
      </c>
      <c r="N3211" s="46" t="s">
        <v>186</v>
      </c>
      <c r="O3211" s="46" t="s">
        <v>187</v>
      </c>
      <c r="P3211" s="46" t="s">
        <v>193</v>
      </c>
      <c r="Q3211" s="46" t="s">
        <v>7</v>
      </c>
      <c r="R3211" s="46" t="s">
        <v>4</v>
      </c>
      <c r="W3211" s="46" t="s">
        <v>189</v>
      </c>
      <c r="X3211" s="46" t="s">
        <v>8821</v>
      </c>
      <c r="AA3211" s="46" t="s">
        <v>1612</v>
      </c>
      <c r="AB3211" s="46" t="s">
        <v>195</v>
      </c>
      <c r="AC3211" s="46" t="s">
        <v>8824</v>
      </c>
      <c r="AD3211" s="46" t="s">
        <v>190</v>
      </c>
      <c r="AE3211" s="46" t="e">
        <v>#N/A</v>
      </c>
    </row>
    <row r="3212" spans="1:31">
      <c r="A3212" s="46">
        <v>66</v>
      </c>
      <c r="B3212" s="46" t="s">
        <v>8522</v>
      </c>
      <c r="C3212" s="46" t="s">
        <v>6008</v>
      </c>
      <c r="D3212" s="46" t="s">
        <v>217</v>
      </c>
      <c r="E3212" s="46" t="s">
        <v>8480</v>
      </c>
      <c r="F3212" s="46" t="s">
        <v>8580</v>
      </c>
      <c r="G3212" s="44" t="s">
        <v>8582</v>
      </c>
      <c r="H3212" s="44" t="s">
        <v>8</v>
      </c>
      <c r="I3212" s="46" t="s">
        <v>8823</v>
      </c>
      <c r="J3212" s="44">
        <v>48094</v>
      </c>
      <c r="N3212" s="46" t="s">
        <v>186</v>
      </c>
      <c r="O3212" s="46" t="s">
        <v>187</v>
      </c>
      <c r="P3212" s="46" t="s">
        <v>200</v>
      </c>
      <c r="Q3212" s="46" t="s">
        <v>7</v>
      </c>
      <c r="R3212" s="46" t="s">
        <v>4</v>
      </c>
      <c r="W3212" s="46" t="s">
        <v>201</v>
      </c>
      <c r="AA3212" s="46" t="s">
        <v>1612</v>
      </c>
      <c r="AB3212" s="46" t="s">
        <v>195</v>
      </c>
      <c r="AC3212" s="46" t="s">
        <v>8824</v>
      </c>
      <c r="AD3212" s="46" t="s">
        <v>201</v>
      </c>
    </row>
    <row r="3213" spans="1:31">
      <c r="A3213" s="46">
        <v>67</v>
      </c>
      <c r="B3213" s="46" t="s">
        <v>8522</v>
      </c>
      <c r="C3213" s="46" t="s">
        <v>6008</v>
      </c>
      <c r="D3213" s="46" t="s">
        <v>217</v>
      </c>
      <c r="E3213" s="46" t="s">
        <v>8480</v>
      </c>
      <c r="F3213" s="46" t="s">
        <v>8807</v>
      </c>
      <c r="G3213" s="44" t="s">
        <v>8584</v>
      </c>
      <c r="H3213" s="44" t="s">
        <v>3</v>
      </c>
      <c r="I3213" s="46" t="s">
        <v>8825</v>
      </c>
      <c r="J3213" s="44">
        <v>14704</v>
      </c>
      <c r="N3213" s="46" t="s">
        <v>186</v>
      </c>
      <c r="O3213" s="46" t="s">
        <v>187</v>
      </c>
      <c r="P3213" s="46" t="s">
        <v>193</v>
      </c>
      <c r="Q3213" s="46" t="s">
        <v>7</v>
      </c>
      <c r="R3213" s="46" t="s">
        <v>4</v>
      </c>
      <c r="W3213" s="46" t="s">
        <v>189</v>
      </c>
      <c r="X3213" s="46" t="s">
        <v>8826</v>
      </c>
      <c r="AA3213" s="46" t="s">
        <v>1612</v>
      </c>
      <c r="AB3213" s="46" t="s">
        <v>195</v>
      </c>
      <c r="AC3213" s="46" t="s">
        <v>8827</v>
      </c>
      <c r="AD3213" s="46" t="s">
        <v>190</v>
      </c>
      <c r="AE3213" s="46" t="e">
        <v>#N/A</v>
      </c>
    </row>
    <row r="3214" spans="1:31">
      <c r="A3214" s="46">
        <v>68</v>
      </c>
      <c r="B3214" s="46" t="s">
        <v>8522</v>
      </c>
      <c r="C3214" s="46" t="s">
        <v>6008</v>
      </c>
      <c r="D3214" s="46" t="s">
        <v>217</v>
      </c>
      <c r="E3214" s="46" t="s">
        <v>8480</v>
      </c>
      <c r="F3214" s="46" t="s">
        <v>8825</v>
      </c>
      <c r="G3214" s="44" t="s">
        <v>8584</v>
      </c>
      <c r="H3214" s="44" t="s">
        <v>8</v>
      </c>
      <c r="I3214" s="46" t="s">
        <v>8826</v>
      </c>
      <c r="J3214" s="44">
        <v>41446</v>
      </c>
      <c r="N3214" s="46" t="s">
        <v>186</v>
      </c>
      <c r="O3214" s="46" t="s">
        <v>187</v>
      </c>
      <c r="P3214" s="46" t="s">
        <v>200</v>
      </c>
      <c r="Q3214" s="46" t="s">
        <v>7</v>
      </c>
      <c r="R3214" s="46" t="s">
        <v>4</v>
      </c>
      <c r="W3214" s="46" t="s">
        <v>201</v>
      </c>
      <c r="AA3214" s="46" t="s">
        <v>1612</v>
      </c>
      <c r="AB3214" s="46" t="s">
        <v>195</v>
      </c>
      <c r="AC3214" s="46" t="s">
        <v>8827</v>
      </c>
      <c r="AD3214" s="46" t="s">
        <v>201</v>
      </c>
    </row>
    <row r="3215" spans="1:31">
      <c r="A3215" s="46">
        <v>69</v>
      </c>
      <c r="B3215" s="46" t="s">
        <v>8522</v>
      </c>
      <c r="C3215" s="46" t="s">
        <v>6008</v>
      </c>
      <c r="D3215" s="46" t="s">
        <v>217</v>
      </c>
      <c r="E3215" s="46" t="s">
        <v>8480</v>
      </c>
      <c r="F3215" s="46" t="s">
        <v>8807</v>
      </c>
      <c r="G3215" s="44" t="s">
        <v>8586</v>
      </c>
      <c r="H3215" s="44" t="s">
        <v>3</v>
      </c>
      <c r="I3215" s="46" t="s">
        <v>8585</v>
      </c>
      <c r="J3215" s="44">
        <v>5106</v>
      </c>
      <c r="N3215" s="46" t="s">
        <v>186</v>
      </c>
      <c r="O3215" s="46" t="s">
        <v>187</v>
      </c>
      <c r="P3215" s="46" t="s">
        <v>188</v>
      </c>
      <c r="Q3215" s="46" t="s">
        <v>7</v>
      </c>
      <c r="R3215" s="46" t="s">
        <v>4</v>
      </c>
      <c r="W3215" s="46" t="s">
        <v>189</v>
      </c>
      <c r="X3215" s="46" t="s">
        <v>8828</v>
      </c>
      <c r="AA3215" s="46" t="s">
        <v>1612</v>
      </c>
      <c r="AB3215" s="46" t="s">
        <v>195</v>
      </c>
      <c r="AC3215" s="46" t="s">
        <v>8829</v>
      </c>
      <c r="AD3215" s="46" t="s">
        <v>201</v>
      </c>
      <c r="AE3215" s="46" t="e">
        <v>#N/A</v>
      </c>
    </row>
    <row r="3216" spans="1:31">
      <c r="A3216" s="46">
        <v>70</v>
      </c>
      <c r="B3216" s="46" t="s">
        <v>8522</v>
      </c>
      <c r="C3216" s="46" t="s">
        <v>6008</v>
      </c>
      <c r="D3216" s="46" t="s">
        <v>217</v>
      </c>
      <c r="E3216" s="46" t="s">
        <v>8480</v>
      </c>
      <c r="F3216" s="46" t="s">
        <v>8585</v>
      </c>
      <c r="G3216" s="44" t="s">
        <v>8586</v>
      </c>
      <c r="H3216" s="44" t="s">
        <v>8</v>
      </c>
      <c r="I3216" s="46" t="s">
        <v>8830</v>
      </c>
      <c r="J3216" s="44">
        <v>53010</v>
      </c>
      <c r="N3216" s="46" t="s">
        <v>186</v>
      </c>
      <c r="O3216" s="46" t="s">
        <v>187</v>
      </c>
      <c r="P3216" s="46" t="s">
        <v>200</v>
      </c>
      <c r="Q3216" s="46" t="s">
        <v>7</v>
      </c>
      <c r="R3216" s="46" t="s">
        <v>4</v>
      </c>
      <c r="W3216" s="46" t="s">
        <v>201</v>
      </c>
      <c r="AA3216" s="46" t="s">
        <v>1612</v>
      </c>
      <c r="AB3216" s="46" t="s">
        <v>195</v>
      </c>
      <c r="AC3216" s="46" t="s">
        <v>8829</v>
      </c>
      <c r="AD3216" s="46" t="s">
        <v>201</v>
      </c>
    </row>
    <row r="3217" spans="1:31">
      <c r="A3217" s="46">
        <v>71</v>
      </c>
      <c r="B3217" s="46" t="s">
        <v>8522</v>
      </c>
      <c r="C3217" s="46" t="s">
        <v>6008</v>
      </c>
      <c r="D3217" s="46" t="s">
        <v>217</v>
      </c>
      <c r="E3217" s="46" t="s">
        <v>8480</v>
      </c>
      <c r="F3217" s="46" t="s">
        <v>8807</v>
      </c>
      <c r="G3217" s="44" t="s">
        <v>8588</v>
      </c>
      <c r="H3217" s="44" t="s">
        <v>3</v>
      </c>
      <c r="I3217" s="46" t="s">
        <v>8587</v>
      </c>
      <c r="J3217" s="44">
        <v>55198</v>
      </c>
      <c r="N3217" s="46" t="s">
        <v>186</v>
      </c>
      <c r="O3217" s="46" t="s">
        <v>187</v>
      </c>
      <c r="P3217" s="46" t="s">
        <v>188</v>
      </c>
      <c r="Q3217" s="46" t="s">
        <v>7</v>
      </c>
      <c r="R3217" s="46" t="s">
        <v>4</v>
      </c>
      <c r="W3217" s="46" t="s">
        <v>189</v>
      </c>
      <c r="AA3217" s="46" t="s">
        <v>1074</v>
      </c>
      <c r="AB3217" s="46" t="s">
        <v>195</v>
      </c>
      <c r="AC3217" s="46" t="s">
        <v>8831</v>
      </c>
      <c r="AD3217" s="46" t="s">
        <v>201</v>
      </c>
      <c r="AE3217" s="46" t="e">
        <v>#N/A</v>
      </c>
    </row>
    <row r="3218" spans="1:31">
      <c r="A3218" s="46">
        <v>72</v>
      </c>
      <c r="B3218" s="46" t="s">
        <v>8522</v>
      </c>
      <c r="C3218" s="46" t="s">
        <v>6008</v>
      </c>
      <c r="D3218" s="46" t="s">
        <v>217</v>
      </c>
      <c r="E3218" s="46" t="s">
        <v>8480</v>
      </c>
      <c r="F3218" s="46" t="s">
        <v>8587</v>
      </c>
      <c r="G3218" s="44" t="s">
        <v>8588</v>
      </c>
      <c r="H3218" s="44" t="s">
        <v>8</v>
      </c>
      <c r="I3218" s="46" t="s">
        <v>8832</v>
      </c>
      <c r="J3218" s="44">
        <v>58144</v>
      </c>
      <c r="N3218" s="46" t="s">
        <v>186</v>
      </c>
      <c r="O3218" s="46" t="s">
        <v>187</v>
      </c>
      <c r="P3218" s="46" t="s">
        <v>200</v>
      </c>
      <c r="Q3218" s="46" t="s">
        <v>7</v>
      </c>
      <c r="R3218" s="46" t="s">
        <v>4</v>
      </c>
      <c r="W3218" s="46" t="s">
        <v>201</v>
      </c>
      <c r="AA3218" s="46" t="s">
        <v>1074</v>
      </c>
      <c r="AB3218" s="46" t="s">
        <v>195</v>
      </c>
      <c r="AC3218" s="46" t="s">
        <v>8831</v>
      </c>
      <c r="AD3218" s="46" t="s">
        <v>201</v>
      </c>
    </row>
    <row r="3219" spans="1:31">
      <c r="A3219" s="46">
        <v>73</v>
      </c>
      <c r="B3219" s="46" t="s">
        <v>8522</v>
      </c>
      <c r="C3219" s="46" t="s">
        <v>6008</v>
      </c>
      <c r="D3219" s="46" t="s">
        <v>217</v>
      </c>
      <c r="E3219" s="46" t="s">
        <v>8480</v>
      </c>
      <c r="F3219" s="46" t="s">
        <v>8833</v>
      </c>
      <c r="G3219" s="44" t="s">
        <v>8590</v>
      </c>
      <c r="H3219" s="44" t="s">
        <v>3</v>
      </c>
      <c r="I3219" s="46" t="s">
        <v>8589</v>
      </c>
      <c r="J3219" s="44">
        <v>20942</v>
      </c>
      <c r="N3219" s="46" t="s">
        <v>186</v>
      </c>
      <c r="O3219" s="46" t="s">
        <v>187</v>
      </c>
      <c r="P3219" s="46" t="s">
        <v>188</v>
      </c>
      <c r="Q3219" s="46" t="s">
        <v>7</v>
      </c>
      <c r="R3219" s="46" t="s">
        <v>4</v>
      </c>
      <c r="W3219" s="46" t="s">
        <v>189</v>
      </c>
      <c r="AA3219" s="46" t="s">
        <v>1351</v>
      </c>
      <c r="AB3219" s="46" t="s">
        <v>34</v>
      </c>
      <c r="AC3219" s="46" t="s">
        <v>8834</v>
      </c>
      <c r="AD3219" s="46" t="s">
        <v>190</v>
      </c>
      <c r="AE3219" s="46" t="e">
        <v>#N/A</v>
      </c>
    </row>
    <row r="3220" spans="1:31">
      <c r="A3220" s="46">
        <v>74</v>
      </c>
      <c r="B3220" s="46" t="s">
        <v>8522</v>
      </c>
      <c r="C3220" s="46" t="s">
        <v>6008</v>
      </c>
      <c r="D3220" s="46" t="s">
        <v>217</v>
      </c>
      <c r="E3220" s="46" t="s">
        <v>8480</v>
      </c>
      <c r="F3220" s="46" t="s">
        <v>8833</v>
      </c>
      <c r="G3220" s="44" t="s">
        <v>8593</v>
      </c>
      <c r="H3220" s="44" t="s">
        <v>3</v>
      </c>
      <c r="I3220" s="46" t="s">
        <v>7820</v>
      </c>
      <c r="J3220" s="44">
        <v>18042</v>
      </c>
      <c r="N3220" s="46" t="s">
        <v>186</v>
      </c>
      <c r="O3220" s="46" t="s">
        <v>187</v>
      </c>
      <c r="P3220" s="46" t="s">
        <v>193</v>
      </c>
      <c r="Q3220" s="46" t="s">
        <v>7</v>
      </c>
      <c r="R3220" s="46" t="s">
        <v>7</v>
      </c>
      <c r="W3220" s="46" t="s">
        <v>189</v>
      </c>
      <c r="AA3220" s="46" t="s">
        <v>1612</v>
      </c>
      <c r="AB3220" s="46" t="s">
        <v>195</v>
      </c>
      <c r="AC3220" s="46" t="s">
        <v>8834</v>
      </c>
      <c r="AD3220" s="46" t="s">
        <v>190</v>
      </c>
      <c r="AE3220" s="46" t="e">
        <v>#N/A</v>
      </c>
    </row>
    <row r="3221" spans="1:31">
      <c r="A3221" s="46">
        <v>75</v>
      </c>
      <c r="B3221" s="46" t="s">
        <v>8522</v>
      </c>
      <c r="C3221" s="46" t="s">
        <v>6008</v>
      </c>
      <c r="D3221" s="46" t="s">
        <v>217</v>
      </c>
      <c r="E3221" s="46" t="s">
        <v>8480</v>
      </c>
      <c r="F3221" s="46" t="s">
        <v>8589</v>
      </c>
      <c r="G3221" s="44" t="s">
        <v>8590</v>
      </c>
      <c r="H3221" s="44" t="s">
        <v>5</v>
      </c>
      <c r="I3221" s="46" t="s">
        <v>2494</v>
      </c>
      <c r="J3221" s="44">
        <v>8522</v>
      </c>
      <c r="N3221" s="46" t="s">
        <v>186</v>
      </c>
      <c r="O3221" s="46" t="s">
        <v>187</v>
      </c>
      <c r="P3221" s="46" t="s">
        <v>200</v>
      </c>
      <c r="Q3221" s="46" t="s">
        <v>7</v>
      </c>
      <c r="R3221" s="46" t="s">
        <v>4</v>
      </c>
      <c r="W3221" s="46" t="s">
        <v>201</v>
      </c>
      <c r="AA3221" s="46" t="s">
        <v>1351</v>
      </c>
      <c r="AB3221" s="46" t="s">
        <v>34</v>
      </c>
      <c r="AC3221" s="46" t="s">
        <v>8834</v>
      </c>
      <c r="AD3221" s="46" t="s">
        <v>201</v>
      </c>
    </row>
    <row r="3222" spans="1:31">
      <c r="A3222" s="46">
        <v>76</v>
      </c>
      <c r="B3222" s="46" t="s">
        <v>8522</v>
      </c>
      <c r="C3222" s="46" t="s">
        <v>6008</v>
      </c>
      <c r="D3222" s="46" t="s">
        <v>217</v>
      </c>
      <c r="E3222" s="46" t="s">
        <v>8480</v>
      </c>
      <c r="F3222" s="46" t="s">
        <v>8833</v>
      </c>
      <c r="G3222" s="44" t="s">
        <v>8594</v>
      </c>
      <c r="H3222" s="44" t="s">
        <v>3</v>
      </c>
      <c r="I3222" s="46" t="s">
        <v>1295</v>
      </c>
      <c r="J3222" s="44">
        <v>11631</v>
      </c>
      <c r="N3222" s="46" t="s">
        <v>186</v>
      </c>
      <c r="O3222" s="46" t="s">
        <v>187</v>
      </c>
      <c r="P3222" s="46" t="s">
        <v>188</v>
      </c>
      <c r="Q3222" s="46" t="s">
        <v>7</v>
      </c>
      <c r="R3222" s="46" t="s">
        <v>4</v>
      </c>
      <c r="W3222" s="46" t="s">
        <v>189</v>
      </c>
      <c r="AA3222" s="46" t="s">
        <v>1153</v>
      </c>
      <c r="AB3222" s="46" t="s">
        <v>195</v>
      </c>
      <c r="AC3222" s="46" t="s">
        <v>8835</v>
      </c>
      <c r="AD3222" s="46" t="s">
        <v>190</v>
      </c>
      <c r="AE3222" s="46" t="e">
        <v>#N/A</v>
      </c>
    </row>
    <row r="3223" spans="1:31">
      <c r="A3223" s="46">
        <v>77</v>
      </c>
      <c r="B3223" s="46" t="s">
        <v>8522</v>
      </c>
      <c r="C3223" s="46" t="s">
        <v>6008</v>
      </c>
      <c r="D3223" s="46" t="s">
        <v>217</v>
      </c>
      <c r="E3223" s="46" t="s">
        <v>8480</v>
      </c>
      <c r="F3223" s="46" t="s">
        <v>8833</v>
      </c>
      <c r="G3223" s="44" t="s">
        <v>8595</v>
      </c>
      <c r="H3223" s="44" t="s">
        <v>3</v>
      </c>
      <c r="I3223" s="46" t="s">
        <v>1295</v>
      </c>
      <c r="J3223" s="44">
        <v>11631</v>
      </c>
      <c r="N3223" s="46" t="s">
        <v>186</v>
      </c>
      <c r="O3223" s="46" t="s">
        <v>187</v>
      </c>
      <c r="P3223" s="46" t="s">
        <v>188</v>
      </c>
      <c r="Q3223" s="46" t="s">
        <v>7</v>
      </c>
      <c r="R3223" s="46" t="s">
        <v>4</v>
      </c>
      <c r="W3223" s="46" t="s">
        <v>189</v>
      </c>
      <c r="AA3223" s="46" t="s">
        <v>1351</v>
      </c>
      <c r="AB3223" s="46" t="s">
        <v>195</v>
      </c>
      <c r="AC3223" s="46" t="s">
        <v>8836</v>
      </c>
      <c r="AD3223" s="46" t="s">
        <v>190</v>
      </c>
      <c r="AE3223" s="46" t="e">
        <v>#N/A</v>
      </c>
    </row>
    <row r="3224" spans="1:31">
      <c r="A3224" s="46">
        <v>78</v>
      </c>
      <c r="B3224" s="46" t="s">
        <v>8522</v>
      </c>
      <c r="C3224" s="46" t="s">
        <v>6008</v>
      </c>
      <c r="D3224" s="46" t="s">
        <v>217</v>
      </c>
      <c r="E3224" s="46" t="s">
        <v>8480</v>
      </c>
      <c r="F3224" s="46" t="s">
        <v>7820</v>
      </c>
      <c r="G3224" s="44" t="s">
        <v>8593</v>
      </c>
      <c r="H3224" s="44" t="s">
        <v>5</v>
      </c>
      <c r="I3224" s="46" t="s">
        <v>8837</v>
      </c>
      <c r="J3224" s="44">
        <v>17604</v>
      </c>
      <c r="N3224" s="46" t="s">
        <v>186</v>
      </c>
      <c r="O3224" s="46" t="s">
        <v>187</v>
      </c>
      <c r="P3224" s="46" t="s">
        <v>200</v>
      </c>
      <c r="Q3224" s="46" t="s">
        <v>7</v>
      </c>
      <c r="R3224" s="46" t="s">
        <v>7</v>
      </c>
      <c r="W3224" s="46" t="s">
        <v>201</v>
      </c>
      <c r="AA3224" s="46" t="s">
        <v>1612</v>
      </c>
      <c r="AB3224" s="46" t="s">
        <v>195</v>
      </c>
      <c r="AC3224" s="46" t="s">
        <v>8834</v>
      </c>
      <c r="AD3224" s="46" t="s">
        <v>201</v>
      </c>
    </row>
    <row r="3225" spans="1:31">
      <c r="A3225" s="46">
        <v>79</v>
      </c>
      <c r="B3225" s="46" t="s">
        <v>8522</v>
      </c>
      <c r="C3225" s="46" t="s">
        <v>6008</v>
      </c>
      <c r="D3225" s="46" t="s">
        <v>217</v>
      </c>
      <c r="E3225" s="46" t="s">
        <v>8480</v>
      </c>
      <c r="F3225" s="46" t="s">
        <v>8589</v>
      </c>
      <c r="G3225" s="44" t="s">
        <v>8590</v>
      </c>
      <c r="H3225" s="44" t="s">
        <v>5</v>
      </c>
      <c r="I3225" s="46" t="s">
        <v>8838</v>
      </c>
      <c r="J3225" s="44">
        <v>14836</v>
      </c>
      <c r="N3225" s="46" t="s">
        <v>186</v>
      </c>
      <c r="O3225" s="46" t="s">
        <v>187</v>
      </c>
      <c r="P3225" s="46" t="s">
        <v>200</v>
      </c>
      <c r="Q3225" s="46" t="s">
        <v>7</v>
      </c>
      <c r="R3225" s="46" t="s">
        <v>4</v>
      </c>
      <c r="W3225" s="46" t="s">
        <v>201</v>
      </c>
      <c r="AA3225" s="46" t="s">
        <v>1351</v>
      </c>
      <c r="AB3225" s="46" t="s">
        <v>34</v>
      </c>
      <c r="AC3225" s="46" t="s">
        <v>8834</v>
      </c>
      <c r="AD3225" s="46" t="s">
        <v>201</v>
      </c>
    </row>
    <row r="3226" spans="1:31">
      <c r="A3226" s="46">
        <v>80</v>
      </c>
      <c r="B3226" s="46" t="s">
        <v>8522</v>
      </c>
      <c r="C3226" s="46" t="s">
        <v>6008</v>
      </c>
      <c r="D3226" s="46" t="s">
        <v>217</v>
      </c>
      <c r="E3226" s="46" t="s">
        <v>8480</v>
      </c>
      <c r="F3226" s="46" t="s">
        <v>8833</v>
      </c>
      <c r="G3226" s="44" t="s">
        <v>8592</v>
      </c>
      <c r="H3226" s="44" t="s">
        <v>3</v>
      </c>
      <c r="I3226" s="46" t="s">
        <v>8591</v>
      </c>
      <c r="J3226" s="44">
        <v>16626</v>
      </c>
      <c r="N3226" s="46" t="s">
        <v>186</v>
      </c>
      <c r="O3226" s="46" t="s">
        <v>187</v>
      </c>
      <c r="P3226" s="46" t="s">
        <v>188</v>
      </c>
      <c r="Q3226" s="46" t="s">
        <v>7</v>
      </c>
      <c r="R3226" s="46" t="s">
        <v>7</v>
      </c>
      <c r="W3226" s="46" t="s">
        <v>189</v>
      </c>
      <c r="AA3226" s="46" t="s">
        <v>1396</v>
      </c>
      <c r="AB3226" s="46" t="s">
        <v>34</v>
      </c>
      <c r="AC3226" s="46" t="s">
        <v>8834</v>
      </c>
      <c r="AD3226" s="46" t="s">
        <v>201</v>
      </c>
      <c r="AE3226" s="46" t="e">
        <v>#N/A</v>
      </c>
    </row>
    <row r="3227" spans="1:31">
      <c r="A3227" s="46">
        <v>81</v>
      </c>
      <c r="B3227" s="46" t="s">
        <v>8522</v>
      </c>
      <c r="C3227" s="46" t="s">
        <v>6008</v>
      </c>
      <c r="D3227" s="46" t="s">
        <v>217</v>
      </c>
      <c r="E3227" s="46" t="s">
        <v>8480</v>
      </c>
      <c r="F3227" s="46" t="s">
        <v>8833</v>
      </c>
      <c r="G3227" s="44" t="s">
        <v>8597</v>
      </c>
      <c r="H3227" s="44" t="s">
        <v>3</v>
      </c>
      <c r="I3227" s="46" t="s">
        <v>8596</v>
      </c>
      <c r="J3227" s="44">
        <v>30594</v>
      </c>
      <c r="N3227" s="46" t="s">
        <v>186</v>
      </c>
      <c r="O3227" s="46" t="s">
        <v>187</v>
      </c>
      <c r="P3227" s="46" t="s">
        <v>188</v>
      </c>
      <c r="Q3227" s="46" t="s">
        <v>7</v>
      </c>
      <c r="R3227" s="46" t="s">
        <v>7</v>
      </c>
      <c r="W3227" s="46" t="s">
        <v>189</v>
      </c>
      <c r="AA3227" s="46" t="s">
        <v>2617</v>
      </c>
      <c r="AB3227" s="46" t="s">
        <v>195</v>
      </c>
      <c r="AC3227" s="46" t="s">
        <v>8839</v>
      </c>
      <c r="AD3227" s="46" t="s">
        <v>190</v>
      </c>
      <c r="AE3227" s="46" t="e">
        <v>#N/A</v>
      </c>
    </row>
    <row r="3228" spans="1:31">
      <c r="A3228" s="46">
        <v>82</v>
      </c>
      <c r="B3228" s="46" t="s">
        <v>8522</v>
      </c>
      <c r="C3228" s="46" t="s">
        <v>6008</v>
      </c>
      <c r="D3228" s="46" t="s">
        <v>217</v>
      </c>
      <c r="E3228" s="46" t="s">
        <v>8480</v>
      </c>
      <c r="F3228" s="46" t="s">
        <v>8833</v>
      </c>
      <c r="G3228" s="44" t="s">
        <v>8597</v>
      </c>
      <c r="H3228" s="44" t="s">
        <v>3</v>
      </c>
      <c r="I3228" s="46" t="s">
        <v>8840</v>
      </c>
      <c r="J3228" s="44" t="s">
        <v>8841</v>
      </c>
      <c r="N3228" s="46" t="s">
        <v>186</v>
      </c>
      <c r="O3228" s="46" t="s">
        <v>187</v>
      </c>
      <c r="P3228" s="46" t="s">
        <v>188</v>
      </c>
      <c r="Q3228" s="46" t="s">
        <v>7</v>
      </c>
      <c r="R3228" s="46" t="s">
        <v>7</v>
      </c>
      <c r="W3228" s="46" t="s">
        <v>189</v>
      </c>
      <c r="AA3228" s="46" t="s">
        <v>2617</v>
      </c>
      <c r="AB3228" s="46" t="s">
        <v>195</v>
      </c>
      <c r="AC3228" s="46" t="s">
        <v>8839</v>
      </c>
      <c r="AD3228" s="46" t="s">
        <v>201</v>
      </c>
      <c r="AE3228" s="46" t="e">
        <v>#N/A</v>
      </c>
    </row>
    <row r="3229" spans="1:31">
      <c r="A3229" s="46">
        <v>83</v>
      </c>
      <c r="B3229" s="46" t="s">
        <v>8522</v>
      </c>
      <c r="C3229" s="46" t="s">
        <v>6008</v>
      </c>
      <c r="D3229" s="46" t="s">
        <v>217</v>
      </c>
      <c r="E3229" s="46" t="s">
        <v>8480</v>
      </c>
      <c r="F3229" s="46" t="s">
        <v>1295</v>
      </c>
      <c r="G3229" s="44" t="s">
        <v>8594</v>
      </c>
      <c r="H3229" s="44" t="s">
        <v>9</v>
      </c>
      <c r="I3229" s="46" t="s">
        <v>8842</v>
      </c>
      <c r="J3229" s="44">
        <v>34535</v>
      </c>
      <c r="N3229" s="46" t="s">
        <v>186</v>
      </c>
      <c r="O3229" s="46" t="s">
        <v>187</v>
      </c>
      <c r="P3229" s="46" t="s">
        <v>200</v>
      </c>
      <c r="Q3229" s="46" t="s">
        <v>7</v>
      </c>
      <c r="R3229" s="46" t="s">
        <v>4</v>
      </c>
      <c r="W3229" s="46" t="s">
        <v>201</v>
      </c>
      <c r="AA3229" s="46" t="s">
        <v>1153</v>
      </c>
      <c r="AB3229" s="46" t="s">
        <v>195</v>
      </c>
      <c r="AC3229" s="46" t="s">
        <v>8835</v>
      </c>
      <c r="AD3229" s="46" t="s">
        <v>201</v>
      </c>
      <c r="AE3229" s="46" t="e">
        <v>#N/A</v>
      </c>
    </row>
    <row r="3230" spans="1:31">
      <c r="A3230" s="46">
        <v>84</v>
      </c>
      <c r="B3230" s="46" t="s">
        <v>8522</v>
      </c>
      <c r="C3230" s="46" t="s">
        <v>6299</v>
      </c>
      <c r="D3230" s="46" t="s">
        <v>217</v>
      </c>
      <c r="E3230" s="46" t="s">
        <v>8480</v>
      </c>
      <c r="F3230" s="46" t="s">
        <v>8601</v>
      </c>
      <c r="G3230" s="44" t="s">
        <v>8599</v>
      </c>
      <c r="H3230" s="44" t="s">
        <v>3</v>
      </c>
      <c r="I3230" s="46" t="s">
        <v>8598</v>
      </c>
      <c r="J3230" s="44">
        <v>30564</v>
      </c>
      <c r="N3230" s="46" t="s">
        <v>186</v>
      </c>
      <c r="O3230" s="46" t="s">
        <v>187</v>
      </c>
      <c r="P3230" s="46" t="s">
        <v>188</v>
      </c>
      <c r="Q3230" s="46" t="s">
        <v>4</v>
      </c>
      <c r="R3230" s="46" t="s">
        <v>4</v>
      </c>
      <c r="W3230" s="46" t="s">
        <v>189</v>
      </c>
      <c r="AA3230" s="46" t="s">
        <v>6265</v>
      </c>
      <c r="AB3230" s="46" t="s">
        <v>195</v>
      </c>
      <c r="AC3230" s="46" t="s">
        <v>8843</v>
      </c>
      <c r="AD3230" s="46" t="s">
        <v>201</v>
      </c>
      <c r="AE3230" s="46" t="e">
        <v>#N/A</v>
      </c>
    </row>
    <row r="3231" spans="1:31">
      <c r="A3231" s="46">
        <v>85</v>
      </c>
      <c r="B3231" s="46" t="s">
        <v>8522</v>
      </c>
      <c r="C3231" s="46" t="s">
        <v>6299</v>
      </c>
      <c r="D3231" s="46" t="s">
        <v>217</v>
      </c>
      <c r="E3231" s="46" t="s">
        <v>8480</v>
      </c>
      <c r="F3231" s="46" t="s">
        <v>8598</v>
      </c>
      <c r="G3231" s="44" t="s">
        <v>8599</v>
      </c>
      <c r="H3231" s="44" t="s">
        <v>3</v>
      </c>
      <c r="I3231" s="46" t="s">
        <v>8844</v>
      </c>
      <c r="J3231" s="44">
        <v>13010</v>
      </c>
      <c r="N3231" s="46" t="s">
        <v>186</v>
      </c>
      <c r="O3231" s="46" t="s">
        <v>187</v>
      </c>
      <c r="P3231" s="46" t="s">
        <v>200</v>
      </c>
      <c r="Q3231" s="46" t="s">
        <v>4</v>
      </c>
      <c r="R3231" s="46" t="s">
        <v>4</v>
      </c>
      <c r="W3231" s="46" t="s">
        <v>201</v>
      </c>
      <c r="AA3231" s="46" t="s">
        <v>6265</v>
      </c>
      <c r="AB3231" s="46" t="s">
        <v>195</v>
      </c>
      <c r="AC3231" s="46" t="s">
        <v>8843</v>
      </c>
      <c r="AD3231" s="46" t="s">
        <v>201</v>
      </c>
      <c r="AE3231" s="46" t="e">
        <v>#N/A</v>
      </c>
    </row>
    <row r="3232" spans="1:31">
      <c r="A3232" s="46">
        <v>86</v>
      </c>
      <c r="B3232" s="46" t="s">
        <v>8522</v>
      </c>
      <c r="C3232" s="46" t="s">
        <v>6299</v>
      </c>
      <c r="D3232" s="46" t="s">
        <v>217</v>
      </c>
      <c r="E3232" s="46" t="s">
        <v>8480</v>
      </c>
      <c r="F3232" s="46" t="s">
        <v>8598</v>
      </c>
      <c r="G3232" s="44" t="s">
        <v>8602</v>
      </c>
      <c r="H3232" s="44" t="s">
        <v>9</v>
      </c>
      <c r="I3232" s="46" t="s">
        <v>8845</v>
      </c>
      <c r="J3232" s="44">
        <v>24128</v>
      </c>
      <c r="N3232" s="46" t="s">
        <v>186</v>
      </c>
      <c r="O3232" s="46" t="s">
        <v>187</v>
      </c>
      <c r="P3232" s="46" t="s">
        <v>193</v>
      </c>
      <c r="Q3232" s="46" t="s">
        <v>4</v>
      </c>
      <c r="R3232" s="46" t="s">
        <v>4</v>
      </c>
      <c r="W3232" s="46" t="s">
        <v>189</v>
      </c>
      <c r="AA3232" s="46" t="s">
        <v>5349</v>
      </c>
      <c r="AB3232" s="46" t="s">
        <v>195</v>
      </c>
      <c r="AC3232" s="46" t="s">
        <v>8846</v>
      </c>
      <c r="AD3232" s="46" t="s">
        <v>201</v>
      </c>
      <c r="AE3232" s="46" t="e">
        <v>#N/A</v>
      </c>
    </row>
    <row r="3233" spans="1:31">
      <c r="A3233" s="46">
        <v>87</v>
      </c>
      <c r="B3233" s="46" t="s">
        <v>8522</v>
      </c>
      <c r="C3233" s="46" t="s">
        <v>6299</v>
      </c>
      <c r="D3233" s="46" t="s">
        <v>217</v>
      </c>
      <c r="E3233" s="46" t="s">
        <v>8480</v>
      </c>
      <c r="F3233" s="46" t="s">
        <v>8598</v>
      </c>
      <c r="G3233" s="44" t="s">
        <v>8599</v>
      </c>
      <c r="H3233" s="44" t="s">
        <v>9</v>
      </c>
      <c r="I3233" s="46" t="s">
        <v>8845</v>
      </c>
      <c r="J3233" s="44">
        <v>24128</v>
      </c>
      <c r="N3233" s="46" t="s">
        <v>186</v>
      </c>
      <c r="O3233" s="46" t="s">
        <v>187</v>
      </c>
      <c r="P3233" s="46" t="s">
        <v>193</v>
      </c>
      <c r="Q3233" s="46" t="s">
        <v>4</v>
      </c>
      <c r="R3233" s="46" t="s">
        <v>4</v>
      </c>
      <c r="W3233" s="46" t="s">
        <v>189</v>
      </c>
      <c r="AA3233" s="46" t="s">
        <v>6265</v>
      </c>
      <c r="AB3233" s="46" t="s">
        <v>195</v>
      </c>
      <c r="AC3233" s="46" t="s">
        <v>8843</v>
      </c>
      <c r="AD3233" s="46" t="s">
        <v>201</v>
      </c>
      <c r="AE3233" s="46" t="e">
        <v>#N/A</v>
      </c>
    </row>
    <row r="3234" spans="1:31">
      <c r="A3234" s="46">
        <v>88</v>
      </c>
      <c r="B3234" s="46" t="s">
        <v>8522</v>
      </c>
      <c r="C3234" s="46" t="s">
        <v>6299</v>
      </c>
      <c r="D3234" s="46" t="s">
        <v>217</v>
      </c>
      <c r="E3234" s="46" t="s">
        <v>8480</v>
      </c>
      <c r="F3234" s="46" t="s">
        <v>8598</v>
      </c>
      <c r="G3234" s="44" t="s">
        <v>8599</v>
      </c>
      <c r="H3234" s="44" t="s">
        <v>8</v>
      </c>
      <c r="I3234" s="46" t="s">
        <v>8847</v>
      </c>
      <c r="J3234" s="44">
        <v>41808</v>
      </c>
      <c r="N3234" s="46" t="s">
        <v>186</v>
      </c>
      <c r="O3234" s="46" t="s">
        <v>187</v>
      </c>
      <c r="P3234" s="46" t="s">
        <v>200</v>
      </c>
      <c r="Q3234" s="46" t="s">
        <v>4</v>
      </c>
      <c r="R3234" s="46" t="s">
        <v>4</v>
      </c>
      <c r="W3234" s="46" t="s">
        <v>201</v>
      </c>
      <c r="AA3234" s="46" t="s">
        <v>6265</v>
      </c>
      <c r="AB3234" s="46" t="s">
        <v>195</v>
      </c>
      <c r="AC3234" s="46" t="s">
        <v>8843</v>
      </c>
      <c r="AD3234" s="46" t="s">
        <v>201</v>
      </c>
    </row>
    <row r="3235" spans="1:31">
      <c r="A3235" s="46">
        <v>89</v>
      </c>
      <c r="B3235" s="46" t="s">
        <v>8522</v>
      </c>
      <c r="C3235" s="46" t="s">
        <v>6299</v>
      </c>
      <c r="D3235" s="46" t="s">
        <v>217</v>
      </c>
      <c r="E3235" s="46" t="s">
        <v>8480</v>
      </c>
      <c r="F3235" s="46" t="s">
        <v>8598</v>
      </c>
      <c r="G3235" s="44" t="s">
        <v>8599</v>
      </c>
      <c r="H3235" s="44" t="s">
        <v>3</v>
      </c>
      <c r="I3235" s="46" t="s">
        <v>8848</v>
      </c>
      <c r="J3235" s="44">
        <v>40800</v>
      </c>
      <c r="N3235" s="46" t="s">
        <v>186</v>
      </c>
      <c r="O3235" s="46" t="s">
        <v>187</v>
      </c>
      <c r="P3235" s="46" t="s">
        <v>200</v>
      </c>
      <c r="Q3235" s="46" t="s">
        <v>4</v>
      </c>
      <c r="R3235" s="46" t="s">
        <v>4</v>
      </c>
      <c r="W3235" s="46" t="s">
        <v>201</v>
      </c>
      <c r="AA3235" s="46" t="s">
        <v>6265</v>
      </c>
      <c r="AB3235" s="46" t="s">
        <v>195</v>
      </c>
      <c r="AC3235" s="46" t="s">
        <v>8843</v>
      </c>
      <c r="AD3235" s="46" t="s">
        <v>201</v>
      </c>
      <c r="AE3235" s="46" t="e">
        <v>#N/A</v>
      </c>
    </row>
    <row r="3236" spans="1:31">
      <c r="A3236" s="46">
        <v>90</v>
      </c>
      <c r="B3236" s="46" t="s">
        <v>8522</v>
      </c>
      <c r="C3236" s="46" t="s">
        <v>6299</v>
      </c>
      <c r="D3236" s="46" t="s">
        <v>217</v>
      </c>
      <c r="E3236" s="46" t="s">
        <v>8480</v>
      </c>
      <c r="F3236" s="46" t="s">
        <v>8598</v>
      </c>
      <c r="G3236" s="44" t="s">
        <v>8599</v>
      </c>
      <c r="H3236" s="44" t="s">
        <v>8</v>
      </c>
      <c r="I3236" s="46" t="s">
        <v>8849</v>
      </c>
      <c r="J3236" s="44">
        <v>29675</v>
      </c>
      <c r="N3236" s="46" t="s">
        <v>186</v>
      </c>
      <c r="O3236" s="46" t="s">
        <v>187</v>
      </c>
      <c r="P3236" s="46" t="s">
        <v>200</v>
      </c>
      <c r="Q3236" s="46" t="s">
        <v>4</v>
      </c>
      <c r="R3236" s="46" t="s">
        <v>4</v>
      </c>
      <c r="W3236" s="46" t="s">
        <v>201</v>
      </c>
      <c r="AA3236" s="46" t="s">
        <v>6265</v>
      </c>
      <c r="AB3236" s="46" t="s">
        <v>195</v>
      </c>
      <c r="AC3236" s="46" t="s">
        <v>8843</v>
      </c>
      <c r="AD3236" s="46" t="s">
        <v>201</v>
      </c>
    </row>
    <row r="3237" spans="1:31">
      <c r="A3237" s="46">
        <v>91</v>
      </c>
      <c r="B3237" s="46" t="s">
        <v>8522</v>
      </c>
      <c r="C3237" s="46" t="s">
        <v>6299</v>
      </c>
      <c r="D3237" s="46" t="s">
        <v>217</v>
      </c>
      <c r="E3237" s="46" t="s">
        <v>8480</v>
      </c>
      <c r="F3237" s="46" t="s">
        <v>8598</v>
      </c>
      <c r="G3237" s="44" t="s">
        <v>8599</v>
      </c>
      <c r="H3237" s="44" t="s">
        <v>8</v>
      </c>
      <c r="I3237" s="46" t="s">
        <v>8850</v>
      </c>
      <c r="J3237" s="44">
        <v>30075</v>
      </c>
      <c r="N3237" s="46" t="s">
        <v>186</v>
      </c>
      <c r="O3237" s="46" t="s">
        <v>187</v>
      </c>
      <c r="P3237" s="46" t="s">
        <v>200</v>
      </c>
      <c r="Q3237" s="46" t="s">
        <v>4</v>
      </c>
      <c r="R3237" s="46" t="s">
        <v>4</v>
      </c>
      <c r="W3237" s="46" t="s">
        <v>201</v>
      </c>
      <c r="AA3237" s="46" t="s">
        <v>6265</v>
      </c>
      <c r="AB3237" s="46" t="s">
        <v>195</v>
      </c>
      <c r="AC3237" s="46" t="s">
        <v>8843</v>
      </c>
      <c r="AD3237" s="46" t="s">
        <v>201</v>
      </c>
    </row>
    <row r="3238" spans="1:31">
      <c r="A3238" s="46">
        <v>92</v>
      </c>
      <c r="B3238" s="46" t="s">
        <v>8522</v>
      </c>
      <c r="C3238" s="46" t="s">
        <v>6299</v>
      </c>
      <c r="D3238" s="46" t="s">
        <v>217</v>
      </c>
      <c r="E3238" s="46" t="s">
        <v>8480</v>
      </c>
      <c r="F3238" s="46" t="s">
        <v>8601</v>
      </c>
      <c r="G3238" s="44" t="s">
        <v>8603</v>
      </c>
      <c r="H3238" s="44" t="s">
        <v>3</v>
      </c>
      <c r="I3238" s="46" t="s">
        <v>8851</v>
      </c>
      <c r="J3238" s="44">
        <v>18566</v>
      </c>
      <c r="N3238" s="46" t="s">
        <v>186</v>
      </c>
      <c r="O3238" s="46" t="s">
        <v>187</v>
      </c>
      <c r="P3238" s="46" t="s">
        <v>188</v>
      </c>
      <c r="Q3238" s="46" t="s">
        <v>4</v>
      </c>
      <c r="R3238" s="46" t="s">
        <v>4</v>
      </c>
      <c r="W3238" s="46" t="s">
        <v>189</v>
      </c>
      <c r="AA3238" s="46" t="s">
        <v>1425</v>
      </c>
      <c r="AB3238" s="46" t="s">
        <v>34</v>
      </c>
      <c r="AC3238" s="46" t="s">
        <v>8852</v>
      </c>
      <c r="AD3238" s="46" t="s">
        <v>190</v>
      </c>
      <c r="AE3238" s="46" t="e">
        <v>#N/A</v>
      </c>
    </row>
    <row r="3239" spans="1:31">
      <c r="A3239" s="46">
        <v>93</v>
      </c>
      <c r="B3239" s="46" t="s">
        <v>8522</v>
      </c>
      <c r="C3239" s="46" t="s">
        <v>6299</v>
      </c>
      <c r="D3239" s="46" t="s">
        <v>217</v>
      </c>
      <c r="E3239" s="46" t="s">
        <v>8480</v>
      </c>
      <c r="F3239" s="46" t="s">
        <v>8851</v>
      </c>
      <c r="G3239" s="44" t="s">
        <v>8603</v>
      </c>
      <c r="H3239" s="44" t="s">
        <v>192</v>
      </c>
      <c r="I3239" s="46" t="s">
        <v>8853</v>
      </c>
      <c r="J3239" s="44">
        <v>31263</v>
      </c>
      <c r="N3239" s="46" t="s">
        <v>186</v>
      </c>
      <c r="O3239" s="46" t="s">
        <v>187</v>
      </c>
      <c r="P3239" s="46" t="s">
        <v>188</v>
      </c>
      <c r="Q3239" s="46" t="s">
        <v>4</v>
      </c>
      <c r="R3239" s="46" t="s">
        <v>4</v>
      </c>
      <c r="W3239" s="46" t="s">
        <v>189</v>
      </c>
      <c r="AA3239" s="46" t="s">
        <v>1425</v>
      </c>
      <c r="AB3239" s="46" t="s">
        <v>34</v>
      </c>
      <c r="AC3239" s="46" t="s">
        <v>8852</v>
      </c>
      <c r="AD3239" s="46" t="s">
        <v>201</v>
      </c>
    </row>
    <row r="3240" spans="1:31">
      <c r="A3240" s="46">
        <v>94</v>
      </c>
      <c r="B3240" s="46" t="s">
        <v>8522</v>
      </c>
      <c r="C3240" s="46" t="s">
        <v>6299</v>
      </c>
      <c r="D3240" s="46" t="s">
        <v>217</v>
      </c>
      <c r="E3240" s="46" t="s">
        <v>8480</v>
      </c>
      <c r="F3240" s="46" t="s">
        <v>8598</v>
      </c>
      <c r="G3240" s="44" t="s">
        <v>8603</v>
      </c>
      <c r="H3240" s="44" t="s">
        <v>192</v>
      </c>
      <c r="I3240" s="46" t="s">
        <v>8854</v>
      </c>
      <c r="J3240" s="44">
        <v>31513</v>
      </c>
      <c r="N3240" s="46" t="s">
        <v>186</v>
      </c>
      <c r="O3240" s="46" t="s">
        <v>187</v>
      </c>
      <c r="P3240" s="46" t="s">
        <v>200</v>
      </c>
      <c r="Q3240" s="46" t="s">
        <v>4</v>
      </c>
      <c r="R3240" s="46" t="s">
        <v>4</v>
      </c>
      <c r="W3240" s="46" t="s">
        <v>201</v>
      </c>
      <c r="AA3240" s="46" t="s">
        <v>1425</v>
      </c>
      <c r="AB3240" s="46" t="s">
        <v>34</v>
      </c>
      <c r="AC3240" s="46" t="s">
        <v>8852</v>
      </c>
      <c r="AD3240" s="46" t="s">
        <v>201</v>
      </c>
    </row>
    <row r="3241" spans="1:31">
      <c r="A3241" s="46">
        <v>95</v>
      </c>
      <c r="B3241" s="46" t="s">
        <v>8522</v>
      </c>
      <c r="C3241" s="46" t="s">
        <v>6299</v>
      </c>
      <c r="D3241" s="46" t="s">
        <v>217</v>
      </c>
      <c r="E3241" s="46" t="s">
        <v>8480</v>
      </c>
      <c r="F3241" s="46" t="s">
        <v>8598</v>
      </c>
      <c r="G3241" s="44" t="s">
        <v>8602</v>
      </c>
      <c r="H3241" s="44" t="s">
        <v>8</v>
      </c>
      <c r="I3241" s="46" t="s">
        <v>8855</v>
      </c>
      <c r="J3241" s="44">
        <v>32795</v>
      </c>
      <c r="N3241" s="46" t="s">
        <v>186</v>
      </c>
      <c r="O3241" s="46" t="s">
        <v>187</v>
      </c>
      <c r="P3241" s="46" t="s">
        <v>200</v>
      </c>
      <c r="Q3241" s="46" t="s">
        <v>4</v>
      </c>
      <c r="R3241" s="46" t="s">
        <v>4</v>
      </c>
      <c r="W3241" s="46" t="s">
        <v>201</v>
      </c>
      <c r="AA3241" s="46" t="s">
        <v>5349</v>
      </c>
      <c r="AB3241" s="46" t="s">
        <v>195</v>
      </c>
      <c r="AC3241" s="46" t="s">
        <v>8846</v>
      </c>
      <c r="AD3241" s="46" t="s">
        <v>201</v>
      </c>
    </row>
    <row r="3242" spans="1:31">
      <c r="A3242" s="46">
        <v>96</v>
      </c>
      <c r="B3242" s="46" t="s">
        <v>8522</v>
      </c>
      <c r="C3242" s="46" t="s">
        <v>6299</v>
      </c>
      <c r="D3242" s="46" t="s">
        <v>217</v>
      </c>
      <c r="E3242" s="46" t="s">
        <v>8480</v>
      </c>
      <c r="F3242" s="46" t="s">
        <v>8598</v>
      </c>
      <c r="G3242" s="44" t="s">
        <v>8602</v>
      </c>
      <c r="H3242" s="44" t="s">
        <v>3</v>
      </c>
      <c r="I3242" s="46" t="s">
        <v>8856</v>
      </c>
      <c r="J3242" s="44">
        <v>9614</v>
      </c>
      <c r="N3242" s="46" t="s">
        <v>186</v>
      </c>
      <c r="O3242" s="46" t="s">
        <v>187</v>
      </c>
      <c r="P3242" s="46" t="s">
        <v>200</v>
      </c>
      <c r="Q3242" s="46" t="s">
        <v>4</v>
      </c>
      <c r="R3242" s="46" t="s">
        <v>4</v>
      </c>
      <c r="W3242" s="46" t="s">
        <v>201</v>
      </c>
      <c r="AA3242" s="46" t="s">
        <v>5349</v>
      </c>
      <c r="AB3242" s="46" t="s">
        <v>195</v>
      </c>
      <c r="AC3242" s="46" t="s">
        <v>8846</v>
      </c>
      <c r="AD3242" s="46" t="s">
        <v>201</v>
      </c>
      <c r="AE3242" s="46" t="e">
        <v>#N/A</v>
      </c>
    </row>
    <row r="3243" spans="1:31">
      <c r="A3243" s="46">
        <v>97</v>
      </c>
      <c r="B3243" s="46" t="s">
        <v>8522</v>
      </c>
      <c r="C3243" s="46" t="s">
        <v>6299</v>
      </c>
      <c r="D3243" s="46" t="s">
        <v>217</v>
      </c>
      <c r="E3243" s="46" t="s">
        <v>8480</v>
      </c>
      <c r="F3243" s="46" t="s">
        <v>8598</v>
      </c>
      <c r="G3243" s="44" t="s">
        <v>8602</v>
      </c>
      <c r="H3243" s="44" t="s">
        <v>3</v>
      </c>
      <c r="I3243" s="46" t="s">
        <v>8857</v>
      </c>
      <c r="J3243" s="44">
        <v>32262</v>
      </c>
      <c r="N3243" s="46" t="s">
        <v>186</v>
      </c>
      <c r="O3243" s="46" t="s">
        <v>187</v>
      </c>
      <c r="P3243" s="46" t="s">
        <v>200</v>
      </c>
      <c r="Q3243" s="46" t="s">
        <v>4</v>
      </c>
      <c r="R3243" s="46" t="s">
        <v>4</v>
      </c>
      <c r="W3243" s="46" t="s">
        <v>201</v>
      </c>
      <c r="AA3243" s="46" t="s">
        <v>5349</v>
      </c>
      <c r="AB3243" s="46" t="s">
        <v>195</v>
      </c>
      <c r="AC3243" s="46" t="s">
        <v>8846</v>
      </c>
      <c r="AD3243" s="46" t="s">
        <v>201</v>
      </c>
      <c r="AE3243" s="46" t="e">
        <v>#N/A</v>
      </c>
    </row>
    <row r="3244" spans="1:31">
      <c r="A3244" s="46">
        <v>98</v>
      </c>
      <c r="B3244" s="46" t="s">
        <v>8522</v>
      </c>
      <c r="C3244" s="46" t="s">
        <v>6299</v>
      </c>
      <c r="D3244" s="46" t="s">
        <v>217</v>
      </c>
      <c r="E3244" s="46" t="s">
        <v>8480</v>
      </c>
      <c r="F3244" s="46" t="s">
        <v>8851</v>
      </c>
      <c r="G3244" s="44" t="s">
        <v>8603</v>
      </c>
      <c r="H3244" s="44" t="s">
        <v>192</v>
      </c>
      <c r="I3244" s="46" t="s">
        <v>8858</v>
      </c>
      <c r="J3244" s="44">
        <v>7659</v>
      </c>
      <c r="N3244" s="46" t="s">
        <v>186</v>
      </c>
      <c r="O3244" s="46" t="s">
        <v>187</v>
      </c>
      <c r="P3244" s="46" t="s">
        <v>188</v>
      </c>
      <c r="Q3244" s="46" t="s">
        <v>4</v>
      </c>
      <c r="R3244" s="46" t="s">
        <v>4</v>
      </c>
      <c r="W3244" s="46" t="s">
        <v>189</v>
      </c>
      <c r="AA3244" s="46" t="s">
        <v>1425</v>
      </c>
      <c r="AB3244" s="46" t="s">
        <v>34</v>
      </c>
      <c r="AC3244" s="46" t="s">
        <v>8852</v>
      </c>
      <c r="AD3244" s="46" t="s">
        <v>201</v>
      </c>
    </row>
    <row r="3245" spans="1:31">
      <c r="A3245" s="46">
        <v>99</v>
      </c>
      <c r="B3245" s="46" t="s">
        <v>8522</v>
      </c>
      <c r="C3245" s="46" t="s">
        <v>6299</v>
      </c>
      <c r="D3245" s="46" t="s">
        <v>217</v>
      </c>
      <c r="E3245" s="46" t="s">
        <v>8480</v>
      </c>
      <c r="F3245" s="46" t="s">
        <v>8598</v>
      </c>
      <c r="G3245" s="44" t="s">
        <v>8602</v>
      </c>
      <c r="H3245" s="44" t="s">
        <v>8</v>
      </c>
      <c r="I3245" s="46" t="s">
        <v>8859</v>
      </c>
      <c r="J3245" s="44">
        <v>23043</v>
      </c>
      <c r="N3245" s="46" t="s">
        <v>186</v>
      </c>
      <c r="O3245" s="46" t="s">
        <v>187</v>
      </c>
      <c r="P3245" s="46" t="s">
        <v>200</v>
      </c>
      <c r="Q3245" s="46" t="s">
        <v>4</v>
      </c>
      <c r="R3245" s="46" t="s">
        <v>4</v>
      </c>
      <c r="W3245" s="46" t="s">
        <v>201</v>
      </c>
      <c r="AA3245" s="46" t="s">
        <v>5349</v>
      </c>
      <c r="AB3245" s="46" t="s">
        <v>195</v>
      </c>
      <c r="AC3245" s="46" t="s">
        <v>8846</v>
      </c>
      <c r="AD3245" s="46" t="s">
        <v>201</v>
      </c>
    </row>
    <row r="3246" spans="1:31">
      <c r="A3246" s="46">
        <v>100</v>
      </c>
      <c r="B3246" s="46" t="s">
        <v>8522</v>
      </c>
      <c r="C3246" s="46" t="s">
        <v>6299</v>
      </c>
      <c r="D3246" s="46" t="s">
        <v>217</v>
      </c>
      <c r="E3246" s="46" t="s">
        <v>8480</v>
      </c>
      <c r="F3246" s="46" t="s">
        <v>8598</v>
      </c>
      <c r="G3246" s="44" t="s">
        <v>8602</v>
      </c>
      <c r="H3246" s="44" t="s">
        <v>3</v>
      </c>
      <c r="I3246" s="46" t="s">
        <v>1574</v>
      </c>
      <c r="J3246" s="44">
        <v>28198</v>
      </c>
      <c r="N3246" s="46" t="s">
        <v>186</v>
      </c>
      <c r="O3246" s="46" t="s">
        <v>187</v>
      </c>
      <c r="P3246" s="46" t="s">
        <v>188</v>
      </c>
      <c r="Q3246" s="46" t="s">
        <v>4</v>
      </c>
      <c r="R3246" s="46" t="s">
        <v>4</v>
      </c>
      <c r="W3246" s="46" t="s">
        <v>189</v>
      </c>
      <c r="AA3246" s="46" t="s">
        <v>5349</v>
      </c>
      <c r="AB3246" s="46" t="s">
        <v>195</v>
      </c>
      <c r="AC3246" s="46" t="s">
        <v>8846</v>
      </c>
      <c r="AD3246" s="46" t="s">
        <v>201</v>
      </c>
      <c r="AE3246" s="46" t="e">
        <v>#N/A</v>
      </c>
    </row>
    <row r="3247" spans="1:31">
      <c r="A3247" s="46">
        <v>101</v>
      </c>
      <c r="B3247" s="46" t="s">
        <v>8522</v>
      </c>
      <c r="C3247" s="46" t="s">
        <v>6299</v>
      </c>
      <c r="D3247" s="46" t="s">
        <v>217</v>
      </c>
      <c r="E3247" s="46" t="s">
        <v>8480</v>
      </c>
      <c r="F3247" s="46" t="s">
        <v>8851</v>
      </c>
      <c r="G3247" s="44" t="s">
        <v>8603</v>
      </c>
      <c r="H3247" s="44" t="s">
        <v>5</v>
      </c>
      <c r="I3247" s="46" t="s">
        <v>8860</v>
      </c>
      <c r="J3247" s="44">
        <v>18489</v>
      </c>
      <c r="N3247" s="46" t="s">
        <v>186</v>
      </c>
      <c r="O3247" s="46" t="s">
        <v>187</v>
      </c>
      <c r="P3247" s="46" t="s">
        <v>200</v>
      </c>
      <c r="Q3247" s="46" t="s">
        <v>4</v>
      </c>
      <c r="R3247" s="46" t="s">
        <v>4</v>
      </c>
      <c r="W3247" s="46" t="s">
        <v>201</v>
      </c>
      <c r="AA3247" s="46" t="s">
        <v>1425</v>
      </c>
      <c r="AB3247" s="46" t="s">
        <v>34</v>
      </c>
      <c r="AC3247" s="46" t="s">
        <v>8852</v>
      </c>
      <c r="AD3247" s="46" t="s">
        <v>201</v>
      </c>
    </row>
    <row r="3248" spans="1:31">
      <c r="A3248" s="46">
        <v>102</v>
      </c>
      <c r="B3248" s="46" t="s">
        <v>8522</v>
      </c>
      <c r="C3248" s="46" t="s">
        <v>6299</v>
      </c>
      <c r="D3248" s="46" t="s">
        <v>217</v>
      </c>
      <c r="E3248" s="46" t="s">
        <v>8480</v>
      </c>
      <c r="F3248" s="46" t="s">
        <v>8598</v>
      </c>
      <c r="G3248" s="44" t="s">
        <v>8602</v>
      </c>
      <c r="H3248" s="44" t="s">
        <v>3</v>
      </c>
      <c r="I3248" s="46" t="s">
        <v>8861</v>
      </c>
      <c r="J3248" s="44">
        <v>6015</v>
      </c>
      <c r="N3248" s="46" t="s">
        <v>186</v>
      </c>
      <c r="O3248" s="46" t="s">
        <v>187</v>
      </c>
      <c r="P3248" s="46" t="s">
        <v>200</v>
      </c>
      <c r="Q3248" s="46" t="s">
        <v>4</v>
      </c>
      <c r="R3248" s="46" t="s">
        <v>4</v>
      </c>
      <c r="W3248" s="46" t="s">
        <v>201</v>
      </c>
      <c r="AA3248" s="46" t="s">
        <v>5349</v>
      </c>
      <c r="AB3248" s="46" t="s">
        <v>195</v>
      </c>
      <c r="AC3248" s="46" t="s">
        <v>8846</v>
      </c>
      <c r="AD3248" s="46" t="s">
        <v>201</v>
      </c>
      <c r="AE3248" s="46" t="e">
        <v>#N/A</v>
      </c>
    </row>
    <row r="3249" spans="1:31">
      <c r="A3249" s="46">
        <v>103</v>
      </c>
      <c r="B3249" s="46" t="s">
        <v>8522</v>
      </c>
      <c r="C3249" s="46" t="s">
        <v>6008</v>
      </c>
      <c r="D3249" s="46" t="s">
        <v>217</v>
      </c>
      <c r="E3249" s="46" t="s">
        <v>8480</v>
      </c>
      <c r="F3249" s="46" t="s">
        <v>8862</v>
      </c>
      <c r="G3249" s="44" t="s">
        <v>8605</v>
      </c>
      <c r="H3249" s="44" t="s">
        <v>3</v>
      </c>
      <c r="I3249" s="46" t="s">
        <v>8604</v>
      </c>
      <c r="J3249" s="44">
        <v>13309</v>
      </c>
      <c r="N3249" s="46" t="s">
        <v>186</v>
      </c>
      <c r="O3249" s="46" t="s">
        <v>187</v>
      </c>
      <c r="P3249" s="46" t="s">
        <v>188</v>
      </c>
      <c r="Q3249" s="46" t="s">
        <v>7</v>
      </c>
      <c r="R3249" s="46" t="s">
        <v>4</v>
      </c>
      <c r="W3249" s="46" t="s">
        <v>189</v>
      </c>
      <c r="AA3249" s="46" t="s">
        <v>1074</v>
      </c>
      <c r="AB3249" s="46" t="s">
        <v>34</v>
      </c>
      <c r="AC3249" s="46" t="s">
        <v>2709</v>
      </c>
      <c r="AD3249" s="46" t="s">
        <v>190</v>
      </c>
      <c r="AE3249" s="46" t="e">
        <v>#N/A</v>
      </c>
    </row>
    <row r="3250" spans="1:31">
      <c r="A3250" s="46">
        <v>104</v>
      </c>
      <c r="B3250" s="46" t="s">
        <v>8522</v>
      </c>
      <c r="C3250" s="46" t="s">
        <v>6008</v>
      </c>
      <c r="D3250" s="46" t="s">
        <v>217</v>
      </c>
      <c r="E3250" s="46" t="s">
        <v>8480</v>
      </c>
      <c r="F3250" s="46" t="s">
        <v>8604</v>
      </c>
      <c r="G3250" s="44" t="s">
        <v>8605</v>
      </c>
      <c r="H3250" s="44" t="s">
        <v>9</v>
      </c>
      <c r="I3250" s="46" t="s">
        <v>8863</v>
      </c>
      <c r="J3250" s="44">
        <v>53201</v>
      </c>
      <c r="N3250" s="46" t="s">
        <v>186</v>
      </c>
      <c r="O3250" s="46" t="s">
        <v>187</v>
      </c>
      <c r="P3250" s="46" t="s">
        <v>193</v>
      </c>
      <c r="Q3250" s="46" t="s">
        <v>7</v>
      </c>
      <c r="R3250" s="46" t="s">
        <v>4</v>
      </c>
      <c r="W3250" s="46" t="s">
        <v>189</v>
      </c>
      <c r="AA3250" s="46" t="s">
        <v>1074</v>
      </c>
      <c r="AB3250" s="46" t="s">
        <v>34</v>
      </c>
      <c r="AC3250" s="46" t="s">
        <v>2709</v>
      </c>
      <c r="AD3250" s="46" t="s">
        <v>201</v>
      </c>
      <c r="AE3250" s="46" t="e">
        <v>#N/A</v>
      </c>
    </row>
    <row r="3251" spans="1:31">
      <c r="A3251" s="46">
        <v>105</v>
      </c>
      <c r="B3251" s="46" t="s">
        <v>8522</v>
      </c>
      <c r="C3251" s="46" t="s">
        <v>6008</v>
      </c>
      <c r="D3251" s="46" t="s">
        <v>217</v>
      </c>
      <c r="E3251" s="46" t="s">
        <v>8480</v>
      </c>
      <c r="F3251" s="46" t="s">
        <v>8862</v>
      </c>
      <c r="G3251" s="44" t="s">
        <v>8608</v>
      </c>
      <c r="H3251" s="44" t="s">
        <v>3</v>
      </c>
      <c r="I3251" s="46" t="s">
        <v>8607</v>
      </c>
      <c r="J3251" s="44">
        <v>60904</v>
      </c>
      <c r="N3251" s="46" t="s">
        <v>186</v>
      </c>
      <c r="O3251" s="46" t="s">
        <v>187</v>
      </c>
      <c r="P3251" s="46" t="s">
        <v>200</v>
      </c>
      <c r="Q3251" s="46" t="s">
        <v>7</v>
      </c>
      <c r="R3251" s="46" t="s">
        <v>7</v>
      </c>
      <c r="W3251" s="46" t="s">
        <v>201</v>
      </c>
      <c r="AA3251" s="46" t="s">
        <v>1374</v>
      </c>
      <c r="AB3251" s="46" t="s">
        <v>195</v>
      </c>
      <c r="AC3251" s="46" t="s">
        <v>8864</v>
      </c>
      <c r="AD3251" s="46" t="s">
        <v>201</v>
      </c>
      <c r="AE3251" s="46" t="e">
        <v>#N/A</v>
      </c>
    </row>
    <row r="3252" spans="1:31">
      <c r="A3252" s="46">
        <v>106</v>
      </c>
      <c r="B3252" s="46" t="s">
        <v>8522</v>
      </c>
      <c r="C3252" s="46" t="s">
        <v>6008</v>
      </c>
      <c r="D3252" s="46" t="s">
        <v>217</v>
      </c>
      <c r="E3252" s="46" t="s">
        <v>8480</v>
      </c>
      <c r="F3252" s="46" t="s">
        <v>8862</v>
      </c>
      <c r="G3252" s="44" t="s">
        <v>8612</v>
      </c>
      <c r="H3252" s="44" t="s">
        <v>3</v>
      </c>
      <c r="I3252" s="46" t="s">
        <v>2737</v>
      </c>
      <c r="J3252" s="44">
        <v>25931</v>
      </c>
      <c r="N3252" s="46" t="s">
        <v>186</v>
      </c>
      <c r="O3252" s="46" t="s">
        <v>187</v>
      </c>
      <c r="P3252" s="46" t="s">
        <v>200</v>
      </c>
      <c r="Q3252" s="46" t="s">
        <v>7</v>
      </c>
      <c r="R3252" s="46" t="s">
        <v>7</v>
      </c>
      <c r="W3252" s="46" t="s">
        <v>201</v>
      </c>
      <c r="AA3252" s="46" t="s">
        <v>1612</v>
      </c>
      <c r="AB3252" s="46" t="s">
        <v>34</v>
      </c>
      <c r="AC3252" s="46" t="s">
        <v>8865</v>
      </c>
      <c r="AD3252" s="46" t="s">
        <v>201</v>
      </c>
      <c r="AE3252" s="46" t="e">
        <v>#N/A</v>
      </c>
    </row>
    <row r="3253" spans="1:31">
      <c r="A3253" s="46">
        <v>107</v>
      </c>
      <c r="B3253" s="46" t="s">
        <v>8522</v>
      </c>
      <c r="C3253" s="46" t="s">
        <v>6008</v>
      </c>
      <c r="D3253" s="46" t="s">
        <v>217</v>
      </c>
      <c r="E3253" s="46" t="s">
        <v>8480</v>
      </c>
      <c r="F3253" s="46" t="s">
        <v>8862</v>
      </c>
      <c r="G3253" s="44" t="s">
        <v>8611</v>
      </c>
      <c r="H3253" s="44" t="s">
        <v>3</v>
      </c>
      <c r="I3253" s="46" t="s">
        <v>8610</v>
      </c>
      <c r="J3253" s="44">
        <v>37102</v>
      </c>
      <c r="N3253" s="46" t="s">
        <v>186</v>
      </c>
      <c r="O3253" s="46" t="s">
        <v>187</v>
      </c>
      <c r="P3253" s="46" t="s">
        <v>193</v>
      </c>
      <c r="Q3253" s="46" t="s">
        <v>7</v>
      </c>
      <c r="R3253" s="46" t="s">
        <v>4</v>
      </c>
      <c r="W3253" s="46" t="s">
        <v>189</v>
      </c>
      <c r="AA3253" s="46" t="s">
        <v>1425</v>
      </c>
      <c r="AB3253" s="46" t="s">
        <v>195</v>
      </c>
      <c r="AC3253" s="46" t="s">
        <v>8866</v>
      </c>
      <c r="AD3253" s="46" t="s">
        <v>201</v>
      </c>
      <c r="AE3253" s="46" t="e">
        <v>#N/A</v>
      </c>
    </row>
    <row r="3254" spans="1:31">
      <c r="A3254" s="46">
        <v>108</v>
      </c>
      <c r="B3254" s="46" t="s">
        <v>8522</v>
      </c>
      <c r="C3254" s="46" t="s">
        <v>6008</v>
      </c>
      <c r="D3254" s="46" t="s">
        <v>217</v>
      </c>
      <c r="E3254" s="46" t="s">
        <v>8480</v>
      </c>
      <c r="F3254" s="46" t="s">
        <v>8610</v>
      </c>
      <c r="G3254" s="44" t="s">
        <v>8611</v>
      </c>
      <c r="H3254" s="44" t="s">
        <v>9</v>
      </c>
      <c r="I3254" s="46" t="s">
        <v>8867</v>
      </c>
      <c r="J3254" s="44">
        <v>34645</v>
      </c>
      <c r="N3254" s="46" t="s">
        <v>186</v>
      </c>
      <c r="O3254" s="46" t="s">
        <v>187</v>
      </c>
      <c r="P3254" s="46" t="s">
        <v>193</v>
      </c>
      <c r="Q3254" s="46" t="s">
        <v>7</v>
      </c>
      <c r="R3254" s="46" t="s">
        <v>4</v>
      </c>
      <c r="W3254" s="46" t="s">
        <v>189</v>
      </c>
      <c r="AA3254" s="46" t="s">
        <v>1425</v>
      </c>
      <c r="AB3254" s="46" t="s">
        <v>195</v>
      </c>
      <c r="AC3254" s="46" t="s">
        <v>8866</v>
      </c>
      <c r="AD3254" s="46" t="s">
        <v>201</v>
      </c>
      <c r="AE3254" s="46" t="e">
        <v>#N/A</v>
      </c>
    </row>
    <row r="3255" spans="1:31">
      <c r="A3255" s="46">
        <v>109</v>
      </c>
      <c r="B3255" s="46" t="s">
        <v>8522</v>
      </c>
      <c r="C3255" s="46" t="s">
        <v>6008</v>
      </c>
      <c r="D3255" s="46" t="s">
        <v>217</v>
      </c>
      <c r="E3255" s="46" t="s">
        <v>8480</v>
      </c>
      <c r="F3255" s="46" t="s">
        <v>8610</v>
      </c>
      <c r="G3255" s="44" t="s">
        <v>8611</v>
      </c>
      <c r="H3255" s="44" t="s">
        <v>192</v>
      </c>
      <c r="I3255" s="46" t="s">
        <v>8868</v>
      </c>
      <c r="J3255" s="44">
        <v>39498</v>
      </c>
      <c r="N3255" s="46" t="s">
        <v>186</v>
      </c>
      <c r="O3255" s="46" t="s">
        <v>187</v>
      </c>
      <c r="P3255" s="46" t="s">
        <v>193</v>
      </c>
      <c r="Q3255" s="46" t="s">
        <v>7</v>
      </c>
      <c r="R3255" s="46" t="s">
        <v>4</v>
      </c>
      <c r="W3255" s="46" t="s">
        <v>189</v>
      </c>
      <c r="AA3255" s="46" t="s">
        <v>1425</v>
      </c>
      <c r="AB3255" s="46" t="s">
        <v>195</v>
      </c>
      <c r="AC3255" s="46" t="s">
        <v>8866</v>
      </c>
      <c r="AD3255" s="46" t="s">
        <v>201</v>
      </c>
    </row>
    <row r="3256" spans="1:31">
      <c r="A3256" s="46">
        <v>110</v>
      </c>
      <c r="B3256" s="46" t="s">
        <v>8522</v>
      </c>
      <c r="C3256" s="46" t="s">
        <v>6008</v>
      </c>
      <c r="D3256" s="46" t="s">
        <v>217</v>
      </c>
      <c r="E3256" s="46" t="s">
        <v>8480</v>
      </c>
      <c r="F3256" s="46" t="s">
        <v>8862</v>
      </c>
      <c r="G3256" s="44" t="s">
        <v>8614</v>
      </c>
      <c r="H3256" s="44" t="s">
        <v>3</v>
      </c>
      <c r="I3256" s="46" t="s">
        <v>8613</v>
      </c>
      <c r="J3256" s="44" t="s">
        <v>8869</v>
      </c>
      <c r="N3256" s="46" t="s">
        <v>186</v>
      </c>
      <c r="O3256" s="46" t="s">
        <v>187</v>
      </c>
      <c r="P3256" s="46" t="s">
        <v>188</v>
      </c>
      <c r="Q3256" s="46" t="s">
        <v>7</v>
      </c>
      <c r="R3256" s="46" t="s">
        <v>7</v>
      </c>
      <c r="W3256" s="46" t="s">
        <v>189</v>
      </c>
      <c r="AA3256" s="46" t="s">
        <v>1416</v>
      </c>
      <c r="AB3256" s="46" t="s">
        <v>195</v>
      </c>
      <c r="AC3256" s="46" t="s">
        <v>8870</v>
      </c>
      <c r="AD3256" s="46" t="s">
        <v>201</v>
      </c>
      <c r="AE3256" s="46" t="s">
        <v>196</v>
      </c>
    </row>
    <row r="3257" spans="1:31">
      <c r="A3257" s="46">
        <v>111</v>
      </c>
      <c r="B3257" s="46" t="s">
        <v>8522</v>
      </c>
      <c r="C3257" s="46" t="s">
        <v>6008</v>
      </c>
      <c r="D3257" s="46" t="s">
        <v>217</v>
      </c>
      <c r="E3257" s="46" t="s">
        <v>8480</v>
      </c>
      <c r="F3257" s="46" t="s">
        <v>8613</v>
      </c>
      <c r="G3257" s="44" t="s">
        <v>8614</v>
      </c>
      <c r="H3257" s="44" t="s">
        <v>9</v>
      </c>
      <c r="I3257" s="46" t="s">
        <v>8871</v>
      </c>
      <c r="J3257" s="44" t="s">
        <v>8872</v>
      </c>
      <c r="N3257" s="46" t="s">
        <v>186</v>
      </c>
      <c r="O3257" s="46" t="s">
        <v>187</v>
      </c>
      <c r="P3257" s="46" t="s">
        <v>188</v>
      </c>
      <c r="Q3257" s="46" t="s">
        <v>7</v>
      </c>
      <c r="R3257" s="46" t="s">
        <v>7</v>
      </c>
      <c r="W3257" s="46" t="s">
        <v>189</v>
      </c>
      <c r="AA3257" s="46" t="s">
        <v>1416</v>
      </c>
      <c r="AB3257" s="46" t="s">
        <v>195</v>
      </c>
      <c r="AC3257" s="46" t="s">
        <v>8870</v>
      </c>
      <c r="AD3257" s="46" t="s">
        <v>201</v>
      </c>
      <c r="AE3257" s="46" t="s">
        <v>196</v>
      </c>
    </row>
    <row r="3258" spans="1:31">
      <c r="A3258" s="46">
        <v>112</v>
      </c>
      <c r="B3258" s="46" t="s">
        <v>8522</v>
      </c>
      <c r="C3258" s="46" t="s">
        <v>6008</v>
      </c>
      <c r="D3258" s="46" t="s">
        <v>217</v>
      </c>
      <c r="E3258" s="46" t="s">
        <v>8480</v>
      </c>
      <c r="F3258" s="46" t="s">
        <v>8613</v>
      </c>
      <c r="G3258" s="44" t="s">
        <v>8614</v>
      </c>
      <c r="H3258" s="44" t="s">
        <v>8</v>
      </c>
      <c r="I3258" s="46" t="s">
        <v>8659</v>
      </c>
      <c r="J3258" s="44" t="s">
        <v>8873</v>
      </c>
      <c r="N3258" s="46" t="s">
        <v>186</v>
      </c>
      <c r="O3258" s="46" t="s">
        <v>187</v>
      </c>
      <c r="P3258" s="46" t="s">
        <v>200</v>
      </c>
      <c r="Q3258" s="46" t="s">
        <v>7</v>
      </c>
      <c r="R3258" s="46" t="s">
        <v>7</v>
      </c>
      <c r="W3258" s="46" t="s">
        <v>201</v>
      </c>
      <c r="AA3258" s="46" t="s">
        <v>1416</v>
      </c>
      <c r="AB3258" s="46" t="s">
        <v>195</v>
      </c>
      <c r="AC3258" s="46" t="s">
        <v>8870</v>
      </c>
      <c r="AD3258" s="46" t="s">
        <v>201</v>
      </c>
    </row>
    <row r="3259" spans="1:31">
      <c r="A3259" s="46">
        <v>113</v>
      </c>
      <c r="B3259" s="46" t="s">
        <v>8522</v>
      </c>
      <c r="C3259" s="46" t="s">
        <v>6008</v>
      </c>
      <c r="D3259" s="46" t="s">
        <v>217</v>
      </c>
      <c r="E3259" s="46" t="s">
        <v>8480</v>
      </c>
      <c r="F3259" s="46" t="s">
        <v>8613</v>
      </c>
      <c r="G3259" s="44" t="s">
        <v>8614</v>
      </c>
      <c r="H3259" s="44" t="s">
        <v>192</v>
      </c>
      <c r="I3259" s="46" t="s">
        <v>8874</v>
      </c>
      <c r="J3259" s="44" t="s">
        <v>8875</v>
      </c>
      <c r="N3259" s="46" t="s">
        <v>186</v>
      </c>
      <c r="O3259" s="46" t="s">
        <v>187</v>
      </c>
      <c r="P3259" s="46" t="s">
        <v>200</v>
      </c>
      <c r="Q3259" s="46" t="s">
        <v>7</v>
      </c>
      <c r="R3259" s="46" t="s">
        <v>7</v>
      </c>
      <c r="W3259" s="46" t="s">
        <v>201</v>
      </c>
      <c r="AA3259" s="46" t="s">
        <v>1416</v>
      </c>
      <c r="AB3259" s="46" t="s">
        <v>195</v>
      </c>
      <c r="AC3259" s="46" t="s">
        <v>8870</v>
      </c>
      <c r="AD3259" s="46" t="s">
        <v>201</v>
      </c>
    </row>
    <row r="3260" spans="1:31">
      <c r="A3260" s="46">
        <v>114</v>
      </c>
      <c r="B3260" s="46" t="s">
        <v>8522</v>
      </c>
      <c r="C3260" s="46" t="s">
        <v>6299</v>
      </c>
      <c r="D3260" s="46" t="s">
        <v>217</v>
      </c>
      <c r="E3260" s="46" t="s">
        <v>8480</v>
      </c>
      <c r="F3260" s="46" t="s">
        <v>8544</v>
      </c>
      <c r="G3260" s="44" t="s">
        <v>8545</v>
      </c>
      <c r="H3260" s="44" t="s">
        <v>3</v>
      </c>
      <c r="I3260" s="46" t="s">
        <v>8876</v>
      </c>
      <c r="J3260" s="44" t="s">
        <v>8877</v>
      </c>
      <c r="N3260" s="46" t="s">
        <v>186</v>
      </c>
      <c r="O3260" s="46" t="s">
        <v>187</v>
      </c>
      <c r="P3260" s="46" t="s">
        <v>200</v>
      </c>
      <c r="Q3260" s="46" t="s">
        <v>10</v>
      </c>
      <c r="R3260" s="46" t="s">
        <v>10</v>
      </c>
      <c r="W3260" s="46" t="s">
        <v>201</v>
      </c>
      <c r="AA3260" s="46" t="s">
        <v>5349</v>
      </c>
      <c r="AB3260" s="46" t="s">
        <v>34</v>
      </c>
      <c r="AC3260" s="46" t="s">
        <v>8878</v>
      </c>
      <c r="AD3260" s="46" t="s">
        <v>201</v>
      </c>
      <c r="AE3260" s="46" t="e">
        <v>#N/A</v>
      </c>
    </row>
    <row r="3261" spans="1:31">
      <c r="A3261" s="46">
        <v>115</v>
      </c>
      <c r="B3261" s="46" t="s">
        <v>8522</v>
      </c>
      <c r="C3261" s="46" t="s">
        <v>6299</v>
      </c>
      <c r="D3261" s="46" t="s">
        <v>217</v>
      </c>
      <c r="E3261" s="46" t="s">
        <v>8480</v>
      </c>
      <c r="F3261" s="46" t="s">
        <v>8544</v>
      </c>
      <c r="G3261" s="44" t="s">
        <v>8545</v>
      </c>
      <c r="H3261" s="44" t="s">
        <v>3</v>
      </c>
      <c r="I3261" s="46" t="s">
        <v>1420</v>
      </c>
      <c r="J3261" s="44" t="s">
        <v>8879</v>
      </c>
      <c r="N3261" s="46" t="s">
        <v>186</v>
      </c>
      <c r="O3261" s="46" t="s">
        <v>187</v>
      </c>
      <c r="P3261" s="46" t="s">
        <v>200</v>
      </c>
      <c r="Q3261" s="46" t="s">
        <v>10</v>
      </c>
      <c r="R3261" s="46" t="s">
        <v>10</v>
      </c>
      <c r="W3261" s="46" t="s">
        <v>201</v>
      </c>
      <c r="AA3261" s="46" t="s">
        <v>5349</v>
      </c>
      <c r="AB3261" s="46" t="s">
        <v>34</v>
      </c>
      <c r="AC3261" s="46" t="s">
        <v>8878</v>
      </c>
      <c r="AD3261" s="46" t="s">
        <v>201</v>
      </c>
      <c r="AE3261" s="46" t="e">
        <v>#N/A</v>
      </c>
    </row>
    <row r="3262" spans="1:31">
      <c r="A3262" s="46">
        <v>116</v>
      </c>
      <c r="B3262" s="46" t="s">
        <v>8522</v>
      </c>
      <c r="C3262" s="46" t="s">
        <v>6299</v>
      </c>
      <c r="D3262" s="46" t="s">
        <v>217</v>
      </c>
      <c r="E3262" s="46" t="s">
        <v>8480</v>
      </c>
      <c r="F3262" s="46" t="s">
        <v>8544</v>
      </c>
      <c r="G3262" s="44" t="s">
        <v>8545</v>
      </c>
      <c r="H3262" s="44" t="s">
        <v>3</v>
      </c>
      <c r="I3262" s="46" t="s">
        <v>8880</v>
      </c>
      <c r="J3262" s="44" t="s">
        <v>8881</v>
      </c>
      <c r="N3262" s="46" t="s">
        <v>186</v>
      </c>
      <c r="O3262" s="46" t="s">
        <v>187</v>
      </c>
      <c r="P3262" s="46" t="s">
        <v>200</v>
      </c>
      <c r="Q3262" s="46" t="s">
        <v>10</v>
      </c>
      <c r="R3262" s="46" t="s">
        <v>10</v>
      </c>
      <c r="W3262" s="46" t="s">
        <v>201</v>
      </c>
      <c r="AA3262" s="46" t="s">
        <v>5349</v>
      </c>
      <c r="AB3262" s="46" t="s">
        <v>34</v>
      </c>
      <c r="AC3262" s="46" t="s">
        <v>8878</v>
      </c>
      <c r="AD3262" s="46" t="s">
        <v>201</v>
      </c>
      <c r="AE3262" s="46" t="e">
        <v>#N/A</v>
      </c>
    </row>
    <row r="3263" spans="1:31">
      <c r="A3263" s="46">
        <v>117</v>
      </c>
      <c r="B3263" s="46" t="s">
        <v>8522</v>
      </c>
      <c r="C3263" s="46" t="s">
        <v>6299</v>
      </c>
      <c r="D3263" s="46" t="s">
        <v>217</v>
      </c>
      <c r="E3263" s="46" t="s">
        <v>8480</v>
      </c>
      <c r="F3263" s="46" t="s">
        <v>8544</v>
      </c>
      <c r="G3263" s="44" t="s">
        <v>8545</v>
      </c>
      <c r="H3263" s="44" t="s">
        <v>9</v>
      </c>
      <c r="I3263" s="46" t="s">
        <v>8882</v>
      </c>
      <c r="J3263" s="44" t="s">
        <v>8883</v>
      </c>
      <c r="N3263" s="46" t="s">
        <v>186</v>
      </c>
      <c r="O3263" s="46" t="s">
        <v>187</v>
      </c>
      <c r="P3263" s="46" t="s">
        <v>200</v>
      </c>
      <c r="Q3263" s="46" t="s">
        <v>10</v>
      </c>
      <c r="R3263" s="46" t="s">
        <v>10</v>
      </c>
      <c r="W3263" s="46" t="s">
        <v>201</v>
      </c>
      <c r="AA3263" s="46" t="s">
        <v>5349</v>
      </c>
      <c r="AB3263" s="46" t="s">
        <v>34</v>
      </c>
      <c r="AC3263" s="46" t="s">
        <v>8878</v>
      </c>
      <c r="AD3263" s="46" t="s">
        <v>201</v>
      </c>
      <c r="AE3263" s="46" t="e">
        <v>#N/A</v>
      </c>
    </row>
    <row r="3264" spans="1:31">
      <c r="A3264" s="46">
        <v>118</v>
      </c>
      <c r="B3264" s="46" t="s">
        <v>8522</v>
      </c>
      <c r="C3264" s="46" t="s">
        <v>6299</v>
      </c>
      <c r="D3264" s="46" t="s">
        <v>217</v>
      </c>
      <c r="E3264" s="46" t="s">
        <v>8480</v>
      </c>
      <c r="F3264" s="46" t="s">
        <v>8544</v>
      </c>
      <c r="G3264" s="44" t="s">
        <v>8545</v>
      </c>
      <c r="H3264" s="44" t="s">
        <v>3</v>
      </c>
      <c r="I3264" s="46" t="s">
        <v>8884</v>
      </c>
      <c r="J3264" s="44">
        <v>25468</v>
      </c>
      <c r="N3264" s="46" t="s">
        <v>186</v>
      </c>
      <c r="O3264" s="46" t="s">
        <v>187</v>
      </c>
      <c r="P3264" s="46" t="s">
        <v>200</v>
      </c>
      <c r="Q3264" s="46" t="s">
        <v>10</v>
      </c>
      <c r="R3264" s="46" t="s">
        <v>10</v>
      </c>
      <c r="W3264" s="46" t="s">
        <v>201</v>
      </c>
      <c r="AA3264" s="46" t="s">
        <v>5349</v>
      </c>
      <c r="AB3264" s="46" t="s">
        <v>34</v>
      </c>
      <c r="AC3264" s="46" t="s">
        <v>8878</v>
      </c>
      <c r="AD3264" s="46" t="s">
        <v>201</v>
      </c>
      <c r="AE3264" s="46" t="e">
        <v>#N/A</v>
      </c>
    </row>
    <row r="3265" spans="1:32">
      <c r="A3265" s="46">
        <v>119</v>
      </c>
      <c r="B3265" s="46" t="s">
        <v>8522</v>
      </c>
      <c r="C3265" s="46" t="s">
        <v>6299</v>
      </c>
      <c r="D3265" s="46" t="s">
        <v>217</v>
      </c>
      <c r="E3265" s="46" t="s">
        <v>8480</v>
      </c>
      <c r="F3265" s="46" t="s">
        <v>8544</v>
      </c>
      <c r="G3265" s="44" t="s">
        <v>8547</v>
      </c>
      <c r="H3265" s="44" t="s">
        <v>3</v>
      </c>
      <c r="I3265" s="46" t="s">
        <v>8546</v>
      </c>
      <c r="J3265" s="44" t="s">
        <v>8885</v>
      </c>
      <c r="L3265" s="46">
        <v>18602943908</v>
      </c>
      <c r="N3265" s="46" t="s">
        <v>186</v>
      </c>
      <c r="O3265" s="46" t="s">
        <v>187</v>
      </c>
      <c r="P3265" s="46" t="s">
        <v>200</v>
      </c>
      <c r="Q3265" s="46" t="s">
        <v>7</v>
      </c>
      <c r="R3265" s="46" t="s">
        <v>7</v>
      </c>
      <c r="W3265" s="46" t="s">
        <v>201</v>
      </c>
      <c r="AA3265" s="46" t="s">
        <v>1208</v>
      </c>
      <c r="AB3265" s="46" t="s">
        <v>195</v>
      </c>
      <c r="AC3265" s="46" t="s">
        <v>8886</v>
      </c>
      <c r="AD3265" s="46" t="s">
        <v>201</v>
      </c>
      <c r="AE3265" s="46" t="e">
        <v>#N/A</v>
      </c>
    </row>
    <row r="3266" spans="1:32">
      <c r="A3266" s="46">
        <v>120</v>
      </c>
      <c r="B3266" s="46" t="s">
        <v>8522</v>
      </c>
      <c r="C3266" s="46" t="s">
        <v>6299</v>
      </c>
      <c r="D3266" s="46" t="s">
        <v>217</v>
      </c>
      <c r="E3266" s="46" t="s">
        <v>8480</v>
      </c>
      <c r="F3266" s="46" t="s">
        <v>8544</v>
      </c>
      <c r="G3266" s="44" t="s">
        <v>8547</v>
      </c>
      <c r="H3266" s="44" t="s">
        <v>8</v>
      </c>
      <c r="I3266" s="46" t="s">
        <v>8887</v>
      </c>
      <c r="J3266" s="44">
        <v>16056</v>
      </c>
      <c r="N3266" s="46" t="s">
        <v>186</v>
      </c>
      <c r="O3266" s="46" t="s">
        <v>187</v>
      </c>
      <c r="P3266" s="46" t="s">
        <v>200</v>
      </c>
      <c r="Q3266" s="46" t="s">
        <v>7</v>
      </c>
      <c r="R3266" s="46" t="s">
        <v>7</v>
      </c>
      <c r="W3266" s="46" t="s">
        <v>201</v>
      </c>
      <c r="AA3266" s="46" t="s">
        <v>1208</v>
      </c>
      <c r="AB3266" s="46" t="s">
        <v>195</v>
      </c>
      <c r="AC3266" s="46" t="s">
        <v>8886</v>
      </c>
      <c r="AD3266" s="46" t="s">
        <v>201</v>
      </c>
    </row>
    <row r="3267" spans="1:32">
      <c r="A3267" s="46">
        <v>121</v>
      </c>
      <c r="B3267" s="46" t="s">
        <v>8522</v>
      </c>
      <c r="C3267" s="46" t="s">
        <v>6008</v>
      </c>
      <c r="D3267" s="46" t="s">
        <v>217</v>
      </c>
      <c r="E3267" s="46" t="s">
        <v>8480</v>
      </c>
      <c r="F3267" s="46" t="s">
        <v>8583</v>
      </c>
      <c r="G3267" s="44" t="s">
        <v>8584</v>
      </c>
      <c r="H3267" s="44" t="s">
        <v>46</v>
      </c>
      <c r="I3267" s="46" t="s">
        <v>8574</v>
      </c>
      <c r="J3267" s="44">
        <v>29329</v>
      </c>
      <c r="K3267" s="46" t="s">
        <v>8888</v>
      </c>
      <c r="L3267" s="46">
        <v>15991646807</v>
      </c>
      <c r="M3267" s="46">
        <v>41729</v>
      </c>
      <c r="N3267" s="46" t="s">
        <v>186</v>
      </c>
      <c r="O3267" s="46" t="s">
        <v>187</v>
      </c>
      <c r="P3267" s="46" t="s">
        <v>193</v>
      </c>
      <c r="Q3267" s="46" t="s">
        <v>7</v>
      </c>
      <c r="R3267" s="46" t="s">
        <v>4</v>
      </c>
      <c r="W3267" s="46" t="s">
        <v>189</v>
      </c>
      <c r="AA3267" s="46">
        <v>12</v>
      </c>
      <c r="AB3267" s="46" t="s">
        <v>195</v>
      </c>
      <c r="AC3267" s="46" t="s">
        <v>8889</v>
      </c>
      <c r="AD3267" s="46" t="s">
        <v>190</v>
      </c>
      <c r="AE3267" s="46" t="s">
        <v>8890</v>
      </c>
      <c r="AF3267" s="46" t="s">
        <v>8891</v>
      </c>
    </row>
    <row r="3268" spans="1:32">
      <c r="A3268" s="46">
        <v>122</v>
      </c>
      <c r="B3268" s="46" t="s">
        <v>8522</v>
      </c>
      <c r="C3268" s="46" t="s">
        <v>6008</v>
      </c>
      <c r="D3268" s="46" t="s">
        <v>217</v>
      </c>
      <c r="E3268" s="46" t="s">
        <v>8480</v>
      </c>
      <c r="F3268" s="46" t="s">
        <v>8577</v>
      </c>
      <c r="G3268" s="44" t="s">
        <v>8578</v>
      </c>
      <c r="H3268" s="44" t="s">
        <v>46</v>
      </c>
      <c r="I3268" s="46" t="s">
        <v>8574</v>
      </c>
      <c r="J3268" s="44">
        <v>29329</v>
      </c>
      <c r="K3268" s="46" t="s">
        <v>8888</v>
      </c>
      <c r="L3268" s="46">
        <v>15991646807</v>
      </c>
      <c r="M3268" s="46">
        <v>41729</v>
      </c>
      <c r="N3268" s="46" t="s">
        <v>186</v>
      </c>
      <c r="O3268" s="46" t="s">
        <v>187</v>
      </c>
      <c r="P3268" s="46" t="s">
        <v>193</v>
      </c>
      <c r="Q3268" s="46" t="s">
        <v>7</v>
      </c>
      <c r="R3268" s="46" t="s">
        <v>4</v>
      </c>
      <c r="W3268" s="46" t="s">
        <v>189</v>
      </c>
      <c r="AA3268" s="46">
        <v>12</v>
      </c>
      <c r="AB3268" s="46" t="s">
        <v>195</v>
      </c>
      <c r="AC3268" s="46" t="s">
        <v>8889</v>
      </c>
      <c r="AD3268" s="46" t="s">
        <v>190</v>
      </c>
      <c r="AE3268" s="46" t="s">
        <v>8890</v>
      </c>
      <c r="AF3268" s="46" t="s">
        <v>8891</v>
      </c>
    </row>
    <row r="3269" spans="1:32">
      <c r="A3269" s="46">
        <v>123</v>
      </c>
      <c r="B3269" s="46" t="s">
        <v>8522</v>
      </c>
      <c r="C3269" s="46" t="s">
        <v>6008</v>
      </c>
      <c r="D3269" s="46" t="s">
        <v>217</v>
      </c>
      <c r="E3269" s="46" t="s">
        <v>8480</v>
      </c>
      <c r="F3269" s="46" t="s">
        <v>8575</v>
      </c>
      <c r="G3269" s="44" t="s">
        <v>8576</v>
      </c>
      <c r="H3269" s="44" t="s">
        <v>46</v>
      </c>
      <c r="I3269" s="46" t="s">
        <v>8574</v>
      </c>
      <c r="J3269" s="44">
        <v>29329</v>
      </c>
      <c r="K3269" s="46" t="s">
        <v>8888</v>
      </c>
      <c r="L3269" s="46">
        <v>15991646807</v>
      </c>
      <c r="M3269" s="46">
        <v>41729</v>
      </c>
      <c r="N3269" s="46" t="s">
        <v>186</v>
      </c>
      <c r="O3269" s="46" t="s">
        <v>187</v>
      </c>
      <c r="P3269" s="46" t="s">
        <v>193</v>
      </c>
      <c r="Q3269" s="46" t="s">
        <v>7</v>
      </c>
      <c r="R3269" s="46" t="s">
        <v>7</v>
      </c>
      <c r="W3269" s="46" t="s">
        <v>189</v>
      </c>
      <c r="AA3269" s="46">
        <v>12</v>
      </c>
      <c r="AB3269" s="46" t="s">
        <v>195</v>
      </c>
      <c r="AC3269" s="46" t="s">
        <v>8889</v>
      </c>
      <c r="AD3269" s="46" t="s">
        <v>190</v>
      </c>
      <c r="AE3269" s="46" t="s">
        <v>8890</v>
      </c>
      <c r="AF3269" s="46" t="s">
        <v>8891</v>
      </c>
    </row>
    <row r="3270" spans="1:32">
      <c r="A3270" s="46">
        <v>124</v>
      </c>
      <c r="B3270" s="46" t="s">
        <v>8522</v>
      </c>
      <c r="C3270" s="46" t="s">
        <v>6008</v>
      </c>
      <c r="D3270" s="46" t="s">
        <v>217</v>
      </c>
      <c r="E3270" s="46" t="s">
        <v>8480</v>
      </c>
      <c r="F3270" s="46" t="s">
        <v>8585</v>
      </c>
      <c r="G3270" s="44" t="s">
        <v>8586</v>
      </c>
      <c r="H3270" s="44" t="s">
        <v>46</v>
      </c>
      <c r="I3270" s="46" t="s">
        <v>8574</v>
      </c>
      <c r="J3270" s="44">
        <v>29329</v>
      </c>
      <c r="K3270" s="46" t="s">
        <v>8888</v>
      </c>
      <c r="L3270" s="46">
        <v>15991646807</v>
      </c>
      <c r="M3270" s="46">
        <v>41729</v>
      </c>
      <c r="N3270" s="46" t="s">
        <v>186</v>
      </c>
      <c r="O3270" s="46" t="s">
        <v>187</v>
      </c>
      <c r="P3270" s="46" t="s">
        <v>193</v>
      </c>
      <c r="Q3270" s="46" t="s">
        <v>7</v>
      </c>
      <c r="R3270" s="46" t="s">
        <v>4</v>
      </c>
      <c r="W3270" s="46" t="s">
        <v>189</v>
      </c>
      <c r="AA3270" s="46">
        <v>12</v>
      </c>
      <c r="AB3270" s="46" t="s">
        <v>195</v>
      </c>
      <c r="AC3270" s="46" t="s">
        <v>8889</v>
      </c>
      <c r="AD3270" s="46" t="s">
        <v>190</v>
      </c>
      <c r="AE3270" s="46" t="s">
        <v>8890</v>
      </c>
      <c r="AF3270" s="46" t="s">
        <v>8891</v>
      </c>
    </row>
    <row r="3271" spans="1:32">
      <c r="A3271" s="46">
        <v>125</v>
      </c>
      <c r="B3271" s="46" t="s">
        <v>8522</v>
      </c>
      <c r="C3271" s="46" t="s">
        <v>6008</v>
      </c>
      <c r="D3271" s="46" t="s">
        <v>217</v>
      </c>
      <c r="E3271" s="46" t="s">
        <v>8480</v>
      </c>
      <c r="F3271" s="46" t="s">
        <v>8587</v>
      </c>
      <c r="G3271" s="44" t="s">
        <v>8588</v>
      </c>
      <c r="H3271" s="44" t="s">
        <v>46</v>
      </c>
      <c r="I3271" s="46" t="s">
        <v>8574</v>
      </c>
      <c r="J3271" s="44">
        <v>29329</v>
      </c>
      <c r="K3271" s="46" t="s">
        <v>8888</v>
      </c>
      <c r="L3271" s="46">
        <v>15991646807</v>
      </c>
      <c r="M3271" s="46">
        <v>41729</v>
      </c>
      <c r="N3271" s="46" t="s">
        <v>186</v>
      </c>
      <c r="O3271" s="46" t="s">
        <v>187</v>
      </c>
      <c r="P3271" s="46" t="s">
        <v>193</v>
      </c>
      <c r="Q3271" s="46" t="s">
        <v>7</v>
      </c>
      <c r="R3271" s="46" t="s">
        <v>4</v>
      </c>
      <c r="W3271" s="46" t="s">
        <v>189</v>
      </c>
      <c r="AA3271" s="46">
        <v>12</v>
      </c>
      <c r="AB3271" s="46" t="s">
        <v>195</v>
      </c>
      <c r="AC3271" s="46" t="s">
        <v>8889</v>
      </c>
      <c r="AD3271" s="46" t="s">
        <v>190</v>
      </c>
      <c r="AE3271" s="46" t="s">
        <v>8890</v>
      </c>
      <c r="AF3271" s="46" t="s">
        <v>8891</v>
      </c>
    </row>
    <row r="3272" spans="1:32">
      <c r="A3272" s="46">
        <v>126</v>
      </c>
      <c r="B3272" s="46" t="s">
        <v>8522</v>
      </c>
      <c r="C3272" s="46" t="s">
        <v>6008</v>
      </c>
      <c r="D3272" s="46" t="s">
        <v>217</v>
      </c>
      <c r="E3272" s="46" t="s">
        <v>8480</v>
      </c>
      <c r="F3272" s="46" t="s">
        <v>8572</v>
      </c>
      <c r="G3272" s="44" t="s">
        <v>8573</v>
      </c>
      <c r="H3272" s="44" t="s">
        <v>46</v>
      </c>
      <c r="I3272" s="46" t="s">
        <v>8574</v>
      </c>
      <c r="J3272" s="44">
        <v>29329</v>
      </c>
      <c r="K3272" s="46" t="s">
        <v>8888</v>
      </c>
      <c r="L3272" s="46">
        <v>15991646807</v>
      </c>
      <c r="M3272" s="46">
        <v>41729</v>
      </c>
      <c r="N3272" s="46" t="s">
        <v>186</v>
      </c>
      <c r="O3272" s="46" t="s">
        <v>187</v>
      </c>
      <c r="P3272" s="46" t="s">
        <v>193</v>
      </c>
      <c r="Q3272" s="46" t="s">
        <v>7</v>
      </c>
      <c r="R3272" s="46" t="s">
        <v>4</v>
      </c>
      <c r="W3272" s="46" t="s">
        <v>189</v>
      </c>
      <c r="AA3272" s="46">
        <v>12</v>
      </c>
      <c r="AB3272" s="46" t="s">
        <v>195</v>
      </c>
      <c r="AC3272" s="46" t="s">
        <v>8889</v>
      </c>
      <c r="AD3272" s="46" t="s">
        <v>190</v>
      </c>
      <c r="AE3272" s="46" t="s">
        <v>8890</v>
      </c>
      <c r="AF3272" s="46" t="s">
        <v>8891</v>
      </c>
    </row>
    <row r="3273" spans="1:32">
      <c r="A3273" s="46">
        <v>127</v>
      </c>
      <c r="B3273" s="46" t="s">
        <v>8522</v>
      </c>
      <c r="C3273" s="46" t="s">
        <v>6008</v>
      </c>
      <c r="D3273" s="46" t="s">
        <v>217</v>
      </c>
      <c r="E3273" s="46" t="s">
        <v>8480</v>
      </c>
      <c r="F3273" s="46" t="s">
        <v>730</v>
      </c>
      <c r="G3273" s="44" t="s">
        <v>8579</v>
      </c>
      <c r="H3273" s="44" t="s">
        <v>46</v>
      </c>
      <c r="I3273" s="46" t="s">
        <v>8574</v>
      </c>
      <c r="J3273" s="44">
        <v>29329</v>
      </c>
      <c r="K3273" s="46" t="s">
        <v>8888</v>
      </c>
      <c r="L3273" s="46">
        <v>15991646807</v>
      </c>
      <c r="M3273" s="46">
        <v>41729</v>
      </c>
      <c r="N3273" s="46" t="s">
        <v>186</v>
      </c>
      <c r="O3273" s="46" t="s">
        <v>187</v>
      </c>
      <c r="P3273" s="46" t="s">
        <v>193</v>
      </c>
      <c r="Q3273" s="46" t="s">
        <v>7</v>
      </c>
      <c r="R3273" s="46" t="s">
        <v>4</v>
      </c>
      <c r="W3273" s="46" t="s">
        <v>189</v>
      </c>
      <c r="AA3273" s="46">
        <v>12</v>
      </c>
      <c r="AB3273" s="46" t="s">
        <v>195</v>
      </c>
      <c r="AC3273" s="46" t="s">
        <v>8889</v>
      </c>
      <c r="AD3273" s="46" t="s">
        <v>190</v>
      </c>
      <c r="AE3273" s="46" t="s">
        <v>8890</v>
      </c>
      <c r="AF3273" s="46" t="s">
        <v>8891</v>
      </c>
    </row>
    <row r="3274" spans="1:32">
      <c r="A3274" s="46">
        <v>128</v>
      </c>
      <c r="B3274" s="46" t="s">
        <v>8522</v>
      </c>
      <c r="C3274" s="46" t="s">
        <v>6008</v>
      </c>
      <c r="D3274" s="46" t="s">
        <v>217</v>
      </c>
      <c r="E3274" s="46" t="s">
        <v>8480</v>
      </c>
      <c r="F3274" s="46" t="s">
        <v>8580</v>
      </c>
      <c r="G3274" s="44" t="s">
        <v>8581</v>
      </c>
      <c r="H3274" s="44" t="s">
        <v>46</v>
      </c>
      <c r="I3274" s="46" t="s">
        <v>8574</v>
      </c>
      <c r="J3274" s="44">
        <v>29329</v>
      </c>
      <c r="K3274" s="46" t="s">
        <v>8888</v>
      </c>
      <c r="L3274" s="46">
        <v>15991646807</v>
      </c>
      <c r="M3274" s="46">
        <v>41729</v>
      </c>
      <c r="N3274" s="46" t="s">
        <v>186</v>
      </c>
      <c r="O3274" s="46" t="s">
        <v>187</v>
      </c>
      <c r="P3274" s="46" t="s">
        <v>193</v>
      </c>
      <c r="Q3274" s="46" t="s">
        <v>7</v>
      </c>
      <c r="R3274" s="46" t="s">
        <v>4</v>
      </c>
      <c r="W3274" s="46" t="s">
        <v>189</v>
      </c>
      <c r="AA3274" s="46">
        <v>12</v>
      </c>
      <c r="AB3274" s="46" t="s">
        <v>195</v>
      </c>
      <c r="AC3274" s="46" t="s">
        <v>8889</v>
      </c>
      <c r="AD3274" s="46" t="s">
        <v>190</v>
      </c>
      <c r="AE3274" s="46" t="s">
        <v>8890</v>
      </c>
      <c r="AF3274" s="46" t="s">
        <v>8891</v>
      </c>
    </row>
    <row r="3275" spans="1:32">
      <c r="A3275" s="46">
        <v>129</v>
      </c>
      <c r="B3275" s="46" t="s">
        <v>8522</v>
      </c>
      <c r="C3275" s="46" t="s">
        <v>6008</v>
      </c>
      <c r="D3275" s="46" t="s">
        <v>217</v>
      </c>
      <c r="E3275" s="46" t="s">
        <v>8480</v>
      </c>
      <c r="F3275" s="46" t="s">
        <v>8580</v>
      </c>
      <c r="G3275" s="44" t="s">
        <v>8582</v>
      </c>
      <c r="H3275" s="44" t="s">
        <v>46</v>
      </c>
      <c r="I3275" s="46" t="s">
        <v>8574</v>
      </c>
      <c r="J3275" s="44">
        <v>29329</v>
      </c>
      <c r="K3275" s="46" t="s">
        <v>8888</v>
      </c>
      <c r="L3275" s="46">
        <v>15991646807</v>
      </c>
      <c r="M3275" s="46">
        <v>41729</v>
      </c>
      <c r="N3275" s="46" t="s">
        <v>186</v>
      </c>
      <c r="O3275" s="46" t="s">
        <v>187</v>
      </c>
      <c r="P3275" s="46" t="s">
        <v>193</v>
      </c>
      <c r="Q3275" s="46" t="s">
        <v>7</v>
      </c>
      <c r="R3275" s="46" t="s">
        <v>4</v>
      </c>
      <c r="W3275" s="46" t="s">
        <v>189</v>
      </c>
      <c r="AA3275" s="46">
        <v>12</v>
      </c>
      <c r="AB3275" s="46" t="s">
        <v>195</v>
      </c>
      <c r="AC3275" s="46" t="s">
        <v>8889</v>
      </c>
      <c r="AD3275" s="46" t="s">
        <v>190</v>
      </c>
      <c r="AE3275" s="46" t="s">
        <v>8890</v>
      </c>
      <c r="AF3275" s="46" t="s">
        <v>8891</v>
      </c>
    </row>
    <row r="3276" spans="1:32">
      <c r="A3276" s="46">
        <v>130</v>
      </c>
      <c r="B3276" s="46" t="s">
        <v>8522</v>
      </c>
      <c r="C3276" s="46" t="s">
        <v>6008</v>
      </c>
      <c r="D3276" s="46" t="s">
        <v>217</v>
      </c>
      <c r="E3276" s="46" t="s">
        <v>8480</v>
      </c>
      <c r="F3276" s="46" t="s">
        <v>8558</v>
      </c>
      <c r="G3276" s="44" t="s">
        <v>8559</v>
      </c>
      <c r="H3276" s="44" t="s">
        <v>46</v>
      </c>
      <c r="I3276" s="46" t="s">
        <v>8892</v>
      </c>
      <c r="J3276" s="44" t="s">
        <v>8893</v>
      </c>
      <c r="N3276" s="46" t="s">
        <v>186</v>
      </c>
      <c r="O3276" s="46" t="s">
        <v>187</v>
      </c>
      <c r="P3276" s="46" t="s">
        <v>200</v>
      </c>
      <c r="Q3276" s="46" t="s">
        <v>7</v>
      </c>
      <c r="R3276" s="46" t="s">
        <v>7</v>
      </c>
      <c r="W3276" s="46" t="s">
        <v>201</v>
      </c>
      <c r="AD3276" s="46" t="s">
        <v>201</v>
      </c>
    </row>
    <row r="3277" spans="1:32">
      <c r="A3277" s="46">
        <v>131</v>
      </c>
      <c r="B3277" s="46" t="s">
        <v>8522</v>
      </c>
      <c r="C3277" s="46" t="s">
        <v>6008</v>
      </c>
      <c r="D3277" s="46" t="s">
        <v>217</v>
      </c>
      <c r="E3277" s="46" t="s">
        <v>8480</v>
      </c>
      <c r="F3277" s="46" t="s">
        <v>8560</v>
      </c>
      <c r="G3277" s="44" t="s">
        <v>8561</v>
      </c>
      <c r="H3277" s="44" t="s">
        <v>46</v>
      </c>
      <c r="I3277" s="46" t="s">
        <v>8892</v>
      </c>
      <c r="J3277" s="44" t="s">
        <v>8893</v>
      </c>
      <c r="N3277" s="46" t="s">
        <v>186</v>
      </c>
      <c r="O3277" s="46" t="s">
        <v>187</v>
      </c>
      <c r="P3277" s="46" t="s">
        <v>200</v>
      </c>
      <c r="Q3277" s="46" t="s">
        <v>7</v>
      </c>
      <c r="R3277" s="46" t="s">
        <v>7</v>
      </c>
      <c r="W3277" s="46" t="s">
        <v>201</v>
      </c>
      <c r="AD3277" s="46" t="s">
        <v>201</v>
      </c>
    </row>
    <row r="3278" spans="1:32">
      <c r="A3278" s="46">
        <v>132</v>
      </c>
      <c r="B3278" s="46" t="s">
        <v>8522</v>
      </c>
      <c r="C3278" s="46" t="s">
        <v>6008</v>
      </c>
      <c r="D3278" s="46" t="s">
        <v>217</v>
      </c>
      <c r="E3278" s="46" t="s">
        <v>8480</v>
      </c>
      <c r="F3278" s="46" t="s">
        <v>8563</v>
      </c>
      <c r="G3278" s="44" t="s">
        <v>8564</v>
      </c>
      <c r="H3278" s="44" t="s">
        <v>46</v>
      </c>
      <c r="I3278" s="46" t="s">
        <v>8892</v>
      </c>
      <c r="J3278" s="44" t="s">
        <v>8893</v>
      </c>
      <c r="N3278" s="46" t="s">
        <v>186</v>
      </c>
      <c r="O3278" s="46" t="s">
        <v>187</v>
      </c>
      <c r="P3278" s="46" t="s">
        <v>200</v>
      </c>
      <c r="Q3278" s="46" t="s">
        <v>7</v>
      </c>
      <c r="R3278" s="46" t="s">
        <v>7</v>
      </c>
      <c r="W3278" s="46" t="s">
        <v>201</v>
      </c>
      <c r="AD3278" s="46" t="s">
        <v>201</v>
      </c>
    </row>
    <row r="3279" spans="1:32">
      <c r="A3279" s="46">
        <v>133</v>
      </c>
      <c r="B3279" s="46" t="s">
        <v>8522</v>
      </c>
      <c r="C3279" s="46" t="s">
        <v>6008</v>
      </c>
      <c r="D3279" s="46" t="s">
        <v>217</v>
      </c>
      <c r="E3279" s="46" t="s">
        <v>8480</v>
      </c>
      <c r="F3279" s="46" t="s">
        <v>8565</v>
      </c>
      <c r="G3279" s="44" t="s">
        <v>8566</v>
      </c>
      <c r="H3279" s="44" t="s">
        <v>46</v>
      </c>
      <c r="I3279" s="46" t="s">
        <v>8892</v>
      </c>
      <c r="J3279" s="44" t="s">
        <v>8893</v>
      </c>
      <c r="N3279" s="46" t="s">
        <v>186</v>
      </c>
      <c r="O3279" s="46" t="s">
        <v>187</v>
      </c>
      <c r="P3279" s="46" t="s">
        <v>200</v>
      </c>
      <c r="Q3279" s="46" t="s">
        <v>7</v>
      </c>
      <c r="R3279" s="46" t="s">
        <v>7</v>
      </c>
      <c r="W3279" s="46" t="s">
        <v>201</v>
      </c>
      <c r="AD3279" s="46" t="s">
        <v>201</v>
      </c>
    </row>
    <row r="3280" spans="1:32">
      <c r="A3280" s="46">
        <v>134</v>
      </c>
      <c r="B3280" s="46" t="s">
        <v>8522</v>
      </c>
      <c r="C3280" s="46" t="s">
        <v>6008</v>
      </c>
      <c r="D3280" s="46" t="s">
        <v>217</v>
      </c>
      <c r="E3280" s="46" t="s">
        <v>8480</v>
      </c>
      <c r="F3280" s="46" t="s">
        <v>8563</v>
      </c>
      <c r="G3280" s="44" t="s">
        <v>8567</v>
      </c>
      <c r="H3280" s="44" t="s">
        <v>46</v>
      </c>
      <c r="I3280" s="46" t="s">
        <v>8892</v>
      </c>
      <c r="J3280" s="44" t="s">
        <v>8893</v>
      </c>
      <c r="N3280" s="46" t="s">
        <v>186</v>
      </c>
      <c r="O3280" s="46" t="s">
        <v>187</v>
      </c>
      <c r="P3280" s="46" t="s">
        <v>200</v>
      </c>
      <c r="Q3280" s="46" t="s">
        <v>7</v>
      </c>
      <c r="R3280" s="46" t="s">
        <v>4</v>
      </c>
      <c r="W3280" s="46" t="s">
        <v>201</v>
      </c>
      <c r="AD3280" s="46" t="s">
        <v>201</v>
      </c>
    </row>
    <row r="3281" spans="1:32">
      <c r="A3281" s="46">
        <v>135</v>
      </c>
      <c r="B3281" s="46" t="s">
        <v>8522</v>
      </c>
      <c r="C3281" s="46" t="s">
        <v>6008</v>
      </c>
      <c r="D3281" s="46" t="s">
        <v>217</v>
      </c>
      <c r="E3281" s="46" t="s">
        <v>8480</v>
      </c>
      <c r="F3281" s="46" t="s">
        <v>8568</v>
      </c>
      <c r="G3281" s="44" t="s">
        <v>8569</v>
      </c>
      <c r="H3281" s="44" t="s">
        <v>46</v>
      </c>
      <c r="I3281" s="46" t="s">
        <v>8892</v>
      </c>
      <c r="J3281" s="44" t="s">
        <v>8893</v>
      </c>
      <c r="N3281" s="46" t="s">
        <v>186</v>
      </c>
      <c r="O3281" s="46" t="s">
        <v>187</v>
      </c>
      <c r="P3281" s="46" t="s">
        <v>200</v>
      </c>
      <c r="Q3281" s="46" t="s">
        <v>7</v>
      </c>
      <c r="R3281" s="46" t="s">
        <v>4</v>
      </c>
      <c r="W3281" s="46" t="s">
        <v>201</v>
      </c>
      <c r="AD3281" s="46" t="s">
        <v>201</v>
      </c>
    </row>
    <row r="3282" spans="1:32">
      <c r="A3282" s="46">
        <v>136</v>
      </c>
      <c r="B3282" s="46" t="s">
        <v>8522</v>
      </c>
      <c r="C3282" s="46" t="s">
        <v>6008</v>
      </c>
      <c r="D3282" s="46" t="s">
        <v>217</v>
      </c>
      <c r="E3282" s="46" t="s">
        <v>8480</v>
      </c>
      <c r="F3282" s="46" t="s">
        <v>8570</v>
      </c>
      <c r="G3282" s="44" t="s">
        <v>8571</v>
      </c>
      <c r="H3282" s="44" t="s">
        <v>46</v>
      </c>
      <c r="I3282" s="46" t="s">
        <v>8892</v>
      </c>
      <c r="J3282" s="44" t="s">
        <v>8893</v>
      </c>
      <c r="N3282" s="46" t="s">
        <v>186</v>
      </c>
      <c r="O3282" s="46" t="s">
        <v>187</v>
      </c>
      <c r="P3282" s="46" t="s">
        <v>200</v>
      </c>
      <c r="Q3282" s="46" t="s">
        <v>7</v>
      </c>
      <c r="R3282" s="46" t="s">
        <v>4</v>
      </c>
      <c r="W3282" s="46" t="s">
        <v>201</v>
      </c>
      <c r="AD3282" s="46" t="s">
        <v>201</v>
      </c>
    </row>
    <row r="3283" spans="1:32">
      <c r="A3283" s="46">
        <v>137</v>
      </c>
      <c r="B3283" s="46" t="s">
        <v>8522</v>
      </c>
      <c r="C3283" s="46" t="s">
        <v>6008</v>
      </c>
      <c r="D3283" s="46" t="s">
        <v>217</v>
      </c>
      <c r="E3283" s="46" t="s">
        <v>8480</v>
      </c>
      <c r="F3283" s="46" t="s">
        <v>8589</v>
      </c>
      <c r="G3283" s="44" t="s">
        <v>8590</v>
      </c>
      <c r="H3283" s="44" t="s">
        <v>46</v>
      </c>
      <c r="I3283" s="46" t="s">
        <v>8894</v>
      </c>
      <c r="J3283" s="44" t="s">
        <v>8893</v>
      </c>
      <c r="N3283" s="46" t="s">
        <v>186</v>
      </c>
      <c r="O3283" s="46" t="s">
        <v>187</v>
      </c>
      <c r="P3283" s="46" t="s">
        <v>200</v>
      </c>
      <c r="Q3283" s="46" t="s">
        <v>7</v>
      </c>
      <c r="R3283" s="46" t="s">
        <v>4</v>
      </c>
      <c r="W3283" s="46" t="s">
        <v>201</v>
      </c>
      <c r="AD3283" s="46" t="s">
        <v>201</v>
      </c>
    </row>
    <row r="3284" spans="1:32">
      <c r="A3284" s="46">
        <v>138</v>
      </c>
      <c r="B3284" s="46" t="s">
        <v>8522</v>
      </c>
      <c r="C3284" s="46" t="s">
        <v>6008</v>
      </c>
      <c r="D3284" s="46" t="s">
        <v>217</v>
      </c>
      <c r="E3284" s="46" t="s">
        <v>8480</v>
      </c>
      <c r="F3284" s="46" t="s">
        <v>8591</v>
      </c>
      <c r="G3284" s="44" t="s">
        <v>8592</v>
      </c>
      <c r="H3284" s="44" t="s">
        <v>46</v>
      </c>
      <c r="I3284" s="46" t="s">
        <v>8894</v>
      </c>
      <c r="J3284" s="44" t="s">
        <v>8893</v>
      </c>
      <c r="N3284" s="46" t="s">
        <v>186</v>
      </c>
      <c r="O3284" s="46" t="s">
        <v>187</v>
      </c>
      <c r="P3284" s="46" t="s">
        <v>200</v>
      </c>
      <c r="Q3284" s="46" t="s">
        <v>7</v>
      </c>
      <c r="R3284" s="46" t="s">
        <v>7</v>
      </c>
      <c r="W3284" s="46" t="s">
        <v>201</v>
      </c>
      <c r="AD3284" s="46" t="s">
        <v>201</v>
      </c>
    </row>
    <row r="3285" spans="1:32">
      <c r="A3285" s="46">
        <v>139</v>
      </c>
      <c r="B3285" s="46" t="s">
        <v>8522</v>
      </c>
      <c r="C3285" s="46" t="s">
        <v>6008</v>
      </c>
      <c r="D3285" s="46" t="s">
        <v>217</v>
      </c>
      <c r="E3285" s="46" t="s">
        <v>8480</v>
      </c>
      <c r="F3285" s="46" t="s">
        <v>7820</v>
      </c>
      <c r="G3285" s="44" t="s">
        <v>8593</v>
      </c>
      <c r="H3285" s="44" t="s">
        <v>46</v>
      </c>
      <c r="I3285" s="46" t="s">
        <v>8894</v>
      </c>
      <c r="J3285" s="44" t="s">
        <v>8893</v>
      </c>
      <c r="N3285" s="46" t="s">
        <v>186</v>
      </c>
      <c r="O3285" s="46" t="s">
        <v>187</v>
      </c>
      <c r="P3285" s="46" t="s">
        <v>200</v>
      </c>
      <c r="Q3285" s="46" t="s">
        <v>7</v>
      </c>
      <c r="R3285" s="46" t="s">
        <v>7</v>
      </c>
      <c r="W3285" s="46" t="s">
        <v>201</v>
      </c>
      <c r="AD3285" s="46" t="s">
        <v>201</v>
      </c>
    </row>
    <row r="3286" spans="1:32">
      <c r="A3286" s="46">
        <v>140</v>
      </c>
      <c r="B3286" s="46" t="s">
        <v>8522</v>
      </c>
      <c r="C3286" s="46" t="s">
        <v>6008</v>
      </c>
      <c r="D3286" s="46" t="s">
        <v>217</v>
      </c>
      <c r="E3286" s="46" t="s">
        <v>8480</v>
      </c>
      <c r="F3286" s="46" t="s">
        <v>1295</v>
      </c>
      <c r="G3286" s="44" t="s">
        <v>8594</v>
      </c>
      <c r="H3286" s="44" t="s">
        <v>46</v>
      </c>
      <c r="I3286" s="46" t="s">
        <v>8894</v>
      </c>
      <c r="J3286" s="44" t="s">
        <v>8893</v>
      </c>
      <c r="N3286" s="46" t="s">
        <v>186</v>
      </c>
      <c r="O3286" s="46" t="s">
        <v>187</v>
      </c>
      <c r="P3286" s="46" t="s">
        <v>200</v>
      </c>
      <c r="Q3286" s="46" t="s">
        <v>7</v>
      </c>
      <c r="R3286" s="46" t="s">
        <v>4</v>
      </c>
      <c r="W3286" s="46" t="s">
        <v>201</v>
      </c>
      <c r="AD3286" s="46" t="s">
        <v>201</v>
      </c>
    </row>
    <row r="3287" spans="1:32">
      <c r="A3287" s="46">
        <v>141</v>
      </c>
      <c r="B3287" s="46" t="s">
        <v>8522</v>
      </c>
      <c r="C3287" s="46" t="s">
        <v>6008</v>
      </c>
      <c r="D3287" s="46" t="s">
        <v>217</v>
      </c>
      <c r="E3287" s="46" t="s">
        <v>8480</v>
      </c>
      <c r="F3287" s="46" t="s">
        <v>1295</v>
      </c>
      <c r="G3287" s="44" t="s">
        <v>8595</v>
      </c>
      <c r="H3287" s="44" t="s">
        <v>46</v>
      </c>
      <c r="I3287" s="46" t="s">
        <v>8894</v>
      </c>
      <c r="J3287" s="44" t="s">
        <v>8893</v>
      </c>
      <c r="N3287" s="46" t="s">
        <v>186</v>
      </c>
      <c r="O3287" s="46" t="s">
        <v>187</v>
      </c>
      <c r="P3287" s="46" t="s">
        <v>200</v>
      </c>
      <c r="Q3287" s="46" t="s">
        <v>7</v>
      </c>
      <c r="R3287" s="46" t="s">
        <v>4</v>
      </c>
      <c r="W3287" s="46" t="s">
        <v>201</v>
      </c>
      <c r="AD3287" s="46" t="s">
        <v>201</v>
      </c>
    </row>
    <row r="3288" spans="1:32">
      <c r="A3288" s="46">
        <v>142</v>
      </c>
      <c r="B3288" s="46" t="s">
        <v>8522</v>
      </c>
      <c r="C3288" s="46" t="s">
        <v>6008</v>
      </c>
      <c r="D3288" s="46" t="s">
        <v>217</v>
      </c>
      <c r="E3288" s="46" t="s">
        <v>8480</v>
      </c>
      <c r="F3288" s="46" t="s">
        <v>8596</v>
      </c>
      <c r="G3288" s="44" t="s">
        <v>8597</v>
      </c>
      <c r="H3288" s="44" t="s">
        <v>46</v>
      </c>
      <c r="I3288" s="46" t="s">
        <v>8894</v>
      </c>
      <c r="J3288" s="44" t="s">
        <v>8893</v>
      </c>
      <c r="N3288" s="46" t="s">
        <v>186</v>
      </c>
      <c r="O3288" s="46" t="s">
        <v>187</v>
      </c>
      <c r="P3288" s="46" t="s">
        <v>200</v>
      </c>
      <c r="Q3288" s="46" t="s">
        <v>7</v>
      </c>
      <c r="R3288" s="46" t="s">
        <v>7</v>
      </c>
      <c r="W3288" s="46" t="s">
        <v>201</v>
      </c>
      <c r="AD3288" s="46" t="s">
        <v>201</v>
      </c>
    </row>
    <row r="3289" spans="1:32">
      <c r="A3289" s="46">
        <v>143</v>
      </c>
      <c r="B3289" s="46" t="s">
        <v>8522</v>
      </c>
      <c r="C3289" s="46" t="s">
        <v>6008</v>
      </c>
      <c r="D3289" s="46" t="s">
        <v>217</v>
      </c>
      <c r="E3289" s="46" t="s">
        <v>8480</v>
      </c>
      <c r="F3289" s="46" t="s">
        <v>8549</v>
      </c>
      <c r="G3289" s="44" t="s">
        <v>8550</v>
      </c>
      <c r="H3289" s="44" t="s">
        <v>46</v>
      </c>
      <c r="I3289" s="46" t="s">
        <v>8894</v>
      </c>
      <c r="J3289" s="44" t="s">
        <v>8893</v>
      </c>
      <c r="N3289" s="46" t="s">
        <v>186</v>
      </c>
      <c r="O3289" s="46" t="s">
        <v>187</v>
      </c>
      <c r="P3289" s="46" t="s">
        <v>200</v>
      </c>
      <c r="Q3289" s="46" t="s">
        <v>7</v>
      </c>
      <c r="R3289" s="46" t="s">
        <v>7</v>
      </c>
      <c r="W3289" s="46" t="s">
        <v>201</v>
      </c>
      <c r="AD3289" s="46" t="s">
        <v>201</v>
      </c>
    </row>
    <row r="3290" spans="1:32">
      <c r="A3290" s="46">
        <v>144</v>
      </c>
      <c r="B3290" s="46" t="s">
        <v>8522</v>
      </c>
      <c r="C3290" s="46" t="s">
        <v>6008</v>
      </c>
      <c r="D3290" s="46" t="s">
        <v>217</v>
      </c>
      <c r="E3290" s="46" t="s">
        <v>8480</v>
      </c>
      <c r="F3290" s="46" t="s">
        <v>8553</v>
      </c>
      <c r="G3290" s="44" t="s">
        <v>8554</v>
      </c>
      <c r="H3290" s="44" t="s">
        <v>46</v>
      </c>
      <c r="I3290" s="46" t="s">
        <v>8894</v>
      </c>
      <c r="J3290" s="44" t="s">
        <v>8893</v>
      </c>
      <c r="N3290" s="46" t="s">
        <v>186</v>
      </c>
      <c r="O3290" s="46" t="s">
        <v>187</v>
      </c>
      <c r="P3290" s="46" t="s">
        <v>200</v>
      </c>
      <c r="Q3290" s="46" t="s">
        <v>7</v>
      </c>
      <c r="R3290" s="46" t="s">
        <v>10</v>
      </c>
      <c r="W3290" s="46" t="s">
        <v>201</v>
      </c>
      <c r="AD3290" s="46" t="s">
        <v>201</v>
      </c>
    </row>
    <row r="3291" spans="1:32">
      <c r="A3291" s="46">
        <v>145</v>
      </c>
      <c r="B3291" s="46" t="s">
        <v>8522</v>
      </c>
      <c r="C3291" s="46" t="s">
        <v>6008</v>
      </c>
      <c r="D3291" s="46" t="s">
        <v>217</v>
      </c>
      <c r="E3291" s="46" t="s">
        <v>8480</v>
      </c>
      <c r="F3291" s="46" t="s">
        <v>8556</v>
      </c>
      <c r="G3291" s="44" t="s">
        <v>8557</v>
      </c>
      <c r="H3291" s="44" t="s">
        <v>46</v>
      </c>
      <c r="I3291" s="46" t="s">
        <v>8894</v>
      </c>
      <c r="J3291" s="44" t="s">
        <v>8893</v>
      </c>
      <c r="N3291" s="46" t="s">
        <v>186</v>
      </c>
      <c r="O3291" s="46" t="s">
        <v>187</v>
      </c>
      <c r="P3291" s="46" t="s">
        <v>200</v>
      </c>
      <c r="Q3291" s="46" t="s">
        <v>10</v>
      </c>
      <c r="R3291" s="46" t="s">
        <v>10</v>
      </c>
      <c r="W3291" s="46" t="s">
        <v>201</v>
      </c>
      <c r="AD3291" s="46" t="s">
        <v>201</v>
      </c>
    </row>
    <row r="3292" spans="1:32">
      <c r="A3292" s="46">
        <v>146</v>
      </c>
      <c r="B3292" s="46" t="s">
        <v>8522</v>
      </c>
      <c r="C3292" s="46" t="s">
        <v>6299</v>
      </c>
      <c r="D3292" s="46" t="s">
        <v>217</v>
      </c>
      <c r="E3292" s="46" t="s">
        <v>8480</v>
      </c>
      <c r="F3292" s="46" t="s">
        <v>8601</v>
      </c>
      <c r="G3292" s="44" t="s">
        <v>8603</v>
      </c>
      <c r="H3292" s="44" t="s">
        <v>46</v>
      </c>
      <c r="I3292" s="46" t="s">
        <v>8895</v>
      </c>
      <c r="J3292" s="44" t="s">
        <v>8893</v>
      </c>
      <c r="N3292" s="46" t="s">
        <v>186</v>
      </c>
      <c r="O3292" s="46" t="s">
        <v>187</v>
      </c>
      <c r="P3292" s="46" t="s">
        <v>188</v>
      </c>
      <c r="Q3292" s="46" t="s">
        <v>4</v>
      </c>
      <c r="R3292" s="46" t="s">
        <v>4</v>
      </c>
      <c r="W3292" s="46" t="s">
        <v>189</v>
      </c>
      <c r="AD3292" s="46" t="s">
        <v>201</v>
      </c>
    </row>
    <row r="3293" spans="1:32">
      <c r="A3293" s="46">
        <v>147</v>
      </c>
      <c r="B3293" s="46" t="s">
        <v>8522</v>
      </c>
      <c r="C3293" s="46" t="s">
        <v>6299</v>
      </c>
      <c r="D3293" s="46" t="s">
        <v>217</v>
      </c>
      <c r="E3293" s="46" t="s">
        <v>8480</v>
      </c>
      <c r="F3293" s="46" t="s">
        <v>8540</v>
      </c>
      <c r="G3293" s="44" t="s">
        <v>8541</v>
      </c>
      <c r="H3293" s="44" t="s">
        <v>46</v>
      </c>
      <c r="I3293" s="46" t="s">
        <v>8896</v>
      </c>
      <c r="J3293" s="44" t="s">
        <v>8893</v>
      </c>
      <c r="N3293" s="46" t="s">
        <v>186</v>
      </c>
      <c r="O3293" s="46" t="s">
        <v>187</v>
      </c>
      <c r="P3293" s="46" t="s">
        <v>188</v>
      </c>
      <c r="Q3293" s="46" t="s">
        <v>4</v>
      </c>
      <c r="R3293" s="46" t="s">
        <v>10</v>
      </c>
      <c r="W3293" s="46" t="s">
        <v>189</v>
      </c>
      <c r="AD3293" s="46" t="s">
        <v>201</v>
      </c>
    </row>
    <row r="3294" spans="1:32">
      <c r="A3294" s="46">
        <v>148</v>
      </c>
      <c r="B3294" s="46" t="s">
        <v>8522</v>
      </c>
      <c r="C3294" s="46" t="s">
        <v>6299</v>
      </c>
      <c r="D3294" s="46" t="s">
        <v>217</v>
      </c>
      <c r="E3294" s="46" t="s">
        <v>8480</v>
      </c>
      <c r="F3294" s="46" t="s">
        <v>8897</v>
      </c>
      <c r="G3294" s="44" t="s">
        <v>8547</v>
      </c>
      <c r="H3294" s="44" t="s">
        <v>46</v>
      </c>
      <c r="I3294" s="46" t="s">
        <v>8600</v>
      </c>
      <c r="J3294" s="44" t="s">
        <v>8893</v>
      </c>
      <c r="K3294" s="46" t="s">
        <v>8898</v>
      </c>
      <c r="L3294" s="46">
        <v>15129188627</v>
      </c>
      <c r="M3294" s="46">
        <v>41060</v>
      </c>
      <c r="N3294" s="46" t="s">
        <v>186</v>
      </c>
      <c r="O3294" s="46" t="s">
        <v>187</v>
      </c>
      <c r="P3294" s="46" t="s">
        <v>193</v>
      </c>
      <c r="Q3294" s="46" t="s">
        <v>7</v>
      </c>
      <c r="R3294" s="46" t="s">
        <v>7</v>
      </c>
      <c r="W3294" s="46" t="s">
        <v>189</v>
      </c>
      <c r="AA3294" s="46">
        <v>44</v>
      </c>
      <c r="AB3294" s="46" t="s">
        <v>195</v>
      </c>
      <c r="AC3294" s="46" t="s">
        <v>8899</v>
      </c>
      <c r="AD3294" s="46" t="s">
        <v>190</v>
      </c>
      <c r="AE3294" s="46" t="s">
        <v>262</v>
      </c>
      <c r="AF3294" s="46" t="s">
        <v>8900</v>
      </c>
    </row>
    <row r="3295" spans="1:32">
      <c r="A3295" s="46">
        <v>149</v>
      </c>
      <c r="B3295" s="46" t="s">
        <v>8522</v>
      </c>
      <c r="C3295" s="46" t="s">
        <v>6299</v>
      </c>
      <c r="D3295" s="46" t="s">
        <v>217</v>
      </c>
      <c r="E3295" s="46" t="s">
        <v>8480</v>
      </c>
      <c r="F3295" s="46" t="s">
        <v>8544</v>
      </c>
      <c r="G3295" s="44" t="s">
        <v>8545</v>
      </c>
      <c r="H3295" s="44" t="s">
        <v>46</v>
      </c>
      <c r="I3295" s="46" t="s">
        <v>8600</v>
      </c>
      <c r="J3295" s="44" t="s">
        <v>8893</v>
      </c>
      <c r="K3295" s="46" t="s">
        <v>8898</v>
      </c>
      <c r="L3295" s="46">
        <v>15129188627</v>
      </c>
      <c r="M3295" s="46">
        <v>41060</v>
      </c>
      <c r="N3295" s="46" t="s">
        <v>186</v>
      </c>
      <c r="O3295" s="46" t="s">
        <v>187</v>
      </c>
      <c r="P3295" s="46" t="s">
        <v>193</v>
      </c>
      <c r="Q3295" s="46" t="s">
        <v>10</v>
      </c>
      <c r="R3295" s="46" t="s">
        <v>10</v>
      </c>
      <c r="W3295" s="46" t="s">
        <v>189</v>
      </c>
      <c r="AA3295" s="46">
        <v>44</v>
      </c>
      <c r="AB3295" s="46" t="s">
        <v>195</v>
      </c>
      <c r="AC3295" s="46" t="s">
        <v>8899</v>
      </c>
      <c r="AD3295" s="46" t="s">
        <v>190</v>
      </c>
      <c r="AE3295" s="46" t="s">
        <v>262</v>
      </c>
      <c r="AF3295" s="46" t="s">
        <v>8900</v>
      </c>
    </row>
    <row r="3296" spans="1:32">
      <c r="A3296" s="46">
        <v>150</v>
      </c>
      <c r="B3296" s="46" t="s">
        <v>8522</v>
      </c>
      <c r="C3296" s="46" t="s">
        <v>6299</v>
      </c>
      <c r="D3296" s="46" t="s">
        <v>217</v>
      </c>
      <c r="E3296" s="46" t="s">
        <v>8480</v>
      </c>
      <c r="F3296" s="46" t="s">
        <v>8601</v>
      </c>
      <c r="G3296" s="44" t="s">
        <v>8602</v>
      </c>
      <c r="H3296" s="44" t="s">
        <v>46</v>
      </c>
      <c r="I3296" s="46" t="s">
        <v>8600</v>
      </c>
      <c r="J3296" s="44" t="s">
        <v>8893</v>
      </c>
      <c r="K3296" s="46" t="s">
        <v>8898</v>
      </c>
      <c r="L3296" s="46">
        <v>15129188627</v>
      </c>
      <c r="M3296" s="46">
        <v>41060</v>
      </c>
      <c r="N3296" s="46" t="s">
        <v>186</v>
      </c>
      <c r="O3296" s="46" t="s">
        <v>187</v>
      </c>
      <c r="P3296" s="46" t="s">
        <v>193</v>
      </c>
      <c r="Q3296" s="46" t="s">
        <v>4</v>
      </c>
      <c r="R3296" s="46" t="s">
        <v>4</v>
      </c>
      <c r="W3296" s="46" t="s">
        <v>189</v>
      </c>
      <c r="AA3296" s="46">
        <v>44</v>
      </c>
      <c r="AB3296" s="46" t="s">
        <v>195</v>
      </c>
      <c r="AC3296" s="46" t="s">
        <v>8899</v>
      </c>
      <c r="AD3296" s="46" t="s">
        <v>190</v>
      </c>
      <c r="AE3296" s="46" t="s">
        <v>262</v>
      </c>
      <c r="AF3296" s="46" t="s">
        <v>8900</v>
      </c>
    </row>
    <row r="3297" spans="1:32">
      <c r="A3297" s="46">
        <v>151</v>
      </c>
      <c r="B3297" s="46" t="s">
        <v>8522</v>
      </c>
      <c r="C3297" s="46" t="s">
        <v>6299</v>
      </c>
      <c r="D3297" s="46" t="s">
        <v>217</v>
      </c>
      <c r="E3297" s="46" t="s">
        <v>8480</v>
      </c>
      <c r="F3297" s="46" t="s">
        <v>219</v>
      </c>
      <c r="G3297" s="44" t="s">
        <v>8538</v>
      </c>
      <c r="H3297" s="44" t="s">
        <v>46</v>
      </c>
      <c r="I3297" s="46" t="s">
        <v>8539</v>
      </c>
      <c r="J3297" s="44" t="s">
        <v>8901</v>
      </c>
      <c r="K3297" s="46" t="s">
        <v>8902</v>
      </c>
      <c r="L3297" s="46">
        <v>18729975543</v>
      </c>
      <c r="M3297" s="46">
        <v>41169</v>
      </c>
      <c r="N3297" s="46" t="s">
        <v>186</v>
      </c>
      <c r="O3297" s="46" t="s">
        <v>187</v>
      </c>
      <c r="P3297" s="46" t="s">
        <v>193</v>
      </c>
      <c r="Q3297" s="46" t="s">
        <v>4</v>
      </c>
      <c r="R3297" s="46" t="s">
        <v>10</v>
      </c>
      <c r="W3297" s="46" t="s">
        <v>189</v>
      </c>
      <c r="AA3297" s="46">
        <v>34</v>
      </c>
      <c r="AB3297" s="46" t="s">
        <v>195</v>
      </c>
      <c r="AC3297" s="46" t="s">
        <v>8899</v>
      </c>
      <c r="AD3297" s="46" t="s">
        <v>190</v>
      </c>
      <c r="AE3297" s="46" t="s">
        <v>262</v>
      </c>
      <c r="AF3297" s="46" t="s">
        <v>8903</v>
      </c>
    </row>
    <row r="3298" spans="1:32">
      <c r="A3298" s="46">
        <v>152</v>
      </c>
      <c r="B3298" s="46" t="s">
        <v>8522</v>
      </c>
      <c r="C3298" s="46" t="s">
        <v>6299</v>
      </c>
      <c r="D3298" s="46" t="s">
        <v>217</v>
      </c>
      <c r="E3298" s="46" t="s">
        <v>8480</v>
      </c>
      <c r="F3298" s="46" t="s">
        <v>8542</v>
      </c>
      <c r="G3298" s="44" t="s">
        <v>8543</v>
      </c>
      <c r="H3298" s="44" t="s">
        <v>46</v>
      </c>
      <c r="I3298" s="46" t="s">
        <v>8539</v>
      </c>
      <c r="J3298" s="44" t="s">
        <v>8901</v>
      </c>
      <c r="K3298" s="46" t="s">
        <v>8902</v>
      </c>
      <c r="L3298" s="46">
        <v>18729975543</v>
      </c>
      <c r="M3298" s="46">
        <v>41169</v>
      </c>
      <c r="N3298" s="46" t="s">
        <v>186</v>
      </c>
      <c r="O3298" s="46" t="s">
        <v>187</v>
      </c>
      <c r="P3298" s="46" t="s">
        <v>193</v>
      </c>
      <c r="Q3298" s="46" t="s">
        <v>4</v>
      </c>
      <c r="R3298" s="46" t="s">
        <v>10</v>
      </c>
      <c r="W3298" s="46" t="s">
        <v>189</v>
      </c>
      <c r="AA3298" s="46">
        <v>34</v>
      </c>
      <c r="AB3298" s="46" t="s">
        <v>195</v>
      </c>
      <c r="AC3298" s="46" t="s">
        <v>8899</v>
      </c>
      <c r="AD3298" s="46" t="s">
        <v>190</v>
      </c>
      <c r="AE3298" s="46" t="s">
        <v>262</v>
      </c>
      <c r="AF3298" s="46" t="s">
        <v>8903</v>
      </c>
    </row>
    <row r="3299" spans="1:32">
      <c r="A3299" s="46">
        <v>153</v>
      </c>
      <c r="B3299" s="46" t="s">
        <v>8522</v>
      </c>
      <c r="C3299" s="46" t="s">
        <v>6299</v>
      </c>
      <c r="D3299" s="46" t="s">
        <v>217</v>
      </c>
      <c r="E3299" s="46" t="s">
        <v>8480</v>
      </c>
      <c r="F3299" s="46" t="s">
        <v>8598</v>
      </c>
      <c r="G3299" s="44" t="s">
        <v>8599</v>
      </c>
      <c r="H3299" s="44" t="s">
        <v>46</v>
      </c>
      <c r="I3299" s="46" t="s">
        <v>8904</v>
      </c>
      <c r="J3299" s="44" t="s">
        <v>8905</v>
      </c>
      <c r="K3299" s="46" t="s">
        <v>8906</v>
      </c>
      <c r="L3299" s="46">
        <v>13572004996</v>
      </c>
      <c r="M3299" s="46">
        <v>41169</v>
      </c>
      <c r="N3299" s="46" t="s">
        <v>186</v>
      </c>
      <c r="O3299" s="46" t="s">
        <v>187</v>
      </c>
      <c r="P3299" s="46" t="s">
        <v>193</v>
      </c>
      <c r="Q3299" s="46" t="s">
        <v>4</v>
      </c>
      <c r="R3299" s="46" t="s">
        <v>4</v>
      </c>
      <c r="W3299" s="46" t="s">
        <v>189</v>
      </c>
      <c r="AA3299" s="46">
        <v>40</v>
      </c>
      <c r="AB3299" s="46" t="s">
        <v>195</v>
      </c>
      <c r="AC3299" s="46" t="s">
        <v>8899</v>
      </c>
      <c r="AD3299" s="46" t="s">
        <v>190</v>
      </c>
      <c r="AE3299" s="46" t="s">
        <v>8907</v>
      </c>
      <c r="AF3299" s="46" t="s">
        <v>8908</v>
      </c>
    </row>
    <row r="3300" spans="1:32">
      <c r="A3300" s="46">
        <v>154</v>
      </c>
      <c r="B3300" s="46" t="s">
        <v>8522</v>
      </c>
      <c r="C3300" s="46" t="s">
        <v>6008</v>
      </c>
      <c r="D3300" s="46" t="s">
        <v>217</v>
      </c>
      <c r="E3300" s="46" t="s">
        <v>8480</v>
      </c>
      <c r="F3300" s="46" t="s">
        <v>8598</v>
      </c>
      <c r="G3300" s="44" t="s">
        <v>8605</v>
      </c>
      <c r="H3300" s="44" t="s">
        <v>46</v>
      </c>
      <c r="I3300" s="46" t="s">
        <v>8904</v>
      </c>
      <c r="J3300" s="44" t="s">
        <v>8905</v>
      </c>
      <c r="K3300" s="46" t="s">
        <v>8906</v>
      </c>
      <c r="L3300" s="46">
        <v>13572004996</v>
      </c>
      <c r="M3300" s="46">
        <v>41169</v>
      </c>
      <c r="N3300" s="46" t="s">
        <v>186</v>
      </c>
      <c r="O3300" s="46" t="s">
        <v>187</v>
      </c>
      <c r="P3300" s="46" t="s">
        <v>193</v>
      </c>
      <c r="Q3300" s="46" t="s">
        <v>7</v>
      </c>
      <c r="R3300" s="46" t="s">
        <v>4</v>
      </c>
      <c r="W3300" s="46" t="s">
        <v>189</v>
      </c>
      <c r="AA3300" s="46">
        <v>40</v>
      </c>
      <c r="AB3300" s="46" t="s">
        <v>195</v>
      </c>
      <c r="AC3300" s="46" t="s">
        <v>8899</v>
      </c>
      <c r="AD3300" s="46" t="s">
        <v>190</v>
      </c>
      <c r="AE3300" s="46" t="s">
        <v>8907</v>
      </c>
      <c r="AF3300" s="46" t="s">
        <v>8908</v>
      </c>
    </row>
    <row r="3301" spans="1:32">
      <c r="A3301" s="46">
        <v>155</v>
      </c>
      <c r="B3301" s="46" t="s">
        <v>8522</v>
      </c>
      <c r="C3301" s="46" t="s">
        <v>6008</v>
      </c>
      <c r="D3301" s="46" t="s">
        <v>217</v>
      </c>
      <c r="E3301" s="46" t="s">
        <v>8480</v>
      </c>
      <c r="F3301" s="46" t="s">
        <v>8598</v>
      </c>
      <c r="G3301" s="44" t="s">
        <v>8608</v>
      </c>
      <c r="H3301" s="44" t="s">
        <v>46</v>
      </c>
      <c r="I3301" s="46" t="s">
        <v>8904</v>
      </c>
      <c r="J3301" s="44" t="s">
        <v>8905</v>
      </c>
      <c r="K3301" s="46" t="s">
        <v>8906</v>
      </c>
      <c r="L3301" s="46">
        <v>13572004996</v>
      </c>
      <c r="M3301" s="46">
        <v>41169</v>
      </c>
      <c r="N3301" s="46" t="s">
        <v>186</v>
      </c>
      <c r="O3301" s="46" t="s">
        <v>187</v>
      </c>
      <c r="P3301" s="46" t="s">
        <v>193</v>
      </c>
      <c r="Q3301" s="46" t="s">
        <v>7</v>
      </c>
      <c r="R3301" s="46" t="s">
        <v>7</v>
      </c>
      <c r="W3301" s="46" t="s">
        <v>189</v>
      </c>
      <c r="AA3301" s="46">
        <v>40</v>
      </c>
      <c r="AB3301" s="46" t="s">
        <v>195</v>
      </c>
      <c r="AC3301" s="46" t="s">
        <v>8899</v>
      </c>
      <c r="AD3301" s="46" t="s">
        <v>190</v>
      </c>
      <c r="AE3301" s="46" t="s">
        <v>8907</v>
      </c>
      <c r="AF3301" s="46" t="s">
        <v>8908</v>
      </c>
    </row>
    <row r="3302" spans="1:32">
      <c r="A3302" s="46">
        <v>156</v>
      </c>
      <c r="B3302" s="46" t="s">
        <v>8522</v>
      </c>
      <c r="C3302" s="46" t="s">
        <v>6008</v>
      </c>
      <c r="D3302" s="46" t="s">
        <v>217</v>
      </c>
      <c r="E3302" s="46" t="s">
        <v>8480</v>
      </c>
      <c r="F3302" s="46" t="s">
        <v>8598</v>
      </c>
      <c r="G3302" s="44" t="s">
        <v>8611</v>
      </c>
      <c r="H3302" s="44" t="s">
        <v>46</v>
      </c>
      <c r="I3302" s="46" t="s">
        <v>8904</v>
      </c>
      <c r="J3302" s="44" t="s">
        <v>8905</v>
      </c>
      <c r="K3302" s="46" t="s">
        <v>8906</v>
      </c>
      <c r="L3302" s="46">
        <v>13572004996</v>
      </c>
      <c r="M3302" s="46">
        <v>41169</v>
      </c>
      <c r="N3302" s="46" t="s">
        <v>186</v>
      </c>
      <c r="O3302" s="46" t="s">
        <v>187</v>
      </c>
      <c r="P3302" s="46" t="s">
        <v>193</v>
      </c>
      <c r="Q3302" s="46" t="s">
        <v>7</v>
      </c>
      <c r="R3302" s="46" t="s">
        <v>4</v>
      </c>
      <c r="W3302" s="46" t="s">
        <v>189</v>
      </c>
      <c r="AA3302" s="46">
        <v>40</v>
      </c>
      <c r="AB3302" s="46" t="s">
        <v>195</v>
      </c>
      <c r="AC3302" s="46" t="s">
        <v>8899</v>
      </c>
      <c r="AD3302" s="46" t="s">
        <v>190</v>
      </c>
      <c r="AE3302" s="46" t="s">
        <v>8907</v>
      </c>
      <c r="AF3302" s="46" t="s">
        <v>8908</v>
      </c>
    </row>
    <row r="3303" spans="1:32">
      <c r="A3303" s="46">
        <v>157</v>
      </c>
      <c r="B3303" s="46" t="s">
        <v>8522</v>
      </c>
      <c r="C3303" s="46" t="s">
        <v>6008</v>
      </c>
      <c r="D3303" s="46" t="s">
        <v>217</v>
      </c>
      <c r="E3303" s="46" t="s">
        <v>8480</v>
      </c>
      <c r="F3303" s="46" t="s">
        <v>8598</v>
      </c>
      <c r="G3303" s="44" t="s">
        <v>8612</v>
      </c>
      <c r="H3303" s="44" t="s">
        <v>46</v>
      </c>
      <c r="I3303" s="46" t="s">
        <v>8904</v>
      </c>
      <c r="J3303" s="44" t="s">
        <v>8905</v>
      </c>
      <c r="K3303" s="46" t="s">
        <v>8906</v>
      </c>
      <c r="L3303" s="46">
        <v>13572004996</v>
      </c>
      <c r="M3303" s="46">
        <v>41169</v>
      </c>
      <c r="N3303" s="46" t="s">
        <v>186</v>
      </c>
      <c r="O3303" s="46" t="s">
        <v>187</v>
      </c>
      <c r="P3303" s="46" t="s">
        <v>193</v>
      </c>
      <c r="Q3303" s="46" t="s">
        <v>7</v>
      </c>
      <c r="R3303" s="46" t="s">
        <v>7</v>
      </c>
      <c r="W3303" s="46" t="s">
        <v>189</v>
      </c>
      <c r="AA3303" s="46">
        <v>40</v>
      </c>
      <c r="AB3303" s="46" t="s">
        <v>195</v>
      </c>
      <c r="AC3303" s="46" t="s">
        <v>8899</v>
      </c>
      <c r="AD3303" s="46" t="s">
        <v>190</v>
      </c>
      <c r="AE3303" s="46" t="s">
        <v>8907</v>
      </c>
      <c r="AF3303" s="46" t="s">
        <v>8908</v>
      </c>
    </row>
    <row r="3304" spans="1:32">
      <c r="A3304" s="46">
        <v>158</v>
      </c>
      <c r="B3304" s="46" t="s">
        <v>8522</v>
      </c>
      <c r="C3304" s="46" t="s">
        <v>6008</v>
      </c>
      <c r="D3304" s="46" t="s">
        <v>217</v>
      </c>
      <c r="E3304" s="46" t="s">
        <v>8480</v>
      </c>
      <c r="F3304" s="46" t="s">
        <v>8598</v>
      </c>
      <c r="G3304" s="44" t="s">
        <v>8614</v>
      </c>
      <c r="H3304" s="44" t="s">
        <v>46</v>
      </c>
      <c r="I3304" s="46" t="s">
        <v>8904</v>
      </c>
      <c r="J3304" s="44" t="s">
        <v>8905</v>
      </c>
      <c r="K3304" s="46" t="s">
        <v>8906</v>
      </c>
      <c r="L3304" s="46">
        <v>13572004996</v>
      </c>
      <c r="M3304" s="46">
        <v>41169</v>
      </c>
      <c r="N3304" s="46" t="s">
        <v>186</v>
      </c>
      <c r="O3304" s="46" t="s">
        <v>187</v>
      </c>
      <c r="P3304" s="46" t="s">
        <v>193</v>
      </c>
      <c r="Q3304" s="46" t="s">
        <v>7</v>
      </c>
      <c r="R3304" s="46" t="s">
        <v>7</v>
      </c>
      <c r="W3304" s="46" t="s">
        <v>189</v>
      </c>
      <c r="AA3304" s="46">
        <v>40</v>
      </c>
      <c r="AB3304" s="46" t="s">
        <v>195</v>
      </c>
      <c r="AC3304" s="46" t="s">
        <v>8899</v>
      </c>
      <c r="AD3304" s="46" t="s">
        <v>190</v>
      </c>
      <c r="AE3304" s="46" t="s">
        <v>8907</v>
      </c>
      <c r="AF3304" s="46" t="s">
        <v>8908</v>
      </c>
    </row>
    <row r="3305" spans="1:32">
      <c r="A3305" s="46">
        <v>159</v>
      </c>
      <c r="B3305" s="46" t="s">
        <v>8522</v>
      </c>
      <c r="C3305" s="46" t="s">
        <v>6299</v>
      </c>
      <c r="D3305" s="46" t="s">
        <v>217</v>
      </c>
      <c r="E3305" s="46" t="s">
        <v>8480</v>
      </c>
      <c r="F3305" s="46" t="s">
        <v>8523</v>
      </c>
      <c r="G3305" s="44" t="s">
        <v>8524</v>
      </c>
      <c r="H3305" s="44" t="s">
        <v>46</v>
      </c>
      <c r="I3305" s="46" t="s">
        <v>8525</v>
      </c>
      <c r="J3305" s="44" t="s">
        <v>8909</v>
      </c>
      <c r="K3305" s="46" t="s">
        <v>8910</v>
      </c>
      <c r="L3305" s="46">
        <v>13152063810</v>
      </c>
      <c r="M3305" s="46">
        <v>41814</v>
      </c>
      <c r="N3305" s="46" t="s">
        <v>186</v>
      </c>
      <c r="O3305" s="46" t="s">
        <v>187</v>
      </c>
      <c r="P3305" s="46" t="s">
        <v>193</v>
      </c>
      <c r="Q3305" s="46" t="s">
        <v>4</v>
      </c>
      <c r="R3305" s="46" t="s">
        <v>10</v>
      </c>
      <c r="W3305" s="46" t="s">
        <v>189</v>
      </c>
      <c r="AA3305" s="46">
        <v>16</v>
      </c>
      <c r="AB3305" s="46" t="s">
        <v>34</v>
      </c>
      <c r="AC3305" s="46" t="s">
        <v>8911</v>
      </c>
      <c r="AD3305" s="46" t="s">
        <v>190</v>
      </c>
      <c r="AE3305" s="46" t="s">
        <v>262</v>
      </c>
      <c r="AF3305" s="46" t="s">
        <v>8912</v>
      </c>
    </row>
    <row r="3306" spans="1:32">
      <c r="A3306" s="46">
        <v>160</v>
      </c>
      <c r="B3306" s="46" t="s">
        <v>8522</v>
      </c>
      <c r="C3306" s="46" t="s">
        <v>6299</v>
      </c>
      <c r="D3306" s="46" t="s">
        <v>217</v>
      </c>
      <c r="E3306" s="46" t="s">
        <v>8480</v>
      </c>
      <c r="F3306" s="46" t="s">
        <v>8528</v>
      </c>
      <c r="G3306" s="44" t="s">
        <v>8527</v>
      </c>
      <c r="H3306" s="44" t="s">
        <v>46</v>
      </c>
      <c r="I3306" s="46" t="s">
        <v>8525</v>
      </c>
      <c r="J3306" s="44" t="s">
        <v>8909</v>
      </c>
      <c r="K3306" s="46" t="s">
        <v>8910</v>
      </c>
      <c r="L3306" s="46">
        <v>13152063810</v>
      </c>
      <c r="M3306" s="46">
        <v>41814</v>
      </c>
      <c r="N3306" s="46" t="s">
        <v>186</v>
      </c>
      <c r="O3306" s="46" t="s">
        <v>187</v>
      </c>
      <c r="P3306" s="46" t="s">
        <v>193</v>
      </c>
      <c r="Q3306" s="46" t="s">
        <v>4</v>
      </c>
      <c r="R3306" s="46" t="s">
        <v>10</v>
      </c>
      <c r="W3306" s="46" t="s">
        <v>189</v>
      </c>
      <c r="AA3306" s="46">
        <v>16</v>
      </c>
      <c r="AB3306" s="46" t="s">
        <v>34</v>
      </c>
      <c r="AC3306" s="46" t="s">
        <v>8911</v>
      </c>
      <c r="AD3306" s="46" t="s">
        <v>190</v>
      </c>
      <c r="AE3306" s="46" t="s">
        <v>262</v>
      </c>
      <c r="AF3306" s="46" t="s">
        <v>8912</v>
      </c>
    </row>
    <row r="3307" spans="1:32">
      <c r="A3307" s="46">
        <v>161</v>
      </c>
      <c r="B3307" s="46" t="s">
        <v>8522</v>
      </c>
      <c r="C3307" s="46" t="s">
        <v>6299</v>
      </c>
      <c r="D3307" s="46" t="s">
        <v>217</v>
      </c>
      <c r="E3307" s="46" t="s">
        <v>8480</v>
      </c>
      <c r="F3307" s="46" t="s">
        <v>8526</v>
      </c>
      <c r="G3307" s="44" t="s">
        <v>8529</v>
      </c>
      <c r="H3307" s="44" t="s">
        <v>46</v>
      </c>
      <c r="I3307" s="46" t="s">
        <v>8525</v>
      </c>
      <c r="J3307" s="44" t="s">
        <v>8909</v>
      </c>
      <c r="K3307" s="46" t="s">
        <v>8910</v>
      </c>
      <c r="L3307" s="46">
        <v>13152063810</v>
      </c>
      <c r="M3307" s="46">
        <v>41814</v>
      </c>
      <c r="N3307" s="46" t="s">
        <v>186</v>
      </c>
      <c r="O3307" s="46" t="s">
        <v>187</v>
      </c>
      <c r="P3307" s="46" t="s">
        <v>193</v>
      </c>
      <c r="Q3307" s="46" t="s">
        <v>4</v>
      </c>
      <c r="R3307" s="46" t="s">
        <v>10</v>
      </c>
      <c r="W3307" s="46" t="s">
        <v>189</v>
      </c>
      <c r="AA3307" s="46">
        <v>16</v>
      </c>
      <c r="AB3307" s="46" t="s">
        <v>34</v>
      </c>
      <c r="AC3307" s="46" t="s">
        <v>8911</v>
      </c>
      <c r="AD3307" s="46" t="s">
        <v>190</v>
      </c>
      <c r="AE3307" s="46" t="s">
        <v>262</v>
      </c>
      <c r="AF3307" s="46" t="s">
        <v>8912</v>
      </c>
    </row>
    <row r="3308" spans="1:32">
      <c r="A3308" s="46">
        <v>162</v>
      </c>
      <c r="B3308" s="46" t="s">
        <v>8522</v>
      </c>
      <c r="C3308" s="46" t="s">
        <v>6299</v>
      </c>
      <c r="D3308" s="46" t="s">
        <v>217</v>
      </c>
      <c r="E3308" s="46" t="s">
        <v>8480</v>
      </c>
      <c r="F3308" s="46" t="s">
        <v>8530</v>
      </c>
      <c r="G3308" s="44" t="s">
        <v>8531</v>
      </c>
      <c r="H3308" s="44" t="s">
        <v>46</v>
      </c>
      <c r="I3308" s="46" t="s">
        <v>8525</v>
      </c>
      <c r="J3308" s="44" t="s">
        <v>8909</v>
      </c>
      <c r="K3308" s="46" t="s">
        <v>8910</v>
      </c>
      <c r="L3308" s="46">
        <v>13152063810</v>
      </c>
      <c r="M3308" s="46">
        <v>41814</v>
      </c>
      <c r="N3308" s="46" t="s">
        <v>186</v>
      </c>
      <c r="O3308" s="46" t="s">
        <v>187</v>
      </c>
      <c r="P3308" s="46" t="s">
        <v>193</v>
      </c>
      <c r="Q3308" s="46" t="s">
        <v>4</v>
      </c>
      <c r="R3308" s="46" t="s">
        <v>10</v>
      </c>
      <c r="W3308" s="46" t="s">
        <v>189</v>
      </c>
      <c r="AA3308" s="46">
        <v>16</v>
      </c>
      <c r="AB3308" s="46" t="s">
        <v>34</v>
      </c>
      <c r="AC3308" s="46" t="s">
        <v>8911</v>
      </c>
      <c r="AD3308" s="46" t="s">
        <v>190</v>
      </c>
      <c r="AE3308" s="46" t="s">
        <v>262</v>
      </c>
      <c r="AF3308" s="46" t="s">
        <v>8912</v>
      </c>
    </row>
    <row r="3309" spans="1:32">
      <c r="A3309" s="46">
        <v>163</v>
      </c>
      <c r="B3309" s="46" t="s">
        <v>8522</v>
      </c>
      <c r="C3309" s="46" t="s">
        <v>6299</v>
      </c>
      <c r="D3309" s="46" t="s">
        <v>217</v>
      </c>
      <c r="E3309" s="46" t="s">
        <v>8480</v>
      </c>
      <c r="F3309" s="46" t="s">
        <v>8532</v>
      </c>
      <c r="G3309" s="44" t="s">
        <v>8533</v>
      </c>
      <c r="H3309" s="44" t="s">
        <v>46</v>
      </c>
      <c r="I3309" s="46" t="s">
        <v>8525</v>
      </c>
      <c r="J3309" s="44" t="s">
        <v>8909</v>
      </c>
      <c r="K3309" s="46" t="s">
        <v>8910</v>
      </c>
      <c r="L3309" s="46">
        <v>13152063810</v>
      </c>
      <c r="M3309" s="46">
        <v>41814</v>
      </c>
      <c r="N3309" s="46" t="s">
        <v>186</v>
      </c>
      <c r="O3309" s="46" t="s">
        <v>187</v>
      </c>
      <c r="P3309" s="46" t="s">
        <v>193</v>
      </c>
      <c r="Q3309" s="46" t="s">
        <v>7</v>
      </c>
      <c r="R3309" s="46" t="s">
        <v>7</v>
      </c>
      <c r="W3309" s="46" t="s">
        <v>189</v>
      </c>
      <c r="AA3309" s="46">
        <v>16</v>
      </c>
      <c r="AB3309" s="46" t="s">
        <v>34</v>
      </c>
      <c r="AC3309" s="46" t="s">
        <v>8911</v>
      </c>
      <c r="AD3309" s="46" t="s">
        <v>190</v>
      </c>
      <c r="AE3309" s="46" t="s">
        <v>262</v>
      </c>
      <c r="AF3309" s="46" t="s">
        <v>8912</v>
      </c>
    </row>
    <row r="3310" spans="1:32">
      <c r="A3310" s="46">
        <v>164</v>
      </c>
      <c r="B3310" s="46" t="s">
        <v>8522</v>
      </c>
      <c r="C3310" s="46" t="s">
        <v>6299</v>
      </c>
      <c r="D3310" s="46" t="s">
        <v>217</v>
      </c>
      <c r="E3310" s="46" t="s">
        <v>8480</v>
      </c>
      <c r="F3310" s="46" t="s">
        <v>8913</v>
      </c>
      <c r="G3310" s="44" t="s">
        <v>8535</v>
      </c>
      <c r="H3310" s="44" t="s">
        <v>46</v>
      </c>
      <c r="I3310" s="46" t="s">
        <v>8525</v>
      </c>
      <c r="J3310" s="44" t="s">
        <v>8909</v>
      </c>
      <c r="K3310" s="46" t="s">
        <v>8910</v>
      </c>
      <c r="L3310" s="46">
        <v>13152063810</v>
      </c>
      <c r="M3310" s="46">
        <v>41814</v>
      </c>
      <c r="N3310" s="46" t="s">
        <v>186</v>
      </c>
      <c r="O3310" s="46" t="s">
        <v>187</v>
      </c>
      <c r="P3310" s="46" t="s">
        <v>193</v>
      </c>
      <c r="Q3310" s="46" t="s">
        <v>7</v>
      </c>
      <c r="R3310" s="46" t="s">
        <v>4</v>
      </c>
      <c r="W3310" s="46" t="s">
        <v>189</v>
      </c>
      <c r="AA3310" s="46">
        <v>16</v>
      </c>
      <c r="AB3310" s="46" t="s">
        <v>34</v>
      </c>
      <c r="AC3310" s="46" t="s">
        <v>8911</v>
      </c>
      <c r="AD3310" s="46" t="s">
        <v>190</v>
      </c>
      <c r="AE3310" s="46" t="s">
        <v>262</v>
      </c>
      <c r="AF3310" s="46" t="s">
        <v>8912</v>
      </c>
    </row>
    <row r="3311" spans="1:32">
      <c r="A3311" s="46">
        <v>165</v>
      </c>
      <c r="B3311" s="46" t="s">
        <v>8522</v>
      </c>
      <c r="C3311" s="46" t="s">
        <v>6299</v>
      </c>
      <c r="D3311" s="46" t="s">
        <v>217</v>
      </c>
      <c r="E3311" s="46" t="s">
        <v>8480</v>
      </c>
      <c r="F3311" s="46" t="s">
        <v>8536</v>
      </c>
      <c r="G3311" s="44" t="s">
        <v>8537</v>
      </c>
      <c r="H3311" s="44" t="s">
        <v>46</v>
      </c>
      <c r="I3311" s="46" t="s">
        <v>8525</v>
      </c>
      <c r="J3311" s="44" t="s">
        <v>8909</v>
      </c>
      <c r="K3311" s="46" t="s">
        <v>8910</v>
      </c>
      <c r="L3311" s="46">
        <v>13152063810</v>
      </c>
      <c r="M3311" s="46">
        <v>41814</v>
      </c>
      <c r="N3311" s="46" t="s">
        <v>186</v>
      </c>
      <c r="O3311" s="46" t="s">
        <v>187</v>
      </c>
      <c r="P3311" s="46" t="s">
        <v>193</v>
      </c>
      <c r="Q3311" s="46" t="s">
        <v>7</v>
      </c>
      <c r="R3311" s="46" t="s">
        <v>7</v>
      </c>
      <c r="W3311" s="46" t="s">
        <v>189</v>
      </c>
      <c r="AA3311" s="46">
        <v>16</v>
      </c>
      <c r="AB3311" s="46" t="s">
        <v>34</v>
      </c>
      <c r="AC3311" s="46" t="s">
        <v>8911</v>
      </c>
      <c r="AD3311" s="46" t="s">
        <v>190</v>
      </c>
      <c r="AE3311" s="46" t="s">
        <v>262</v>
      </c>
      <c r="AF3311" s="46" t="s">
        <v>8912</v>
      </c>
    </row>
    <row r="3312" spans="1:32">
      <c r="A3312" s="46">
        <v>166</v>
      </c>
      <c r="B3312" s="46" t="s">
        <v>8522</v>
      </c>
      <c r="C3312" s="46" t="s">
        <v>229</v>
      </c>
      <c r="D3312" s="46" t="s">
        <v>230</v>
      </c>
      <c r="E3312" s="46" t="s">
        <v>8480</v>
      </c>
      <c r="F3312" s="46" t="s">
        <v>8615</v>
      </c>
      <c r="G3312" s="44" t="s">
        <v>8616</v>
      </c>
      <c r="H3312" s="44" t="s">
        <v>46</v>
      </c>
      <c r="I3312" s="46" t="s">
        <v>8914</v>
      </c>
      <c r="J3312" s="44">
        <v>55736</v>
      </c>
      <c r="N3312" s="46" t="s">
        <v>186</v>
      </c>
      <c r="O3312" s="46" t="s">
        <v>187</v>
      </c>
      <c r="P3312" s="46" t="s">
        <v>200</v>
      </c>
      <c r="Q3312" s="46" t="s">
        <v>4</v>
      </c>
      <c r="R3312" s="46" t="s">
        <v>4</v>
      </c>
      <c r="W3312" s="46" t="s">
        <v>201</v>
      </c>
      <c r="AD3312" s="46" t="s">
        <v>201</v>
      </c>
    </row>
    <row r="3313" spans="1:30">
      <c r="A3313" s="46">
        <v>167</v>
      </c>
      <c r="B3313" s="46" t="s">
        <v>8522</v>
      </c>
      <c r="C3313" s="46" t="s">
        <v>229</v>
      </c>
      <c r="D3313" s="46" t="s">
        <v>230</v>
      </c>
      <c r="E3313" s="46" t="s">
        <v>8480</v>
      </c>
      <c r="F3313" s="46" t="s">
        <v>8617</v>
      </c>
      <c r="G3313" s="44" t="s">
        <v>8618</v>
      </c>
      <c r="H3313" s="44" t="s">
        <v>46</v>
      </c>
      <c r="I3313" s="46" t="s">
        <v>8914</v>
      </c>
      <c r="J3313" s="44">
        <v>55736</v>
      </c>
      <c r="N3313" s="46" t="s">
        <v>186</v>
      </c>
      <c r="O3313" s="46" t="s">
        <v>187</v>
      </c>
      <c r="P3313" s="46" t="s">
        <v>200</v>
      </c>
      <c r="Q3313" s="46" t="s">
        <v>4</v>
      </c>
      <c r="R3313" s="46" t="s">
        <v>4</v>
      </c>
      <c r="W3313" s="46" t="s">
        <v>201</v>
      </c>
      <c r="AD3313" s="46" t="s">
        <v>201</v>
      </c>
    </row>
    <row r="3314" spans="1:30">
      <c r="A3314" s="46">
        <v>168</v>
      </c>
      <c r="B3314" s="46" t="s">
        <v>8522</v>
      </c>
      <c r="C3314" s="46" t="s">
        <v>229</v>
      </c>
      <c r="D3314" s="46" t="s">
        <v>230</v>
      </c>
      <c r="E3314" s="46" t="s">
        <v>8480</v>
      </c>
      <c r="F3314" s="46" t="s">
        <v>8619</v>
      </c>
      <c r="G3314" s="44" t="s">
        <v>8620</v>
      </c>
      <c r="H3314" s="44" t="s">
        <v>46</v>
      </c>
      <c r="I3314" s="46" t="s">
        <v>8914</v>
      </c>
      <c r="J3314" s="44">
        <v>55736</v>
      </c>
      <c r="N3314" s="46" t="s">
        <v>186</v>
      </c>
      <c r="O3314" s="46" t="s">
        <v>187</v>
      </c>
      <c r="P3314" s="46" t="s">
        <v>200</v>
      </c>
      <c r="Q3314" s="46" t="s">
        <v>4</v>
      </c>
      <c r="R3314" s="46" t="s">
        <v>4</v>
      </c>
      <c r="W3314" s="46" t="s">
        <v>201</v>
      </c>
      <c r="AD3314" s="46" t="s">
        <v>201</v>
      </c>
    </row>
    <row r="3315" spans="1:30">
      <c r="A3315" s="46">
        <v>169</v>
      </c>
      <c r="B3315" s="46" t="s">
        <v>8522</v>
      </c>
      <c r="C3315" s="46" t="s">
        <v>229</v>
      </c>
      <c r="D3315" s="46" t="s">
        <v>230</v>
      </c>
      <c r="E3315" s="46" t="s">
        <v>8480</v>
      </c>
      <c r="F3315" s="46" t="s">
        <v>8621</v>
      </c>
      <c r="G3315" s="44" t="s">
        <v>8622</v>
      </c>
      <c r="H3315" s="44" t="s">
        <v>46</v>
      </c>
      <c r="I3315" s="46" t="s">
        <v>8914</v>
      </c>
      <c r="J3315" s="44">
        <v>55736</v>
      </c>
      <c r="N3315" s="46" t="s">
        <v>186</v>
      </c>
      <c r="O3315" s="46" t="s">
        <v>187</v>
      </c>
      <c r="P3315" s="46" t="s">
        <v>200</v>
      </c>
      <c r="Q3315" s="46" t="s">
        <v>7</v>
      </c>
      <c r="R3315" s="46" t="s">
        <v>7</v>
      </c>
      <c r="W3315" s="46" t="s">
        <v>201</v>
      </c>
      <c r="AD3315" s="46" t="s">
        <v>201</v>
      </c>
    </row>
    <row r="3316" spans="1:30">
      <c r="A3316" s="46">
        <v>170</v>
      </c>
      <c r="B3316" s="46" t="s">
        <v>8522</v>
      </c>
      <c r="C3316" s="46" t="s">
        <v>229</v>
      </c>
      <c r="D3316" s="46" t="s">
        <v>230</v>
      </c>
      <c r="E3316" s="46" t="s">
        <v>8480</v>
      </c>
      <c r="F3316" s="46" t="s">
        <v>8623</v>
      </c>
      <c r="G3316" s="44" t="s">
        <v>8624</v>
      </c>
      <c r="H3316" s="44" t="s">
        <v>46</v>
      </c>
      <c r="I3316" s="46" t="s">
        <v>8915</v>
      </c>
      <c r="J3316" s="44">
        <v>6472</v>
      </c>
      <c r="N3316" s="46" t="s">
        <v>186</v>
      </c>
      <c r="O3316" s="46" t="s">
        <v>187</v>
      </c>
      <c r="P3316" s="46" t="s">
        <v>193</v>
      </c>
      <c r="Q3316" s="46" t="s">
        <v>6</v>
      </c>
      <c r="R3316" s="46" t="s">
        <v>7</v>
      </c>
      <c r="W3316" s="46" t="s">
        <v>189</v>
      </c>
      <c r="AD3316" s="46" t="s">
        <v>201</v>
      </c>
    </row>
    <row r="3317" spans="1:30">
      <c r="A3317" s="46">
        <v>171</v>
      </c>
      <c r="B3317" s="46" t="s">
        <v>8522</v>
      </c>
      <c r="C3317" s="46" t="s">
        <v>229</v>
      </c>
      <c r="D3317" s="46" t="s">
        <v>230</v>
      </c>
      <c r="E3317" s="46" t="s">
        <v>8480</v>
      </c>
      <c r="F3317" s="46" t="s">
        <v>8916</v>
      </c>
      <c r="G3317" s="44" t="s">
        <v>8626</v>
      </c>
      <c r="H3317" s="44" t="s">
        <v>46</v>
      </c>
      <c r="I3317" s="46" t="s">
        <v>8915</v>
      </c>
      <c r="J3317" s="44">
        <v>6472</v>
      </c>
      <c r="N3317" s="46" t="s">
        <v>186</v>
      </c>
      <c r="O3317" s="46" t="s">
        <v>187</v>
      </c>
      <c r="P3317" s="46" t="s">
        <v>193</v>
      </c>
      <c r="Q3317" s="46" t="s">
        <v>7</v>
      </c>
      <c r="R3317" s="46" t="s">
        <v>7</v>
      </c>
      <c r="W3317" s="46" t="s">
        <v>189</v>
      </c>
      <c r="AD3317" s="46" t="s">
        <v>201</v>
      </c>
    </row>
    <row r="3318" spans="1:30">
      <c r="A3318" s="46">
        <v>172</v>
      </c>
      <c r="B3318" s="46" t="s">
        <v>8522</v>
      </c>
      <c r="C3318" s="46" t="s">
        <v>229</v>
      </c>
      <c r="D3318" s="46" t="s">
        <v>230</v>
      </c>
      <c r="E3318" s="46" t="s">
        <v>8480</v>
      </c>
      <c r="F3318" s="46" t="s">
        <v>8628</v>
      </c>
      <c r="G3318" s="44" t="s">
        <v>8629</v>
      </c>
      <c r="H3318" s="44" t="s">
        <v>46</v>
      </c>
      <c r="I3318" s="46" t="s">
        <v>8915</v>
      </c>
      <c r="J3318" s="44">
        <v>6472</v>
      </c>
      <c r="N3318" s="46" t="s">
        <v>186</v>
      </c>
      <c r="O3318" s="46" t="s">
        <v>187</v>
      </c>
      <c r="P3318" s="46" t="s">
        <v>193</v>
      </c>
      <c r="Q3318" s="46" t="s">
        <v>6</v>
      </c>
      <c r="R3318" s="46" t="s">
        <v>7</v>
      </c>
      <c r="W3318" s="46" t="s">
        <v>189</v>
      </c>
      <c r="AD3318" s="46" t="s">
        <v>201</v>
      </c>
    </row>
    <row r="3319" spans="1:30">
      <c r="A3319" s="46">
        <v>173</v>
      </c>
      <c r="B3319" s="46" t="s">
        <v>8522</v>
      </c>
      <c r="C3319" s="46" t="s">
        <v>229</v>
      </c>
      <c r="D3319" s="46" t="s">
        <v>230</v>
      </c>
      <c r="E3319" s="46" t="s">
        <v>8480</v>
      </c>
      <c r="F3319" s="46" t="s">
        <v>8630</v>
      </c>
      <c r="G3319" s="44" t="s">
        <v>8631</v>
      </c>
      <c r="H3319" s="44" t="s">
        <v>46</v>
      </c>
      <c r="I3319" s="46" t="s">
        <v>8914</v>
      </c>
      <c r="J3319" s="44">
        <v>55736</v>
      </c>
      <c r="N3319" s="46" t="s">
        <v>186</v>
      </c>
      <c r="O3319" s="46" t="s">
        <v>187</v>
      </c>
      <c r="P3319" s="46" t="s">
        <v>200</v>
      </c>
      <c r="Q3319" s="46" t="s">
        <v>4</v>
      </c>
      <c r="R3319" s="46" t="s">
        <v>4</v>
      </c>
      <c r="W3319" s="46" t="s">
        <v>201</v>
      </c>
      <c r="AD3319" s="46" t="s">
        <v>201</v>
      </c>
    </row>
    <row r="3320" spans="1:30">
      <c r="A3320" s="46">
        <v>174</v>
      </c>
      <c r="B3320" s="46" t="s">
        <v>8522</v>
      </c>
      <c r="C3320" s="46" t="s">
        <v>229</v>
      </c>
      <c r="D3320" s="46" t="s">
        <v>230</v>
      </c>
      <c r="E3320" s="46" t="s">
        <v>8480</v>
      </c>
      <c r="F3320" s="46" t="s">
        <v>8632</v>
      </c>
      <c r="G3320" s="44" t="s">
        <v>8633</v>
      </c>
      <c r="H3320" s="44" t="s">
        <v>46</v>
      </c>
      <c r="I3320" s="46" t="s">
        <v>8914</v>
      </c>
      <c r="J3320" s="44">
        <v>55736</v>
      </c>
      <c r="N3320" s="46" t="s">
        <v>186</v>
      </c>
      <c r="O3320" s="46" t="s">
        <v>187</v>
      </c>
      <c r="P3320" s="46" t="s">
        <v>200</v>
      </c>
      <c r="Q3320" s="46" t="s">
        <v>4</v>
      </c>
      <c r="R3320" s="46" t="s">
        <v>4</v>
      </c>
      <c r="W3320" s="46" t="s">
        <v>201</v>
      </c>
      <c r="AD3320" s="46" t="s">
        <v>201</v>
      </c>
    </row>
    <row r="3321" spans="1:30">
      <c r="A3321" s="46">
        <v>175</v>
      </c>
      <c r="B3321" s="46" t="s">
        <v>8522</v>
      </c>
      <c r="C3321" s="46" t="s">
        <v>229</v>
      </c>
      <c r="D3321" s="46" t="s">
        <v>230</v>
      </c>
      <c r="E3321" s="46" t="s">
        <v>8480</v>
      </c>
      <c r="F3321" s="46" t="s">
        <v>8634</v>
      </c>
      <c r="G3321" s="44" t="s">
        <v>8635</v>
      </c>
      <c r="H3321" s="44" t="s">
        <v>46</v>
      </c>
      <c r="I3321" s="46" t="s">
        <v>8914</v>
      </c>
      <c r="J3321" s="44">
        <v>55736</v>
      </c>
      <c r="N3321" s="46" t="s">
        <v>186</v>
      </c>
      <c r="O3321" s="46" t="s">
        <v>187</v>
      </c>
      <c r="P3321" s="46" t="s">
        <v>200</v>
      </c>
      <c r="Q3321" s="46" t="s">
        <v>7</v>
      </c>
      <c r="R3321" s="46" t="s">
        <v>4</v>
      </c>
      <c r="W3321" s="46" t="s">
        <v>201</v>
      </c>
      <c r="AD3321" s="46" t="s">
        <v>201</v>
      </c>
    </row>
    <row r="3322" spans="1:30">
      <c r="A3322" s="46">
        <v>176</v>
      </c>
      <c r="B3322" s="46" t="s">
        <v>8522</v>
      </c>
      <c r="C3322" s="46" t="s">
        <v>229</v>
      </c>
      <c r="D3322" s="46" t="s">
        <v>230</v>
      </c>
      <c r="E3322" s="46" t="s">
        <v>8480</v>
      </c>
      <c r="F3322" s="46" t="s">
        <v>8637</v>
      </c>
      <c r="G3322" s="44" t="s">
        <v>8638</v>
      </c>
      <c r="H3322" s="44" t="s">
        <v>46</v>
      </c>
      <c r="I3322" s="46" t="s">
        <v>8917</v>
      </c>
      <c r="J3322" s="44">
        <v>64644</v>
      </c>
      <c r="N3322" s="46" t="s">
        <v>186</v>
      </c>
      <c r="O3322" s="46" t="s">
        <v>187</v>
      </c>
      <c r="P3322" s="46" t="s">
        <v>200</v>
      </c>
      <c r="Q3322" s="46" t="s">
        <v>4</v>
      </c>
      <c r="R3322" s="46" t="s">
        <v>4</v>
      </c>
      <c r="W3322" s="46" t="s">
        <v>201</v>
      </c>
      <c r="AD3322" s="46" t="s">
        <v>201</v>
      </c>
    </row>
    <row r="3323" spans="1:30">
      <c r="A3323" s="46">
        <v>177</v>
      </c>
      <c r="B3323" s="46" t="s">
        <v>8522</v>
      </c>
      <c r="C3323" s="46" t="s">
        <v>229</v>
      </c>
      <c r="D3323" s="46" t="s">
        <v>230</v>
      </c>
      <c r="E3323" s="46" t="s">
        <v>8480</v>
      </c>
      <c r="F3323" s="46" t="s">
        <v>8639</v>
      </c>
      <c r="G3323" s="44" t="s">
        <v>8640</v>
      </c>
      <c r="H3323" s="44" t="s">
        <v>46</v>
      </c>
      <c r="I3323" s="46" t="s">
        <v>8917</v>
      </c>
      <c r="J3323" s="44">
        <v>64644</v>
      </c>
      <c r="N3323" s="46" t="s">
        <v>186</v>
      </c>
      <c r="O3323" s="46" t="s">
        <v>187</v>
      </c>
      <c r="P3323" s="46" t="s">
        <v>200</v>
      </c>
      <c r="Q3323" s="46" t="s">
        <v>7</v>
      </c>
      <c r="R3323" s="46" t="s">
        <v>7</v>
      </c>
      <c r="W3323" s="46" t="s">
        <v>201</v>
      </c>
      <c r="AD3323" s="46" t="s">
        <v>201</v>
      </c>
    </row>
    <row r="3324" spans="1:30">
      <c r="A3324" s="46">
        <v>178</v>
      </c>
      <c r="B3324" s="46" t="s">
        <v>8522</v>
      </c>
      <c r="C3324" s="46" t="s">
        <v>229</v>
      </c>
      <c r="D3324" s="46" t="s">
        <v>230</v>
      </c>
      <c r="E3324" s="46" t="s">
        <v>8480</v>
      </c>
      <c r="F3324" s="46" t="s">
        <v>8642</v>
      </c>
      <c r="G3324" s="44" t="s">
        <v>8643</v>
      </c>
      <c r="H3324" s="44" t="s">
        <v>46</v>
      </c>
      <c r="I3324" s="46" t="s">
        <v>8917</v>
      </c>
      <c r="J3324" s="44">
        <v>64644</v>
      </c>
      <c r="N3324" s="46" t="s">
        <v>186</v>
      </c>
      <c r="O3324" s="46" t="s">
        <v>187</v>
      </c>
      <c r="P3324" s="46" t="s">
        <v>200</v>
      </c>
      <c r="Q3324" s="46" t="s">
        <v>4</v>
      </c>
      <c r="R3324" s="46" t="s">
        <v>4</v>
      </c>
      <c r="W3324" s="46" t="s">
        <v>201</v>
      </c>
      <c r="AD3324" s="46" t="s">
        <v>201</v>
      </c>
    </row>
    <row r="3325" spans="1:30">
      <c r="A3325" s="46">
        <v>179</v>
      </c>
      <c r="B3325" s="46" t="s">
        <v>8522</v>
      </c>
      <c r="C3325" s="46" t="s">
        <v>229</v>
      </c>
      <c r="D3325" s="46" t="s">
        <v>230</v>
      </c>
      <c r="E3325" s="46" t="s">
        <v>8480</v>
      </c>
      <c r="F3325" s="46" t="s">
        <v>8644</v>
      </c>
      <c r="G3325" s="44" t="s">
        <v>8645</v>
      </c>
      <c r="H3325" s="44" t="s">
        <v>46</v>
      </c>
      <c r="I3325" s="46" t="s">
        <v>8917</v>
      </c>
      <c r="J3325" s="44">
        <v>64644</v>
      </c>
      <c r="N3325" s="46" t="s">
        <v>186</v>
      </c>
      <c r="O3325" s="46" t="s">
        <v>187</v>
      </c>
      <c r="P3325" s="46" t="s">
        <v>200</v>
      </c>
      <c r="Q3325" s="46" t="s">
        <v>6</v>
      </c>
      <c r="R3325" s="46" t="s">
        <v>7</v>
      </c>
      <c r="W3325" s="46" t="s">
        <v>201</v>
      </c>
      <c r="AD3325" s="46" t="s">
        <v>201</v>
      </c>
    </row>
    <row r="3326" spans="1:30">
      <c r="A3326" s="46">
        <v>180</v>
      </c>
      <c r="B3326" s="46" t="s">
        <v>8522</v>
      </c>
      <c r="C3326" s="46" t="s">
        <v>229</v>
      </c>
      <c r="D3326" s="46" t="s">
        <v>230</v>
      </c>
      <c r="E3326" s="46" t="s">
        <v>8480</v>
      </c>
      <c r="F3326" s="46" t="s">
        <v>8647</v>
      </c>
      <c r="G3326" s="44" t="s">
        <v>8648</v>
      </c>
      <c r="H3326" s="44" t="s">
        <v>46</v>
      </c>
      <c r="I3326" s="46" t="s">
        <v>8917</v>
      </c>
      <c r="J3326" s="44">
        <v>64644</v>
      </c>
      <c r="N3326" s="46" t="s">
        <v>186</v>
      </c>
      <c r="O3326" s="46" t="s">
        <v>187</v>
      </c>
      <c r="P3326" s="46" t="s">
        <v>200</v>
      </c>
      <c r="Q3326" s="46" t="s">
        <v>7</v>
      </c>
      <c r="R3326" s="46" t="s">
        <v>7</v>
      </c>
      <c r="W3326" s="46" t="s">
        <v>201</v>
      </c>
      <c r="AD3326" s="46" t="s">
        <v>201</v>
      </c>
    </row>
    <row r="3327" spans="1:30">
      <c r="A3327" s="46">
        <v>181</v>
      </c>
      <c r="B3327" s="46" t="s">
        <v>8522</v>
      </c>
      <c r="C3327" s="46" t="s">
        <v>229</v>
      </c>
      <c r="D3327" s="46" t="s">
        <v>230</v>
      </c>
      <c r="E3327" s="46" t="s">
        <v>8480</v>
      </c>
      <c r="F3327" s="46" t="s">
        <v>8649</v>
      </c>
      <c r="G3327" s="44" t="s">
        <v>8650</v>
      </c>
      <c r="H3327" s="44" t="s">
        <v>46</v>
      </c>
      <c r="I3327" s="46" t="s">
        <v>8917</v>
      </c>
      <c r="J3327" s="44">
        <v>64644</v>
      </c>
      <c r="N3327" s="46" t="s">
        <v>186</v>
      </c>
      <c r="O3327" s="46" t="s">
        <v>187</v>
      </c>
      <c r="P3327" s="46" t="s">
        <v>200</v>
      </c>
      <c r="Q3327" s="46" t="s">
        <v>6</v>
      </c>
      <c r="R3327" s="46" t="s">
        <v>7</v>
      </c>
      <c r="W3327" s="46" t="s">
        <v>201</v>
      </c>
      <c r="AD3327" s="46" t="s">
        <v>201</v>
      </c>
    </row>
    <row r="3328" spans="1:30">
      <c r="A3328" s="46">
        <v>182</v>
      </c>
      <c r="B3328" s="46" t="s">
        <v>8522</v>
      </c>
      <c r="C3328" s="46" t="s">
        <v>229</v>
      </c>
      <c r="D3328" s="46" t="s">
        <v>230</v>
      </c>
      <c r="E3328" s="46" t="s">
        <v>8480</v>
      </c>
      <c r="F3328" s="46" t="s">
        <v>8652</v>
      </c>
      <c r="G3328" s="44" t="s">
        <v>8653</v>
      </c>
      <c r="H3328" s="44" t="s">
        <v>46</v>
      </c>
      <c r="I3328" s="46" t="s">
        <v>8917</v>
      </c>
      <c r="J3328" s="44">
        <v>64644</v>
      </c>
      <c r="N3328" s="46" t="s">
        <v>186</v>
      </c>
      <c r="O3328" s="46" t="s">
        <v>187</v>
      </c>
      <c r="P3328" s="46" t="s">
        <v>200</v>
      </c>
      <c r="Q3328" s="46" t="s">
        <v>4</v>
      </c>
      <c r="R3328" s="46" t="s">
        <v>4</v>
      </c>
      <c r="W3328" s="46" t="s">
        <v>201</v>
      </c>
      <c r="AD3328" s="46" t="s">
        <v>201</v>
      </c>
    </row>
    <row r="3329" spans="1:30">
      <c r="A3329" s="46">
        <v>183</v>
      </c>
      <c r="B3329" s="46" t="s">
        <v>8522</v>
      </c>
      <c r="C3329" s="46" t="s">
        <v>229</v>
      </c>
      <c r="D3329" s="46" t="s">
        <v>230</v>
      </c>
      <c r="E3329" s="46" t="s">
        <v>8480</v>
      </c>
      <c r="F3329" s="46" t="s">
        <v>8654</v>
      </c>
      <c r="G3329" s="44" t="s">
        <v>8655</v>
      </c>
      <c r="H3329" s="44" t="s">
        <v>46</v>
      </c>
      <c r="I3329" s="46" t="s">
        <v>8918</v>
      </c>
      <c r="J3329" s="44">
        <v>24478</v>
      </c>
      <c r="N3329" s="46" t="s">
        <v>186</v>
      </c>
      <c r="O3329" s="46" t="s">
        <v>187</v>
      </c>
      <c r="P3329" s="46" t="s">
        <v>193</v>
      </c>
      <c r="Q3329" s="46" t="s">
        <v>4</v>
      </c>
      <c r="R3329" s="46" t="s">
        <v>4</v>
      </c>
      <c r="W3329" s="46" t="s">
        <v>189</v>
      </c>
      <c r="AD3329" s="46" t="s">
        <v>201</v>
      </c>
    </row>
    <row r="3330" spans="1:30">
      <c r="A3330" s="46">
        <v>184</v>
      </c>
      <c r="B3330" s="46" t="s">
        <v>8522</v>
      </c>
      <c r="C3330" s="46" t="s">
        <v>229</v>
      </c>
      <c r="D3330" s="46" t="s">
        <v>230</v>
      </c>
      <c r="E3330" s="46" t="s">
        <v>8480</v>
      </c>
      <c r="F3330" s="46" t="s">
        <v>8656</v>
      </c>
      <c r="G3330" s="44" t="s">
        <v>8657</v>
      </c>
      <c r="H3330" s="44" t="s">
        <v>46</v>
      </c>
      <c r="I3330" s="46" t="s">
        <v>8918</v>
      </c>
      <c r="J3330" s="44">
        <v>24478</v>
      </c>
      <c r="N3330" s="46" t="s">
        <v>186</v>
      </c>
      <c r="O3330" s="46" t="s">
        <v>187</v>
      </c>
      <c r="P3330" s="46" t="s">
        <v>193</v>
      </c>
      <c r="Q3330" s="46" t="s">
        <v>4</v>
      </c>
      <c r="R3330" s="46" t="s">
        <v>4</v>
      </c>
      <c r="W3330" s="46" t="s">
        <v>189</v>
      </c>
      <c r="AD3330" s="46" t="s">
        <v>201</v>
      </c>
    </row>
    <row r="3331" spans="1:30">
      <c r="A3331" s="46">
        <v>185</v>
      </c>
      <c r="B3331" s="46" t="s">
        <v>8522</v>
      </c>
      <c r="C3331" s="46" t="s">
        <v>229</v>
      </c>
      <c r="D3331" s="46" t="s">
        <v>230</v>
      </c>
      <c r="E3331" s="46" t="s">
        <v>8480</v>
      </c>
      <c r="F3331" s="46" t="s">
        <v>1574</v>
      </c>
      <c r="G3331" s="44" t="s">
        <v>8658</v>
      </c>
      <c r="H3331" s="44" t="s">
        <v>46</v>
      </c>
      <c r="I3331" s="46" t="s">
        <v>8918</v>
      </c>
      <c r="J3331" s="44">
        <v>24478</v>
      </c>
      <c r="N3331" s="46" t="s">
        <v>186</v>
      </c>
      <c r="O3331" s="46" t="s">
        <v>187</v>
      </c>
      <c r="P3331" s="46" t="s">
        <v>193</v>
      </c>
      <c r="Q3331" s="46" t="s">
        <v>4</v>
      </c>
      <c r="R3331" s="46" t="s">
        <v>4</v>
      </c>
      <c r="W3331" s="46" t="s">
        <v>189</v>
      </c>
      <c r="AD3331" s="46" t="s">
        <v>201</v>
      </c>
    </row>
    <row r="3332" spans="1:30">
      <c r="A3332" s="46">
        <v>186</v>
      </c>
      <c r="B3332" s="46" t="s">
        <v>8522</v>
      </c>
      <c r="C3332" s="46" t="s">
        <v>229</v>
      </c>
      <c r="D3332" s="46" t="s">
        <v>230</v>
      </c>
      <c r="E3332" s="46" t="s">
        <v>8480</v>
      </c>
      <c r="F3332" s="46" t="s">
        <v>8659</v>
      </c>
      <c r="G3332" s="44" t="s">
        <v>8660</v>
      </c>
      <c r="H3332" s="44" t="s">
        <v>46</v>
      </c>
      <c r="I3332" s="46" t="s">
        <v>8919</v>
      </c>
      <c r="J3332" s="44">
        <v>47150</v>
      </c>
      <c r="N3332" s="46" t="s">
        <v>186</v>
      </c>
      <c r="O3332" s="46" t="s">
        <v>187</v>
      </c>
      <c r="P3332" s="46" t="s">
        <v>188</v>
      </c>
      <c r="Q3332" s="46" t="s">
        <v>7</v>
      </c>
      <c r="R3332" s="46" t="s">
        <v>7</v>
      </c>
      <c r="W3332" s="46" t="s">
        <v>189</v>
      </c>
      <c r="AD3332" s="46" t="s">
        <v>201</v>
      </c>
    </row>
    <row r="3333" spans="1:30">
      <c r="A3333" s="46">
        <v>187</v>
      </c>
      <c r="B3333" s="46" t="s">
        <v>8522</v>
      </c>
      <c r="C3333" s="46" t="s">
        <v>229</v>
      </c>
      <c r="D3333" s="46" t="s">
        <v>230</v>
      </c>
      <c r="E3333" s="46" t="s">
        <v>8480</v>
      </c>
      <c r="F3333" s="46" t="s">
        <v>8662</v>
      </c>
      <c r="G3333" s="44" t="s">
        <v>8663</v>
      </c>
      <c r="H3333" s="44" t="s">
        <v>46</v>
      </c>
      <c r="I3333" s="46" t="s">
        <v>8919</v>
      </c>
      <c r="J3333" s="44">
        <v>47150</v>
      </c>
      <c r="N3333" s="46" t="s">
        <v>186</v>
      </c>
      <c r="O3333" s="46" t="s">
        <v>187</v>
      </c>
      <c r="P3333" s="46" t="s">
        <v>188</v>
      </c>
      <c r="Q3333" s="46" t="s">
        <v>7</v>
      </c>
      <c r="R3333" s="46" t="s">
        <v>7</v>
      </c>
      <c r="W3333" s="46" t="s">
        <v>189</v>
      </c>
      <c r="AD3333" s="46" t="s">
        <v>201</v>
      </c>
    </row>
    <row r="3334" spans="1:30">
      <c r="A3334" s="46">
        <v>188</v>
      </c>
      <c r="B3334" s="46" t="s">
        <v>8522</v>
      </c>
      <c r="C3334" s="46" t="s">
        <v>229</v>
      </c>
      <c r="D3334" s="46" t="s">
        <v>230</v>
      </c>
      <c r="E3334" s="46" t="s">
        <v>8480</v>
      </c>
      <c r="F3334" s="46" t="s">
        <v>8664</v>
      </c>
      <c r="G3334" s="44" t="s">
        <v>8665</v>
      </c>
      <c r="H3334" s="44" t="s">
        <v>46</v>
      </c>
      <c r="I3334" s="46" t="s">
        <v>8919</v>
      </c>
      <c r="J3334" s="44">
        <v>47150</v>
      </c>
      <c r="N3334" s="46" t="s">
        <v>186</v>
      </c>
      <c r="O3334" s="46" t="s">
        <v>187</v>
      </c>
      <c r="P3334" s="46" t="s">
        <v>188</v>
      </c>
      <c r="Q3334" s="46" t="s">
        <v>7</v>
      </c>
      <c r="R3334" s="46" t="s">
        <v>4</v>
      </c>
      <c r="W3334" s="46" t="s">
        <v>189</v>
      </c>
      <c r="AD3334" s="46" t="s">
        <v>201</v>
      </c>
    </row>
    <row r="3335" spans="1:30">
      <c r="A3335" s="46">
        <v>189</v>
      </c>
      <c r="B3335" s="46" t="s">
        <v>8522</v>
      </c>
      <c r="C3335" s="46" t="s">
        <v>229</v>
      </c>
      <c r="D3335" s="46" t="s">
        <v>230</v>
      </c>
      <c r="E3335" s="46" t="s">
        <v>8480</v>
      </c>
      <c r="F3335" s="46" t="s">
        <v>8666</v>
      </c>
      <c r="G3335" s="44" t="s">
        <v>8667</v>
      </c>
      <c r="H3335" s="44" t="s">
        <v>46</v>
      </c>
      <c r="I3335" s="46" t="s">
        <v>8919</v>
      </c>
      <c r="J3335" s="44">
        <v>47150</v>
      </c>
      <c r="N3335" s="46" t="s">
        <v>186</v>
      </c>
      <c r="O3335" s="46" t="s">
        <v>187</v>
      </c>
      <c r="P3335" s="46" t="s">
        <v>188</v>
      </c>
      <c r="Q3335" s="46" t="s">
        <v>4</v>
      </c>
      <c r="R3335" s="46" t="s">
        <v>4</v>
      </c>
      <c r="W3335" s="46" t="s">
        <v>189</v>
      </c>
      <c r="AD3335" s="46" t="s">
        <v>201</v>
      </c>
    </row>
    <row r="3336" spans="1:30">
      <c r="A3336" s="46">
        <v>190</v>
      </c>
      <c r="B3336" s="46" t="s">
        <v>8522</v>
      </c>
      <c r="C3336" s="46" t="s">
        <v>229</v>
      </c>
      <c r="D3336" s="46" t="s">
        <v>230</v>
      </c>
      <c r="E3336" s="46" t="s">
        <v>8480</v>
      </c>
      <c r="F3336" s="46" t="s">
        <v>8668</v>
      </c>
      <c r="G3336" s="44" t="s">
        <v>8669</v>
      </c>
      <c r="H3336" s="44" t="s">
        <v>46</v>
      </c>
      <c r="I3336" s="46" t="s">
        <v>8919</v>
      </c>
      <c r="J3336" s="44">
        <v>47150</v>
      </c>
      <c r="N3336" s="46" t="s">
        <v>186</v>
      </c>
      <c r="O3336" s="46" t="s">
        <v>187</v>
      </c>
      <c r="P3336" s="46" t="s">
        <v>188</v>
      </c>
      <c r="Q3336" s="46" t="s">
        <v>7</v>
      </c>
      <c r="R3336" s="46" t="s">
        <v>7</v>
      </c>
      <c r="W3336" s="46" t="s">
        <v>189</v>
      </c>
      <c r="AD3336" s="46" t="s">
        <v>201</v>
      </c>
    </row>
    <row r="3337" spans="1:30">
      <c r="A3337" s="46">
        <v>191</v>
      </c>
      <c r="B3337" s="46" t="s">
        <v>8522</v>
      </c>
      <c r="C3337" s="46" t="s">
        <v>229</v>
      </c>
      <c r="D3337" s="46" t="s">
        <v>230</v>
      </c>
      <c r="E3337" s="46" t="s">
        <v>8480</v>
      </c>
      <c r="F3337" s="46" t="s">
        <v>8670</v>
      </c>
      <c r="G3337" s="44" t="s">
        <v>8671</v>
      </c>
      <c r="H3337" s="44" t="s">
        <v>46</v>
      </c>
      <c r="I3337" s="46" t="s">
        <v>8919</v>
      </c>
      <c r="J3337" s="44">
        <v>47150</v>
      </c>
      <c r="N3337" s="46" t="s">
        <v>186</v>
      </c>
      <c r="O3337" s="46" t="s">
        <v>187</v>
      </c>
      <c r="P3337" s="46" t="s">
        <v>188</v>
      </c>
      <c r="Q3337" s="46" t="s">
        <v>7</v>
      </c>
      <c r="R3337" s="46" t="s">
        <v>4</v>
      </c>
      <c r="W3337" s="46" t="s">
        <v>189</v>
      </c>
    </row>
    <row r="3338" spans="1:30">
      <c r="A3338" s="46">
        <v>192</v>
      </c>
      <c r="B3338" s="46" t="s">
        <v>8522</v>
      </c>
      <c r="C3338" s="46" t="s">
        <v>229</v>
      </c>
      <c r="D3338" s="46" t="s">
        <v>230</v>
      </c>
      <c r="E3338" s="46" t="s">
        <v>8480</v>
      </c>
      <c r="F3338" s="46" t="s">
        <v>8673</v>
      </c>
      <c r="G3338" s="44" t="s">
        <v>8674</v>
      </c>
      <c r="H3338" s="44" t="s">
        <v>46</v>
      </c>
      <c r="I3338" s="46" t="s">
        <v>8920</v>
      </c>
      <c r="J3338" s="44">
        <v>60596</v>
      </c>
      <c r="N3338" s="46" t="s">
        <v>186</v>
      </c>
      <c r="O3338" s="46" t="s">
        <v>187</v>
      </c>
      <c r="P3338" s="46" t="s">
        <v>200</v>
      </c>
      <c r="Q3338" s="46" t="s">
        <v>4</v>
      </c>
      <c r="R3338" s="46" t="s">
        <v>4</v>
      </c>
      <c r="W3338" s="46" t="s">
        <v>201</v>
      </c>
      <c r="AD3338" s="46" t="s">
        <v>201</v>
      </c>
    </row>
    <row r="3339" spans="1:30">
      <c r="A3339" s="46">
        <v>193</v>
      </c>
      <c r="B3339" s="46" t="s">
        <v>8522</v>
      </c>
      <c r="C3339" s="46" t="s">
        <v>229</v>
      </c>
      <c r="D3339" s="46" t="s">
        <v>230</v>
      </c>
      <c r="E3339" s="46" t="s">
        <v>8480</v>
      </c>
      <c r="F3339" s="46" t="s">
        <v>8481</v>
      </c>
      <c r="G3339" s="44" t="s">
        <v>8675</v>
      </c>
      <c r="H3339" s="44" t="s">
        <v>46</v>
      </c>
      <c r="I3339" s="46" t="s">
        <v>8919</v>
      </c>
      <c r="J3339" s="44">
        <v>47150</v>
      </c>
      <c r="N3339" s="46" t="s">
        <v>186</v>
      </c>
      <c r="O3339" s="46" t="s">
        <v>187</v>
      </c>
      <c r="P3339" s="46" t="s">
        <v>188</v>
      </c>
      <c r="Q3339" s="46" t="s">
        <v>4</v>
      </c>
      <c r="R3339" s="46" t="s">
        <v>4</v>
      </c>
      <c r="W3339" s="46" t="s">
        <v>189</v>
      </c>
      <c r="AD3339" s="46" t="s">
        <v>201</v>
      </c>
    </row>
    <row r="3340" spans="1:30">
      <c r="A3340" s="46">
        <v>194</v>
      </c>
      <c r="B3340" s="46" t="s">
        <v>8522</v>
      </c>
      <c r="C3340" s="46" t="s">
        <v>229</v>
      </c>
      <c r="D3340" s="46" t="s">
        <v>230</v>
      </c>
      <c r="E3340" s="46" t="s">
        <v>8480</v>
      </c>
      <c r="F3340" s="46" t="s">
        <v>8676</v>
      </c>
      <c r="G3340" s="44" t="s">
        <v>8677</v>
      </c>
      <c r="H3340" s="44" t="s">
        <v>46</v>
      </c>
      <c r="I3340" s="46" t="s">
        <v>8918</v>
      </c>
      <c r="J3340" s="44">
        <v>24478</v>
      </c>
      <c r="N3340" s="46" t="s">
        <v>186</v>
      </c>
      <c r="O3340" s="46" t="s">
        <v>187</v>
      </c>
      <c r="P3340" s="46" t="s">
        <v>193</v>
      </c>
      <c r="Q3340" s="46" t="s">
        <v>4</v>
      </c>
      <c r="R3340" s="46" t="s">
        <v>4</v>
      </c>
      <c r="W3340" s="46" t="s">
        <v>189</v>
      </c>
      <c r="AD3340" s="46" t="s">
        <v>201</v>
      </c>
    </row>
    <row r="3341" spans="1:30">
      <c r="A3341" s="46">
        <v>195</v>
      </c>
      <c r="B3341" s="46" t="s">
        <v>8522</v>
      </c>
      <c r="C3341" s="46" t="s">
        <v>229</v>
      </c>
      <c r="D3341" s="46" t="s">
        <v>230</v>
      </c>
      <c r="E3341" s="46" t="s">
        <v>8480</v>
      </c>
      <c r="F3341" s="46" t="s">
        <v>8625</v>
      </c>
      <c r="G3341" s="44" t="s">
        <v>8678</v>
      </c>
      <c r="H3341" s="44" t="s">
        <v>46</v>
      </c>
      <c r="I3341" s="46" t="s">
        <v>8917</v>
      </c>
      <c r="J3341" s="44">
        <v>64644</v>
      </c>
      <c r="N3341" s="46" t="s">
        <v>186</v>
      </c>
      <c r="O3341" s="46" t="s">
        <v>187</v>
      </c>
      <c r="P3341" s="46" t="s">
        <v>200</v>
      </c>
      <c r="Q3341" s="46" t="s">
        <v>4</v>
      </c>
      <c r="R3341" s="46" t="s">
        <v>4</v>
      </c>
      <c r="W3341" s="46" t="s">
        <v>201</v>
      </c>
      <c r="AD3341" s="46" t="s">
        <v>201</v>
      </c>
    </row>
    <row r="3342" spans="1:30">
      <c r="A3342" s="46">
        <v>196</v>
      </c>
      <c r="B3342" s="46" t="s">
        <v>8522</v>
      </c>
      <c r="C3342" s="46" t="s">
        <v>229</v>
      </c>
      <c r="D3342" s="46" t="s">
        <v>230</v>
      </c>
      <c r="E3342" s="46" t="s">
        <v>8480</v>
      </c>
      <c r="F3342" s="46" t="s">
        <v>8679</v>
      </c>
      <c r="G3342" s="44" t="s">
        <v>8680</v>
      </c>
      <c r="H3342" s="44" t="s">
        <v>46</v>
      </c>
      <c r="I3342" s="46" t="s">
        <v>8917</v>
      </c>
      <c r="J3342" s="44">
        <v>64644</v>
      </c>
      <c r="N3342" s="46" t="s">
        <v>186</v>
      </c>
      <c r="O3342" s="46" t="s">
        <v>187</v>
      </c>
      <c r="P3342" s="46" t="s">
        <v>200</v>
      </c>
      <c r="Q3342" s="46" t="s">
        <v>7</v>
      </c>
      <c r="R3342" s="46" t="s">
        <v>4</v>
      </c>
      <c r="W3342" s="46" t="s">
        <v>201</v>
      </c>
      <c r="AD3342" s="46" t="s">
        <v>201</v>
      </c>
    </row>
    <row r="3343" spans="1:30">
      <c r="A3343" s="46">
        <v>197</v>
      </c>
      <c r="B3343" s="46" t="s">
        <v>8522</v>
      </c>
      <c r="C3343" s="46" t="s">
        <v>420</v>
      </c>
      <c r="D3343" s="46" t="s">
        <v>230</v>
      </c>
      <c r="E3343" s="46" t="s">
        <v>8480</v>
      </c>
      <c r="F3343" s="46" t="s">
        <v>8681</v>
      </c>
      <c r="G3343" s="44" t="s">
        <v>8682</v>
      </c>
      <c r="H3343" s="44" t="s">
        <v>46</v>
      </c>
      <c r="I3343" s="46" t="s">
        <v>8921</v>
      </c>
      <c r="J3343" s="44">
        <v>57198</v>
      </c>
      <c r="N3343" s="46" t="s">
        <v>186</v>
      </c>
      <c r="O3343" s="46" t="s">
        <v>187</v>
      </c>
      <c r="P3343" s="46" t="s">
        <v>193</v>
      </c>
      <c r="Q3343" s="46" t="s">
        <v>7</v>
      </c>
      <c r="R3343" s="46" t="s">
        <v>4</v>
      </c>
      <c r="W3343" s="46" t="s">
        <v>189</v>
      </c>
      <c r="AD3343" s="46" t="s">
        <v>201</v>
      </c>
    </row>
    <row r="3344" spans="1:30">
      <c r="A3344" s="46">
        <v>198</v>
      </c>
      <c r="B3344" s="46" t="s">
        <v>8522</v>
      </c>
      <c r="C3344" s="46" t="s">
        <v>420</v>
      </c>
      <c r="D3344" s="46" t="s">
        <v>230</v>
      </c>
      <c r="E3344" s="46" t="s">
        <v>8480</v>
      </c>
      <c r="F3344" s="46" t="s">
        <v>8683</v>
      </c>
      <c r="G3344" s="44" t="s">
        <v>8684</v>
      </c>
      <c r="H3344" s="44" t="s">
        <v>46</v>
      </c>
      <c r="I3344" s="46" t="s">
        <v>8921</v>
      </c>
      <c r="J3344" s="44">
        <v>57198</v>
      </c>
      <c r="N3344" s="46" t="s">
        <v>186</v>
      </c>
      <c r="O3344" s="46" t="s">
        <v>187</v>
      </c>
      <c r="P3344" s="46" t="s">
        <v>193</v>
      </c>
      <c r="Q3344" s="46" t="s">
        <v>7</v>
      </c>
      <c r="R3344" s="46" t="s">
        <v>4</v>
      </c>
      <c r="W3344" s="46" t="s">
        <v>189</v>
      </c>
      <c r="AD3344" s="46" t="s">
        <v>201</v>
      </c>
    </row>
    <row r="3345" spans="1:30">
      <c r="A3345" s="46">
        <v>199</v>
      </c>
      <c r="B3345" s="46" t="s">
        <v>8522</v>
      </c>
      <c r="C3345" s="46" t="s">
        <v>420</v>
      </c>
      <c r="D3345" s="46" t="s">
        <v>230</v>
      </c>
      <c r="E3345" s="46" t="s">
        <v>8480</v>
      </c>
      <c r="F3345" s="46" t="s">
        <v>8685</v>
      </c>
      <c r="G3345" s="44" t="s">
        <v>8686</v>
      </c>
      <c r="H3345" s="44" t="s">
        <v>46</v>
      </c>
      <c r="I3345" s="46" t="s">
        <v>8921</v>
      </c>
      <c r="J3345" s="44">
        <v>57198</v>
      </c>
      <c r="N3345" s="46" t="s">
        <v>186</v>
      </c>
      <c r="O3345" s="46" t="s">
        <v>187</v>
      </c>
      <c r="P3345" s="46" t="s">
        <v>193</v>
      </c>
      <c r="Q3345" s="46" t="s">
        <v>7</v>
      </c>
      <c r="R3345" s="46" t="s">
        <v>7</v>
      </c>
      <c r="W3345" s="46" t="s">
        <v>189</v>
      </c>
      <c r="AD3345" s="46" t="s">
        <v>201</v>
      </c>
    </row>
    <row r="3346" spans="1:30">
      <c r="A3346" s="46">
        <v>200</v>
      </c>
      <c r="B3346" s="46" t="s">
        <v>8522</v>
      </c>
      <c r="C3346" s="46" t="s">
        <v>420</v>
      </c>
      <c r="D3346" s="46" t="s">
        <v>230</v>
      </c>
      <c r="E3346" s="46" t="s">
        <v>8480</v>
      </c>
      <c r="F3346" s="46" t="s">
        <v>8687</v>
      </c>
      <c r="G3346" s="44" t="s">
        <v>8688</v>
      </c>
      <c r="H3346" s="44" t="s">
        <v>46</v>
      </c>
      <c r="I3346" s="46" t="s">
        <v>8921</v>
      </c>
      <c r="J3346" s="44">
        <v>57198</v>
      </c>
      <c r="N3346" s="46" t="s">
        <v>186</v>
      </c>
      <c r="O3346" s="46" t="s">
        <v>187</v>
      </c>
      <c r="P3346" s="46" t="s">
        <v>193</v>
      </c>
      <c r="Q3346" s="46" t="s">
        <v>7</v>
      </c>
      <c r="R3346" s="46" t="s">
        <v>7</v>
      </c>
      <c r="W3346" s="46" t="s">
        <v>189</v>
      </c>
      <c r="AD3346" s="46" t="s">
        <v>201</v>
      </c>
    </row>
    <row r="3347" spans="1:30">
      <c r="A3347" s="46">
        <v>201</v>
      </c>
      <c r="B3347" s="46" t="s">
        <v>8522</v>
      </c>
      <c r="C3347" s="46" t="s">
        <v>420</v>
      </c>
      <c r="D3347" s="46" t="s">
        <v>230</v>
      </c>
      <c r="E3347" s="46" t="s">
        <v>8480</v>
      </c>
      <c r="F3347" s="46" t="s">
        <v>8689</v>
      </c>
      <c r="G3347" s="44" t="s">
        <v>8690</v>
      </c>
      <c r="H3347" s="44" t="s">
        <v>46</v>
      </c>
      <c r="I3347" s="46" t="s">
        <v>8922</v>
      </c>
      <c r="J3347" s="44">
        <v>61356</v>
      </c>
      <c r="N3347" s="46" t="s">
        <v>186</v>
      </c>
      <c r="O3347" s="46" t="s">
        <v>187</v>
      </c>
      <c r="P3347" s="46" t="s">
        <v>188</v>
      </c>
      <c r="Q3347" s="46" t="s">
        <v>7</v>
      </c>
      <c r="R3347" s="46" t="s">
        <v>7</v>
      </c>
      <c r="W3347" s="46" t="s">
        <v>189</v>
      </c>
      <c r="AD3347" s="46" t="s">
        <v>201</v>
      </c>
    </row>
    <row r="3348" spans="1:30">
      <c r="A3348" s="46">
        <v>202</v>
      </c>
      <c r="B3348" s="46" t="s">
        <v>8522</v>
      </c>
      <c r="C3348" s="46" t="s">
        <v>420</v>
      </c>
      <c r="D3348" s="46" t="s">
        <v>230</v>
      </c>
      <c r="E3348" s="46" t="s">
        <v>8480</v>
      </c>
      <c r="F3348" s="46" t="s">
        <v>8691</v>
      </c>
      <c r="G3348" s="44" t="s">
        <v>8692</v>
      </c>
      <c r="H3348" s="44" t="s">
        <v>46</v>
      </c>
      <c r="I3348" s="46" t="s">
        <v>8921</v>
      </c>
      <c r="J3348" s="44">
        <v>57198</v>
      </c>
      <c r="N3348" s="46" t="s">
        <v>186</v>
      </c>
      <c r="O3348" s="46" t="s">
        <v>187</v>
      </c>
      <c r="P3348" s="46" t="s">
        <v>193</v>
      </c>
      <c r="Q3348" s="46" t="s">
        <v>4</v>
      </c>
      <c r="R3348" s="46" t="s">
        <v>4</v>
      </c>
      <c r="W3348" s="46" t="s">
        <v>189</v>
      </c>
      <c r="AD3348" s="46" t="s">
        <v>201</v>
      </c>
    </row>
    <row r="3349" spans="1:30">
      <c r="A3349" s="46">
        <v>203</v>
      </c>
      <c r="B3349" s="46" t="s">
        <v>8522</v>
      </c>
      <c r="C3349" s="46" t="s">
        <v>420</v>
      </c>
      <c r="D3349" s="46" t="s">
        <v>230</v>
      </c>
      <c r="E3349" s="46" t="s">
        <v>8480</v>
      </c>
      <c r="F3349" s="46" t="s">
        <v>8693</v>
      </c>
      <c r="G3349" s="44" t="s">
        <v>8694</v>
      </c>
      <c r="H3349" s="44" t="s">
        <v>46</v>
      </c>
      <c r="I3349" s="46" t="s">
        <v>8922</v>
      </c>
      <c r="J3349" s="44">
        <v>61356</v>
      </c>
      <c r="N3349" s="46" t="s">
        <v>186</v>
      </c>
      <c r="O3349" s="46" t="s">
        <v>187</v>
      </c>
      <c r="P3349" s="46" t="s">
        <v>188</v>
      </c>
      <c r="Q3349" s="46" t="s">
        <v>7</v>
      </c>
      <c r="R3349" s="46" t="s">
        <v>7</v>
      </c>
      <c r="W3349" s="46" t="s">
        <v>189</v>
      </c>
      <c r="AD3349" s="46" t="s">
        <v>201</v>
      </c>
    </row>
    <row r="3350" spans="1:30">
      <c r="A3350" s="46">
        <v>204</v>
      </c>
      <c r="B3350" s="46" t="s">
        <v>8522</v>
      </c>
      <c r="C3350" s="46" t="s">
        <v>420</v>
      </c>
      <c r="D3350" s="46" t="s">
        <v>230</v>
      </c>
      <c r="E3350" s="46" t="s">
        <v>8480</v>
      </c>
      <c r="F3350" s="46" t="s">
        <v>8696</v>
      </c>
      <c r="G3350" s="44" t="s">
        <v>8697</v>
      </c>
      <c r="H3350" s="44" t="s">
        <v>46</v>
      </c>
      <c r="I3350" s="46" t="s">
        <v>8922</v>
      </c>
      <c r="J3350" s="44">
        <v>61356</v>
      </c>
      <c r="N3350" s="46" t="s">
        <v>186</v>
      </c>
      <c r="O3350" s="46" t="s">
        <v>187</v>
      </c>
      <c r="P3350" s="46" t="s">
        <v>188</v>
      </c>
      <c r="Q3350" s="46" t="s">
        <v>7</v>
      </c>
      <c r="R3350" s="46" t="s">
        <v>7</v>
      </c>
      <c r="W3350" s="46" t="s">
        <v>189</v>
      </c>
      <c r="AD3350" s="46" t="s">
        <v>201</v>
      </c>
    </row>
    <row r="3351" spans="1:30">
      <c r="A3351" s="46">
        <v>205</v>
      </c>
      <c r="B3351" s="46" t="s">
        <v>8522</v>
      </c>
      <c r="C3351" s="46" t="s">
        <v>420</v>
      </c>
      <c r="D3351" s="46" t="s">
        <v>230</v>
      </c>
      <c r="E3351" s="46" t="s">
        <v>8480</v>
      </c>
      <c r="F3351" s="46" t="s">
        <v>8698</v>
      </c>
      <c r="G3351" s="44" t="s">
        <v>8699</v>
      </c>
      <c r="H3351" s="44" t="s">
        <v>46</v>
      </c>
      <c r="I3351" s="46" t="s">
        <v>8922</v>
      </c>
      <c r="J3351" s="44">
        <v>61356</v>
      </c>
      <c r="N3351" s="46" t="s">
        <v>186</v>
      </c>
      <c r="O3351" s="46" t="s">
        <v>187</v>
      </c>
      <c r="P3351" s="46" t="s">
        <v>188</v>
      </c>
      <c r="Q3351" s="46" t="s">
        <v>7</v>
      </c>
      <c r="R3351" s="46" t="s">
        <v>7</v>
      </c>
      <c r="W3351" s="46" t="s">
        <v>189</v>
      </c>
      <c r="AD3351" s="46" t="s">
        <v>201</v>
      </c>
    </row>
    <row r="3352" spans="1:30">
      <c r="A3352" s="46">
        <v>206</v>
      </c>
      <c r="B3352" s="46" t="s">
        <v>8522</v>
      </c>
      <c r="C3352" s="46" t="s">
        <v>420</v>
      </c>
      <c r="D3352" s="46" t="s">
        <v>230</v>
      </c>
      <c r="E3352" s="46" t="s">
        <v>8480</v>
      </c>
      <c r="F3352" s="46" t="s">
        <v>8700</v>
      </c>
      <c r="G3352" s="44" t="s">
        <v>8701</v>
      </c>
      <c r="H3352" s="44" t="s">
        <v>46</v>
      </c>
      <c r="I3352" s="46" t="s">
        <v>8922</v>
      </c>
      <c r="J3352" s="44">
        <v>61356</v>
      </c>
      <c r="N3352" s="46" t="s">
        <v>186</v>
      </c>
      <c r="O3352" s="46" t="s">
        <v>187</v>
      </c>
      <c r="P3352" s="46" t="s">
        <v>188</v>
      </c>
      <c r="Q3352" s="46" t="s">
        <v>7</v>
      </c>
      <c r="R3352" s="46" t="s">
        <v>7</v>
      </c>
      <c r="W3352" s="46" t="s">
        <v>189</v>
      </c>
      <c r="AD3352" s="46" t="s">
        <v>201</v>
      </c>
    </row>
    <row r="3353" spans="1:30">
      <c r="A3353" s="46">
        <v>207</v>
      </c>
      <c r="B3353" s="46" t="s">
        <v>8522</v>
      </c>
      <c r="C3353" s="46" t="s">
        <v>8702</v>
      </c>
      <c r="D3353" s="46" t="s">
        <v>230</v>
      </c>
      <c r="E3353" s="46" t="s">
        <v>8480</v>
      </c>
      <c r="F3353" s="46" t="s">
        <v>8703</v>
      </c>
      <c r="G3353" s="44" t="s">
        <v>8704</v>
      </c>
      <c r="H3353" s="44" t="s">
        <v>46</v>
      </c>
      <c r="I3353" s="46" t="s">
        <v>8923</v>
      </c>
      <c r="J3353" s="44">
        <v>70483</v>
      </c>
      <c r="N3353" s="46" t="s">
        <v>186</v>
      </c>
      <c r="O3353" s="46" t="s">
        <v>187</v>
      </c>
      <c r="P3353" s="46" t="s">
        <v>200</v>
      </c>
      <c r="Q3353" s="46" t="s">
        <v>7</v>
      </c>
      <c r="R3353" s="46" t="s">
        <v>4</v>
      </c>
      <c r="W3353" s="46" t="s">
        <v>201</v>
      </c>
      <c r="AD3353" s="46" t="s">
        <v>201</v>
      </c>
    </row>
    <row r="3354" spans="1:30">
      <c r="A3354" s="46">
        <v>208</v>
      </c>
      <c r="B3354" s="46" t="s">
        <v>8522</v>
      </c>
      <c r="C3354" s="46" t="s">
        <v>8702</v>
      </c>
      <c r="D3354" s="46" t="s">
        <v>230</v>
      </c>
      <c r="E3354" s="46" t="s">
        <v>8480</v>
      </c>
      <c r="F3354" s="46" t="s">
        <v>8705</v>
      </c>
      <c r="G3354" s="44" t="s">
        <v>8706</v>
      </c>
      <c r="H3354" s="44" t="s">
        <v>46</v>
      </c>
      <c r="I3354" s="46" t="s">
        <v>8923</v>
      </c>
      <c r="J3354" s="44">
        <v>70483</v>
      </c>
      <c r="N3354" s="46" t="s">
        <v>186</v>
      </c>
      <c r="O3354" s="46" t="s">
        <v>187</v>
      </c>
      <c r="P3354" s="46" t="s">
        <v>200</v>
      </c>
      <c r="Q3354" s="46" t="s">
        <v>7</v>
      </c>
      <c r="R3354" s="46" t="s">
        <v>7</v>
      </c>
      <c r="W3354" s="46" t="s">
        <v>201</v>
      </c>
      <c r="AD3354" s="46" t="s">
        <v>201</v>
      </c>
    </row>
    <row r="3355" spans="1:30">
      <c r="A3355" s="46">
        <v>209</v>
      </c>
      <c r="B3355" s="46" t="s">
        <v>8522</v>
      </c>
      <c r="C3355" s="46" t="s">
        <v>8702</v>
      </c>
      <c r="D3355" s="46" t="s">
        <v>230</v>
      </c>
      <c r="E3355" s="46" t="s">
        <v>8480</v>
      </c>
      <c r="F3355" s="46" t="s">
        <v>8705</v>
      </c>
      <c r="G3355" s="44" t="s">
        <v>8707</v>
      </c>
      <c r="H3355" s="44" t="s">
        <v>46</v>
      </c>
      <c r="I3355" s="46" t="s">
        <v>8923</v>
      </c>
      <c r="J3355" s="44">
        <v>70483</v>
      </c>
      <c r="N3355" s="46" t="s">
        <v>186</v>
      </c>
      <c r="O3355" s="46" t="s">
        <v>187</v>
      </c>
      <c r="P3355" s="46" t="s">
        <v>200</v>
      </c>
      <c r="Q3355" s="46" t="s">
        <v>6</v>
      </c>
      <c r="R3355" s="46" t="s">
        <v>6</v>
      </c>
      <c r="W3355" s="46" t="s">
        <v>201</v>
      </c>
      <c r="AD3355" s="46" t="s">
        <v>201</v>
      </c>
    </row>
    <row r="3356" spans="1:30">
      <c r="A3356" s="46">
        <v>210</v>
      </c>
      <c r="B3356" s="46" t="s">
        <v>8522</v>
      </c>
      <c r="C3356" s="46" t="s">
        <v>8702</v>
      </c>
      <c r="D3356" s="46" t="s">
        <v>230</v>
      </c>
      <c r="E3356" s="46" t="s">
        <v>8480</v>
      </c>
      <c r="F3356" s="46" t="s">
        <v>8708</v>
      </c>
      <c r="G3356" s="44" t="s">
        <v>8709</v>
      </c>
      <c r="H3356" s="44" t="s">
        <v>46</v>
      </c>
      <c r="I3356" s="46" t="s">
        <v>8923</v>
      </c>
      <c r="J3356" s="44">
        <v>70483</v>
      </c>
      <c r="N3356" s="46" t="s">
        <v>186</v>
      </c>
      <c r="O3356" s="46" t="s">
        <v>187</v>
      </c>
      <c r="P3356" s="46" t="s">
        <v>200</v>
      </c>
      <c r="Q3356" s="46" t="s">
        <v>6</v>
      </c>
      <c r="R3356" s="46" t="s">
        <v>7</v>
      </c>
      <c r="W3356" s="46" t="s">
        <v>201</v>
      </c>
      <c r="AD3356" s="46" t="s">
        <v>201</v>
      </c>
    </row>
    <row r="3357" spans="1:30">
      <c r="A3357" s="46">
        <v>211</v>
      </c>
      <c r="B3357" s="46" t="s">
        <v>8522</v>
      </c>
      <c r="C3357" s="46" t="s">
        <v>8702</v>
      </c>
      <c r="D3357" s="46" t="s">
        <v>230</v>
      </c>
      <c r="E3357" s="46" t="s">
        <v>8480</v>
      </c>
      <c r="F3357" s="46" t="s">
        <v>8711</v>
      </c>
      <c r="G3357" s="44" t="s">
        <v>8712</v>
      </c>
      <c r="H3357" s="44" t="s">
        <v>46</v>
      </c>
      <c r="I3357" s="46" t="s">
        <v>8923</v>
      </c>
      <c r="J3357" s="44">
        <v>70483</v>
      </c>
      <c r="N3357" s="46" t="s">
        <v>186</v>
      </c>
      <c r="O3357" s="46" t="s">
        <v>187</v>
      </c>
      <c r="P3357" s="46" t="s">
        <v>200</v>
      </c>
      <c r="Q3357" s="46" t="s">
        <v>4</v>
      </c>
      <c r="R3357" s="46" t="s">
        <v>4</v>
      </c>
      <c r="W3357" s="46" t="s">
        <v>201</v>
      </c>
      <c r="AD3357" s="46" t="s">
        <v>201</v>
      </c>
    </row>
    <row r="3358" spans="1:30">
      <c r="A3358" s="46">
        <v>212</v>
      </c>
      <c r="B3358" s="46" t="s">
        <v>8522</v>
      </c>
      <c r="C3358" s="46" t="s">
        <v>8702</v>
      </c>
      <c r="D3358" s="46" t="s">
        <v>230</v>
      </c>
      <c r="E3358" s="46" t="s">
        <v>8480</v>
      </c>
      <c r="F3358" s="46" t="s">
        <v>8713</v>
      </c>
      <c r="G3358" s="44" t="s">
        <v>8714</v>
      </c>
      <c r="H3358" s="44" t="s">
        <v>46</v>
      </c>
      <c r="I3358" s="46" t="s">
        <v>8923</v>
      </c>
      <c r="J3358" s="44">
        <v>70483</v>
      </c>
      <c r="N3358" s="46" t="s">
        <v>186</v>
      </c>
      <c r="O3358" s="46" t="s">
        <v>187</v>
      </c>
      <c r="P3358" s="46" t="s">
        <v>200</v>
      </c>
      <c r="Q3358" s="46" t="s">
        <v>7</v>
      </c>
      <c r="R3358" s="46" t="s">
        <v>7</v>
      </c>
      <c r="W3358" s="46" t="s">
        <v>201</v>
      </c>
      <c r="AD3358" s="46" t="s">
        <v>201</v>
      </c>
    </row>
    <row r="3359" spans="1:30">
      <c r="A3359" s="46">
        <v>213</v>
      </c>
      <c r="B3359" s="46" t="s">
        <v>8522</v>
      </c>
      <c r="C3359" s="46" t="s">
        <v>8702</v>
      </c>
      <c r="D3359" s="46" t="s">
        <v>230</v>
      </c>
      <c r="E3359" s="46" t="s">
        <v>8480</v>
      </c>
      <c r="F3359" s="46" t="s">
        <v>8715</v>
      </c>
      <c r="G3359" s="44" t="s">
        <v>8716</v>
      </c>
      <c r="H3359" s="44" t="s">
        <v>46</v>
      </c>
      <c r="I3359" s="46" t="s">
        <v>8923</v>
      </c>
      <c r="J3359" s="44">
        <v>70483</v>
      </c>
      <c r="N3359" s="46" t="s">
        <v>186</v>
      </c>
      <c r="O3359" s="46" t="s">
        <v>187</v>
      </c>
      <c r="P3359" s="46" t="s">
        <v>200</v>
      </c>
      <c r="Q3359" s="46" t="s">
        <v>7</v>
      </c>
      <c r="R3359" s="46" t="s">
        <v>4</v>
      </c>
      <c r="W3359" s="46" t="s">
        <v>201</v>
      </c>
      <c r="AD3359" s="46" t="s">
        <v>201</v>
      </c>
    </row>
    <row r="3360" spans="1:30">
      <c r="A3360" s="46">
        <v>214</v>
      </c>
      <c r="B3360" s="46" t="s">
        <v>8522</v>
      </c>
      <c r="C3360" s="46" t="s">
        <v>8702</v>
      </c>
      <c r="D3360" s="46" t="s">
        <v>230</v>
      </c>
      <c r="E3360" s="46" t="s">
        <v>8480</v>
      </c>
      <c r="F3360" s="46" t="s">
        <v>8717</v>
      </c>
      <c r="G3360" s="44" t="s">
        <v>8718</v>
      </c>
      <c r="H3360" s="44" t="s">
        <v>46</v>
      </c>
      <c r="I3360" s="46" t="s">
        <v>8923</v>
      </c>
      <c r="J3360" s="44">
        <v>70483</v>
      </c>
      <c r="N3360" s="46" t="s">
        <v>186</v>
      </c>
      <c r="O3360" s="46" t="s">
        <v>187</v>
      </c>
      <c r="P3360" s="46" t="s">
        <v>200</v>
      </c>
      <c r="Q3360" s="46" t="s">
        <v>7</v>
      </c>
      <c r="R3360" s="46" t="s">
        <v>4</v>
      </c>
      <c r="W3360" s="46" t="s">
        <v>201</v>
      </c>
      <c r="AD3360" s="46" t="s">
        <v>201</v>
      </c>
    </row>
    <row r="3361" spans="1:30">
      <c r="A3361" s="46">
        <v>215</v>
      </c>
      <c r="B3361" s="46" t="s">
        <v>8522</v>
      </c>
      <c r="C3361" s="46" t="s">
        <v>8702</v>
      </c>
      <c r="D3361" s="46" t="s">
        <v>230</v>
      </c>
      <c r="E3361" s="46" t="s">
        <v>8480</v>
      </c>
      <c r="F3361" s="46" t="s">
        <v>8719</v>
      </c>
      <c r="G3361" s="44" t="s">
        <v>8720</v>
      </c>
      <c r="H3361" s="44" t="s">
        <v>46</v>
      </c>
      <c r="I3361" s="46" t="s">
        <v>8923</v>
      </c>
      <c r="J3361" s="44">
        <v>70483</v>
      </c>
      <c r="N3361" s="46" t="s">
        <v>186</v>
      </c>
      <c r="O3361" s="46" t="s">
        <v>187</v>
      </c>
      <c r="P3361" s="46" t="s">
        <v>200</v>
      </c>
      <c r="Q3361" s="46" t="s">
        <v>7</v>
      </c>
      <c r="R3361" s="46" t="s">
        <v>4</v>
      </c>
      <c r="W3361" s="46" t="s">
        <v>201</v>
      </c>
      <c r="AD3361" s="46" t="s">
        <v>201</v>
      </c>
    </row>
    <row r="3362" spans="1:30">
      <c r="A3362" s="46">
        <v>216</v>
      </c>
      <c r="B3362" s="46" t="s">
        <v>8522</v>
      </c>
      <c r="C3362" s="46" t="s">
        <v>8702</v>
      </c>
      <c r="D3362" s="46" t="s">
        <v>230</v>
      </c>
      <c r="E3362" s="46" t="s">
        <v>8480</v>
      </c>
      <c r="F3362" s="46" t="s">
        <v>8721</v>
      </c>
      <c r="G3362" s="44" t="s">
        <v>8590</v>
      </c>
      <c r="H3362" s="44" t="s">
        <v>46</v>
      </c>
      <c r="I3362" s="46" t="s">
        <v>8923</v>
      </c>
      <c r="J3362" s="44">
        <v>70483</v>
      </c>
      <c r="N3362" s="46" t="s">
        <v>186</v>
      </c>
      <c r="O3362" s="46" t="s">
        <v>187</v>
      </c>
      <c r="P3362" s="46" t="s">
        <v>200</v>
      </c>
      <c r="Q3362" s="46" t="s">
        <v>7</v>
      </c>
      <c r="R3362" s="46" t="s">
        <v>4</v>
      </c>
      <c r="W3362" s="46" t="s">
        <v>201</v>
      </c>
      <c r="AD3362" s="46" t="s">
        <v>201</v>
      </c>
    </row>
    <row r="3363" spans="1:30">
      <c r="A3363" s="46">
        <v>217</v>
      </c>
      <c r="B3363" s="46" t="s">
        <v>8522</v>
      </c>
      <c r="C3363" s="46" t="s">
        <v>8702</v>
      </c>
      <c r="D3363" s="46" t="s">
        <v>230</v>
      </c>
      <c r="E3363" s="46" t="s">
        <v>8480</v>
      </c>
      <c r="F3363" s="46" t="s">
        <v>8723</v>
      </c>
      <c r="G3363" s="44" t="s">
        <v>8724</v>
      </c>
      <c r="H3363" s="44" t="s">
        <v>46</v>
      </c>
      <c r="I3363" s="46" t="s">
        <v>8923</v>
      </c>
      <c r="J3363" s="44">
        <v>70483</v>
      </c>
      <c r="N3363" s="46" t="s">
        <v>186</v>
      </c>
      <c r="O3363" s="46" t="s">
        <v>187</v>
      </c>
      <c r="P3363" s="46" t="s">
        <v>200</v>
      </c>
      <c r="Q3363" s="46" t="s">
        <v>7</v>
      </c>
      <c r="R3363" s="46" t="s">
        <v>4</v>
      </c>
      <c r="W3363" s="46" t="s">
        <v>201</v>
      </c>
      <c r="AD3363" s="46" t="s">
        <v>201</v>
      </c>
    </row>
    <row r="3364" spans="1:30">
      <c r="A3364" s="46">
        <v>218</v>
      </c>
      <c r="B3364" s="46" t="s">
        <v>8522</v>
      </c>
      <c r="C3364" s="46" t="s">
        <v>8702</v>
      </c>
      <c r="D3364" s="46" t="s">
        <v>230</v>
      </c>
      <c r="E3364" s="46" t="s">
        <v>8480</v>
      </c>
      <c r="F3364" s="46" t="s">
        <v>8726</v>
      </c>
      <c r="G3364" s="44" t="s">
        <v>8727</v>
      </c>
      <c r="H3364" s="44" t="s">
        <v>46</v>
      </c>
      <c r="I3364" s="46" t="s">
        <v>8923</v>
      </c>
      <c r="J3364" s="44">
        <v>70483</v>
      </c>
      <c r="N3364" s="46" t="s">
        <v>186</v>
      </c>
      <c r="O3364" s="46" t="s">
        <v>187</v>
      </c>
      <c r="P3364" s="46" t="s">
        <v>200</v>
      </c>
      <c r="Q3364" s="46" t="s">
        <v>7</v>
      </c>
      <c r="R3364" s="46" t="s">
        <v>4</v>
      </c>
      <c r="W3364" s="46" t="s">
        <v>201</v>
      </c>
      <c r="AD3364" s="46" t="s">
        <v>201</v>
      </c>
    </row>
    <row r="3365" spans="1:30">
      <c r="A3365" s="46">
        <v>219</v>
      </c>
      <c r="B3365" s="46" t="s">
        <v>8522</v>
      </c>
      <c r="C3365" s="46" t="s">
        <v>8702</v>
      </c>
      <c r="D3365" s="46" t="s">
        <v>230</v>
      </c>
      <c r="E3365" s="46" t="s">
        <v>8480</v>
      </c>
      <c r="F3365" s="46" t="s">
        <v>8728</v>
      </c>
      <c r="G3365" s="44" t="s">
        <v>8729</v>
      </c>
      <c r="H3365" s="44" t="s">
        <v>46</v>
      </c>
      <c r="I3365" s="46" t="s">
        <v>8923</v>
      </c>
      <c r="J3365" s="44">
        <v>70483</v>
      </c>
      <c r="N3365" s="46" t="s">
        <v>186</v>
      </c>
      <c r="O3365" s="46" t="s">
        <v>187</v>
      </c>
      <c r="P3365" s="46" t="s">
        <v>200</v>
      </c>
      <c r="Q3365" s="46" t="s">
        <v>4</v>
      </c>
      <c r="R3365" s="46" t="s">
        <v>4</v>
      </c>
      <c r="W3365" s="46" t="s">
        <v>201</v>
      </c>
      <c r="AD3365" s="46" t="s">
        <v>201</v>
      </c>
    </row>
    <row r="3366" spans="1:30">
      <c r="A3366" s="46">
        <v>220</v>
      </c>
      <c r="B3366" s="46" t="s">
        <v>8522</v>
      </c>
      <c r="C3366" s="46" t="s">
        <v>8702</v>
      </c>
      <c r="D3366" s="46" t="s">
        <v>230</v>
      </c>
      <c r="E3366" s="46" t="s">
        <v>8480</v>
      </c>
      <c r="F3366" s="46" t="s">
        <v>8728</v>
      </c>
      <c r="G3366" s="44" t="s">
        <v>8731</v>
      </c>
      <c r="H3366" s="44" t="s">
        <v>46</v>
      </c>
      <c r="I3366" s="46" t="s">
        <v>8923</v>
      </c>
      <c r="J3366" s="44">
        <v>70483</v>
      </c>
      <c r="N3366" s="46" t="s">
        <v>186</v>
      </c>
      <c r="O3366" s="46" t="s">
        <v>187</v>
      </c>
      <c r="P3366" s="46" t="s">
        <v>200</v>
      </c>
      <c r="Q3366" s="46" t="s">
        <v>6</v>
      </c>
      <c r="R3366" s="46" t="s">
        <v>7</v>
      </c>
      <c r="W3366" s="46" t="s">
        <v>201</v>
      </c>
      <c r="AD3366" s="46" t="s">
        <v>201</v>
      </c>
    </row>
    <row r="3367" spans="1:30">
      <c r="A3367" s="46">
        <v>221</v>
      </c>
      <c r="B3367" s="46" t="s">
        <v>8522</v>
      </c>
      <c r="C3367" s="46" t="s">
        <v>420</v>
      </c>
      <c r="D3367" s="46" t="s">
        <v>230</v>
      </c>
      <c r="E3367" s="46" t="s">
        <v>8480</v>
      </c>
      <c r="F3367" s="46" t="s">
        <v>8732</v>
      </c>
      <c r="G3367" s="44" t="s">
        <v>8733</v>
      </c>
      <c r="H3367" s="44" t="s">
        <v>46</v>
      </c>
      <c r="I3367" s="46" t="s">
        <v>8922</v>
      </c>
      <c r="J3367" s="44">
        <v>61356</v>
      </c>
      <c r="N3367" s="46" t="s">
        <v>186</v>
      </c>
      <c r="O3367" s="46" t="s">
        <v>187</v>
      </c>
      <c r="P3367" s="46" t="s">
        <v>188</v>
      </c>
      <c r="Q3367" s="46" t="s">
        <v>7</v>
      </c>
      <c r="R3367" s="46" t="s">
        <v>4</v>
      </c>
      <c r="W3367" s="46" t="s">
        <v>189</v>
      </c>
      <c r="AD3367" s="46" t="s">
        <v>201</v>
      </c>
    </row>
    <row r="3368" spans="1:30">
      <c r="A3368" s="46">
        <v>222</v>
      </c>
      <c r="B3368" s="46" t="s">
        <v>8522</v>
      </c>
      <c r="C3368" s="46" t="s">
        <v>420</v>
      </c>
      <c r="D3368" s="46" t="s">
        <v>230</v>
      </c>
      <c r="E3368" s="46" t="s">
        <v>8480</v>
      </c>
      <c r="F3368" s="46" t="s">
        <v>8734</v>
      </c>
      <c r="G3368" s="44" t="s">
        <v>8735</v>
      </c>
      <c r="H3368" s="44" t="s">
        <v>46</v>
      </c>
      <c r="I3368" s="46" t="s">
        <v>8922</v>
      </c>
      <c r="J3368" s="44">
        <v>61356</v>
      </c>
      <c r="N3368" s="46" t="s">
        <v>186</v>
      </c>
      <c r="O3368" s="46" t="s">
        <v>187</v>
      </c>
      <c r="P3368" s="46" t="s">
        <v>188</v>
      </c>
      <c r="Q3368" s="46" t="s">
        <v>7</v>
      </c>
      <c r="R3368" s="46" t="s">
        <v>4</v>
      </c>
      <c r="W3368" s="46" t="s">
        <v>189</v>
      </c>
      <c r="AD3368" s="46" t="s">
        <v>201</v>
      </c>
    </row>
    <row r="3369" spans="1:30">
      <c r="A3369" s="46">
        <v>223</v>
      </c>
      <c r="B3369" s="46" t="s">
        <v>8522</v>
      </c>
      <c r="C3369" s="46" t="s">
        <v>420</v>
      </c>
      <c r="D3369" s="46" t="s">
        <v>230</v>
      </c>
      <c r="E3369" s="46" t="s">
        <v>8480</v>
      </c>
      <c r="F3369" s="46" t="s">
        <v>8736</v>
      </c>
      <c r="G3369" s="44" t="s">
        <v>8737</v>
      </c>
      <c r="H3369" s="44" t="s">
        <v>46</v>
      </c>
      <c r="I3369" s="46" t="s">
        <v>8922</v>
      </c>
      <c r="J3369" s="44">
        <v>61356</v>
      </c>
      <c r="N3369" s="46" t="s">
        <v>186</v>
      </c>
      <c r="O3369" s="46" t="s">
        <v>187</v>
      </c>
      <c r="P3369" s="46" t="s">
        <v>188</v>
      </c>
      <c r="Q3369" s="46" t="s">
        <v>7</v>
      </c>
      <c r="R3369" s="46" t="s">
        <v>4</v>
      </c>
      <c r="W3369" s="46" t="s">
        <v>189</v>
      </c>
      <c r="AD3369" s="46" t="s">
        <v>201</v>
      </c>
    </row>
    <row r="3370" spans="1:30">
      <c r="A3370" s="46">
        <v>224</v>
      </c>
      <c r="B3370" s="46" t="s">
        <v>8522</v>
      </c>
      <c r="C3370" s="46" t="s">
        <v>420</v>
      </c>
      <c r="D3370" s="46" t="s">
        <v>230</v>
      </c>
      <c r="E3370" s="46" t="s">
        <v>8480</v>
      </c>
      <c r="F3370" s="46" t="s">
        <v>8738</v>
      </c>
      <c r="G3370" s="44" t="s">
        <v>8739</v>
      </c>
      <c r="H3370" s="44" t="s">
        <v>46</v>
      </c>
      <c r="I3370" s="46" t="s">
        <v>8922</v>
      </c>
      <c r="J3370" s="44">
        <v>61356</v>
      </c>
      <c r="N3370" s="46" t="s">
        <v>186</v>
      </c>
      <c r="O3370" s="46" t="s">
        <v>187</v>
      </c>
      <c r="P3370" s="46" t="s">
        <v>188</v>
      </c>
      <c r="Q3370" s="46" t="s">
        <v>7</v>
      </c>
      <c r="R3370" s="46" t="s">
        <v>7</v>
      </c>
      <c r="W3370" s="46" t="s">
        <v>189</v>
      </c>
      <c r="AD3370" s="46" t="s">
        <v>201</v>
      </c>
    </row>
    <row r="3371" spans="1:30">
      <c r="A3371" s="46">
        <v>225</v>
      </c>
      <c r="B3371" s="46" t="s">
        <v>8522</v>
      </c>
      <c r="C3371" s="46" t="s">
        <v>420</v>
      </c>
      <c r="D3371" s="46" t="s">
        <v>230</v>
      </c>
      <c r="E3371" s="46" t="s">
        <v>8480</v>
      </c>
      <c r="F3371" s="46" t="s">
        <v>8740</v>
      </c>
      <c r="G3371" s="44" t="s">
        <v>8741</v>
      </c>
      <c r="H3371" s="44" t="s">
        <v>46</v>
      </c>
      <c r="I3371" s="46" t="s">
        <v>8922</v>
      </c>
      <c r="J3371" s="44">
        <v>61356</v>
      </c>
      <c r="N3371" s="46" t="s">
        <v>186</v>
      </c>
      <c r="O3371" s="46" t="s">
        <v>187</v>
      </c>
      <c r="P3371" s="46" t="s">
        <v>188</v>
      </c>
      <c r="Q3371" s="46" t="s">
        <v>7</v>
      </c>
      <c r="R3371" s="46" t="s">
        <v>4</v>
      </c>
      <c r="W3371" s="46" t="s">
        <v>189</v>
      </c>
      <c r="AD3371" s="46" t="s">
        <v>201</v>
      </c>
    </row>
    <row r="3372" spans="1:30">
      <c r="A3372" s="46">
        <v>226</v>
      </c>
      <c r="B3372" s="46" t="s">
        <v>8522</v>
      </c>
      <c r="C3372" s="46" t="s">
        <v>8702</v>
      </c>
      <c r="D3372" s="46" t="s">
        <v>230</v>
      </c>
      <c r="E3372" s="46" t="s">
        <v>8480</v>
      </c>
      <c r="F3372" s="46" t="s">
        <v>8743</v>
      </c>
      <c r="G3372" s="44" t="s">
        <v>8744</v>
      </c>
      <c r="H3372" s="44" t="s">
        <v>46</v>
      </c>
      <c r="I3372" s="46" t="s">
        <v>8923</v>
      </c>
      <c r="J3372" s="44">
        <v>70483</v>
      </c>
      <c r="N3372" s="46" t="s">
        <v>186</v>
      </c>
      <c r="O3372" s="46" t="s">
        <v>187</v>
      </c>
      <c r="P3372" s="46" t="s">
        <v>200</v>
      </c>
      <c r="Q3372" s="46" t="s">
        <v>6</v>
      </c>
      <c r="R3372" s="46" t="s">
        <v>6</v>
      </c>
      <c r="W3372" s="46" t="s">
        <v>201</v>
      </c>
      <c r="AD3372" s="46" t="s">
        <v>201</v>
      </c>
    </row>
    <row r="3373" spans="1:30">
      <c r="A3373" s="46">
        <v>227</v>
      </c>
      <c r="B3373" s="46" t="s">
        <v>8522</v>
      </c>
      <c r="C3373" s="46" t="s">
        <v>8702</v>
      </c>
      <c r="D3373" s="46" t="s">
        <v>230</v>
      </c>
      <c r="E3373" s="46" t="s">
        <v>8480</v>
      </c>
      <c r="F3373" s="46" t="s">
        <v>8745</v>
      </c>
      <c r="G3373" s="44" t="s">
        <v>8746</v>
      </c>
      <c r="H3373" s="44" t="s">
        <v>46</v>
      </c>
      <c r="I3373" s="46" t="s">
        <v>8923</v>
      </c>
      <c r="J3373" s="44">
        <v>70483</v>
      </c>
      <c r="N3373" s="46" t="s">
        <v>186</v>
      </c>
      <c r="O3373" s="46" t="s">
        <v>187</v>
      </c>
      <c r="P3373" s="46" t="s">
        <v>200</v>
      </c>
      <c r="Q3373" s="46" t="s">
        <v>7</v>
      </c>
      <c r="R3373" s="46" t="s">
        <v>7</v>
      </c>
      <c r="W3373" s="46" t="s">
        <v>201</v>
      </c>
      <c r="AD3373" s="46" t="s">
        <v>201</v>
      </c>
    </row>
    <row r="3374" spans="1:30">
      <c r="A3374" s="46">
        <v>228</v>
      </c>
      <c r="B3374" s="46" t="s">
        <v>8522</v>
      </c>
      <c r="C3374" s="46" t="s">
        <v>8702</v>
      </c>
      <c r="D3374" s="46" t="s">
        <v>230</v>
      </c>
      <c r="E3374" s="46" t="s">
        <v>8480</v>
      </c>
      <c r="F3374" s="46" t="s">
        <v>8747</v>
      </c>
      <c r="G3374" s="44" t="s">
        <v>8748</v>
      </c>
      <c r="H3374" s="44" t="s">
        <v>46</v>
      </c>
      <c r="I3374" s="46" t="s">
        <v>8923</v>
      </c>
      <c r="J3374" s="44">
        <v>70483</v>
      </c>
      <c r="N3374" s="46" t="s">
        <v>186</v>
      </c>
      <c r="O3374" s="46" t="s">
        <v>187</v>
      </c>
      <c r="P3374" s="46" t="s">
        <v>200</v>
      </c>
      <c r="Q3374" s="46" t="s">
        <v>7</v>
      </c>
      <c r="R3374" s="46" t="s">
        <v>7</v>
      </c>
      <c r="W3374" s="46" t="s">
        <v>201</v>
      </c>
      <c r="AD3374" s="46" t="s">
        <v>201</v>
      </c>
    </row>
    <row r="3375" spans="1:30">
      <c r="A3375" s="46">
        <v>229</v>
      </c>
      <c r="B3375" s="46" t="s">
        <v>8522</v>
      </c>
      <c r="C3375" s="46" t="s">
        <v>8702</v>
      </c>
      <c r="D3375" s="46" t="s">
        <v>230</v>
      </c>
      <c r="E3375" s="46" t="s">
        <v>8480</v>
      </c>
      <c r="F3375" s="46" t="s">
        <v>8750</v>
      </c>
      <c r="G3375" s="44" t="s">
        <v>8751</v>
      </c>
      <c r="H3375" s="44" t="s">
        <v>46</v>
      </c>
      <c r="I3375" s="46" t="s">
        <v>8923</v>
      </c>
      <c r="J3375" s="44">
        <v>70483</v>
      </c>
      <c r="N3375" s="46" t="s">
        <v>186</v>
      </c>
      <c r="O3375" s="46" t="s">
        <v>187</v>
      </c>
      <c r="P3375" s="46" t="s">
        <v>200</v>
      </c>
      <c r="Q3375" s="46" t="s">
        <v>4</v>
      </c>
      <c r="R3375" s="46" t="s">
        <v>4</v>
      </c>
      <c r="W3375" s="46" t="s">
        <v>201</v>
      </c>
      <c r="AD3375" s="46" t="s">
        <v>201</v>
      </c>
    </row>
    <row r="3376" spans="1:30">
      <c r="A3376" s="46">
        <v>230</v>
      </c>
      <c r="B3376" s="46" t="s">
        <v>8522</v>
      </c>
      <c r="C3376" s="46" t="s">
        <v>8702</v>
      </c>
      <c r="D3376" s="46" t="s">
        <v>230</v>
      </c>
      <c r="E3376" s="46" t="s">
        <v>8480</v>
      </c>
      <c r="F3376" s="46" t="s">
        <v>8752</v>
      </c>
      <c r="G3376" s="44" t="s">
        <v>8753</v>
      </c>
      <c r="H3376" s="44" t="s">
        <v>46</v>
      </c>
      <c r="I3376" s="46" t="s">
        <v>8923</v>
      </c>
      <c r="J3376" s="44">
        <v>70483</v>
      </c>
      <c r="N3376" s="46" t="s">
        <v>186</v>
      </c>
      <c r="O3376" s="46" t="s">
        <v>187</v>
      </c>
      <c r="P3376" s="46" t="s">
        <v>200</v>
      </c>
      <c r="Q3376" s="46" t="s">
        <v>4</v>
      </c>
      <c r="R3376" s="46" t="s">
        <v>4</v>
      </c>
      <c r="W3376" s="46" t="s">
        <v>201</v>
      </c>
      <c r="AD3376" s="46" t="s">
        <v>201</v>
      </c>
    </row>
    <row r="3377" spans="1:30">
      <c r="A3377" s="46">
        <v>231</v>
      </c>
      <c r="B3377" s="46" t="s">
        <v>8522</v>
      </c>
      <c r="C3377" s="46" t="s">
        <v>229</v>
      </c>
      <c r="D3377" s="46" t="s">
        <v>230</v>
      </c>
      <c r="E3377" s="46" t="s">
        <v>8480</v>
      </c>
      <c r="F3377" s="46" t="s">
        <v>8659</v>
      </c>
      <c r="G3377" s="44" t="s">
        <v>8660</v>
      </c>
      <c r="H3377" s="44" t="s">
        <v>3</v>
      </c>
      <c r="I3377" s="46" t="s">
        <v>8659</v>
      </c>
      <c r="J3377" s="44">
        <v>4047</v>
      </c>
      <c r="N3377" s="46" t="s">
        <v>186</v>
      </c>
      <c r="O3377" s="46" t="s">
        <v>187</v>
      </c>
      <c r="P3377" s="46" t="s">
        <v>200</v>
      </c>
      <c r="Q3377" s="46" t="s">
        <v>7</v>
      </c>
      <c r="R3377" s="46" t="s">
        <v>7</v>
      </c>
      <c r="W3377" s="46" t="s">
        <v>201</v>
      </c>
      <c r="AD3377" s="46" t="s">
        <v>201</v>
      </c>
    </row>
    <row r="3378" spans="1:30">
      <c r="A3378" s="46">
        <v>232</v>
      </c>
      <c r="B3378" s="46" t="s">
        <v>8522</v>
      </c>
      <c r="C3378" s="46" t="s">
        <v>229</v>
      </c>
      <c r="D3378" s="46" t="s">
        <v>230</v>
      </c>
      <c r="E3378" s="46" t="s">
        <v>8480</v>
      </c>
      <c r="F3378" s="46" t="s">
        <v>8662</v>
      </c>
      <c r="G3378" s="44" t="s">
        <v>8663</v>
      </c>
      <c r="H3378" s="44" t="s">
        <v>3</v>
      </c>
      <c r="I3378" s="46" t="s">
        <v>8662</v>
      </c>
      <c r="J3378" s="44">
        <v>30090</v>
      </c>
      <c r="N3378" s="46" t="s">
        <v>186</v>
      </c>
      <c r="O3378" s="46" t="s">
        <v>187</v>
      </c>
      <c r="P3378" s="46" t="s">
        <v>200</v>
      </c>
      <c r="Q3378" s="46" t="s">
        <v>7</v>
      </c>
      <c r="R3378" s="46" t="s">
        <v>7</v>
      </c>
      <c r="W3378" s="46" t="s">
        <v>201</v>
      </c>
      <c r="AD3378" s="46" t="s">
        <v>201</v>
      </c>
    </row>
    <row r="3379" spans="1:30">
      <c r="A3379" s="46">
        <v>233</v>
      </c>
      <c r="B3379" s="46" t="s">
        <v>8522</v>
      </c>
      <c r="C3379" s="46" t="s">
        <v>229</v>
      </c>
      <c r="D3379" s="46" t="s">
        <v>230</v>
      </c>
      <c r="E3379" s="46" t="s">
        <v>8480</v>
      </c>
      <c r="F3379" s="46" t="s">
        <v>8615</v>
      </c>
      <c r="G3379" s="44" t="s">
        <v>8616</v>
      </c>
      <c r="H3379" s="44" t="s">
        <v>3</v>
      </c>
      <c r="I3379" s="46" t="s">
        <v>8615</v>
      </c>
      <c r="J3379" s="44">
        <v>13340</v>
      </c>
      <c r="N3379" s="46" t="s">
        <v>186</v>
      </c>
      <c r="O3379" s="46" t="s">
        <v>187</v>
      </c>
      <c r="P3379" s="46" t="s">
        <v>188</v>
      </c>
      <c r="Q3379" s="46" t="s">
        <v>4</v>
      </c>
      <c r="R3379" s="46" t="s">
        <v>4</v>
      </c>
      <c r="W3379" s="46" t="s">
        <v>189</v>
      </c>
      <c r="AD3379" s="46" t="s">
        <v>201</v>
      </c>
    </row>
    <row r="3380" spans="1:30">
      <c r="A3380" s="46">
        <v>234</v>
      </c>
      <c r="B3380" s="46" t="s">
        <v>8522</v>
      </c>
      <c r="C3380" s="46" t="s">
        <v>229</v>
      </c>
      <c r="D3380" s="46" t="s">
        <v>230</v>
      </c>
      <c r="E3380" s="46" t="s">
        <v>8480</v>
      </c>
      <c r="F3380" s="46" t="s">
        <v>8615</v>
      </c>
      <c r="G3380" s="44" t="s">
        <v>8616</v>
      </c>
      <c r="H3380" s="44" t="s">
        <v>192</v>
      </c>
      <c r="I3380" s="46" t="s">
        <v>206</v>
      </c>
      <c r="J3380" s="44" t="s">
        <v>8924</v>
      </c>
      <c r="N3380" s="46" t="s">
        <v>186</v>
      </c>
      <c r="O3380" s="46" t="s">
        <v>187</v>
      </c>
      <c r="P3380" s="46" t="s">
        <v>188</v>
      </c>
      <c r="Q3380" s="46" t="s">
        <v>4</v>
      </c>
      <c r="R3380" s="46" t="s">
        <v>4</v>
      </c>
      <c r="W3380" s="46" t="s">
        <v>189</v>
      </c>
      <c r="AD3380" s="46" t="s">
        <v>201</v>
      </c>
    </row>
    <row r="3381" spans="1:30">
      <c r="A3381" s="46">
        <v>235</v>
      </c>
      <c r="B3381" s="46" t="s">
        <v>8522</v>
      </c>
      <c r="C3381" s="46" t="s">
        <v>229</v>
      </c>
      <c r="D3381" s="46" t="s">
        <v>230</v>
      </c>
      <c r="E3381" s="46" t="s">
        <v>8480</v>
      </c>
      <c r="F3381" s="46" t="s">
        <v>8615</v>
      </c>
      <c r="G3381" s="44" t="s">
        <v>8616</v>
      </c>
      <c r="H3381" s="44" t="s">
        <v>9</v>
      </c>
      <c r="I3381" s="46" t="s">
        <v>8925</v>
      </c>
      <c r="J3381" s="44" t="s">
        <v>8926</v>
      </c>
      <c r="N3381" s="46" t="s">
        <v>186</v>
      </c>
      <c r="O3381" s="46" t="s">
        <v>187</v>
      </c>
      <c r="P3381" s="46" t="s">
        <v>188</v>
      </c>
      <c r="Q3381" s="46" t="s">
        <v>4</v>
      </c>
      <c r="R3381" s="46" t="s">
        <v>4</v>
      </c>
      <c r="W3381" s="46" t="s">
        <v>189</v>
      </c>
      <c r="AD3381" s="46" t="s">
        <v>201</v>
      </c>
    </row>
    <row r="3382" spans="1:30">
      <c r="A3382" s="46">
        <v>236</v>
      </c>
      <c r="B3382" s="46" t="s">
        <v>8522</v>
      </c>
      <c r="C3382" s="46" t="s">
        <v>229</v>
      </c>
      <c r="D3382" s="46" t="s">
        <v>230</v>
      </c>
      <c r="E3382" s="46" t="s">
        <v>8480</v>
      </c>
      <c r="F3382" s="46" t="s">
        <v>8615</v>
      </c>
      <c r="G3382" s="44" t="s">
        <v>8616</v>
      </c>
      <c r="H3382" s="44" t="s">
        <v>8</v>
      </c>
      <c r="I3382" s="46" t="s">
        <v>8927</v>
      </c>
      <c r="J3382" s="44" t="s">
        <v>8928</v>
      </c>
      <c r="N3382" s="46" t="s">
        <v>186</v>
      </c>
      <c r="O3382" s="46" t="s">
        <v>187</v>
      </c>
      <c r="P3382" s="46" t="s">
        <v>188</v>
      </c>
      <c r="Q3382" s="46" t="s">
        <v>4</v>
      </c>
      <c r="R3382" s="46" t="s">
        <v>4</v>
      </c>
      <c r="W3382" s="46" t="s">
        <v>189</v>
      </c>
      <c r="AD3382" s="46" t="s">
        <v>201</v>
      </c>
    </row>
    <row r="3383" spans="1:30">
      <c r="A3383" s="46">
        <v>237</v>
      </c>
      <c r="B3383" s="46" t="s">
        <v>8522</v>
      </c>
      <c r="C3383" s="46" t="s">
        <v>229</v>
      </c>
      <c r="D3383" s="46" t="s">
        <v>230</v>
      </c>
      <c r="E3383" s="46" t="s">
        <v>8480</v>
      </c>
      <c r="F3383" s="46" t="s">
        <v>8929</v>
      </c>
      <c r="G3383" s="44" t="s">
        <v>8618</v>
      </c>
      <c r="H3383" s="44" t="s">
        <v>3</v>
      </c>
      <c r="I3383" s="46" t="s">
        <v>8617</v>
      </c>
      <c r="J3383" s="44" t="s">
        <v>8930</v>
      </c>
      <c r="N3383" s="46" t="s">
        <v>186</v>
      </c>
      <c r="O3383" s="46" t="s">
        <v>187</v>
      </c>
      <c r="P3383" s="46" t="s">
        <v>193</v>
      </c>
      <c r="Q3383" s="46" t="s">
        <v>4</v>
      </c>
      <c r="R3383" s="46" t="s">
        <v>4</v>
      </c>
      <c r="W3383" s="46" t="s">
        <v>189</v>
      </c>
      <c r="AD3383" s="46" t="s">
        <v>201</v>
      </c>
    </row>
    <row r="3384" spans="1:30">
      <c r="A3384" s="46">
        <v>238</v>
      </c>
      <c r="B3384" s="46" t="s">
        <v>8522</v>
      </c>
      <c r="C3384" s="46" t="s">
        <v>229</v>
      </c>
      <c r="D3384" s="46" t="s">
        <v>230</v>
      </c>
      <c r="E3384" s="46" t="s">
        <v>8480</v>
      </c>
      <c r="F3384" s="46" t="s">
        <v>8617</v>
      </c>
      <c r="G3384" s="44" t="s">
        <v>8618</v>
      </c>
      <c r="H3384" s="44" t="s">
        <v>192</v>
      </c>
      <c r="I3384" s="46" t="s">
        <v>8931</v>
      </c>
      <c r="J3384" s="44" t="s">
        <v>8932</v>
      </c>
      <c r="N3384" s="46" t="s">
        <v>186</v>
      </c>
      <c r="O3384" s="46" t="s">
        <v>187</v>
      </c>
      <c r="P3384" s="46" t="s">
        <v>188</v>
      </c>
      <c r="Q3384" s="46" t="s">
        <v>4</v>
      </c>
      <c r="R3384" s="46" t="s">
        <v>4</v>
      </c>
      <c r="W3384" s="46" t="s">
        <v>189</v>
      </c>
      <c r="AD3384" s="46" t="s">
        <v>201</v>
      </c>
    </row>
    <row r="3385" spans="1:30">
      <c r="A3385" s="46">
        <v>239</v>
      </c>
      <c r="B3385" s="46" t="s">
        <v>8522</v>
      </c>
      <c r="C3385" s="46" t="s">
        <v>229</v>
      </c>
      <c r="D3385" s="46" t="s">
        <v>230</v>
      </c>
      <c r="E3385" s="46" t="s">
        <v>8480</v>
      </c>
      <c r="F3385" s="46" t="s">
        <v>8617</v>
      </c>
      <c r="G3385" s="44" t="s">
        <v>8618</v>
      </c>
      <c r="H3385" s="44" t="s">
        <v>9</v>
      </c>
      <c r="I3385" s="46" t="s">
        <v>8933</v>
      </c>
      <c r="J3385" s="44" t="s">
        <v>8934</v>
      </c>
      <c r="N3385" s="46" t="s">
        <v>186</v>
      </c>
      <c r="O3385" s="46" t="s">
        <v>187</v>
      </c>
      <c r="P3385" s="46" t="s">
        <v>188</v>
      </c>
      <c r="Q3385" s="46" t="s">
        <v>4</v>
      </c>
      <c r="R3385" s="46" t="s">
        <v>4</v>
      </c>
      <c r="W3385" s="46" t="s">
        <v>189</v>
      </c>
      <c r="AD3385" s="46" t="s">
        <v>201</v>
      </c>
    </row>
    <row r="3386" spans="1:30">
      <c r="A3386" s="46">
        <v>240</v>
      </c>
      <c r="B3386" s="46" t="s">
        <v>8522</v>
      </c>
      <c r="C3386" s="46" t="s">
        <v>229</v>
      </c>
      <c r="D3386" s="46" t="s">
        <v>230</v>
      </c>
      <c r="E3386" s="46" t="s">
        <v>8480</v>
      </c>
      <c r="F3386" s="46" t="s">
        <v>8617</v>
      </c>
      <c r="G3386" s="44" t="s">
        <v>8618</v>
      </c>
      <c r="H3386" s="44" t="s">
        <v>8</v>
      </c>
      <c r="I3386" s="46" t="s">
        <v>8935</v>
      </c>
      <c r="J3386" s="44" t="s">
        <v>8936</v>
      </c>
      <c r="N3386" s="46" t="s">
        <v>186</v>
      </c>
      <c r="O3386" s="46" t="s">
        <v>187</v>
      </c>
      <c r="P3386" s="46" t="s">
        <v>188</v>
      </c>
      <c r="Q3386" s="46" t="s">
        <v>4</v>
      </c>
      <c r="R3386" s="46" t="s">
        <v>4</v>
      </c>
      <c r="W3386" s="46" t="s">
        <v>189</v>
      </c>
      <c r="AD3386" s="46" t="s">
        <v>201</v>
      </c>
    </row>
    <row r="3387" spans="1:30">
      <c r="A3387" s="46">
        <v>241</v>
      </c>
      <c r="B3387" s="46" t="s">
        <v>8522</v>
      </c>
      <c r="C3387" s="46" t="s">
        <v>229</v>
      </c>
      <c r="D3387" s="46" t="s">
        <v>230</v>
      </c>
      <c r="E3387" s="46" t="s">
        <v>8480</v>
      </c>
      <c r="F3387" s="46" t="s">
        <v>8929</v>
      </c>
      <c r="G3387" s="44" t="s">
        <v>8620</v>
      </c>
      <c r="H3387" s="44" t="s">
        <v>3</v>
      </c>
      <c r="I3387" s="46" t="s">
        <v>8619</v>
      </c>
      <c r="J3387" s="44" t="s">
        <v>8937</v>
      </c>
      <c r="N3387" s="46" t="s">
        <v>186</v>
      </c>
      <c r="O3387" s="46" t="s">
        <v>187</v>
      </c>
      <c r="P3387" s="46" t="s">
        <v>188</v>
      </c>
      <c r="Q3387" s="46" t="s">
        <v>4</v>
      </c>
      <c r="R3387" s="46" t="s">
        <v>4</v>
      </c>
      <c r="W3387" s="46" t="s">
        <v>189</v>
      </c>
      <c r="AD3387" s="46" t="s">
        <v>201</v>
      </c>
    </row>
    <row r="3388" spans="1:30">
      <c r="A3388" s="46">
        <v>242</v>
      </c>
      <c r="B3388" s="46" t="s">
        <v>8522</v>
      </c>
      <c r="C3388" s="46" t="s">
        <v>229</v>
      </c>
      <c r="D3388" s="46" t="s">
        <v>230</v>
      </c>
      <c r="E3388" s="46" t="s">
        <v>8480</v>
      </c>
      <c r="F3388" s="46" t="s">
        <v>8619</v>
      </c>
      <c r="G3388" s="44" t="s">
        <v>8620</v>
      </c>
      <c r="H3388" s="44" t="s">
        <v>9</v>
      </c>
      <c r="I3388" s="46" t="s">
        <v>8938</v>
      </c>
      <c r="J3388" s="44" t="s">
        <v>8939</v>
      </c>
      <c r="N3388" s="46" t="s">
        <v>186</v>
      </c>
      <c r="O3388" s="46" t="s">
        <v>187</v>
      </c>
      <c r="P3388" s="46" t="s">
        <v>200</v>
      </c>
      <c r="Q3388" s="46" t="s">
        <v>4</v>
      </c>
      <c r="R3388" s="46" t="s">
        <v>4</v>
      </c>
      <c r="W3388" s="46" t="s">
        <v>201</v>
      </c>
      <c r="AD3388" s="46" t="s">
        <v>201</v>
      </c>
    </row>
    <row r="3389" spans="1:30">
      <c r="A3389" s="46">
        <v>243</v>
      </c>
      <c r="B3389" s="46" t="s">
        <v>8522</v>
      </c>
      <c r="C3389" s="46" t="s">
        <v>229</v>
      </c>
      <c r="D3389" s="46" t="s">
        <v>230</v>
      </c>
      <c r="E3389" s="46" t="s">
        <v>8480</v>
      </c>
      <c r="F3389" s="46" t="s">
        <v>8619</v>
      </c>
      <c r="G3389" s="44" t="s">
        <v>8620</v>
      </c>
      <c r="H3389" s="44" t="s">
        <v>8</v>
      </c>
      <c r="I3389" s="46" t="s">
        <v>8940</v>
      </c>
      <c r="J3389" s="44" t="s">
        <v>8941</v>
      </c>
      <c r="N3389" s="46" t="s">
        <v>186</v>
      </c>
      <c r="O3389" s="46" t="s">
        <v>187</v>
      </c>
      <c r="P3389" s="46" t="s">
        <v>200</v>
      </c>
      <c r="Q3389" s="46" t="s">
        <v>4</v>
      </c>
      <c r="R3389" s="46" t="s">
        <v>4</v>
      </c>
      <c r="W3389" s="46" t="s">
        <v>201</v>
      </c>
      <c r="AD3389" s="46" t="s">
        <v>201</v>
      </c>
    </row>
    <row r="3390" spans="1:30">
      <c r="A3390" s="46">
        <v>244</v>
      </c>
      <c r="B3390" s="46" t="s">
        <v>8522</v>
      </c>
      <c r="C3390" s="46" t="s">
        <v>229</v>
      </c>
      <c r="D3390" s="46" t="s">
        <v>230</v>
      </c>
      <c r="E3390" s="46" t="s">
        <v>8480</v>
      </c>
      <c r="F3390" s="46" t="s">
        <v>8619</v>
      </c>
      <c r="G3390" s="44" t="s">
        <v>8620</v>
      </c>
      <c r="H3390" s="44" t="s">
        <v>8</v>
      </c>
      <c r="I3390" s="46" t="s">
        <v>8942</v>
      </c>
      <c r="J3390" s="44" t="s">
        <v>8943</v>
      </c>
      <c r="N3390" s="46" t="s">
        <v>203</v>
      </c>
      <c r="O3390" s="46" t="s">
        <v>187</v>
      </c>
      <c r="P3390" s="46" t="s">
        <v>200</v>
      </c>
      <c r="Q3390" s="46" t="s">
        <v>4</v>
      </c>
      <c r="R3390" s="46" t="s">
        <v>4</v>
      </c>
      <c r="W3390" s="46" t="s">
        <v>201</v>
      </c>
      <c r="AD3390" s="46" t="s">
        <v>201</v>
      </c>
    </row>
    <row r="3391" spans="1:30">
      <c r="A3391" s="46">
        <v>245</v>
      </c>
      <c r="B3391" s="46" t="s">
        <v>8522</v>
      </c>
      <c r="C3391" s="46" t="s">
        <v>229</v>
      </c>
      <c r="D3391" s="46" t="s">
        <v>230</v>
      </c>
      <c r="E3391" s="46" t="s">
        <v>8480</v>
      </c>
      <c r="F3391" s="46" t="s">
        <v>8929</v>
      </c>
      <c r="G3391" s="44" t="s">
        <v>8624</v>
      </c>
      <c r="H3391" s="44" t="s">
        <v>3</v>
      </c>
      <c r="I3391" s="46" t="s">
        <v>8623</v>
      </c>
      <c r="J3391" s="44" t="s">
        <v>8944</v>
      </c>
      <c r="N3391" s="46" t="s">
        <v>186</v>
      </c>
      <c r="O3391" s="46" t="s">
        <v>187</v>
      </c>
      <c r="P3391" s="46" t="s">
        <v>193</v>
      </c>
      <c r="Q3391" s="46" t="s">
        <v>6</v>
      </c>
      <c r="R3391" s="46" t="s">
        <v>7</v>
      </c>
      <c r="W3391" s="46" t="s">
        <v>189</v>
      </c>
      <c r="AD3391" s="46" t="s">
        <v>201</v>
      </c>
    </row>
    <row r="3392" spans="1:30">
      <c r="A3392" s="46">
        <v>246</v>
      </c>
      <c r="B3392" s="46" t="s">
        <v>8522</v>
      </c>
      <c r="C3392" s="46" t="s">
        <v>229</v>
      </c>
      <c r="D3392" s="46" t="s">
        <v>230</v>
      </c>
      <c r="E3392" s="46" t="s">
        <v>8480</v>
      </c>
      <c r="F3392" s="46" t="s">
        <v>8929</v>
      </c>
      <c r="G3392" s="44" t="s">
        <v>8629</v>
      </c>
      <c r="H3392" s="44" t="s">
        <v>3</v>
      </c>
      <c r="I3392" s="46" t="s">
        <v>8628</v>
      </c>
      <c r="J3392" s="44" t="s">
        <v>8945</v>
      </c>
      <c r="N3392" s="46" t="s">
        <v>186</v>
      </c>
      <c r="O3392" s="46" t="s">
        <v>187</v>
      </c>
      <c r="P3392" s="46" t="s">
        <v>200</v>
      </c>
      <c r="Q3392" s="46" t="s">
        <v>6</v>
      </c>
      <c r="R3392" s="46" t="s">
        <v>7</v>
      </c>
      <c r="W3392" s="46" t="s">
        <v>201</v>
      </c>
      <c r="AD3392" s="46" t="s">
        <v>201</v>
      </c>
    </row>
    <row r="3393" spans="1:30">
      <c r="A3393" s="46">
        <v>247</v>
      </c>
      <c r="B3393" s="46" t="s">
        <v>8522</v>
      </c>
      <c r="C3393" s="46" t="s">
        <v>229</v>
      </c>
      <c r="D3393" s="46" t="s">
        <v>230</v>
      </c>
      <c r="E3393" s="46" t="s">
        <v>8480</v>
      </c>
      <c r="F3393" s="46" t="s">
        <v>8628</v>
      </c>
      <c r="G3393" s="44" t="s">
        <v>8629</v>
      </c>
      <c r="H3393" s="44" t="s">
        <v>5</v>
      </c>
      <c r="I3393" s="46" t="s">
        <v>8946</v>
      </c>
      <c r="J3393" s="44" t="s">
        <v>8947</v>
      </c>
      <c r="N3393" s="46" t="s">
        <v>186</v>
      </c>
      <c r="O3393" s="46" t="s">
        <v>187</v>
      </c>
      <c r="P3393" s="46" t="s">
        <v>188</v>
      </c>
      <c r="Q3393" s="46" t="s">
        <v>6</v>
      </c>
      <c r="R3393" s="46" t="s">
        <v>7</v>
      </c>
      <c r="W3393" s="46" t="s">
        <v>189</v>
      </c>
      <c r="AD3393" s="46" t="s">
        <v>201</v>
      </c>
    </row>
    <row r="3394" spans="1:30">
      <c r="A3394" s="46">
        <v>248</v>
      </c>
      <c r="B3394" s="46" t="s">
        <v>8522</v>
      </c>
      <c r="C3394" s="46" t="s">
        <v>229</v>
      </c>
      <c r="D3394" s="46" t="s">
        <v>230</v>
      </c>
      <c r="E3394" s="46" t="s">
        <v>8480</v>
      </c>
      <c r="F3394" s="46" t="s">
        <v>8628</v>
      </c>
      <c r="G3394" s="44" t="s">
        <v>8629</v>
      </c>
      <c r="H3394" s="44" t="s">
        <v>5</v>
      </c>
      <c r="I3394" s="46" t="s">
        <v>8948</v>
      </c>
      <c r="J3394" s="44" t="s">
        <v>8949</v>
      </c>
      <c r="N3394" s="46" t="s">
        <v>186</v>
      </c>
      <c r="O3394" s="46" t="s">
        <v>187</v>
      </c>
      <c r="P3394" s="46" t="s">
        <v>188</v>
      </c>
      <c r="Q3394" s="46" t="s">
        <v>6</v>
      </c>
      <c r="R3394" s="46" t="s">
        <v>7</v>
      </c>
      <c r="W3394" s="46" t="s">
        <v>189</v>
      </c>
      <c r="AD3394" s="46" t="s">
        <v>201</v>
      </c>
    </row>
    <row r="3395" spans="1:30">
      <c r="A3395" s="46">
        <v>249</v>
      </c>
      <c r="B3395" s="46" t="s">
        <v>8522</v>
      </c>
      <c r="C3395" s="46" t="s">
        <v>229</v>
      </c>
      <c r="D3395" s="46" t="s">
        <v>230</v>
      </c>
      <c r="E3395" s="46" t="s">
        <v>8480</v>
      </c>
      <c r="F3395" s="46" t="s">
        <v>8929</v>
      </c>
      <c r="G3395" s="44" t="s">
        <v>8633</v>
      </c>
      <c r="H3395" s="44" t="s">
        <v>3</v>
      </c>
      <c r="I3395" s="46" t="s">
        <v>8632</v>
      </c>
      <c r="J3395" s="44" t="s">
        <v>8950</v>
      </c>
      <c r="N3395" s="46" t="s">
        <v>186</v>
      </c>
      <c r="O3395" s="46" t="s">
        <v>187</v>
      </c>
      <c r="P3395" s="46" t="s">
        <v>188</v>
      </c>
      <c r="Q3395" s="46" t="s">
        <v>4</v>
      </c>
      <c r="R3395" s="46" t="s">
        <v>4</v>
      </c>
      <c r="W3395" s="46" t="s">
        <v>189</v>
      </c>
      <c r="AD3395" s="46" t="s">
        <v>201</v>
      </c>
    </row>
    <row r="3396" spans="1:30">
      <c r="A3396" s="46">
        <v>250</v>
      </c>
      <c r="B3396" s="46" t="s">
        <v>8522</v>
      </c>
      <c r="C3396" s="46" t="s">
        <v>229</v>
      </c>
      <c r="D3396" s="46" t="s">
        <v>230</v>
      </c>
      <c r="E3396" s="46" t="s">
        <v>8480</v>
      </c>
      <c r="F3396" s="46" t="s">
        <v>8929</v>
      </c>
      <c r="G3396" s="44" t="s">
        <v>8633</v>
      </c>
      <c r="H3396" s="44" t="s">
        <v>9</v>
      </c>
      <c r="I3396" s="46" t="s">
        <v>8951</v>
      </c>
      <c r="J3396" s="44" t="s">
        <v>8952</v>
      </c>
      <c r="N3396" s="46" t="s">
        <v>203</v>
      </c>
      <c r="O3396" s="46" t="s">
        <v>187</v>
      </c>
      <c r="P3396" s="46" t="s">
        <v>200</v>
      </c>
      <c r="Q3396" s="46" t="s">
        <v>4</v>
      </c>
      <c r="R3396" s="46" t="s">
        <v>4</v>
      </c>
      <c r="W3396" s="46" t="s">
        <v>201</v>
      </c>
      <c r="AD3396" s="46" t="s">
        <v>201</v>
      </c>
    </row>
    <row r="3397" spans="1:30">
      <c r="A3397" s="46">
        <v>251</v>
      </c>
      <c r="B3397" s="46" t="s">
        <v>8522</v>
      </c>
      <c r="C3397" s="46" t="s">
        <v>229</v>
      </c>
      <c r="D3397" s="46" t="s">
        <v>230</v>
      </c>
      <c r="E3397" s="46" t="s">
        <v>8480</v>
      </c>
      <c r="F3397" s="46" t="s">
        <v>8929</v>
      </c>
      <c r="G3397" s="44" t="s">
        <v>8635</v>
      </c>
      <c r="H3397" s="44" t="s">
        <v>192</v>
      </c>
      <c r="I3397" s="46" t="s">
        <v>8953</v>
      </c>
      <c r="J3397" s="44" t="s">
        <v>8954</v>
      </c>
      <c r="N3397" s="46" t="s">
        <v>186</v>
      </c>
      <c r="O3397" s="46" t="s">
        <v>187</v>
      </c>
      <c r="P3397" s="46" t="s">
        <v>200</v>
      </c>
      <c r="Q3397" s="46" t="s">
        <v>7</v>
      </c>
      <c r="R3397" s="46" t="s">
        <v>4</v>
      </c>
      <c r="W3397" s="46" t="s">
        <v>201</v>
      </c>
      <c r="AD3397" s="46" t="s">
        <v>201</v>
      </c>
    </row>
    <row r="3398" spans="1:30">
      <c r="A3398" s="46">
        <v>252</v>
      </c>
      <c r="B3398" s="46" t="s">
        <v>8522</v>
      </c>
      <c r="C3398" s="46" t="s">
        <v>229</v>
      </c>
      <c r="D3398" s="46" t="s">
        <v>230</v>
      </c>
      <c r="E3398" s="46" t="s">
        <v>8480</v>
      </c>
      <c r="F3398" s="46" t="s">
        <v>8929</v>
      </c>
      <c r="G3398" s="44" t="s">
        <v>8635</v>
      </c>
      <c r="H3398" s="44" t="s">
        <v>192</v>
      </c>
      <c r="I3398" s="46" t="s">
        <v>8955</v>
      </c>
      <c r="J3398" s="44" t="s">
        <v>8956</v>
      </c>
      <c r="N3398" s="46" t="s">
        <v>186</v>
      </c>
      <c r="O3398" s="46" t="s">
        <v>187</v>
      </c>
      <c r="P3398" s="46" t="s">
        <v>200</v>
      </c>
      <c r="Q3398" s="46" t="s">
        <v>7</v>
      </c>
      <c r="R3398" s="46" t="s">
        <v>4</v>
      </c>
      <c r="W3398" s="46" t="s">
        <v>201</v>
      </c>
      <c r="AD3398" s="46" t="s">
        <v>201</v>
      </c>
    </row>
    <row r="3399" spans="1:30">
      <c r="A3399" s="46">
        <v>253</v>
      </c>
      <c r="B3399" s="46" t="s">
        <v>8522</v>
      </c>
      <c r="C3399" s="46" t="s">
        <v>229</v>
      </c>
      <c r="D3399" s="46" t="s">
        <v>230</v>
      </c>
      <c r="E3399" s="46" t="s">
        <v>8480</v>
      </c>
      <c r="F3399" s="46" t="s">
        <v>8929</v>
      </c>
      <c r="G3399" s="44" t="s">
        <v>8635</v>
      </c>
      <c r="H3399" s="44" t="s">
        <v>192</v>
      </c>
      <c r="I3399" s="46" t="s">
        <v>8957</v>
      </c>
      <c r="J3399" s="44" t="s">
        <v>8958</v>
      </c>
      <c r="N3399" s="46" t="s">
        <v>186</v>
      </c>
      <c r="O3399" s="46" t="s">
        <v>187</v>
      </c>
      <c r="P3399" s="46" t="s">
        <v>200</v>
      </c>
      <c r="Q3399" s="46" t="s">
        <v>7</v>
      </c>
      <c r="R3399" s="46" t="s">
        <v>4</v>
      </c>
      <c r="W3399" s="46" t="s">
        <v>201</v>
      </c>
      <c r="AD3399" s="46" t="s">
        <v>201</v>
      </c>
    </row>
    <row r="3400" spans="1:30">
      <c r="A3400" s="46">
        <v>254</v>
      </c>
      <c r="B3400" s="46" t="s">
        <v>8522</v>
      </c>
      <c r="C3400" s="46" t="s">
        <v>229</v>
      </c>
      <c r="D3400" s="46" t="s">
        <v>230</v>
      </c>
      <c r="E3400" s="46" t="s">
        <v>8480</v>
      </c>
      <c r="F3400" s="46" t="s">
        <v>8929</v>
      </c>
      <c r="G3400" s="44" t="s">
        <v>8635</v>
      </c>
      <c r="H3400" s="44" t="s">
        <v>5</v>
      </c>
      <c r="I3400" s="46" t="s">
        <v>8953</v>
      </c>
      <c r="J3400" s="44" t="s">
        <v>8954</v>
      </c>
      <c r="N3400" s="46" t="s">
        <v>186</v>
      </c>
      <c r="O3400" s="46" t="s">
        <v>187</v>
      </c>
      <c r="P3400" s="46" t="s">
        <v>188</v>
      </c>
      <c r="Q3400" s="46" t="s">
        <v>7</v>
      </c>
      <c r="R3400" s="46" t="s">
        <v>4</v>
      </c>
      <c r="W3400" s="46" t="s">
        <v>189</v>
      </c>
      <c r="AD3400" s="46" t="s">
        <v>201</v>
      </c>
    </row>
    <row r="3401" spans="1:30">
      <c r="A3401" s="46">
        <v>255</v>
      </c>
      <c r="B3401" s="46" t="s">
        <v>8522</v>
      </c>
      <c r="C3401" s="46" t="s">
        <v>229</v>
      </c>
      <c r="D3401" s="46" t="s">
        <v>230</v>
      </c>
      <c r="E3401" s="46" t="s">
        <v>8480</v>
      </c>
      <c r="F3401" s="46" t="s">
        <v>8929</v>
      </c>
      <c r="G3401" s="44" t="s">
        <v>8635</v>
      </c>
      <c r="H3401" s="44" t="s">
        <v>5</v>
      </c>
      <c r="I3401" s="46" t="s">
        <v>8955</v>
      </c>
      <c r="J3401" s="44" t="s">
        <v>8956</v>
      </c>
      <c r="N3401" s="46" t="s">
        <v>186</v>
      </c>
      <c r="O3401" s="46" t="s">
        <v>187</v>
      </c>
      <c r="P3401" s="46" t="s">
        <v>188</v>
      </c>
      <c r="Q3401" s="46" t="s">
        <v>7</v>
      </c>
      <c r="R3401" s="46" t="s">
        <v>4</v>
      </c>
      <c r="W3401" s="46" t="s">
        <v>189</v>
      </c>
      <c r="AD3401" s="46" t="s">
        <v>201</v>
      </c>
    </row>
    <row r="3402" spans="1:30">
      <c r="A3402" s="46">
        <v>256</v>
      </c>
      <c r="B3402" s="46" t="s">
        <v>8522</v>
      </c>
      <c r="C3402" s="46" t="s">
        <v>229</v>
      </c>
      <c r="D3402" s="46" t="s">
        <v>230</v>
      </c>
      <c r="E3402" s="46" t="s">
        <v>8480</v>
      </c>
      <c r="F3402" s="46" t="s">
        <v>8929</v>
      </c>
      <c r="G3402" s="44" t="s">
        <v>8635</v>
      </c>
      <c r="H3402" s="44" t="s">
        <v>5</v>
      </c>
      <c r="I3402" s="46" t="s">
        <v>8957</v>
      </c>
      <c r="J3402" s="44" t="s">
        <v>8958</v>
      </c>
      <c r="N3402" s="46" t="s">
        <v>186</v>
      </c>
      <c r="O3402" s="46" t="s">
        <v>187</v>
      </c>
      <c r="P3402" s="46" t="s">
        <v>188</v>
      </c>
      <c r="Q3402" s="46" t="s">
        <v>7</v>
      </c>
      <c r="R3402" s="46" t="s">
        <v>4</v>
      </c>
      <c r="W3402" s="46" t="s">
        <v>189</v>
      </c>
      <c r="AD3402" s="46" t="s">
        <v>201</v>
      </c>
    </row>
    <row r="3403" spans="1:30">
      <c r="A3403" s="46">
        <v>257</v>
      </c>
      <c r="B3403" s="46" t="s">
        <v>8522</v>
      </c>
      <c r="C3403" s="46" t="s">
        <v>229</v>
      </c>
      <c r="D3403" s="46" t="s">
        <v>230</v>
      </c>
      <c r="E3403" s="46" t="s">
        <v>8480</v>
      </c>
      <c r="F3403" s="46" t="s">
        <v>8929</v>
      </c>
      <c r="G3403" s="44" t="s">
        <v>8631</v>
      </c>
      <c r="H3403" s="44" t="s">
        <v>8</v>
      </c>
      <c r="I3403" s="46" t="s">
        <v>8959</v>
      </c>
      <c r="J3403" s="44" t="s">
        <v>8960</v>
      </c>
      <c r="N3403" s="46" t="s">
        <v>186</v>
      </c>
      <c r="O3403" s="46" t="s">
        <v>187</v>
      </c>
      <c r="P3403" s="46" t="s">
        <v>188</v>
      </c>
      <c r="Q3403" s="46" t="s">
        <v>4</v>
      </c>
      <c r="R3403" s="46" t="s">
        <v>4</v>
      </c>
      <c r="W3403" s="46" t="s">
        <v>189</v>
      </c>
      <c r="AD3403" s="46" t="s">
        <v>201</v>
      </c>
    </row>
    <row r="3404" spans="1:30">
      <c r="A3404" s="46">
        <v>258</v>
      </c>
      <c r="B3404" s="46" t="s">
        <v>8522</v>
      </c>
      <c r="C3404" s="46" t="s">
        <v>229</v>
      </c>
      <c r="D3404" s="46" t="s">
        <v>230</v>
      </c>
      <c r="E3404" s="46" t="s">
        <v>8480</v>
      </c>
      <c r="F3404" s="46" t="s">
        <v>8637</v>
      </c>
      <c r="G3404" s="44" t="s">
        <v>8640</v>
      </c>
      <c r="H3404" s="44" t="s">
        <v>3</v>
      </c>
      <c r="I3404" s="46" t="s">
        <v>8639</v>
      </c>
      <c r="J3404" s="44" t="s">
        <v>8961</v>
      </c>
      <c r="N3404" s="46" t="s">
        <v>186</v>
      </c>
      <c r="O3404" s="46" t="s">
        <v>187</v>
      </c>
      <c r="P3404" s="46" t="s">
        <v>193</v>
      </c>
      <c r="Q3404" s="46" t="s">
        <v>7</v>
      </c>
      <c r="R3404" s="46" t="s">
        <v>7</v>
      </c>
      <c r="W3404" s="46" t="s">
        <v>189</v>
      </c>
      <c r="AD3404" s="46" t="s">
        <v>201</v>
      </c>
    </row>
    <row r="3405" spans="1:30">
      <c r="A3405" s="46">
        <v>259</v>
      </c>
      <c r="B3405" s="46" t="s">
        <v>8522</v>
      </c>
      <c r="C3405" s="46" t="s">
        <v>229</v>
      </c>
      <c r="D3405" s="46" t="s">
        <v>230</v>
      </c>
      <c r="E3405" s="46" t="s">
        <v>8480</v>
      </c>
      <c r="F3405" s="46" t="s">
        <v>8642</v>
      </c>
      <c r="G3405" s="44" t="s">
        <v>8643</v>
      </c>
      <c r="H3405" s="44" t="s">
        <v>3</v>
      </c>
      <c r="I3405" s="46" t="s">
        <v>8962</v>
      </c>
      <c r="J3405" s="44" t="s">
        <v>8963</v>
      </c>
      <c r="N3405" s="46" t="s">
        <v>203</v>
      </c>
      <c r="O3405" s="46" t="s">
        <v>187</v>
      </c>
      <c r="P3405" s="46" t="s">
        <v>200</v>
      </c>
      <c r="Q3405" s="46" t="s">
        <v>4</v>
      </c>
      <c r="R3405" s="46" t="s">
        <v>4</v>
      </c>
      <c r="W3405" s="46" t="s">
        <v>201</v>
      </c>
      <c r="AD3405" s="46" t="s">
        <v>201</v>
      </c>
    </row>
    <row r="3406" spans="1:30">
      <c r="A3406" s="46">
        <v>260</v>
      </c>
      <c r="B3406" s="46" t="s">
        <v>8522</v>
      </c>
      <c r="C3406" s="46" t="s">
        <v>229</v>
      </c>
      <c r="D3406" s="46" t="s">
        <v>230</v>
      </c>
      <c r="E3406" s="46" t="s">
        <v>8480</v>
      </c>
      <c r="F3406" s="46" t="s">
        <v>8637</v>
      </c>
      <c r="G3406" s="44" t="s">
        <v>8645</v>
      </c>
      <c r="H3406" s="44" t="s">
        <v>3</v>
      </c>
      <c r="I3406" s="46" t="s">
        <v>8644</v>
      </c>
      <c r="J3406" s="44" t="s">
        <v>8964</v>
      </c>
      <c r="N3406" s="46" t="s">
        <v>186</v>
      </c>
      <c r="O3406" s="46" t="s">
        <v>187</v>
      </c>
      <c r="P3406" s="46" t="s">
        <v>188</v>
      </c>
      <c r="Q3406" s="46" t="s">
        <v>6</v>
      </c>
      <c r="R3406" s="46" t="s">
        <v>7</v>
      </c>
      <c r="W3406" s="46" t="s">
        <v>189</v>
      </c>
      <c r="AD3406" s="46" t="s">
        <v>201</v>
      </c>
    </row>
    <row r="3407" spans="1:30">
      <c r="A3407" s="46">
        <v>261</v>
      </c>
      <c r="B3407" s="46" t="s">
        <v>8522</v>
      </c>
      <c r="C3407" s="46" t="s">
        <v>229</v>
      </c>
      <c r="D3407" s="46" t="s">
        <v>230</v>
      </c>
      <c r="E3407" s="46" t="s">
        <v>8480</v>
      </c>
      <c r="F3407" s="46" t="s">
        <v>8644</v>
      </c>
      <c r="G3407" s="44" t="s">
        <v>8645</v>
      </c>
      <c r="H3407" s="44" t="s">
        <v>8</v>
      </c>
      <c r="I3407" s="46" t="s">
        <v>8027</v>
      </c>
      <c r="J3407" s="44" t="s">
        <v>8965</v>
      </c>
      <c r="N3407" s="46" t="s">
        <v>186</v>
      </c>
      <c r="O3407" s="46" t="s">
        <v>187</v>
      </c>
      <c r="P3407" s="46" t="s">
        <v>188</v>
      </c>
      <c r="Q3407" s="46" t="s">
        <v>6</v>
      </c>
      <c r="R3407" s="46" t="s">
        <v>7</v>
      </c>
      <c r="W3407" s="46" t="s">
        <v>189</v>
      </c>
      <c r="AD3407" s="46" t="s">
        <v>201</v>
      </c>
    </row>
    <row r="3408" spans="1:30">
      <c r="A3408" s="46">
        <v>262</v>
      </c>
      <c r="B3408" s="46" t="s">
        <v>8522</v>
      </c>
      <c r="C3408" s="46" t="s">
        <v>229</v>
      </c>
      <c r="D3408" s="46" t="s">
        <v>230</v>
      </c>
      <c r="E3408" s="46" t="s">
        <v>8480</v>
      </c>
      <c r="F3408" s="46" t="s">
        <v>8644</v>
      </c>
      <c r="G3408" s="44" t="s">
        <v>8645</v>
      </c>
      <c r="H3408" s="44" t="s">
        <v>8</v>
      </c>
      <c r="I3408" s="46" t="s">
        <v>8966</v>
      </c>
      <c r="J3408" s="44" t="s">
        <v>8967</v>
      </c>
      <c r="N3408" s="46" t="s">
        <v>186</v>
      </c>
      <c r="O3408" s="46" t="s">
        <v>187</v>
      </c>
      <c r="P3408" s="46" t="s">
        <v>200</v>
      </c>
      <c r="Q3408" s="46" t="s">
        <v>6</v>
      </c>
      <c r="R3408" s="46" t="s">
        <v>7</v>
      </c>
      <c r="W3408" s="46" t="s">
        <v>201</v>
      </c>
      <c r="AD3408" s="46" t="s">
        <v>201</v>
      </c>
    </row>
    <row r="3409" spans="1:30">
      <c r="A3409" s="46">
        <v>263</v>
      </c>
      <c r="B3409" s="46" t="s">
        <v>8522</v>
      </c>
      <c r="C3409" s="46" t="s">
        <v>229</v>
      </c>
      <c r="D3409" s="46" t="s">
        <v>230</v>
      </c>
      <c r="E3409" s="46" t="s">
        <v>8480</v>
      </c>
      <c r="F3409" s="46" t="s">
        <v>8637</v>
      </c>
      <c r="G3409" s="44" t="s">
        <v>8648</v>
      </c>
      <c r="H3409" s="44" t="s">
        <v>3</v>
      </c>
      <c r="I3409" s="46" t="s">
        <v>8647</v>
      </c>
      <c r="J3409" s="44" t="s">
        <v>8968</v>
      </c>
      <c r="N3409" s="46" t="s">
        <v>186</v>
      </c>
      <c r="O3409" s="46" t="s">
        <v>187</v>
      </c>
      <c r="P3409" s="46" t="s">
        <v>188</v>
      </c>
      <c r="Q3409" s="46" t="s">
        <v>7</v>
      </c>
      <c r="R3409" s="46" t="s">
        <v>7</v>
      </c>
      <c r="W3409" s="46" t="s">
        <v>189</v>
      </c>
      <c r="AD3409" s="46" t="s">
        <v>201</v>
      </c>
    </row>
    <row r="3410" spans="1:30">
      <c r="A3410" s="46">
        <v>264</v>
      </c>
      <c r="B3410" s="46" t="s">
        <v>8522</v>
      </c>
      <c r="C3410" s="46" t="s">
        <v>229</v>
      </c>
      <c r="D3410" s="46" t="s">
        <v>230</v>
      </c>
      <c r="E3410" s="46" t="s">
        <v>8480</v>
      </c>
      <c r="F3410" s="46" t="s">
        <v>8637</v>
      </c>
      <c r="G3410" s="44" t="s">
        <v>8650</v>
      </c>
      <c r="H3410" s="44" t="s">
        <v>3</v>
      </c>
      <c r="I3410" s="46" t="s">
        <v>8649</v>
      </c>
      <c r="J3410" s="44" t="s">
        <v>8969</v>
      </c>
      <c r="N3410" s="46" t="s">
        <v>186</v>
      </c>
      <c r="O3410" s="46" t="s">
        <v>187</v>
      </c>
      <c r="P3410" s="46" t="s">
        <v>188</v>
      </c>
      <c r="Q3410" s="46" t="s">
        <v>6</v>
      </c>
      <c r="R3410" s="46" t="s">
        <v>7</v>
      </c>
      <c r="W3410" s="46" t="s">
        <v>189</v>
      </c>
      <c r="AD3410" s="46" t="s">
        <v>201</v>
      </c>
    </row>
    <row r="3411" spans="1:30">
      <c r="A3411" s="46">
        <v>265</v>
      </c>
      <c r="B3411" s="46" t="s">
        <v>8522</v>
      </c>
      <c r="C3411" s="46" t="s">
        <v>229</v>
      </c>
      <c r="D3411" s="46" t="s">
        <v>230</v>
      </c>
      <c r="E3411" s="46" t="s">
        <v>8480</v>
      </c>
      <c r="F3411" s="46" t="s">
        <v>8970</v>
      </c>
      <c r="G3411" s="44" t="s">
        <v>8655</v>
      </c>
      <c r="H3411" s="44" t="s">
        <v>9</v>
      </c>
      <c r="I3411" s="46" t="s">
        <v>8971</v>
      </c>
      <c r="J3411" s="44" t="s">
        <v>8972</v>
      </c>
      <c r="N3411" s="46" t="s">
        <v>186</v>
      </c>
      <c r="O3411" s="46" t="s">
        <v>187</v>
      </c>
      <c r="P3411" s="46" t="s">
        <v>200</v>
      </c>
      <c r="Q3411" s="46" t="s">
        <v>4</v>
      </c>
      <c r="R3411" s="46" t="s">
        <v>4</v>
      </c>
      <c r="W3411" s="46" t="s">
        <v>201</v>
      </c>
      <c r="AD3411" s="46" t="s">
        <v>201</v>
      </c>
    </row>
    <row r="3412" spans="1:30">
      <c r="A3412" s="46">
        <v>266</v>
      </c>
      <c r="B3412" s="46" t="s">
        <v>8522</v>
      </c>
      <c r="C3412" s="46" t="s">
        <v>229</v>
      </c>
      <c r="D3412" s="46" t="s">
        <v>230</v>
      </c>
      <c r="E3412" s="46" t="s">
        <v>8480</v>
      </c>
      <c r="F3412" s="46" t="s">
        <v>8973</v>
      </c>
      <c r="G3412" s="44" t="s">
        <v>8655</v>
      </c>
      <c r="H3412" s="44" t="s">
        <v>3</v>
      </c>
      <c r="I3412" s="46" t="s">
        <v>8974</v>
      </c>
      <c r="J3412" s="44" t="s">
        <v>8975</v>
      </c>
      <c r="N3412" s="46" t="s">
        <v>203</v>
      </c>
      <c r="O3412" s="46" t="s">
        <v>187</v>
      </c>
      <c r="P3412" s="46" t="s">
        <v>200</v>
      </c>
      <c r="Q3412" s="46" t="s">
        <v>4</v>
      </c>
      <c r="R3412" s="46" t="s">
        <v>4</v>
      </c>
      <c r="W3412" s="46" t="s">
        <v>201</v>
      </c>
      <c r="AD3412" s="46" t="s">
        <v>201</v>
      </c>
    </row>
    <row r="3413" spans="1:30">
      <c r="A3413" s="46">
        <v>267</v>
      </c>
      <c r="B3413" s="46" t="s">
        <v>8522</v>
      </c>
      <c r="C3413" s="46" t="s">
        <v>229</v>
      </c>
      <c r="D3413" s="46" t="s">
        <v>230</v>
      </c>
      <c r="E3413" s="46" t="s">
        <v>8480</v>
      </c>
      <c r="F3413" s="46" t="s">
        <v>8654</v>
      </c>
      <c r="G3413" s="44" t="s">
        <v>8655</v>
      </c>
      <c r="H3413" s="44" t="s">
        <v>3</v>
      </c>
      <c r="I3413" s="46" t="s">
        <v>8976</v>
      </c>
      <c r="J3413" s="44" t="s">
        <v>8977</v>
      </c>
      <c r="N3413" s="46" t="s">
        <v>203</v>
      </c>
      <c r="O3413" s="46" t="s">
        <v>187</v>
      </c>
      <c r="P3413" s="46" t="s">
        <v>200</v>
      </c>
      <c r="Q3413" s="46" t="s">
        <v>4</v>
      </c>
      <c r="R3413" s="46" t="s">
        <v>4</v>
      </c>
      <c r="W3413" s="46" t="s">
        <v>201</v>
      </c>
      <c r="AD3413" s="46" t="s">
        <v>201</v>
      </c>
    </row>
    <row r="3414" spans="1:30">
      <c r="A3414" s="46">
        <v>268</v>
      </c>
      <c r="B3414" s="46" t="s">
        <v>8522</v>
      </c>
      <c r="C3414" s="46" t="s">
        <v>229</v>
      </c>
      <c r="D3414" s="46" t="s">
        <v>230</v>
      </c>
      <c r="E3414" s="46" t="s">
        <v>8480</v>
      </c>
      <c r="F3414" s="46" t="s">
        <v>8654</v>
      </c>
      <c r="G3414" s="44" t="s">
        <v>8655</v>
      </c>
      <c r="H3414" s="44" t="s">
        <v>3</v>
      </c>
      <c r="I3414" s="46" t="s">
        <v>8978</v>
      </c>
      <c r="J3414" s="44" t="s">
        <v>8979</v>
      </c>
      <c r="N3414" s="46" t="s">
        <v>203</v>
      </c>
      <c r="O3414" s="46" t="s">
        <v>187</v>
      </c>
      <c r="P3414" s="46" t="s">
        <v>200</v>
      </c>
      <c r="Q3414" s="46" t="s">
        <v>4</v>
      </c>
      <c r="R3414" s="46" t="s">
        <v>4</v>
      </c>
      <c r="W3414" s="46" t="s">
        <v>201</v>
      </c>
      <c r="AD3414" s="46" t="s">
        <v>201</v>
      </c>
    </row>
    <row r="3415" spans="1:30">
      <c r="A3415" s="46">
        <v>269</v>
      </c>
      <c r="B3415" s="46" t="s">
        <v>8522</v>
      </c>
      <c r="C3415" s="46" t="s">
        <v>229</v>
      </c>
      <c r="D3415" s="46" t="s">
        <v>230</v>
      </c>
      <c r="E3415" s="46" t="s">
        <v>8480</v>
      </c>
      <c r="F3415" s="46" t="s">
        <v>8980</v>
      </c>
      <c r="G3415" s="44" t="s">
        <v>8657</v>
      </c>
      <c r="H3415" s="44" t="s">
        <v>3</v>
      </c>
      <c r="I3415" s="46" t="s">
        <v>8981</v>
      </c>
      <c r="J3415" s="44" t="s">
        <v>8982</v>
      </c>
      <c r="N3415" s="46" t="s">
        <v>203</v>
      </c>
      <c r="O3415" s="46" t="s">
        <v>187</v>
      </c>
      <c r="P3415" s="46" t="s">
        <v>200</v>
      </c>
      <c r="Q3415" s="46" t="s">
        <v>4</v>
      </c>
      <c r="R3415" s="46" t="s">
        <v>4</v>
      </c>
      <c r="W3415" s="46" t="s">
        <v>201</v>
      </c>
      <c r="AD3415" s="46" t="s">
        <v>201</v>
      </c>
    </row>
    <row r="3416" spans="1:30">
      <c r="A3416" s="46">
        <v>270</v>
      </c>
      <c r="B3416" s="46" t="s">
        <v>8522</v>
      </c>
      <c r="C3416" s="46" t="s">
        <v>229</v>
      </c>
      <c r="D3416" s="46" t="s">
        <v>230</v>
      </c>
      <c r="E3416" s="46" t="s">
        <v>8480</v>
      </c>
      <c r="F3416" s="46" t="s">
        <v>8980</v>
      </c>
      <c r="G3416" s="44" t="s">
        <v>8657</v>
      </c>
      <c r="H3416" s="44" t="s">
        <v>8</v>
      </c>
      <c r="I3416" s="46" t="s">
        <v>8983</v>
      </c>
      <c r="J3416" s="44" t="s">
        <v>8984</v>
      </c>
      <c r="N3416" s="46" t="s">
        <v>203</v>
      </c>
      <c r="O3416" s="46" t="s">
        <v>187</v>
      </c>
      <c r="P3416" s="46" t="s">
        <v>200</v>
      </c>
      <c r="Q3416" s="46" t="s">
        <v>4</v>
      </c>
      <c r="R3416" s="46" t="s">
        <v>4</v>
      </c>
      <c r="W3416" s="46" t="s">
        <v>201</v>
      </c>
      <c r="AD3416" s="46" t="s">
        <v>201</v>
      </c>
    </row>
    <row r="3417" spans="1:30">
      <c r="A3417" s="46">
        <v>271</v>
      </c>
      <c r="B3417" s="46" t="s">
        <v>8522</v>
      </c>
      <c r="C3417" s="46" t="s">
        <v>229</v>
      </c>
      <c r="D3417" s="46" t="s">
        <v>230</v>
      </c>
      <c r="E3417" s="46" t="s">
        <v>8480</v>
      </c>
      <c r="F3417" s="46" t="s">
        <v>8980</v>
      </c>
      <c r="G3417" s="44" t="s">
        <v>8657</v>
      </c>
      <c r="H3417" s="44" t="s">
        <v>8</v>
      </c>
      <c r="I3417" s="46" t="s">
        <v>8985</v>
      </c>
      <c r="J3417" s="44" t="s">
        <v>8986</v>
      </c>
      <c r="N3417" s="46" t="s">
        <v>203</v>
      </c>
      <c r="O3417" s="46" t="s">
        <v>187</v>
      </c>
      <c r="P3417" s="46" t="s">
        <v>200</v>
      </c>
      <c r="Q3417" s="46" t="s">
        <v>4</v>
      </c>
      <c r="R3417" s="46" t="s">
        <v>4</v>
      </c>
      <c r="W3417" s="46" t="s">
        <v>201</v>
      </c>
      <c r="AD3417" s="46" t="s">
        <v>201</v>
      </c>
    </row>
    <row r="3418" spans="1:30">
      <c r="A3418" s="46">
        <v>272</v>
      </c>
      <c r="B3418" s="46" t="s">
        <v>8522</v>
      </c>
      <c r="C3418" s="46" t="s">
        <v>229</v>
      </c>
      <c r="D3418" s="46" t="s">
        <v>230</v>
      </c>
      <c r="E3418" s="46" t="s">
        <v>8480</v>
      </c>
      <c r="F3418" s="46" t="s">
        <v>8625</v>
      </c>
      <c r="G3418" s="44" t="s">
        <v>8665</v>
      </c>
      <c r="H3418" s="44" t="s">
        <v>3</v>
      </c>
      <c r="I3418" s="46" t="s">
        <v>8664</v>
      </c>
      <c r="J3418" s="44" t="s">
        <v>8987</v>
      </c>
      <c r="N3418" s="46" t="s">
        <v>186</v>
      </c>
      <c r="O3418" s="46" t="s">
        <v>187</v>
      </c>
      <c r="P3418" s="46" t="s">
        <v>193</v>
      </c>
      <c r="Q3418" s="46" t="s">
        <v>7</v>
      </c>
      <c r="R3418" s="46" t="s">
        <v>4</v>
      </c>
      <c r="W3418" s="46" t="s">
        <v>189</v>
      </c>
      <c r="AD3418" s="46" t="s">
        <v>201</v>
      </c>
    </row>
    <row r="3419" spans="1:30">
      <c r="A3419" s="46">
        <v>273</v>
      </c>
      <c r="B3419" s="46" t="s">
        <v>8522</v>
      </c>
      <c r="C3419" s="46" t="s">
        <v>229</v>
      </c>
      <c r="D3419" s="46" t="s">
        <v>230</v>
      </c>
      <c r="E3419" s="46" t="s">
        <v>8480</v>
      </c>
      <c r="F3419" s="46" t="s">
        <v>8664</v>
      </c>
      <c r="G3419" s="44" t="s">
        <v>8665</v>
      </c>
      <c r="H3419" s="44" t="s">
        <v>8</v>
      </c>
      <c r="I3419" s="46" t="s">
        <v>8988</v>
      </c>
      <c r="J3419" s="44" t="s">
        <v>8989</v>
      </c>
      <c r="N3419" s="46" t="s">
        <v>186</v>
      </c>
      <c r="O3419" s="46" t="s">
        <v>187</v>
      </c>
      <c r="P3419" s="46" t="s">
        <v>193</v>
      </c>
      <c r="Q3419" s="46" t="s">
        <v>7</v>
      </c>
      <c r="R3419" s="46" t="s">
        <v>4</v>
      </c>
      <c r="W3419" s="46" t="s">
        <v>189</v>
      </c>
      <c r="AD3419" s="46" t="s">
        <v>201</v>
      </c>
    </row>
    <row r="3420" spans="1:30">
      <c r="A3420" s="46">
        <v>274</v>
      </c>
      <c r="B3420" s="46" t="s">
        <v>8522</v>
      </c>
      <c r="C3420" s="46" t="s">
        <v>229</v>
      </c>
      <c r="D3420" s="46" t="s">
        <v>230</v>
      </c>
      <c r="E3420" s="46" t="s">
        <v>8480</v>
      </c>
      <c r="F3420" s="46" t="s">
        <v>8664</v>
      </c>
      <c r="G3420" s="44" t="s">
        <v>8665</v>
      </c>
      <c r="H3420" s="44" t="s">
        <v>192</v>
      </c>
      <c r="I3420" s="46" t="s">
        <v>8990</v>
      </c>
      <c r="J3420" s="44" t="s">
        <v>8991</v>
      </c>
      <c r="N3420" s="46" t="s">
        <v>186</v>
      </c>
      <c r="O3420" s="46" t="s">
        <v>187</v>
      </c>
      <c r="P3420" s="46" t="s">
        <v>193</v>
      </c>
      <c r="Q3420" s="46" t="s">
        <v>7</v>
      </c>
      <c r="R3420" s="46" t="s">
        <v>4</v>
      </c>
      <c r="W3420" s="46" t="s">
        <v>189</v>
      </c>
      <c r="AD3420" s="46" t="s">
        <v>201</v>
      </c>
    </row>
    <row r="3421" spans="1:30">
      <c r="A3421" s="46">
        <v>275</v>
      </c>
      <c r="B3421" s="46" t="s">
        <v>8522</v>
      </c>
      <c r="C3421" s="46" t="s">
        <v>229</v>
      </c>
      <c r="D3421" s="46" t="s">
        <v>230</v>
      </c>
      <c r="E3421" s="46" t="s">
        <v>8480</v>
      </c>
      <c r="F3421" s="46" t="s">
        <v>8625</v>
      </c>
      <c r="G3421" s="44" t="s">
        <v>8671</v>
      </c>
      <c r="H3421" s="44" t="s">
        <v>3</v>
      </c>
      <c r="I3421" s="46" t="s">
        <v>8670</v>
      </c>
      <c r="J3421" s="44" t="s">
        <v>8992</v>
      </c>
      <c r="N3421" s="46" t="s">
        <v>186</v>
      </c>
      <c r="O3421" s="46" t="s">
        <v>187</v>
      </c>
      <c r="P3421" s="46" t="s">
        <v>193</v>
      </c>
      <c r="Q3421" s="46" t="s">
        <v>7</v>
      </c>
      <c r="R3421" s="46" t="s">
        <v>4</v>
      </c>
      <c r="W3421" s="46" t="s">
        <v>189</v>
      </c>
      <c r="AD3421" s="46" t="s">
        <v>201</v>
      </c>
    </row>
    <row r="3422" spans="1:30">
      <c r="A3422" s="46">
        <v>276</v>
      </c>
      <c r="B3422" s="46" t="s">
        <v>8522</v>
      </c>
      <c r="C3422" s="46" t="s">
        <v>229</v>
      </c>
      <c r="D3422" s="46" t="s">
        <v>230</v>
      </c>
      <c r="E3422" s="46" t="s">
        <v>8480</v>
      </c>
      <c r="F3422" s="46" t="s">
        <v>8670</v>
      </c>
      <c r="G3422" s="44" t="s">
        <v>8671</v>
      </c>
      <c r="H3422" s="44" t="s">
        <v>3</v>
      </c>
      <c r="I3422" s="46" t="s">
        <v>8993</v>
      </c>
      <c r="J3422" s="44" t="s">
        <v>8994</v>
      </c>
      <c r="N3422" s="46" t="s">
        <v>203</v>
      </c>
      <c r="O3422" s="46" t="s">
        <v>187</v>
      </c>
      <c r="P3422" s="46" t="s">
        <v>200</v>
      </c>
      <c r="Q3422" s="46" t="s">
        <v>7</v>
      </c>
      <c r="R3422" s="46" t="s">
        <v>4</v>
      </c>
      <c r="W3422" s="46" t="s">
        <v>201</v>
      </c>
      <c r="AD3422" s="46" t="s">
        <v>201</v>
      </c>
    </row>
    <row r="3423" spans="1:30">
      <c r="A3423" s="46">
        <v>277</v>
      </c>
      <c r="B3423" s="46" t="s">
        <v>8522</v>
      </c>
      <c r="C3423" s="46" t="s">
        <v>229</v>
      </c>
      <c r="D3423" s="46" t="s">
        <v>230</v>
      </c>
      <c r="E3423" s="46" t="s">
        <v>8480</v>
      </c>
      <c r="F3423" s="46" t="s">
        <v>8670</v>
      </c>
      <c r="G3423" s="44" t="s">
        <v>8671</v>
      </c>
      <c r="H3423" s="44" t="s">
        <v>8</v>
      </c>
      <c r="I3423" s="46" t="s">
        <v>8995</v>
      </c>
      <c r="J3423" s="44" t="s">
        <v>8996</v>
      </c>
      <c r="N3423" s="46" t="s">
        <v>186</v>
      </c>
      <c r="O3423" s="46" t="s">
        <v>187</v>
      </c>
      <c r="P3423" s="46" t="s">
        <v>193</v>
      </c>
      <c r="Q3423" s="46" t="s">
        <v>7</v>
      </c>
      <c r="R3423" s="46" t="s">
        <v>4</v>
      </c>
      <c r="W3423" s="46" t="s">
        <v>189</v>
      </c>
      <c r="AD3423" s="46" t="s">
        <v>201</v>
      </c>
    </row>
    <row r="3424" spans="1:30">
      <c r="A3424" s="46">
        <v>278</v>
      </c>
      <c r="B3424" s="46" t="s">
        <v>8522</v>
      </c>
      <c r="C3424" s="46" t="s">
        <v>229</v>
      </c>
      <c r="D3424" s="46" t="s">
        <v>230</v>
      </c>
      <c r="E3424" s="46" t="s">
        <v>8480</v>
      </c>
      <c r="F3424" s="46" t="s">
        <v>8670</v>
      </c>
      <c r="G3424" s="44" t="s">
        <v>8671</v>
      </c>
      <c r="H3424" s="44" t="s">
        <v>8</v>
      </c>
      <c r="I3424" s="46" t="s">
        <v>8993</v>
      </c>
      <c r="J3424" s="44" t="s">
        <v>8994</v>
      </c>
      <c r="N3424" s="46" t="s">
        <v>186</v>
      </c>
      <c r="O3424" s="46" t="s">
        <v>187</v>
      </c>
      <c r="P3424" s="46" t="s">
        <v>193</v>
      </c>
      <c r="Q3424" s="46" t="s">
        <v>7</v>
      </c>
      <c r="R3424" s="46" t="s">
        <v>4</v>
      </c>
      <c r="W3424" s="46" t="s">
        <v>189</v>
      </c>
      <c r="AD3424" s="46" t="s">
        <v>201</v>
      </c>
    </row>
    <row r="3425" spans="1:30">
      <c r="A3425" s="46">
        <v>279</v>
      </c>
      <c r="B3425" s="46" t="s">
        <v>8522</v>
      </c>
      <c r="C3425" s="46" t="s">
        <v>229</v>
      </c>
      <c r="D3425" s="46" t="s">
        <v>230</v>
      </c>
      <c r="E3425" s="46" t="s">
        <v>8480</v>
      </c>
      <c r="F3425" s="46" t="s">
        <v>8670</v>
      </c>
      <c r="G3425" s="44" t="s">
        <v>8671</v>
      </c>
      <c r="H3425" s="44" t="s">
        <v>192</v>
      </c>
      <c r="I3425" s="46" t="s">
        <v>5989</v>
      </c>
      <c r="J3425" s="44" t="s">
        <v>8997</v>
      </c>
      <c r="N3425" s="46" t="s">
        <v>186</v>
      </c>
      <c r="O3425" s="46" t="s">
        <v>187</v>
      </c>
      <c r="P3425" s="46" t="s">
        <v>188</v>
      </c>
      <c r="Q3425" s="46" t="s">
        <v>7</v>
      </c>
      <c r="R3425" s="46" t="s">
        <v>4</v>
      </c>
      <c r="W3425" s="46" t="s">
        <v>189</v>
      </c>
      <c r="AD3425" s="46" t="s">
        <v>201</v>
      </c>
    </row>
    <row r="3426" spans="1:30">
      <c r="A3426" s="46">
        <v>280</v>
      </c>
      <c r="B3426" s="46" t="s">
        <v>8522</v>
      </c>
      <c r="C3426" s="46" t="s">
        <v>229</v>
      </c>
      <c r="D3426" s="46" t="s">
        <v>230</v>
      </c>
      <c r="E3426" s="46" t="s">
        <v>8480</v>
      </c>
      <c r="F3426" s="46" t="s">
        <v>8659</v>
      </c>
      <c r="G3426" s="44" t="s">
        <v>8660</v>
      </c>
      <c r="H3426" s="44" t="s">
        <v>3</v>
      </c>
      <c r="I3426" s="46" t="s">
        <v>8998</v>
      </c>
      <c r="J3426" s="44" t="s">
        <v>8999</v>
      </c>
      <c r="N3426" s="46" t="s">
        <v>203</v>
      </c>
      <c r="O3426" s="46" t="s">
        <v>187</v>
      </c>
      <c r="P3426" s="46" t="s">
        <v>200</v>
      </c>
      <c r="Q3426" s="46" t="s">
        <v>7</v>
      </c>
      <c r="R3426" s="46" t="s">
        <v>7</v>
      </c>
      <c r="W3426" s="46" t="s">
        <v>201</v>
      </c>
      <c r="AD3426" s="46" t="s">
        <v>201</v>
      </c>
    </row>
    <row r="3427" spans="1:30">
      <c r="A3427" s="46">
        <v>281</v>
      </c>
      <c r="B3427" s="46" t="s">
        <v>8522</v>
      </c>
      <c r="C3427" s="46" t="s">
        <v>229</v>
      </c>
      <c r="D3427" s="46" t="s">
        <v>230</v>
      </c>
      <c r="E3427" s="46" t="s">
        <v>8480</v>
      </c>
      <c r="F3427" s="46" t="s">
        <v>8659</v>
      </c>
      <c r="G3427" s="44" t="s">
        <v>8660</v>
      </c>
      <c r="H3427" s="44" t="s">
        <v>5</v>
      </c>
      <c r="I3427" s="46" t="s">
        <v>9000</v>
      </c>
      <c r="J3427" s="44" t="s">
        <v>9001</v>
      </c>
      <c r="N3427" s="46" t="s">
        <v>186</v>
      </c>
      <c r="O3427" s="46" t="s">
        <v>187</v>
      </c>
      <c r="P3427" s="46" t="s">
        <v>200</v>
      </c>
      <c r="Q3427" s="46" t="s">
        <v>7</v>
      </c>
      <c r="R3427" s="46" t="s">
        <v>7</v>
      </c>
      <c r="W3427" s="46" t="s">
        <v>201</v>
      </c>
      <c r="AD3427" s="46" t="s">
        <v>201</v>
      </c>
    </row>
    <row r="3428" spans="1:30">
      <c r="A3428" s="46">
        <v>282</v>
      </c>
      <c r="B3428" s="46" t="s">
        <v>8522</v>
      </c>
      <c r="C3428" s="46" t="s">
        <v>229</v>
      </c>
      <c r="D3428" s="46" t="s">
        <v>230</v>
      </c>
      <c r="E3428" s="46" t="s">
        <v>8480</v>
      </c>
      <c r="F3428" s="46" t="s">
        <v>8625</v>
      </c>
      <c r="G3428" s="44" t="s">
        <v>8663</v>
      </c>
      <c r="H3428" s="44" t="s">
        <v>3</v>
      </c>
      <c r="I3428" s="46" t="s">
        <v>8662</v>
      </c>
      <c r="J3428" s="44" t="s">
        <v>9002</v>
      </c>
      <c r="N3428" s="46" t="s">
        <v>186</v>
      </c>
      <c r="O3428" s="46" t="s">
        <v>187</v>
      </c>
      <c r="P3428" s="46" t="s">
        <v>188</v>
      </c>
      <c r="Q3428" s="46" t="s">
        <v>7</v>
      </c>
      <c r="R3428" s="46" t="s">
        <v>7</v>
      </c>
      <c r="W3428" s="46" t="s">
        <v>189</v>
      </c>
      <c r="AD3428" s="46" t="s">
        <v>201</v>
      </c>
    </row>
    <row r="3429" spans="1:30">
      <c r="A3429" s="46">
        <v>283</v>
      </c>
      <c r="B3429" s="46" t="s">
        <v>8522</v>
      </c>
      <c r="C3429" s="46" t="s">
        <v>229</v>
      </c>
      <c r="D3429" s="46" t="s">
        <v>230</v>
      </c>
      <c r="E3429" s="46" t="s">
        <v>8480</v>
      </c>
      <c r="F3429" s="46" t="s">
        <v>8662</v>
      </c>
      <c r="G3429" s="44" t="s">
        <v>8663</v>
      </c>
      <c r="H3429" s="44" t="s">
        <v>8</v>
      </c>
      <c r="I3429" s="46" t="s">
        <v>9003</v>
      </c>
      <c r="J3429" s="44" t="s">
        <v>9004</v>
      </c>
      <c r="N3429" s="46" t="s">
        <v>186</v>
      </c>
      <c r="O3429" s="46" t="s">
        <v>187</v>
      </c>
      <c r="P3429" s="46" t="s">
        <v>200</v>
      </c>
      <c r="Q3429" s="46" t="s">
        <v>7</v>
      </c>
      <c r="R3429" s="46" t="s">
        <v>7</v>
      </c>
      <c r="W3429" s="46" t="s">
        <v>201</v>
      </c>
      <c r="AD3429" s="46" t="s">
        <v>201</v>
      </c>
    </row>
    <row r="3430" spans="1:30">
      <c r="A3430" s="46">
        <v>284</v>
      </c>
      <c r="B3430" s="46" t="s">
        <v>8522</v>
      </c>
      <c r="C3430" s="46" t="s">
        <v>229</v>
      </c>
      <c r="D3430" s="46" t="s">
        <v>230</v>
      </c>
      <c r="E3430" s="46" t="s">
        <v>8480</v>
      </c>
      <c r="F3430" s="46" t="s">
        <v>8666</v>
      </c>
      <c r="G3430" s="44" t="s">
        <v>8669</v>
      </c>
      <c r="H3430" s="44" t="s">
        <v>3</v>
      </c>
      <c r="I3430" s="46" t="s">
        <v>8668</v>
      </c>
      <c r="J3430" s="44" t="s">
        <v>9005</v>
      </c>
      <c r="N3430" s="46" t="s">
        <v>186</v>
      </c>
      <c r="O3430" s="46" t="s">
        <v>187</v>
      </c>
      <c r="P3430" s="46" t="s">
        <v>188</v>
      </c>
      <c r="Q3430" s="46" t="s">
        <v>7</v>
      </c>
      <c r="R3430" s="46" t="s">
        <v>7</v>
      </c>
      <c r="W3430" s="46" t="s">
        <v>189</v>
      </c>
      <c r="AD3430" s="46" t="s">
        <v>201</v>
      </c>
    </row>
    <row r="3431" spans="1:30">
      <c r="A3431" s="46">
        <v>285</v>
      </c>
      <c r="B3431" s="46" t="s">
        <v>8522</v>
      </c>
      <c r="C3431" s="46" t="s">
        <v>229</v>
      </c>
      <c r="D3431" s="46" t="s">
        <v>230</v>
      </c>
      <c r="E3431" s="46" t="s">
        <v>8480</v>
      </c>
      <c r="F3431" s="46" t="s">
        <v>8666</v>
      </c>
      <c r="G3431" s="44" t="s">
        <v>8669</v>
      </c>
      <c r="H3431" s="44" t="s">
        <v>8</v>
      </c>
      <c r="I3431" s="46" t="s">
        <v>9006</v>
      </c>
      <c r="J3431" s="44" t="s">
        <v>9007</v>
      </c>
      <c r="N3431" s="46" t="s">
        <v>186</v>
      </c>
      <c r="O3431" s="46" t="s">
        <v>187</v>
      </c>
      <c r="P3431" s="46" t="s">
        <v>188</v>
      </c>
      <c r="Q3431" s="46" t="s">
        <v>7</v>
      </c>
      <c r="R3431" s="46" t="s">
        <v>7</v>
      </c>
      <c r="W3431" s="46" t="s">
        <v>189</v>
      </c>
      <c r="AD3431" s="46" t="s">
        <v>201</v>
      </c>
    </row>
    <row r="3432" spans="1:30">
      <c r="A3432" s="46">
        <v>286</v>
      </c>
      <c r="B3432" s="46" t="s">
        <v>8522</v>
      </c>
      <c r="C3432" s="46" t="s">
        <v>420</v>
      </c>
      <c r="D3432" s="46" t="s">
        <v>230</v>
      </c>
      <c r="E3432" s="46" t="s">
        <v>8480</v>
      </c>
      <c r="F3432" s="46" t="s">
        <v>8683</v>
      </c>
      <c r="G3432" s="44" t="s">
        <v>8684</v>
      </c>
      <c r="H3432" s="44" t="s">
        <v>3</v>
      </c>
      <c r="I3432" s="46" t="s">
        <v>1661</v>
      </c>
      <c r="J3432" s="44" t="s">
        <v>9008</v>
      </c>
      <c r="N3432" s="46" t="s">
        <v>203</v>
      </c>
      <c r="O3432" s="46" t="s">
        <v>187</v>
      </c>
      <c r="P3432" s="46" t="s">
        <v>188</v>
      </c>
      <c r="Q3432" s="46" t="s">
        <v>7</v>
      </c>
      <c r="R3432" s="46" t="s">
        <v>4</v>
      </c>
      <c r="W3432" s="46" t="s">
        <v>189</v>
      </c>
      <c r="AD3432" s="46" t="s">
        <v>201</v>
      </c>
    </row>
    <row r="3433" spans="1:30">
      <c r="A3433" s="46">
        <v>287</v>
      </c>
      <c r="B3433" s="46" t="s">
        <v>8522</v>
      </c>
      <c r="C3433" s="46" t="s">
        <v>420</v>
      </c>
      <c r="D3433" s="46" t="s">
        <v>230</v>
      </c>
      <c r="E3433" s="46" t="s">
        <v>8480</v>
      </c>
      <c r="F3433" s="46" t="s">
        <v>9009</v>
      </c>
      <c r="G3433" s="44" t="s">
        <v>8688</v>
      </c>
      <c r="H3433" s="44" t="s">
        <v>3</v>
      </c>
      <c r="I3433" s="46" t="s">
        <v>8687</v>
      </c>
      <c r="J3433" s="44" t="s">
        <v>9010</v>
      </c>
      <c r="N3433" s="46" t="s">
        <v>186</v>
      </c>
      <c r="O3433" s="46" t="s">
        <v>187</v>
      </c>
      <c r="P3433" s="46" t="s">
        <v>188</v>
      </c>
      <c r="Q3433" s="46" t="s">
        <v>7</v>
      </c>
      <c r="R3433" s="46" t="s">
        <v>7</v>
      </c>
      <c r="W3433" s="46" t="s">
        <v>189</v>
      </c>
      <c r="AD3433" s="46" t="s">
        <v>201</v>
      </c>
    </row>
    <row r="3434" spans="1:30">
      <c r="A3434" s="46">
        <v>288</v>
      </c>
      <c r="B3434" s="46" t="s">
        <v>8522</v>
      </c>
      <c r="C3434" s="46" t="s">
        <v>420</v>
      </c>
      <c r="D3434" s="46" t="s">
        <v>230</v>
      </c>
      <c r="E3434" s="46" t="s">
        <v>8480</v>
      </c>
      <c r="F3434" s="46" t="s">
        <v>8687</v>
      </c>
      <c r="G3434" s="44" t="s">
        <v>8688</v>
      </c>
      <c r="H3434" s="44" t="s">
        <v>192</v>
      </c>
      <c r="I3434" s="46" t="s">
        <v>9011</v>
      </c>
      <c r="J3434" s="44" t="s">
        <v>9012</v>
      </c>
      <c r="N3434" s="46" t="s">
        <v>186</v>
      </c>
      <c r="O3434" s="46" t="s">
        <v>187</v>
      </c>
      <c r="P3434" s="46" t="s">
        <v>188</v>
      </c>
      <c r="Q3434" s="46" t="s">
        <v>7</v>
      </c>
      <c r="R3434" s="46" t="s">
        <v>7</v>
      </c>
      <c r="W3434" s="46" t="s">
        <v>189</v>
      </c>
      <c r="AD3434" s="46" t="s">
        <v>201</v>
      </c>
    </row>
    <row r="3435" spans="1:30">
      <c r="A3435" s="46">
        <v>289</v>
      </c>
      <c r="B3435" s="46" t="s">
        <v>8522</v>
      </c>
      <c r="C3435" s="46" t="s">
        <v>420</v>
      </c>
      <c r="D3435" s="46" t="s">
        <v>230</v>
      </c>
      <c r="E3435" s="46" t="s">
        <v>8480</v>
      </c>
      <c r="F3435" s="46" t="s">
        <v>8687</v>
      </c>
      <c r="G3435" s="44" t="s">
        <v>8688</v>
      </c>
      <c r="H3435" s="44" t="s">
        <v>192</v>
      </c>
      <c r="I3435" s="46" t="s">
        <v>9013</v>
      </c>
      <c r="J3435" s="44" t="s">
        <v>9014</v>
      </c>
      <c r="N3435" s="46" t="s">
        <v>186</v>
      </c>
      <c r="O3435" s="46" t="s">
        <v>187</v>
      </c>
      <c r="P3435" s="46" t="s">
        <v>188</v>
      </c>
      <c r="Q3435" s="46" t="s">
        <v>7</v>
      </c>
      <c r="R3435" s="46" t="s">
        <v>7</v>
      </c>
      <c r="W3435" s="46" t="s">
        <v>189</v>
      </c>
      <c r="AD3435" s="46" t="s">
        <v>201</v>
      </c>
    </row>
    <row r="3436" spans="1:30">
      <c r="A3436" s="46">
        <v>290</v>
      </c>
      <c r="B3436" s="46" t="s">
        <v>8522</v>
      </c>
      <c r="C3436" s="46" t="s">
        <v>420</v>
      </c>
      <c r="D3436" s="46" t="s">
        <v>230</v>
      </c>
      <c r="E3436" s="46" t="s">
        <v>8480</v>
      </c>
      <c r="F3436" s="46" t="s">
        <v>9009</v>
      </c>
      <c r="G3436" s="44" t="s">
        <v>8690</v>
      </c>
      <c r="H3436" s="44" t="s">
        <v>3</v>
      </c>
      <c r="I3436" s="46" t="s">
        <v>8689</v>
      </c>
      <c r="J3436" s="44" t="s">
        <v>9015</v>
      </c>
      <c r="N3436" s="46" t="s">
        <v>186</v>
      </c>
      <c r="O3436" s="46" t="s">
        <v>187</v>
      </c>
      <c r="P3436" s="46" t="s">
        <v>188</v>
      </c>
      <c r="Q3436" s="46" t="s">
        <v>7</v>
      </c>
      <c r="R3436" s="46" t="s">
        <v>7</v>
      </c>
      <c r="W3436" s="46" t="s">
        <v>189</v>
      </c>
      <c r="AD3436" s="46" t="s">
        <v>201</v>
      </c>
    </row>
    <row r="3437" spans="1:30">
      <c r="A3437" s="46">
        <v>291</v>
      </c>
      <c r="B3437" s="46" t="s">
        <v>8522</v>
      </c>
      <c r="C3437" s="46" t="s">
        <v>420</v>
      </c>
      <c r="D3437" s="46" t="s">
        <v>230</v>
      </c>
      <c r="E3437" s="46" t="s">
        <v>8480</v>
      </c>
      <c r="F3437" s="46" t="s">
        <v>8689</v>
      </c>
      <c r="G3437" s="44" t="s">
        <v>8690</v>
      </c>
      <c r="H3437" s="44" t="s">
        <v>3</v>
      </c>
      <c r="I3437" s="46" t="s">
        <v>9016</v>
      </c>
      <c r="J3437" s="44" t="s">
        <v>9017</v>
      </c>
      <c r="N3437" s="46" t="s">
        <v>203</v>
      </c>
      <c r="O3437" s="46" t="s">
        <v>187</v>
      </c>
      <c r="P3437" s="46" t="s">
        <v>200</v>
      </c>
      <c r="Q3437" s="46" t="s">
        <v>7</v>
      </c>
      <c r="R3437" s="46" t="s">
        <v>7</v>
      </c>
      <c r="W3437" s="46" t="s">
        <v>201</v>
      </c>
      <c r="AD3437" s="46" t="s">
        <v>201</v>
      </c>
    </row>
    <row r="3438" spans="1:30">
      <c r="A3438" s="46">
        <v>292</v>
      </c>
      <c r="B3438" s="46" t="s">
        <v>8522</v>
      </c>
      <c r="C3438" s="46" t="s">
        <v>420</v>
      </c>
      <c r="D3438" s="46" t="s">
        <v>230</v>
      </c>
      <c r="E3438" s="46" t="s">
        <v>8480</v>
      </c>
      <c r="F3438" s="46" t="s">
        <v>9009</v>
      </c>
      <c r="G3438" s="44" t="s">
        <v>8682</v>
      </c>
      <c r="H3438" s="44" t="s">
        <v>3</v>
      </c>
      <c r="I3438" s="46" t="s">
        <v>9018</v>
      </c>
      <c r="J3438" s="44" t="s">
        <v>9019</v>
      </c>
      <c r="N3438" s="46" t="s">
        <v>186</v>
      </c>
      <c r="O3438" s="46" t="s">
        <v>187</v>
      </c>
      <c r="P3438" s="46" t="s">
        <v>188</v>
      </c>
      <c r="Q3438" s="46" t="s">
        <v>7</v>
      </c>
      <c r="R3438" s="46" t="s">
        <v>4</v>
      </c>
      <c r="W3438" s="46" t="s">
        <v>189</v>
      </c>
      <c r="AD3438" s="46" t="s">
        <v>201</v>
      </c>
    </row>
    <row r="3439" spans="1:30">
      <c r="A3439" s="46">
        <v>293</v>
      </c>
      <c r="B3439" s="46" t="s">
        <v>8522</v>
      </c>
      <c r="C3439" s="46" t="s">
        <v>420</v>
      </c>
      <c r="D3439" s="46" t="s">
        <v>230</v>
      </c>
      <c r="E3439" s="46" t="s">
        <v>8480</v>
      </c>
      <c r="F3439" s="46" t="s">
        <v>9009</v>
      </c>
      <c r="G3439" s="44" t="s">
        <v>8686</v>
      </c>
      <c r="H3439" s="44" t="s">
        <v>3</v>
      </c>
      <c r="I3439" s="46" t="s">
        <v>8685</v>
      </c>
      <c r="J3439" s="44" t="s">
        <v>9020</v>
      </c>
      <c r="N3439" s="46" t="s">
        <v>186</v>
      </c>
      <c r="O3439" s="46" t="s">
        <v>187</v>
      </c>
      <c r="P3439" s="46" t="s">
        <v>188</v>
      </c>
      <c r="Q3439" s="46" t="s">
        <v>7</v>
      </c>
      <c r="R3439" s="46" t="s">
        <v>7</v>
      </c>
      <c r="W3439" s="46" t="s">
        <v>189</v>
      </c>
      <c r="AD3439" s="46" t="s">
        <v>201</v>
      </c>
    </row>
    <row r="3440" spans="1:30">
      <c r="A3440" s="46">
        <v>294</v>
      </c>
      <c r="B3440" s="46" t="s">
        <v>8522</v>
      </c>
      <c r="C3440" s="46" t="s">
        <v>420</v>
      </c>
      <c r="D3440" s="46" t="s">
        <v>230</v>
      </c>
      <c r="E3440" s="46" t="s">
        <v>8480</v>
      </c>
      <c r="F3440" s="46" t="s">
        <v>8685</v>
      </c>
      <c r="G3440" s="44" t="s">
        <v>8686</v>
      </c>
      <c r="H3440" s="44" t="s">
        <v>3</v>
      </c>
      <c r="I3440" s="46" t="s">
        <v>9021</v>
      </c>
      <c r="J3440" s="44" t="s">
        <v>9022</v>
      </c>
      <c r="N3440" s="46" t="s">
        <v>203</v>
      </c>
      <c r="O3440" s="46" t="s">
        <v>187</v>
      </c>
      <c r="P3440" s="46" t="s">
        <v>200</v>
      </c>
      <c r="Q3440" s="46" t="s">
        <v>7</v>
      </c>
      <c r="R3440" s="46" t="s">
        <v>7</v>
      </c>
      <c r="W3440" s="46" t="s">
        <v>201</v>
      </c>
      <c r="AD3440" s="46" t="s">
        <v>201</v>
      </c>
    </row>
    <row r="3441" spans="1:30">
      <c r="A3441" s="46">
        <v>295</v>
      </c>
      <c r="B3441" s="46" t="s">
        <v>8522</v>
      </c>
      <c r="C3441" s="46" t="s">
        <v>420</v>
      </c>
      <c r="D3441" s="46" t="s">
        <v>230</v>
      </c>
      <c r="E3441" s="46" t="s">
        <v>8480</v>
      </c>
      <c r="F3441" s="46" t="s">
        <v>8685</v>
      </c>
      <c r="G3441" s="44" t="s">
        <v>8686</v>
      </c>
      <c r="H3441" s="44" t="s">
        <v>8</v>
      </c>
      <c r="I3441" s="46" t="s">
        <v>9023</v>
      </c>
      <c r="J3441" s="44" t="s">
        <v>9024</v>
      </c>
      <c r="N3441" s="46" t="s">
        <v>186</v>
      </c>
      <c r="O3441" s="46" t="s">
        <v>187</v>
      </c>
      <c r="P3441" s="46" t="s">
        <v>200</v>
      </c>
      <c r="Q3441" s="46" t="s">
        <v>7</v>
      </c>
      <c r="R3441" s="46" t="s">
        <v>7</v>
      </c>
      <c r="W3441" s="46" t="s">
        <v>201</v>
      </c>
      <c r="AD3441" s="46" t="s">
        <v>201</v>
      </c>
    </row>
    <row r="3442" spans="1:30">
      <c r="A3442" s="46">
        <v>296</v>
      </c>
      <c r="B3442" s="46" t="s">
        <v>8522</v>
      </c>
      <c r="C3442" s="46" t="s">
        <v>420</v>
      </c>
      <c r="D3442" s="46" t="s">
        <v>230</v>
      </c>
      <c r="E3442" s="46" t="s">
        <v>8480</v>
      </c>
      <c r="F3442" s="46" t="s">
        <v>9025</v>
      </c>
      <c r="G3442" s="44" t="s">
        <v>8694</v>
      </c>
      <c r="H3442" s="44" t="s">
        <v>3</v>
      </c>
      <c r="I3442" s="46" t="s">
        <v>8693</v>
      </c>
      <c r="J3442" s="44" t="s">
        <v>9026</v>
      </c>
      <c r="N3442" s="46" t="s">
        <v>203</v>
      </c>
      <c r="O3442" s="46" t="s">
        <v>187</v>
      </c>
      <c r="P3442" s="46" t="s">
        <v>188</v>
      </c>
      <c r="Q3442" s="46" t="s">
        <v>7</v>
      </c>
      <c r="R3442" s="46" t="s">
        <v>7</v>
      </c>
      <c r="W3442" s="46" t="s">
        <v>189</v>
      </c>
      <c r="AD3442" s="46" t="s">
        <v>201</v>
      </c>
    </row>
    <row r="3443" spans="1:30">
      <c r="A3443" s="46">
        <v>297</v>
      </c>
      <c r="B3443" s="46" t="s">
        <v>8522</v>
      </c>
      <c r="C3443" s="46" t="s">
        <v>420</v>
      </c>
      <c r="D3443" s="46" t="s">
        <v>230</v>
      </c>
      <c r="E3443" s="46" t="s">
        <v>8480</v>
      </c>
      <c r="F3443" s="46" t="s">
        <v>9025</v>
      </c>
      <c r="G3443" s="44" t="s">
        <v>8697</v>
      </c>
      <c r="H3443" s="44" t="s">
        <v>3</v>
      </c>
      <c r="I3443" s="46" t="s">
        <v>8696</v>
      </c>
      <c r="J3443" s="44" t="s">
        <v>9027</v>
      </c>
      <c r="N3443" s="46" t="s">
        <v>186</v>
      </c>
      <c r="O3443" s="46" t="s">
        <v>187</v>
      </c>
      <c r="P3443" s="46" t="s">
        <v>188</v>
      </c>
      <c r="Q3443" s="46" t="s">
        <v>7</v>
      </c>
      <c r="R3443" s="46" t="s">
        <v>7</v>
      </c>
      <c r="W3443" s="46" t="s">
        <v>189</v>
      </c>
      <c r="AD3443" s="46" t="s">
        <v>201</v>
      </c>
    </row>
    <row r="3444" spans="1:30">
      <c r="A3444" s="46">
        <v>298</v>
      </c>
      <c r="B3444" s="46" t="s">
        <v>8522</v>
      </c>
      <c r="C3444" s="46" t="s">
        <v>420</v>
      </c>
      <c r="D3444" s="46" t="s">
        <v>230</v>
      </c>
      <c r="E3444" s="46" t="s">
        <v>8480</v>
      </c>
      <c r="F3444" s="46" t="s">
        <v>8696</v>
      </c>
      <c r="G3444" s="44" t="s">
        <v>8697</v>
      </c>
      <c r="H3444" s="44" t="s">
        <v>5</v>
      </c>
      <c r="I3444" s="46" t="s">
        <v>9028</v>
      </c>
      <c r="J3444" s="44" t="s">
        <v>9029</v>
      </c>
      <c r="N3444" s="46" t="s">
        <v>186</v>
      </c>
      <c r="O3444" s="46" t="s">
        <v>187</v>
      </c>
      <c r="P3444" s="46" t="s">
        <v>200</v>
      </c>
      <c r="Q3444" s="46" t="s">
        <v>7</v>
      </c>
      <c r="R3444" s="46" t="s">
        <v>7</v>
      </c>
      <c r="W3444" s="46" t="s">
        <v>201</v>
      </c>
      <c r="AD3444" s="46" t="s">
        <v>201</v>
      </c>
    </row>
    <row r="3445" spans="1:30">
      <c r="A3445" s="46">
        <v>299</v>
      </c>
      <c r="B3445" s="46" t="s">
        <v>8522</v>
      </c>
      <c r="C3445" s="46" t="s">
        <v>420</v>
      </c>
      <c r="D3445" s="46" t="s">
        <v>230</v>
      </c>
      <c r="E3445" s="46" t="s">
        <v>8480</v>
      </c>
      <c r="F3445" s="46" t="s">
        <v>9025</v>
      </c>
      <c r="G3445" s="44" t="s">
        <v>8699</v>
      </c>
      <c r="H3445" s="44" t="s">
        <v>3</v>
      </c>
      <c r="I3445" s="46" t="s">
        <v>8698</v>
      </c>
      <c r="J3445" s="44" t="s">
        <v>9030</v>
      </c>
      <c r="N3445" s="46" t="s">
        <v>186</v>
      </c>
      <c r="O3445" s="46" t="s">
        <v>187</v>
      </c>
      <c r="P3445" s="46" t="s">
        <v>188</v>
      </c>
      <c r="Q3445" s="46" t="s">
        <v>7</v>
      </c>
      <c r="R3445" s="46" t="s">
        <v>7</v>
      </c>
      <c r="W3445" s="46" t="s">
        <v>189</v>
      </c>
      <c r="AD3445" s="46" t="s">
        <v>201</v>
      </c>
    </row>
    <row r="3446" spans="1:30">
      <c r="A3446" s="46">
        <v>300</v>
      </c>
      <c r="B3446" s="46" t="s">
        <v>8522</v>
      </c>
      <c r="C3446" s="46" t="s">
        <v>420</v>
      </c>
      <c r="D3446" s="46" t="s">
        <v>230</v>
      </c>
      <c r="E3446" s="46" t="s">
        <v>8480</v>
      </c>
      <c r="F3446" s="46" t="s">
        <v>8698</v>
      </c>
      <c r="G3446" s="44" t="s">
        <v>8699</v>
      </c>
      <c r="H3446" s="44" t="s">
        <v>5</v>
      </c>
      <c r="I3446" s="46" t="s">
        <v>3551</v>
      </c>
      <c r="J3446" s="44" t="s">
        <v>9031</v>
      </c>
      <c r="N3446" s="46" t="s">
        <v>186</v>
      </c>
      <c r="O3446" s="46" t="s">
        <v>187</v>
      </c>
      <c r="P3446" s="46" t="s">
        <v>200</v>
      </c>
      <c r="Q3446" s="46" t="s">
        <v>7</v>
      </c>
      <c r="R3446" s="46" t="s">
        <v>7</v>
      </c>
      <c r="W3446" s="46" t="s">
        <v>201</v>
      </c>
      <c r="AD3446" s="46" t="s">
        <v>201</v>
      </c>
    </row>
    <row r="3447" spans="1:30">
      <c r="A3447" s="46">
        <v>301</v>
      </c>
      <c r="B3447" s="46" t="s">
        <v>8522</v>
      </c>
      <c r="C3447" s="46" t="s">
        <v>420</v>
      </c>
      <c r="D3447" s="46" t="s">
        <v>230</v>
      </c>
      <c r="E3447" s="46" t="s">
        <v>8480</v>
      </c>
      <c r="F3447" s="46" t="s">
        <v>8698</v>
      </c>
      <c r="G3447" s="44" t="s">
        <v>8699</v>
      </c>
      <c r="H3447" s="44" t="s">
        <v>5</v>
      </c>
      <c r="I3447" s="46" t="s">
        <v>9032</v>
      </c>
      <c r="J3447" s="44" t="s">
        <v>9033</v>
      </c>
      <c r="N3447" s="46" t="s">
        <v>186</v>
      </c>
      <c r="O3447" s="46" t="s">
        <v>187</v>
      </c>
      <c r="P3447" s="46" t="s">
        <v>200</v>
      </c>
      <c r="Q3447" s="46" t="s">
        <v>7</v>
      </c>
      <c r="R3447" s="46" t="s">
        <v>7</v>
      </c>
      <c r="W3447" s="46" t="s">
        <v>201</v>
      </c>
      <c r="AD3447" s="46" t="s">
        <v>201</v>
      </c>
    </row>
    <row r="3448" spans="1:30">
      <c r="A3448" s="46">
        <v>302</v>
      </c>
      <c r="B3448" s="46" t="s">
        <v>8522</v>
      </c>
      <c r="C3448" s="46" t="s">
        <v>8702</v>
      </c>
      <c r="D3448" s="46" t="s">
        <v>230</v>
      </c>
      <c r="E3448" s="46" t="s">
        <v>8480</v>
      </c>
      <c r="F3448" s="46" t="s">
        <v>8703</v>
      </c>
      <c r="G3448" s="44" t="s">
        <v>8704</v>
      </c>
      <c r="H3448" s="44" t="s">
        <v>3</v>
      </c>
      <c r="I3448" s="46" t="s">
        <v>9034</v>
      </c>
      <c r="J3448" s="44" t="s">
        <v>9035</v>
      </c>
      <c r="N3448" s="46" t="s">
        <v>203</v>
      </c>
      <c r="O3448" s="46" t="s">
        <v>187</v>
      </c>
      <c r="P3448" s="46" t="s">
        <v>188</v>
      </c>
      <c r="Q3448" s="46" t="s">
        <v>7</v>
      </c>
      <c r="R3448" s="46" t="s">
        <v>4</v>
      </c>
      <c r="W3448" s="46" t="s">
        <v>189</v>
      </c>
      <c r="AD3448" s="46" t="s">
        <v>201</v>
      </c>
    </row>
    <row r="3449" spans="1:30">
      <c r="A3449" s="46">
        <v>303</v>
      </c>
      <c r="B3449" s="46" t="s">
        <v>8522</v>
      </c>
      <c r="C3449" s="46" t="s">
        <v>8702</v>
      </c>
      <c r="D3449" s="46" t="s">
        <v>230</v>
      </c>
      <c r="E3449" s="46" t="s">
        <v>8480</v>
      </c>
      <c r="F3449" s="46" t="s">
        <v>8715</v>
      </c>
      <c r="G3449" s="44" t="s">
        <v>8707</v>
      </c>
      <c r="H3449" s="44" t="s">
        <v>3</v>
      </c>
      <c r="I3449" s="46" t="s">
        <v>8705</v>
      </c>
      <c r="J3449" s="44" t="s">
        <v>9036</v>
      </c>
      <c r="N3449" s="46" t="s">
        <v>186</v>
      </c>
      <c r="O3449" s="46" t="s">
        <v>187</v>
      </c>
      <c r="P3449" s="46" t="s">
        <v>200</v>
      </c>
      <c r="Q3449" s="46" t="s">
        <v>6</v>
      </c>
      <c r="R3449" s="46" t="s">
        <v>6</v>
      </c>
      <c r="W3449" s="46" t="s">
        <v>201</v>
      </c>
      <c r="AD3449" s="46" t="s">
        <v>201</v>
      </c>
    </row>
    <row r="3450" spans="1:30">
      <c r="A3450" s="46">
        <v>304</v>
      </c>
      <c r="B3450" s="46" t="s">
        <v>8522</v>
      </c>
      <c r="C3450" s="46" t="s">
        <v>8702</v>
      </c>
      <c r="D3450" s="46" t="s">
        <v>230</v>
      </c>
      <c r="E3450" s="46" t="s">
        <v>8480</v>
      </c>
      <c r="F3450" s="46" t="s">
        <v>8715</v>
      </c>
      <c r="G3450" s="44" t="s">
        <v>8706</v>
      </c>
      <c r="H3450" s="44" t="s">
        <v>3</v>
      </c>
      <c r="I3450" s="46" t="s">
        <v>8705</v>
      </c>
      <c r="J3450" s="44" t="s">
        <v>9036</v>
      </c>
      <c r="N3450" s="46" t="s">
        <v>186</v>
      </c>
      <c r="O3450" s="46" t="s">
        <v>187</v>
      </c>
      <c r="P3450" s="46" t="s">
        <v>200</v>
      </c>
      <c r="Q3450" s="46" t="s">
        <v>7</v>
      </c>
      <c r="R3450" s="46" t="s">
        <v>7</v>
      </c>
      <c r="W3450" s="46" t="s">
        <v>201</v>
      </c>
      <c r="AD3450" s="46" t="s">
        <v>201</v>
      </c>
    </row>
    <row r="3451" spans="1:30">
      <c r="A3451" s="46">
        <v>305</v>
      </c>
      <c r="B3451" s="46" t="s">
        <v>8522</v>
      </c>
      <c r="C3451" s="46" t="s">
        <v>8702</v>
      </c>
      <c r="D3451" s="46" t="s">
        <v>230</v>
      </c>
      <c r="E3451" s="46" t="s">
        <v>8480</v>
      </c>
      <c r="F3451" s="46" t="s">
        <v>9037</v>
      </c>
      <c r="G3451" s="44" t="s">
        <v>8709</v>
      </c>
      <c r="H3451" s="44" t="s">
        <v>3</v>
      </c>
      <c r="I3451" s="46" t="s">
        <v>8708</v>
      </c>
      <c r="J3451" s="44" t="s">
        <v>9038</v>
      </c>
      <c r="N3451" s="46" t="s">
        <v>186</v>
      </c>
      <c r="O3451" s="46" t="s">
        <v>187</v>
      </c>
      <c r="P3451" s="46" t="s">
        <v>193</v>
      </c>
      <c r="Q3451" s="46" t="s">
        <v>6</v>
      </c>
      <c r="R3451" s="46" t="s">
        <v>7</v>
      </c>
      <c r="W3451" s="46" t="s">
        <v>189</v>
      </c>
      <c r="AD3451" s="46" t="s">
        <v>201</v>
      </c>
    </row>
    <row r="3452" spans="1:30">
      <c r="A3452" s="46">
        <v>306</v>
      </c>
      <c r="B3452" s="46" t="s">
        <v>8522</v>
      </c>
      <c r="C3452" s="46" t="s">
        <v>8702</v>
      </c>
      <c r="D3452" s="46" t="s">
        <v>230</v>
      </c>
      <c r="E3452" s="46" t="s">
        <v>8480</v>
      </c>
      <c r="F3452" s="46" t="s">
        <v>8711</v>
      </c>
      <c r="G3452" s="44" t="s">
        <v>8712</v>
      </c>
      <c r="H3452" s="44" t="s">
        <v>8</v>
      </c>
      <c r="I3452" s="46" t="s">
        <v>9039</v>
      </c>
      <c r="J3452" s="44" t="s">
        <v>9040</v>
      </c>
      <c r="N3452" s="46" t="s">
        <v>186</v>
      </c>
      <c r="O3452" s="46" t="s">
        <v>187</v>
      </c>
      <c r="P3452" s="46" t="s">
        <v>193</v>
      </c>
      <c r="Q3452" s="46" t="s">
        <v>4</v>
      </c>
      <c r="R3452" s="46" t="s">
        <v>4</v>
      </c>
      <c r="W3452" s="46" t="s">
        <v>189</v>
      </c>
      <c r="AD3452" s="46" t="s">
        <v>201</v>
      </c>
    </row>
    <row r="3453" spans="1:30">
      <c r="A3453" s="46">
        <v>307</v>
      </c>
      <c r="B3453" s="46" t="s">
        <v>8522</v>
      </c>
      <c r="C3453" s="46" t="s">
        <v>8702</v>
      </c>
      <c r="D3453" s="46" t="s">
        <v>230</v>
      </c>
      <c r="E3453" s="46" t="s">
        <v>8480</v>
      </c>
      <c r="F3453" s="46" t="s">
        <v>8715</v>
      </c>
      <c r="G3453" s="44" t="s">
        <v>8712</v>
      </c>
      <c r="H3453" s="44" t="s">
        <v>3</v>
      </c>
      <c r="I3453" s="46" t="s">
        <v>8711</v>
      </c>
      <c r="J3453" s="44" t="s">
        <v>9041</v>
      </c>
      <c r="N3453" s="46" t="s">
        <v>186</v>
      </c>
      <c r="O3453" s="46" t="s">
        <v>187</v>
      </c>
      <c r="P3453" s="46" t="s">
        <v>188</v>
      </c>
      <c r="Q3453" s="46" t="s">
        <v>4</v>
      </c>
      <c r="R3453" s="46" t="s">
        <v>4</v>
      </c>
      <c r="W3453" s="46" t="s">
        <v>189</v>
      </c>
      <c r="AD3453" s="46" t="s">
        <v>201</v>
      </c>
    </row>
    <row r="3454" spans="1:30">
      <c r="A3454" s="46">
        <v>308</v>
      </c>
      <c r="B3454" s="46" t="s">
        <v>8522</v>
      </c>
      <c r="C3454" s="46" t="s">
        <v>8702</v>
      </c>
      <c r="D3454" s="46" t="s">
        <v>230</v>
      </c>
      <c r="E3454" s="46" t="s">
        <v>8480</v>
      </c>
      <c r="F3454" s="46" t="s">
        <v>8703</v>
      </c>
      <c r="G3454" s="44" t="s">
        <v>8714</v>
      </c>
      <c r="H3454" s="44" t="s">
        <v>3</v>
      </c>
      <c r="I3454" s="46" t="s">
        <v>8713</v>
      </c>
      <c r="J3454" s="44" t="s">
        <v>9042</v>
      </c>
      <c r="N3454" s="46" t="s">
        <v>186</v>
      </c>
      <c r="O3454" s="46" t="s">
        <v>187</v>
      </c>
      <c r="P3454" s="46" t="s">
        <v>188</v>
      </c>
      <c r="Q3454" s="46" t="s">
        <v>7</v>
      </c>
      <c r="R3454" s="46" t="s">
        <v>7</v>
      </c>
      <c r="W3454" s="46" t="s">
        <v>189</v>
      </c>
      <c r="AD3454" s="46" t="s">
        <v>201</v>
      </c>
    </row>
    <row r="3455" spans="1:30">
      <c r="A3455" s="46">
        <v>309</v>
      </c>
      <c r="B3455" s="46" t="s">
        <v>8522</v>
      </c>
      <c r="C3455" s="46" t="s">
        <v>8702</v>
      </c>
      <c r="D3455" s="46" t="s">
        <v>230</v>
      </c>
      <c r="E3455" s="46" t="s">
        <v>8480</v>
      </c>
      <c r="F3455" s="46" t="s">
        <v>8713</v>
      </c>
      <c r="G3455" s="44" t="s">
        <v>8714</v>
      </c>
      <c r="H3455" s="44" t="s">
        <v>3</v>
      </c>
      <c r="I3455" s="46" t="s">
        <v>9043</v>
      </c>
      <c r="J3455" s="44" t="s">
        <v>9044</v>
      </c>
      <c r="N3455" s="46" t="s">
        <v>203</v>
      </c>
      <c r="O3455" s="46" t="s">
        <v>187</v>
      </c>
      <c r="P3455" s="46" t="s">
        <v>200</v>
      </c>
      <c r="Q3455" s="46" t="s">
        <v>7</v>
      </c>
      <c r="R3455" s="46" t="s">
        <v>7</v>
      </c>
      <c r="W3455" s="46" t="s">
        <v>201</v>
      </c>
      <c r="AD3455" s="46" t="s">
        <v>201</v>
      </c>
    </row>
    <row r="3456" spans="1:30">
      <c r="A3456" s="46">
        <v>310</v>
      </c>
      <c r="B3456" s="46" t="s">
        <v>8522</v>
      </c>
      <c r="C3456" s="46" t="s">
        <v>8702</v>
      </c>
      <c r="D3456" s="46" t="s">
        <v>230</v>
      </c>
      <c r="E3456" s="46" t="s">
        <v>8480</v>
      </c>
      <c r="F3456" s="46" t="s">
        <v>8715</v>
      </c>
      <c r="G3456" s="44" t="s">
        <v>8718</v>
      </c>
      <c r="H3456" s="44" t="s">
        <v>3</v>
      </c>
      <c r="I3456" s="46" t="s">
        <v>8717</v>
      </c>
      <c r="J3456" s="44" t="s">
        <v>9045</v>
      </c>
      <c r="N3456" s="46" t="s">
        <v>186</v>
      </c>
      <c r="O3456" s="46" t="s">
        <v>187</v>
      </c>
      <c r="P3456" s="46" t="s">
        <v>193</v>
      </c>
      <c r="Q3456" s="46" t="s">
        <v>7</v>
      </c>
      <c r="R3456" s="46" t="s">
        <v>4</v>
      </c>
      <c r="W3456" s="46" t="s">
        <v>189</v>
      </c>
      <c r="AD3456" s="46" t="s">
        <v>201</v>
      </c>
    </row>
    <row r="3457" spans="1:30">
      <c r="A3457" s="46">
        <v>311</v>
      </c>
      <c r="B3457" s="46" t="s">
        <v>8522</v>
      </c>
      <c r="C3457" s="46" t="s">
        <v>8702</v>
      </c>
      <c r="D3457" s="46" t="s">
        <v>230</v>
      </c>
      <c r="E3457" s="46" t="s">
        <v>8480</v>
      </c>
      <c r="F3457" s="46" t="s">
        <v>8715</v>
      </c>
      <c r="G3457" s="44" t="s">
        <v>8718</v>
      </c>
      <c r="H3457" s="44" t="s">
        <v>3</v>
      </c>
      <c r="I3457" s="46" t="s">
        <v>9046</v>
      </c>
      <c r="J3457" s="44" t="s">
        <v>9047</v>
      </c>
      <c r="N3457" s="46" t="s">
        <v>203</v>
      </c>
      <c r="O3457" s="46" t="s">
        <v>187</v>
      </c>
      <c r="P3457" s="46" t="s">
        <v>193</v>
      </c>
      <c r="Q3457" s="46" t="s">
        <v>7</v>
      </c>
      <c r="R3457" s="46" t="s">
        <v>4</v>
      </c>
      <c r="W3457" s="46" t="s">
        <v>189</v>
      </c>
      <c r="AD3457" s="46" t="s">
        <v>201</v>
      </c>
    </row>
    <row r="3458" spans="1:30">
      <c r="A3458" s="46">
        <v>312</v>
      </c>
      <c r="B3458" s="46" t="s">
        <v>8522</v>
      </c>
      <c r="C3458" s="46" t="s">
        <v>8702</v>
      </c>
      <c r="D3458" s="46" t="s">
        <v>230</v>
      </c>
      <c r="E3458" s="46" t="s">
        <v>8480</v>
      </c>
      <c r="F3458" s="46" t="s">
        <v>8715</v>
      </c>
      <c r="G3458" s="44" t="s">
        <v>8718</v>
      </c>
      <c r="H3458" s="44" t="s">
        <v>9</v>
      </c>
      <c r="I3458" s="46" t="s">
        <v>9046</v>
      </c>
      <c r="J3458" s="44" t="s">
        <v>9047</v>
      </c>
      <c r="N3458" s="46" t="s">
        <v>186</v>
      </c>
      <c r="O3458" s="46" t="s">
        <v>187</v>
      </c>
      <c r="P3458" s="46" t="s">
        <v>193</v>
      </c>
      <c r="Q3458" s="46" t="s">
        <v>7</v>
      </c>
      <c r="R3458" s="46" t="s">
        <v>4</v>
      </c>
      <c r="W3458" s="46" t="s">
        <v>189</v>
      </c>
      <c r="AD3458" s="46" t="s">
        <v>201</v>
      </c>
    </row>
    <row r="3459" spans="1:30">
      <c r="A3459" s="46">
        <v>313</v>
      </c>
      <c r="B3459" s="46" t="s">
        <v>8522</v>
      </c>
      <c r="C3459" s="46" t="s">
        <v>8702</v>
      </c>
      <c r="D3459" s="46" t="s">
        <v>230</v>
      </c>
      <c r="E3459" s="46" t="s">
        <v>8480</v>
      </c>
      <c r="F3459" s="46" t="s">
        <v>8715</v>
      </c>
      <c r="G3459" s="44" t="s">
        <v>8718</v>
      </c>
      <c r="H3459" s="44" t="s">
        <v>9</v>
      </c>
      <c r="I3459" s="46" t="s">
        <v>9048</v>
      </c>
      <c r="J3459" s="44" t="s">
        <v>9049</v>
      </c>
      <c r="N3459" s="46" t="s">
        <v>186</v>
      </c>
      <c r="O3459" s="46" t="s">
        <v>187</v>
      </c>
      <c r="P3459" s="46" t="s">
        <v>188</v>
      </c>
      <c r="Q3459" s="46" t="s">
        <v>7</v>
      </c>
      <c r="R3459" s="46" t="s">
        <v>4</v>
      </c>
      <c r="W3459" s="46" t="s">
        <v>189</v>
      </c>
      <c r="AD3459" s="46" t="s">
        <v>201</v>
      </c>
    </row>
    <row r="3460" spans="1:30">
      <c r="A3460" s="46">
        <v>314</v>
      </c>
      <c r="B3460" s="46" t="s">
        <v>8522</v>
      </c>
      <c r="C3460" s="46" t="s">
        <v>8702</v>
      </c>
      <c r="D3460" s="46" t="s">
        <v>230</v>
      </c>
      <c r="E3460" s="46" t="s">
        <v>8480</v>
      </c>
      <c r="F3460" s="46" t="s">
        <v>8715</v>
      </c>
      <c r="G3460" s="44" t="s">
        <v>8718</v>
      </c>
      <c r="H3460" s="44" t="s">
        <v>9</v>
      </c>
      <c r="I3460" s="46" t="s">
        <v>9050</v>
      </c>
      <c r="J3460" s="44" t="s">
        <v>9051</v>
      </c>
      <c r="N3460" s="46" t="s">
        <v>186</v>
      </c>
      <c r="O3460" s="46" t="s">
        <v>187</v>
      </c>
      <c r="P3460" s="46" t="s">
        <v>193</v>
      </c>
      <c r="Q3460" s="46" t="s">
        <v>7</v>
      </c>
      <c r="R3460" s="46" t="s">
        <v>4</v>
      </c>
      <c r="W3460" s="46" t="s">
        <v>189</v>
      </c>
      <c r="AD3460" s="46" t="s">
        <v>201</v>
      </c>
    </row>
    <row r="3461" spans="1:30">
      <c r="A3461" s="46">
        <v>315</v>
      </c>
      <c r="B3461" s="46" t="s">
        <v>8522</v>
      </c>
      <c r="C3461" s="46" t="s">
        <v>8702</v>
      </c>
      <c r="D3461" s="46" t="s">
        <v>230</v>
      </c>
      <c r="E3461" s="46" t="s">
        <v>8480</v>
      </c>
      <c r="F3461" s="46" t="s">
        <v>8719</v>
      </c>
      <c r="G3461" s="44" t="s">
        <v>8720</v>
      </c>
      <c r="H3461" s="44" t="s">
        <v>3</v>
      </c>
      <c r="I3461" s="46" t="s">
        <v>9052</v>
      </c>
      <c r="J3461" s="44" t="s">
        <v>9053</v>
      </c>
      <c r="N3461" s="46" t="s">
        <v>203</v>
      </c>
      <c r="O3461" s="46" t="s">
        <v>187</v>
      </c>
      <c r="P3461" s="46" t="s">
        <v>200</v>
      </c>
      <c r="Q3461" s="46" t="s">
        <v>7</v>
      </c>
      <c r="R3461" s="46" t="s">
        <v>4</v>
      </c>
      <c r="W3461" s="46" t="s">
        <v>201</v>
      </c>
      <c r="AD3461" s="46" t="s">
        <v>201</v>
      </c>
    </row>
    <row r="3462" spans="1:30">
      <c r="A3462" s="46">
        <v>316</v>
      </c>
      <c r="B3462" s="46" t="s">
        <v>8522</v>
      </c>
      <c r="C3462" s="46" t="s">
        <v>8702</v>
      </c>
      <c r="D3462" s="46" t="s">
        <v>230</v>
      </c>
      <c r="E3462" s="46" t="s">
        <v>8480</v>
      </c>
      <c r="F3462" s="46" t="s">
        <v>9037</v>
      </c>
      <c r="G3462" s="44" t="s">
        <v>8727</v>
      </c>
      <c r="H3462" s="44" t="s">
        <v>3</v>
      </c>
      <c r="I3462" s="46" t="s">
        <v>8726</v>
      </c>
      <c r="J3462" s="44" t="s">
        <v>9054</v>
      </c>
      <c r="N3462" s="46" t="s">
        <v>186</v>
      </c>
      <c r="O3462" s="46" t="s">
        <v>187</v>
      </c>
      <c r="P3462" s="46" t="s">
        <v>193</v>
      </c>
      <c r="Q3462" s="46" t="s">
        <v>7</v>
      </c>
      <c r="R3462" s="46" t="s">
        <v>4</v>
      </c>
      <c r="W3462" s="46" t="s">
        <v>189</v>
      </c>
      <c r="AD3462" s="46" t="s">
        <v>201</v>
      </c>
    </row>
    <row r="3463" spans="1:30">
      <c r="A3463" s="46">
        <v>317</v>
      </c>
      <c r="B3463" s="46" t="s">
        <v>8522</v>
      </c>
      <c r="C3463" s="46" t="s">
        <v>8702</v>
      </c>
      <c r="D3463" s="46" t="s">
        <v>230</v>
      </c>
      <c r="E3463" s="46" t="s">
        <v>8480</v>
      </c>
      <c r="F3463" s="46" t="s">
        <v>8726</v>
      </c>
      <c r="G3463" s="44" t="s">
        <v>8727</v>
      </c>
      <c r="H3463" s="44" t="s">
        <v>5</v>
      </c>
      <c r="I3463" s="46" t="s">
        <v>9055</v>
      </c>
      <c r="J3463" s="44" t="s">
        <v>9056</v>
      </c>
      <c r="N3463" s="46" t="s">
        <v>186</v>
      </c>
      <c r="O3463" s="46" t="s">
        <v>187</v>
      </c>
      <c r="P3463" s="46" t="s">
        <v>188</v>
      </c>
      <c r="Q3463" s="46" t="s">
        <v>7</v>
      </c>
      <c r="R3463" s="46" t="s">
        <v>4</v>
      </c>
      <c r="W3463" s="46" t="s">
        <v>189</v>
      </c>
      <c r="AD3463" s="46" t="s">
        <v>201</v>
      </c>
    </row>
    <row r="3464" spans="1:30">
      <c r="A3464" s="46">
        <v>318</v>
      </c>
      <c r="B3464" s="46" t="s">
        <v>8522</v>
      </c>
      <c r="C3464" s="46" t="s">
        <v>8702</v>
      </c>
      <c r="D3464" s="46" t="s">
        <v>230</v>
      </c>
      <c r="E3464" s="46" t="s">
        <v>8480</v>
      </c>
      <c r="F3464" s="46" t="s">
        <v>8728</v>
      </c>
      <c r="G3464" s="44" t="s">
        <v>8729</v>
      </c>
      <c r="H3464" s="44" t="s">
        <v>5</v>
      </c>
      <c r="I3464" s="46" t="s">
        <v>9057</v>
      </c>
      <c r="J3464" s="44" t="s">
        <v>9058</v>
      </c>
      <c r="N3464" s="46" t="s">
        <v>203</v>
      </c>
      <c r="O3464" s="46" t="s">
        <v>187</v>
      </c>
      <c r="P3464" s="46" t="s">
        <v>188</v>
      </c>
      <c r="Q3464" s="46" t="s">
        <v>4</v>
      </c>
      <c r="R3464" s="46" t="s">
        <v>4</v>
      </c>
      <c r="W3464" s="46" t="s">
        <v>189</v>
      </c>
      <c r="AD3464" s="46" t="s">
        <v>201</v>
      </c>
    </row>
    <row r="3465" spans="1:30">
      <c r="A3465" s="46">
        <v>319</v>
      </c>
      <c r="B3465" s="46" t="s">
        <v>8522</v>
      </c>
      <c r="C3465" s="46" t="s">
        <v>8702</v>
      </c>
      <c r="D3465" s="46" t="s">
        <v>230</v>
      </c>
      <c r="E3465" s="46" t="s">
        <v>8480</v>
      </c>
      <c r="F3465" s="46" t="s">
        <v>8728</v>
      </c>
      <c r="G3465" s="44" t="s">
        <v>8731</v>
      </c>
      <c r="H3465" s="44" t="s">
        <v>3</v>
      </c>
      <c r="I3465" s="46" t="s">
        <v>8728</v>
      </c>
      <c r="J3465" s="44" t="s">
        <v>9059</v>
      </c>
      <c r="N3465" s="46" t="s">
        <v>186</v>
      </c>
      <c r="O3465" s="46" t="s">
        <v>187</v>
      </c>
      <c r="P3465" s="46" t="s">
        <v>188</v>
      </c>
      <c r="Q3465" s="46" t="s">
        <v>6</v>
      </c>
      <c r="R3465" s="46" t="s">
        <v>7</v>
      </c>
      <c r="W3465" s="46" t="s">
        <v>189</v>
      </c>
      <c r="AD3465" s="46" t="s">
        <v>201</v>
      </c>
    </row>
    <row r="3466" spans="1:30">
      <c r="A3466" s="46">
        <v>320</v>
      </c>
      <c r="B3466" s="46" t="s">
        <v>8522</v>
      </c>
      <c r="C3466" s="46" t="s">
        <v>8702</v>
      </c>
      <c r="D3466" s="46" t="s">
        <v>230</v>
      </c>
      <c r="E3466" s="46" t="s">
        <v>8480</v>
      </c>
      <c r="F3466" s="46" t="s">
        <v>8728</v>
      </c>
      <c r="G3466" s="44" t="s">
        <v>8731</v>
      </c>
      <c r="H3466" s="44" t="s">
        <v>5</v>
      </c>
      <c r="I3466" s="46" t="s">
        <v>9060</v>
      </c>
      <c r="J3466" s="44" t="s">
        <v>9061</v>
      </c>
      <c r="N3466" s="46" t="s">
        <v>186</v>
      </c>
      <c r="O3466" s="46" t="s">
        <v>187</v>
      </c>
      <c r="P3466" s="46" t="s">
        <v>188</v>
      </c>
      <c r="Q3466" s="46" t="s">
        <v>6</v>
      </c>
      <c r="R3466" s="46" t="s">
        <v>7</v>
      </c>
      <c r="W3466" s="46" t="s">
        <v>189</v>
      </c>
      <c r="AD3466" s="46" t="s">
        <v>201</v>
      </c>
    </row>
    <row r="3467" spans="1:30">
      <c r="A3467" s="46">
        <v>321</v>
      </c>
      <c r="B3467" s="46" t="s">
        <v>8522</v>
      </c>
      <c r="C3467" s="46" t="s">
        <v>420</v>
      </c>
      <c r="D3467" s="46" t="s">
        <v>230</v>
      </c>
      <c r="E3467" s="46" t="s">
        <v>8480</v>
      </c>
      <c r="F3467" s="46" t="s">
        <v>8734</v>
      </c>
      <c r="G3467" s="44" t="s">
        <v>8735</v>
      </c>
      <c r="H3467" s="44" t="s">
        <v>3</v>
      </c>
      <c r="I3467" s="46" t="s">
        <v>9062</v>
      </c>
      <c r="J3467" s="44" t="s">
        <v>9063</v>
      </c>
      <c r="N3467" s="46" t="s">
        <v>203</v>
      </c>
      <c r="O3467" s="46" t="s">
        <v>187</v>
      </c>
      <c r="P3467" s="46" t="s">
        <v>200</v>
      </c>
      <c r="Q3467" s="46" t="s">
        <v>7</v>
      </c>
      <c r="R3467" s="46" t="s">
        <v>4</v>
      </c>
      <c r="W3467" s="46" t="s">
        <v>201</v>
      </c>
      <c r="AD3467" s="46" t="s">
        <v>201</v>
      </c>
    </row>
    <row r="3468" spans="1:30">
      <c r="A3468" s="46">
        <v>322</v>
      </c>
      <c r="B3468" s="46" t="s">
        <v>8522</v>
      </c>
      <c r="C3468" s="46" t="s">
        <v>420</v>
      </c>
      <c r="D3468" s="46" t="s">
        <v>230</v>
      </c>
      <c r="E3468" s="46" t="s">
        <v>8480</v>
      </c>
      <c r="F3468" s="46" t="s">
        <v>8732</v>
      </c>
      <c r="G3468" s="44" t="s">
        <v>8733</v>
      </c>
      <c r="H3468" s="44" t="s">
        <v>5</v>
      </c>
      <c r="I3468" s="46" t="s">
        <v>9064</v>
      </c>
      <c r="J3468" s="44" t="s">
        <v>9065</v>
      </c>
      <c r="N3468" s="46" t="s">
        <v>186</v>
      </c>
      <c r="O3468" s="46" t="s">
        <v>187</v>
      </c>
      <c r="P3468" s="46" t="s">
        <v>188</v>
      </c>
      <c r="Q3468" s="46" t="s">
        <v>7</v>
      </c>
      <c r="R3468" s="46" t="s">
        <v>4</v>
      </c>
      <c r="W3468" s="46" t="s">
        <v>189</v>
      </c>
      <c r="AD3468" s="46" t="s">
        <v>201</v>
      </c>
    </row>
    <row r="3469" spans="1:30">
      <c r="A3469" s="46">
        <v>323</v>
      </c>
      <c r="B3469" s="46" t="s">
        <v>8522</v>
      </c>
      <c r="C3469" s="46" t="s">
        <v>420</v>
      </c>
      <c r="D3469" s="46" t="s">
        <v>230</v>
      </c>
      <c r="E3469" s="46" t="s">
        <v>8480</v>
      </c>
      <c r="F3469" s="46" t="s">
        <v>9066</v>
      </c>
      <c r="G3469" s="44" t="s">
        <v>8733</v>
      </c>
      <c r="H3469" s="44" t="s">
        <v>3</v>
      </c>
      <c r="I3469" s="46" t="s">
        <v>8732</v>
      </c>
      <c r="J3469" s="44" t="s">
        <v>9067</v>
      </c>
      <c r="N3469" s="46" t="s">
        <v>186</v>
      </c>
      <c r="O3469" s="46" t="s">
        <v>187</v>
      </c>
      <c r="P3469" s="46" t="s">
        <v>188</v>
      </c>
      <c r="Q3469" s="46" t="s">
        <v>7</v>
      </c>
      <c r="R3469" s="46" t="s">
        <v>4</v>
      </c>
      <c r="W3469" s="46" t="s">
        <v>189</v>
      </c>
      <c r="AD3469" s="46" t="s">
        <v>201</v>
      </c>
    </row>
    <row r="3470" spans="1:30">
      <c r="A3470" s="46">
        <v>324</v>
      </c>
      <c r="B3470" s="46" t="s">
        <v>8522</v>
      </c>
      <c r="C3470" s="46" t="s">
        <v>420</v>
      </c>
      <c r="D3470" s="46" t="s">
        <v>230</v>
      </c>
      <c r="E3470" s="46" t="s">
        <v>8480</v>
      </c>
      <c r="F3470" s="46" t="s">
        <v>8732</v>
      </c>
      <c r="G3470" s="44" t="s">
        <v>8733</v>
      </c>
      <c r="H3470" s="44" t="s">
        <v>8</v>
      </c>
      <c r="I3470" s="46" t="s">
        <v>9068</v>
      </c>
      <c r="J3470" s="44" t="s">
        <v>9069</v>
      </c>
      <c r="N3470" s="46" t="s">
        <v>186</v>
      </c>
      <c r="O3470" s="46" t="s">
        <v>187</v>
      </c>
      <c r="P3470" s="46" t="s">
        <v>200</v>
      </c>
      <c r="Q3470" s="46" t="s">
        <v>7</v>
      </c>
      <c r="R3470" s="46" t="s">
        <v>4</v>
      </c>
      <c r="W3470" s="46" t="s">
        <v>201</v>
      </c>
      <c r="AD3470" s="46" t="s">
        <v>201</v>
      </c>
    </row>
    <row r="3471" spans="1:30">
      <c r="A3471" s="46">
        <v>325</v>
      </c>
      <c r="B3471" s="46" t="s">
        <v>8522</v>
      </c>
      <c r="C3471" s="46" t="s">
        <v>420</v>
      </c>
      <c r="D3471" s="46" t="s">
        <v>230</v>
      </c>
      <c r="E3471" s="46" t="s">
        <v>8480</v>
      </c>
      <c r="F3471" s="46" t="s">
        <v>8732</v>
      </c>
      <c r="G3471" s="44" t="s">
        <v>8733</v>
      </c>
      <c r="H3471" s="44" t="s">
        <v>192</v>
      </c>
      <c r="I3471" s="46" t="s">
        <v>2555</v>
      </c>
      <c r="J3471" s="44" t="s">
        <v>9070</v>
      </c>
      <c r="N3471" s="46" t="s">
        <v>186</v>
      </c>
      <c r="O3471" s="46" t="s">
        <v>187</v>
      </c>
      <c r="P3471" s="46" t="s">
        <v>188</v>
      </c>
      <c r="Q3471" s="46" t="s">
        <v>7</v>
      </c>
      <c r="R3471" s="46" t="s">
        <v>4</v>
      </c>
      <c r="W3471" s="46" t="s">
        <v>189</v>
      </c>
      <c r="AD3471" s="46" t="s">
        <v>201</v>
      </c>
    </row>
    <row r="3472" spans="1:30">
      <c r="A3472" s="46">
        <v>326</v>
      </c>
      <c r="B3472" s="46" t="s">
        <v>8522</v>
      </c>
      <c r="C3472" s="46" t="s">
        <v>420</v>
      </c>
      <c r="D3472" s="46" t="s">
        <v>230</v>
      </c>
      <c r="E3472" s="46" t="s">
        <v>8480</v>
      </c>
      <c r="F3472" s="46" t="s">
        <v>9066</v>
      </c>
      <c r="G3472" s="44" t="s">
        <v>8741</v>
      </c>
      <c r="H3472" s="44" t="s">
        <v>3</v>
      </c>
      <c r="I3472" s="46" t="s">
        <v>8740</v>
      </c>
      <c r="J3472" s="44" t="s">
        <v>9071</v>
      </c>
      <c r="N3472" s="46" t="s">
        <v>186</v>
      </c>
      <c r="O3472" s="46" t="s">
        <v>187</v>
      </c>
      <c r="P3472" s="46" t="s">
        <v>188</v>
      </c>
      <c r="Q3472" s="46" t="s">
        <v>7</v>
      </c>
      <c r="R3472" s="46" t="s">
        <v>4</v>
      </c>
      <c r="W3472" s="46" t="s">
        <v>189</v>
      </c>
      <c r="AD3472" s="46" t="s">
        <v>201</v>
      </c>
    </row>
    <row r="3473" spans="1:31">
      <c r="A3473" s="46">
        <v>327</v>
      </c>
      <c r="B3473" s="46" t="s">
        <v>8522</v>
      </c>
      <c r="C3473" s="46" t="s">
        <v>420</v>
      </c>
      <c r="D3473" s="46" t="s">
        <v>230</v>
      </c>
      <c r="E3473" s="46" t="s">
        <v>8480</v>
      </c>
      <c r="F3473" s="46" t="s">
        <v>8740</v>
      </c>
      <c r="G3473" s="44" t="s">
        <v>8741</v>
      </c>
      <c r="H3473" s="44" t="s">
        <v>3</v>
      </c>
      <c r="I3473" s="46" t="s">
        <v>9072</v>
      </c>
      <c r="J3473" s="44" t="s">
        <v>9073</v>
      </c>
      <c r="N3473" s="46" t="s">
        <v>203</v>
      </c>
      <c r="O3473" s="46" t="s">
        <v>187</v>
      </c>
      <c r="P3473" s="46" t="s">
        <v>200</v>
      </c>
      <c r="Q3473" s="46" t="s">
        <v>7</v>
      </c>
      <c r="R3473" s="46" t="s">
        <v>4</v>
      </c>
      <c r="W3473" s="46" t="s">
        <v>201</v>
      </c>
      <c r="AD3473" s="46" t="s">
        <v>201</v>
      </c>
    </row>
    <row r="3474" spans="1:31">
      <c r="A3474" s="46">
        <v>328</v>
      </c>
      <c r="B3474" s="46" t="s">
        <v>8522</v>
      </c>
      <c r="C3474" s="46" t="s">
        <v>420</v>
      </c>
      <c r="D3474" s="46" t="s">
        <v>230</v>
      </c>
      <c r="E3474" s="46" t="s">
        <v>8480</v>
      </c>
      <c r="F3474" s="46" t="s">
        <v>8740</v>
      </c>
      <c r="G3474" s="44" t="s">
        <v>8741</v>
      </c>
      <c r="H3474" s="44" t="s">
        <v>9</v>
      </c>
      <c r="I3474" s="46" t="s">
        <v>9074</v>
      </c>
      <c r="J3474" s="44" t="s">
        <v>9075</v>
      </c>
      <c r="N3474" s="46" t="s">
        <v>186</v>
      </c>
      <c r="O3474" s="46" t="s">
        <v>187</v>
      </c>
      <c r="P3474" s="46" t="s">
        <v>188</v>
      </c>
      <c r="Q3474" s="46" t="s">
        <v>7</v>
      </c>
      <c r="R3474" s="46" t="s">
        <v>4</v>
      </c>
      <c r="W3474" s="46" t="s">
        <v>189</v>
      </c>
      <c r="AD3474" s="46" t="s">
        <v>201</v>
      </c>
    </row>
    <row r="3475" spans="1:31">
      <c r="A3475" s="46">
        <v>329</v>
      </c>
      <c r="B3475" s="46" t="s">
        <v>8522</v>
      </c>
      <c r="C3475" s="46" t="s">
        <v>420</v>
      </c>
      <c r="D3475" s="46" t="s">
        <v>230</v>
      </c>
      <c r="E3475" s="46" t="s">
        <v>8480</v>
      </c>
      <c r="F3475" s="46" t="s">
        <v>8740</v>
      </c>
      <c r="G3475" s="44" t="s">
        <v>8741</v>
      </c>
      <c r="H3475" s="44" t="s">
        <v>8</v>
      </c>
      <c r="I3475" s="46" t="s">
        <v>9076</v>
      </c>
      <c r="J3475" s="44" t="s">
        <v>9077</v>
      </c>
      <c r="N3475" s="46" t="s">
        <v>186</v>
      </c>
      <c r="O3475" s="46" t="s">
        <v>187</v>
      </c>
      <c r="P3475" s="46" t="s">
        <v>200</v>
      </c>
      <c r="Q3475" s="46" t="s">
        <v>7</v>
      </c>
      <c r="R3475" s="46" t="s">
        <v>4</v>
      </c>
      <c r="W3475" s="46" t="s">
        <v>201</v>
      </c>
      <c r="AD3475" s="46" t="s">
        <v>201</v>
      </c>
    </row>
    <row r="3476" spans="1:31">
      <c r="A3476" s="46">
        <v>330</v>
      </c>
      <c r="B3476" s="46" t="s">
        <v>8522</v>
      </c>
      <c r="C3476" s="46" t="s">
        <v>420</v>
      </c>
      <c r="D3476" s="46" t="s">
        <v>230</v>
      </c>
      <c r="E3476" s="46" t="s">
        <v>8480</v>
      </c>
      <c r="F3476" s="46" t="s">
        <v>8740</v>
      </c>
      <c r="G3476" s="44" t="s">
        <v>8741</v>
      </c>
      <c r="H3476" s="44" t="s">
        <v>8</v>
      </c>
      <c r="I3476" s="46" t="s">
        <v>9078</v>
      </c>
      <c r="J3476" s="44" t="s">
        <v>9079</v>
      </c>
      <c r="N3476" s="46" t="s">
        <v>186</v>
      </c>
      <c r="O3476" s="46" t="s">
        <v>187</v>
      </c>
      <c r="P3476" s="46" t="s">
        <v>188</v>
      </c>
      <c r="Q3476" s="46" t="s">
        <v>7</v>
      </c>
      <c r="R3476" s="46" t="s">
        <v>4</v>
      </c>
      <c r="W3476" s="46" t="s">
        <v>189</v>
      </c>
      <c r="AD3476" s="46" t="s">
        <v>201</v>
      </c>
    </row>
    <row r="3477" spans="1:31">
      <c r="A3477" s="46">
        <v>331</v>
      </c>
      <c r="B3477" s="46" t="s">
        <v>8522</v>
      </c>
      <c r="C3477" s="46" t="s">
        <v>420</v>
      </c>
      <c r="D3477" s="46" t="s">
        <v>230</v>
      </c>
      <c r="E3477" s="46" t="s">
        <v>8480</v>
      </c>
      <c r="F3477" s="46" t="s">
        <v>8740</v>
      </c>
      <c r="G3477" s="44" t="s">
        <v>8741</v>
      </c>
      <c r="H3477" s="44" t="s">
        <v>8</v>
      </c>
      <c r="I3477" s="46" t="s">
        <v>9080</v>
      </c>
      <c r="J3477" s="44" t="s">
        <v>9081</v>
      </c>
      <c r="N3477" s="46" t="s">
        <v>186</v>
      </c>
      <c r="O3477" s="46" t="s">
        <v>187</v>
      </c>
      <c r="P3477" s="46" t="s">
        <v>188</v>
      </c>
      <c r="Q3477" s="46" t="s">
        <v>7</v>
      </c>
      <c r="R3477" s="46" t="s">
        <v>4</v>
      </c>
      <c r="W3477" s="46" t="s">
        <v>189</v>
      </c>
      <c r="AD3477" s="46" t="s">
        <v>201</v>
      </c>
    </row>
    <row r="3478" spans="1:31">
      <c r="A3478" s="46">
        <v>332</v>
      </c>
      <c r="B3478" s="46" t="s">
        <v>8522</v>
      </c>
      <c r="C3478" s="46" t="s">
        <v>420</v>
      </c>
      <c r="D3478" s="46" t="s">
        <v>230</v>
      </c>
      <c r="E3478" s="46" t="s">
        <v>8480</v>
      </c>
      <c r="F3478" s="46" t="s">
        <v>8740</v>
      </c>
      <c r="G3478" s="44" t="s">
        <v>8741</v>
      </c>
      <c r="H3478" s="44" t="s">
        <v>8</v>
      </c>
      <c r="I3478" s="46" t="s">
        <v>9072</v>
      </c>
      <c r="J3478" s="44" t="s">
        <v>9073</v>
      </c>
      <c r="N3478" s="46" t="s">
        <v>186</v>
      </c>
      <c r="O3478" s="46" t="s">
        <v>187</v>
      </c>
      <c r="P3478" s="46" t="s">
        <v>188</v>
      </c>
      <c r="Q3478" s="46" t="s">
        <v>7</v>
      </c>
      <c r="R3478" s="46" t="s">
        <v>4</v>
      </c>
      <c r="W3478" s="46" t="s">
        <v>189</v>
      </c>
      <c r="AD3478" s="46" t="s">
        <v>201</v>
      </c>
    </row>
    <row r="3479" spans="1:31">
      <c r="A3479" s="46">
        <v>333</v>
      </c>
      <c r="B3479" s="46" t="s">
        <v>8522</v>
      </c>
      <c r="C3479" s="46" t="s">
        <v>420</v>
      </c>
      <c r="D3479" s="46" t="s">
        <v>230</v>
      </c>
      <c r="E3479" s="46" t="s">
        <v>8480</v>
      </c>
      <c r="F3479" s="46" t="s">
        <v>8738</v>
      </c>
      <c r="G3479" s="44" t="s">
        <v>8739</v>
      </c>
      <c r="H3479" s="44" t="s">
        <v>3</v>
      </c>
      <c r="I3479" s="46" t="s">
        <v>9082</v>
      </c>
      <c r="J3479" s="44" t="s">
        <v>9083</v>
      </c>
      <c r="N3479" s="46" t="s">
        <v>203</v>
      </c>
      <c r="O3479" s="46" t="s">
        <v>187</v>
      </c>
      <c r="P3479" s="46" t="s">
        <v>200</v>
      </c>
      <c r="Q3479" s="46" t="s">
        <v>7</v>
      </c>
      <c r="R3479" s="46" t="s">
        <v>7</v>
      </c>
      <c r="W3479" s="46" t="s">
        <v>201</v>
      </c>
      <c r="AD3479" s="46" t="s">
        <v>201</v>
      </c>
    </row>
    <row r="3480" spans="1:31">
      <c r="A3480" s="46">
        <v>334</v>
      </c>
      <c r="B3480" s="46" t="s">
        <v>8522</v>
      </c>
      <c r="C3480" s="46" t="s">
        <v>8702</v>
      </c>
      <c r="D3480" s="46" t="s">
        <v>230</v>
      </c>
      <c r="E3480" s="46" t="s">
        <v>8480</v>
      </c>
      <c r="F3480" s="46" t="s">
        <v>9084</v>
      </c>
      <c r="G3480" s="44" t="s">
        <v>8746</v>
      </c>
      <c r="H3480" s="44" t="s">
        <v>3</v>
      </c>
      <c r="I3480" s="46" t="s">
        <v>8745</v>
      </c>
      <c r="J3480" s="44" t="s">
        <v>9085</v>
      </c>
      <c r="N3480" s="46" t="s">
        <v>186</v>
      </c>
      <c r="O3480" s="46" t="s">
        <v>187</v>
      </c>
      <c r="P3480" s="46" t="s">
        <v>188</v>
      </c>
      <c r="Q3480" s="46" t="s">
        <v>7</v>
      </c>
      <c r="R3480" s="46" t="s">
        <v>7</v>
      </c>
      <c r="W3480" s="46" t="s">
        <v>189</v>
      </c>
      <c r="AD3480" s="46" t="s">
        <v>201</v>
      </c>
    </row>
    <row r="3481" spans="1:31">
      <c r="A3481" s="46">
        <v>335</v>
      </c>
      <c r="B3481" s="46" t="s">
        <v>8522</v>
      </c>
      <c r="C3481" s="46" t="s">
        <v>8702</v>
      </c>
      <c r="D3481" s="46" t="s">
        <v>230</v>
      </c>
      <c r="E3481" s="46" t="s">
        <v>8480</v>
      </c>
      <c r="F3481" s="46" t="s">
        <v>8745</v>
      </c>
      <c r="G3481" s="44" t="s">
        <v>8744</v>
      </c>
      <c r="H3481" s="44" t="s">
        <v>3</v>
      </c>
      <c r="I3481" s="46" t="s">
        <v>8743</v>
      </c>
      <c r="J3481" s="44" t="s">
        <v>9086</v>
      </c>
      <c r="N3481" s="46" t="s">
        <v>186</v>
      </c>
      <c r="O3481" s="46" t="s">
        <v>187</v>
      </c>
      <c r="P3481" s="46" t="s">
        <v>200</v>
      </c>
      <c r="Q3481" s="46" t="s">
        <v>6</v>
      </c>
      <c r="R3481" s="46" t="s">
        <v>6</v>
      </c>
      <c r="W3481" s="46" t="s">
        <v>201</v>
      </c>
      <c r="AD3481" s="46" t="s">
        <v>201</v>
      </c>
    </row>
    <row r="3482" spans="1:31">
      <c r="A3482" s="46">
        <v>336</v>
      </c>
      <c r="B3482" s="46" t="s">
        <v>8522</v>
      </c>
      <c r="C3482" s="46" t="s">
        <v>8702</v>
      </c>
      <c r="D3482" s="46" t="s">
        <v>230</v>
      </c>
      <c r="E3482" s="46" t="s">
        <v>8480</v>
      </c>
      <c r="F3482" s="46" t="s">
        <v>9084</v>
      </c>
      <c r="G3482" s="44" t="s">
        <v>8748</v>
      </c>
      <c r="H3482" s="44" t="s">
        <v>3</v>
      </c>
      <c r="I3482" s="46" t="s">
        <v>8747</v>
      </c>
      <c r="J3482" s="44" t="s">
        <v>9087</v>
      </c>
      <c r="N3482" s="46" t="s">
        <v>186</v>
      </c>
      <c r="O3482" s="46" t="s">
        <v>187</v>
      </c>
      <c r="P3482" s="46" t="s">
        <v>188</v>
      </c>
      <c r="Q3482" s="46" t="s">
        <v>7</v>
      </c>
      <c r="R3482" s="46" t="s">
        <v>7</v>
      </c>
      <c r="W3482" s="46" t="s">
        <v>189</v>
      </c>
      <c r="AD3482" s="46" t="s">
        <v>201</v>
      </c>
    </row>
    <row r="3483" spans="1:31">
      <c r="A3483" s="46">
        <v>337</v>
      </c>
      <c r="B3483" s="46" t="s">
        <v>8522</v>
      </c>
      <c r="C3483" s="46" t="s">
        <v>8702</v>
      </c>
      <c r="D3483" s="46" t="s">
        <v>230</v>
      </c>
      <c r="E3483" s="46" t="s">
        <v>8480</v>
      </c>
      <c r="F3483" s="46" t="s">
        <v>9084</v>
      </c>
      <c r="G3483" s="44" t="s">
        <v>8751</v>
      </c>
      <c r="H3483" s="44" t="s">
        <v>3</v>
      </c>
      <c r="I3483" s="46" t="s">
        <v>8750</v>
      </c>
      <c r="J3483" s="44" t="s">
        <v>9088</v>
      </c>
      <c r="N3483" s="46" t="s">
        <v>203</v>
      </c>
      <c r="O3483" s="46" t="s">
        <v>187</v>
      </c>
      <c r="P3483" s="46" t="s">
        <v>188</v>
      </c>
      <c r="Q3483" s="46" t="s">
        <v>4</v>
      </c>
      <c r="R3483" s="46" t="s">
        <v>4</v>
      </c>
      <c r="W3483" s="46" t="s">
        <v>189</v>
      </c>
      <c r="AD3483" s="46" t="s">
        <v>201</v>
      </c>
    </row>
    <row r="3484" spans="1:31">
      <c r="A3484" s="46">
        <v>338</v>
      </c>
      <c r="B3484" s="46" t="s">
        <v>8522</v>
      </c>
      <c r="C3484" s="46" t="s">
        <v>8702</v>
      </c>
      <c r="D3484" s="46" t="s">
        <v>230</v>
      </c>
      <c r="E3484" s="46" t="s">
        <v>8480</v>
      </c>
      <c r="F3484" s="46" t="s">
        <v>9084</v>
      </c>
      <c r="G3484" s="44" t="s">
        <v>8753</v>
      </c>
      <c r="H3484" s="44" t="s">
        <v>5</v>
      </c>
      <c r="I3484" s="46" t="s">
        <v>9089</v>
      </c>
      <c r="J3484" s="44" t="s">
        <v>9090</v>
      </c>
      <c r="N3484" s="46" t="s">
        <v>186</v>
      </c>
      <c r="O3484" s="46" t="s">
        <v>187</v>
      </c>
      <c r="P3484" s="46" t="s">
        <v>193</v>
      </c>
      <c r="Q3484" s="46" t="s">
        <v>4</v>
      </c>
      <c r="R3484" s="46" t="s">
        <v>4</v>
      </c>
      <c r="W3484" s="46" t="s">
        <v>189</v>
      </c>
      <c r="AD3484" s="46" t="s">
        <v>201</v>
      </c>
    </row>
    <row r="3485" spans="1:31">
      <c r="A3485" s="46">
        <v>339</v>
      </c>
      <c r="B3485" s="46" t="s">
        <v>8522</v>
      </c>
      <c r="C3485" s="46" t="s">
        <v>8702</v>
      </c>
      <c r="D3485" s="46" t="s">
        <v>230</v>
      </c>
      <c r="E3485" s="46" t="s">
        <v>8480</v>
      </c>
      <c r="F3485" s="46" t="s">
        <v>9084</v>
      </c>
      <c r="G3485" s="44" t="s">
        <v>8746</v>
      </c>
      <c r="H3485" s="44" t="s">
        <v>9</v>
      </c>
      <c r="I3485" s="46" t="s">
        <v>9091</v>
      </c>
      <c r="J3485" s="44" t="s">
        <v>9092</v>
      </c>
      <c r="N3485" s="46" t="s">
        <v>186</v>
      </c>
      <c r="O3485" s="46" t="s">
        <v>187</v>
      </c>
      <c r="P3485" s="46" t="s">
        <v>200</v>
      </c>
      <c r="Q3485" s="46" t="s">
        <v>7</v>
      </c>
      <c r="R3485" s="46" t="s">
        <v>7</v>
      </c>
      <c r="W3485" s="46" t="s">
        <v>201</v>
      </c>
      <c r="AD3485" s="46" t="s">
        <v>201</v>
      </c>
    </row>
    <row r="3486" spans="1:31">
      <c r="A3486" s="46">
        <v>340</v>
      </c>
      <c r="B3486" s="46" t="s">
        <v>8522</v>
      </c>
      <c r="C3486" s="46" t="s">
        <v>229</v>
      </c>
      <c r="D3486" s="46" t="s">
        <v>230</v>
      </c>
      <c r="E3486" s="46" t="s">
        <v>8480</v>
      </c>
      <c r="F3486" s="46" t="s">
        <v>8929</v>
      </c>
      <c r="G3486" s="44" t="s">
        <v>8622</v>
      </c>
      <c r="H3486" s="44" t="s">
        <v>3</v>
      </c>
      <c r="I3486" s="46" t="s">
        <v>8621</v>
      </c>
      <c r="J3486" s="44" t="s">
        <v>9093</v>
      </c>
      <c r="N3486" s="46" t="s">
        <v>186</v>
      </c>
      <c r="O3486" s="46" t="s">
        <v>187</v>
      </c>
      <c r="P3486" s="46" t="s">
        <v>193</v>
      </c>
      <c r="Q3486" s="46" t="s">
        <v>7</v>
      </c>
      <c r="R3486" s="46" t="s">
        <v>7</v>
      </c>
      <c r="W3486" s="46" t="s">
        <v>189</v>
      </c>
      <c r="AA3486" s="46" t="s">
        <v>2617</v>
      </c>
      <c r="AB3486" s="46" t="s">
        <v>34</v>
      </c>
      <c r="AC3486" s="46" t="s">
        <v>9094</v>
      </c>
      <c r="AD3486" s="46" t="s">
        <v>201</v>
      </c>
      <c r="AE3486" s="46" t="s">
        <v>196</v>
      </c>
    </row>
    <row r="3487" spans="1:31">
      <c r="A3487" s="46">
        <v>341</v>
      </c>
      <c r="B3487" s="46" t="s">
        <v>8522</v>
      </c>
      <c r="C3487" s="46" t="s">
        <v>229</v>
      </c>
      <c r="D3487" s="46" t="s">
        <v>230</v>
      </c>
      <c r="E3487" s="46" t="s">
        <v>8480</v>
      </c>
      <c r="F3487" s="46" t="s">
        <v>8621</v>
      </c>
      <c r="G3487" s="44" t="s">
        <v>8622</v>
      </c>
      <c r="H3487" s="44" t="s">
        <v>5</v>
      </c>
      <c r="I3487" s="46" t="s">
        <v>9095</v>
      </c>
      <c r="J3487" s="44" t="s">
        <v>9096</v>
      </c>
      <c r="N3487" s="46" t="s">
        <v>186</v>
      </c>
      <c r="O3487" s="46" t="s">
        <v>187</v>
      </c>
      <c r="P3487" s="46" t="s">
        <v>200</v>
      </c>
      <c r="Q3487" s="46" t="s">
        <v>7</v>
      </c>
      <c r="R3487" s="46" t="s">
        <v>7</v>
      </c>
      <c r="W3487" s="46" t="s">
        <v>201</v>
      </c>
      <c r="AA3487" s="46" t="s">
        <v>2617</v>
      </c>
      <c r="AB3487" s="46" t="s">
        <v>34</v>
      </c>
      <c r="AC3487" s="46" t="s">
        <v>9094</v>
      </c>
      <c r="AD3487" s="46" t="s">
        <v>201</v>
      </c>
    </row>
    <row r="3488" spans="1:31">
      <c r="A3488" s="46">
        <v>342</v>
      </c>
      <c r="B3488" s="46" t="s">
        <v>8522</v>
      </c>
      <c r="C3488" s="46" t="s">
        <v>229</v>
      </c>
      <c r="D3488" s="46" t="s">
        <v>230</v>
      </c>
      <c r="E3488" s="46" t="s">
        <v>8480</v>
      </c>
      <c r="F3488" s="46" t="s">
        <v>8621</v>
      </c>
      <c r="G3488" s="44" t="s">
        <v>8622</v>
      </c>
      <c r="H3488" s="44" t="s">
        <v>8</v>
      </c>
      <c r="I3488" s="46" t="s">
        <v>9097</v>
      </c>
      <c r="J3488" s="44" t="s">
        <v>9098</v>
      </c>
      <c r="N3488" s="46" t="s">
        <v>186</v>
      </c>
      <c r="O3488" s="46" t="s">
        <v>187</v>
      </c>
      <c r="P3488" s="46" t="s">
        <v>200</v>
      </c>
      <c r="Q3488" s="46" t="s">
        <v>7</v>
      </c>
      <c r="R3488" s="46" t="s">
        <v>7</v>
      </c>
      <c r="W3488" s="46" t="s">
        <v>201</v>
      </c>
      <c r="AA3488" s="46" t="s">
        <v>2617</v>
      </c>
      <c r="AB3488" s="46" t="s">
        <v>34</v>
      </c>
      <c r="AC3488" s="46" t="s">
        <v>9094</v>
      </c>
      <c r="AD3488" s="46" t="s">
        <v>201</v>
      </c>
    </row>
    <row r="3489" spans="1:31">
      <c r="A3489" s="46">
        <v>343</v>
      </c>
      <c r="B3489" s="46" t="s">
        <v>8522</v>
      </c>
      <c r="C3489" s="46" t="s">
        <v>229</v>
      </c>
      <c r="D3489" s="46" t="s">
        <v>230</v>
      </c>
      <c r="E3489" s="46" t="s">
        <v>8480</v>
      </c>
      <c r="F3489" s="46" t="s">
        <v>8621</v>
      </c>
      <c r="G3489" s="44" t="s">
        <v>8622</v>
      </c>
      <c r="H3489" s="44" t="s">
        <v>8</v>
      </c>
      <c r="I3489" s="46" t="s">
        <v>9099</v>
      </c>
      <c r="J3489" s="44" t="s">
        <v>9100</v>
      </c>
      <c r="N3489" s="46" t="s">
        <v>186</v>
      </c>
      <c r="O3489" s="46" t="s">
        <v>187</v>
      </c>
      <c r="P3489" s="46" t="s">
        <v>200</v>
      </c>
      <c r="Q3489" s="46" t="s">
        <v>7</v>
      </c>
      <c r="R3489" s="46" t="s">
        <v>7</v>
      </c>
      <c r="W3489" s="46" t="s">
        <v>201</v>
      </c>
      <c r="AA3489" s="46" t="s">
        <v>2617</v>
      </c>
      <c r="AB3489" s="46" t="s">
        <v>34</v>
      </c>
      <c r="AC3489" s="46" t="s">
        <v>9094</v>
      </c>
      <c r="AD3489" s="46" t="s">
        <v>201</v>
      </c>
    </row>
    <row r="3490" spans="1:31">
      <c r="A3490" s="46">
        <v>344</v>
      </c>
      <c r="B3490" s="46" t="s">
        <v>8522</v>
      </c>
      <c r="C3490" s="46" t="s">
        <v>229</v>
      </c>
      <c r="D3490" s="46" t="s">
        <v>230</v>
      </c>
      <c r="E3490" s="46" t="s">
        <v>8480</v>
      </c>
      <c r="F3490" s="46" t="s">
        <v>8621</v>
      </c>
      <c r="G3490" s="44" t="s">
        <v>8622</v>
      </c>
      <c r="H3490" s="44" t="s">
        <v>8</v>
      </c>
      <c r="I3490" s="46" t="s">
        <v>9101</v>
      </c>
      <c r="J3490" s="44" t="s">
        <v>9102</v>
      </c>
      <c r="N3490" s="46" t="s">
        <v>186</v>
      </c>
      <c r="O3490" s="46" t="s">
        <v>187</v>
      </c>
      <c r="P3490" s="46" t="s">
        <v>200</v>
      </c>
      <c r="Q3490" s="46" t="s">
        <v>7</v>
      </c>
      <c r="R3490" s="46" t="s">
        <v>7</v>
      </c>
      <c r="W3490" s="46" t="s">
        <v>201</v>
      </c>
      <c r="AA3490" s="46" t="s">
        <v>2617</v>
      </c>
      <c r="AB3490" s="46" t="s">
        <v>34</v>
      </c>
      <c r="AC3490" s="46" t="s">
        <v>9094</v>
      </c>
      <c r="AD3490" s="46" t="s">
        <v>201</v>
      </c>
    </row>
    <row r="3491" spans="1:31">
      <c r="A3491" s="46">
        <v>345</v>
      </c>
      <c r="B3491" s="46" t="s">
        <v>8522</v>
      </c>
      <c r="C3491" s="46" t="s">
        <v>229</v>
      </c>
      <c r="D3491" s="46" t="s">
        <v>230</v>
      </c>
      <c r="E3491" s="46" t="s">
        <v>8480</v>
      </c>
      <c r="F3491" s="46" t="s">
        <v>9103</v>
      </c>
      <c r="G3491" s="44" t="s">
        <v>8626</v>
      </c>
      <c r="H3491" s="44" t="s">
        <v>3</v>
      </c>
      <c r="I3491" s="46" t="s">
        <v>8625</v>
      </c>
      <c r="J3491" s="44" t="s">
        <v>9104</v>
      </c>
      <c r="N3491" s="46" t="s">
        <v>186</v>
      </c>
      <c r="O3491" s="46" t="s">
        <v>187</v>
      </c>
      <c r="P3491" s="46" t="s">
        <v>193</v>
      </c>
      <c r="Q3491" s="46" t="s">
        <v>7</v>
      </c>
      <c r="R3491" s="46" t="s">
        <v>7</v>
      </c>
      <c r="W3491" s="46" t="s">
        <v>189</v>
      </c>
      <c r="X3491" s="46" t="s">
        <v>9105</v>
      </c>
      <c r="AA3491" s="46" t="e">
        <v>#N/A</v>
      </c>
      <c r="AB3491" s="46" t="e">
        <v>#N/A</v>
      </c>
      <c r="AC3491" s="46" t="e">
        <v>#N/A</v>
      </c>
      <c r="AD3491" s="46" t="s">
        <v>190</v>
      </c>
      <c r="AE3491" s="46" t="s">
        <v>2908</v>
      </c>
    </row>
    <row r="3492" spans="1:31">
      <c r="A3492" s="46">
        <v>346</v>
      </c>
      <c r="B3492" s="46" t="s">
        <v>8522</v>
      </c>
      <c r="C3492" s="46" t="s">
        <v>229</v>
      </c>
      <c r="D3492" s="46" t="s">
        <v>230</v>
      </c>
      <c r="E3492" s="46" t="s">
        <v>8480</v>
      </c>
      <c r="F3492" s="46" t="s">
        <v>8929</v>
      </c>
      <c r="G3492" s="44" t="s">
        <v>8626</v>
      </c>
      <c r="H3492" s="44" t="s">
        <v>5</v>
      </c>
      <c r="I3492" s="46" t="s">
        <v>8916</v>
      </c>
      <c r="J3492" s="44" t="s">
        <v>9106</v>
      </c>
      <c r="N3492" s="46" t="s">
        <v>186</v>
      </c>
      <c r="O3492" s="46" t="s">
        <v>187</v>
      </c>
      <c r="P3492" s="46" t="s">
        <v>200</v>
      </c>
      <c r="Q3492" s="46" t="s">
        <v>7</v>
      </c>
      <c r="R3492" s="46" t="s">
        <v>7</v>
      </c>
      <c r="W3492" s="46" t="s">
        <v>201</v>
      </c>
      <c r="AA3492" s="46" t="e">
        <v>#N/A</v>
      </c>
      <c r="AB3492" s="46" t="e">
        <v>#N/A</v>
      </c>
      <c r="AC3492" s="46" t="e">
        <v>#N/A</v>
      </c>
      <c r="AD3492" s="46" t="s">
        <v>201</v>
      </c>
      <c r="AE3492" s="46" t="e">
        <v>#N/A</v>
      </c>
    </row>
    <row r="3493" spans="1:31">
      <c r="A3493" s="46">
        <v>347</v>
      </c>
      <c r="B3493" s="46" t="s">
        <v>8522</v>
      </c>
      <c r="C3493" s="46" t="s">
        <v>229</v>
      </c>
      <c r="D3493" s="46" t="s">
        <v>230</v>
      </c>
      <c r="E3493" s="46" t="s">
        <v>8480</v>
      </c>
      <c r="F3493" s="46" t="s">
        <v>8916</v>
      </c>
      <c r="G3493" s="44" t="s">
        <v>8626</v>
      </c>
      <c r="H3493" s="44" t="s">
        <v>5</v>
      </c>
      <c r="I3493" s="46" t="s">
        <v>9107</v>
      </c>
      <c r="J3493" s="44" t="s">
        <v>9108</v>
      </c>
      <c r="N3493" s="46" t="s">
        <v>186</v>
      </c>
      <c r="O3493" s="46" t="s">
        <v>187</v>
      </c>
      <c r="P3493" s="46" t="s">
        <v>200</v>
      </c>
      <c r="Q3493" s="46" t="s">
        <v>7</v>
      </c>
      <c r="R3493" s="46" t="s">
        <v>7</v>
      </c>
      <c r="W3493" s="46" t="s">
        <v>201</v>
      </c>
      <c r="AA3493" s="46" t="e">
        <v>#N/A</v>
      </c>
      <c r="AB3493" s="46" t="e">
        <v>#N/A</v>
      </c>
      <c r="AC3493" s="46" t="e">
        <v>#N/A</v>
      </c>
      <c r="AD3493" s="46" t="s">
        <v>201</v>
      </c>
    </row>
    <row r="3494" spans="1:31">
      <c r="A3494" s="46">
        <v>348</v>
      </c>
      <c r="B3494" s="46" t="s">
        <v>8522</v>
      </c>
      <c r="C3494" s="46" t="s">
        <v>229</v>
      </c>
      <c r="D3494" s="46" t="s">
        <v>230</v>
      </c>
      <c r="E3494" s="46" t="s">
        <v>8480</v>
      </c>
      <c r="F3494" s="46" t="s">
        <v>8916</v>
      </c>
      <c r="G3494" s="44" t="s">
        <v>8626</v>
      </c>
      <c r="H3494" s="44" t="s">
        <v>5</v>
      </c>
      <c r="I3494" s="46" t="s">
        <v>9109</v>
      </c>
      <c r="J3494" s="44" t="s">
        <v>9110</v>
      </c>
      <c r="N3494" s="46" t="s">
        <v>186</v>
      </c>
      <c r="O3494" s="46" t="s">
        <v>187</v>
      </c>
      <c r="P3494" s="46" t="s">
        <v>200</v>
      </c>
      <c r="Q3494" s="46" t="s">
        <v>7</v>
      </c>
      <c r="R3494" s="46" t="s">
        <v>7</v>
      </c>
      <c r="W3494" s="46" t="s">
        <v>201</v>
      </c>
      <c r="AA3494" s="46" t="e">
        <v>#N/A</v>
      </c>
      <c r="AB3494" s="46" t="e">
        <v>#N/A</v>
      </c>
      <c r="AC3494" s="46" t="e">
        <v>#N/A</v>
      </c>
      <c r="AD3494" s="46" t="s">
        <v>201</v>
      </c>
    </row>
    <row r="3495" spans="1:31">
      <c r="A3495" s="46">
        <v>349</v>
      </c>
      <c r="B3495" s="46" t="s">
        <v>8522</v>
      </c>
      <c r="C3495" s="46" t="s">
        <v>229</v>
      </c>
      <c r="D3495" s="46" t="s">
        <v>230</v>
      </c>
      <c r="E3495" s="46" t="s">
        <v>8480</v>
      </c>
      <c r="F3495" s="46" t="s">
        <v>8929</v>
      </c>
      <c r="G3495" s="44" t="s">
        <v>8631</v>
      </c>
      <c r="H3495" s="44" t="s">
        <v>3</v>
      </c>
      <c r="I3495" s="46" t="s">
        <v>8630</v>
      </c>
      <c r="J3495" s="44" t="s">
        <v>9111</v>
      </c>
      <c r="N3495" s="46" t="s">
        <v>186</v>
      </c>
      <c r="O3495" s="46" t="s">
        <v>187</v>
      </c>
      <c r="P3495" s="46" t="s">
        <v>188</v>
      </c>
      <c r="Q3495" s="46" t="s">
        <v>4</v>
      </c>
      <c r="R3495" s="46" t="s">
        <v>4</v>
      </c>
      <c r="W3495" s="46" t="s">
        <v>189</v>
      </c>
      <c r="AA3495" s="46" t="e">
        <v>#N/A</v>
      </c>
      <c r="AB3495" s="46" t="e">
        <v>#N/A</v>
      </c>
      <c r="AC3495" s="46" t="e">
        <v>#N/A</v>
      </c>
      <c r="AD3495" s="46" t="s">
        <v>201</v>
      </c>
      <c r="AE3495" s="46" t="e">
        <v>#N/A</v>
      </c>
    </row>
    <row r="3496" spans="1:31">
      <c r="A3496" s="46">
        <v>350</v>
      </c>
      <c r="B3496" s="46" t="s">
        <v>8522</v>
      </c>
      <c r="C3496" s="46" t="s">
        <v>229</v>
      </c>
      <c r="D3496" s="46" t="s">
        <v>230</v>
      </c>
      <c r="E3496" s="46" t="s">
        <v>8480</v>
      </c>
      <c r="F3496" s="46" t="s">
        <v>8929</v>
      </c>
      <c r="G3496" s="44" t="s">
        <v>8631</v>
      </c>
      <c r="H3496" s="44" t="s">
        <v>192</v>
      </c>
      <c r="I3496" s="46" t="s">
        <v>8630</v>
      </c>
      <c r="J3496" s="44" t="s">
        <v>9111</v>
      </c>
      <c r="N3496" s="46" t="s">
        <v>186</v>
      </c>
      <c r="O3496" s="46" t="s">
        <v>187</v>
      </c>
      <c r="P3496" s="46" t="s">
        <v>188</v>
      </c>
      <c r="Q3496" s="46" t="s">
        <v>4</v>
      </c>
      <c r="R3496" s="46" t="s">
        <v>4</v>
      </c>
      <c r="W3496" s="46" t="s">
        <v>189</v>
      </c>
      <c r="AA3496" s="46" t="e">
        <v>#N/A</v>
      </c>
      <c r="AB3496" s="46" t="e">
        <v>#N/A</v>
      </c>
      <c r="AC3496" s="46" t="e">
        <v>#N/A</v>
      </c>
      <c r="AD3496" s="46" t="s">
        <v>190</v>
      </c>
    </row>
    <row r="3497" spans="1:31">
      <c r="A3497" s="46">
        <v>351</v>
      </c>
      <c r="B3497" s="46" t="s">
        <v>8522</v>
      </c>
      <c r="C3497" s="46" t="s">
        <v>229</v>
      </c>
      <c r="D3497" s="46" t="s">
        <v>230</v>
      </c>
      <c r="E3497" s="46" t="s">
        <v>8480</v>
      </c>
      <c r="F3497" s="46" t="s">
        <v>8929</v>
      </c>
      <c r="G3497" s="44" t="s">
        <v>8635</v>
      </c>
      <c r="H3497" s="44" t="s">
        <v>3</v>
      </c>
      <c r="I3497" s="46" t="s">
        <v>8634</v>
      </c>
      <c r="J3497" s="44" t="s">
        <v>9112</v>
      </c>
      <c r="N3497" s="46" t="s">
        <v>186</v>
      </c>
      <c r="O3497" s="46" t="s">
        <v>187</v>
      </c>
      <c r="P3497" s="46" t="s">
        <v>193</v>
      </c>
      <c r="Q3497" s="46" t="s">
        <v>7</v>
      </c>
      <c r="R3497" s="46" t="s">
        <v>4</v>
      </c>
      <c r="W3497" s="46" t="s">
        <v>189</v>
      </c>
      <c r="AA3497" s="46" t="e">
        <v>#N/A</v>
      </c>
      <c r="AB3497" s="46" t="e">
        <v>#N/A</v>
      </c>
      <c r="AC3497" s="46" t="e">
        <v>#N/A</v>
      </c>
      <c r="AD3497" s="46" t="s">
        <v>201</v>
      </c>
      <c r="AE3497" s="46" t="s">
        <v>196</v>
      </c>
    </row>
    <row r="3498" spans="1:31">
      <c r="A3498" s="46">
        <v>352</v>
      </c>
      <c r="B3498" s="46" t="s">
        <v>8522</v>
      </c>
      <c r="C3498" s="46" t="s">
        <v>229</v>
      </c>
      <c r="D3498" s="46" t="s">
        <v>230</v>
      </c>
      <c r="E3498" s="46" t="s">
        <v>8480</v>
      </c>
      <c r="F3498" s="46" t="s">
        <v>8929</v>
      </c>
      <c r="G3498" s="44" t="s">
        <v>8631</v>
      </c>
      <c r="H3498" s="44" t="s">
        <v>8</v>
      </c>
      <c r="I3498" s="46" t="s">
        <v>9113</v>
      </c>
      <c r="J3498" s="44" t="s">
        <v>9114</v>
      </c>
      <c r="N3498" s="46" t="s">
        <v>186</v>
      </c>
      <c r="O3498" s="46" t="s">
        <v>187</v>
      </c>
      <c r="P3498" s="46" t="s">
        <v>200</v>
      </c>
      <c r="Q3498" s="46" t="s">
        <v>4</v>
      </c>
      <c r="R3498" s="46" t="s">
        <v>4</v>
      </c>
      <c r="W3498" s="46" t="s">
        <v>201</v>
      </c>
      <c r="AA3498" s="46" t="e">
        <v>#N/A</v>
      </c>
      <c r="AB3498" s="46" t="e">
        <v>#N/A</v>
      </c>
      <c r="AC3498" s="46" t="e">
        <v>#N/A</v>
      </c>
      <c r="AD3498" s="46" t="s">
        <v>201</v>
      </c>
    </row>
    <row r="3499" spans="1:31">
      <c r="A3499" s="46">
        <v>353</v>
      </c>
      <c r="B3499" s="46" t="s">
        <v>8522</v>
      </c>
      <c r="C3499" s="46" t="s">
        <v>229</v>
      </c>
      <c r="D3499" s="46" t="s">
        <v>230</v>
      </c>
      <c r="E3499" s="46" t="s">
        <v>8480</v>
      </c>
      <c r="F3499" s="46" t="s">
        <v>9103</v>
      </c>
      <c r="G3499" s="44" t="s">
        <v>8638</v>
      </c>
      <c r="H3499" s="44" t="s">
        <v>3</v>
      </c>
      <c r="I3499" s="46" t="s">
        <v>8637</v>
      </c>
      <c r="J3499" s="44" t="s">
        <v>9115</v>
      </c>
      <c r="N3499" s="46" t="s">
        <v>186</v>
      </c>
      <c r="O3499" s="46" t="s">
        <v>187</v>
      </c>
      <c r="P3499" s="46" t="s">
        <v>193</v>
      </c>
      <c r="Q3499" s="46" t="s">
        <v>4</v>
      </c>
      <c r="R3499" s="46" t="s">
        <v>4</v>
      </c>
      <c r="W3499" s="46" t="s">
        <v>189</v>
      </c>
      <c r="AA3499" s="46" t="s">
        <v>4401</v>
      </c>
      <c r="AB3499" s="46" t="s">
        <v>4401</v>
      </c>
      <c r="AC3499" s="46" t="s">
        <v>4401</v>
      </c>
      <c r="AD3499" s="46" t="s">
        <v>190</v>
      </c>
      <c r="AE3499" s="46" t="s">
        <v>197</v>
      </c>
    </row>
    <row r="3500" spans="1:31">
      <c r="A3500" s="46">
        <v>354</v>
      </c>
      <c r="B3500" s="46" t="s">
        <v>8522</v>
      </c>
      <c r="C3500" s="46" t="s">
        <v>229</v>
      </c>
      <c r="D3500" s="46" t="s">
        <v>230</v>
      </c>
      <c r="E3500" s="46" t="s">
        <v>8480</v>
      </c>
      <c r="F3500" s="46" t="s">
        <v>8637</v>
      </c>
      <c r="G3500" s="44" t="s">
        <v>8638</v>
      </c>
      <c r="H3500" s="44" t="s">
        <v>8</v>
      </c>
      <c r="I3500" s="46" t="s">
        <v>9116</v>
      </c>
      <c r="J3500" s="44" t="s">
        <v>9117</v>
      </c>
      <c r="N3500" s="46" t="s">
        <v>186</v>
      </c>
      <c r="O3500" s="46" t="s">
        <v>187</v>
      </c>
      <c r="P3500" s="46" t="s">
        <v>193</v>
      </c>
      <c r="Q3500" s="46" t="s">
        <v>4</v>
      </c>
      <c r="R3500" s="46" t="s">
        <v>4</v>
      </c>
      <c r="W3500" s="46" t="s">
        <v>189</v>
      </c>
      <c r="AA3500" s="46" t="s">
        <v>4401</v>
      </c>
      <c r="AB3500" s="46" t="s">
        <v>4401</v>
      </c>
      <c r="AC3500" s="46" t="s">
        <v>4401</v>
      </c>
      <c r="AD3500" s="46" t="s">
        <v>190</v>
      </c>
    </row>
    <row r="3501" spans="1:31">
      <c r="A3501" s="46">
        <v>355</v>
      </c>
      <c r="B3501" s="46" t="s">
        <v>8522</v>
      </c>
      <c r="C3501" s="46" t="s">
        <v>229</v>
      </c>
      <c r="D3501" s="46" t="s">
        <v>230</v>
      </c>
      <c r="E3501" s="46" t="s">
        <v>8480</v>
      </c>
      <c r="F3501" s="46" t="s">
        <v>8637</v>
      </c>
      <c r="G3501" s="44" t="s">
        <v>8643</v>
      </c>
      <c r="H3501" s="44" t="s">
        <v>3</v>
      </c>
      <c r="I3501" s="46" t="s">
        <v>8642</v>
      </c>
      <c r="J3501" s="44" t="s">
        <v>9118</v>
      </c>
      <c r="N3501" s="46" t="s">
        <v>186</v>
      </c>
      <c r="O3501" s="46" t="s">
        <v>187</v>
      </c>
      <c r="P3501" s="46" t="s">
        <v>193</v>
      </c>
      <c r="Q3501" s="46" t="s">
        <v>4</v>
      </c>
      <c r="R3501" s="46" t="s">
        <v>4</v>
      </c>
      <c r="W3501" s="46" t="s">
        <v>189</v>
      </c>
      <c r="X3501" s="46" t="s">
        <v>8962</v>
      </c>
      <c r="AA3501" s="46" t="e">
        <v>#N/A</v>
      </c>
      <c r="AB3501" s="46" t="e">
        <v>#N/A</v>
      </c>
      <c r="AC3501" s="46" t="e">
        <v>#N/A</v>
      </c>
      <c r="AD3501" s="46" t="s">
        <v>201</v>
      </c>
      <c r="AE3501" s="46" t="s">
        <v>196</v>
      </c>
    </row>
    <row r="3502" spans="1:31">
      <c r="A3502" s="46">
        <v>356</v>
      </c>
      <c r="B3502" s="46" t="s">
        <v>8522</v>
      </c>
      <c r="C3502" s="46" t="s">
        <v>229</v>
      </c>
      <c r="D3502" s="46" t="s">
        <v>230</v>
      </c>
      <c r="E3502" s="46" t="s">
        <v>8480</v>
      </c>
      <c r="F3502" s="46" t="s">
        <v>8642</v>
      </c>
      <c r="G3502" s="44" t="s">
        <v>8643</v>
      </c>
      <c r="H3502" s="44" t="s">
        <v>5</v>
      </c>
      <c r="I3502" s="46" t="s">
        <v>9119</v>
      </c>
      <c r="J3502" s="44" t="s">
        <v>9120</v>
      </c>
      <c r="N3502" s="46" t="s">
        <v>186</v>
      </c>
      <c r="O3502" s="46" t="s">
        <v>187</v>
      </c>
      <c r="P3502" s="46" t="s">
        <v>188</v>
      </c>
      <c r="Q3502" s="46" t="s">
        <v>4</v>
      </c>
      <c r="R3502" s="46" t="s">
        <v>4</v>
      </c>
      <c r="W3502" s="46" t="s">
        <v>189</v>
      </c>
      <c r="AA3502" s="46" t="e">
        <v>#N/A</v>
      </c>
      <c r="AB3502" s="46" t="e">
        <v>#N/A</v>
      </c>
      <c r="AC3502" s="46" t="e">
        <v>#N/A</v>
      </c>
      <c r="AD3502" s="46" t="s">
        <v>190</v>
      </c>
    </row>
    <row r="3503" spans="1:31">
      <c r="A3503" s="46">
        <v>357</v>
      </c>
      <c r="B3503" s="46" t="s">
        <v>8522</v>
      </c>
      <c r="C3503" s="46" t="s">
        <v>229</v>
      </c>
      <c r="D3503" s="46" t="s">
        <v>230</v>
      </c>
      <c r="E3503" s="46" t="s">
        <v>8480</v>
      </c>
      <c r="F3503" s="46" t="s">
        <v>8637</v>
      </c>
      <c r="G3503" s="44" t="s">
        <v>8653</v>
      </c>
      <c r="H3503" s="44" t="s">
        <v>3</v>
      </c>
      <c r="I3503" s="46" t="s">
        <v>8652</v>
      </c>
      <c r="J3503" s="44" t="s">
        <v>9121</v>
      </c>
      <c r="N3503" s="46" t="s">
        <v>186</v>
      </c>
      <c r="O3503" s="46" t="s">
        <v>187</v>
      </c>
      <c r="P3503" s="46" t="s">
        <v>193</v>
      </c>
      <c r="Q3503" s="46" t="s">
        <v>4</v>
      </c>
      <c r="R3503" s="46" t="s">
        <v>4</v>
      </c>
      <c r="W3503" s="46" t="s">
        <v>189</v>
      </c>
      <c r="X3503" s="46" t="s">
        <v>2613</v>
      </c>
      <c r="AA3503" s="46" t="e">
        <v>#N/A</v>
      </c>
      <c r="AB3503" s="46" t="e">
        <v>#N/A</v>
      </c>
      <c r="AC3503" s="46" t="e">
        <v>#N/A</v>
      </c>
      <c r="AD3503" s="46" t="s">
        <v>201</v>
      </c>
      <c r="AE3503" s="46" t="s">
        <v>196</v>
      </c>
    </row>
    <row r="3504" spans="1:31">
      <c r="A3504" s="46">
        <v>358</v>
      </c>
      <c r="B3504" s="46" t="s">
        <v>8522</v>
      </c>
      <c r="C3504" s="46" t="s">
        <v>229</v>
      </c>
      <c r="D3504" s="46" t="s">
        <v>230</v>
      </c>
      <c r="E3504" s="46" t="s">
        <v>8480</v>
      </c>
      <c r="F3504" s="46" t="s">
        <v>8652</v>
      </c>
      <c r="G3504" s="44" t="s">
        <v>8653</v>
      </c>
      <c r="H3504" s="44" t="s">
        <v>9</v>
      </c>
      <c r="I3504" s="46" t="s">
        <v>2613</v>
      </c>
      <c r="J3504" s="44" t="s">
        <v>9122</v>
      </c>
      <c r="N3504" s="46" t="s">
        <v>186</v>
      </c>
      <c r="O3504" s="46" t="s">
        <v>187</v>
      </c>
      <c r="P3504" s="46" t="s">
        <v>188</v>
      </c>
      <c r="Q3504" s="46" t="s">
        <v>4</v>
      </c>
      <c r="R3504" s="46" t="s">
        <v>4</v>
      </c>
      <c r="W3504" s="46" t="s">
        <v>189</v>
      </c>
      <c r="AA3504" s="46" t="e">
        <v>#N/A</v>
      </c>
      <c r="AB3504" s="46" t="e">
        <v>#N/A</v>
      </c>
      <c r="AC3504" s="46" t="e">
        <v>#N/A</v>
      </c>
      <c r="AD3504" s="46" t="s">
        <v>190</v>
      </c>
      <c r="AE3504" s="46" t="e">
        <v>#N/A</v>
      </c>
    </row>
    <row r="3505" spans="1:31">
      <c r="A3505" s="46">
        <v>359</v>
      </c>
      <c r="B3505" s="46" t="s">
        <v>8522</v>
      </c>
      <c r="C3505" s="46" t="s">
        <v>229</v>
      </c>
      <c r="D3505" s="46" t="s">
        <v>230</v>
      </c>
      <c r="E3505" s="46" t="s">
        <v>8480</v>
      </c>
      <c r="F3505" s="46" t="s">
        <v>8652</v>
      </c>
      <c r="G3505" s="44" t="s">
        <v>8653</v>
      </c>
      <c r="H3505" s="44" t="s">
        <v>8</v>
      </c>
      <c r="I3505" s="46" t="s">
        <v>9123</v>
      </c>
      <c r="J3505" s="44" t="s">
        <v>9124</v>
      </c>
      <c r="N3505" s="46" t="s">
        <v>186</v>
      </c>
      <c r="O3505" s="46" t="s">
        <v>187</v>
      </c>
      <c r="P3505" s="46" t="s">
        <v>200</v>
      </c>
      <c r="Q3505" s="46" t="s">
        <v>4</v>
      </c>
      <c r="R3505" s="46" t="s">
        <v>4</v>
      </c>
      <c r="W3505" s="46" t="s">
        <v>201</v>
      </c>
      <c r="AA3505" s="46" t="e">
        <v>#N/A</v>
      </c>
      <c r="AB3505" s="46" t="e">
        <v>#N/A</v>
      </c>
      <c r="AC3505" s="46" t="e">
        <v>#N/A</v>
      </c>
      <c r="AD3505" s="46" t="s">
        <v>201</v>
      </c>
    </row>
    <row r="3506" spans="1:31">
      <c r="A3506" s="46">
        <v>360</v>
      </c>
      <c r="B3506" s="46" t="s">
        <v>8522</v>
      </c>
      <c r="C3506" s="46" t="s">
        <v>229</v>
      </c>
      <c r="D3506" s="46" t="s">
        <v>230</v>
      </c>
      <c r="E3506" s="46" t="s">
        <v>8480</v>
      </c>
      <c r="F3506" s="46" t="s">
        <v>9125</v>
      </c>
      <c r="G3506" s="44" t="s">
        <v>8655</v>
      </c>
      <c r="H3506" s="44" t="s">
        <v>3</v>
      </c>
      <c r="I3506" s="46" t="s">
        <v>8654</v>
      </c>
      <c r="J3506" s="44" t="s">
        <v>9126</v>
      </c>
      <c r="N3506" s="46" t="s">
        <v>186</v>
      </c>
      <c r="O3506" s="46" t="s">
        <v>187</v>
      </c>
      <c r="P3506" s="46" t="s">
        <v>193</v>
      </c>
      <c r="Q3506" s="46" t="s">
        <v>4</v>
      </c>
      <c r="R3506" s="46" t="s">
        <v>4</v>
      </c>
      <c r="W3506" s="46" t="s">
        <v>189</v>
      </c>
      <c r="X3506" s="46" t="s">
        <v>8976</v>
      </c>
      <c r="AA3506" s="46" t="e">
        <v>#N/A</v>
      </c>
      <c r="AB3506" s="46" t="e">
        <v>#N/A</v>
      </c>
      <c r="AC3506" s="46" t="e">
        <v>#N/A</v>
      </c>
      <c r="AD3506" s="46" t="s">
        <v>201</v>
      </c>
      <c r="AE3506" s="46" t="s">
        <v>197</v>
      </c>
    </row>
    <row r="3507" spans="1:31">
      <c r="A3507" s="46">
        <v>361</v>
      </c>
      <c r="B3507" s="46" t="s">
        <v>8522</v>
      </c>
      <c r="C3507" s="46" t="s">
        <v>229</v>
      </c>
      <c r="D3507" s="46" t="s">
        <v>230</v>
      </c>
      <c r="E3507" s="46" t="s">
        <v>8480</v>
      </c>
      <c r="F3507" s="46" t="s">
        <v>9125</v>
      </c>
      <c r="G3507" s="44" t="s">
        <v>8655</v>
      </c>
      <c r="H3507" s="44" t="s">
        <v>3</v>
      </c>
      <c r="I3507" s="46" t="s">
        <v>8973</v>
      </c>
      <c r="J3507" s="44" t="s">
        <v>9127</v>
      </c>
      <c r="N3507" s="46" t="s">
        <v>186</v>
      </c>
      <c r="O3507" s="46" t="s">
        <v>187</v>
      </c>
      <c r="P3507" s="46" t="s">
        <v>188</v>
      </c>
      <c r="Q3507" s="46" t="s">
        <v>4</v>
      </c>
      <c r="R3507" s="46" t="s">
        <v>4</v>
      </c>
      <c r="W3507" s="46" t="s">
        <v>189</v>
      </c>
      <c r="X3507" s="46" t="s">
        <v>8974</v>
      </c>
      <c r="AA3507" s="46" t="e">
        <v>#N/A</v>
      </c>
      <c r="AB3507" s="46" t="e">
        <v>#N/A</v>
      </c>
      <c r="AC3507" s="46" t="e">
        <v>#N/A</v>
      </c>
      <c r="AD3507" s="46" t="s">
        <v>190</v>
      </c>
      <c r="AE3507" s="46" t="e">
        <v>#N/A</v>
      </c>
    </row>
    <row r="3508" spans="1:31">
      <c r="A3508" s="46">
        <v>362</v>
      </c>
      <c r="B3508" s="46" t="s">
        <v>8522</v>
      </c>
      <c r="C3508" s="46" t="s">
        <v>229</v>
      </c>
      <c r="D3508" s="46" t="s">
        <v>230</v>
      </c>
      <c r="E3508" s="46" t="s">
        <v>8480</v>
      </c>
      <c r="F3508" s="46" t="s">
        <v>8973</v>
      </c>
      <c r="G3508" s="44" t="s">
        <v>8655</v>
      </c>
      <c r="H3508" s="44" t="s">
        <v>8</v>
      </c>
      <c r="I3508" s="46" t="s">
        <v>9128</v>
      </c>
      <c r="J3508" s="44" t="s">
        <v>9129</v>
      </c>
      <c r="N3508" s="46" t="s">
        <v>186</v>
      </c>
      <c r="O3508" s="46" t="s">
        <v>187</v>
      </c>
      <c r="P3508" s="46" t="s">
        <v>200</v>
      </c>
      <c r="Q3508" s="46" t="s">
        <v>4</v>
      </c>
      <c r="R3508" s="46" t="s">
        <v>4</v>
      </c>
      <c r="W3508" s="46" t="s">
        <v>201</v>
      </c>
      <c r="AA3508" s="46" t="e">
        <v>#N/A</v>
      </c>
      <c r="AB3508" s="46" t="e">
        <v>#N/A</v>
      </c>
      <c r="AC3508" s="46" t="e">
        <v>#N/A</v>
      </c>
      <c r="AD3508" s="46" t="s">
        <v>201</v>
      </c>
    </row>
    <row r="3509" spans="1:31">
      <c r="A3509" s="46">
        <v>363</v>
      </c>
      <c r="B3509" s="46" t="s">
        <v>8522</v>
      </c>
      <c r="C3509" s="46" t="s">
        <v>229</v>
      </c>
      <c r="D3509" s="46" t="s">
        <v>230</v>
      </c>
      <c r="E3509" s="46" t="s">
        <v>8480</v>
      </c>
      <c r="F3509" s="46" t="s">
        <v>9125</v>
      </c>
      <c r="G3509" s="44" t="s">
        <v>8655</v>
      </c>
      <c r="H3509" s="44" t="s">
        <v>9</v>
      </c>
      <c r="I3509" s="46" t="s">
        <v>8970</v>
      </c>
      <c r="J3509" s="44" t="s">
        <v>9130</v>
      </c>
      <c r="N3509" s="46" t="s">
        <v>186</v>
      </c>
      <c r="O3509" s="46" t="s">
        <v>187</v>
      </c>
      <c r="P3509" s="46" t="s">
        <v>188</v>
      </c>
      <c r="Q3509" s="46" t="s">
        <v>4</v>
      </c>
      <c r="R3509" s="46" t="s">
        <v>4</v>
      </c>
      <c r="W3509" s="46" t="s">
        <v>189</v>
      </c>
      <c r="AA3509" s="46" t="e">
        <v>#N/A</v>
      </c>
      <c r="AB3509" s="46" t="e">
        <v>#N/A</v>
      </c>
      <c r="AC3509" s="46" t="e">
        <v>#N/A</v>
      </c>
      <c r="AD3509" s="46" t="s">
        <v>190</v>
      </c>
      <c r="AE3509" s="46" t="e">
        <v>#N/A</v>
      </c>
    </row>
    <row r="3510" spans="1:31">
      <c r="A3510" s="46">
        <v>364</v>
      </c>
      <c r="B3510" s="46" t="s">
        <v>8522</v>
      </c>
      <c r="C3510" s="46" t="s">
        <v>229</v>
      </c>
      <c r="D3510" s="46" t="s">
        <v>230</v>
      </c>
      <c r="E3510" s="46" t="s">
        <v>8480</v>
      </c>
      <c r="F3510" s="46" t="s">
        <v>8654</v>
      </c>
      <c r="G3510" s="44" t="s">
        <v>8655</v>
      </c>
      <c r="H3510" s="44" t="s">
        <v>8</v>
      </c>
      <c r="I3510" s="46" t="s">
        <v>9131</v>
      </c>
      <c r="J3510" s="44" t="s">
        <v>9132</v>
      </c>
      <c r="N3510" s="46" t="s">
        <v>186</v>
      </c>
      <c r="O3510" s="46" t="s">
        <v>187</v>
      </c>
      <c r="P3510" s="46" t="s">
        <v>200</v>
      </c>
      <c r="Q3510" s="46" t="s">
        <v>4</v>
      </c>
      <c r="R3510" s="46" t="s">
        <v>4</v>
      </c>
      <c r="W3510" s="46" t="s">
        <v>201</v>
      </c>
      <c r="AA3510" s="46" t="e">
        <v>#N/A</v>
      </c>
      <c r="AB3510" s="46" t="e">
        <v>#N/A</v>
      </c>
      <c r="AC3510" s="46" t="e">
        <v>#N/A</v>
      </c>
      <c r="AD3510" s="46" t="s">
        <v>201</v>
      </c>
    </row>
    <row r="3511" spans="1:31">
      <c r="A3511" s="46">
        <v>365</v>
      </c>
      <c r="B3511" s="46" t="s">
        <v>8522</v>
      </c>
      <c r="C3511" s="46" t="s">
        <v>229</v>
      </c>
      <c r="D3511" s="46" t="s">
        <v>230</v>
      </c>
      <c r="E3511" s="46" t="s">
        <v>8480</v>
      </c>
      <c r="F3511" s="46" t="s">
        <v>9125</v>
      </c>
      <c r="G3511" s="44" t="s">
        <v>8655</v>
      </c>
      <c r="H3511" s="44" t="s">
        <v>3</v>
      </c>
      <c r="I3511" s="46" t="s">
        <v>9133</v>
      </c>
      <c r="J3511" s="44" t="s">
        <v>9134</v>
      </c>
      <c r="N3511" s="46" t="s">
        <v>186</v>
      </c>
      <c r="O3511" s="46" t="s">
        <v>187</v>
      </c>
      <c r="P3511" s="46" t="s">
        <v>193</v>
      </c>
      <c r="Q3511" s="46" t="s">
        <v>4</v>
      </c>
      <c r="R3511" s="46" t="s">
        <v>4</v>
      </c>
      <c r="W3511" s="46" t="s">
        <v>189</v>
      </c>
      <c r="X3511" s="46" t="s">
        <v>8978</v>
      </c>
      <c r="AA3511" s="46" t="e">
        <v>#N/A</v>
      </c>
      <c r="AB3511" s="46" t="e">
        <v>#N/A</v>
      </c>
      <c r="AC3511" s="46" t="e">
        <v>#N/A</v>
      </c>
      <c r="AD3511" s="46" t="s">
        <v>190</v>
      </c>
      <c r="AE3511" s="46" t="s">
        <v>196</v>
      </c>
    </row>
    <row r="3512" spans="1:31">
      <c r="A3512" s="46">
        <v>366</v>
      </c>
      <c r="B3512" s="46" t="s">
        <v>8522</v>
      </c>
      <c r="C3512" s="46" t="s">
        <v>229</v>
      </c>
      <c r="D3512" s="46" t="s">
        <v>230</v>
      </c>
      <c r="E3512" s="46" t="s">
        <v>8480</v>
      </c>
      <c r="F3512" s="46" t="s">
        <v>9125</v>
      </c>
      <c r="G3512" s="44" t="s">
        <v>8655</v>
      </c>
      <c r="H3512" s="44" t="s">
        <v>9</v>
      </c>
      <c r="I3512" s="46" t="s">
        <v>9135</v>
      </c>
      <c r="J3512" s="44" t="s">
        <v>9136</v>
      </c>
      <c r="N3512" s="46" t="s">
        <v>186</v>
      </c>
      <c r="O3512" s="46" t="s">
        <v>187</v>
      </c>
      <c r="P3512" s="46" t="s">
        <v>188</v>
      </c>
      <c r="Q3512" s="46" t="s">
        <v>4</v>
      </c>
      <c r="R3512" s="46" t="s">
        <v>4</v>
      </c>
      <c r="W3512" s="46" t="s">
        <v>189</v>
      </c>
      <c r="AA3512" s="46" t="e">
        <v>#N/A</v>
      </c>
      <c r="AB3512" s="46" t="e">
        <v>#N/A</v>
      </c>
      <c r="AC3512" s="46" t="e">
        <v>#N/A</v>
      </c>
      <c r="AD3512" s="46" t="s">
        <v>190</v>
      </c>
      <c r="AE3512" s="46" t="e">
        <v>#N/A</v>
      </c>
    </row>
    <row r="3513" spans="1:31">
      <c r="A3513" s="46">
        <v>367</v>
      </c>
      <c r="B3513" s="46" t="s">
        <v>8522</v>
      </c>
      <c r="C3513" s="46" t="s">
        <v>229</v>
      </c>
      <c r="D3513" s="46" t="s">
        <v>230</v>
      </c>
      <c r="E3513" s="46" t="s">
        <v>8480</v>
      </c>
      <c r="F3513" s="46" t="s">
        <v>9125</v>
      </c>
      <c r="G3513" s="44" t="s">
        <v>8655</v>
      </c>
      <c r="H3513" s="44" t="s">
        <v>8</v>
      </c>
      <c r="I3513" s="46" t="s">
        <v>9137</v>
      </c>
      <c r="J3513" s="44" t="s">
        <v>9138</v>
      </c>
      <c r="N3513" s="46" t="s">
        <v>186</v>
      </c>
      <c r="O3513" s="46" t="s">
        <v>187</v>
      </c>
      <c r="P3513" s="46" t="s">
        <v>193</v>
      </c>
      <c r="Q3513" s="46" t="s">
        <v>4</v>
      </c>
      <c r="R3513" s="46" t="s">
        <v>4</v>
      </c>
      <c r="W3513" s="46" t="s">
        <v>189</v>
      </c>
      <c r="AA3513" s="46" t="e">
        <v>#N/A</v>
      </c>
      <c r="AB3513" s="46" t="e">
        <v>#N/A</v>
      </c>
      <c r="AC3513" s="46" t="e">
        <v>#N/A</v>
      </c>
      <c r="AD3513" s="46" t="s">
        <v>190</v>
      </c>
    </row>
    <row r="3514" spans="1:31">
      <c r="A3514" s="46">
        <v>368</v>
      </c>
      <c r="B3514" s="46" t="s">
        <v>8522</v>
      </c>
      <c r="C3514" s="46" t="s">
        <v>229</v>
      </c>
      <c r="D3514" s="46" t="s">
        <v>230</v>
      </c>
      <c r="E3514" s="46" t="s">
        <v>8480</v>
      </c>
      <c r="F3514" s="46" t="s">
        <v>9125</v>
      </c>
      <c r="G3514" s="44" t="s">
        <v>8658</v>
      </c>
      <c r="H3514" s="44" t="s">
        <v>3</v>
      </c>
      <c r="I3514" s="46" t="s">
        <v>1574</v>
      </c>
      <c r="J3514" s="44" t="s">
        <v>9139</v>
      </c>
      <c r="N3514" s="46" t="s">
        <v>186</v>
      </c>
      <c r="O3514" s="46" t="s">
        <v>187</v>
      </c>
      <c r="P3514" s="46" t="s">
        <v>193</v>
      </c>
      <c r="Q3514" s="46" t="s">
        <v>4</v>
      </c>
      <c r="R3514" s="46" t="s">
        <v>4</v>
      </c>
      <c r="W3514" s="46" t="s">
        <v>189</v>
      </c>
      <c r="X3514" s="46" t="s">
        <v>9140</v>
      </c>
      <c r="AA3514" s="46" t="e">
        <v>#N/A</v>
      </c>
      <c r="AB3514" s="46" t="e">
        <v>#N/A</v>
      </c>
      <c r="AC3514" s="46" t="e">
        <v>#N/A</v>
      </c>
      <c r="AD3514" s="46" t="s">
        <v>201</v>
      </c>
      <c r="AE3514" s="46" t="e">
        <v>#N/A</v>
      </c>
    </row>
    <row r="3515" spans="1:31">
      <c r="A3515" s="46">
        <v>369</v>
      </c>
      <c r="B3515" s="46" t="s">
        <v>8522</v>
      </c>
      <c r="C3515" s="46" t="s">
        <v>229</v>
      </c>
      <c r="D3515" s="46" t="s">
        <v>230</v>
      </c>
      <c r="E3515" s="46" t="s">
        <v>8480</v>
      </c>
      <c r="F3515" s="46" t="s">
        <v>1574</v>
      </c>
      <c r="G3515" s="44" t="s">
        <v>8658</v>
      </c>
      <c r="H3515" s="44" t="s">
        <v>5</v>
      </c>
      <c r="I3515" s="46" t="s">
        <v>1626</v>
      </c>
      <c r="J3515" s="44" t="s">
        <v>9141</v>
      </c>
      <c r="N3515" s="46" t="s">
        <v>186</v>
      </c>
      <c r="O3515" s="46" t="s">
        <v>187</v>
      </c>
      <c r="P3515" s="46" t="s">
        <v>188</v>
      </c>
      <c r="Q3515" s="46" t="s">
        <v>4</v>
      </c>
      <c r="R3515" s="46" t="s">
        <v>4</v>
      </c>
      <c r="W3515" s="46" t="s">
        <v>189</v>
      </c>
      <c r="AA3515" s="46" t="e">
        <v>#N/A</v>
      </c>
      <c r="AB3515" s="46" t="e">
        <v>#N/A</v>
      </c>
      <c r="AC3515" s="46" t="e">
        <v>#N/A</v>
      </c>
      <c r="AD3515" s="46" t="s">
        <v>190</v>
      </c>
    </row>
    <row r="3516" spans="1:31">
      <c r="A3516" s="46">
        <v>370</v>
      </c>
      <c r="B3516" s="46" t="s">
        <v>8522</v>
      </c>
      <c r="C3516" s="46" t="s">
        <v>229</v>
      </c>
      <c r="D3516" s="46" t="s">
        <v>230</v>
      </c>
      <c r="E3516" s="46" t="s">
        <v>8480</v>
      </c>
      <c r="F3516" s="46" t="s">
        <v>1574</v>
      </c>
      <c r="G3516" s="44" t="s">
        <v>8658</v>
      </c>
      <c r="H3516" s="44" t="s">
        <v>192</v>
      </c>
      <c r="I3516" s="46" t="s">
        <v>9140</v>
      </c>
      <c r="J3516" s="44" t="s">
        <v>9142</v>
      </c>
      <c r="N3516" s="46" t="s">
        <v>186</v>
      </c>
      <c r="O3516" s="46" t="s">
        <v>187</v>
      </c>
      <c r="P3516" s="46" t="s">
        <v>193</v>
      </c>
      <c r="Q3516" s="46" t="s">
        <v>4</v>
      </c>
      <c r="R3516" s="46" t="s">
        <v>4</v>
      </c>
      <c r="W3516" s="46" t="s">
        <v>189</v>
      </c>
      <c r="AA3516" s="46" t="e">
        <v>#N/A</v>
      </c>
      <c r="AB3516" s="46" t="e">
        <v>#N/A</v>
      </c>
      <c r="AC3516" s="46" t="e">
        <v>#N/A</v>
      </c>
      <c r="AD3516" s="46" t="s">
        <v>190</v>
      </c>
    </row>
    <row r="3517" spans="1:31">
      <c r="A3517" s="46">
        <v>371</v>
      </c>
      <c r="B3517" s="46" t="s">
        <v>8522</v>
      </c>
      <c r="C3517" s="46" t="s">
        <v>229</v>
      </c>
      <c r="D3517" s="46" t="s">
        <v>230</v>
      </c>
      <c r="E3517" s="46" t="s">
        <v>8480</v>
      </c>
      <c r="F3517" s="46" t="s">
        <v>1574</v>
      </c>
      <c r="G3517" s="44" t="s">
        <v>8658</v>
      </c>
      <c r="H3517" s="44" t="s">
        <v>192</v>
      </c>
      <c r="I3517" s="46" t="s">
        <v>9143</v>
      </c>
      <c r="J3517" s="44" t="s">
        <v>9144</v>
      </c>
      <c r="N3517" s="46" t="s">
        <v>186</v>
      </c>
      <c r="O3517" s="46" t="s">
        <v>187</v>
      </c>
      <c r="P3517" s="46" t="s">
        <v>188</v>
      </c>
      <c r="Q3517" s="46" t="s">
        <v>4</v>
      </c>
      <c r="R3517" s="46" t="s">
        <v>4</v>
      </c>
      <c r="W3517" s="46" t="s">
        <v>189</v>
      </c>
      <c r="AA3517" s="46" t="e">
        <v>#N/A</v>
      </c>
      <c r="AB3517" s="46" t="e">
        <v>#N/A</v>
      </c>
      <c r="AC3517" s="46" t="e">
        <v>#N/A</v>
      </c>
      <c r="AD3517" s="46" t="s">
        <v>190</v>
      </c>
    </row>
    <row r="3518" spans="1:31">
      <c r="A3518" s="46">
        <v>372</v>
      </c>
      <c r="B3518" s="46" t="s">
        <v>8522</v>
      </c>
      <c r="C3518" s="46" t="s">
        <v>229</v>
      </c>
      <c r="D3518" s="46" t="s">
        <v>230</v>
      </c>
      <c r="E3518" s="46" t="s">
        <v>8480</v>
      </c>
      <c r="F3518" s="46" t="s">
        <v>9125</v>
      </c>
      <c r="G3518" s="44" t="s">
        <v>8657</v>
      </c>
      <c r="H3518" s="44" t="s">
        <v>3</v>
      </c>
      <c r="I3518" s="46" t="s">
        <v>8656</v>
      </c>
      <c r="J3518" s="44" t="s">
        <v>9145</v>
      </c>
      <c r="N3518" s="46" t="s">
        <v>186</v>
      </c>
      <c r="O3518" s="46" t="s">
        <v>187</v>
      </c>
      <c r="P3518" s="46" t="s">
        <v>193</v>
      </c>
      <c r="Q3518" s="46" t="s">
        <v>4</v>
      </c>
      <c r="R3518" s="46" t="s">
        <v>4</v>
      </c>
      <c r="W3518" s="46" t="s">
        <v>189</v>
      </c>
      <c r="X3518" s="46" t="s">
        <v>9143</v>
      </c>
      <c r="AA3518" s="46" t="e">
        <v>#N/A</v>
      </c>
      <c r="AB3518" s="46" t="e">
        <v>#N/A</v>
      </c>
      <c r="AC3518" s="46" t="e">
        <v>#N/A</v>
      </c>
      <c r="AD3518" s="46" t="s">
        <v>201</v>
      </c>
      <c r="AE3518" s="46" t="s">
        <v>196</v>
      </c>
    </row>
    <row r="3519" spans="1:31">
      <c r="A3519" s="46">
        <v>373</v>
      </c>
      <c r="B3519" s="46" t="s">
        <v>8522</v>
      </c>
      <c r="C3519" s="46" t="s">
        <v>229</v>
      </c>
      <c r="D3519" s="46" t="s">
        <v>230</v>
      </c>
      <c r="E3519" s="46" t="s">
        <v>8480</v>
      </c>
      <c r="F3519" s="46" t="s">
        <v>9125</v>
      </c>
      <c r="G3519" s="44" t="s">
        <v>8657</v>
      </c>
      <c r="H3519" s="44" t="s">
        <v>3</v>
      </c>
      <c r="I3519" s="46" t="s">
        <v>8980</v>
      </c>
      <c r="J3519" s="44" t="s">
        <v>9146</v>
      </c>
      <c r="N3519" s="46" t="s">
        <v>186</v>
      </c>
      <c r="O3519" s="46" t="s">
        <v>187</v>
      </c>
      <c r="P3519" s="46" t="s">
        <v>188</v>
      </c>
      <c r="Q3519" s="46" t="s">
        <v>4</v>
      </c>
      <c r="R3519" s="46" t="s">
        <v>4</v>
      </c>
      <c r="W3519" s="46" t="s">
        <v>189</v>
      </c>
      <c r="X3519" s="46" t="s">
        <v>8981</v>
      </c>
      <c r="AA3519" s="46" t="e">
        <v>#N/A</v>
      </c>
      <c r="AB3519" s="46" t="e">
        <v>#N/A</v>
      </c>
      <c r="AC3519" s="46" t="e">
        <v>#N/A</v>
      </c>
      <c r="AD3519" s="46" t="s">
        <v>190</v>
      </c>
      <c r="AE3519" s="46" t="e">
        <v>#N/A</v>
      </c>
    </row>
    <row r="3520" spans="1:31">
      <c r="A3520" s="46">
        <v>374</v>
      </c>
      <c r="B3520" s="46" t="s">
        <v>8522</v>
      </c>
      <c r="C3520" s="46" t="s">
        <v>229</v>
      </c>
      <c r="D3520" s="46" t="s">
        <v>230</v>
      </c>
      <c r="E3520" s="46" t="s">
        <v>8480</v>
      </c>
      <c r="F3520" s="46" t="s">
        <v>8656</v>
      </c>
      <c r="G3520" s="44" t="s">
        <v>8657</v>
      </c>
      <c r="H3520" s="44" t="s">
        <v>8</v>
      </c>
      <c r="I3520" s="46" t="s">
        <v>9147</v>
      </c>
      <c r="J3520" s="44" t="s">
        <v>9148</v>
      </c>
      <c r="N3520" s="46" t="s">
        <v>186</v>
      </c>
      <c r="O3520" s="46" t="s">
        <v>187</v>
      </c>
      <c r="P3520" s="46" t="s">
        <v>193</v>
      </c>
      <c r="Q3520" s="46" t="s">
        <v>4</v>
      </c>
      <c r="R3520" s="46" t="s">
        <v>4</v>
      </c>
      <c r="W3520" s="46" t="s">
        <v>189</v>
      </c>
      <c r="X3520" s="46" t="s">
        <v>8983</v>
      </c>
      <c r="AA3520" s="46" t="e">
        <v>#N/A</v>
      </c>
      <c r="AB3520" s="46" t="e">
        <v>#N/A</v>
      </c>
      <c r="AC3520" s="46" t="e">
        <v>#N/A</v>
      </c>
      <c r="AD3520" s="46" t="s">
        <v>190</v>
      </c>
    </row>
    <row r="3521" spans="1:31">
      <c r="A3521" s="46">
        <v>375</v>
      </c>
      <c r="B3521" s="46" t="s">
        <v>8522</v>
      </c>
      <c r="C3521" s="46" t="s">
        <v>229</v>
      </c>
      <c r="D3521" s="46" t="s">
        <v>230</v>
      </c>
      <c r="E3521" s="46" t="s">
        <v>8480</v>
      </c>
      <c r="F3521" s="46" t="s">
        <v>8980</v>
      </c>
      <c r="G3521" s="44" t="s">
        <v>8657</v>
      </c>
      <c r="H3521" s="44" t="s">
        <v>3</v>
      </c>
      <c r="I3521" s="46" t="s">
        <v>9149</v>
      </c>
      <c r="J3521" s="44" t="s">
        <v>9150</v>
      </c>
      <c r="N3521" s="46" t="s">
        <v>186</v>
      </c>
      <c r="O3521" s="46" t="s">
        <v>187</v>
      </c>
      <c r="P3521" s="46" t="s">
        <v>188</v>
      </c>
      <c r="Q3521" s="46" t="s">
        <v>4</v>
      </c>
      <c r="R3521" s="46" t="s">
        <v>4</v>
      </c>
      <c r="W3521" s="46" t="s">
        <v>189</v>
      </c>
      <c r="AA3521" s="46" t="e">
        <v>#N/A</v>
      </c>
      <c r="AB3521" s="46" t="e">
        <v>#N/A</v>
      </c>
      <c r="AC3521" s="46" t="e">
        <v>#N/A</v>
      </c>
      <c r="AD3521" s="46" t="s">
        <v>190</v>
      </c>
      <c r="AE3521" s="46" t="e">
        <v>#N/A</v>
      </c>
    </row>
    <row r="3522" spans="1:31">
      <c r="A3522" s="46">
        <v>376</v>
      </c>
      <c r="B3522" s="46" t="s">
        <v>8522</v>
      </c>
      <c r="C3522" s="46" t="s">
        <v>229</v>
      </c>
      <c r="D3522" s="46" t="s">
        <v>230</v>
      </c>
      <c r="E3522" s="46" t="s">
        <v>8480</v>
      </c>
      <c r="F3522" s="46" t="s">
        <v>8656</v>
      </c>
      <c r="G3522" s="44" t="s">
        <v>8657</v>
      </c>
      <c r="H3522" s="44" t="s">
        <v>3</v>
      </c>
      <c r="I3522" s="46" t="s">
        <v>9151</v>
      </c>
      <c r="J3522" s="44" t="s">
        <v>9152</v>
      </c>
      <c r="N3522" s="46" t="s">
        <v>186</v>
      </c>
      <c r="O3522" s="46" t="s">
        <v>187</v>
      </c>
      <c r="P3522" s="46" t="s">
        <v>188</v>
      </c>
      <c r="Q3522" s="46" t="s">
        <v>4</v>
      </c>
      <c r="R3522" s="46" t="s">
        <v>4</v>
      </c>
      <c r="W3522" s="46" t="s">
        <v>189</v>
      </c>
      <c r="AA3522" s="46" t="e">
        <v>#N/A</v>
      </c>
      <c r="AB3522" s="46" t="e">
        <v>#N/A</v>
      </c>
      <c r="AC3522" s="46" t="e">
        <v>#N/A</v>
      </c>
      <c r="AD3522" s="46" t="s">
        <v>190</v>
      </c>
      <c r="AE3522" s="46" t="e">
        <v>#N/A</v>
      </c>
    </row>
    <row r="3523" spans="1:31">
      <c r="A3523" s="46">
        <v>377</v>
      </c>
      <c r="B3523" s="46" t="s">
        <v>8522</v>
      </c>
      <c r="C3523" s="46" t="s">
        <v>229</v>
      </c>
      <c r="D3523" s="46" t="s">
        <v>230</v>
      </c>
      <c r="E3523" s="46" t="s">
        <v>8480</v>
      </c>
      <c r="F3523" s="46" t="s">
        <v>8656</v>
      </c>
      <c r="G3523" s="44" t="s">
        <v>8657</v>
      </c>
      <c r="H3523" s="44" t="s">
        <v>8</v>
      </c>
      <c r="I3523" s="46" t="s">
        <v>9153</v>
      </c>
      <c r="J3523" s="44" t="s">
        <v>9154</v>
      </c>
      <c r="N3523" s="46" t="s">
        <v>186</v>
      </c>
      <c r="O3523" s="46" t="s">
        <v>187</v>
      </c>
      <c r="P3523" s="46" t="s">
        <v>188</v>
      </c>
      <c r="Q3523" s="46" t="s">
        <v>4</v>
      </c>
      <c r="R3523" s="46" t="s">
        <v>4</v>
      </c>
      <c r="W3523" s="46" t="s">
        <v>189</v>
      </c>
      <c r="X3523" s="46" t="s">
        <v>8985</v>
      </c>
      <c r="AA3523" s="46" t="e">
        <v>#N/A</v>
      </c>
      <c r="AB3523" s="46" t="e">
        <v>#N/A</v>
      </c>
      <c r="AC3523" s="46" t="e">
        <v>#N/A</v>
      </c>
      <c r="AD3523" s="46" t="s">
        <v>190</v>
      </c>
    </row>
    <row r="3524" spans="1:31">
      <c r="A3524" s="46">
        <v>378</v>
      </c>
      <c r="B3524" s="46" t="s">
        <v>8522</v>
      </c>
      <c r="C3524" s="46" t="s">
        <v>229</v>
      </c>
      <c r="D3524" s="46" t="s">
        <v>230</v>
      </c>
      <c r="E3524" s="46" t="s">
        <v>8480</v>
      </c>
      <c r="F3524" s="46" t="s">
        <v>8970</v>
      </c>
      <c r="G3524" s="44" t="s">
        <v>8657</v>
      </c>
      <c r="H3524" s="44" t="s">
        <v>9</v>
      </c>
      <c r="I3524" s="46" t="s">
        <v>9155</v>
      </c>
      <c r="J3524" s="44" t="s">
        <v>9156</v>
      </c>
      <c r="N3524" s="46" t="s">
        <v>186</v>
      </c>
      <c r="O3524" s="46" t="s">
        <v>187</v>
      </c>
      <c r="P3524" s="46" t="s">
        <v>188</v>
      </c>
      <c r="Q3524" s="46" t="s">
        <v>4</v>
      </c>
      <c r="R3524" s="46" t="s">
        <v>4</v>
      </c>
      <c r="W3524" s="46" t="s">
        <v>189</v>
      </c>
      <c r="AA3524" s="46" t="e">
        <v>#N/A</v>
      </c>
      <c r="AB3524" s="46" t="e">
        <v>#N/A</v>
      </c>
      <c r="AC3524" s="46" t="e">
        <v>#N/A</v>
      </c>
      <c r="AD3524" s="46" t="s">
        <v>190</v>
      </c>
      <c r="AE3524" s="46" t="e">
        <v>#N/A</v>
      </c>
    </row>
    <row r="3525" spans="1:31">
      <c r="A3525" s="46">
        <v>379</v>
      </c>
      <c r="B3525" s="46" t="s">
        <v>8522</v>
      </c>
      <c r="C3525" s="46" t="s">
        <v>229</v>
      </c>
      <c r="D3525" s="46" t="s">
        <v>230</v>
      </c>
      <c r="E3525" s="46" t="s">
        <v>8480</v>
      </c>
      <c r="F3525" s="46" t="s">
        <v>8970</v>
      </c>
      <c r="G3525" s="44" t="s">
        <v>8657</v>
      </c>
      <c r="H3525" s="44" t="s">
        <v>9</v>
      </c>
      <c r="I3525" s="46" t="s">
        <v>9157</v>
      </c>
      <c r="J3525" s="44" t="s">
        <v>9158</v>
      </c>
      <c r="N3525" s="46" t="s">
        <v>186</v>
      </c>
      <c r="O3525" s="46" t="s">
        <v>187</v>
      </c>
      <c r="P3525" s="46" t="s">
        <v>200</v>
      </c>
      <c r="Q3525" s="46" t="s">
        <v>4</v>
      </c>
      <c r="R3525" s="46" t="s">
        <v>4</v>
      </c>
      <c r="W3525" s="46" t="s">
        <v>201</v>
      </c>
      <c r="AA3525" s="46" t="e">
        <v>#N/A</v>
      </c>
      <c r="AB3525" s="46" t="e">
        <v>#N/A</v>
      </c>
      <c r="AC3525" s="46" t="e">
        <v>#N/A</v>
      </c>
      <c r="AD3525" s="46" t="s">
        <v>201</v>
      </c>
      <c r="AE3525" s="46" t="e">
        <v>#N/A</v>
      </c>
    </row>
    <row r="3526" spans="1:31">
      <c r="A3526" s="46">
        <v>380</v>
      </c>
      <c r="B3526" s="46" t="s">
        <v>8522</v>
      </c>
      <c r="C3526" s="46" t="s">
        <v>229</v>
      </c>
      <c r="D3526" s="46" t="s">
        <v>230</v>
      </c>
      <c r="E3526" s="46" t="s">
        <v>8480</v>
      </c>
      <c r="F3526" s="46" t="s">
        <v>8625</v>
      </c>
      <c r="G3526" s="44" t="s">
        <v>8667</v>
      </c>
      <c r="H3526" s="44" t="s">
        <v>3</v>
      </c>
      <c r="I3526" s="46" t="s">
        <v>8666</v>
      </c>
      <c r="J3526" s="44" t="s">
        <v>9159</v>
      </c>
      <c r="N3526" s="46" t="s">
        <v>186</v>
      </c>
      <c r="O3526" s="46" t="s">
        <v>187</v>
      </c>
      <c r="P3526" s="46" t="s">
        <v>193</v>
      </c>
      <c r="Q3526" s="46" t="s">
        <v>4</v>
      </c>
      <c r="R3526" s="46" t="s">
        <v>4</v>
      </c>
      <c r="W3526" s="46" t="s">
        <v>189</v>
      </c>
      <c r="X3526" s="46" t="s">
        <v>9160</v>
      </c>
      <c r="AA3526" s="46" t="e">
        <v>#N/A</v>
      </c>
      <c r="AB3526" s="46" t="e">
        <v>#N/A</v>
      </c>
      <c r="AC3526" s="46" t="e">
        <v>#N/A</v>
      </c>
      <c r="AD3526" s="46" t="s">
        <v>201</v>
      </c>
      <c r="AE3526" s="46" t="s">
        <v>197</v>
      </c>
    </row>
    <row r="3527" spans="1:31">
      <c r="A3527" s="46">
        <v>381</v>
      </c>
      <c r="B3527" s="46" t="s">
        <v>8522</v>
      </c>
      <c r="C3527" s="46" t="s">
        <v>229</v>
      </c>
      <c r="D3527" s="46" t="s">
        <v>230</v>
      </c>
      <c r="E3527" s="46" t="s">
        <v>8480</v>
      </c>
      <c r="F3527" s="46" t="s">
        <v>8666</v>
      </c>
      <c r="G3527" s="44" t="s">
        <v>8667</v>
      </c>
      <c r="H3527" s="44" t="s">
        <v>9</v>
      </c>
      <c r="I3527" s="46" t="s">
        <v>9161</v>
      </c>
      <c r="J3527" s="44" t="s">
        <v>9162</v>
      </c>
      <c r="N3527" s="46" t="s">
        <v>186</v>
      </c>
      <c r="O3527" s="46" t="s">
        <v>187</v>
      </c>
      <c r="P3527" s="46" t="s">
        <v>193</v>
      </c>
      <c r="Q3527" s="46" t="s">
        <v>4</v>
      </c>
      <c r="R3527" s="46" t="s">
        <v>4</v>
      </c>
      <c r="W3527" s="46" t="s">
        <v>189</v>
      </c>
      <c r="AA3527" s="46" t="e">
        <v>#N/A</v>
      </c>
      <c r="AB3527" s="46" t="e">
        <v>#N/A</v>
      </c>
      <c r="AC3527" s="46" t="e">
        <v>#N/A</v>
      </c>
      <c r="AD3527" s="46" t="s">
        <v>190</v>
      </c>
      <c r="AE3527" s="46" t="s">
        <v>197</v>
      </c>
    </row>
    <row r="3528" spans="1:31">
      <c r="A3528" s="46">
        <v>382</v>
      </c>
      <c r="B3528" s="46" t="s">
        <v>8522</v>
      </c>
      <c r="C3528" s="46" t="s">
        <v>229</v>
      </c>
      <c r="D3528" s="46" t="s">
        <v>230</v>
      </c>
      <c r="E3528" s="46" t="s">
        <v>8480</v>
      </c>
      <c r="F3528" s="46" t="s">
        <v>8666</v>
      </c>
      <c r="G3528" s="44" t="s">
        <v>8667</v>
      </c>
      <c r="H3528" s="44" t="s">
        <v>8</v>
      </c>
      <c r="I3528" s="46" t="s">
        <v>9163</v>
      </c>
      <c r="J3528" s="44" t="s">
        <v>9164</v>
      </c>
      <c r="N3528" s="46" t="s">
        <v>186</v>
      </c>
      <c r="O3528" s="46" t="s">
        <v>187</v>
      </c>
      <c r="P3528" s="46" t="s">
        <v>193</v>
      </c>
      <c r="Q3528" s="46" t="s">
        <v>4</v>
      </c>
      <c r="R3528" s="46" t="s">
        <v>4</v>
      </c>
      <c r="W3528" s="46" t="s">
        <v>189</v>
      </c>
      <c r="AA3528" s="46" t="e">
        <v>#N/A</v>
      </c>
      <c r="AB3528" s="46" t="e">
        <v>#N/A</v>
      </c>
      <c r="AC3528" s="46" t="e">
        <v>#N/A</v>
      </c>
      <c r="AD3528" s="46" t="s">
        <v>190</v>
      </c>
    </row>
    <row r="3529" spans="1:31">
      <c r="A3529" s="46">
        <v>383</v>
      </c>
      <c r="B3529" s="46" t="s">
        <v>8522</v>
      </c>
      <c r="C3529" s="46" t="s">
        <v>229</v>
      </c>
      <c r="D3529" s="46" t="s">
        <v>230</v>
      </c>
      <c r="E3529" s="46" t="s">
        <v>8480</v>
      </c>
      <c r="F3529" s="46" t="s">
        <v>8666</v>
      </c>
      <c r="G3529" s="44" t="s">
        <v>8667</v>
      </c>
      <c r="H3529" s="44" t="s">
        <v>192</v>
      </c>
      <c r="I3529" s="46" t="s">
        <v>9160</v>
      </c>
      <c r="J3529" s="44" t="s">
        <v>9165</v>
      </c>
      <c r="N3529" s="46" t="s">
        <v>186</v>
      </c>
      <c r="O3529" s="46" t="s">
        <v>187</v>
      </c>
      <c r="P3529" s="46" t="s">
        <v>188</v>
      </c>
      <c r="Q3529" s="46" t="s">
        <v>4</v>
      </c>
      <c r="R3529" s="46" t="s">
        <v>4</v>
      </c>
      <c r="W3529" s="46" t="s">
        <v>189</v>
      </c>
      <c r="AA3529" s="46" t="e">
        <v>#N/A</v>
      </c>
      <c r="AB3529" s="46" t="e">
        <v>#N/A</v>
      </c>
      <c r="AC3529" s="46" t="e">
        <v>#N/A</v>
      </c>
      <c r="AD3529" s="46" t="s">
        <v>190</v>
      </c>
    </row>
    <row r="3530" spans="1:31">
      <c r="A3530" s="46">
        <v>384</v>
      </c>
      <c r="B3530" s="46" t="s">
        <v>8522</v>
      </c>
      <c r="C3530" s="46" t="s">
        <v>229</v>
      </c>
      <c r="D3530" s="46" t="s">
        <v>230</v>
      </c>
      <c r="E3530" s="46" t="s">
        <v>8480</v>
      </c>
      <c r="F3530" s="46" t="s">
        <v>9103</v>
      </c>
      <c r="G3530" s="44" t="s">
        <v>8674</v>
      </c>
      <c r="H3530" s="44" t="s">
        <v>3</v>
      </c>
      <c r="I3530" s="46" t="s">
        <v>8673</v>
      </c>
      <c r="J3530" s="44" t="s">
        <v>9166</v>
      </c>
      <c r="N3530" s="46" t="s">
        <v>186</v>
      </c>
      <c r="O3530" s="46" t="s">
        <v>187</v>
      </c>
      <c r="P3530" s="46" t="s">
        <v>193</v>
      </c>
      <c r="Q3530" s="46" t="s">
        <v>4</v>
      </c>
      <c r="R3530" s="46" t="s">
        <v>4</v>
      </c>
      <c r="W3530" s="46" t="s">
        <v>189</v>
      </c>
      <c r="X3530" s="46" t="s">
        <v>9167</v>
      </c>
      <c r="AA3530" s="46" t="e">
        <v>#N/A</v>
      </c>
      <c r="AB3530" s="46" t="e">
        <v>#N/A</v>
      </c>
      <c r="AC3530" s="46" t="e">
        <v>#N/A</v>
      </c>
      <c r="AD3530" s="46" t="s">
        <v>190</v>
      </c>
      <c r="AE3530" s="46" t="s">
        <v>2908</v>
      </c>
    </row>
    <row r="3531" spans="1:31">
      <c r="A3531" s="46">
        <v>385</v>
      </c>
      <c r="B3531" s="46" t="s">
        <v>8522</v>
      </c>
      <c r="C3531" s="46" t="s">
        <v>229</v>
      </c>
      <c r="D3531" s="46" t="s">
        <v>230</v>
      </c>
      <c r="E3531" s="46" t="s">
        <v>8480</v>
      </c>
      <c r="F3531" s="46" t="s">
        <v>9103</v>
      </c>
      <c r="G3531" s="44" t="s">
        <v>8674</v>
      </c>
      <c r="H3531" s="44" t="s">
        <v>9</v>
      </c>
      <c r="I3531" s="46" t="s">
        <v>8673</v>
      </c>
      <c r="J3531" s="44" t="s">
        <v>9166</v>
      </c>
      <c r="N3531" s="46" t="s">
        <v>186</v>
      </c>
      <c r="O3531" s="46" t="s">
        <v>187</v>
      </c>
      <c r="P3531" s="46" t="s">
        <v>188</v>
      </c>
      <c r="Q3531" s="46" t="s">
        <v>4</v>
      </c>
      <c r="R3531" s="46" t="s">
        <v>4</v>
      </c>
      <c r="W3531" s="46" t="s">
        <v>189</v>
      </c>
      <c r="AA3531" s="46" t="e">
        <v>#N/A</v>
      </c>
      <c r="AB3531" s="46" t="e">
        <v>#N/A</v>
      </c>
      <c r="AC3531" s="46" t="e">
        <v>#N/A</v>
      </c>
      <c r="AD3531" s="46" t="s">
        <v>190</v>
      </c>
      <c r="AE3531" s="46" t="e">
        <v>#N/A</v>
      </c>
    </row>
    <row r="3532" spans="1:31">
      <c r="A3532" s="46">
        <v>386</v>
      </c>
      <c r="B3532" s="46" t="s">
        <v>8522</v>
      </c>
      <c r="C3532" s="46" t="s">
        <v>229</v>
      </c>
      <c r="D3532" s="46" t="s">
        <v>230</v>
      </c>
      <c r="E3532" s="46" t="s">
        <v>8480</v>
      </c>
      <c r="F3532" s="46" t="s">
        <v>8673</v>
      </c>
      <c r="G3532" s="44" t="s">
        <v>8674</v>
      </c>
      <c r="H3532" s="44" t="s">
        <v>8</v>
      </c>
      <c r="I3532" s="46" t="s">
        <v>9167</v>
      </c>
      <c r="J3532" s="44" t="s">
        <v>9168</v>
      </c>
      <c r="N3532" s="46" t="s">
        <v>186</v>
      </c>
      <c r="O3532" s="46" t="s">
        <v>187</v>
      </c>
      <c r="P3532" s="46" t="s">
        <v>193</v>
      </c>
      <c r="Q3532" s="46" t="s">
        <v>4</v>
      </c>
      <c r="R3532" s="46" t="s">
        <v>4</v>
      </c>
      <c r="W3532" s="46" t="s">
        <v>189</v>
      </c>
      <c r="AA3532" s="46" t="e">
        <v>#N/A</v>
      </c>
      <c r="AB3532" s="46" t="e">
        <v>#N/A</v>
      </c>
      <c r="AC3532" s="46" t="e">
        <v>#N/A</v>
      </c>
      <c r="AD3532" s="46" t="s">
        <v>190</v>
      </c>
    </row>
    <row r="3533" spans="1:31">
      <c r="A3533" s="46">
        <v>387</v>
      </c>
      <c r="B3533" s="46" t="s">
        <v>8522</v>
      </c>
      <c r="C3533" s="46" t="s">
        <v>229</v>
      </c>
      <c r="D3533" s="46" t="s">
        <v>230</v>
      </c>
      <c r="E3533" s="46" t="s">
        <v>8480</v>
      </c>
      <c r="F3533" s="46" t="s">
        <v>8673</v>
      </c>
      <c r="G3533" s="44" t="s">
        <v>8674</v>
      </c>
      <c r="H3533" s="44" t="s">
        <v>8</v>
      </c>
      <c r="I3533" s="46" t="s">
        <v>9169</v>
      </c>
      <c r="J3533" s="44" t="s">
        <v>9170</v>
      </c>
      <c r="N3533" s="46" t="s">
        <v>186</v>
      </c>
      <c r="O3533" s="46" t="s">
        <v>187</v>
      </c>
      <c r="P3533" s="46" t="s">
        <v>193</v>
      </c>
      <c r="Q3533" s="46" t="s">
        <v>4</v>
      </c>
      <c r="R3533" s="46" t="s">
        <v>4</v>
      </c>
      <c r="W3533" s="46" t="s">
        <v>189</v>
      </c>
      <c r="AA3533" s="46" t="e">
        <v>#N/A</v>
      </c>
      <c r="AB3533" s="46" t="e">
        <v>#N/A</v>
      </c>
      <c r="AC3533" s="46" t="e">
        <v>#N/A</v>
      </c>
      <c r="AD3533" s="46" t="s">
        <v>190</v>
      </c>
    </row>
    <row r="3534" spans="1:31">
      <c r="A3534" s="46">
        <v>388</v>
      </c>
      <c r="B3534" s="46" t="s">
        <v>8522</v>
      </c>
      <c r="C3534" s="46" t="s">
        <v>229</v>
      </c>
      <c r="D3534" s="46" t="s">
        <v>230</v>
      </c>
      <c r="E3534" s="46" t="s">
        <v>8480</v>
      </c>
      <c r="F3534" s="46" t="s">
        <v>8673</v>
      </c>
      <c r="G3534" s="44" t="s">
        <v>8674</v>
      </c>
      <c r="H3534" s="44" t="s">
        <v>8</v>
      </c>
      <c r="I3534" s="46" t="s">
        <v>9171</v>
      </c>
      <c r="J3534" s="44" t="s">
        <v>9172</v>
      </c>
      <c r="N3534" s="46" t="s">
        <v>186</v>
      </c>
      <c r="O3534" s="46" t="s">
        <v>187</v>
      </c>
      <c r="P3534" s="46" t="s">
        <v>193</v>
      </c>
      <c r="Q3534" s="46" t="s">
        <v>4</v>
      </c>
      <c r="R3534" s="46" t="s">
        <v>4</v>
      </c>
      <c r="W3534" s="46" t="s">
        <v>189</v>
      </c>
      <c r="AA3534" s="46" t="e">
        <v>#N/A</v>
      </c>
      <c r="AB3534" s="46" t="e">
        <v>#N/A</v>
      </c>
      <c r="AC3534" s="46" t="e">
        <v>#N/A</v>
      </c>
      <c r="AD3534" s="46" t="s">
        <v>190</v>
      </c>
    </row>
    <row r="3535" spans="1:31">
      <c r="A3535" s="46">
        <v>389</v>
      </c>
      <c r="B3535" s="46" t="s">
        <v>8522</v>
      </c>
      <c r="C3535" s="46" t="s">
        <v>229</v>
      </c>
      <c r="D3535" s="46" t="s">
        <v>230</v>
      </c>
      <c r="E3535" s="46" t="s">
        <v>8480</v>
      </c>
      <c r="F3535" s="46" t="s">
        <v>8673</v>
      </c>
      <c r="G3535" s="44" t="s">
        <v>8674</v>
      </c>
      <c r="H3535" s="44" t="s">
        <v>8</v>
      </c>
      <c r="I3535" s="46" t="s">
        <v>9173</v>
      </c>
      <c r="J3535" s="44" t="s">
        <v>9174</v>
      </c>
      <c r="N3535" s="46" t="s">
        <v>186</v>
      </c>
      <c r="O3535" s="46" t="s">
        <v>187</v>
      </c>
      <c r="P3535" s="46" t="s">
        <v>193</v>
      </c>
      <c r="Q3535" s="46" t="s">
        <v>4</v>
      </c>
      <c r="R3535" s="46" t="s">
        <v>4</v>
      </c>
      <c r="W3535" s="46" t="s">
        <v>189</v>
      </c>
      <c r="AA3535" s="46" t="e">
        <v>#N/A</v>
      </c>
      <c r="AB3535" s="46" t="e">
        <v>#N/A</v>
      </c>
      <c r="AC3535" s="46" t="e">
        <v>#N/A</v>
      </c>
      <c r="AD3535" s="46" t="s">
        <v>190</v>
      </c>
    </row>
    <row r="3536" spans="1:31">
      <c r="A3536" s="46">
        <v>390</v>
      </c>
      <c r="B3536" s="46" t="s">
        <v>8522</v>
      </c>
      <c r="C3536" s="46" t="s">
        <v>229</v>
      </c>
      <c r="D3536" s="46" t="s">
        <v>230</v>
      </c>
      <c r="E3536" s="46" t="s">
        <v>8480</v>
      </c>
      <c r="F3536" s="46" t="s">
        <v>8673</v>
      </c>
      <c r="G3536" s="44" t="s">
        <v>8674</v>
      </c>
      <c r="H3536" s="44" t="s">
        <v>8</v>
      </c>
      <c r="I3536" s="46" t="s">
        <v>9175</v>
      </c>
      <c r="J3536" s="44" t="s">
        <v>9176</v>
      </c>
      <c r="N3536" s="46" t="s">
        <v>186</v>
      </c>
      <c r="O3536" s="46" t="s">
        <v>187</v>
      </c>
      <c r="P3536" s="46" t="s">
        <v>193</v>
      </c>
      <c r="Q3536" s="46" t="s">
        <v>4</v>
      </c>
      <c r="R3536" s="46" t="s">
        <v>4</v>
      </c>
      <c r="W3536" s="46" t="s">
        <v>189</v>
      </c>
      <c r="AA3536" s="46" t="e">
        <v>#N/A</v>
      </c>
      <c r="AB3536" s="46" t="e">
        <v>#N/A</v>
      </c>
      <c r="AC3536" s="46" t="e">
        <v>#N/A</v>
      </c>
      <c r="AD3536" s="46" t="s">
        <v>190</v>
      </c>
    </row>
    <row r="3537" spans="1:31">
      <c r="A3537" s="46">
        <v>391</v>
      </c>
      <c r="B3537" s="46" t="s">
        <v>8522</v>
      </c>
      <c r="C3537" s="46" t="s">
        <v>229</v>
      </c>
      <c r="D3537" s="46" t="s">
        <v>230</v>
      </c>
      <c r="E3537" s="46" t="s">
        <v>8480</v>
      </c>
      <c r="F3537" s="46" t="s">
        <v>8673</v>
      </c>
      <c r="G3537" s="44" t="s">
        <v>8674</v>
      </c>
      <c r="H3537" s="44" t="s">
        <v>8</v>
      </c>
      <c r="I3537" s="46" t="s">
        <v>9177</v>
      </c>
      <c r="J3537" s="44" t="s">
        <v>9178</v>
      </c>
      <c r="N3537" s="46" t="s">
        <v>186</v>
      </c>
      <c r="O3537" s="46" t="s">
        <v>187</v>
      </c>
      <c r="P3537" s="46" t="s">
        <v>188</v>
      </c>
      <c r="Q3537" s="46" t="s">
        <v>4</v>
      </c>
      <c r="R3537" s="46" t="s">
        <v>4</v>
      </c>
      <c r="W3537" s="46" t="s">
        <v>189</v>
      </c>
      <c r="AA3537" s="46" t="e">
        <v>#N/A</v>
      </c>
      <c r="AB3537" s="46" t="e">
        <v>#N/A</v>
      </c>
      <c r="AC3537" s="46" t="e">
        <v>#N/A</v>
      </c>
      <c r="AD3537" s="46" t="s">
        <v>190</v>
      </c>
    </row>
    <row r="3538" spans="1:31">
      <c r="A3538" s="46">
        <v>392</v>
      </c>
      <c r="B3538" s="46" t="s">
        <v>8522</v>
      </c>
      <c r="C3538" s="46" t="s">
        <v>229</v>
      </c>
      <c r="D3538" s="46" t="s">
        <v>230</v>
      </c>
      <c r="E3538" s="46" t="s">
        <v>8480</v>
      </c>
      <c r="F3538" s="46" t="s">
        <v>8673</v>
      </c>
      <c r="G3538" s="44" t="s">
        <v>8674</v>
      </c>
      <c r="H3538" s="44" t="s">
        <v>192</v>
      </c>
      <c r="I3538" s="46" t="s">
        <v>9179</v>
      </c>
      <c r="J3538" s="44" t="s">
        <v>9180</v>
      </c>
      <c r="N3538" s="46" t="s">
        <v>186</v>
      </c>
      <c r="O3538" s="46" t="s">
        <v>187</v>
      </c>
      <c r="P3538" s="46" t="s">
        <v>200</v>
      </c>
      <c r="Q3538" s="46" t="s">
        <v>4</v>
      </c>
      <c r="R3538" s="46" t="s">
        <v>4</v>
      </c>
      <c r="W3538" s="46" t="s">
        <v>201</v>
      </c>
      <c r="AA3538" s="46" t="e">
        <v>#N/A</v>
      </c>
      <c r="AB3538" s="46" t="e">
        <v>#N/A</v>
      </c>
      <c r="AC3538" s="46" t="e">
        <v>#N/A</v>
      </c>
      <c r="AD3538" s="46" t="s">
        <v>201</v>
      </c>
    </row>
    <row r="3539" spans="1:31">
      <c r="A3539" s="46">
        <v>393</v>
      </c>
      <c r="B3539" s="46" t="s">
        <v>8522</v>
      </c>
      <c r="C3539" s="46" t="s">
        <v>229</v>
      </c>
      <c r="D3539" s="46" t="s">
        <v>230</v>
      </c>
      <c r="E3539" s="46" t="s">
        <v>8480</v>
      </c>
      <c r="F3539" s="46" t="s">
        <v>8673</v>
      </c>
      <c r="G3539" s="44" t="s">
        <v>8674</v>
      </c>
      <c r="H3539" s="44" t="s">
        <v>5</v>
      </c>
      <c r="I3539" s="46" t="s">
        <v>9181</v>
      </c>
      <c r="J3539" s="44" t="s">
        <v>9182</v>
      </c>
      <c r="N3539" s="46" t="s">
        <v>186</v>
      </c>
      <c r="O3539" s="46" t="s">
        <v>187</v>
      </c>
      <c r="P3539" s="46" t="s">
        <v>200</v>
      </c>
      <c r="Q3539" s="46" t="s">
        <v>4</v>
      </c>
      <c r="R3539" s="46" t="s">
        <v>4</v>
      </c>
      <c r="W3539" s="46" t="s">
        <v>201</v>
      </c>
      <c r="AA3539" s="46" t="e">
        <v>#N/A</v>
      </c>
      <c r="AB3539" s="46" t="e">
        <v>#N/A</v>
      </c>
      <c r="AC3539" s="46" t="e">
        <v>#N/A</v>
      </c>
      <c r="AD3539" s="46" t="s">
        <v>201</v>
      </c>
    </row>
    <row r="3540" spans="1:31">
      <c r="A3540" s="46">
        <v>394</v>
      </c>
      <c r="B3540" s="46" t="s">
        <v>8522</v>
      </c>
      <c r="C3540" s="46" t="s">
        <v>229</v>
      </c>
      <c r="D3540" s="46" t="s">
        <v>230</v>
      </c>
      <c r="E3540" s="46" t="s">
        <v>8480</v>
      </c>
      <c r="F3540" s="46" t="s">
        <v>8673</v>
      </c>
      <c r="G3540" s="44" t="s">
        <v>8677</v>
      </c>
      <c r="H3540" s="44" t="s">
        <v>3</v>
      </c>
      <c r="I3540" s="46" t="s">
        <v>8676</v>
      </c>
      <c r="J3540" s="44" t="s">
        <v>9183</v>
      </c>
      <c r="N3540" s="46" t="s">
        <v>186</v>
      </c>
      <c r="O3540" s="46" t="s">
        <v>187</v>
      </c>
      <c r="P3540" s="46" t="s">
        <v>193</v>
      </c>
      <c r="Q3540" s="46" t="s">
        <v>4</v>
      </c>
      <c r="R3540" s="46" t="s">
        <v>4</v>
      </c>
      <c r="W3540" s="46" t="s">
        <v>189</v>
      </c>
      <c r="X3540" s="46" t="s">
        <v>9184</v>
      </c>
      <c r="AA3540" s="46" t="e">
        <v>#N/A</v>
      </c>
      <c r="AB3540" s="46" t="e">
        <v>#N/A</v>
      </c>
      <c r="AC3540" s="46" t="e">
        <v>#N/A</v>
      </c>
      <c r="AD3540" s="46" t="s">
        <v>201</v>
      </c>
      <c r="AE3540" s="46" t="s">
        <v>197</v>
      </c>
    </row>
    <row r="3541" spans="1:31">
      <c r="A3541" s="46">
        <v>395</v>
      </c>
      <c r="B3541" s="46" t="s">
        <v>8522</v>
      </c>
      <c r="C3541" s="46" t="s">
        <v>229</v>
      </c>
      <c r="D3541" s="46" t="s">
        <v>230</v>
      </c>
      <c r="E3541" s="46" t="s">
        <v>8480</v>
      </c>
      <c r="F3541" s="46" t="s">
        <v>8676</v>
      </c>
      <c r="G3541" s="44" t="s">
        <v>8677</v>
      </c>
      <c r="H3541" s="44" t="s">
        <v>8</v>
      </c>
      <c r="I3541" s="46" t="s">
        <v>9184</v>
      </c>
      <c r="J3541" s="44" t="s">
        <v>9185</v>
      </c>
      <c r="N3541" s="46" t="s">
        <v>186</v>
      </c>
      <c r="O3541" s="46" t="s">
        <v>187</v>
      </c>
      <c r="P3541" s="46" t="s">
        <v>193</v>
      </c>
      <c r="Q3541" s="46" t="s">
        <v>4</v>
      </c>
      <c r="R3541" s="46" t="s">
        <v>4</v>
      </c>
      <c r="W3541" s="46" t="s">
        <v>189</v>
      </c>
      <c r="AA3541" s="46" t="e">
        <v>#N/A</v>
      </c>
      <c r="AB3541" s="46" t="e">
        <v>#N/A</v>
      </c>
      <c r="AC3541" s="46" t="e">
        <v>#N/A</v>
      </c>
      <c r="AD3541" s="46" t="s">
        <v>190</v>
      </c>
    </row>
    <row r="3542" spans="1:31">
      <c r="A3542" s="46">
        <v>396</v>
      </c>
      <c r="B3542" s="46" t="s">
        <v>8522</v>
      </c>
      <c r="C3542" s="46" t="s">
        <v>229</v>
      </c>
      <c r="D3542" s="46" t="s">
        <v>230</v>
      </c>
      <c r="E3542" s="46" t="s">
        <v>8480</v>
      </c>
      <c r="F3542" s="46" t="s">
        <v>8676</v>
      </c>
      <c r="G3542" s="44" t="s">
        <v>8677</v>
      </c>
      <c r="H3542" s="44" t="s">
        <v>8</v>
      </c>
      <c r="I3542" s="46" t="s">
        <v>9186</v>
      </c>
      <c r="J3542" s="44" t="s">
        <v>9187</v>
      </c>
      <c r="N3542" s="46" t="s">
        <v>186</v>
      </c>
      <c r="O3542" s="46" t="s">
        <v>187</v>
      </c>
      <c r="P3542" s="46" t="s">
        <v>193</v>
      </c>
      <c r="Q3542" s="46" t="s">
        <v>4</v>
      </c>
      <c r="R3542" s="46" t="s">
        <v>4</v>
      </c>
      <c r="W3542" s="46" t="s">
        <v>189</v>
      </c>
      <c r="AA3542" s="46" t="e">
        <v>#N/A</v>
      </c>
      <c r="AB3542" s="46" t="e">
        <v>#N/A</v>
      </c>
      <c r="AC3542" s="46" t="e">
        <v>#N/A</v>
      </c>
      <c r="AD3542" s="46" t="s">
        <v>190</v>
      </c>
    </row>
    <row r="3543" spans="1:31">
      <c r="A3543" s="46">
        <v>397</v>
      </c>
      <c r="B3543" s="46" t="s">
        <v>8522</v>
      </c>
      <c r="C3543" s="46" t="s">
        <v>229</v>
      </c>
      <c r="D3543" s="46" t="s">
        <v>230</v>
      </c>
      <c r="E3543" s="46" t="s">
        <v>8480</v>
      </c>
      <c r="F3543" s="46" t="s">
        <v>8676</v>
      </c>
      <c r="G3543" s="44" t="s">
        <v>8677</v>
      </c>
      <c r="H3543" s="44" t="s">
        <v>8</v>
      </c>
      <c r="I3543" s="46" t="s">
        <v>9188</v>
      </c>
      <c r="J3543" s="44" t="s">
        <v>9189</v>
      </c>
      <c r="N3543" s="46" t="s">
        <v>186</v>
      </c>
      <c r="O3543" s="46" t="s">
        <v>187</v>
      </c>
      <c r="P3543" s="46" t="s">
        <v>193</v>
      </c>
      <c r="Q3543" s="46" t="s">
        <v>4</v>
      </c>
      <c r="R3543" s="46" t="s">
        <v>4</v>
      </c>
      <c r="W3543" s="46" t="s">
        <v>189</v>
      </c>
      <c r="AA3543" s="46" t="e">
        <v>#N/A</v>
      </c>
      <c r="AB3543" s="46" t="e">
        <v>#N/A</v>
      </c>
      <c r="AC3543" s="46" t="e">
        <v>#N/A</v>
      </c>
      <c r="AD3543" s="46" t="s">
        <v>190</v>
      </c>
    </row>
    <row r="3544" spans="1:31">
      <c r="A3544" s="46">
        <v>398</v>
      </c>
      <c r="B3544" s="46" t="s">
        <v>8522</v>
      </c>
      <c r="C3544" s="46" t="s">
        <v>229</v>
      </c>
      <c r="D3544" s="46" t="s">
        <v>230</v>
      </c>
      <c r="E3544" s="46" t="s">
        <v>8480</v>
      </c>
      <c r="F3544" s="46" t="s">
        <v>8676</v>
      </c>
      <c r="G3544" s="44" t="s">
        <v>8677</v>
      </c>
      <c r="H3544" s="44" t="s">
        <v>8</v>
      </c>
      <c r="I3544" s="46" t="s">
        <v>9105</v>
      </c>
      <c r="J3544" s="44" t="s">
        <v>9190</v>
      </c>
      <c r="N3544" s="46" t="s">
        <v>186</v>
      </c>
      <c r="O3544" s="46" t="s">
        <v>187</v>
      </c>
      <c r="P3544" s="46" t="s">
        <v>188</v>
      </c>
      <c r="Q3544" s="46" t="s">
        <v>4</v>
      </c>
      <c r="R3544" s="46" t="s">
        <v>4</v>
      </c>
      <c r="W3544" s="46" t="s">
        <v>189</v>
      </c>
      <c r="AA3544" s="46" t="e">
        <v>#N/A</v>
      </c>
      <c r="AB3544" s="46" t="e">
        <v>#N/A</v>
      </c>
      <c r="AC3544" s="46" t="e">
        <v>#N/A</v>
      </c>
      <c r="AD3544" s="46" t="s">
        <v>190</v>
      </c>
    </row>
    <row r="3545" spans="1:31">
      <c r="A3545" s="46">
        <v>399</v>
      </c>
      <c r="B3545" s="46" t="s">
        <v>8522</v>
      </c>
      <c r="C3545" s="46" t="s">
        <v>229</v>
      </c>
      <c r="D3545" s="46" t="s">
        <v>230</v>
      </c>
      <c r="E3545" s="46" t="s">
        <v>8480</v>
      </c>
      <c r="F3545" s="46" t="s">
        <v>8676</v>
      </c>
      <c r="G3545" s="44" t="s">
        <v>8677</v>
      </c>
      <c r="H3545" s="44" t="s">
        <v>8</v>
      </c>
      <c r="I3545" s="46" t="s">
        <v>9191</v>
      </c>
      <c r="J3545" s="44" t="s">
        <v>9192</v>
      </c>
      <c r="N3545" s="46" t="s">
        <v>186</v>
      </c>
      <c r="O3545" s="46" t="s">
        <v>187</v>
      </c>
      <c r="P3545" s="46" t="s">
        <v>188</v>
      </c>
      <c r="Q3545" s="46" t="s">
        <v>4</v>
      </c>
      <c r="R3545" s="46" t="s">
        <v>4</v>
      </c>
      <c r="W3545" s="46" t="s">
        <v>189</v>
      </c>
      <c r="AA3545" s="46" t="e">
        <v>#N/A</v>
      </c>
      <c r="AB3545" s="46" t="e">
        <v>#N/A</v>
      </c>
      <c r="AC3545" s="46" t="e">
        <v>#N/A</v>
      </c>
      <c r="AD3545" s="46" t="s">
        <v>190</v>
      </c>
    </row>
    <row r="3546" spans="1:31">
      <c r="A3546" s="46">
        <v>400</v>
      </c>
      <c r="B3546" s="46" t="s">
        <v>8522</v>
      </c>
      <c r="C3546" s="46" t="s">
        <v>229</v>
      </c>
      <c r="D3546" s="46" t="s">
        <v>230</v>
      </c>
      <c r="E3546" s="46" t="s">
        <v>8480</v>
      </c>
      <c r="F3546" s="46" t="s">
        <v>8676</v>
      </c>
      <c r="G3546" s="44" t="s">
        <v>8677</v>
      </c>
      <c r="H3546" s="44" t="s">
        <v>8</v>
      </c>
      <c r="I3546" s="46" t="s">
        <v>9193</v>
      </c>
      <c r="J3546" s="44" t="s">
        <v>9194</v>
      </c>
      <c r="N3546" s="46" t="s">
        <v>186</v>
      </c>
      <c r="O3546" s="46" t="s">
        <v>187</v>
      </c>
      <c r="P3546" s="46" t="s">
        <v>188</v>
      </c>
      <c r="Q3546" s="46" t="s">
        <v>4</v>
      </c>
      <c r="R3546" s="46" t="s">
        <v>4</v>
      </c>
      <c r="W3546" s="46" t="s">
        <v>189</v>
      </c>
      <c r="AA3546" s="46" t="e">
        <v>#N/A</v>
      </c>
      <c r="AB3546" s="46" t="e">
        <v>#N/A</v>
      </c>
      <c r="AC3546" s="46" t="e">
        <v>#N/A</v>
      </c>
      <c r="AD3546" s="46" t="s">
        <v>190</v>
      </c>
    </row>
    <row r="3547" spans="1:31">
      <c r="A3547" s="46">
        <v>401</v>
      </c>
      <c r="B3547" s="46" t="s">
        <v>8522</v>
      </c>
      <c r="C3547" s="46" t="s">
        <v>229</v>
      </c>
      <c r="D3547" s="46" t="s">
        <v>230</v>
      </c>
      <c r="E3547" s="46" t="s">
        <v>8480</v>
      </c>
      <c r="F3547" s="46" t="s">
        <v>8676</v>
      </c>
      <c r="G3547" s="44" t="s">
        <v>8677</v>
      </c>
      <c r="H3547" s="44" t="s">
        <v>8</v>
      </c>
      <c r="I3547" s="46" t="s">
        <v>9195</v>
      </c>
      <c r="J3547" s="44" t="s">
        <v>9196</v>
      </c>
      <c r="N3547" s="46" t="s">
        <v>186</v>
      </c>
      <c r="O3547" s="46" t="s">
        <v>187</v>
      </c>
      <c r="P3547" s="46" t="s">
        <v>188</v>
      </c>
      <c r="Q3547" s="46" t="s">
        <v>4</v>
      </c>
      <c r="R3547" s="46" t="s">
        <v>4</v>
      </c>
      <c r="W3547" s="46" t="s">
        <v>189</v>
      </c>
      <c r="AA3547" s="46" t="e">
        <v>#N/A</v>
      </c>
      <c r="AB3547" s="46" t="e">
        <v>#N/A</v>
      </c>
      <c r="AC3547" s="46" t="e">
        <v>#N/A</v>
      </c>
      <c r="AD3547" s="46" t="s">
        <v>190</v>
      </c>
    </row>
    <row r="3548" spans="1:31">
      <c r="A3548" s="46">
        <v>402</v>
      </c>
      <c r="B3548" s="46" t="s">
        <v>8522</v>
      </c>
      <c r="C3548" s="46" t="s">
        <v>229</v>
      </c>
      <c r="D3548" s="46" t="s">
        <v>230</v>
      </c>
      <c r="E3548" s="46" t="s">
        <v>8480</v>
      </c>
      <c r="F3548" s="46" t="s">
        <v>8676</v>
      </c>
      <c r="G3548" s="44" t="s">
        <v>8677</v>
      </c>
      <c r="H3548" s="44" t="s">
        <v>192</v>
      </c>
      <c r="I3548" s="46" t="s">
        <v>9197</v>
      </c>
      <c r="J3548" s="44" t="s">
        <v>9198</v>
      </c>
      <c r="N3548" s="46" t="s">
        <v>186</v>
      </c>
      <c r="O3548" s="46" t="s">
        <v>187</v>
      </c>
      <c r="P3548" s="46" t="s">
        <v>200</v>
      </c>
      <c r="Q3548" s="46" t="s">
        <v>4</v>
      </c>
      <c r="R3548" s="46" t="s">
        <v>4</v>
      </c>
      <c r="W3548" s="46" t="s">
        <v>201</v>
      </c>
      <c r="AA3548" s="46" t="e">
        <v>#N/A</v>
      </c>
      <c r="AB3548" s="46" t="e">
        <v>#N/A</v>
      </c>
      <c r="AC3548" s="46" t="e">
        <v>#N/A</v>
      </c>
      <c r="AD3548" s="46" t="s">
        <v>201</v>
      </c>
    </row>
    <row r="3549" spans="1:31">
      <c r="A3549" s="46">
        <v>403</v>
      </c>
      <c r="B3549" s="46" t="s">
        <v>8522</v>
      </c>
      <c r="C3549" s="46" t="s">
        <v>229</v>
      </c>
      <c r="D3549" s="46" t="s">
        <v>230</v>
      </c>
      <c r="E3549" s="46" t="s">
        <v>8480</v>
      </c>
      <c r="F3549" s="46" t="s">
        <v>8673</v>
      </c>
      <c r="G3549" s="44" t="s">
        <v>8675</v>
      </c>
      <c r="H3549" s="44" t="s">
        <v>3</v>
      </c>
      <c r="I3549" s="46" t="s">
        <v>8481</v>
      </c>
      <c r="J3549" s="44" t="s">
        <v>9199</v>
      </c>
      <c r="N3549" s="46" t="s">
        <v>186</v>
      </c>
      <c r="O3549" s="46" t="s">
        <v>187</v>
      </c>
      <c r="P3549" s="46" t="s">
        <v>193</v>
      </c>
      <c r="Q3549" s="46" t="s">
        <v>4</v>
      </c>
      <c r="R3549" s="46" t="s">
        <v>4</v>
      </c>
      <c r="W3549" s="46" t="s">
        <v>189</v>
      </c>
      <c r="X3549" s="46" t="s">
        <v>2613</v>
      </c>
      <c r="AA3549" s="46" t="e">
        <v>#N/A</v>
      </c>
      <c r="AB3549" s="46" t="e">
        <v>#N/A</v>
      </c>
      <c r="AC3549" s="46" t="e">
        <v>#N/A</v>
      </c>
      <c r="AD3549" s="46" t="s">
        <v>201</v>
      </c>
      <c r="AE3549" s="46" t="s">
        <v>196</v>
      </c>
    </row>
    <row r="3550" spans="1:31">
      <c r="A3550" s="46">
        <v>404</v>
      </c>
      <c r="B3550" s="46" t="s">
        <v>8522</v>
      </c>
      <c r="C3550" s="46" t="s">
        <v>229</v>
      </c>
      <c r="D3550" s="46" t="s">
        <v>230</v>
      </c>
      <c r="E3550" s="46" t="s">
        <v>8480</v>
      </c>
      <c r="F3550" s="46" t="s">
        <v>8481</v>
      </c>
      <c r="G3550" s="44" t="s">
        <v>8675</v>
      </c>
      <c r="H3550" s="44" t="s">
        <v>8</v>
      </c>
      <c r="I3550" s="46" t="s">
        <v>2613</v>
      </c>
      <c r="J3550" s="44" t="s">
        <v>9200</v>
      </c>
      <c r="N3550" s="46" t="s">
        <v>186</v>
      </c>
      <c r="O3550" s="46" t="s">
        <v>187</v>
      </c>
      <c r="P3550" s="46" t="s">
        <v>193</v>
      </c>
      <c r="Q3550" s="46" t="s">
        <v>4</v>
      </c>
      <c r="R3550" s="46" t="s">
        <v>4</v>
      </c>
      <c r="W3550" s="46" t="s">
        <v>189</v>
      </c>
      <c r="AA3550" s="46" t="e">
        <v>#N/A</v>
      </c>
      <c r="AB3550" s="46" t="e">
        <v>#N/A</v>
      </c>
      <c r="AC3550" s="46" t="e">
        <v>#N/A</v>
      </c>
      <c r="AD3550" s="46" t="s">
        <v>190</v>
      </c>
    </row>
    <row r="3551" spans="1:31">
      <c r="A3551" s="46">
        <v>405</v>
      </c>
      <c r="B3551" s="46" t="s">
        <v>8522</v>
      </c>
      <c r="C3551" s="46" t="s">
        <v>229</v>
      </c>
      <c r="D3551" s="46" t="s">
        <v>230</v>
      </c>
      <c r="E3551" s="46" t="s">
        <v>8480</v>
      </c>
      <c r="F3551" s="46" t="s">
        <v>8481</v>
      </c>
      <c r="G3551" s="44" t="s">
        <v>8675</v>
      </c>
      <c r="H3551" s="44" t="s">
        <v>8</v>
      </c>
      <c r="I3551" s="46" t="s">
        <v>219</v>
      </c>
      <c r="J3551" s="44" t="s">
        <v>9201</v>
      </c>
      <c r="N3551" s="46" t="s">
        <v>186</v>
      </c>
      <c r="O3551" s="46" t="s">
        <v>187</v>
      </c>
      <c r="P3551" s="46" t="s">
        <v>193</v>
      </c>
      <c r="Q3551" s="46" t="s">
        <v>4</v>
      </c>
      <c r="R3551" s="46" t="s">
        <v>4</v>
      </c>
      <c r="W3551" s="46" t="s">
        <v>189</v>
      </c>
      <c r="AA3551" s="46" t="e">
        <v>#N/A</v>
      </c>
      <c r="AB3551" s="46" t="e">
        <v>#N/A</v>
      </c>
      <c r="AC3551" s="46" t="e">
        <v>#N/A</v>
      </c>
      <c r="AD3551" s="46" t="s">
        <v>190</v>
      </c>
    </row>
    <row r="3552" spans="1:31">
      <c r="A3552" s="46">
        <v>406</v>
      </c>
      <c r="B3552" s="46" t="s">
        <v>8522</v>
      </c>
      <c r="C3552" s="46" t="s">
        <v>229</v>
      </c>
      <c r="D3552" s="46" t="s">
        <v>230</v>
      </c>
      <c r="E3552" s="46" t="s">
        <v>8480</v>
      </c>
      <c r="F3552" s="46" t="s">
        <v>8481</v>
      </c>
      <c r="G3552" s="44" t="s">
        <v>8675</v>
      </c>
      <c r="H3552" s="44" t="s">
        <v>8</v>
      </c>
      <c r="I3552" s="46" t="s">
        <v>9202</v>
      </c>
      <c r="J3552" s="44" t="s">
        <v>9203</v>
      </c>
      <c r="N3552" s="46" t="s">
        <v>186</v>
      </c>
      <c r="O3552" s="46" t="s">
        <v>187</v>
      </c>
      <c r="P3552" s="46" t="s">
        <v>193</v>
      </c>
      <c r="Q3552" s="46" t="s">
        <v>4</v>
      </c>
      <c r="R3552" s="46" t="s">
        <v>4</v>
      </c>
      <c r="W3552" s="46" t="s">
        <v>189</v>
      </c>
      <c r="AA3552" s="46" t="e">
        <v>#N/A</v>
      </c>
      <c r="AB3552" s="46" t="e">
        <v>#N/A</v>
      </c>
      <c r="AC3552" s="46" t="e">
        <v>#N/A</v>
      </c>
      <c r="AD3552" s="46" t="s">
        <v>190</v>
      </c>
    </row>
    <row r="3553" spans="1:31">
      <c r="A3553" s="46">
        <v>407</v>
      </c>
      <c r="B3553" s="46" t="s">
        <v>8522</v>
      </c>
      <c r="C3553" s="46" t="s">
        <v>229</v>
      </c>
      <c r="D3553" s="46" t="s">
        <v>230</v>
      </c>
      <c r="E3553" s="46" t="s">
        <v>8480</v>
      </c>
      <c r="F3553" s="46" t="s">
        <v>8481</v>
      </c>
      <c r="G3553" s="44" t="s">
        <v>8675</v>
      </c>
      <c r="H3553" s="44" t="s">
        <v>8</v>
      </c>
      <c r="I3553" s="46" t="s">
        <v>9204</v>
      </c>
      <c r="J3553" s="44" t="s">
        <v>9205</v>
      </c>
      <c r="N3553" s="46" t="s">
        <v>186</v>
      </c>
      <c r="O3553" s="46" t="s">
        <v>187</v>
      </c>
      <c r="P3553" s="46" t="s">
        <v>188</v>
      </c>
      <c r="Q3553" s="46" t="s">
        <v>4</v>
      </c>
      <c r="R3553" s="46" t="s">
        <v>4</v>
      </c>
      <c r="W3553" s="46" t="s">
        <v>189</v>
      </c>
      <c r="AA3553" s="46" t="e">
        <v>#N/A</v>
      </c>
      <c r="AB3553" s="46" t="e">
        <v>#N/A</v>
      </c>
      <c r="AC3553" s="46" t="e">
        <v>#N/A</v>
      </c>
      <c r="AD3553" s="46" t="s">
        <v>190</v>
      </c>
    </row>
    <row r="3554" spans="1:31">
      <c r="A3554" s="46">
        <v>408</v>
      </c>
      <c r="B3554" s="46" t="s">
        <v>8522</v>
      </c>
      <c r="C3554" s="46" t="s">
        <v>229</v>
      </c>
      <c r="D3554" s="46" t="s">
        <v>230</v>
      </c>
      <c r="E3554" s="46" t="s">
        <v>8480</v>
      </c>
      <c r="F3554" s="46" t="s">
        <v>8481</v>
      </c>
      <c r="G3554" s="44" t="s">
        <v>8675</v>
      </c>
      <c r="H3554" s="44" t="s">
        <v>8</v>
      </c>
      <c r="I3554" s="46" t="s">
        <v>9206</v>
      </c>
      <c r="J3554" s="44" t="s">
        <v>9207</v>
      </c>
      <c r="N3554" s="46" t="s">
        <v>186</v>
      </c>
      <c r="O3554" s="46" t="s">
        <v>187</v>
      </c>
      <c r="P3554" s="46" t="s">
        <v>193</v>
      </c>
      <c r="Q3554" s="46" t="s">
        <v>4</v>
      </c>
      <c r="R3554" s="46" t="s">
        <v>4</v>
      </c>
      <c r="W3554" s="46" t="s">
        <v>189</v>
      </c>
      <c r="AA3554" s="46" t="e">
        <v>#N/A</v>
      </c>
      <c r="AB3554" s="46" t="e">
        <v>#N/A</v>
      </c>
      <c r="AC3554" s="46" t="e">
        <v>#N/A</v>
      </c>
      <c r="AD3554" s="46" t="s">
        <v>190</v>
      </c>
    </row>
    <row r="3555" spans="1:31">
      <c r="A3555" s="46">
        <v>409</v>
      </c>
      <c r="B3555" s="46" t="s">
        <v>8522</v>
      </c>
      <c r="C3555" s="46" t="s">
        <v>229</v>
      </c>
      <c r="D3555" s="46" t="s">
        <v>230</v>
      </c>
      <c r="E3555" s="46" t="s">
        <v>8480</v>
      </c>
      <c r="F3555" s="46" t="s">
        <v>8481</v>
      </c>
      <c r="G3555" s="44" t="s">
        <v>8675</v>
      </c>
      <c r="H3555" s="44" t="s">
        <v>192</v>
      </c>
      <c r="I3555" s="46" t="s">
        <v>9208</v>
      </c>
      <c r="J3555" s="44" t="s">
        <v>9209</v>
      </c>
      <c r="N3555" s="46" t="s">
        <v>186</v>
      </c>
      <c r="O3555" s="46" t="s">
        <v>187</v>
      </c>
      <c r="P3555" s="46" t="s">
        <v>193</v>
      </c>
      <c r="Q3555" s="46" t="s">
        <v>4</v>
      </c>
      <c r="R3555" s="46" t="s">
        <v>4</v>
      </c>
      <c r="W3555" s="46" t="s">
        <v>189</v>
      </c>
      <c r="AA3555" s="46" t="e">
        <v>#N/A</v>
      </c>
      <c r="AB3555" s="46" t="e">
        <v>#N/A</v>
      </c>
      <c r="AC3555" s="46" t="e">
        <v>#N/A</v>
      </c>
      <c r="AD3555" s="46" t="s">
        <v>190</v>
      </c>
    </row>
    <row r="3556" spans="1:31">
      <c r="A3556" s="46">
        <v>410</v>
      </c>
      <c r="B3556" s="46" t="s">
        <v>8522</v>
      </c>
      <c r="C3556" s="46" t="s">
        <v>229</v>
      </c>
      <c r="D3556" s="46" t="s">
        <v>230</v>
      </c>
      <c r="E3556" s="46" t="s">
        <v>8480</v>
      </c>
      <c r="F3556" s="46" t="s">
        <v>9103</v>
      </c>
      <c r="G3556" s="44" t="s">
        <v>8678</v>
      </c>
      <c r="H3556" s="44" t="s">
        <v>3</v>
      </c>
      <c r="I3556" s="46" t="s">
        <v>8625</v>
      </c>
      <c r="J3556" s="44" t="s">
        <v>9104</v>
      </c>
      <c r="N3556" s="46" t="s">
        <v>186</v>
      </c>
      <c r="O3556" s="46" t="s">
        <v>187</v>
      </c>
      <c r="P3556" s="46" t="s">
        <v>193</v>
      </c>
      <c r="Q3556" s="46" t="s">
        <v>4</v>
      </c>
      <c r="R3556" s="46" t="s">
        <v>4</v>
      </c>
      <c r="W3556" s="46" t="s">
        <v>189</v>
      </c>
      <c r="X3556" s="46" t="s">
        <v>9105</v>
      </c>
      <c r="AA3556" s="46" t="e">
        <v>#N/A</v>
      </c>
      <c r="AB3556" s="46" t="e">
        <v>#N/A</v>
      </c>
      <c r="AC3556" s="46" t="e">
        <v>#N/A</v>
      </c>
      <c r="AD3556" s="46" t="s">
        <v>190</v>
      </c>
      <c r="AE3556" s="46" t="s">
        <v>2908</v>
      </c>
    </row>
    <row r="3557" spans="1:31">
      <c r="A3557" s="46">
        <v>411</v>
      </c>
      <c r="B3557" s="46" t="s">
        <v>8522</v>
      </c>
      <c r="C3557" s="46" t="s">
        <v>229</v>
      </c>
      <c r="D3557" s="46" t="s">
        <v>230</v>
      </c>
      <c r="E3557" s="46" t="s">
        <v>8480</v>
      </c>
      <c r="F3557" s="46" t="s">
        <v>8625</v>
      </c>
      <c r="G3557" s="44" t="s">
        <v>8678</v>
      </c>
      <c r="H3557" s="44" t="s">
        <v>192</v>
      </c>
      <c r="I3557" s="46" t="s">
        <v>9210</v>
      </c>
      <c r="J3557" s="44" t="s">
        <v>9211</v>
      </c>
      <c r="N3557" s="46" t="s">
        <v>186</v>
      </c>
      <c r="O3557" s="46" t="s">
        <v>187</v>
      </c>
      <c r="P3557" s="46" t="s">
        <v>193</v>
      </c>
      <c r="Q3557" s="46" t="s">
        <v>4</v>
      </c>
      <c r="R3557" s="46" t="s">
        <v>4</v>
      </c>
      <c r="W3557" s="46" t="s">
        <v>189</v>
      </c>
      <c r="AA3557" s="46" t="e">
        <v>#N/A</v>
      </c>
      <c r="AB3557" s="46" t="e">
        <v>#N/A</v>
      </c>
      <c r="AC3557" s="46" t="e">
        <v>#N/A</v>
      </c>
      <c r="AD3557" s="46" t="s">
        <v>190</v>
      </c>
    </row>
    <row r="3558" spans="1:31">
      <c r="A3558" s="46">
        <v>412</v>
      </c>
      <c r="B3558" s="46" t="s">
        <v>8522</v>
      </c>
      <c r="C3558" s="46" t="s">
        <v>229</v>
      </c>
      <c r="D3558" s="46" t="s">
        <v>230</v>
      </c>
      <c r="E3558" s="46" t="s">
        <v>8480</v>
      </c>
      <c r="F3558" s="46" t="s">
        <v>8625</v>
      </c>
      <c r="G3558" s="44" t="s">
        <v>8678</v>
      </c>
      <c r="H3558" s="44" t="s">
        <v>8</v>
      </c>
      <c r="I3558" s="46" t="s">
        <v>2147</v>
      </c>
      <c r="J3558" s="44" t="s">
        <v>9212</v>
      </c>
      <c r="N3558" s="46" t="s">
        <v>186</v>
      </c>
      <c r="O3558" s="46" t="s">
        <v>187</v>
      </c>
      <c r="P3558" s="46" t="s">
        <v>188</v>
      </c>
      <c r="Q3558" s="46" t="s">
        <v>4</v>
      </c>
      <c r="R3558" s="46" t="s">
        <v>4</v>
      </c>
      <c r="W3558" s="46" t="s">
        <v>189</v>
      </c>
      <c r="AA3558" s="46" t="e">
        <v>#N/A</v>
      </c>
      <c r="AB3558" s="46" t="e">
        <v>#N/A</v>
      </c>
      <c r="AC3558" s="46" t="e">
        <v>#N/A</v>
      </c>
      <c r="AD3558" s="46" t="s">
        <v>190</v>
      </c>
    </row>
    <row r="3559" spans="1:31">
      <c r="A3559" s="46">
        <v>413</v>
      </c>
      <c r="B3559" s="46" t="s">
        <v>8522</v>
      </c>
      <c r="C3559" s="46" t="s">
        <v>229</v>
      </c>
      <c r="D3559" s="46" t="s">
        <v>230</v>
      </c>
      <c r="E3559" s="46" t="s">
        <v>8480</v>
      </c>
      <c r="F3559" s="46" t="s">
        <v>8625</v>
      </c>
      <c r="G3559" s="44" t="s">
        <v>8678</v>
      </c>
      <c r="H3559" s="44" t="s">
        <v>8</v>
      </c>
      <c r="I3559" s="46" t="s">
        <v>9213</v>
      </c>
      <c r="J3559" s="44" t="s">
        <v>9214</v>
      </c>
      <c r="N3559" s="46" t="s">
        <v>186</v>
      </c>
      <c r="O3559" s="46" t="s">
        <v>187</v>
      </c>
      <c r="P3559" s="46" t="s">
        <v>193</v>
      </c>
      <c r="Q3559" s="46" t="s">
        <v>4</v>
      </c>
      <c r="R3559" s="46" t="s">
        <v>4</v>
      </c>
      <c r="W3559" s="46" t="s">
        <v>189</v>
      </c>
      <c r="AA3559" s="46" t="e">
        <v>#N/A</v>
      </c>
      <c r="AB3559" s="46" t="e">
        <v>#N/A</v>
      </c>
      <c r="AC3559" s="46" t="e">
        <v>#N/A</v>
      </c>
      <c r="AD3559" s="46" t="s">
        <v>190</v>
      </c>
    </row>
    <row r="3560" spans="1:31">
      <c r="A3560" s="46">
        <v>414</v>
      </c>
      <c r="B3560" s="46" t="s">
        <v>8522</v>
      </c>
      <c r="C3560" s="46" t="s">
        <v>229</v>
      </c>
      <c r="D3560" s="46" t="s">
        <v>230</v>
      </c>
      <c r="E3560" s="46" t="s">
        <v>8480</v>
      </c>
      <c r="F3560" s="46" t="s">
        <v>8625</v>
      </c>
      <c r="G3560" s="44" t="s">
        <v>8678</v>
      </c>
      <c r="H3560" s="44" t="s">
        <v>8</v>
      </c>
      <c r="I3560" s="46" t="s">
        <v>9215</v>
      </c>
      <c r="J3560" s="44" t="s">
        <v>9216</v>
      </c>
      <c r="N3560" s="46" t="s">
        <v>186</v>
      </c>
      <c r="O3560" s="46" t="s">
        <v>187</v>
      </c>
      <c r="P3560" s="46" t="s">
        <v>193</v>
      </c>
      <c r="Q3560" s="46" t="s">
        <v>4</v>
      </c>
      <c r="R3560" s="46" t="s">
        <v>4</v>
      </c>
      <c r="W3560" s="46" t="s">
        <v>189</v>
      </c>
      <c r="AA3560" s="46" t="e">
        <v>#N/A</v>
      </c>
      <c r="AB3560" s="46" t="e">
        <v>#N/A</v>
      </c>
      <c r="AC3560" s="46" t="e">
        <v>#N/A</v>
      </c>
      <c r="AD3560" s="46" t="s">
        <v>190</v>
      </c>
    </row>
    <row r="3561" spans="1:31">
      <c r="A3561" s="46">
        <v>415</v>
      </c>
      <c r="B3561" s="46" t="s">
        <v>8522</v>
      </c>
      <c r="C3561" s="46" t="s">
        <v>229</v>
      </c>
      <c r="D3561" s="46" t="s">
        <v>230</v>
      </c>
      <c r="E3561" s="46" t="s">
        <v>8480</v>
      </c>
      <c r="F3561" s="46" t="s">
        <v>8625</v>
      </c>
      <c r="G3561" s="44" t="s">
        <v>8678</v>
      </c>
      <c r="H3561" s="44" t="s">
        <v>8</v>
      </c>
      <c r="I3561" s="46" t="s">
        <v>9217</v>
      </c>
      <c r="J3561" s="44" t="s">
        <v>9218</v>
      </c>
      <c r="N3561" s="46" t="s">
        <v>186</v>
      </c>
      <c r="O3561" s="46" t="s">
        <v>187</v>
      </c>
      <c r="P3561" s="46" t="s">
        <v>188</v>
      </c>
      <c r="Q3561" s="46" t="s">
        <v>4</v>
      </c>
      <c r="R3561" s="46" t="s">
        <v>4</v>
      </c>
      <c r="W3561" s="46" t="s">
        <v>189</v>
      </c>
      <c r="AA3561" s="46" t="e">
        <v>#N/A</v>
      </c>
      <c r="AB3561" s="46" t="e">
        <v>#N/A</v>
      </c>
      <c r="AC3561" s="46" t="e">
        <v>#N/A</v>
      </c>
      <c r="AD3561" s="46" t="s">
        <v>190</v>
      </c>
    </row>
    <row r="3562" spans="1:31">
      <c r="A3562" s="46">
        <v>416</v>
      </c>
      <c r="B3562" s="46" t="s">
        <v>8522</v>
      </c>
      <c r="C3562" s="46" t="s">
        <v>229</v>
      </c>
      <c r="D3562" s="46" t="s">
        <v>230</v>
      </c>
      <c r="E3562" s="46" t="s">
        <v>8480</v>
      </c>
      <c r="F3562" s="46" t="s">
        <v>8673</v>
      </c>
      <c r="G3562" s="44" t="s">
        <v>8680</v>
      </c>
      <c r="H3562" s="44" t="s">
        <v>3</v>
      </c>
      <c r="I3562" s="46" t="s">
        <v>8679</v>
      </c>
      <c r="J3562" s="44" t="s">
        <v>9219</v>
      </c>
      <c r="N3562" s="46" t="s">
        <v>186</v>
      </c>
      <c r="O3562" s="46" t="s">
        <v>187</v>
      </c>
      <c r="P3562" s="46" t="s">
        <v>193</v>
      </c>
      <c r="Q3562" s="46" t="s">
        <v>7</v>
      </c>
      <c r="R3562" s="46" t="s">
        <v>4</v>
      </c>
      <c r="W3562" s="46" t="s">
        <v>189</v>
      </c>
      <c r="X3562" s="46" t="s">
        <v>9220</v>
      </c>
      <c r="AA3562" s="46" t="e">
        <v>#N/A</v>
      </c>
      <c r="AB3562" s="46" t="e">
        <v>#N/A</v>
      </c>
      <c r="AC3562" s="46" t="e">
        <v>#N/A</v>
      </c>
      <c r="AD3562" s="46" t="s">
        <v>201</v>
      </c>
      <c r="AE3562" s="46" t="s">
        <v>196</v>
      </c>
    </row>
    <row r="3563" spans="1:31">
      <c r="A3563" s="46">
        <v>417</v>
      </c>
      <c r="B3563" s="46" t="s">
        <v>8522</v>
      </c>
      <c r="C3563" s="46" t="s">
        <v>229</v>
      </c>
      <c r="D3563" s="46" t="s">
        <v>230</v>
      </c>
      <c r="E3563" s="46" t="s">
        <v>8480</v>
      </c>
      <c r="F3563" s="46" t="s">
        <v>8679</v>
      </c>
      <c r="G3563" s="44" t="s">
        <v>8680</v>
      </c>
      <c r="H3563" s="44" t="s">
        <v>8</v>
      </c>
      <c r="I3563" s="46" t="s">
        <v>9220</v>
      </c>
      <c r="J3563" s="44" t="s">
        <v>9221</v>
      </c>
      <c r="N3563" s="46" t="s">
        <v>186</v>
      </c>
      <c r="O3563" s="46" t="s">
        <v>187</v>
      </c>
      <c r="P3563" s="46" t="s">
        <v>188</v>
      </c>
      <c r="Q3563" s="46" t="s">
        <v>7</v>
      </c>
      <c r="R3563" s="46" t="s">
        <v>4</v>
      </c>
      <c r="W3563" s="46" t="s">
        <v>189</v>
      </c>
      <c r="AA3563" s="46" t="e">
        <v>#N/A</v>
      </c>
      <c r="AB3563" s="46" t="e">
        <v>#N/A</v>
      </c>
      <c r="AC3563" s="46" t="e">
        <v>#N/A</v>
      </c>
      <c r="AD3563" s="46" t="s">
        <v>190</v>
      </c>
    </row>
    <row r="3564" spans="1:31">
      <c r="A3564" s="46">
        <v>418</v>
      </c>
      <c r="B3564" s="46" t="s">
        <v>8522</v>
      </c>
      <c r="C3564" s="46" t="s">
        <v>229</v>
      </c>
      <c r="D3564" s="46" t="s">
        <v>230</v>
      </c>
      <c r="E3564" s="46" t="s">
        <v>8480</v>
      </c>
      <c r="F3564" s="46" t="s">
        <v>8679</v>
      </c>
      <c r="G3564" s="44" t="s">
        <v>8680</v>
      </c>
      <c r="H3564" s="44" t="s">
        <v>9</v>
      </c>
      <c r="I3564" s="46" t="s">
        <v>9222</v>
      </c>
      <c r="J3564" s="44" t="s">
        <v>9223</v>
      </c>
      <c r="N3564" s="46" t="s">
        <v>186</v>
      </c>
      <c r="O3564" s="46" t="s">
        <v>187</v>
      </c>
      <c r="P3564" s="46" t="s">
        <v>188</v>
      </c>
      <c r="Q3564" s="46" t="s">
        <v>7</v>
      </c>
      <c r="R3564" s="46" t="s">
        <v>4</v>
      </c>
      <c r="W3564" s="46" t="s">
        <v>189</v>
      </c>
      <c r="AA3564" s="46" t="e">
        <v>#N/A</v>
      </c>
      <c r="AB3564" s="46" t="e">
        <v>#N/A</v>
      </c>
      <c r="AC3564" s="46" t="e">
        <v>#N/A</v>
      </c>
      <c r="AD3564" s="46" t="s">
        <v>190</v>
      </c>
      <c r="AE3564" s="46" t="e">
        <v>#N/A</v>
      </c>
    </row>
    <row r="3565" spans="1:31">
      <c r="A3565" s="46">
        <v>419</v>
      </c>
      <c r="B3565" s="46" t="s">
        <v>8522</v>
      </c>
      <c r="C3565" s="46" t="s">
        <v>229</v>
      </c>
      <c r="D3565" s="46" t="s">
        <v>230</v>
      </c>
      <c r="E3565" s="46" t="s">
        <v>8480</v>
      </c>
      <c r="F3565" s="46" t="s">
        <v>8679</v>
      </c>
      <c r="G3565" s="44" t="s">
        <v>8680</v>
      </c>
      <c r="H3565" s="44" t="s">
        <v>8</v>
      </c>
      <c r="I3565" s="46" t="s">
        <v>9224</v>
      </c>
      <c r="J3565" s="44" t="s">
        <v>9225</v>
      </c>
      <c r="N3565" s="46" t="s">
        <v>186</v>
      </c>
      <c r="O3565" s="46" t="s">
        <v>187</v>
      </c>
      <c r="P3565" s="46" t="s">
        <v>188</v>
      </c>
      <c r="Q3565" s="46" t="s">
        <v>7</v>
      </c>
      <c r="R3565" s="46" t="s">
        <v>4</v>
      </c>
      <c r="W3565" s="46" t="s">
        <v>189</v>
      </c>
      <c r="AA3565" s="46" t="e">
        <v>#N/A</v>
      </c>
      <c r="AB3565" s="46" t="e">
        <v>#N/A</v>
      </c>
      <c r="AC3565" s="46" t="e">
        <v>#N/A</v>
      </c>
      <c r="AD3565" s="46" t="s">
        <v>190</v>
      </c>
    </row>
    <row r="3566" spans="1:31">
      <c r="A3566" s="46">
        <v>420</v>
      </c>
      <c r="B3566" s="46" t="s">
        <v>8522</v>
      </c>
      <c r="C3566" s="46" t="s">
        <v>229</v>
      </c>
      <c r="D3566" s="46" t="s">
        <v>230</v>
      </c>
      <c r="E3566" s="46" t="s">
        <v>8480</v>
      </c>
      <c r="F3566" s="46" t="s">
        <v>8679</v>
      </c>
      <c r="G3566" s="44" t="s">
        <v>8680</v>
      </c>
      <c r="H3566" s="44" t="s">
        <v>8</v>
      </c>
      <c r="I3566" s="46" t="s">
        <v>7919</v>
      </c>
      <c r="J3566" s="44" t="s">
        <v>9226</v>
      </c>
      <c r="N3566" s="46" t="s">
        <v>186</v>
      </c>
      <c r="O3566" s="46" t="s">
        <v>187</v>
      </c>
      <c r="P3566" s="46" t="s">
        <v>188</v>
      </c>
      <c r="Q3566" s="46" t="s">
        <v>7</v>
      </c>
      <c r="R3566" s="46" t="s">
        <v>4</v>
      </c>
      <c r="W3566" s="46" t="s">
        <v>189</v>
      </c>
      <c r="AA3566" s="46" t="e">
        <v>#N/A</v>
      </c>
      <c r="AB3566" s="46" t="e">
        <v>#N/A</v>
      </c>
      <c r="AC3566" s="46" t="e">
        <v>#N/A</v>
      </c>
      <c r="AD3566" s="46" t="s">
        <v>190</v>
      </c>
    </row>
    <row r="3567" spans="1:31">
      <c r="A3567" s="46">
        <v>421</v>
      </c>
      <c r="B3567" s="46" t="s">
        <v>8522</v>
      </c>
      <c r="C3567" s="46" t="s">
        <v>229</v>
      </c>
      <c r="D3567" s="46" t="s">
        <v>230</v>
      </c>
      <c r="E3567" s="46" t="s">
        <v>8480</v>
      </c>
      <c r="F3567" s="46" t="s">
        <v>8679</v>
      </c>
      <c r="G3567" s="44" t="s">
        <v>8680</v>
      </c>
      <c r="H3567" s="44" t="s">
        <v>8</v>
      </c>
      <c r="I3567" s="46" t="s">
        <v>9227</v>
      </c>
      <c r="J3567" s="44" t="s">
        <v>9228</v>
      </c>
      <c r="N3567" s="46" t="s">
        <v>186</v>
      </c>
      <c r="O3567" s="46" t="s">
        <v>187</v>
      </c>
      <c r="P3567" s="46" t="s">
        <v>188</v>
      </c>
      <c r="Q3567" s="46" t="s">
        <v>7</v>
      </c>
      <c r="R3567" s="46" t="s">
        <v>4</v>
      </c>
      <c r="W3567" s="46" t="s">
        <v>189</v>
      </c>
      <c r="AA3567" s="46" t="e">
        <v>#N/A</v>
      </c>
      <c r="AB3567" s="46" t="e">
        <v>#N/A</v>
      </c>
      <c r="AC3567" s="46" t="e">
        <v>#N/A</v>
      </c>
      <c r="AD3567" s="46" t="s">
        <v>190</v>
      </c>
    </row>
    <row r="3568" spans="1:31">
      <c r="A3568" s="46">
        <v>422</v>
      </c>
      <c r="B3568" s="46" t="s">
        <v>8522</v>
      </c>
      <c r="C3568" s="46" t="s">
        <v>420</v>
      </c>
      <c r="D3568" s="46" t="s">
        <v>230</v>
      </c>
      <c r="E3568" s="46" t="s">
        <v>8480</v>
      </c>
      <c r="F3568" s="46" t="s">
        <v>9009</v>
      </c>
      <c r="G3568" s="44" t="s">
        <v>8684</v>
      </c>
      <c r="H3568" s="44" t="s">
        <v>3</v>
      </c>
      <c r="I3568" s="46" t="s">
        <v>8683</v>
      </c>
      <c r="J3568" s="44" t="s">
        <v>9229</v>
      </c>
      <c r="N3568" s="46" t="s">
        <v>186</v>
      </c>
      <c r="O3568" s="46" t="s">
        <v>187</v>
      </c>
      <c r="P3568" s="46" t="s">
        <v>193</v>
      </c>
      <c r="Q3568" s="46" t="s">
        <v>7</v>
      </c>
      <c r="R3568" s="46" t="s">
        <v>4</v>
      </c>
      <c r="W3568" s="46" t="s">
        <v>189</v>
      </c>
      <c r="X3568" s="46" t="s">
        <v>1661</v>
      </c>
      <c r="AA3568" s="46" t="s">
        <v>2617</v>
      </c>
      <c r="AB3568" s="46" t="s">
        <v>195</v>
      </c>
      <c r="AC3568" s="46" t="s">
        <v>9230</v>
      </c>
      <c r="AD3568" s="46" t="s">
        <v>201</v>
      </c>
      <c r="AE3568" s="46" t="s">
        <v>196</v>
      </c>
    </row>
    <row r="3569" spans="1:31">
      <c r="A3569" s="46">
        <v>423</v>
      </c>
      <c r="B3569" s="46" t="s">
        <v>8522</v>
      </c>
      <c r="C3569" s="46" t="s">
        <v>420</v>
      </c>
      <c r="D3569" s="46" t="s">
        <v>230</v>
      </c>
      <c r="E3569" s="46" t="s">
        <v>8480</v>
      </c>
      <c r="F3569" s="46" t="s">
        <v>8683</v>
      </c>
      <c r="G3569" s="44" t="s">
        <v>8684</v>
      </c>
      <c r="H3569" s="44" t="s">
        <v>8</v>
      </c>
      <c r="I3569" s="46" t="s">
        <v>9231</v>
      </c>
      <c r="J3569" s="44" t="s">
        <v>9232</v>
      </c>
      <c r="N3569" s="46" t="s">
        <v>186</v>
      </c>
      <c r="O3569" s="46" t="s">
        <v>187</v>
      </c>
      <c r="P3569" s="46" t="s">
        <v>200</v>
      </c>
      <c r="Q3569" s="46" t="s">
        <v>7</v>
      </c>
      <c r="R3569" s="46" t="s">
        <v>4</v>
      </c>
      <c r="W3569" s="46" t="s">
        <v>201</v>
      </c>
      <c r="AA3569" s="46" t="s">
        <v>2617</v>
      </c>
      <c r="AB3569" s="46" t="s">
        <v>195</v>
      </c>
      <c r="AC3569" s="46" t="s">
        <v>9230</v>
      </c>
      <c r="AD3569" s="46" t="s">
        <v>201</v>
      </c>
    </row>
    <row r="3570" spans="1:31">
      <c r="A3570" s="46">
        <v>424</v>
      </c>
      <c r="B3570" s="46" t="s">
        <v>8522</v>
      </c>
      <c r="C3570" s="46" t="s">
        <v>420</v>
      </c>
      <c r="D3570" s="46" t="s">
        <v>230</v>
      </c>
      <c r="E3570" s="46" t="s">
        <v>8480</v>
      </c>
      <c r="F3570" s="46" t="s">
        <v>8683</v>
      </c>
      <c r="G3570" s="44" t="s">
        <v>8684</v>
      </c>
      <c r="H3570" s="44" t="s">
        <v>8</v>
      </c>
      <c r="I3570" s="46" t="s">
        <v>7002</v>
      </c>
      <c r="J3570" s="44" t="s">
        <v>9233</v>
      </c>
      <c r="N3570" s="46" t="s">
        <v>186</v>
      </c>
      <c r="O3570" s="46" t="s">
        <v>187</v>
      </c>
      <c r="P3570" s="46" t="s">
        <v>200</v>
      </c>
      <c r="Q3570" s="46" t="s">
        <v>7</v>
      </c>
      <c r="R3570" s="46" t="s">
        <v>4</v>
      </c>
      <c r="W3570" s="46" t="s">
        <v>201</v>
      </c>
      <c r="AA3570" s="46" t="s">
        <v>2617</v>
      </c>
      <c r="AB3570" s="46" t="s">
        <v>195</v>
      </c>
      <c r="AC3570" s="46" t="s">
        <v>9230</v>
      </c>
      <c r="AD3570" s="46" t="s">
        <v>201</v>
      </c>
    </row>
    <row r="3571" spans="1:31">
      <c r="A3571" s="46">
        <v>425</v>
      </c>
      <c r="B3571" s="46" t="s">
        <v>8522</v>
      </c>
      <c r="C3571" s="46" t="s">
        <v>420</v>
      </c>
      <c r="D3571" s="46" t="s">
        <v>230</v>
      </c>
      <c r="E3571" s="46" t="s">
        <v>8480</v>
      </c>
      <c r="F3571" s="46" t="s">
        <v>9009</v>
      </c>
      <c r="G3571" s="44" t="s">
        <v>8682</v>
      </c>
      <c r="H3571" s="44" t="s">
        <v>3</v>
      </c>
      <c r="I3571" s="46" t="s">
        <v>8681</v>
      </c>
      <c r="J3571" s="44" t="s">
        <v>9019</v>
      </c>
      <c r="N3571" s="46" t="s">
        <v>186</v>
      </c>
      <c r="O3571" s="46" t="s">
        <v>187</v>
      </c>
      <c r="P3571" s="46" t="s">
        <v>200</v>
      </c>
      <c r="Q3571" s="46" t="s">
        <v>7</v>
      </c>
      <c r="R3571" s="46" t="s">
        <v>4</v>
      </c>
      <c r="W3571" s="46" t="s">
        <v>201</v>
      </c>
      <c r="AA3571" s="46" t="s">
        <v>1351</v>
      </c>
      <c r="AB3571" s="46" t="s">
        <v>195</v>
      </c>
      <c r="AC3571" s="46" t="s">
        <v>9230</v>
      </c>
      <c r="AD3571" s="46" t="s">
        <v>201</v>
      </c>
      <c r="AE3571" s="46" t="e">
        <v>#N/A</v>
      </c>
    </row>
    <row r="3572" spans="1:31">
      <c r="A3572" s="46">
        <v>426</v>
      </c>
      <c r="B3572" s="46" t="s">
        <v>8522</v>
      </c>
      <c r="C3572" s="46" t="s">
        <v>420</v>
      </c>
      <c r="D3572" s="46" t="s">
        <v>230</v>
      </c>
      <c r="E3572" s="46" t="s">
        <v>8480</v>
      </c>
      <c r="F3572" s="46" t="s">
        <v>8681</v>
      </c>
      <c r="G3572" s="44" t="s">
        <v>8682</v>
      </c>
      <c r="H3572" s="44" t="s">
        <v>5</v>
      </c>
      <c r="I3572" s="46" t="s">
        <v>9234</v>
      </c>
      <c r="J3572" s="44" t="s">
        <v>9235</v>
      </c>
      <c r="N3572" s="46" t="s">
        <v>186</v>
      </c>
      <c r="O3572" s="46" t="s">
        <v>187</v>
      </c>
      <c r="P3572" s="46" t="s">
        <v>200</v>
      </c>
      <c r="Q3572" s="46" t="s">
        <v>7</v>
      </c>
      <c r="R3572" s="46" t="s">
        <v>4</v>
      </c>
      <c r="W3572" s="46" t="s">
        <v>201</v>
      </c>
      <c r="AA3572" s="46" t="s">
        <v>1351</v>
      </c>
      <c r="AB3572" s="46" t="s">
        <v>195</v>
      </c>
      <c r="AC3572" s="46" t="s">
        <v>9230</v>
      </c>
      <c r="AD3572" s="46" t="s">
        <v>201</v>
      </c>
    </row>
    <row r="3573" spans="1:31">
      <c r="A3573" s="46">
        <v>427</v>
      </c>
      <c r="B3573" s="46" t="s">
        <v>8522</v>
      </c>
      <c r="C3573" s="46" t="s">
        <v>420</v>
      </c>
      <c r="D3573" s="46" t="s">
        <v>230</v>
      </c>
      <c r="E3573" s="46" t="s">
        <v>8480</v>
      </c>
      <c r="F3573" s="46" t="s">
        <v>9009</v>
      </c>
      <c r="G3573" s="44" t="s">
        <v>8692</v>
      </c>
      <c r="H3573" s="44" t="s">
        <v>3</v>
      </c>
      <c r="I3573" s="46" t="s">
        <v>8691</v>
      </c>
      <c r="J3573" s="44" t="s">
        <v>9236</v>
      </c>
      <c r="N3573" s="46" t="s">
        <v>186</v>
      </c>
      <c r="O3573" s="46" t="s">
        <v>187</v>
      </c>
      <c r="P3573" s="46" t="s">
        <v>188</v>
      </c>
      <c r="Q3573" s="46" t="s">
        <v>4</v>
      </c>
      <c r="R3573" s="46" t="s">
        <v>4</v>
      </c>
      <c r="W3573" s="46" t="s">
        <v>189</v>
      </c>
      <c r="X3573" s="46" t="s">
        <v>9237</v>
      </c>
      <c r="AA3573" s="46" t="e">
        <v>#N/A</v>
      </c>
      <c r="AB3573" s="46" t="e">
        <v>#N/A</v>
      </c>
      <c r="AC3573" s="46" t="e">
        <v>#N/A</v>
      </c>
      <c r="AD3573" s="46" t="s">
        <v>201</v>
      </c>
      <c r="AE3573" s="46" t="e">
        <v>#N/A</v>
      </c>
    </row>
    <row r="3574" spans="1:31">
      <c r="A3574" s="46">
        <v>428</v>
      </c>
      <c r="B3574" s="46" t="s">
        <v>8522</v>
      </c>
      <c r="C3574" s="46" t="s">
        <v>420</v>
      </c>
      <c r="D3574" s="46" t="s">
        <v>230</v>
      </c>
      <c r="E3574" s="46" t="s">
        <v>8480</v>
      </c>
      <c r="F3574" s="46" t="s">
        <v>8691</v>
      </c>
      <c r="G3574" s="44" t="s">
        <v>8692</v>
      </c>
      <c r="H3574" s="44" t="s">
        <v>192</v>
      </c>
      <c r="I3574" s="46" t="s">
        <v>9237</v>
      </c>
      <c r="J3574" s="44" t="s">
        <v>9238</v>
      </c>
      <c r="N3574" s="46" t="s">
        <v>186</v>
      </c>
      <c r="O3574" s="46" t="s">
        <v>187</v>
      </c>
      <c r="P3574" s="46" t="s">
        <v>200</v>
      </c>
      <c r="Q3574" s="46" t="s">
        <v>4</v>
      </c>
      <c r="R3574" s="46" t="s">
        <v>4</v>
      </c>
      <c r="W3574" s="46" t="s">
        <v>201</v>
      </c>
      <c r="AA3574" s="46" t="e">
        <v>#N/A</v>
      </c>
      <c r="AB3574" s="46" t="e">
        <v>#N/A</v>
      </c>
      <c r="AC3574" s="46" t="e">
        <v>#N/A</v>
      </c>
      <c r="AD3574" s="46" t="s">
        <v>201</v>
      </c>
    </row>
    <row r="3575" spans="1:31">
      <c r="A3575" s="46">
        <v>429</v>
      </c>
      <c r="B3575" s="46" t="s">
        <v>8522</v>
      </c>
      <c r="C3575" s="46" t="s">
        <v>420</v>
      </c>
      <c r="D3575" s="46" t="s">
        <v>230</v>
      </c>
      <c r="E3575" s="46" t="s">
        <v>8480</v>
      </c>
      <c r="F3575" s="46" t="s">
        <v>9239</v>
      </c>
      <c r="G3575" s="44" t="s">
        <v>8694</v>
      </c>
      <c r="H3575" s="44" t="s">
        <v>3</v>
      </c>
      <c r="I3575" s="46" t="s">
        <v>9025</v>
      </c>
      <c r="J3575" s="44" t="s">
        <v>9240</v>
      </c>
      <c r="N3575" s="46" t="s">
        <v>186</v>
      </c>
      <c r="O3575" s="46" t="s">
        <v>187</v>
      </c>
      <c r="P3575" s="46" t="s">
        <v>193</v>
      </c>
      <c r="Q3575" s="46" t="s">
        <v>7</v>
      </c>
      <c r="R3575" s="46" t="s">
        <v>7</v>
      </c>
      <c r="W3575" s="46" t="s">
        <v>189</v>
      </c>
      <c r="X3575" s="46" t="s">
        <v>8693</v>
      </c>
      <c r="AA3575" s="46" t="e">
        <v>#N/A</v>
      </c>
      <c r="AB3575" s="46" t="e">
        <v>#N/A</v>
      </c>
      <c r="AC3575" s="46" t="e">
        <v>#N/A</v>
      </c>
      <c r="AD3575" s="46" t="s">
        <v>201</v>
      </c>
      <c r="AE3575" s="46" t="s">
        <v>196</v>
      </c>
    </row>
    <row r="3576" spans="1:31">
      <c r="A3576" s="46">
        <v>430</v>
      </c>
      <c r="B3576" s="46" t="s">
        <v>8522</v>
      </c>
      <c r="C3576" s="46" t="s">
        <v>420</v>
      </c>
      <c r="D3576" s="46" t="s">
        <v>230</v>
      </c>
      <c r="E3576" s="46" t="s">
        <v>8480</v>
      </c>
      <c r="F3576" s="46" t="s">
        <v>8693</v>
      </c>
      <c r="G3576" s="44" t="s">
        <v>8694</v>
      </c>
      <c r="H3576" s="44" t="s">
        <v>5</v>
      </c>
      <c r="I3576" s="46" t="s">
        <v>9241</v>
      </c>
      <c r="J3576" s="44" t="s">
        <v>9242</v>
      </c>
      <c r="N3576" s="46" t="s">
        <v>186</v>
      </c>
      <c r="O3576" s="46" t="s">
        <v>187</v>
      </c>
      <c r="P3576" s="46" t="s">
        <v>200</v>
      </c>
      <c r="Q3576" s="46" t="s">
        <v>7</v>
      </c>
      <c r="R3576" s="46" t="s">
        <v>7</v>
      </c>
      <c r="W3576" s="46" t="s">
        <v>201</v>
      </c>
      <c r="AA3576" s="46" t="e">
        <v>#N/A</v>
      </c>
      <c r="AB3576" s="46" t="e">
        <v>#N/A</v>
      </c>
      <c r="AC3576" s="46" t="e">
        <v>#N/A</v>
      </c>
      <c r="AD3576" s="46" t="s">
        <v>201</v>
      </c>
    </row>
    <row r="3577" spans="1:31">
      <c r="A3577" s="46">
        <v>431</v>
      </c>
      <c r="B3577" s="46" t="s">
        <v>8522</v>
      </c>
      <c r="C3577" s="46" t="s">
        <v>420</v>
      </c>
      <c r="D3577" s="46" t="s">
        <v>230</v>
      </c>
      <c r="E3577" s="46" t="s">
        <v>8480</v>
      </c>
      <c r="F3577" s="46" t="s">
        <v>8693</v>
      </c>
      <c r="G3577" s="44" t="s">
        <v>8694</v>
      </c>
      <c r="H3577" s="44" t="s">
        <v>5</v>
      </c>
      <c r="I3577" s="46" t="s">
        <v>9243</v>
      </c>
      <c r="J3577" s="44" t="s">
        <v>9244</v>
      </c>
      <c r="N3577" s="46" t="s">
        <v>186</v>
      </c>
      <c r="O3577" s="46" t="s">
        <v>187</v>
      </c>
      <c r="P3577" s="46" t="s">
        <v>200</v>
      </c>
      <c r="Q3577" s="46" t="s">
        <v>7</v>
      </c>
      <c r="R3577" s="46" t="s">
        <v>7</v>
      </c>
      <c r="W3577" s="46" t="s">
        <v>201</v>
      </c>
      <c r="AA3577" s="46" t="e">
        <v>#N/A</v>
      </c>
      <c r="AB3577" s="46" t="e">
        <v>#N/A</v>
      </c>
      <c r="AC3577" s="46" t="e">
        <v>#N/A</v>
      </c>
      <c r="AD3577" s="46" t="s">
        <v>201</v>
      </c>
    </row>
    <row r="3578" spans="1:31">
      <c r="A3578" s="46">
        <v>432</v>
      </c>
      <c r="B3578" s="46" t="s">
        <v>8522</v>
      </c>
      <c r="C3578" s="46" t="s">
        <v>420</v>
      </c>
      <c r="D3578" s="46" t="s">
        <v>230</v>
      </c>
      <c r="E3578" s="46" t="s">
        <v>8480</v>
      </c>
      <c r="F3578" s="46" t="s">
        <v>9025</v>
      </c>
      <c r="G3578" s="44" t="s">
        <v>8701</v>
      </c>
      <c r="H3578" s="44" t="s">
        <v>3</v>
      </c>
      <c r="I3578" s="46" t="s">
        <v>8700</v>
      </c>
      <c r="J3578" s="44" t="s">
        <v>9245</v>
      </c>
      <c r="N3578" s="46" t="s">
        <v>186</v>
      </c>
      <c r="O3578" s="46" t="s">
        <v>187</v>
      </c>
      <c r="P3578" s="46" t="s">
        <v>188</v>
      </c>
      <c r="Q3578" s="46" t="s">
        <v>7</v>
      </c>
      <c r="R3578" s="46" t="s">
        <v>7</v>
      </c>
      <c r="W3578" s="46" t="s">
        <v>189</v>
      </c>
      <c r="AA3578" s="46" t="e">
        <v>#N/A</v>
      </c>
      <c r="AB3578" s="46" t="e">
        <v>#N/A</v>
      </c>
      <c r="AC3578" s="46" t="e">
        <v>#N/A</v>
      </c>
      <c r="AD3578" s="46" t="s">
        <v>201</v>
      </c>
      <c r="AE3578" s="46" t="e">
        <v>#N/A</v>
      </c>
    </row>
    <row r="3579" spans="1:31">
      <c r="A3579" s="46">
        <v>433</v>
      </c>
      <c r="B3579" s="46" t="s">
        <v>8522</v>
      </c>
      <c r="C3579" s="46" t="s">
        <v>420</v>
      </c>
      <c r="D3579" s="46" t="s">
        <v>230</v>
      </c>
      <c r="E3579" s="46" t="s">
        <v>8480</v>
      </c>
      <c r="F3579" s="46" t="s">
        <v>8700</v>
      </c>
      <c r="G3579" s="44" t="s">
        <v>8701</v>
      </c>
      <c r="H3579" s="44" t="s">
        <v>5</v>
      </c>
      <c r="I3579" s="46" t="s">
        <v>9246</v>
      </c>
      <c r="J3579" s="44" t="s">
        <v>9247</v>
      </c>
      <c r="N3579" s="46" t="s">
        <v>186</v>
      </c>
      <c r="O3579" s="46" t="s">
        <v>187</v>
      </c>
      <c r="P3579" s="46" t="s">
        <v>200</v>
      </c>
      <c r="Q3579" s="46" t="s">
        <v>7</v>
      </c>
      <c r="R3579" s="46" t="s">
        <v>7</v>
      </c>
      <c r="W3579" s="46" t="s">
        <v>201</v>
      </c>
      <c r="AA3579" s="46" t="e">
        <v>#N/A</v>
      </c>
      <c r="AB3579" s="46" t="e">
        <v>#N/A</v>
      </c>
      <c r="AC3579" s="46" t="e">
        <v>#N/A</v>
      </c>
      <c r="AD3579" s="46" t="s">
        <v>201</v>
      </c>
    </row>
    <row r="3580" spans="1:31">
      <c r="A3580" s="46">
        <v>434</v>
      </c>
      <c r="B3580" s="46" t="s">
        <v>8522</v>
      </c>
      <c r="C3580" s="46" t="s">
        <v>8702</v>
      </c>
      <c r="D3580" s="46" t="s">
        <v>230</v>
      </c>
      <c r="E3580" s="46" t="s">
        <v>8480</v>
      </c>
      <c r="F3580" s="46" t="s">
        <v>9248</v>
      </c>
      <c r="G3580" s="44" t="s">
        <v>8704</v>
      </c>
      <c r="H3580" s="44" t="s">
        <v>3</v>
      </c>
      <c r="I3580" s="46" t="s">
        <v>8703</v>
      </c>
      <c r="J3580" s="44" t="s">
        <v>9249</v>
      </c>
      <c r="N3580" s="46" t="s">
        <v>186</v>
      </c>
      <c r="O3580" s="46" t="s">
        <v>187</v>
      </c>
      <c r="P3580" s="46" t="s">
        <v>193</v>
      </c>
      <c r="Q3580" s="46" t="s">
        <v>7</v>
      </c>
      <c r="R3580" s="46" t="s">
        <v>4</v>
      </c>
      <c r="W3580" s="46" t="s">
        <v>189</v>
      </c>
      <c r="X3580" s="46" t="s">
        <v>9034</v>
      </c>
      <c r="AA3580" s="46" t="s">
        <v>2617</v>
      </c>
      <c r="AB3580" s="46" t="s">
        <v>195</v>
      </c>
      <c r="AC3580" s="46" t="s">
        <v>9250</v>
      </c>
      <c r="AD3580" s="46" t="s">
        <v>201</v>
      </c>
      <c r="AE3580" s="46" t="s">
        <v>197</v>
      </c>
    </row>
    <row r="3581" spans="1:31">
      <c r="A3581" s="46">
        <v>435</v>
      </c>
      <c r="B3581" s="46" t="s">
        <v>8522</v>
      </c>
      <c r="C3581" s="46" t="s">
        <v>8702</v>
      </c>
      <c r="D3581" s="46" t="s">
        <v>230</v>
      </c>
      <c r="E3581" s="46" t="s">
        <v>8480</v>
      </c>
      <c r="F3581" s="46" t="s">
        <v>8703</v>
      </c>
      <c r="G3581" s="44" t="s">
        <v>8704</v>
      </c>
      <c r="H3581" s="44" t="s">
        <v>192</v>
      </c>
      <c r="I3581" s="46" t="s">
        <v>9251</v>
      </c>
      <c r="J3581" s="44" t="s">
        <v>9252</v>
      </c>
      <c r="N3581" s="46" t="s">
        <v>186</v>
      </c>
      <c r="O3581" s="46" t="s">
        <v>187</v>
      </c>
      <c r="P3581" s="46" t="s">
        <v>200</v>
      </c>
      <c r="Q3581" s="46" t="s">
        <v>7</v>
      </c>
      <c r="R3581" s="46" t="s">
        <v>4</v>
      </c>
      <c r="W3581" s="46" t="s">
        <v>201</v>
      </c>
      <c r="AA3581" s="46" t="s">
        <v>2617</v>
      </c>
      <c r="AB3581" s="46" t="s">
        <v>195</v>
      </c>
      <c r="AC3581" s="46" t="s">
        <v>9250</v>
      </c>
      <c r="AD3581" s="46" t="s">
        <v>201</v>
      </c>
    </row>
    <row r="3582" spans="1:31">
      <c r="A3582" s="46">
        <v>436</v>
      </c>
      <c r="B3582" s="46" t="s">
        <v>8522</v>
      </c>
      <c r="C3582" s="46" t="s">
        <v>8702</v>
      </c>
      <c r="D3582" s="46" t="s">
        <v>230</v>
      </c>
      <c r="E3582" s="46" t="s">
        <v>8480</v>
      </c>
      <c r="F3582" s="46" t="s">
        <v>9037</v>
      </c>
      <c r="G3582" s="44" t="s">
        <v>8716</v>
      </c>
      <c r="H3582" s="44" t="s">
        <v>3</v>
      </c>
      <c r="I3582" s="46" t="s">
        <v>8715</v>
      </c>
      <c r="J3582" s="44" t="s">
        <v>9253</v>
      </c>
      <c r="N3582" s="46" t="s">
        <v>186</v>
      </c>
      <c r="O3582" s="46" t="s">
        <v>187</v>
      </c>
      <c r="P3582" s="46" t="s">
        <v>193</v>
      </c>
      <c r="Q3582" s="46" t="s">
        <v>7</v>
      </c>
      <c r="R3582" s="46" t="s">
        <v>4</v>
      </c>
      <c r="W3582" s="46" t="s">
        <v>189</v>
      </c>
      <c r="X3582" s="46" t="s">
        <v>9254</v>
      </c>
      <c r="AA3582" s="46" t="e">
        <v>#N/A</v>
      </c>
      <c r="AB3582" s="46" t="e">
        <v>#N/A</v>
      </c>
      <c r="AC3582" s="46" t="e">
        <v>#N/A</v>
      </c>
      <c r="AD3582" s="46" t="s">
        <v>201</v>
      </c>
      <c r="AE3582" s="46" t="s">
        <v>196</v>
      </c>
    </row>
    <row r="3583" spans="1:31">
      <c r="A3583" s="46">
        <v>437</v>
      </c>
      <c r="B3583" s="46" t="s">
        <v>8522</v>
      </c>
      <c r="C3583" s="46" t="s">
        <v>8702</v>
      </c>
      <c r="D3583" s="46" t="s">
        <v>230</v>
      </c>
      <c r="E3583" s="46" t="s">
        <v>8480</v>
      </c>
      <c r="F3583" s="46" t="s">
        <v>8715</v>
      </c>
      <c r="G3583" s="44" t="s">
        <v>8716</v>
      </c>
      <c r="H3583" s="44" t="s">
        <v>9</v>
      </c>
      <c r="I3583" s="46" t="s">
        <v>9254</v>
      </c>
      <c r="J3583" s="44" t="s">
        <v>9255</v>
      </c>
      <c r="N3583" s="46" t="s">
        <v>186</v>
      </c>
      <c r="O3583" s="46" t="s">
        <v>187</v>
      </c>
      <c r="P3583" s="46" t="s">
        <v>200</v>
      </c>
      <c r="Q3583" s="46" t="s">
        <v>7</v>
      </c>
      <c r="R3583" s="46" t="s">
        <v>4</v>
      </c>
      <c r="W3583" s="46" t="s">
        <v>201</v>
      </c>
      <c r="AA3583" s="46" t="e">
        <v>#N/A</v>
      </c>
      <c r="AB3583" s="46" t="e">
        <v>#N/A</v>
      </c>
      <c r="AC3583" s="46" t="e">
        <v>#N/A</v>
      </c>
      <c r="AD3583" s="46" t="s">
        <v>201</v>
      </c>
      <c r="AE3583" s="46" t="e">
        <v>#N/A</v>
      </c>
    </row>
    <row r="3584" spans="1:31">
      <c r="A3584" s="46">
        <v>438</v>
      </c>
      <c r="B3584" s="46" t="s">
        <v>8522</v>
      </c>
      <c r="C3584" s="46" t="s">
        <v>8702</v>
      </c>
      <c r="D3584" s="46" t="s">
        <v>230</v>
      </c>
      <c r="E3584" s="46" t="s">
        <v>8480</v>
      </c>
      <c r="F3584" s="46" t="s">
        <v>8703</v>
      </c>
      <c r="G3584" s="44" t="s">
        <v>8720</v>
      </c>
      <c r="H3584" s="44" t="s">
        <v>3</v>
      </c>
      <c r="I3584" s="46" t="s">
        <v>8719</v>
      </c>
      <c r="J3584" s="44" t="s">
        <v>9256</v>
      </c>
      <c r="N3584" s="46" t="s">
        <v>186</v>
      </c>
      <c r="O3584" s="46" t="s">
        <v>187</v>
      </c>
      <c r="P3584" s="46" t="s">
        <v>193</v>
      </c>
      <c r="Q3584" s="46" t="s">
        <v>7</v>
      </c>
      <c r="R3584" s="46" t="s">
        <v>4</v>
      </c>
      <c r="W3584" s="46" t="s">
        <v>189</v>
      </c>
      <c r="X3584" s="46" t="s">
        <v>9052</v>
      </c>
      <c r="AA3584" s="46" t="e">
        <v>#N/A</v>
      </c>
      <c r="AB3584" s="46" t="e">
        <v>#N/A</v>
      </c>
      <c r="AC3584" s="46" t="e">
        <v>#N/A</v>
      </c>
      <c r="AD3584" s="46" t="s">
        <v>201</v>
      </c>
      <c r="AE3584" s="46" t="s">
        <v>196</v>
      </c>
    </row>
    <row r="3585" spans="1:31">
      <c r="A3585" s="46">
        <v>439</v>
      </c>
      <c r="B3585" s="46" t="s">
        <v>8522</v>
      </c>
      <c r="C3585" s="46" t="s">
        <v>8702</v>
      </c>
      <c r="D3585" s="46" t="s">
        <v>230</v>
      </c>
      <c r="E3585" s="46" t="s">
        <v>8480</v>
      </c>
      <c r="F3585" s="46" t="s">
        <v>8719</v>
      </c>
      <c r="G3585" s="44" t="s">
        <v>8720</v>
      </c>
      <c r="H3585" s="44" t="s">
        <v>192</v>
      </c>
      <c r="I3585" s="46" t="s">
        <v>9257</v>
      </c>
      <c r="J3585" s="44" t="s">
        <v>9258</v>
      </c>
      <c r="N3585" s="46" t="s">
        <v>186</v>
      </c>
      <c r="O3585" s="46" t="s">
        <v>187</v>
      </c>
      <c r="P3585" s="46" t="s">
        <v>200</v>
      </c>
      <c r="Q3585" s="46" t="s">
        <v>7</v>
      </c>
      <c r="R3585" s="46" t="s">
        <v>4</v>
      </c>
      <c r="W3585" s="46" t="s">
        <v>201</v>
      </c>
      <c r="AA3585" s="46" t="e">
        <v>#N/A</v>
      </c>
      <c r="AB3585" s="46" t="e">
        <v>#N/A</v>
      </c>
      <c r="AC3585" s="46" t="e">
        <v>#N/A</v>
      </c>
      <c r="AD3585" s="46" t="s">
        <v>201</v>
      </c>
    </row>
    <row r="3586" spans="1:31">
      <c r="A3586" s="46">
        <v>440</v>
      </c>
      <c r="B3586" s="46" t="s">
        <v>8522</v>
      </c>
      <c r="C3586" s="46" t="s">
        <v>8702</v>
      </c>
      <c r="D3586" s="46" t="s">
        <v>230</v>
      </c>
      <c r="E3586" s="46" t="s">
        <v>8480</v>
      </c>
      <c r="F3586" s="46" t="s">
        <v>9037</v>
      </c>
      <c r="G3586" s="44" t="s">
        <v>8590</v>
      </c>
      <c r="H3586" s="44" t="s">
        <v>3</v>
      </c>
      <c r="I3586" s="46" t="s">
        <v>8721</v>
      </c>
      <c r="J3586" s="44" t="s">
        <v>9259</v>
      </c>
      <c r="N3586" s="46" t="s">
        <v>186</v>
      </c>
      <c r="O3586" s="46" t="s">
        <v>187</v>
      </c>
      <c r="P3586" s="46" t="s">
        <v>193</v>
      </c>
      <c r="Q3586" s="46" t="s">
        <v>7</v>
      </c>
      <c r="R3586" s="46" t="s">
        <v>4</v>
      </c>
      <c r="W3586" s="46" t="s">
        <v>189</v>
      </c>
      <c r="X3586" s="46" t="s">
        <v>9260</v>
      </c>
      <c r="AA3586" s="46" t="e">
        <v>#N/A</v>
      </c>
      <c r="AB3586" s="46" t="e">
        <v>#N/A</v>
      </c>
      <c r="AC3586" s="46" t="e">
        <v>#N/A</v>
      </c>
      <c r="AD3586" s="46" t="s">
        <v>201</v>
      </c>
      <c r="AE3586" s="46" t="s">
        <v>196</v>
      </c>
    </row>
    <row r="3587" spans="1:31">
      <c r="A3587" s="46">
        <v>441</v>
      </c>
      <c r="B3587" s="46" t="s">
        <v>8522</v>
      </c>
      <c r="C3587" s="46" t="s">
        <v>8702</v>
      </c>
      <c r="D3587" s="46" t="s">
        <v>230</v>
      </c>
      <c r="E3587" s="46" t="s">
        <v>8480</v>
      </c>
      <c r="F3587" s="46" t="s">
        <v>8721</v>
      </c>
      <c r="G3587" s="44" t="s">
        <v>8590</v>
      </c>
      <c r="H3587" s="44" t="s">
        <v>5</v>
      </c>
      <c r="I3587" s="46" t="s">
        <v>9260</v>
      </c>
      <c r="J3587" s="44" t="s">
        <v>9261</v>
      </c>
      <c r="N3587" s="46" t="s">
        <v>186</v>
      </c>
      <c r="O3587" s="46" t="s">
        <v>187</v>
      </c>
      <c r="P3587" s="46" t="s">
        <v>188</v>
      </c>
      <c r="Q3587" s="46" t="s">
        <v>7</v>
      </c>
      <c r="R3587" s="46" t="s">
        <v>4</v>
      </c>
      <c r="W3587" s="46" t="s">
        <v>189</v>
      </c>
      <c r="AA3587" s="46" t="e">
        <v>#N/A</v>
      </c>
      <c r="AB3587" s="46" t="e">
        <v>#N/A</v>
      </c>
      <c r="AC3587" s="46" t="e">
        <v>#N/A</v>
      </c>
      <c r="AD3587" s="46" t="s">
        <v>190</v>
      </c>
    </row>
    <row r="3588" spans="1:31">
      <c r="A3588" s="46">
        <v>442</v>
      </c>
      <c r="B3588" s="46" t="s">
        <v>8522</v>
      </c>
      <c r="C3588" s="46" t="s">
        <v>8702</v>
      </c>
      <c r="D3588" s="46" t="s">
        <v>230</v>
      </c>
      <c r="E3588" s="46" t="s">
        <v>8480</v>
      </c>
      <c r="F3588" s="46" t="s">
        <v>9037</v>
      </c>
      <c r="G3588" s="44" t="s">
        <v>8724</v>
      </c>
      <c r="H3588" s="44" t="s">
        <v>3</v>
      </c>
      <c r="I3588" s="46" t="s">
        <v>8723</v>
      </c>
      <c r="J3588" s="44" t="s">
        <v>9262</v>
      </c>
      <c r="N3588" s="46" t="s">
        <v>186</v>
      </c>
      <c r="O3588" s="46" t="s">
        <v>187</v>
      </c>
      <c r="P3588" s="46" t="s">
        <v>193</v>
      </c>
      <c r="Q3588" s="46" t="s">
        <v>7</v>
      </c>
      <c r="R3588" s="46" t="s">
        <v>4</v>
      </c>
      <c r="W3588" s="46" t="s">
        <v>189</v>
      </c>
      <c r="AA3588" s="46" t="e">
        <v>#N/A</v>
      </c>
      <c r="AB3588" s="46" t="e">
        <v>#N/A</v>
      </c>
      <c r="AC3588" s="46" t="e">
        <v>#N/A</v>
      </c>
      <c r="AD3588" s="46" t="s">
        <v>201</v>
      </c>
      <c r="AE3588" s="46" t="e">
        <v>#N/A</v>
      </c>
    </row>
    <row r="3589" spans="1:31">
      <c r="A3589" s="46">
        <v>443</v>
      </c>
      <c r="B3589" s="46" t="s">
        <v>8522</v>
      </c>
      <c r="C3589" s="46" t="s">
        <v>8702</v>
      </c>
      <c r="D3589" s="46" t="s">
        <v>230</v>
      </c>
      <c r="E3589" s="46" t="s">
        <v>8480</v>
      </c>
      <c r="F3589" s="46" t="s">
        <v>8723</v>
      </c>
      <c r="G3589" s="44" t="s">
        <v>8724</v>
      </c>
      <c r="H3589" s="44" t="s">
        <v>5</v>
      </c>
      <c r="I3589" s="46" t="s">
        <v>9263</v>
      </c>
      <c r="J3589" s="44" t="s">
        <v>9264</v>
      </c>
      <c r="N3589" s="46" t="s">
        <v>186</v>
      </c>
      <c r="O3589" s="46" t="s">
        <v>187</v>
      </c>
      <c r="P3589" s="46" t="s">
        <v>200</v>
      </c>
      <c r="Q3589" s="46" t="s">
        <v>7</v>
      </c>
      <c r="R3589" s="46" t="s">
        <v>4</v>
      </c>
      <c r="W3589" s="46" t="s">
        <v>201</v>
      </c>
      <c r="AA3589" s="46" t="e">
        <v>#N/A</v>
      </c>
      <c r="AB3589" s="46" t="e">
        <v>#N/A</v>
      </c>
      <c r="AC3589" s="46" t="e">
        <v>#N/A</v>
      </c>
      <c r="AD3589" s="46" t="s">
        <v>201</v>
      </c>
    </row>
    <row r="3590" spans="1:31">
      <c r="A3590" s="46">
        <v>444</v>
      </c>
      <c r="B3590" s="46" t="s">
        <v>8522</v>
      </c>
      <c r="C3590" s="46" t="s">
        <v>8702</v>
      </c>
      <c r="D3590" s="46" t="s">
        <v>230</v>
      </c>
      <c r="E3590" s="46" t="s">
        <v>8480</v>
      </c>
      <c r="F3590" s="46" t="s">
        <v>8723</v>
      </c>
      <c r="G3590" s="44" t="s">
        <v>8724</v>
      </c>
      <c r="H3590" s="44" t="s">
        <v>5</v>
      </c>
      <c r="I3590" s="46" t="s">
        <v>4402</v>
      </c>
      <c r="J3590" s="44" t="s">
        <v>9265</v>
      </c>
      <c r="N3590" s="46" t="s">
        <v>186</v>
      </c>
      <c r="O3590" s="46" t="s">
        <v>187</v>
      </c>
      <c r="P3590" s="46" t="s">
        <v>200</v>
      </c>
      <c r="Q3590" s="46" t="s">
        <v>7</v>
      </c>
      <c r="R3590" s="46" t="s">
        <v>4</v>
      </c>
      <c r="W3590" s="46" t="s">
        <v>201</v>
      </c>
      <c r="AA3590" s="46" t="e">
        <v>#N/A</v>
      </c>
      <c r="AB3590" s="46" t="e">
        <v>#N/A</v>
      </c>
      <c r="AC3590" s="46" t="e">
        <v>#N/A</v>
      </c>
      <c r="AD3590" s="46" t="s">
        <v>201</v>
      </c>
    </row>
    <row r="3591" spans="1:31">
      <c r="A3591" s="46">
        <v>445</v>
      </c>
      <c r="B3591" s="46" t="s">
        <v>8522</v>
      </c>
      <c r="C3591" s="46" t="s">
        <v>8702</v>
      </c>
      <c r="D3591" s="46" t="s">
        <v>230</v>
      </c>
      <c r="E3591" s="46" t="s">
        <v>8480</v>
      </c>
      <c r="F3591" s="46" t="s">
        <v>9037</v>
      </c>
      <c r="G3591" s="44" t="s">
        <v>8729</v>
      </c>
      <c r="H3591" s="44" t="s">
        <v>3</v>
      </c>
      <c r="I3591" s="46" t="s">
        <v>8728</v>
      </c>
      <c r="J3591" s="44" t="s">
        <v>9059</v>
      </c>
      <c r="N3591" s="46" t="s">
        <v>186</v>
      </c>
      <c r="O3591" s="46" t="s">
        <v>187</v>
      </c>
      <c r="P3591" s="46" t="s">
        <v>193</v>
      </c>
      <c r="Q3591" s="46" t="s">
        <v>4</v>
      </c>
      <c r="R3591" s="46" t="s">
        <v>4</v>
      </c>
      <c r="W3591" s="46" t="s">
        <v>189</v>
      </c>
      <c r="X3591" s="46" t="s">
        <v>9266</v>
      </c>
      <c r="AA3591" s="46" t="e">
        <v>#N/A</v>
      </c>
      <c r="AB3591" s="46" t="e">
        <v>#N/A</v>
      </c>
      <c r="AC3591" s="46" t="e">
        <v>#N/A</v>
      </c>
      <c r="AD3591" s="46" t="s">
        <v>201</v>
      </c>
      <c r="AE3591" s="46" t="s">
        <v>197</v>
      </c>
    </row>
    <row r="3592" spans="1:31">
      <c r="A3592" s="46">
        <v>446</v>
      </c>
      <c r="B3592" s="46" t="s">
        <v>8522</v>
      </c>
      <c r="C3592" s="46" t="s">
        <v>8702</v>
      </c>
      <c r="D3592" s="46" t="s">
        <v>230</v>
      </c>
      <c r="E3592" s="46" t="s">
        <v>8480</v>
      </c>
      <c r="F3592" s="46" t="s">
        <v>8728</v>
      </c>
      <c r="G3592" s="44" t="s">
        <v>8729</v>
      </c>
      <c r="H3592" s="44" t="s">
        <v>5</v>
      </c>
      <c r="I3592" s="46" t="s">
        <v>9266</v>
      </c>
      <c r="J3592" s="44" t="s">
        <v>9267</v>
      </c>
      <c r="N3592" s="46" t="s">
        <v>186</v>
      </c>
      <c r="O3592" s="46" t="s">
        <v>187</v>
      </c>
      <c r="P3592" s="46" t="s">
        <v>188</v>
      </c>
      <c r="Q3592" s="46" t="s">
        <v>4</v>
      </c>
      <c r="R3592" s="46" t="s">
        <v>4</v>
      </c>
      <c r="W3592" s="46" t="s">
        <v>189</v>
      </c>
      <c r="AA3592" s="46" t="e">
        <v>#N/A</v>
      </c>
      <c r="AB3592" s="46" t="e">
        <v>#N/A</v>
      </c>
      <c r="AC3592" s="46" t="e">
        <v>#N/A</v>
      </c>
      <c r="AD3592" s="46" t="s">
        <v>190</v>
      </c>
    </row>
    <row r="3593" spans="1:31">
      <c r="A3593" s="46">
        <v>447</v>
      </c>
      <c r="B3593" s="46" t="s">
        <v>8522</v>
      </c>
      <c r="C3593" s="46" t="s">
        <v>420</v>
      </c>
      <c r="D3593" s="46" t="s">
        <v>230</v>
      </c>
      <c r="E3593" s="46" t="s">
        <v>8480</v>
      </c>
      <c r="F3593" s="46" t="s">
        <v>9066</v>
      </c>
      <c r="G3593" s="44" t="s">
        <v>8737</v>
      </c>
      <c r="H3593" s="44" t="s">
        <v>3</v>
      </c>
      <c r="I3593" s="46" t="s">
        <v>8736</v>
      </c>
      <c r="J3593" s="44" t="s">
        <v>9268</v>
      </c>
      <c r="N3593" s="46" t="s">
        <v>186</v>
      </c>
      <c r="O3593" s="46" t="s">
        <v>187</v>
      </c>
      <c r="P3593" s="46" t="s">
        <v>188</v>
      </c>
      <c r="Q3593" s="46" t="s">
        <v>7</v>
      </c>
      <c r="R3593" s="46" t="s">
        <v>4</v>
      </c>
      <c r="W3593" s="46" t="s">
        <v>189</v>
      </c>
      <c r="AA3593" s="46" t="e">
        <v>#N/A</v>
      </c>
      <c r="AB3593" s="46" t="e">
        <v>#N/A</v>
      </c>
      <c r="AC3593" s="46" t="e">
        <v>#N/A</v>
      </c>
      <c r="AD3593" s="46" t="s">
        <v>201</v>
      </c>
      <c r="AE3593" s="46" t="e">
        <v>#N/A</v>
      </c>
    </row>
    <row r="3594" spans="1:31">
      <c r="A3594" s="46">
        <v>448</v>
      </c>
      <c r="B3594" s="46" t="s">
        <v>8522</v>
      </c>
      <c r="C3594" s="46" t="s">
        <v>420</v>
      </c>
      <c r="D3594" s="46" t="s">
        <v>230</v>
      </c>
      <c r="E3594" s="46" t="s">
        <v>8480</v>
      </c>
      <c r="F3594" s="46" t="s">
        <v>9066</v>
      </c>
      <c r="G3594" s="44" t="s">
        <v>8737</v>
      </c>
      <c r="H3594" s="44" t="s">
        <v>5</v>
      </c>
      <c r="I3594" s="46" t="s">
        <v>9269</v>
      </c>
      <c r="J3594" s="44" t="s">
        <v>9270</v>
      </c>
      <c r="N3594" s="46" t="s">
        <v>186</v>
      </c>
      <c r="O3594" s="46" t="s">
        <v>187</v>
      </c>
      <c r="P3594" s="46" t="s">
        <v>200</v>
      </c>
      <c r="Q3594" s="46" t="s">
        <v>7</v>
      </c>
      <c r="R3594" s="46" t="s">
        <v>4</v>
      </c>
      <c r="W3594" s="46" t="s">
        <v>201</v>
      </c>
      <c r="AA3594" s="46" t="e">
        <v>#N/A</v>
      </c>
      <c r="AB3594" s="46" t="e">
        <v>#N/A</v>
      </c>
      <c r="AC3594" s="46" t="e">
        <v>#N/A</v>
      </c>
      <c r="AD3594" s="46" t="s">
        <v>201</v>
      </c>
    </row>
    <row r="3595" spans="1:31">
      <c r="A3595" s="46">
        <v>449</v>
      </c>
      <c r="B3595" s="46" t="s">
        <v>8522</v>
      </c>
      <c r="C3595" s="46" t="s">
        <v>420</v>
      </c>
      <c r="D3595" s="46" t="s">
        <v>230</v>
      </c>
      <c r="E3595" s="46" t="s">
        <v>8480</v>
      </c>
      <c r="F3595" s="46" t="s">
        <v>9066</v>
      </c>
      <c r="G3595" s="44" t="s">
        <v>8735</v>
      </c>
      <c r="H3595" s="44" t="s">
        <v>3</v>
      </c>
      <c r="I3595" s="46" t="s">
        <v>8734</v>
      </c>
      <c r="J3595" s="44" t="s">
        <v>9271</v>
      </c>
      <c r="N3595" s="46" t="s">
        <v>186</v>
      </c>
      <c r="O3595" s="46" t="s">
        <v>187</v>
      </c>
      <c r="P3595" s="46" t="s">
        <v>193</v>
      </c>
      <c r="Q3595" s="46" t="s">
        <v>7</v>
      </c>
      <c r="R3595" s="46" t="s">
        <v>4</v>
      </c>
      <c r="W3595" s="46" t="s">
        <v>189</v>
      </c>
      <c r="X3595" s="46" t="s">
        <v>9062</v>
      </c>
      <c r="AA3595" s="46" t="e">
        <v>#N/A</v>
      </c>
      <c r="AB3595" s="46" t="e">
        <v>#N/A</v>
      </c>
      <c r="AC3595" s="46" t="e">
        <v>#N/A</v>
      </c>
      <c r="AD3595" s="46" t="s">
        <v>201</v>
      </c>
      <c r="AE3595" s="46" t="s">
        <v>196</v>
      </c>
    </row>
    <row r="3596" spans="1:31">
      <c r="A3596" s="46">
        <v>450</v>
      </c>
      <c r="B3596" s="46" t="s">
        <v>8522</v>
      </c>
      <c r="C3596" s="46" t="s">
        <v>420</v>
      </c>
      <c r="D3596" s="46" t="s">
        <v>230</v>
      </c>
      <c r="E3596" s="46" t="s">
        <v>8480</v>
      </c>
      <c r="F3596" s="46" t="s">
        <v>8734</v>
      </c>
      <c r="G3596" s="44" t="s">
        <v>8735</v>
      </c>
      <c r="H3596" s="44" t="s">
        <v>5</v>
      </c>
      <c r="I3596" s="46" t="s">
        <v>9272</v>
      </c>
      <c r="J3596" s="44" t="s">
        <v>9273</v>
      </c>
      <c r="N3596" s="46" t="s">
        <v>186</v>
      </c>
      <c r="O3596" s="46" t="s">
        <v>187</v>
      </c>
      <c r="P3596" s="46" t="s">
        <v>188</v>
      </c>
      <c r="Q3596" s="46" t="s">
        <v>7</v>
      </c>
      <c r="R3596" s="46" t="s">
        <v>4</v>
      </c>
      <c r="W3596" s="46" t="s">
        <v>189</v>
      </c>
      <c r="AA3596" s="46" t="e">
        <v>#N/A</v>
      </c>
      <c r="AB3596" s="46" t="e">
        <v>#N/A</v>
      </c>
      <c r="AC3596" s="46" t="e">
        <v>#N/A</v>
      </c>
      <c r="AD3596" s="46" t="s">
        <v>190</v>
      </c>
    </row>
    <row r="3597" spans="1:31">
      <c r="A3597" s="46">
        <v>451</v>
      </c>
      <c r="B3597" s="46" t="s">
        <v>8522</v>
      </c>
      <c r="C3597" s="46" t="s">
        <v>420</v>
      </c>
      <c r="D3597" s="46" t="s">
        <v>230</v>
      </c>
      <c r="E3597" s="46" t="s">
        <v>8480</v>
      </c>
      <c r="F3597" s="46" t="s">
        <v>8734</v>
      </c>
      <c r="G3597" s="44" t="s">
        <v>8735</v>
      </c>
      <c r="H3597" s="44" t="s">
        <v>5</v>
      </c>
      <c r="I3597" s="46" t="s">
        <v>9274</v>
      </c>
      <c r="J3597" s="44" t="s">
        <v>9275</v>
      </c>
      <c r="N3597" s="46" t="s">
        <v>186</v>
      </c>
      <c r="O3597" s="46" t="s">
        <v>187</v>
      </c>
      <c r="P3597" s="46" t="s">
        <v>200</v>
      </c>
      <c r="Q3597" s="46" t="s">
        <v>7</v>
      </c>
      <c r="R3597" s="46" t="s">
        <v>4</v>
      </c>
      <c r="W3597" s="46" t="s">
        <v>201</v>
      </c>
      <c r="AA3597" s="46" t="e">
        <v>#N/A</v>
      </c>
      <c r="AB3597" s="46" t="e">
        <v>#N/A</v>
      </c>
      <c r="AC3597" s="46" t="e">
        <v>#N/A</v>
      </c>
      <c r="AD3597" s="46" t="s">
        <v>201</v>
      </c>
    </row>
    <row r="3598" spans="1:31">
      <c r="A3598" s="46">
        <v>452</v>
      </c>
      <c r="B3598" s="46" t="s">
        <v>8522</v>
      </c>
      <c r="C3598" s="46" t="s">
        <v>420</v>
      </c>
      <c r="D3598" s="46" t="s">
        <v>230</v>
      </c>
      <c r="E3598" s="46" t="s">
        <v>8480</v>
      </c>
      <c r="F3598" s="46" t="s">
        <v>9066</v>
      </c>
      <c r="G3598" s="44" t="s">
        <v>8739</v>
      </c>
      <c r="H3598" s="44" t="s">
        <v>3</v>
      </c>
      <c r="I3598" s="46" t="s">
        <v>8738</v>
      </c>
      <c r="J3598" s="44" t="s">
        <v>9276</v>
      </c>
      <c r="N3598" s="46" t="s">
        <v>186</v>
      </c>
      <c r="O3598" s="46" t="s">
        <v>187</v>
      </c>
      <c r="P3598" s="46" t="s">
        <v>193</v>
      </c>
      <c r="Q3598" s="46" t="s">
        <v>7</v>
      </c>
      <c r="R3598" s="46" t="s">
        <v>7</v>
      </c>
      <c r="W3598" s="46" t="s">
        <v>189</v>
      </c>
      <c r="X3598" s="46" t="s">
        <v>9082</v>
      </c>
      <c r="AA3598" s="46" t="e">
        <v>#N/A</v>
      </c>
      <c r="AB3598" s="46" t="e">
        <v>#N/A</v>
      </c>
      <c r="AC3598" s="46" t="e">
        <v>#N/A</v>
      </c>
      <c r="AD3598" s="46" t="s">
        <v>201</v>
      </c>
      <c r="AE3598" s="46" t="e">
        <v>#N/A</v>
      </c>
    </row>
    <row r="3599" spans="1:31">
      <c r="A3599" s="46">
        <v>453</v>
      </c>
      <c r="B3599" s="46" t="s">
        <v>8522</v>
      </c>
      <c r="C3599" s="46" t="s">
        <v>8702</v>
      </c>
      <c r="D3599" s="46" t="s">
        <v>204</v>
      </c>
      <c r="E3599" s="46" t="s">
        <v>8480</v>
      </c>
      <c r="F3599" s="46" t="s">
        <v>9248</v>
      </c>
      <c r="G3599" s="44" t="s">
        <v>8751</v>
      </c>
      <c r="H3599" s="44" t="s">
        <v>3</v>
      </c>
      <c r="I3599" s="46" t="s">
        <v>9084</v>
      </c>
      <c r="J3599" s="44" t="s">
        <v>9277</v>
      </c>
      <c r="N3599" s="46" t="s">
        <v>186</v>
      </c>
      <c r="O3599" s="46" t="s">
        <v>187</v>
      </c>
      <c r="P3599" s="46" t="s">
        <v>193</v>
      </c>
      <c r="Q3599" s="46" t="s">
        <v>4</v>
      </c>
      <c r="R3599" s="46" t="s">
        <v>4</v>
      </c>
      <c r="W3599" s="46" t="s">
        <v>189</v>
      </c>
      <c r="X3599" s="46" t="s">
        <v>8750</v>
      </c>
      <c r="AA3599" s="46" t="e">
        <v>#N/A</v>
      </c>
      <c r="AB3599" s="46" t="e">
        <v>#N/A</v>
      </c>
      <c r="AC3599" s="46" t="e">
        <v>#N/A</v>
      </c>
      <c r="AD3599" s="46" t="s">
        <v>190</v>
      </c>
      <c r="AE3599" s="46" t="s">
        <v>197</v>
      </c>
    </row>
    <row r="3600" spans="1:31">
      <c r="A3600" s="46">
        <v>454</v>
      </c>
      <c r="B3600" s="46" t="s">
        <v>8522</v>
      </c>
      <c r="C3600" s="46" t="s">
        <v>8702</v>
      </c>
      <c r="D3600" s="46" t="s">
        <v>204</v>
      </c>
      <c r="E3600" s="46" t="s">
        <v>8480</v>
      </c>
      <c r="F3600" s="46" t="s">
        <v>9084</v>
      </c>
      <c r="G3600" s="44" t="s">
        <v>8751</v>
      </c>
      <c r="H3600" s="44" t="s">
        <v>192</v>
      </c>
      <c r="I3600" s="46" t="s">
        <v>9278</v>
      </c>
      <c r="J3600" s="44" t="s">
        <v>9279</v>
      </c>
      <c r="N3600" s="46" t="s">
        <v>186</v>
      </c>
      <c r="O3600" s="46" t="s">
        <v>187</v>
      </c>
      <c r="P3600" s="46" t="s">
        <v>200</v>
      </c>
      <c r="Q3600" s="46" t="s">
        <v>4</v>
      </c>
      <c r="R3600" s="46" t="s">
        <v>4</v>
      </c>
      <c r="W3600" s="46" t="s">
        <v>201</v>
      </c>
      <c r="AA3600" s="46" t="e">
        <v>#N/A</v>
      </c>
      <c r="AB3600" s="46" t="e">
        <v>#N/A</v>
      </c>
      <c r="AC3600" s="46" t="e">
        <v>#N/A</v>
      </c>
      <c r="AD3600" s="46" t="s">
        <v>201</v>
      </c>
    </row>
    <row r="3601" spans="1:31">
      <c r="A3601" s="46">
        <v>455</v>
      </c>
      <c r="B3601" s="46" t="s">
        <v>8522</v>
      </c>
      <c r="C3601" s="46" t="s">
        <v>8702</v>
      </c>
      <c r="D3601" s="46" t="s">
        <v>204</v>
      </c>
      <c r="E3601" s="46" t="s">
        <v>8480</v>
      </c>
      <c r="F3601" s="46" t="s">
        <v>8752</v>
      </c>
      <c r="G3601" s="44" t="s">
        <v>8753</v>
      </c>
      <c r="H3601" s="44" t="s">
        <v>3</v>
      </c>
      <c r="I3601" s="46" t="s">
        <v>9280</v>
      </c>
      <c r="J3601" s="44" t="s">
        <v>9281</v>
      </c>
      <c r="N3601" s="46" t="s">
        <v>186</v>
      </c>
      <c r="O3601" s="46" t="s">
        <v>187</v>
      </c>
      <c r="P3601" s="46" t="s">
        <v>200</v>
      </c>
      <c r="Q3601" s="46" t="s">
        <v>4</v>
      </c>
      <c r="R3601" s="46" t="s">
        <v>4</v>
      </c>
      <c r="W3601" s="46" t="s">
        <v>201</v>
      </c>
      <c r="AA3601" s="46" t="e">
        <v>#N/A</v>
      </c>
      <c r="AB3601" s="46" t="e">
        <v>#N/A</v>
      </c>
      <c r="AC3601" s="46" t="e">
        <v>#N/A</v>
      </c>
      <c r="AD3601" s="46" t="s">
        <v>201</v>
      </c>
      <c r="AE3601" s="46" t="e">
        <v>#N/A</v>
      </c>
    </row>
    <row r="3602" spans="1:31">
      <c r="A3602" s="46">
        <v>456</v>
      </c>
      <c r="B3602" s="46" t="s">
        <v>8522</v>
      </c>
      <c r="C3602" s="46" t="s">
        <v>8702</v>
      </c>
      <c r="D3602" s="46" t="s">
        <v>204</v>
      </c>
      <c r="E3602" s="46" t="s">
        <v>8480</v>
      </c>
      <c r="F3602" s="46" t="s">
        <v>9084</v>
      </c>
      <c r="G3602" s="44" t="s">
        <v>8753</v>
      </c>
      <c r="H3602" s="44" t="s">
        <v>3</v>
      </c>
      <c r="I3602" s="46" t="s">
        <v>8752</v>
      </c>
      <c r="J3602" s="44" t="s">
        <v>9282</v>
      </c>
      <c r="N3602" s="46" t="s">
        <v>186</v>
      </c>
      <c r="O3602" s="46" t="s">
        <v>187</v>
      </c>
      <c r="P3602" s="46" t="s">
        <v>193</v>
      </c>
      <c r="Q3602" s="46" t="s">
        <v>4</v>
      </c>
      <c r="R3602" s="46" t="s">
        <v>4</v>
      </c>
      <c r="W3602" s="46" t="s">
        <v>189</v>
      </c>
      <c r="AA3602" s="46" t="e">
        <v>#N/A</v>
      </c>
      <c r="AB3602" s="46" t="e">
        <v>#N/A</v>
      </c>
      <c r="AC3602" s="46" t="e">
        <v>#N/A</v>
      </c>
      <c r="AD3602" s="46" t="s">
        <v>201</v>
      </c>
      <c r="AE3602" s="46" t="s">
        <v>196</v>
      </c>
    </row>
  </sheetData>
  <autoFilter ref="A1:AG3602">
    <filterColumn colId="1">
      <filters>
        <filter val="无线事业部"/>
      </filters>
    </filterColumn>
  </autoFilter>
  <phoneticPr fontId="1" type="noConversion"/>
  <dataValidations count="15">
    <dataValidation type="list" allowBlank="1" showInputMessage="1" showErrorMessage="1" sqref="W1982:W1048576 W1734:W1757 W1 W285:W1727 W1732">
      <formula1>"已通过,未通过,待答辩"</formula1>
    </dataValidation>
    <dataValidation type="list" allowBlank="1" showInputMessage="1" showErrorMessage="1" sqref="W1758:W1981">
      <formula1>"已通过,免答辩,待答辩"</formula1>
    </dataValidation>
    <dataValidation showInputMessage="1" showErrorMessage="1" sqref="K1981"/>
    <dataValidation type="list" showInputMessage="1" showErrorMessage="1" sqref="Q1:R1 R128:R132 R89:R126">
      <formula1>"混编,资源型独立编组,任务型独立编组,开发型独立交付,E2E独立交付"</formula1>
    </dataValidation>
    <dataValidation type="list" allowBlank="1" showInputMessage="1" showErrorMessage="1" sqref="N1 N89:N132">
      <formula1>"在岗,后备,离组,离职"</formula1>
    </dataValidation>
    <dataValidation type="list" allowBlank="1" showInputMessage="1" showErrorMessage="1" sqref="P1 P98 P127">
      <formula1>"完全胜任,基本胜任,暂不胜任"</formula1>
    </dataValidation>
    <dataValidation type="list" allowBlank="1" showInputMessage="1" showErrorMessage="1" sqref="W128:W132 W89:W126">
      <formula1>"已通过,待答辩,未通过"</formula1>
    </dataValidation>
    <dataValidation type="list" allowBlank="1" showInputMessage="1" showErrorMessage="1" sqref="AD128:AD132 AD99:AD126 AD89:AD97">
      <formula1>"待答辩,免答辩"</formula1>
    </dataValidation>
    <dataValidation type="list" allowBlank="1" showInputMessage="1" showErrorMessage="1" sqref="Q127:R127">
      <formula1>"混编,资源型独立编组,任务型独立编组,开发型独立交付,E2E独立交付"</formula1>
    </dataValidation>
    <dataValidation type="list" allowBlank="1" showInputMessage="1" showErrorMessage="1" sqref="H89:H132">
      <formula1>"PM,MDE,TSE,TPM,TC,SE,SA,BA,IA,QA,产品经理"</formula1>
    </dataValidation>
    <dataValidation type="list" allowBlank="1" showInputMessage="1" showErrorMessage="1" sqref="AD1">
      <formula1>"免答辩,待答辩"</formula1>
    </dataValidation>
    <dataValidation type="list" allowBlank="1" showInputMessage="1" showErrorMessage="1" sqref="H1">
      <formula1>"PM,MDE,TSE,TC,SE,BA,IA,QA,产品经理"</formula1>
    </dataValidation>
    <dataValidation type="list" allowBlank="1" showInputMessage="1" showErrorMessage="1" sqref="W127">
      <formula1>"未答辩,已通过,未通过"</formula1>
    </dataValidation>
    <dataValidation type="list" allowBlank="1" showInputMessage="1" showErrorMessage="1" sqref="O127">
      <formula1>"是,否"</formula1>
    </dataValidation>
    <dataValidation type="list" allowBlank="1" showInputMessage="1" showErrorMessage="1" sqref="Z127">
      <formula1>"已认证关键角色人员,未认证关键角色人员,计划转型关键角色人员"</formula1>
    </dataValidation>
  </dataValidations>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4.xml><?xml version="1.0" encoding="utf-8"?>
<worksheet xmlns="http://schemas.openxmlformats.org/spreadsheetml/2006/main" xmlns:r="http://schemas.openxmlformats.org/officeDocument/2006/relationships">
  <dimension ref="A1:AG18"/>
  <sheetViews>
    <sheetView workbookViewId="0">
      <pane xSplit="1" topLeftCell="B1" activePane="topRight" state="frozen"/>
      <selection pane="topRight" activeCell="Z3" sqref="Z3:AA17"/>
    </sheetView>
  </sheetViews>
  <sheetFormatPr defaultRowHeight="14.25"/>
  <cols>
    <col min="1" max="1" width="16.875" style="34" customWidth="1"/>
    <col min="2" max="6" width="3.625" style="34" customWidth="1"/>
    <col min="7" max="8" width="9" style="34"/>
    <col min="9" max="13" width="3.625" style="34" customWidth="1"/>
    <col min="14" max="15" width="9" style="34"/>
    <col min="16" max="20" width="3.625" style="34" customWidth="1"/>
    <col min="21" max="22" width="9" style="34"/>
    <col min="23" max="27" width="3.625" style="34" customWidth="1"/>
    <col min="28" max="29" width="8.625" style="34" customWidth="1"/>
    <col min="30" max="16384" width="9" style="34"/>
  </cols>
  <sheetData>
    <row r="1" spans="1:33" s="67" customFormat="1" ht="14.25" customHeight="1">
      <c r="A1" s="306" t="s">
        <v>991</v>
      </c>
      <c r="B1" s="308" t="s">
        <v>981</v>
      </c>
      <c r="C1" s="308"/>
      <c r="D1" s="308"/>
      <c r="E1" s="308"/>
      <c r="F1" s="308"/>
      <c r="G1" s="308"/>
      <c r="H1" s="308"/>
      <c r="I1" s="308" t="s">
        <v>982</v>
      </c>
      <c r="J1" s="308"/>
      <c r="K1" s="308"/>
      <c r="L1" s="308"/>
      <c r="M1" s="308"/>
      <c r="N1" s="308"/>
      <c r="O1" s="308"/>
      <c r="P1" s="308" t="s">
        <v>983</v>
      </c>
      <c r="Q1" s="308"/>
      <c r="R1" s="308"/>
      <c r="S1" s="308"/>
      <c r="T1" s="308"/>
      <c r="U1" s="308"/>
      <c r="V1" s="308"/>
      <c r="W1" s="308" t="s">
        <v>984</v>
      </c>
      <c r="X1" s="308"/>
      <c r="Y1" s="308"/>
      <c r="Z1" s="308"/>
      <c r="AA1" s="308"/>
      <c r="AB1" s="308"/>
      <c r="AC1" s="308"/>
      <c r="AD1" s="305" t="s">
        <v>180</v>
      </c>
      <c r="AE1" s="305"/>
    </row>
    <row r="2" spans="1:33" s="67" customFormat="1" ht="42.75">
      <c r="A2" s="307"/>
      <c r="B2" s="86" t="s">
        <v>985</v>
      </c>
      <c r="C2" s="87" t="s">
        <v>158</v>
      </c>
      <c r="D2" s="87" t="s">
        <v>181</v>
      </c>
      <c r="E2" s="87" t="s">
        <v>986</v>
      </c>
      <c r="F2" s="87" t="s">
        <v>182</v>
      </c>
      <c r="G2" s="87" t="s">
        <v>987</v>
      </c>
      <c r="H2" s="87" t="s">
        <v>183</v>
      </c>
      <c r="I2" s="86" t="s">
        <v>985</v>
      </c>
      <c r="J2" s="87" t="s">
        <v>158</v>
      </c>
      <c r="K2" s="87" t="s">
        <v>181</v>
      </c>
      <c r="L2" s="87" t="s">
        <v>986</v>
      </c>
      <c r="M2" s="87" t="s">
        <v>182</v>
      </c>
      <c r="N2" s="88" t="s">
        <v>987</v>
      </c>
      <c r="O2" s="88" t="s">
        <v>183</v>
      </c>
      <c r="P2" s="86" t="s">
        <v>985</v>
      </c>
      <c r="Q2" s="87" t="s">
        <v>158</v>
      </c>
      <c r="R2" s="87" t="s">
        <v>181</v>
      </c>
      <c r="S2" s="87" t="s">
        <v>986</v>
      </c>
      <c r="T2" s="87" t="s">
        <v>182</v>
      </c>
      <c r="U2" s="88" t="s">
        <v>987</v>
      </c>
      <c r="V2" s="88" t="s">
        <v>183</v>
      </c>
      <c r="W2" s="86" t="s">
        <v>985</v>
      </c>
      <c r="X2" s="87" t="s">
        <v>158</v>
      </c>
      <c r="Y2" s="87" t="s">
        <v>181</v>
      </c>
      <c r="Z2" s="87" t="s">
        <v>988</v>
      </c>
      <c r="AA2" s="87" t="s">
        <v>104</v>
      </c>
      <c r="AB2" s="88" t="s">
        <v>987</v>
      </c>
      <c r="AC2" s="88" t="s">
        <v>183</v>
      </c>
      <c r="AD2" s="88" t="s">
        <v>987</v>
      </c>
      <c r="AE2" s="88" t="s">
        <v>183</v>
      </c>
    </row>
    <row r="3" spans="1:33" s="68" customFormat="1" ht="15" customHeight="1">
      <c r="A3" s="78" t="s">
        <v>952</v>
      </c>
      <c r="B3" s="89">
        <f>SUMIFS(规划及评估!N:N,规划及评估!B:B,A3)+SUMIFS(规划及评估!V:V,规划及评估!B:B,A3)</f>
        <v>77</v>
      </c>
      <c r="C3" s="89">
        <f>SUMIFS(规划及评估!W:W,规划及评估!B:B,A3)+SUMIFS(规划及评估!BC:BC,规划及评估!B:B,A3)</f>
        <v>86</v>
      </c>
      <c r="D3" s="89">
        <f>SUMIFS(规划及评估!BM:BM,规划及评估!B:B,A3)+SUMIFS(规划及评估!CC:CC,规划及评估!B:B,A3)</f>
        <v>77</v>
      </c>
      <c r="E3" s="89">
        <f>SUMIFS(规划及评估!Y:Y,规划及评估!B:B,A3)+SUMIFS(规划及评估!BE:BE,规划及评估!B:B,A3)</f>
        <v>80</v>
      </c>
      <c r="F3" s="89">
        <f>SUMIFS(规划及评估!BN:BN,规划及评估!B:B,A3)+SUMIFS(规划及评估!CD:CD,规划及评估!B:B,A3)</f>
        <v>71</v>
      </c>
      <c r="G3" s="90">
        <f>D3/B3</f>
        <v>1</v>
      </c>
      <c r="H3" s="90">
        <f>F3/D3</f>
        <v>0.92207792207792205</v>
      </c>
      <c r="I3" s="89">
        <f>SUMIFS(规划及评估!O:O,规划及评估!B:B,A3)+SUMIFS(规划及评估!P:P,规划及评估!B:B,A3)+SUMIFS(规划及评估!T:T,规划及评估!B:B,A3)+SUMIFS(规划及评估!U:U,规划及评估!B:B,A3)</f>
        <v>93</v>
      </c>
      <c r="J3" s="89">
        <f>SUMIFS(规划及评估!AA:AA,规划及评估!B:B,A3)+SUMIFS(规划及评估!AE:AE,规划及评估!B:B,A3)+SUMIFS(规划及评估!AU:AU,规划及评估!B:B,A3)+SUMIFS(规划及评估!AY:AY,规划及评估!B:B,A3)</f>
        <v>97</v>
      </c>
      <c r="K3" s="89">
        <f>SUMIFS(规划及评估!BO:BO,规划及评估!B:B,A3)+SUMIFS(规划及评估!BQ:BQ,规划及评估!B:B,A3)+SUMIFS(规划及评估!BY:BY,规划及评估!B:B,A3)+SUMIFS(规划及评估!CA:CA,规划及评估!B:B,A3)</f>
        <v>93</v>
      </c>
      <c r="L3" s="89">
        <f>SUMIFS(规划及评估!AC:AC,规划及评估!B:B,A3)+SUMIFS(规划及评估!AG:AG,规划及评估!B:B,A3)+SUMIFS(规划及评估!AW:AW,规划及评估!B:B,A3)+SUMIFS(规划及评估!BA:BA,规划及评估!B:B,A3)</f>
        <v>94</v>
      </c>
      <c r="M3" s="89">
        <f>SUMIFS(规划及评估!BP:BP,规划及评估!B:B,A3)+SUMIFS(规划及评估!BR:BR,规划及评估!B:B,A3)+SUMIFS(规划及评估!BZ:BZ,规划及评估!B:B,A3)+SUMIFS(规划及评估!CB:CB,规划及评估!B:B,A3)</f>
        <v>90</v>
      </c>
      <c r="N3" s="90">
        <f>K3/I3</f>
        <v>1</v>
      </c>
      <c r="O3" s="90">
        <f>M3/K3</f>
        <v>0.967741935483871</v>
      </c>
      <c r="P3" s="89">
        <f>SUMIFS(规划及评估!Q:Q,规划及评估!B:B,A3)+SUMIFS(规划及评估!R:R,规划及评估!B:B,A3)</f>
        <v>89</v>
      </c>
      <c r="Q3" s="89">
        <f>SUMIFS(规划及评估!AI:AI,规划及评估!B:B,A3)+SUMIFS(规划及评估!AM:AM,规划及评估!B:B,A3)</f>
        <v>94</v>
      </c>
      <c r="R3" s="89">
        <f>SUMIFS(规划及评估!BS:BS,规划及评估!B:B,A3)+SUMIFS(规划及评估!BU:BU,规划及评估!B:B,A3)</f>
        <v>89</v>
      </c>
      <c r="S3" s="89">
        <f>SUMIFS(规划及评估!AK:AK,规划及评估!B:B,A3)+SUMIFS(规划及评估!AO:AO,规划及评估!B:B,A3)</f>
        <v>86</v>
      </c>
      <c r="T3" s="89">
        <f>SUMIFS(规划及评估!BT:BT,规划及评估!B:B,A3)+SUMIFS(规划及评估!BV:BV,规划及评估!B:B,A3)</f>
        <v>82</v>
      </c>
      <c r="U3" s="90">
        <f>R3/P3</f>
        <v>1</v>
      </c>
      <c r="V3" s="90">
        <f>T3/R3</f>
        <v>0.9213483146067416</v>
      </c>
      <c r="W3" s="89">
        <f>SUMIFS(规划及评估!S:S,规划及评估!B:B,A3)</f>
        <v>50</v>
      </c>
      <c r="X3" s="89">
        <f>SUMIFS(规划及评估!AQ:AQ,规划及评估!B:B,A3)</f>
        <v>50</v>
      </c>
      <c r="Y3" s="89">
        <f>SUMIFS(规划及评估!BW:BW,规划及评估!B:B,A3)</f>
        <v>50</v>
      </c>
      <c r="Z3" s="89">
        <f>COUNTIFS([1]QA信息!D:D,A3)</f>
        <v>17</v>
      </c>
      <c r="AA3" s="89">
        <f>COUNTIFS([1]QA信息!D:D,A3,[1]QA信息!M:M,"是")</f>
        <v>9</v>
      </c>
      <c r="AB3" s="90">
        <f>Y3/W3</f>
        <v>1</v>
      </c>
      <c r="AC3" s="90">
        <f>AA3/Z3</f>
        <v>0.52941176470588236</v>
      </c>
      <c r="AD3" s="91">
        <f>(D3+K3+R3+Y3)/(B3+I3+P3+W3)</f>
        <v>1</v>
      </c>
      <c r="AE3" s="91">
        <f>(F3+M3+T3+AA3)/(D3+K3+R3+Z3)</f>
        <v>0.91304347826086951</v>
      </c>
    </row>
    <row r="4" spans="1:33" s="68" customFormat="1" ht="15" customHeight="1">
      <c r="A4" s="79" t="s">
        <v>185</v>
      </c>
      <c r="B4" s="89">
        <f>SUMIFS(规划及评估!N:N,规划及评估!B:B,A4)+SUMIFS(规划及评估!V:V,规划及评估!B:B,A4)</f>
        <v>91</v>
      </c>
      <c r="C4" s="89">
        <f>SUMIFS(规划及评估!W:W,规划及评估!B:B,A4)+SUMIFS(规划及评估!BC:BC,规划及评估!B:B,A4)</f>
        <v>98</v>
      </c>
      <c r="D4" s="89">
        <f>SUMIFS(规划及评估!BM:BM,规划及评估!B:B,A4)+SUMIFS(规划及评估!CC:CC,规划及评估!B:B,A4)</f>
        <v>90</v>
      </c>
      <c r="E4" s="89">
        <f>SUMIFS(规划及评估!Y:Y,规划及评估!B:B,A4)+SUMIFS(规划及评估!BE:BE,规划及评估!B:B,A4)</f>
        <v>89</v>
      </c>
      <c r="F4" s="89">
        <f>SUMIFS(规划及评估!BN:BN,规划及评估!B:B,A4)+SUMIFS(规划及评估!CD:CD,规划及评估!B:B,A4)</f>
        <v>81</v>
      </c>
      <c r="G4" s="90">
        <f t="shared" ref="G4:G18" si="0">D4/B4</f>
        <v>0.98901098901098905</v>
      </c>
      <c r="H4" s="90">
        <f t="shared" ref="H4:H18" si="1">F4/D4</f>
        <v>0.9</v>
      </c>
      <c r="I4" s="89">
        <f>SUMIFS(规划及评估!O:O,规划及评估!B:B,A4)+SUMIFS(规划及评估!P:P,规划及评估!B:B,A4)+SUMIFS(规划及评估!T:T,规划及评估!B:B,A4)+SUMIFS(规划及评估!U:U,规划及评估!B:B,A4)</f>
        <v>53</v>
      </c>
      <c r="J4" s="89">
        <f>SUMIFS(规划及评估!AA:AA,规划及评估!B:B,A4)+SUMIFS(规划及评估!AE:AE,规划及评估!B:B,A4)+SUMIFS(规划及评估!AU:AU,规划及评估!B:B,A4)+SUMIFS(规划及评估!AY:AY,规划及评估!B:B,A4)</f>
        <v>60</v>
      </c>
      <c r="K4" s="89">
        <f>SUMIFS(规划及评估!BO:BO,规划及评估!B:B,A4)+SUMIFS(规划及评估!BQ:BQ,规划及评估!B:B,A4)+SUMIFS(规划及评估!BY:BY,规划及评估!B:B,A4)+SUMIFS(规划及评估!CA:CA,规划及评估!B:B,A4)</f>
        <v>52</v>
      </c>
      <c r="L4" s="89">
        <f>SUMIFS(规划及评估!AC:AC,规划及评估!B:B,A4)+SUMIFS(规划及评估!AG:AG,规划及评估!B:B,A4)+SUMIFS(规划及评估!AW:AW,规划及评估!B:B,A4)+SUMIFS(规划及评估!BA:BA,规划及评估!B:B,A4)</f>
        <v>59</v>
      </c>
      <c r="M4" s="89">
        <f>SUMIFS(规划及评估!BP:BP,规划及评估!B:B,A4)+SUMIFS(规划及评估!BR:BR,规划及评估!B:B,A4)+SUMIFS(规划及评估!BZ:BZ,规划及评估!B:B,A4)+SUMIFS(规划及评估!CB:CB,规划及评估!B:B,A4)</f>
        <v>51</v>
      </c>
      <c r="N4" s="90">
        <f t="shared" ref="N4:N18" si="2">K4/I4</f>
        <v>0.98113207547169812</v>
      </c>
      <c r="O4" s="90">
        <f t="shared" ref="O4:O18" si="3">M4/K4</f>
        <v>0.98076923076923073</v>
      </c>
      <c r="P4" s="89">
        <f>SUMIFS(规划及评估!Q:Q,规划及评估!B:B,A4)+SUMIFS(规划及评估!R:R,规划及评估!B:B,A4)</f>
        <v>52</v>
      </c>
      <c r="Q4" s="89">
        <f>SUMIFS(规划及评估!AI:AI,规划及评估!B:B,A4)+SUMIFS(规划及评估!AM:AM,规划及评估!B:B,A4)</f>
        <v>61</v>
      </c>
      <c r="R4" s="89">
        <f>SUMIFS(规划及评估!BS:BS,规划及评估!B:B,A4)+SUMIFS(规划及评估!BU:BU,规划及评估!B:B,A4)</f>
        <v>51</v>
      </c>
      <c r="S4" s="89">
        <f>SUMIFS(规划及评估!AK:AK,规划及评估!B:B,A4)+SUMIFS(规划及评估!AO:AO,规划及评估!B:B,A4)</f>
        <v>61</v>
      </c>
      <c r="T4" s="89">
        <f>SUMIFS(规划及评估!BT:BT,规划及评估!B:B,A4)+SUMIFS(规划及评估!BV:BV,规划及评估!B:B,A4)</f>
        <v>51</v>
      </c>
      <c r="U4" s="90">
        <f t="shared" ref="U4:U18" si="4">R4/P4</f>
        <v>0.98076923076923073</v>
      </c>
      <c r="V4" s="90">
        <f t="shared" ref="V4:V18" si="5">T4/R4</f>
        <v>1</v>
      </c>
      <c r="W4" s="89">
        <f>SUMIFS(规划及评估!S:S,规划及评估!B:B,A4)</f>
        <v>54</v>
      </c>
      <c r="X4" s="89">
        <f>SUMIFS(规划及评估!AQ:AQ,规划及评估!B:B,A4)</f>
        <v>55</v>
      </c>
      <c r="Y4" s="89">
        <f>SUMIFS(规划及评估!BW:BW,规划及评估!B:B,A4)</f>
        <v>53</v>
      </c>
      <c r="Z4" s="89">
        <f>COUNTIFS([1]QA信息!D:D,A4)</f>
        <v>13</v>
      </c>
      <c r="AA4" s="89">
        <f>COUNTIFS([1]QA信息!D:D,A4,[1]QA信息!M:M,"是")</f>
        <v>10</v>
      </c>
      <c r="AB4" s="90">
        <f t="shared" ref="AB4:AB18" si="6">Y4/W4</f>
        <v>0.98148148148148151</v>
      </c>
      <c r="AC4" s="90">
        <f t="shared" ref="AC4:AC18" si="7">AA4/Z4</f>
        <v>0.76923076923076927</v>
      </c>
      <c r="AD4" s="91">
        <f>(D4+K4+R4+Y4)/(B4+I4+P4+W4)</f>
        <v>0.98399999999999999</v>
      </c>
      <c r="AE4" s="91">
        <f t="shared" ref="AE4:AE18" si="8">(F4+M4+T4+AA4)/(D4+K4+R4+Z4)</f>
        <v>0.93689320388349517</v>
      </c>
      <c r="AF4" s="68">
        <f>(D4+K4+R4+Y4)</f>
        <v>246</v>
      </c>
      <c r="AG4" s="68">
        <f>(B4+I4+P4+W4)</f>
        <v>250</v>
      </c>
    </row>
    <row r="5" spans="1:33" s="68" customFormat="1" ht="15" customHeight="1">
      <c r="A5" s="78" t="s">
        <v>947</v>
      </c>
      <c r="B5" s="89">
        <f>SUMIFS(规划及评估!N:N,规划及评估!B:B,A5)+SUMIFS(规划及评估!V:V,规划及评估!B:B,A5)</f>
        <v>5</v>
      </c>
      <c r="C5" s="89">
        <f>SUMIFS(规划及评估!W:W,规划及评估!B:B,A5)+SUMIFS(规划及评估!BC:BC,规划及评估!B:B,A5)</f>
        <v>11</v>
      </c>
      <c r="D5" s="89">
        <f>SUMIFS(规划及评估!BM:BM,规划及评估!B:B,A5)+SUMIFS(规划及评估!CC:CC,规划及评估!B:B,A5)</f>
        <v>5</v>
      </c>
      <c r="E5" s="89">
        <f>SUMIFS(规划及评估!Y:Y,规划及评估!B:B,A5)+SUMIFS(规划及评估!BE:BE,规划及评估!B:B,A5)</f>
        <v>10</v>
      </c>
      <c r="F5" s="89">
        <f>SUMIFS(规划及评估!BN:BN,规划及评估!B:B,A5)+SUMIFS(规划及评估!CD:CD,规划及评估!B:B,A5)</f>
        <v>5</v>
      </c>
      <c r="G5" s="90">
        <f t="shared" si="0"/>
        <v>1</v>
      </c>
      <c r="H5" s="90">
        <f t="shared" si="1"/>
        <v>1</v>
      </c>
      <c r="I5" s="89">
        <f>SUMIFS(规划及评估!O:O,规划及评估!B:B,A5)+SUMIFS(规划及评估!P:P,规划及评估!B:B,A5)+SUMIFS(规划及评估!T:T,规划及评估!B:B,A5)+SUMIFS(规划及评估!U:U,规划及评估!B:B,A5)</f>
        <v>8</v>
      </c>
      <c r="J5" s="89">
        <f>SUMIFS(规划及评估!AA:AA,规划及评估!B:B,A5)+SUMIFS(规划及评估!AE:AE,规划及评估!B:B,A5)+SUMIFS(规划及评估!AU:AU,规划及评估!B:B,A5)+SUMIFS(规划及评估!AY:AY,规划及评估!B:B,A5)</f>
        <v>7</v>
      </c>
      <c r="K5" s="89">
        <f>SUMIFS(规划及评估!BO:BO,规划及评估!B:B,A5)+SUMIFS(规划及评估!BQ:BQ,规划及评估!B:B,A5)+SUMIFS(规划及评估!BY:BY,规划及评估!B:B,A5)+SUMIFS(规划及评估!CA:CA,规划及评估!B:B,A5)</f>
        <v>7</v>
      </c>
      <c r="L5" s="89">
        <f>SUMIFS(规划及评估!AC:AC,规划及评估!B:B,A5)+SUMIFS(规划及评估!AG:AG,规划及评估!B:B,A5)+SUMIFS(规划及评估!AW:AW,规划及评估!B:B,A5)+SUMIFS(规划及评估!BA:BA,规划及评估!B:B,A5)</f>
        <v>7</v>
      </c>
      <c r="M5" s="89">
        <f>SUMIFS(规划及评估!BP:BP,规划及评估!B:B,A5)+SUMIFS(规划及评估!BR:BR,规划及评估!B:B,A5)+SUMIFS(规划及评估!BZ:BZ,规划及评估!B:B,A5)+SUMIFS(规划及评估!CB:CB,规划及评估!B:B,A5)</f>
        <v>7</v>
      </c>
      <c r="N5" s="90">
        <f t="shared" si="2"/>
        <v>0.875</v>
      </c>
      <c r="O5" s="90">
        <f t="shared" si="3"/>
        <v>1</v>
      </c>
      <c r="P5" s="89">
        <f>SUMIFS(规划及评估!Q:Q,规划及评估!B:B,A5)+SUMIFS(规划及评估!R:R,规划及评估!B:B,A5)</f>
        <v>8</v>
      </c>
      <c r="Q5" s="89">
        <f>SUMIFS(规划及评估!AI:AI,规划及评估!B:B,A5)+SUMIFS(规划及评估!AM:AM,规划及评估!B:B,A5)</f>
        <v>11</v>
      </c>
      <c r="R5" s="89">
        <f>SUMIFS(规划及评估!BS:BS,规划及评估!B:B,A5)+SUMIFS(规划及评估!BU:BU,规划及评估!B:B,A5)</f>
        <v>8</v>
      </c>
      <c r="S5" s="89">
        <f>SUMIFS(规划及评估!AK:AK,规划及评估!B:B,A5)+SUMIFS(规划及评估!AO:AO,规划及评估!B:B,A5)</f>
        <v>11</v>
      </c>
      <c r="T5" s="89">
        <f>SUMIFS(规划及评估!BT:BT,规划及评估!B:B,A5)+SUMIFS(规划及评估!BV:BV,规划及评估!B:B,A5)</f>
        <v>8</v>
      </c>
      <c r="U5" s="90">
        <f t="shared" si="4"/>
        <v>1</v>
      </c>
      <c r="V5" s="90">
        <f t="shared" si="5"/>
        <v>1</v>
      </c>
      <c r="W5" s="89">
        <f>SUMIFS(规划及评估!S:S,规划及评估!B:B,A5)</f>
        <v>5</v>
      </c>
      <c r="X5" s="89">
        <f>SUMIFS(规划及评估!AQ:AQ,规划及评估!B:B,A5)</f>
        <v>4</v>
      </c>
      <c r="Y5" s="89">
        <f>SUMIFS(规划及评估!BW:BW,规划及评估!B:B,A5)</f>
        <v>4</v>
      </c>
      <c r="Z5" s="89">
        <f>COUNTIFS([1]QA信息!D:D,A5)</f>
        <v>3</v>
      </c>
      <c r="AA5" s="89">
        <f>COUNTIFS([1]QA信息!D:D,A5,[1]QA信息!M:M,"是")</f>
        <v>1</v>
      </c>
      <c r="AB5" s="90">
        <f t="shared" si="6"/>
        <v>0.8</v>
      </c>
      <c r="AC5" s="90">
        <f t="shared" si="7"/>
        <v>0.33333333333333331</v>
      </c>
      <c r="AD5" s="91">
        <f t="shared" ref="AD5:AD18" si="9">(D5+K5+R5+Y5)/(B5+I5+P5+W5)</f>
        <v>0.92307692307692313</v>
      </c>
      <c r="AE5" s="91">
        <f t="shared" si="8"/>
        <v>0.91304347826086951</v>
      </c>
    </row>
    <row r="6" spans="1:33" s="68" customFormat="1" ht="15" customHeight="1">
      <c r="A6" s="80" t="s">
        <v>953</v>
      </c>
      <c r="B6" s="89">
        <f>SUMIFS(规划及评估!N:N,规划及评估!B:B,A6)+SUMIFS(规划及评估!V:V,规划及评估!B:B,A6)</f>
        <v>111</v>
      </c>
      <c r="C6" s="89">
        <f>SUMIFS(规划及评估!W:W,规划及评估!B:B,A6)+SUMIFS(规划及评估!BC:BC,规划及评估!B:B,A6)</f>
        <v>136</v>
      </c>
      <c r="D6" s="89">
        <f>SUMIFS(规划及评估!BM:BM,规划及评估!B:B,A6)+SUMIFS(规划及评估!CC:CC,规划及评估!B:B,A6)</f>
        <v>111</v>
      </c>
      <c r="E6" s="89">
        <f>SUMIFS(规划及评估!Y:Y,规划及评估!B:B,A6)+SUMIFS(规划及评估!BE:BE,规划及评估!B:B,A6)</f>
        <v>107</v>
      </c>
      <c r="F6" s="89">
        <f>SUMIFS(规划及评估!BN:BN,规划及评估!B:B,A6)+SUMIFS(规划及评估!CD:CD,规划及评估!B:B,A6)</f>
        <v>98</v>
      </c>
      <c r="G6" s="90">
        <f t="shared" si="0"/>
        <v>1</v>
      </c>
      <c r="H6" s="90">
        <f t="shared" si="1"/>
        <v>0.88288288288288286</v>
      </c>
      <c r="I6" s="89">
        <f>SUMIFS(规划及评估!O:O,规划及评估!B:B,A6)+SUMIFS(规划及评估!P:P,规划及评估!B:B,A6)+SUMIFS(规划及评估!T:T,规划及评估!B:B,A6)+SUMIFS(规划及评估!U:U,规划及评估!B:B,A6)</f>
        <v>80</v>
      </c>
      <c r="J6" s="89">
        <f>SUMIFS(规划及评估!AA:AA,规划及评估!B:B,A6)+SUMIFS(规划及评估!AE:AE,规划及评估!B:B,A6)+SUMIFS(规划及评估!AU:AU,规划及评估!B:B,A6)+SUMIFS(规划及评估!AY:AY,规划及评估!B:B,A6)</f>
        <v>118</v>
      </c>
      <c r="K6" s="89">
        <f>SUMIFS(规划及评估!BO:BO,规划及评估!B:B,A6)+SUMIFS(规划及评估!BQ:BQ,规划及评估!B:B,A6)+SUMIFS(规划及评估!BY:BY,规划及评估!B:B,A6)+SUMIFS(规划及评估!CA:CA,规划及评估!B:B,A6)</f>
        <v>80</v>
      </c>
      <c r="L6" s="89">
        <f>SUMIFS(规划及评估!AC:AC,规划及评估!B:B,A6)+SUMIFS(规划及评估!AG:AG,规划及评估!B:B,A6)+SUMIFS(规划及评估!AW:AW,规划及评估!B:B,A6)+SUMIFS(规划及评估!BA:BA,规划及评估!B:B,A6)</f>
        <v>69</v>
      </c>
      <c r="M6" s="89">
        <f>SUMIFS(规划及评估!BP:BP,规划及评估!B:B,A6)+SUMIFS(规划及评估!BR:BR,规划及评估!B:B,A6)+SUMIFS(规划及评估!BZ:BZ,规划及评估!B:B,A6)+SUMIFS(规划及评估!CB:CB,规划及评估!B:B,A6)</f>
        <v>67</v>
      </c>
      <c r="N6" s="90">
        <f t="shared" si="2"/>
        <v>1</v>
      </c>
      <c r="O6" s="90">
        <f t="shared" si="3"/>
        <v>0.83750000000000002</v>
      </c>
      <c r="P6" s="89">
        <f>SUMIFS(规划及评估!Q:Q,规划及评估!B:B,A6)+SUMIFS(规划及评估!R:R,规划及评估!B:B,A6)</f>
        <v>36</v>
      </c>
      <c r="Q6" s="89">
        <f>SUMIFS(规划及评估!AI:AI,规划及评估!B:B,A6)+SUMIFS(规划及评估!AM:AM,规划及评估!B:B,A6)</f>
        <v>72</v>
      </c>
      <c r="R6" s="89">
        <f>SUMIFS(规划及评估!BS:BS,规划及评估!B:B,A6)+SUMIFS(规划及评估!BU:BU,规划及评估!B:B,A6)</f>
        <v>36</v>
      </c>
      <c r="S6" s="89">
        <f>SUMIFS(规划及评估!AK:AK,规划及评估!B:B,A6)+SUMIFS(规划及评估!AO:AO,规划及评估!B:B,A6)</f>
        <v>36</v>
      </c>
      <c r="T6" s="89">
        <f>SUMIFS(规划及评估!BT:BT,规划及评估!B:B,A6)+SUMIFS(规划及评估!BV:BV,规划及评估!B:B,A6)</f>
        <v>27</v>
      </c>
      <c r="U6" s="90">
        <f t="shared" si="4"/>
        <v>1</v>
      </c>
      <c r="V6" s="90">
        <f t="shared" si="5"/>
        <v>0.75</v>
      </c>
      <c r="W6" s="89">
        <f>SUMIFS(规划及评估!S:S,规划及评估!B:B,A6)</f>
        <v>110</v>
      </c>
      <c r="X6" s="89">
        <f>SUMIFS(规划及评估!AQ:AQ,规划及评估!B:B,A6)</f>
        <v>112</v>
      </c>
      <c r="Y6" s="89">
        <f>SUMIFS(规划及评估!BW:BW,规划及评估!B:B,A6)</f>
        <v>110</v>
      </c>
      <c r="Z6" s="89">
        <f>COUNTIFS([1]QA信息!D:D,A6)</f>
        <v>21</v>
      </c>
      <c r="AA6" s="89">
        <f>COUNTIFS([1]QA信息!D:D,A6,[1]QA信息!M:M,"是")</f>
        <v>11</v>
      </c>
      <c r="AB6" s="90">
        <f t="shared" si="6"/>
        <v>1</v>
      </c>
      <c r="AC6" s="90">
        <f t="shared" si="7"/>
        <v>0.52380952380952384</v>
      </c>
      <c r="AD6" s="91">
        <f t="shared" si="9"/>
        <v>1</v>
      </c>
      <c r="AE6" s="91">
        <f t="shared" si="8"/>
        <v>0.81854838709677424</v>
      </c>
    </row>
    <row r="7" spans="1:33" s="69" customFormat="1" ht="15" customHeight="1">
      <c r="A7" s="80" t="s">
        <v>954</v>
      </c>
      <c r="B7" s="89">
        <f>SUMIFS(规划及评估!N:N,规划及评估!B:B,A7)+SUMIFS(规划及评估!V:V,规划及评估!B:B,A7)</f>
        <v>188</v>
      </c>
      <c r="C7" s="89">
        <f>SUMIFS(规划及评估!W:W,规划及评估!B:B,A7)+SUMIFS(规划及评估!BC:BC,规划及评估!B:B,A7)</f>
        <v>170</v>
      </c>
      <c r="D7" s="89">
        <f>SUMIFS(规划及评估!BM:BM,规划及评估!B:B,A7)+SUMIFS(规划及评估!CC:CC,规划及评估!B:B,A7)</f>
        <v>170</v>
      </c>
      <c r="E7" s="89">
        <f>SUMIFS(规划及评估!Y:Y,规划及评估!B:B,A7)+SUMIFS(规划及评估!BE:BE,规划及评估!B:B,A7)</f>
        <v>124</v>
      </c>
      <c r="F7" s="89">
        <f>SUMIFS(规划及评估!BN:BN,规划及评估!B:B,A7)+SUMIFS(规划及评估!CD:CD,规划及评估!B:B,A7)</f>
        <v>124</v>
      </c>
      <c r="G7" s="90">
        <f t="shared" si="0"/>
        <v>0.9042553191489362</v>
      </c>
      <c r="H7" s="90">
        <f t="shared" si="1"/>
        <v>0.72941176470588232</v>
      </c>
      <c r="I7" s="89">
        <f>SUMIFS(规划及评估!O:O,规划及评估!B:B,A7)+SUMIFS(规划及评估!P:P,规划及评估!B:B,A7)+SUMIFS(规划及评估!T:T,规划及评估!B:B,A7)+SUMIFS(规划及评估!U:U,规划及评估!B:B,A7)</f>
        <v>100</v>
      </c>
      <c r="J7" s="89">
        <f>SUMIFS(规划及评估!AA:AA,规划及评估!B:B,A7)+SUMIFS(规划及评估!AE:AE,规划及评估!B:B,A7)+SUMIFS(规划及评估!AU:AU,规划及评估!B:B,A7)+SUMIFS(规划及评估!AY:AY,规划及评估!B:B,A7)</f>
        <v>77</v>
      </c>
      <c r="K7" s="89">
        <f>SUMIFS(规划及评估!BO:BO,规划及评估!B:B,A7)+SUMIFS(规划及评估!BQ:BQ,规划及评估!B:B,A7)+SUMIFS(规划及评估!BY:BY,规划及评估!B:B,A7)+SUMIFS(规划及评估!CA:CA,规划及评估!B:B,A7)</f>
        <v>63</v>
      </c>
      <c r="L7" s="89">
        <f>SUMIFS(规划及评估!AC:AC,规划及评估!B:B,A7)+SUMIFS(规划及评估!AG:AG,规划及评估!B:B,A7)+SUMIFS(规划及评估!AW:AW,规划及评估!B:B,A7)+SUMIFS(规划及评估!BA:BA,规划及评估!B:B,A7)</f>
        <v>35</v>
      </c>
      <c r="M7" s="89">
        <f>SUMIFS(规划及评估!BP:BP,规划及评估!B:B,A7)+SUMIFS(规划及评估!BR:BR,规划及评估!B:B,A7)+SUMIFS(规划及评估!BZ:BZ,规划及评估!B:B,A7)+SUMIFS(规划及评估!CB:CB,规划及评估!B:B,A7)</f>
        <v>34</v>
      </c>
      <c r="N7" s="90">
        <f t="shared" si="2"/>
        <v>0.63</v>
      </c>
      <c r="O7" s="90">
        <f t="shared" si="3"/>
        <v>0.53968253968253965</v>
      </c>
      <c r="P7" s="89">
        <f>SUMIFS(规划及评估!Q:Q,规划及评估!B:B,A7)+SUMIFS(规划及评估!R:R,规划及评估!B:B,A7)</f>
        <v>59</v>
      </c>
      <c r="Q7" s="89">
        <f>SUMIFS(规划及评估!AI:AI,规划及评估!B:B,A7)+SUMIFS(规划及评估!AM:AM,规划及评估!B:B,A7)</f>
        <v>36</v>
      </c>
      <c r="R7" s="89">
        <f>SUMIFS(规划及评估!BS:BS,规划及评估!B:B,A7)+SUMIFS(规划及评估!BU:BU,规划及评估!B:B,A7)</f>
        <v>33</v>
      </c>
      <c r="S7" s="89">
        <f>SUMIFS(规划及评估!AK:AK,规划及评估!B:B,A7)+SUMIFS(规划及评估!AO:AO,规划及评估!B:B,A7)</f>
        <v>17</v>
      </c>
      <c r="T7" s="89">
        <f>SUMIFS(规划及评估!BT:BT,规划及评估!B:B,A7)+SUMIFS(规划及评估!BV:BV,规划及评估!B:B,A7)</f>
        <v>15</v>
      </c>
      <c r="U7" s="90">
        <f t="shared" si="4"/>
        <v>0.55932203389830504</v>
      </c>
      <c r="V7" s="90">
        <f t="shared" si="5"/>
        <v>0.45454545454545453</v>
      </c>
      <c r="W7" s="89">
        <f>SUMIFS(规划及评估!S:S,规划及评估!B:B,A7)</f>
        <v>165</v>
      </c>
      <c r="X7" s="89">
        <f>SUMIFS(规划及评估!AQ:AQ,规划及评估!B:B,A7)</f>
        <v>160</v>
      </c>
      <c r="Y7" s="89">
        <f>SUMIFS(规划及评估!BW:BW,规划及评估!B:B,A7)</f>
        <v>147</v>
      </c>
      <c r="Z7" s="89">
        <f>COUNTIFS([1]QA信息!D:D,A7)</f>
        <v>22</v>
      </c>
      <c r="AA7" s="89">
        <f>COUNTIFS([1]QA信息!D:D,A7,[1]QA信息!M:M,"是")</f>
        <v>2</v>
      </c>
      <c r="AB7" s="90">
        <f t="shared" si="6"/>
        <v>0.89090909090909087</v>
      </c>
      <c r="AC7" s="90">
        <f t="shared" si="7"/>
        <v>9.0909090909090912E-2</v>
      </c>
      <c r="AD7" s="91">
        <f t="shared" si="9"/>
        <v>0.806640625</v>
      </c>
      <c r="AE7" s="91">
        <f t="shared" si="8"/>
        <v>0.60763888888888884</v>
      </c>
    </row>
    <row r="8" spans="1:33">
      <c r="A8" s="80" t="s">
        <v>955</v>
      </c>
      <c r="B8" s="89">
        <f>SUMIFS(规划及评估!N:N,规划及评估!B:B,A8)+SUMIFS(规划及评估!V:V,规划及评估!B:B,A8)</f>
        <v>87</v>
      </c>
      <c r="C8" s="89">
        <f>SUMIFS(规划及评估!W:W,规划及评估!B:B,A8)+SUMIFS(规划及评估!BC:BC,规划及评估!B:B,A8)</f>
        <v>92</v>
      </c>
      <c r="D8" s="89">
        <f>SUMIFS(规划及评估!BM:BM,规划及评估!B:B,A8)+SUMIFS(规划及评估!CC:CC,规划及评估!B:B,A8)</f>
        <v>87</v>
      </c>
      <c r="E8" s="89">
        <f>SUMIFS(规划及评估!Y:Y,规划及评估!B:B,A8)+SUMIFS(规划及评估!BE:BE,规划及评估!B:B,A8)</f>
        <v>67</v>
      </c>
      <c r="F8" s="89">
        <f>SUMIFS(规划及评估!BN:BN,规划及评估!B:B,A8)+SUMIFS(规划及评估!CD:CD,规划及评估!B:B,A8)</f>
        <v>65</v>
      </c>
      <c r="G8" s="90">
        <f t="shared" si="0"/>
        <v>1</v>
      </c>
      <c r="H8" s="90">
        <f t="shared" si="1"/>
        <v>0.74712643678160917</v>
      </c>
      <c r="I8" s="89">
        <f>SUMIFS(规划及评估!O:O,规划及评估!B:B,A8)+SUMIFS(规划及评估!P:P,规划及评估!B:B,A8)+SUMIFS(规划及评估!T:T,规划及评估!B:B,A8)+SUMIFS(规划及评估!U:U,规划及评估!B:B,A8)</f>
        <v>46</v>
      </c>
      <c r="J8" s="89">
        <f>SUMIFS(规划及评估!AA:AA,规划及评估!B:B,A8)+SUMIFS(规划及评估!AE:AE,规划及评估!B:B,A8)+SUMIFS(规划及评估!AU:AU,规划及评估!B:B,A8)+SUMIFS(规划及评估!AY:AY,规划及评估!B:B,A8)</f>
        <v>54</v>
      </c>
      <c r="K8" s="89">
        <f>SUMIFS(规划及评估!BO:BO,规划及评估!B:B,A8)+SUMIFS(规划及评估!BQ:BQ,规划及评估!B:B,A8)+SUMIFS(规划及评估!BY:BY,规划及评估!B:B,A8)+SUMIFS(规划及评估!CA:CA,规划及评估!B:B,A8)</f>
        <v>41</v>
      </c>
      <c r="L8" s="89">
        <f>SUMIFS(规划及评估!AC:AC,规划及评估!B:B,A8)+SUMIFS(规划及评估!AG:AG,规划及评估!B:B,A8)+SUMIFS(规划及评估!AW:AW,规划及评估!B:B,A8)+SUMIFS(规划及评估!BA:BA,规划及评估!B:B,A8)</f>
        <v>34</v>
      </c>
      <c r="M8" s="89">
        <f>SUMIFS(规划及评估!BP:BP,规划及评估!B:B,A8)+SUMIFS(规划及评估!BR:BR,规划及评估!B:B,A8)+SUMIFS(规划及评估!BZ:BZ,规划及评估!B:B,A8)+SUMIFS(规划及评估!CB:CB,规划及评估!B:B,A8)</f>
        <v>27</v>
      </c>
      <c r="N8" s="90">
        <f t="shared" si="2"/>
        <v>0.89130434782608692</v>
      </c>
      <c r="O8" s="90">
        <f t="shared" si="3"/>
        <v>0.65853658536585369</v>
      </c>
      <c r="P8" s="89">
        <f>SUMIFS(规划及评估!Q:Q,规划及评估!B:B,A8)+SUMIFS(规划及评估!R:R,规划及评估!B:B,A8)</f>
        <v>37</v>
      </c>
      <c r="Q8" s="89">
        <f>SUMIFS(规划及评估!AI:AI,规划及评估!B:B,A8)+SUMIFS(规划及评估!AM:AM,规划及评估!B:B,A8)</f>
        <v>45</v>
      </c>
      <c r="R8" s="89">
        <f>SUMIFS(规划及评估!BS:BS,规划及评估!B:B,A8)+SUMIFS(规划及评估!BU:BU,规划及评估!B:B,A8)</f>
        <v>32</v>
      </c>
      <c r="S8" s="89">
        <f>SUMIFS(规划及评估!AK:AK,规划及评估!B:B,A8)+SUMIFS(规划及评估!AO:AO,规划及评估!B:B,A8)</f>
        <v>32</v>
      </c>
      <c r="T8" s="89">
        <f>SUMIFS(规划及评估!BT:BT,规划及评估!B:B,A8)+SUMIFS(规划及评估!BV:BV,规划及评估!B:B,A8)</f>
        <v>22</v>
      </c>
      <c r="U8" s="90">
        <f t="shared" si="4"/>
        <v>0.86486486486486491</v>
      </c>
      <c r="V8" s="90">
        <f t="shared" si="5"/>
        <v>0.6875</v>
      </c>
      <c r="W8" s="89">
        <f>SUMIFS(规划及评估!S:S,规划及评估!B:B,A8)</f>
        <v>40</v>
      </c>
      <c r="X8" s="89">
        <f>SUMIFS(规划及评估!AQ:AQ,规划及评估!B:B,A8)</f>
        <v>43</v>
      </c>
      <c r="Y8" s="89">
        <f>SUMIFS(规划及评估!BW:BW,规划及评估!B:B,A8)</f>
        <v>39</v>
      </c>
      <c r="Z8" s="89">
        <f>COUNTIFS([1]QA信息!D:D,A8)</f>
        <v>12</v>
      </c>
      <c r="AA8" s="89">
        <f>COUNTIFS([1]QA信息!D:D,A8,[1]QA信息!M:M,"是")</f>
        <v>10</v>
      </c>
      <c r="AB8" s="90">
        <f t="shared" si="6"/>
        <v>0.97499999999999998</v>
      </c>
      <c r="AC8" s="90">
        <f t="shared" si="7"/>
        <v>0.83333333333333337</v>
      </c>
      <c r="AD8" s="91">
        <f t="shared" si="9"/>
        <v>0.94761904761904758</v>
      </c>
      <c r="AE8" s="91">
        <f t="shared" si="8"/>
        <v>0.72093023255813948</v>
      </c>
    </row>
    <row r="9" spans="1:33">
      <c r="A9" s="78" t="s">
        <v>210</v>
      </c>
      <c r="B9" s="89">
        <f>SUMIFS(规划及评估!N:N,规划及评估!B:B,A9)+SUMIFS(规划及评估!V:V,规划及评估!B:B,A9)</f>
        <v>61</v>
      </c>
      <c r="C9" s="89">
        <f>SUMIFS(规划及评估!W:W,规划及评估!B:B,A9)+SUMIFS(规划及评估!BC:BC,规划及评估!B:B,A9)</f>
        <v>61</v>
      </c>
      <c r="D9" s="89">
        <f>SUMIFS(规划及评估!BM:BM,规划及评估!B:B,A9)+SUMIFS(规划及评估!CC:CC,规划及评估!B:B,A9)</f>
        <v>61</v>
      </c>
      <c r="E9" s="89">
        <f>SUMIFS(规划及评估!Y:Y,规划及评估!B:B,A9)+SUMIFS(规划及评估!BE:BE,规划及评估!B:B,A9)</f>
        <v>58</v>
      </c>
      <c r="F9" s="89">
        <f>SUMIFS(规划及评估!BN:BN,规划及评估!B:B,A9)+SUMIFS(规划及评估!CD:CD,规划及评估!B:B,A9)</f>
        <v>58</v>
      </c>
      <c r="G9" s="90">
        <f t="shared" si="0"/>
        <v>1</v>
      </c>
      <c r="H9" s="90">
        <f t="shared" si="1"/>
        <v>0.95081967213114749</v>
      </c>
      <c r="I9" s="89">
        <f>SUMIFS(规划及评估!O:O,规划及评估!B:B,A9)+SUMIFS(规划及评估!P:P,规划及评估!B:B,A9)+SUMIFS(规划及评估!T:T,规划及评估!B:B,A9)+SUMIFS(规划及评估!U:U,规划及评估!B:B,A9)</f>
        <v>7</v>
      </c>
      <c r="J9" s="89">
        <f>SUMIFS(规划及评估!AA:AA,规划及评估!B:B,A9)+SUMIFS(规划及评估!AE:AE,规划及评估!B:B,A9)+SUMIFS(规划及评估!AU:AU,规划及评估!B:B,A9)+SUMIFS(规划及评估!AY:AY,规划及评估!B:B,A9)</f>
        <v>3</v>
      </c>
      <c r="K9" s="89">
        <f>SUMIFS(规划及评估!BO:BO,规划及评估!B:B,A9)+SUMIFS(规划及评估!BQ:BQ,规划及评估!B:B,A9)+SUMIFS(规划及评估!BY:BY,规划及评估!B:B,A9)+SUMIFS(规划及评估!CA:CA,规划及评估!B:B,A9)</f>
        <v>3</v>
      </c>
      <c r="L9" s="89">
        <f>SUMIFS(规划及评估!AC:AC,规划及评估!B:B,A9)+SUMIFS(规划及评估!AG:AG,规划及评估!B:B,A9)+SUMIFS(规划及评估!AW:AW,规划及评估!B:B,A9)+SUMIFS(规划及评估!BA:BA,规划及评估!B:B,A9)</f>
        <v>3</v>
      </c>
      <c r="M9" s="89">
        <f>SUMIFS(规划及评估!BP:BP,规划及评估!B:B,A9)+SUMIFS(规划及评估!BR:BR,规划及评估!B:B,A9)+SUMIFS(规划及评估!BZ:BZ,规划及评估!B:B,A9)+SUMIFS(规划及评估!CB:CB,规划及评估!B:B,A9)</f>
        <v>3</v>
      </c>
      <c r="N9" s="90">
        <f t="shared" si="2"/>
        <v>0.42857142857142855</v>
      </c>
      <c r="O9" s="90">
        <f t="shared" si="3"/>
        <v>1</v>
      </c>
      <c r="P9" s="89">
        <f>SUMIFS(规划及评估!Q:Q,规划及评估!B:B,A9)+SUMIFS(规划及评估!R:R,规划及评估!B:B,A9)</f>
        <v>9</v>
      </c>
      <c r="Q9" s="89">
        <f>SUMIFS(规划及评估!AI:AI,规划及评估!B:B,A9)+SUMIFS(规划及评估!AM:AM,规划及评估!B:B,A9)</f>
        <v>7</v>
      </c>
      <c r="R9" s="89">
        <f>SUMIFS(规划及评估!BS:BS,规划及评估!B:B,A9)+SUMIFS(规划及评估!BU:BU,规划及评估!B:B,A9)</f>
        <v>7</v>
      </c>
      <c r="S9" s="89">
        <f>SUMIFS(规划及评估!AK:AK,规划及评估!B:B,A9)+SUMIFS(规划及评估!AO:AO,规划及评估!B:B,A9)</f>
        <v>6</v>
      </c>
      <c r="T9" s="89">
        <f>SUMIFS(规划及评估!BT:BT,规划及评估!B:B,A9)+SUMIFS(规划及评估!BV:BV,规划及评估!B:B,A9)</f>
        <v>6</v>
      </c>
      <c r="U9" s="90">
        <f t="shared" si="4"/>
        <v>0.77777777777777779</v>
      </c>
      <c r="V9" s="90">
        <f t="shared" si="5"/>
        <v>0.8571428571428571</v>
      </c>
      <c r="W9" s="89">
        <f>SUMIFS(规划及评估!S:S,规划及评估!B:B,A9)</f>
        <v>49</v>
      </c>
      <c r="X9" s="89">
        <f>SUMIFS(规划及评估!AQ:AQ,规划及评估!B:B,A9)</f>
        <v>49</v>
      </c>
      <c r="Y9" s="89">
        <f>SUMIFS(规划及评估!BW:BW,规划及评估!B:B,A9)</f>
        <v>49</v>
      </c>
      <c r="Z9" s="89">
        <f>COUNTIFS([1]QA信息!D:D,A9)</f>
        <v>12</v>
      </c>
      <c r="AA9" s="89">
        <f>COUNTIFS([1]QA信息!D:D,A9,[1]QA信息!M:M,"是")</f>
        <v>7</v>
      </c>
      <c r="AB9" s="90">
        <f t="shared" si="6"/>
        <v>1</v>
      </c>
      <c r="AC9" s="90">
        <f t="shared" si="7"/>
        <v>0.58333333333333337</v>
      </c>
      <c r="AD9" s="91">
        <f t="shared" si="9"/>
        <v>0.95238095238095233</v>
      </c>
      <c r="AE9" s="91">
        <f t="shared" si="8"/>
        <v>0.89156626506024095</v>
      </c>
    </row>
    <row r="10" spans="1:33" s="227" customFormat="1">
      <c r="A10" s="224" t="s">
        <v>228</v>
      </c>
      <c r="B10" s="225">
        <f>SUMIFS(规划及评估!N:N,规划及评估!B:B,A10)+SUMIFS(规划及评估!V:V,规划及评估!B:B,A10)</f>
        <v>126</v>
      </c>
      <c r="C10" s="225">
        <f>SUMIFS(规划及评估!W:W,规划及评估!B:B,A10)+SUMIFS(规划及评估!BC:BC,规划及评估!B:B,A10)</f>
        <v>127</v>
      </c>
      <c r="D10" s="225">
        <f>SUMIFS(规划及评估!BM:BM,规划及评估!B:B,A10)+SUMIFS(规划及评估!CC:CC,规划及评估!B:B,A10)</f>
        <v>126</v>
      </c>
      <c r="E10" s="225">
        <f>SUMIFS(规划及评估!Y:Y,规划及评估!B:B,A10)+SUMIFS(规划及评估!BE:BE,规划及评估!B:B,A10)</f>
        <v>98</v>
      </c>
      <c r="F10" s="225">
        <f>SUMIFS(规划及评估!BN:BN,规划及评估!B:B,A10)+SUMIFS(规划及评估!CD:CD,规划及评估!B:B,A10)</f>
        <v>97</v>
      </c>
      <c r="G10" s="226">
        <f t="shared" si="0"/>
        <v>1</v>
      </c>
      <c r="H10" s="226">
        <f t="shared" si="1"/>
        <v>0.76984126984126988</v>
      </c>
      <c r="I10" s="225">
        <f>SUMIFS(规划及评估!O:O,规划及评估!B:B,A10)+SUMIFS(规划及评估!P:P,规划及评估!B:B,A10)+SUMIFS(规划及评估!T:T,规划及评估!B:B,A10)+SUMIFS(规划及评估!U:U,规划及评估!B:B,A10)</f>
        <v>42</v>
      </c>
      <c r="J10" s="225">
        <f>SUMIFS(规划及评估!AA:AA,规划及评估!B:B,A10)+SUMIFS(规划及评估!AE:AE,规划及评估!B:B,A10)+SUMIFS(规划及评估!AU:AU,规划及评估!B:B,A10)+SUMIFS(规划及评估!AY:AY,规划及评估!B:B,A10)</f>
        <v>51</v>
      </c>
      <c r="K10" s="225">
        <f>SUMIFS(规划及评估!BO:BO,规划及评估!B:B,A10)+SUMIFS(规划及评估!BQ:BQ,规划及评估!B:B,A10)+SUMIFS(规划及评估!BY:BY,规划及评估!B:B,A10)+SUMIFS(规划及评估!CA:CA,规划及评估!B:B,A10)</f>
        <v>39</v>
      </c>
      <c r="L10" s="225">
        <f>SUMIFS(规划及评估!AC:AC,规划及评估!B:B,A10)+SUMIFS(规划及评估!AG:AG,规划及评估!B:B,A10)+SUMIFS(规划及评估!AW:AW,规划及评估!B:B,A10)+SUMIFS(规划及评估!BA:BA,规划及评估!B:B,A10)</f>
        <v>25</v>
      </c>
      <c r="M10" s="225">
        <f>SUMIFS(规划及评估!BP:BP,规划及评估!B:B,A10)+SUMIFS(规划及评估!BR:BR,规划及评估!B:B,A10)+SUMIFS(规划及评估!BZ:BZ,规划及评估!B:B,A10)+SUMIFS(规划及评估!CB:CB,规划及评估!B:B,A10)</f>
        <v>19</v>
      </c>
      <c r="N10" s="226">
        <f t="shared" si="2"/>
        <v>0.9285714285714286</v>
      </c>
      <c r="O10" s="226">
        <f t="shared" si="3"/>
        <v>0.48717948717948717</v>
      </c>
      <c r="P10" s="225">
        <f>SUMIFS(规划及评估!Q:Q,规划及评估!B:B,A10)+SUMIFS(规划及评估!R:R,规划及评估!B:B,A10)</f>
        <v>28</v>
      </c>
      <c r="Q10" s="225">
        <f>SUMIFS(规划及评估!AI:AI,规划及评估!B:B,A10)+SUMIFS(规划及评估!AM:AM,规划及评估!B:B,A10)</f>
        <v>30</v>
      </c>
      <c r="R10" s="225">
        <f>SUMIFS(规划及评估!BS:BS,规划及评估!B:B,A10)+SUMIFS(规划及评估!BU:BU,规划及评估!B:B,A10)</f>
        <v>23</v>
      </c>
      <c r="S10" s="225">
        <f>SUMIFS(规划及评估!AK:AK,规划及评估!B:B,A10)+SUMIFS(规划及评估!AO:AO,规划及评估!B:B,A10)</f>
        <v>23</v>
      </c>
      <c r="T10" s="225">
        <f>SUMIFS(规划及评估!BT:BT,规划及评估!B:B,A10)+SUMIFS(规划及评估!BV:BV,规划及评估!B:B,A10)</f>
        <v>22</v>
      </c>
      <c r="U10" s="226">
        <f t="shared" si="4"/>
        <v>0.8214285714285714</v>
      </c>
      <c r="V10" s="226">
        <f t="shared" si="5"/>
        <v>0.95652173913043481</v>
      </c>
      <c r="W10" s="225">
        <f>SUMIFS(规划及评估!S:S,规划及评估!B:B,A10)</f>
        <v>106</v>
      </c>
      <c r="X10" s="225">
        <f>SUMIFS(规划及评估!AQ:AQ,规划及评估!B:B,A10)</f>
        <v>109</v>
      </c>
      <c r="Y10" s="225">
        <f>SUMIFS(规划及评估!BW:BW,规划及评估!B:B,A10)</f>
        <v>106</v>
      </c>
      <c r="Z10" s="89">
        <f>COUNTIFS([1]QA信息!D:D,A10)</f>
        <v>15</v>
      </c>
      <c r="AA10" s="89">
        <f>COUNTIFS([1]QA信息!D:D,A10,[1]QA信息!M:M,"是")</f>
        <v>12</v>
      </c>
      <c r="AB10" s="226">
        <f t="shared" si="6"/>
        <v>1</v>
      </c>
      <c r="AC10" s="226">
        <f t="shared" si="7"/>
        <v>0.8</v>
      </c>
      <c r="AD10" s="226">
        <f t="shared" si="9"/>
        <v>0.97350993377483441</v>
      </c>
      <c r="AE10" s="226">
        <f t="shared" si="8"/>
        <v>0.73891625615763545</v>
      </c>
      <c r="AF10" s="227" t="s">
        <v>989</v>
      </c>
    </row>
    <row r="11" spans="1:33">
      <c r="A11" s="78" t="s">
        <v>945</v>
      </c>
      <c r="B11" s="89">
        <f>SUMIFS(规划及评估!N:N,规划及评估!B:B,A11)+SUMIFS(规划及评估!V:V,规划及评估!B:B,A11)</f>
        <v>68</v>
      </c>
      <c r="C11" s="89">
        <f>SUMIFS(规划及评估!W:W,规划及评估!B:B,A11)+SUMIFS(规划及评估!BC:BC,规划及评估!B:B,A11)</f>
        <v>69</v>
      </c>
      <c r="D11" s="89">
        <f>SUMIFS(规划及评估!BM:BM,规划及评估!B:B,A11)+SUMIFS(规划及评估!CC:CC,规划及评估!B:B,A11)</f>
        <v>68</v>
      </c>
      <c r="E11" s="89">
        <f>SUMIFS(规划及评估!Y:Y,规划及评估!B:B,A11)+SUMIFS(规划及评估!BE:BE,规划及评估!B:B,A11)</f>
        <v>66</v>
      </c>
      <c r="F11" s="89">
        <f>SUMIFS(规划及评估!BN:BN,规划及评估!B:B,A11)+SUMIFS(规划及评估!CD:CD,规划及评估!B:B,A11)</f>
        <v>65</v>
      </c>
      <c r="G11" s="90">
        <f t="shared" si="0"/>
        <v>1</v>
      </c>
      <c r="H11" s="90">
        <f t="shared" si="1"/>
        <v>0.95588235294117652</v>
      </c>
      <c r="I11" s="89">
        <f>SUMIFS(规划及评估!O:O,规划及评估!B:B,A11)+SUMIFS(规划及评估!P:P,规划及评估!B:B,A11)+SUMIFS(规划及评估!T:T,规划及评估!B:B,A11)+SUMIFS(规划及评估!U:U,规划及评估!B:B,A11)</f>
        <v>44</v>
      </c>
      <c r="J11" s="89">
        <f>SUMIFS(规划及评估!AA:AA,规划及评估!B:B,A11)+SUMIFS(规划及评估!AE:AE,规划及评估!B:B,A11)+SUMIFS(规划及评估!AU:AU,规划及评估!B:B,A11)+SUMIFS(规划及评估!AY:AY,规划及评估!B:B,A11)</f>
        <v>42</v>
      </c>
      <c r="K11" s="89">
        <f>SUMIFS(规划及评估!BO:BO,规划及评估!B:B,A11)+SUMIFS(规划及评估!BQ:BQ,规划及评估!B:B,A11)+SUMIFS(规划及评估!BY:BY,规划及评估!B:B,A11)+SUMIFS(规划及评估!CA:CA,规划及评估!B:B,A11)</f>
        <v>41</v>
      </c>
      <c r="L11" s="89">
        <f>SUMIFS(规划及评估!AC:AC,规划及评估!B:B,A11)+SUMIFS(规划及评估!AG:AG,规划及评估!B:B,A11)+SUMIFS(规划及评估!AW:AW,规划及评估!B:B,A11)+SUMIFS(规划及评估!BA:BA,规划及评估!B:B,A11)</f>
        <v>32</v>
      </c>
      <c r="M11" s="89">
        <f>SUMIFS(规划及评估!BP:BP,规划及评估!B:B,A11)+SUMIFS(规划及评估!BR:BR,规划及评估!B:B,A11)+SUMIFS(规划及评估!BZ:BZ,规划及评估!B:B,A11)+SUMIFS(规划及评估!CB:CB,规划及评估!B:B,A11)</f>
        <v>31</v>
      </c>
      <c r="N11" s="90">
        <f t="shared" si="2"/>
        <v>0.93181818181818177</v>
      </c>
      <c r="O11" s="90">
        <f t="shared" si="3"/>
        <v>0.75609756097560976</v>
      </c>
      <c r="P11" s="89">
        <f>SUMIFS(规划及评估!Q:Q,规划及评估!B:B,A11)+SUMIFS(规划及评估!R:R,规划及评估!B:B,A11)</f>
        <v>35</v>
      </c>
      <c r="Q11" s="89">
        <f>SUMIFS(规划及评估!AI:AI,规划及评估!B:B,A11)+SUMIFS(规划及评估!AM:AM,规划及评估!B:B,A11)</f>
        <v>32</v>
      </c>
      <c r="R11" s="89">
        <f>SUMIFS(规划及评估!BS:BS,规划及评估!B:B,A11)+SUMIFS(规划及评估!BU:BU,规划及评估!B:B,A11)</f>
        <v>31</v>
      </c>
      <c r="S11" s="89">
        <f>SUMIFS(规划及评估!AK:AK,规划及评估!B:B,A11)+SUMIFS(规划及评估!AO:AO,规划及评估!B:B,A11)</f>
        <v>24</v>
      </c>
      <c r="T11" s="89">
        <f>SUMIFS(规划及评估!BT:BT,规划及评估!B:B,A11)+SUMIFS(规划及评估!BV:BV,规划及评估!B:B,A11)</f>
        <v>24</v>
      </c>
      <c r="U11" s="90">
        <f t="shared" si="4"/>
        <v>0.88571428571428568</v>
      </c>
      <c r="V11" s="90">
        <f t="shared" si="5"/>
        <v>0.77419354838709675</v>
      </c>
      <c r="W11" s="89">
        <f>SUMIFS(规划及评估!S:S,规划及评估!B:B,A11)</f>
        <v>54</v>
      </c>
      <c r="X11" s="89">
        <f>SUMIFS(规划及评估!AQ:AQ,规划及评估!B:B,A11)</f>
        <v>55</v>
      </c>
      <c r="Y11" s="89">
        <f>SUMIFS(规划及评估!BW:BW,规划及评估!B:B,A11)</f>
        <v>54</v>
      </c>
      <c r="Z11" s="89">
        <f>COUNTIFS([1]QA信息!D:D,A11)</f>
        <v>13</v>
      </c>
      <c r="AA11" s="89">
        <f>COUNTIFS([1]QA信息!D:D,A11,[1]QA信息!M:M,"是")</f>
        <v>9</v>
      </c>
      <c r="AB11" s="90">
        <f t="shared" si="6"/>
        <v>1</v>
      </c>
      <c r="AC11" s="90">
        <f t="shared" si="7"/>
        <v>0.69230769230769229</v>
      </c>
      <c r="AD11" s="91">
        <f t="shared" si="9"/>
        <v>0.96517412935323388</v>
      </c>
      <c r="AE11" s="91">
        <f t="shared" si="8"/>
        <v>0.84313725490196079</v>
      </c>
      <c r="AF11" s="34" t="s">
        <v>990</v>
      </c>
    </row>
    <row r="12" spans="1:33">
      <c r="A12" s="78" t="s">
        <v>950</v>
      </c>
      <c r="B12" s="89">
        <f>SUMIFS(规划及评估!N:N,规划及评估!B:B,A12)+SUMIFS(规划及评估!V:V,规划及评估!B:B,A12)</f>
        <v>42</v>
      </c>
      <c r="C12" s="89">
        <f>SUMIFS(规划及评估!W:W,规划及评估!B:B,A12)+SUMIFS(规划及评估!BC:BC,规划及评估!B:B,A12)</f>
        <v>43</v>
      </c>
      <c r="D12" s="89">
        <f>SUMIFS(规划及评估!BM:BM,规划及评估!B:B,A12)+SUMIFS(规划及评估!CC:CC,规划及评估!B:B,A12)</f>
        <v>41</v>
      </c>
      <c r="E12" s="89">
        <f>SUMIFS(规划及评估!Y:Y,规划及评估!B:B,A12)+SUMIFS(规划及评估!BE:BE,规划及评估!B:B,A12)</f>
        <v>20</v>
      </c>
      <c r="F12" s="89">
        <f>SUMIFS(规划及评估!BN:BN,规划及评估!B:B,A12)+SUMIFS(规划及评估!CD:CD,规划及评估!B:B,A12)</f>
        <v>20</v>
      </c>
      <c r="G12" s="90">
        <f t="shared" si="0"/>
        <v>0.97619047619047616</v>
      </c>
      <c r="H12" s="90">
        <f t="shared" si="1"/>
        <v>0.48780487804878048</v>
      </c>
      <c r="I12" s="89">
        <f>SUMIFS(规划及评估!O:O,规划及评估!B:B,A12)+SUMIFS(规划及评估!P:P,规划及评估!B:B,A12)+SUMIFS(规划及评估!T:T,规划及评估!B:B,A12)+SUMIFS(规划及评估!U:U,规划及评估!B:B,A12)</f>
        <v>29</v>
      </c>
      <c r="J12" s="89">
        <f>SUMIFS(规划及评估!AA:AA,规划及评估!B:B,A12)+SUMIFS(规划及评估!AE:AE,规划及评估!B:B,A12)+SUMIFS(规划及评估!AU:AU,规划及评估!B:B,A12)+SUMIFS(规划及评估!AY:AY,规划及评估!B:B,A12)</f>
        <v>31</v>
      </c>
      <c r="K12" s="89">
        <f>SUMIFS(规划及评估!BO:BO,规划及评估!B:B,A12)+SUMIFS(规划及评估!BQ:BQ,规划及评估!B:B,A12)+SUMIFS(规划及评估!BY:BY,规划及评估!B:B,A12)+SUMIFS(规划及评估!CA:CA,规划及评估!B:B,A12)</f>
        <v>24</v>
      </c>
      <c r="L12" s="89">
        <f>SUMIFS(规划及评估!AC:AC,规划及评估!B:B,A12)+SUMIFS(规划及评估!AG:AG,规划及评估!B:B,A12)+SUMIFS(规划及评估!AW:AW,规划及评估!B:B,A12)+SUMIFS(规划及评估!BA:BA,规划及评估!B:B,A12)</f>
        <v>13</v>
      </c>
      <c r="M12" s="89">
        <f>SUMIFS(规划及评估!BP:BP,规划及评估!B:B,A12)+SUMIFS(规划及评估!BR:BR,规划及评估!B:B,A12)+SUMIFS(规划及评估!BZ:BZ,规划及评估!B:B,A12)+SUMIFS(规划及评估!CB:CB,规划及评估!B:B,A12)</f>
        <v>12</v>
      </c>
      <c r="N12" s="90">
        <f t="shared" si="2"/>
        <v>0.82758620689655171</v>
      </c>
      <c r="O12" s="90">
        <f t="shared" si="3"/>
        <v>0.5</v>
      </c>
      <c r="P12" s="89">
        <f>SUMIFS(规划及评估!Q:Q,规划及评估!B:B,A12)+SUMIFS(规划及评估!R:R,规划及评估!B:B,A12)</f>
        <v>23</v>
      </c>
      <c r="Q12" s="89">
        <f>SUMIFS(规划及评估!AI:AI,规划及评估!B:B,A12)+SUMIFS(规划及评估!AM:AM,规划及评估!B:B,A12)</f>
        <v>20</v>
      </c>
      <c r="R12" s="89">
        <f>SUMIFS(规划及评估!BS:BS,规划及评估!B:B,A12)+SUMIFS(规划及评估!BU:BU,规划及评估!B:B,A12)</f>
        <v>19</v>
      </c>
      <c r="S12" s="89">
        <f>SUMIFS(规划及评估!AK:AK,规划及评估!B:B,A12)+SUMIFS(规划及评估!AO:AO,规划及评估!B:B,A12)</f>
        <v>2</v>
      </c>
      <c r="T12" s="89">
        <f>SUMIFS(规划及评估!BT:BT,规划及评估!B:B,A12)+SUMIFS(规划及评估!BV:BV,规划及评估!B:B,A12)</f>
        <v>2</v>
      </c>
      <c r="U12" s="90">
        <f t="shared" si="4"/>
        <v>0.82608695652173914</v>
      </c>
      <c r="V12" s="90">
        <f t="shared" si="5"/>
        <v>0.10526315789473684</v>
      </c>
      <c r="W12" s="89">
        <f>SUMIFS(规划及评估!S:S,规划及评估!B:B,A12)</f>
        <v>41</v>
      </c>
      <c r="X12" s="89">
        <f>SUMIFS(规划及评估!AQ:AQ,规划及评估!B:B,A12)</f>
        <v>41</v>
      </c>
      <c r="Y12" s="89">
        <f>SUMIFS(规划及评估!BW:BW,规划及评估!B:B,A12)</f>
        <v>40</v>
      </c>
      <c r="Z12" s="89">
        <f>COUNTIFS([1]QA信息!D:D,A12)</f>
        <v>8</v>
      </c>
      <c r="AA12" s="89">
        <f>COUNTIFS([1]QA信息!D:D,A12,[1]QA信息!M:M,"是")</f>
        <v>5</v>
      </c>
      <c r="AB12" s="90">
        <f t="shared" si="6"/>
        <v>0.97560975609756095</v>
      </c>
      <c r="AC12" s="90">
        <f t="shared" si="7"/>
        <v>0.625</v>
      </c>
      <c r="AD12" s="91">
        <f t="shared" si="9"/>
        <v>0.91851851851851851</v>
      </c>
      <c r="AE12" s="91">
        <f t="shared" si="8"/>
        <v>0.42391304347826086</v>
      </c>
    </row>
    <row r="13" spans="1:33">
      <c r="A13" s="78" t="s">
        <v>948</v>
      </c>
      <c r="B13" s="89">
        <f>SUMIFS(规划及评估!N:N,规划及评估!B:B,A13)+SUMIFS(规划及评估!V:V,规划及评估!B:B,A13)</f>
        <v>36</v>
      </c>
      <c r="C13" s="89">
        <f>SUMIFS(规划及评估!W:W,规划及评估!B:B,A13)+SUMIFS(规划及评估!BC:BC,规划及评估!B:B,A13)</f>
        <v>36</v>
      </c>
      <c r="D13" s="89">
        <f>SUMIFS(规划及评估!BM:BM,规划及评估!B:B,A13)+SUMIFS(规划及评估!CC:CC,规划及评估!B:B,A13)</f>
        <v>36</v>
      </c>
      <c r="E13" s="89">
        <f>SUMIFS(规划及评估!Y:Y,规划及评估!B:B,A13)+SUMIFS(规划及评估!BE:BE,规划及评估!B:B,A13)</f>
        <v>36</v>
      </c>
      <c r="F13" s="89">
        <f>SUMIFS(规划及评估!BN:BN,规划及评估!B:B,A13)+SUMIFS(规划及评估!CD:CD,规划及评估!B:B,A13)</f>
        <v>36</v>
      </c>
      <c r="G13" s="90">
        <f t="shared" si="0"/>
        <v>1</v>
      </c>
      <c r="H13" s="90">
        <f t="shared" si="1"/>
        <v>1</v>
      </c>
      <c r="I13" s="89">
        <f>SUMIFS(规划及评估!O:O,规划及评估!B:B,A13)+SUMIFS(规划及评估!P:P,规划及评估!B:B,A13)+SUMIFS(规划及评估!T:T,规划及评估!B:B,A13)+SUMIFS(规划及评估!U:U,规划及评估!B:B,A13)</f>
        <v>14</v>
      </c>
      <c r="J13" s="89">
        <f>SUMIFS(规划及评估!AA:AA,规划及评估!B:B,A13)+SUMIFS(规划及评估!AE:AE,规划及评估!B:B,A13)+SUMIFS(规划及评估!AU:AU,规划及评估!B:B,A13)+SUMIFS(规划及评估!AY:AY,规划及评估!B:B,A13)</f>
        <v>16</v>
      </c>
      <c r="K13" s="89">
        <f>SUMIFS(规划及评估!BO:BO,规划及评估!B:B,A13)+SUMIFS(规划及评估!BQ:BQ,规划及评估!B:B,A13)+SUMIFS(规划及评估!BY:BY,规划及评估!B:B,A13)+SUMIFS(规划及评估!CA:CA,规划及评估!B:B,A13)</f>
        <v>14</v>
      </c>
      <c r="L13" s="89">
        <f>SUMIFS(规划及评估!AC:AC,规划及评估!B:B,A13)+SUMIFS(规划及评估!AG:AG,规划及评估!B:B,A13)+SUMIFS(规划及评估!AW:AW,规划及评估!B:B,A13)+SUMIFS(规划及评估!BA:BA,规划及评估!B:B,A13)</f>
        <v>16</v>
      </c>
      <c r="M13" s="89">
        <f>SUMIFS(规划及评估!BP:BP,规划及评估!B:B,A13)+SUMIFS(规划及评估!BR:BR,规划及评估!B:B,A13)+SUMIFS(规划及评估!BZ:BZ,规划及评估!B:B,A13)+SUMIFS(规划及评估!CB:CB,规划及评估!B:B,A13)</f>
        <v>14</v>
      </c>
      <c r="N13" s="90">
        <f t="shared" si="2"/>
        <v>1</v>
      </c>
      <c r="O13" s="90">
        <f t="shared" si="3"/>
        <v>1</v>
      </c>
      <c r="P13" s="89">
        <f>SUMIFS(规划及评估!Q:Q,规划及评估!B:B,A13)+SUMIFS(规划及评估!R:R,规划及评估!B:B,A13)</f>
        <v>4</v>
      </c>
      <c r="Q13" s="89">
        <f>SUMIFS(规划及评估!AI:AI,规划及评估!B:B,A13)+SUMIFS(规划及评估!AM:AM,规划及评估!B:B,A13)</f>
        <v>16</v>
      </c>
      <c r="R13" s="89">
        <f>SUMIFS(规划及评估!BS:BS,规划及评估!B:B,A13)+SUMIFS(规划及评估!BU:BU,规划及评估!B:B,A13)</f>
        <v>3</v>
      </c>
      <c r="S13" s="89">
        <f>SUMIFS(规划及评估!AK:AK,规划及评估!B:B,A13)+SUMIFS(规划及评估!AO:AO,规划及评估!B:B,A13)</f>
        <v>16</v>
      </c>
      <c r="T13" s="89">
        <f>SUMIFS(规划及评估!BT:BT,规划及评估!B:B,A13)+SUMIFS(规划及评估!BV:BV,规划及评估!B:B,A13)</f>
        <v>3</v>
      </c>
      <c r="U13" s="90">
        <f t="shared" si="4"/>
        <v>0.75</v>
      </c>
      <c r="V13" s="90">
        <f t="shared" si="5"/>
        <v>1</v>
      </c>
      <c r="W13" s="89">
        <f>SUMIFS(规划及评估!S:S,规划及评估!B:B,A13)</f>
        <v>29</v>
      </c>
      <c r="X13" s="89">
        <f>SUMIFS(规划及评估!AQ:AQ,规划及评估!B:B,A13)</f>
        <v>31</v>
      </c>
      <c r="Y13" s="89">
        <f>SUMIFS(规划及评估!BW:BW,规划及评估!B:B,A13)</f>
        <v>28</v>
      </c>
      <c r="Z13" s="89">
        <f>COUNTIFS([1]QA信息!D:D,A13)</f>
        <v>8</v>
      </c>
      <c r="AA13" s="89">
        <f>COUNTIFS([1]QA信息!D:D,A13,[1]QA信息!M:M,"是")</f>
        <v>2</v>
      </c>
      <c r="AB13" s="90">
        <f t="shared" si="6"/>
        <v>0.96551724137931039</v>
      </c>
      <c r="AC13" s="90">
        <f t="shared" si="7"/>
        <v>0.25</v>
      </c>
      <c r="AD13" s="91">
        <f t="shared" si="9"/>
        <v>0.97590361445783136</v>
      </c>
      <c r="AE13" s="91">
        <f t="shared" si="8"/>
        <v>0.90163934426229508</v>
      </c>
    </row>
    <row r="14" spans="1:33" ht="22.5">
      <c r="A14" s="80" t="s">
        <v>951</v>
      </c>
      <c r="B14" s="89">
        <f>SUMIFS(规划及评估!N:N,规划及评估!B:B,A14)+SUMIFS(规划及评估!V:V,规划及评估!B:B,A14)</f>
        <v>50</v>
      </c>
      <c r="C14" s="89">
        <f>SUMIFS(规划及评估!W:W,规划及评估!B:B,A14)+SUMIFS(规划及评估!BC:BC,规划及评估!B:B,A14)</f>
        <v>51</v>
      </c>
      <c r="D14" s="89">
        <f>SUMIFS(规划及评估!BM:BM,规划及评估!B:B,A14)+SUMIFS(规划及评估!CC:CC,规划及评估!B:B,A14)</f>
        <v>50</v>
      </c>
      <c r="E14" s="89">
        <f>SUMIFS(规划及评估!Y:Y,规划及评估!B:B,A14)+SUMIFS(规划及评估!BE:BE,规划及评估!B:B,A14)</f>
        <v>42</v>
      </c>
      <c r="F14" s="89">
        <f>SUMIFS(规划及评估!BN:BN,规划及评估!B:B,A14)+SUMIFS(规划及评估!CD:CD,规划及评估!B:B,A14)</f>
        <v>42</v>
      </c>
      <c r="G14" s="90">
        <f t="shared" si="0"/>
        <v>1</v>
      </c>
      <c r="H14" s="90">
        <f t="shared" si="1"/>
        <v>0.84</v>
      </c>
      <c r="I14" s="89">
        <f>SUMIFS(规划及评估!O:O,规划及评估!B:B,A14)+SUMIFS(规划及评估!P:P,规划及评估!B:B,A14)+SUMIFS(规划及评估!T:T,规划及评估!B:B,A14)+SUMIFS(规划及评估!U:U,规划及评估!B:B,A14)</f>
        <v>34</v>
      </c>
      <c r="J14" s="89">
        <f>SUMIFS(规划及评估!AA:AA,规划及评估!B:B,A14)+SUMIFS(规划及评估!AE:AE,规划及评估!B:B,A14)+SUMIFS(规划及评估!AU:AU,规划及评估!B:B,A14)+SUMIFS(规划及评估!AY:AY,规划及评估!B:B,A14)</f>
        <v>36</v>
      </c>
      <c r="K14" s="89">
        <f>SUMIFS(规划及评估!BO:BO,规划及评估!B:B,A14)+SUMIFS(规划及评估!BQ:BQ,规划及评估!B:B,A14)+SUMIFS(规划及评估!BY:BY,规划及评估!B:B,A14)+SUMIFS(规划及评估!CA:CA,规划及评估!B:B,A14)</f>
        <v>34</v>
      </c>
      <c r="L14" s="89">
        <f>SUMIFS(规划及评估!AC:AC,规划及评估!B:B,A14)+SUMIFS(规划及评估!AG:AG,规划及评估!B:B,A14)+SUMIFS(规划及评估!AW:AW,规划及评估!B:B,A14)+SUMIFS(规划及评估!BA:BA,规划及评估!B:B,A14)</f>
        <v>29</v>
      </c>
      <c r="M14" s="89">
        <f>SUMIFS(规划及评估!BP:BP,规划及评估!B:B,A14)+SUMIFS(规划及评估!BR:BR,规划及评估!B:B,A14)+SUMIFS(规划及评估!BZ:BZ,规划及评估!B:B,A14)+SUMIFS(规划及评估!CB:CB,规划及评估!B:B,A14)</f>
        <v>28</v>
      </c>
      <c r="N14" s="90">
        <f t="shared" si="2"/>
        <v>1</v>
      </c>
      <c r="O14" s="90">
        <f t="shared" si="3"/>
        <v>0.82352941176470584</v>
      </c>
      <c r="P14" s="89">
        <f>SUMIFS(规划及评估!Q:Q,规划及评估!B:B,A14)+SUMIFS(规划及评估!R:R,规划及评估!B:B,A14)</f>
        <v>9</v>
      </c>
      <c r="Q14" s="89">
        <f>SUMIFS(规划及评估!AI:AI,规划及评估!B:B,A14)+SUMIFS(规划及评估!AM:AM,规划及评估!B:B,A14)</f>
        <v>10</v>
      </c>
      <c r="R14" s="89">
        <f>SUMIFS(规划及评估!BS:BS,规划及评估!B:B,A14)+SUMIFS(规划及评估!BU:BU,规划及评估!B:B,A14)</f>
        <v>9</v>
      </c>
      <c r="S14" s="89">
        <f>SUMIFS(规划及评估!AK:AK,规划及评估!B:B,A14)+SUMIFS(规划及评估!AO:AO,规划及评估!B:B,A14)</f>
        <v>9</v>
      </c>
      <c r="T14" s="89">
        <f>SUMIFS(规划及评估!BT:BT,规划及评估!B:B,A14)+SUMIFS(规划及评估!BV:BV,规划及评估!B:B,A14)</f>
        <v>8</v>
      </c>
      <c r="U14" s="90">
        <f t="shared" si="4"/>
        <v>1</v>
      </c>
      <c r="V14" s="90">
        <f t="shared" si="5"/>
        <v>0.88888888888888884</v>
      </c>
      <c r="W14" s="89">
        <f>SUMIFS(规划及评估!S:S,规划及评估!B:B,A14)</f>
        <v>40</v>
      </c>
      <c r="X14" s="89">
        <f>SUMIFS(规划及评估!AQ:AQ,规划及评估!B:B,A14)</f>
        <v>36</v>
      </c>
      <c r="Y14" s="89">
        <f>SUMIFS(规划及评估!BW:BW,规划及评估!B:B,A14)</f>
        <v>36</v>
      </c>
      <c r="Z14" s="89">
        <f>COUNTIFS([1]QA信息!D:D,A14)</f>
        <v>9</v>
      </c>
      <c r="AA14" s="89">
        <f>COUNTIFS([1]QA信息!D:D,A14,[1]QA信息!M:M,"是")</f>
        <v>4</v>
      </c>
      <c r="AB14" s="90">
        <f t="shared" si="6"/>
        <v>0.9</v>
      </c>
      <c r="AC14" s="90">
        <f t="shared" si="7"/>
        <v>0.44444444444444442</v>
      </c>
      <c r="AD14" s="91">
        <f t="shared" si="9"/>
        <v>0.96992481203007519</v>
      </c>
      <c r="AE14" s="91">
        <f t="shared" si="8"/>
        <v>0.80392156862745101</v>
      </c>
    </row>
    <row r="15" spans="1:33">
      <c r="A15" s="80" t="s">
        <v>949</v>
      </c>
      <c r="B15" s="89">
        <f>SUMIFS(规划及评估!N:N,规划及评估!B:B,A15)+SUMIFS(规划及评估!V:V,规划及评估!B:B,A15)</f>
        <v>32</v>
      </c>
      <c r="C15" s="89">
        <f>SUMIFS(规划及评估!W:W,规划及评估!B:B,A15)+SUMIFS(规划及评估!BC:BC,规划及评估!B:B,A15)</f>
        <v>34</v>
      </c>
      <c r="D15" s="89">
        <f>SUMIFS(规划及评估!BM:BM,规划及评估!B:B,A15)+SUMIFS(规划及评估!CC:CC,规划及评估!B:B,A15)</f>
        <v>32</v>
      </c>
      <c r="E15" s="89">
        <f>SUMIFS(规划及评估!Y:Y,规划及评估!B:B,A15)+SUMIFS(规划及评估!BE:BE,规划及评估!B:B,A15)</f>
        <v>25</v>
      </c>
      <c r="F15" s="89">
        <f>SUMIFS(规划及评估!BN:BN,规划及评估!B:B,A15)+SUMIFS(规划及评估!CD:CD,规划及评估!B:B,A15)</f>
        <v>24</v>
      </c>
      <c r="G15" s="90">
        <f t="shared" si="0"/>
        <v>1</v>
      </c>
      <c r="H15" s="90">
        <f t="shared" si="1"/>
        <v>0.75</v>
      </c>
      <c r="I15" s="89">
        <f>SUMIFS(规划及评估!O:O,规划及评估!B:B,A15)+SUMIFS(规划及评估!P:P,规划及评估!B:B,A15)+SUMIFS(规划及评估!T:T,规划及评估!B:B,A15)+SUMIFS(规划及评估!U:U,规划及评估!B:B,A15)</f>
        <v>0</v>
      </c>
      <c r="J15" s="89">
        <f>SUMIFS(规划及评估!AA:AA,规划及评估!B:B,A15)+SUMIFS(规划及评估!AE:AE,规划及评估!B:B,A15)+SUMIFS(规划及评估!AU:AU,规划及评估!B:B,A15)+SUMIFS(规划及评估!AY:AY,规划及评估!B:B,A15)</f>
        <v>1</v>
      </c>
      <c r="K15" s="89">
        <f>SUMIFS(规划及评估!BO:BO,规划及评估!B:B,A15)+SUMIFS(规划及评估!BQ:BQ,规划及评估!B:B,A15)+SUMIFS(规划及评估!BY:BY,规划及评估!B:B,A15)+SUMIFS(规划及评估!CA:CA,规划及评估!B:B,A15)</f>
        <v>0</v>
      </c>
      <c r="L15" s="89">
        <f>SUMIFS(规划及评估!AC:AC,规划及评估!B:B,A15)+SUMIFS(规划及评估!AG:AG,规划及评估!B:B,A15)+SUMIFS(规划及评估!AW:AW,规划及评估!B:B,A15)+SUMIFS(规划及评估!BA:BA,规划及评估!B:B,A15)</f>
        <v>0</v>
      </c>
      <c r="M15" s="89">
        <f>SUMIFS(规划及评估!BP:BP,规划及评估!B:B,A15)+SUMIFS(规划及评估!BR:BR,规划及评估!B:B,A15)+SUMIFS(规划及评估!BZ:BZ,规划及评估!B:B,A15)+SUMIFS(规划及评估!CB:CB,规划及评估!B:B,A15)</f>
        <v>0</v>
      </c>
      <c r="N15" s="90" t="e">
        <f t="shared" si="2"/>
        <v>#DIV/0!</v>
      </c>
      <c r="O15" s="90" t="e">
        <f t="shared" si="3"/>
        <v>#DIV/0!</v>
      </c>
      <c r="P15" s="89">
        <f>SUMIFS(规划及评估!Q:Q,规划及评估!B:B,A15)+SUMIFS(规划及评估!R:R,规划及评估!B:B,A15)</f>
        <v>0</v>
      </c>
      <c r="Q15" s="89">
        <f>SUMIFS(规划及评估!AI:AI,规划及评估!B:B,A15)+SUMIFS(规划及评估!AM:AM,规划及评估!B:B,A15)</f>
        <v>0</v>
      </c>
      <c r="R15" s="89">
        <f>SUMIFS(规划及评估!BS:BS,规划及评估!B:B,A15)+SUMIFS(规划及评估!BU:BU,规划及评估!B:B,A15)</f>
        <v>0</v>
      </c>
      <c r="S15" s="89">
        <f>SUMIFS(规划及评估!AK:AK,规划及评估!B:B,A15)+SUMIFS(规划及评估!AO:AO,规划及评估!B:B,A15)</f>
        <v>0</v>
      </c>
      <c r="T15" s="89">
        <f>SUMIFS(规划及评估!BT:BT,规划及评估!B:B,A15)+SUMIFS(规划及评估!BV:BV,规划及评估!B:B,A15)</f>
        <v>0</v>
      </c>
      <c r="U15" s="90" t="e">
        <f t="shared" si="4"/>
        <v>#DIV/0!</v>
      </c>
      <c r="V15" s="90" t="e">
        <f t="shared" si="5"/>
        <v>#DIV/0!</v>
      </c>
      <c r="W15" s="89">
        <f>SUMIFS(规划及评估!S:S,规划及评估!B:B,A15)</f>
        <v>27</v>
      </c>
      <c r="X15" s="89">
        <f>SUMIFS(规划及评估!AQ:AQ,规划及评估!B:B,A15)</f>
        <v>27</v>
      </c>
      <c r="Y15" s="89">
        <f>SUMIFS(规划及评估!BW:BW,规划及评估!B:B,A15)</f>
        <v>27</v>
      </c>
      <c r="Z15" s="89">
        <f>COUNTIFS([1]QA信息!D:D,A15)</f>
        <v>3</v>
      </c>
      <c r="AA15" s="89">
        <f>COUNTIFS([1]QA信息!D:D,A15,[1]QA信息!M:M,"是")</f>
        <v>1</v>
      </c>
      <c r="AB15" s="90">
        <f t="shared" si="6"/>
        <v>1</v>
      </c>
      <c r="AC15" s="90">
        <f t="shared" si="7"/>
        <v>0.33333333333333331</v>
      </c>
      <c r="AD15" s="91">
        <f t="shared" si="9"/>
        <v>1</v>
      </c>
      <c r="AE15" s="91">
        <f t="shared" si="8"/>
        <v>0.7142857142857143</v>
      </c>
    </row>
    <row r="16" spans="1:33">
      <c r="A16" s="78" t="s">
        <v>956</v>
      </c>
      <c r="B16" s="89">
        <f>SUMIFS(规划及评估!N:N,规划及评估!B:B,A16)+SUMIFS(规划及评估!V:V,规划及评估!B:B,A16)</f>
        <v>86</v>
      </c>
      <c r="C16" s="89">
        <f>SUMIFS(规划及评估!W:W,规划及评估!B:B,A16)+SUMIFS(规划及评估!BC:BC,规划及评估!B:B,A16)</f>
        <v>75</v>
      </c>
      <c r="D16" s="89">
        <f>SUMIFS(规划及评估!BM:BM,规划及评估!B:B,A16)+SUMIFS(规划及评估!CC:CC,规划及评估!B:B,A16)</f>
        <v>73</v>
      </c>
      <c r="E16" s="89">
        <f>SUMIFS(规划及评估!Y:Y,规划及评估!B:B,A16)+SUMIFS(规划及评估!BE:BE,规划及评估!B:B,A16)</f>
        <v>62</v>
      </c>
      <c r="F16" s="89">
        <f>SUMIFS(规划及评估!BN:BN,规划及评估!B:B,A16)+SUMIFS(规划及评估!CD:CD,规划及评估!B:B,A16)</f>
        <v>60</v>
      </c>
      <c r="G16" s="90">
        <f t="shared" si="0"/>
        <v>0.84883720930232553</v>
      </c>
      <c r="H16" s="90">
        <f t="shared" si="1"/>
        <v>0.82191780821917804</v>
      </c>
      <c r="I16" s="89">
        <f>SUMIFS(规划及评估!O:O,规划及评估!B:B,A16)+SUMIFS(规划及评估!P:P,规划及评估!B:B,A16)+SUMIFS(规划及评估!T:T,规划及评估!B:B,A16)+SUMIFS(规划及评估!U:U,规划及评估!B:B,A16)</f>
        <v>39</v>
      </c>
      <c r="J16" s="89">
        <f>SUMIFS(规划及评估!AA:AA,规划及评估!B:B,A16)+SUMIFS(规划及评估!AE:AE,规划及评估!B:B,A16)+SUMIFS(规划及评估!AU:AU,规划及评估!B:B,A16)+SUMIFS(规划及评估!AY:AY,规划及评估!B:B,A16)</f>
        <v>32</v>
      </c>
      <c r="K16" s="89">
        <f>SUMIFS(规划及评估!BO:BO,规划及评估!B:B,A16)+SUMIFS(规划及评估!BQ:BQ,规划及评估!B:B,A16)+SUMIFS(规划及评估!BY:BY,规划及评估!B:B,A16)+SUMIFS(规划及评估!CA:CA,规划及评估!B:B,A16)</f>
        <v>31</v>
      </c>
      <c r="L16" s="89">
        <f>SUMIFS(规划及评估!AC:AC,规划及评估!B:B,A16)+SUMIFS(规划及评估!AG:AG,规划及评估!B:B,A16)+SUMIFS(规划及评估!AW:AW,规划及评估!B:B,A16)+SUMIFS(规划及评估!BA:BA,规划及评估!B:B,A16)</f>
        <v>21</v>
      </c>
      <c r="M16" s="89">
        <f>SUMIFS(规划及评估!BP:BP,规划及评估!B:B,A16)+SUMIFS(规划及评估!BR:BR,规划及评估!B:B,A16)+SUMIFS(规划及评估!BZ:BZ,规划及评估!B:B,A16)+SUMIFS(规划及评估!CB:CB,规划及评估!B:B,A16)</f>
        <v>20</v>
      </c>
      <c r="N16" s="90">
        <f t="shared" si="2"/>
        <v>0.79487179487179482</v>
      </c>
      <c r="O16" s="90">
        <f t="shared" si="3"/>
        <v>0.64516129032258063</v>
      </c>
      <c r="P16" s="89">
        <f>SUMIFS(规划及评估!Q:Q,规划及评估!B:B,A16)+SUMIFS(规划及评估!R:R,规划及评估!B:B,A16)</f>
        <v>19</v>
      </c>
      <c r="Q16" s="89">
        <f>SUMIFS(规划及评估!AI:AI,规划及评估!B:B,A16)+SUMIFS(规划及评估!AM:AM,规划及评估!B:B,A16)</f>
        <v>18</v>
      </c>
      <c r="R16" s="89">
        <f>SUMIFS(规划及评估!BS:BS,规划及评估!B:B,A16)+SUMIFS(规划及评估!BU:BU,规划及评估!B:B,A16)</f>
        <v>16</v>
      </c>
      <c r="S16" s="89">
        <f>SUMIFS(规划及评估!AK:AK,规划及评估!B:B,A16)+SUMIFS(规划及评估!AO:AO,规划及评估!B:B,A16)</f>
        <v>14</v>
      </c>
      <c r="T16" s="89">
        <f>SUMIFS(规划及评估!BT:BT,规划及评估!B:B,A16)+SUMIFS(规划及评估!BV:BV,规划及评估!B:B,A16)</f>
        <v>14</v>
      </c>
      <c r="U16" s="90">
        <f t="shared" si="4"/>
        <v>0.84210526315789469</v>
      </c>
      <c r="V16" s="90">
        <f t="shared" si="5"/>
        <v>0.875</v>
      </c>
      <c r="W16" s="89">
        <f>SUMIFS(规划及评估!S:S,规划及评估!B:B,A16)</f>
        <v>40</v>
      </c>
      <c r="X16" s="89">
        <f>SUMIFS(规划及评估!AQ:AQ,规划及评估!B:B,A16)</f>
        <v>41</v>
      </c>
      <c r="Y16" s="89">
        <f>SUMIFS(规划及评估!BW:BW,规划及评估!B:B,A16)</f>
        <v>35</v>
      </c>
      <c r="Z16" s="89">
        <f>COUNTIFS([1]QA信息!D:D,A16)</f>
        <v>15</v>
      </c>
      <c r="AA16" s="89">
        <f>COUNTIFS([1]QA信息!D:D,A16,[1]QA信息!M:M,"是")</f>
        <v>8</v>
      </c>
      <c r="AB16" s="90">
        <f t="shared" si="6"/>
        <v>0.875</v>
      </c>
      <c r="AC16" s="90">
        <f t="shared" si="7"/>
        <v>0.53333333333333333</v>
      </c>
      <c r="AD16" s="91">
        <f t="shared" si="9"/>
        <v>0.84239130434782605</v>
      </c>
      <c r="AE16" s="91">
        <f t="shared" si="8"/>
        <v>0.75555555555555554</v>
      </c>
    </row>
    <row r="17" spans="1:31">
      <c r="A17" s="84" t="s">
        <v>946</v>
      </c>
      <c r="B17" s="89">
        <f>SUMIFS(规划及评估!N:N,规划及评估!B:B,A17)+SUMIFS(规划及评估!V:V,规划及评估!B:B,A17)</f>
        <v>75</v>
      </c>
      <c r="C17" s="89">
        <f>SUMIFS(规划及评估!W:W,规划及评估!B:B,A17)+SUMIFS(规划及评估!BC:BC,规划及评估!B:B,A17)</f>
        <v>75</v>
      </c>
      <c r="D17" s="89">
        <f>SUMIFS(规划及评估!BM:BM,规划及评估!B:B,A17)+SUMIFS(规划及评估!CC:CC,规划及评估!B:B,A17)</f>
        <v>74</v>
      </c>
      <c r="E17" s="89">
        <f>SUMIFS(规划及评估!Y:Y,规划及评估!B:B,A17)+SUMIFS(规划及评估!BE:BE,规划及评估!B:B,A17)</f>
        <v>66</v>
      </c>
      <c r="F17" s="89">
        <f>SUMIFS(规划及评估!BN:BN,规划及评估!B:B,A17)+SUMIFS(规划及评估!CD:CD,规划及评估!B:B,A17)</f>
        <v>65</v>
      </c>
      <c r="G17" s="90">
        <f t="shared" si="0"/>
        <v>0.98666666666666669</v>
      </c>
      <c r="H17" s="90">
        <f t="shared" si="1"/>
        <v>0.8783783783783784</v>
      </c>
      <c r="I17" s="89">
        <f>SUMIFS(规划及评估!O:O,规划及评估!B:B,A17)+SUMIFS(规划及评估!P:P,规划及评估!B:B,A17)+SUMIFS(规划及评估!T:T,规划及评估!B:B,A17)+SUMIFS(规划及评估!U:U,规划及评估!B:B,A17)</f>
        <v>99</v>
      </c>
      <c r="J17" s="89">
        <f>SUMIFS(规划及评估!AA:AA,规划及评估!B:B,A17)+SUMIFS(规划及评估!AE:AE,规划及评估!B:B,A17)+SUMIFS(规划及评估!AU:AU,规划及评估!B:B,A17)+SUMIFS(规划及评估!AY:AY,规划及评估!B:B,A17)</f>
        <v>92</v>
      </c>
      <c r="K17" s="89">
        <f>SUMIFS(规划及评估!BO:BO,规划及评估!B:B,A17)+SUMIFS(规划及评估!BQ:BQ,规划及评估!B:B,A17)+SUMIFS(规划及评估!BY:BY,规划及评估!B:B,A17)+SUMIFS(规划及评估!CA:CA,规划及评估!B:B,A17)</f>
        <v>89</v>
      </c>
      <c r="L17" s="89">
        <f>SUMIFS(规划及评估!AC:AC,规划及评估!B:B,A17)+SUMIFS(规划及评估!AG:AG,规划及评估!B:B,A17)+SUMIFS(规划及评估!AW:AW,规划及评估!B:B,A17)+SUMIFS(规划及评估!BA:BA,规划及评估!B:B,A17)</f>
        <v>80</v>
      </c>
      <c r="M17" s="89">
        <f>SUMIFS(规划及评估!BP:BP,规划及评估!B:B,A17)+SUMIFS(规划及评估!BR:BR,规划及评估!B:B,A17)+SUMIFS(规划及评估!BZ:BZ,规划及评估!B:B,A17)+SUMIFS(规划及评估!CB:CB,规划及评估!B:B,A17)</f>
        <v>77</v>
      </c>
      <c r="N17" s="90">
        <f t="shared" si="2"/>
        <v>0.89898989898989901</v>
      </c>
      <c r="O17" s="90">
        <f t="shared" si="3"/>
        <v>0.8651685393258427</v>
      </c>
      <c r="P17" s="89">
        <f>SUMIFS(规划及评估!Q:Q,规划及评估!B:B,A17)+SUMIFS(规划及评估!R:R,规划及评估!B:B,A17)</f>
        <v>49</v>
      </c>
      <c r="Q17" s="89">
        <f>SUMIFS(规划及评估!AI:AI,规划及评估!B:B,A17)+SUMIFS(规划及评估!AM:AM,规划及评估!B:B,A17)</f>
        <v>50</v>
      </c>
      <c r="R17" s="89">
        <f>SUMIFS(规划及评估!BS:BS,规划及评估!B:B,A17)+SUMIFS(规划及评估!BU:BU,规划及评估!B:B,A17)</f>
        <v>46</v>
      </c>
      <c r="S17" s="89">
        <f>SUMIFS(规划及评估!AK:AK,规划及评估!B:B,A17)+SUMIFS(规划及评估!AO:AO,规划及评估!B:B,A17)</f>
        <v>40</v>
      </c>
      <c r="T17" s="89">
        <f>SUMIFS(规划及评估!BT:BT,规划及评估!B:B,A17)+SUMIFS(规划及评估!BV:BV,规划及评估!B:B,A17)</f>
        <v>39</v>
      </c>
      <c r="U17" s="90">
        <f t="shared" si="4"/>
        <v>0.93877551020408168</v>
      </c>
      <c r="V17" s="90">
        <f t="shared" si="5"/>
        <v>0.84782608695652173</v>
      </c>
      <c r="W17" s="89">
        <f>SUMIFS(规划及评估!S:S,规划及评估!B:B,A17)</f>
        <v>60</v>
      </c>
      <c r="X17" s="89">
        <f>SUMIFS(规划及评估!AQ:AQ,规划及评估!B:B,A17)</f>
        <v>60</v>
      </c>
      <c r="Y17" s="89">
        <f>SUMIFS(规划及评估!BW:BW,规划及评估!B:B,A17)</f>
        <v>60</v>
      </c>
      <c r="Z17" s="89">
        <f>COUNTIFS([1]QA信息!D:D,A17)</f>
        <v>18</v>
      </c>
      <c r="AA17" s="89">
        <f>COUNTIFS([1]QA信息!D:D,A17,[1]QA信息!M:M,"是")</f>
        <v>14</v>
      </c>
      <c r="AB17" s="90">
        <f t="shared" si="6"/>
        <v>1</v>
      </c>
      <c r="AC17" s="90">
        <f t="shared" si="7"/>
        <v>0.77777777777777779</v>
      </c>
      <c r="AD17" s="91">
        <f t="shared" si="9"/>
        <v>0.95053003533568903</v>
      </c>
      <c r="AE17" s="91">
        <f t="shared" si="8"/>
        <v>0.8590308370044053</v>
      </c>
    </row>
    <row r="18" spans="1:31" s="85" customFormat="1">
      <c r="A18" s="83" t="s">
        <v>24</v>
      </c>
      <c r="B18" s="81">
        <f>SUM(B3:B17)</f>
        <v>1135</v>
      </c>
      <c r="C18" s="81">
        <f>SUM(C3:C17)</f>
        <v>1164</v>
      </c>
      <c r="D18" s="81">
        <f>SUM(D3:D17)</f>
        <v>1101</v>
      </c>
      <c r="E18" s="81">
        <f>SUM(E3:E17)</f>
        <v>950</v>
      </c>
      <c r="F18" s="81">
        <f>SUM(F3:F17)</f>
        <v>911</v>
      </c>
      <c r="G18" s="82">
        <f t="shared" si="0"/>
        <v>0.97004405286343609</v>
      </c>
      <c r="H18" s="82">
        <f t="shared" si="1"/>
        <v>0.82742960944595823</v>
      </c>
      <c r="I18" s="81">
        <f>SUM(I3:I17)</f>
        <v>688</v>
      </c>
      <c r="J18" s="81">
        <f>SUM(J3:J17)</f>
        <v>717</v>
      </c>
      <c r="K18" s="81">
        <f>SUM(K3:K17)</f>
        <v>611</v>
      </c>
      <c r="L18" s="81">
        <f>SUM(L3:L17)</f>
        <v>517</v>
      </c>
      <c r="M18" s="81">
        <f>SUM(M3:M17)</f>
        <v>480</v>
      </c>
      <c r="N18" s="82">
        <f t="shared" si="2"/>
        <v>0.88808139534883723</v>
      </c>
      <c r="O18" s="82">
        <f t="shared" si="3"/>
        <v>0.78559738134206214</v>
      </c>
      <c r="P18" s="81">
        <f>SUM(P3:P17)</f>
        <v>457</v>
      </c>
      <c r="Q18" s="81">
        <f>SUM(Q3:Q17)</f>
        <v>502</v>
      </c>
      <c r="R18" s="81">
        <f>SUM(R3:R17)</f>
        <v>403</v>
      </c>
      <c r="S18" s="81">
        <f>SUM(S3:S17)</f>
        <v>377</v>
      </c>
      <c r="T18" s="81">
        <f>SUM(T3:T17)</f>
        <v>323</v>
      </c>
      <c r="U18" s="82">
        <f t="shared" si="4"/>
        <v>0.88183807439824946</v>
      </c>
      <c r="V18" s="82">
        <f t="shared" si="5"/>
        <v>0.80148883374689828</v>
      </c>
      <c r="W18" s="81">
        <f>SUM(W3:W17)</f>
        <v>870</v>
      </c>
      <c r="X18" s="81">
        <f>SUM(X3:X17)</f>
        <v>873</v>
      </c>
      <c r="Y18" s="81">
        <f>SUM(Y3:Y17)</f>
        <v>838</v>
      </c>
      <c r="Z18" s="81">
        <f>SUM(Z3:Z17)</f>
        <v>189</v>
      </c>
      <c r="AA18" s="81">
        <f>SUM(AA3:AA17)</f>
        <v>105</v>
      </c>
      <c r="AB18" s="82">
        <f t="shared" si="6"/>
        <v>0.9632183908045977</v>
      </c>
      <c r="AC18" s="82">
        <f t="shared" si="7"/>
        <v>0.55555555555555558</v>
      </c>
      <c r="AD18" s="82">
        <f t="shared" si="9"/>
        <v>0.93746031746031744</v>
      </c>
      <c r="AE18" s="82">
        <f t="shared" si="8"/>
        <v>0.78949652777777779</v>
      </c>
    </row>
  </sheetData>
  <mergeCells count="6">
    <mergeCell ref="AD1:AE1"/>
    <mergeCell ref="A1:A2"/>
    <mergeCell ref="B1:H1"/>
    <mergeCell ref="I1:O1"/>
    <mergeCell ref="P1:V1"/>
    <mergeCell ref="W1:AC1"/>
  </mergeCells>
  <phoneticPr fontId="1"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配置说明</vt:lpstr>
      <vt:lpstr>规划及评估</vt:lpstr>
      <vt:lpstr>配置清单</vt:lpstr>
      <vt:lpstr>事业部维度统计（全量）</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2016-12-21T06:46:41Z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(2)Nu/6b4BQ58OzXBSJ84yuJBgRd8AsY1Bmqk8dBO9q8Ec9K2YswlBTOlyGXCm+irZVlbF2FRwT
y/pw+qGKluo3/WC+I7CQ0InYjEf3zifqhQnF775vDdna2VPr4mZeTDGI3ABIl1JB/nITTuHr
nA6gZ9o3r/eggdGXwLO4KHyK5HZMykl7JwbXQ1iQ/ieUPyIujMvEK5ep9ZS6AokzH+1/VWVj
umTmJKr3jYu+zFm8m9</vt:lpwstr>
  </property>
  <property fmtid="{D5CDD505-2E9C-101B-9397-08002B2CF9AE}" pid="3" name="_2015_ms_pID_7253431">
    <vt:lpwstr>qlp0d4onoyxvr2H7pTEwY1TKkjllkywKOnJ3zs/ckQeHMD06Jr2dnI
/PC9f9n6IY/RVEnlE+zCmuWuK6GwCD1asP5D4/mlfs9fgLvEmFIK6TTV8IGi+sU9LXDT1l1Y
2/Mi1LYnktv/O6xsLtb530ICwD95Wfi1WEkDDeX7BXbI2g==</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1479110740</vt:lpwstr>
  </property>
</Properties>
</file>